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nergiavirasto.sharepoint.com/sites/Kestvyyskriteerit/Shared Documents/KHK-laki/Julkaistut ohjeet ja lomakkeet/"/>
    </mc:Choice>
  </mc:AlternateContent>
  <xr:revisionPtr revIDLastSave="51" documentId="13_ncr:1_{66B05654-65EA-4A61-AF28-5857BACB1EE4}" xr6:coauthVersionLast="44" xr6:coauthVersionMax="45" xr10:uidLastSave="{36D06A28-C1A3-403F-A994-A3BCCF7D595A}"/>
  <bookViews>
    <workbookView xWindow="2600" yWindow="2600" windowWidth="28800" windowHeight="15540" activeTab="1" xr2:uid="{00000000-000D-0000-FFFF-FFFF00000000}"/>
  </bookViews>
  <sheets>
    <sheet name="Sammanfattning" sheetId="1" r:id="rId1"/>
    <sheet name="Fossila" sheetId="2" r:id="rId2"/>
    <sheet name="Biologiska" sheetId="3" r:id="rId3"/>
    <sheet name="El+Luftfartsbio" sheetId="4" r:id="rId4"/>
    <sheet name="UER" sheetId="7" r:id="rId5"/>
    <sheet name="Listor" sheetId="6" r:id="rId6"/>
  </sheets>
  <definedNames>
    <definedName name="Bensin">Listor!$L$6:$L$7</definedName>
    <definedName name="CNG">Listor!$L$10</definedName>
    <definedName name="DieselGasolja">Listor!$L$8:$L$9</definedName>
    <definedName name="Janej">Listor!$V$6:$V$8</definedName>
    <definedName name="Järjestelmä">Listor!$S$6:$S$7</definedName>
    <definedName name="KomprimeradVätgas">Listor!$L$14:$L$17</definedName>
    <definedName name="Laitokset">Listor!$T$6:$T$7</definedName>
    <definedName name="LNG">Listor!$L$12</definedName>
    <definedName name="LPG">Listor!$L$11</definedName>
    <definedName name="PolttoaineBio">Listor!$N$6:$N$47</definedName>
    <definedName name="PolttoaineFos">Listor!$H$6:$H$24</definedName>
    <definedName name="Raakaaineryhmä">Listor!$R$6:$R$9</definedName>
    <definedName name="SyntetisktMetan">Listor!$L$13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9" i="1" l="1"/>
  <c r="E39" i="1"/>
  <c r="F39" i="1"/>
  <c r="C50" i="2"/>
  <c r="D50" i="2"/>
  <c r="C91" i="2"/>
  <c r="D91" i="2"/>
  <c r="C92" i="2"/>
  <c r="D92" i="2"/>
  <c r="C205" i="2"/>
  <c r="D205" i="2"/>
  <c r="G205" i="2"/>
  <c r="H205" i="2"/>
  <c r="I205" i="2" s="1"/>
  <c r="C206" i="2"/>
  <c r="D206" i="2"/>
  <c r="G206" i="2"/>
  <c r="H206" i="2"/>
  <c r="I206" i="2" s="1"/>
  <c r="C207" i="2"/>
  <c r="D207" i="2"/>
  <c r="G207" i="2"/>
  <c r="H207" i="2"/>
  <c r="I207" i="2"/>
  <c r="C208" i="2"/>
  <c r="D208" i="2"/>
  <c r="G208" i="2"/>
  <c r="H208" i="2"/>
  <c r="I208" i="2" s="1"/>
  <c r="C209" i="2"/>
  <c r="D209" i="2"/>
  <c r="G209" i="2"/>
  <c r="H209" i="2"/>
  <c r="I209" i="2" s="1"/>
  <c r="C210" i="2"/>
  <c r="D210" i="2"/>
  <c r="G210" i="2"/>
  <c r="H210" i="2"/>
  <c r="I210" i="2" s="1"/>
  <c r="C211" i="2"/>
  <c r="D211" i="2"/>
  <c r="G211" i="2"/>
  <c r="H211" i="2"/>
  <c r="I211" i="2"/>
  <c r="C212" i="2"/>
  <c r="D212" i="2"/>
  <c r="G212" i="2"/>
  <c r="H212" i="2"/>
  <c r="I212" i="2"/>
  <c r="C213" i="2"/>
  <c r="D213" i="2"/>
  <c r="G213" i="2"/>
  <c r="H213" i="2"/>
  <c r="I213" i="2" s="1"/>
  <c r="C214" i="2"/>
  <c r="D214" i="2"/>
  <c r="G214" i="2"/>
  <c r="H214" i="2"/>
  <c r="I214" i="2" s="1"/>
  <c r="C215" i="2"/>
  <c r="D215" i="2"/>
  <c r="G215" i="2"/>
  <c r="H215" i="2"/>
  <c r="I215" i="2" s="1"/>
  <c r="C216" i="2"/>
  <c r="D216" i="2"/>
  <c r="G216" i="2"/>
  <c r="H216" i="2"/>
  <c r="I216" i="2"/>
  <c r="C217" i="2"/>
  <c r="D217" i="2"/>
  <c r="G217" i="2"/>
  <c r="H217" i="2"/>
  <c r="I217" i="2" s="1"/>
  <c r="C218" i="2"/>
  <c r="D218" i="2"/>
  <c r="G218" i="2"/>
  <c r="H218" i="2"/>
  <c r="I218" i="2" s="1"/>
  <c r="C219" i="2"/>
  <c r="D219" i="2"/>
  <c r="G219" i="2"/>
  <c r="H219" i="2"/>
  <c r="I219" i="2"/>
  <c r="C220" i="2"/>
  <c r="D220" i="2"/>
  <c r="G220" i="2"/>
  <c r="H220" i="2"/>
  <c r="I220" i="2" s="1"/>
  <c r="C221" i="2"/>
  <c r="D221" i="2"/>
  <c r="G221" i="2"/>
  <c r="H221" i="2"/>
  <c r="I221" i="2" s="1"/>
  <c r="C222" i="2"/>
  <c r="D222" i="2"/>
  <c r="G222" i="2"/>
  <c r="H222" i="2"/>
  <c r="I222" i="2" s="1"/>
  <c r="C223" i="2"/>
  <c r="D223" i="2"/>
  <c r="G223" i="2"/>
  <c r="H223" i="2"/>
  <c r="I223" i="2"/>
  <c r="C224" i="2"/>
  <c r="D224" i="2"/>
  <c r="G224" i="2"/>
  <c r="H224" i="2"/>
  <c r="I224" i="2"/>
  <c r="C225" i="2"/>
  <c r="D225" i="2"/>
  <c r="G225" i="2"/>
  <c r="H225" i="2"/>
  <c r="I225" i="2" s="1"/>
  <c r="C226" i="2"/>
  <c r="D226" i="2"/>
  <c r="G226" i="2"/>
  <c r="H226" i="2"/>
  <c r="I226" i="2" s="1"/>
  <c r="C227" i="2"/>
  <c r="D227" i="2"/>
  <c r="G227" i="2"/>
  <c r="H227" i="2"/>
  <c r="I227" i="2" s="1"/>
  <c r="C228" i="2"/>
  <c r="D228" i="2"/>
  <c r="G228" i="2"/>
  <c r="H228" i="2"/>
  <c r="I228" i="2" s="1"/>
  <c r="C229" i="2"/>
  <c r="D229" i="2"/>
  <c r="G229" i="2"/>
  <c r="H229" i="2"/>
  <c r="I229" i="2" s="1"/>
  <c r="C230" i="2"/>
  <c r="D230" i="2"/>
  <c r="G230" i="2"/>
  <c r="H230" i="2"/>
  <c r="I230" i="2"/>
  <c r="C231" i="2"/>
  <c r="D231" i="2"/>
  <c r="G231" i="2"/>
  <c r="H231" i="2"/>
  <c r="I231" i="2"/>
  <c r="C232" i="2"/>
  <c r="D232" i="2"/>
  <c r="G232" i="2"/>
  <c r="H232" i="2"/>
  <c r="I232" i="2" s="1"/>
  <c r="C233" i="2"/>
  <c r="D233" i="2"/>
  <c r="G233" i="2"/>
  <c r="H233" i="2"/>
  <c r="I233" i="2" s="1"/>
  <c r="C234" i="2"/>
  <c r="D234" i="2"/>
  <c r="G234" i="2"/>
  <c r="H234" i="2"/>
  <c r="I234" i="2" s="1"/>
  <c r="C235" i="2"/>
  <c r="D235" i="2"/>
  <c r="G235" i="2"/>
  <c r="H235" i="2"/>
  <c r="I235" i="2" s="1"/>
  <c r="C236" i="2"/>
  <c r="D236" i="2"/>
  <c r="G236" i="2"/>
  <c r="H236" i="2"/>
  <c r="I236" i="2"/>
  <c r="C237" i="2"/>
  <c r="D237" i="2"/>
  <c r="G237" i="2"/>
  <c r="H237" i="2"/>
  <c r="I237" i="2" s="1"/>
  <c r="C238" i="2"/>
  <c r="D238" i="2"/>
  <c r="G238" i="2"/>
  <c r="H238" i="2"/>
  <c r="I238" i="2"/>
  <c r="C239" i="2"/>
  <c r="D239" i="2"/>
  <c r="G239" i="2"/>
  <c r="H239" i="2"/>
  <c r="I239" i="2" s="1"/>
  <c r="C240" i="2"/>
  <c r="D240" i="2"/>
  <c r="G240" i="2"/>
  <c r="H240" i="2"/>
  <c r="I240" i="2" s="1"/>
  <c r="C241" i="2"/>
  <c r="D241" i="2"/>
  <c r="G241" i="2"/>
  <c r="H241" i="2"/>
  <c r="I241" i="2" s="1"/>
  <c r="C242" i="2"/>
  <c r="D242" i="2"/>
  <c r="G242" i="2"/>
  <c r="H242" i="2"/>
  <c r="I242" i="2" s="1"/>
  <c r="C243" i="2"/>
  <c r="D243" i="2"/>
  <c r="G243" i="2"/>
  <c r="H243" i="2"/>
  <c r="I243" i="2"/>
  <c r="C244" i="2"/>
  <c r="D244" i="2"/>
  <c r="G244" i="2"/>
  <c r="H244" i="2"/>
  <c r="I244" i="2"/>
  <c r="C245" i="2"/>
  <c r="D245" i="2"/>
  <c r="G245" i="2"/>
  <c r="H245" i="2"/>
  <c r="I245" i="2" s="1"/>
  <c r="C246" i="2"/>
  <c r="D246" i="2"/>
  <c r="G246" i="2"/>
  <c r="H246" i="2"/>
  <c r="I246" i="2" s="1"/>
  <c r="C247" i="2"/>
  <c r="D247" i="2"/>
  <c r="G247" i="2"/>
  <c r="H247" i="2"/>
  <c r="I247" i="2" s="1"/>
  <c r="C248" i="2"/>
  <c r="D248" i="2"/>
  <c r="G248" i="2"/>
  <c r="H248" i="2"/>
  <c r="I248" i="2"/>
  <c r="C249" i="2"/>
  <c r="D249" i="2"/>
  <c r="G249" i="2"/>
  <c r="H249" i="2"/>
  <c r="I249" i="2" s="1"/>
  <c r="C250" i="2"/>
  <c r="D250" i="2"/>
  <c r="G250" i="2"/>
  <c r="H250" i="2"/>
  <c r="I250" i="2" s="1"/>
  <c r="C251" i="2"/>
  <c r="D251" i="2"/>
  <c r="G251" i="2"/>
  <c r="H251" i="2"/>
  <c r="I251" i="2"/>
  <c r="C252" i="2"/>
  <c r="D252" i="2"/>
  <c r="G252" i="2"/>
  <c r="H252" i="2"/>
  <c r="I252" i="2" s="1"/>
  <c r="C253" i="2"/>
  <c r="D253" i="2"/>
  <c r="G253" i="2"/>
  <c r="H253" i="2"/>
  <c r="I253" i="2" s="1"/>
  <c r="C254" i="2"/>
  <c r="D254" i="2"/>
  <c r="G254" i="2"/>
  <c r="H254" i="2"/>
  <c r="I254" i="2" s="1"/>
  <c r="C255" i="2"/>
  <c r="D255" i="2"/>
  <c r="G255" i="2"/>
  <c r="H255" i="2"/>
  <c r="I255" i="2"/>
  <c r="C256" i="2"/>
  <c r="D256" i="2"/>
  <c r="G256" i="2"/>
  <c r="H256" i="2"/>
  <c r="I256" i="2"/>
  <c r="C257" i="2"/>
  <c r="D257" i="2"/>
  <c r="G257" i="2"/>
  <c r="H257" i="2"/>
  <c r="I257" i="2" s="1"/>
  <c r="C258" i="2"/>
  <c r="D258" i="2"/>
  <c r="G258" i="2"/>
  <c r="H258" i="2"/>
  <c r="I258" i="2" s="1"/>
  <c r="C259" i="2"/>
  <c r="D259" i="2"/>
  <c r="G259" i="2"/>
  <c r="H259" i="2"/>
  <c r="I259" i="2" s="1"/>
  <c r="C260" i="2"/>
  <c r="D260" i="2"/>
  <c r="G260" i="2"/>
  <c r="H260" i="2"/>
  <c r="I260" i="2" s="1"/>
  <c r="C261" i="2"/>
  <c r="D261" i="2"/>
  <c r="G261" i="2"/>
  <c r="H261" i="2"/>
  <c r="I261" i="2" s="1"/>
  <c r="C262" i="2"/>
  <c r="D262" i="2"/>
  <c r="G262" i="2"/>
  <c r="H262" i="2"/>
  <c r="I262" i="2"/>
  <c r="C263" i="2"/>
  <c r="D263" i="2"/>
  <c r="G263" i="2"/>
  <c r="H263" i="2"/>
  <c r="I263" i="2"/>
  <c r="C264" i="2"/>
  <c r="D264" i="2"/>
  <c r="G264" i="2"/>
  <c r="H264" i="2"/>
  <c r="I264" i="2" s="1"/>
  <c r="C265" i="2"/>
  <c r="D265" i="2"/>
  <c r="G265" i="2"/>
  <c r="H265" i="2"/>
  <c r="I265" i="2" s="1"/>
  <c r="C266" i="2"/>
  <c r="D266" i="2"/>
  <c r="G266" i="2"/>
  <c r="H266" i="2"/>
  <c r="I266" i="2" s="1"/>
  <c r="C267" i="2"/>
  <c r="D267" i="2"/>
  <c r="G267" i="2"/>
  <c r="H267" i="2"/>
  <c r="I267" i="2" s="1"/>
  <c r="C268" i="2"/>
  <c r="D268" i="2"/>
  <c r="G268" i="2"/>
  <c r="H268" i="2"/>
  <c r="I268" i="2"/>
  <c r="C269" i="2"/>
  <c r="D269" i="2"/>
  <c r="G269" i="2"/>
  <c r="H269" i="2"/>
  <c r="I269" i="2" s="1"/>
  <c r="C270" i="2"/>
  <c r="D270" i="2"/>
  <c r="G270" i="2"/>
  <c r="H270" i="2"/>
  <c r="I270" i="2"/>
  <c r="C271" i="2"/>
  <c r="D271" i="2"/>
  <c r="G271" i="2"/>
  <c r="H271" i="2"/>
  <c r="I271" i="2" s="1"/>
  <c r="C272" i="2"/>
  <c r="D272" i="2"/>
  <c r="G272" i="2"/>
  <c r="H272" i="2"/>
  <c r="I272" i="2" s="1"/>
  <c r="C273" i="2"/>
  <c r="D273" i="2"/>
  <c r="G273" i="2"/>
  <c r="H273" i="2"/>
  <c r="I273" i="2" s="1"/>
  <c r="C274" i="2"/>
  <c r="D274" i="2"/>
  <c r="G274" i="2"/>
  <c r="H274" i="2"/>
  <c r="I274" i="2" s="1"/>
  <c r="C275" i="2"/>
  <c r="D275" i="2"/>
  <c r="G275" i="2"/>
  <c r="H275" i="2"/>
  <c r="I275" i="2"/>
  <c r="C276" i="2"/>
  <c r="D276" i="2"/>
  <c r="G276" i="2"/>
  <c r="H276" i="2"/>
  <c r="I276" i="2"/>
  <c r="C277" i="2"/>
  <c r="D277" i="2"/>
  <c r="G277" i="2"/>
  <c r="H277" i="2"/>
  <c r="I277" i="2" s="1"/>
  <c r="C278" i="2"/>
  <c r="D278" i="2"/>
  <c r="G278" i="2"/>
  <c r="H278" i="2"/>
  <c r="I278" i="2" s="1"/>
  <c r="C279" i="2"/>
  <c r="D279" i="2"/>
  <c r="G279" i="2"/>
  <c r="H279" i="2"/>
  <c r="I279" i="2" s="1"/>
  <c r="C280" i="2"/>
  <c r="D280" i="2"/>
  <c r="G280" i="2"/>
  <c r="H280" i="2"/>
  <c r="I280" i="2"/>
  <c r="C281" i="2"/>
  <c r="D281" i="2"/>
  <c r="G281" i="2"/>
  <c r="H281" i="2"/>
  <c r="I281" i="2" s="1"/>
  <c r="C282" i="2"/>
  <c r="D282" i="2"/>
  <c r="G282" i="2"/>
  <c r="H282" i="2"/>
  <c r="I282" i="2" s="1"/>
  <c r="C283" i="2"/>
  <c r="D283" i="2"/>
  <c r="G283" i="2"/>
  <c r="H283" i="2"/>
  <c r="I283" i="2"/>
  <c r="C284" i="2"/>
  <c r="D284" i="2"/>
  <c r="G284" i="2"/>
  <c r="H284" i="2"/>
  <c r="I284" i="2" s="1"/>
  <c r="C285" i="2"/>
  <c r="D285" i="2"/>
  <c r="G285" i="2"/>
  <c r="H285" i="2"/>
  <c r="I285" i="2" s="1"/>
  <c r="C286" i="2"/>
  <c r="D286" i="2"/>
  <c r="G286" i="2"/>
  <c r="H286" i="2"/>
  <c r="I286" i="2" s="1"/>
  <c r="C287" i="2"/>
  <c r="D287" i="2"/>
  <c r="G287" i="2"/>
  <c r="H287" i="2"/>
  <c r="I287" i="2"/>
  <c r="C288" i="2"/>
  <c r="D288" i="2"/>
  <c r="G288" i="2"/>
  <c r="H288" i="2"/>
  <c r="I288" i="2"/>
  <c r="C289" i="2"/>
  <c r="D289" i="2"/>
  <c r="G289" i="2"/>
  <c r="H289" i="2"/>
  <c r="I289" i="2" s="1"/>
  <c r="C290" i="2"/>
  <c r="D290" i="2"/>
  <c r="G290" i="2"/>
  <c r="H290" i="2"/>
  <c r="I290" i="2" s="1"/>
  <c r="C291" i="2"/>
  <c r="D291" i="2"/>
  <c r="G291" i="2"/>
  <c r="H291" i="2"/>
  <c r="I291" i="2" s="1"/>
  <c r="C292" i="2"/>
  <c r="D292" i="2"/>
  <c r="G292" i="2"/>
  <c r="H292" i="2"/>
  <c r="I292" i="2" s="1"/>
  <c r="C293" i="2"/>
  <c r="D293" i="2"/>
  <c r="G293" i="2"/>
  <c r="H293" i="2"/>
  <c r="I293" i="2" s="1"/>
  <c r="C294" i="2"/>
  <c r="D294" i="2"/>
  <c r="G294" i="2"/>
  <c r="H294" i="2"/>
  <c r="I294" i="2"/>
  <c r="C295" i="2"/>
  <c r="D295" i="2"/>
  <c r="G295" i="2"/>
  <c r="H295" i="2"/>
  <c r="I295" i="2"/>
  <c r="C296" i="2"/>
  <c r="D296" i="2"/>
  <c r="G296" i="2"/>
  <c r="H296" i="2"/>
  <c r="I296" i="2" s="1"/>
  <c r="C297" i="2"/>
  <c r="D297" i="2"/>
  <c r="G297" i="2"/>
  <c r="H297" i="2"/>
  <c r="I297" i="2" s="1"/>
  <c r="C298" i="2"/>
  <c r="D298" i="2"/>
  <c r="G298" i="2"/>
  <c r="H298" i="2"/>
  <c r="I298" i="2" s="1"/>
  <c r="C299" i="2"/>
  <c r="D299" i="2"/>
  <c r="G299" i="2"/>
  <c r="H299" i="2"/>
  <c r="I299" i="2" s="1"/>
  <c r="C300" i="2"/>
  <c r="D300" i="2"/>
  <c r="G300" i="2"/>
  <c r="H300" i="2"/>
  <c r="I300" i="2"/>
  <c r="C301" i="2"/>
  <c r="D301" i="2"/>
  <c r="G301" i="2"/>
  <c r="H301" i="2"/>
  <c r="I301" i="2" s="1"/>
  <c r="C302" i="2"/>
  <c r="D302" i="2"/>
  <c r="G302" i="2"/>
  <c r="H302" i="2"/>
  <c r="I302" i="2"/>
  <c r="C303" i="2"/>
  <c r="D303" i="2"/>
  <c r="G303" i="2"/>
  <c r="H303" i="2"/>
  <c r="I303" i="2" s="1"/>
  <c r="C304" i="2"/>
  <c r="D304" i="2"/>
  <c r="G304" i="2"/>
  <c r="H304" i="2"/>
  <c r="I304" i="2" s="1"/>
  <c r="C305" i="2"/>
  <c r="D305" i="2"/>
  <c r="G305" i="2"/>
  <c r="H305" i="2"/>
  <c r="I305" i="2" s="1"/>
  <c r="C306" i="2"/>
  <c r="D306" i="2"/>
  <c r="G306" i="2"/>
  <c r="H306" i="2"/>
  <c r="I306" i="2" s="1"/>
  <c r="C307" i="2"/>
  <c r="D307" i="2"/>
  <c r="G307" i="2"/>
  <c r="H307" i="2"/>
  <c r="I307" i="2"/>
  <c r="C308" i="2"/>
  <c r="D308" i="2"/>
  <c r="G308" i="2"/>
  <c r="H308" i="2"/>
  <c r="I308" i="2"/>
  <c r="C309" i="2"/>
  <c r="D309" i="2"/>
  <c r="G309" i="2"/>
  <c r="H309" i="2"/>
  <c r="I309" i="2" s="1"/>
  <c r="C310" i="2"/>
  <c r="D310" i="2"/>
  <c r="G310" i="2"/>
  <c r="H310" i="2"/>
  <c r="I310" i="2" s="1"/>
  <c r="C311" i="2"/>
  <c r="D311" i="2"/>
  <c r="G311" i="2"/>
  <c r="H311" i="2"/>
  <c r="I311" i="2" s="1"/>
  <c r="C312" i="2"/>
  <c r="D312" i="2"/>
  <c r="G312" i="2"/>
  <c r="H312" i="2"/>
  <c r="I312" i="2" s="1"/>
  <c r="C313" i="2"/>
  <c r="D313" i="2"/>
  <c r="G313" i="2"/>
  <c r="H313" i="2"/>
  <c r="I313" i="2" s="1"/>
  <c r="C314" i="2"/>
  <c r="D314" i="2"/>
  <c r="G314" i="2"/>
  <c r="H314" i="2"/>
  <c r="I314" i="2" s="1"/>
  <c r="C315" i="2"/>
  <c r="D315" i="2"/>
  <c r="G315" i="2"/>
  <c r="H315" i="2"/>
  <c r="I315" i="2" s="1"/>
  <c r="C316" i="2"/>
  <c r="D316" i="2"/>
  <c r="G316" i="2"/>
  <c r="H316" i="2"/>
  <c r="I316" i="2"/>
  <c r="C317" i="2"/>
  <c r="D317" i="2"/>
  <c r="G317" i="2"/>
  <c r="H317" i="2"/>
  <c r="I317" i="2" s="1"/>
  <c r="C318" i="2"/>
  <c r="D318" i="2"/>
  <c r="G318" i="2"/>
  <c r="H318" i="2"/>
  <c r="I318" i="2"/>
  <c r="C319" i="2"/>
  <c r="D319" i="2"/>
  <c r="G319" i="2"/>
  <c r="H319" i="2"/>
  <c r="I319" i="2" s="1"/>
  <c r="C320" i="2"/>
  <c r="D320" i="2"/>
  <c r="G320" i="2"/>
  <c r="H320" i="2"/>
  <c r="I320" i="2" s="1"/>
  <c r="C321" i="2"/>
  <c r="D321" i="2"/>
  <c r="G321" i="2"/>
  <c r="H321" i="2"/>
  <c r="I321" i="2" s="1"/>
  <c r="C322" i="2"/>
  <c r="D322" i="2"/>
  <c r="G322" i="2"/>
  <c r="H322" i="2"/>
  <c r="I322" i="2" s="1"/>
  <c r="C323" i="2"/>
  <c r="D323" i="2"/>
  <c r="G323" i="2"/>
  <c r="H323" i="2"/>
  <c r="I323" i="2" s="1"/>
  <c r="C324" i="2"/>
  <c r="D324" i="2"/>
  <c r="G324" i="2"/>
  <c r="H324" i="2"/>
  <c r="I324" i="2" s="1"/>
  <c r="C325" i="2"/>
  <c r="D325" i="2"/>
  <c r="G325" i="2"/>
  <c r="H325" i="2"/>
  <c r="I325" i="2" s="1"/>
  <c r="C326" i="2"/>
  <c r="D326" i="2"/>
  <c r="G326" i="2"/>
  <c r="H326" i="2"/>
  <c r="I326" i="2"/>
  <c r="C327" i="2"/>
  <c r="D327" i="2"/>
  <c r="G327" i="2"/>
  <c r="H327" i="2"/>
  <c r="I327" i="2"/>
  <c r="C328" i="2"/>
  <c r="D328" i="2"/>
  <c r="G328" i="2"/>
  <c r="H328" i="2"/>
  <c r="I328" i="2" s="1"/>
  <c r="C329" i="2"/>
  <c r="D329" i="2"/>
  <c r="G329" i="2"/>
  <c r="H329" i="2"/>
  <c r="I329" i="2" s="1"/>
  <c r="C330" i="2"/>
  <c r="D330" i="2"/>
  <c r="G330" i="2"/>
  <c r="H330" i="2"/>
  <c r="I330" i="2" s="1"/>
  <c r="C331" i="2"/>
  <c r="D331" i="2"/>
  <c r="G331" i="2"/>
  <c r="H331" i="2"/>
  <c r="I331" i="2" s="1"/>
  <c r="C332" i="2"/>
  <c r="D332" i="2"/>
  <c r="G332" i="2"/>
  <c r="H332" i="2"/>
  <c r="I332" i="2"/>
  <c r="C333" i="2"/>
  <c r="D333" i="2"/>
  <c r="G333" i="2"/>
  <c r="H333" i="2"/>
  <c r="I333" i="2" s="1"/>
  <c r="C334" i="2"/>
  <c r="D334" i="2"/>
  <c r="G334" i="2"/>
  <c r="H334" i="2"/>
  <c r="I334" i="2" s="1"/>
  <c r="C335" i="2"/>
  <c r="D335" i="2"/>
  <c r="G335" i="2"/>
  <c r="H335" i="2"/>
  <c r="I335" i="2"/>
  <c r="C336" i="2"/>
  <c r="D336" i="2"/>
  <c r="G336" i="2"/>
  <c r="H336" i="2"/>
  <c r="I336" i="2" s="1"/>
  <c r="C337" i="2"/>
  <c r="D337" i="2"/>
  <c r="G337" i="2"/>
  <c r="H337" i="2"/>
  <c r="I337" i="2" s="1"/>
  <c r="C338" i="2"/>
  <c r="D338" i="2"/>
  <c r="G338" i="2"/>
  <c r="H338" i="2"/>
  <c r="I338" i="2" s="1"/>
  <c r="C339" i="2"/>
  <c r="D339" i="2"/>
  <c r="G339" i="2"/>
  <c r="H339" i="2"/>
  <c r="I339" i="2" s="1"/>
  <c r="C340" i="2"/>
  <c r="D340" i="2"/>
  <c r="G340" i="2"/>
  <c r="H340" i="2"/>
  <c r="I340" i="2" s="1"/>
  <c r="C341" i="2"/>
  <c r="D341" i="2"/>
  <c r="G341" i="2"/>
  <c r="H341" i="2"/>
  <c r="I341" i="2" s="1"/>
  <c r="C342" i="2"/>
  <c r="D342" i="2"/>
  <c r="G342" i="2"/>
  <c r="H342" i="2"/>
  <c r="I342" i="2" s="1"/>
  <c r="C343" i="2"/>
  <c r="D343" i="2"/>
  <c r="G343" i="2"/>
  <c r="H343" i="2"/>
  <c r="I343" i="2" s="1"/>
  <c r="C344" i="2"/>
  <c r="D344" i="2"/>
  <c r="G344" i="2"/>
  <c r="H344" i="2"/>
  <c r="I344" i="2" s="1"/>
  <c r="C345" i="2"/>
  <c r="D345" i="2"/>
  <c r="G345" i="2"/>
  <c r="H345" i="2"/>
  <c r="I345" i="2" s="1"/>
  <c r="C346" i="2"/>
  <c r="D346" i="2"/>
  <c r="G346" i="2"/>
  <c r="H346" i="2"/>
  <c r="I346" i="2" s="1"/>
  <c r="C347" i="2"/>
  <c r="D347" i="2"/>
  <c r="G347" i="2"/>
  <c r="H347" i="2"/>
  <c r="I347" i="2" s="1"/>
  <c r="C348" i="2"/>
  <c r="D348" i="2"/>
  <c r="G348" i="2"/>
  <c r="H348" i="2"/>
  <c r="I348" i="2"/>
  <c r="C349" i="2"/>
  <c r="D349" i="2"/>
  <c r="G349" i="2"/>
  <c r="H349" i="2"/>
  <c r="I349" i="2" s="1"/>
  <c r="C350" i="2"/>
  <c r="D350" i="2"/>
  <c r="G350" i="2"/>
  <c r="H350" i="2"/>
  <c r="I350" i="2" s="1"/>
  <c r="C351" i="2"/>
  <c r="D351" i="2"/>
  <c r="G351" i="2"/>
  <c r="H351" i="2"/>
  <c r="I351" i="2"/>
  <c r="C352" i="2"/>
  <c r="D352" i="2"/>
  <c r="G352" i="2"/>
  <c r="H352" i="2"/>
  <c r="I352" i="2" s="1"/>
  <c r="C353" i="2"/>
  <c r="D353" i="2"/>
  <c r="G353" i="2"/>
  <c r="H353" i="2"/>
  <c r="I353" i="2" s="1"/>
  <c r="C354" i="2"/>
  <c r="D354" i="2"/>
  <c r="G354" i="2"/>
  <c r="H354" i="2"/>
  <c r="I354" i="2" s="1"/>
  <c r="C355" i="2"/>
  <c r="D355" i="2"/>
  <c r="G355" i="2"/>
  <c r="H355" i="2"/>
  <c r="I355" i="2" s="1"/>
  <c r="C356" i="2"/>
  <c r="D356" i="2"/>
  <c r="G356" i="2"/>
  <c r="H356" i="2"/>
  <c r="I356" i="2" s="1"/>
  <c r="C357" i="2"/>
  <c r="D357" i="2"/>
  <c r="G357" i="2"/>
  <c r="H357" i="2"/>
  <c r="I357" i="2" s="1"/>
  <c r="C358" i="2"/>
  <c r="D358" i="2"/>
  <c r="G358" i="2"/>
  <c r="H358" i="2"/>
  <c r="I358" i="2" s="1"/>
  <c r="C359" i="2"/>
  <c r="D359" i="2"/>
  <c r="G359" i="2"/>
  <c r="H359" i="2"/>
  <c r="I359" i="2" s="1"/>
  <c r="C360" i="2"/>
  <c r="D360" i="2"/>
  <c r="G360" i="2"/>
  <c r="H360" i="2"/>
  <c r="I360" i="2" s="1"/>
  <c r="C361" i="2"/>
  <c r="D361" i="2"/>
  <c r="G361" i="2"/>
  <c r="H361" i="2"/>
  <c r="I361" i="2" s="1"/>
  <c r="C362" i="2"/>
  <c r="D362" i="2"/>
  <c r="G362" i="2"/>
  <c r="H362" i="2"/>
  <c r="I362" i="2" s="1"/>
  <c r="C363" i="2"/>
  <c r="D363" i="2"/>
  <c r="G363" i="2"/>
  <c r="H363" i="2"/>
  <c r="I363" i="2" s="1"/>
  <c r="C364" i="2"/>
  <c r="D364" i="2"/>
  <c r="G364" i="2"/>
  <c r="H364" i="2"/>
  <c r="I364" i="2"/>
  <c r="C365" i="2"/>
  <c r="D365" i="2"/>
  <c r="G365" i="2"/>
  <c r="H365" i="2"/>
  <c r="I365" i="2" s="1"/>
  <c r="C366" i="2"/>
  <c r="D366" i="2"/>
  <c r="G366" i="2"/>
  <c r="H366" i="2"/>
  <c r="I366" i="2"/>
  <c r="C367" i="2"/>
  <c r="D367" i="2"/>
  <c r="G367" i="2"/>
  <c r="H367" i="2"/>
  <c r="I367" i="2" s="1"/>
  <c r="C368" i="2"/>
  <c r="D368" i="2"/>
  <c r="G368" i="2"/>
  <c r="H368" i="2"/>
  <c r="I368" i="2" s="1"/>
  <c r="C369" i="2"/>
  <c r="D369" i="2"/>
  <c r="G369" i="2"/>
  <c r="H369" i="2"/>
  <c r="I369" i="2" s="1"/>
  <c r="C370" i="2"/>
  <c r="D370" i="2"/>
  <c r="G370" i="2"/>
  <c r="H370" i="2"/>
  <c r="I370" i="2" s="1"/>
  <c r="C371" i="2"/>
  <c r="D371" i="2"/>
  <c r="G371" i="2"/>
  <c r="H371" i="2"/>
  <c r="I371" i="2" s="1"/>
  <c r="C372" i="2"/>
  <c r="D372" i="2"/>
  <c r="G372" i="2"/>
  <c r="H372" i="2"/>
  <c r="I372" i="2" s="1"/>
  <c r="C373" i="2"/>
  <c r="D373" i="2"/>
  <c r="G373" i="2"/>
  <c r="H373" i="2"/>
  <c r="I373" i="2" s="1"/>
  <c r="C374" i="2"/>
  <c r="D374" i="2"/>
  <c r="G374" i="2"/>
  <c r="H374" i="2"/>
  <c r="I374" i="2" s="1"/>
  <c r="C375" i="2"/>
  <c r="D375" i="2"/>
  <c r="G375" i="2"/>
  <c r="H375" i="2"/>
  <c r="I375" i="2" s="1"/>
  <c r="C376" i="2"/>
  <c r="D376" i="2"/>
  <c r="G376" i="2"/>
  <c r="H376" i="2"/>
  <c r="I376" i="2" s="1"/>
  <c r="C377" i="2"/>
  <c r="D377" i="2"/>
  <c r="G377" i="2"/>
  <c r="H377" i="2"/>
  <c r="I377" i="2"/>
  <c r="C378" i="2"/>
  <c r="D378" i="2"/>
  <c r="G378" i="2"/>
  <c r="H378" i="2"/>
  <c r="I378" i="2" s="1"/>
  <c r="C379" i="2"/>
  <c r="D379" i="2"/>
  <c r="G379" i="2"/>
  <c r="H379" i="2"/>
  <c r="I379" i="2" s="1"/>
  <c r="C380" i="2"/>
  <c r="D380" i="2"/>
  <c r="G380" i="2"/>
  <c r="H380" i="2"/>
  <c r="I380" i="2" s="1"/>
  <c r="C381" i="2"/>
  <c r="D381" i="2"/>
  <c r="G381" i="2"/>
  <c r="H381" i="2"/>
  <c r="I381" i="2"/>
  <c r="C382" i="2"/>
  <c r="D382" i="2"/>
  <c r="G382" i="2"/>
  <c r="H382" i="2"/>
  <c r="I382" i="2" s="1"/>
  <c r="C383" i="2"/>
  <c r="D383" i="2"/>
  <c r="G383" i="2"/>
  <c r="H383" i="2"/>
  <c r="I383" i="2" s="1"/>
  <c r="C384" i="2"/>
  <c r="D384" i="2"/>
  <c r="G384" i="2"/>
  <c r="H384" i="2"/>
  <c r="I384" i="2" s="1"/>
  <c r="C385" i="2"/>
  <c r="D385" i="2"/>
  <c r="G385" i="2"/>
  <c r="H385" i="2"/>
  <c r="I385" i="2" s="1"/>
  <c r="C386" i="2"/>
  <c r="D386" i="2"/>
  <c r="G386" i="2"/>
  <c r="H386" i="2"/>
  <c r="I386" i="2" s="1"/>
  <c r="C387" i="2"/>
  <c r="D387" i="2"/>
  <c r="G387" i="2"/>
  <c r="H387" i="2"/>
  <c r="I387" i="2" s="1"/>
  <c r="C388" i="2"/>
  <c r="D388" i="2"/>
  <c r="G388" i="2"/>
  <c r="H388" i="2"/>
  <c r="I388" i="2" s="1"/>
  <c r="C389" i="2"/>
  <c r="D389" i="2"/>
  <c r="G389" i="2"/>
  <c r="H389" i="2"/>
  <c r="I389" i="2" s="1"/>
  <c r="C390" i="2"/>
  <c r="D390" i="2"/>
  <c r="G390" i="2"/>
  <c r="H390" i="2"/>
  <c r="I390" i="2"/>
  <c r="C391" i="2"/>
  <c r="D391" i="2"/>
  <c r="G391" i="2"/>
  <c r="H391" i="2"/>
  <c r="I391" i="2" s="1"/>
  <c r="C392" i="2"/>
  <c r="D392" i="2"/>
  <c r="G392" i="2"/>
  <c r="H392" i="2"/>
  <c r="I392" i="2" s="1"/>
  <c r="C393" i="2"/>
  <c r="D393" i="2"/>
  <c r="G393" i="2"/>
  <c r="H393" i="2"/>
  <c r="I393" i="2"/>
  <c r="C394" i="2"/>
  <c r="D394" i="2"/>
  <c r="G394" i="2"/>
  <c r="H394" i="2"/>
  <c r="I394" i="2" s="1"/>
  <c r="C395" i="2"/>
  <c r="D395" i="2"/>
  <c r="G395" i="2"/>
  <c r="H395" i="2"/>
  <c r="I395" i="2" s="1"/>
  <c r="C396" i="2"/>
  <c r="D396" i="2"/>
  <c r="G396" i="2"/>
  <c r="H396" i="2"/>
  <c r="I396" i="2" s="1"/>
  <c r="C397" i="2"/>
  <c r="D397" i="2"/>
  <c r="G397" i="2"/>
  <c r="H397" i="2"/>
  <c r="I397" i="2" s="1"/>
  <c r="C398" i="2"/>
  <c r="D398" i="2"/>
  <c r="G398" i="2"/>
  <c r="H398" i="2"/>
  <c r="I398" i="2"/>
  <c r="C399" i="2"/>
  <c r="D399" i="2"/>
  <c r="G399" i="2"/>
  <c r="H399" i="2"/>
  <c r="I399" i="2" s="1"/>
  <c r="C400" i="2"/>
  <c r="D400" i="2"/>
  <c r="G400" i="2"/>
  <c r="H400" i="2"/>
  <c r="I400" i="2" s="1"/>
  <c r="J400" i="2" a="1"/>
  <c r="J400" i="2" s="1"/>
  <c r="C401" i="2"/>
  <c r="D401" i="2"/>
  <c r="G401" i="2"/>
  <c r="H401" i="2"/>
  <c r="I401" i="2" s="1"/>
  <c r="J401" i="2" a="1"/>
  <c r="J401" i="2" s="1"/>
  <c r="C402" i="2"/>
  <c r="D402" i="2"/>
  <c r="G402" i="2"/>
  <c r="H402" i="2"/>
  <c r="I402" i="2"/>
  <c r="J402" i="2" a="1"/>
  <c r="J402" i="2" s="1"/>
  <c r="C403" i="2"/>
  <c r="D403" i="2"/>
  <c r="G403" i="2"/>
  <c r="H403" i="2"/>
  <c r="I403" i="2" s="1"/>
  <c r="J403" i="2" a="1"/>
  <c r="J403" i="2"/>
  <c r="C404" i="2"/>
  <c r="D404" i="2"/>
  <c r="G404" i="2"/>
  <c r="H404" i="2"/>
  <c r="I404" i="2" s="1"/>
  <c r="J404" i="2" a="1"/>
  <c r="J404" i="2" s="1"/>
  <c r="C405" i="2"/>
  <c r="D405" i="2"/>
  <c r="G405" i="2"/>
  <c r="H405" i="2"/>
  <c r="I405" i="2" s="1"/>
  <c r="J405" i="2" a="1"/>
  <c r="J405" i="2" s="1"/>
  <c r="C406" i="2"/>
  <c r="D406" i="2"/>
  <c r="G406" i="2"/>
  <c r="H406" i="2"/>
  <c r="I406" i="2"/>
  <c r="J406" i="2" a="1"/>
  <c r="J406" i="2" s="1"/>
  <c r="C407" i="2"/>
  <c r="D407" i="2"/>
  <c r="G407" i="2"/>
  <c r="H407" i="2"/>
  <c r="I407" i="2" s="1"/>
  <c r="J407" i="2" a="1"/>
  <c r="J407" i="2"/>
  <c r="C408" i="2"/>
  <c r="D408" i="2"/>
  <c r="G408" i="2"/>
  <c r="H408" i="2"/>
  <c r="I408" i="2" s="1"/>
  <c r="J408" i="2" a="1"/>
  <c r="J408" i="2" s="1"/>
  <c r="C409" i="2"/>
  <c r="D409" i="2"/>
  <c r="G409" i="2"/>
  <c r="H409" i="2"/>
  <c r="I409" i="2" s="1"/>
  <c r="J409" i="2" a="1"/>
  <c r="J409" i="2" s="1"/>
  <c r="C410" i="2"/>
  <c r="D410" i="2"/>
  <c r="G410" i="2"/>
  <c r="H410" i="2"/>
  <c r="I410" i="2"/>
  <c r="J410" i="2" a="1"/>
  <c r="J410" i="2" s="1"/>
  <c r="C411" i="2"/>
  <c r="D411" i="2"/>
  <c r="G411" i="2"/>
  <c r="H411" i="2"/>
  <c r="I411" i="2" s="1"/>
  <c r="J411" i="2" a="1"/>
  <c r="J411" i="2"/>
  <c r="C412" i="2"/>
  <c r="D412" i="2"/>
  <c r="G412" i="2"/>
  <c r="H412" i="2"/>
  <c r="I412" i="2" s="1"/>
  <c r="J412" i="2" a="1"/>
  <c r="J412" i="2" s="1"/>
  <c r="C413" i="2"/>
  <c r="D413" i="2"/>
  <c r="G413" i="2"/>
  <c r="H413" i="2"/>
  <c r="I413" i="2" s="1"/>
  <c r="J413" i="2" a="1"/>
  <c r="J413" i="2" s="1"/>
  <c r="C414" i="2"/>
  <c r="D414" i="2"/>
  <c r="G414" i="2"/>
  <c r="H414" i="2"/>
  <c r="I414" i="2"/>
  <c r="J414" i="2" a="1"/>
  <c r="J414" i="2" s="1"/>
  <c r="C415" i="2"/>
  <c r="D415" i="2"/>
  <c r="G415" i="2"/>
  <c r="H415" i="2"/>
  <c r="I415" i="2" s="1"/>
  <c r="J415" i="2" a="1"/>
  <c r="J415" i="2"/>
  <c r="C416" i="2"/>
  <c r="D416" i="2"/>
  <c r="G416" i="2"/>
  <c r="H416" i="2"/>
  <c r="I416" i="2" s="1"/>
  <c r="J416" i="2" a="1"/>
  <c r="J416" i="2" s="1"/>
  <c r="C417" i="2"/>
  <c r="D417" i="2"/>
  <c r="G417" i="2"/>
  <c r="H417" i="2"/>
  <c r="I417" i="2" s="1"/>
  <c r="J417" i="2" a="1"/>
  <c r="J417" i="2" s="1"/>
  <c r="C418" i="2"/>
  <c r="D418" i="2"/>
  <c r="G418" i="2"/>
  <c r="H418" i="2"/>
  <c r="I418" i="2"/>
  <c r="J418" i="2" a="1"/>
  <c r="J418" i="2" s="1"/>
  <c r="C419" i="2"/>
  <c r="D419" i="2"/>
  <c r="G419" i="2"/>
  <c r="H419" i="2"/>
  <c r="I419" i="2" s="1"/>
  <c r="J419" i="2" a="1"/>
  <c r="J419" i="2"/>
  <c r="C420" i="2"/>
  <c r="D420" i="2"/>
  <c r="G420" i="2"/>
  <c r="H420" i="2"/>
  <c r="I420" i="2" s="1"/>
  <c r="J420" i="2" a="1"/>
  <c r="J420" i="2" s="1"/>
  <c r="C421" i="2"/>
  <c r="D421" i="2"/>
  <c r="G421" i="2"/>
  <c r="H421" i="2"/>
  <c r="I421" i="2" s="1"/>
  <c r="J421" i="2" a="1"/>
  <c r="J421" i="2" s="1"/>
  <c r="C422" i="2"/>
  <c r="D422" i="2"/>
  <c r="G422" i="2"/>
  <c r="H422" i="2"/>
  <c r="I422" i="2"/>
  <c r="J422" i="2" a="1"/>
  <c r="J422" i="2" s="1"/>
  <c r="C423" i="2"/>
  <c r="D423" i="2"/>
  <c r="G423" i="2"/>
  <c r="H423" i="2"/>
  <c r="I423" i="2" s="1"/>
  <c r="J423" i="2" a="1"/>
  <c r="J423" i="2"/>
  <c r="C424" i="2"/>
  <c r="D424" i="2"/>
  <c r="G424" i="2"/>
  <c r="H424" i="2"/>
  <c r="I424" i="2" s="1"/>
  <c r="J424" i="2" a="1"/>
  <c r="J424" i="2" s="1"/>
  <c r="C425" i="2"/>
  <c r="D425" i="2"/>
  <c r="G425" i="2"/>
  <c r="H425" i="2"/>
  <c r="I425" i="2" s="1"/>
  <c r="J425" i="2" a="1"/>
  <c r="J425" i="2" s="1"/>
  <c r="C426" i="2"/>
  <c r="D426" i="2"/>
  <c r="G426" i="2"/>
  <c r="H426" i="2"/>
  <c r="I426" i="2"/>
  <c r="J426" i="2" a="1"/>
  <c r="J426" i="2" s="1"/>
  <c r="C427" i="2"/>
  <c r="D427" i="2"/>
  <c r="G427" i="2"/>
  <c r="H427" i="2"/>
  <c r="I427" i="2" s="1"/>
  <c r="J427" i="2" a="1"/>
  <c r="J427" i="2"/>
  <c r="C428" i="2"/>
  <c r="D428" i="2"/>
  <c r="G428" i="2"/>
  <c r="H428" i="2"/>
  <c r="I428" i="2" s="1"/>
  <c r="J428" i="2" a="1"/>
  <c r="J428" i="2" s="1"/>
  <c r="C429" i="2"/>
  <c r="D429" i="2"/>
  <c r="G429" i="2"/>
  <c r="H429" i="2"/>
  <c r="I429" i="2" s="1"/>
  <c r="J429" i="2" a="1"/>
  <c r="J429" i="2" s="1"/>
  <c r="C430" i="2"/>
  <c r="D430" i="2"/>
  <c r="G430" i="2"/>
  <c r="H430" i="2"/>
  <c r="I430" i="2"/>
  <c r="J430" i="2" a="1"/>
  <c r="J430" i="2" s="1"/>
  <c r="C431" i="2"/>
  <c r="D431" i="2"/>
  <c r="G431" i="2"/>
  <c r="H431" i="2"/>
  <c r="I431" i="2" s="1"/>
  <c r="J431" i="2" a="1"/>
  <c r="J431" i="2"/>
  <c r="C432" i="2"/>
  <c r="D432" i="2"/>
  <c r="G432" i="2"/>
  <c r="H432" i="2"/>
  <c r="I432" i="2" s="1"/>
  <c r="J432" i="2" a="1"/>
  <c r="J432" i="2" s="1"/>
  <c r="C433" i="2"/>
  <c r="D433" i="2"/>
  <c r="G433" i="2"/>
  <c r="H433" i="2"/>
  <c r="I433" i="2" s="1"/>
  <c r="J433" i="2" a="1"/>
  <c r="J433" i="2" s="1"/>
  <c r="C434" i="2"/>
  <c r="D434" i="2"/>
  <c r="G434" i="2"/>
  <c r="H434" i="2"/>
  <c r="I434" i="2"/>
  <c r="J434" i="2" a="1"/>
  <c r="J434" i="2" s="1"/>
  <c r="C435" i="2"/>
  <c r="D435" i="2"/>
  <c r="G435" i="2"/>
  <c r="H435" i="2"/>
  <c r="I435" i="2" s="1"/>
  <c r="J435" i="2" a="1"/>
  <c r="J435" i="2"/>
  <c r="C436" i="2"/>
  <c r="D436" i="2"/>
  <c r="G436" i="2"/>
  <c r="H436" i="2"/>
  <c r="I436" i="2" s="1"/>
  <c r="J436" i="2" a="1"/>
  <c r="J436" i="2" s="1"/>
  <c r="C437" i="2"/>
  <c r="D437" i="2"/>
  <c r="G437" i="2"/>
  <c r="H437" i="2"/>
  <c r="I437" i="2" s="1"/>
  <c r="J437" i="2" a="1"/>
  <c r="J437" i="2" s="1"/>
  <c r="C438" i="2"/>
  <c r="D438" i="2"/>
  <c r="G438" i="2"/>
  <c r="H438" i="2"/>
  <c r="I438" i="2"/>
  <c r="J438" i="2" a="1"/>
  <c r="J438" i="2" s="1"/>
  <c r="C439" i="2"/>
  <c r="D439" i="2"/>
  <c r="G439" i="2"/>
  <c r="H439" i="2"/>
  <c r="I439" i="2" s="1"/>
  <c r="J439" i="2" a="1"/>
  <c r="J439" i="2"/>
  <c r="C440" i="2"/>
  <c r="D440" i="2"/>
  <c r="G440" i="2"/>
  <c r="H440" i="2"/>
  <c r="I440" i="2" s="1"/>
  <c r="J440" i="2" a="1"/>
  <c r="J440" i="2" s="1"/>
  <c r="C441" i="2"/>
  <c r="D441" i="2"/>
  <c r="G441" i="2"/>
  <c r="H441" i="2"/>
  <c r="I441" i="2" s="1"/>
  <c r="J441" i="2" a="1"/>
  <c r="J441" i="2" s="1"/>
  <c r="C442" i="2"/>
  <c r="D442" i="2"/>
  <c r="G442" i="2"/>
  <c r="H442" i="2"/>
  <c r="I442" i="2"/>
  <c r="J442" i="2" a="1"/>
  <c r="J442" i="2" s="1"/>
  <c r="C443" i="2"/>
  <c r="D443" i="2"/>
  <c r="G443" i="2"/>
  <c r="H443" i="2"/>
  <c r="I443" i="2" s="1"/>
  <c r="J443" i="2" a="1"/>
  <c r="J443" i="2"/>
  <c r="C444" i="2"/>
  <c r="D444" i="2"/>
  <c r="G444" i="2"/>
  <c r="H444" i="2"/>
  <c r="I444" i="2" s="1"/>
  <c r="J444" i="2" a="1"/>
  <c r="J444" i="2" s="1"/>
  <c r="C445" i="2"/>
  <c r="D445" i="2"/>
  <c r="G445" i="2"/>
  <c r="H445" i="2"/>
  <c r="I445" i="2" s="1"/>
  <c r="J445" i="2" a="1"/>
  <c r="J445" i="2" s="1"/>
  <c r="C446" i="2"/>
  <c r="D446" i="2"/>
  <c r="G446" i="2"/>
  <c r="H446" i="2"/>
  <c r="I446" i="2"/>
  <c r="J446" i="2" a="1"/>
  <c r="J446" i="2" s="1"/>
  <c r="C447" i="2"/>
  <c r="D447" i="2"/>
  <c r="G447" i="2"/>
  <c r="H447" i="2"/>
  <c r="I447" i="2" s="1"/>
  <c r="J447" i="2" a="1"/>
  <c r="J447" i="2"/>
  <c r="C448" i="2"/>
  <c r="D448" i="2"/>
  <c r="G448" i="2"/>
  <c r="H448" i="2"/>
  <c r="I448" i="2" s="1"/>
  <c r="J448" i="2" a="1"/>
  <c r="J448" i="2" s="1"/>
  <c r="C449" i="2"/>
  <c r="D449" i="2"/>
  <c r="G449" i="2"/>
  <c r="H449" i="2"/>
  <c r="I449" i="2" s="1"/>
  <c r="J449" i="2" a="1"/>
  <c r="J449" i="2" s="1"/>
  <c r="C450" i="2"/>
  <c r="D450" i="2"/>
  <c r="G450" i="2"/>
  <c r="H450" i="2"/>
  <c r="I450" i="2"/>
  <c r="J450" i="2" a="1"/>
  <c r="J450" i="2" s="1"/>
  <c r="C451" i="2"/>
  <c r="D451" i="2"/>
  <c r="G451" i="2"/>
  <c r="H451" i="2"/>
  <c r="I451" i="2" s="1"/>
  <c r="J451" i="2" a="1"/>
  <c r="J451" i="2"/>
  <c r="C452" i="2"/>
  <c r="D452" i="2"/>
  <c r="G452" i="2"/>
  <c r="H452" i="2"/>
  <c r="I452" i="2" s="1"/>
  <c r="J452" i="2" a="1"/>
  <c r="J452" i="2" s="1"/>
  <c r="C453" i="2"/>
  <c r="D453" i="2"/>
  <c r="G453" i="2"/>
  <c r="H453" i="2"/>
  <c r="I453" i="2" s="1"/>
  <c r="J453" i="2" a="1"/>
  <c r="J453" i="2" s="1"/>
  <c r="C454" i="2"/>
  <c r="D454" i="2"/>
  <c r="G454" i="2"/>
  <c r="H454" i="2"/>
  <c r="I454" i="2"/>
  <c r="J454" i="2" a="1"/>
  <c r="J454" i="2" s="1"/>
  <c r="C455" i="2"/>
  <c r="D455" i="2"/>
  <c r="G455" i="2"/>
  <c r="H455" i="2"/>
  <c r="I455" i="2" s="1"/>
  <c r="J455" i="2" a="1"/>
  <c r="J455" i="2"/>
  <c r="C456" i="2"/>
  <c r="D456" i="2"/>
  <c r="G456" i="2"/>
  <c r="H456" i="2"/>
  <c r="I456" i="2" s="1"/>
  <c r="J456" i="2" a="1"/>
  <c r="J456" i="2" s="1"/>
  <c r="C457" i="2"/>
  <c r="D457" i="2"/>
  <c r="G457" i="2"/>
  <c r="H457" i="2"/>
  <c r="I457" i="2" s="1"/>
  <c r="J457" i="2" a="1"/>
  <c r="J457" i="2" s="1"/>
  <c r="C458" i="2"/>
  <c r="D458" i="2"/>
  <c r="G458" i="2"/>
  <c r="H458" i="2"/>
  <c r="I458" i="2"/>
  <c r="J458" i="2" a="1"/>
  <c r="J458" i="2" s="1"/>
  <c r="C459" i="2"/>
  <c r="D459" i="2"/>
  <c r="G459" i="2"/>
  <c r="H459" i="2"/>
  <c r="I459" i="2" s="1"/>
  <c r="J459" i="2" a="1"/>
  <c r="J459" i="2"/>
  <c r="C460" i="2"/>
  <c r="D460" i="2"/>
  <c r="G460" i="2"/>
  <c r="H460" i="2"/>
  <c r="I460" i="2" s="1"/>
  <c r="J460" i="2" a="1"/>
  <c r="J460" i="2" s="1"/>
  <c r="C461" i="2"/>
  <c r="D461" i="2"/>
  <c r="G461" i="2"/>
  <c r="H461" i="2"/>
  <c r="I461" i="2" s="1"/>
  <c r="J461" i="2" a="1"/>
  <c r="J461" i="2" s="1"/>
  <c r="C462" i="2"/>
  <c r="D462" i="2"/>
  <c r="G462" i="2"/>
  <c r="H462" i="2"/>
  <c r="I462" i="2"/>
  <c r="J462" i="2" a="1"/>
  <c r="J462" i="2" s="1"/>
  <c r="C463" i="2"/>
  <c r="D463" i="2"/>
  <c r="G463" i="2"/>
  <c r="H463" i="2"/>
  <c r="I463" i="2" s="1"/>
  <c r="J463" i="2" a="1"/>
  <c r="J463" i="2"/>
  <c r="C464" i="2"/>
  <c r="D464" i="2"/>
  <c r="G464" i="2"/>
  <c r="H464" i="2"/>
  <c r="I464" i="2" s="1"/>
  <c r="J464" i="2" a="1"/>
  <c r="J464" i="2" s="1"/>
  <c r="C465" i="2"/>
  <c r="D465" i="2"/>
  <c r="G465" i="2"/>
  <c r="H465" i="2"/>
  <c r="I465" i="2" s="1"/>
  <c r="J465" i="2" a="1"/>
  <c r="J465" i="2" s="1"/>
  <c r="C466" i="2"/>
  <c r="D466" i="2"/>
  <c r="G466" i="2"/>
  <c r="H466" i="2"/>
  <c r="I466" i="2"/>
  <c r="J466" i="2" a="1"/>
  <c r="J466" i="2" s="1"/>
  <c r="C467" i="2"/>
  <c r="D467" i="2"/>
  <c r="G467" i="2"/>
  <c r="H467" i="2"/>
  <c r="I467" i="2" s="1"/>
  <c r="J467" i="2" a="1"/>
  <c r="J467" i="2"/>
  <c r="C468" i="2"/>
  <c r="D468" i="2"/>
  <c r="G468" i="2"/>
  <c r="H468" i="2"/>
  <c r="I468" i="2" s="1"/>
  <c r="J468" i="2" a="1"/>
  <c r="J468" i="2" s="1"/>
  <c r="C469" i="2"/>
  <c r="D469" i="2"/>
  <c r="G469" i="2"/>
  <c r="H469" i="2"/>
  <c r="I469" i="2" s="1"/>
  <c r="J469" i="2" a="1"/>
  <c r="J469" i="2" s="1"/>
  <c r="C470" i="2"/>
  <c r="D470" i="2"/>
  <c r="G470" i="2"/>
  <c r="H470" i="2"/>
  <c r="I470" i="2"/>
  <c r="J470" i="2" a="1"/>
  <c r="J470" i="2" s="1"/>
  <c r="C471" i="2"/>
  <c r="D471" i="2"/>
  <c r="G471" i="2"/>
  <c r="H471" i="2"/>
  <c r="I471" i="2" s="1"/>
  <c r="J471" i="2" a="1"/>
  <c r="J471" i="2"/>
  <c r="C472" i="2"/>
  <c r="D472" i="2"/>
  <c r="G472" i="2"/>
  <c r="H472" i="2"/>
  <c r="I472" i="2" s="1"/>
  <c r="J472" i="2" a="1"/>
  <c r="J472" i="2" s="1"/>
  <c r="C473" i="2"/>
  <c r="D473" i="2"/>
  <c r="G473" i="2"/>
  <c r="H473" i="2"/>
  <c r="I473" i="2" s="1"/>
  <c r="J473" i="2" a="1"/>
  <c r="J473" i="2" s="1"/>
  <c r="C474" i="2"/>
  <c r="D474" i="2"/>
  <c r="G474" i="2"/>
  <c r="H474" i="2"/>
  <c r="I474" i="2"/>
  <c r="J474" i="2" a="1"/>
  <c r="J474" i="2" s="1"/>
  <c r="C475" i="2"/>
  <c r="D475" i="2"/>
  <c r="G475" i="2"/>
  <c r="H475" i="2"/>
  <c r="I475" i="2" s="1"/>
  <c r="J475" i="2" a="1"/>
  <c r="J475" i="2"/>
  <c r="C476" i="2"/>
  <c r="D476" i="2"/>
  <c r="G476" i="2"/>
  <c r="H476" i="2"/>
  <c r="I476" i="2" s="1"/>
  <c r="J476" i="2" a="1"/>
  <c r="J476" i="2" s="1"/>
  <c r="C477" i="2"/>
  <c r="D477" i="2"/>
  <c r="G477" i="2"/>
  <c r="H477" i="2"/>
  <c r="I477" i="2" s="1"/>
  <c r="J477" i="2" a="1"/>
  <c r="J477" i="2" s="1"/>
  <c r="C478" i="2"/>
  <c r="D478" i="2"/>
  <c r="G478" i="2"/>
  <c r="H478" i="2"/>
  <c r="I478" i="2"/>
  <c r="J478" i="2" a="1"/>
  <c r="J478" i="2" s="1"/>
  <c r="C479" i="2"/>
  <c r="D479" i="2"/>
  <c r="G479" i="2"/>
  <c r="H479" i="2"/>
  <c r="I479" i="2" s="1"/>
  <c r="J479" i="2" a="1"/>
  <c r="J479" i="2"/>
  <c r="C480" i="2"/>
  <c r="D480" i="2"/>
  <c r="G480" i="2"/>
  <c r="H480" i="2"/>
  <c r="I480" i="2" s="1"/>
  <c r="J480" i="2" a="1"/>
  <c r="J480" i="2" s="1"/>
  <c r="C481" i="2"/>
  <c r="D481" i="2"/>
  <c r="G481" i="2"/>
  <c r="H481" i="2"/>
  <c r="I481" i="2" s="1"/>
  <c r="J481" i="2" a="1"/>
  <c r="J481" i="2" s="1"/>
  <c r="C482" i="2"/>
  <c r="D482" i="2"/>
  <c r="G482" i="2"/>
  <c r="H482" i="2"/>
  <c r="I482" i="2"/>
  <c r="J482" i="2" a="1"/>
  <c r="J482" i="2" s="1"/>
  <c r="C483" i="2"/>
  <c r="D483" i="2"/>
  <c r="G483" i="2"/>
  <c r="H483" i="2"/>
  <c r="I483" i="2" s="1"/>
  <c r="J483" i="2" a="1"/>
  <c r="J483" i="2"/>
  <c r="C484" i="2"/>
  <c r="D484" i="2"/>
  <c r="G484" i="2"/>
  <c r="H484" i="2"/>
  <c r="I484" i="2" s="1"/>
  <c r="J484" i="2" a="1"/>
  <c r="J484" i="2" s="1"/>
  <c r="C485" i="2"/>
  <c r="D485" i="2"/>
  <c r="G485" i="2"/>
  <c r="H485" i="2"/>
  <c r="I485" i="2" s="1"/>
  <c r="J485" i="2" a="1"/>
  <c r="J485" i="2" s="1"/>
  <c r="C486" i="2"/>
  <c r="D486" i="2"/>
  <c r="G486" i="2"/>
  <c r="H486" i="2"/>
  <c r="I486" i="2"/>
  <c r="J486" i="2" a="1"/>
  <c r="J486" i="2" s="1"/>
  <c r="C487" i="2"/>
  <c r="D487" i="2"/>
  <c r="G487" i="2"/>
  <c r="H487" i="2"/>
  <c r="I487" i="2" s="1"/>
  <c r="J487" i="2" a="1"/>
  <c r="J487" i="2"/>
  <c r="C488" i="2"/>
  <c r="D488" i="2"/>
  <c r="G488" i="2"/>
  <c r="H488" i="2"/>
  <c r="I488" i="2" s="1"/>
  <c r="J488" i="2" a="1"/>
  <c r="J488" i="2" s="1"/>
  <c r="C489" i="2"/>
  <c r="D489" i="2"/>
  <c r="G489" i="2"/>
  <c r="H489" i="2"/>
  <c r="I489" i="2" s="1"/>
  <c r="J489" i="2" a="1"/>
  <c r="J489" i="2" s="1"/>
  <c r="C490" i="2"/>
  <c r="D490" i="2"/>
  <c r="G490" i="2"/>
  <c r="H490" i="2"/>
  <c r="I490" i="2"/>
  <c r="J490" i="2" a="1"/>
  <c r="J490" i="2" s="1"/>
  <c r="C491" i="2"/>
  <c r="D491" i="2"/>
  <c r="G491" i="2"/>
  <c r="H491" i="2"/>
  <c r="I491" i="2" s="1"/>
  <c r="J491" i="2" a="1"/>
  <c r="J491" i="2"/>
  <c r="C492" i="2"/>
  <c r="D492" i="2"/>
  <c r="G492" i="2"/>
  <c r="H492" i="2"/>
  <c r="I492" i="2" s="1"/>
  <c r="J492" i="2" a="1"/>
  <c r="J492" i="2" s="1"/>
  <c r="C493" i="2"/>
  <c r="D493" i="2"/>
  <c r="G493" i="2"/>
  <c r="H493" i="2"/>
  <c r="I493" i="2" s="1"/>
  <c r="J493" i="2" a="1"/>
  <c r="J493" i="2" s="1"/>
  <c r="C494" i="2"/>
  <c r="D494" i="2"/>
  <c r="G494" i="2"/>
  <c r="H494" i="2"/>
  <c r="I494" i="2"/>
  <c r="J494" i="2" a="1"/>
  <c r="J494" i="2" s="1"/>
  <c r="C495" i="2"/>
  <c r="D495" i="2"/>
  <c r="G495" i="2"/>
  <c r="H495" i="2"/>
  <c r="I495" i="2" s="1"/>
  <c r="J495" i="2" a="1"/>
  <c r="J495" i="2"/>
  <c r="C496" i="2"/>
  <c r="D496" i="2"/>
  <c r="G496" i="2"/>
  <c r="H496" i="2"/>
  <c r="I496" i="2" s="1"/>
  <c r="J496" i="2" a="1"/>
  <c r="J496" i="2" s="1"/>
  <c r="C497" i="2"/>
  <c r="D497" i="2"/>
  <c r="G497" i="2"/>
  <c r="H497" i="2"/>
  <c r="I497" i="2" s="1"/>
  <c r="J497" i="2" a="1"/>
  <c r="J497" i="2" s="1"/>
  <c r="C498" i="2"/>
  <c r="D498" i="2"/>
  <c r="G498" i="2"/>
  <c r="H498" i="2"/>
  <c r="I498" i="2"/>
  <c r="J498" i="2" a="1"/>
  <c r="J498" i="2" s="1"/>
  <c r="C499" i="2"/>
  <c r="D499" i="2"/>
  <c r="G499" i="2"/>
  <c r="H499" i="2"/>
  <c r="I499" i="2" s="1"/>
  <c r="J499" i="2" a="1"/>
  <c r="J499" i="2"/>
  <c r="C500" i="2"/>
  <c r="D500" i="2"/>
  <c r="G500" i="2"/>
  <c r="H500" i="2"/>
  <c r="I500" i="2" s="1"/>
  <c r="J500" i="2" a="1"/>
  <c r="J500" i="2" s="1"/>
  <c r="C501" i="2"/>
  <c r="D501" i="2"/>
  <c r="G501" i="2"/>
  <c r="H501" i="2"/>
  <c r="I501" i="2" s="1"/>
  <c r="J501" i="2" a="1"/>
  <c r="J501" i="2" s="1"/>
  <c r="C502" i="2"/>
  <c r="D502" i="2"/>
  <c r="G502" i="2"/>
  <c r="H502" i="2"/>
  <c r="I502" i="2"/>
  <c r="J502" i="2" a="1"/>
  <c r="J502" i="2" s="1"/>
  <c r="C503" i="2"/>
  <c r="D503" i="2"/>
  <c r="G503" i="2"/>
  <c r="H503" i="2"/>
  <c r="I503" i="2" s="1"/>
  <c r="J503" i="2" a="1"/>
  <c r="J503" i="2"/>
  <c r="C504" i="2"/>
  <c r="D504" i="2"/>
  <c r="G504" i="2"/>
  <c r="H504" i="2"/>
  <c r="I504" i="2" s="1"/>
  <c r="J504" i="2" a="1"/>
  <c r="J504" i="2" s="1"/>
  <c r="C505" i="2"/>
  <c r="D505" i="2"/>
  <c r="G505" i="2"/>
  <c r="H505" i="2"/>
  <c r="I505" i="2" s="1"/>
  <c r="J505" i="2" a="1"/>
  <c r="J505" i="2" s="1"/>
  <c r="C506" i="2"/>
  <c r="D506" i="2"/>
  <c r="G506" i="2"/>
  <c r="H506" i="2"/>
  <c r="I506" i="2"/>
  <c r="J506" i="2" a="1"/>
  <c r="J506" i="2" s="1"/>
  <c r="C507" i="2"/>
  <c r="D507" i="2"/>
  <c r="G507" i="2"/>
  <c r="H507" i="2"/>
  <c r="I507" i="2" s="1"/>
  <c r="J507" i="2" a="1"/>
  <c r="J507" i="2"/>
  <c r="C508" i="2"/>
  <c r="D508" i="2"/>
  <c r="G508" i="2"/>
  <c r="H508" i="2"/>
  <c r="I508" i="2" s="1"/>
  <c r="J508" i="2" a="1"/>
  <c r="J508" i="2" s="1"/>
  <c r="C509" i="2"/>
  <c r="D509" i="2"/>
  <c r="G509" i="2"/>
  <c r="H509" i="2"/>
  <c r="I509" i="2" s="1"/>
  <c r="J509" i="2" a="1"/>
  <c r="J509" i="2" s="1"/>
  <c r="C510" i="2"/>
  <c r="D510" i="2"/>
  <c r="G510" i="2"/>
  <c r="H510" i="2"/>
  <c r="I510" i="2"/>
  <c r="J510" i="2" a="1"/>
  <c r="J510" i="2" s="1"/>
  <c r="C511" i="2"/>
  <c r="D511" i="2"/>
  <c r="G511" i="2"/>
  <c r="H511" i="2"/>
  <c r="I511" i="2" s="1"/>
  <c r="J511" i="2" a="1"/>
  <c r="J511" i="2"/>
  <c r="C512" i="2"/>
  <c r="D512" i="2"/>
  <c r="G512" i="2"/>
  <c r="H512" i="2"/>
  <c r="I512" i="2" s="1"/>
  <c r="J512" i="2" a="1"/>
  <c r="J512" i="2" s="1"/>
  <c r="C513" i="2"/>
  <c r="D513" i="2"/>
  <c r="G513" i="2"/>
  <c r="H513" i="2"/>
  <c r="I513" i="2" s="1"/>
  <c r="J513" i="2" a="1"/>
  <c r="J513" i="2" s="1"/>
  <c r="C514" i="2"/>
  <c r="D514" i="2"/>
  <c r="G514" i="2"/>
  <c r="H514" i="2"/>
  <c r="I514" i="2" s="1"/>
  <c r="J514" i="2" a="1"/>
  <c r="J514" i="2" s="1"/>
  <c r="C515" i="2"/>
  <c r="D515" i="2"/>
  <c r="G515" i="2"/>
  <c r="H515" i="2"/>
  <c r="I515" i="2" s="1"/>
  <c r="J515" i="2" a="1"/>
  <c r="J515" i="2" s="1"/>
  <c r="C516" i="2"/>
  <c r="D516" i="2"/>
  <c r="G516" i="2"/>
  <c r="H516" i="2"/>
  <c r="I516" i="2" s="1"/>
  <c r="J516" i="2" a="1"/>
  <c r="J516" i="2" s="1"/>
  <c r="C517" i="2"/>
  <c r="D517" i="2"/>
  <c r="G517" i="2"/>
  <c r="H517" i="2"/>
  <c r="I517" i="2" s="1"/>
  <c r="J517" i="2" a="1"/>
  <c r="J517" i="2" s="1"/>
  <c r="C518" i="2"/>
  <c r="D518" i="2"/>
  <c r="G518" i="2"/>
  <c r="H518" i="2"/>
  <c r="I518" i="2" s="1"/>
  <c r="J518" i="2" a="1"/>
  <c r="J518" i="2" s="1"/>
  <c r="C519" i="2"/>
  <c r="D519" i="2"/>
  <c r="G519" i="2"/>
  <c r="H519" i="2"/>
  <c r="I519" i="2" s="1"/>
  <c r="J519" i="2" a="1"/>
  <c r="J519" i="2" s="1"/>
  <c r="C520" i="2"/>
  <c r="D520" i="2"/>
  <c r="G520" i="2"/>
  <c r="H520" i="2"/>
  <c r="I520" i="2" s="1"/>
  <c r="J520" i="2" a="1"/>
  <c r="J520" i="2"/>
  <c r="C521" i="2"/>
  <c r="D521" i="2"/>
  <c r="G521" i="2"/>
  <c r="H521" i="2"/>
  <c r="I521" i="2" s="1"/>
  <c r="J521" i="2" a="1"/>
  <c r="J521" i="2" s="1"/>
  <c r="C522" i="2"/>
  <c r="D522" i="2"/>
  <c r="G522" i="2"/>
  <c r="H522" i="2"/>
  <c r="I522" i="2"/>
  <c r="J522" i="2" a="1"/>
  <c r="J522" i="2" s="1"/>
  <c r="C523" i="2"/>
  <c r="D523" i="2"/>
  <c r="G523" i="2"/>
  <c r="H523" i="2"/>
  <c r="I523" i="2" s="1"/>
  <c r="J523" i="2" a="1"/>
  <c r="J523" i="2" s="1"/>
  <c r="C524" i="2"/>
  <c r="D524" i="2"/>
  <c r="G524" i="2"/>
  <c r="H524" i="2"/>
  <c r="I524" i="2" s="1"/>
  <c r="J524" i="2" a="1"/>
  <c r="J524" i="2"/>
  <c r="C525" i="2"/>
  <c r="D525" i="2"/>
  <c r="G525" i="2"/>
  <c r="H525" i="2"/>
  <c r="I525" i="2" s="1"/>
  <c r="J525" i="2" a="1"/>
  <c r="J525" i="2" s="1"/>
  <c r="C526" i="2"/>
  <c r="D526" i="2"/>
  <c r="G526" i="2"/>
  <c r="H526" i="2"/>
  <c r="I526" i="2" s="1"/>
  <c r="J526" i="2" a="1"/>
  <c r="J526" i="2" s="1"/>
  <c r="C527" i="2"/>
  <c r="D527" i="2"/>
  <c r="G527" i="2"/>
  <c r="H527" i="2"/>
  <c r="I527" i="2" s="1"/>
  <c r="J527" i="2" a="1"/>
  <c r="J527" i="2"/>
  <c r="C528" i="2"/>
  <c r="D528" i="2"/>
  <c r="G528" i="2"/>
  <c r="H528" i="2"/>
  <c r="I528" i="2" s="1"/>
  <c r="J528" i="2" a="1"/>
  <c r="J528" i="2" s="1"/>
  <c r="C529" i="2"/>
  <c r="D529" i="2"/>
  <c r="G529" i="2"/>
  <c r="H529" i="2"/>
  <c r="I529" i="2"/>
  <c r="J529" i="2" a="1"/>
  <c r="J529" i="2" s="1"/>
  <c r="C530" i="2"/>
  <c r="D530" i="2"/>
  <c r="G530" i="2"/>
  <c r="H530" i="2"/>
  <c r="I530" i="2" s="1"/>
  <c r="J530" i="2" a="1"/>
  <c r="J530" i="2"/>
  <c r="C531" i="2"/>
  <c r="D531" i="2"/>
  <c r="G531" i="2"/>
  <c r="H531" i="2"/>
  <c r="I531" i="2" s="1"/>
  <c r="J531" i="2" a="1"/>
  <c r="J531" i="2" s="1"/>
  <c r="C532" i="2"/>
  <c r="D532" i="2"/>
  <c r="G532" i="2"/>
  <c r="H532" i="2"/>
  <c r="I532" i="2" s="1"/>
  <c r="J532" i="2" a="1"/>
  <c r="J532" i="2" s="1"/>
  <c r="C533" i="2"/>
  <c r="D533" i="2"/>
  <c r="G533" i="2"/>
  <c r="H533" i="2"/>
  <c r="I533" i="2" s="1"/>
  <c r="J533" i="2" a="1"/>
  <c r="J533" i="2" s="1"/>
  <c r="C534" i="2"/>
  <c r="D534" i="2"/>
  <c r="G534" i="2"/>
  <c r="H534" i="2"/>
  <c r="I534" i="2" s="1"/>
  <c r="J534" i="2" a="1"/>
  <c r="J534" i="2" s="1"/>
  <c r="C535" i="2"/>
  <c r="D535" i="2"/>
  <c r="G535" i="2"/>
  <c r="H535" i="2"/>
  <c r="I535" i="2" s="1"/>
  <c r="J535" i="2" a="1"/>
  <c r="J535" i="2" s="1"/>
  <c r="C536" i="2"/>
  <c r="D536" i="2"/>
  <c r="G536" i="2"/>
  <c r="H536" i="2"/>
  <c r="I536" i="2" s="1"/>
  <c r="J536" i="2" a="1"/>
  <c r="J536" i="2"/>
  <c r="C537" i="2"/>
  <c r="D537" i="2"/>
  <c r="G537" i="2"/>
  <c r="H537" i="2"/>
  <c r="I537" i="2" s="1"/>
  <c r="J537" i="2" a="1"/>
  <c r="J537" i="2" s="1"/>
  <c r="C538" i="2"/>
  <c r="D538" i="2"/>
  <c r="G538" i="2"/>
  <c r="H538" i="2"/>
  <c r="I538" i="2" s="1"/>
  <c r="J538" i="2" a="1"/>
  <c r="J538" i="2" s="1"/>
  <c r="C539" i="2"/>
  <c r="D539" i="2"/>
  <c r="G539" i="2"/>
  <c r="H539" i="2"/>
  <c r="I539" i="2" s="1"/>
  <c r="J539" i="2" a="1"/>
  <c r="J539" i="2"/>
  <c r="C540" i="2"/>
  <c r="D540" i="2"/>
  <c r="G540" i="2"/>
  <c r="H540" i="2"/>
  <c r="I540" i="2" s="1"/>
  <c r="J540" i="2" a="1"/>
  <c r="J540" i="2" s="1"/>
  <c r="C541" i="2"/>
  <c r="D541" i="2"/>
  <c r="G541" i="2"/>
  <c r="H541" i="2"/>
  <c r="I541" i="2" s="1"/>
  <c r="J541" i="2" a="1"/>
  <c r="J541" i="2"/>
  <c r="C542" i="2"/>
  <c r="D542" i="2"/>
  <c r="G542" i="2"/>
  <c r="H542" i="2"/>
  <c r="I542" i="2" s="1"/>
  <c r="J542" i="2" a="1"/>
  <c r="J542" i="2" s="1"/>
  <c r="C543" i="2"/>
  <c r="D543" i="2"/>
  <c r="G543" i="2"/>
  <c r="H543" i="2"/>
  <c r="I543" i="2" s="1"/>
  <c r="J543" i="2" a="1"/>
  <c r="J543" i="2" s="1"/>
  <c r="C544" i="2"/>
  <c r="D544" i="2"/>
  <c r="G544" i="2"/>
  <c r="H544" i="2"/>
  <c r="I544" i="2" s="1"/>
  <c r="J544" i="2" a="1"/>
  <c r="J544" i="2" s="1"/>
  <c r="C545" i="2"/>
  <c r="D545" i="2"/>
  <c r="G545" i="2"/>
  <c r="H545" i="2"/>
  <c r="I545" i="2" s="1"/>
  <c r="J545" i="2" a="1"/>
  <c r="J545" i="2" s="1"/>
  <c r="C546" i="2"/>
  <c r="D546" i="2"/>
  <c r="G546" i="2"/>
  <c r="H546" i="2"/>
  <c r="I546" i="2" s="1"/>
  <c r="J546" i="2" a="1"/>
  <c r="J546" i="2" s="1"/>
  <c r="C547" i="2"/>
  <c r="D547" i="2"/>
  <c r="G547" i="2"/>
  <c r="H547" i="2"/>
  <c r="I547" i="2" s="1"/>
  <c r="J547" i="2" a="1"/>
  <c r="J547" i="2"/>
  <c r="C548" i="2"/>
  <c r="D548" i="2"/>
  <c r="G548" i="2"/>
  <c r="H548" i="2"/>
  <c r="I548" i="2" s="1"/>
  <c r="J548" i="2" a="1"/>
  <c r="J548" i="2" s="1"/>
  <c r="C549" i="2"/>
  <c r="D549" i="2"/>
  <c r="G549" i="2"/>
  <c r="H549" i="2"/>
  <c r="I549" i="2" s="1"/>
  <c r="J549" i="2" a="1"/>
  <c r="J549" i="2"/>
  <c r="C550" i="2"/>
  <c r="D550" i="2"/>
  <c r="G550" i="2"/>
  <c r="H550" i="2"/>
  <c r="I550" i="2" s="1"/>
  <c r="J550" i="2" a="1"/>
  <c r="J550" i="2" s="1"/>
  <c r="C551" i="2"/>
  <c r="D551" i="2"/>
  <c r="G551" i="2"/>
  <c r="H551" i="2"/>
  <c r="I551" i="2" s="1"/>
  <c r="J551" i="2" a="1"/>
  <c r="J551" i="2" s="1"/>
  <c r="C552" i="2"/>
  <c r="D552" i="2"/>
  <c r="G552" i="2"/>
  <c r="H552" i="2"/>
  <c r="I552" i="2" s="1"/>
  <c r="J552" i="2" a="1"/>
  <c r="J552" i="2" s="1"/>
  <c r="C553" i="2"/>
  <c r="D553" i="2"/>
  <c r="G553" i="2"/>
  <c r="H553" i="2"/>
  <c r="I553" i="2" s="1"/>
  <c r="J553" i="2" a="1"/>
  <c r="J553" i="2"/>
  <c r="C554" i="2"/>
  <c r="D554" i="2"/>
  <c r="G554" i="2"/>
  <c r="H554" i="2"/>
  <c r="I554" i="2" s="1"/>
  <c r="J554" i="2" a="1"/>
  <c r="J554" i="2" s="1"/>
  <c r="C555" i="2"/>
  <c r="D555" i="2"/>
  <c r="G555" i="2"/>
  <c r="H555" i="2"/>
  <c r="I555" i="2" s="1"/>
  <c r="J555" i="2" a="1"/>
  <c r="J555" i="2" s="1"/>
  <c r="C556" i="2"/>
  <c r="D556" i="2"/>
  <c r="G556" i="2"/>
  <c r="H556" i="2"/>
  <c r="I556" i="2" s="1"/>
  <c r="J556" i="2" a="1"/>
  <c r="J556" i="2" s="1"/>
  <c r="C557" i="2"/>
  <c r="D557" i="2"/>
  <c r="G557" i="2"/>
  <c r="H557" i="2"/>
  <c r="I557" i="2" s="1"/>
  <c r="J557" i="2" a="1"/>
  <c r="J557" i="2"/>
  <c r="C558" i="2"/>
  <c r="D558" i="2"/>
  <c r="G558" i="2"/>
  <c r="H558" i="2"/>
  <c r="I558" i="2" s="1"/>
  <c r="J558" i="2" a="1"/>
  <c r="J558" i="2" s="1"/>
  <c r="C559" i="2"/>
  <c r="D559" i="2"/>
  <c r="G559" i="2"/>
  <c r="H559" i="2"/>
  <c r="I559" i="2" s="1"/>
  <c r="J559" i="2" a="1"/>
  <c r="J559" i="2" s="1"/>
  <c r="C560" i="2"/>
  <c r="D560" i="2"/>
  <c r="G560" i="2"/>
  <c r="H560" i="2"/>
  <c r="I560" i="2" s="1"/>
  <c r="J560" i="2" a="1"/>
  <c r="J560" i="2" s="1"/>
  <c r="C561" i="2"/>
  <c r="D561" i="2"/>
  <c r="G561" i="2"/>
  <c r="H561" i="2"/>
  <c r="I561" i="2" s="1"/>
  <c r="J561" i="2" a="1"/>
  <c r="J561" i="2" s="1"/>
  <c r="C562" i="2"/>
  <c r="D562" i="2"/>
  <c r="G562" i="2"/>
  <c r="H562" i="2"/>
  <c r="I562" i="2" s="1"/>
  <c r="J562" i="2" a="1"/>
  <c r="J562" i="2" s="1"/>
  <c r="C563" i="2"/>
  <c r="D563" i="2"/>
  <c r="G563" i="2"/>
  <c r="H563" i="2"/>
  <c r="I563" i="2" s="1"/>
  <c r="J563" i="2" a="1"/>
  <c r="J563" i="2"/>
  <c r="C564" i="2"/>
  <c r="D564" i="2"/>
  <c r="G564" i="2"/>
  <c r="H564" i="2"/>
  <c r="I564" i="2" s="1"/>
  <c r="J564" i="2" a="1"/>
  <c r="J564" i="2" s="1"/>
  <c r="C565" i="2"/>
  <c r="D565" i="2"/>
  <c r="G565" i="2"/>
  <c r="H565" i="2"/>
  <c r="I565" i="2" s="1"/>
  <c r="J565" i="2" a="1"/>
  <c r="J565" i="2"/>
  <c r="C566" i="2"/>
  <c r="D566" i="2"/>
  <c r="G566" i="2"/>
  <c r="H566" i="2"/>
  <c r="I566" i="2" s="1"/>
  <c r="J566" i="2" a="1"/>
  <c r="J566" i="2" s="1"/>
  <c r="C567" i="2"/>
  <c r="D567" i="2"/>
  <c r="G567" i="2"/>
  <c r="H567" i="2"/>
  <c r="I567" i="2" s="1"/>
  <c r="J567" i="2" a="1"/>
  <c r="J567" i="2" s="1"/>
  <c r="C568" i="2"/>
  <c r="D568" i="2"/>
  <c r="G568" i="2"/>
  <c r="H568" i="2"/>
  <c r="I568" i="2" s="1"/>
  <c r="J568" i="2" a="1"/>
  <c r="J568" i="2" s="1"/>
  <c r="C569" i="2"/>
  <c r="D569" i="2"/>
  <c r="G569" i="2"/>
  <c r="H569" i="2"/>
  <c r="I569" i="2" s="1"/>
  <c r="J569" i="2" a="1"/>
  <c r="J569" i="2"/>
  <c r="C570" i="2"/>
  <c r="D570" i="2"/>
  <c r="G570" i="2"/>
  <c r="H570" i="2"/>
  <c r="I570" i="2" s="1"/>
  <c r="J570" i="2" a="1"/>
  <c r="J570" i="2" s="1"/>
  <c r="C571" i="2"/>
  <c r="D571" i="2"/>
  <c r="G571" i="2"/>
  <c r="H571" i="2"/>
  <c r="I571" i="2" s="1"/>
  <c r="J571" i="2" a="1"/>
  <c r="J571" i="2" s="1"/>
  <c r="C572" i="2"/>
  <c r="D572" i="2"/>
  <c r="G572" i="2"/>
  <c r="H572" i="2"/>
  <c r="I572" i="2" s="1"/>
  <c r="J572" i="2" a="1"/>
  <c r="J572" i="2" s="1"/>
  <c r="C573" i="2"/>
  <c r="D573" i="2"/>
  <c r="G573" i="2"/>
  <c r="H573" i="2"/>
  <c r="I573" i="2" s="1"/>
  <c r="J573" i="2" a="1"/>
  <c r="J573" i="2"/>
  <c r="C574" i="2"/>
  <c r="D574" i="2"/>
  <c r="G574" i="2"/>
  <c r="H574" i="2"/>
  <c r="I574" i="2" s="1"/>
  <c r="J574" i="2" a="1"/>
  <c r="J574" i="2" s="1"/>
  <c r="C575" i="2"/>
  <c r="D575" i="2"/>
  <c r="G575" i="2"/>
  <c r="H575" i="2"/>
  <c r="I575" i="2" s="1"/>
  <c r="J575" i="2" a="1"/>
  <c r="J575" i="2" s="1"/>
  <c r="C576" i="2"/>
  <c r="D576" i="2"/>
  <c r="G576" i="2"/>
  <c r="H576" i="2"/>
  <c r="I576" i="2" s="1"/>
  <c r="J576" i="2" a="1"/>
  <c r="J576" i="2" s="1"/>
  <c r="C577" i="2"/>
  <c r="D577" i="2"/>
  <c r="G577" i="2"/>
  <c r="H577" i="2"/>
  <c r="I577" i="2" s="1"/>
  <c r="J577" i="2" a="1"/>
  <c r="J577" i="2" s="1"/>
  <c r="C578" i="2"/>
  <c r="D578" i="2"/>
  <c r="G578" i="2"/>
  <c r="H578" i="2"/>
  <c r="I578" i="2" s="1"/>
  <c r="J578" i="2" a="1"/>
  <c r="J578" i="2" s="1"/>
  <c r="C579" i="2"/>
  <c r="D579" i="2"/>
  <c r="G579" i="2"/>
  <c r="H579" i="2"/>
  <c r="I579" i="2" s="1"/>
  <c r="J579" i="2" a="1"/>
  <c r="J579" i="2"/>
  <c r="C580" i="2"/>
  <c r="D580" i="2"/>
  <c r="G580" i="2"/>
  <c r="H580" i="2"/>
  <c r="I580" i="2" s="1"/>
  <c r="J580" i="2" a="1"/>
  <c r="J580" i="2" s="1"/>
  <c r="C581" i="2"/>
  <c r="D581" i="2"/>
  <c r="G581" i="2"/>
  <c r="H581" i="2"/>
  <c r="I581" i="2" s="1"/>
  <c r="J581" i="2" a="1"/>
  <c r="J581" i="2"/>
  <c r="C582" i="2"/>
  <c r="D582" i="2"/>
  <c r="G582" i="2"/>
  <c r="H582" i="2"/>
  <c r="I582" i="2" s="1"/>
  <c r="J582" i="2" a="1"/>
  <c r="J582" i="2" s="1"/>
  <c r="C583" i="2"/>
  <c r="D583" i="2"/>
  <c r="G583" i="2"/>
  <c r="H583" i="2"/>
  <c r="I583" i="2" s="1"/>
  <c r="J583" i="2" a="1"/>
  <c r="J583" i="2" s="1"/>
  <c r="C584" i="2"/>
  <c r="D584" i="2"/>
  <c r="G584" i="2"/>
  <c r="H584" i="2"/>
  <c r="I584" i="2" s="1"/>
  <c r="J584" i="2" a="1"/>
  <c r="J584" i="2" s="1"/>
  <c r="C585" i="2"/>
  <c r="D585" i="2"/>
  <c r="G585" i="2"/>
  <c r="H585" i="2"/>
  <c r="I585" i="2" s="1"/>
  <c r="J585" i="2" a="1"/>
  <c r="J585" i="2"/>
  <c r="C586" i="2"/>
  <c r="D586" i="2"/>
  <c r="G586" i="2"/>
  <c r="H586" i="2"/>
  <c r="I586" i="2" s="1"/>
  <c r="J586" i="2" a="1"/>
  <c r="J586" i="2" s="1"/>
  <c r="C587" i="2"/>
  <c r="D587" i="2"/>
  <c r="G587" i="2"/>
  <c r="H587" i="2"/>
  <c r="I587" i="2" s="1"/>
  <c r="J587" i="2" a="1"/>
  <c r="J587" i="2" s="1"/>
  <c r="C588" i="2"/>
  <c r="D588" i="2"/>
  <c r="G588" i="2"/>
  <c r="H588" i="2"/>
  <c r="I588" i="2" s="1"/>
  <c r="J588" i="2" a="1"/>
  <c r="J588" i="2" s="1"/>
  <c r="C589" i="2"/>
  <c r="D589" i="2"/>
  <c r="G589" i="2"/>
  <c r="H589" i="2"/>
  <c r="I589" i="2" s="1"/>
  <c r="J589" i="2" a="1"/>
  <c r="J589" i="2"/>
  <c r="C590" i="2"/>
  <c r="D590" i="2"/>
  <c r="G590" i="2"/>
  <c r="H590" i="2"/>
  <c r="I590" i="2" s="1"/>
  <c r="J590" i="2" a="1"/>
  <c r="J590" i="2" s="1"/>
  <c r="C591" i="2"/>
  <c r="D591" i="2"/>
  <c r="G591" i="2"/>
  <c r="H591" i="2"/>
  <c r="I591" i="2" s="1"/>
  <c r="J591" i="2" a="1"/>
  <c r="J591" i="2" s="1"/>
  <c r="C592" i="2"/>
  <c r="D592" i="2"/>
  <c r="G592" i="2"/>
  <c r="H592" i="2"/>
  <c r="I592" i="2" s="1"/>
  <c r="J592" i="2" a="1"/>
  <c r="J592" i="2" s="1"/>
  <c r="C593" i="2"/>
  <c r="D593" i="2"/>
  <c r="G593" i="2"/>
  <c r="H593" i="2"/>
  <c r="I593" i="2" s="1"/>
  <c r="J593" i="2" a="1"/>
  <c r="J593" i="2" s="1"/>
  <c r="C594" i="2"/>
  <c r="D594" i="2"/>
  <c r="G594" i="2"/>
  <c r="H594" i="2"/>
  <c r="I594" i="2" s="1"/>
  <c r="J594" i="2" a="1"/>
  <c r="J594" i="2" s="1"/>
  <c r="C595" i="2"/>
  <c r="D595" i="2"/>
  <c r="G595" i="2"/>
  <c r="H595" i="2"/>
  <c r="I595" i="2" s="1"/>
  <c r="J595" i="2" a="1"/>
  <c r="J595" i="2"/>
  <c r="C596" i="2"/>
  <c r="D596" i="2"/>
  <c r="G596" i="2"/>
  <c r="H596" i="2"/>
  <c r="I596" i="2" s="1"/>
  <c r="J596" i="2" a="1"/>
  <c r="J596" i="2" s="1"/>
  <c r="C597" i="2"/>
  <c r="D597" i="2"/>
  <c r="G597" i="2"/>
  <c r="H597" i="2"/>
  <c r="I597" i="2" s="1"/>
  <c r="J597" i="2" a="1"/>
  <c r="J597" i="2"/>
  <c r="C598" i="2"/>
  <c r="D598" i="2"/>
  <c r="G598" i="2"/>
  <c r="H598" i="2"/>
  <c r="I598" i="2" s="1"/>
  <c r="J598" i="2" a="1"/>
  <c r="J598" i="2" s="1"/>
  <c r="C599" i="2"/>
  <c r="D599" i="2"/>
  <c r="G599" i="2"/>
  <c r="H599" i="2"/>
  <c r="I599" i="2" s="1"/>
  <c r="J599" i="2" a="1"/>
  <c r="J599" i="2" s="1"/>
  <c r="C600" i="2"/>
  <c r="D600" i="2"/>
  <c r="G600" i="2"/>
  <c r="H600" i="2"/>
  <c r="I600" i="2" s="1"/>
  <c r="J600" i="2" a="1"/>
  <c r="J600" i="2" s="1"/>
  <c r="C601" i="2"/>
  <c r="D601" i="2"/>
  <c r="G601" i="2"/>
  <c r="H601" i="2"/>
  <c r="I601" i="2" s="1"/>
  <c r="J601" i="2" a="1"/>
  <c r="J601" i="2"/>
  <c r="C602" i="2"/>
  <c r="D602" i="2"/>
  <c r="G602" i="2"/>
  <c r="H602" i="2"/>
  <c r="I602" i="2" s="1"/>
  <c r="J602" i="2" a="1"/>
  <c r="J602" i="2" s="1"/>
  <c r="C603" i="2"/>
  <c r="D603" i="2"/>
  <c r="G603" i="2"/>
  <c r="H603" i="2"/>
  <c r="I603" i="2" s="1"/>
  <c r="J603" i="2" a="1"/>
  <c r="J603" i="2" s="1"/>
  <c r="C604" i="2"/>
  <c r="D604" i="2"/>
  <c r="G604" i="2"/>
  <c r="H604" i="2"/>
  <c r="I604" i="2" s="1"/>
  <c r="J604" i="2" a="1"/>
  <c r="J604" i="2" s="1"/>
  <c r="C605" i="2"/>
  <c r="D605" i="2"/>
  <c r="G605" i="2"/>
  <c r="H605" i="2"/>
  <c r="I605" i="2" s="1"/>
  <c r="J605" i="2" a="1"/>
  <c r="J605" i="2"/>
  <c r="C606" i="2"/>
  <c r="D606" i="2"/>
  <c r="G606" i="2"/>
  <c r="H606" i="2"/>
  <c r="I606" i="2" s="1"/>
  <c r="J606" i="2" a="1"/>
  <c r="J606" i="2" s="1"/>
  <c r="C607" i="2"/>
  <c r="D607" i="2"/>
  <c r="G607" i="2"/>
  <c r="H607" i="2"/>
  <c r="I607" i="2" s="1"/>
  <c r="J607" i="2" a="1"/>
  <c r="J607" i="2" s="1"/>
  <c r="C608" i="2"/>
  <c r="D608" i="2"/>
  <c r="G608" i="2"/>
  <c r="H608" i="2"/>
  <c r="I608" i="2" s="1"/>
  <c r="J608" i="2" a="1"/>
  <c r="J608" i="2" s="1"/>
  <c r="C609" i="2"/>
  <c r="D609" i="2"/>
  <c r="G609" i="2"/>
  <c r="H609" i="2"/>
  <c r="I609" i="2" s="1"/>
  <c r="J609" i="2" a="1"/>
  <c r="J609" i="2" s="1"/>
  <c r="C610" i="2"/>
  <c r="D610" i="2"/>
  <c r="G610" i="2"/>
  <c r="H610" i="2"/>
  <c r="I610" i="2" s="1"/>
  <c r="J610" i="2" a="1"/>
  <c r="J610" i="2" s="1"/>
  <c r="C611" i="2"/>
  <c r="D611" i="2"/>
  <c r="G611" i="2"/>
  <c r="H611" i="2"/>
  <c r="I611" i="2" s="1"/>
  <c r="J611" i="2" a="1"/>
  <c r="J611" i="2"/>
  <c r="C612" i="2"/>
  <c r="D612" i="2"/>
  <c r="G612" i="2"/>
  <c r="H612" i="2"/>
  <c r="I612" i="2" s="1"/>
  <c r="J612" i="2" a="1"/>
  <c r="J612" i="2" s="1"/>
  <c r="C613" i="2"/>
  <c r="D613" i="2"/>
  <c r="G613" i="2"/>
  <c r="H613" i="2"/>
  <c r="I613" i="2" s="1"/>
  <c r="J613" i="2" a="1"/>
  <c r="J613" i="2" s="1"/>
  <c r="C614" i="2"/>
  <c r="D614" i="2"/>
  <c r="G614" i="2"/>
  <c r="H614" i="2"/>
  <c r="I614" i="2" s="1"/>
  <c r="J614" i="2" a="1"/>
  <c r="J614" i="2" s="1"/>
  <c r="C615" i="2"/>
  <c r="D615" i="2"/>
  <c r="G615" i="2"/>
  <c r="H615" i="2"/>
  <c r="I615" i="2" s="1"/>
  <c r="J615" i="2" a="1"/>
  <c r="J615" i="2"/>
  <c r="C616" i="2"/>
  <c r="D616" i="2"/>
  <c r="G616" i="2"/>
  <c r="H616" i="2"/>
  <c r="I616" i="2" s="1"/>
  <c r="J616" i="2" a="1"/>
  <c r="J616" i="2" s="1"/>
  <c r="C617" i="2"/>
  <c r="D617" i="2"/>
  <c r="G617" i="2"/>
  <c r="H617" i="2"/>
  <c r="I617" i="2" s="1"/>
  <c r="J617" i="2" a="1"/>
  <c r="J617" i="2" s="1"/>
  <c r="C618" i="2"/>
  <c r="D618" i="2"/>
  <c r="G618" i="2"/>
  <c r="H618" i="2"/>
  <c r="I618" i="2" s="1"/>
  <c r="J618" i="2" a="1"/>
  <c r="J618" i="2" s="1"/>
  <c r="C619" i="2"/>
  <c r="D619" i="2"/>
  <c r="G619" i="2"/>
  <c r="H619" i="2"/>
  <c r="I619" i="2" s="1"/>
  <c r="J619" i="2" a="1"/>
  <c r="J619" i="2"/>
  <c r="C620" i="2"/>
  <c r="D620" i="2"/>
  <c r="G620" i="2"/>
  <c r="H620" i="2"/>
  <c r="I620" i="2" s="1"/>
  <c r="J620" i="2" a="1"/>
  <c r="J620" i="2" s="1"/>
  <c r="C621" i="2"/>
  <c r="D621" i="2"/>
  <c r="G621" i="2"/>
  <c r="H621" i="2"/>
  <c r="I621" i="2" s="1"/>
  <c r="J621" i="2" a="1"/>
  <c r="J621" i="2" s="1"/>
  <c r="C622" i="2"/>
  <c r="D622" i="2"/>
  <c r="G622" i="2"/>
  <c r="H622" i="2"/>
  <c r="I622" i="2" s="1"/>
  <c r="J622" i="2" a="1"/>
  <c r="J622" i="2" s="1"/>
  <c r="C623" i="2"/>
  <c r="D623" i="2"/>
  <c r="G623" i="2"/>
  <c r="H623" i="2"/>
  <c r="I623" i="2" s="1"/>
  <c r="J623" i="2" a="1"/>
  <c r="J623" i="2"/>
  <c r="C624" i="2"/>
  <c r="D624" i="2"/>
  <c r="G624" i="2"/>
  <c r="H624" i="2"/>
  <c r="I624" i="2" s="1"/>
  <c r="J624" i="2" a="1"/>
  <c r="J624" i="2" s="1"/>
  <c r="C625" i="2"/>
  <c r="D625" i="2"/>
  <c r="G625" i="2"/>
  <c r="H625" i="2"/>
  <c r="I625" i="2" s="1"/>
  <c r="J625" i="2" a="1"/>
  <c r="J625" i="2" s="1"/>
  <c r="C626" i="2"/>
  <c r="D626" i="2"/>
  <c r="G626" i="2"/>
  <c r="H626" i="2"/>
  <c r="I626" i="2" s="1"/>
  <c r="J626" i="2" a="1"/>
  <c r="J626" i="2" s="1"/>
  <c r="C627" i="2"/>
  <c r="D627" i="2"/>
  <c r="G627" i="2"/>
  <c r="H627" i="2"/>
  <c r="I627" i="2" s="1"/>
  <c r="J627" i="2" a="1"/>
  <c r="J627" i="2"/>
  <c r="C628" i="2"/>
  <c r="D628" i="2"/>
  <c r="G628" i="2"/>
  <c r="H628" i="2"/>
  <c r="I628" i="2" s="1"/>
  <c r="J628" i="2" a="1"/>
  <c r="J628" i="2" s="1"/>
  <c r="C629" i="2"/>
  <c r="D629" i="2"/>
  <c r="G629" i="2"/>
  <c r="H629" i="2"/>
  <c r="I629" i="2" s="1"/>
  <c r="J629" i="2" a="1"/>
  <c r="J629" i="2" s="1"/>
  <c r="C630" i="2"/>
  <c r="D630" i="2"/>
  <c r="G630" i="2"/>
  <c r="H630" i="2"/>
  <c r="I630" i="2" s="1"/>
  <c r="J630" i="2" a="1"/>
  <c r="J630" i="2" s="1"/>
  <c r="C631" i="2"/>
  <c r="D631" i="2"/>
  <c r="G631" i="2"/>
  <c r="H631" i="2"/>
  <c r="I631" i="2" s="1"/>
  <c r="J631" i="2" a="1"/>
  <c r="J631" i="2"/>
  <c r="C632" i="2"/>
  <c r="D632" i="2"/>
  <c r="G632" i="2"/>
  <c r="H632" i="2"/>
  <c r="I632" i="2" s="1"/>
  <c r="J632" i="2" a="1"/>
  <c r="J632" i="2" s="1"/>
  <c r="C633" i="2"/>
  <c r="D633" i="2"/>
  <c r="G633" i="2"/>
  <c r="H633" i="2"/>
  <c r="I633" i="2" s="1"/>
  <c r="J633" i="2" a="1"/>
  <c r="J633" i="2" s="1"/>
  <c r="C634" i="2"/>
  <c r="D634" i="2"/>
  <c r="G634" i="2"/>
  <c r="H634" i="2"/>
  <c r="I634" i="2" s="1"/>
  <c r="J634" i="2" a="1"/>
  <c r="J634" i="2" s="1"/>
  <c r="C635" i="2"/>
  <c r="D635" i="2"/>
  <c r="G635" i="2"/>
  <c r="H635" i="2"/>
  <c r="I635" i="2" s="1"/>
  <c r="J635" i="2" a="1"/>
  <c r="J635" i="2"/>
  <c r="C636" i="2"/>
  <c r="D636" i="2"/>
  <c r="G636" i="2"/>
  <c r="H636" i="2"/>
  <c r="I636" i="2" s="1"/>
  <c r="J636" i="2" a="1"/>
  <c r="J636" i="2" s="1"/>
  <c r="C637" i="2"/>
  <c r="D637" i="2"/>
  <c r="G637" i="2"/>
  <c r="H637" i="2"/>
  <c r="I637" i="2" s="1"/>
  <c r="J637" i="2" a="1"/>
  <c r="J637" i="2" s="1"/>
  <c r="C638" i="2"/>
  <c r="D638" i="2"/>
  <c r="G638" i="2"/>
  <c r="H638" i="2"/>
  <c r="I638" i="2" s="1"/>
  <c r="J638" i="2" a="1"/>
  <c r="J638" i="2" s="1"/>
  <c r="C639" i="2"/>
  <c r="D639" i="2"/>
  <c r="G639" i="2"/>
  <c r="H639" i="2"/>
  <c r="I639" i="2" s="1"/>
  <c r="J639" i="2" a="1"/>
  <c r="J639" i="2"/>
  <c r="C640" i="2"/>
  <c r="D640" i="2"/>
  <c r="G640" i="2"/>
  <c r="H640" i="2"/>
  <c r="I640" i="2" s="1"/>
  <c r="J640" i="2" a="1"/>
  <c r="J640" i="2" s="1"/>
  <c r="C641" i="2"/>
  <c r="D641" i="2"/>
  <c r="G641" i="2"/>
  <c r="H641" i="2"/>
  <c r="I641" i="2" s="1"/>
  <c r="J641" i="2" a="1"/>
  <c r="J641" i="2" s="1"/>
  <c r="C642" i="2"/>
  <c r="D642" i="2"/>
  <c r="G642" i="2"/>
  <c r="H642" i="2"/>
  <c r="I642" i="2" s="1"/>
  <c r="J642" i="2" a="1"/>
  <c r="J642" i="2" s="1"/>
  <c r="C643" i="2"/>
  <c r="D643" i="2"/>
  <c r="G643" i="2"/>
  <c r="H643" i="2"/>
  <c r="I643" i="2" s="1"/>
  <c r="J643" i="2" a="1"/>
  <c r="J643" i="2"/>
  <c r="C644" i="2"/>
  <c r="D644" i="2"/>
  <c r="G644" i="2"/>
  <c r="H644" i="2"/>
  <c r="I644" i="2" s="1"/>
  <c r="J644" i="2" a="1"/>
  <c r="J644" i="2" s="1"/>
  <c r="C645" i="2"/>
  <c r="D645" i="2"/>
  <c r="G645" i="2"/>
  <c r="H645" i="2"/>
  <c r="I645" i="2" s="1"/>
  <c r="J645" i="2" a="1"/>
  <c r="J645" i="2" s="1"/>
  <c r="C646" i="2"/>
  <c r="D646" i="2"/>
  <c r="G646" i="2"/>
  <c r="H646" i="2"/>
  <c r="I646" i="2" s="1"/>
  <c r="J646" i="2" a="1"/>
  <c r="J646" i="2" s="1"/>
  <c r="C647" i="2"/>
  <c r="D647" i="2"/>
  <c r="G647" i="2"/>
  <c r="H647" i="2"/>
  <c r="I647" i="2" s="1"/>
  <c r="J647" i="2" a="1"/>
  <c r="J647" i="2"/>
  <c r="C648" i="2"/>
  <c r="D648" i="2"/>
  <c r="G648" i="2"/>
  <c r="H648" i="2"/>
  <c r="I648" i="2" s="1"/>
  <c r="J648" i="2" a="1"/>
  <c r="J648" i="2" s="1"/>
  <c r="C649" i="2"/>
  <c r="D649" i="2"/>
  <c r="G649" i="2"/>
  <c r="H649" i="2"/>
  <c r="I649" i="2" s="1"/>
  <c r="J649" i="2" a="1"/>
  <c r="J649" i="2" s="1"/>
  <c r="C650" i="2"/>
  <c r="D650" i="2"/>
  <c r="G650" i="2"/>
  <c r="H650" i="2"/>
  <c r="I650" i="2" s="1"/>
  <c r="J650" i="2" a="1"/>
  <c r="J650" i="2" s="1"/>
  <c r="C651" i="2"/>
  <c r="D651" i="2"/>
  <c r="G651" i="2"/>
  <c r="H651" i="2"/>
  <c r="I651" i="2" s="1"/>
  <c r="J651" i="2" a="1"/>
  <c r="J651" i="2" s="1"/>
  <c r="C652" i="2"/>
  <c r="D652" i="2"/>
  <c r="G652" i="2"/>
  <c r="H652" i="2"/>
  <c r="I652" i="2" s="1"/>
  <c r="J652" i="2" a="1"/>
  <c r="J652" i="2" s="1"/>
  <c r="C653" i="2"/>
  <c r="D653" i="2"/>
  <c r="G653" i="2"/>
  <c r="H653" i="2"/>
  <c r="I653" i="2" s="1"/>
  <c r="J653" i="2" a="1"/>
  <c r="J653" i="2" s="1"/>
  <c r="C654" i="2"/>
  <c r="D654" i="2"/>
  <c r="G654" i="2"/>
  <c r="H654" i="2"/>
  <c r="I654" i="2" s="1"/>
  <c r="J654" i="2" a="1"/>
  <c r="J654" i="2" s="1"/>
  <c r="C655" i="2"/>
  <c r="D655" i="2"/>
  <c r="G655" i="2"/>
  <c r="H655" i="2"/>
  <c r="I655" i="2" s="1"/>
  <c r="J655" i="2" a="1"/>
  <c r="J655" i="2" s="1"/>
  <c r="C656" i="2"/>
  <c r="D656" i="2"/>
  <c r="G656" i="2"/>
  <c r="H656" i="2"/>
  <c r="I656" i="2" s="1"/>
  <c r="J656" i="2" a="1"/>
  <c r="J656" i="2" s="1"/>
  <c r="C657" i="2"/>
  <c r="D657" i="2"/>
  <c r="G657" i="2"/>
  <c r="H657" i="2"/>
  <c r="I657" i="2" s="1"/>
  <c r="J657" i="2" a="1"/>
  <c r="J657" i="2" s="1"/>
  <c r="C658" i="2"/>
  <c r="D658" i="2"/>
  <c r="G658" i="2"/>
  <c r="H658" i="2"/>
  <c r="I658" i="2" s="1"/>
  <c r="J658" i="2" a="1"/>
  <c r="J658" i="2" s="1"/>
  <c r="C659" i="2"/>
  <c r="D659" i="2"/>
  <c r="G659" i="2"/>
  <c r="H659" i="2"/>
  <c r="I659" i="2" s="1"/>
  <c r="J659" i="2" a="1"/>
  <c r="J659" i="2" s="1"/>
  <c r="C660" i="2"/>
  <c r="D660" i="2"/>
  <c r="G660" i="2"/>
  <c r="H660" i="2"/>
  <c r="I660" i="2" s="1"/>
  <c r="J660" i="2" a="1"/>
  <c r="J660" i="2" s="1"/>
  <c r="C661" i="2"/>
  <c r="D661" i="2"/>
  <c r="G661" i="2"/>
  <c r="H661" i="2"/>
  <c r="I661" i="2" s="1"/>
  <c r="J661" i="2" a="1"/>
  <c r="J661" i="2" s="1"/>
  <c r="C662" i="2"/>
  <c r="D662" i="2"/>
  <c r="G662" i="2"/>
  <c r="H662" i="2"/>
  <c r="I662" i="2" s="1"/>
  <c r="J662" i="2" a="1"/>
  <c r="J662" i="2" s="1"/>
  <c r="C663" i="2"/>
  <c r="D663" i="2"/>
  <c r="G663" i="2"/>
  <c r="H663" i="2"/>
  <c r="I663" i="2" s="1"/>
  <c r="J663" i="2" a="1"/>
  <c r="J663" i="2" s="1"/>
  <c r="C664" i="2"/>
  <c r="D664" i="2"/>
  <c r="G664" i="2"/>
  <c r="H664" i="2"/>
  <c r="I664" i="2" s="1"/>
  <c r="J664" i="2" a="1"/>
  <c r="J664" i="2" s="1"/>
  <c r="C665" i="2"/>
  <c r="D665" i="2"/>
  <c r="G665" i="2"/>
  <c r="H665" i="2"/>
  <c r="I665" i="2" s="1"/>
  <c r="J665" i="2" a="1"/>
  <c r="J665" i="2" s="1"/>
  <c r="C666" i="2"/>
  <c r="D666" i="2"/>
  <c r="G666" i="2"/>
  <c r="H666" i="2"/>
  <c r="I666" i="2" s="1"/>
  <c r="J666" i="2" a="1"/>
  <c r="J666" i="2" s="1"/>
  <c r="C667" i="2"/>
  <c r="D667" i="2"/>
  <c r="G667" i="2"/>
  <c r="H667" i="2"/>
  <c r="I667" i="2" s="1"/>
  <c r="J667" i="2" a="1"/>
  <c r="J667" i="2" s="1"/>
  <c r="C668" i="2"/>
  <c r="D668" i="2"/>
  <c r="G668" i="2"/>
  <c r="H668" i="2"/>
  <c r="I668" i="2" s="1"/>
  <c r="J668" i="2" a="1"/>
  <c r="J668" i="2" s="1"/>
  <c r="C669" i="2"/>
  <c r="D669" i="2"/>
  <c r="G669" i="2"/>
  <c r="H669" i="2"/>
  <c r="I669" i="2" s="1"/>
  <c r="J669" i="2" a="1"/>
  <c r="J669" i="2" s="1"/>
  <c r="C670" i="2"/>
  <c r="D670" i="2"/>
  <c r="G670" i="2"/>
  <c r="H670" i="2"/>
  <c r="I670" i="2" s="1"/>
  <c r="J670" i="2" a="1"/>
  <c r="J670" i="2" s="1"/>
  <c r="C671" i="2"/>
  <c r="D671" i="2"/>
  <c r="G671" i="2"/>
  <c r="H671" i="2"/>
  <c r="I671" i="2" s="1"/>
  <c r="J671" i="2" a="1"/>
  <c r="J671" i="2" s="1"/>
  <c r="C672" i="2"/>
  <c r="D672" i="2"/>
  <c r="G672" i="2"/>
  <c r="H672" i="2"/>
  <c r="I672" i="2" s="1"/>
  <c r="J672" i="2" a="1"/>
  <c r="J672" i="2" s="1"/>
  <c r="C673" i="2"/>
  <c r="D673" i="2"/>
  <c r="G673" i="2"/>
  <c r="H673" i="2"/>
  <c r="I673" i="2" s="1"/>
  <c r="J673" i="2" a="1"/>
  <c r="J673" i="2" s="1"/>
  <c r="C674" i="2"/>
  <c r="D674" i="2"/>
  <c r="G674" i="2"/>
  <c r="H674" i="2"/>
  <c r="I674" i="2" s="1"/>
  <c r="J674" i="2" a="1"/>
  <c r="J674" i="2" s="1"/>
  <c r="C675" i="2"/>
  <c r="D675" i="2"/>
  <c r="G675" i="2"/>
  <c r="H675" i="2"/>
  <c r="I675" i="2" s="1"/>
  <c r="J675" i="2" a="1"/>
  <c r="J675" i="2" s="1"/>
  <c r="C676" i="2"/>
  <c r="D676" i="2"/>
  <c r="G676" i="2"/>
  <c r="H676" i="2"/>
  <c r="I676" i="2" s="1"/>
  <c r="J676" i="2" a="1"/>
  <c r="J676" i="2" s="1"/>
  <c r="C677" i="2"/>
  <c r="D677" i="2"/>
  <c r="G677" i="2"/>
  <c r="H677" i="2"/>
  <c r="I677" i="2" s="1"/>
  <c r="J677" i="2" a="1"/>
  <c r="J677" i="2" s="1"/>
  <c r="C678" i="2"/>
  <c r="D678" i="2"/>
  <c r="G678" i="2"/>
  <c r="H678" i="2"/>
  <c r="I678" i="2" s="1"/>
  <c r="J678" i="2" a="1"/>
  <c r="J678" i="2" s="1"/>
  <c r="C679" i="2"/>
  <c r="D679" i="2"/>
  <c r="G679" i="2"/>
  <c r="H679" i="2"/>
  <c r="I679" i="2" s="1"/>
  <c r="J679" i="2" a="1"/>
  <c r="J679" i="2" s="1"/>
  <c r="C680" i="2"/>
  <c r="D680" i="2"/>
  <c r="G680" i="2"/>
  <c r="H680" i="2"/>
  <c r="I680" i="2" s="1"/>
  <c r="J680" i="2" a="1"/>
  <c r="J680" i="2" s="1"/>
  <c r="C681" i="2"/>
  <c r="D681" i="2"/>
  <c r="G681" i="2"/>
  <c r="H681" i="2"/>
  <c r="I681" i="2" s="1"/>
  <c r="J681" i="2" a="1"/>
  <c r="J681" i="2" s="1"/>
  <c r="C682" i="2"/>
  <c r="D682" i="2"/>
  <c r="G682" i="2"/>
  <c r="H682" i="2"/>
  <c r="I682" i="2" s="1"/>
  <c r="J682" i="2" a="1"/>
  <c r="J682" i="2" s="1"/>
  <c r="C683" i="2"/>
  <c r="D683" i="2"/>
  <c r="G683" i="2"/>
  <c r="H683" i="2"/>
  <c r="I683" i="2" s="1"/>
  <c r="J683" i="2" a="1"/>
  <c r="J683" i="2" s="1"/>
  <c r="C684" i="2"/>
  <c r="D684" i="2"/>
  <c r="G684" i="2"/>
  <c r="H684" i="2"/>
  <c r="I684" i="2" s="1"/>
  <c r="J684" i="2" a="1"/>
  <c r="J684" i="2" s="1"/>
  <c r="C685" i="2"/>
  <c r="D685" i="2"/>
  <c r="G685" i="2"/>
  <c r="H685" i="2"/>
  <c r="I685" i="2" s="1"/>
  <c r="J685" i="2" a="1"/>
  <c r="J685" i="2" s="1"/>
  <c r="C686" i="2"/>
  <c r="D686" i="2"/>
  <c r="G686" i="2"/>
  <c r="H686" i="2"/>
  <c r="I686" i="2" s="1"/>
  <c r="J686" i="2" a="1"/>
  <c r="J686" i="2" s="1"/>
  <c r="C687" i="2"/>
  <c r="D687" i="2"/>
  <c r="G687" i="2"/>
  <c r="H687" i="2"/>
  <c r="I687" i="2" s="1"/>
  <c r="J687" i="2" a="1"/>
  <c r="J687" i="2" s="1"/>
  <c r="C688" i="2"/>
  <c r="D688" i="2"/>
  <c r="G688" i="2"/>
  <c r="H688" i="2"/>
  <c r="I688" i="2" s="1"/>
  <c r="J688" i="2" a="1"/>
  <c r="J688" i="2" s="1"/>
  <c r="C689" i="2"/>
  <c r="D689" i="2"/>
  <c r="G689" i="2"/>
  <c r="H689" i="2"/>
  <c r="I689" i="2" s="1"/>
  <c r="J689" i="2" a="1"/>
  <c r="J689" i="2" s="1"/>
  <c r="C690" i="2"/>
  <c r="D690" i="2"/>
  <c r="G690" i="2"/>
  <c r="H690" i="2"/>
  <c r="I690" i="2" s="1"/>
  <c r="J690" i="2" a="1"/>
  <c r="J690" i="2" s="1"/>
  <c r="C691" i="2"/>
  <c r="D691" i="2"/>
  <c r="G691" i="2"/>
  <c r="H691" i="2"/>
  <c r="I691" i="2" s="1"/>
  <c r="J691" i="2" a="1"/>
  <c r="J691" i="2" s="1"/>
  <c r="C692" i="2"/>
  <c r="D692" i="2"/>
  <c r="G692" i="2"/>
  <c r="H692" i="2"/>
  <c r="I692" i="2" s="1"/>
  <c r="J692" i="2" a="1"/>
  <c r="J692" i="2" s="1"/>
  <c r="C693" i="2"/>
  <c r="D693" i="2"/>
  <c r="G693" i="2"/>
  <c r="H693" i="2"/>
  <c r="I693" i="2" s="1"/>
  <c r="J693" i="2" a="1"/>
  <c r="J693" i="2" s="1"/>
  <c r="C694" i="2"/>
  <c r="D694" i="2"/>
  <c r="G694" i="2"/>
  <c r="H694" i="2"/>
  <c r="I694" i="2" s="1"/>
  <c r="J694" i="2" a="1"/>
  <c r="J694" i="2" s="1"/>
  <c r="C695" i="2"/>
  <c r="D695" i="2"/>
  <c r="G695" i="2"/>
  <c r="H695" i="2"/>
  <c r="I695" i="2" s="1"/>
  <c r="J695" i="2" a="1"/>
  <c r="J695" i="2" s="1"/>
  <c r="C696" i="2"/>
  <c r="D696" i="2"/>
  <c r="G696" i="2"/>
  <c r="H696" i="2"/>
  <c r="I696" i="2" s="1"/>
  <c r="J696" i="2" a="1"/>
  <c r="J696" i="2" s="1"/>
  <c r="C697" i="2"/>
  <c r="D697" i="2"/>
  <c r="G697" i="2"/>
  <c r="H697" i="2"/>
  <c r="I697" i="2" s="1"/>
  <c r="J697" i="2" a="1"/>
  <c r="J697" i="2" s="1"/>
  <c r="C698" i="2"/>
  <c r="D698" i="2"/>
  <c r="G698" i="2"/>
  <c r="H698" i="2"/>
  <c r="I698" i="2" s="1"/>
  <c r="J698" i="2" a="1"/>
  <c r="J698" i="2" s="1"/>
  <c r="C699" i="2"/>
  <c r="D699" i="2"/>
  <c r="G699" i="2"/>
  <c r="H699" i="2"/>
  <c r="I699" i="2" s="1"/>
  <c r="J699" i="2" a="1"/>
  <c r="J699" i="2" s="1"/>
  <c r="C700" i="2"/>
  <c r="D700" i="2"/>
  <c r="G700" i="2"/>
  <c r="H700" i="2"/>
  <c r="I700" i="2" s="1"/>
  <c r="J700" i="2" a="1"/>
  <c r="J700" i="2" s="1"/>
  <c r="C701" i="2"/>
  <c r="D701" i="2"/>
  <c r="G701" i="2"/>
  <c r="H701" i="2"/>
  <c r="I701" i="2" s="1"/>
  <c r="J701" i="2" a="1"/>
  <c r="J701" i="2" s="1"/>
  <c r="C702" i="2"/>
  <c r="D702" i="2"/>
  <c r="G702" i="2"/>
  <c r="H702" i="2"/>
  <c r="I702" i="2"/>
  <c r="J702" i="2" a="1"/>
  <c r="J702" i="2" s="1"/>
  <c r="C703" i="2"/>
  <c r="D703" i="2"/>
  <c r="G703" i="2"/>
  <c r="H703" i="2"/>
  <c r="I703" i="2" s="1"/>
  <c r="J703" i="2" a="1"/>
  <c r="J703" i="2" s="1"/>
  <c r="C704" i="2"/>
  <c r="D704" i="2"/>
  <c r="G704" i="2"/>
  <c r="H704" i="2"/>
  <c r="I704" i="2" s="1"/>
  <c r="J704" i="2" a="1"/>
  <c r="J704" i="2" s="1"/>
  <c r="C705" i="2"/>
  <c r="D705" i="2"/>
  <c r="G705" i="2"/>
  <c r="H705" i="2"/>
  <c r="I705" i="2" s="1"/>
  <c r="J705" i="2" a="1"/>
  <c r="J705" i="2"/>
  <c r="C706" i="2"/>
  <c r="D706" i="2"/>
  <c r="G706" i="2"/>
  <c r="H706" i="2"/>
  <c r="I706" i="2" s="1"/>
  <c r="J706" i="2" a="1"/>
  <c r="J706" i="2" s="1"/>
  <c r="C707" i="2"/>
  <c r="D707" i="2"/>
  <c r="G707" i="2"/>
  <c r="H707" i="2"/>
  <c r="I707" i="2" s="1"/>
  <c r="J707" i="2" a="1"/>
  <c r="J707" i="2" s="1"/>
  <c r="C708" i="2"/>
  <c r="D708" i="2"/>
  <c r="G708" i="2"/>
  <c r="H708" i="2"/>
  <c r="I708" i="2" s="1"/>
  <c r="J708" i="2" a="1"/>
  <c r="J708" i="2" s="1"/>
  <c r="C709" i="2"/>
  <c r="D709" i="2"/>
  <c r="G709" i="2"/>
  <c r="H709" i="2"/>
  <c r="I709" i="2" s="1"/>
  <c r="J709" i="2" a="1"/>
  <c r="J709" i="2"/>
  <c r="C710" i="2"/>
  <c r="D710" i="2"/>
  <c r="G710" i="2"/>
  <c r="H710" i="2"/>
  <c r="I710" i="2" s="1"/>
  <c r="J710" i="2" a="1"/>
  <c r="J710" i="2" s="1"/>
  <c r="C711" i="2"/>
  <c r="D711" i="2"/>
  <c r="G711" i="2"/>
  <c r="H711" i="2"/>
  <c r="I711" i="2" s="1"/>
  <c r="J711" i="2" a="1"/>
  <c r="J711" i="2" s="1"/>
  <c r="C712" i="2"/>
  <c r="D712" i="2"/>
  <c r="G712" i="2"/>
  <c r="H712" i="2"/>
  <c r="I712" i="2" s="1"/>
  <c r="J712" i="2" a="1"/>
  <c r="J712" i="2" s="1"/>
  <c r="C713" i="2"/>
  <c r="D713" i="2"/>
  <c r="G713" i="2"/>
  <c r="H713" i="2"/>
  <c r="I713" i="2" s="1"/>
  <c r="J713" i="2" a="1"/>
  <c r="J713" i="2"/>
  <c r="C714" i="2"/>
  <c r="D714" i="2"/>
  <c r="G714" i="2"/>
  <c r="H714" i="2"/>
  <c r="I714" i="2" s="1"/>
  <c r="J714" i="2" a="1"/>
  <c r="J714" i="2" s="1"/>
  <c r="C715" i="2"/>
  <c r="D715" i="2"/>
  <c r="G715" i="2"/>
  <c r="H715" i="2"/>
  <c r="I715" i="2" s="1"/>
  <c r="J715" i="2" a="1"/>
  <c r="J715" i="2" s="1"/>
  <c r="C716" i="2"/>
  <c r="D716" i="2"/>
  <c r="G716" i="2"/>
  <c r="H716" i="2"/>
  <c r="I716" i="2" s="1"/>
  <c r="J716" i="2" a="1"/>
  <c r="J716" i="2" s="1"/>
  <c r="C717" i="2"/>
  <c r="D717" i="2"/>
  <c r="G717" i="2"/>
  <c r="H717" i="2"/>
  <c r="I717" i="2" s="1"/>
  <c r="J717" i="2" a="1"/>
  <c r="J717" i="2"/>
  <c r="C718" i="2"/>
  <c r="D718" i="2"/>
  <c r="G718" i="2"/>
  <c r="H718" i="2"/>
  <c r="I718" i="2" s="1"/>
  <c r="J718" i="2" a="1"/>
  <c r="J718" i="2" s="1"/>
  <c r="C719" i="2"/>
  <c r="D719" i="2"/>
  <c r="G719" i="2"/>
  <c r="H719" i="2"/>
  <c r="I719" i="2" s="1"/>
  <c r="J719" i="2" a="1"/>
  <c r="J719" i="2" s="1"/>
  <c r="C720" i="2"/>
  <c r="D720" i="2"/>
  <c r="G720" i="2"/>
  <c r="H720" i="2"/>
  <c r="I720" i="2" s="1"/>
  <c r="J720" i="2" a="1"/>
  <c r="J720" i="2" s="1"/>
  <c r="C721" i="2"/>
  <c r="D721" i="2"/>
  <c r="G721" i="2"/>
  <c r="H721" i="2"/>
  <c r="I721" i="2" s="1"/>
  <c r="J721" i="2" a="1"/>
  <c r="J721" i="2"/>
  <c r="C722" i="2"/>
  <c r="D722" i="2"/>
  <c r="G722" i="2"/>
  <c r="H722" i="2"/>
  <c r="I722" i="2" s="1"/>
  <c r="J722" i="2" a="1"/>
  <c r="J722" i="2" s="1"/>
  <c r="C723" i="2"/>
  <c r="D723" i="2"/>
  <c r="G723" i="2"/>
  <c r="H723" i="2"/>
  <c r="I723" i="2" s="1"/>
  <c r="J723" i="2" a="1"/>
  <c r="J723" i="2" s="1"/>
  <c r="C724" i="2"/>
  <c r="D724" i="2"/>
  <c r="G724" i="2"/>
  <c r="H724" i="2"/>
  <c r="I724" i="2" s="1"/>
  <c r="J724" i="2" a="1"/>
  <c r="J724" i="2" s="1"/>
  <c r="C725" i="2"/>
  <c r="D725" i="2"/>
  <c r="G725" i="2"/>
  <c r="H725" i="2"/>
  <c r="I725" i="2" s="1"/>
  <c r="J725" i="2" a="1"/>
  <c r="J725" i="2"/>
  <c r="C726" i="2"/>
  <c r="D726" i="2"/>
  <c r="G726" i="2"/>
  <c r="H726" i="2"/>
  <c r="I726" i="2" s="1"/>
  <c r="J726" i="2" a="1"/>
  <c r="J726" i="2" s="1"/>
  <c r="C727" i="2"/>
  <c r="D727" i="2"/>
  <c r="G727" i="2"/>
  <c r="H727" i="2"/>
  <c r="I727" i="2" s="1"/>
  <c r="J727" i="2" a="1"/>
  <c r="J727" i="2" s="1"/>
  <c r="C728" i="2"/>
  <c r="D728" i="2"/>
  <c r="G728" i="2"/>
  <c r="H728" i="2"/>
  <c r="I728" i="2" s="1"/>
  <c r="J728" i="2" a="1"/>
  <c r="J728" i="2" s="1"/>
  <c r="C729" i="2"/>
  <c r="D729" i="2"/>
  <c r="G729" i="2"/>
  <c r="H729" i="2"/>
  <c r="I729" i="2" s="1"/>
  <c r="J729" i="2" a="1"/>
  <c r="J729" i="2"/>
  <c r="C730" i="2"/>
  <c r="D730" i="2"/>
  <c r="G730" i="2"/>
  <c r="H730" i="2"/>
  <c r="I730" i="2" s="1"/>
  <c r="J730" i="2" a="1"/>
  <c r="J730" i="2" s="1"/>
  <c r="C731" i="2"/>
  <c r="D731" i="2"/>
  <c r="G731" i="2"/>
  <c r="H731" i="2"/>
  <c r="I731" i="2" s="1"/>
  <c r="J731" i="2" a="1"/>
  <c r="J731" i="2" s="1"/>
  <c r="C732" i="2"/>
  <c r="D732" i="2"/>
  <c r="G732" i="2"/>
  <c r="H732" i="2"/>
  <c r="I732" i="2" s="1"/>
  <c r="J732" i="2" a="1"/>
  <c r="J732" i="2" s="1"/>
  <c r="C733" i="2"/>
  <c r="D733" i="2"/>
  <c r="G733" i="2"/>
  <c r="H733" i="2"/>
  <c r="I733" i="2" s="1"/>
  <c r="J733" i="2" a="1"/>
  <c r="J733" i="2"/>
  <c r="C734" i="2"/>
  <c r="D734" i="2"/>
  <c r="G734" i="2"/>
  <c r="H734" i="2"/>
  <c r="I734" i="2" s="1"/>
  <c r="J734" i="2" a="1"/>
  <c r="J734" i="2" s="1"/>
  <c r="C735" i="2"/>
  <c r="D735" i="2"/>
  <c r="G735" i="2"/>
  <c r="H735" i="2"/>
  <c r="I735" i="2" s="1"/>
  <c r="J735" i="2" a="1"/>
  <c r="J735" i="2" s="1"/>
  <c r="C736" i="2"/>
  <c r="D736" i="2"/>
  <c r="G736" i="2"/>
  <c r="H736" i="2"/>
  <c r="I736" i="2" s="1"/>
  <c r="J736" i="2" a="1"/>
  <c r="J736" i="2" s="1"/>
  <c r="C737" i="2"/>
  <c r="D737" i="2"/>
  <c r="G737" i="2"/>
  <c r="H737" i="2"/>
  <c r="I737" i="2" s="1"/>
  <c r="J737" i="2" a="1"/>
  <c r="J737" i="2"/>
  <c r="C738" i="2"/>
  <c r="D738" i="2"/>
  <c r="G738" i="2"/>
  <c r="H738" i="2"/>
  <c r="I738" i="2" s="1"/>
  <c r="J738" i="2" a="1"/>
  <c r="J738" i="2" s="1"/>
  <c r="C739" i="2"/>
  <c r="D739" i="2"/>
  <c r="G739" i="2"/>
  <c r="H739" i="2"/>
  <c r="I739" i="2" s="1"/>
  <c r="J739" i="2" a="1"/>
  <c r="J739" i="2" s="1"/>
  <c r="C740" i="2"/>
  <c r="D740" i="2"/>
  <c r="G740" i="2"/>
  <c r="H740" i="2"/>
  <c r="I740" i="2" s="1"/>
  <c r="J740" i="2" a="1"/>
  <c r="J740" i="2" s="1"/>
  <c r="C741" i="2"/>
  <c r="D741" i="2"/>
  <c r="G741" i="2"/>
  <c r="H741" i="2"/>
  <c r="I741" i="2" s="1"/>
  <c r="J741" i="2" a="1"/>
  <c r="J741" i="2"/>
  <c r="C742" i="2"/>
  <c r="D742" i="2"/>
  <c r="G742" i="2"/>
  <c r="H742" i="2"/>
  <c r="I742" i="2" s="1"/>
  <c r="J742" i="2" a="1"/>
  <c r="J742" i="2" s="1"/>
  <c r="C743" i="2"/>
  <c r="D743" i="2"/>
  <c r="G743" i="2"/>
  <c r="H743" i="2"/>
  <c r="I743" i="2" s="1"/>
  <c r="J743" i="2" a="1"/>
  <c r="J743" i="2" s="1"/>
  <c r="C744" i="2"/>
  <c r="D744" i="2"/>
  <c r="G744" i="2"/>
  <c r="H744" i="2"/>
  <c r="I744" i="2" s="1"/>
  <c r="J744" i="2" a="1"/>
  <c r="J744" i="2" s="1"/>
  <c r="C745" i="2"/>
  <c r="D745" i="2"/>
  <c r="G745" i="2"/>
  <c r="H745" i="2"/>
  <c r="I745" i="2" s="1"/>
  <c r="J745" i="2" a="1"/>
  <c r="J745" i="2"/>
  <c r="C746" i="2"/>
  <c r="D746" i="2"/>
  <c r="G746" i="2"/>
  <c r="H746" i="2"/>
  <c r="I746" i="2" s="1"/>
  <c r="J746" i="2" a="1"/>
  <c r="J746" i="2" s="1"/>
  <c r="C747" i="2"/>
  <c r="D747" i="2"/>
  <c r="G747" i="2"/>
  <c r="H747" i="2"/>
  <c r="I747" i="2" s="1"/>
  <c r="J747" i="2" a="1"/>
  <c r="J747" i="2" s="1"/>
  <c r="C748" i="2"/>
  <c r="D748" i="2"/>
  <c r="G748" i="2"/>
  <c r="H748" i="2"/>
  <c r="I748" i="2" s="1"/>
  <c r="J748" i="2" a="1"/>
  <c r="J748" i="2" s="1"/>
  <c r="C749" i="2"/>
  <c r="D749" i="2"/>
  <c r="G749" i="2"/>
  <c r="H749" i="2"/>
  <c r="I749" i="2" s="1"/>
  <c r="J749" i="2" a="1"/>
  <c r="J749" i="2"/>
  <c r="C750" i="2"/>
  <c r="D750" i="2"/>
  <c r="G750" i="2"/>
  <c r="H750" i="2"/>
  <c r="I750" i="2" s="1"/>
  <c r="J750" i="2" a="1"/>
  <c r="J750" i="2" s="1"/>
  <c r="C751" i="2"/>
  <c r="D751" i="2"/>
  <c r="G751" i="2"/>
  <c r="H751" i="2"/>
  <c r="I751" i="2" s="1"/>
  <c r="J751" i="2" a="1"/>
  <c r="J751" i="2" s="1"/>
  <c r="C752" i="2"/>
  <c r="D752" i="2"/>
  <c r="G752" i="2"/>
  <c r="H752" i="2"/>
  <c r="I752" i="2" s="1"/>
  <c r="J752" i="2" a="1"/>
  <c r="J752" i="2" s="1"/>
  <c r="C753" i="2"/>
  <c r="D753" i="2"/>
  <c r="G753" i="2"/>
  <c r="H753" i="2"/>
  <c r="I753" i="2" s="1"/>
  <c r="J753" i="2" a="1"/>
  <c r="J753" i="2"/>
  <c r="C754" i="2"/>
  <c r="D754" i="2"/>
  <c r="G754" i="2"/>
  <c r="H754" i="2"/>
  <c r="I754" i="2" s="1"/>
  <c r="J754" i="2" a="1"/>
  <c r="J754" i="2" s="1"/>
  <c r="C755" i="2"/>
  <c r="D755" i="2"/>
  <c r="G755" i="2"/>
  <c r="H755" i="2"/>
  <c r="I755" i="2" s="1"/>
  <c r="J755" i="2" a="1"/>
  <c r="J755" i="2" s="1"/>
  <c r="C756" i="2"/>
  <c r="D756" i="2"/>
  <c r="G756" i="2"/>
  <c r="H756" i="2"/>
  <c r="I756" i="2" s="1"/>
  <c r="J756" i="2" a="1"/>
  <c r="J756" i="2" s="1"/>
  <c r="C757" i="2"/>
  <c r="D757" i="2"/>
  <c r="G757" i="2"/>
  <c r="H757" i="2"/>
  <c r="I757" i="2" s="1"/>
  <c r="J757" i="2" a="1"/>
  <c r="J757" i="2"/>
  <c r="C758" i="2"/>
  <c r="D758" i="2"/>
  <c r="G758" i="2"/>
  <c r="H758" i="2"/>
  <c r="I758" i="2" s="1"/>
  <c r="J758" i="2" a="1"/>
  <c r="J758" i="2" s="1"/>
  <c r="C759" i="2"/>
  <c r="D759" i="2"/>
  <c r="G759" i="2"/>
  <c r="H759" i="2"/>
  <c r="I759" i="2" s="1"/>
  <c r="J759" i="2" a="1"/>
  <c r="J759" i="2" s="1"/>
  <c r="C760" i="2"/>
  <c r="D760" i="2"/>
  <c r="G760" i="2"/>
  <c r="H760" i="2"/>
  <c r="I760" i="2" s="1"/>
  <c r="J760" i="2" a="1"/>
  <c r="J760" i="2" s="1"/>
  <c r="C761" i="2"/>
  <c r="D761" i="2"/>
  <c r="G761" i="2"/>
  <c r="H761" i="2"/>
  <c r="I761" i="2" s="1"/>
  <c r="J761" i="2" a="1"/>
  <c r="J761" i="2"/>
  <c r="C762" i="2"/>
  <c r="D762" i="2"/>
  <c r="G762" i="2"/>
  <c r="H762" i="2"/>
  <c r="I762" i="2" s="1"/>
  <c r="J762" i="2" a="1"/>
  <c r="J762" i="2" s="1"/>
  <c r="C763" i="2"/>
  <c r="D763" i="2"/>
  <c r="G763" i="2"/>
  <c r="H763" i="2"/>
  <c r="I763" i="2" s="1"/>
  <c r="J763" i="2" a="1"/>
  <c r="J763" i="2" s="1"/>
  <c r="C764" i="2"/>
  <c r="D764" i="2"/>
  <c r="G764" i="2"/>
  <c r="H764" i="2"/>
  <c r="I764" i="2" s="1"/>
  <c r="J764" i="2" a="1"/>
  <c r="J764" i="2" s="1"/>
  <c r="C765" i="2"/>
  <c r="D765" i="2"/>
  <c r="G765" i="2"/>
  <c r="H765" i="2"/>
  <c r="I765" i="2" s="1"/>
  <c r="J765" i="2" a="1"/>
  <c r="J765" i="2"/>
  <c r="C766" i="2"/>
  <c r="D766" i="2"/>
  <c r="G766" i="2"/>
  <c r="H766" i="2"/>
  <c r="I766" i="2" s="1"/>
  <c r="J766" i="2" a="1"/>
  <c r="J766" i="2" s="1"/>
  <c r="C767" i="2"/>
  <c r="D767" i="2"/>
  <c r="G767" i="2"/>
  <c r="H767" i="2"/>
  <c r="I767" i="2" s="1"/>
  <c r="J767" i="2" a="1"/>
  <c r="J767" i="2" s="1"/>
  <c r="C768" i="2"/>
  <c r="D768" i="2"/>
  <c r="G768" i="2"/>
  <c r="H768" i="2"/>
  <c r="I768" i="2" s="1"/>
  <c r="J768" i="2" a="1"/>
  <c r="J768" i="2" s="1"/>
  <c r="C769" i="2"/>
  <c r="D769" i="2"/>
  <c r="G769" i="2"/>
  <c r="H769" i="2"/>
  <c r="I769" i="2" s="1"/>
  <c r="J769" i="2" a="1"/>
  <c r="J769" i="2"/>
  <c r="C770" i="2"/>
  <c r="D770" i="2"/>
  <c r="G770" i="2"/>
  <c r="H770" i="2"/>
  <c r="I770" i="2" s="1"/>
  <c r="J770" i="2" a="1"/>
  <c r="J770" i="2" s="1"/>
  <c r="C771" i="2"/>
  <c r="D771" i="2"/>
  <c r="G771" i="2"/>
  <c r="H771" i="2"/>
  <c r="I771" i="2" s="1"/>
  <c r="J771" i="2" a="1"/>
  <c r="J771" i="2" s="1"/>
  <c r="C772" i="2"/>
  <c r="D772" i="2"/>
  <c r="G772" i="2"/>
  <c r="H772" i="2"/>
  <c r="I772" i="2" s="1"/>
  <c r="J772" i="2" a="1"/>
  <c r="J772" i="2" s="1"/>
  <c r="C773" i="2"/>
  <c r="D773" i="2"/>
  <c r="G773" i="2"/>
  <c r="H773" i="2"/>
  <c r="I773" i="2" s="1"/>
  <c r="J773" i="2" a="1"/>
  <c r="J773" i="2"/>
  <c r="C774" i="2"/>
  <c r="D774" i="2"/>
  <c r="G774" i="2"/>
  <c r="H774" i="2"/>
  <c r="I774" i="2" s="1"/>
  <c r="J774" i="2" a="1"/>
  <c r="J774" i="2" s="1"/>
  <c r="C775" i="2"/>
  <c r="D775" i="2"/>
  <c r="G775" i="2"/>
  <c r="H775" i="2"/>
  <c r="I775" i="2" s="1"/>
  <c r="J775" i="2" a="1"/>
  <c r="J775" i="2" s="1"/>
  <c r="C776" i="2"/>
  <c r="D776" i="2"/>
  <c r="G776" i="2"/>
  <c r="H776" i="2"/>
  <c r="I776" i="2" s="1"/>
  <c r="J776" i="2" a="1"/>
  <c r="J776" i="2" s="1"/>
  <c r="C777" i="2"/>
  <c r="D777" i="2"/>
  <c r="G777" i="2"/>
  <c r="H777" i="2"/>
  <c r="I777" i="2" s="1"/>
  <c r="J777" i="2" a="1"/>
  <c r="J777" i="2"/>
  <c r="C778" i="2"/>
  <c r="D778" i="2"/>
  <c r="G778" i="2"/>
  <c r="H778" i="2"/>
  <c r="I778" i="2" s="1"/>
  <c r="J778" i="2" a="1"/>
  <c r="J778" i="2" s="1"/>
  <c r="C779" i="2"/>
  <c r="D779" i="2"/>
  <c r="G779" i="2"/>
  <c r="H779" i="2"/>
  <c r="I779" i="2" s="1"/>
  <c r="J779" i="2" a="1"/>
  <c r="J779" i="2" s="1"/>
  <c r="C780" i="2"/>
  <c r="D780" i="2"/>
  <c r="G780" i="2"/>
  <c r="H780" i="2"/>
  <c r="I780" i="2" s="1"/>
  <c r="J780" i="2" a="1"/>
  <c r="J780" i="2" s="1"/>
  <c r="C781" i="2"/>
  <c r="D781" i="2"/>
  <c r="G781" i="2"/>
  <c r="H781" i="2"/>
  <c r="I781" i="2" s="1"/>
  <c r="J781" i="2" a="1"/>
  <c r="J781" i="2"/>
  <c r="C782" i="2"/>
  <c r="D782" i="2"/>
  <c r="G782" i="2"/>
  <c r="H782" i="2"/>
  <c r="I782" i="2" s="1"/>
  <c r="J782" i="2" a="1"/>
  <c r="J782" i="2" s="1"/>
  <c r="C783" i="2"/>
  <c r="D783" i="2"/>
  <c r="G783" i="2"/>
  <c r="H783" i="2"/>
  <c r="I783" i="2" s="1"/>
  <c r="J783" i="2" a="1"/>
  <c r="J783" i="2" s="1"/>
  <c r="C784" i="2"/>
  <c r="D784" i="2"/>
  <c r="G784" i="2"/>
  <c r="H784" i="2"/>
  <c r="I784" i="2" s="1"/>
  <c r="J784" i="2" a="1"/>
  <c r="J784" i="2" s="1"/>
  <c r="C785" i="2"/>
  <c r="D785" i="2"/>
  <c r="G785" i="2"/>
  <c r="H785" i="2"/>
  <c r="I785" i="2" s="1"/>
  <c r="J785" i="2" a="1"/>
  <c r="J785" i="2"/>
  <c r="C786" i="2"/>
  <c r="D786" i="2"/>
  <c r="G786" i="2"/>
  <c r="H786" i="2"/>
  <c r="I786" i="2" s="1"/>
  <c r="J786" i="2" a="1"/>
  <c r="J786" i="2" s="1"/>
  <c r="C787" i="2"/>
  <c r="D787" i="2"/>
  <c r="G787" i="2"/>
  <c r="H787" i="2"/>
  <c r="I787" i="2" s="1"/>
  <c r="J787" i="2" a="1"/>
  <c r="J787" i="2" s="1"/>
  <c r="C788" i="2"/>
  <c r="D788" i="2"/>
  <c r="G788" i="2"/>
  <c r="H788" i="2"/>
  <c r="I788" i="2" s="1"/>
  <c r="J788" i="2" a="1"/>
  <c r="J788" i="2" s="1"/>
  <c r="C789" i="2"/>
  <c r="D789" i="2"/>
  <c r="G789" i="2"/>
  <c r="H789" i="2"/>
  <c r="I789" i="2" s="1"/>
  <c r="J789" i="2" a="1"/>
  <c r="J789" i="2"/>
  <c r="C790" i="2"/>
  <c r="D790" i="2"/>
  <c r="G790" i="2"/>
  <c r="H790" i="2"/>
  <c r="I790" i="2" s="1"/>
  <c r="J790" i="2" a="1"/>
  <c r="J790" i="2" s="1"/>
  <c r="C791" i="2"/>
  <c r="D791" i="2"/>
  <c r="G791" i="2"/>
  <c r="H791" i="2"/>
  <c r="I791" i="2" s="1"/>
  <c r="J791" i="2" a="1"/>
  <c r="J791" i="2" s="1"/>
  <c r="C792" i="2"/>
  <c r="D792" i="2"/>
  <c r="G792" i="2"/>
  <c r="H792" i="2"/>
  <c r="I792" i="2" s="1"/>
  <c r="J792" i="2" a="1"/>
  <c r="J792" i="2" s="1"/>
  <c r="C793" i="2"/>
  <c r="D793" i="2"/>
  <c r="G793" i="2"/>
  <c r="H793" i="2"/>
  <c r="I793" i="2" s="1"/>
  <c r="J793" i="2" a="1"/>
  <c r="J793" i="2"/>
  <c r="C794" i="2"/>
  <c r="D794" i="2"/>
  <c r="G794" i="2"/>
  <c r="H794" i="2"/>
  <c r="I794" i="2" s="1"/>
  <c r="J794" i="2" a="1"/>
  <c r="J794" i="2" s="1"/>
  <c r="C795" i="2"/>
  <c r="D795" i="2"/>
  <c r="G795" i="2"/>
  <c r="H795" i="2"/>
  <c r="I795" i="2" s="1"/>
  <c r="J795" i="2" a="1"/>
  <c r="J795" i="2" s="1"/>
  <c r="C796" i="2"/>
  <c r="D796" i="2"/>
  <c r="G796" i="2"/>
  <c r="H796" i="2"/>
  <c r="I796" i="2" s="1"/>
  <c r="J796" i="2" a="1"/>
  <c r="J796" i="2" s="1"/>
  <c r="C797" i="2"/>
  <c r="D797" i="2"/>
  <c r="G797" i="2"/>
  <c r="H797" i="2"/>
  <c r="I797" i="2" s="1"/>
  <c r="J797" i="2" a="1"/>
  <c r="J797" i="2"/>
  <c r="C798" i="2"/>
  <c r="D798" i="2"/>
  <c r="G798" i="2"/>
  <c r="H798" i="2"/>
  <c r="I798" i="2" s="1"/>
  <c r="J798" i="2" a="1"/>
  <c r="J798" i="2" s="1"/>
  <c r="C799" i="2"/>
  <c r="D799" i="2"/>
  <c r="G799" i="2"/>
  <c r="H799" i="2"/>
  <c r="I799" i="2" s="1"/>
  <c r="J799" i="2" a="1"/>
  <c r="J799" i="2" s="1"/>
  <c r="C800" i="2"/>
  <c r="D800" i="2"/>
  <c r="G800" i="2"/>
  <c r="H800" i="2"/>
  <c r="I800" i="2" s="1"/>
  <c r="J800" i="2" a="1"/>
  <c r="J800" i="2" s="1"/>
  <c r="C801" i="2"/>
  <c r="D801" i="2"/>
  <c r="G801" i="2"/>
  <c r="H801" i="2"/>
  <c r="I801" i="2" s="1"/>
  <c r="J801" i="2" a="1"/>
  <c r="J801" i="2"/>
  <c r="C802" i="2"/>
  <c r="D802" i="2"/>
  <c r="G802" i="2"/>
  <c r="H802" i="2"/>
  <c r="I802" i="2" s="1"/>
  <c r="J802" i="2" a="1"/>
  <c r="J802" i="2" s="1"/>
  <c r="C803" i="2"/>
  <c r="D803" i="2"/>
  <c r="G803" i="2"/>
  <c r="H803" i="2"/>
  <c r="I803" i="2" s="1"/>
  <c r="J803" i="2" a="1"/>
  <c r="J803" i="2" s="1"/>
  <c r="C804" i="2"/>
  <c r="D804" i="2"/>
  <c r="G804" i="2"/>
  <c r="H804" i="2"/>
  <c r="I804" i="2" s="1"/>
  <c r="J804" i="2" a="1"/>
  <c r="J804" i="2" s="1"/>
  <c r="C805" i="2"/>
  <c r="D805" i="2"/>
  <c r="G805" i="2"/>
  <c r="H805" i="2"/>
  <c r="I805" i="2" s="1"/>
  <c r="J805" i="2" a="1"/>
  <c r="J805" i="2"/>
  <c r="C806" i="2"/>
  <c r="D806" i="2"/>
  <c r="G806" i="2"/>
  <c r="H806" i="2"/>
  <c r="I806" i="2" s="1"/>
  <c r="J806" i="2" a="1"/>
  <c r="J806" i="2" s="1"/>
  <c r="C807" i="2"/>
  <c r="D807" i="2"/>
  <c r="G807" i="2"/>
  <c r="H807" i="2"/>
  <c r="I807" i="2" s="1"/>
  <c r="J807" i="2" a="1"/>
  <c r="J807" i="2" s="1"/>
  <c r="C808" i="2"/>
  <c r="D808" i="2"/>
  <c r="G808" i="2"/>
  <c r="H808" i="2"/>
  <c r="I808" i="2" s="1"/>
  <c r="J808" i="2" a="1"/>
  <c r="J808" i="2" s="1"/>
  <c r="C809" i="2"/>
  <c r="D809" i="2"/>
  <c r="G809" i="2"/>
  <c r="H809" i="2"/>
  <c r="I809" i="2" s="1"/>
  <c r="J809" i="2" a="1"/>
  <c r="J809" i="2"/>
  <c r="C810" i="2"/>
  <c r="D810" i="2"/>
  <c r="G810" i="2"/>
  <c r="H810" i="2"/>
  <c r="I810" i="2" s="1"/>
  <c r="J810" i="2" a="1"/>
  <c r="J810" i="2" s="1"/>
  <c r="C811" i="2"/>
  <c r="D811" i="2"/>
  <c r="G811" i="2"/>
  <c r="H811" i="2"/>
  <c r="I811" i="2" s="1"/>
  <c r="J811" i="2" a="1"/>
  <c r="J811" i="2" s="1"/>
  <c r="C812" i="2"/>
  <c r="D812" i="2"/>
  <c r="G812" i="2"/>
  <c r="H812" i="2"/>
  <c r="I812" i="2" s="1"/>
  <c r="J812" i="2" a="1"/>
  <c r="J812" i="2" s="1"/>
  <c r="C813" i="2"/>
  <c r="D813" i="2"/>
  <c r="G813" i="2"/>
  <c r="H813" i="2"/>
  <c r="I813" i="2" s="1"/>
  <c r="J813" i="2" a="1"/>
  <c r="J813" i="2"/>
  <c r="C814" i="2"/>
  <c r="D814" i="2"/>
  <c r="G814" i="2"/>
  <c r="H814" i="2"/>
  <c r="I814" i="2" s="1"/>
  <c r="J814" i="2" a="1"/>
  <c r="J814" i="2" s="1"/>
  <c r="C815" i="2"/>
  <c r="D815" i="2"/>
  <c r="G815" i="2"/>
  <c r="H815" i="2"/>
  <c r="I815" i="2" s="1"/>
  <c r="J815" i="2" a="1"/>
  <c r="J815" i="2" s="1"/>
  <c r="C816" i="2"/>
  <c r="D816" i="2"/>
  <c r="G816" i="2"/>
  <c r="H816" i="2"/>
  <c r="I816" i="2" s="1"/>
  <c r="J816" i="2" a="1"/>
  <c r="J816" i="2" s="1"/>
  <c r="C817" i="2"/>
  <c r="D817" i="2"/>
  <c r="G817" i="2"/>
  <c r="H817" i="2"/>
  <c r="I817" i="2" s="1"/>
  <c r="J817" i="2" a="1"/>
  <c r="J817" i="2"/>
  <c r="C818" i="2"/>
  <c r="D818" i="2"/>
  <c r="G818" i="2"/>
  <c r="H818" i="2"/>
  <c r="I818" i="2" s="1"/>
  <c r="J818" i="2" a="1"/>
  <c r="J818" i="2" s="1"/>
  <c r="C819" i="2"/>
  <c r="D819" i="2"/>
  <c r="G819" i="2"/>
  <c r="H819" i="2"/>
  <c r="I819" i="2" s="1"/>
  <c r="J819" i="2" a="1"/>
  <c r="J819" i="2" s="1"/>
  <c r="C820" i="2"/>
  <c r="D820" i="2"/>
  <c r="G820" i="2"/>
  <c r="H820" i="2"/>
  <c r="I820" i="2" s="1"/>
  <c r="J820" i="2" a="1"/>
  <c r="J820" i="2" s="1"/>
  <c r="C821" i="2"/>
  <c r="D821" i="2"/>
  <c r="G821" i="2"/>
  <c r="H821" i="2"/>
  <c r="I821" i="2" s="1"/>
  <c r="J821" i="2" a="1"/>
  <c r="J821" i="2"/>
  <c r="C822" i="2"/>
  <c r="D822" i="2"/>
  <c r="G822" i="2"/>
  <c r="H822" i="2"/>
  <c r="I822" i="2" s="1"/>
  <c r="J822" i="2" a="1"/>
  <c r="J822" i="2" s="1"/>
  <c r="C823" i="2"/>
  <c r="D823" i="2"/>
  <c r="G823" i="2"/>
  <c r="H823" i="2"/>
  <c r="I823" i="2" s="1"/>
  <c r="J823" i="2" a="1"/>
  <c r="J823" i="2" s="1"/>
  <c r="C824" i="2"/>
  <c r="D824" i="2"/>
  <c r="G824" i="2"/>
  <c r="H824" i="2"/>
  <c r="I824" i="2" s="1"/>
  <c r="J824" i="2" a="1"/>
  <c r="J824" i="2" s="1"/>
  <c r="C825" i="2"/>
  <c r="D825" i="2"/>
  <c r="G825" i="2"/>
  <c r="H825" i="2"/>
  <c r="I825" i="2" s="1"/>
  <c r="J825" i="2" a="1"/>
  <c r="J825" i="2"/>
  <c r="C826" i="2"/>
  <c r="D826" i="2"/>
  <c r="G826" i="2"/>
  <c r="H826" i="2"/>
  <c r="I826" i="2" s="1"/>
  <c r="J826" i="2" a="1"/>
  <c r="J826" i="2" s="1"/>
  <c r="C827" i="2"/>
  <c r="D827" i="2"/>
  <c r="G827" i="2"/>
  <c r="H827" i="2"/>
  <c r="I827" i="2" s="1"/>
  <c r="J827" i="2" a="1"/>
  <c r="J827" i="2" s="1"/>
  <c r="C828" i="2"/>
  <c r="D828" i="2"/>
  <c r="G828" i="2"/>
  <c r="H828" i="2"/>
  <c r="I828" i="2" s="1"/>
  <c r="J828" i="2" a="1"/>
  <c r="J828" i="2" s="1"/>
  <c r="C829" i="2"/>
  <c r="D829" i="2"/>
  <c r="G829" i="2"/>
  <c r="H829" i="2"/>
  <c r="I829" i="2" s="1"/>
  <c r="J829" i="2" a="1"/>
  <c r="J829" i="2"/>
  <c r="C830" i="2"/>
  <c r="D830" i="2"/>
  <c r="G830" i="2"/>
  <c r="H830" i="2"/>
  <c r="I830" i="2" s="1"/>
  <c r="J830" i="2" a="1"/>
  <c r="J830" i="2" s="1"/>
  <c r="C831" i="2"/>
  <c r="D831" i="2"/>
  <c r="G831" i="2"/>
  <c r="H831" i="2"/>
  <c r="I831" i="2" s="1"/>
  <c r="J831" i="2" a="1"/>
  <c r="J831" i="2" s="1"/>
  <c r="C832" i="2"/>
  <c r="D832" i="2"/>
  <c r="G832" i="2"/>
  <c r="H832" i="2"/>
  <c r="I832" i="2" s="1"/>
  <c r="J832" i="2" a="1"/>
  <c r="J832" i="2" s="1"/>
  <c r="C833" i="2"/>
  <c r="D833" i="2"/>
  <c r="G833" i="2"/>
  <c r="H833" i="2"/>
  <c r="I833" i="2" s="1"/>
  <c r="J833" i="2" a="1"/>
  <c r="J833" i="2"/>
  <c r="C834" i="2"/>
  <c r="D834" i="2"/>
  <c r="G834" i="2"/>
  <c r="H834" i="2"/>
  <c r="I834" i="2" s="1"/>
  <c r="J834" i="2" a="1"/>
  <c r="J834" i="2" s="1"/>
  <c r="C835" i="2"/>
  <c r="D835" i="2"/>
  <c r="G835" i="2"/>
  <c r="H835" i="2"/>
  <c r="I835" i="2" s="1"/>
  <c r="J835" i="2" a="1"/>
  <c r="J835" i="2" s="1"/>
  <c r="C836" i="2"/>
  <c r="D836" i="2"/>
  <c r="G836" i="2"/>
  <c r="H836" i="2"/>
  <c r="I836" i="2" s="1"/>
  <c r="J836" i="2" a="1"/>
  <c r="J836" i="2" s="1"/>
  <c r="C837" i="2"/>
  <c r="D837" i="2"/>
  <c r="G837" i="2"/>
  <c r="H837" i="2"/>
  <c r="I837" i="2" s="1"/>
  <c r="J837" i="2" a="1"/>
  <c r="J837" i="2"/>
  <c r="C838" i="2"/>
  <c r="D838" i="2"/>
  <c r="G838" i="2"/>
  <c r="H838" i="2"/>
  <c r="I838" i="2" s="1"/>
  <c r="J838" i="2" a="1"/>
  <c r="J838" i="2" s="1"/>
  <c r="C839" i="2"/>
  <c r="D839" i="2"/>
  <c r="G839" i="2"/>
  <c r="H839" i="2"/>
  <c r="I839" i="2" s="1"/>
  <c r="J839" i="2" a="1"/>
  <c r="J839" i="2" s="1"/>
  <c r="C840" i="2"/>
  <c r="D840" i="2"/>
  <c r="G840" i="2"/>
  <c r="H840" i="2"/>
  <c r="I840" i="2" s="1"/>
  <c r="J840" i="2" a="1"/>
  <c r="J840" i="2" s="1"/>
  <c r="C841" i="2"/>
  <c r="D841" i="2"/>
  <c r="G841" i="2"/>
  <c r="H841" i="2"/>
  <c r="I841" i="2" s="1"/>
  <c r="J841" i="2" a="1"/>
  <c r="J841" i="2"/>
  <c r="C842" i="2"/>
  <c r="D842" i="2"/>
  <c r="G842" i="2"/>
  <c r="H842" i="2"/>
  <c r="I842" i="2" s="1"/>
  <c r="J842" i="2" a="1"/>
  <c r="J842" i="2" s="1"/>
  <c r="C843" i="2"/>
  <c r="D843" i="2"/>
  <c r="G843" i="2"/>
  <c r="H843" i="2"/>
  <c r="I843" i="2" s="1"/>
  <c r="J843" i="2" a="1"/>
  <c r="J843" i="2" s="1"/>
  <c r="C844" i="2"/>
  <c r="D844" i="2"/>
  <c r="G844" i="2"/>
  <c r="H844" i="2"/>
  <c r="I844" i="2" s="1"/>
  <c r="J844" i="2" a="1"/>
  <c r="J844" i="2" s="1"/>
  <c r="C845" i="2"/>
  <c r="D845" i="2"/>
  <c r="G845" i="2"/>
  <c r="H845" i="2"/>
  <c r="I845" i="2" s="1"/>
  <c r="J845" i="2" a="1"/>
  <c r="J845" i="2"/>
  <c r="C846" i="2"/>
  <c r="D846" i="2"/>
  <c r="G846" i="2"/>
  <c r="H846" i="2"/>
  <c r="I846" i="2" s="1"/>
  <c r="J846" i="2" a="1"/>
  <c r="J846" i="2" s="1"/>
  <c r="C847" i="2"/>
  <c r="D847" i="2"/>
  <c r="G847" i="2"/>
  <c r="H847" i="2"/>
  <c r="I847" i="2" s="1"/>
  <c r="J847" i="2" a="1"/>
  <c r="J847" i="2" s="1"/>
  <c r="C848" i="2"/>
  <c r="D848" i="2"/>
  <c r="G848" i="2"/>
  <c r="H848" i="2"/>
  <c r="I848" i="2" s="1"/>
  <c r="J848" i="2" a="1"/>
  <c r="J848" i="2" s="1"/>
  <c r="C849" i="2"/>
  <c r="D849" i="2"/>
  <c r="G849" i="2"/>
  <c r="H849" i="2"/>
  <c r="I849" i="2" s="1"/>
  <c r="J849" i="2" a="1"/>
  <c r="J849" i="2"/>
  <c r="C850" i="2"/>
  <c r="D850" i="2"/>
  <c r="G850" i="2"/>
  <c r="H850" i="2"/>
  <c r="I850" i="2" s="1"/>
  <c r="J850" i="2" a="1"/>
  <c r="J850" i="2" s="1"/>
  <c r="C851" i="2"/>
  <c r="D851" i="2"/>
  <c r="G851" i="2"/>
  <c r="H851" i="2"/>
  <c r="I851" i="2" s="1"/>
  <c r="J851" i="2" a="1"/>
  <c r="J851" i="2" s="1"/>
  <c r="C852" i="2"/>
  <c r="D852" i="2"/>
  <c r="G852" i="2"/>
  <c r="H852" i="2"/>
  <c r="I852" i="2" s="1"/>
  <c r="J852" i="2" a="1"/>
  <c r="J852" i="2" s="1"/>
  <c r="C853" i="2"/>
  <c r="D853" i="2"/>
  <c r="G853" i="2"/>
  <c r="H853" i="2"/>
  <c r="I853" i="2" s="1"/>
  <c r="J853" i="2" a="1"/>
  <c r="J853" i="2"/>
  <c r="C854" i="2"/>
  <c r="D854" i="2"/>
  <c r="G854" i="2"/>
  <c r="H854" i="2"/>
  <c r="I854" i="2" s="1"/>
  <c r="J854" i="2" a="1"/>
  <c r="J854" i="2" s="1"/>
  <c r="C855" i="2"/>
  <c r="D855" i="2"/>
  <c r="G855" i="2"/>
  <c r="H855" i="2"/>
  <c r="I855" i="2" s="1"/>
  <c r="J855" i="2" a="1"/>
  <c r="J855" i="2" s="1"/>
  <c r="C856" i="2"/>
  <c r="D856" i="2"/>
  <c r="G856" i="2"/>
  <c r="H856" i="2"/>
  <c r="I856" i="2" s="1"/>
  <c r="J856" i="2" a="1"/>
  <c r="J856" i="2" s="1"/>
  <c r="C857" i="2"/>
  <c r="D857" i="2"/>
  <c r="G857" i="2"/>
  <c r="H857" i="2"/>
  <c r="I857" i="2" s="1"/>
  <c r="J857" i="2" a="1"/>
  <c r="J857" i="2"/>
  <c r="C858" i="2"/>
  <c r="D858" i="2"/>
  <c r="G858" i="2"/>
  <c r="H858" i="2"/>
  <c r="I858" i="2" s="1"/>
  <c r="J858" i="2" a="1"/>
  <c r="J858" i="2" s="1"/>
  <c r="C859" i="2"/>
  <c r="D859" i="2"/>
  <c r="G859" i="2"/>
  <c r="H859" i="2"/>
  <c r="I859" i="2" s="1"/>
  <c r="J859" i="2" a="1"/>
  <c r="J859" i="2" s="1"/>
  <c r="C860" i="2"/>
  <c r="D860" i="2"/>
  <c r="G860" i="2"/>
  <c r="H860" i="2"/>
  <c r="I860" i="2" s="1"/>
  <c r="J860" i="2" a="1"/>
  <c r="J860" i="2" s="1"/>
  <c r="C861" i="2"/>
  <c r="D861" i="2"/>
  <c r="G861" i="2"/>
  <c r="H861" i="2"/>
  <c r="I861" i="2" s="1"/>
  <c r="J861" i="2" a="1"/>
  <c r="J861" i="2"/>
  <c r="C862" i="2"/>
  <c r="D862" i="2"/>
  <c r="G862" i="2"/>
  <c r="H862" i="2"/>
  <c r="I862" i="2" s="1"/>
  <c r="J862" i="2" a="1"/>
  <c r="J862" i="2" s="1"/>
  <c r="C863" i="2"/>
  <c r="D863" i="2"/>
  <c r="G863" i="2"/>
  <c r="H863" i="2"/>
  <c r="I863" i="2" s="1"/>
  <c r="J863" i="2" a="1"/>
  <c r="J863" i="2" s="1"/>
  <c r="C864" i="2"/>
  <c r="D864" i="2"/>
  <c r="G864" i="2"/>
  <c r="H864" i="2"/>
  <c r="I864" i="2" s="1"/>
  <c r="J864" i="2" a="1"/>
  <c r="J864" i="2" s="1"/>
  <c r="C865" i="2"/>
  <c r="D865" i="2"/>
  <c r="G865" i="2"/>
  <c r="H865" i="2"/>
  <c r="I865" i="2" s="1"/>
  <c r="J865" i="2" a="1"/>
  <c r="J865" i="2"/>
  <c r="C866" i="2"/>
  <c r="D866" i="2"/>
  <c r="G866" i="2"/>
  <c r="H866" i="2"/>
  <c r="I866" i="2" s="1"/>
  <c r="J866" i="2" a="1"/>
  <c r="J866" i="2" s="1"/>
  <c r="C867" i="2"/>
  <c r="D867" i="2"/>
  <c r="G867" i="2"/>
  <c r="H867" i="2"/>
  <c r="I867" i="2" s="1"/>
  <c r="J867" i="2" a="1"/>
  <c r="J867" i="2" s="1"/>
  <c r="C868" i="2"/>
  <c r="D868" i="2"/>
  <c r="G868" i="2"/>
  <c r="H868" i="2"/>
  <c r="I868" i="2" s="1"/>
  <c r="J868" i="2" a="1"/>
  <c r="J868" i="2" s="1"/>
  <c r="C869" i="2"/>
  <c r="D869" i="2"/>
  <c r="G869" i="2"/>
  <c r="H869" i="2"/>
  <c r="I869" i="2" s="1"/>
  <c r="J869" i="2" a="1"/>
  <c r="J869" i="2"/>
  <c r="C870" i="2"/>
  <c r="D870" i="2"/>
  <c r="G870" i="2"/>
  <c r="H870" i="2"/>
  <c r="I870" i="2" s="1"/>
  <c r="J870" i="2" a="1"/>
  <c r="J870" i="2" s="1"/>
  <c r="C871" i="2"/>
  <c r="D871" i="2"/>
  <c r="G871" i="2"/>
  <c r="H871" i="2"/>
  <c r="I871" i="2" s="1"/>
  <c r="J871" i="2" a="1"/>
  <c r="J871" i="2" s="1"/>
  <c r="C872" i="2"/>
  <c r="D872" i="2"/>
  <c r="G872" i="2"/>
  <c r="H872" i="2"/>
  <c r="I872" i="2" s="1"/>
  <c r="J872" i="2" a="1"/>
  <c r="J872" i="2" s="1"/>
  <c r="C873" i="2"/>
  <c r="D873" i="2"/>
  <c r="G873" i="2"/>
  <c r="H873" i="2"/>
  <c r="I873" i="2" s="1"/>
  <c r="J873" i="2" a="1"/>
  <c r="J873" i="2"/>
  <c r="C874" i="2"/>
  <c r="D874" i="2"/>
  <c r="G874" i="2"/>
  <c r="H874" i="2"/>
  <c r="I874" i="2" s="1"/>
  <c r="J874" i="2" a="1"/>
  <c r="J874" i="2" s="1"/>
  <c r="C875" i="2"/>
  <c r="D875" i="2"/>
  <c r="G875" i="2"/>
  <c r="H875" i="2"/>
  <c r="I875" i="2" s="1"/>
  <c r="J875" i="2" a="1"/>
  <c r="J875" i="2" s="1"/>
  <c r="C876" i="2"/>
  <c r="D876" i="2"/>
  <c r="G876" i="2"/>
  <c r="H876" i="2"/>
  <c r="I876" i="2" s="1"/>
  <c r="J876" i="2" a="1"/>
  <c r="J876" i="2" s="1"/>
  <c r="C877" i="2"/>
  <c r="D877" i="2"/>
  <c r="G877" i="2"/>
  <c r="H877" i="2"/>
  <c r="I877" i="2" s="1"/>
  <c r="J877" i="2" a="1"/>
  <c r="J877" i="2"/>
  <c r="C878" i="2"/>
  <c r="D878" i="2"/>
  <c r="G878" i="2"/>
  <c r="H878" i="2"/>
  <c r="I878" i="2" s="1"/>
  <c r="J878" i="2" a="1"/>
  <c r="J878" i="2" s="1"/>
  <c r="C879" i="2"/>
  <c r="D879" i="2"/>
  <c r="G879" i="2"/>
  <c r="H879" i="2"/>
  <c r="I879" i="2" s="1"/>
  <c r="J879" i="2" a="1"/>
  <c r="J879" i="2" s="1"/>
  <c r="C880" i="2"/>
  <c r="D880" i="2"/>
  <c r="G880" i="2"/>
  <c r="H880" i="2"/>
  <c r="I880" i="2" s="1"/>
  <c r="J880" i="2" a="1"/>
  <c r="J880" i="2" s="1"/>
  <c r="C881" i="2"/>
  <c r="D881" i="2"/>
  <c r="G881" i="2"/>
  <c r="H881" i="2"/>
  <c r="I881" i="2" s="1"/>
  <c r="J881" i="2" a="1"/>
  <c r="J881" i="2"/>
  <c r="C882" i="2"/>
  <c r="D882" i="2"/>
  <c r="G882" i="2"/>
  <c r="H882" i="2"/>
  <c r="I882" i="2" s="1"/>
  <c r="J882" i="2" a="1"/>
  <c r="J882" i="2" s="1"/>
  <c r="C883" i="2"/>
  <c r="D883" i="2"/>
  <c r="G883" i="2"/>
  <c r="H883" i="2"/>
  <c r="I883" i="2" s="1"/>
  <c r="J883" i="2" a="1"/>
  <c r="J883" i="2" s="1"/>
  <c r="C884" i="2"/>
  <c r="D884" i="2"/>
  <c r="G884" i="2"/>
  <c r="H884" i="2"/>
  <c r="I884" i="2" s="1"/>
  <c r="J884" i="2" a="1"/>
  <c r="J884" i="2" s="1"/>
  <c r="C885" i="2"/>
  <c r="D885" i="2"/>
  <c r="G885" i="2"/>
  <c r="H885" i="2"/>
  <c r="I885" i="2" s="1"/>
  <c r="J885" i="2" a="1"/>
  <c r="J885" i="2"/>
  <c r="C886" i="2"/>
  <c r="D886" i="2"/>
  <c r="G886" i="2"/>
  <c r="H886" i="2"/>
  <c r="I886" i="2" s="1"/>
  <c r="J886" i="2" a="1"/>
  <c r="J886" i="2" s="1"/>
  <c r="C887" i="2"/>
  <c r="D887" i="2"/>
  <c r="G887" i="2"/>
  <c r="H887" i="2"/>
  <c r="I887" i="2" s="1"/>
  <c r="J887" i="2" a="1"/>
  <c r="J887" i="2" s="1"/>
  <c r="C888" i="2"/>
  <c r="D888" i="2"/>
  <c r="G888" i="2"/>
  <c r="H888" i="2"/>
  <c r="I888" i="2" s="1"/>
  <c r="J888" i="2" a="1"/>
  <c r="J888" i="2" s="1"/>
  <c r="C889" i="2"/>
  <c r="D889" i="2"/>
  <c r="G889" i="2"/>
  <c r="H889" i="2"/>
  <c r="I889" i="2" s="1"/>
  <c r="J889" i="2" a="1"/>
  <c r="J889" i="2"/>
  <c r="C890" i="2"/>
  <c r="D890" i="2"/>
  <c r="G890" i="2"/>
  <c r="H890" i="2"/>
  <c r="I890" i="2" s="1"/>
  <c r="J890" i="2" a="1"/>
  <c r="J890" i="2" s="1"/>
  <c r="C891" i="2"/>
  <c r="D891" i="2"/>
  <c r="G891" i="2"/>
  <c r="H891" i="2"/>
  <c r="I891" i="2" s="1"/>
  <c r="J891" i="2" a="1"/>
  <c r="J891" i="2" s="1"/>
  <c r="C892" i="2"/>
  <c r="D892" i="2"/>
  <c r="G892" i="2"/>
  <c r="H892" i="2"/>
  <c r="I892" i="2" s="1"/>
  <c r="J892" i="2" a="1"/>
  <c r="J892" i="2" s="1"/>
  <c r="C893" i="2"/>
  <c r="D893" i="2"/>
  <c r="G893" i="2"/>
  <c r="H893" i="2"/>
  <c r="I893" i="2" s="1"/>
  <c r="J893" i="2" a="1"/>
  <c r="J893" i="2"/>
  <c r="C894" i="2"/>
  <c r="D894" i="2"/>
  <c r="G894" i="2"/>
  <c r="H894" i="2"/>
  <c r="I894" i="2" s="1"/>
  <c r="J894" i="2" a="1"/>
  <c r="J894" i="2" s="1"/>
  <c r="C895" i="2"/>
  <c r="D895" i="2"/>
  <c r="G895" i="2"/>
  <c r="H895" i="2"/>
  <c r="I895" i="2" s="1"/>
  <c r="J895" i="2" a="1"/>
  <c r="J895" i="2" s="1"/>
  <c r="C896" i="2"/>
  <c r="D896" i="2"/>
  <c r="G896" i="2"/>
  <c r="H896" i="2"/>
  <c r="I896" i="2" s="1"/>
  <c r="J896" i="2" a="1"/>
  <c r="J896" i="2" s="1"/>
  <c r="C897" i="2"/>
  <c r="D897" i="2"/>
  <c r="G897" i="2"/>
  <c r="H897" i="2"/>
  <c r="I897" i="2" s="1"/>
  <c r="J897" i="2" a="1"/>
  <c r="J897" i="2"/>
  <c r="C898" i="2"/>
  <c r="D898" i="2"/>
  <c r="G898" i="2"/>
  <c r="H898" i="2"/>
  <c r="I898" i="2" s="1"/>
  <c r="J898" i="2" a="1"/>
  <c r="J898" i="2" s="1"/>
  <c r="C899" i="2"/>
  <c r="D899" i="2"/>
  <c r="G899" i="2"/>
  <c r="H899" i="2"/>
  <c r="I899" i="2" s="1"/>
  <c r="J899" i="2" a="1"/>
  <c r="J899" i="2" s="1"/>
  <c r="C900" i="2"/>
  <c r="D900" i="2"/>
  <c r="G900" i="2"/>
  <c r="H900" i="2"/>
  <c r="I900" i="2" s="1"/>
  <c r="J900" i="2" a="1"/>
  <c r="J900" i="2" s="1"/>
  <c r="C901" i="2"/>
  <c r="D901" i="2"/>
  <c r="G901" i="2"/>
  <c r="H901" i="2"/>
  <c r="I901" i="2" s="1"/>
  <c r="J901" i="2" a="1"/>
  <c r="J901" i="2"/>
  <c r="C902" i="2"/>
  <c r="D902" i="2"/>
  <c r="G902" i="2"/>
  <c r="H902" i="2"/>
  <c r="I902" i="2" s="1"/>
  <c r="J902" i="2" a="1"/>
  <c r="J902" i="2" s="1"/>
  <c r="C903" i="2"/>
  <c r="D903" i="2"/>
  <c r="G903" i="2"/>
  <c r="H903" i="2"/>
  <c r="I903" i="2" s="1"/>
  <c r="J903" i="2" a="1"/>
  <c r="J903" i="2" s="1"/>
  <c r="C904" i="2"/>
  <c r="D904" i="2"/>
  <c r="G904" i="2"/>
  <c r="H904" i="2"/>
  <c r="I904" i="2" s="1"/>
  <c r="J904" i="2" a="1"/>
  <c r="J904" i="2" s="1"/>
  <c r="C905" i="2"/>
  <c r="D905" i="2"/>
  <c r="G905" i="2"/>
  <c r="H905" i="2"/>
  <c r="I905" i="2" s="1"/>
  <c r="J905" i="2" a="1"/>
  <c r="J905" i="2"/>
  <c r="C906" i="2"/>
  <c r="D906" i="2"/>
  <c r="G906" i="2"/>
  <c r="H906" i="2"/>
  <c r="I906" i="2" s="1"/>
  <c r="J906" i="2" a="1"/>
  <c r="J906" i="2" s="1"/>
  <c r="C907" i="2"/>
  <c r="D907" i="2"/>
  <c r="G907" i="2"/>
  <c r="H907" i="2"/>
  <c r="I907" i="2" s="1"/>
  <c r="J907" i="2" a="1"/>
  <c r="J907" i="2" s="1"/>
  <c r="C908" i="2"/>
  <c r="D908" i="2"/>
  <c r="G908" i="2"/>
  <c r="H908" i="2"/>
  <c r="I908" i="2" s="1"/>
  <c r="J908" i="2" a="1"/>
  <c r="J908" i="2" s="1"/>
  <c r="C909" i="2"/>
  <c r="D909" i="2"/>
  <c r="G909" i="2"/>
  <c r="H909" i="2"/>
  <c r="I909" i="2" s="1"/>
  <c r="J909" i="2" a="1"/>
  <c r="J909" i="2"/>
  <c r="C910" i="2"/>
  <c r="D910" i="2"/>
  <c r="G910" i="2"/>
  <c r="H910" i="2"/>
  <c r="I910" i="2" s="1"/>
  <c r="J910" i="2" a="1"/>
  <c r="J910" i="2" s="1"/>
  <c r="C911" i="2"/>
  <c r="D911" i="2"/>
  <c r="G911" i="2"/>
  <c r="H911" i="2"/>
  <c r="I911" i="2" s="1"/>
  <c r="J911" i="2" a="1"/>
  <c r="J911" i="2" s="1"/>
  <c r="C912" i="2"/>
  <c r="D912" i="2"/>
  <c r="G912" i="2"/>
  <c r="H912" i="2"/>
  <c r="I912" i="2" s="1"/>
  <c r="J912" i="2" a="1"/>
  <c r="J912" i="2" s="1"/>
  <c r="C913" i="2"/>
  <c r="D913" i="2"/>
  <c r="G913" i="2"/>
  <c r="H913" i="2"/>
  <c r="I913" i="2" s="1"/>
  <c r="J913" i="2" a="1"/>
  <c r="J913" i="2"/>
  <c r="C914" i="2"/>
  <c r="D914" i="2"/>
  <c r="G914" i="2"/>
  <c r="H914" i="2"/>
  <c r="I914" i="2" s="1"/>
  <c r="J914" i="2" a="1"/>
  <c r="J914" i="2" s="1"/>
  <c r="C915" i="2"/>
  <c r="D915" i="2"/>
  <c r="G915" i="2"/>
  <c r="H915" i="2"/>
  <c r="I915" i="2" s="1"/>
  <c r="J915" i="2" a="1"/>
  <c r="J915" i="2" s="1"/>
  <c r="C916" i="2"/>
  <c r="D916" i="2"/>
  <c r="G916" i="2"/>
  <c r="H916" i="2"/>
  <c r="I916" i="2" s="1"/>
  <c r="J916" i="2" a="1"/>
  <c r="J916" i="2" s="1"/>
  <c r="C917" i="2"/>
  <c r="D917" i="2"/>
  <c r="G917" i="2"/>
  <c r="H917" i="2"/>
  <c r="I917" i="2" s="1"/>
  <c r="J917" i="2" a="1"/>
  <c r="J917" i="2"/>
  <c r="C918" i="2"/>
  <c r="D918" i="2"/>
  <c r="G918" i="2"/>
  <c r="H918" i="2"/>
  <c r="I918" i="2" s="1"/>
  <c r="J918" i="2" a="1"/>
  <c r="J918" i="2" s="1"/>
  <c r="C919" i="2"/>
  <c r="D919" i="2"/>
  <c r="G919" i="2"/>
  <c r="H919" i="2"/>
  <c r="I919" i="2" s="1"/>
  <c r="J919" i="2" a="1"/>
  <c r="J919" i="2" s="1"/>
  <c r="C920" i="2"/>
  <c r="D920" i="2"/>
  <c r="G920" i="2"/>
  <c r="H920" i="2"/>
  <c r="I920" i="2" s="1"/>
  <c r="J920" i="2" a="1"/>
  <c r="J920" i="2" s="1"/>
  <c r="C921" i="2"/>
  <c r="D921" i="2"/>
  <c r="G921" i="2"/>
  <c r="H921" i="2"/>
  <c r="I921" i="2" s="1"/>
  <c r="J921" i="2" a="1"/>
  <c r="J921" i="2"/>
  <c r="C922" i="2"/>
  <c r="D922" i="2"/>
  <c r="G922" i="2"/>
  <c r="H922" i="2"/>
  <c r="I922" i="2" s="1"/>
  <c r="J922" i="2" a="1"/>
  <c r="J922" i="2" s="1"/>
  <c r="C923" i="2"/>
  <c r="D923" i="2"/>
  <c r="G923" i="2"/>
  <c r="H923" i="2"/>
  <c r="I923" i="2" s="1"/>
  <c r="J923" i="2" a="1"/>
  <c r="J923" i="2" s="1"/>
  <c r="C924" i="2"/>
  <c r="D924" i="2"/>
  <c r="G924" i="2"/>
  <c r="H924" i="2"/>
  <c r="I924" i="2" s="1"/>
  <c r="J924" i="2" a="1"/>
  <c r="J924" i="2" s="1"/>
  <c r="C925" i="2"/>
  <c r="D925" i="2"/>
  <c r="G925" i="2"/>
  <c r="H925" i="2"/>
  <c r="I925" i="2" s="1"/>
  <c r="J925" i="2" a="1"/>
  <c r="J925" i="2"/>
  <c r="C926" i="2"/>
  <c r="D926" i="2"/>
  <c r="G926" i="2"/>
  <c r="H926" i="2"/>
  <c r="I926" i="2" s="1"/>
  <c r="J926" i="2" a="1"/>
  <c r="J926" i="2" s="1"/>
  <c r="C927" i="2"/>
  <c r="D927" i="2"/>
  <c r="G927" i="2"/>
  <c r="H927" i="2"/>
  <c r="I927" i="2" s="1"/>
  <c r="J927" i="2" a="1"/>
  <c r="J927" i="2" s="1"/>
  <c r="C928" i="2"/>
  <c r="D928" i="2"/>
  <c r="G928" i="2"/>
  <c r="H928" i="2"/>
  <c r="I928" i="2" s="1"/>
  <c r="J928" i="2" a="1"/>
  <c r="J928" i="2" s="1"/>
  <c r="C929" i="2"/>
  <c r="D929" i="2"/>
  <c r="G929" i="2"/>
  <c r="H929" i="2"/>
  <c r="I929" i="2" s="1"/>
  <c r="J929" i="2" a="1"/>
  <c r="J929" i="2"/>
  <c r="C930" i="2"/>
  <c r="D930" i="2"/>
  <c r="G930" i="2"/>
  <c r="H930" i="2"/>
  <c r="I930" i="2" s="1"/>
  <c r="J930" i="2" a="1"/>
  <c r="J930" i="2" s="1"/>
  <c r="C931" i="2"/>
  <c r="D931" i="2"/>
  <c r="G931" i="2"/>
  <c r="H931" i="2"/>
  <c r="I931" i="2" s="1"/>
  <c r="J931" i="2" a="1"/>
  <c r="J931" i="2" s="1"/>
  <c r="C932" i="2"/>
  <c r="D932" i="2"/>
  <c r="G932" i="2"/>
  <c r="H932" i="2"/>
  <c r="I932" i="2" s="1"/>
  <c r="J932" i="2" a="1"/>
  <c r="J932" i="2" s="1"/>
  <c r="C933" i="2"/>
  <c r="D933" i="2"/>
  <c r="G933" i="2"/>
  <c r="H933" i="2"/>
  <c r="I933" i="2" s="1"/>
  <c r="J933" i="2" a="1"/>
  <c r="J933" i="2"/>
  <c r="C934" i="2"/>
  <c r="D934" i="2"/>
  <c r="G934" i="2"/>
  <c r="H934" i="2"/>
  <c r="I934" i="2" s="1"/>
  <c r="J934" i="2" a="1"/>
  <c r="J934" i="2" s="1"/>
  <c r="C935" i="2"/>
  <c r="D935" i="2"/>
  <c r="G935" i="2"/>
  <c r="H935" i="2"/>
  <c r="I935" i="2" s="1"/>
  <c r="J935" i="2" a="1"/>
  <c r="J935" i="2" s="1"/>
  <c r="C936" i="2"/>
  <c r="D936" i="2"/>
  <c r="G936" i="2"/>
  <c r="H936" i="2"/>
  <c r="I936" i="2" s="1"/>
  <c r="J936" i="2" a="1"/>
  <c r="J936" i="2" s="1"/>
  <c r="C937" i="2"/>
  <c r="D937" i="2"/>
  <c r="G937" i="2"/>
  <c r="H937" i="2"/>
  <c r="I937" i="2" s="1"/>
  <c r="J937" i="2" a="1"/>
  <c r="J937" i="2"/>
  <c r="C938" i="2"/>
  <c r="D938" i="2"/>
  <c r="G938" i="2"/>
  <c r="H938" i="2"/>
  <c r="I938" i="2" s="1"/>
  <c r="J938" i="2" a="1"/>
  <c r="J938" i="2" s="1"/>
  <c r="C939" i="2"/>
  <c r="D939" i="2"/>
  <c r="G939" i="2"/>
  <c r="H939" i="2"/>
  <c r="I939" i="2" s="1"/>
  <c r="J939" i="2" a="1"/>
  <c r="J939" i="2" s="1"/>
  <c r="C940" i="2"/>
  <c r="D940" i="2"/>
  <c r="G940" i="2"/>
  <c r="H940" i="2"/>
  <c r="I940" i="2" s="1"/>
  <c r="J940" i="2" a="1"/>
  <c r="J940" i="2" s="1"/>
  <c r="C941" i="2"/>
  <c r="D941" i="2"/>
  <c r="G941" i="2"/>
  <c r="H941" i="2"/>
  <c r="I941" i="2" s="1"/>
  <c r="J941" i="2" a="1"/>
  <c r="J941" i="2"/>
  <c r="C942" i="2"/>
  <c r="D942" i="2"/>
  <c r="G942" i="2"/>
  <c r="H942" i="2"/>
  <c r="I942" i="2" s="1"/>
  <c r="J942" i="2" a="1"/>
  <c r="J942" i="2" s="1"/>
  <c r="C943" i="2"/>
  <c r="D943" i="2"/>
  <c r="G943" i="2"/>
  <c r="H943" i="2"/>
  <c r="I943" i="2" s="1"/>
  <c r="J943" i="2" a="1"/>
  <c r="J943" i="2" s="1"/>
  <c r="C944" i="2"/>
  <c r="D944" i="2"/>
  <c r="G944" i="2"/>
  <c r="H944" i="2"/>
  <c r="I944" i="2" s="1"/>
  <c r="J944" i="2" a="1"/>
  <c r="J944" i="2" s="1"/>
  <c r="C945" i="2"/>
  <c r="D945" i="2"/>
  <c r="G945" i="2"/>
  <c r="H945" i="2"/>
  <c r="I945" i="2" s="1"/>
  <c r="J945" i="2" a="1"/>
  <c r="J945" i="2"/>
  <c r="C946" i="2"/>
  <c r="D946" i="2"/>
  <c r="G946" i="2"/>
  <c r="H946" i="2"/>
  <c r="I946" i="2" s="1"/>
  <c r="J946" i="2" a="1"/>
  <c r="J946" i="2" s="1"/>
  <c r="C947" i="2"/>
  <c r="D947" i="2"/>
  <c r="G947" i="2"/>
  <c r="H947" i="2"/>
  <c r="I947" i="2" s="1"/>
  <c r="J947" i="2" a="1"/>
  <c r="J947" i="2" s="1"/>
  <c r="C948" i="2"/>
  <c r="D948" i="2"/>
  <c r="G948" i="2"/>
  <c r="H948" i="2"/>
  <c r="I948" i="2" s="1"/>
  <c r="J948" i="2" a="1"/>
  <c r="J948" i="2" s="1"/>
  <c r="C949" i="2"/>
  <c r="D949" i="2"/>
  <c r="G949" i="2"/>
  <c r="H949" i="2"/>
  <c r="I949" i="2" s="1"/>
  <c r="J949" i="2" a="1"/>
  <c r="J949" i="2"/>
  <c r="C950" i="2"/>
  <c r="D950" i="2"/>
  <c r="G950" i="2"/>
  <c r="H950" i="2"/>
  <c r="I950" i="2" s="1"/>
  <c r="J950" i="2" a="1"/>
  <c r="J950" i="2" s="1"/>
  <c r="C951" i="2"/>
  <c r="D951" i="2"/>
  <c r="G951" i="2"/>
  <c r="H951" i="2"/>
  <c r="I951" i="2" s="1"/>
  <c r="J951" i="2" a="1"/>
  <c r="J951" i="2" s="1"/>
  <c r="C952" i="2"/>
  <c r="D952" i="2"/>
  <c r="G952" i="2"/>
  <c r="H952" i="2"/>
  <c r="I952" i="2" s="1"/>
  <c r="J952" i="2" a="1"/>
  <c r="J952" i="2" s="1"/>
  <c r="C953" i="2"/>
  <c r="D953" i="2"/>
  <c r="G953" i="2"/>
  <c r="H953" i="2"/>
  <c r="I953" i="2" s="1"/>
  <c r="J953" i="2" a="1"/>
  <c r="J953" i="2"/>
  <c r="C954" i="2"/>
  <c r="D954" i="2"/>
  <c r="G954" i="2"/>
  <c r="H954" i="2"/>
  <c r="I954" i="2" s="1"/>
  <c r="J954" i="2" a="1"/>
  <c r="J954" i="2" s="1"/>
  <c r="C955" i="2"/>
  <c r="D955" i="2"/>
  <c r="G955" i="2"/>
  <c r="H955" i="2"/>
  <c r="I955" i="2" s="1"/>
  <c r="J955" i="2" a="1"/>
  <c r="J955" i="2" s="1"/>
  <c r="C956" i="2"/>
  <c r="D956" i="2"/>
  <c r="G956" i="2"/>
  <c r="H956" i="2"/>
  <c r="I956" i="2" s="1"/>
  <c r="J956" i="2" a="1"/>
  <c r="J956" i="2" s="1"/>
  <c r="C957" i="2"/>
  <c r="D957" i="2"/>
  <c r="G957" i="2"/>
  <c r="H957" i="2"/>
  <c r="I957" i="2" s="1"/>
  <c r="J957" i="2" a="1"/>
  <c r="J957" i="2"/>
  <c r="C958" i="2"/>
  <c r="D958" i="2"/>
  <c r="G958" i="2"/>
  <c r="H958" i="2"/>
  <c r="I958" i="2" s="1"/>
  <c r="J958" i="2" a="1"/>
  <c r="J958" i="2" s="1"/>
  <c r="C959" i="2"/>
  <c r="D959" i="2"/>
  <c r="G959" i="2"/>
  <c r="H959" i="2"/>
  <c r="I959" i="2" s="1"/>
  <c r="J959" i="2" a="1"/>
  <c r="J959" i="2" s="1"/>
  <c r="C960" i="2"/>
  <c r="D960" i="2"/>
  <c r="G960" i="2"/>
  <c r="H960" i="2"/>
  <c r="I960" i="2" s="1"/>
  <c r="J960" i="2" a="1"/>
  <c r="J960" i="2" s="1"/>
  <c r="C961" i="2"/>
  <c r="D961" i="2"/>
  <c r="G961" i="2"/>
  <c r="H961" i="2"/>
  <c r="I961" i="2" s="1"/>
  <c r="J961" i="2" a="1"/>
  <c r="J961" i="2"/>
  <c r="C962" i="2"/>
  <c r="D962" i="2"/>
  <c r="G962" i="2"/>
  <c r="H962" i="2"/>
  <c r="I962" i="2" s="1"/>
  <c r="J962" i="2" a="1"/>
  <c r="J962" i="2" s="1"/>
  <c r="C963" i="2"/>
  <c r="D963" i="2"/>
  <c r="G963" i="2"/>
  <c r="H963" i="2"/>
  <c r="I963" i="2" s="1"/>
  <c r="J963" i="2" a="1"/>
  <c r="J963" i="2" s="1"/>
  <c r="C964" i="2"/>
  <c r="D964" i="2"/>
  <c r="G964" i="2"/>
  <c r="H964" i="2"/>
  <c r="I964" i="2" s="1"/>
  <c r="J964" i="2" a="1"/>
  <c r="J964" i="2" s="1"/>
  <c r="C965" i="2"/>
  <c r="D965" i="2"/>
  <c r="G965" i="2"/>
  <c r="H965" i="2"/>
  <c r="I965" i="2" s="1"/>
  <c r="J965" i="2" a="1"/>
  <c r="J965" i="2"/>
  <c r="C966" i="2"/>
  <c r="D966" i="2"/>
  <c r="G966" i="2"/>
  <c r="H966" i="2"/>
  <c r="I966" i="2" s="1"/>
  <c r="J966" i="2" a="1"/>
  <c r="J966" i="2" s="1"/>
  <c r="C967" i="2"/>
  <c r="D967" i="2"/>
  <c r="G967" i="2"/>
  <c r="H967" i="2"/>
  <c r="I967" i="2" s="1"/>
  <c r="J967" i="2" a="1"/>
  <c r="J967" i="2" s="1"/>
  <c r="C968" i="2"/>
  <c r="D968" i="2"/>
  <c r="G968" i="2"/>
  <c r="H968" i="2"/>
  <c r="I968" i="2" s="1"/>
  <c r="J968" i="2" a="1"/>
  <c r="J968" i="2" s="1"/>
  <c r="C969" i="2"/>
  <c r="D969" i="2"/>
  <c r="G969" i="2"/>
  <c r="H969" i="2"/>
  <c r="I969" i="2" s="1"/>
  <c r="J969" i="2" a="1"/>
  <c r="J969" i="2"/>
  <c r="C970" i="2"/>
  <c r="D970" i="2"/>
  <c r="G970" i="2"/>
  <c r="H970" i="2"/>
  <c r="I970" i="2" s="1"/>
  <c r="J970" i="2" a="1"/>
  <c r="J970" i="2" s="1"/>
  <c r="C971" i="2"/>
  <c r="D971" i="2"/>
  <c r="G971" i="2"/>
  <c r="H971" i="2"/>
  <c r="I971" i="2" s="1"/>
  <c r="J971" i="2" a="1"/>
  <c r="J971" i="2" s="1"/>
  <c r="C972" i="2"/>
  <c r="D972" i="2"/>
  <c r="G972" i="2"/>
  <c r="H972" i="2"/>
  <c r="I972" i="2" s="1"/>
  <c r="J972" i="2" a="1"/>
  <c r="J972" i="2" s="1"/>
  <c r="C973" i="2"/>
  <c r="D973" i="2"/>
  <c r="G973" i="2"/>
  <c r="H973" i="2"/>
  <c r="I973" i="2" s="1"/>
  <c r="J973" i="2" a="1"/>
  <c r="J973" i="2"/>
  <c r="C974" i="2"/>
  <c r="D974" i="2"/>
  <c r="G974" i="2"/>
  <c r="H974" i="2"/>
  <c r="I974" i="2" s="1"/>
  <c r="J974" i="2" a="1"/>
  <c r="J974" i="2" s="1"/>
  <c r="C975" i="2"/>
  <c r="D975" i="2"/>
  <c r="G975" i="2"/>
  <c r="H975" i="2"/>
  <c r="I975" i="2" s="1"/>
  <c r="J975" i="2" a="1"/>
  <c r="J975" i="2" s="1"/>
  <c r="C976" i="2"/>
  <c r="D976" i="2"/>
  <c r="G976" i="2"/>
  <c r="H976" i="2"/>
  <c r="I976" i="2" s="1"/>
  <c r="J976" i="2" a="1"/>
  <c r="J976" i="2" s="1"/>
  <c r="C977" i="2"/>
  <c r="D977" i="2"/>
  <c r="G977" i="2"/>
  <c r="H977" i="2"/>
  <c r="I977" i="2" s="1"/>
  <c r="J977" i="2" a="1"/>
  <c r="J977" i="2"/>
  <c r="C978" i="2"/>
  <c r="D978" i="2"/>
  <c r="G978" i="2"/>
  <c r="H978" i="2"/>
  <c r="I978" i="2" s="1"/>
  <c r="J978" i="2" a="1"/>
  <c r="J978" i="2" s="1"/>
  <c r="C979" i="2"/>
  <c r="D979" i="2"/>
  <c r="G979" i="2"/>
  <c r="H979" i="2"/>
  <c r="I979" i="2" s="1"/>
  <c r="J979" i="2" a="1"/>
  <c r="J979" i="2" s="1"/>
  <c r="C980" i="2"/>
  <c r="D980" i="2"/>
  <c r="G980" i="2"/>
  <c r="H980" i="2"/>
  <c r="I980" i="2" s="1"/>
  <c r="J980" i="2" a="1"/>
  <c r="J980" i="2" s="1"/>
  <c r="C981" i="2"/>
  <c r="D981" i="2"/>
  <c r="G981" i="2"/>
  <c r="H981" i="2"/>
  <c r="I981" i="2" s="1"/>
  <c r="J981" i="2" a="1"/>
  <c r="J981" i="2"/>
  <c r="C982" i="2"/>
  <c r="D982" i="2"/>
  <c r="G982" i="2"/>
  <c r="H982" i="2"/>
  <c r="I982" i="2" s="1"/>
  <c r="J982" i="2" a="1"/>
  <c r="J982" i="2" s="1"/>
  <c r="C983" i="2"/>
  <c r="D983" i="2"/>
  <c r="G983" i="2"/>
  <c r="H983" i="2"/>
  <c r="I983" i="2" s="1"/>
  <c r="J983" i="2" a="1"/>
  <c r="J983" i="2" s="1"/>
  <c r="C984" i="2"/>
  <c r="D984" i="2"/>
  <c r="G984" i="2"/>
  <c r="H984" i="2"/>
  <c r="I984" i="2" s="1"/>
  <c r="J984" i="2" a="1"/>
  <c r="J984" i="2" s="1"/>
  <c r="C985" i="2"/>
  <c r="D985" i="2"/>
  <c r="G985" i="2"/>
  <c r="H985" i="2"/>
  <c r="I985" i="2" s="1"/>
  <c r="J985" i="2" a="1"/>
  <c r="J985" i="2"/>
  <c r="C986" i="2"/>
  <c r="D986" i="2"/>
  <c r="G986" i="2"/>
  <c r="H986" i="2"/>
  <c r="I986" i="2" s="1"/>
  <c r="J986" i="2" a="1"/>
  <c r="J986" i="2" s="1"/>
  <c r="C987" i="2"/>
  <c r="D987" i="2"/>
  <c r="G987" i="2"/>
  <c r="H987" i="2"/>
  <c r="I987" i="2" s="1"/>
  <c r="J987" i="2" a="1"/>
  <c r="J987" i="2" s="1"/>
  <c r="C988" i="2"/>
  <c r="D988" i="2"/>
  <c r="G988" i="2"/>
  <c r="H988" i="2"/>
  <c r="I988" i="2" s="1"/>
  <c r="J988" i="2" a="1"/>
  <c r="J988" i="2" s="1"/>
  <c r="C989" i="2"/>
  <c r="D989" i="2"/>
  <c r="G989" i="2"/>
  <c r="H989" i="2"/>
  <c r="I989" i="2" s="1"/>
  <c r="J989" i="2" a="1"/>
  <c r="J989" i="2"/>
  <c r="C990" i="2"/>
  <c r="D990" i="2"/>
  <c r="G990" i="2"/>
  <c r="H990" i="2"/>
  <c r="I990" i="2" s="1"/>
  <c r="J990" i="2" a="1"/>
  <c r="J990" i="2" s="1"/>
  <c r="C991" i="2"/>
  <c r="D991" i="2"/>
  <c r="G991" i="2"/>
  <c r="H991" i="2"/>
  <c r="I991" i="2" s="1"/>
  <c r="J991" i="2" a="1"/>
  <c r="J991" i="2" s="1"/>
  <c r="C992" i="2"/>
  <c r="D992" i="2"/>
  <c r="G992" i="2"/>
  <c r="H992" i="2"/>
  <c r="I992" i="2" s="1"/>
  <c r="J992" i="2" a="1"/>
  <c r="J992" i="2" s="1"/>
  <c r="C993" i="2"/>
  <c r="D993" i="2"/>
  <c r="G993" i="2"/>
  <c r="H993" i="2"/>
  <c r="I993" i="2" s="1"/>
  <c r="J993" i="2" a="1"/>
  <c r="J993" i="2" s="1"/>
  <c r="C994" i="2"/>
  <c r="D994" i="2"/>
  <c r="G994" i="2"/>
  <c r="H994" i="2"/>
  <c r="I994" i="2"/>
  <c r="J994" i="2" a="1"/>
  <c r="J994" i="2" s="1"/>
  <c r="C995" i="2"/>
  <c r="D995" i="2"/>
  <c r="G995" i="2"/>
  <c r="H995" i="2"/>
  <c r="I995" i="2"/>
  <c r="J995" i="2" a="1"/>
  <c r="J995" i="2"/>
  <c r="C996" i="2"/>
  <c r="D996" i="2"/>
  <c r="G996" i="2"/>
  <c r="H996" i="2"/>
  <c r="I996" i="2" s="1"/>
  <c r="J996" i="2" a="1"/>
  <c r="J996" i="2"/>
  <c r="C997" i="2"/>
  <c r="D997" i="2"/>
  <c r="G997" i="2"/>
  <c r="H997" i="2"/>
  <c r="I997" i="2" s="1"/>
  <c r="J997" i="2" a="1"/>
  <c r="J997" i="2"/>
  <c r="C998" i="2"/>
  <c r="D998" i="2"/>
  <c r="G998" i="2"/>
  <c r="H998" i="2"/>
  <c r="I998" i="2" s="1"/>
  <c r="J998" i="2" a="1"/>
  <c r="J998" i="2" s="1"/>
  <c r="C999" i="2"/>
  <c r="D999" i="2"/>
  <c r="G999" i="2"/>
  <c r="H999" i="2"/>
  <c r="I999" i="2" s="1"/>
  <c r="J999" i="2" a="1"/>
  <c r="J999" i="2" s="1"/>
  <c r="C1000" i="2"/>
  <c r="D1000" i="2"/>
  <c r="G1000" i="2"/>
  <c r="H1000" i="2"/>
  <c r="I1000" i="2" s="1"/>
  <c r="J1000" i="2" a="1"/>
  <c r="J1000" i="2" s="1"/>
  <c r="C1001" i="2"/>
  <c r="D1001" i="2"/>
  <c r="G1001" i="2"/>
  <c r="H1001" i="2"/>
  <c r="I1001" i="2" s="1"/>
  <c r="J1001" i="2" a="1"/>
  <c r="J1001" i="2" s="1"/>
  <c r="C1002" i="2"/>
  <c r="D1002" i="2"/>
  <c r="G1002" i="2"/>
  <c r="H1002" i="2"/>
  <c r="I1002" i="2"/>
  <c r="J1002" i="2" a="1"/>
  <c r="J1002" i="2" s="1"/>
  <c r="C1003" i="2"/>
  <c r="D1003" i="2"/>
  <c r="G1003" i="2"/>
  <c r="H1003" i="2"/>
  <c r="I1003" i="2"/>
  <c r="J1003" i="2" a="1"/>
  <c r="J1003" i="2"/>
  <c r="C1004" i="2"/>
  <c r="D1004" i="2"/>
  <c r="G1004" i="2"/>
  <c r="H1004" i="2"/>
  <c r="I1004" i="2" s="1"/>
  <c r="J1004" i="2" a="1"/>
  <c r="J1004" i="2"/>
  <c r="C1005" i="2"/>
  <c r="D1005" i="2"/>
  <c r="G1005" i="2"/>
  <c r="H1005" i="2"/>
  <c r="I1005" i="2" s="1"/>
  <c r="J1005" i="2" a="1"/>
  <c r="J1005" i="2"/>
  <c r="C1006" i="2"/>
  <c r="D1006" i="2"/>
  <c r="G1006" i="2"/>
  <c r="H1006" i="2"/>
  <c r="I1006" i="2" s="1"/>
  <c r="J1006" i="2" a="1"/>
  <c r="J1006" i="2" s="1"/>
  <c r="C1007" i="2"/>
  <c r="D1007" i="2"/>
  <c r="G1007" i="2"/>
  <c r="H1007" i="2"/>
  <c r="I1007" i="2" s="1"/>
  <c r="J1007" i="2" a="1"/>
  <c r="J1007" i="2" s="1"/>
  <c r="C1008" i="2"/>
  <c r="D1008" i="2"/>
  <c r="G1008" i="2"/>
  <c r="H1008" i="2"/>
  <c r="I1008" i="2" s="1"/>
  <c r="J1008" i="2" a="1"/>
  <c r="J1008" i="2" s="1"/>
  <c r="C1009" i="2"/>
  <c r="D1009" i="2"/>
  <c r="G1009" i="2"/>
  <c r="H1009" i="2"/>
  <c r="I1009" i="2" s="1"/>
  <c r="J1009" i="2" a="1"/>
  <c r="J1009" i="2" s="1"/>
  <c r="C1010" i="2"/>
  <c r="D1010" i="2"/>
  <c r="G1010" i="2"/>
  <c r="H1010" i="2"/>
  <c r="I1010" i="2"/>
  <c r="J1010" i="2" a="1"/>
  <c r="J1010" i="2" s="1"/>
  <c r="C1011" i="2"/>
  <c r="D1011" i="2"/>
  <c r="G1011" i="2"/>
  <c r="H1011" i="2"/>
  <c r="I1011" i="2"/>
  <c r="J1011" i="2" a="1"/>
  <c r="J1011" i="2"/>
  <c r="C1012" i="2"/>
  <c r="D1012" i="2"/>
  <c r="G1012" i="2"/>
  <c r="H1012" i="2"/>
  <c r="I1012" i="2" s="1"/>
  <c r="J1012" i="2" a="1"/>
  <c r="J1012" i="2"/>
  <c r="C1013" i="2"/>
  <c r="D1013" i="2"/>
  <c r="G1013" i="2"/>
  <c r="H1013" i="2"/>
  <c r="I1013" i="2" s="1"/>
  <c r="J1013" i="2" a="1"/>
  <c r="J1013" i="2"/>
  <c r="C1014" i="2"/>
  <c r="D1014" i="2"/>
  <c r="G1014" i="2"/>
  <c r="H1014" i="2"/>
  <c r="I1014" i="2" s="1"/>
  <c r="J1014" i="2" a="1"/>
  <c r="J1014" i="2" s="1"/>
  <c r="C1015" i="2"/>
  <c r="D1015" i="2"/>
  <c r="G1015" i="2"/>
  <c r="H1015" i="2"/>
  <c r="I1015" i="2" s="1"/>
  <c r="J1015" i="2" a="1"/>
  <c r="J1015" i="2" s="1"/>
  <c r="C1016" i="2"/>
  <c r="D1016" i="2"/>
  <c r="G1016" i="2"/>
  <c r="H1016" i="2"/>
  <c r="I1016" i="2" s="1"/>
  <c r="J1016" i="2" a="1"/>
  <c r="J1016" i="2" s="1"/>
  <c r="C1017" i="2"/>
  <c r="D1017" i="2"/>
  <c r="G1017" i="2"/>
  <c r="H1017" i="2"/>
  <c r="I1017" i="2" s="1"/>
  <c r="J1017" i="2" a="1"/>
  <c r="J1017" i="2" s="1"/>
  <c r="C1018" i="2"/>
  <c r="D1018" i="2"/>
  <c r="G1018" i="2"/>
  <c r="H1018" i="2"/>
  <c r="I1018" i="2"/>
  <c r="J1018" i="2" a="1"/>
  <c r="J1018" i="2" s="1"/>
  <c r="C1019" i="2"/>
  <c r="D1019" i="2"/>
  <c r="G1019" i="2"/>
  <c r="H1019" i="2"/>
  <c r="I1019" i="2"/>
  <c r="J1019" i="2" a="1"/>
  <c r="J1019" i="2"/>
  <c r="C1020" i="2"/>
  <c r="D1020" i="2"/>
  <c r="G1020" i="2"/>
  <c r="H1020" i="2"/>
  <c r="I1020" i="2" s="1"/>
  <c r="J1020" i="2" a="1"/>
  <c r="J1020" i="2"/>
  <c r="C1021" i="2"/>
  <c r="D1021" i="2"/>
  <c r="G1021" i="2"/>
  <c r="H1021" i="2"/>
  <c r="I1021" i="2" s="1"/>
  <c r="J1021" i="2" a="1"/>
  <c r="J1021" i="2"/>
  <c r="C1022" i="2"/>
  <c r="D1022" i="2"/>
  <c r="G1022" i="2"/>
  <c r="H1022" i="2"/>
  <c r="I1022" i="2" s="1"/>
  <c r="J1022" i="2" a="1"/>
  <c r="J1022" i="2" s="1"/>
  <c r="C1023" i="2"/>
  <c r="D1023" i="2"/>
  <c r="G1023" i="2"/>
  <c r="H1023" i="2"/>
  <c r="I1023" i="2" s="1"/>
  <c r="J1023" i="2" a="1"/>
  <c r="J1023" i="2" s="1"/>
  <c r="C1024" i="2"/>
  <c r="D1024" i="2"/>
  <c r="G1024" i="2"/>
  <c r="H1024" i="2"/>
  <c r="I1024" i="2" s="1"/>
  <c r="J1024" i="2" a="1"/>
  <c r="J1024" i="2" s="1"/>
  <c r="C1025" i="2"/>
  <c r="D1025" i="2"/>
  <c r="G1025" i="2"/>
  <c r="H1025" i="2"/>
  <c r="I1025" i="2" s="1"/>
  <c r="J1025" i="2" a="1"/>
  <c r="J1025" i="2" s="1"/>
  <c r="C1026" i="2"/>
  <c r="D1026" i="2"/>
  <c r="G1026" i="2"/>
  <c r="H1026" i="2"/>
  <c r="I1026" i="2" s="1"/>
  <c r="J1026" i="2" a="1"/>
  <c r="J1026" i="2" s="1"/>
  <c r="C1027" i="2"/>
  <c r="D1027" i="2"/>
  <c r="G1027" i="2"/>
  <c r="H1027" i="2"/>
  <c r="I1027" i="2"/>
  <c r="J1027" i="2" a="1"/>
  <c r="J1027" i="2" s="1"/>
  <c r="C1028" i="2"/>
  <c r="D1028" i="2"/>
  <c r="G1028" i="2"/>
  <c r="H1028" i="2"/>
  <c r="I1028" i="2" s="1"/>
  <c r="J1028" i="2" a="1"/>
  <c r="J1028" i="2"/>
  <c r="C1029" i="2"/>
  <c r="D1029" i="2"/>
  <c r="G1029" i="2"/>
  <c r="H1029" i="2"/>
  <c r="I1029" i="2" s="1"/>
  <c r="J1029" i="2" a="1"/>
  <c r="J1029" i="2" s="1"/>
  <c r="C1030" i="2"/>
  <c r="D1030" i="2"/>
  <c r="G1030" i="2"/>
  <c r="H1030" i="2"/>
  <c r="I1030" i="2" s="1"/>
  <c r="J1030" i="2" a="1"/>
  <c r="J1030" i="2" s="1"/>
  <c r="C1031" i="2"/>
  <c r="D1031" i="2"/>
  <c r="G1031" i="2"/>
  <c r="H1031" i="2"/>
  <c r="I1031" i="2" s="1"/>
  <c r="J1031" i="2" a="1"/>
  <c r="J1031" i="2"/>
  <c r="C1032" i="2"/>
  <c r="D1032" i="2"/>
  <c r="G1032" i="2"/>
  <c r="H1032" i="2"/>
  <c r="I1032" i="2" s="1"/>
  <c r="J1032" i="2" a="1"/>
  <c r="J1032" i="2" s="1"/>
  <c r="C1033" i="2"/>
  <c r="D1033" i="2"/>
  <c r="G1033" i="2"/>
  <c r="H1033" i="2"/>
  <c r="I1033" i="2" s="1"/>
  <c r="J1033" i="2" a="1"/>
  <c r="J1033" i="2"/>
  <c r="C1034" i="2"/>
  <c r="D1034" i="2"/>
  <c r="G1034" i="2"/>
  <c r="H1034" i="2"/>
  <c r="I1034" i="2" s="1"/>
  <c r="J1034" i="2" a="1"/>
  <c r="J1034" i="2" s="1"/>
  <c r="C1035" i="2"/>
  <c r="D1035" i="2"/>
  <c r="G1035" i="2"/>
  <c r="H1035" i="2"/>
  <c r="I1035" i="2"/>
  <c r="J1035" i="2" a="1"/>
  <c r="J1035" i="2" s="1"/>
  <c r="C1036" i="2"/>
  <c r="D1036" i="2"/>
  <c r="G1036" i="2"/>
  <c r="H1036" i="2"/>
  <c r="I1036" i="2" s="1"/>
  <c r="J1036" i="2" a="1"/>
  <c r="J1036" i="2"/>
  <c r="C1037" i="2"/>
  <c r="D1037" i="2"/>
  <c r="G1037" i="2"/>
  <c r="H1037" i="2"/>
  <c r="I1037" i="2" s="1"/>
  <c r="J1037" i="2" a="1"/>
  <c r="J1037" i="2" s="1"/>
  <c r="C1038" i="2"/>
  <c r="D1038" i="2"/>
  <c r="G1038" i="2"/>
  <c r="H1038" i="2"/>
  <c r="I1038" i="2" s="1"/>
  <c r="J1038" i="2" a="1"/>
  <c r="J1038" i="2" s="1"/>
  <c r="C1039" i="2"/>
  <c r="D1039" i="2"/>
  <c r="G1039" i="2"/>
  <c r="H1039" i="2"/>
  <c r="I1039" i="2" s="1"/>
  <c r="J1039" i="2" a="1"/>
  <c r="J1039" i="2"/>
  <c r="C1040" i="2"/>
  <c r="D1040" i="2"/>
  <c r="G1040" i="2"/>
  <c r="H1040" i="2"/>
  <c r="I1040" i="2" s="1"/>
  <c r="J1040" i="2" a="1"/>
  <c r="J1040" i="2" s="1"/>
  <c r="C1041" i="2"/>
  <c r="D1041" i="2"/>
  <c r="G1041" i="2"/>
  <c r="H1041" i="2"/>
  <c r="I1041" i="2" s="1"/>
  <c r="J1041" i="2" a="1"/>
  <c r="J1041" i="2" s="1"/>
  <c r="C1042" i="2"/>
  <c r="D1042" i="2"/>
  <c r="G1042" i="2"/>
  <c r="H1042" i="2"/>
  <c r="I1042" i="2" s="1"/>
  <c r="J1042" i="2" a="1"/>
  <c r="J1042" i="2" s="1"/>
  <c r="C1043" i="2"/>
  <c r="D1043" i="2"/>
  <c r="G1043" i="2"/>
  <c r="H1043" i="2"/>
  <c r="I1043" i="2" s="1"/>
  <c r="J1043" i="2" a="1"/>
  <c r="J1043" i="2" s="1"/>
  <c r="C1044" i="2"/>
  <c r="D1044" i="2"/>
  <c r="G1044" i="2"/>
  <c r="H1044" i="2"/>
  <c r="I1044" i="2" s="1"/>
  <c r="J1044" i="2" a="1"/>
  <c r="J1044" i="2"/>
  <c r="C1045" i="2"/>
  <c r="D1045" i="2"/>
  <c r="G1045" i="2"/>
  <c r="H1045" i="2"/>
  <c r="I1045" i="2" s="1"/>
  <c r="J1045" i="2" a="1"/>
  <c r="J1045" i="2" s="1"/>
  <c r="C1046" i="2"/>
  <c r="D1046" i="2"/>
  <c r="G1046" i="2"/>
  <c r="H1046" i="2"/>
  <c r="I1046" i="2" s="1"/>
  <c r="J1046" i="2" a="1"/>
  <c r="J1046" i="2"/>
  <c r="C1047" i="2"/>
  <c r="D1047" i="2"/>
  <c r="G1047" i="2"/>
  <c r="H1047" i="2"/>
  <c r="I1047" i="2" s="1"/>
  <c r="J1047" i="2" a="1"/>
  <c r="J1047" i="2" s="1"/>
  <c r="C1048" i="2"/>
  <c r="D1048" i="2"/>
  <c r="G1048" i="2"/>
  <c r="H1048" i="2"/>
  <c r="I1048" i="2" s="1"/>
  <c r="J1048" i="2" a="1"/>
  <c r="J1048" i="2" s="1"/>
  <c r="C1049" i="2"/>
  <c r="D1049" i="2"/>
  <c r="G1049" i="2"/>
  <c r="H1049" i="2"/>
  <c r="I1049" i="2" s="1"/>
  <c r="J1049" i="2" a="1"/>
  <c r="J1049" i="2" s="1"/>
  <c r="C1050" i="2"/>
  <c r="D1050" i="2"/>
  <c r="G1050" i="2"/>
  <c r="H1050" i="2"/>
  <c r="I1050" i="2" s="1"/>
  <c r="J1050" i="2" a="1"/>
  <c r="J1050" i="2" s="1"/>
  <c r="C1051" i="2"/>
  <c r="D1051" i="2"/>
  <c r="G1051" i="2"/>
  <c r="H1051" i="2"/>
  <c r="I1051" i="2" s="1"/>
  <c r="J1051" i="2" a="1"/>
  <c r="J1051" i="2" s="1"/>
  <c r="C1052" i="2"/>
  <c r="D1052" i="2"/>
  <c r="G1052" i="2"/>
  <c r="H1052" i="2"/>
  <c r="I1052" i="2" s="1"/>
  <c r="J1052" i="2" a="1"/>
  <c r="J1052" i="2"/>
  <c r="C1053" i="2"/>
  <c r="D1053" i="2"/>
  <c r="G1053" i="2"/>
  <c r="H1053" i="2"/>
  <c r="I1053" i="2" s="1"/>
  <c r="J1053" i="2" a="1"/>
  <c r="J1053" i="2" s="1"/>
  <c r="C1054" i="2"/>
  <c r="D1054" i="2"/>
  <c r="G1054" i="2"/>
  <c r="H1054" i="2"/>
  <c r="I1054" i="2" s="1"/>
  <c r="J1054" i="2" a="1"/>
  <c r="J1054" i="2"/>
  <c r="C1055" i="2"/>
  <c r="D1055" i="2"/>
  <c r="G1055" i="2"/>
  <c r="H1055" i="2"/>
  <c r="I1055" i="2" s="1"/>
  <c r="J1055" i="2" a="1"/>
  <c r="J1055" i="2" s="1"/>
  <c r="C1056" i="2"/>
  <c r="D1056" i="2"/>
  <c r="G1056" i="2"/>
  <c r="H1056" i="2"/>
  <c r="I1056" i="2" s="1"/>
  <c r="J1056" i="2" a="1"/>
  <c r="J1056" i="2" s="1"/>
  <c r="C1057" i="2"/>
  <c r="D1057" i="2"/>
  <c r="G1057" i="2"/>
  <c r="H1057" i="2"/>
  <c r="I1057" i="2" s="1"/>
  <c r="J1057" i="2" a="1"/>
  <c r="J1057" i="2" s="1"/>
  <c r="C1058" i="2"/>
  <c r="D1058" i="2"/>
  <c r="G1058" i="2"/>
  <c r="H1058" i="2"/>
  <c r="I1058" i="2" s="1"/>
  <c r="J1058" i="2" a="1"/>
  <c r="J1058" i="2" s="1"/>
  <c r="C1059" i="2"/>
  <c r="D1059" i="2"/>
  <c r="G1059" i="2"/>
  <c r="H1059" i="2"/>
  <c r="I1059" i="2" s="1"/>
  <c r="J1059" i="2" a="1"/>
  <c r="J1059" i="2" s="1"/>
  <c r="C1060" i="2"/>
  <c r="D1060" i="2"/>
  <c r="G1060" i="2"/>
  <c r="H1060" i="2"/>
  <c r="I1060" i="2" s="1"/>
  <c r="J1060" i="2" a="1"/>
  <c r="J1060" i="2" s="1"/>
  <c r="C1061" i="2"/>
  <c r="D1061" i="2"/>
  <c r="G1061" i="2"/>
  <c r="H1061" i="2"/>
  <c r="I1061" i="2" s="1"/>
  <c r="J1061" i="2" a="1"/>
  <c r="J1061" i="2" s="1"/>
  <c r="C1062" i="2"/>
  <c r="D1062" i="2"/>
  <c r="G1062" i="2"/>
  <c r="H1062" i="2"/>
  <c r="I1062" i="2" s="1"/>
  <c r="J1062" i="2" a="1"/>
  <c r="J1062" i="2"/>
  <c r="C1063" i="2"/>
  <c r="D1063" i="2"/>
  <c r="G1063" i="2"/>
  <c r="H1063" i="2"/>
  <c r="I1063" i="2" s="1"/>
  <c r="J1063" i="2" a="1"/>
  <c r="J1063" i="2" s="1"/>
  <c r="C1064" i="2"/>
  <c r="D1064" i="2"/>
  <c r="G1064" i="2"/>
  <c r="H1064" i="2"/>
  <c r="I1064" i="2" s="1"/>
  <c r="J1064" i="2" a="1"/>
  <c r="J1064" i="2" s="1"/>
  <c r="C1065" i="2"/>
  <c r="D1065" i="2"/>
  <c r="G1065" i="2"/>
  <c r="H1065" i="2"/>
  <c r="I1065" i="2" s="1"/>
  <c r="J1065" i="2" a="1"/>
  <c r="J1065" i="2" s="1"/>
  <c r="C1066" i="2"/>
  <c r="D1066" i="2"/>
  <c r="G1066" i="2"/>
  <c r="H1066" i="2"/>
  <c r="I1066" i="2" s="1"/>
  <c r="J1066" i="2" a="1"/>
  <c r="J1066" i="2" s="1"/>
  <c r="C1067" i="2"/>
  <c r="D1067" i="2"/>
  <c r="G1067" i="2"/>
  <c r="H1067" i="2"/>
  <c r="I1067" i="2" s="1"/>
  <c r="J1067" i="2" a="1"/>
  <c r="J1067" i="2" s="1"/>
  <c r="C1068" i="2"/>
  <c r="D1068" i="2"/>
  <c r="G1068" i="2"/>
  <c r="H1068" i="2"/>
  <c r="I1068" i="2" s="1"/>
  <c r="J1068" i="2" a="1"/>
  <c r="J1068" i="2" s="1"/>
  <c r="C1069" i="2"/>
  <c r="D1069" i="2"/>
  <c r="G1069" i="2"/>
  <c r="H1069" i="2"/>
  <c r="I1069" i="2" s="1"/>
  <c r="J1069" i="2" a="1"/>
  <c r="J1069" i="2" s="1"/>
  <c r="C1070" i="2"/>
  <c r="D1070" i="2"/>
  <c r="G1070" i="2"/>
  <c r="H1070" i="2"/>
  <c r="I1070" i="2" s="1"/>
  <c r="J1070" i="2" a="1"/>
  <c r="J1070" i="2"/>
  <c r="C1071" i="2"/>
  <c r="D1071" i="2"/>
  <c r="G1071" i="2"/>
  <c r="H1071" i="2"/>
  <c r="I1071" i="2" s="1"/>
  <c r="J1071" i="2" a="1"/>
  <c r="J1071" i="2" s="1"/>
  <c r="C1072" i="2"/>
  <c r="D1072" i="2"/>
  <c r="G1072" i="2"/>
  <c r="H1072" i="2"/>
  <c r="I1072" i="2" s="1"/>
  <c r="J1072" i="2" a="1"/>
  <c r="J1072" i="2" s="1"/>
  <c r="C1073" i="2"/>
  <c r="D1073" i="2"/>
  <c r="G1073" i="2"/>
  <c r="H1073" i="2"/>
  <c r="I1073" i="2" s="1"/>
  <c r="J1073" i="2" a="1"/>
  <c r="J1073" i="2" s="1"/>
  <c r="C1074" i="2"/>
  <c r="D1074" i="2"/>
  <c r="G1074" i="2"/>
  <c r="H1074" i="2"/>
  <c r="I1074" i="2" s="1"/>
  <c r="J1074" i="2" a="1"/>
  <c r="J1074" i="2" s="1"/>
  <c r="C1075" i="2"/>
  <c r="D1075" i="2"/>
  <c r="G1075" i="2"/>
  <c r="H1075" i="2"/>
  <c r="I1075" i="2" s="1"/>
  <c r="J1075" i="2" a="1"/>
  <c r="J1075" i="2" s="1"/>
  <c r="C1076" i="2"/>
  <c r="D1076" i="2"/>
  <c r="G1076" i="2"/>
  <c r="H1076" i="2"/>
  <c r="I1076" i="2" s="1"/>
  <c r="J1076" i="2" a="1"/>
  <c r="J1076" i="2" s="1"/>
  <c r="C1077" i="2"/>
  <c r="D1077" i="2"/>
  <c r="G1077" i="2"/>
  <c r="H1077" i="2"/>
  <c r="I1077" i="2" s="1"/>
  <c r="J1077" i="2" a="1"/>
  <c r="J1077" i="2" s="1"/>
  <c r="C1078" i="2"/>
  <c r="D1078" i="2"/>
  <c r="G1078" i="2"/>
  <c r="H1078" i="2"/>
  <c r="I1078" i="2" s="1"/>
  <c r="J1078" i="2" a="1"/>
  <c r="J1078" i="2"/>
  <c r="C1079" i="2"/>
  <c r="D1079" i="2"/>
  <c r="G1079" i="2"/>
  <c r="H1079" i="2"/>
  <c r="I1079" i="2" s="1"/>
  <c r="J1079" i="2" a="1"/>
  <c r="J1079" i="2" s="1"/>
  <c r="C1080" i="2"/>
  <c r="D1080" i="2"/>
  <c r="G1080" i="2"/>
  <c r="H1080" i="2"/>
  <c r="I1080" i="2" s="1"/>
  <c r="J1080" i="2" a="1"/>
  <c r="J1080" i="2" s="1"/>
  <c r="C1081" i="2"/>
  <c r="D1081" i="2"/>
  <c r="G1081" i="2"/>
  <c r="H1081" i="2"/>
  <c r="I1081" i="2" s="1"/>
  <c r="J1081" i="2" a="1"/>
  <c r="J1081" i="2" s="1"/>
  <c r="C1082" i="2"/>
  <c r="D1082" i="2"/>
  <c r="G1082" i="2"/>
  <c r="H1082" i="2"/>
  <c r="I1082" i="2" s="1"/>
  <c r="J1082" i="2" a="1"/>
  <c r="J1082" i="2" s="1"/>
  <c r="C1083" i="2"/>
  <c r="D1083" i="2"/>
  <c r="G1083" i="2"/>
  <c r="H1083" i="2"/>
  <c r="I1083" i="2" s="1"/>
  <c r="J1083" i="2" a="1"/>
  <c r="J1083" i="2" s="1"/>
  <c r="C1084" i="2"/>
  <c r="D1084" i="2"/>
  <c r="G1084" i="2"/>
  <c r="H1084" i="2"/>
  <c r="I1084" i="2" s="1"/>
  <c r="J1084" i="2" a="1"/>
  <c r="J1084" i="2" s="1"/>
  <c r="C1085" i="2"/>
  <c r="D1085" i="2"/>
  <c r="G1085" i="2"/>
  <c r="H1085" i="2"/>
  <c r="I1085" i="2" s="1"/>
  <c r="J1085" i="2" a="1"/>
  <c r="J1085" i="2" s="1"/>
  <c r="C1086" i="2"/>
  <c r="D1086" i="2"/>
  <c r="G1086" i="2"/>
  <c r="H1086" i="2"/>
  <c r="I1086" i="2" s="1"/>
  <c r="J1086" i="2" a="1"/>
  <c r="J1086" i="2"/>
  <c r="C1087" i="2"/>
  <c r="D1087" i="2"/>
  <c r="G1087" i="2"/>
  <c r="H1087" i="2"/>
  <c r="I1087" i="2" s="1"/>
  <c r="J1087" i="2" a="1"/>
  <c r="J1087" i="2" s="1"/>
  <c r="C1088" i="2"/>
  <c r="D1088" i="2"/>
  <c r="G1088" i="2"/>
  <c r="H1088" i="2"/>
  <c r="I1088" i="2" s="1"/>
  <c r="J1088" i="2" a="1"/>
  <c r="J1088" i="2" s="1"/>
  <c r="C1089" i="2"/>
  <c r="D1089" i="2"/>
  <c r="G1089" i="2"/>
  <c r="H1089" i="2"/>
  <c r="I1089" i="2" s="1"/>
  <c r="J1089" i="2" a="1"/>
  <c r="J1089" i="2" s="1"/>
  <c r="C1090" i="2"/>
  <c r="D1090" i="2"/>
  <c r="G1090" i="2"/>
  <c r="H1090" i="2"/>
  <c r="I1090" i="2" s="1"/>
  <c r="J1090" i="2" a="1"/>
  <c r="J1090" i="2" s="1"/>
  <c r="C1091" i="2"/>
  <c r="D1091" i="2"/>
  <c r="G1091" i="2"/>
  <c r="H1091" i="2"/>
  <c r="I1091" i="2" s="1"/>
  <c r="J1091" i="2" a="1"/>
  <c r="J1091" i="2" s="1"/>
  <c r="C1092" i="2"/>
  <c r="D1092" i="2"/>
  <c r="G1092" i="2"/>
  <c r="H1092" i="2"/>
  <c r="I1092" i="2" s="1"/>
  <c r="J1092" i="2" a="1"/>
  <c r="J1092" i="2"/>
  <c r="C1093" i="2"/>
  <c r="D1093" i="2"/>
  <c r="G1093" i="2"/>
  <c r="H1093" i="2"/>
  <c r="I1093" i="2" s="1"/>
  <c r="J1093" i="2" a="1"/>
  <c r="J1093" i="2" s="1"/>
  <c r="C1094" i="2"/>
  <c r="D1094" i="2"/>
  <c r="G1094" i="2"/>
  <c r="H1094" i="2"/>
  <c r="I1094" i="2" s="1"/>
  <c r="J1094" i="2" a="1"/>
  <c r="J1094" i="2"/>
  <c r="C1095" i="2"/>
  <c r="D1095" i="2"/>
  <c r="G1095" i="2"/>
  <c r="H1095" i="2"/>
  <c r="I1095" i="2" s="1"/>
  <c r="J1095" i="2" a="1"/>
  <c r="J1095" i="2" s="1"/>
  <c r="C1096" i="2"/>
  <c r="D1096" i="2"/>
  <c r="G1096" i="2"/>
  <c r="H1096" i="2"/>
  <c r="I1096" i="2" s="1"/>
  <c r="J1096" i="2" a="1"/>
  <c r="J1096" i="2" s="1"/>
  <c r="C1097" i="2"/>
  <c r="D1097" i="2"/>
  <c r="G1097" i="2"/>
  <c r="H1097" i="2"/>
  <c r="I1097" i="2" s="1"/>
  <c r="J1097" i="2" a="1"/>
  <c r="J1097" i="2" s="1"/>
  <c r="C1098" i="2"/>
  <c r="D1098" i="2"/>
  <c r="G1098" i="2"/>
  <c r="H1098" i="2"/>
  <c r="I1098" i="2" s="1"/>
  <c r="J1098" i="2" a="1"/>
  <c r="J1098" i="2"/>
  <c r="C1099" i="2"/>
  <c r="D1099" i="2"/>
  <c r="G1099" i="2"/>
  <c r="H1099" i="2"/>
  <c r="I1099" i="2" s="1"/>
  <c r="J1099" i="2" a="1"/>
  <c r="J1099" i="2" s="1"/>
  <c r="C1100" i="2"/>
  <c r="D1100" i="2"/>
  <c r="G1100" i="2"/>
  <c r="H1100" i="2"/>
  <c r="I1100" i="2" s="1"/>
  <c r="J1100" i="2" a="1"/>
  <c r="J1100" i="2"/>
  <c r="C1101" i="2"/>
  <c r="D1101" i="2"/>
  <c r="G1101" i="2"/>
  <c r="H1101" i="2"/>
  <c r="I1101" i="2" s="1"/>
  <c r="J1101" i="2" a="1"/>
  <c r="J1101" i="2" s="1"/>
  <c r="C1102" i="2"/>
  <c r="D1102" i="2"/>
  <c r="G1102" i="2"/>
  <c r="H1102" i="2"/>
  <c r="I1102" i="2" s="1"/>
  <c r="J1102" i="2" a="1"/>
  <c r="J1102" i="2" s="1"/>
  <c r="C1103" i="2"/>
  <c r="D1103" i="2"/>
  <c r="G1103" i="2"/>
  <c r="H1103" i="2"/>
  <c r="I1103" i="2" s="1"/>
  <c r="J1103" i="2" a="1"/>
  <c r="J1103" i="2" s="1"/>
  <c r="C1104" i="2"/>
  <c r="D1104" i="2"/>
  <c r="G1104" i="2"/>
  <c r="H1104" i="2"/>
  <c r="I1104" i="2" s="1"/>
  <c r="J1104" i="2" a="1"/>
  <c r="J1104" i="2" s="1"/>
  <c r="C1105" i="2"/>
  <c r="D1105" i="2"/>
  <c r="G1105" i="2"/>
  <c r="H1105" i="2"/>
  <c r="I1105" i="2" s="1"/>
  <c r="J1105" i="2" a="1"/>
  <c r="J1105" i="2" s="1"/>
  <c r="C1106" i="2"/>
  <c r="D1106" i="2"/>
  <c r="G1106" i="2"/>
  <c r="H1106" i="2"/>
  <c r="I1106" i="2" s="1"/>
  <c r="J1106" i="2" a="1"/>
  <c r="J1106" i="2"/>
  <c r="C1107" i="2"/>
  <c r="D1107" i="2"/>
  <c r="G1107" i="2"/>
  <c r="H1107" i="2"/>
  <c r="I1107" i="2" s="1"/>
  <c r="J1107" i="2" a="1"/>
  <c r="J1107" i="2" s="1"/>
  <c r="C1108" i="2"/>
  <c r="D1108" i="2"/>
  <c r="G1108" i="2"/>
  <c r="H1108" i="2"/>
  <c r="I1108" i="2" s="1"/>
  <c r="J1108" i="2" a="1"/>
  <c r="J1108" i="2"/>
  <c r="C1109" i="2"/>
  <c r="D1109" i="2"/>
  <c r="G1109" i="2"/>
  <c r="H1109" i="2"/>
  <c r="I1109" i="2" s="1"/>
  <c r="J1109" i="2" a="1"/>
  <c r="J1109" i="2" s="1"/>
  <c r="C1110" i="2"/>
  <c r="D1110" i="2"/>
  <c r="G1110" i="2"/>
  <c r="H1110" i="2"/>
  <c r="I1110" i="2" s="1"/>
  <c r="J1110" i="2" a="1"/>
  <c r="J1110" i="2" s="1"/>
  <c r="C1111" i="2"/>
  <c r="D1111" i="2"/>
  <c r="G1111" i="2"/>
  <c r="H1111" i="2"/>
  <c r="I1111" i="2" s="1"/>
  <c r="J1111" i="2" a="1"/>
  <c r="J1111" i="2" s="1"/>
  <c r="C1112" i="2"/>
  <c r="D1112" i="2"/>
  <c r="G1112" i="2"/>
  <c r="H1112" i="2"/>
  <c r="I1112" i="2" s="1"/>
  <c r="J1112" i="2" a="1"/>
  <c r="J1112" i="2" s="1"/>
  <c r="C1113" i="2"/>
  <c r="D1113" i="2"/>
  <c r="G1113" i="2"/>
  <c r="H1113" i="2"/>
  <c r="I1113" i="2" s="1"/>
  <c r="J1113" i="2" a="1"/>
  <c r="J1113" i="2" s="1"/>
  <c r="C1114" i="2"/>
  <c r="D1114" i="2"/>
  <c r="G1114" i="2"/>
  <c r="H1114" i="2"/>
  <c r="I1114" i="2" s="1"/>
  <c r="J1114" i="2" a="1"/>
  <c r="J1114" i="2"/>
  <c r="C1115" i="2"/>
  <c r="D1115" i="2"/>
  <c r="G1115" i="2"/>
  <c r="H1115" i="2"/>
  <c r="I1115" i="2" s="1"/>
  <c r="J1115" i="2" a="1"/>
  <c r="J1115" i="2" s="1"/>
  <c r="C1116" i="2"/>
  <c r="D1116" i="2"/>
  <c r="G1116" i="2"/>
  <c r="H1116" i="2"/>
  <c r="I1116" i="2" s="1"/>
  <c r="J1116" i="2" a="1"/>
  <c r="J1116" i="2"/>
  <c r="C1117" i="2"/>
  <c r="D1117" i="2"/>
  <c r="G1117" i="2"/>
  <c r="H1117" i="2"/>
  <c r="I1117" i="2" s="1"/>
  <c r="J1117" i="2" a="1"/>
  <c r="J1117" i="2" s="1"/>
  <c r="C1118" i="2"/>
  <c r="D1118" i="2"/>
  <c r="G1118" i="2"/>
  <c r="H1118" i="2"/>
  <c r="I1118" i="2" s="1"/>
  <c r="J1118" i="2" a="1"/>
  <c r="J1118" i="2" s="1"/>
  <c r="C1119" i="2"/>
  <c r="D1119" i="2"/>
  <c r="G1119" i="2"/>
  <c r="H1119" i="2"/>
  <c r="I1119" i="2" s="1"/>
  <c r="J1119" i="2" a="1"/>
  <c r="J1119" i="2" s="1"/>
  <c r="C1120" i="2"/>
  <c r="D1120" i="2"/>
  <c r="G1120" i="2"/>
  <c r="H1120" i="2"/>
  <c r="I1120" i="2" s="1"/>
  <c r="J1120" i="2" a="1"/>
  <c r="J1120" i="2" s="1"/>
  <c r="C1121" i="2"/>
  <c r="D1121" i="2"/>
  <c r="G1121" i="2"/>
  <c r="H1121" i="2"/>
  <c r="I1121" i="2" s="1"/>
  <c r="J1121" i="2" a="1"/>
  <c r="J1121" i="2" s="1"/>
  <c r="C1122" i="2"/>
  <c r="D1122" i="2"/>
  <c r="G1122" i="2"/>
  <c r="H1122" i="2"/>
  <c r="I1122" i="2" s="1"/>
  <c r="J1122" i="2" a="1"/>
  <c r="J1122" i="2"/>
  <c r="C1123" i="2"/>
  <c r="D1123" i="2"/>
  <c r="G1123" i="2"/>
  <c r="H1123" i="2"/>
  <c r="I1123" i="2" s="1"/>
  <c r="J1123" i="2" a="1"/>
  <c r="J1123" i="2" s="1"/>
  <c r="C1124" i="2"/>
  <c r="D1124" i="2"/>
  <c r="G1124" i="2"/>
  <c r="H1124" i="2"/>
  <c r="I1124" i="2" s="1"/>
  <c r="J1124" i="2" a="1"/>
  <c r="J1124" i="2"/>
  <c r="C1125" i="2"/>
  <c r="D1125" i="2"/>
  <c r="G1125" i="2"/>
  <c r="H1125" i="2"/>
  <c r="I1125" i="2" s="1"/>
  <c r="J1125" i="2" a="1"/>
  <c r="J1125" i="2" s="1"/>
  <c r="C1126" i="2"/>
  <c r="D1126" i="2"/>
  <c r="G1126" i="2"/>
  <c r="H1126" i="2"/>
  <c r="I1126" i="2" s="1"/>
  <c r="J1126" i="2" a="1"/>
  <c r="J1126" i="2" s="1"/>
  <c r="C1127" i="2"/>
  <c r="D1127" i="2"/>
  <c r="G1127" i="2"/>
  <c r="H1127" i="2"/>
  <c r="I1127" i="2" s="1"/>
  <c r="J1127" i="2" a="1"/>
  <c r="J1127" i="2" s="1"/>
  <c r="C1128" i="2"/>
  <c r="D1128" i="2"/>
  <c r="G1128" i="2"/>
  <c r="H1128" i="2"/>
  <c r="I1128" i="2" s="1"/>
  <c r="J1128" i="2" a="1"/>
  <c r="J1128" i="2" s="1"/>
  <c r="C1129" i="2"/>
  <c r="D1129" i="2"/>
  <c r="G1129" i="2"/>
  <c r="H1129" i="2"/>
  <c r="I1129" i="2" s="1"/>
  <c r="J1129" i="2" a="1"/>
  <c r="J1129" i="2" s="1"/>
  <c r="C1130" i="2"/>
  <c r="D1130" i="2"/>
  <c r="G1130" i="2"/>
  <c r="H1130" i="2"/>
  <c r="I1130" i="2" s="1"/>
  <c r="J1130" i="2" a="1"/>
  <c r="J1130" i="2"/>
  <c r="C1131" i="2"/>
  <c r="D1131" i="2"/>
  <c r="G1131" i="2"/>
  <c r="H1131" i="2"/>
  <c r="I1131" i="2" s="1"/>
  <c r="J1131" i="2" a="1"/>
  <c r="J1131" i="2" s="1"/>
  <c r="C1132" i="2"/>
  <c r="D1132" i="2"/>
  <c r="G1132" i="2"/>
  <c r="H1132" i="2"/>
  <c r="I1132" i="2" s="1"/>
  <c r="J1132" i="2" a="1"/>
  <c r="J1132" i="2"/>
  <c r="C1133" i="2"/>
  <c r="D1133" i="2"/>
  <c r="G1133" i="2"/>
  <c r="H1133" i="2"/>
  <c r="I1133" i="2" s="1"/>
  <c r="J1133" i="2" a="1"/>
  <c r="J1133" i="2" s="1"/>
  <c r="C1134" i="2"/>
  <c r="D1134" i="2"/>
  <c r="G1134" i="2"/>
  <c r="H1134" i="2"/>
  <c r="I1134" i="2" s="1"/>
  <c r="J1134" i="2" a="1"/>
  <c r="J1134" i="2" s="1"/>
  <c r="C1135" i="2"/>
  <c r="D1135" i="2"/>
  <c r="G1135" i="2"/>
  <c r="H1135" i="2"/>
  <c r="I1135" i="2" s="1"/>
  <c r="J1135" i="2" a="1"/>
  <c r="J1135" i="2" s="1"/>
  <c r="C1136" i="2"/>
  <c r="D1136" i="2"/>
  <c r="G1136" i="2"/>
  <c r="H1136" i="2"/>
  <c r="I1136" i="2" s="1"/>
  <c r="J1136" i="2" a="1"/>
  <c r="J1136" i="2" s="1"/>
  <c r="C1137" i="2"/>
  <c r="D1137" i="2"/>
  <c r="G1137" i="2"/>
  <c r="H1137" i="2"/>
  <c r="I1137" i="2" s="1"/>
  <c r="J1137" i="2" a="1"/>
  <c r="J1137" i="2" s="1"/>
  <c r="C1138" i="2"/>
  <c r="D1138" i="2"/>
  <c r="G1138" i="2"/>
  <c r="H1138" i="2"/>
  <c r="I1138" i="2" s="1"/>
  <c r="J1138" i="2" a="1"/>
  <c r="J1138" i="2"/>
  <c r="C1139" i="2"/>
  <c r="D1139" i="2"/>
  <c r="G1139" i="2"/>
  <c r="H1139" i="2"/>
  <c r="I1139" i="2" s="1"/>
  <c r="J1139" i="2" a="1"/>
  <c r="J1139" i="2" s="1"/>
  <c r="C1140" i="2"/>
  <c r="D1140" i="2"/>
  <c r="G1140" i="2"/>
  <c r="H1140" i="2"/>
  <c r="I1140" i="2" s="1"/>
  <c r="J1140" i="2" a="1"/>
  <c r="J1140" i="2"/>
  <c r="C1141" i="2"/>
  <c r="D1141" i="2"/>
  <c r="G1141" i="2"/>
  <c r="H1141" i="2"/>
  <c r="I1141" i="2" s="1"/>
  <c r="J1141" i="2" a="1"/>
  <c r="J1141" i="2" s="1"/>
  <c r="C1142" i="2"/>
  <c r="D1142" i="2"/>
  <c r="G1142" i="2"/>
  <c r="H1142" i="2"/>
  <c r="I1142" i="2" s="1"/>
  <c r="J1142" i="2" a="1"/>
  <c r="J1142" i="2" s="1"/>
  <c r="C1143" i="2"/>
  <c r="D1143" i="2"/>
  <c r="G1143" i="2"/>
  <c r="H1143" i="2"/>
  <c r="I1143" i="2" s="1"/>
  <c r="J1143" i="2" a="1"/>
  <c r="J1143" i="2" s="1"/>
  <c r="C1144" i="2"/>
  <c r="D1144" i="2"/>
  <c r="G1144" i="2"/>
  <c r="H1144" i="2"/>
  <c r="I1144" i="2" s="1"/>
  <c r="J1144" i="2" a="1"/>
  <c r="J1144" i="2" s="1"/>
  <c r="C1145" i="2"/>
  <c r="D1145" i="2"/>
  <c r="G1145" i="2"/>
  <c r="H1145" i="2"/>
  <c r="I1145" i="2" s="1"/>
  <c r="J1145" i="2" a="1"/>
  <c r="J1145" i="2" s="1"/>
  <c r="C1146" i="2"/>
  <c r="D1146" i="2"/>
  <c r="G1146" i="2"/>
  <c r="H1146" i="2"/>
  <c r="I1146" i="2" s="1"/>
  <c r="J1146" i="2" a="1"/>
  <c r="J1146" i="2"/>
  <c r="C1147" i="2"/>
  <c r="D1147" i="2"/>
  <c r="G1147" i="2"/>
  <c r="H1147" i="2"/>
  <c r="I1147" i="2" s="1"/>
  <c r="J1147" i="2" a="1"/>
  <c r="J1147" i="2" s="1"/>
  <c r="C1148" i="2"/>
  <c r="D1148" i="2"/>
  <c r="G1148" i="2"/>
  <c r="H1148" i="2"/>
  <c r="I1148" i="2" s="1"/>
  <c r="J1148" i="2" a="1"/>
  <c r="J1148" i="2"/>
  <c r="C1149" i="2"/>
  <c r="D1149" i="2"/>
  <c r="G1149" i="2"/>
  <c r="H1149" i="2"/>
  <c r="I1149" i="2" s="1"/>
  <c r="J1149" i="2" a="1"/>
  <c r="J1149" i="2" s="1"/>
  <c r="C1150" i="2"/>
  <c r="D1150" i="2"/>
  <c r="G1150" i="2"/>
  <c r="H1150" i="2"/>
  <c r="I1150" i="2" s="1"/>
  <c r="J1150" i="2" a="1"/>
  <c r="J1150" i="2" s="1"/>
  <c r="C1151" i="2"/>
  <c r="D1151" i="2"/>
  <c r="G1151" i="2"/>
  <c r="H1151" i="2"/>
  <c r="I1151" i="2" s="1"/>
  <c r="J1151" i="2" a="1"/>
  <c r="J1151" i="2" s="1"/>
  <c r="C1152" i="2"/>
  <c r="D1152" i="2"/>
  <c r="G1152" i="2"/>
  <c r="H1152" i="2"/>
  <c r="I1152" i="2" s="1"/>
  <c r="J1152" i="2" a="1"/>
  <c r="J1152" i="2" s="1"/>
  <c r="C1153" i="2"/>
  <c r="D1153" i="2"/>
  <c r="G1153" i="2"/>
  <c r="H1153" i="2"/>
  <c r="I1153" i="2" s="1"/>
  <c r="J1153" i="2" a="1"/>
  <c r="J1153" i="2" s="1"/>
  <c r="C1154" i="2"/>
  <c r="D1154" i="2"/>
  <c r="G1154" i="2"/>
  <c r="H1154" i="2"/>
  <c r="I1154" i="2" s="1"/>
  <c r="J1154" i="2" a="1"/>
  <c r="J1154" i="2"/>
  <c r="C1155" i="2"/>
  <c r="D1155" i="2"/>
  <c r="G1155" i="2"/>
  <c r="H1155" i="2"/>
  <c r="I1155" i="2" s="1"/>
  <c r="J1155" i="2" a="1"/>
  <c r="J1155" i="2" s="1"/>
  <c r="C1156" i="2"/>
  <c r="D1156" i="2"/>
  <c r="G1156" i="2"/>
  <c r="H1156" i="2"/>
  <c r="I1156" i="2" s="1"/>
  <c r="J1156" i="2" a="1"/>
  <c r="J1156" i="2"/>
  <c r="C1157" i="2"/>
  <c r="D1157" i="2"/>
  <c r="G1157" i="2"/>
  <c r="H1157" i="2"/>
  <c r="I1157" i="2" s="1"/>
  <c r="J1157" i="2" a="1"/>
  <c r="J1157" i="2" s="1"/>
  <c r="C1158" i="2"/>
  <c r="D1158" i="2"/>
  <c r="G1158" i="2"/>
  <c r="H1158" i="2"/>
  <c r="I1158" i="2" s="1"/>
  <c r="J1158" i="2" a="1"/>
  <c r="J1158" i="2" s="1"/>
  <c r="C1159" i="2"/>
  <c r="D1159" i="2"/>
  <c r="G1159" i="2"/>
  <c r="H1159" i="2"/>
  <c r="I1159" i="2" s="1"/>
  <c r="J1159" i="2" a="1"/>
  <c r="J1159" i="2" s="1"/>
  <c r="C1160" i="2"/>
  <c r="D1160" i="2"/>
  <c r="G1160" i="2"/>
  <c r="H1160" i="2"/>
  <c r="I1160" i="2" s="1"/>
  <c r="J1160" i="2" a="1"/>
  <c r="J1160" i="2" s="1"/>
  <c r="C1161" i="2"/>
  <c r="D1161" i="2"/>
  <c r="G1161" i="2"/>
  <c r="H1161" i="2"/>
  <c r="I1161" i="2" s="1"/>
  <c r="J1161" i="2" a="1"/>
  <c r="J1161" i="2" s="1"/>
  <c r="C1162" i="2"/>
  <c r="D1162" i="2"/>
  <c r="G1162" i="2"/>
  <c r="H1162" i="2"/>
  <c r="I1162" i="2" s="1"/>
  <c r="J1162" i="2" a="1"/>
  <c r="J1162" i="2"/>
  <c r="C1163" i="2"/>
  <c r="D1163" i="2"/>
  <c r="G1163" i="2"/>
  <c r="H1163" i="2"/>
  <c r="I1163" i="2" s="1"/>
  <c r="J1163" i="2" a="1"/>
  <c r="J1163" i="2" s="1"/>
  <c r="C1164" i="2"/>
  <c r="D1164" i="2"/>
  <c r="G1164" i="2"/>
  <c r="H1164" i="2"/>
  <c r="I1164" i="2" s="1"/>
  <c r="J1164" i="2" a="1"/>
  <c r="J1164" i="2"/>
  <c r="C1165" i="2"/>
  <c r="D1165" i="2"/>
  <c r="G1165" i="2"/>
  <c r="H1165" i="2"/>
  <c r="I1165" i="2" s="1"/>
  <c r="J1165" i="2" a="1"/>
  <c r="J1165" i="2" s="1"/>
  <c r="C1166" i="2"/>
  <c r="D1166" i="2"/>
  <c r="G1166" i="2"/>
  <c r="H1166" i="2"/>
  <c r="I1166" i="2" s="1"/>
  <c r="J1166" i="2" a="1"/>
  <c r="J1166" i="2" s="1"/>
  <c r="C1167" i="2"/>
  <c r="D1167" i="2"/>
  <c r="G1167" i="2"/>
  <c r="H1167" i="2"/>
  <c r="I1167" i="2" s="1"/>
  <c r="J1167" i="2" a="1"/>
  <c r="J1167" i="2" s="1"/>
  <c r="C1168" i="2"/>
  <c r="D1168" i="2"/>
  <c r="G1168" i="2"/>
  <c r="H1168" i="2"/>
  <c r="I1168" i="2" s="1"/>
  <c r="J1168" i="2" a="1"/>
  <c r="J1168" i="2" s="1"/>
  <c r="C1169" i="2"/>
  <c r="D1169" i="2"/>
  <c r="G1169" i="2"/>
  <c r="H1169" i="2"/>
  <c r="I1169" i="2" s="1"/>
  <c r="J1169" i="2" a="1"/>
  <c r="J1169" i="2" s="1"/>
  <c r="C1170" i="2"/>
  <c r="D1170" i="2"/>
  <c r="G1170" i="2"/>
  <c r="H1170" i="2"/>
  <c r="I1170" i="2" s="1"/>
  <c r="J1170" i="2" a="1"/>
  <c r="J1170" i="2"/>
  <c r="C1171" i="2"/>
  <c r="D1171" i="2"/>
  <c r="G1171" i="2"/>
  <c r="H1171" i="2"/>
  <c r="I1171" i="2" s="1"/>
  <c r="J1171" i="2" a="1"/>
  <c r="J1171" i="2" s="1"/>
  <c r="C1172" i="2"/>
  <c r="D1172" i="2"/>
  <c r="G1172" i="2"/>
  <c r="H1172" i="2"/>
  <c r="I1172" i="2" s="1"/>
  <c r="J1172" i="2" a="1"/>
  <c r="J1172" i="2"/>
  <c r="C1173" i="2"/>
  <c r="D1173" i="2"/>
  <c r="G1173" i="2"/>
  <c r="H1173" i="2"/>
  <c r="I1173" i="2" s="1"/>
  <c r="J1173" i="2" a="1"/>
  <c r="J1173" i="2" s="1"/>
  <c r="C1174" i="2"/>
  <c r="D1174" i="2"/>
  <c r="G1174" i="2"/>
  <c r="H1174" i="2"/>
  <c r="I1174" i="2" s="1"/>
  <c r="J1174" i="2" a="1"/>
  <c r="J1174" i="2" s="1"/>
  <c r="C1175" i="2"/>
  <c r="D1175" i="2"/>
  <c r="G1175" i="2"/>
  <c r="H1175" i="2"/>
  <c r="I1175" i="2" s="1"/>
  <c r="J1175" i="2" a="1"/>
  <c r="J1175" i="2" s="1"/>
  <c r="C1176" i="2"/>
  <c r="D1176" i="2"/>
  <c r="G1176" i="2"/>
  <c r="H1176" i="2"/>
  <c r="I1176" i="2" s="1"/>
  <c r="J1176" i="2" a="1"/>
  <c r="J1176" i="2" s="1"/>
  <c r="C1177" i="2"/>
  <c r="D1177" i="2"/>
  <c r="G1177" i="2"/>
  <c r="H1177" i="2"/>
  <c r="I1177" i="2" s="1"/>
  <c r="J1177" i="2" a="1"/>
  <c r="J1177" i="2" s="1"/>
  <c r="C1178" i="2"/>
  <c r="D1178" i="2"/>
  <c r="G1178" i="2"/>
  <c r="H1178" i="2"/>
  <c r="I1178" i="2" s="1"/>
  <c r="J1178" i="2" a="1"/>
  <c r="J1178" i="2"/>
  <c r="C1179" i="2"/>
  <c r="D1179" i="2"/>
  <c r="G1179" i="2"/>
  <c r="H1179" i="2"/>
  <c r="I1179" i="2" s="1"/>
  <c r="J1179" i="2" a="1"/>
  <c r="J1179" i="2" s="1"/>
  <c r="C1180" i="2"/>
  <c r="D1180" i="2"/>
  <c r="G1180" i="2"/>
  <c r="H1180" i="2"/>
  <c r="I1180" i="2" s="1"/>
  <c r="J1180" i="2" a="1"/>
  <c r="J1180" i="2"/>
  <c r="C1181" i="2"/>
  <c r="D1181" i="2"/>
  <c r="G1181" i="2"/>
  <c r="H1181" i="2"/>
  <c r="I1181" i="2" s="1"/>
  <c r="J1181" i="2" a="1"/>
  <c r="J1181" i="2" s="1"/>
  <c r="C1182" i="2"/>
  <c r="D1182" i="2"/>
  <c r="G1182" i="2"/>
  <c r="H1182" i="2"/>
  <c r="I1182" i="2" s="1"/>
  <c r="J1182" i="2" a="1"/>
  <c r="J1182" i="2" s="1"/>
  <c r="C1183" i="2"/>
  <c r="D1183" i="2"/>
  <c r="G1183" i="2"/>
  <c r="H1183" i="2"/>
  <c r="I1183" i="2" s="1"/>
  <c r="J1183" i="2" a="1"/>
  <c r="J1183" i="2" s="1"/>
  <c r="C1184" i="2"/>
  <c r="D1184" i="2"/>
  <c r="G1184" i="2"/>
  <c r="H1184" i="2"/>
  <c r="I1184" i="2" s="1"/>
  <c r="J1184" i="2" a="1"/>
  <c r="J1184" i="2" s="1"/>
  <c r="C1185" i="2"/>
  <c r="D1185" i="2"/>
  <c r="G1185" i="2"/>
  <c r="H1185" i="2"/>
  <c r="I1185" i="2" s="1"/>
  <c r="J1185" i="2" a="1"/>
  <c r="J1185" i="2" s="1"/>
  <c r="C1186" i="2"/>
  <c r="D1186" i="2"/>
  <c r="G1186" i="2"/>
  <c r="H1186" i="2"/>
  <c r="I1186" i="2" s="1"/>
  <c r="J1186" i="2" a="1"/>
  <c r="J1186" i="2"/>
  <c r="C1187" i="2"/>
  <c r="D1187" i="2"/>
  <c r="G1187" i="2"/>
  <c r="H1187" i="2"/>
  <c r="I1187" i="2" s="1"/>
  <c r="J1187" i="2" a="1"/>
  <c r="J1187" i="2" s="1"/>
  <c r="C1188" i="2"/>
  <c r="D1188" i="2"/>
  <c r="G1188" i="2"/>
  <c r="H1188" i="2"/>
  <c r="I1188" i="2" s="1"/>
  <c r="J1188" i="2" a="1"/>
  <c r="J1188" i="2"/>
  <c r="C1189" i="2"/>
  <c r="D1189" i="2"/>
  <c r="G1189" i="2"/>
  <c r="H1189" i="2"/>
  <c r="I1189" i="2" s="1"/>
  <c r="J1189" i="2" a="1"/>
  <c r="J1189" i="2" s="1"/>
  <c r="C1190" i="2"/>
  <c r="D1190" i="2"/>
  <c r="G1190" i="2"/>
  <c r="H1190" i="2"/>
  <c r="I1190" i="2" s="1"/>
  <c r="J1190" i="2" a="1"/>
  <c r="J1190" i="2" s="1"/>
  <c r="C1191" i="2"/>
  <c r="D1191" i="2"/>
  <c r="G1191" i="2"/>
  <c r="H1191" i="2"/>
  <c r="I1191" i="2" s="1"/>
  <c r="J1191" i="2" a="1"/>
  <c r="J1191" i="2" s="1"/>
  <c r="C1192" i="2"/>
  <c r="D1192" i="2"/>
  <c r="G1192" i="2"/>
  <c r="H1192" i="2"/>
  <c r="I1192" i="2" s="1"/>
  <c r="J1192" i="2" a="1"/>
  <c r="J1192" i="2" s="1"/>
  <c r="C1193" i="2"/>
  <c r="D1193" i="2"/>
  <c r="G1193" i="2"/>
  <c r="H1193" i="2"/>
  <c r="I1193" i="2" s="1"/>
  <c r="J1193" i="2" a="1"/>
  <c r="J1193" i="2" s="1"/>
  <c r="C1194" i="2"/>
  <c r="D1194" i="2"/>
  <c r="G1194" i="2"/>
  <c r="H1194" i="2"/>
  <c r="I1194" i="2" s="1"/>
  <c r="J1194" i="2" a="1"/>
  <c r="J1194" i="2"/>
  <c r="C1195" i="2"/>
  <c r="D1195" i="2"/>
  <c r="G1195" i="2"/>
  <c r="H1195" i="2"/>
  <c r="I1195" i="2" s="1"/>
  <c r="J1195" i="2" a="1"/>
  <c r="J1195" i="2" s="1"/>
  <c r="C1196" i="2"/>
  <c r="D1196" i="2"/>
  <c r="G1196" i="2"/>
  <c r="H1196" i="2"/>
  <c r="I1196" i="2" s="1"/>
  <c r="J1196" i="2" a="1"/>
  <c r="J1196" i="2"/>
  <c r="C1197" i="2"/>
  <c r="D1197" i="2"/>
  <c r="G1197" i="2"/>
  <c r="H1197" i="2"/>
  <c r="I1197" i="2" s="1"/>
  <c r="J1197" i="2" a="1"/>
  <c r="J1197" i="2" s="1"/>
  <c r="C1198" i="2"/>
  <c r="D1198" i="2"/>
  <c r="G1198" i="2"/>
  <c r="H1198" i="2"/>
  <c r="I1198" i="2" s="1"/>
  <c r="J1198" i="2" a="1"/>
  <c r="J1198" i="2" s="1"/>
  <c r="C1199" i="2"/>
  <c r="D1199" i="2"/>
  <c r="G1199" i="2"/>
  <c r="H1199" i="2"/>
  <c r="I1199" i="2" s="1"/>
  <c r="J1199" i="2" a="1"/>
  <c r="J1199" i="2" s="1"/>
  <c r="C1200" i="2"/>
  <c r="D1200" i="2"/>
  <c r="G1200" i="2"/>
  <c r="H1200" i="2"/>
  <c r="I1200" i="2" s="1"/>
  <c r="J1200" i="2" a="1"/>
  <c r="J1200" i="2" s="1"/>
  <c r="C1201" i="2"/>
  <c r="D1201" i="2"/>
  <c r="G1201" i="2"/>
  <c r="H1201" i="2"/>
  <c r="I1201" i="2" s="1"/>
  <c r="J1201" i="2" a="1"/>
  <c r="J1201" i="2" s="1"/>
  <c r="C1202" i="2"/>
  <c r="D1202" i="2"/>
  <c r="G1202" i="2"/>
  <c r="H1202" i="2"/>
  <c r="I1202" i="2" s="1"/>
  <c r="J1202" i="2" a="1"/>
  <c r="J1202" i="2"/>
  <c r="C1203" i="2"/>
  <c r="D1203" i="2"/>
  <c r="G1203" i="2"/>
  <c r="H1203" i="2"/>
  <c r="I1203" i="2" s="1"/>
  <c r="J1203" i="2" a="1"/>
  <c r="J1203" i="2" s="1"/>
  <c r="C1204" i="2"/>
  <c r="D1204" i="2"/>
  <c r="G1204" i="2"/>
  <c r="H1204" i="2"/>
  <c r="I1204" i="2" s="1"/>
  <c r="J1204" i="2" a="1"/>
  <c r="J1204" i="2"/>
  <c r="C1205" i="2"/>
  <c r="D1205" i="2"/>
  <c r="G1205" i="2"/>
  <c r="H1205" i="2"/>
  <c r="I1205" i="2" s="1"/>
  <c r="J1205" i="2" a="1"/>
  <c r="J1205" i="2" s="1"/>
  <c r="C1206" i="2"/>
  <c r="D1206" i="2"/>
  <c r="G1206" i="2"/>
  <c r="H1206" i="2"/>
  <c r="I1206" i="2" s="1"/>
  <c r="J1206" i="2" a="1"/>
  <c r="J1206" i="2" s="1"/>
  <c r="C1207" i="2"/>
  <c r="D1207" i="2"/>
  <c r="G1207" i="2"/>
  <c r="H1207" i="2"/>
  <c r="I1207" i="2" s="1"/>
  <c r="J1207" i="2" a="1"/>
  <c r="J1207" i="2" s="1"/>
  <c r="C1208" i="2"/>
  <c r="D1208" i="2"/>
  <c r="G1208" i="2"/>
  <c r="H1208" i="2"/>
  <c r="I1208" i="2" s="1"/>
  <c r="J1208" i="2" a="1"/>
  <c r="J1208" i="2" s="1"/>
  <c r="C1209" i="2"/>
  <c r="D1209" i="2"/>
  <c r="G1209" i="2"/>
  <c r="H1209" i="2"/>
  <c r="I1209" i="2" s="1"/>
  <c r="J1209" i="2" a="1"/>
  <c r="J1209" i="2" s="1"/>
  <c r="C1210" i="2"/>
  <c r="D1210" i="2"/>
  <c r="G1210" i="2"/>
  <c r="H1210" i="2"/>
  <c r="I1210" i="2" s="1"/>
  <c r="J1210" i="2" a="1"/>
  <c r="J1210" i="2"/>
  <c r="C1211" i="2"/>
  <c r="D1211" i="2"/>
  <c r="G1211" i="2"/>
  <c r="H1211" i="2"/>
  <c r="I1211" i="2" s="1"/>
  <c r="J1211" i="2" a="1"/>
  <c r="J1211" i="2" s="1"/>
  <c r="C1212" i="2"/>
  <c r="D1212" i="2"/>
  <c r="G1212" i="2"/>
  <c r="H1212" i="2"/>
  <c r="I1212" i="2" s="1"/>
  <c r="J1212" i="2" a="1"/>
  <c r="J1212" i="2" s="1"/>
  <c r="C1213" i="2"/>
  <c r="D1213" i="2"/>
  <c r="G1213" i="2"/>
  <c r="H1213" i="2"/>
  <c r="I1213" i="2" s="1"/>
  <c r="J1213" i="2" a="1"/>
  <c r="J1213" i="2" s="1"/>
  <c r="C1214" i="2"/>
  <c r="D1214" i="2"/>
  <c r="G1214" i="2"/>
  <c r="H1214" i="2"/>
  <c r="I1214" i="2" s="1"/>
  <c r="J1214" i="2" a="1"/>
  <c r="J1214" i="2" s="1"/>
  <c r="C1215" i="2"/>
  <c r="D1215" i="2"/>
  <c r="G1215" i="2"/>
  <c r="H1215" i="2"/>
  <c r="I1215" i="2" s="1"/>
  <c r="J1215" i="2" a="1"/>
  <c r="J1215" i="2" s="1"/>
  <c r="C1216" i="2"/>
  <c r="D1216" i="2"/>
  <c r="G1216" i="2"/>
  <c r="H1216" i="2"/>
  <c r="I1216" i="2" s="1"/>
  <c r="J1216" i="2" a="1"/>
  <c r="J1216" i="2" s="1"/>
  <c r="C1217" i="2"/>
  <c r="D1217" i="2"/>
  <c r="G1217" i="2"/>
  <c r="H1217" i="2"/>
  <c r="I1217" i="2" s="1"/>
  <c r="J1217" i="2" a="1"/>
  <c r="J1217" i="2" s="1"/>
  <c r="C1218" i="2"/>
  <c r="D1218" i="2"/>
  <c r="G1218" i="2"/>
  <c r="H1218" i="2"/>
  <c r="I1218" i="2" s="1"/>
  <c r="J1218" i="2" a="1"/>
  <c r="J1218" i="2"/>
  <c r="C1219" i="2"/>
  <c r="D1219" i="2"/>
  <c r="G1219" i="2"/>
  <c r="H1219" i="2"/>
  <c r="I1219" i="2" s="1"/>
  <c r="J1219" i="2" a="1"/>
  <c r="J1219" i="2" s="1"/>
  <c r="C1220" i="2"/>
  <c r="D1220" i="2"/>
  <c r="G1220" i="2"/>
  <c r="H1220" i="2"/>
  <c r="I1220" i="2" s="1"/>
  <c r="J1220" i="2" a="1"/>
  <c r="J1220" i="2" s="1"/>
  <c r="C1221" i="2"/>
  <c r="D1221" i="2"/>
  <c r="G1221" i="2"/>
  <c r="H1221" i="2"/>
  <c r="I1221" i="2" s="1"/>
  <c r="J1221" i="2" a="1"/>
  <c r="J1221" i="2" s="1"/>
  <c r="C1222" i="2"/>
  <c r="D1222" i="2"/>
  <c r="G1222" i="2"/>
  <c r="H1222" i="2"/>
  <c r="I1222" i="2" s="1"/>
  <c r="J1222" i="2" a="1"/>
  <c r="J1222" i="2" s="1"/>
  <c r="C1223" i="2"/>
  <c r="D1223" i="2"/>
  <c r="G1223" i="2"/>
  <c r="H1223" i="2"/>
  <c r="I1223" i="2" s="1"/>
  <c r="J1223" i="2" a="1"/>
  <c r="J1223" i="2" s="1"/>
  <c r="C1224" i="2"/>
  <c r="D1224" i="2"/>
  <c r="G1224" i="2"/>
  <c r="H1224" i="2"/>
  <c r="I1224" i="2" s="1"/>
  <c r="J1224" i="2" a="1"/>
  <c r="J1224" i="2" s="1"/>
  <c r="C1225" i="2"/>
  <c r="D1225" i="2"/>
  <c r="G1225" i="2"/>
  <c r="H1225" i="2"/>
  <c r="I1225" i="2" s="1"/>
  <c r="J1225" i="2" a="1"/>
  <c r="J1225" i="2" s="1"/>
  <c r="C1226" i="2"/>
  <c r="D1226" i="2"/>
  <c r="G1226" i="2"/>
  <c r="H1226" i="2"/>
  <c r="I1226" i="2" s="1"/>
  <c r="J1226" i="2" a="1"/>
  <c r="J1226" i="2"/>
  <c r="C1227" i="2"/>
  <c r="D1227" i="2"/>
  <c r="G1227" i="2"/>
  <c r="H1227" i="2"/>
  <c r="I1227" i="2" s="1"/>
  <c r="J1227" i="2" a="1"/>
  <c r="J1227" i="2" s="1"/>
  <c r="C1228" i="2"/>
  <c r="D1228" i="2"/>
  <c r="G1228" i="2"/>
  <c r="H1228" i="2"/>
  <c r="I1228" i="2" s="1"/>
  <c r="J1228" i="2" a="1"/>
  <c r="J1228" i="2" s="1"/>
  <c r="C1229" i="2"/>
  <c r="D1229" i="2"/>
  <c r="G1229" i="2"/>
  <c r="H1229" i="2"/>
  <c r="I1229" i="2" s="1"/>
  <c r="J1229" i="2" a="1"/>
  <c r="J1229" i="2" s="1"/>
  <c r="C1230" i="2"/>
  <c r="D1230" i="2"/>
  <c r="G1230" i="2"/>
  <c r="H1230" i="2"/>
  <c r="I1230" i="2" s="1"/>
  <c r="J1230" i="2" a="1"/>
  <c r="J1230" i="2" s="1"/>
  <c r="C1231" i="2"/>
  <c r="D1231" i="2"/>
  <c r="G1231" i="2"/>
  <c r="H1231" i="2"/>
  <c r="I1231" i="2" s="1"/>
  <c r="J1231" i="2" a="1"/>
  <c r="J1231" i="2" s="1"/>
  <c r="C1232" i="2"/>
  <c r="D1232" i="2"/>
  <c r="G1232" i="2"/>
  <c r="H1232" i="2"/>
  <c r="I1232" i="2" s="1"/>
  <c r="J1232" i="2" a="1"/>
  <c r="J1232" i="2" s="1"/>
  <c r="C1233" i="2"/>
  <c r="D1233" i="2"/>
  <c r="G1233" i="2"/>
  <c r="H1233" i="2"/>
  <c r="I1233" i="2" s="1"/>
  <c r="J1233" i="2" a="1"/>
  <c r="J1233" i="2" s="1"/>
  <c r="C1234" i="2"/>
  <c r="D1234" i="2"/>
  <c r="G1234" i="2"/>
  <c r="H1234" i="2"/>
  <c r="I1234" i="2" s="1"/>
  <c r="J1234" i="2" a="1"/>
  <c r="J1234" i="2"/>
  <c r="C1235" i="2"/>
  <c r="D1235" i="2"/>
  <c r="G1235" i="2"/>
  <c r="H1235" i="2"/>
  <c r="I1235" i="2" s="1"/>
  <c r="J1235" i="2" a="1"/>
  <c r="J1235" i="2" s="1"/>
  <c r="C1236" i="2"/>
  <c r="D1236" i="2"/>
  <c r="G1236" i="2"/>
  <c r="H1236" i="2"/>
  <c r="I1236" i="2" s="1"/>
  <c r="J1236" i="2" a="1"/>
  <c r="J1236" i="2" s="1"/>
  <c r="C1237" i="2"/>
  <c r="D1237" i="2"/>
  <c r="G1237" i="2"/>
  <c r="H1237" i="2"/>
  <c r="I1237" i="2" s="1"/>
  <c r="J1237" i="2" a="1"/>
  <c r="J1237" i="2" s="1"/>
  <c r="C1238" i="2"/>
  <c r="D1238" i="2"/>
  <c r="G1238" i="2"/>
  <c r="H1238" i="2"/>
  <c r="I1238" i="2" s="1"/>
  <c r="J1238" i="2" a="1"/>
  <c r="J1238" i="2" s="1"/>
  <c r="C1239" i="2"/>
  <c r="D1239" i="2"/>
  <c r="G1239" i="2"/>
  <c r="H1239" i="2"/>
  <c r="I1239" i="2" s="1"/>
  <c r="J1239" i="2" a="1"/>
  <c r="J1239" i="2" s="1"/>
  <c r="C1240" i="2"/>
  <c r="D1240" i="2"/>
  <c r="G1240" i="2"/>
  <c r="H1240" i="2"/>
  <c r="I1240" i="2" s="1"/>
  <c r="J1240" i="2" a="1"/>
  <c r="J1240" i="2" s="1"/>
  <c r="C1241" i="2"/>
  <c r="D1241" i="2"/>
  <c r="G1241" i="2"/>
  <c r="H1241" i="2"/>
  <c r="I1241" i="2" s="1"/>
  <c r="J1241" i="2" a="1"/>
  <c r="J1241" i="2" s="1"/>
  <c r="C1242" i="2"/>
  <c r="D1242" i="2"/>
  <c r="G1242" i="2"/>
  <c r="H1242" i="2"/>
  <c r="I1242" i="2" s="1"/>
  <c r="J1242" i="2" a="1"/>
  <c r="J1242" i="2"/>
  <c r="C1243" i="2"/>
  <c r="D1243" i="2"/>
  <c r="G1243" i="2"/>
  <c r="H1243" i="2"/>
  <c r="I1243" i="2" s="1"/>
  <c r="J1243" i="2" a="1"/>
  <c r="J1243" i="2" s="1"/>
  <c r="C1244" i="2"/>
  <c r="D1244" i="2"/>
  <c r="G1244" i="2"/>
  <c r="H1244" i="2"/>
  <c r="I1244" i="2" s="1"/>
  <c r="J1244" i="2" a="1"/>
  <c r="J1244" i="2" s="1"/>
  <c r="C1245" i="2"/>
  <c r="D1245" i="2"/>
  <c r="G1245" i="2"/>
  <c r="H1245" i="2"/>
  <c r="I1245" i="2" s="1"/>
  <c r="J1245" i="2" a="1"/>
  <c r="J1245" i="2" s="1"/>
  <c r="C1246" i="2"/>
  <c r="D1246" i="2"/>
  <c r="G1246" i="2"/>
  <c r="H1246" i="2"/>
  <c r="I1246" i="2" s="1"/>
  <c r="J1246" i="2" a="1"/>
  <c r="J1246" i="2" s="1"/>
  <c r="C1247" i="2"/>
  <c r="D1247" i="2"/>
  <c r="G1247" i="2"/>
  <c r="H1247" i="2"/>
  <c r="I1247" i="2" s="1"/>
  <c r="J1247" i="2" a="1"/>
  <c r="J1247" i="2" s="1"/>
  <c r="C1248" i="2"/>
  <c r="D1248" i="2"/>
  <c r="G1248" i="2"/>
  <c r="H1248" i="2"/>
  <c r="I1248" i="2" s="1"/>
  <c r="J1248" i="2" a="1"/>
  <c r="J1248" i="2" s="1"/>
  <c r="C1249" i="2"/>
  <c r="D1249" i="2"/>
  <c r="G1249" i="2"/>
  <c r="H1249" i="2"/>
  <c r="I1249" i="2" s="1"/>
  <c r="J1249" i="2" a="1"/>
  <c r="J1249" i="2" s="1"/>
  <c r="C1250" i="2"/>
  <c r="D1250" i="2"/>
  <c r="G1250" i="2"/>
  <c r="H1250" i="2"/>
  <c r="I1250" i="2" s="1"/>
  <c r="J1250" i="2" a="1"/>
  <c r="J1250" i="2"/>
  <c r="C1251" i="2"/>
  <c r="D1251" i="2"/>
  <c r="G1251" i="2"/>
  <c r="H1251" i="2"/>
  <c r="I1251" i="2" s="1"/>
  <c r="J1251" i="2" a="1"/>
  <c r="J1251" i="2" s="1"/>
  <c r="C1252" i="2"/>
  <c r="D1252" i="2"/>
  <c r="G1252" i="2"/>
  <c r="H1252" i="2"/>
  <c r="I1252" i="2" s="1"/>
  <c r="J1252" i="2" a="1"/>
  <c r="J1252" i="2" s="1"/>
  <c r="C1253" i="2"/>
  <c r="D1253" i="2"/>
  <c r="G1253" i="2"/>
  <c r="H1253" i="2"/>
  <c r="I1253" i="2" s="1"/>
  <c r="J1253" i="2" a="1"/>
  <c r="J1253" i="2" s="1"/>
  <c r="C1254" i="2"/>
  <c r="D1254" i="2"/>
  <c r="G1254" i="2"/>
  <c r="H1254" i="2"/>
  <c r="I1254" i="2" s="1"/>
  <c r="J1254" i="2" a="1"/>
  <c r="J1254" i="2" s="1"/>
  <c r="C1255" i="2"/>
  <c r="D1255" i="2"/>
  <c r="G1255" i="2"/>
  <c r="H1255" i="2"/>
  <c r="I1255" i="2" s="1"/>
  <c r="J1255" i="2" a="1"/>
  <c r="J1255" i="2" s="1"/>
  <c r="C1256" i="2"/>
  <c r="D1256" i="2"/>
  <c r="G1256" i="2"/>
  <c r="H1256" i="2"/>
  <c r="I1256" i="2" s="1"/>
  <c r="J1256" i="2" a="1"/>
  <c r="J1256" i="2" s="1"/>
  <c r="C1257" i="2"/>
  <c r="D1257" i="2"/>
  <c r="G1257" i="2"/>
  <c r="H1257" i="2"/>
  <c r="I1257" i="2" s="1"/>
  <c r="J1257" i="2" a="1"/>
  <c r="J1257" i="2" s="1"/>
  <c r="C1258" i="2"/>
  <c r="D1258" i="2"/>
  <c r="G1258" i="2"/>
  <c r="H1258" i="2"/>
  <c r="I1258" i="2" s="1"/>
  <c r="J1258" i="2" a="1"/>
  <c r="J1258" i="2"/>
  <c r="C1259" i="2"/>
  <c r="D1259" i="2"/>
  <c r="G1259" i="2"/>
  <c r="H1259" i="2"/>
  <c r="I1259" i="2" s="1"/>
  <c r="J1259" i="2" a="1"/>
  <c r="J1259" i="2" s="1"/>
  <c r="C1260" i="2"/>
  <c r="D1260" i="2"/>
  <c r="G1260" i="2"/>
  <c r="H1260" i="2"/>
  <c r="I1260" i="2" s="1"/>
  <c r="J1260" i="2" a="1"/>
  <c r="J1260" i="2" s="1"/>
  <c r="C1261" i="2"/>
  <c r="D1261" i="2"/>
  <c r="G1261" i="2"/>
  <c r="H1261" i="2"/>
  <c r="I1261" i="2" s="1"/>
  <c r="J1261" i="2" a="1"/>
  <c r="J1261" i="2" s="1"/>
  <c r="C1262" i="2"/>
  <c r="D1262" i="2"/>
  <c r="G1262" i="2"/>
  <c r="H1262" i="2"/>
  <c r="I1262" i="2" s="1"/>
  <c r="J1262" i="2" a="1"/>
  <c r="J1262" i="2" s="1"/>
  <c r="C1263" i="2"/>
  <c r="D1263" i="2"/>
  <c r="G1263" i="2"/>
  <c r="H1263" i="2"/>
  <c r="I1263" i="2" s="1"/>
  <c r="J1263" i="2" a="1"/>
  <c r="J1263" i="2" s="1"/>
  <c r="C1264" i="2"/>
  <c r="D1264" i="2"/>
  <c r="G1264" i="2"/>
  <c r="H1264" i="2"/>
  <c r="I1264" i="2" s="1"/>
  <c r="J1264" i="2" a="1"/>
  <c r="J1264" i="2" s="1"/>
  <c r="C1265" i="2"/>
  <c r="D1265" i="2"/>
  <c r="G1265" i="2"/>
  <c r="H1265" i="2"/>
  <c r="I1265" i="2" s="1"/>
  <c r="J1265" i="2" a="1"/>
  <c r="J1265" i="2" s="1"/>
  <c r="C1266" i="2"/>
  <c r="D1266" i="2"/>
  <c r="G1266" i="2"/>
  <c r="H1266" i="2"/>
  <c r="I1266" i="2" s="1"/>
  <c r="J1266" i="2" a="1"/>
  <c r="J1266" i="2"/>
  <c r="C1267" i="2"/>
  <c r="D1267" i="2"/>
  <c r="G1267" i="2"/>
  <c r="H1267" i="2"/>
  <c r="I1267" i="2" s="1"/>
  <c r="J1267" i="2" a="1"/>
  <c r="J1267" i="2" s="1"/>
  <c r="C1268" i="2"/>
  <c r="D1268" i="2"/>
  <c r="G1268" i="2"/>
  <c r="H1268" i="2"/>
  <c r="I1268" i="2" s="1"/>
  <c r="J1268" i="2" a="1"/>
  <c r="J1268" i="2"/>
  <c r="C1269" i="2"/>
  <c r="D1269" i="2"/>
  <c r="G1269" i="2"/>
  <c r="H1269" i="2"/>
  <c r="I1269" i="2" s="1"/>
  <c r="J1269" i="2" a="1"/>
  <c r="J1269" i="2" s="1"/>
  <c r="C1270" i="2"/>
  <c r="D1270" i="2"/>
  <c r="G1270" i="2"/>
  <c r="H1270" i="2"/>
  <c r="I1270" i="2" s="1"/>
  <c r="J1270" i="2" a="1"/>
  <c r="J1270" i="2" s="1"/>
  <c r="C1271" i="2"/>
  <c r="D1271" i="2"/>
  <c r="G1271" i="2"/>
  <c r="H1271" i="2"/>
  <c r="I1271" i="2" s="1"/>
  <c r="J1271" i="2" a="1"/>
  <c r="J1271" i="2" s="1"/>
  <c r="C1272" i="2"/>
  <c r="D1272" i="2"/>
  <c r="G1272" i="2"/>
  <c r="H1272" i="2"/>
  <c r="I1272" i="2" s="1"/>
  <c r="J1272" i="2" a="1"/>
  <c r="J1272" i="2" s="1"/>
  <c r="C1273" i="2"/>
  <c r="D1273" i="2"/>
  <c r="G1273" i="2"/>
  <c r="H1273" i="2"/>
  <c r="I1273" i="2" s="1"/>
  <c r="J1273" i="2" a="1"/>
  <c r="J1273" i="2" s="1"/>
  <c r="C1274" i="2"/>
  <c r="D1274" i="2"/>
  <c r="G1274" i="2"/>
  <c r="H1274" i="2"/>
  <c r="I1274" i="2" s="1"/>
  <c r="J1274" i="2" a="1"/>
  <c r="J1274" i="2"/>
  <c r="C1275" i="2"/>
  <c r="D1275" i="2"/>
  <c r="G1275" i="2"/>
  <c r="H1275" i="2"/>
  <c r="I1275" i="2" s="1"/>
  <c r="J1275" i="2" a="1"/>
  <c r="J1275" i="2" s="1"/>
  <c r="C1276" i="2"/>
  <c r="D1276" i="2"/>
  <c r="G1276" i="2"/>
  <c r="H1276" i="2"/>
  <c r="I1276" i="2" s="1"/>
  <c r="J1276" i="2" a="1"/>
  <c r="J1276" i="2"/>
  <c r="C1277" i="2"/>
  <c r="D1277" i="2"/>
  <c r="G1277" i="2"/>
  <c r="H1277" i="2"/>
  <c r="I1277" i="2" s="1"/>
  <c r="J1277" i="2" a="1"/>
  <c r="J1277" i="2" s="1"/>
  <c r="C1278" i="2"/>
  <c r="D1278" i="2"/>
  <c r="G1278" i="2"/>
  <c r="H1278" i="2"/>
  <c r="I1278" i="2" s="1"/>
  <c r="J1278" i="2" a="1"/>
  <c r="J1278" i="2" s="1"/>
  <c r="C1279" i="2"/>
  <c r="D1279" i="2"/>
  <c r="G1279" i="2"/>
  <c r="H1279" i="2"/>
  <c r="I1279" i="2" s="1"/>
  <c r="J1279" i="2" a="1"/>
  <c r="J1279" i="2" s="1"/>
  <c r="C1280" i="2"/>
  <c r="D1280" i="2"/>
  <c r="G1280" i="2"/>
  <c r="H1280" i="2"/>
  <c r="I1280" i="2" s="1"/>
  <c r="J1280" i="2" a="1"/>
  <c r="J1280" i="2" s="1"/>
  <c r="C1281" i="2"/>
  <c r="D1281" i="2"/>
  <c r="G1281" i="2"/>
  <c r="H1281" i="2"/>
  <c r="I1281" i="2" s="1"/>
  <c r="J1281" i="2" a="1"/>
  <c r="J1281" i="2" s="1"/>
  <c r="C1282" i="2"/>
  <c r="D1282" i="2"/>
  <c r="G1282" i="2"/>
  <c r="H1282" i="2"/>
  <c r="I1282" i="2" s="1"/>
  <c r="J1282" i="2" a="1"/>
  <c r="J1282" i="2"/>
  <c r="C1283" i="2"/>
  <c r="D1283" i="2"/>
  <c r="G1283" i="2"/>
  <c r="H1283" i="2"/>
  <c r="I1283" i="2" s="1"/>
  <c r="J1283" i="2" a="1"/>
  <c r="J1283" i="2" s="1"/>
  <c r="C1284" i="2"/>
  <c r="D1284" i="2"/>
  <c r="G1284" i="2"/>
  <c r="H1284" i="2"/>
  <c r="I1284" i="2" s="1"/>
  <c r="J1284" i="2" a="1"/>
  <c r="J1284" i="2"/>
  <c r="C1285" i="2"/>
  <c r="D1285" i="2"/>
  <c r="G1285" i="2"/>
  <c r="H1285" i="2"/>
  <c r="I1285" i="2" s="1"/>
  <c r="J1285" i="2" a="1"/>
  <c r="J1285" i="2" s="1"/>
  <c r="C1286" i="2"/>
  <c r="D1286" i="2"/>
  <c r="G1286" i="2"/>
  <c r="H1286" i="2"/>
  <c r="I1286" i="2" s="1"/>
  <c r="J1286" i="2" a="1"/>
  <c r="J1286" i="2" s="1"/>
  <c r="C1287" i="2"/>
  <c r="D1287" i="2"/>
  <c r="G1287" i="2"/>
  <c r="H1287" i="2"/>
  <c r="I1287" i="2" s="1"/>
  <c r="J1287" i="2" a="1"/>
  <c r="J1287" i="2" s="1"/>
  <c r="C1288" i="2"/>
  <c r="D1288" i="2"/>
  <c r="G1288" i="2"/>
  <c r="H1288" i="2"/>
  <c r="I1288" i="2" s="1"/>
  <c r="J1288" i="2" a="1"/>
  <c r="J1288" i="2" s="1"/>
  <c r="C1289" i="2"/>
  <c r="D1289" i="2"/>
  <c r="G1289" i="2"/>
  <c r="H1289" i="2"/>
  <c r="I1289" i="2" s="1"/>
  <c r="J1289" i="2" a="1"/>
  <c r="J1289" i="2" s="1"/>
  <c r="C1290" i="2"/>
  <c r="D1290" i="2"/>
  <c r="G1290" i="2"/>
  <c r="H1290" i="2"/>
  <c r="I1290" i="2" s="1"/>
  <c r="J1290" i="2" a="1"/>
  <c r="J1290" i="2"/>
  <c r="C1291" i="2"/>
  <c r="D1291" i="2"/>
  <c r="G1291" i="2"/>
  <c r="H1291" i="2"/>
  <c r="I1291" i="2" s="1"/>
  <c r="J1291" i="2" a="1"/>
  <c r="J1291" i="2" s="1"/>
  <c r="C1292" i="2"/>
  <c r="D1292" i="2"/>
  <c r="G1292" i="2"/>
  <c r="H1292" i="2"/>
  <c r="I1292" i="2" s="1"/>
  <c r="J1292" i="2" a="1"/>
  <c r="J1292" i="2"/>
  <c r="C1293" i="2"/>
  <c r="D1293" i="2"/>
  <c r="G1293" i="2"/>
  <c r="H1293" i="2"/>
  <c r="I1293" i="2" s="1"/>
  <c r="J1293" i="2" a="1"/>
  <c r="J1293" i="2" s="1"/>
  <c r="C1294" i="2"/>
  <c r="D1294" i="2"/>
  <c r="G1294" i="2"/>
  <c r="H1294" i="2"/>
  <c r="I1294" i="2" s="1"/>
  <c r="J1294" i="2" a="1"/>
  <c r="J1294" i="2" s="1"/>
  <c r="C1295" i="2"/>
  <c r="D1295" i="2"/>
  <c r="G1295" i="2"/>
  <c r="H1295" i="2"/>
  <c r="I1295" i="2" s="1"/>
  <c r="J1295" i="2" a="1"/>
  <c r="J1295" i="2" s="1"/>
  <c r="C1296" i="2"/>
  <c r="D1296" i="2"/>
  <c r="G1296" i="2"/>
  <c r="H1296" i="2"/>
  <c r="I1296" i="2" s="1"/>
  <c r="J1296" i="2" a="1"/>
  <c r="J1296" i="2" s="1"/>
  <c r="C1297" i="2"/>
  <c r="D1297" i="2"/>
  <c r="G1297" i="2"/>
  <c r="H1297" i="2"/>
  <c r="I1297" i="2" s="1"/>
  <c r="J1297" i="2" a="1"/>
  <c r="J1297" i="2" s="1"/>
  <c r="C1298" i="2"/>
  <c r="D1298" i="2"/>
  <c r="G1298" i="2"/>
  <c r="H1298" i="2"/>
  <c r="I1298" i="2" s="1"/>
  <c r="J1298" i="2" a="1"/>
  <c r="J1298" i="2"/>
  <c r="C1299" i="2"/>
  <c r="D1299" i="2"/>
  <c r="G1299" i="2"/>
  <c r="H1299" i="2"/>
  <c r="I1299" i="2" s="1"/>
  <c r="J1299" i="2" a="1"/>
  <c r="J1299" i="2" s="1"/>
  <c r="C1300" i="2"/>
  <c r="D1300" i="2"/>
  <c r="G1300" i="2"/>
  <c r="H1300" i="2"/>
  <c r="I1300" i="2" s="1"/>
  <c r="J1300" i="2" a="1"/>
  <c r="J1300" i="2"/>
  <c r="C1301" i="2"/>
  <c r="D1301" i="2"/>
  <c r="G1301" i="2"/>
  <c r="H1301" i="2"/>
  <c r="I1301" i="2" s="1"/>
  <c r="J1301" i="2" a="1"/>
  <c r="J1301" i="2" s="1"/>
  <c r="C1302" i="2"/>
  <c r="D1302" i="2"/>
  <c r="G1302" i="2"/>
  <c r="H1302" i="2"/>
  <c r="I1302" i="2" s="1"/>
  <c r="J1302" i="2" a="1"/>
  <c r="J1302" i="2" s="1"/>
  <c r="C1303" i="2"/>
  <c r="D1303" i="2"/>
  <c r="G1303" i="2"/>
  <c r="H1303" i="2"/>
  <c r="I1303" i="2" s="1"/>
  <c r="J1303" i="2" a="1"/>
  <c r="J1303" i="2" s="1"/>
  <c r="C1304" i="2"/>
  <c r="D1304" i="2"/>
  <c r="G1304" i="2"/>
  <c r="H1304" i="2"/>
  <c r="I1304" i="2" s="1"/>
  <c r="J1304" i="2" a="1"/>
  <c r="J1304" i="2" s="1"/>
  <c r="C1305" i="2"/>
  <c r="D1305" i="2"/>
  <c r="G1305" i="2"/>
  <c r="H1305" i="2"/>
  <c r="I1305" i="2" s="1"/>
  <c r="J1305" i="2" a="1"/>
  <c r="J1305" i="2" s="1"/>
  <c r="C1306" i="2"/>
  <c r="D1306" i="2"/>
  <c r="G1306" i="2"/>
  <c r="H1306" i="2"/>
  <c r="I1306" i="2" s="1"/>
  <c r="J1306" i="2" a="1"/>
  <c r="J1306" i="2"/>
  <c r="C1307" i="2"/>
  <c r="D1307" i="2"/>
  <c r="G1307" i="2"/>
  <c r="H1307" i="2"/>
  <c r="I1307" i="2" s="1"/>
  <c r="J1307" i="2" a="1"/>
  <c r="J1307" i="2" s="1"/>
  <c r="C1308" i="2"/>
  <c r="D1308" i="2"/>
  <c r="G1308" i="2"/>
  <c r="H1308" i="2"/>
  <c r="I1308" i="2" s="1"/>
  <c r="J1308" i="2" a="1"/>
  <c r="J1308" i="2"/>
  <c r="C1309" i="2"/>
  <c r="D1309" i="2"/>
  <c r="G1309" i="2"/>
  <c r="H1309" i="2"/>
  <c r="I1309" i="2" s="1"/>
  <c r="J1309" i="2" a="1"/>
  <c r="J1309" i="2" s="1"/>
  <c r="C1310" i="2"/>
  <c r="D1310" i="2"/>
  <c r="G1310" i="2"/>
  <c r="H1310" i="2"/>
  <c r="I1310" i="2" s="1"/>
  <c r="J1310" i="2" a="1"/>
  <c r="J1310" i="2" s="1"/>
  <c r="C1311" i="2"/>
  <c r="D1311" i="2"/>
  <c r="G1311" i="2"/>
  <c r="H1311" i="2"/>
  <c r="I1311" i="2" s="1"/>
  <c r="J1311" i="2" a="1"/>
  <c r="J1311" i="2" s="1"/>
  <c r="C1312" i="2"/>
  <c r="D1312" i="2"/>
  <c r="G1312" i="2"/>
  <c r="H1312" i="2"/>
  <c r="I1312" i="2" s="1"/>
  <c r="J1312" i="2" a="1"/>
  <c r="J1312" i="2" s="1"/>
  <c r="C1313" i="2"/>
  <c r="D1313" i="2"/>
  <c r="G1313" i="2"/>
  <c r="H1313" i="2"/>
  <c r="I1313" i="2" s="1"/>
  <c r="J1313" i="2" a="1"/>
  <c r="J1313" i="2" s="1"/>
  <c r="C1314" i="2"/>
  <c r="D1314" i="2"/>
  <c r="G1314" i="2"/>
  <c r="H1314" i="2"/>
  <c r="I1314" i="2" s="1"/>
  <c r="J1314" i="2" a="1"/>
  <c r="J1314" i="2"/>
  <c r="C1315" i="2"/>
  <c r="D1315" i="2"/>
  <c r="G1315" i="2"/>
  <c r="H1315" i="2"/>
  <c r="I1315" i="2" s="1"/>
  <c r="J1315" i="2" a="1"/>
  <c r="J1315" i="2" s="1"/>
  <c r="C1316" i="2"/>
  <c r="D1316" i="2"/>
  <c r="G1316" i="2"/>
  <c r="H1316" i="2"/>
  <c r="I1316" i="2" s="1"/>
  <c r="J1316" i="2" a="1"/>
  <c r="J1316" i="2"/>
  <c r="C1317" i="2"/>
  <c r="D1317" i="2"/>
  <c r="G1317" i="2"/>
  <c r="H1317" i="2"/>
  <c r="I1317" i="2" s="1"/>
  <c r="J1317" i="2" a="1"/>
  <c r="J1317" i="2" s="1"/>
  <c r="C1318" i="2"/>
  <c r="D1318" i="2"/>
  <c r="G1318" i="2"/>
  <c r="H1318" i="2"/>
  <c r="I1318" i="2" s="1"/>
  <c r="J1318" i="2" a="1"/>
  <c r="J1318" i="2" s="1"/>
  <c r="C1319" i="2"/>
  <c r="D1319" i="2"/>
  <c r="G1319" i="2"/>
  <c r="H1319" i="2"/>
  <c r="I1319" i="2" s="1"/>
  <c r="J1319" i="2" a="1"/>
  <c r="J1319" i="2" s="1"/>
  <c r="C1320" i="2"/>
  <c r="D1320" i="2"/>
  <c r="G1320" i="2"/>
  <c r="H1320" i="2"/>
  <c r="I1320" i="2" s="1"/>
  <c r="J1320" i="2" a="1"/>
  <c r="J1320" i="2" s="1"/>
  <c r="C1321" i="2"/>
  <c r="D1321" i="2"/>
  <c r="G1321" i="2"/>
  <c r="H1321" i="2"/>
  <c r="I1321" i="2" s="1"/>
  <c r="J1321" i="2" a="1"/>
  <c r="J1321" i="2" s="1"/>
  <c r="C1322" i="2"/>
  <c r="D1322" i="2"/>
  <c r="G1322" i="2"/>
  <c r="H1322" i="2"/>
  <c r="I1322" i="2" s="1"/>
  <c r="J1322" i="2" a="1"/>
  <c r="J1322" i="2"/>
  <c r="C1323" i="2"/>
  <c r="D1323" i="2"/>
  <c r="G1323" i="2"/>
  <c r="H1323" i="2"/>
  <c r="I1323" i="2" s="1"/>
  <c r="J1323" i="2" a="1"/>
  <c r="J1323" i="2" s="1"/>
  <c r="C1324" i="2"/>
  <c r="D1324" i="2"/>
  <c r="G1324" i="2"/>
  <c r="H1324" i="2"/>
  <c r="I1324" i="2" s="1"/>
  <c r="J1324" i="2" a="1"/>
  <c r="J1324" i="2"/>
  <c r="C1325" i="2"/>
  <c r="D1325" i="2"/>
  <c r="G1325" i="2"/>
  <c r="H1325" i="2"/>
  <c r="I1325" i="2" s="1"/>
  <c r="J1325" i="2" a="1"/>
  <c r="J1325" i="2" s="1"/>
  <c r="C1326" i="2"/>
  <c r="D1326" i="2"/>
  <c r="G1326" i="2"/>
  <c r="H1326" i="2"/>
  <c r="I1326" i="2" s="1"/>
  <c r="J1326" i="2" a="1"/>
  <c r="J1326" i="2" s="1"/>
  <c r="C1327" i="2"/>
  <c r="D1327" i="2"/>
  <c r="G1327" i="2"/>
  <c r="H1327" i="2"/>
  <c r="I1327" i="2" s="1"/>
  <c r="J1327" i="2" a="1"/>
  <c r="J1327" i="2" s="1"/>
  <c r="C1328" i="2"/>
  <c r="D1328" i="2"/>
  <c r="G1328" i="2"/>
  <c r="H1328" i="2"/>
  <c r="I1328" i="2" s="1"/>
  <c r="J1328" i="2" a="1"/>
  <c r="J1328" i="2" s="1"/>
  <c r="C1329" i="2"/>
  <c r="D1329" i="2"/>
  <c r="G1329" i="2"/>
  <c r="H1329" i="2"/>
  <c r="I1329" i="2" s="1"/>
  <c r="J1329" i="2" a="1"/>
  <c r="J1329" i="2" s="1"/>
  <c r="C1330" i="2"/>
  <c r="D1330" i="2"/>
  <c r="G1330" i="2"/>
  <c r="H1330" i="2"/>
  <c r="I1330" i="2" s="1"/>
  <c r="J1330" i="2" a="1"/>
  <c r="J1330" i="2"/>
  <c r="C1331" i="2"/>
  <c r="D1331" i="2"/>
  <c r="G1331" i="2"/>
  <c r="H1331" i="2"/>
  <c r="I1331" i="2" s="1"/>
  <c r="J1331" i="2" a="1"/>
  <c r="J1331" i="2" s="1"/>
  <c r="C1332" i="2"/>
  <c r="D1332" i="2"/>
  <c r="G1332" i="2"/>
  <c r="H1332" i="2"/>
  <c r="I1332" i="2" s="1"/>
  <c r="J1332" i="2" a="1"/>
  <c r="J1332" i="2"/>
  <c r="C1333" i="2"/>
  <c r="D1333" i="2"/>
  <c r="G1333" i="2"/>
  <c r="H1333" i="2"/>
  <c r="I1333" i="2" s="1"/>
  <c r="J1333" i="2" a="1"/>
  <c r="J1333" i="2" s="1"/>
  <c r="C1334" i="2"/>
  <c r="D1334" i="2"/>
  <c r="G1334" i="2"/>
  <c r="H1334" i="2"/>
  <c r="I1334" i="2" s="1"/>
  <c r="J1334" i="2" a="1"/>
  <c r="J1334" i="2" s="1"/>
  <c r="C1335" i="2"/>
  <c r="D1335" i="2"/>
  <c r="G1335" i="2"/>
  <c r="H1335" i="2"/>
  <c r="I1335" i="2" s="1"/>
  <c r="J1335" i="2" a="1"/>
  <c r="J1335" i="2" s="1"/>
  <c r="C1336" i="2"/>
  <c r="D1336" i="2"/>
  <c r="G1336" i="2"/>
  <c r="H1336" i="2"/>
  <c r="I1336" i="2" s="1"/>
  <c r="J1336" i="2" a="1"/>
  <c r="J1336" i="2" s="1"/>
  <c r="C1337" i="2"/>
  <c r="D1337" i="2"/>
  <c r="G1337" i="2"/>
  <c r="H1337" i="2"/>
  <c r="I1337" i="2" s="1"/>
  <c r="J1337" i="2" a="1"/>
  <c r="J1337" i="2" s="1"/>
  <c r="C1338" i="2"/>
  <c r="D1338" i="2"/>
  <c r="G1338" i="2"/>
  <c r="H1338" i="2"/>
  <c r="I1338" i="2" s="1"/>
  <c r="J1338" i="2" a="1"/>
  <c r="J1338" i="2"/>
  <c r="C1339" i="2"/>
  <c r="D1339" i="2"/>
  <c r="G1339" i="2"/>
  <c r="H1339" i="2"/>
  <c r="I1339" i="2" s="1"/>
  <c r="J1339" i="2" a="1"/>
  <c r="J1339" i="2" s="1"/>
  <c r="C1340" i="2"/>
  <c r="D1340" i="2"/>
  <c r="G1340" i="2"/>
  <c r="H1340" i="2"/>
  <c r="I1340" i="2" s="1"/>
  <c r="J1340" i="2" a="1"/>
  <c r="J1340" i="2"/>
  <c r="C1341" i="2"/>
  <c r="D1341" i="2"/>
  <c r="G1341" i="2"/>
  <c r="H1341" i="2"/>
  <c r="I1341" i="2" s="1"/>
  <c r="J1341" i="2" a="1"/>
  <c r="J1341" i="2" s="1"/>
  <c r="C1342" i="2"/>
  <c r="D1342" i="2"/>
  <c r="G1342" i="2"/>
  <c r="H1342" i="2"/>
  <c r="I1342" i="2" s="1"/>
  <c r="J1342" i="2" a="1"/>
  <c r="J1342" i="2" s="1"/>
  <c r="C1343" i="2"/>
  <c r="D1343" i="2"/>
  <c r="G1343" i="2"/>
  <c r="H1343" i="2"/>
  <c r="I1343" i="2" s="1"/>
  <c r="J1343" i="2" a="1"/>
  <c r="J1343" i="2" s="1"/>
  <c r="C1344" i="2"/>
  <c r="D1344" i="2"/>
  <c r="G1344" i="2"/>
  <c r="H1344" i="2"/>
  <c r="I1344" i="2" s="1"/>
  <c r="J1344" i="2" a="1"/>
  <c r="J1344" i="2" s="1"/>
  <c r="C1345" i="2"/>
  <c r="D1345" i="2"/>
  <c r="G1345" i="2"/>
  <c r="H1345" i="2"/>
  <c r="I1345" i="2" s="1"/>
  <c r="J1345" i="2" a="1"/>
  <c r="J1345" i="2" s="1"/>
  <c r="C1346" i="2"/>
  <c r="D1346" i="2"/>
  <c r="G1346" i="2"/>
  <c r="H1346" i="2"/>
  <c r="I1346" i="2" s="1"/>
  <c r="J1346" i="2" a="1"/>
  <c r="J1346" i="2"/>
  <c r="C1347" i="2"/>
  <c r="D1347" i="2"/>
  <c r="G1347" i="2"/>
  <c r="H1347" i="2"/>
  <c r="I1347" i="2" s="1"/>
  <c r="J1347" i="2" a="1"/>
  <c r="J1347" i="2" s="1"/>
  <c r="C1348" i="2"/>
  <c r="D1348" i="2"/>
  <c r="G1348" i="2"/>
  <c r="H1348" i="2"/>
  <c r="I1348" i="2" s="1"/>
  <c r="J1348" i="2" a="1"/>
  <c r="J1348" i="2"/>
  <c r="C1349" i="2"/>
  <c r="D1349" i="2"/>
  <c r="G1349" i="2"/>
  <c r="H1349" i="2"/>
  <c r="I1349" i="2" s="1"/>
  <c r="J1349" i="2" a="1"/>
  <c r="J1349" i="2" s="1"/>
  <c r="C1350" i="2"/>
  <c r="D1350" i="2"/>
  <c r="G1350" i="2"/>
  <c r="H1350" i="2"/>
  <c r="I1350" i="2" s="1"/>
  <c r="J1350" i="2" a="1"/>
  <c r="J1350" i="2" s="1"/>
  <c r="C1351" i="2"/>
  <c r="D1351" i="2"/>
  <c r="G1351" i="2"/>
  <c r="H1351" i="2"/>
  <c r="I1351" i="2" s="1"/>
  <c r="J1351" i="2" a="1"/>
  <c r="J1351" i="2" s="1"/>
  <c r="C1352" i="2"/>
  <c r="D1352" i="2"/>
  <c r="G1352" i="2"/>
  <c r="H1352" i="2"/>
  <c r="I1352" i="2" s="1"/>
  <c r="J1352" i="2" a="1"/>
  <c r="J1352" i="2" s="1"/>
  <c r="C1353" i="2"/>
  <c r="D1353" i="2"/>
  <c r="G1353" i="2"/>
  <c r="H1353" i="2"/>
  <c r="I1353" i="2" s="1"/>
  <c r="J1353" i="2" a="1"/>
  <c r="J1353" i="2" s="1"/>
  <c r="C1354" i="2"/>
  <c r="D1354" i="2"/>
  <c r="G1354" i="2"/>
  <c r="H1354" i="2"/>
  <c r="I1354" i="2" s="1"/>
  <c r="J1354" i="2" a="1"/>
  <c r="J1354" i="2"/>
  <c r="C1355" i="2"/>
  <c r="D1355" i="2"/>
  <c r="G1355" i="2"/>
  <c r="H1355" i="2"/>
  <c r="I1355" i="2" s="1"/>
  <c r="J1355" i="2" a="1"/>
  <c r="J1355" i="2" s="1"/>
  <c r="C1356" i="2"/>
  <c r="D1356" i="2"/>
  <c r="G1356" i="2"/>
  <c r="H1356" i="2"/>
  <c r="I1356" i="2" s="1"/>
  <c r="J1356" i="2" a="1"/>
  <c r="J1356" i="2"/>
  <c r="C1357" i="2"/>
  <c r="D1357" i="2"/>
  <c r="G1357" i="2"/>
  <c r="H1357" i="2"/>
  <c r="I1357" i="2" s="1"/>
  <c r="J1357" i="2" a="1"/>
  <c r="J1357" i="2" s="1"/>
  <c r="C1358" i="2"/>
  <c r="D1358" i="2"/>
  <c r="G1358" i="2"/>
  <c r="H1358" i="2"/>
  <c r="I1358" i="2" s="1"/>
  <c r="J1358" i="2" a="1"/>
  <c r="J1358" i="2" s="1"/>
  <c r="C1359" i="2"/>
  <c r="D1359" i="2"/>
  <c r="G1359" i="2"/>
  <c r="H1359" i="2"/>
  <c r="I1359" i="2"/>
  <c r="J1359" i="2" a="1"/>
  <c r="J1359" i="2" s="1"/>
  <c r="C1360" i="2"/>
  <c r="D1360" i="2"/>
  <c r="G1360" i="2"/>
  <c r="H1360" i="2"/>
  <c r="I1360" i="2" s="1"/>
  <c r="J1360" i="2" a="1"/>
  <c r="J1360" i="2" s="1"/>
  <c r="C1361" i="2"/>
  <c r="D1361" i="2"/>
  <c r="G1361" i="2"/>
  <c r="H1361" i="2"/>
  <c r="I1361" i="2" s="1"/>
  <c r="J1361" i="2" a="1"/>
  <c r="J1361" i="2" s="1"/>
  <c r="C1362" i="2"/>
  <c r="D1362" i="2"/>
  <c r="G1362" i="2"/>
  <c r="H1362" i="2"/>
  <c r="I1362" i="2" s="1"/>
  <c r="J1362" i="2" a="1"/>
  <c r="J1362" i="2" s="1"/>
  <c r="C1363" i="2"/>
  <c r="D1363" i="2"/>
  <c r="G1363" i="2"/>
  <c r="H1363" i="2"/>
  <c r="I1363" i="2" s="1"/>
  <c r="J1363" i="2" a="1"/>
  <c r="J1363" i="2" s="1"/>
  <c r="C1364" i="2"/>
  <c r="D1364" i="2"/>
  <c r="G1364" i="2"/>
  <c r="H1364" i="2"/>
  <c r="I1364" i="2" s="1"/>
  <c r="J1364" i="2" a="1"/>
  <c r="J1364" i="2" s="1"/>
  <c r="C1365" i="2"/>
  <c r="D1365" i="2"/>
  <c r="G1365" i="2"/>
  <c r="H1365" i="2"/>
  <c r="I1365" i="2" s="1"/>
  <c r="J1365" i="2" a="1"/>
  <c r="J1365" i="2"/>
  <c r="C1366" i="2"/>
  <c r="D1366" i="2"/>
  <c r="G1366" i="2"/>
  <c r="H1366" i="2"/>
  <c r="I1366" i="2" s="1"/>
  <c r="J1366" i="2" a="1"/>
  <c r="J1366" i="2" s="1"/>
  <c r="C1367" i="2"/>
  <c r="D1367" i="2"/>
  <c r="G1367" i="2"/>
  <c r="H1367" i="2"/>
  <c r="I1367" i="2" s="1"/>
  <c r="J1367" i="2" a="1"/>
  <c r="J1367" i="2" s="1"/>
  <c r="C1368" i="2"/>
  <c r="D1368" i="2"/>
  <c r="G1368" i="2"/>
  <c r="H1368" i="2"/>
  <c r="I1368" i="2"/>
  <c r="J1368" i="2" a="1"/>
  <c r="J1368" i="2" s="1"/>
  <c r="C1369" i="2"/>
  <c r="D1369" i="2"/>
  <c r="G1369" i="2"/>
  <c r="H1369" i="2"/>
  <c r="I1369" i="2" s="1"/>
  <c r="J1369" i="2" a="1"/>
  <c r="J1369" i="2" s="1"/>
  <c r="C1370" i="2"/>
  <c r="D1370" i="2"/>
  <c r="G1370" i="2"/>
  <c r="H1370" i="2"/>
  <c r="I1370" i="2"/>
  <c r="J1370" i="2" a="1"/>
  <c r="J1370" i="2" s="1"/>
  <c r="C1371" i="2"/>
  <c r="D1371" i="2"/>
  <c r="G1371" i="2"/>
  <c r="H1371" i="2"/>
  <c r="I1371" i="2" s="1"/>
  <c r="J1371" i="2" a="1"/>
  <c r="J1371" i="2" s="1"/>
  <c r="C1372" i="2"/>
  <c r="D1372" i="2"/>
  <c r="G1372" i="2"/>
  <c r="H1372" i="2"/>
  <c r="I1372" i="2"/>
  <c r="J1372" i="2" a="1"/>
  <c r="J1372" i="2" s="1"/>
  <c r="C1373" i="2"/>
  <c r="D1373" i="2"/>
  <c r="G1373" i="2"/>
  <c r="H1373" i="2"/>
  <c r="I1373" i="2" s="1"/>
  <c r="J1373" i="2" a="1"/>
  <c r="J1373" i="2" s="1"/>
  <c r="C1374" i="2"/>
  <c r="D1374" i="2"/>
  <c r="G1374" i="2"/>
  <c r="H1374" i="2"/>
  <c r="I1374" i="2"/>
  <c r="J1374" i="2" a="1"/>
  <c r="J1374" i="2" s="1"/>
  <c r="C1375" i="2"/>
  <c r="D1375" i="2"/>
  <c r="G1375" i="2"/>
  <c r="H1375" i="2"/>
  <c r="I1375" i="2" s="1"/>
  <c r="J1375" i="2" a="1"/>
  <c r="J1375" i="2" s="1"/>
  <c r="C1376" i="2"/>
  <c r="D1376" i="2"/>
  <c r="G1376" i="2"/>
  <c r="H1376" i="2"/>
  <c r="I1376" i="2"/>
  <c r="J1376" i="2" a="1"/>
  <c r="J1376" i="2" s="1"/>
  <c r="C1377" i="2"/>
  <c r="D1377" i="2"/>
  <c r="G1377" i="2"/>
  <c r="H1377" i="2"/>
  <c r="I1377" i="2" s="1"/>
  <c r="J1377" i="2" a="1"/>
  <c r="J1377" i="2" s="1"/>
  <c r="C1378" i="2"/>
  <c r="D1378" i="2"/>
  <c r="G1378" i="2"/>
  <c r="H1378" i="2"/>
  <c r="I1378" i="2"/>
  <c r="J1378" i="2" a="1"/>
  <c r="J1378" i="2" s="1"/>
  <c r="C1379" i="2"/>
  <c r="D1379" i="2"/>
  <c r="G1379" i="2"/>
  <c r="H1379" i="2"/>
  <c r="I1379" i="2" s="1"/>
  <c r="J1379" i="2" a="1"/>
  <c r="J1379" i="2" s="1"/>
  <c r="C1380" i="2"/>
  <c r="D1380" i="2"/>
  <c r="G1380" i="2"/>
  <c r="H1380" i="2"/>
  <c r="I1380" i="2"/>
  <c r="J1380" i="2" a="1"/>
  <c r="J1380" i="2" s="1"/>
  <c r="C1381" i="2"/>
  <c r="D1381" i="2"/>
  <c r="G1381" i="2"/>
  <c r="H1381" i="2"/>
  <c r="I1381" i="2" s="1"/>
  <c r="J1381" i="2" a="1"/>
  <c r="J1381" i="2" s="1"/>
  <c r="C1382" i="2"/>
  <c r="D1382" i="2"/>
  <c r="G1382" i="2"/>
  <c r="H1382" i="2"/>
  <c r="I1382" i="2"/>
  <c r="J1382" i="2" a="1"/>
  <c r="J1382" i="2" s="1"/>
  <c r="C1383" i="2"/>
  <c r="D1383" i="2"/>
  <c r="G1383" i="2"/>
  <c r="H1383" i="2"/>
  <c r="I1383" i="2" s="1"/>
  <c r="J1383" i="2" a="1"/>
  <c r="J1383" i="2" s="1"/>
  <c r="C1384" i="2"/>
  <c r="D1384" i="2"/>
  <c r="G1384" i="2"/>
  <c r="H1384" i="2"/>
  <c r="I1384" i="2"/>
  <c r="J1384" i="2" a="1"/>
  <c r="J1384" i="2" s="1"/>
  <c r="C1385" i="2"/>
  <c r="D1385" i="2"/>
  <c r="G1385" i="2"/>
  <c r="H1385" i="2"/>
  <c r="I1385" i="2" s="1"/>
  <c r="J1385" i="2" a="1"/>
  <c r="J1385" i="2" s="1"/>
  <c r="C1386" i="2"/>
  <c r="D1386" i="2"/>
  <c r="G1386" i="2"/>
  <c r="H1386" i="2"/>
  <c r="I1386" i="2"/>
  <c r="J1386" i="2" a="1"/>
  <c r="J1386" i="2" s="1"/>
  <c r="C1387" i="2"/>
  <c r="D1387" i="2"/>
  <c r="G1387" i="2"/>
  <c r="H1387" i="2"/>
  <c r="I1387" i="2" s="1"/>
  <c r="J1387" i="2" a="1"/>
  <c r="J1387" i="2" s="1"/>
  <c r="C1388" i="2"/>
  <c r="D1388" i="2"/>
  <c r="G1388" i="2"/>
  <c r="H1388" i="2"/>
  <c r="I1388" i="2"/>
  <c r="J1388" i="2" a="1"/>
  <c r="J1388" i="2" s="1"/>
  <c r="C1389" i="2"/>
  <c r="D1389" i="2"/>
  <c r="G1389" i="2"/>
  <c r="H1389" i="2"/>
  <c r="I1389" i="2" s="1"/>
  <c r="J1389" i="2" a="1"/>
  <c r="J1389" i="2" s="1"/>
  <c r="C1390" i="2"/>
  <c r="D1390" i="2"/>
  <c r="G1390" i="2"/>
  <c r="H1390" i="2"/>
  <c r="I1390" i="2"/>
  <c r="J1390" i="2" a="1"/>
  <c r="J1390" i="2" s="1"/>
  <c r="C1391" i="2"/>
  <c r="D1391" i="2"/>
  <c r="G1391" i="2"/>
  <c r="H1391" i="2"/>
  <c r="I1391" i="2" s="1"/>
  <c r="J1391" i="2" a="1"/>
  <c r="J1391" i="2" s="1"/>
  <c r="C1392" i="2"/>
  <c r="D1392" i="2"/>
  <c r="G1392" i="2"/>
  <c r="H1392" i="2"/>
  <c r="I1392" i="2"/>
  <c r="J1392" i="2" a="1"/>
  <c r="J1392" i="2" s="1"/>
  <c r="C1393" i="2"/>
  <c r="D1393" i="2"/>
  <c r="G1393" i="2"/>
  <c r="H1393" i="2"/>
  <c r="I1393" i="2" s="1"/>
  <c r="J1393" i="2" a="1"/>
  <c r="J1393" i="2" s="1"/>
  <c r="C1394" i="2"/>
  <c r="D1394" i="2"/>
  <c r="G1394" i="2"/>
  <c r="H1394" i="2"/>
  <c r="I1394" i="2"/>
  <c r="J1394" i="2" a="1"/>
  <c r="J1394" i="2" s="1"/>
  <c r="C1395" i="2"/>
  <c r="D1395" i="2"/>
  <c r="G1395" i="2"/>
  <c r="H1395" i="2"/>
  <c r="I1395" i="2" s="1"/>
  <c r="J1395" i="2" a="1"/>
  <c r="J1395" i="2" s="1"/>
  <c r="C1396" i="2"/>
  <c r="D1396" i="2"/>
  <c r="G1396" i="2"/>
  <c r="H1396" i="2"/>
  <c r="I1396" i="2"/>
  <c r="J1396" i="2" a="1"/>
  <c r="J1396" i="2" s="1"/>
  <c r="C1397" i="2"/>
  <c r="D1397" i="2"/>
  <c r="G1397" i="2"/>
  <c r="H1397" i="2"/>
  <c r="I1397" i="2" s="1"/>
  <c r="J1397" i="2" a="1"/>
  <c r="J1397" i="2" s="1"/>
  <c r="C1398" i="2"/>
  <c r="D1398" i="2"/>
  <c r="G1398" i="2"/>
  <c r="H1398" i="2"/>
  <c r="I1398" i="2"/>
  <c r="J1398" i="2" a="1"/>
  <c r="J1398" i="2" s="1"/>
  <c r="C1399" i="2"/>
  <c r="D1399" i="2"/>
  <c r="G1399" i="2"/>
  <c r="H1399" i="2"/>
  <c r="I1399" i="2" s="1"/>
  <c r="J1399" i="2" a="1"/>
  <c r="J1399" i="2" s="1"/>
  <c r="C1400" i="2"/>
  <c r="D1400" i="2"/>
  <c r="G1400" i="2"/>
  <c r="H1400" i="2"/>
  <c r="I1400" i="2"/>
  <c r="J1400" i="2" a="1"/>
  <c r="J1400" i="2" s="1"/>
  <c r="C1401" i="2"/>
  <c r="D1401" i="2"/>
  <c r="G1401" i="2"/>
  <c r="H1401" i="2"/>
  <c r="I1401" i="2" s="1"/>
  <c r="J1401" i="2" a="1"/>
  <c r="J1401" i="2" s="1"/>
  <c r="C1402" i="2"/>
  <c r="D1402" i="2"/>
  <c r="G1402" i="2"/>
  <c r="H1402" i="2"/>
  <c r="I1402" i="2"/>
  <c r="J1402" i="2" a="1"/>
  <c r="J1402" i="2" s="1"/>
  <c r="C1403" i="2"/>
  <c r="D1403" i="2"/>
  <c r="G1403" i="2"/>
  <c r="H1403" i="2"/>
  <c r="I1403" i="2" s="1"/>
  <c r="J1403" i="2" a="1"/>
  <c r="J1403" i="2" s="1"/>
  <c r="C1404" i="2"/>
  <c r="D1404" i="2"/>
  <c r="G1404" i="2"/>
  <c r="H1404" i="2"/>
  <c r="I1404" i="2"/>
  <c r="J1404" i="2" a="1"/>
  <c r="J1404" i="2" s="1"/>
  <c r="C1405" i="2"/>
  <c r="D1405" i="2"/>
  <c r="G1405" i="2"/>
  <c r="H1405" i="2"/>
  <c r="I1405" i="2" s="1"/>
  <c r="J1405" i="2" a="1"/>
  <c r="J1405" i="2" s="1"/>
  <c r="C1406" i="2"/>
  <c r="D1406" i="2"/>
  <c r="G1406" i="2"/>
  <c r="H1406" i="2"/>
  <c r="I1406" i="2"/>
  <c r="J1406" i="2" a="1"/>
  <c r="J1406" i="2" s="1"/>
  <c r="C1407" i="2"/>
  <c r="D1407" i="2"/>
  <c r="G1407" i="2"/>
  <c r="H1407" i="2"/>
  <c r="I1407" i="2" s="1"/>
  <c r="J1407" i="2" a="1"/>
  <c r="J1407" i="2" s="1"/>
  <c r="C1408" i="2"/>
  <c r="D1408" i="2"/>
  <c r="G1408" i="2"/>
  <c r="H1408" i="2"/>
  <c r="I1408" i="2"/>
  <c r="J1408" i="2" a="1"/>
  <c r="J1408" i="2" s="1"/>
  <c r="C1409" i="2"/>
  <c r="D1409" i="2"/>
  <c r="G1409" i="2"/>
  <c r="H1409" i="2"/>
  <c r="I1409" i="2" s="1"/>
  <c r="J1409" i="2" a="1"/>
  <c r="J1409" i="2" s="1"/>
  <c r="C1410" i="2"/>
  <c r="D1410" i="2"/>
  <c r="G1410" i="2"/>
  <c r="H1410" i="2"/>
  <c r="I1410" i="2"/>
  <c r="J1410" i="2" a="1"/>
  <c r="J1410" i="2" s="1"/>
  <c r="C1411" i="2"/>
  <c r="D1411" i="2"/>
  <c r="G1411" i="2"/>
  <c r="H1411" i="2"/>
  <c r="I1411" i="2" s="1"/>
  <c r="J1411" i="2" a="1"/>
  <c r="J1411" i="2" s="1"/>
  <c r="C1412" i="2"/>
  <c r="D1412" i="2"/>
  <c r="G1412" i="2"/>
  <c r="H1412" i="2"/>
  <c r="I1412" i="2"/>
  <c r="J1412" i="2" a="1"/>
  <c r="J1412" i="2" s="1"/>
  <c r="C1413" i="2"/>
  <c r="D1413" i="2"/>
  <c r="G1413" i="2"/>
  <c r="H1413" i="2"/>
  <c r="I1413" i="2" s="1"/>
  <c r="J1413" i="2" a="1"/>
  <c r="J1413" i="2" s="1"/>
  <c r="C1414" i="2"/>
  <c r="D1414" i="2"/>
  <c r="G1414" i="2"/>
  <c r="H1414" i="2"/>
  <c r="I1414" i="2"/>
  <c r="J1414" i="2" a="1"/>
  <c r="J1414" i="2" s="1"/>
  <c r="C1415" i="2"/>
  <c r="D1415" i="2"/>
  <c r="G1415" i="2"/>
  <c r="H1415" i="2"/>
  <c r="I1415" i="2" s="1"/>
  <c r="J1415" i="2" a="1"/>
  <c r="J1415" i="2" s="1"/>
  <c r="C1416" i="2"/>
  <c r="D1416" i="2"/>
  <c r="G1416" i="2"/>
  <c r="H1416" i="2"/>
  <c r="I1416" i="2"/>
  <c r="J1416" i="2" a="1"/>
  <c r="J1416" i="2" s="1"/>
  <c r="C1417" i="2"/>
  <c r="D1417" i="2"/>
  <c r="G1417" i="2"/>
  <c r="H1417" i="2"/>
  <c r="I1417" i="2" s="1"/>
  <c r="J1417" i="2" a="1"/>
  <c r="J1417" i="2" s="1"/>
  <c r="C1418" i="2"/>
  <c r="D1418" i="2"/>
  <c r="G1418" i="2"/>
  <c r="H1418" i="2"/>
  <c r="I1418" i="2"/>
  <c r="J1418" i="2" a="1"/>
  <c r="J1418" i="2" s="1"/>
  <c r="C1419" i="2"/>
  <c r="D1419" i="2"/>
  <c r="G1419" i="2"/>
  <c r="H1419" i="2"/>
  <c r="I1419" i="2" s="1"/>
  <c r="J1419" i="2" a="1"/>
  <c r="J1419" i="2" s="1"/>
  <c r="C1420" i="2"/>
  <c r="D1420" i="2"/>
  <c r="G1420" i="2"/>
  <c r="H1420" i="2"/>
  <c r="I1420" i="2" s="1"/>
  <c r="J1420" i="2" a="1"/>
  <c r="J1420" i="2" s="1"/>
  <c r="C1421" i="2"/>
  <c r="D1421" i="2"/>
  <c r="G1421" i="2"/>
  <c r="H1421" i="2"/>
  <c r="I1421" i="2" s="1"/>
  <c r="J1421" i="2" a="1"/>
  <c r="J1421" i="2" s="1"/>
  <c r="C1422" i="2"/>
  <c r="D1422" i="2"/>
  <c r="G1422" i="2"/>
  <c r="H1422" i="2"/>
  <c r="I1422" i="2" s="1"/>
  <c r="J1422" i="2" a="1"/>
  <c r="J1422" i="2" s="1"/>
  <c r="C1423" i="2"/>
  <c r="D1423" i="2"/>
  <c r="G1423" i="2"/>
  <c r="H1423" i="2"/>
  <c r="I1423" i="2" s="1"/>
  <c r="J1423" i="2" a="1"/>
  <c r="J1423" i="2" s="1"/>
  <c r="C1424" i="2"/>
  <c r="D1424" i="2"/>
  <c r="G1424" i="2"/>
  <c r="H1424" i="2"/>
  <c r="I1424" i="2" s="1"/>
  <c r="J1424" i="2" a="1"/>
  <c r="J1424" i="2" s="1"/>
  <c r="C1425" i="2"/>
  <c r="D1425" i="2"/>
  <c r="G1425" i="2"/>
  <c r="H1425" i="2"/>
  <c r="I1425" i="2" s="1"/>
  <c r="J1425" i="2" a="1"/>
  <c r="J1425" i="2" s="1"/>
  <c r="C1426" i="2"/>
  <c r="D1426" i="2"/>
  <c r="G1426" i="2"/>
  <c r="H1426" i="2"/>
  <c r="I1426" i="2" s="1"/>
  <c r="J1426" i="2" a="1"/>
  <c r="J1426" i="2" s="1"/>
  <c r="C1427" i="2"/>
  <c r="D1427" i="2"/>
  <c r="G1427" i="2"/>
  <c r="H1427" i="2"/>
  <c r="I1427" i="2" s="1"/>
  <c r="J1427" i="2" a="1"/>
  <c r="J1427" i="2" s="1"/>
  <c r="C1428" i="2"/>
  <c r="D1428" i="2"/>
  <c r="G1428" i="2"/>
  <c r="H1428" i="2"/>
  <c r="I1428" i="2" s="1"/>
  <c r="J1428" i="2" a="1"/>
  <c r="J1428" i="2" s="1"/>
  <c r="C1429" i="2"/>
  <c r="D1429" i="2"/>
  <c r="G1429" i="2"/>
  <c r="H1429" i="2"/>
  <c r="I1429" i="2" s="1"/>
  <c r="J1429" i="2" a="1"/>
  <c r="J1429" i="2" s="1"/>
  <c r="C1430" i="2"/>
  <c r="D1430" i="2"/>
  <c r="G1430" i="2"/>
  <c r="H1430" i="2"/>
  <c r="I1430" i="2" s="1"/>
  <c r="J1430" i="2" a="1"/>
  <c r="J1430" i="2" s="1"/>
  <c r="C1431" i="2"/>
  <c r="D1431" i="2"/>
  <c r="G1431" i="2"/>
  <c r="H1431" i="2"/>
  <c r="I1431" i="2" s="1"/>
  <c r="J1431" i="2" a="1"/>
  <c r="J1431" i="2" s="1"/>
  <c r="C1432" i="2"/>
  <c r="D1432" i="2"/>
  <c r="G1432" i="2"/>
  <c r="H1432" i="2"/>
  <c r="I1432" i="2" s="1"/>
  <c r="J1432" i="2" a="1"/>
  <c r="J1432" i="2" s="1"/>
  <c r="C1433" i="2"/>
  <c r="D1433" i="2"/>
  <c r="G1433" i="2"/>
  <c r="H1433" i="2"/>
  <c r="I1433" i="2" s="1"/>
  <c r="J1433" i="2" a="1"/>
  <c r="J1433" i="2" s="1"/>
  <c r="C1434" i="2"/>
  <c r="D1434" i="2"/>
  <c r="G1434" i="2"/>
  <c r="H1434" i="2"/>
  <c r="I1434" i="2" s="1"/>
  <c r="J1434" i="2" a="1"/>
  <c r="J1434" i="2" s="1"/>
  <c r="C1435" i="2"/>
  <c r="D1435" i="2"/>
  <c r="G1435" i="2"/>
  <c r="H1435" i="2"/>
  <c r="I1435" i="2" s="1"/>
  <c r="J1435" i="2" a="1"/>
  <c r="J1435" i="2" s="1"/>
  <c r="C1436" i="2"/>
  <c r="D1436" i="2"/>
  <c r="G1436" i="2"/>
  <c r="H1436" i="2"/>
  <c r="I1436" i="2" s="1"/>
  <c r="J1436" i="2" a="1"/>
  <c r="J1436" i="2" s="1"/>
  <c r="C1437" i="2"/>
  <c r="D1437" i="2"/>
  <c r="G1437" i="2"/>
  <c r="H1437" i="2"/>
  <c r="I1437" i="2" s="1"/>
  <c r="J1437" i="2" a="1"/>
  <c r="J1437" i="2" s="1"/>
  <c r="C1438" i="2"/>
  <c r="D1438" i="2"/>
  <c r="G1438" i="2"/>
  <c r="H1438" i="2"/>
  <c r="I1438" i="2" s="1"/>
  <c r="J1438" i="2" a="1"/>
  <c r="J1438" i="2" s="1"/>
  <c r="C1439" i="2"/>
  <c r="D1439" i="2"/>
  <c r="G1439" i="2"/>
  <c r="H1439" i="2"/>
  <c r="I1439" i="2" s="1"/>
  <c r="J1439" i="2" a="1"/>
  <c r="J1439" i="2" s="1"/>
  <c r="C1440" i="2"/>
  <c r="D1440" i="2"/>
  <c r="G1440" i="2"/>
  <c r="H1440" i="2"/>
  <c r="I1440" i="2"/>
  <c r="J1440" i="2" a="1"/>
  <c r="J1440" i="2" s="1"/>
  <c r="C1441" i="2"/>
  <c r="D1441" i="2"/>
  <c r="G1441" i="2"/>
  <c r="H1441" i="2"/>
  <c r="I1441" i="2" s="1"/>
  <c r="J1441" i="2" a="1"/>
  <c r="J1441" i="2" s="1"/>
  <c r="C1442" i="2"/>
  <c r="D1442" i="2"/>
  <c r="G1442" i="2"/>
  <c r="H1442" i="2"/>
  <c r="I1442" i="2" s="1"/>
  <c r="J1442" i="2" a="1"/>
  <c r="J1442" i="2" s="1"/>
  <c r="C1443" i="2"/>
  <c r="D1443" i="2"/>
  <c r="G1443" i="2"/>
  <c r="H1443" i="2"/>
  <c r="I1443" i="2" s="1"/>
  <c r="J1443" i="2" a="1"/>
  <c r="J1443" i="2" s="1"/>
  <c r="C1444" i="2"/>
  <c r="D1444" i="2"/>
  <c r="G1444" i="2"/>
  <c r="H1444" i="2"/>
  <c r="I1444" i="2"/>
  <c r="J1444" i="2" a="1"/>
  <c r="J1444" i="2" s="1"/>
  <c r="C1445" i="2"/>
  <c r="D1445" i="2"/>
  <c r="G1445" i="2"/>
  <c r="H1445" i="2"/>
  <c r="I1445" i="2" s="1"/>
  <c r="J1445" i="2" a="1"/>
  <c r="J1445" i="2" s="1"/>
  <c r="C1446" i="2"/>
  <c r="D1446" i="2"/>
  <c r="G1446" i="2"/>
  <c r="H1446" i="2"/>
  <c r="I1446" i="2" s="1"/>
  <c r="J1446" i="2" a="1"/>
  <c r="J1446" i="2" s="1"/>
  <c r="C1447" i="2"/>
  <c r="D1447" i="2"/>
  <c r="G1447" i="2"/>
  <c r="H1447" i="2"/>
  <c r="I1447" i="2" s="1"/>
  <c r="J1447" i="2" a="1"/>
  <c r="J1447" i="2" s="1"/>
  <c r="C1448" i="2"/>
  <c r="D1448" i="2"/>
  <c r="G1448" i="2"/>
  <c r="H1448" i="2"/>
  <c r="I1448" i="2"/>
  <c r="J1448" i="2" a="1"/>
  <c r="J1448" i="2" s="1"/>
  <c r="C1449" i="2"/>
  <c r="D1449" i="2"/>
  <c r="G1449" i="2"/>
  <c r="H1449" i="2"/>
  <c r="I1449" i="2" s="1"/>
  <c r="J1449" i="2" a="1"/>
  <c r="J1449" i="2" s="1"/>
  <c r="C1450" i="2"/>
  <c r="D1450" i="2"/>
  <c r="G1450" i="2"/>
  <c r="H1450" i="2"/>
  <c r="I1450" i="2" s="1"/>
  <c r="J1450" i="2" a="1"/>
  <c r="J1450" i="2" s="1"/>
  <c r="C1451" i="2"/>
  <c r="D1451" i="2"/>
  <c r="G1451" i="2"/>
  <c r="H1451" i="2"/>
  <c r="I1451" i="2" s="1"/>
  <c r="J1451" i="2" a="1"/>
  <c r="J1451" i="2" s="1"/>
  <c r="C1452" i="2"/>
  <c r="D1452" i="2"/>
  <c r="G1452" i="2"/>
  <c r="H1452" i="2"/>
  <c r="I1452" i="2"/>
  <c r="J1452" i="2" a="1"/>
  <c r="J1452" i="2" s="1"/>
  <c r="C1453" i="2"/>
  <c r="D1453" i="2"/>
  <c r="G1453" i="2"/>
  <c r="H1453" i="2"/>
  <c r="I1453" i="2" s="1"/>
  <c r="J1453" i="2" a="1"/>
  <c r="J1453" i="2" s="1"/>
  <c r="C1454" i="2"/>
  <c r="D1454" i="2"/>
  <c r="G1454" i="2"/>
  <c r="H1454" i="2"/>
  <c r="I1454" i="2" s="1"/>
  <c r="J1454" i="2" a="1"/>
  <c r="J1454" i="2" s="1"/>
  <c r="C1455" i="2"/>
  <c r="D1455" i="2"/>
  <c r="G1455" i="2"/>
  <c r="H1455" i="2"/>
  <c r="I1455" i="2" s="1"/>
  <c r="J1455" i="2" a="1"/>
  <c r="J1455" i="2" s="1"/>
  <c r="C1456" i="2"/>
  <c r="D1456" i="2"/>
  <c r="G1456" i="2"/>
  <c r="H1456" i="2"/>
  <c r="I1456" i="2"/>
  <c r="J1456" i="2" a="1"/>
  <c r="J1456" i="2" s="1"/>
  <c r="C1457" i="2"/>
  <c r="D1457" i="2"/>
  <c r="G1457" i="2"/>
  <c r="H1457" i="2"/>
  <c r="I1457" i="2" s="1"/>
  <c r="J1457" i="2" a="1"/>
  <c r="J1457" i="2" s="1"/>
  <c r="C1458" i="2"/>
  <c r="D1458" i="2"/>
  <c r="G1458" i="2"/>
  <c r="H1458" i="2"/>
  <c r="I1458" i="2" s="1"/>
  <c r="J1458" i="2" a="1"/>
  <c r="J1458" i="2" s="1"/>
  <c r="C1459" i="2"/>
  <c r="D1459" i="2"/>
  <c r="G1459" i="2"/>
  <c r="H1459" i="2"/>
  <c r="I1459" i="2" s="1"/>
  <c r="J1459" i="2" a="1"/>
  <c r="J1459" i="2" s="1"/>
  <c r="C1460" i="2"/>
  <c r="D1460" i="2"/>
  <c r="G1460" i="2"/>
  <c r="H1460" i="2"/>
  <c r="I1460" i="2"/>
  <c r="J1460" i="2" a="1"/>
  <c r="J1460" i="2" s="1"/>
  <c r="C1461" i="2"/>
  <c r="D1461" i="2"/>
  <c r="G1461" i="2"/>
  <c r="H1461" i="2"/>
  <c r="I1461" i="2" s="1"/>
  <c r="J1461" i="2" a="1"/>
  <c r="J1461" i="2" s="1"/>
  <c r="C1462" i="2"/>
  <c r="D1462" i="2"/>
  <c r="G1462" i="2"/>
  <c r="H1462" i="2"/>
  <c r="I1462" i="2" s="1"/>
  <c r="J1462" i="2" a="1"/>
  <c r="J1462" i="2" s="1"/>
  <c r="C1463" i="2"/>
  <c r="D1463" i="2"/>
  <c r="G1463" i="2"/>
  <c r="H1463" i="2"/>
  <c r="I1463" i="2"/>
  <c r="J1463" i="2" a="1"/>
  <c r="J1463" i="2" s="1"/>
  <c r="C1464" i="2"/>
  <c r="D1464" i="2"/>
  <c r="G1464" i="2"/>
  <c r="H1464" i="2"/>
  <c r="I1464" i="2" s="1"/>
  <c r="J1464" i="2" a="1"/>
  <c r="J1464" i="2" s="1"/>
  <c r="C1465" i="2"/>
  <c r="D1465" i="2"/>
  <c r="G1465" i="2"/>
  <c r="H1465" i="2"/>
  <c r="I1465" i="2" s="1"/>
  <c r="J1465" i="2" a="1"/>
  <c r="J1465" i="2" s="1"/>
  <c r="C1466" i="2"/>
  <c r="D1466" i="2"/>
  <c r="G1466" i="2"/>
  <c r="H1466" i="2"/>
  <c r="I1466" i="2" s="1"/>
  <c r="J1466" i="2" a="1"/>
  <c r="J1466" i="2" s="1"/>
  <c r="C1467" i="2"/>
  <c r="D1467" i="2"/>
  <c r="G1467" i="2"/>
  <c r="H1467" i="2"/>
  <c r="I1467" i="2" s="1"/>
  <c r="J1467" i="2" a="1"/>
  <c r="J1467" i="2" s="1"/>
  <c r="C1468" i="2"/>
  <c r="D1468" i="2"/>
  <c r="G1468" i="2"/>
  <c r="H1468" i="2"/>
  <c r="I1468" i="2"/>
  <c r="J1468" i="2" a="1"/>
  <c r="J1468" i="2" s="1"/>
  <c r="C1469" i="2"/>
  <c r="D1469" i="2"/>
  <c r="G1469" i="2"/>
  <c r="H1469" i="2"/>
  <c r="I1469" i="2" s="1"/>
  <c r="J1469" i="2" a="1"/>
  <c r="J1469" i="2" s="1"/>
  <c r="C1470" i="2"/>
  <c r="D1470" i="2"/>
  <c r="G1470" i="2"/>
  <c r="H1470" i="2"/>
  <c r="I1470" i="2" s="1"/>
  <c r="J1470" i="2" a="1"/>
  <c r="J1470" i="2" s="1"/>
  <c r="C1471" i="2"/>
  <c r="D1471" i="2"/>
  <c r="G1471" i="2"/>
  <c r="H1471" i="2"/>
  <c r="I1471" i="2"/>
  <c r="J1471" i="2" a="1"/>
  <c r="J1471" i="2" s="1"/>
  <c r="C1472" i="2"/>
  <c r="D1472" i="2"/>
  <c r="G1472" i="2"/>
  <c r="H1472" i="2"/>
  <c r="I1472" i="2" s="1"/>
  <c r="J1472" i="2" a="1"/>
  <c r="J1472" i="2" s="1"/>
  <c r="C1473" i="2"/>
  <c r="D1473" i="2"/>
  <c r="G1473" i="2"/>
  <c r="H1473" i="2"/>
  <c r="I1473" i="2" s="1"/>
  <c r="J1473" i="2" a="1"/>
  <c r="J1473" i="2" s="1"/>
  <c r="C1474" i="2"/>
  <c r="D1474" i="2"/>
  <c r="G1474" i="2"/>
  <c r="H1474" i="2"/>
  <c r="I1474" i="2" s="1"/>
  <c r="J1474" i="2" a="1"/>
  <c r="J1474" i="2" s="1"/>
  <c r="C1475" i="2"/>
  <c r="D1475" i="2"/>
  <c r="G1475" i="2"/>
  <c r="H1475" i="2"/>
  <c r="I1475" i="2" s="1"/>
  <c r="J1475" i="2" a="1"/>
  <c r="J1475" i="2" s="1"/>
  <c r="C1476" i="2"/>
  <c r="D1476" i="2"/>
  <c r="G1476" i="2"/>
  <c r="H1476" i="2"/>
  <c r="I1476" i="2" s="1"/>
  <c r="J1476" i="2" a="1"/>
  <c r="J1476" i="2" s="1"/>
  <c r="C1477" i="2"/>
  <c r="D1477" i="2"/>
  <c r="G1477" i="2"/>
  <c r="H1477" i="2"/>
  <c r="I1477" i="2" s="1"/>
  <c r="J1477" i="2" a="1"/>
  <c r="J1477" i="2" s="1"/>
  <c r="C1478" i="2"/>
  <c r="D1478" i="2"/>
  <c r="G1478" i="2"/>
  <c r="H1478" i="2"/>
  <c r="I1478" i="2" s="1"/>
  <c r="J1478" i="2" a="1"/>
  <c r="J1478" i="2" s="1"/>
  <c r="C1479" i="2"/>
  <c r="D1479" i="2"/>
  <c r="G1479" i="2"/>
  <c r="H1479" i="2"/>
  <c r="I1479" i="2"/>
  <c r="J1479" i="2" a="1"/>
  <c r="J1479" i="2" s="1"/>
  <c r="C1480" i="2"/>
  <c r="D1480" i="2"/>
  <c r="G1480" i="2"/>
  <c r="H1480" i="2"/>
  <c r="I1480" i="2" s="1"/>
  <c r="J1480" i="2" a="1"/>
  <c r="J1480" i="2" s="1"/>
  <c r="C1481" i="2"/>
  <c r="D1481" i="2"/>
  <c r="G1481" i="2"/>
  <c r="H1481" i="2"/>
  <c r="I1481" i="2" s="1"/>
  <c r="J1481" i="2" a="1"/>
  <c r="J1481" i="2" s="1"/>
  <c r="C1482" i="2"/>
  <c r="D1482" i="2"/>
  <c r="G1482" i="2"/>
  <c r="H1482" i="2"/>
  <c r="I1482" i="2" s="1"/>
  <c r="J1482" i="2" a="1"/>
  <c r="J1482" i="2" s="1"/>
  <c r="C1483" i="2"/>
  <c r="D1483" i="2"/>
  <c r="G1483" i="2"/>
  <c r="H1483" i="2"/>
  <c r="I1483" i="2" s="1"/>
  <c r="J1483" i="2" a="1"/>
  <c r="J1483" i="2" s="1"/>
  <c r="C1484" i="2"/>
  <c r="D1484" i="2"/>
  <c r="G1484" i="2"/>
  <c r="H1484" i="2"/>
  <c r="I1484" i="2" s="1"/>
  <c r="J1484" i="2" a="1"/>
  <c r="J1484" i="2" s="1"/>
  <c r="C1485" i="2"/>
  <c r="D1485" i="2"/>
  <c r="G1485" i="2"/>
  <c r="H1485" i="2"/>
  <c r="I1485" i="2" s="1"/>
  <c r="J1485" i="2" a="1"/>
  <c r="J1485" i="2" s="1"/>
  <c r="C1486" i="2"/>
  <c r="D1486" i="2"/>
  <c r="G1486" i="2"/>
  <c r="H1486" i="2"/>
  <c r="I1486" i="2" s="1"/>
  <c r="J1486" i="2" a="1"/>
  <c r="J1486" i="2" s="1"/>
  <c r="C1487" i="2"/>
  <c r="D1487" i="2"/>
  <c r="G1487" i="2"/>
  <c r="H1487" i="2"/>
  <c r="I1487" i="2"/>
  <c r="J1487" i="2" a="1"/>
  <c r="J1487" i="2" s="1"/>
  <c r="C1488" i="2"/>
  <c r="D1488" i="2"/>
  <c r="G1488" i="2"/>
  <c r="H1488" i="2"/>
  <c r="I1488" i="2" s="1"/>
  <c r="J1488" i="2" a="1"/>
  <c r="J1488" i="2" s="1"/>
  <c r="C1489" i="2"/>
  <c r="D1489" i="2"/>
  <c r="G1489" i="2"/>
  <c r="H1489" i="2"/>
  <c r="I1489" i="2" s="1"/>
  <c r="J1489" i="2" a="1"/>
  <c r="J1489" i="2" s="1"/>
  <c r="C1490" i="2"/>
  <c r="D1490" i="2"/>
  <c r="G1490" i="2"/>
  <c r="H1490" i="2"/>
  <c r="I1490" i="2" s="1"/>
  <c r="J1490" i="2" a="1"/>
  <c r="J1490" i="2" s="1"/>
  <c r="C1491" i="2"/>
  <c r="D1491" i="2"/>
  <c r="G1491" i="2"/>
  <c r="H1491" i="2"/>
  <c r="I1491" i="2" s="1"/>
  <c r="J1491" i="2" a="1"/>
  <c r="J1491" i="2" s="1"/>
  <c r="C1492" i="2"/>
  <c r="D1492" i="2"/>
  <c r="G1492" i="2"/>
  <c r="H1492" i="2"/>
  <c r="I1492" i="2" s="1"/>
  <c r="J1492" i="2" a="1"/>
  <c r="J1492" i="2" s="1"/>
  <c r="C1493" i="2"/>
  <c r="D1493" i="2"/>
  <c r="G1493" i="2"/>
  <c r="H1493" i="2"/>
  <c r="I1493" i="2" s="1"/>
  <c r="J1493" i="2" a="1"/>
  <c r="J1493" i="2" s="1"/>
  <c r="C1494" i="2"/>
  <c r="D1494" i="2"/>
  <c r="G1494" i="2"/>
  <c r="H1494" i="2"/>
  <c r="I1494" i="2" s="1"/>
  <c r="J1494" i="2" a="1"/>
  <c r="J1494" i="2" s="1"/>
  <c r="C1495" i="2"/>
  <c r="D1495" i="2"/>
  <c r="G1495" i="2"/>
  <c r="H1495" i="2"/>
  <c r="I1495" i="2"/>
  <c r="J1495" i="2" a="1"/>
  <c r="J1495" i="2" s="1"/>
  <c r="C1496" i="2"/>
  <c r="D1496" i="2"/>
  <c r="G1496" i="2"/>
  <c r="H1496" i="2"/>
  <c r="I1496" i="2" s="1"/>
  <c r="J1496" i="2" a="1"/>
  <c r="J1496" i="2" s="1"/>
  <c r="C1497" i="2"/>
  <c r="D1497" i="2"/>
  <c r="G1497" i="2"/>
  <c r="H1497" i="2"/>
  <c r="I1497" i="2" s="1"/>
  <c r="J1497" i="2" a="1"/>
  <c r="J1497" i="2" s="1"/>
  <c r="C1498" i="2"/>
  <c r="D1498" i="2"/>
  <c r="G1498" i="2"/>
  <c r="H1498" i="2"/>
  <c r="I1498" i="2" s="1"/>
  <c r="J1498" i="2" a="1"/>
  <c r="J1498" i="2" s="1"/>
  <c r="C1499" i="2"/>
  <c r="D1499" i="2"/>
  <c r="G1499" i="2"/>
  <c r="H1499" i="2"/>
  <c r="I1499" i="2" s="1"/>
  <c r="J1499" i="2" a="1"/>
  <c r="J1499" i="2" s="1"/>
  <c r="C1500" i="2"/>
  <c r="D1500" i="2"/>
  <c r="G1500" i="2"/>
  <c r="H1500" i="2"/>
  <c r="I1500" i="2" s="1"/>
  <c r="J1500" i="2" a="1"/>
  <c r="J1500" i="2" s="1"/>
  <c r="C1501" i="2"/>
  <c r="D1501" i="2"/>
  <c r="G1501" i="2"/>
  <c r="H1501" i="2"/>
  <c r="I1501" i="2" s="1"/>
  <c r="J1501" i="2" a="1"/>
  <c r="J1501" i="2"/>
  <c r="C1502" i="2"/>
  <c r="D1502" i="2"/>
  <c r="G1502" i="2"/>
  <c r="H1502" i="2"/>
  <c r="I1502" i="2" s="1"/>
  <c r="J1502" i="2" a="1"/>
  <c r="J1502" i="2" s="1"/>
  <c r="C1503" i="2"/>
  <c r="D1503" i="2"/>
  <c r="G1503" i="2"/>
  <c r="H1503" i="2"/>
  <c r="I1503" i="2" s="1"/>
  <c r="J1503" i="2" a="1"/>
  <c r="J1503" i="2" s="1"/>
  <c r="C1504" i="2"/>
  <c r="D1504" i="2"/>
  <c r="G1504" i="2"/>
  <c r="H1504" i="2"/>
  <c r="I1504" i="2" s="1"/>
  <c r="J1504" i="2" a="1"/>
  <c r="J1504" i="2"/>
  <c r="C1505" i="2"/>
  <c r="D1505" i="2"/>
  <c r="G1505" i="2"/>
  <c r="H1505" i="2"/>
  <c r="I1505" i="2" s="1"/>
  <c r="J1505" i="2" a="1"/>
  <c r="J1505" i="2"/>
  <c r="C1506" i="2"/>
  <c r="D1506" i="2"/>
  <c r="G1506" i="2"/>
  <c r="H1506" i="2"/>
  <c r="I1506" i="2" s="1"/>
  <c r="J1506" i="2" a="1"/>
  <c r="J1506" i="2"/>
  <c r="C1507" i="2"/>
  <c r="D1507" i="2"/>
  <c r="G1507" i="2"/>
  <c r="H1507" i="2"/>
  <c r="I1507" i="2" s="1"/>
  <c r="J1507" i="2" a="1"/>
  <c r="J1507" i="2" s="1"/>
  <c r="C1508" i="2"/>
  <c r="D1508" i="2"/>
  <c r="G1508" i="2"/>
  <c r="H1508" i="2"/>
  <c r="I1508" i="2" s="1"/>
  <c r="J1508" i="2" a="1"/>
  <c r="J1508" i="2" s="1"/>
  <c r="C1509" i="2"/>
  <c r="D1509" i="2"/>
  <c r="G1509" i="2"/>
  <c r="H1509" i="2"/>
  <c r="I1509" i="2" s="1"/>
  <c r="J1509" i="2" a="1"/>
  <c r="J1509" i="2" s="1"/>
  <c r="C1510" i="2"/>
  <c r="D1510" i="2"/>
  <c r="G1510" i="2"/>
  <c r="H1510" i="2"/>
  <c r="I1510" i="2" s="1"/>
  <c r="J1510" i="2" a="1"/>
  <c r="J1510" i="2" s="1"/>
  <c r="C1511" i="2"/>
  <c r="D1511" i="2"/>
  <c r="G1511" i="2"/>
  <c r="H1511" i="2"/>
  <c r="I1511" i="2" s="1"/>
  <c r="J1511" i="2" a="1"/>
  <c r="J1511" i="2" s="1"/>
  <c r="C1512" i="2"/>
  <c r="D1512" i="2"/>
  <c r="G1512" i="2"/>
  <c r="H1512" i="2"/>
  <c r="I1512" i="2" s="1"/>
  <c r="J1512" i="2" a="1"/>
  <c r="J1512" i="2"/>
  <c r="C1513" i="2"/>
  <c r="D1513" i="2"/>
  <c r="G1513" i="2"/>
  <c r="H1513" i="2"/>
  <c r="I1513" i="2" s="1"/>
  <c r="J1513" i="2" a="1"/>
  <c r="J1513" i="2"/>
  <c r="C1514" i="2"/>
  <c r="D1514" i="2"/>
  <c r="G1514" i="2"/>
  <c r="H1514" i="2"/>
  <c r="I1514" i="2" s="1"/>
  <c r="J1514" i="2" a="1"/>
  <c r="J1514" i="2"/>
  <c r="C1515" i="2"/>
  <c r="D1515" i="2"/>
  <c r="G1515" i="2"/>
  <c r="H1515" i="2"/>
  <c r="I1515" i="2" s="1"/>
  <c r="J1515" i="2" a="1"/>
  <c r="J1515" i="2" s="1"/>
  <c r="C1516" i="2"/>
  <c r="D1516" i="2"/>
  <c r="G1516" i="2"/>
  <c r="H1516" i="2"/>
  <c r="I1516" i="2"/>
  <c r="J1516" i="2" a="1"/>
  <c r="J1516" i="2" s="1"/>
  <c r="C1517" i="2"/>
  <c r="D1517" i="2"/>
  <c r="G1517" i="2"/>
  <c r="H1517" i="2"/>
  <c r="I1517" i="2" s="1"/>
  <c r="J1517" i="2" a="1"/>
  <c r="J1517" i="2" s="1"/>
  <c r="C1518" i="2"/>
  <c r="D1518" i="2"/>
  <c r="G1518" i="2"/>
  <c r="H1518" i="2"/>
  <c r="I1518" i="2"/>
  <c r="J1518" i="2" a="1"/>
  <c r="J1518" i="2"/>
  <c r="C1519" i="2"/>
  <c r="D1519" i="2"/>
  <c r="G1519" i="2"/>
  <c r="H1519" i="2"/>
  <c r="I1519" i="2" s="1"/>
  <c r="J1519" i="2" a="1"/>
  <c r="J1519" i="2" s="1"/>
  <c r="C1520" i="2"/>
  <c r="D1520" i="2"/>
  <c r="G1520" i="2"/>
  <c r="H1520" i="2"/>
  <c r="I1520" i="2" s="1"/>
  <c r="J1520" i="2" a="1"/>
  <c r="J1520" i="2" s="1"/>
  <c r="C1521" i="2"/>
  <c r="D1521" i="2"/>
  <c r="G1521" i="2"/>
  <c r="H1521" i="2"/>
  <c r="I1521" i="2" s="1"/>
  <c r="J1521" i="2" a="1"/>
  <c r="J1521" i="2" s="1"/>
  <c r="C1522" i="2"/>
  <c r="D1522" i="2"/>
  <c r="G1522" i="2"/>
  <c r="H1522" i="2"/>
  <c r="I1522" i="2" s="1"/>
  <c r="J1522" i="2" a="1"/>
  <c r="J1522" i="2" s="1"/>
  <c r="C1523" i="2"/>
  <c r="D1523" i="2"/>
  <c r="G1523" i="2"/>
  <c r="H1523" i="2"/>
  <c r="I1523" i="2"/>
  <c r="J1523" i="2" a="1"/>
  <c r="J1523" i="2" s="1"/>
  <c r="C1524" i="2"/>
  <c r="D1524" i="2"/>
  <c r="G1524" i="2"/>
  <c r="H1524" i="2"/>
  <c r="I1524" i="2" s="1"/>
  <c r="J1524" i="2" a="1"/>
  <c r="J1524" i="2" s="1"/>
  <c r="C1525" i="2"/>
  <c r="D1525" i="2"/>
  <c r="G1525" i="2"/>
  <c r="H1525" i="2"/>
  <c r="I1525" i="2" s="1"/>
  <c r="J1525" i="2" a="1"/>
  <c r="J1525" i="2"/>
  <c r="C1526" i="2"/>
  <c r="D1526" i="2"/>
  <c r="G1526" i="2"/>
  <c r="H1526" i="2"/>
  <c r="I1526" i="2" s="1"/>
  <c r="J1526" i="2" a="1"/>
  <c r="J1526" i="2"/>
  <c r="C1527" i="2"/>
  <c r="D1527" i="2"/>
  <c r="G1527" i="2"/>
  <c r="H1527" i="2"/>
  <c r="I1527" i="2" s="1"/>
  <c r="J1527" i="2" a="1"/>
  <c r="J1527" i="2" s="1"/>
  <c r="C1528" i="2"/>
  <c r="D1528" i="2"/>
  <c r="G1528" i="2"/>
  <c r="H1528" i="2"/>
  <c r="I1528" i="2" s="1"/>
  <c r="J1528" i="2" a="1"/>
  <c r="J1528" i="2" s="1"/>
  <c r="C1529" i="2"/>
  <c r="D1529" i="2"/>
  <c r="G1529" i="2"/>
  <c r="H1529" i="2"/>
  <c r="I1529" i="2" s="1"/>
  <c r="J1529" i="2" a="1"/>
  <c r="J1529" i="2" s="1"/>
  <c r="C1530" i="2"/>
  <c r="D1530" i="2"/>
  <c r="G1530" i="2"/>
  <c r="H1530" i="2"/>
  <c r="I1530" i="2" s="1"/>
  <c r="J1530" i="2" a="1"/>
  <c r="J1530" i="2" s="1"/>
  <c r="C1531" i="2"/>
  <c r="D1531" i="2"/>
  <c r="G1531" i="2"/>
  <c r="H1531" i="2"/>
  <c r="I1531" i="2" s="1"/>
  <c r="J1531" i="2" a="1"/>
  <c r="J1531" i="2" s="1"/>
  <c r="C1532" i="2"/>
  <c r="D1532" i="2"/>
  <c r="G1532" i="2"/>
  <c r="H1532" i="2"/>
  <c r="I1532" i="2" s="1"/>
  <c r="J1532" i="2" a="1"/>
  <c r="J1532" i="2" s="1"/>
  <c r="C1533" i="2"/>
  <c r="D1533" i="2"/>
  <c r="G1533" i="2"/>
  <c r="H1533" i="2"/>
  <c r="I1533" i="2" s="1"/>
  <c r="J1533" i="2" a="1"/>
  <c r="J1533" i="2"/>
  <c r="C1534" i="2"/>
  <c r="D1534" i="2"/>
  <c r="G1534" i="2"/>
  <c r="H1534" i="2"/>
  <c r="I1534" i="2" s="1"/>
  <c r="J1534" i="2" a="1"/>
  <c r="J1534" i="2" s="1"/>
  <c r="C1535" i="2"/>
  <c r="D1535" i="2"/>
  <c r="G1535" i="2"/>
  <c r="H1535" i="2"/>
  <c r="I1535" i="2" s="1"/>
  <c r="J1535" i="2" a="1"/>
  <c r="J1535" i="2" s="1"/>
  <c r="C1536" i="2"/>
  <c r="D1536" i="2"/>
  <c r="G1536" i="2"/>
  <c r="H1536" i="2"/>
  <c r="I1536" i="2" s="1"/>
  <c r="J1536" i="2" a="1"/>
  <c r="J1536" i="2"/>
  <c r="C1537" i="2"/>
  <c r="D1537" i="2"/>
  <c r="G1537" i="2"/>
  <c r="H1537" i="2"/>
  <c r="I1537" i="2" s="1"/>
  <c r="J1537" i="2" a="1"/>
  <c r="J1537" i="2" s="1"/>
  <c r="C1538" i="2"/>
  <c r="D1538" i="2"/>
  <c r="G1538" i="2"/>
  <c r="H1538" i="2"/>
  <c r="I1538" i="2" s="1"/>
  <c r="J1538" i="2" a="1"/>
  <c r="J1538" i="2" s="1"/>
  <c r="C1539" i="2"/>
  <c r="D1539" i="2"/>
  <c r="G1539" i="2"/>
  <c r="H1539" i="2"/>
  <c r="I1539" i="2" s="1"/>
  <c r="J1539" i="2" a="1"/>
  <c r="J1539" i="2" s="1"/>
  <c r="C1540" i="2"/>
  <c r="D1540" i="2"/>
  <c r="G1540" i="2"/>
  <c r="H1540" i="2"/>
  <c r="I1540" i="2" s="1"/>
  <c r="J1540" i="2" a="1"/>
  <c r="J1540" i="2" s="1"/>
  <c r="C1541" i="2"/>
  <c r="D1541" i="2"/>
  <c r="G1541" i="2"/>
  <c r="H1541" i="2"/>
  <c r="I1541" i="2" s="1"/>
  <c r="J1541" i="2" a="1"/>
  <c r="J1541" i="2"/>
  <c r="C1542" i="2"/>
  <c r="D1542" i="2"/>
  <c r="G1542" i="2"/>
  <c r="H1542" i="2"/>
  <c r="I1542" i="2" s="1"/>
  <c r="J1542" i="2" a="1"/>
  <c r="J1542" i="2" s="1"/>
  <c r="C1543" i="2"/>
  <c r="D1543" i="2"/>
  <c r="G1543" i="2"/>
  <c r="H1543" i="2"/>
  <c r="I1543" i="2" s="1"/>
  <c r="J1543" i="2" a="1"/>
  <c r="J1543" i="2" s="1"/>
  <c r="C1544" i="2"/>
  <c r="D1544" i="2"/>
  <c r="G1544" i="2"/>
  <c r="H1544" i="2"/>
  <c r="I1544" i="2" s="1"/>
  <c r="J1544" i="2" a="1"/>
  <c r="J1544" i="2"/>
  <c r="C1545" i="2"/>
  <c r="D1545" i="2"/>
  <c r="G1545" i="2"/>
  <c r="H1545" i="2"/>
  <c r="I1545" i="2" s="1"/>
  <c r="J1545" i="2" a="1"/>
  <c r="J1545" i="2" s="1"/>
  <c r="C1546" i="2"/>
  <c r="D1546" i="2"/>
  <c r="G1546" i="2"/>
  <c r="H1546" i="2"/>
  <c r="I1546" i="2" s="1"/>
  <c r="J1546" i="2" a="1"/>
  <c r="J1546" i="2" s="1"/>
  <c r="C1547" i="2"/>
  <c r="D1547" i="2"/>
  <c r="G1547" i="2"/>
  <c r="H1547" i="2"/>
  <c r="I1547" i="2" s="1"/>
  <c r="J1547" i="2" a="1"/>
  <c r="J1547" i="2" s="1"/>
  <c r="C1548" i="2"/>
  <c r="D1548" i="2"/>
  <c r="G1548" i="2"/>
  <c r="H1548" i="2"/>
  <c r="I1548" i="2" s="1"/>
  <c r="J1548" i="2" a="1"/>
  <c r="J1548" i="2" s="1"/>
  <c r="C1549" i="2"/>
  <c r="D1549" i="2"/>
  <c r="G1549" i="2"/>
  <c r="H1549" i="2"/>
  <c r="I1549" i="2" s="1"/>
  <c r="J1549" i="2" a="1"/>
  <c r="J1549" i="2" s="1"/>
  <c r="C1550" i="2"/>
  <c r="D1550" i="2"/>
  <c r="G1550" i="2"/>
  <c r="H1550" i="2"/>
  <c r="I1550" i="2" s="1"/>
  <c r="J1550" i="2" a="1"/>
  <c r="J1550" i="2" s="1"/>
  <c r="C1551" i="2"/>
  <c r="D1551" i="2"/>
  <c r="G1551" i="2"/>
  <c r="H1551" i="2"/>
  <c r="I1551" i="2"/>
  <c r="J1551" i="2" a="1"/>
  <c r="J1551" i="2" s="1"/>
  <c r="C1552" i="2"/>
  <c r="D1552" i="2"/>
  <c r="G1552" i="2"/>
  <c r="H1552" i="2"/>
  <c r="I1552" i="2" s="1"/>
  <c r="J1552" i="2" a="1"/>
  <c r="J1552" i="2" s="1"/>
  <c r="C1553" i="2"/>
  <c r="D1553" i="2"/>
  <c r="G1553" i="2"/>
  <c r="H1553" i="2"/>
  <c r="I1553" i="2" s="1"/>
  <c r="J1553" i="2" a="1"/>
  <c r="J1553" i="2" s="1"/>
  <c r="C1554" i="2"/>
  <c r="D1554" i="2"/>
  <c r="G1554" i="2"/>
  <c r="H1554" i="2"/>
  <c r="I1554" i="2" s="1"/>
  <c r="J1554" i="2" a="1"/>
  <c r="J1554" i="2"/>
  <c r="C1555" i="2"/>
  <c r="D1555" i="2"/>
  <c r="G1555" i="2"/>
  <c r="H1555" i="2"/>
  <c r="I1555" i="2" s="1"/>
  <c r="J1555" i="2" a="1"/>
  <c r="J1555" i="2" s="1"/>
  <c r="C1556" i="2"/>
  <c r="D1556" i="2"/>
  <c r="G1556" i="2"/>
  <c r="H1556" i="2"/>
  <c r="I1556" i="2" s="1"/>
  <c r="J1556" i="2" a="1"/>
  <c r="J1556" i="2" s="1"/>
  <c r="C1557" i="2"/>
  <c r="D1557" i="2"/>
  <c r="G1557" i="2"/>
  <c r="H1557" i="2"/>
  <c r="I1557" i="2" s="1"/>
  <c r="J1557" i="2" a="1"/>
  <c r="J1557" i="2"/>
  <c r="C1558" i="2"/>
  <c r="D1558" i="2"/>
  <c r="G1558" i="2"/>
  <c r="H1558" i="2"/>
  <c r="I1558" i="2" s="1"/>
  <c r="J1558" i="2" a="1"/>
  <c r="J1558" i="2"/>
  <c r="C1559" i="2"/>
  <c r="D1559" i="2"/>
  <c r="G1559" i="2"/>
  <c r="H1559" i="2"/>
  <c r="I1559" i="2" s="1"/>
  <c r="J1559" i="2" a="1"/>
  <c r="J1559" i="2" s="1"/>
  <c r="C1560" i="2"/>
  <c r="D1560" i="2"/>
  <c r="G1560" i="2"/>
  <c r="H1560" i="2"/>
  <c r="I1560" i="2" s="1"/>
  <c r="J1560" i="2" a="1"/>
  <c r="J1560" i="2" s="1"/>
  <c r="C1561" i="2"/>
  <c r="D1561" i="2"/>
  <c r="G1561" i="2"/>
  <c r="H1561" i="2"/>
  <c r="I1561" i="2" s="1"/>
  <c r="J1561" i="2" a="1"/>
  <c r="J1561" i="2" s="1"/>
  <c r="C1562" i="2"/>
  <c r="D1562" i="2"/>
  <c r="G1562" i="2"/>
  <c r="H1562" i="2"/>
  <c r="I1562" i="2" s="1"/>
  <c r="J1562" i="2" a="1"/>
  <c r="J1562" i="2"/>
  <c r="C1563" i="2"/>
  <c r="D1563" i="2"/>
  <c r="G1563" i="2"/>
  <c r="H1563" i="2"/>
  <c r="I1563" i="2" s="1"/>
  <c r="J1563" i="2" a="1"/>
  <c r="J1563" i="2" s="1"/>
  <c r="C1564" i="2"/>
  <c r="D1564" i="2"/>
  <c r="G1564" i="2"/>
  <c r="H1564" i="2"/>
  <c r="I1564" i="2" s="1"/>
  <c r="J1564" i="2" a="1"/>
  <c r="J1564" i="2" s="1"/>
  <c r="C1565" i="2"/>
  <c r="D1565" i="2"/>
  <c r="G1565" i="2"/>
  <c r="H1565" i="2"/>
  <c r="I1565" i="2" s="1"/>
  <c r="J1565" i="2" a="1"/>
  <c r="J1565" i="2"/>
  <c r="C1566" i="2"/>
  <c r="D1566" i="2"/>
  <c r="G1566" i="2"/>
  <c r="H1566" i="2"/>
  <c r="I1566" i="2" s="1"/>
  <c r="J1566" i="2" a="1"/>
  <c r="J1566" i="2"/>
  <c r="C1567" i="2"/>
  <c r="D1567" i="2"/>
  <c r="G1567" i="2"/>
  <c r="H1567" i="2"/>
  <c r="I1567" i="2" s="1"/>
  <c r="J1567" i="2" a="1"/>
  <c r="J1567" i="2" s="1"/>
  <c r="C1568" i="2"/>
  <c r="D1568" i="2"/>
  <c r="G1568" i="2"/>
  <c r="H1568" i="2"/>
  <c r="I1568" i="2"/>
  <c r="J1568" i="2" a="1"/>
  <c r="J1568" i="2"/>
  <c r="C1569" i="2"/>
  <c r="D1569" i="2"/>
  <c r="G1569" i="2"/>
  <c r="H1569" i="2"/>
  <c r="I1569" i="2" s="1"/>
  <c r="J1569" i="2" a="1"/>
  <c r="J1569" i="2" s="1"/>
  <c r="C1570" i="2"/>
  <c r="D1570" i="2"/>
  <c r="G1570" i="2"/>
  <c r="H1570" i="2"/>
  <c r="I1570" i="2"/>
  <c r="J1570" i="2" a="1"/>
  <c r="J1570" i="2"/>
  <c r="C1571" i="2"/>
  <c r="D1571" i="2"/>
  <c r="G1571" i="2"/>
  <c r="H1571" i="2"/>
  <c r="I1571" i="2" s="1"/>
  <c r="J1571" i="2" a="1"/>
  <c r="J1571" i="2" s="1"/>
  <c r="C1572" i="2"/>
  <c r="D1572" i="2"/>
  <c r="G1572" i="2"/>
  <c r="H1572" i="2"/>
  <c r="I1572" i="2"/>
  <c r="J1572" i="2" a="1"/>
  <c r="J1572" i="2" s="1"/>
  <c r="C1573" i="2"/>
  <c r="D1573" i="2"/>
  <c r="G1573" i="2"/>
  <c r="H1573" i="2"/>
  <c r="I1573" i="2" s="1"/>
  <c r="J1573" i="2" a="1"/>
  <c r="J1573" i="2" s="1"/>
  <c r="C1574" i="2"/>
  <c r="D1574" i="2"/>
  <c r="G1574" i="2"/>
  <c r="H1574" i="2"/>
  <c r="I1574" i="2"/>
  <c r="J1574" i="2" a="1"/>
  <c r="J1574" i="2"/>
  <c r="C1575" i="2"/>
  <c r="D1575" i="2"/>
  <c r="G1575" i="2"/>
  <c r="H1575" i="2"/>
  <c r="I1575" i="2" s="1"/>
  <c r="J1575" i="2" a="1"/>
  <c r="J1575" i="2" s="1"/>
  <c r="C1576" i="2"/>
  <c r="D1576" i="2"/>
  <c r="G1576" i="2"/>
  <c r="H1576" i="2"/>
  <c r="I1576" i="2" s="1"/>
  <c r="J1576" i="2" a="1"/>
  <c r="J1576" i="2" s="1"/>
  <c r="C1577" i="2"/>
  <c r="D1577" i="2"/>
  <c r="G1577" i="2"/>
  <c r="H1577" i="2"/>
  <c r="I1577" i="2" s="1"/>
  <c r="J1577" i="2" a="1"/>
  <c r="J1577" i="2" s="1"/>
  <c r="C1578" i="2"/>
  <c r="D1578" i="2"/>
  <c r="G1578" i="2"/>
  <c r="H1578" i="2"/>
  <c r="I1578" i="2" s="1"/>
  <c r="J1578" i="2" a="1"/>
  <c r="J1578" i="2"/>
  <c r="C1579" i="2"/>
  <c r="D1579" i="2"/>
  <c r="G1579" i="2"/>
  <c r="H1579" i="2"/>
  <c r="I1579" i="2" s="1"/>
  <c r="J1579" i="2" a="1"/>
  <c r="J1579" i="2" s="1"/>
  <c r="C1580" i="2"/>
  <c r="D1580" i="2"/>
  <c r="G1580" i="2"/>
  <c r="H1580" i="2"/>
  <c r="I1580" i="2"/>
  <c r="J1580" i="2" a="1"/>
  <c r="J1580" i="2" s="1"/>
  <c r="C1581" i="2"/>
  <c r="D1581" i="2"/>
  <c r="G1581" i="2"/>
  <c r="H1581" i="2"/>
  <c r="I1581" i="2" s="1"/>
  <c r="J1581" i="2" a="1"/>
  <c r="J1581" i="2" s="1"/>
  <c r="C1582" i="2"/>
  <c r="D1582" i="2"/>
  <c r="G1582" i="2"/>
  <c r="H1582" i="2"/>
  <c r="I1582" i="2"/>
  <c r="J1582" i="2" a="1"/>
  <c r="J1582" i="2"/>
  <c r="C1583" i="2"/>
  <c r="D1583" i="2"/>
  <c r="G1583" i="2"/>
  <c r="H1583" i="2"/>
  <c r="I1583" i="2" s="1"/>
  <c r="J1583" i="2" a="1"/>
  <c r="J1583" i="2" s="1"/>
  <c r="C1584" i="2"/>
  <c r="D1584" i="2"/>
  <c r="G1584" i="2"/>
  <c r="H1584" i="2"/>
  <c r="I1584" i="2" s="1"/>
  <c r="J1584" i="2" a="1"/>
  <c r="J1584" i="2"/>
  <c r="C1585" i="2"/>
  <c r="D1585" i="2"/>
  <c r="G1585" i="2"/>
  <c r="H1585" i="2"/>
  <c r="I1585" i="2" s="1"/>
  <c r="J1585" i="2" a="1"/>
  <c r="J1585" i="2" s="1"/>
  <c r="C1586" i="2"/>
  <c r="D1586" i="2"/>
  <c r="G1586" i="2"/>
  <c r="H1586" i="2"/>
  <c r="I1586" i="2" s="1"/>
  <c r="J1586" i="2" a="1"/>
  <c r="J1586" i="2" s="1"/>
  <c r="C1587" i="2"/>
  <c r="D1587" i="2"/>
  <c r="G1587" i="2"/>
  <c r="H1587" i="2"/>
  <c r="I1587" i="2" s="1"/>
  <c r="J1587" i="2" a="1"/>
  <c r="J1587" i="2" s="1"/>
  <c r="C1588" i="2"/>
  <c r="D1588" i="2"/>
  <c r="G1588" i="2"/>
  <c r="H1588" i="2"/>
  <c r="I1588" i="2" s="1"/>
  <c r="J1588" i="2" a="1"/>
  <c r="J1588" i="2" s="1"/>
  <c r="C1589" i="2"/>
  <c r="D1589" i="2"/>
  <c r="G1589" i="2"/>
  <c r="H1589" i="2"/>
  <c r="I1589" i="2" s="1"/>
  <c r="J1589" i="2" a="1"/>
  <c r="J1589" i="2" s="1"/>
  <c r="C1590" i="2"/>
  <c r="D1590" i="2"/>
  <c r="G1590" i="2"/>
  <c r="H1590" i="2"/>
  <c r="I1590" i="2" s="1"/>
  <c r="J1590" i="2" a="1"/>
  <c r="J1590" i="2" s="1"/>
  <c r="C1591" i="2"/>
  <c r="D1591" i="2"/>
  <c r="G1591" i="2"/>
  <c r="H1591" i="2"/>
  <c r="I1591" i="2"/>
  <c r="J1591" i="2" a="1"/>
  <c r="J1591" i="2" s="1"/>
  <c r="C1592" i="2"/>
  <c r="D1592" i="2"/>
  <c r="G1592" i="2"/>
  <c r="H1592" i="2"/>
  <c r="I1592" i="2" s="1"/>
  <c r="J1592" i="2" a="1"/>
  <c r="J1592" i="2" s="1"/>
  <c r="C1593" i="2"/>
  <c r="D1593" i="2"/>
  <c r="G1593" i="2"/>
  <c r="H1593" i="2"/>
  <c r="I1593" i="2" s="1"/>
  <c r="J1593" i="2" a="1"/>
  <c r="J1593" i="2" s="1"/>
  <c r="C1594" i="2"/>
  <c r="D1594" i="2"/>
  <c r="G1594" i="2"/>
  <c r="H1594" i="2"/>
  <c r="I1594" i="2" s="1"/>
  <c r="J1594" i="2" a="1"/>
  <c r="J1594" i="2"/>
  <c r="C1595" i="2"/>
  <c r="D1595" i="2"/>
  <c r="G1595" i="2"/>
  <c r="H1595" i="2"/>
  <c r="I1595" i="2" s="1"/>
  <c r="J1595" i="2" a="1"/>
  <c r="J1595" i="2" s="1"/>
  <c r="C1596" i="2"/>
  <c r="D1596" i="2"/>
  <c r="G1596" i="2"/>
  <c r="H1596" i="2"/>
  <c r="I1596" i="2" s="1"/>
  <c r="J1596" i="2" a="1"/>
  <c r="J1596" i="2" s="1"/>
  <c r="C1597" i="2"/>
  <c r="D1597" i="2"/>
  <c r="G1597" i="2"/>
  <c r="H1597" i="2"/>
  <c r="I1597" i="2" s="1"/>
  <c r="J1597" i="2" a="1"/>
  <c r="J1597" i="2"/>
  <c r="C1598" i="2"/>
  <c r="D1598" i="2"/>
  <c r="G1598" i="2"/>
  <c r="H1598" i="2"/>
  <c r="I1598" i="2" s="1"/>
  <c r="J1598" i="2" a="1"/>
  <c r="J1598" i="2"/>
  <c r="C1599" i="2"/>
  <c r="D1599" i="2"/>
  <c r="G1599" i="2"/>
  <c r="H1599" i="2"/>
  <c r="I1599" i="2" s="1"/>
  <c r="J1599" i="2" a="1"/>
  <c r="J1599" i="2" s="1"/>
  <c r="C1600" i="2"/>
  <c r="D1600" i="2"/>
  <c r="G1600" i="2"/>
  <c r="H1600" i="2"/>
  <c r="I1600" i="2"/>
  <c r="J1600" i="2" a="1"/>
  <c r="J1600" i="2"/>
  <c r="C1601" i="2"/>
  <c r="D1601" i="2"/>
  <c r="G1601" i="2"/>
  <c r="H1601" i="2"/>
  <c r="I1601" i="2" s="1"/>
  <c r="J1601" i="2" a="1"/>
  <c r="J1601" i="2" s="1"/>
  <c r="C1602" i="2"/>
  <c r="D1602" i="2"/>
  <c r="G1602" i="2"/>
  <c r="H1602" i="2"/>
  <c r="I1602" i="2"/>
  <c r="J1602" i="2" a="1"/>
  <c r="J1602" i="2"/>
  <c r="C1603" i="2"/>
  <c r="D1603" i="2"/>
  <c r="G1603" i="2"/>
  <c r="H1603" i="2"/>
  <c r="I1603" i="2" s="1"/>
  <c r="J1603" i="2" a="1"/>
  <c r="J1603" i="2" s="1"/>
  <c r="C1604" i="2"/>
  <c r="D1604" i="2"/>
  <c r="G1604" i="2"/>
  <c r="H1604" i="2"/>
  <c r="I1604" i="2"/>
  <c r="J1604" i="2" a="1"/>
  <c r="J1604" i="2" s="1"/>
  <c r="C1605" i="2"/>
  <c r="D1605" i="2"/>
  <c r="G1605" i="2"/>
  <c r="H1605" i="2"/>
  <c r="I1605" i="2" s="1"/>
  <c r="J1605" i="2" a="1"/>
  <c r="J1605" i="2" s="1"/>
  <c r="C1606" i="2"/>
  <c r="D1606" i="2"/>
  <c r="G1606" i="2"/>
  <c r="H1606" i="2"/>
  <c r="I1606" i="2"/>
  <c r="J1606" i="2" a="1"/>
  <c r="J1606" i="2"/>
  <c r="C1607" i="2"/>
  <c r="D1607" i="2"/>
  <c r="G1607" i="2"/>
  <c r="H1607" i="2"/>
  <c r="I1607" i="2" s="1"/>
  <c r="J1607" i="2" a="1"/>
  <c r="J1607" i="2" s="1"/>
  <c r="C1608" i="2"/>
  <c r="D1608" i="2"/>
  <c r="G1608" i="2"/>
  <c r="H1608" i="2"/>
  <c r="I1608" i="2"/>
  <c r="J1608" i="2" a="1"/>
  <c r="J1608" i="2"/>
  <c r="C1609" i="2"/>
  <c r="D1609" i="2"/>
  <c r="G1609" i="2"/>
  <c r="H1609" i="2"/>
  <c r="I1609" i="2" s="1"/>
  <c r="J1609" i="2" a="1"/>
  <c r="J1609" i="2" s="1"/>
  <c r="C1610" i="2"/>
  <c r="D1610" i="2"/>
  <c r="G1610" i="2"/>
  <c r="H1610" i="2"/>
  <c r="I1610" i="2"/>
  <c r="J1610" i="2" a="1"/>
  <c r="J1610" i="2"/>
  <c r="C1611" i="2"/>
  <c r="D1611" i="2"/>
  <c r="G1611" i="2"/>
  <c r="H1611" i="2"/>
  <c r="I1611" i="2" s="1"/>
  <c r="J1611" i="2" a="1"/>
  <c r="J1611" i="2" s="1"/>
  <c r="C1612" i="2"/>
  <c r="D1612" i="2"/>
  <c r="G1612" i="2"/>
  <c r="H1612" i="2"/>
  <c r="I1612" i="2"/>
  <c r="J1612" i="2" a="1"/>
  <c r="J1612" i="2" s="1"/>
  <c r="C1613" i="2"/>
  <c r="D1613" i="2"/>
  <c r="G1613" i="2"/>
  <c r="H1613" i="2"/>
  <c r="I1613" i="2" s="1"/>
  <c r="J1613" i="2" a="1"/>
  <c r="J1613" i="2" s="1"/>
  <c r="C1614" i="2"/>
  <c r="D1614" i="2"/>
  <c r="G1614" i="2"/>
  <c r="H1614" i="2"/>
  <c r="I1614" i="2"/>
  <c r="J1614" i="2" a="1"/>
  <c r="J1614" i="2"/>
  <c r="C1615" i="2"/>
  <c r="D1615" i="2"/>
  <c r="G1615" i="2"/>
  <c r="H1615" i="2"/>
  <c r="I1615" i="2" s="1"/>
  <c r="J1615" i="2" a="1"/>
  <c r="J1615" i="2" s="1"/>
  <c r="C1616" i="2"/>
  <c r="D1616" i="2"/>
  <c r="G1616" i="2"/>
  <c r="H1616" i="2"/>
  <c r="I1616" i="2" s="1"/>
  <c r="J1616" i="2" a="1"/>
  <c r="J1616" i="2"/>
  <c r="C1617" i="2"/>
  <c r="D1617" i="2"/>
  <c r="G1617" i="2"/>
  <c r="H1617" i="2"/>
  <c r="I1617" i="2" s="1"/>
  <c r="J1617" i="2" a="1"/>
  <c r="J1617" i="2" s="1"/>
  <c r="C1618" i="2"/>
  <c r="D1618" i="2"/>
  <c r="G1618" i="2"/>
  <c r="H1618" i="2"/>
  <c r="I1618" i="2" s="1"/>
  <c r="J1618" i="2" a="1"/>
  <c r="J1618" i="2" s="1"/>
  <c r="C1619" i="2"/>
  <c r="D1619" i="2"/>
  <c r="G1619" i="2"/>
  <c r="H1619" i="2"/>
  <c r="I1619" i="2" s="1"/>
  <c r="J1619" i="2" a="1"/>
  <c r="J1619" i="2" s="1"/>
  <c r="C1620" i="2"/>
  <c r="D1620" i="2"/>
  <c r="G1620" i="2"/>
  <c r="H1620" i="2"/>
  <c r="I1620" i="2" s="1"/>
  <c r="J1620" i="2" a="1"/>
  <c r="J1620" i="2" s="1"/>
  <c r="C1621" i="2"/>
  <c r="D1621" i="2"/>
  <c r="G1621" i="2"/>
  <c r="H1621" i="2"/>
  <c r="I1621" i="2" s="1"/>
  <c r="J1621" i="2" a="1"/>
  <c r="J1621" i="2" s="1"/>
  <c r="C1622" i="2"/>
  <c r="D1622" i="2"/>
  <c r="G1622" i="2"/>
  <c r="H1622" i="2"/>
  <c r="I1622" i="2" s="1"/>
  <c r="J1622" i="2" a="1"/>
  <c r="J1622" i="2" s="1"/>
  <c r="C1623" i="2"/>
  <c r="D1623" i="2"/>
  <c r="G1623" i="2"/>
  <c r="H1623" i="2"/>
  <c r="I1623" i="2"/>
  <c r="J1623" i="2" a="1"/>
  <c r="J1623" i="2" s="1"/>
  <c r="C1624" i="2"/>
  <c r="D1624" i="2"/>
  <c r="G1624" i="2"/>
  <c r="H1624" i="2"/>
  <c r="I1624" i="2" s="1"/>
  <c r="J1624" i="2" a="1"/>
  <c r="J1624" i="2" s="1"/>
  <c r="C1625" i="2"/>
  <c r="D1625" i="2"/>
  <c r="G1625" i="2"/>
  <c r="H1625" i="2"/>
  <c r="I1625" i="2" s="1"/>
  <c r="J1625" i="2" a="1"/>
  <c r="J1625" i="2" s="1"/>
  <c r="C1626" i="2"/>
  <c r="D1626" i="2"/>
  <c r="G1626" i="2"/>
  <c r="H1626" i="2"/>
  <c r="I1626" i="2" s="1"/>
  <c r="J1626" i="2" a="1"/>
  <c r="J1626" i="2"/>
  <c r="C1627" i="2"/>
  <c r="D1627" i="2"/>
  <c r="G1627" i="2"/>
  <c r="H1627" i="2"/>
  <c r="I1627" i="2" s="1"/>
  <c r="J1627" i="2" a="1"/>
  <c r="J1627" i="2" s="1"/>
  <c r="C1628" i="2"/>
  <c r="D1628" i="2"/>
  <c r="G1628" i="2"/>
  <c r="H1628" i="2"/>
  <c r="I1628" i="2" s="1"/>
  <c r="J1628" i="2" a="1"/>
  <c r="J1628" i="2" s="1"/>
  <c r="C1629" i="2"/>
  <c r="D1629" i="2"/>
  <c r="G1629" i="2"/>
  <c r="H1629" i="2"/>
  <c r="I1629" i="2" s="1"/>
  <c r="J1629" i="2" a="1"/>
  <c r="J1629" i="2"/>
  <c r="C1630" i="2"/>
  <c r="D1630" i="2"/>
  <c r="G1630" i="2"/>
  <c r="H1630" i="2"/>
  <c r="I1630" i="2" s="1"/>
  <c r="J1630" i="2" a="1"/>
  <c r="J1630" i="2"/>
  <c r="C1631" i="2"/>
  <c r="D1631" i="2"/>
  <c r="G1631" i="2"/>
  <c r="H1631" i="2"/>
  <c r="I1631" i="2" s="1"/>
  <c r="J1631" i="2" a="1"/>
  <c r="J1631" i="2" s="1"/>
  <c r="C1632" i="2"/>
  <c r="D1632" i="2"/>
  <c r="G1632" i="2"/>
  <c r="H1632" i="2"/>
  <c r="I1632" i="2"/>
  <c r="J1632" i="2" a="1"/>
  <c r="J1632" i="2"/>
  <c r="C1633" i="2"/>
  <c r="D1633" i="2"/>
  <c r="G1633" i="2"/>
  <c r="H1633" i="2"/>
  <c r="I1633" i="2" s="1"/>
  <c r="J1633" i="2" a="1"/>
  <c r="J1633" i="2" s="1"/>
  <c r="C1634" i="2"/>
  <c r="D1634" i="2"/>
  <c r="G1634" i="2"/>
  <c r="H1634" i="2"/>
  <c r="I1634" i="2"/>
  <c r="J1634" i="2" a="1"/>
  <c r="J1634" i="2"/>
  <c r="C1635" i="2"/>
  <c r="D1635" i="2"/>
  <c r="G1635" i="2"/>
  <c r="H1635" i="2"/>
  <c r="I1635" i="2" s="1"/>
  <c r="J1635" i="2" a="1"/>
  <c r="J1635" i="2" s="1"/>
  <c r="C1636" i="2"/>
  <c r="D1636" i="2"/>
  <c r="G1636" i="2"/>
  <c r="H1636" i="2"/>
  <c r="I1636" i="2"/>
  <c r="J1636" i="2" a="1"/>
  <c r="J1636" i="2" s="1"/>
  <c r="C1637" i="2"/>
  <c r="D1637" i="2"/>
  <c r="G1637" i="2"/>
  <c r="H1637" i="2"/>
  <c r="I1637" i="2" s="1"/>
  <c r="J1637" i="2" a="1"/>
  <c r="J1637" i="2" s="1"/>
  <c r="C1638" i="2"/>
  <c r="D1638" i="2"/>
  <c r="G1638" i="2"/>
  <c r="H1638" i="2"/>
  <c r="I1638" i="2"/>
  <c r="J1638" i="2" a="1"/>
  <c r="J1638" i="2"/>
  <c r="C1639" i="2"/>
  <c r="D1639" i="2"/>
  <c r="G1639" i="2"/>
  <c r="H1639" i="2"/>
  <c r="I1639" i="2" s="1"/>
  <c r="J1639" i="2" a="1"/>
  <c r="J1639" i="2" s="1"/>
  <c r="C1640" i="2"/>
  <c r="D1640" i="2"/>
  <c r="G1640" i="2"/>
  <c r="H1640" i="2"/>
  <c r="I1640" i="2"/>
  <c r="J1640" i="2" a="1"/>
  <c r="J1640" i="2"/>
  <c r="C1641" i="2"/>
  <c r="D1641" i="2"/>
  <c r="G1641" i="2"/>
  <c r="H1641" i="2"/>
  <c r="I1641" i="2" s="1"/>
  <c r="J1641" i="2" a="1"/>
  <c r="J1641" i="2" s="1"/>
  <c r="C1642" i="2"/>
  <c r="D1642" i="2"/>
  <c r="G1642" i="2"/>
  <c r="H1642" i="2"/>
  <c r="I1642" i="2"/>
  <c r="J1642" i="2" a="1"/>
  <c r="J1642" i="2"/>
  <c r="C1643" i="2"/>
  <c r="D1643" i="2"/>
  <c r="G1643" i="2"/>
  <c r="H1643" i="2"/>
  <c r="I1643" i="2" s="1"/>
  <c r="J1643" i="2" a="1"/>
  <c r="J1643" i="2" s="1"/>
  <c r="C1644" i="2"/>
  <c r="D1644" i="2"/>
  <c r="G1644" i="2"/>
  <c r="H1644" i="2"/>
  <c r="I1644" i="2"/>
  <c r="J1644" i="2" a="1"/>
  <c r="J1644" i="2" s="1"/>
  <c r="C1645" i="2"/>
  <c r="D1645" i="2"/>
  <c r="G1645" i="2"/>
  <c r="H1645" i="2"/>
  <c r="I1645" i="2" s="1"/>
  <c r="J1645" i="2" a="1"/>
  <c r="J1645" i="2" s="1"/>
  <c r="C1646" i="2"/>
  <c r="D1646" i="2"/>
  <c r="G1646" i="2"/>
  <c r="H1646" i="2"/>
  <c r="I1646" i="2"/>
  <c r="J1646" i="2" a="1"/>
  <c r="J1646" i="2"/>
  <c r="C1647" i="2"/>
  <c r="D1647" i="2"/>
  <c r="G1647" i="2"/>
  <c r="H1647" i="2"/>
  <c r="I1647" i="2" s="1"/>
  <c r="J1647" i="2" a="1"/>
  <c r="J1647" i="2" s="1"/>
  <c r="C1648" i="2"/>
  <c r="D1648" i="2"/>
  <c r="G1648" i="2"/>
  <c r="H1648" i="2"/>
  <c r="I1648" i="2" s="1"/>
  <c r="J1648" i="2" a="1"/>
  <c r="J1648" i="2"/>
  <c r="C1649" i="2"/>
  <c r="D1649" i="2"/>
  <c r="G1649" i="2"/>
  <c r="H1649" i="2"/>
  <c r="I1649" i="2" s="1"/>
  <c r="J1649" i="2" a="1"/>
  <c r="J1649" i="2" s="1"/>
  <c r="C1650" i="2"/>
  <c r="D1650" i="2"/>
  <c r="G1650" i="2"/>
  <c r="H1650" i="2"/>
  <c r="I1650" i="2" s="1"/>
  <c r="J1650" i="2" a="1"/>
  <c r="J1650" i="2" s="1"/>
  <c r="C1651" i="2"/>
  <c r="D1651" i="2"/>
  <c r="G1651" i="2"/>
  <c r="H1651" i="2"/>
  <c r="I1651" i="2" s="1"/>
  <c r="J1651" i="2" a="1"/>
  <c r="J1651" i="2" s="1"/>
  <c r="C1652" i="2"/>
  <c r="D1652" i="2"/>
  <c r="G1652" i="2"/>
  <c r="H1652" i="2"/>
  <c r="I1652" i="2" s="1"/>
  <c r="J1652" i="2" a="1"/>
  <c r="J1652" i="2" s="1"/>
  <c r="C1653" i="2"/>
  <c r="D1653" i="2"/>
  <c r="G1653" i="2"/>
  <c r="H1653" i="2"/>
  <c r="I1653" i="2" s="1"/>
  <c r="J1653" i="2" a="1"/>
  <c r="J1653" i="2" s="1"/>
  <c r="C1654" i="2"/>
  <c r="D1654" i="2"/>
  <c r="G1654" i="2"/>
  <c r="H1654" i="2"/>
  <c r="I1654" i="2" s="1"/>
  <c r="J1654" i="2" a="1"/>
  <c r="J1654" i="2" s="1"/>
  <c r="C1655" i="2"/>
  <c r="D1655" i="2"/>
  <c r="G1655" i="2"/>
  <c r="H1655" i="2"/>
  <c r="I1655" i="2"/>
  <c r="J1655" i="2" a="1"/>
  <c r="J1655" i="2" s="1"/>
  <c r="C1656" i="2"/>
  <c r="D1656" i="2"/>
  <c r="G1656" i="2"/>
  <c r="H1656" i="2"/>
  <c r="I1656" i="2" s="1"/>
  <c r="J1656" i="2" a="1"/>
  <c r="J1656" i="2" s="1"/>
  <c r="C1657" i="2"/>
  <c r="D1657" i="2"/>
  <c r="G1657" i="2"/>
  <c r="H1657" i="2"/>
  <c r="I1657" i="2" s="1"/>
  <c r="J1657" i="2" a="1"/>
  <c r="J1657" i="2" s="1"/>
  <c r="C1658" i="2"/>
  <c r="D1658" i="2"/>
  <c r="G1658" i="2"/>
  <c r="H1658" i="2"/>
  <c r="I1658" i="2" s="1"/>
  <c r="J1658" i="2" a="1"/>
  <c r="J1658" i="2"/>
  <c r="C1659" i="2"/>
  <c r="D1659" i="2"/>
  <c r="G1659" i="2"/>
  <c r="H1659" i="2"/>
  <c r="I1659" i="2" s="1"/>
  <c r="J1659" i="2" a="1"/>
  <c r="J1659" i="2" s="1"/>
  <c r="C1660" i="2"/>
  <c r="D1660" i="2"/>
  <c r="G1660" i="2"/>
  <c r="H1660" i="2"/>
  <c r="I1660" i="2" s="1"/>
  <c r="J1660" i="2" a="1"/>
  <c r="J1660" i="2" s="1"/>
  <c r="C1661" i="2"/>
  <c r="D1661" i="2"/>
  <c r="G1661" i="2"/>
  <c r="H1661" i="2"/>
  <c r="I1661" i="2" s="1"/>
  <c r="J1661" i="2" a="1"/>
  <c r="J1661" i="2"/>
  <c r="C1662" i="2"/>
  <c r="D1662" i="2"/>
  <c r="G1662" i="2"/>
  <c r="H1662" i="2"/>
  <c r="I1662" i="2" s="1"/>
  <c r="J1662" i="2" a="1"/>
  <c r="J1662" i="2"/>
  <c r="C1663" i="2"/>
  <c r="D1663" i="2"/>
  <c r="G1663" i="2"/>
  <c r="H1663" i="2"/>
  <c r="I1663" i="2" s="1"/>
  <c r="J1663" i="2" a="1"/>
  <c r="J1663" i="2" s="1"/>
  <c r="C1664" i="2"/>
  <c r="D1664" i="2"/>
  <c r="G1664" i="2"/>
  <c r="H1664" i="2"/>
  <c r="I1664" i="2"/>
  <c r="J1664" i="2" a="1"/>
  <c r="J1664" i="2"/>
  <c r="C1665" i="2"/>
  <c r="D1665" i="2"/>
  <c r="G1665" i="2"/>
  <c r="H1665" i="2"/>
  <c r="I1665" i="2" s="1"/>
  <c r="J1665" i="2" a="1"/>
  <c r="J1665" i="2" s="1"/>
  <c r="C1666" i="2"/>
  <c r="D1666" i="2"/>
  <c r="G1666" i="2"/>
  <c r="H1666" i="2"/>
  <c r="I1666" i="2"/>
  <c r="J1666" i="2" a="1"/>
  <c r="J1666" i="2"/>
  <c r="C1667" i="2"/>
  <c r="D1667" i="2"/>
  <c r="G1667" i="2"/>
  <c r="H1667" i="2"/>
  <c r="I1667" i="2" s="1"/>
  <c r="J1667" i="2" a="1"/>
  <c r="J1667" i="2" s="1"/>
  <c r="C1668" i="2"/>
  <c r="D1668" i="2"/>
  <c r="G1668" i="2"/>
  <c r="H1668" i="2"/>
  <c r="I1668" i="2"/>
  <c r="J1668" i="2" a="1"/>
  <c r="J1668" i="2" s="1"/>
  <c r="C1669" i="2"/>
  <c r="D1669" i="2"/>
  <c r="G1669" i="2"/>
  <c r="H1669" i="2"/>
  <c r="I1669" i="2" s="1"/>
  <c r="J1669" i="2" a="1"/>
  <c r="J1669" i="2" s="1"/>
  <c r="C1670" i="2"/>
  <c r="D1670" i="2"/>
  <c r="G1670" i="2"/>
  <c r="H1670" i="2"/>
  <c r="I1670" i="2"/>
  <c r="J1670" i="2" a="1"/>
  <c r="J1670" i="2"/>
  <c r="C1671" i="2"/>
  <c r="D1671" i="2"/>
  <c r="G1671" i="2"/>
  <c r="H1671" i="2"/>
  <c r="I1671" i="2" s="1"/>
  <c r="J1671" i="2" a="1"/>
  <c r="J1671" i="2" s="1"/>
  <c r="C1672" i="2"/>
  <c r="D1672" i="2"/>
  <c r="G1672" i="2"/>
  <c r="H1672" i="2"/>
  <c r="I1672" i="2"/>
  <c r="J1672" i="2" a="1"/>
  <c r="J1672" i="2"/>
  <c r="C1673" i="2"/>
  <c r="D1673" i="2"/>
  <c r="G1673" i="2"/>
  <c r="H1673" i="2"/>
  <c r="I1673" i="2" s="1"/>
  <c r="J1673" i="2" a="1"/>
  <c r="J1673" i="2" s="1"/>
  <c r="C1674" i="2"/>
  <c r="D1674" i="2"/>
  <c r="G1674" i="2"/>
  <c r="H1674" i="2"/>
  <c r="I1674" i="2"/>
  <c r="J1674" i="2" a="1"/>
  <c r="J1674" i="2"/>
  <c r="C1675" i="2"/>
  <c r="D1675" i="2"/>
  <c r="G1675" i="2"/>
  <c r="H1675" i="2"/>
  <c r="I1675" i="2" s="1"/>
  <c r="J1675" i="2" a="1"/>
  <c r="J1675" i="2" s="1"/>
  <c r="C1676" i="2"/>
  <c r="D1676" i="2"/>
  <c r="G1676" i="2"/>
  <c r="H1676" i="2"/>
  <c r="I1676" i="2"/>
  <c r="J1676" i="2" a="1"/>
  <c r="J1676" i="2" s="1"/>
  <c r="C1677" i="2"/>
  <c r="D1677" i="2"/>
  <c r="G1677" i="2"/>
  <c r="H1677" i="2"/>
  <c r="I1677" i="2" s="1"/>
  <c r="J1677" i="2" a="1"/>
  <c r="J1677" i="2" s="1"/>
  <c r="C1678" i="2"/>
  <c r="D1678" i="2"/>
  <c r="G1678" i="2"/>
  <c r="H1678" i="2"/>
  <c r="I1678" i="2"/>
  <c r="J1678" i="2" a="1"/>
  <c r="J1678" i="2"/>
  <c r="C1679" i="2"/>
  <c r="D1679" i="2"/>
  <c r="G1679" i="2"/>
  <c r="H1679" i="2"/>
  <c r="I1679" i="2" s="1"/>
  <c r="J1679" i="2" a="1"/>
  <c r="J1679" i="2" s="1"/>
  <c r="C1680" i="2"/>
  <c r="D1680" i="2"/>
  <c r="G1680" i="2"/>
  <c r="H1680" i="2"/>
  <c r="I1680" i="2" s="1"/>
  <c r="J1680" i="2" a="1"/>
  <c r="J1680" i="2"/>
  <c r="C1681" i="2"/>
  <c r="D1681" i="2"/>
  <c r="G1681" i="2"/>
  <c r="H1681" i="2"/>
  <c r="I1681" i="2" s="1"/>
  <c r="J1681" i="2" a="1"/>
  <c r="J1681" i="2" s="1"/>
  <c r="C1682" i="2"/>
  <c r="D1682" i="2"/>
  <c r="G1682" i="2"/>
  <c r="H1682" i="2"/>
  <c r="I1682" i="2" s="1"/>
  <c r="J1682" i="2" a="1"/>
  <c r="J1682" i="2" s="1"/>
  <c r="C1683" i="2"/>
  <c r="D1683" i="2"/>
  <c r="G1683" i="2"/>
  <c r="H1683" i="2"/>
  <c r="I1683" i="2" s="1"/>
  <c r="J1683" i="2" a="1"/>
  <c r="J1683" i="2" s="1"/>
  <c r="C1684" i="2"/>
  <c r="D1684" i="2"/>
  <c r="G1684" i="2"/>
  <c r="H1684" i="2"/>
  <c r="I1684" i="2" s="1"/>
  <c r="J1684" i="2" a="1"/>
  <c r="J1684" i="2" s="1"/>
  <c r="C1685" i="2"/>
  <c r="D1685" i="2"/>
  <c r="G1685" i="2"/>
  <c r="H1685" i="2"/>
  <c r="I1685" i="2" s="1"/>
  <c r="J1685" i="2" a="1"/>
  <c r="J1685" i="2" s="1"/>
  <c r="C1686" i="2"/>
  <c r="D1686" i="2"/>
  <c r="G1686" i="2"/>
  <c r="H1686" i="2"/>
  <c r="I1686" i="2" s="1"/>
  <c r="J1686" i="2" a="1"/>
  <c r="J1686" i="2" s="1"/>
  <c r="C1687" i="2"/>
  <c r="D1687" i="2"/>
  <c r="G1687" i="2"/>
  <c r="H1687" i="2"/>
  <c r="I1687" i="2"/>
  <c r="J1687" i="2" a="1"/>
  <c r="J1687" i="2" s="1"/>
  <c r="C1688" i="2"/>
  <c r="D1688" i="2"/>
  <c r="G1688" i="2"/>
  <c r="H1688" i="2"/>
  <c r="I1688" i="2" s="1"/>
  <c r="J1688" i="2" a="1"/>
  <c r="J1688" i="2" s="1"/>
  <c r="C1689" i="2"/>
  <c r="D1689" i="2"/>
  <c r="G1689" i="2"/>
  <c r="H1689" i="2"/>
  <c r="I1689" i="2" s="1"/>
  <c r="J1689" i="2" a="1"/>
  <c r="J1689" i="2" s="1"/>
  <c r="C1690" i="2"/>
  <c r="D1690" i="2"/>
  <c r="G1690" i="2"/>
  <c r="H1690" i="2"/>
  <c r="I1690" i="2" s="1"/>
  <c r="J1690" i="2" a="1"/>
  <c r="J1690" i="2"/>
  <c r="C1691" i="2"/>
  <c r="D1691" i="2"/>
  <c r="G1691" i="2"/>
  <c r="H1691" i="2"/>
  <c r="I1691" i="2" s="1"/>
  <c r="J1691" i="2" a="1"/>
  <c r="J1691" i="2" s="1"/>
  <c r="C1692" i="2"/>
  <c r="D1692" i="2"/>
  <c r="G1692" i="2"/>
  <c r="H1692" i="2"/>
  <c r="I1692" i="2" s="1"/>
  <c r="J1692" i="2" a="1"/>
  <c r="J1692" i="2" s="1"/>
  <c r="C1693" i="2"/>
  <c r="D1693" i="2"/>
  <c r="G1693" i="2"/>
  <c r="H1693" i="2"/>
  <c r="I1693" i="2" s="1"/>
  <c r="J1693" i="2" a="1"/>
  <c r="J1693" i="2"/>
  <c r="C1694" i="2"/>
  <c r="D1694" i="2"/>
  <c r="G1694" i="2"/>
  <c r="H1694" i="2"/>
  <c r="I1694" i="2" s="1"/>
  <c r="J1694" i="2" a="1"/>
  <c r="J1694" i="2"/>
  <c r="C1695" i="2"/>
  <c r="D1695" i="2"/>
  <c r="G1695" i="2"/>
  <c r="H1695" i="2"/>
  <c r="I1695" i="2" s="1"/>
  <c r="J1695" i="2" a="1"/>
  <c r="J1695" i="2" s="1"/>
  <c r="C1696" i="2"/>
  <c r="D1696" i="2"/>
  <c r="G1696" i="2"/>
  <c r="H1696" i="2"/>
  <c r="I1696" i="2"/>
  <c r="J1696" i="2" a="1"/>
  <c r="J1696" i="2"/>
  <c r="C1697" i="2"/>
  <c r="D1697" i="2"/>
  <c r="G1697" i="2"/>
  <c r="H1697" i="2"/>
  <c r="I1697" i="2" s="1"/>
  <c r="J1697" i="2" a="1"/>
  <c r="J1697" i="2" s="1"/>
  <c r="C1698" i="2"/>
  <c r="D1698" i="2"/>
  <c r="G1698" i="2"/>
  <c r="H1698" i="2"/>
  <c r="I1698" i="2"/>
  <c r="J1698" i="2" a="1"/>
  <c r="J1698" i="2" s="1"/>
  <c r="C1699" i="2"/>
  <c r="D1699" i="2"/>
  <c r="G1699" i="2"/>
  <c r="H1699" i="2"/>
  <c r="I1699" i="2" s="1"/>
  <c r="J1699" i="2" a="1"/>
  <c r="J1699" i="2" s="1"/>
  <c r="C1700" i="2"/>
  <c r="D1700" i="2"/>
  <c r="G1700" i="2"/>
  <c r="H1700" i="2"/>
  <c r="I1700" i="2"/>
  <c r="J1700" i="2" a="1"/>
  <c r="J1700" i="2" s="1"/>
  <c r="C1701" i="2"/>
  <c r="D1701" i="2"/>
  <c r="G1701" i="2"/>
  <c r="H1701" i="2"/>
  <c r="I1701" i="2" s="1"/>
  <c r="J1701" i="2" a="1"/>
  <c r="J1701" i="2" s="1"/>
  <c r="C1702" i="2"/>
  <c r="D1702" i="2"/>
  <c r="G1702" i="2"/>
  <c r="H1702" i="2"/>
  <c r="I1702" i="2"/>
  <c r="J1702" i="2" a="1"/>
  <c r="J1702" i="2" s="1"/>
  <c r="C1703" i="2"/>
  <c r="D1703" i="2"/>
  <c r="G1703" i="2"/>
  <c r="H1703" i="2"/>
  <c r="I1703" i="2" s="1"/>
  <c r="J1703" i="2" a="1"/>
  <c r="J1703" i="2" s="1"/>
  <c r="C1704" i="2"/>
  <c r="D1704" i="2"/>
  <c r="G1704" i="2"/>
  <c r="H1704" i="2"/>
  <c r="I1704" i="2" s="1"/>
  <c r="J1704" i="2" a="1"/>
  <c r="J1704" i="2"/>
  <c r="C1705" i="2"/>
  <c r="D1705" i="2"/>
  <c r="G1705" i="2"/>
  <c r="H1705" i="2"/>
  <c r="I1705" i="2" s="1"/>
  <c r="J1705" i="2" a="1"/>
  <c r="J1705" i="2" s="1"/>
  <c r="C1706" i="2"/>
  <c r="D1706" i="2"/>
  <c r="G1706" i="2"/>
  <c r="H1706" i="2"/>
  <c r="I1706" i="2" s="1"/>
  <c r="J1706" i="2" a="1"/>
  <c r="J1706" i="2" s="1"/>
  <c r="C1707" i="2"/>
  <c r="D1707" i="2"/>
  <c r="G1707" i="2"/>
  <c r="H1707" i="2"/>
  <c r="I1707" i="2"/>
  <c r="J1707" i="2" a="1"/>
  <c r="J1707" i="2" s="1"/>
  <c r="C1708" i="2"/>
  <c r="D1708" i="2"/>
  <c r="G1708" i="2"/>
  <c r="H1708" i="2"/>
  <c r="I1708" i="2" s="1"/>
  <c r="J1708" i="2" a="1"/>
  <c r="J1708" i="2"/>
  <c r="C1709" i="2"/>
  <c r="D1709" i="2"/>
  <c r="G1709" i="2"/>
  <c r="H1709" i="2"/>
  <c r="I1709" i="2"/>
  <c r="J1709" i="2" a="1"/>
  <c r="J1709" i="2"/>
  <c r="C1710" i="2"/>
  <c r="D1710" i="2"/>
  <c r="G1710" i="2"/>
  <c r="H1710" i="2"/>
  <c r="I1710" i="2"/>
  <c r="J1710" i="2" a="1"/>
  <c r="J1710" i="2" s="1"/>
  <c r="C1711" i="2"/>
  <c r="D1711" i="2"/>
  <c r="G1711" i="2"/>
  <c r="H1711" i="2"/>
  <c r="I1711" i="2" s="1"/>
  <c r="J1711" i="2" a="1"/>
  <c r="J1711" i="2"/>
  <c r="C1712" i="2"/>
  <c r="D1712" i="2"/>
  <c r="G1712" i="2"/>
  <c r="H1712" i="2"/>
  <c r="I1712" i="2" s="1"/>
  <c r="J1712" i="2" a="1"/>
  <c r="J1712" i="2"/>
  <c r="C1713" i="2"/>
  <c r="D1713" i="2"/>
  <c r="G1713" i="2"/>
  <c r="H1713" i="2"/>
  <c r="I1713" i="2" s="1"/>
  <c r="J1713" i="2" a="1"/>
  <c r="J1713" i="2"/>
  <c r="C1714" i="2"/>
  <c r="D1714" i="2"/>
  <c r="G1714" i="2"/>
  <c r="H1714" i="2"/>
  <c r="I1714" i="2" s="1"/>
  <c r="J1714" i="2" a="1"/>
  <c r="J1714" i="2" s="1"/>
  <c r="C1715" i="2"/>
  <c r="D1715" i="2"/>
  <c r="G1715" i="2"/>
  <c r="H1715" i="2"/>
  <c r="I1715" i="2" s="1"/>
  <c r="J1715" i="2" a="1"/>
  <c r="J1715" i="2"/>
  <c r="C1716" i="2"/>
  <c r="D1716" i="2"/>
  <c r="G1716" i="2"/>
  <c r="H1716" i="2"/>
  <c r="I1716" i="2" s="1"/>
  <c r="J1716" i="2" a="1"/>
  <c r="J1716" i="2" s="1"/>
  <c r="C1717" i="2"/>
  <c r="D1717" i="2"/>
  <c r="G1717" i="2"/>
  <c r="H1717" i="2"/>
  <c r="I1717" i="2" s="1"/>
  <c r="J1717" i="2" a="1"/>
  <c r="J1717" i="2"/>
  <c r="C1718" i="2"/>
  <c r="D1718" i="2"/>
  <c r="G1718" i="2"/>
  <c r="H1718" i="2"/>
  <c r="I1718" i="2" s="1"/>
  <c r="J1718" i="2" a="1"/>
  <c r="J1718" i="2" s="1"/>
  <c r="C1719" i="2"/>
  <c r="D1719" i="2"/>
  <c r="G1719" i="2"/>
  <c r="H1719" i="2"/>
  <c r="I1719" i="2" s="1"/>
  <c r="J1719" i="2" a="1"/>
  <c r="J1719" i="2"/>
  <c r="C1720" i="2"/>
  <c r="D1720" i="2"/>
  <c r="G1720" i="2"/>
  <c r="H1720" i="2"/>
  <c r="I1720" i="2" s="1"/>
  <c r="J1720" i="2" a="1"/>
  <c r="J1720" i="2" s="1"/>
  <c r="C1721" i="2"/>
  <c r="D1721" i="2"/>
  <c r="G1721" i="2"/>
  <c r="H1721" i="2"/>
  <c r="I1721" i="2" s="1"/>
  <c r="J1721" i="2" a="1"/>
  <c r="J1721" i="2"/>
  <c r="C1722" i="2"/>
  <c r="D1722" i="2"/>
  <c r="G1722" i="2"/>
  <c r="H1722" i="2"/>
  <c r="I1722" i="2" s="1"/>
  <c r="J1722" i="2" a="1"/>
  <c r="J1722" i="2" s="1"/>
  <c r="C1723" i="2"/>
  <c r="D1723" i="2"/>
  <c r="G1723" i="2"/>
  <c r="H1723" i="2"/>
  <c r="I1723" i="2" s="1"/>
  <c r="J1723" i="2" a="1"/>
  <c r="J1723" i="2"/>
  <c r="C1724" i="2"/>
  <c r="D1724" i="2"/>
  <c r="G1724" i="2"/>
  <c r="H1724" i="2"/>
  <c r="I1724" i="2" s="1"/>
  <c r="J1724" i="2" a="1"/>
  <c r="J1724" i="2" s="1"/>
  <c r="C1725" i="2"/>
  <c r="D1725" i="2"/>
  <c r="G1725" i="2"/>
  <c r="H1725" i="2"/>
  <c r="I1725" i="2"/>
  <c r="J1725" i="2" a="1"/>
  <c r="J1725" i="2"/>
  <c r="C1726" i="2"/>
  <c r="D1726" i="2"/>
  <c r="G1726" i="2"/>
  <c r="H1726" i="2"/>
  <c r="I1726" i="2" s="1"/>
  <c r="J1726" i="2" a="1"/>
  <c r="J1726" i="2" s="1"/>
  <c r="C1727" i="2"/>
  <c r="D1727" i="2"/>
  <c r="G1727" i="2"/>
  <c r="H1727" i="2"/>
  <c r="I1727" i="2" s="1"/>
  <c r="J1727" i="2" a="1"/>
  <c r="J1727" i="2"/>
  <c r="C1728" i="2"/>
  <c r="D1728" i="2"/>
  <c r="G1728" i="2"/>
  <c r="H1728" i="2"/>
  <c r="I1728" i="2" s="1"/>
  <c r="J1728" i="2" a="1"/>
  <c r="J1728" i="2"/>
  <c r="C1729" i="2"/>
  <c r="D1729" i="2"/>
  <c r="G1729" i="2"/>
  <c r="H1729" i="2"/>
  <c r="I1729" i="2" s="1"/>
  <c r="J1729" i="2" a="1"/>
  <c r="J1729" i="2" s="1"/>
  <c r="C1730" i="2"/>
  <c r="D1730" i="2"/>
  <c r="G1730" i="2"/>
  <c r="H1730" i="2"/>
  <c r="I1730" i="2" s="1"/>
  <c r="J1730" i="2" a="1"/>
  <c r="J1730" i="2" s="1"/>
  <c r="C1731" i="2"/>
  <c r="D1731" i="2"/>
  <c r="G1731" i="2"/>
  <c r="H1731" i="2"/>
  <c r="I1731" i="2"/>
  <c r="J1731" i="2" a="1"/>
  <c r="J1731" i="2" s="1"/>
  <c r="C1732" i="2"/>
  <c r="D1732" i="2"/>
  <c r="G1732" i="2"/>
  <c r="H1732" i="2"/>
  <c r="I1732" i="2" s="1"/>
  <c r="J1732" i="2" a="1"/>
  <c r="J1732" i="2"/>
  <c r="C1733" i="2"/>
  <c r="D1733" i="2"/>
  <c r="G1733" i="2"/>
  <c r="H1733" i="2"/>
  <c r="I1733" i="2" s="1"/>
  <c r="J1733" i="2" a="1"/>
  <c r="J1733" i="2" s="1"/>
  <c r="C1734" i="2"/>
  <c r="D1734" i="2"/>
  <c r="G1734" i="2"/>
  <c r="H1734" i="2"/>
  <c r="I1734" i="2" s="1"/>
  <c r="J1734" i="2" a="1"/>
  <c r="J1734" i="2" s="1"/>
  <c r="C1735" i="2"/>
  <c r="D1735" i="2"/>
  <c r="G1735" i="2"/>
  <c r="H1735" i="2"/>
  <c r="I1735" i="2" s="1"/>
  <c r="J1735" i="2" a="1"/>
  <c r="J1735" i="2" s="1"/>
  <c r="C1736" i="2"/>
  <c r="D1736" i="2"/>
  <c r="G1736" i="2"/>
  <c r="H1736" i="2"/>
  <c r="I1736" i="2" s="1"/>
  <c r="J1736" i="2" a="1"/>
  <c r="J1736" i="2"/>
  <c r="C1737" i="2"/>
  <c r="D1737" i="2"/>
  <c r="G1737" i="2"/>
  <c r="H1737" i="2"/>
  <c r="I1737" i="2" s="1"/>
  <c r="J1737" i="2" a="1"/>
  <c r="J1737" i="2" s="1"/>
  <c r="C1738" i="2"/>
  <c r="D1738" i="2"/>
  <c r="G1738" i="2"/>
  <c r="H1738" i="2"/>
  <c r="I1738" i="2" s="1"/>
  <c r="J1738" i="2" a="1"/>
  <c r="J1738" i="2" s="1"/>
  <c r="C1739" i="2"/>
  <c r="D1739" i="2"/>
  <c r="G1739" i="2"/>
  <c r="H1739" i="2"/>
  <c r="I1739" i="2"/>
  <c r="J1739" i="2" a="1"/>
  <c r="J1739" i="2" s="1"/>
  <c r="C1740" i="2"/>
  <c r="D1740" i="2"/>
  <c r="G1740" i="2"/>
  <c r="H1740" i="2"/>
  <c r="I1740" i="2" s="1"/>
  <c r="J1740" i="2" a="1"/>
  <c r="J1740" i="2"/>
  <c r="C1741" i="2"/>
  <c r="D1741" i="2"/>
  <c r="G1741" i="2"/>
  <c r="H1741" i="2"/>
  <c r="I1741" i="2"/>
  <c r="J1741" i="2" a="1"/>
  <c r="J1741" i="2" s="1"/>
  <c r="C1742" i="2"/>
  <c r="D1742" i="2"/>
  <c r="G1742" i="2"/>
  <c r="H1742" i="2"/>
  <c r="I1742" i="2"/>
  <c r="J1742" i="2" a="1"/>
  <c r="J1742" i="2" s="1"/>
  <c r="C1743" i="2"/>
  <c r="D1743" i="2"/>
  <c r="G1743" i="2"/>
  <c r="H1743" i="2"/>
  <c r="I1743" i="2" s="1"/>
  <c r="J1743" i="2" a="1"/>
  <c r="J1743" i="2" s="1"/>
  <c r="C1744" i="2"/>
  <c r="D1744" i="2"/>
  <c r="G1744" i="2"/>
  <c r="H1744" i="2"/>
  <c r="I1744" i="2" s="1"/>
  <c r="J1744" i="2" a="1"/>
  <c r="J1744" i="2"/>
  <c r="C1745" i="2"/>
  <c r="D1745" i="2"/>
  <c r="G1745" i="2"/>
  <c r="H1745" i="2"/>
  <c r="I1745" i="2" s="1"/>
  <c r="J1745" i="2" a="1"/>
  <c r="J1745" i="2" s="1"/>
  <c r="C1746" i="2"/>
  <c r="D1746" i="2"/>
  <c r="G1746" i="2"/>
  <c r="H1746" i="2"/>
  <c r="I1746" i="2" s="1"/>
  <c r="J1746" i="2" a="1"/>
  <c r="J1746" i="2" s="1"/>
  <c r="C1747" i="2"/>
  <c r="D1747" i="2"/>
  <c r="G1747" i="2"/>
  <c r="H1747" i="2"/>
  <c r="I1747" i="2"/>
  <c r="J1747" i="2" a="1"/>
  <c r="J1747" i="2" s="1"/>
  <c r="C1748" i="2"/>
  <c r="D1748" i="2"/>
  <c r="G1748" i="2"/>
  <c r="H1748" i="2"/>
  <c r="I1748" i="2" s="1"/>
  <c r="J1748" i="2" a="1"/>
  <c r="J1748" i="2"/>
  <c r="C1749" i="2"/>
  <c r="D1749" i="2"/>
  <c r="G1749" i="2"/>
  <c r="H1749" i="2"/>
  <c r="I1749" i="2" s="1"/>
  <c r="J1749" i="2" a="1"/>
  <c r="J1749" i="2"/>
  <c r="C1750" i="2"/>
  <c r="D1750" i="2"/>
  <c r="G1750" i="2"/>
  <c r="H1750" i="2"/>
  <c r="I1750" i="2"/>
  <c r="J1750" i="2" a="1"/>
  <c r="J1750" i="2" s="1"/>
  <c r="C1751" i="2"/>
  <c r="D1751" i="2"/>
  <c r="G1751" i="2"/>
  <c r="H1751" i="2"/>
  <c r="I1751" i="2" s="1"/>
  <c r="J1751" i="2" a="1"/>
  <c r="J1751" i="2"/>
  <c r="C1752" i="2"/>
  <c r="D1752" i="2"/>
  <c r="G1752" i="2"/>
  <c r="H1752" i="2"/>
  <c r="I1752" i="2" s="1"/>
  <c r="J1752" i="2" a="1"/>
  <c r="J1752" i="2" s="1"/>
  <c r="C1753" i="2"/>
  <c r="D1753" i="2"/>
  <c r="G1753" i="2"/>
  <c r="H1753" i="2"/>
  <c r="I1753" i="2" s="1"/>
  <c r="J1753" i="2" a="1"/>
  <c r="J1753" i="2"/>
  <c r="C1754" i="2"/>
  <c r="D1754" i="2"/>
  <c r="G1754" i="2"/>
  <c r="H1754" i="2"/>
  <c r="I1754" i="2" s="1"/>
  <c r="J1754" i="2" a="1"/>
  <c r="J1754" i="2" s="1"/>
  <c r="C1755" i="2"/>
  <c r="D1755" i="2"/>
  <c r="G1755" i="2"/>
  <c r="H1755" i="2"/>
  <c r="I1755" i="2" s="1"/>
  <c r="J1755" i="2" a="1"/>
  <c r="J1755" i="2"/>
  <c r="C1756" i="2"/>
  <c r="D1756" i="2"/>
  <c r="G1756" i="2"/>
  <c r="H1756" i="2"/>
  <c r="I1756" i="2" s="1"/>
  <c r="J1756" i="2" a="1"/>
  <c r="J1756" i="2" s="1"/>
  <c r="C1757" i="2"/>
  <c r="D1757" i="2"/>
  <c r="G1757" i="2"/>
  <c r="H1757" i="2"/>
  <c r="I1757" i="2" s="1"/>
  <c r="J1757" i="2" a="1"/>
  <c r="J1757" i="2"/>
  <c r="C1758" i="2"/>
  <c r="D1758" i="2"/>
  <c r="G1758" i="2"/>
  <c r="H1758" i="2"/>
  <c r="I1758" i="2" s="1"/>
  <c r="J1758" i="2" a="1"/>
  <c r="J1758" i="2" s="1"/>
  <c r="C1759" i="2"/>
  <c r="D1759" i="2"/>
  <c r="G1759" i="2"/>
  <c r="H1759" i="2"/>
  <c r="I1759" i="2" s="1"/>
  <c r="J1759" i="2" a="1"/>
  <c r="J1759" i="2"/>
  <c r="C1760" i="2"/>
  <c r="D1760" i="2"/>
  <c r="G1760" i="2"/>
  <c r="H1760" i="2"/>
  <c r="I1760" i="2" s="1"/>
  <c r="J1760" i="2" a="1"/>
  <c r="J1760" i="2" s="1"/>
  <c r="C1761" i="2"/>
  <c r="D1761" i="2"/>
  <c r="G1761" i="2"/>
  <c r="H1761" i="2"/>
  <c r="I1761" i="2" s="1"/>
  <c r="J1761" i="2" a="1"/>
  <c r="J1761" i="2"/>
  <c r="C1762" i="2"/>
  <c r="D1762" i="2"/>
  <c r="G1762" i="2"/>
  <c r="H1762" i="2"/>
  <c r="I1762" i="2" s="1"/>
  <c r="J1762" i="2" a="1"/>
  <c r="J1762" i="2" s="1"/>
  <c r="C1763" i="2"/>
  <c r="D1763" i="2"/>
  <c r="G1763" i="2"/>
  <c r="H1763" i="2"/>
  <c r="I1763" i="2" s="1"/>
  <c r="J1763" i="2" a="1"/>
  <c r="J1763" i="2"/>
  <c r="C1764" i="2"/>
  <c r="D1764" i="2"/>
  <c r="G1764" i="2"/>
  <c r="H1764" i="2"/>
  <c r="I1764" i="2" s="1"/>
  <c r="J1764" i="2" a="1"/>
  <c r="J1764" i="2" s="1"/>
  <c r="C1765" i="2"/>
  <c r="D1765" i="2"/>
  <c r="G1765" i="2"/>
  <c r="H1765" i="2"/>
  <c r="I1765" i="2" s="1"/>
  <c r="J1765" i="2" a="1"/>
  <c r="J1765" i="2"/>
  <c r="C1766" i="2"/>
  <c r="D1766" i="2"/>
  <c r="G1766" i="2"/>
  <c r="H1766" i="2"/>
  <c r="I1766" i="2" s="1"/>
  <c r="J1766" i="2" a="1"/>
  <c r="J1766" i="2" s="1"/>
  <c r="C1767" i="2"/>
  <c r="D1767" i="2"/>
  <c r="G1767" i="2"/>
  <c r="H1767" i="2"/>
  <c r="I1767" i="2" s="1"/>
  <c r="J1767" i="2" a="1"/>
  <c r="J1767" i="2"/>
  <c r="C1768" i="2"/>
  <c r="D1768" i="2"/>
  <c r="G1768" i="2"/>
  <c r="H1768" i="2"/>
  <c r="I1768" i="2" s="1"/>
  <c r="J1768" i="2" a="1"/>
  <c r="J1768" i="2" s="1"/>
  <c r="C1769" i="2"/>
  <c r="D1769" i="2"/>
  <c r="G1769" i="2"/>
  <c r="H1769" i="2"/>
  <c r="I1769" i="2" s="1"/>
  <c r="J1769" i="2" a="1"/>
  <c r="J1769" i="2" s="1"/>
  <c r="C1770" i="2"/>
  <c r="D1770" i="2"/>
  <c r="G1770" i="2"/>
  <c r="H1770" i="2"/>
  <c r="I1770" i="2" s="1"/>
  <c r="J1770" i="2" a="1"/>
  <c r="J1770" i="2" s="1"/>
  <c r="C1771" i="2"/>
  <c r="D1771" i="2"/>
  <c r="G1771" i="2"/>
  <c r="H1771" i="2"/>
  <c r="I1771" i="2" s="1"/>
  <c r="J1771" i="2" a="1"/>
  <c r="J1771" i="2" s="1"/>
  <c r="C1772" i="2"/>
  <c r="D1772" i="2"/>
  <c r="G1772" i="2"/>
  <c r="H1772" i="2"/>
  <c r="I1772" i="2" s="1"/>
  <c r="J1772" i="2" a="1"/>
  <c r="J1772" i="2" s="1"/>
  <c r="C1773" i="2"/>
  <c r="D1773" i="2"/>
  <c r="G1773" i="2"/>
  <c r="H1773" i="2"/>
  <c r="I1773" i="2"/>
  <c r="J1773" i="2" a="1"/>
  <c r="J1773" i="2" s="1"/>
  <c r="C1774" i="2"/>
  <c r="D1774" i="2"/>
  <c r="G1774" i="2"/>
  <c r="H1774" i="2"/>
  <c r="I1774" i="2" s="1"/>
  <c r="J1774" i="2" a="1"/>
  <c r="J1774" i="2" s="1"/>
  <c r="C1775" i="2"/>
  <c r="D1775" i="2"/>
  <c r="G1775" i="2"/>
  <c r="H1775" i="2"/>
  <c r="I1775" i="2" s="1"/>
  <c r="J1775" i="2" a="1"/>
  <c r="J1775" i="2" s="1"/>
  <c r="C1776" i="2"/>
  <c r="D1776" i="2"/>
  <c r="G1776" i="2"/>
  <c r="H1776" i="2"/>
  <c r="I1776" i="2" s="1"/>
  <c r="J1776" i="2" a="1"/>
  <c r="J1776" i="2"/>
  <c r="C1777" i="2"/>
  <c r="D1777" i="2"/>
  <c r="G1777" i="2"/>
  <c r="H1777" i="2"/>
  <c r="I1777" i="2" s="1"/>
  <c r="J1777" i="2" a="1"/>
  <c r="J1777" i="2" s="1"/>
  <c r="C1778" i="2"/>
  <c r="D1778" i="2"/>
  <c r="G1778" i="2"/>
  <c r="H1778" i="2"/>
  <c r="I1778" i="2" s="1"/>
  <c r="J1778" i="2" a="1"/>
  <c r="J1778" i="2" s="1"/>
  <c r="C1779" i="2"/>
  <c r="D1779" i="2"/>
  <c r="G1779" i="2"/>
  <c r="H1779" i="2"/>
  <c r="I1779" i="2"/>
  <c r="J1779" i="2" a="1"/>
  <c r="J1779" i="2" s="1"/>
  <c r="C1780" i="2"/>
  <c r="D1780" i="2"/>
  <c r="G1780" i="2"/>
  <c r="H1780" i="2"/>
  <c r="I1780" i="2" s="1"/>
  <c r="J1780" i="2" a="1"/>
  <c r="J1780" i="2"/>
  <c r="C1781" i="2"/>
  <c r="D1781" i="2"/>
  <c r="G1781" i="2"/>
  <c r="H1781" i="2"/>
  <c r="I1781" i="2"/>
  <c r="J1781" i="2" a="1"/>
  <c r="J1781" i="2" s="1"/>
  <c r="C1782" i="2"/>
  <c r="D1782" i="2"/>
  <c r="G1782" i="2"/>
  <c r="H1782" i="2"/>
  <c r="I1782" i="2"/>
  <c r="J1782" i="2" a="1"/>
  <c r="J1782" i="2" s="1"/>
  <c r="C1783" i="2"/>
  <c r="D1783" i="2"/>
  <c r="G1783" i="2"/>
  <c r="H1783" i="2"/>
  <c r="I1783" i="2" s="1"/>
  <c r="J1783" i="2" a="1"/>
  <c r="J1783" i="2" s="1"/>
  <c r="C1784" i="2"/>
  <c r="D1784" i="2"/>
  <c r="G1784" i="2"/>
  <c r="H1784" i="2"/>
  <c r="I1784" i="2" s="1"/>
  <c r="J1784" i="2" a="1"/>
  <c r="J1784" i="2"/>
  <c r="C1785" i="2"/>
  <c r="D1785" i="2"/>
  <c r="G1785" i="2"/>
  <c r="H1785" i="2"/>
  <c r="I1785" i="2" s="1"/>
  <c r="J1785" i="2" a="1"/>
  <c r="J1785" i="2" s="1"/>
  <c r="C1786" i="2"/>
  <c r="D1786" i="2"/>
  <c r="G1786" i="2"/>
  <c r="H1786" i="2"/>
  <c r="I1786" i="2" s="1"/>
  <c r="J1786" i="2" a="1"/>
  <c r="J1786" i="2" s="1"/>
  <c r="C1787" i="2"/>
  <c r="D1787" i="2"/>
  <c r="G1787" i="2"/>
  <c r="H1787" i="2"/>
  <c r="I1787" i="2"/>
  <c r="J1787" i="2" a="1"/>
  <c r="J1787" i="2" s="1"/>
  <c r="C1788" i="2"/>
  <c r="D1788" i="2"/>
  <c r="G1788" i="2"/>
  <c r="H1788" i="2"/>
  <c r="I1788" i="2" s="1"/>
  <c r="J1788" i="2" a="1"/>
  <c r="J1788" i="2" s="1"/>
  <c r="C1789" i="2"/>
  <c r="D1789" i="2"/>
  <c r="G1789" i="2"/>
  <c r="H1789" i="2"/>
  <c r="I1789" i="2"/>
  <c r="J1789" i="2" a="1"/>
  <c r="J1789" i="2"/>
  <c r="C1790" i="2"/>
  <c r="D1790" i="2"/>
  <c r="G1790" i="2"/>
  <c r="H1790" i="2"/>
  <c r="I1790" i="2" s="1"/>
  <c r="J1790" i="2" a="1"/>
  <c r="J1790" i="2" s="1"/>
  <c r="C1791" i="2"/>
  <c r="D1791" i="2"/>
  <c r="G1791" i="2"/>
  <c r="H1791" i="2"/>
  <c r="I1791" i="2" s="1"/>
  <c r="J1791" i="2" a="1"/>
  <c r="J1791" i="2"/>
  <c r="C1792" i="2"/>
  <c r="D1792" i="2"/>
  <c r="G1792" i="2"/>
  <c r="H1792" i="2"/>
  <c r="I1792" i="2" s="1"/>
  <c r="J1792" i="2" a="1"/>
  <c r="J1792" i="2"/>
  <c r="C1793" i="2"/>
  <c r="D1793" i="2"/>
  <c r="G1793" i="2"/>
  <c r="H1793" i="2"/>
  <c r="I1793" i="2" s="1"/>
  <c r="J1793" i="2" a="1"/>
  <c r="J1793" i="2"/>
  <c r="C1794" i="2"/>
  <c r="D1794" i="2"/>
  <c r="G1794" i="2"/>
  <c r="H1794" i="2"/>
  <c r="I1794" i="2" s="1"/>
  <c r="J1794" i="2" a="1"/>
  <c r="J1794" i="2" s="1"/>
  <c r="C1795" i="2"/>
  <c r="D1795" i="2"/>
  <c r="G1795" i="2"/>
  <c r="H1795" i="2"/>
  <c r="I1795" i="2"/>
  <c r="J1795" i="2" a="1"/>
  <c r="J1795" i="2"/>
  <c r="C1796" i="2"/>
  <c r="D1796" i="2"/>
  <c r="G1796" i="2"/>
  <c r="H1796" i="2"/>
  <c r="I1796" i="2" s="1"/>
  <c r="J1796" i="2" a="1"/>
  <c r="J1796" i="2"/>
  <c r="C1797" i="2"/>
  <c r="D1797" i="2"/>
  <c r="G1797" i="2"/>
  <c r="H1797" i="2"/>
  <c r="I1797" i="2" s="1"/>
  <c r="J1797" i="2" a="1"/>
  <c r="J1797" i="2"/>
  <c r="C1798" i="2"/>
  <c r="D1798" i="2"/>
  <c r="G1798" i="2"/>
  <c r="H1798" i="2"/>
  <c r="I1798" i="2"/>
  <c r="J1798" i="2" a="1"/>
  <c r="J1798" i="2" s="1"/>
  <c r="C1799" i="2"/>
  <c r="D1799" i="2"/>
  <c r="G1799" i="2"/>
  <c r="H1799" i="2"/>
  <c r="I1799" i="2" s="1"/>
  <c r="J1799" i="2" a="1"/>
  <c r="J1799" i="2"/>
  <c r="C1800" i="2"/>
  <c r="D1800" i="2"/>
  <c r="G1800" i="2"/>
  <c r="H1800" i="2"/>
  <c r="I1800" i="2" s="1"/>
  <c r="J1800" i="2" a="1"/>
  <c r="J1800" i="2"/>
  <c r="C1801" i="2"/>
  <c r="D1801" i="2"/>
  <c r="G1801" i="2"/>
  <c r="H1801" i="2"/>
  <c r="I1801" i="2" s="1"/>
  <c r="J1801" i="2" a="1"/>
  <c r="J1801" i="2"/>
  <c r="C1802" i="2"/>
  <c r="D1802" i="2"/>
  <c r="G1802" i="2"/>
  <c r="H1802" i="2"/>
  <c r="I1802" i="2" s="1"/>
  <c r="J1802" i="2" a="1"/>
  <c r="J1802" i="2" s="1"/>
  <c r="C1803" i="2"/>
  <c r="D1803" i="2"/>
  <c r="G1803" i="2"/>
  <c r="H1803" i="2"/>
  <c r="I1803" i="2" s="1"/>
  <c r="J1803" i="2" a="1"/>
  <c r="J1803" i="2"/>
  <c r="C1804" i="2"/>
  <c r="D1804" i="2"/>
  <c r="G1804" i="2"/>
  <c r="H1804" i="2"/>
  <c r="I1804" i="2" s="1"/>
  <c r="J1804" i="2" a="1"/>
  <c r="J1804" i="2" s="1"/>
  <c r="C1805" i="2"/>
  <c r="D1805" i="2"/>
  <c r="G1805" i="2"/>
  <c r="H1805" i="2"/>
  <c r="I1805" i="2" s="1"/>
  <c r="J1805" i="2" a="1"/>
  <c r="J1805" i="2"/>
  <c r="C1806" i="2"/>
  <c r="D1806" i="2"/>
  <c r="G1806" i="2"/>
  <c r="H1806" i="2"/>
  <c r="I1806" i="2" s="1"/>
  <c r="J1806" i="2" a="1"/>
  <c r="J1806" i="2" s="1"/>
  <c r="C1807" i="2"/>
  <c r="D1807" i="2"/>
  <c r="G1807" i="2"/>
  <c r="H1807" i="2"/>
  <c r="I1807" i="2" s="1"/>
  <c r="J1807" i="2" a="1"/>
  <c r="J1807" i="2"/>
  <c r="C1808" i="2"/>
  <c r="D1808" i="2"/>
  <c r="G1808" i="2"/>
  <c r="H1808" i="2"/>
  <c r="I1808" i="2" s="1"/>
  <c r="J1808" i="2" a="1"/>
  <c r="J1808" i="2" s="1"/>
  <c r="C1809" i="2"/>
  <c r="D1809" i="2"/>
  <c r="G1809" i="2"/>
  <c r="H1809" i="2"/>
  <c r="I1809" i="2" s="1"/>
  <c r="J1809" i="2" a="1"/>
  <c r="J1809" i="2"/>
  <c r="C1810" i="2"/>
  <c r="D1810" i="2"/>
  <c r="G1810" i="2"/>
  <c r="H1810" i="2"/>
  <c r="I1810" i="2" s="1"/>
  <c r="J1810" i="2" a="1"/>
  <c r="J1810" i="2" s="1"/>
  <c r="C1811" i="2"/>
  <c r="D1811" i="2"/>
  <c r="G1811" i="2"/>
  <c r="H1811" i="2"/>
  <c r="I1811" i="2" s="1"/>
  <c r="J1811" i="2" a="1"/>
  <c r="J1811" i="2"/>
  <c r="C1812" i="2"/>
  <c r="D1812" i="2"/>
  <c r="G1812" i="2"/>
  <c r="H1812" i="2"/>
  <c r="I1812" i="2" s="1"/>
  <c r="J1812" i="2" a="1"/>
  <c r="J1812" i="2" s="1"/>
  <c r="C1813" i="2"/>
  <c r="D1813" i="2"/>
  <c r="G1813" i="2"/>
  <c r="H1813" i="2"/>
  <c r="I1813" i="2"/>
  <c r="J1813" i="2" a="1"/>
  <c r="J1813" i="2"/>
  <c r="C1814" i="2"/>
  <c r="D1814" i="2"/>
  <c r="G1814" i="2"/>
  <c r="H1814" i="2"/>
  <c r="I1814" i="2" s="1"/>
  <c r="J1814" i="2" a="1"/>
  <c r="J1814" i="2" s="1"/>
  <c r="C1815" i="2"/>
  <c r="D1815" i="2"/>
  <c r="G1815" i="2"/>
  <c r="H1815" i="2"/>
  <c r="I1815" i="2" s="1"/>
  <c r="J1815" i="2" a="1"/>
  <c r="J1815" i="2" s="1"/>
  <c r="C1816" i="2"/>
  <c r="D1816" i="2"/>
  <c r="G1816" i="2"/>
  <c r="H1816" i="2"/>
  <c r="I1816" i="2" s="1"/>
  <c r="J1816" i="2" a="1"/>
  <c r="J1816" i="2"/>
  <c r="C1817" i="2"/>
  <c r="D1817" i="2"/>
  <c r="G1817" i="2"/>
  <c r="H1817" i="2"/>
  <c r="I1817" i="2" s="1"/>
  <c r="J1817" i="2" a="1"/>
  <c r="J1817" i="2" s="1"/>
  <c r="C1818" i="2"/>
  <c r="D1818" i="2"/>
  <c r="G1818" i="2"/>
  <c r="H1818" i="2"/>
  <c r="I1818" i="2" s="1"/>
  <c r="J1818" i="2" a="1"/>
  <c r="J1818" i="2" s="1"/>
  <c r="C1819" i="2"/>
  <c r="D1819" i="2"/>
  <c r="G1819" i="2"/>
  <c r="H1819" i="2"/>
  <c r="I1819" i="2"/>
  <c r="J1819" i="2" a="1"/>
  <c r="J1819" i="2" s="1"/>
  <c r="C1820" i="2"/>
  <c r="D1820" i="2"/>
  <c r="G1820" i="2"/>
  <c r="H1820" i="2"/>
  <c r="I1820" i="2" s="1"/>
  <c r="J1820" i="2" a="1"/>
  <c r="J1820" i="2"/>
  <c r="C1821" i="2"/>
  <c r="D1821" i="2"/>
  <c r="G1821" i="2"/>
  <c r="H1821" i="2"/>
  <c r="I1821" i="2"/>
  <c r="J1821" i="2" a="1"/>
  <c r="J1821" i="2" s="1"/>
  <c r="C1822" i="2"/>
  <c r="D1822" i="2"/>
  <c r="G1822" i="2"/>
  <c r="H1822" i="2"/>
  <c r="I1822" i="2"/>
  <c r="J1822" i="2" a="1"/>
  <c r="J1822" i="2" s="1"/>
  <c r="C1823" i="2"/>
  <c r="D1823" i="2"/>
  <c r="G1823" i="2"/>
  <c r="H1823" i="2"/>
  <c r="I1823" i="2" s="1"/>
  <c r="J1823" i="2" a="1"/>
  <c r="J1823" i="2" s="1"/>
  <c r="C1824" i="2"/>
  <c r="D1824" i="2"/>
  <c r="G1824" i="2"/>
  <c r="H1824" i="2"/>
  <c r="I1824" i="2" s="1"/>
  <c r="J1824" i="2" a="1"/>
  <c r="J1824" i="2"/>
  <c r="C1825" i="2"/>
  <c r="D1825" i="2"/>
  <c r="G1825" i="2"/>
  <c r="H1825" i="2"/>
  <c r="I1825" i="2" s="1"/>
  <c r="J1825" i="2" a="1"/>
  <c r="J1825" i="2" s="1"/>
  <c r="C1826" i="2"/>
  <c r="D1826" i="2"/>
  <c r="G1826" i="2"/>
  <c r="H1826" i="2"/>
  <c r="I1826" i="2" s="1"/>
  <c r="J1826" i="2" a="1"/>
  <c r="J1826" i="2" s="1"/>
  <c r="C1827" i="2"/>
  <c r="D1827" i="2"/>
  <c r="G1827" i="2"/>
  <c r="H1827" i="2"/>
  <c r="I1827" i="2"/>
  <c r="J1827" i="2" a="1"/>
  <c r="J1827" i="2" s="1"/>
  <c r="C1828" i="2"/>
  <c r="D1828" i="2"/>
  <c r="G1828" i="2"/>
  <c r="H1828" i="2"/>
  <c r="I1828" i="2" s="1"/>
  <c r="J1828" i="2" a="1"/>
  <c r="J1828" i="2"/>
  <c r="C1829" i="2"/>
  <c r="D1829" i="2"/>
  <c r="G1829" i="2"/>
  <c r="H1829" i="2"/>
  <c r="I1829" i="2" s="1"/>
  <c r="J1829" i="2" a="1"/>
  <c r="J1829" i="2" s="1"/>
  <c r="C1830" i="2"/>
  <c r="D1830" i="2"/>
  <c r="G1830" i="2"/>
  <c r="H1830" i="2"/>
  <c r="I1830" i="2"/>
  <c r="J1830" i="2" a="1"/>
  <c r="J1830" i="2" s="1"/>
  <c r="C1831" i="2"/>
  <c r="D1831" i="2"/>
  <c r="G1831" i="2"/>
  <c r="H1831" i="2"/>
  <c r="I1831" i="2" s="1"/>
  <c r="J1831" i="2" a="1"/>
  <c r="J1831" i="2" s="1"/>
  <c r="C1832" i="2"/>
  <c r="D1832" i="2"/>
  <c r="G1832" i="2"/>
  <c r="H1832" i="2"/>
  <c r="I1832" i="2" s="1"/>
  <c r="J1832" i="2" a="1"/>
  <c r="J1832" i="2"/>
  <c r="C1833" i="2"/>
  <c r="D1833" i="2"/>
  <c r="G1833" i="2"/>
  <c r="H1833" i="2"/>
  <c r="I1833" i="2" s="1"/>
  <c r="J1833" i="2" a="1"/>
  <c r="J1833" i="2" s="1"/>
  <c r="C1834" i="2"/>
  <c r="D1834" i="2"/>
  <c r="G1834" i="2"/>
  <c r="H1834" i="2"/>
  <c r="I1834" i="2" s="1"/>
  <c r="J1834" i="2" a="1"/>
  <c r="J1834" i="2" s="1"/>
  <c r="C1835" i="2"/>
  <c r="D1835" i="2"/>
  <c r="G1835" i="2"/>
  <c r="H1835" i="2"/>
  <c r="I1835" i="2" s="1"/>
  <c r="J1835" i="2" a="1"/>
  <c r="J1835" i="2" s="1"/>
  <c r="C1836" i="2"/>
  <c r="D1836" i="2"/>
  <c r="G1836" i="2"/>
  <c r="H1836" i="2"/>
  <c r="I1836" i="2" s="1"/>
  <c r="J1836" i="2" a="1"/>
  <c r="J1836" i="2"/>
  <c r="C1837" i="2"/>
  <c r="D1837" i="2"/>
  <c r="G1837" i="2"/>
  <c r="H1837" i="2"/>
  <c r="I1837" i="2" s="1"/>
  <c r="J1837" i="2" a="1"/>
  <c r="J1837" i="2"/>
  <c r="C1838" i="2"/>
  <c r="D1838" i="2"/>
  <c r="G1838" i="2"/>
  <c r="H1838" i="2"/>
  <c r="I1838" i="2"/>
  <c r="J1838" i="2" a="1"/>
  <c r="J1838" i="2" s="1"/>
  <c r="C1839" i="2"/>
  <c r="D1839" i="2"/>
  <c r="G1839" i="2"/>
  <c r="H1839" i="2"/>
  <c r="I1839" i="2" s="1"/>
  <c r="J1839" i="2" a="1"/>
  <c r="J1839" i="2"/>
  <c r="C1840" i="2"/>
  <c r="D1840" i="2"/>
  <c r="G1840" i="2"/>
  <c r="H1840" i="2"/>
  <c r="I1840" i="2" s="1"/>
  <c r="J1840" i="2" a="1"/>
  <c r="J1840" i="2" s="1"/>
  <c r="C1841" i="2"/>
  <c r="D1841" i="2"/>
  <c r="G1841" i="2"/>
  <c r="H1841" i="2"/>
  <c r="I1841" i="2" s="1"/>
  <c r="J1841" i="2" a="1"/>
  <c r="J1841" i="2"/>
  <c r="C1842" i="2"/>
  <c r="D1842" i="2"/>
  <c r="G1842" i="2"/>
  <c r="H1842" i="2"/>
  <c r="I1842" i="2" s="1"/>
  <c r="J1842" i="2" a="1"/>
  <c r="J1842" i="2" s="1"/>
  <c r="C1843" i="2"/>
  <c r="D1843" i="2"/>
  <c r="G1843" i="2"/>
  <c r="H1843" i="2"/>
  <c r="I1843" i="2" s="1"/>
  <c r="J1843" i="2" a="1"/>
  <c r="J1843" i="2"/>
  <c r="C1844" i="2"/>
  <c r="D1844" i="2"/>
  <c r="G1844" i="2"/>
  <c r="H1844" i="2"/>
  <c r="I1844" i="2" s="1"/>
  <c r="J1844" i="2" a="1"/>
  <c r="J1844" i="2" s="1"/>
  <c r="C1845" i="2"/>
  <c r="D1845" i="2"/>
  <c r="G1845" i="2"/>
  <c r="H1845" i="2"/>
  <c r="I1845" i="2" s="1"/>
  <c r="J1845" i="2" a="1"/>
  <c r="J1845" i="2"/>
  <c r="C1846" i="2"/>
  <c r="D1846" i="2"/>
  <c r="G1846" i="2"/>
  <c r="H1846" i="2"/>
  <c r="I1846" i="2"/>
  <c r="J1846" i="2" a="1"/>
  <c r="J1846" i="2" s="1"/>
  <c r="C1847" i="2"/>
  <c r="D1847" i="2"/>
  <c r="G1847" i="2"/>
  <c r="H1847" i="2"/>
  <c r="I1847" i="2" s="1"/>
  <c r="J1847" i="2" a="1"/>
  <c r="J1847" i="2"/>
  <c r="C1848" i="2"/>
  <c r="D1848" i="2"/>
  <c r="G1848" i="2"/>
  <c r="H1848" i="2"/>
  <c r="I1848" i="2" s="1"/>
  <c r="J1848" i="2" a="1"/>
  <c r="J1848" i="2" s="1"/>
  <c r="C1849" i="2"/>
  <c r="D1849" i="2"/>
  <c r="G1849" i="2"/>
  <c r="H1849" i="2"/>
  <c r="I1849" i="2" s="1"/>
  <c r="J1849" i="2" a="1"/>
  <c r="J1849" i="2"/>
  <c r="C1850" i="2"/>
  <c r="D1850" i="2"/>
  <c r="G1850" i="2"/>
  <c r="H1850" i="2"/>
  <c r="I1850" i="2" s="1"/>
  <c r="J1850" i="2" a="1"/>
  <c r="J1850" i="2" s="1"/>
  <c r="C1851" i="2"/>
  <c r="D1851" i="2"/>
  <c r="G1851" i="2"/>
  <c r="H1851" i="2"/>
  <c r="I1851" i="2" s="1"/>
  <c r="J1851" i="2" a="1"/>
  <c r="J1851" i="2"/>
  <c r="C1852" i="2"/>
  <c r="D1852" i="2"/>
  <c r="G1852" i="2"/>
  <c r="H1852" i="2"/>
  <c r="I1852" i="2" s="1"/>
  <c r="J1852" i="2" a="1"/>
  <c r="J1852" i="2" s="1"/>
  <c r="C1853" i="2"/>
  <c r="D1853" i="2"/>
  <c r="G1853" i="2"/>
  <c r="H1853" i="2"/>
  <c r="I1853" i="2" s="1"/>
  <c r="J1853" i="2" a="1"/>
  <c r="J1853" i="2"/>
  <c r="C1854" i="2"/>
  <c r="D1854" i="2"/>
  <c r="G1854" i="2"/>
  <c r="H1854" i="2"/>
  <c r="I1854" i="2" s="1"/>
  <c r="J1854" i="2" a="1"/>
  <c r="J1854" i="2" s="1"/>
  <c r="C1855" i="2"/>
  <c r="D1855" i="2"/>
  <c r="G1855" i="2"/>
  <c r="H1855" i="2"/>
  <c r="I1855" i="2" s="1"/>
  <c r="J1855" i="2" a="1"/>
  <c r="J1855" i="2"/>
  <c r="C1856" i="2"/>
  <c r="D1856" i="2"/>
  <c r="G1856" i="2"/>
  <c r="H1856" i="2"/>
  <c r="I1856" i="2" s="1"/>
  <c r="J1856" i="2" a="1"/>
  <c r="J1856" i="2" s="1"/>
  <c r="C1857" i="2"/>
  <c r="D1857" i="2"/>
  <c r="G1857" i="2"/>
  <c r="H1857" i="2"/>
  <c r="I1857" i="2" s="1"/>
  <c r="J1857" i="2" a="1"/>
  <c r="J1857" i="2"/>
  <c r="C1858" i="2"/>
  <c r="D1858" i="2"/>
  <c r="G1858" i="2"/>
  <c r="H1858" i="2"/>
  <c r="I1858" i="2" s="1"/>
  <c r="J1858" i="2" a="1"/>
  <c r="J1858" i="2" s="1"/>
  <c r="C1859" i="2"/>
  <c r="D1859" i="2"/>
  <c r="G1859" i="2"/>
  <c r="H1859" i="2"/>
  <c r="I1859" i="2" s="1"/>
  <c r="J1859" i="2" a="1"/>
  <c r="J1859" i="2"/>
  <c r="C1860" i="2"/>
  <c r="D1860" i="2"/>
  <c r="G1860" i="2"/>
  <c r="H1860" i="2"/>
  <c r="I1860" i="2" s="1"/>
  <c r="J1860" i="2" a="1"/>
  <c r="J1860" i="2" s="1"/>
  <c r="C1861" i="2"/>
  <c r="D1861" i="2"/>
  <c r="G1861" i="2"/>
  <c r="H1861" i="2"/>
  <c r="I1861" i="2" s="1"/>
  <c r="J1861" i="2" a="1"/>
  <c r="J1861" i="2"/>
  <c r="C1862" i="2"/>
  <c r="D1862" i="2"/>
  <c r="G1862" i="2"/>
  <c r="H1862" i="2"/>
  <c r="I1862" i="2" s="1"/>
  <c r="J1862" i="2" a="1"/>
  <c r="J1862" i="2" s="1"/>
  <c r="C1863" i="2"/>
  <c r="D1863" i="2"/>
  <c r="G1863" i="2"/>
  <c r="H1863" i="2"/>
  <c r="I1863" i="2" s="1"/>
  <c r="J1863" i="2" a="1"/>
  <c r="J1863" i="2" s="1"/>
  <c r="C1864" i="2"/>
  <c r="D1864" i="2"/>
  <c r="G1864" i="2"/>
  <c r="H1864" i="2"/>
  <c r="I1864" i="2" s="1"/>
  <c r="J1864" i="2" a="1"/>
  <c r="J1864" i="2" s="1"/>
  <c r="C1865" i="2"/>
  <c r="D1865" i="2"/>
  <c r="G1865" i="2"/>
  <c r="H1865" i="2"/>
  <c r="I1865" i="2" s="1"/>
  <c r="J1865" i="2" a="1"/>
  <c r="J1865" i="2" s="1"/>
  <c r="C1866" i="2"/>
  <c r="D1866" i="2"/>
  <c r="G1866" i="2"/>
  <c r="H1866" i="2"/>
  <c r="I1866" i="2" s="1"/>
  <c r="J1866" i="2" a="1"/>
  <c r="J1866" i="2" s="1"/>
  <c r="C1867" i="2"/>
  <c r="D1867" i="2"/>
  <c r="G1867" i="2"/>
  <c r="H1867" i="2"/>
  <c r="I1867" i="2" s="1"/>
  <c r="J1867" i="2" a="1"/>
  <c r="J1867" i="2" s="1"/>
  <c r="C1868" i="2"/>
  <c r="D1868" i="2"/>
  <c r="G1868" i="2"/>
  <c r="H1868" i="2"/>
  <c r="I1868" i="2" s="1"/>
  <c r="J1868" i="2" a="1"/>
  <c r="J1868" i="2" s="1"/>
  <c r="C1869" i="2"/>
  <c r="D1869" i="2"/>
  <c r="G1869" i="2"/>
  <c r="H1869" i="2"/>
  <c r="I1869" i="2"/>
  <c r="J1869" i="2" a="1"/>
  <c r="J1869" i="2" s="1"/>
  <c r="C1870" i="2"/>
  <c r="D1870" i="2"/>
  <c r="G1870" i="2"/>
  <c r="H1870" i="2"/>
  <c r="I1870" i="2" s="1"/>
  <c r="J1870" i="2" a="1"/>
  <c r="J1870" i="2" s="1"/>
  <c r="C1871" i="2"/>
  <c r="D1871" i="2"/>
  <c r="G1871" i="2"/>
  <c r="H1871" i="2"/>
  <c r="I1871" i="2" s="1"/>
  <c r="J1871" i="2" a="1"/>
  <c r="J1871" i="2" s="1"/>
  <c r="C1872" i="2"/>
  <c r="D1872" i="2"/>
  <c r="G1872" i="2"/>
  <c r="H1872" i="2"/>
  <c r="I1872" i="2" s="1"/>
  <c r="J1872" i="2" a="1"/>
  <c r="J1872" i="2"/>
  <c r="C1873" i="2"/>
  <c r="D1873" i="2"/>
  <c r="G1873" i="2"/>
  <c r="H1873" i="2"/>
  <c r="I1873" i="2" s="1"/>
  <c r="J1873" i="2" a="1"/>
  <c r="J1873" i="2" s="1"/>
  <c r="C1874" i="2"/>
  <c r="D1874" i="2"/>
  <c r="G1874" i="2"/>
  <c r="H1874" i="2"/>
  <c r="I1874" i="2" s="1"/>
  <c r="J1874" i="2" a="1"/>
  <c r="J1874" i="2" s="1"/>
  <c r="C1875" i="2"/>
  <c r="D1875" i="2"/>
  <c r="G1875" i="2"/>
  <c r="H1875" i="2"/>
  <c r="I1875" i="2"/>
  <c r="J1875" i="2" a="1"/>
  <c r="J1875" i="2" s="1"/>
  <c r="C1876" i="2"/>
  <c r="D1876" i="2"/>
  <c r="G1876" i="2"/>
  <c r="H1876" i="2"/>
  <c r="I1876" i="2" s="1"/>
  <c r="J1876" i="2" a="1"/>
  <c r="J1876" i="2"/>
  <c r="C1877" i="2"/>
  <c r="D1877" i="2"/>
  <c r="G1877" i="2"/>
  <c r="H1877" i="2"/>
  <c r="I1877" i="2"/>
  <c r="J1877" i="2" a="1"/>
  <c r="J1877" i="2" s="1"/>
  <c r="C1878" i="2"/>
  <c r="D1878" i="2"/>
  <c r="G1878" i="2"/>
  <c r="H1878" i="2"/>
  <c r="I1878" i="2"/>
  <c r="J1878" i="2" a="1"/>
  <c r="J1878" i="2" s="1"/>
  <c r="C1879" i="2"/>
  <c r="D1879" i="2"/>
  <c r="G1879" i="2"/>
  <c r="H1879" i="2"/>
  <c r="I1879" i="2" s="1"/>
  <c r="J1879" i="2" a="1"/>
  <c r="J1879" i="2" s="1"/>
  <c r="C1880" i="2"/>
  <c r="D1880" i="2"/>
  <c r="G1880" i="2"/>
  <c r="H1880" i="2"/>
  <c r="I1880" i="2" s="1"/>
  <c r="J1880" i="2" a="1"/>
  <c r="J1880" i="2"/>
  <c r="C1881" i="2"/>
  <c r="D1881" i="2"/>
  <c r="G1881" i="2"/>
  <c r="H1881" i="2"/>
  <c r="I1881" i="2" s="1"/>
  <c r="J1881" i="2" a="1"/>
  <c r="J1881" i="2" s="1"/>
  <c r="C1882" i="2"/>
  <c r="D1882" i="2"/>
  <c r="G1882" i="2"/>
  <c r="H1882" i="2"/>
  <c r="I1882" i="2" s="1"/>
  <c r="J1882" i="2" a="1"/>
  <c r="J1882" i="2" s="1"/>
  <c r="C1883" i="2"/>
  <c r="D1883" i="2"/>
  <c r="G1883" i="2"/>
  <c r="H1883" i="2"/>
  <c r="I1883" i="2" s="1"/>
  <c r="J1883" i="2" a="1"/>
  <c r="J1883" i="2" s="1"/>
  <c r="C1884" i="2"/>
  <c r="D1884" i="2"/>
  <c r="G1884" i="2"/>
  <c r="H1884" i="2"/>
  <c r="I1884" i="2" s="1"/>
  <c r="J1884" i="2" a="1"/>
  <c r="J1884" i="2" s="1"/>
  <c r="C1885" i="2"/>
  <c r="D1885" i="2"/>
  <c r="G1885" i="2"/>
  <c r="H1885" i="2"/>
  <c r="I1885" i="2" s="1"/>
  <c r="J1885" i="2" a="1"/>
  <c r="J1885" i="2"/>
  <c r="C1886" i="2"/>
  <c r="D1886" i="2"/>
  <c r="G1886" i="2"/>
  <c r="H1886" i="2"/>
  <c r="I1886" i="2" s="1"/>
  <c r="J1886" i="2" a="1"/>
  <c r="J1886" i="2" s="1"/>
  <c r="C1887" i="2"/>
  <c r="D1887" i="2"/>
  <c r="G1887" i="2"/>
  <c r="H1887" i="2"/>
  <c r="I1887" i="2" s="1"/>
  <c r="J1887" i="2" a="1"/>
  <c r="J1887" i="2"/>
  <c r="C1888" i="2"/>
  <c r="D1888" i="2"/>
  <c r="G1888" i="2"/>
  <c r="H1888" i="2"/>
  <c r="I1888" i="2" s="1"/>
  <c r="J1888" i="2" a="1"/>
  <c r="J1888" i="2" s="1"/>
  <c r="C1889" i="2"/>
  <c r="D1889" i="2"/>
  <c r="G1889" i="2"/>
  <c r="H1889" i="2"/>
  <c r="I1889" i="2" s="1"/>
  <c r="J1889" i="2" a="1"/>
  <c r="J1889" i="2"/>
  <c r="C1890" i="2"/>
  <c r="D1890" i="2"/>
  <c r="G1890" i="2"/>
  <c r="H1890" i="2"/>
  <c r="I1890" i="2" s="1"/>
  <c r="J1890" i="2" a="1"/>
  <c r="J1890" i="2" s="1"/>
  <c r="C1891" i="2"/>
  <c r="D1891" i="2"/>
  <c r="G1891" i="2"/>
  <c r="H1891" i="2"/>
  <c r="I1891" i="2" s="1"/>
  <c r="J1891" i="2" a="1"/>
  <c r="J1891" i="2"/>
  <c r="C1892" i="2"/>
  <c r="D1892" i="2"/>
  <c r="G1892" i="2"/>
  <c r="H1892" i="2"/>
  <c r="I1892" i="2" s="1"/>
  <c r="J1892" i="2" a="1"/>
  <c r="J1892" i="2" s="1"/>
  <c r="C1893" i="2"/>
  <c r="D1893" i="2"/>
  <c r="G1893" i="2"/>
  <c r="H1893" i="2"/>
  <c r="I1893" i="2" s="1"/>
  <c r="J1893" i="2" a="1"/>
  <c r="J1893" i="2"/>
  <c r="C1894" i="2"/>
  <c r="D1894" i="2"/>
  <c r="G1894" i="2"/>
  <c r="H1894" i="2"/>
  <c r="I1894" i="2" s="1"/>
  <c r="J1894" i="2" a="1"/>
  <c r="J1894" i="2" s="1"/>
  <c r="C1895" i="2"/>
  <c r="D1895" i="2"/>
  <c r="G1895" i="2"/>
  <c r="H1895" i="2"/>
  <c r="I1895" i="2" s="1"/>
  <c r="J1895" i="2" a="1"/>
  <c r="J1895" i="2" s="1"/>
  <c r="C1896" i="2"/>
  <c r="D1896" i="2"/>
  <c r="G1896" i="2"/>
  <c r="H1896" i="2"/>
  <c r="I1896" i="2" s="1"/>
  <c r="J1896" i="2" a="1"/>
  <c r="J1896" i="2" s="1"/>
  <c r="C1897" i="2"/>
  <c r="D1897" i="2"/>
  <c r="G1897" i="2"/>
  <c r="H1897" i="2"/>
  <c r="I1897" i="2" s="1"/>
  <c r="J1897" i="2" a="1"/>
  <c r="J1897" i="2" s="1"/>
  <c r="C1898" i="2"/>
  <c r="D1898" i="2"/>
  <c r="G1898" i="2"/>
  <c r="H1898" i="2"/>
  <c r="I1898" i="2" s="1"/>
  <c r="J1898" i="2" a="1"/>
  <c r="J1898" i="2" s="1"/>
  <c r="C1899" i="2"/>
  <c r="D1899" i="2"/>
  <c r="G1899" i="2"/>
  <c r="H1899" i="2"/>
  <c r="I1899" i="2" s="1"/>
  <c r="J1899" i="2" a="1"/>
  <c r="J1899" i="2" s="1"/>
  <c r="C1900" i="2"/>
  <c r="D1900" i="2"/>
  <c r="G1900" i="2"/>
  <c r="H1900" i="2"/>
  <c r="I1900" i="2" s="1"/>
  <c r="J1900" i="2" a="1"/>
  <c r="J1900" i="2" s="1"/>
  <c r="C1901" i="2"/>
  <c r="D1901" i="2"/>
  <c r="G1901" i="2"/>
  <c r="H1901" i="2"/>
  <c r="I1901" i="2"/>
  <c r="J1901" i="2" a="1"/>
  <c r="J1901" i="2" s="1"/>
  <c r="C1902" i="2"/>
  <c r="D1902" i="2"/>
  <c r="G1902" i="2"/>
  <c r="H1902" i="2"/>
  <c r="I1902" i="2" s="1"/>
  <c r="J1902" i="2" a="1"/>
  <c r="J1902" i="2" s="1"/>
  <c r="C1903" i="2"/>
  <c r="D1903" i="2"/>
  <c r="G1903" i="2"/>
  <c r="H1903" i="2"/>
  <c r="I1903" i="2" s="1"/>
  <c r="J1903" i="2" a="1"/>
  <c r="J1903" i="2" s="1"/>
  <c r="C1904" i="2"/>
  <c r="D1904" i="2"/>
  <c r="G1904" i="2"/>
  <c r="H1904" i="2"/>
  <c r="I1904" i="2" s="1"/>
  <c r="J1904" i="2" a="1"/>
  <c r="J1904" i="2"/>
  <c r="C1905" i="2"/>
  <c r="D1905" i="2"/>
  <c r="G1905" i="2"/>
  <c r="H1905" i="2"/>
  <c r="I1905" i="2" s="1"/>
  <c r="J1905" i="2" a="1"/>
  <c r="J1905" i="2" s="1"/>
  <c r="C1906" i="2"/>
  <c r="D1906" i="2"/>
  <c r="G1906" i="2"/>
  <c r="H1906" i="2"/>
  <c r="I1906" i="2" s="1"/>
  <c r="J1906" i="2" a="1"/>
  <c r="J1906" i="2" s="1"/>
  <c r="C1907" i="2"/>
  <c r="D1907" i="2"/>
  <c r="G1907" i="2"/>
  <c r="H1907" i="2"/>
  <c r="I1907" i="2"/>
  <c r="J1907" i="2" a="1"/>
  <c r="J1907" i="2" s="1"/>
  <c r="C1908" i="2"/>
  <c r="D1908" i="2"/>
  <c r="G1908" i="2"/>
  <c r="H1908" i="2"/>
  <c r="I1908" i="2" s="1"/>
  <c r="J1908" i="2" a="1"/>
  <c r="J1908" i="2"/>
  <c r="C1909" i="2"/>
  <c r="D1909" i="2"/>
  <c r="G1909" i="2"/>
  <c r="H1909" i="2"/>
  <c r="I1909" i="2"/>
  <c r="J1909" i="2" a="1"/>
  <c r="J1909" i="2" s="1"/>
  <c r="C1910" i="2"/>
  <c r="D1910" i="2"/>
  <c r="G1910" i="2"/>
  <c r="H1910" i="2"/>
  <c r="I1910" i="2"/>
  <c r="J1910" i="2" a="1"/>
  <c r="J1910" i="2" s="1"/>
  <c r="C1911" i="2"/>
  <c r="D1911" i="2"/>
  <c r="G1911" i="2"/>
  <c r="H1911" i="2"/>
  <c r="I1911" i="2" s="1"/>
  <c r="J1911" i="2" a="1"/>
  <c r="J1911" i="2" s="1"/>
  <c r="C1912" i="2"/>
  <c r="D1912" i="2"/>
  <c r="G1912" i="2"/>
  <c r="H1912" i="2"/>
  <c r="I1912" i="2" s="1"/>
  <c r="J1912" i="2" a="1"/>
  <c r="J1912" i="2"/>
  <c r="C1913" i="2"/>
  <c r="D1913" i="2"/>
  <c r="G1913" i="2"/>
  <c r="H1913" i="2"/>
  <c r="I1913" i="2" s="1"/>
  <c r="J1913" i="2" a="1"/>
  <c r="J1913" i="2" s="1"/>
  <c r="C1914" i="2"/>
  <c r="D1914" i="2"/>
  <c r="G1914" i="2"/>
  <c r="H1914" i="2"/>
  <c r="I1914" i="2" s="1"/>
  <c r="J1914" i="2" a="1"/>
  <c r="J1914" i="2" s="1"/>
  <c r="C1915" i="2"/>
  <c r="D1915" i="2"/>
  <c r="G1915" i="2"/>
  <c r="H1915" i="2"/>
  <c r="I1915" i="2" s="1"/>
  <c r="J1915" i="2" a="1"/>
  <c r="J1915" i="2" s="1"/>
  <c r="C1916" i="2"/>
  <c r="D1916" i="2"/>
  <c r="G1916" i="2"/>
  <c r="H1916" i="2"/>
  <c r="I1916" i="2" s="1"/>
  <c r="J1916" i="2" a="1"/>
  <c r="J1916" i="2" s="1"/>
  <c r="C1917" i="2"/>
  <c r="D1917" i="2"/>
  <c r="G1917" i="2"/>
  <c r="H1917" i="2"/>
  <c r="I1917" i="2" s="1"/>
  <c r="J1917" i="2" a="1"/>
  <c r="J1917" i="2"/>
  <c r="C1918" i="2"/>
  <c r="D1918" i="2"/>
  <c r="G1918" i="2"/>
  <c r="H1918" i="2"/>
  <c r="I1918" i="2" s="1"/>
  <c r="J1918" i="2" a="1"/>
  <c r="J1918" i="2" s="1"/>
  <c r="C1919" i="2"/>
  <c r="D1919" i="2"/>
  <c r="G1919" i="2"/>
  <c r="H1919" i="2"/>
  <c r="I1919" i="2" s="1"/>
  <c r="J1919" i="2" a="1"/>
  <c r="J1919" i="2"/>
  <c r="C1920" i="2"/>
  <c r="D1920" i="2"/>
  <c r="G1920" i="2"/>
  <c r="H1920" i="2"/>
  <c r="I1920" i="2" s="1"/>
  <c r="J1920" i="2" a="1"/>
  <c r="J1920" i="2" s="1"/>
  <c r="C1921" i="2"/>
  <c r="D1921" i="2"/>
  <c r="G1921" i="2"/>
  <c r="H1921" i="2"/>
  <c r="I1921" i="2" s="1"/>
  <c r="J1921" i="2" a="1"/>
  <c r="J1921" i="2"/>
  <c r="C1922" i="2"/>
  <c r="D1922" i="2"/>
  <c r="G1922" i="2"/>
  <c r="H1922" i="2"/>
  <c r="I1922" i="2" s="1"/>
  <c r="J1922" i="2" a="1"/>
  <c r="J1922" i="2" s="1"/>
  <c r="C1923" i="2"/>
  <c r="D1923" i="2"/>
  <c r="G1923" i="2"/>
  <c r="H1923" i="2"/>
  <c r="I1923" i="2" s="1"/>
  <c r="J1923" i="2" a="1"/>
  <c r="J1923" i="2"/>
  <c r="C1924" i="2"/>
  <c r="D1924" i="2"/>
  <c r="G1924" i="2"/>
  <c r="H1924" i="2"/>
  <c r="I1924" i="2" s="1"/>
  <c r="J1924" i="2" a="1"/>
  <c r="J1924" i="2" s="1"/>
  <c r="C1925" i="2"/>
  <c r="D1925" i="2"/>
  <c r="G1925" i="2"/>
  <c r="H1925" i="2"/>
  <c r="I1925" i="2" s="1"/>
  <c r="J1925" i="2" a="1"/>
  <c r="J1925" i="2" s="1"/>
  <c r="C1926" i="2"/>
  <c r="D1926" i="2"/>
  <c r="G1926" i="2"/>
  <c r="H1926" i="2"/>
  <c r="I1926" i="2" s="1"/>
  <c r="J1926" i="2" a="1"/>
  <c r="J1926" i="2" s="1"/>
  <c r="C1927" i="2"/>
  <c r="D1927" i="2"/>
  <c r="G1927" i="2"/>
  <c r="H1927" i="2"/>
  <c r="I1927" i="2" s="1"/>
  <c r="J1927" i="2" a="1"/>
  <c r="J1927" i="2" s="1"/>
  <c r="C1928" i="2"/>
  <c r="D1928" i="2"/>
  <c r="G1928" i="2"/>
  <c r="H1928" i="2"/>
  <c r="I1928" i="2" s="1"/>
  <c r="J1928" i="2" a="1"/>
  <c r="J1928" i="2" s="1"/>
  <c r="C1929" i="2"/>
  <c r="D1929" i="2"/>
  <c r="G1929" i="2"/>
  <c r="H1929" i="2"/>
  <c r="I1929" i="2" s="1"/>
  <c r="J1929" i="2" a="1"/>
  <c r="J1929" i="2" s="1"/>
  <c r="C1930" i="2"/>
  <c r="D1930" i="2"/>
  <c r="G1930" i="2"/>
  <c r="H1930" i="2"/>
  <c r="I1930" i="2" s="1"/>
  <c r="J1930" i="2" a="1"/>
  <c r="J1930" i="2" s="1"/>
  <c r="C1931" i="2"/>
  <c r="D1931" i="2"/>
  <c r="G1931" i="2"/>
  <c r="H1931" i="2"/>
  <c r="I1931" i="2" s="1"/>
  <c r="J1931" i="2" a="1"/>
  <c r="J1931" i="2" s="1"/>
  <c r="C1932" i="2"/>
  <c r="D1932" i="2"/>
  <c r="G1932" i="2"/>
  <c r="H1932" i="2"/>
  <c r="I1932" i="2" s="1"/>
  <c r="J1932" i="2" a="1"/>
  <c r="J1932" i="2" s="1"/>
  <c r="C1933" i="2"/>
  <c r="D1933" i="2"/>
  <c r="G1933" i="2"/>
  <c r="H1933" i="2"/>
  <c r="I1933" i="2"/>
  <c r="J1933" i="2" a="1"/>
  <c r="J1933" i="2"/>
  <c r="C1934" i="2"/>
  <c r="D1934" i="2"/>
  <c r="G1934" i="2"/>
  <c r="H1934" i="2"/>
  <c r="I1934" i="2" s="1"/>
  <c r="J1934" i="2" a="1"/>
  <c r="J1934" i="2" s="1"/>
  <c r="C1935" i="2"/>
  <c r="D1935" i="2"/>
  <c r="G1935" i="2"/>
  <c r="H1935" i="2"/>
  <c r="I1935" i="2" s="1"/>
  <c r="J1935" i="2" a="1"/>
  <c r="J1935" i="2" s="1"/>
  <c r="C1936" i="2"/>
  <c r="D1936" i="2"/>
  <c r="G1936" i="2"/>
  <c r="H1936" i="2"/>
  <c r="I1936" i="2" s="1"/>
  <c r="J1936" i="2" a="1"/>
  <c r="J1936" i="2"/>
  <c r="C1937" i="2"/>
  <c r="D1937" i="2"/>
  <c r="G1937" i="2"/>
  <c r="H1937" i="2"/>
  <c r="I1937" i="2" s="1"/>
  <c r="J1937" i="2" a="1"/>
  <c r="J1937" i="2" s="1"/>
  <c r="C1938" i="2"/>
  <c r="D1938" i="2"/>
  <c r="G1938" i="2"/>
  <c r="H1938" i="2"/>
  <c r="I1938" i="2" s="1"/>
  <c r="J1938" i="2" a="1"/>
  <c r="J1938" i="2" s="1"/>
  <c r="C1939" i="2"/>
  <c r="D1939" i="2"/>
  <c r="G1939" i="2"/>
  <c r="H1939" i="2"/>
  <c r="I1939" i="2"/>
  <c r="J1939" i="2" a="1"/>
  <c r="J1939" i="2" s="1"/>
  <c r="C1940" i="2"/>
  <c r="D1940" i="2"/>
  <c r="G1940" i="2"/>
  <c r="H1940" i="2"/>
  <c r="I1940" i="2" s="1"/>
  <c r="J1940" i="2" a="1"/>
  <c r="J1940" i="2"/>
  <c r="C1941" i="2"/>
  <c r="D1941" i="2"/>
  <c r="G1941" i="2"/>
  <c r="H1941" i="2"/>
  <c r="I1941" i="2" s="1"/>
  <c r="J1941" i="2" a="1"/>
  <c r="J1941" i="2" s="1"/>
  <c r="C1942" i="2"/>
  <c r="D1942" i="2"/>
  <c r="G1942" i="2"/>
  <c r="H1942" i="2"/>
  <c r="I1942" i="2"/>
  <c r="J1942" i="2" a="1"/>
  <c r="J1942" i="2" s="1"/>
  <c r="C1943" i="2"/>
  <c r="D1943" i="2"/>
  <c r="G1943" i="2"/>
  <c r="H1943" i="2"/>
  <c r="I1943" i="2" s="1"/>
  <c r="J1943" i="2" a="1"/>
  <c r="J1943" i="2" s="1"/>
  <c r="C1944" i="2"/>
  <c r="D1944" i="2"/>
  <c r="G1944" i="2"/>
  <c r="H1944" i="2"/>
  <c r="I1944" i="2" s="1"/>
  <c r="J1944" i="2" a="1"/>
  <c r="J1944" i="2" s="1"/>
  <c r="C1945" i="2"/>
  <c r="D1945" i="2"/>
  <c r="G1945" i="2"/>
  <c r="H1945" i="2"/>
  <c r="I1945" i="2" s="1"/>
  <c r="J1945" i="2" a="1"/>
  <c r="J1945" i="2" s="1"/>
  <c r="C1946" i="2"/>
  <c r="D1946" i="2"/>
  <c r="G1946" i="2"/>
  <c r="H1946" i="2"/>
  <c r="I1946" i="2" s="1"/>
  <c r="J1946" i="2" a="1"/>
  <c r="J1946" i="2" s="1"/>
  <c r="C1947" i="2"/>
  <c r="D1947" i="2"/>
  <c r="G1947" i="2"/>
  <c r="H1947" i="2"/>
  <c r="I1947" i="2" s="1"/>
  <c r="J1947" i="2" a="1"/>
  <c r="J1947" i="2" s="1"/>
  <c r="C1948" i="2"/>
  <c r="D1948" i="2"/>
  <c r="G1948" i="2"/>
  <c r="H1948" i="2"/>
  <c r="I1948" i="2" s="1"/>
  <c r="J1948" i="2" a="1"/>
  <c r="J1948" i="2" s="1"/>
  <c r="C1949" i="2"/>
  <c r="D1949" i="2"/>
  <c r="G1949" i="2"/>
  <c r="H1949" i="2"/>
  <c r="I1949" i="2" s="1"/>
  <c r="J1949" i="2" a="1"/>
  <c r="J1949" i="2"/>
  <c r="C1950" i="2"/>
  <c r="D1950" i="2"/>
  <c r="G1950" i="2"/>
  <c r="H1950" i="2"/>
  <c r="I1950" i="2" s="1"/>
  <c r="J1950" i="2" a="1"/>
  <c r="J1950" i="2" s="1"/>
  <c r="C1951" i="2"/>
  <c r="D1951" i="2"/>
  <c r="G1951" i="2"/>
  <c r="H1951" i="2"/>
  <c r="I1951" i="2" s="1"/>
  <c r="J1951" i="2" a="1"/>
  <c r="J1951" i="2"/>
  <c r="C1952" i="2"/>
  <c r="D1952" i="2"/>
  <c r="G1952" i="2"/>
  <c r="H1952" i="2"/>
  <c r="I1952" i="2" s="1"/>
  <c r="J1952" i="2" a="1"/>
  <c r="J1952" i="2" s="1"/>
  <c r="C1953" i="2"/>
  <c r="D1953" i="2"/>
  <c r="G1953" i="2"/>
  <c r="H1953" i="2"/>
  <c r="I1953" i="2" s="1"/>
  <c r="J1953" i="2" a="1"/>
  <c r="J1953" i="2"/>
  <c r="C1954" i="2"/>
  <c r="D1954" i="2"/>
  <c r="G1954" i="2"/>
  <c r="H1954" i="2"/>
  <c r="I1954" i="2" s="1"/>
  <c r="J1954" i="2" a="1"/>
  <c r="J1954" i="2" s="1"/>
  <c r="C1955" i="2"/>
  <c r="D1955" i="2"/>
  <c r="G1955" i="2"/>
  <c r="H1955" i="2"/>
  <c r="I1955" i="2" s="1"/>
  <c r="J1955" i="2" a="1"/>
  <c r="J1955" i="2"/>
  <c r="C1956" i="2"/>
  <c r="D1956" i="2"/>
  <c r="G1956" i="2"/>
  <c r="H1956" i="2"/>
  <c r="I1956" i="2" s="1"/>
  <c r="J1956" i="2" a="1"/>
  <c r="J1956" i="2" s="1"/>
  <c r="C1957" i="2"/>
  <c r="D1957" i="2"/>
  <c r="G1957" i="2"/>
  <c r="H1957" i="2"/>
  <c r="I1957" i="2" s="1"/>
  <c r="J1957" i="2" a="1"/>
  <c r="J1957" i="2" s="1"/>
  <c r="C1958" i="2"/>
  <c r="D1958" i="2"/>
  <c r="G1958" i="2"/>
  <c r="H1958" i="2"/>
  <c r="I1958" i="2" s="1"/>
  <c r="J1958" i="2" a="1"/>
  <c r="J1958" i="2" s="1"/>
  <c r="C1959" i="2"/>
  <c r="D1959" i="2"/>
  <c r="G1959" i="2"/>
  <c r="H1959" i="2"/>
  <c r="I1959" i="2" s="1"/>
  <c r="J1959" i="2" a="1"/>
  <c r="J1959" i="2" s="1"/>
  <c r="C1960" i="2"/>
  <c r="D1960" i="2"/>
  <c r="G1960" i="2"/>
  <c r="H1960" i="2"/>
  <c r="I1960" i="2" s="1"/>
  <c r="J1960" i="2" a="1"/>
  <c r="J1960" i="2" s="1"/>
  <c r="C1961" i="2"/>
  <c r="D1961" i="2"/>
  <c r="G1961" i="2"/>
  <c r="H1961" i="2"/>
  <c r="I1961" i="2" s="1"/>
  <c r="J1961" i="2" a="1"/>
  <c r="J1961" i="2" s="1"/>
  <c r="C1962" i="2"/>
  <c r="D1962" i="2"/>
  <c r="G1962" i="2"/>
  <c r="H1962" i="2"/>
  <c r="I1962" i="2" s="1"/>
  <c r="J1962" i="2" a="1"/>
  <c r="J1962" i="2" s="1"/>
  <c r="C1963" i="2"/>
  <c r="D1963" i="2"/>
  <c r="G1963" i="2"/>
  <c r="H1963" i="2"/>
  <c r="I1963" i="2" s="1"/>
  <c r="J1963" i="2" a="1"/>
  <c r="J1963" i="2" s="1"/>
  <c r="C1964" i="2"/>
  <c r="D1964" i="2"/>
  <c r="G1964" i="2"/>
  <c r="H1964" i="2"/>
  <c r="I1964" i="2" s="1"/>
  <c r="J1964" i="2" a="1"/>
  <c r="J1964" i="2" s="1"/>
  <c r="C1965" i="2"/>
  <c r="D1965" i="2"/>
  <c r="G1965" i="2"/>
  <c r="H1965" i="2"/>
  <c r="I1965" i="2"/>
  <c r="J1965" i="2" a="1"/>
  <c r="J1965" i="2" s="1"/>
  <c r="C1966" i="2"/>
  <c r="D1966" i="2"/>
  <c r="G1966" i="2"/>
  <c r="H1966" i="2"/>
  <c r="I1966" i="2" s="1"/>
  <c r="J1966" i="2" a="1"/>
  <c r="J1966" i="2" s="1"/>
  <c r="C1967" i="2"/>
  <c r="D1967" i="2"/>
  <c r="G1967" i="2"/>
  <c r="H1967" i="2"/>
  <c r="I1967" i="2" s="1"/>
  <c r="J1967" i="2" a="1"/>
  <c r="J1967" i="2" s="1"/>
  <c r="C1968" i="2"/>
  <c r="D1968" i="2"/>
  <c r="G1968" i="2"/>
  <c r="H1968" i="2"/>
  <c r="I1968" i="2" s="1"/>
  <c r="J1968" i="2" a="1"/>
  <c r="J1968" i="2"/>
  <c r="C1969" i="2"/>
  <c r="D1969" i="2"/>
  <c r="G1969" i="2"/>
  <c r="H1969" i="2"/>
  <c r="I1969" i="2" s="1"/>
  <c r="J1969" i="2" a="1"/>
  <c r="J1969" i="2" s="1"/>
  <c r="C1970" i="2"/>
  <c r="D1970" i="2"/>
  <c r="G1970" i="2"/>
  <c r="H1970" i="2"/>
  <c r="I1970" i="2" s="1"/>
  <c r="J1970" i="2" a="1"/>
  <c r="J1970" i="2" s="1"/>
  <c r="C1971" i="2"/>
  <c r="D1971" i="2"/>
  <c r="G1971" i="2"/>
  <c r="H1971" i="2"/>
  <c r="I1971" i="2"/>
  <c r="J1971" i="2" a="1"/>
  <c r="J1971" i="2" s="1"/>
  <c r="C1972" i="2"/>
  <c r="D1972" i="2"/>
  <c r="G1972" i="2"/>
  <c r="H1972" i="2"/>
  <c r="I1972" i="2" s="1"/>
  <c r="J1972" i="2" a="1"/>
  <c r="J1972" i="2"/>
  <c r="C1973" i="2"/>
  <c r="D1973" i="2"/>
  <c r="G1973" i="2"/>
  <c r="H1973" i="2"/>
  <c r="I1973" i="2" s="1"/>
  <c r="J1973" i="2" a="1"/>
  <c r="J1973" i="2" s="1"/>
  <c r="C1974" i="2"/>
  <c r="D1974" i="2"/>
  <c r="G1974" i="2"/>
  <c r="H1974" i="2"/>
  <c r="I1974" i="2"/>
  <c r="J1974" i="2" a="1"/>
  <c r="J1974" i="2" s="1"/>
  <c r="C1975" i="2"/>
  <c r="D1975" i="2"/>
  <c r="G1975" i="2"/>
  <c r="H1975" i="2"/>
  <c r="I1975" i="2" s="1"/>
  <c r="J1975" i="2" a="1"/>
  <c r="J1975" i="2" s="1"/>
  <c r="C1976" i="2"/>
  <c r="D1976" i="2"/>
  <c r="G1976" i="2"/>
  <c r="H1976" i="2"/>
  <c r="I1976" i="2" s="1"/>
  <c r="J1976" i="2" a="1"/>
  <c r="J1976" i="2" s="1"/>
  <c r="C1977" i="2"/>
  <c r="D1977" i="2"/>
  <c r="G1977" i="2"/>
  <c r="H1977" i="2"/>
  <c r="I1977" i="2" s="1"/>
  <c r="J1977" i="2" a="1"/>
  <c r="J1977" i="2" s="1"/>
  <c r="C1978" i="2"/>
  <c r="D1978" i="2"/>
  <c r="G1978" i="2"/>
  <c r="H1978" i="2"/>
  <c r="I1978" i="2" s="1"/>
  <c r="J1978" i="2" a="1"/>
  <c r="J1978" i="2" s="1"/>
  <c r="C1979" i="2"/>
  <c r="D1979" i="2"/>
  <c r="G1979" i="2"/>
  <c r="H1979" i="2"/>
  <c r="I1979" i="2" s="1"/>
  <c r="J1979" i="2" a="1"/>
  <c r="J1979" i="2" s="1"/>
  <c r="C1980" i="2"/>
  <c r="D1980" i="2"/>
  <c r="G1980" i="2"/>
  <c r="H1980" i="2"/>
  <c r="I1980" i="2" s="1"/>
  <c r="J1980" i="2" a="1"/>
  <c r="J1980" i="2" s="1"/>
  <c r="C1981" i="2"/>
  <c r="D1981" i="2"/>
  <c r="G1981" i="2"/>
  <c r="H1981" i="2"/>
  <c r="I1981" i="2" s="1"/>
  <c r="J1981" i="2" a="1"/>
  <c r="J1981" i="2"/>
  <c r="C1982" i="2"/>
  <c r="D1982" i="2"/>
  <c r="G1982" i="2"/>
  <c r="H1982" i="2"/>
  <c r="I1982" i="2" s="1"/>
  <c r="J1982" i="2" a="1"/>
  <c r="J1982" i="2" s="1"/>
  <c r="C1983" i="2"/>
  <c r="D1983" i="2"/>
  <c r="G1983" i="2"/>
  <c r="H1983" i="2"/>
  <c r="I1983" i="2" s="1"/>
  <c r="J1983" i="2" a="1"/>
  <c r="J1983" i="2"/>
  <c r="C1984" i="2"/>
  <c r="D1984" i="2"/>
  <c r="G1984" i="2"/>
  <c r="H1984" i="2"/>
  <c r="I1984" i="2" s="1"/>
  <c r="J1984" i="2" a="1"/>
  <c r="J1984" i="2" s="1"/>
  <c r="C1985" i="2"/>
  <c r="D1985" i="2"/>
  <c r="G1985" i="2"/>
  <c r="H1985" i="2"/>
  <c r="I1985" i="2" s="1"/>
  <c r="J1985" i="2" a="1"/>
  <c r="J1985" i="2"/>
  <c r="C1986" i="2"/>
  <c r="D1986" i="2"/>
  <c r="G1986" i="2"/>
  <c r="H1986" i="2"/>
  <c r="I1986" i="2" s="1"/>
  <c r="J1986" i="2" a="1"/>
  <c r="J1986" i="2" s="1"/>
  <c r="C1987" i="2"/>
  <c r="D1987" i="2"/>
  <c r="G1987" i="2"/>
  <c r="H1987" i="2"/>
  <c r="I1987" i="2" s="1"/>
  <c r="J1987" i="2" a="1"/>
  <c r="J1987" i="2"/>
  <c r="C1988" i="2"/>
  <c r="D1988" i="2"/>
  <c r="G1988" i="2"/>
  <c r="H1988" i="2"/>
  <c r="I1988" i="2" s="1"/>
  <c r="J1988" i="2" a="1"/>
  <c r="J1988" i="2" s="1"/>
  <c r="C1989" i="2"/>
  <c r="D1989" i="2"/>
  <c r="G1989" i="2"/>
  <c r="H1989" i="2"/>
  <c r="I1989" i="2" s="1"/>
  <c r="J1989" i="2" a="1"/>
  <c r="J1989" i="2" s="1"/>
  <c r="C1990" i="2"/>
  <c r="D1990" i="2"/>
  <c r="G1990" i="2"/>
  <c r="H1990" i="2"/>
  <c r="I1990" i="2" s="1"/>
  <c r="J1990" i="2" a="1"/>
  <c r="J1990" i="2" s="1"/>
  <c r="C1991" i="2"/>
  <c r="D1991" i="2"/>
  <c r="G1991" i="2"/>
  <c r="H1991" i="2"/>
  <c r="I1991" i="2" s="1"/>
  <c r="J1991" i="2" a="1"/>
  <c r="J1991" i="2" s="1"/>
  <c r="C1992" i="2"/>
  <c r="D1992" i="2"/>
  <c r="G1992" i="2"/>
  <c r="H1992" i="2"/>
  <c r="I1992" i="2" s="1"/>
  <c r="J1992" i="2" a="1"/>
  <c r="J1992" i="2" s="1"/>
  <c r="C1993" i="2"/>
  <c r="D1993" i="2"/>
  <c r="G1993" i="2"/>
  <c r="H1993" i="2"/>
  <c r="I1993" i="2" s="1"/>
  <c r="J1993" i="2" a="1"/>
  <c r="J1993" i="2" s="1"/>
  <c r="C1994" i="2"/>
  <c r="D1994" i="2"/>
  <c r="G1994" i="2"/>
  <c r="H1994" i="2"/>
  <c r="I1994" i="2" s="1"/>
  <c r="J1994" i="2" a="1"/>
  <c r="J1994" i="2" s="1"/>
  <c r="C1995" i="2"/>
  <c r="D1995" i="2"/>
  <c r="G1995" i="2"/>
  <c r="H1995" i="2"/>
  <c r="I1995" i="2" s="1"/>
  <c r="J1995" i="2" a="1"/>
  <c r="J1995" i="2" s="1"/>
  <c r="C1996" i="2"/>
  <c r="D1996" i="2"/>
  <c r="G1996" i="2"/>
  <c r="H1996" i="2"/>
  <c r="I1996" i="2" s="1"/>
  <c r="J1996" i="2" a="1"/>
  <c r="J1996" i="2" s="1"/>
  <c r="C1997" i="2"/>
  <c r="D1997" i="2"/>
  <c r="G1997" i="2"/>
  <c r="H1997" i="2"/>
  <c r="I1997" i="2"/>
  <c r="J1997" i="2" a="1"/>
  <c r="J1997" i="2" s="1"/>
  <c r="C1998" i="2"/>
  <c r="D1998" i="2"/>
  <c r="G1998" i="2"/>
  <c r="H1998" i="2"/>
  <c r="I1998" i="2" s="1"/>
  <c r="J1998" i="2" a="1"/>
  <c r="J1998" i="2" s="1"/>
  <c r="C1999" i="2"/>
  <c r="D1999" i="2"/>
  <c r="G1999" i="2"/>
  <c r="H1999" i="2"/>
  <c r="I1999" i="2" s="1"/>
  <c r="J1999" i="2" a="1"/>
  <c r="J1999" i="2" s="1"/>
  <c r="C2000" i="2"/>
  <c r="D2000" i="2"/>
  <c r="G2000" i="2"/>
  <c r="H2000" i="2"/>
  <c r="I2000" i="2" s="1"/>
  <c r="J2000" i="2" a="1"/>
  <c r="J2000" i="2"/>
  <c r="C2001" i="2"/>
  <c r="D2001" i="2"/>
  <c r="G2001" i="2"/>
  <c r="H2001" i="2"/>
  <c r="I2001" i="2" s="1"/>
  <c r="J2001" i="2" a="1"/>
  <c r="J2001" i="2" s="1"/>
  <c r="C2002" i="2"/>
  <c r="D2002" i="2"/>
  <c r="G2002" i="2"/>
  <c r="H2002" i="2"/>
  <c r="I2002" i="2" s="1"/>
  <c r="J2002" i="2" a="1"/>
  <c r="J2002" i="2" s="1"/>
  <c r="C2003" i="2"/>
  <c r="D2003" i="2"/>
  <c r="G2003" i="2"/>
  <c r="H2003" i="2"/>
  <c r="I2003" i="2"/>
  <c r="J2003" i="2" a="1"/>
  <c r="J2003" i="2" s="1"/>
  <c r="C2004" i="2"/>
  <c r="D2004" i="2"/>
  <c r="G2004" i="2"/>
  <c r="H2004" i="2"/>
  <c r="I2004" i="2" s="1"/>
  <c r="J2004" i="2" a="1"/>
  <c r="J2004" i="2"/>
  <c r="C2005" i="2"/>
  <c r="D2005" i="2"/>
  <c r="G2005" i="2"/>
  <c r="H2005" i="2"/>
  <c r="I2005" i="2" s="1"/>
  <c r="J2005" i="2" a="1"/>
  <c r="J2005" i="2" s="1"/>
  <c r="C2006" i="2"/>
  <c r="D2006" i="2"/>
  <c r="G2006" i="2"/>
  <c r="H2006" i="2"/>
  <c r="I2006" i="2"/>
  <c r="J2006" i="2" a="1"/>
  <c r="J2006" i="2" s="1"/>
  <c r="C2007" i="2"/>
  <c r="D2007" i="2"/>
  <c r="G2007" i="2"/>
  <c r="H2007" i="2"/>
  <c r="I2007" i="2" s="1"/>
  <c r="J2007" i="2" a="1"/>
  <c r="J2007" i="2" s="1"/>
  <c r="C2008" i="2"/>
  <c r="D2008" i="2"/>
  <c r="G2008" i="2"/>
  <c r="H2008" i="2"/>
  <c r="I2008" i="2" s="1"/>
  <c r="J2008" i="2" a="1"/>
  <c r="J2008" i="2" s="1"/>
  <c r="C2009" i="2"/>
  <c r="D2009" i="2"/>
  <c r="G2009" i="2"/>
  <c r="H2009" i="2"/>
  <c r="I2009" i="2" s="1"/>
  <c r="J2009" i="2" a="1"/>
  <c r="J2009" i="2" s="1"/>
  <c r="C2010" i="2"/>
  <c r="D2010" i="2"/>
  <c r="G2010" i="2"/>
  <c r="H2010" i="2"/>
  <c r="I2010" i="2" s="1"/>
  <c r="J2010" i="2" a="1"/>
  <c r="J2010" i="2" s="1"/>
  <c r="C2011" i="2"/>
  <c r="D2011" i="2"/>
  <c r="G2011" i="2"/>
  <c r="H2011" i="2"/>
  <c r="I2011" i="2" s="1"/>
  <c r="J2011" i="2" a="1"/>
  <c r="J2011" i="2" s="1"/>
  <c r="C2012" i="2"/>
  <c r="D2012" i="2"/>
  <c r="G2012" i="2"/>
  <c r="H2012" i="2"/>
  <c r="I2012" i="2" s="1"/>
  <c r="J2012" i="2" a="1"/>
  <c r="J2012" i="2" s="1"/>
  <c r="C2013" i="2"/>
  <c r="D2013" i="2"/>
  <c r="G2013" i="2"/>
  <c r="H2013" i="2"/>
  <c r="I2013" i="2" s="1"/>
  <c r="J2013" i="2" a="1"/>
  <c r="J2013" i="2"/>
  <c r="C2014" i="2"/>
  <c r="D2014" i="2"/>
  <c r="G2014" i="2"/>
  <c r="H2014" i="2"/>
  <c r="I2014" i="2" s="1"/>
  <c r="J2014" i="2" a="1"/>
  <c r="J2014" i="2" s="1"/>
  <c r="C2015" i="2"/>
  <c r="D2015" i="2"/>
  <c r="G2015" i="2"/>
  <c r="H2015" i="2"/>
  <c r="I2015" i="2" s="1"/>
  <c r="J2015" i="2" a="1"/>
  <c r="J2015" i="2"/>
  <c r="C2016" i="2"/>
  <c r="D2016" i="2"/>
  <c r="G2016" i="2"/>
  <c r="H2016" i="2"/>
  <c r="I2016" i="2" s="1"/>
  <c r="J2016" i="2" a="1"/>
  <c r="J2016" i="2" s="1"/>
  <c r="C2017" i="2"/>
  <c r="D2017" i="2"/>
  <c r="G2017" i="2"/>
  <c r="H2017" i="2"/>
  <c r="I2017" i="2" s="1"/>
  <c r="J2017" i="2" a="1"/>
  <c r="J2017" i="2"/>
  <c r="C2018" i="2"/>
  <c r="D2018" i="2"/>
  <c r="G2018" i="2"/>
  <c r="H2018" i="2"/>
  <c r="I2018" i="2" s="1"/>
  <c r="J2018" i="2" a="1"/>
  <c r="J2018" i="2" s="1"/>
  <c r="C2019" i="2"/>
  <c r="D2019" i="2"/>
  <c r="G2019" i="2"/>
  <c r="H2019" i="2"/>
  <c r="I2019" i="2" s="1"/>
  <c r="J2019" i="2" a="1"/>
  <c r="J2019" i="2"/>
  <c r="C2020" i="2"/>
  <c r="D2020" i="2"/>
  <c r="G2020" i="2"/>
  <c r="H2020" i="2"/>
  <c r="I2020" i="2" s="1"/>
  <c r="J2020" i="2" a="1"/>
  <c r="J2020" i="2" s="1"/>
  <c r="C2021" i="2"/>
  <c r="D2021" i="2"/>
  <c r="G2021" i="2"/>
  <c r="H2021" i="2"/>
  <c r="I2021" i="2" s="1"/>
  <c r="J2021" i="2" a="1"/>
  <c r="J2021" i="2" s="1"/>
  <c r="C2022" i="2"/>
  <c r="D2022" i="2"/>
  <c r="G2022" i="2"/>
  <c r="H2022" i="2"/>
  <c r="I2022" i="2" s="1"/>
  <c r="J2022" i="2" a="1"/>
  <c r="J2022" i="2" s="1"/>
  <c r="C2023" i="2"/>
  <c r="D2023" i="2"/>
  <c r="G2023" i="2"/>
  <c r="H2023" i="2"/>
  <c r="I2023" i="2" s="1"/>
  <c r="J2023" i="2" a="1"/>
  <c r="J2023" i="2" s="1"/>
  <c r="C2024" i="2"/>
  <c r="D2024" i="2"/>
  <c r="G2024" i="2"/>
  <c r="H2024" i="2"/>
  <c r="I2024" i="2" s="1"/>
  <c r="J2024" i="2" a="1"/>
  <c r="J2024" i="2" s="1"/>
  <c r="C2025" i="2"/>
  <c r="D2025" i="2"/>
  <c r="G2025" i="2"/>
  <c r="H2025" i="2"/>
  <c r="I2025" i="2" s="1"/>
  <c r="J2025" i="2" a="1"/>
  <c r="J2025" i="2" s="1"/>
  <c r="C2026" i="2"/>
  <c r="D2026" i="2"/>
  <c r="G2026" i="2"/>
  <c r="H2026" i="2"/>
  <c r="I2026" i="2" s="1"/>
  <c r="J2026" i="2" a="1"/>
  <c r="J2026" i="2" s="1"/>
  <c r="C2027" i="2"/>
  <c r="D2027" i="2"/>
  <c r="G2027" i="2"/>
  <c r="H2027" i="2"/>
  <c r="I2027" i="2" s="1"/>
  <c r="J2027" i="2" a="1"/>
  <c r="J2027" i="2" s="1"/>
  <c r="C2028" i="2"/>
  <c r="D2028" i="2"/>
  <c r="G2028" i="2"/>
  <c r="H2028" i="2"/>
  <c r="I2028" i="2" s="1"/>
  <c r="J2028" i="2" a="1"/>
  <c r="J2028" i="2" s="1"/>
  <c r="C2029" i="2"/>
  <c r="D2029" i="2"/>
  <c r="G2029" i="2"/>
  <c r="H2029" i="2"/>
  <c r="I2029" i="2"/>
  <c r="J2029" i="2" a="1"/>
  <c r="J2029" i="2" s="1"/>
  <c r="C2030" i="2"/>
  <c r="D2030" i="2"/>
  <c r="G2030" i="2"/>
  <c r="H2030" i="2"/>
  <c r="I2030" i="2" s="1"/>
  <c r="J2030" i="2" a="1"/>
  <c r="J2030" i="2" s="1"/>
  <c r="C2031" i="2"/>
  <c r="D2031" i="2"/>
  <c r="G2031" i="2"/>
  <c r="H2031" i="2"/>
  <c r="I2031" i="2" s="1"/>
  <c r="J2031" i="2" a="1"/>
  <c r="J2031" i="2" s="1"/>
  <c r="C2032" i="2"/>
  <c r="D2032" i="2"/>
  <c r="G2032" i="2"/>
  <c r="H2032" i="2"/>
  <c r="I2032" i="2" s="1"/>
  <c r="J2032" i="2" a="1"/>
  <c r="J2032" i="2"/>
  <c r="C2033" i="2"/>
  <c r="D2033" i="2"/>
  <c r="G2033" i="2"/>
  <c r="H2033" i="2"/>
  <c r="I2033" i="2" s="1"/>
  <c r="J2033" i="2" a="1"/>
  <c r="J2033" i="2" s="1"/>
  <c r="C2034" i="2"/>
  <c r="D2034" i="2"/>
  <c r="G2034" i="2"/>
  <c r="H2034" i="2"/>
  <c r="I2034" i="2" s="1"/>
  <c r="J2034" i="2" a="1"/>
  <c r="J2034" i="2" s="1"/>
  <c r="C2035" i="2"/>
  <c r="D2035" i="2"/>
  <c r="G2035" i="2"/>
  <c r="H2035" i="2"/>
  <c r="I2035" i="2"/>
  <c r="J2035" i="2" a="1"/>
  <c r="J2035" i="2" s="1"/>
  <c r="C2036" i="2"/>
  <c r="D2036" i="2"/>
  <c r="G2036" i="2"/>
  <c r="H2036" i="2"/>
  <c r="I2036" i="2" s="1"/>
  <c r="J2036" i="2" a="1"/>
  <c r="J2036" i="2"/>
  <c r="C2037" i="2"/>
  <c r="D2037" i="2"/>
  <c r="G2037" i="2"/>
  <c r="H2037" i="2"/>
  <c r="I2037" i="2" s="1"/>
  <c r="J2037" i="2" a="1"/>
  <c r="J2037" i="2" s="1"/>
  <c r="C2038" i="2"/>
  <c r="D2038" i="2"/>
  <c r="G2038" i="2"/>
  <c r="H2038" i="2"/>
  <c r="I2038" i="2"/>
  <c r="J2038" i="2" a="1"/>
  <c r="J2038" i="2" s="1"/>
  <c r="C2039" i="2"/>
  <c r="D2039" i="2"/>
  <c r="G2039" i="2"/>
  <c r="H2039" i="2"/>
  <c r="I2039" i="2" s="1"/>
  <c r="J2039" i="2" a="1"/>
  <c r="J2039" i="2" s="1"/>
  <c r="C2040" i="2"/>
  <c r="D2040" i="2"/>
  <c r="G2040" i="2"/>
  <c r="H2040" i="2"/>
  <c r="I2040" i="2" s="1"/>
  <c r="J2040" i="2" a="1"/>
  <c r="J2040" i="2" s="1"/>
  <c r="C2041" i="2"/>
  <c r="D2041" i="2"/>
  <c r="G2041" i="2"/>
  <c r="H2041" i="2"/>
  <c r="I2041" i="2" s="1"/>
  <c r="J2041" i="2" a="1"/>
  <c r="J2041" i="2" s="1"/>
  <c r="C2042" i="2"/>
  <c r="D2042" i="2"/>
  <c r="G2042" i="2"/>
  <c r="H2042" i="2"/>
  <c r="I2042" i="2" s="1"/>
  <c r="J2042" i="2" a="1"/>
  <c r="J2042" i="2" s="1"/>
  <c r="C2043" i="2"/>
  <c r="D2043" i="2"/>
  <c r="G2043" i="2"/>
  <c r="H2043" i="2"/>
  <c r="I2043" i="2" s="1"/>
  <c r="J2043" i="2" a="1"/>
  <c r="J2043" i="2" s="1"/>
  <c r="C2044" i="2"/>
  <c r="D2044" i="2"/>
  <c r="G2044" i="2"/>
  <c r="H2044" i="2"/>
  <c r="I2044" i="2" s="1"/>
  <c r="J2044" i="2" a="1"/>
  <c r="J2044" i="2" s="1"/>
  <c r="C2045" i="2"/>
  <c r="D2045" i="2"/>
  <c r="G2045" i="2"/>
  <c r="H2045" i="2"/>
  <c r="I2045" i="2" s="1"/>
  <c r="J2045" i="2" a="1"/>
  <c r="J2045" i="2"/>
  <c r="C2046" i="2"/>
  <c r="D2046" i="2"/>
  <c r="G2046" i="2"/>
  <c r="H2046" i="2"/>
  <c r="I2046" i="2" s="1"/>
  <c r="J2046" i="2" a="1"/>
  <c r="J2046" i="2" s="1"/>
  <c r="C2047" i="2"/>
  <c r="D2047" i="2"/>
  <c r="G2047" i="2"/>
  <c r="H2047" i="2"/>
  <c r="I2047" i="2" s="1"/>
  <c r="J2047" i="2" a="1"/>
  <c r="J2047" i="2"/>
  <c r="C2048" i="2"/>
  <c r="D2048" i="2"/>
  <c r="G2048" i="2"/>
  <c r="H2048" i="2"/>
  <c r="I2048" i="2" s="1"/>
  <c r="J2048" i="2" a="1"/>
  <c r="J2048" i="2" s="1"/>
  <c r="C2049" i="2"/>
  <c r="D2049" i="2"/>
  <c r="G2049" i="2"/>
  <c r="H2049" i="2"/>
  <c r="I2049" i="2" s="1"/>
  <c r="J2049" i="2" a="1"/>
  <c r="J2049" i="2"/>
  <c r="C2050" i="2"/>
  <c r="D2050" i="2"/>
  <c r="G2050" i="2"/>
  <c r="H2050" i="2"/>
  <c r="I2050" i="2" s="1"/>
  <c r="J2050" i="2" a="1"/>
  <c r="J2050" i="2" s="1"/>
  <c r="C2051" i="2"/>
  <c r="D2051" i="2"/>
  <c r="G2051" i="2"/>
  <c r="H2051" i="2"/>
  <c r="I2051" i="2" s="1"/>
  <c r="J2051" i="2" a="1"/>
  <c r="J2051" i="2"/>
  <c r="C2052" i="2"/>
  <c r="D2052" i="2"/>
  <c r="G2052" i="2"/>
  <c r="H2052" i="2"/>
  <c r="I2052" i="2" s="1"/>
  <c r="J2052" i="2" a="1"/>
  <c r="J2052" i="2" s="1"/>
  <c r="C2053" i="2"/>
  <c r="D2053" i="2"/>
  <c r="G2053" i="2"/>
  <c r="H2053" i="2"/>
  <c r="I2053" i="2" s="1"/>
  <c r="J2053" i="2" a="1"/>
  <c r="J2053" i="2" s="1"/>
  <c r="C2054" i="2"/>
  <c r="D2054" i="2"/>
  <c r="G2054" i="2"/>
  <c r="H2054" i="2"/>
  <c r="I2054" i="2" s="1"/>
  <c r="J2054" i="2" a="1"/>
  <c r="J2054" i="2" s="1"/>
  <c r="C2055" i="2"/>
  <c r="D2055" i="2"/>
  <c r="G2055" i="2"/>
  <c r="H2055" i="2"/>
  <c r="I2055" i="2" s="1"/>
  <c r="J2055" i="2" a="1"/>
  <c r="J2055" i="2" s="1"/>
  <c r="C2056" i="2"/>
  <c r="D2056" i="2"/>
  <c r="G2056" i="2"/>
  <c r="H2056" i="2"/>
  <c r="I2056" i="2" s="1"/>
  <c r="J2056" i="2" a="1"/>
  <c r="J2056" i="2" s="1"/>
  <c r="C2057" i="2"/>
  <c r="D2057" i="2"/>
  <c r="G2057" i="2"/>
  <c r="H2057" i="2"/>
  <c r="I2057" i="2" s="1"/>
  <c r="J2057" i="2" a="1"/>
  <c r="J2057" i="2" s="1"/>
  <c r="C2058" i="2"/>
  <c r="D2058" i="2"/>
  <c r="G2058" i="2"/>
  <c r="H2058" i="2"/>
  <c r="I2058" i="2" s="1"/>
  <c r="J2058" i="2" a="1"/>
  <c r="J2058" i="2" s="1"/>
  <c r="C2059" i="2"/>
  <c r="D2059" i="2"/>
  <c r="G2059" i="2"/>
  <c r="H2059" i="2"/>
  <c r="I2059" i="2" s="1"/>
  <c r="J2059" i="2" a="1"/>
  <c r="J2059" i="2" s="1"/>
  <c r="C2060" i="2"/>
  <c r="D2060" i="2"/>
  <c r="G2060" i="2"/>
  <c r="H2060" i="2"/>
  <c r="I2060" i="2" s="1"/>
  <c r="J2060" i="2" a="1"/>
  <c r="J2060" i="2" s="1"/>
  <c r="C2061" i="2"/>
  <c r="D2061" i="2"/>
  <c r="G2061" i="2"/>
  <c r="H2061" i="2"/>
  <c r="I2061" i="2"/>
  <c r="J2061" i="2" a="1"/>
  <c r="J2061" i="2" s="1"/>
  <c r="C2062" i="2"/>
  <c r="D2062" i="2"/>
  <c r="G2062" i="2"/>
  <c r="H2062" i="2"/>
  <c r="I2062" i="2" s="1"/>
  <c r="J2062" i="2" a="1"/>
  <c r="J2062" i="2" s="1"/>
  <c r="C2063" i="2"/>
  <c r="D2063" i="2"/>
  <c r="G2063" i="2"/>
  <c r="H2063" i="2"/>
  <c r="I2063" i="2" s="1"/>
  <c r="J2063" i="2" a="1"/>
  <c r="J2063" i="2" s="1"/>
  <c r="C2064" i="2"/>
  <c r="D2064" i="2"/>
  <c r="G2064" i="2"/>
  <c r="H2064" i="2"/>
  <c r="I2064" i="2" s="1"/>
  <c r="J2064" i="2" a="1"/>
  <c r="J2064" i="2"/>
  <c r="C2065" i="2"/>
  <c r="D2065" i="2"/>
  <c r="G2065" i="2"/>
  <c r="H2065" i="2"/>
  <c r="I2065" i="2" s="1"/>
  <c r="J2065" i="2" a="1"/>
  <c r="J2065" i="2" s="1"/>
  <c r="C2066" i="2"/>
  <c r="D2066" i="2"/>
  <c r="G2066" i="2"/>
  <c r="H2066" i="2"/>
  <c r="I2066" i="2" s="1"/>
  <c r="J2066" i="2" a="1"/>
  <c r="J2066" i="2" s="1"/>
  <c r="C2067" i="2"/>
  <c r="D2067" i="2"/>
  <c r="G2067" i="2"/>
  <c r="H2067" i="2"/>
  <c r="I2067" i="2"/>
  <c r="J2067" i="2" a="1"/>
  <c r="J2067" i="2" s="1"/>
  <c r="C2068" i="2"/>
  <c r="D2068" i="2"/>
  <c r="G2068" i="2"/>
  <c r="H2068" i="2"/>
  <c r="I2068" i="2" s="1"/>
  <c r="J2068" i="2" a="1"/>
  <c r="J2068" i="2"/>
  <c r="C2069" i="2"/>
  <c r="D2069" i="2"/>
  <c r="G2069" i="2"/>
  <c r="H2069" i="2"/>
  <c r="I2069" i="2" s="1"/>
  <c r="J2069" i="2" a="1"/>
  <c r="J2069" i="2" s="1"/>
  <c r="C2070" i="2"/>
  <c r="D2070" i="2"/>
  <c r="G2070" i="2"/>
  <c r="H2070" i="2"/>
  <c r="I2070" i="2"/>
  <c r="J2070" i="2" a="1"/>
  <c r="J2070" i="2" s="1"/>
  <c r="C2071" i="2"/>
  <c r="D2071" i="2"/>
  <c r="G2071" i="2"/>
  <c r="H2071" i="2"/>
  <c r="I2071" i="2" s="1"/>
  <c r="J2071" i="2" a="1"/>
  <c r="J2071" i="2" s="1"/>
  <c r="C2072" i="2"/>
  <c r="D2072" i="2"/>
  <c r="G2072" i="2"/>
  <c r="H2072" i="2"/>
  <c r="I2072" i="2" s="1"/>
  <c r="J2072" i="2" a="1"/>
  <c r="J2072" i="2" s="1"/>
  <c r="C2073" i="2"/>
  <c r="D2073" i="2"/>
  <c r="G2073" i="2"/>
  <c r="H2073" i="2"/>
  <c r="I2073" i="2" s="1"/>
  <c r="J2073" i="2" a="1"/>
  <c r="J2073" i="2" s="1"/>
  <c r="C2074" i="2"/>
  <c r="D2074" i="2"/>
  <c r="G2074" i="2"/>
  <c r="H2074" i="2"/>
  <c r="I2074" i="2" s="1"/>
  <c r="J2074" i="2" a="1"/>
  <c r="J2074" i="2" s="1"/>
  <c r="C2075" i="2"/>
  <c r="D2075" i="2"/>
  <c r="G2075" i="2"/>
  <c r="H2075" i="2"/>
  <c r="I2075" i="2" s="1"/>
  <c r="J2075" i="2" a="1"/>
  <c r="J2075" i="2" s="1"/>
  <c r="C2076" i="2"/>
  <c r="D2076" i="2"/>
  <c r="G2076" i="2"/>
  <c r="H2076" i="2"/>
  <c r="I2076" i="2" s="1"/>
  <c r="J2076" i="2" a="1"/>
  <c r="J2076" i="2" s="1"/>
  <c r="C2077" i="2"/>
  <c r="D2077" i="2"/>
  <c r="G2077" i="2"/>
  <c r="H2077" i="2"/>
  <c r="I2077" i="2" s="1"/>
  <c r="J2077" i="2" a="1"/>
  <c r="J2077" i="2"/>
  <c r="C2078" i="2"/>
  <c r="D2078" i="2"/>
  <c r="G2078" i="2"/>
  <c r="H2078" i="2"/>
  <c r="I2078" i="2" s="1"/>
  <c r="J2078" i="2" a="1"/>
  <c r="J2078" i="2" s="1"/>
  <c r="C2079" i="2"/>
  <c r="D2079" i="2"/>
  <c r="G2079" i="2"/>
  <c r="H2079" i="2"/>
  <c r="I2079" i="2" s="1"/>
  <c r="J2079" i="2" a="1"/>
  <c r="J2079" i="2"/>
  <c r="C2080" i="2"/>
  <c r="D2080" i="2"/>
  <c r="G2080" i="2"/>
  <c r="H2080" i="2"/>
  <c r="I2080" i="2" s="1"/>
  <c r="J2080" i="2" a="1"/>
  <c r="J2080" i="2" s="1"/>
  <c r="C2081" i="2"/>
  <c r="D2081" i="2"/>
  <c r="G2081" i="2"/>
  <c r="H2081" i="2"/>
  <c r="I2081" i="2" s="1"/>
  <c r="J2081" i="2" a="1"/>
  <c r="J2081" i="2"/>
  <c r="C2082" i="2"/>
  <c r="D2082" i="2"/>
  <c r="G2082" i="2"/>
  <c r="H2082" i="2"/>
  <c r="I2082" i="2" s="1"/>
  <c r="J2082" i="2" a="1"/>
  <c r="J2082" i="2" s="1"/>
  <c r="C2083" i="2"/>
  <c r="D2083" i="2"/>
  <c r="G2083" i="2"/>
  <c r="H2083" i="2"/>
  <c r="I2083" i="2" s="1"/>
  <c r="J2083" i="2" a="1"/>
  <c r="J2083" i="2"/>
  <c r="C2084" i="2"/>
  <c r="D2084" i="2"/>
  <c r="G2084" i="2"/>
  <c r="H2084" i="2"/>
  <c r="I2084" i="2" s="1"/>
  <c r="J2084" i="2" a="1"/>
  <c r="J2084" i="2" s="1"/>
  <c r="C2085" i="2"/>
  <c r="D2085" i="2"/>
  <c r="G2085" i="2"/>
  <c r="H2085" i="2"/>
  <c r="I2085" i="2" s="1"/>
  <c r="J2085" i="2" a="1"/>
  <c r="J2085" i="2"/>
  <c r="C2086" i="2"/>
  <c r="D2086" i="2"/>
  <c r="G2086" i="2"/>
  <c r="H2086" i="2"/>
  <c r="I2086" i="2"/>
  <c r="J2086" i="2" a="1"/>
  <c r="J2086" i="2" s="1"/>
  <c r="C2087" i="2"/>
  <c r="D2087" i="2"/>
  <c r="G2087" i="2"/>
  <c r="H2087" i="2"/>
  <c r="I2087" i="2" s="1"/>
  <c r="J2087" i="2" a="1"/>
  <c r="J2087" i="2"/>
  <c r="C2088" i="2"/>
  <c r="D2088" i="2"/>
  <c r="G2088" i="2"/>
  <c r="H2088" i="2"/>
  <c r="I2088" i="2" s="1"/>
  <c r="J2088" i="2" a="1"/>
  <c r="J2088" i="2" s="1"/>
  <c r="C2089" i="2"/>
  <c r="D2089" i="2"/>
  <c r="G2089" i="2"/>
  <c r="H2089" i="2"/>
  <c r="I2089" i="2" s="1"/>
  <c r="J2089" i="2" a="1"/>
  <c r="J2089" i="2"/>
  <c r="C2090" i="2"/>
  <c r="D2090" i="2"/>
  <c r="G2090" i="2"/>
  <c r="H2090" i="2"/>
  <c r="I2090" i="2" s="1"/>
  <c r="J2090" i="2" a="1"/>
  <c r="J2090" i="2" s="1"/>
  <c r="C2091" i="2"/>
  <c r="D2091" i="2"/>
  <c r="G2091" i="2"/>
  <c r="H2091" i="2"/>
  <c r="I2091" i="2" s="1"/>
  <c r="J2091" i="2" a="1"/>
  <c r="J2091" i="2"/>
  <c r="C2092" i="2"/>
  <c r="D2092" i="2"/>
  <c r="G2092" i="2"/>
  <c r="H2092" i="2"/>
  <c r="I2092" i="2" s="1"/>
  <c r="J2092" i="2" a="1"/>
  <c r="J2092" i="2" s="1"/>
  <c r="C2093" i="2"/>
  <c r="D2093" i="2"/>
  <c r="G2093" i="2"/>
  <c r="H2093" i="2"/>
  <c r="I2093" i="2" s="1"/>
  <c r="J2093" i="2" a="1"/>
  <c r="J2093" i="2" s="1"/>
  <c r="C2094" i="2"/>
  <c r="D2094" i="2"/>
  <c r="G2094" i="2"/>
  <c r="H2094" i="2"/>
  <c r="I2094" i="2" s="1"/>
  <c r="J2094" i="2" a="1"/>
  <c r="J2094" i="2" s="1"/>
  <c r="C2095" i="2"/>
  <c r="D2095" i="2"/>
  <c r="G2095" i="2"/>
  <c r="H2095" i="2"/>
  <c r="I2095" i="2" s="1"/>
  <c r="J2095" i="2" a="1"/>
  <c r="J2095" i="2" s="1"/>
  <c r="C2096" i="2"/>
  <c r="D2096" i="2"/>
  <c r="G2096" i="2"/>
  <c r="H2096" i="2"/>
  <c r="I2096" i="2" s="1"/>
  <c r="J2096" i="2" a="1"/>
  <c r="J2096" i="2" s="1"/>
  <c r="C2097" i="2"/>
  <c r="D2097" i="2"/>
  <c r="G2097" i="2"/>
  <c r="H2097" i="2"/>
  <c r="I2097" i="2" s="1"/>
  <c r="J2097" i="2" a="1"/>
  <c r="J2097" i="2" s="1"/>
  <c r="C2098" i="2"/>
  <c r="D2098" i="2"/>
  <c r="G2098" i="2"/>
  <c r="H2098" i="2"/>
  <c r="I2098" i="2" s="1"/>
  <c r="J2098" i="2" a="1"/>
  <c r="J2098" i="2" s="1"/>
  <c r="C2099" i="2"/>
  <c r="D2099" i="2"/>
  <c r="G2099" i="2"/>
  <c r="H2099" i="2"/>
  <c r="I2099" i="2" s="1"/>
  <c r="J2099" i="2" a="1"/>
  <c r="J2099" i="2" s="1"/>
  <c r="C2100" i="2"/>
  <c r="D2100" i="2"/>
  <c r="G2100" i="2"/>
  <c r="H2100" i="2"/>
  <c r="I2100" i="2" s="1"/>
  <c r="J2100" i="2" a="1"/>
  <c r="J2100" i="2" s="1"/>
  <c r="C2101" i="2"/>
  <c r="D2101" i="2"/>
  <c r="G2101" i="2"/>
  <c r="H2101" i="2"/>
  <c r="I2101" i="2" s="1"/>
  <c r="J2101" i="2" a="1"/>
  <c r="J2101" i="2" s="1"/>
  <c r="C2102" i="2"/>
  <c r="D2102" i="2"/>
  <c r="G2102" i="2"/>
  <c r="H2102" i="2"/>
  <c r="I2102" i="2" s="1"/>
  <c r="J2102" i="2" a="1"/>
  <c r="J2102" i="2" s="1"/>
  <c r="C2103" i="2"/>
  <c r="D2103" i="2"/>
  <c r="G2103" i="2"/>
  <c r="H2103" i="2"/>
  <c r="I2103" i="2" s="1"/>
  <c r="J2103" i="2" a="1"/>
  <c r="J2103" i="2" s="1"/>
  <c r="C2104" i="2"/>
  <c r="D2104" i="2"/>
  <c r="G2104" i="2"/>
  <c r="H2104" i="2"/>
  <c r="I2104" i="2" s="1"/>
  <c r="J2104" i="2" a="1"/>
  <c r="J2104" i="2" s="1"/>
  <c r="C2105" i="2"/>
  <c r="D2105" i="2"/>
  <c r="G2105" i="2"/>
  <c r="H2105" i="2"/>
  <c r="I2105" i="2" s="1"/>
  <c r="J2105" i="2" a="1"/>
  <c r="J2105" i="2" s="1"/>
  <c r="C2106" i="2"/>
  <c r="D2106" i="2"/>
  <c r="G2106" i="2"/>
  <c r="H2106" i="2"/>
  <c r="I2106" i="2" s="1"/>
  <c r="J2106" i="2" a="1"/>
  <c r="J2106" i="2" s="1"/>
  <c r="C2107" i="2"/>
  <c r="D2107" i="2"/>
  <c r="G2107" i="2"/>
  <c r="H2107" i="2"/>
  <c r="I2107" i="2" s="1"/>
  <c r="J2107" i="2" a="1"/>
  <c r="J2107" i="2" s="1"/>
  <c r="C2108" i="2"/>
  <c r="D2108" i="2"/>
  <c r="G2108" i="2"/>
  <c r="H2108" i="2"/>
  <c r="I2108" i="2" s="1"/>
  <c r="J2108" i="2" a="1"/>
  <c r="J2108" i="2" s="1"/>
  <c r="C2109" i="2"/>
  <c r="D2109" i="2"/>
  <c r="G2109" i="2"/>
  <c r="H2109" i="2"/>
  <c r="I2109" i="2"/>
  <c r="J2109" i="2" a="1"/>
  <c r="J2109" i="2"/>
  <c r="C2110" i="2"/>
  <c r="D2110" i="2"/>
  <c r="G2110" i="2"/>
  <c r="H2110" i="2"/>
  <c r="I2110" i="2" s="1"/>
  <c r="J2110" i="2" a="1"/>
  <c r="J2110" i="2" s="1"/>
  <c r="C2111" i="2"/>
  <c r="D2111" i="2"/>
  <c r="G2111" i="2"/>
  <c r="H2111" i="2"/>
  <c r="I2111" i="2" s="1"/>
  <c r="J2111" i="2" a="1"/>
  <c r="J2111" i="2" s="1"/>
  <c r="C2112" i="2"/>
  <c r="D2112" i="2"/>
  <c r="G2112" i="2"/>
  <c r="H2112" i="2"/>
  <c r="I2112" i="2" s="1"/>
  <c r="J2112" i="2" a="1"/>
  <c r="J2112" i="2"/>
  <c r="C2113" i="2"/>
  <c r="D2113" i="2"/>
  <c r="G2113" i="2"/>
  <c r="H2113" i="2"/>
  <c r="I2113" i="2" s="1"/>
  <c r="J2113" i="2" a="1"/>
  <c r="J2113" i="2" s="1"/>
  <c r="C2114" i="2"/>
  <c r="D2114" i="2"/>
  <c r="G2114" i="2"/>
  <c r="H2114" i="2"/>
  <c r="I2114" i="2" s="1"/>
  <c r="J2114" i="2" a="1"/>
  <c r="J2114" i="2" s="1"/>
  <c r="C2115" i="2"/>
  <c r="D2115" i="2"/>
  <c r="G2115" i="2"/>
  <c r="H2115" i="2"/>
  <c r="I2115" i="2"/>
  <c r="J2115" i="2" a="1"/>
  <c r="J2115" i="2" s="1"/>
  <c r="C2116" i="2"/>
  <c r="D2116" i="2"/>
  <c r="G2116" i="2"/>
  <c r="H2116" i="2"/>
  <c r="I2116" i="2" s="1"/>
  <c r="J2116" i="2" a="1"/>
  <c r="J2116" i="2"/>
  <c r="C2117" i="2"/>
  <c r="D2117" i="2"/>
  <c r="G2117" i="2"/>
  <c r="H2117" i="2"/>
  <c r="I2117" i="2" s="1"/>
  <c r="J2117" i="2" a="1"/>
  <c r="J2117" i="2" s="1"/>
  <c r="C2118" i="2"/>
  <c r="D2118" i="2"/>
  <c r="G2118" i="2"/>
  <c r="H2118" i="2"/>
  <c r="I2118" i="2" s="1"/>
  <c r="J2118" i="2" a="1"/>
  <c r="J2118" i="2" s="1"/>
  <c r="C2119" i="2"/>
  <c r="D2119" i="2"/>
  <c r="G2119" i="2"/>
  <c r="H2119" i="2"/>
  <c r="I2119" i="2" s="1"/>
  <c r="J2119" i="2" a="1"/>
  <c r="J2119" i="2" s="1"/>
  <c r="C2120" i="2"/>
  <c r="D2120" i="2"/>
  <c r="G2120" i="2"/>
  <c r="H2120" i="2"/>
  <c r="I2120" i="2" s="1"/>
  <c r="J2120" i="2" a="1"/>
  <c r="J2120" i="2"/>
  <c r="C2121" i="2"/>
  <c r="D2121" i="2"/>
  <c r="G2121" i="2"/>
  <c r="H2121" i="2"/>
  <c r="I2121" i="2" s="1"/>
  <c r="J2121" i="2" a="1"/>
  <c r="J2121" i="2" s="1"/>
  <c r="C2122" i="2"/>
  <c r="D2122" i="2"/>
  <c r="G2122" i="2"/>
  <c r="H2122" i="2"/>
  <c r="I2122" i="2" s="1"/>
  <c r="J2122" i="2" a="1"/>
  <c r="J2122" i="2" s="1"/>
  <c r="C2123" i="2"/>
  <c r="D2123" i="2"/>
  <c r="G2123" i="2"/>
  <c r="H2123" i="2"/>
  <c r="I2123" i="2"/>
  <c r="J2123" i="2" a="1"/>
  <c r="J2123" i="2" s="1"/>
  <c r="C2124" i="2"/>
  <c r="D2124" i="2"/>
  <c r="G2124" i="2"/>
  <c r="H2124" i="2"/>
  <c r="I2124" i="2" s="1"/>
  <c r="J2124" i="2" a="1"/>
  <c r="J2124" i="2"/>
  <c r="C2125" i="2"/>
  <c r="D2125" i="2"/>
  <c r="G2125" i="2"/>
  <c r="H2125" i="2"/>
  <c r="I2125" i="2" s="1"/>
  <c r="J2125" i="2" a="1"/>
  <c r="J2125" i="2" s="1"/>
  <c r="C2126" i="2"/>
  <c r="D2126" i="2"/>
  <c r="G2126" i="2"/>
  <c r="H2126" i="2"/>
  <c r="I2126" i="2"/>
  <c r="J2126" i="2" a="1"/>
  <c r="J2126" i="2" s="1"/>
  <c r="C2127" i="2"/>
  <c r="D2127" i="2"/>
  <c r="G2127" i="2"/>
  <c r="H2127" i="2"/>
  <c r="I2127" i="2" s="1"/>
  <c r="J2127" i="2" a="1"/>
  <c r="J2127" i="2" s="1"/>
  <c r="C2128" i="2"/>
  <c r="D2128" i="2"/>
  <c r="G2128" i="2"/>
  <c r="H2128" i="2"/>
  <c r="I2128" i="2" s="1"/>
  <c r="J2128" i="2" a="1"/>
  <c r="J2128" i="2" s="1"/>
  <c r="C2129" i="2"/>
  <c r="D2129" i="2"/>
  <c r="G2129" i="2"/>
  <c r="H2129" i="2"/>
  <c r="I2129" i="2" s="1"/>
  <c r="J2129" i="2" a="1"/>
  <c r="J2129" i="2" s="1"/>
  <c r="C2130" i="2"/>
  <c r="D2130" i="2"/>
  <c r="G2130" i="2"/>
  <c r="H2130" i="2"/>
  <c r="I2130" i="2" s="1"/>
  <c r="J2130" i="2" a="1"/>
  <c r="J2130" i="2" s="1"/>
  <c r="C2131" i="2"/>
  <c r="D2131" i="2"/>
  <c r="G2131" i="2"/>
  <c r="H2131" i="2"/>
  <c r="I2131" i="2" s="1"/>
  <c r="J2131" i="2" a="1"/>
  <c r="J2131" i="2" s="1"/>
  <c r="C2132" i="2"/>
  <c r="D2132" i="2"/>
  <c r="G2132" i="2"/>
  <c r="H2132" i="2"/>
  <c r="I2132" i="2" s="1"/>
  <c r="J2132" i="2" a="1"/>
  <c r="J2132" i="2" s="1"/>
  <c r="C2133" i="2"/>
  <c r="D2133" i="2"/>
  <c r="G2133" i="2"/>
  <c r="H2133" i="2"/>
  <c r="I2133" i="2" s="1"/>
  <c r="J2133" i="2" a="1"/>
  <c r="J2133" i="2" s="1"/>
  <c r="C2134" i="2"/>
  <c r="D2134" i="2"/>
  <c r="G2134" i="2"/>
  <c r="H2134" i="2"/>
  <c r="I2134" i="2"/>
  <c r="J2134" i="2" a="1"/>
  <c r="J2134" i="2" s="1"/>
  <c r="C2135" i="2"/>
  <c r="D2135" i="2"/>
  <c r="G2135" i="2"/>
  <c r="H2135" i="2"/>
  <c r="I2135" i="2" s="1"/>
  <c r="J2135" i="2" a="1"/>
  <c r="J2135" i="2" s="1"/>
  <c r="C2136" i="2"/>
  <c r="D2136" i="2"/>
  <c r="G2136" i="2"/>
  <c r="H2136" i="2"/>
  <c r="I2136" i="2" s="1"/>
  <c r="J2136" i="2" a="1"/>
  <c r="J2136" i="2" s="1"/>
  <c r="C2137" i="2"/>
  <c r="D2137" i="2"/>
  <c r="G2137" i="2"/>
  <c r="H2137" i="2"/>
  <c r="I2137" i="2" s="1"/>
  <c r="J2137" i="2" a="1"/>
  <c r="J2137" i="2" s="1"/>
  <c r="C2138" i="2"/>
  <c r="D2138" i="2"/>
  <c r="G2138" i="2"/>
  <c r="H2138" i="2"/>
  <c r="I2138" i="2" s="1"/>
  <c r="J2138" i="2" a="1"/>
  <c r="J2138" i="2" s="1"/>
  <c r="C2139" i="2"/>
  <c r="D2139" i="2"/>
  <c r="G2139" i="2"/>
  <c r="H2139" i="2"/>
  <c r="I2139" i="2" s="1"/>
  <c r="J2139" i="2" a="1"/>
  <c r="J2139" i="2" s="1"/>
  <c r="C2140" i="2"/>
  <c r="D2140" i="2"/>
  <c r="G2140" i="2"/>
  <c r="H2140" i="2"/>
  <c r="I2140" i="2" s="1"/>
  <c r="J2140" i="2" a="1"/>
  <c r="J2140" i="2" s="1"/>
  <c r="C2141" i="2"/>
  <c r="D2141" i="2"/>
  <c r="G2141" i="2"/>
  <c r="H2141" i="2"/>
  <c r="I2141" i="2" s="1"/>
  <c r="J2141" i="2" a="1"/>
  <c r="J2141" i="2"/>
  <c r="C2142" i="2"/>
  <c r="D2142" i="2"/>
  <c r="G2142" i="2"/>
  <c r="H2142" i="2"/>
  <c r="I2142" i="2" s="1"/>
  <c r="J2142" i="2" a="1"/>
  <c r="J2142" i="2" s="1"/>
  <c r="C2143" i="2"/>
  <c r="D2143" i="2"/>
  <c r="G2143" i="2"/>
  <c r="H2143" i="2"/>
  <c r="I2143" i="2" s="1"/>
  <c r="J2143" i="2" a="1"/>
  <c r="J2143" i="2" s="1"/>
  <c r="C2144" i="2"/>
  <c r="D2144" i="2"/>
  <c r="G2144" i="2"/>
  <c r="H2144" i="2"/>
  <c r="I2144" i="2" s="1"/>
  <c r="J2144" i="2" a="1"/>
  <c r="J2144" i="2" s="1"/>
  <c r="C2145" i="2"/>
  <c r="D2145" i="2"/>
  <c r="G2145" i="2"/>
  <c r="H2145" i="2"/>
  <c r="I2145" i="2" s="1"/>
  <c r="J2145" i="2" a="1"/>
  <c r="J2145" i="2" s="1"/>
  <c r="C2146" i="2"/>
  <c r="D2146" i="2"/>
  <c r="G2146" i="2"/>
  <c r="H2146" i="2"/>
  <c r="I2146" i="2"/>
  <c r="J2146" i="2" a="1"/>
  <c r="J2146" i="2" s="1"/>
  <c r="C2147" i="2"/>
  <c r="D2147" i="2"/>
  <c r="G2147" i="2"/>
  <c r="H2147" i="2"/>
  <c r="I2147" i="2" s="1"/>
  <c r="J2147" i="2" a="1"/>
  <c r="J2147" i="2" s="1"/>
  <c r="C2148" i="2"/>
  <c r="D2148" i="2"/>
  <c r="G2148" i="2"/>
  <c r="H2148" i="2"/>
  <c r="I2148" i="2" s="1"/>
  <c r="J2148" i="2" a="1"/>
  <c r="J2148" i="2"/>
  <c r="C2149" i="2"/>
  <c r="D2149" i="2"/>
  <c r="G2149" i="2"/>
  <c r="H2149" i="2"/>
  <c r="I2149" i="2" s="1"/>
  <c r="J2149" i="2" a="1"/>
  <c r="J2149" i="2" s="1"/>
  <c r="C2150" i="2"/>
  <c r="D2150" i="2"/>
  <c r="G2150" i="2"/>
  <c r="H2150" i="2"/>
  <c r="I2150" i="2" s="1"/>
  <c r="J2150" i="2" a="1"/>
  <c r="J2150" i="2" s="1"/>
  <c r="C2151" i="2"/>
  <c r="D2151" i="2"/>
  <c r="G2151" i="2"/>
  <c r="H2151" i="2"/>
  <c r="I2151" i="2"/>
  <c r="J2151" i="2" a="1"/>
  <c r="J2151" i="2" s="1"/>
  <c r="C2152" i="2"/>
  <c r="D2152" i="2"/>
  <c r="G2152" i="2"/>
  <c r="H2152" i="2"/>
  <c r="I2152" i="2" s="1"/>
  <c r="J2152" i="2" a="1"/>
  <c r="J2152" i="2" s="1"/>
  <c r="C2153" i="2"/>
  <c r="D2153" i="2"/>
  <c r="G2153" i="2"/>
  <c r="H2153" i="2"/>
  <c r="I2153" i="2"/>
  <c r="J2153" i="2" a="1"/>
  <c r="J2153" i="2" s="1"/>
  <c r="C2154" i="2"/>
  <c r="D2154" i="2"/>
  <c r="G2154" i="2"/>
  <c r="H2154" i="2"/>
  <c r="I2154" i="2" s="1"/>
  <c r="J2154" i="2" a="1"/>
  <c r="J2154" i="2" s="1"/>
  <c r="C2155" i="2"/>
  <c r="D2155" i="2"/>
  <c r="G2155" i="2"/>
  <c r="H2155" i="2"/>
  <c r="I2155" i="2"/>
  <c r="J2155" i="2" a="1"/>
  <c r="J2155" i="2" s="1"/>
  <c r="C2156" i="2"/>
  <c r="D2156" i="2"/>
  <c r="G2156" i="2"/>
  <c r="H2156" i="2"/>
  <c r="I2156" i="2" s="1"/>
  <c r="J2156" i="2" a="1"/>
  <c r="J2156" i="2" s="1"/>
  <c r="C2157" i="2"/>
  <c r="D2157" i="2"/>
  <c r="G2157" i="2"/>
  <c r="H2157" i="2"/>
  <c r="I2157" i="2"/>
  <c r="J2157" i="2" a="1"/>
  <c r="J2157" i="2" s="1"/>
  <c r="C2158" i="2"/>
  <c r="D2158" i="2"/>
  <c r="G2158" i="2"/>
  <c r="H2158" i="2"/>
  <c r="I2158" i="2" s="1"/>
  <c r="J2158" i="2" a="1"/>
  <c r="J2158" i="2" s="1"/>
  <c r="C2159" i="2"/>
  <c r="D2159" i="2"/>
  <c r="G2159" i="2"/>
  <c r="H2159" i="2"/>
  <c r="I2159" i="2" s="1"/>
  <c r="J2159" i="2" a="1"/>
  <c r="J2159" i="2" s="1"/>
  <c r="C2160" i="2"/>
  <c r="D2160" i="2"/>
  <c r="G2160" i="2"/>
  <c r="H2160" i="2"/>
  <c r="I2160" i="2" s="1"/>
  <c r="J2160" i="2" a="1"/>
  <c r="J2160" i="2" s="1"/>
  <c r="C2161" i="2"/>
  <c r="D2161" i="2"/>
  <c r="G2161" i="2"/>
  <c r="H2161" i="2"/>
  <c r="I2161" i="2" s="1"/>
  <c r="J2161" i="2" a="1"/>
  <c r="J2161" i="2" s="1"/>
  <c r="C2162" i="2"/>
  <c r="D2162" i="2"/>
  <c r="G2162" i="2"/>
  <c r="H2162" i="2"/>
  <c r="I2162" i="2" s="1"/>
  <c r="J2162" i="2" a="1"/>
  <c r="J2162" i="2" s="1"/>
  <c r="C2163" i="2"/>
  <c r="D2163" i="2"/>
  <c r="G2163" i="2"/>
  <c r="H2163" i="2"/>
  <c r="I2163" i="2" s="1"/>
  <c r="J2163" i="2" a="1"/>
  <c r="J2163" i="2" s="1"/>
  <c r="C2164" i="2"/>
  <c r="D2164" i="2"/>
  <c r="G2164" i="2"/>
  <c r="H2164" i="2"/>
  <c r="I2164" i="2" s="1"/>
  <c r="J2164" i="2" a="1"/>
  <c r="J2164" i="2" s="1"/>
  <c r="C2165" i="2"/>
  <c r="D2165" i="2"/>
  <c r="G2165" i="2"/>
  <c r="H2165" i="2"/>
  <c r="I2165" i="2" s="1"/>
  <c r="J2165" i="2" a="1"/>
  <c r="J2165" i="2"/>
  <c r="C2166" i="2"/>
  <c r="D2166" i="2"/>
  <c r="G2166" i="2"/>
  <c r="H2166" i="2"/>
  <c r="I2166" i="2" s="1"/>
  <c r="J2166" i="2" a="1"/>
  <c r="J2166" i="2" s="1"/>
  <c r="C2167" i="2"/>
  <c r="D2167" i="2"/>
  <c r="G2167" i="2"/>
  <c r="H2167" i="2"/>
  <c r="I2167" i="2" s="1"/>
  <c r="J2167" i="2" a="1"/>
  <c r="J2167" i="2" s="1"/>
  <c r="C2168" i="2"/>
  <c r="D2168" i="2"/>
  <c r="G2168" i="2"/>
  <c r="H2168" i="2"/>
  <c r="I2168" i="2" s="1"/>
  <c r="J2168" i="2" a="1"/>
  <c r="J2168" i="2" s="1"/>
  <c r="C2169" i="2"/>
  <c r="D2169" i="2"/>
  <c r="G2169" i="2"/>
  <c r="H2169" i="2"/>
  <c r="I2169" i="2" s="1"/>
  <c r="J2169" i="2" a="1"/>
  <c r="J2169" i="2"/>
  <c r="C2170" i="2"/>
  <c r="D2170" i="2"/>
  <c r="G2170" i="2"/>
  <c r="H2170" i="2"/>
  <c r="I2170" i="2" s="1"/>
  <c r="J2170" i="2" a="1"/>
  <c r="J2170" i="2" s="1"/>
  <c r="C2171" i="2"/>
  <c r="D2171" i="2"/>
  <c r="G2171" i="2"/>
  <c r="H2171" i="2"/>
  <c r="I2171" i="2" s="1"/>
  <c r="J2171" i="2" a="1"/>
  <c r="J2171" i="2" s="1"/>
  <c r="C2172" i="2"/>
  <c r="D2172" i="2"/>
  <c r="G2172" i="2"/>
  <c r="H2172" i="2"/>
  <c r="I2172" i="2" s="1"/>
  <c r="J2172" i="2" a="1"/>
  <c r="J2172" i="2" s="1"/>
  <c r="C2173" i="2"/>
  <c r="D2173" i="2"/>
  <c r="G2173" i="2"/>
  <c r="H2173" i="2"/>
  <c r="I2173" i="2" s="1"/>
  <c r="J2173" i="2" a="1"/>
  <c r="J2173" i="2"/>
  <c r="C2174" i="2"/>
  <c r="D2174" i="2"/>
  <c r="G2174" i="2"/>
  <c r="H2174" i="2"/>
  <c r="I2174" i="2" s="1"/>
  <c r="J2174" i="2" a="1"/>
  <c r="J2174" i="2" s="1"/>
  <c r="C2175" i="2"/>
  <c r="D2175" i="2"/>
  <c r="G2175" i="2"/>
  <c r="H2175" i="2"/>
  <c r="I2175" i="2" s="1"/>
  <c r="J2175" i="2" a="1"/>
  <c r="J2175" i="2" s="1"/>
  <c r="C2176" i="2"/>
  <c r="D2176" i="2"/>
  <c r="G2176" i="2"/>
  <c r="H2176" i="2"/>
  <c r="I2176" i="2" s="1"/>
  <c r="J2176" i="2" a="1"/>
  <c r="J2176" i="2" s="1"/>
  <c r="C2177" i="2"/>
  <c r="D2177" i="2"/>
  <c r="G2177" i="2"/>
  <c r="H2177" i="2"/>
  <c r="I2177" i="2" s="1"/>
  <c r="J2177" i="2" a="1"/>
  <c r="J2177" i="2" s="1"/>
  <c r="C2178" i="2"/>
  <c r="D2178" i="2"/>
  <c r="G2178" i="2"/>
  <c r="H2178" i="2"/>
  <c r="I2178" i="2"/>
  <c r="J2178" i="2" a="1"/>
  <c r="J2178" i="2" s="1"/>
  <c r="C2179" i="2"/>
  <c r="D2179" i="2"/>
  <c r="G2179" i="2"/>
  <c r="H2179" i="2"/>
  <c r="I2179" i="2" s="1"/>
  <c r="J2179" i="2" a="1"/>
  <c r="J2179" i="2" s="1"/>
  <c r="C2180" i="2"/>
  <c r="D2180" i="2"/>
  <c r="G2180" i="2"/>
  <c r="H2180" i="2"/>
  <c r="I2180" i="2" s="1"/>
  <c r="J2180" i="2" a="1"/>
  <c r="J2180" i="2"/>
  <c r="C2181" i="2"/>
  <c r="D2181" i="2"/>
  <c r="G2181" i="2"/>
  <c r="H2181" i="2"/>
  <c r="I2181" i="2" s="1"/>
  <c r="J2181" i="2" a="1"/>
  <c r="J2181" i="2" s="1"/>
  <c r="C2182" i="2"/>
  <c r="D2182" i="2"/>
  <c r="G2182" i="2"/>
  <c r="H2182" i="2"/>
  <c r="I2182" i="2" s="1"/>
  <c r="J2182" i="2" a="1"/>
  <c r="J2182" i="2" s="1"/>
  <c r="C2183" i="2"/>
  <c r="D2183" i="2"/>
  <c r="G2183" i="2"/>
  <c r="H2183" i="2"/>
  <c r="I2183" i="2"/>
  <c r="J2183" i="2" a="1"/>
  <c r="J2183" i="2" s="1"/>
  <c r="C2184" i="2"/>
  <c r="D2184" i="2"/>
  <c r="G2184" i="2"/>
  <c r="H2184" i="2"/>
  <c r="I2184" i="2" s="1"/>
  <c r="J2184" i="2" a="1"/>
  <c r="J2184" i="2" s="1"/>
  <c r="C2185" i="2"/>
  <c r="D2185" i="2"/>
  <c r="G2185" i="2"/>
  <c r="H2185" i="2"/>
  <c r="I2185" i="2"/>
  <c r="J2185" i="2" a="1"/>
  <c r="J2185" i="2" s="1"/>
  <c r="C2186" i="2"/>
  <c r="D2186" i="2"/>
  <c r="G2186" i="2"/>
  <c r="H2186" i="2"/>
  <c r="I2186" i="2" s="1"/>
  <c r="J2186" i="2" a="1"/>
  <c r="J2186" i="2" s="1"/>
  <c r="C2187" i="2"/>
  <c r="D2187" i="2"/>
  <c r="G2187" i="2"/>
  <c r="H2187" i="2"/>
  <c r="I2187" i="2"/>
  <c r="J2187" i="2" a="1"/>
  <c r="J2187" i="2" s="1"/>
  <c r="C2188" i="2"/>
  <c r="D2188" i="2"/>
  <c r="G2188" i="2"/>
  <c r="H2188" i="2"/>
  <c r="I2188" i="2" s="1"/>
  <c r="J2188" i="2" a="1"/>
  <c r="J2188" i="2" s="1"/>
  <c r="C2189" i="2"/>
  <c r="D2189" i="2"/>
  <c r="G2189" i="2"/>
  <c r="H2189" i="2"/>
  <c r="I2189" i="2" s="1"/>
  <c r="J2189" i="2" a="1"/>
  <c r="J2189" i="2" s="1"/>
  <c r="C2190" i="2"/>
  <c r="D2190" i="2"/>
  <c r="G2190" i="2"/>
  <c r="H2190" i="2"/>
  <c r="I2190" i="2" s="1"/>
  <c r="J2190" i="2" a="1"/>
  <c r="J2190" i="2" s="1"/>
  <c r="C2191" i="2"/>
  <c r="D2191" i="2"/>
  <c r="G2191" i="2"/>
  <c r="H2191" i="2"/>
  <c r="I2191" i="2" s="1"/>
  <c r="J2191" i="2" a="1"/>
  <c r="J2191" i="2" s="1"/>
  <c r="C2192" i="2"/>
  <c r="D2192" i="2"/>
  <c r="G2192" i="2"/>
  <c r="H2192" i="2"/>
  <c r="I2192" i="2" s="1"/>
  <c r="J2192" i="2" a="1"/>
  <c r="J2192" i="2" s="1"/>
  <c r="C2193" i="2"/>
  <c r="D2193" i="2"/>
  <c r="G2193" i="2"/>
  <c r="H2193" i="2"/>
  <c r="I2193" i="2" s="1"/>
  <c r="J2193" i="2" a="1"/>
  <c r="J2193" i="2" s="1"/>
  <c r="C2194" i="2"/>
  <c r="D2194" i="2"/>
  <c r="G2194" i="2"/>
  <c r="H2194" i="2"/>
  <c r="I2194" i="2" s="1"/>
  <c r="J2194" i="2" a="1"/>
  <c r="J2194" i="2" s="1"/>
  <c r="C2195" i="2"/>
  <c r="D2195" i="2"/>
  <c r="G2195" i="2"/>
  <c r="H2195" i="2"/>
  <c r="I2195" i="2" s="1"/>
  <c r="J2195" i="2" a="1"/>
  <c r="J2195" i="2" s="1"/>
  <c r="C2196" i="2"/>
  <c r="D2196" i="2"/>
  <c r="G2196" i="2"/>
  <c r="H2196" i="2"/>
  <c r="I2196" i="2" s="1"/>
  <c r="J2196" i="2" a="1"/>
  <c r="J2196" i="2" s="1"/>
  <c r="C2197" i="2"/>
  <c r="D2197" i="2"/>
  <c r="G2197" i="2"/>
  <c r="H2197" i="2"/>
  <c r="I2197" i="2" s="1"/>
  <c r="J2197" i="2" a="1"/>
  <c r="J2197" i="2" s="1"/>
  <c r="C2198" i="2"/>
  <c r="D2198" i="2"/>
  <c r="G2198" i="2"/>
  <c r="H2198" i="2"/>
  <c r="I2198" i="2" s="1"/>
  <c r="J2198" i="2" a="1"/>
  <c r="J2198" i="2" s="1"/>
  <c r="C2199" i="2"/>
  <c r="D2199" i="2"/>
  <c r="G2199" i="2"/>
  <c r="H2199" i="2"/>
  <c r="I2199" i="2" s="1"/>
  <c r="J2199" i="2" a="1"/>
  <c r="J2199" i="2" s="1"/>
  <c r="C2200" i="2"/>
  <c r="D2200" i="2"/>
  <c r="G2200" i="2"/>
  <c r="H2200" i="2"/>
  <c r="I2200" i="2" s="1"/>
  <c r="J2200" i="2" a="1"/>
  <c r="J2200" i="2" s="1"/>
  <c r="C2201" i="2"/>
  <c r="D2201" i="2"/>
  <c r="G2201" i="2"/>
  <c r="H2201" i="2"/>
  <c r="I2201" i="2" s="1"/>
  <c r="J2201" i="2" a="1"/>
  <c r="J2201" i="2"/>
  <c r="C2202" i="2"/>
  <c r="D2202" i="2"/>
  <c r="G2202" i="2"/>
  <c r="H2202" i="2"/>
  <c r="I2202" i="2" s="1"/>
  <c r="J2202" i="2" a="1"/>
  <c r="J2202" i="2" s="1"/>
  <c r="C2203" i="2"/>
  <c r="D2203" i="2"/>
  <c r="G2203" i="2"/>
  <c r="H2203" i="2"/>
  <c r="I2203" i="2" s="1"/>
  <c r="J2203" i="2" a="1"/>
  <c r="J2203" i="2" s="1"/>
  <c r="C2204" i="2"/>
  <c r="D2204" i="2"/>
  <c r="G2204" i="2"/>
  <c r="H2204" i="2"/>
  <c r="I2204" i="2" s="1"/>
  <c r="J2204" i="2" a="1"/>
  <c r="J2204" i="2" s="1"/>
  <c r="C2205" i="2"/>
  <c r="D2205" i="2"/>
  <c r="G2205" i="2"/>
  <c r="H2205" i="2"/>
  <c r="I2205" i="2" s="1"/>
  <c r="J2205" i="2" a="1"/>
  <c r="J2205" i="2"/>
  <c r="C2206" i="2"/>
  <c r="D2206" i="2"/>
  <c r="G2206" i="2"/>
  <c r="H2206" i="2"/>
  <c r="I2206" i="2" s="1"/>
  <c r="J2206" i="2" a="1"/>
  <c r="J2206" i="2" s="1"/>
  <c r="C2207" i="2"/>
  <c r="D2207" i="2"/>
  <c r="G2207" i="2"/>
  <c r="H2207" i="2"/>
  <c r="I2207" i="2" s="1"/>
  <c r="J2207" i="2" a="1"/>
  <c r="J2207" i="2" s="1"/>
  <c r="C2208" i="2"/>
  <c r="D2208" i="2"/>
  <c r="G2208" i="2"/>
  <c r="H2208" i="2"/>
  <c r="I2208" i="2" s="1"/>
  <c r="J2208" i="2" a="1"/>
  <c r="J2208" i="2"/>
  <c r="C2209" i="2"/>
  <c r="D2209" i="2"/>
  <c r="G2209" i="2"/>
  <c r="H2209" i="2"/>
  <c r="I2209" i="2" s="1"/>
  <c r="J2209" i="2" a="1"/>
  <c r="J2209" i="2" s="1"/>
  <c r="C2210" i="2"/>
  <c r="D2210" i="2"/>
  <c r="G2210" i="2"/>
  <c r="H2210" i="2"/>
  <c r="I2210" i="2" s="1"/>
  <c r="J2210" i="2" a="1"/>
  <c r="J2210" i="2" s="1"/>
  <c r="C2211" i="2"/>
  <c r="D2211" i="2"/>
  <c r="G2211" i="2"/>
  <c r="H2211" i="2"/>
  <c r="I2211" i="2" s="1"/>
  <c r="J2211" i="2" a="1"/>
  <c r="J2211" i="2" s="1"/>
  <c r="C2212" i="2"/>
  <c r="D2212" i="2"/>
  <c r="G2212" i="2"/>
  <c r="H2212" i="2"/>
  <c r="I2212" i="2" s="1"/>
  <c r="J2212" i="2" a="1"/>
  <c r="J2212" i="2"/>
  <c r="C2213" i="2"/>
  <c r="D2213" i="2"/>
  <c r="G2213" i="2"/>
  <c r="H2213" i="2"/>
  <c r="I2213" i="2" s="1"/>
  <c r="J2213" i="2" a="1"/>
  <c r="J2213" i="2" s="1"/>
  <c r="C2214" i="2"/>
  <c r="D2214" i="2"/>
  <c r="G2214" i="2"/>
  <c r="H2214" i="2"/>
  <c r="I2214" i="2" s="1"/>
  <c r="J2214" i="2" a="1"/>
  <c r="J2214" i="2" s="1"/>
  <c r="C2215" i="2"/>
  <c r="D2215" i="2"/>
  <c r="G2215" i="2"/>
  <c r="H2215" i="2"/>
  <c r="I2215" i="2" s="1"/>
  <c r="J2215" i="2" a="1"/>
  <c r="J2215" i="2" s="1"/>
  <c r="C2216" i="2"/>
  <c r="D2216" i="2"/>
  <c r="G2216" i="2"/>
  <c r="H2216" i="2"/>
  <c r="I2216" i="2" s="1"/>
  <c r="J2216" i="2" a="1"/>
  <c r="J2216" i="2" s="1"/>
  <c r="C2217" i="2"/>
  <c r="D2217" i="2"/>
  <c r="G2217" i="2"/>
  <c r="H2217" i="2"/>
  <c r="I2217" i="2" s="1"/>
  <c r="J2217" i="2" a="1"/>
  <c r="J2217" i="2" s="1"/>
  <c r="C2218" i="2"/>
  <c r="D2218" i="2"/>
  <c r="G2218" i="2"/>
  <c r="H2218" i="2"/>
  <c r="I2218" i="2" s="1"/>
  <c r="J2218" i="2" a="1"/>
  <c r="J2218" i="2" s="1"/>
  <c r="C2219" i="2"/>
  <c r="D2219" i="2"/>
  <c r="G2219" i="2"/>
  <c r="H2219" i="2"/>
  <c r="I2219" i="2"/>
  <c r="J2219" i="2" a="1"/>
  <c r="J2219" i="2" s="1"/>
  <c r="C2220" i="2"/>
  <c r="D2220" i="2"/>
  <c r="G2220" i="2"/>
  <c r="H2220" i="2"/>
  <c r="I2220" i="2" s="1"/>
  <c r="J2220" i="2" a="1"/>
  <c r="J2220" i="2" s="1"/>
  <c r="C2221" i="2"/>
  <c r="D2221" i="2"/>
  <c r="G2221" i="2"/>
  <c r="H2221" i="2"/>
  <c r="I2221" i="2"/>
  <c r="J2221" i="2" a="1"/>
  <c r="J2221" i="2" s="1"/>
  <c r="C2222" i="2"/>
  <c r="D2222" i="2"/>
  <c r="G2222" i="2"/>
  <c r="H2222" i="2"/>
  <c r="I2222" i="2" s="1"/>
  <c r="J2222" i="2" a="1"/>
  <c r="J2222" i="2" s="1"/>
  <c r="C2223" i="2"/>
  <c r="D2223" i="2"/>
  <c r="G2223" i="2"/>
  <c r="H2223" i="2"/>
  <c r="I2223" i="2" s="1"/>
  <c r="J2223" i="2" a="1"/>
  <c r="J2223" i="2" s="1"/>
  <c r="C2224" i="2"/>
  <c r="D2224" i="2"/>
  <c r="G2224" i="2"/>
  <c r="H2224" i="2"/>
  <c r="I2224" i="2" s="1"/>
  <c r="J2224" i="2" a="1"/>
  <c r="J2224" i="2" s="1"/>
  <c r="C2225" i="2"/>
  <c r="D2225" i="2"/>
  <c r="G2225" i="2"/>
  <c r="H2225" i="2"/>
  <c r="I2225" i="2" s="1"/>
  <c r="J2225" i="2" a="1"/>
  <c r="J2225" i="2"/>
  <c r="C2226" i="2"/>
  <c r="D2226" i="2"/>
  <c r="G2226" i="2"/>
  <c r="H2226" i="2"/>
  <c r="I2226" i="2" s="1"/>
  <c r="J2226" i="2" a="1"/>
  <c r="J2226" i="2" s="1"/>
  <c r="C2227" i="2"/>
  <c r="D2227" i="2"/>
  <c r="G2227" i="2"/>
  <c r="H2227" i="2"/>
  <c r="I2227" i="2" s="1"/>
  <c r="J2227" i="2" a="1"/>
  <c r="J2227" i="2" s="1"/>
  <c r="C2228" i="2"/>
  <c r="D2228" i="2"/>
  <c r="G2228" i="2"/>
  <c r="H2228" i="2"/>
  <c r="I2228" i="2" s="1"/>
  <c r="J2228" i="2" a="1"/>
  <c r="J2228" i="2" s="1"/>
  <c r="C2229" i="2"/>
  <c r="D2229" i="2"/>
  <c r="G2229" i="2"/>
  <c r="H2229" i="2"/>
  <c r="I2229" i="2"/>
  <c r="J2229" i="2" a="1"/>
  <c r="J2229" i="2" s="1"/>
  <c r="C2230" i="2"/>
  <c r="D2230" i="2"/>
  <c r="G2230" i="2"/>
  <c r="H2230" i="2"/>
  <c r="I2230" i="2" s="1"/>
  <c r="J2230" i="2" a="1"/>
  <c r="J2230" i="2" s="1"/>
  <c r="C2231" i="2"/>
  <c r="D2231" i="2"/>
  <c r="G2231" i="2"/>
  <c r="H2231" i="2"/>
  <c r="I2231" i="2"/>
  <c r="J2231" i="2" a="1"/>
  <c r="J2231" i="2" s="1"/>
  <c r="C2232" i="2"/>
  <c r="D2232" i="2"/>
  <c r="G2232" i="2"/>
  <c r="H2232" i="2"/>
  <c r="I2232" i="2" s="1"/>
  <c r="J2232" i="2" a="1"/>
  <c r="J2232" i="2" s="1"/>
  <c r="C2233" i="2"/>
  <c r="D2233" i="2"/>
  <c r="G2233" i="2"/>
  <c r="H2233" i="2"/>
  <c r="I2233" i="2" s="1"/>
  <c r="J2233" i="2" a="1"/>
  <c r="J2233" i="2"/>
  <c r="C2234" i="2"/>
  <c r="D2234" i="2"/>
  <c r="G2234" i="2"/>
  <c r="H2234" i="2"/>
  <c r="I2234" i="2" s="1"/>
  <c r="J2234" i="2" a="1"/>
  <c r="J2234" i="2" s="1"/>
  <c r="C2235" i="2"/>
  <c r="D2235" i="2"/>
  <c r="G2235" i="2"/>
  <c r="H2235" i="2"/>
  <c r="I2235" i="2" s="1"/>
  <c r="J2235" i="2" a="1"/>
  <c r="J2235" i="2" s="1"/>
  <c r="C2236" i="2"/>
  <c r="D2236" i="2"/>
  <c r="G2236" i="2"/>
  <c r="H2236" i="2"/>
  <c r="I2236" i="2" s="1"/>
  <c r="J2236" i="2" a="1"/>
  <c r="J2236" i="2" s="1"/>
  <c r="C2237" i="2"/>
  <c r="D2237" i="2"/>
  <c r="G2237" i="2"/>
  <c r="H2237" i="2"/>
  <c r="I2237" i="2"/>
  <c r="J2237" i="2" a="1"/>
  <c r="J2237" i="2" s="1"/>
  <c r="C2238" i="2"/>
  <c r="D2238" i="2"/>
  <c r="G2238" i="2"/>
  <c r="H2238" i="2"/>
  <c r="I2238" i="2" s="1"/>
  <c r="J2238" i="2" a="1"/>
  <c r="J2238" i="2" s="1"/>
  <c r="C2239" i="2"/>
  <c r="D2239" i="2"/>
  <c r="G2239" i="2"/>
  <c r="H2239" i="2"/>
  <c r="I2239" i="2"/>
  <c r="J2239" i="2" a="1"/>
  <c r="J2239" i="2" s="1"/>
  <c r="C2240" i="2"/>
  <c r="D2240" i="2"/>
  <c r="G2240" i="2"/>
  <c r="H2240" i="2"/>
  <c r="I2240" i="2" s="1"/>
  <c r="J2240" i="2" a="1"/>
  <c r="J2240" i="2" s="1"/>
  <c r="C2241" i="2"/>
  <c r="D2241" i="2"/>
  <c r="G2241" i="2"/>
  <c r="H2241" i="2"/>
  <c r="I2241" i="2" s="1"/>
  <c r="J2241" i="2" a="1"/>
  <c r="J2241" i="2"/>
  <c r="C2242" i="2"/>
  <c r="D2242" i="2"/>
  <c r="G2242" i="2"/>
  <c r="H2242" i="2"/>
  <c r="I2242" i="2" s="1"/>
  <c r="J2242" i="2" a="1"/>
  <c r="J2242" i="2" s="1"/>
  <c r="C2243" i="2"/>
  <c r="D2243" i="2"/>
  <c r="G2243" i="2"/>
  <c r="H2243" i="2"/>
  <c r="I2243" i="2" s="1"/>
  <c r="J2243" i="2" a="1"/>
  <c r="J2243" i="2" s="1"/>
  <c r="C2244" i="2"/>
  <c r="D2244" i="2"/>
  <c r="G2244" i="2"/>
  <c r="H2244" i="2"/>
  <c r="I2244" i="2" s="1"/>
  <c r="J2244" i="2" a="1"/>
  <c r="J2244" i="2" s="1"/>
  <c r="C2245" i="2"/>
  <c r="D2245" i="2"/>
  <c r="G2245" i="2"/>
  <c r="H2245" i="2"/>
  <c r="I2245" i="2"/>
  <c r="J2245" i="2" a="1"/>
  <c r="J2245" i="2" s="1"/>
  <c r="C2246" i="2"/>
  <c r="D2246" i="2"/>
  <c r="G2246" i="2"/>
  <c r="H2246" i="2"/>
  <c r="I2246" i="2" s="1"/>
  <c r="J2246" i="2" a="1"/>
  <c r="J2246" i="2" s="1"/>
  <c r="C2247" i="2"/>
  <c r="D2247" i="2"/>
  <c r="G2247" i="2"/>
  <c r="H2247" i="2"/>
  <c r="I2247" i="2"/>
  <c r="J2247" i="2" a="1"/>
  <c r="J2247" i="2" s="1"/>
  <c r="C2248" i="2"/>
  <c r="D2248" i="2"/>
  <c r="G2248" i="2"/>
  <c r="H2248" i="2"/>
  <c r="I2248" i="2" s="1"/>
  <c r="J2248" i="2" a="1"/>
  <c r="J2248" i="2" s="1"/>
  <c r="C2249" i="2"/>
  <c r="D2249" i="2"/>
  <c r="G2249" i="2"/>
  <c r="H2249" i="2"/>
  <c r="I2249" i="2" s="1"/>
  <c r="J2249" i="2" a="1"/>
  <c r="J2249" i="2"/>
  <c r="C2250" i="2"/>
  <c r="D2250" i="2"/>
  <c r="G2250" i="2"/>
  <c r="H2250" i="2"/>
  <c r="I2250" i="2" s="1"/>
  <c r="J2250" i="2" a="1"/>
  <c r="J2250" i="2" s="1"/>
  <c r="C2251" i="2"/>
  <c r="D2251" i="2"/>
  <c r="G2251" i="2"/>
  <c r="H2251" i="2"/>
  <c r="I2251" i="2" s="1"/>
  <c r="J2251" i="2" a="1"/>
  <c r="J2251" i="2" s="1"/>
  <c r="C2252" i="2"/>
  <c r="D2252" i="2"/>
  <c r="G2252" i="2"/>
  <c r="H2252" i="2"/>
  <c r="I2252" i="2" s="1"/>
  <c r="J2252" i="2" a="1"/>
  <c r="J2252" i="2" s="1"/>
  <c r="C2253" i="2"/>
  <c r="D2253" i="2"/>
  <c r="G2253" i="2"/>
  <c r="H2253" i="2"/>
  <c r="I2253" i="2" s="1"/>
  <c r="J2253" i="2" a="1"/>
  <c r="J2253" i="2" s="1"/>
  <c r="C2254" i="2"/>
  <c r="D2254" i="2"/>
  <c r="G2254" i="2"/>
  <c r="H2254" i="2"/>
  <c r="I2254" i="2" s="1"/>
  <c r="J2254" i="2" a="1"/>
  <c r="J2254" i="2" s="1"/>
  <c r="C2255" i="2"/>
  <c r="D2255" i="2"/>
  <c r="G2255" i="2"/>
  <c r="H2255" i="2"/>
  <c r="I2255" i="2" s="1"/>
  <c r="J2255" i="2" a="1"/>
  <c r="J2255" i="2"/>
  <c r="C2256" i="2"/>
  <c r="D2256" i="2"/>
  <c r="G2256" i="2"/>
  <c r="H2256" i="2"/>
  <c r="I2256" i="2" s="1"/>
  <c r="J2256" i="2" a="1"/>
  <c r="J2256" i="2" s="1"/>
  <c r="C2257" i="2"/>
  <c r="D2257" i="2"/>
  <c r="G2257" i="2"/>
  <c r="H2257" i="2"/>
  <c r="I2257" i="2" s="1"/>
  <c r="J2257" i="2" a="1"/>
  <c r="J2257" i="2"/>
  <c r="C2258" i="2"/>
  <c r="D2258" i="2"/>
  <c r="G2258" i="2"/>
  <c r="H2258" i="2"/>
  <c r="I2258" i="2" s="1"/>
  <c r="J2258" i="2" a="1"/>
  <c r="J2258" i="2" s="1"/>
  <c r="C2259" i="2"/>
  <c r="D2259" i="2"/>
  <c r="G2259" i="2"/>
  <c r="H2259" i="2"/>
  <c r="I2259" i="2" s="1"/>
  <c r="J2259" i="2" a="1"/>
  <c r="J2259" i="2" s="1"/>
  <c r="C2260" i="2"/>
  <c r="D2260" i="2"/>
  <c r="G2260" i="2"/>
  <c r="H2260" i="2"/>
  <c r="I2260" i="2" s="1"/>
  <c r="J2260" i="2" a="1"/>
  <c r="J2260" i="2" s="1"/>
  <c r="C2261" i="2"/>
  <c r="D2261" i="2"/>
  <c r="G2261" i="2"/>
  <c r="H2261" i="2"/>
  <c r="I2261" i="2" s="1"/>
  <c r="J2261" i="2" a="1"/>
  <c r="J2261" i="2" s="1"/>
  <c r="C2262" i="2"/>
  <c r="D2262" i="2"/>
  <c r="G2262" i="2"/>
  <c r="H2262" i="2"/>
  <c r="I2262" i="2" s="1"/>
  <c r="J2262" i="2" a="1"/>
  <c r="J2262" i="2" s="1"/>
  <c r="C2263" i="2"/>
  <c r="D2263" i="2"/>
  <c r="G2263" i="2"/>
  <c r="H2263" i="2"/>
  <c r="I2263" i="2" s="1"/>
  <c r="J2263" i="2" a="1"/>
  <c r="J2263" i="2"/>
  <c r="C2264" i="2"/>
  <c r="D2264" i="2"/>
  <c r="G2264" i="2"/>
  <c r="H2264" i="2"/>
  <c r="I2264" i="2" s="1"/>
  <c r="J2264" i="2" a="1"/>
  <c r="J2264" i="2" s="1"/>
  <c r="C2265" i="2"/>
  <c r="D2265" i="2"/>
  <c r="G2265" i="2"/>
  <c r="H2265" i="2"/>
  <c r="I2265" i="2" s="1"/>
  <c r="J2265" i="2" a="1"/>
  <c r="J2265" i="2"/>
  <c r="C2266" i="2"/>
  <c r="D2266" i="2"/>
  <c r="G2266" i="2"/>
  <c r="H2266" i="2"/>
  <c r="I2266" i="2" s="1"/>
  <c r="J2266" i="2" a="1"/>
  <c r="J2266" i="2" s="1"/>
  <c r="C2267" i="2"/>
  <c r="D2267" i="2"/>
  <c r="G2267" i="2"/>
  <c r="H2267" i="2"/>
  <c r="I2267" i="2" s="1"/>
  <c r="J2267" i="2" a="1"/>
  <c r="J2267" i="2" s="1"/>
  <c r="C2268" i="2"/>
  <c r="D2268" i="2"/>
  <c r="G2268" i="2"/>
  <c r="H2268" i="2"/>
  <c r="I2268" i="2" s="1"/>
  <c r="J2268" i="2" a="1"/>
  <c r="J2268" i="2" s="1"/>
  <c r="C2269" i="2"/>
  <c r="D2269" i="2"/>
  <c r="G2269" i="2"/>
  <c r="H2269" i="2"/>
  <c r="I2269" i="2" s="1"/>
  <c r="J2269" i="2" a="1"/>
  <c r="J2269" i="2" s="1"/>
  <c r="C2270" i="2"/>
  <c r="D2270" i="2"/>
  <c r="G2270" i="2"/>
  <c r="H2270" i="2"/>
  <c r="I2270" i="2" s="1"/>
  <c r="J2270" i="2" a="1"/>
  <c r="J2270" i="2" s="1"/>
  <c r="C2271" i="2"/>
  <c r="D2271" i="2"/>
  <c r="G2271" i="2"/>
  <c r="H2271" i="2"/>
  <c r="I2271" i="2" s="1"/>
  <c r="J2271" i="2" a="1"/>
  <c r="J2271" i="2"/>
  <c r="C2272" i="2"/>
  <c r="D2272" i="2"/>
  <c r="G2272" i="2"/>
  <c r="H2272" i="2"/>
  <c r="I2272" i="2" s="1"/>
  <c r="J2272" i="2" a="1"/>
  <c r="J2272" i="2" s="1"/>
  <c r="C2273" i="2"/>
  <c r="D2273" i="2"/>
  <c r="G2273" i="2"/>
  <c r="H2273" i="2"/>
  <c r="I2273" i="2" s="1"/>
  <c r="J2273" i="2" a="1"/>
  <c r="J2273" i="2"/>
  <c r="C2274" i="2"/>
  <c r="D2274" i="2"/>
  <c r="G2274" i="2"/>
  <c r="H2274" i="2"/>
  <c r="I2274" i="2" s="1"/>
  <c r="J2274" i="2" a="1"/>
  <c r="J2274" i="2" s="1"/>
  <c r="C2275" i="2"/>
  <c r="D2275" i="2"/>
  <c r="G2275" i="2"/>
  <c r="H2275" i="2"/>
  <c r="I2275" i="2" s="1"/>
  <c r="J2275" i="2" a="1"/>
  <c r="J2275" i="2" s="1"/>
  <c r="C2276" i="2"/>
  <c r="D2276" i="2"/>
  <c r="G2276" i="2"/>
  <c r="H2276" i="2"/>
  <c r="I2276" i="2" s="1"/>
  <c r="J2276" i="2" a="1"/>
  <c r="J2276" i="2" s="1"/>
  <c r="C2277" i="2"/>
  <c r="D2277" i="2"/>
  <c r="G2277" i="2"/>
  <c r="H2277" i="2"/>
  <c r="I2277" i="2" s="1"/>
  <c r="J2277" i="2" a="1"/>
  <c r="J2277" i="2" s="1"/>
  <c r="C2278" i="2"/>
  <c r="D2278" i="2"/>
  <c r="G2278" i="2"/>
  <c r="H2278" i="2"/>
  <c r="I2278" i="2" s="1"/>
  <c r="J2278" i="2" a="1"/>
  <c r="J2278" i="2" s="1"/>
  <c r="C2279" i="2"/>
  <c r="D2279" i="2"/>
  <c r="G2279" i="2"/>
  <c r="H2279" i="2"/>
  <c r="I2279" i="2" s="1"/>
  <c r="J2279" i="2" a="1"/>
  <c r="J2279" i="2"/>
  <c r="C2280" i="2"/>
  <c r="D2280" i="2"/>
  <c r="G2280" i="2"/>
  <c r="H2280" i="2"/>
  <c r="I2280" i="2" s="1"/>
  <c r="J2280" i="2" a="1"/>
  <c r="J2280" i="2" s="1"/>
  <c r="C2281" i="2"/>
  <c r="D2281" i="2"/>
  <c r="G2281" i="2"/>
  <c r="H2281" i="2"/>
  <c r="I2281" i="2" s="1"/>
  <c r="J2281" i="2" a="1"/>
  <c r="J2281" i="2"/>
  <c r="C2282" i="2"/>
  <c r="D2282" i="2"/>
  <c r="G2282" i="2"/>
  <c r="H2282" i="2"/>
  <c r="I2282" i="2" s="1"/>
  <c r="J2282" i="2" a="1"/>
  <c r="J2282" i="2" s="1"/>
  <c r="C2283" i="2"/>
  <c r="D2283" i="2"/>
  <c r="G2283" i="2"/>
  <c r="H2283" i="2"/>
  <c r="I2283" i="2" s="1"/>
  <c r="J2283" i="2" a="1"/>
  <c r="J2283" i="2" s="1"/>
  <c r="C2284" i="2"/>
  <c r="D2284" i="2"/>
  <c r="G2284" i="2"/>
  <c r="H2284" i="2"/>
  <c r="I2284" i="2" s="1"/>
  <c r="J2284" i="2" a="1"/>
  <c r="J2284" i="2" s="1"/>
  <c r="C2285" i="2"/>
  <c r="D2285" i="2"/>
  <c r="G2285" i="2"/>
  <c r="H2285" i="2"/>
  <c r="I2285" i="2" s="1"/>
  <c r="J2285" i="2" a="1"/>
  <c r="J2285" i="2" s="1"/>
  <c r="C2286" i="2"/>
  <c r="D2286" i="2"/>
  <c r="G2286" i="2"/>
  <c r="H2286" i="2"/>
  <c r="I2286" i="2" s="1"/>
  <c r="J2286" i="2" a="1"/>
  <c r="J2286" i="2" s="1"/>
  <c r="C2287" i="2"/>
  <c r="D2287" i="2"/>
  <c r="G2287" i="2"/>
  <c r="H2287" i="2"/>
  <c r="I2287" i="2" s="1"/>
  <c r="J2287" i="2" a="1"/>
  <c r="J2287" i="2"/>
  <c r="C2288" i="2"/>
  <c r="D2288" i="2"/>
  <c r="G2288" i="2"/>
  <c r="H2288" i="2"/>
  <c r="I2288" i="2" s="1"/>
  <c r="J2288" i="2" a="1"/>
  <c r="J2288" i="2" s="1"/>
  <c r="C2289" i="2"/>
  <c r="D2289" i="2"/>
  <c r="G2289" i="2"/>
  <c r="H2289" i="2"/>
  <c r="I2289" i="2" s="1"/>
  <c r="J2289" i="2" a="1"/>
  <c r="J2289" i="2"/>
  <c r="C2290" i="2"/>
  <c r="D2290" i="2"/>
  <c r="G2290" i="2"/>
  <c r="H2290" i="2"/>
  <c r="I2290" i="2" s="1"/>
  <c r="J2290" i="2" a="1"/>
  <c r="J2290" i="2" s="1"/>
  <c r="C2291" i="2"/>
  <c r="D2291" i="2"/>
  <c r="G2291" i="2"/>
  <c r="H2291" i="2"/>
  <c r="I2291" i="2" s="1"/>
  <c r="J2291" i="2" a="1"/>
  <c r="J2291" i="2" s="1"/>
  <c r="C2292" i="2"/>
  <c r="D2292" i="2"/>
  <c r="G2292" i="2"/>
  <c r="H2292" i="2"/>
  <c r="I2292" i="2" s="1"/>
  <c r="J2292" i="2" a="1"/>
  <c r="J2292" i="2" s="1"/>
  <c r="C2293" i="2"/>
  <c r="D2293" i="2"/>
  <c r="G2293" i="2"/>
  <c r="H2293" i="2"/>
  <c r="I2293" i="2" s="1"/>
  <c r="J2293" i="2" a="1"/>
  <c r="J2293" i="2" s="1"/>
  <c r="C2294" i="2"/>
  <c r="D2294" i="2"/>
  <c r="G2294" i="2"/>
  <c r="H2294" i="2"/>
  <c r="I2294" i="2" s="1"/>
  <c r="J2294" i="2" a="1"/>
  <c r="J2294" i="2" s="1"/>
  <c r="C2295" i="2"/>
  <c r="D2295" i="2"/>
  <c r="G2295" i="2"/>
  <c r="H2295" i="2"/>
  <c r="I2295" i="2" s="1"/>
  <c r="J2295" i="2" a="1"/>
  <c r="J2295" i="2"/>
  <c r="C2296" i="2"/>
  <c r="D2296" i="2"/>
  <c r="G2296" i="2"/>
  <c r="H2296" i="2"/>
  <c r="I2296" i="2" s="1"/>
  <c r="J2296" i="2" a="1"/>
  <c r="J2296" i="2" s="1"/>
  <c r="C2297" i="2"/>
  <c r="D2297" i="2"/>
  <c r="G2297" i="2"/>
  <c r="H2297" i="2"/>
  <c r="I2297" i="2" s="1"/>
  <c r="J2297" i="2" a="1"/>
  <c r="J2297" i="2"/>
  <c r="C2298" i="2"/>
  <c r="D2298" i="2"/>
  <c r="G2298" i="2"/>
  <c r="H2298" i="2"/>
  <c r="I2298" i="2" s="1"/>
  <c r="J2298" i="2" a="1"/>
  <c r="J2298" i="2" s="1"/>
  <c r="C2299" i="2"/>
  <c r="D2299" i="2"/>
  <c r="G2299" i="2"/>
  <c r="H2299" i="2"/>
  <c r="I2299" i="2" s="1"/>
  <c r="J2299" i="2" a="1"/>
  <c r="J2299" i="2" s="1"/>
  <c r="C2300" i="2"/>
  <c r="D2300" i="2"/>
  <c r="G2300" i="2"/>
  <c r="H2300" i="2"/>
  <c r="I2300" i="2" s="1"/>
  <c r="J2300" i="2" a="1"/>
  <c r="J2300" i="2" s="1"/>
  <c r="C2301" i="2"/>
  <c r="D2301" i="2"/>
  <c r="G2301" i="2"/>
  <c r="H2301" i="2"/>
  <c r="I2301" i="2" s="1"/>
  <c r="J2301" i="2" a="1"/>
  <c r="J2301" i="2" s="1"/>
  <c r="C2302" i="2"/>
  <c r="D2302" i="2"/>
  <c r="G2302" i="2"/>
  <c r="H2302" i="2"/>
  <c r="I2302" i="2" s="1"/>
  <c r="J2302" i="2" a="1"/>
  <c r="J2302" i="2" s="1"/>
  <c r="C2303" i="2"/>
  <c r="D2303" i="2"/>
  <c r="G2303" i="2"/>
  <c r="H2303" i="2"/>
  <c r="I2303" i="2" s="1"/>
  <c r="J2303" i="2" a="1"/>
  <c r="J2303" i="2"/>
  <c r="C2304" i="2"/>
  <c r="D2304" i="2"/>
  <c r="G2304" i="2"/>
  <c r="H2304" i="2"/>
  <c r="I2304" i="2" s="1"/>
  <c r="J2304" i="2" a="1"/>
  <c r="J2304" i="2" s="1"/>
  <c r="C2305" i="2"/>
  <c r="D2305" i="2"/>
  <c r="G2305" i="2"/>
  <c r="H2305" i="2"/>
  <c r="I2305" i="2" s="1"/>
  <c r="J2305" i="2" a="1"/>
  <c r="J2305" i="2"/>
  <c r="C2306" i="2"/>
  <c r="D2306" i="2"/>
  <c r="G2306" i="2"/>
  <c r="H2306" i="2"/>
  <c r="I2306" i="2" s="1"/>
  <c r="J2306" i="2" a="1"/>
  <c r="J2306" i="2" s="1"/>
  <c r="C2307" i="2"/>
  <c r="D2307" i="2"/>
  <c r="G2307" i="2"/>
  <c r="H2307" i="2"/>
  <c r="I2307" i="2" s="1"/>
  <c r="J2307" i="2" a="1"/>
  <c r="J2307" i="2" s="1"/>
  <c r="C2308" i="2"/>
  <c r="D2308" i="2"/>
  <c r="G2308" i="2"/>
  <c r="H2308" i="2"/>
  <c r="I2308" i="2" s="1"/>
  <c r="J2308" i="2" a="1"/>
  <c r="J2308" i="2" s="1"/>
  <c r="C2309" i="2"/>
  <c r="D2309" i="2"/>
  <c r="G2309" i="2"/>
  <c r="H2309" i="2"/>
  <c r="I2309" i="2" s="1"/>
  <c r="J2309" i="2" a="1"/>
  <c r="J2309" i="2" s="1"/>
  <c r="C2310" i="2"/>
  <c r="D2310" i="2"/>
  <c r="G2310" i="2"/>
  <c r="H2310" i="2"/>
  <c r="I2310" i="2" s="1"/>
  <c r="J2310" i="2" a="1"/>
  <c r="J2310" i="2" s="1"/>
  <c r="C2311" i="2"/>
  <c r="D2311" i="2"/>
  <c r="G2311" i="2"/>
  <c r="H2311" i="2"/>
  <c r="I2311" i="2" s="1"/>
  <c r="J2311" i="2" a="1"/>
  <c r="J2311" i="2"/>
  <c r="C2312" i="2"/>
  <c r="D2312" i="2"/>
  <c r="G2312" i="2"/>
  <c r="H2312" i="2"/>
  <c r="I2312" i="2" s="1"/>
  <c r="J2312" i="2" a="1"/>
  <c r="J2312" i="2" s="1"/>
  <c r="C2313" i="2"/>
  <c r="D2313" i="2"/>
  <c r="G2313" i="2"/>
  <c r="H2313" i="2"/>
  <c r="I2313" i="2" s="1"/>
  <c r="J2313" i="2" a="1"/>
  <c r="J2313" i="2"/>
  <c r="C2314" i="2"/>
  <c r="D2314" i="2"/>
  <c r="G2314" i="2"/>
  <c r="H2314" i="2"/>
  <c r="I2314" i="2" s="1"/>
  <c r="J2314" i="2" a="1"/>
  <c r="J2314" i="2" s="1"/>
  <c r="C2315" i="2"/>
  <c r="D2315" i="2"/>
  <c r="G2315" i="2"/>
  <c r="H2315" i="2"/>
  <c r="I2315" i="2" s="1"/>
  <c r="J2315" i="2" a="1"/>
  <c r="J2315" i="2" s="1"/>
  <c r="C2316" i="2"/>
  <c r="D2316" i="2"/>
  <c r="G2316" i="2"/>
  <c r="H2316" i="2"/>
  <c r="I2316" i="2" s="1"/>
  <c r="J2316" i="2" a="1"/>
  <c r="J2316" i="2" s="1"/>
  <c r="C2317" i="2"/>
  <c r="D2317" i="2"/>
  <c r="G2317" i="2"/>
  <c r="H2317" i="2"/>
  <c r="I2317" i="2" s="1"/>
  <c r="J2317" i="2" a="1"/>
  <c r="J2317" i="2" s="1"/>
  <c r="C2318" i="2"/>
  <c r="D2318" i="2"/>
  <c r="G2318" i="2"/>
  <c r="H2318" i="2"/>
  <c r="I2318" i="2" s="1"/>
  <c r="J2318" i="2" a="1"/>
  <c r="J2318" i="2" s="1"/>
  <c r="C2319" i="2"/>
  <c r="D2319" i="2"/>
  <c r="G2319" i="2"/>
  <c r="H2319" i="2"/>
  <c r="I2319" i="2" s="1"/>
  <c r="J2319" i="2" a="1"/>
  <c r="J2319" i="2"/>
  <c r="C2320" i="2"/>
  <c r="D2320" i="2"/>
  <c r="G2320" i="2"/>
  <c r="H2320" i="2"/>
  <c r="I2320" i="2" s="1"/>
  <c r="J2320" i="2" a="1"/>
  <c r="J2320" i="2" s="1"/>
  <c r="C2321" i="2"/>
  <c r="D2321" i="2"/>
  <c r="G2321" i="2"/>
  <c r="H2321" i="2"/>
  <c r="I2321" i="2" s="1"/>
  <c r="J2321" i="2" a="1"/>
  <c r="J2321" i="2"/>
  <c r="C2322" i="2"/>
  <c r="D2322" i="2"/>
  <c r="G2322" i="2"/>
  <c r="H2322" i="2"/>
  <c r="I2322" i="2" s="1"/>
  <c r="J2322" i="2" a="1"/>
  <c r="J2322" i="2" s="1"/>
  <c r="C2323" i="2"/>
  <c r="D2323" i="2"/>
  <c r="G2323" i="2"/>
  <c r="H2323" i="2"/>
  <c r="I2323" i="2" s="1"/>
  <c r="J2323" i="2" a="1"/>
  <c r="J2323" i="2" s="1"/>
  <c r="C2324" i="2"/>
  <c r="D2324" i="2"/>
  <c r="G2324" i="2"/>
  <c r="H2324" i="2"/>
  <c r="I2324" i="2" s="1"/>
  <c r="J2324" i="2" a="1"/>
  <c r="J2324" i="2" s="1"/>
  <c r="C2325" i="2"/>
  <c r="D2325" i="2"/>
  <c r="G2325" i="2"/>
  <c r="H2325" i="2"/>
  <c r="I2325" i="2" s="1"/>
  <c r="J2325" i="2" a="1"/>
  <c r="J2325" i="2" s="1"/>
  <c r="C2326" i="2"/>
  <c r="D2326" i="2"/>
  <c r="G2326" i="2"/>
  <c r="H2326" i="2"/>
  <c r="I2326" i="2" s="1"/>
  <c r="J2326" i="2" a="1"/>
  <c r="J2326" i="2" s="1"/>
  <c r="C2327" i="2"/>
  <c r="D2327" i="2"/>
  <c r="G2327" i="2"/>
  <c r="H2327" i="2"/>
  <c r="I2327" i="2" s="1"/>
  <c r="J2327" i="2" a="1"/>
  <c r="J2327" i="2"/>
  <c r="C2328" i="2"/>
  <c r="D2328" i="2"/>
  <c r="G2328" i="2"/>
  <c r="H2328" i="2"/>
  <c r="I2328" i="2" s="1"/>
  <c r="J2328" i="2" a="1"/>
  <c r="J2328" i="2" s="1"/>
  <c r="C2329" i="2"/>
  <c r="D2329" i="2"/>
  <c r="G2329" i="2"/>
  <c r="H2329" i="2"/>
  <c r="I2329" i="2" s="1"/>
  <c r="J2329" i="2" a="1"/>
  <c r="J2329" i="2"/>
  <c r="C2330" i="2"/>
  <c r="D2330" i="2"/>
  <c r="G2330" i="2"/>
  <c r="H2330" i="2"/>
  <c r="I2330" i="2" s="1"/>
  <c r="J2330" i="2" a="1"/>
  <c r="J2330" i="2" s="1"/>
  <c r="C2331" i="2"/>
  <c r="D2331" i="2"/>
  <c r="G2331" i="2"/>
  <c r="H2331" i="2"/>
  <c r="I2331" i="2" s="1"/>
  <c r="J2331" i="2" a="1"/>
  <c r="J2331" i="2" s="1"/>
  <c r="C2332" i="2"/>
  <c r="D2332" i="2"/>
  <c r="G2332" i="2"/>
  <c r="H2332" i="2"/>
  <c r="I2332" i="2" s="1"/>
  <c r="J2332" i="2" a="1"/>
  <c r="J2332" i="2" s="1"/>
  <c r="C2333" i="2"/>
  <c r="D2333" i="2"/>
  <c r="G2333" i="2"/>
  <c r="H2333" i="2"/>
  <c r="I2333" i="2" s="1"/>
  <c r="J2333" i="2" a="1"/>
  <c r="J2333" i="2" s="1"/>
  <c r="C2334" i="2"/>
  <c r="D2334" i="2"/>
  <c r="G2334" i="2"/>
  <c r="H2334" i="2"/>
  <c r="I2334" i="2" s="1"/>
  <c r="J2334" i="2" a="1"/>
  <c r="J2334" i="2" s="1"/>
  <c r="C2335" i="2"/>
  <c r="D2335" i="2"/>
  <c r="G2335" i="2"/>
  <c r="H2335" i="2"/>
  <c r="I2335" i="2" s="1"/>
  <c r="J2335" i="2" a="1"/>
  <c r="J2335" i="2" s="1"/>
  <c r="C2336" i="2"/>
  <c r="D2336" i="2"/>
  <c r="G2336" i="2"/>
  <c r="H2336" i="2"/>
  <c r="I2336" i="2" s="1"/>
  <c r="J2336" i="2" a="1"/>
  <c r="J2336" i="2" s="1"/>
  <c r="C2337" i="2"/>
  <c r="D2337" i="2"/>
  <c r="G2337" i="2"/>
  <c r="H2337" i="2"/>
  <c r="I2337" i="2" s="1"/>
  <c r="J2337" i="2" a="1"/>
  <c r="J2337" i="2"/>
  <c r="C2338" i="2"/>
  <c r="D2338" i="2"/>
  <c r="G2338" i="2"/>
  <c r="H2338" i="2"/>
  <c r="I2338" i="2" s="1"/>
  <c r="J2338" i="2" a="1"/>
  <c r="J2338" i="2" s="1"/>
  <c r="C2339" i="2"/>
  <c r="D2339" i="2"/>
  <c r="G2339" i="2"/>
  <c r="H2339" i="2"/>
  <c r="I2339" i="2" s="1"/>
  <c r="J2339" i="2" a="1"/>
  <c r="J2339" i="2" s="1"/>
  <c r="C2340" i="2"/>
  <c r="D2340" i="2"/>
  <c r="G2340" i="2"/>
  <c r="H2340" i="2"/>
  <c r="I2340" i="2" s="1"/>
  <c r="J2340" i="2" a="1"/>
  <c r="J2340" i="2" s="1"/>
  <c r="C2341" i="2"/>
  <c r="D2341" i="2"/>
  <c r="G2341" i="2"/>
  <c r="H2341" i="2"/>
  <c r="I2341" i="2" s="1"/>
  <c r="J2341" i="2" a="1"/>
  <c r="J2341" i="2" s="1"/>
  <c r="C2342" i="2"/>
  <c r="D2342" i="2"/>
  <c r="G2342" i="2"/>
  <c r="H2342" i="2"/>
  <c r="I2342" i="2" s="1"/>
  <c r="J2342" i="2" a="1"/>
  <c r="J2342" i="2" s="1"/>
  <c r="C2343" i="2"/>
  <c r="D2343" i="2"/>
  <c r="G2343" i="2"/>
  <c r="H2343" i="2"/>
  <c r="I2343" i="2" s="1"/>
  <c r="J2343" i="2" a="1"/>
  <c r="J2343" i="2" s="1"/>
  <c r="C2344" i="2"/>
  <c r="D2344" i="2"/>
  <c r="G2344" i="2"/>
  <c r="H2344" i="2"/>
  <c r="I2344" i="2" s="1"/>
  <c r="J2344" i="2" a="1"/>
  <c r="J2344" i="2" s="1"/>
  <c r="C2345" i="2"/>
  <c r="D2345" i="2"/>
  <c r="G2345" i="2"/>
  <c r="H2345" i="2"/>
  <c r="I2345" i="2" s="1"/>
  <c r="J2345" i="2" a="1"/>
  <c r="J2345" i="2"/>
  <c r="C2346" i="2"/>
  <c r="D2346" i="2"/>
  <c r="G2346" i="2"/>
  <c r="H2346" i="2"/>
  <c r="I2346" i="2" s="1"/>
  <c r="J2346" i="2" a="1"/>
  <c r="J2346" i="2" s="1"/>
  <c r="C2347" i="2"/>
  <c r="D2347" i="2"/>
  <c r="G2347" i="2"/>
  <c r="H2347" i="2"/>
  <c r="I2347" i="2" s="1"/>
  <c r="J2347" i="2" a="1"/>
  <c r="J2347" i="2" s="1"/>
  <c r="C2348" i="2"/>
  <c r="D2348" i="2"/>
  <c r="G2348" i="2"/>
  <c r="H2348" i="2"/>
  <c r="I2348" i="2" s="1"/>
  <c r="J2348" i="2" a="1"/>
  <c r="J2348" i="2" s="1"/>
  <c r="C2349" i="2"/>
  <c r="D2349" i="2"/>
  <c r="G2349" i="2"/>
  <c r="H2349" i="2"/>
  <c r="I2349" i="2" s="1"/>
  <c r="J2349" i="2" a="1"/>
  <c r="J2349" i="2" s="1"/>
  <c r="C2350" i="2"/>
  <c r="D2350" i="2"/>
  <c r="G2350" i="2"/>
  <c r="H2350" i="2"/>
  <c r="I2350" i="2" s="1"/>
  <c r="J2350" i="2" a="1"/>
  <c r="J2350" i="2" s="1"/>
  <c r="C2351" i="2"/>
  <c r="D2351" i="2"/>
  <c r="G2351" i="2"/>
  <c r="H2351" i="2"/>
  <c r="I2351" i="2" s="1"/>
  <c r="J2351" i="2" a="1"/>
  <c r="J2351" i="2" s="1"/>
  <c r="C2352" i="2"/>
  <c r="D2352" i="2"/>
  <c r="G2352" i="2"/>
  <c r="H2352" i="2"/>
  <c r="I2352" i="2" s="1"/>
  <c r="J2352" i="2" a="1"/>
  <c r="J2352" i="2" s="1"/>
  <c r="C2353" i="2"/>
  <c r="D2353" i="2"/>
  <c r="G2353" i="2"/>
  <c r="H2353" i="2"/>
  <c r="I2353" i="2" s="1"/>
  <c r="J2353" i="2" a="1"/>
  <c r="J2353" i="2"/>
  <c r="C2354" i="2"/>
  <c r="D2354" i="2"/>
  <c r="G2354" i="2"/>
  <c r="H2354" i="2"/>
  <c r="I2354" i="2" s="1"/>
  <c r="J2354" i="2" a="1"/>
  <c r="J2354" i="2" s="1"/>
  <c r="C2355" i="2"/>
  <c r="D2355" i="2"/>
  <c r="G2355" i="2"/>
  <c r="H2355" i="2"/>
  <c r="I2355" i="2" s="1"/>
  <c r="J2355" i="2" a="1"/>
  <c r="J2355" i="2" s="1"/>
  <c r="C2356" i="2"/>
  <c r="D2356" i="2"/>
  <c r="G2356" i="2"/>
  <c r="H2356" i="2"/>
  <c r="I2356" i="2" s="1"/>
  <c r="J2356" i="2" a="1"/>
  <c r="J2356" i="2" s="1"/>
  <c r="C2357" i="2"/>
  <c r="D2357" i="2"/>
  <c r="G2357" i="2"/>
  <c r="H2357" i="2"/>
  <c r="I2357" i="2" s="1"/>
  <c r="J2357" i="2" a="1"/>
  <c r="J2357" i="2" s="1"/>
  <c r="C2358" i="2"/>
  <c r="D2358" i="2"/>
  <c r="G2358" i="2"/>
  <c r="H2358" i="2"/>
  <c r="I2358" i="2" s="1"/>
  <c r="J2358" i="2" a="1"/>
  <c r="J2358" i="2" s="1"/>
  <c r="C2359" i="2"/>
  <c r="D2359" i="2"/>
  <c r="G2359" i="2"/>
  <c r="H2359" i="2"/>
  <c r="I2359" i="2" s="1"/>
  <c r="J2359" i="2" a="1"/>
  <c r="J2359" i="2" s="1"/>
  <c r="C2360" i="2"/>
  <c r="D2360" i="2"/>
  <c r="G2360" i="2"/>
  <c r="H2360" i="2"/>
  <c r="I2360" i="2" s="1"/>
  <c r="J2360" i="2" a="1"/>
  <c r="J2360" i="2" s="1"/>
  <c r="C2361" i="2"/>
  <c r="D2361" i="2"/>
  <c r="G2361" i="2"/>
  <c r="H2361" i="2"/>
  <c r="I2361" i="2" s="1"/>
  <c r="J2361" i="2" a="1"/>
  <c r="J2361" i="2"/>
  <c r="C2362" i="2"/>
  <c r="D2362" i="2"/>
  <c r="G2362" i="2"/>
  <c r="H2362" i="2"/>
  <c r="I2362" i="2" s="1"/>
  <c r="J2362" i="2" a="1"/>
  <c r="J2362" i="2" s="1"/>
  <c r="C2363" i="2"/>
  <c r="D2363" i="2"/>
  <c r="G2363" i="2"/>
  <c r="H2363" i="2"/>
  <c r="I2363" i="2" s="1"/>
  <c r="J2363" i="2" a="1"/>
  <c r="J2363" i="2" s="1"/>
  <c r="C2364" i="2"/>
  <c r="D2364" i="2"/>
  <c r="G2364" i="2"/>
  <c r="H2364" i="2"/>
  <c r="I2364" i="2" s="1"/>
  <c r="J2364" i="2" a="1"/>
  <c r="J2364" i="2" s="1"/>
  <c r="C2365" i="2"/>
  <c r="D2365" i="2"/>
  <c r="G2365" i="2"/>
  <c r="H2365" i="2"/>
  <c r="I2365" i="2" s="1"/>
  <c r="J2365" i="2" a="1"/>
  <c r="J2365" i="2" s="1"/>
  <c r="C2366" i="2"/>
  <c r="D2366" i="2"/>
  <c r="G2366" i="2"/>
  <c r="H2366" i="2"/>
  <c r="I2366" i="2" s="1"/>
  <c r="J2366" i="2" a="1"/>
  <c r="J2366" i="2" s="1"/>
  <c r="C2367" i="2"/>
  <c r="D2367" i="2"/>
  <c r="G2367" i="2"/>
  <c r="H2367" i="2"/>
  <c r="I2367" i="2" s="1"/>
  <c r="J2367" i="2" a="1"/>
  <c r="J2367" i="2" s="1"/>
  <c r="C2368" i="2"/>
  <c r="D2368" i="2"/>
  <c r="G2368" i="2"/>
  <c r="H2368" i="2"/>
  <c r="I2368" i="2" s="1"/>
  <c r="J2368" i="2" a="1"/>
  <c r="J2368" i="2" s="1"/>
  <c r="C2369" i="2"/>
  <c r="D2369" i="2"/>
  <c r="G2369" i="2"/>
  <c r="H2369" i="2"/>
  <c r="I2369" i="2" s="1"/>
  <c r="J2369" i="2" a="1"/>
  <c r="J2369" i="2"/>
  <c r="C2370" i="2"/>
  <c r="D2370" i="2"/>
  <c r="G2370" i="2"/>
  <c r="H2370" i="2"/>
  <c r="I2370" i="2" s="1"/>
  <c r="J2370" i="2" a="1"/>
  <c r="J2370" i="2" s="1"/>
  <c r="C2371" i="2"/>
  <c r="D2371" i="2"/>
  <c r="G2371" i="2"/>
  <c r="H2371" i="2"/>
  <c r="I2371" i="2" s="1"/>
  <c r="J2371" i="2" a="1"/>
  <c r="J2371" i="2" s="1"/>
  <c r="C2372" i="2"/>
  <c r="D2372" i="2"/>
  <c r="G2372" i="2"/>
  <c r="H2372" i="2"/>
  <c r="I2372" i="2" s="1"/>
  <c r="J2372" i="2" a="1"/>
  <c r="J2372" i="2" s="1"/>
  <c r="C2373" i="2"/>
  <c r="D2373" i="2"/>
  <c r="G2373" i="2"/>
  <c r="H2373" i="2"/>
  <c r="I2373" i="2" s="1"/>
  <c r="J2373" i="2" a="1"/>
  <c r="J2373" i="2" s="1"/>
  <c r="C2374" i="2"/>
  <c r="D2374" i="2"/>
  <c r="G2374" i="2"/>
  <c r="H2374" i="2"/>
  <c r="I2374" i="2" s="1"/>
  <c r="J2374" i="2" a="1"/>
  <c r="J2374" i="2" s="1"/>
  <c r="C2375" i="2"/>
  <c r="D2375" i="2"/>
  <c r="G2375" i="2"/>
  <c r="H2375" i="2"/>
  <c r="I2375" i="2" s="1"/>
  <c r="J2375" i="2" a="1"/>
  <c r="J2375" i="2" s="1"/>
  <c r="C2376" i="2"/>
  <c r="D2376" i="2"/>
  <c r="G2376" i="2"/>
  <c r="H2376" i="2"/>
  <c r="I2376" i="2" s="1"/>
  <c r="J2376" i="2" a="1"/>
  <c r="J2376" i="2" s="1"/>
  <c r="C2377" i="2"/>
  <c r="D2377" i="2"/>
  <c r="G2377" i="2"/>
  <c r="H2377" i="2"/>
  <c r="I2377" i="2" s="1"/>
  <c r="J2377" i="2" a="1"/>
  <c r="J2377" i="2"/>
  <c r="C2378" i="2"/>
  <c r="D2378" i="2"/>
  <c r="G2378" i="2"/>
  <c r="H2378" i="2"/>
  <c r="I2378" i="2" s="1"/>
  <c r="J2378" i="2" a="1"/>
  <c r="J2378" i="2" s="1"/>
  <c r="C2379" i="2"/>
  <c r="D2379" i="2"/>
  <c r="G2379" i="2"/>
  <c r="H2379" i="2"/>
  <c r="I2379" i="2" s="1"/>
  <c r="J2379" i="2" a="1"/>
  <c r="J2379" i="2" s="1"/>
  <c r="C2380" i="2"/>
  <c r="D2380" i="2"/>
  <c r="G2380" i="2"/>
  <c r="H2380" i="2"/>
  <c r="I2380" i="2" s="1"/>
  <c r="J2380" i="2" a="1"/>
  <c r="J2380" i="2" s="1"/>
  <c r="C2381" i="2"/>
  <c r="D2381" i="2"/>
  <c r="G2381" i="2"/>
  <c r="H2381" i="2"/>
  <c r="I2381" i="2" s="1"/>
  <c r="J2381" i="2" a="1"/>
  <c r="J2381" i="2" s="1"/>
  <c r="C2382" i="2"/>
  <c r="D2382" i="2"/>
  <c r="G2382" i="2"/>
  <c r="H2382" i="2"/>
  <c r="I2382" i="2" s="1"/>
  <c r="J2382" i="2" a="1"/>
  <c r="J2382" i="2" s="1"/>
  <c r="C2383" i="2"/>
  <c r="D2383" i="2"/>
  <c r="G2383" i="2"/>
  <c r="H2383" i="2"/>
  <c r="I2383" i="2" s="1"/>
  <c r="J2383" i="2" a="1"/>
  <c r="J2383" i="2" s="1"/>
  <c r="C2384" i="2"/>
  <c r="D2384" i="2"/>
  <c r="G2384" i="2"/>
  <c r="H2384" i="2"/>
  <c r="I2384" i="2" s="1"/>
  <c r="J2384" i="2" a="1"/>
  <c r="J2384" i="2" s="1"/>
  <c r="C2385" i="2"/>
  <c r="D2385" i="2"/>
  <c r="G2385" i="2"/>
  <c r="H2385" i="2"/>
  <c r="I2385" i="2" s="1"/>
  <c r="J2385" i="2" a="1"/>
  <c r="J2385" i="2"/>
  <c r="C2386" i="2"/>
  <c r="D2386" i="2"/>
  <c r="G2386" i="2"/>
  <c r="H2386" i="2"/>
  <c r="I2386" i="2" s="1"/>
  <c r="J2386" i="2" a="1"/>
  <c r="J2386" i="2" s="1"/>
  <c r="C2387" i="2"/>
  <c r="D2387" i="2"/>
  <c r="G2387" i="2"/>
  <c r="H2387" i="2"/>
  <c r="I2387" i="2" s="1"/>
  <c r="J2387" i="2" a="1"/>
  <c r="J2387" i="2" s="1"/>
  <c r="C2388" i="2"/>
  <c r="D2388" i="2"/>
  <c r="G2388" i="2"/>
  <c r="H2388" i="2"/>
  <c r="I2388" i="2" s="1"/>
  <c r="J2388" i="2" a="1"/>
  <c r="J2388" i="2" s="1"/>
  <c r="C2389" i="2"/>
  <c r="D2389" i="2"/>
  <c r="G2389" i="2"/>
  <c r="H2389" i="2"/>
  <c r="I2389" i="2" s="1"/>
  <c r="J2389" i="2" a="1"/>
  <c r="J2389" i="2" s="1"/>
  <c r="C2390" i="2"/>
  <c r="D2390" i="2"/>
  <c r="G2390" i="2"/>
  <c r="H2390" i="2"/>
  <c r="I2390" i="2" s="1"/>
  <c r="J2390" i="2" a="1"/>
  <c r="J2390" i="2" s="1"/>
  <c r="C2391" i="2"/>
  <c r="D2391" i="2"/>
  <c r="G2391" i="2"/>
  <c r="H2391" i="2"/>
  <c r="I2391" i="2" s="1"/>
  <c r="J2391" i="2" a="1"/>
  <c r="J2391" i="2" s="1"/>
  <c r="C2392" i="2"/>
  <c r="D2392" i="2"/>
  <c r="G2392" i="2"/>
  <c r="H2392" i="2"/>
  <c r="I2392" i="2" s="1"/>
  <c r="J2392" i="2" a="1"/>
  <c r="J2392" i="2" s="1"/>
  <c r="C2393" i="2"/>
  <c r="D2393" i="2"/>
  <c r="G2393" i="2"/>
  <c r="H2393" i="2"/>
  <c r="I2393" i="2" s="1"/>
  <c r="J2393" i="2" a="1"/>
  <c r="J2393" i="2"/>
  <c r="C2394" i="2"/>
  <c r="D2394" i="2"/>
  <c r="G2394" i="2"/>
  <c r="H2394" i="2"/>
  <c r="I2394" i="2" s="1"/>
  <c r="J2394" i="2" a="1"/>
  <c r="J2394" i="2" s="1"/>
  <c r="C2395" i="2"/>
  <c r="D2395" i="2"/>
  <c r="G2395" i="2"/>
  <c r="H2395" i="2"/>
  <c r="I2395" i="2" s="1"/>
  <c r="J2395" i="2" a="1"/>
  <c r="J2395" i="2" s="1"/>
  <c r="C2396" i="2"/>
  <c r="D2396" i="2"/>
  <c r="G2396" i="2"/>
  <c r="H2396" i="2"/>
  <c r="I2396" i="2" s="1"/>
  <c r="J2396" i="2" a="1"/>
  <c r="J2396" i="2" s="1"/>
  <c r="C2397" i="2"/>
  <c r="D2397" i="2"/>
  <c r="G2397" i="2"/>
  <c r="H2397" i="2"/>
  <c r="I2397" i="2" s="1"/>
  <c r="J2397" i="2" a="1"/>
  <c r="J2397" i="2" s="1"/>
  <c r="C2398" i="2"/>
  <c r="D2398" i="2"/>
  <c r="G2398" i="2"/>
  <c r="H2398" i="2"/>
  <c r="I2398" i="2" s="1"/>
  <c r="J2398" i="2" a="1"/>
  <c r="J2398" i="2" s="1"/>
  <c r="C2399" i="2"/>
  <c r="D2399" i="2"/>
  <c r="G2399" i="2"/>
  <c r="H2399" i="2"/>
  <c r="I2399" i="2" s="1"/>
  <c r="J2399" i="2" a="1"/>
  <c r="J2399" i="2" s="1"/>
  <c r="C2400" i="2"/>
  <c r="D2400" i="2"/>
  <c r="G2400" i="2"/>
  <c r="H2400" i="2"/>
  <c r="I2400" i="2" s="1"/>
  <c r="J2400" i="2" a="1"/>
  <c r="J2400" i="2" s="1"/>
  <c r="C2401" i="2"/>
  <c r="D2401" i="2"/>
  <c r="G2401" i="2"/>
  <c r="H2401" i="2"/>
  <c r="I2401" i="2" s="1"/>
  <c r="J2401" i="2" a="1"/>
  <c r="J2401" i="2"/>
  <c r="C2402" i="2"/>
  <c r="D2402" i="2"/>
  <c r="G2402" i="2"/>
  <c r="H2402" i="2"/>
  <c r="I2402" i="2" s="1"/>
  <c r="J2402" i="2" a="1"/>
  <c r="J2402" i="2" s="1"/>
  <c r="C2403" i="2"/>
  <c r="D2403" i="2"/>
  <c r="G2403" i="2"/>
  <c r="H2403" i="2"/>
  <c r="I2403" i="2" s="1"/>
  <c r="J2403" i="2" a="1"/>
  <c r="J2403" i="2" s="1"/>
  <c r="C2404" i="2"/>
  <c r="D2404" i="2"/>
  <c r="G2404" i="2"/>
  <c r="H2404" i="2"/>
  <c r="I2404" i="2" s="1"/>
  <c r="J2404" i="2" a="1"/>
  <c r="J2404" i="2" s="1"/>
  <c r="C2405" i="2"/>
  <c r="D2405" i="2"/>
  <c r="G2405" i="2"/>
  <c r="H2405" i="2"/>
  <c r="I2405" i="2" s="1"/>
  <c r="J2405" i="2" a="1"/>
  <c r="J2405" i="2" s="1"/>
  <c r="C2406" i="2"/>
  <c r="D2406" i="2"/>
  <c r="G2406" i="2"/>
  <c r="H2406" i="2"/>
  <c r="I2406" i="2" s="1"/>
  <c r="J2406" i="2" a="1"/>
  <c r="J2406" i="2" s="1"/>
  <c r="C2407" i="2"/>
  <c r="D2407" i="2"/>
  <c r="G2407" i="2"/>
  <c r="H2407" i="2"/>
  <c r="I2407" i="2" s="1"/>
  <c r="J2407" i="2" a="1"/>
  <c r="J2407" i="2" s="1"/>
  <c r="C2408" i="2"/>
  <c r="D2408" i="2"/>
  <c r="G2408" i="2"/>
  <c r="H2408" i="2"/>
  <c r="I2408" i="2" s="1"/>
  <c r="J2408" i="2" a="1"/>
  <c r="J2408" i="2" s="1"/>
  <c r="C2409" i="2"/>
  <c r="D2409" i="2"/>
  <c r="G2409" i="2"/>
  <c r="H2409" i="2"/>
  <c r="I2409" i="2" s="1"/>
  <c r="J2409" i="2" a="1"/>
  <c r="J2409" i="2"/>
  <c r="C2410" i="2"/>
  <c r="D2410" i="2"/>
  <c r="G2410" i="2"/>
  <c r="H2410" i="2"/>
  <c r="I2410" i="2" s="1"/>
  <c r="J2410" i="2" a="1"/>
  <c r="J2410" i="2" s="1"/>
  <c r="C2411" i="2"/>
  <c r="D2411" i="2"/>
  <c r="G2411" i="2"/>
  <c r="H2411" i="2"/>
  <c r="I2411" i="2" s="1"/>
  <c r="J2411" i="2" a="1"/>
  <c r="J2411" i="2" s="1"/>
  <c r="C2412" i="2"/>
  <c r="D2412" i="2"/>
  <c r="G2412" i="2"/>
  <c r="H2412" i="2"/>
  <c r="I2412" i="2" s="1"/>
  <c r="J2412" i="2" a="1"/>
  <c r="J2412" i="2" s="1"/>
  <c r="C2413" i="2"/>
  <c r="D2413" i="2"/>
  <c r="G2413" i="2"/>
  <c r="H2413" i="2"/>
  <c r="I2413" i="2" s="1"/>
  <c r="J2413" i="2" a="1"/>
  <c r="J2413" i="2" s="1"/>
  <c r="C2414" i="2"/>
  <c r="D2414" i="2"/>
  <c r="G2414" i="2"/>
  <c r="H2414" i="2"/>
  <c r="I2414" i="2" s="1"/>
  <c r="J2414" i="2" a="1"/>
  <c r="J2414" i="2" s="1"/>
  <c r="C2415" i="2"/>
  <c r="D2415" i="2"/>
  <c r="G2415" i="2"/>
  <c r="H2415" i="2"/>
  <c r="I2415" i="2" s="1"/>
  <c r="J2415" i="2" a="1"/>
  <c r="J2415" i="2" s="1"/>
  <c r="C2416" i="2"/>
  <c r="D2416" i="2"/>
  <c r="G2416" i="2"/>
  <c r="H2416" i="2"/>
  <c r="I2416" i="2" s="1"/>
  <c r="J2416" i="2" a="1"/>
  <c r="J2416" i="2" s="1"/>
  <c r="C2417" i="2"/>
  <c r="D2417" i="2"/>
  <c r="G2417" i="2"/>
  <c r="H2417" i="2"/>
  <c r="I2417" i="2" s="1"/>
  <c r="J2417" i="2" a="1"/>
  <c r="J2417" i="2"/>
  <c r="C2418" i="2"/>
  <c r="D2418" i="2"/>
  <c r="G2418" i="2"/>
  <c r="H2418" i="2"/>
  <c r="I2418" i="2" s="1"/>
  <c r="J2418" i="2" a="1"/>
  <c r="J2418" i="2" s="1"/>
  <c r="C2419" i="2"/>
  <c r="D2419" i="2"/>
  <c r="G2419" i="2"/>
  <c r="H2419" i="2"/>
  <c r="I2419" i="2" s="1"/>
  <c r="J2419" i="2" a="1"/>
  <c r="J2419" i="2" s="1"/>
  <c r="C2420" i="2"/>
  <c r="D2420" i="2"/>
  <c r="G2420" i="2"/>
  <c r="H2420" i="2"/>
  <c r="I2420" i="2" s="1"/>
  <c r="J2420" i="2" a="1"/>
  <c r="J2420" i="2" s="1"/>
  <c r="C2421" i="2"/>
  <c r="D2421" i="2"/>
  <c r="G2421" i="2"/>
  <c r="H2421" i="2"/>
  <c r="I2421" i="2" s="1"/>
  <c r="J2421" i="2" a="1"/>
  <c r="J2421" i="2" s="1"/>
  <c r="C2422" i="2"/>
  <c r="D2422" i="2"/>
  <c r="G2422" i="2"/>
  <c r="H2422" i="2"/>
  <c r="I2422" i="2" s="1"/>
  <c r="J2422" i="2" a="1"/>
  <c r="J2422" i="2" s="1"/>
  <c r="C2423" i="2"/>
  <c r="D2423" i="2"/>
  <c r="G2423" i="2"/>
  <c r="H2423" i="2"/>
  <c r="I2423" i="2" s="1"/>
  <c r="J2423" i="2" a="1"/>
  <c r="J2423" i="2" s="1"/>
  <c r="C2424" i="2"/>
  <c r="D2424" i="2"/>
  <c r="G2424" i="2"/>
  <c r="H2424" i="2"/>
  <c r="I2424" i="2" s="1"/>
  <c r="J2424" i="2" a="1"/>
  <c r="J2424" i="2" s="1"/>
  <c r="C2425" i="2"/>
  <c r="D2425" i="2"/>
  <c r="G2425" i="2"/>
  <c r="H2425" i="2"/>
  <c r="I2425" i="2" s="1"/>
  <c r="J2425" i="2" a="1"/>
  <c r="J2425" i="2"/>
  <c r="C2426" i="2"/>
  <c r="D2426" i="2"/>
  <c r="G2426" i="2"/>
  <c r="H2426" i="2"/>
  <c r="I2426" i="2" s="1"/>
  <c r="J2426" i="2" a="1"/>
  <c r="J2426" i="2" s="1"/>
  <c r="C2427" i="2"/>
  <c r="D2427" i="2"/>
  <c r="G2427" i="2"/>
  <c r="H2427" i="2"/>
  <c r="I2427" i="2" s="1"/>
  <c r="J2427" i="2" a="1"/>
  <c r="J2427" i="2" s="1"/>
  <c r="C2428" i="2"/>
  <c r="D2428" i="2"/>
  <c r="G2428" i="2"/>
  <c r="H2428" i="2"/>
  <c r="I2428" i="2" s="1"/>
  <c r="J2428" i="2" a="1"/>
  <c r="J2428" i="2" s="1"/>
  <c r="C2429" i="2"/>
  <c r="D2429" i="2"/>
  <c r="G2429" i="2"/>
  <c r="H2429" i="2"/>
  <c r="I2429" i="2" s="1"/>
  <c r="J2429" i="2" a="1"/>
  <c r="J2429" i="2" s="1"/>
  <c r="C2430" i="2"/>
  <c r="D2430" i="2"/>
  <c r="G2430" i="2"/>
  <c r="H2430" i="2"/>
  <c r="I2430" i="2" s="1"/>
  <c r="J2430" i="2" a="1"/>
  <c r="J2430" i="2" s="1"/>
  <c r="C2431" i="2"/>
  <c r="D2431" i="2"/>
  <c r="G2431" i="2"/>
  <c r="H2431" i="2"/>
  <c r="I2431" i="2" s="1"/>
  <c r="J2431" i="2" a="1"/>
  <c r="J2431" i="2" s="1"/>
  <c r="C2432" i="2"/>
  <c r="D2432" i="2"/>
  <c r="G2432" i="2"/>
  <c r="H2432" i="2"/>
  <c r="I2432" i="2" s="1"/>
  <c r="J2432" i="2" a="1"/>
  <c r="J2432" i="2" s="1"/>
  <c r="C2433" i="2"/>
  <c r="D2433" i="2"/>
  <c r="G2433" i="2"/>
  <c r="H2433" i="2"/>
  <c r="I2433" i="2" s="1"/>
  <c r="J2433" i="2" a="1"/>
  <c r="J2433" i="2"/>
  <c r="C2434" i="2"/>
  <c r="D2434" i="2"/>
  <c r="G2434" i="2"/>
  <c r="H2434" i="2"/>
  <c r="I2434" i="2" s="1"/>
  <c r="J2434" i="2" a="1"/>
  <c r="J2434" i="2" s="1"/>
  <c r="C2435" i="2"/>
  <c r="D2435" i="2"/>
  <c r="G2435" i="2"/>
  <c r="H2435" i="2"/>
  <c r="I2435" i="2" s="1"/>
  <c r="J2435" i="2" a="1"/>
  <c r="J2435" i="2" s="1"/>
  <c r="C2436" i="2"/>
  <c r="D2436" i="2"/>
  <c r="G2436" i="2"/>
  <c r="H2436" i="2"/>
  <c r="I2436" i="2" s="1"/>
  <c r="J2436" i="2" a="1"/>
  <c r="J2436" i="2" s="1"/>
  <c r="C2437" i="2"/>
  <c r="D2437" i="2"/>
  <c r="G2437" i="2"/>
  <c r="H2437" i="2"/>
  <c r="I2437" i="2" s="1"/>
  <c r="J2437" i="2" a="1"/>
  <c r="J2437" i="2" s="1"/>
  <c r="C2438" i="2"/>
  <c r="D2438" i="2"/>
  <c r="G2438" i="2"/>
  <c r="H2438" i="2"/>
  <c r="I2438" i="2" s="1"/>
  <c r="J2438" i="2" a="1"/>
  <c r="J2438" i="2" s="1"/>
  <c r="C2439" i="2"/>
  <c r="D2439" i="2"/>
  <c r="G2439" i="2"/>
  <c r="H2439" i="2"/>
  <c r="I2439" i="2" s="1"/>
  <c r="J2439" i="2" a="1"/>
  <c r="J2439" i="2" s="1"/>
  <c r="C2440" i="2"/>
  <c r="D2440" i="2"/>
  <c r="G2440" i="2"/>
  <c r="H2440" i="2"/>
  <c r="I2440" i="2" s="1"/>
  <c r="J2440" i="2" a="1"/>
  <c r="J2440" i="2" s="1"/>
  <c r="C2441" i="2"/>
  <c r="D2441" i="2"/>
  <c r="G2441" i="2"/>
  <c r="H2441" i="2"/>
  <c r="I2441" i="2" s="1"/>
  <c r="J2441" i="2" a="1"/>
  <c r="J2441" i="2"/>
  <c r="C2442" i="2"/>
  <c r="D2442" i="2"/>
  <c r="G2442" i="2"/>
  <c r="H2442" i="2"/>
  <c r="I2442" i="2" s="1"/>
  <c r="J2442" i="2" a="1"/>
  <c r="J2442" i="2" s="1"/>
  <c r="C2443" i="2"/>
  <c r="D2443" i="2"/>
  <c r="G2443" i="2"/>
  <c r="H2443" i="2"/>
  <c r="I2443" i="2" s="1"/>
  <c r="J2443" i="2" a="1"/>
  <c r="J2443" i="2" s="1"/>
  <c r="C2444" i="2"/>
  <c r="D2444" i="2"/>
  <c r="G2444" i="2"/>
  <c r="H2444" i="2"/>
  <c r="I2444" i="2" s="1"/>
  <c r="J2444" i="2" a="1"/>
  <c r="J2444" i="2" s="1"/>
  <c r="C2445" i="2"/>
  <c r="D2445" i="2"/>
  <c r="G2445" i="2"/>
  <c r="H2445" i="2"/>
  <c r="I2445" i="2" s="1"/>
  <c r="J2445" i="2" a="1"/>
  <c r="J2445" i="2" s="1"/>
  <c r="C2446" i="2"/>
  <c r="D2446" i="2"/>
  <c r="G2446" i="2"/>
  <c r="H2446" i="2"/>
  <c r="I2446" i="2" s="1"/>
  <c r="J2446" i="2" a="1"/>
  <c r="J2446" i="2" s="1"/>
  <c r="C2447" i="2"/>
  <c r="D2447" i="2"/>
  <c r="G2447" i="2"/>
  <c r="H2447" i="2"/>
  <c r="I2447" i="2" s="1"/>
  <c r="J2447" i="2" a="1"/>
  <c r="J2447" i="2" s="1"/>
  <c r="C2448" i="2"/>
  <c r="D2448" i="2"/>
  <c r="G2448" i="2"/>
  <c r="H2448" i="2"/>
  <c r="I2448" i="2" s="1"/>
  <c r="J2448" i="2" a="1"/>
  <c r="J2448" i="2" s="1"/>
  <c r="C2449" i="2"/>
  <c r="D2449" i="2"/>
  <c r="G2449" i="2"/>
  <c r="H2449" i="2"/>
  <c r="I2449" i="2" s="1"/>
  <c r="J2449" i="2" a="1"/>
  <c r="J2449" i="2"/>
  <c r="C2450" i="2"/>
  <c r="D2450" i="2"/>
  <c r="G2450" i="2"/>
  <c r="H2450" i="2"/>
  <c r="I2450" i="2" s="1"/>
  <c r="J2450" i="2" a="1"/>
  <c r="J2450" i="2" s="1"/>
  <c r="C2451" i="2"/>
  <c r="D2451" i="2"/>
  <c r="G2451" i="2"/>
  <c r="H2451" i="2"/>
  <c r="I2451" i="2" s="1"/>
  <c r="J2451" i="2" a="1"/>
  <c r="J2451" i="2" s="1"/>
  <c r="C2452" i="2"/>
  <c r="D2452" i="2"/>
  <c r="G2452" i="2"/>
  <c r="H2452" i="2"/>
  <c r="I2452" i="2" s="1"/>
  <c r="J2452" i="2" a="1"/>
  <c r="J2452" i="2" s="1"/>
  <c r="C2453" i="2"/>
  <c r="D2453" i="2"/>
  <c r="G2453" i="2"/>
  <c r="H2453" i="2"/>
  <c r="I2453" i="2" s="1"/>
  <c r="J2453" i="2" a="1"/>
  <c r="J2453" i="2" s="1"/>
  <c r="C2454" i="2"/>
  <c r="D2454" i="2"/>
  <c r="G2454" i="2"/>
  <c r="H2454" i="2"/>
  <c r="I2454" i="2" s="1"/>
  <c r="J2454" i="2" a="1"/>
  <c r="J2454" i="2" s="1"/>
  <c r="C2455" i="2"/>
  <c r="D2455" i="2"/>
  <c r="G2455" i="2"/>
  <c r="H2455" i="2"/>
  <c r="I2455" i="2" s="1"/>
  <c r="J2455" i="2" a="1"/>
  <c r="J2455" i="2" s="1"/>
  <c r="C2456" i="2"/>
  <c r="D2456" i="2"/>
  <c r="G2456" i="2"/>
  <c r="H2456" i="2"/>
  <c r="I2456" i="2" s="1"/>
  <c r="J2456" i="2" a="1"/>
  <c r="J2456" i="2" s="1"/>
  <c r="C2457" i="2"/>
  <c r="D2457" i="2"/>
  <c r="G2457" i="2"/>
  <c r="H2457" i="2"/>
  <c r="I2457" i="2" s="1"/>
  <c r="J2457" i="2" a="1"/>
  <c r="J2457" i="2"/>
  <c r="C2458" i="2"/>
  <c r="D2458" i="2"/>
  <c r="G2458" i="2"/>
  <c r="H2458" i="2"/>
  <c r="I2458" i="2" s="1"/>
  <c r="J2458" i="2" a="1"/>
  <c r="J2458" i="2" s="1"/>
  <c r="C2459" i="2"/>
  <c r="D2459" i="2"/>
  <c r="G2459" i="2"/>
  <c r="H2459" i="2"/>
  <c r="I2459" i="2" s="1"/>
  <c r="J2459" i="2" a="1"/>
  <c r="J2459" i="2" s="1"/>
  <c r="C2460" i="2"/>
  <c r="D2460" i="2"/>
  <c r="G2460" i="2"/>
  <c r="H2460" i="2"/>
  <c r="I2460" i="2" s="1"/>
  <c r="J2460" i="2" a="1"/>
  <c r="J2460" i="2" s="1"/>
  <c r="C2461" i="2"/>
  <c r="D2461" i="2"/>
  <c r="G2461" i="2"/>
  <c r="H2461" i="2"/>
  <c r="I2461" i="2" s="1"/>
  <c r="J2461" i="2" a="1"/>
  <c r="J2461" i="2" s="1"/>
  <c r="C2462" i="2"/>
  <c r="D2462" i="2"/>
  <c r="G2462" i="2"/>
  <c r="H2462" i="2"/>
  <c r="I2462" i="2" s="1"/>
  <c r="J2462" i="2" a="1"/>
  <c r="J2462" i="2" s="1"/>
  <c r="C2463" i="2"/>
  <c r="D2463" i="2"/>
  <c r="G2463" i="2"/>
  <c r="H2463" i="2"/>
  <c r="I2463" i="2" s="1"/>
  <c r="J2463" i="2" a="1"/>
  <c r="J2463" i="2" s="1"/>
  <c r="C2464" i="2"/>
  <c r="D2464" i="2"/>
  <c r="G2464" i="2"/>
  <c r="H2464" i="2"/>
  <c r="I2464" i="2" s="1"/>
  <c r="J2464" i="2" a="1"/>
  <c r="J2464" i="2" s="1"/>
  <c r="C2465" i="2"/>
  <c r="D2465" i="2"/>
  <c r="G2465" i="2"/>
  <c r="H2465" i="2"/>
  <c r="I2465" i="2" s="1"/>
  <c r="J2465" i="2" a="1"/>
  <c r="J2465" i="2"/>
  <c r="C2466" i="2"/>
  <c r="D2466" i="2"/>
  <c r="G2466" i="2"/>
  <c r="H2466" i="2"/>
  <c r="I2466" i="2" s="1"/>
  <c r="J2466" i="2" a="1"/>
  <c r="J2466" i="2" s="1"/>
  <c r="C2467" i="2"/>
  <c r="D2467" i="2"/>
  <c r="G2467" i="2"/>
  <c r="H2467" i="2"/>
  <c r="I2467" i="2" s="1"/>
  <c r="J2467" i="2" a="1"/>
  <c r="J2467" i="2" s="1"/>
  <c r="C2468" i="2"/>
  <c r="D2468" i="2"/>
  <c r="G2468" i="2"/>
  <c r="H2468" i="2"/>
  <c r="I2468" i="2" s="1"/>
  <c r="J2468" i="2" a="1"/>
  <c r="J2468" i="2" s="1"/>
  <c r="C2469" i="2"/>
  <c r="D2469" i="2"/>
  <c r="G2469" i="2"/>
  <c r="H2469" i="2"/>
  <c r="I2469" i="2" s="1"/>
  <c r="J2469" i="2" a="1"/>
  <c r="J2469" i="2" s="1"/>
  <c r="C2470" i="2"/>
  <c r="D2470" i="2"/>
  <c r="G2470" i="2"/>
  <c r="H2470" i="2"/>
  <c r="I2470" i="2" s="1"/>
  <c r="J2470" i="2" a="1"/>
  <c r="J2470" i="2" s="1"/>
  <c r="C2471" i="2"/>
  <c r="D2471" i="2"/>
  <c r="G2471" i="2"/>
  <c r="H2471" i="2"/>
  <c r="I2471" i="2" s="1"/>
  <c r="J2471" i="2" a="1"/>
  <c r="J2471" i="2" s="1"/>
  <c r="C2472" i="2"/>
  <c r="D2472" i="2"/>
  <c r="G2472" i="2"/>
  <c r="H2472" i="2"/>
  <c r="I2472" i="2" s="1"/>
  <c r="J2472" i="2" a="1"/>
  <c r="J2472" i="2" s="1"/>
  <c r="C2473" i="2"/>
  <c r="D2473" i="2"/>
  <c r="G2473" i="2"/>
  <c r="H2473" i="2"/>
  <c r="I2473" i="2" s="1"/>
  <c r="J2473" i="2" a="1"/>
  <c r="J2473" i="2"/>
  <c r="C2474" i="2"/>
  <c r="D2474" i="2"/>
  <c r="G2474" i="2"/>
  <c r="H2474" i="2"/>
  <c r="I2474" i="2" s="1"/>
  <c r="J2474" i="2" a="1"/>
  <c r="J2474" i="2" s="1"/>
  <c r="C2475" i="2"/>
  <c r="D2475" i="2"/>
  <c r="G2475" i="2"/>
  <c r="H2475" i="2"/>
  <c r="I2475" i="2" s="1"/>
  <c r="J2475" i="2" a="1"/>
  <c r="J2475" i="2" s="1"/>
  <c r="C2476" i="2"/>
  <c r="D2476" i="2"/>
  <c r="G2476" i="2"/>
  <c r="H2476" i="2"/>
  <c r="I2476" i="2" s="1"/>
  <c r="J2476" i="2" a="1"/>
  <c r="J2476" i="2" s="1"/>
  <c r="C2477" i="2"/>
  <c r="D2477" i="2"/>
  <c r="G2477" i="2"/>
  <c r="H2477" i="2"/>
  <c r="I2477" i="2" s="1"/>
  <c r="J2477" i="2" a="1"/>
  <c r="J2477" i="2" s="1"/>
  <c r="C2478" i="2"/>
  <c r="D2478" i="2"/>
  <c r="G2478" i="2"/>
  <c r="H2478" i="2"/>
  <c r="I2478" i="2" s="1"/>
  <c r="J2478" i="2" a="1"/>
  <c r="J2478" i="2" s="1"/>
  <c r="C2479" i="2"/>
  <c r="D2479" i="2"/>
  <c r="G2479" i="2"/>
  <c r="H2479" i="2"/>
  <c r="I2479" i="2" s="1"/>
  <c r="J2479" i="2" a="1"/>
  <c r="J2479" i="2" s="1"/>
  <c r="C2480" i="2"/>
  <c r="D2480" i="2"/>
  <c r="G2480" i="2"/>
  <c r="H2480" i="2"/>
  <c r="I2480" i="2" s="1"/>
  <c r="J2480" i="2" a="1"/>
  <c r="J2480" i="2" s="1"/>
  <c r="C2481" i="2"/>
  <c r="D2481" i="2"/>
  <c r="G2481" i="2"/>
  <c r="H2481" i="2"/>
  <c r="I2481" i="2" s="1"/>
  <c r="J2481" i="2" a="1"/>
  <c r="J2481" i="2"/>
  <c r="C2482" i="2"/>
  <c r="D2482" i="2"/>
  <c r="G2482" i="2"/>
  <c r="H2482" i="2"/>
  <c r="I2482" i="2" s="1"/>
  <c r="J2482" i="2" a="1"/>
  <c r="J2482" i="2" s="1"/>
  <c r="C2483" i="2"/>
  <c r="D2483" i="2"/>
  <c r="G2483" i="2"/>
  <c r="H2483" i="2"/>
  <c r="I2483" i="2" s="1"/>
  <c r="J2483" i="2" a="1"/>
  <c r="J2483" i="2" s="1"/>
  <c r="C2484" i="2"/>
  <c r="D2484" i="2"/>
  <c r="G2484" i="2"/>
  <c r="H2484" i="2"/>
  <c r="I2484" i="2" s="1"/>
  <c r="J2484" i="2" a="1"/>
  <c r="J2484" i="2" s="1"/>
  <c r="C2485" i="2"/>
  <c r="D2485" i="2"/>
  <c r="G2485" i="2"/>
  <c r="H2485" i="2"/>
  <c r="I2485" i="2" s="1"/>
  <c r="J2485" i="2" a="1"/>
  <c r="J2485" i="2" s="1"/>
  <c r="C2486" i="2"/>
  <c r="D2486" i="2"/>
  <c r="G2486" i="2"/>
  <c r="H2486" i="2"/>
  <c r="I2486" i="2" s="1"/>
  <c r="J2486" i="2" a="1"/>
  <c r="J2486" i="2" s="1"/>
  <c r="C2487" i="2"/>
  <c r="D2487" i="2"/>
  <c r="G2487" i="2"/>
  <c r="H2487" i="2"/>
  <c r="I2487" i="2" s="1"/>
  <c r="J2487" i="2" a="1"/>
  <c r="J2487" i="2" s="1"/>
  <c r="C2488" i="2"/>
  <c r="D2488" i="2"/>
  <c r="G2488" i="2"/>
  <c r="H2488" i="2"/>
  <c r="I2488" i="2" s="1"/>
  <c r="J2488" i="2" a="1"/>
  <c r="J2488" i="2" s="1"/>
  <c r="C2489" i="2"/>
  <c r="D2489" i="2"/>
  <c r="G2489" i="2"/>
  <c r="H2489" i="2"/>
  <c r="I2489" i="2" s="1"/>
  <c r="J2489" i="2" a="1"/>
  <c r="J2489" i="2"/>
  <c r="C2490" i="2"/>
  <c r="D2490" i="2"/>
  <c r="G2490" i="2"/>
  <c r="H2490" i="2"/>
  <c r="I2490" i="2" s="1"/>
  <c r="J2490" i="2" a="1"/>
  <c r="J2490" i="2" s="1"/>
  <c r="C2491" i="2"/>
  <c r="D2491" i="2"/>
  <c r="G2491" i="2"/>
  <c r="H2491" i="2"/>
  <c r="I2491" i="2" s="1"/>
  <c r="J2491" i="2" a="1"/>
  <c r="J2491" i="2" s="1"/>
  <c r="C2492" i="2"/>
  <c r="D2492" i="2"/>
  <c r="G2492" i="2"/>
  <c r="H2492" i="2"/>
  <c r="I2492" i="2" s="1"/>
  <c r="J2492" i="2" a="1"/>
  <c r="J2492" i="2" s="1"/>
  <c r="C2493" i="2"/>
  <c r="D2493" i="2"/>
  <c r="G2493" i="2"/>
  <c r="H2493" i="2"/>
  <c r="I2493" i="2" s="1"/>
  <c r="J2493" i="2" a="1"/>
  <c r="J2493" i="2" s="1"/>
  <c r="C2494" i="2"/>
  <c r="D2494" i="2"/>
  <c r="G2494" i="2"/>
  <c r="H2494" i="2"/>
  <c r="I2494" i="2" s="1"/>
  <c r="J2494" i="2" a="1"/>
  <c r="J2494" i="2" s="1"/>
  <c r="C2495" i="2"/>
  <c r="D2495" i="2"/>
  <c r="G2495" i="2"/>
  <c r="H2495" i="2"/>
  <c r="I2495" i="2" s="1"/>
  <c r="J2495" i="2" a="1"/>
  <c r="J2495" i="2" s="1"/>
  <c r="C2496" i="2"/>
  <c r="D2496" i="2"/>
  <c r="G2496" i="2"/>
  <c r="H2496" i="2"/>
  <c r="I2496" i="2" s="1"/>
  <c r="J2496" i="2" a="1"/>
  <c r="J2496" i="2" s="1"/>
  <c r="C2497" i="2"/>
  <c r="D2497" i="2"/>
  <c r="G2497" i="2"/>
  <c r="H2497" i="2"/>
  <c r="I2497" i="2" s="1"/>
  <c r="J2497" i="2" a="1"/>
  <c r="J2497" i="2"/>
  <c r="C2498" i="2"/>
  <c r="D2498" i="2"/>
  <c r="G2498" i="2"/>
  <c r="H2498" i="2"/>
  <c r="I2498" i="2" s="1"/>
  <c r="J2498" i="2" a="1"/>
  <c r="J2498" i="2" s="1"/>
  <c r="C2499" i="2"/>
  <c r="D2499" i="2"/>
  <c r="G2499" i="2"/>
  <c r="H2499" i="2"/>
  <c r="I2499" i="2" s="1"/>
  <c r="J2499" i="2" a="1"/>
  <c r="J2499" i="2" s="1"/>
  <c r="C2500" i="2"/>
  <c r="D2500" i="2"/>
  <c r="G2500" i="2"/>
  <c r="H2500" i="2"/>
  <c r="I2500" i="2" s="1"/>
  <c r="J2500" i="2" a="1"/>
  <c r="J2500" i="2" s="1"/>
  <c r="C2501" i="2"/>
  <c r="D2501" i="2"/>
  <c r="G2501" i="2"/>
  <c r="H2501" i="2"/>
  <c r="I2501" i="2" s="1"/>
  <c r="J2501" i="2" a="1"/>
  <c r="J2501" i="2" s="1"/>
  <c r="C2502" i="2"/>
  <c r="D2502" i="2"/>
  <c r="G2502" i="2"/>
  <c r="H2502" i="2"/>
  <c r="I2502" i="2" s="1"/>
  <c r="J2502" i="2" a="1"/>
  <c r="J2502" i="2" s="1"/>
  <c r="C2503" i="2"/>
  <c r="D2503" i="2"/>
  <c r="G2503" i="2"/>
  <c r="H2503" i="2"/>
  <c r="I2503" i="2" s="1"/>
  <c r="J2503" i="2" a="1"/>
  <c r="J2503" i="2" s="1"/>
  <c r="C2504" i="2"/>
  <c r="D2504" i="2"/>
  <c r="G2504" i="2"/>
  <c r="H2504" i="2"/>
  <c r="I2504" i="2" s="1"/>
  <c r="J2504" i="2" a="1"/>
  <c r="J2504" i="2" s="1"/>
  <c r="C2505" i="2"/>
  <c r="D2505" i="2"/>
  <c r="G2505" i="2"/>
  <c r="H2505" i="2"/>
  <c r="I2505" i="2" s="1"/>
  <c r="J2505" i="2" a="1"/>
  <c r="J2505" i="2"/>
  <c r="C2506" i="2"/>
  <c r="D2506" i="2"/>
  <c r="G2506" i="2"/>
  <c r="H2506" i="2"/>
  <c r="I2506" i="2" s="1"/>
  <c r="J2506" i="2" a="1"/>
  <c r="J2506" i="2" s="1"/>
  <c r="C2507" i="2"/>
  <c r="D2507" i="2"/>
  <c r="G2507" i="2"/>
  <c r="H2507" i="2"/>
  <c r="I2507" i="2" s="1"/>
  <c r="J2507" i="2" a="1"/>
  <c r="J2507" i="2" s="1"/>
  <c r="C2508" i="2"/>
  <c r="D2508" i="2"/>
  <c r="G2508" i="2"/>
  <c r="H2508" i="2"/>
  <c r="I2508" i="2" s="1"/>
  <c r="J2508" i="2" a="1"/>
  <c r="J2508" i="2" s="1"/>
  <c r="C2509" i="2"/>
  <c r="D2509" i="2"/>
  <c r="G2509" i="2"/>
  <c r="H2509" i="2"/>
  <c r="I2509" i="2" s="1"/>
  <c r="J2509" i="2" a="1"/>
  <c r="J2509" i="2" s="1"/>
  <c r="C2510" i="2"/>
  <c r="D2510" i="2"/>
  <c r="G2510" i="2"/>
  <c r="H2510" i="2"/>
  <c r="I2510" i="2" s="1"/>
  <c r="J2510" i="2" a="1"/>
  <c r="J2510" i="2" s="1"/>
  <c r="C2511" i="2"/>
  <c r="D2511" i="2"/>
  <c r="G2511" i="2"/>
  <c r="H2511" i="2"/>
  <c r="I2511" i="2" s="1"/>
  <c r="J2511" i="2" a="1"/>
  <c r="J2511" i="2" s="1"/>
  <c r="C2512" i="2"/>
  <c r="D2512" i="2"/>
  <c r="G2512" i="2"/>
  <c r="H2512" i="2"/>
  <c r="I2512" i="2" s="1"/>
  <c r="J2512" i="2" a="1"/>
  <c r="J2512" i="2" s="1"/>
  <c r="C2513" i="2"/>
  <c r="D2513" i="2"/>
  <c r="G2513" i="2"/>
  <c r="H2513" i="2"/>
  <c r="I2513" i="2" s="1"/>
  <c r="J2513" i="2" a="1"/>
  <c r="J2513" i="2"/>
  <c r="C2514" i="2"/>
  <c r="D2514" i="2"/>
  <c r="G2514" i="2"/>
  <c r="H2514" i="2"/>
  <c r="I2514" i="2" s="1"/>
  <c r="J2514" i="2" a="1"/>
  <c r="J2514" i="2" s="1"/>
  <c r="C2515" i="2"/>
  <c r="D2515" i="2"/>
  <c r="G2515" i="2"/>
  <c r="H2515" i="2"/>
  <c r="I2515" i="2" s="1"/>
  <c r="J2515" i="2" a="1"/>
  <c r="J2515" i="2" s="1"/>
  <c r="C2516" i="2"/>
  <c r="D2516" i="2"/>
  <c r="G2516" i="2"/>
  <c r="H2516" i="2"/>
  <c r="I2516" i="2" s="1"/>
  <c r="J2516" i="2" a="1"/>
  <c r="J2516" i="2" s="1"/>
  <c r="C2517" i="2"/>
  <c r="D2517" i="2"/>
  <c r="G2517" i="2"/>
  <c r="H2517" i="2"/>
  <c r="I2517" i="2" s="1"/>
  <c r="J2517" i="2" a="1"/>
  <c r="J2517" i="2" s="1"/>
  <c r="C2518" i="2"/>
  <c r="D2518" i="2"/>
  <c r="G2518" i="2"/>
  <c r="H2518" i="2"/>
  <c r="I2518" i="2" s="1"/>
  <c r="J2518" i="2" a="1"/>
  <c r="J2518" i="2" s="1"/>
  <c r="C2519" i="2"/>
  <c r="D2519" i="2"/>
  <c r="G2519" i="2"/>
  <c r="H2519" i="2"/>
  <c r="I2519" i="2" s="1"/>
  <c r="J2519" i="2" a="1"/>
  <c r="J2519" i="2" s="1"/>
  <c r="C2520" i="2"/>
  <c r="D2520" i="2"/>
  <c r="G2520" i="2"/>
  <c r="H2520" i="2"/>
  <c r="I2520" i="2" s="1"/>
  <c r="J2520" i="2" a="1"/>
  <c r="J2520" i="2" s="1"/>
  <c r="C2521" i="2"/>
  <c r="D2521" i="2"/>
  <c r="G2521" i="2"/>
  <c r="H2521" i="2"/>
  <c r="I2521" i="2" s="1"/>
  <c r="J2521" i="2" a="1"/>
  <c r="J2521" i="2"/>
  <c r="C2522" i="2"/>
  <c r="D2522" i="2"/>
  <c r="G2522" i="2"/>
  <c r="H2522" i="2"/>
  <c r="I2522" i="2" s="1"/>
  <c r="J2522" i="2" a="1"/>
  <c r="J2522" i="2" s="1"/>
  <c r="C2523" i="2"/>
  <c r="D2523" i="2"/>
  <c r="G2523" i="2"/>
  <c r="H2523" i="2"/>
  <c r="I2523" i="2" s="1"/>
  <c r="J2523" i="2" a="1"/>
  <c r="J2523" i="2" s="1"/>
  <c r="C2524" i="2"/>
  <c r="D2524" i="2"/>
  <c r="G2524" i="2"/>
  <c r="H2524" i="2"/>
  <c r="I2524" i="2" s="1"/>
  <c r="J2524" i="2" a="1"/>
  <c r="J2524" i="2" s="1"/>
  <c r="C2525" i="2"/>
  <c r="D2525" i="2"/>
  <c r="G2525" i="2"/>
  <c r="H2525" i="2"/>
  <c r="I2525" i="2" s="1"/>
  <c r="J2525" i="2" a="1"/>
  <c r="J2525" i="2" s="1"/>
  <c r="C2526" i="2"/>
  <c r="D2526" i="2"/>
  <c r="G2526" i="2"/>
  <c r="H2526" i="2"/>
  <c r="I2526" i="2" s="1"/>
  <c r="J2526" i="2" a="1"/>
  <c r="J2526" i="2" s="1"/>
  <c r="C2527" i="2"/>
  <c r="D2527" i="2"/>
  <c r="G2527" i="2"/>
  <c r="H2527" i="2"/>
  <c r="I2527" i="2" s="1"/>
  <c r="J2527" i="2" a="1"/>
  <c r="J2527" i="2" s="1"/>
  <c r="C2528" i="2"/>
  <c r="D2528" i="2"/>
  <c r="G2528" i="2"/>
  <c r="H2528" i="2"/>
  <c r="I2528" i="2" s="1"/>
  <c r="J2528" i="2" a="1"/>
  <c r="J2528" i="2" s="1"/>
  <c r="C2529" i="2"/>
  <c r="D2529" i="2"/>
  <c r="G2529" i="2"/>
  <c r="H2529" i="2"/>
  <c r="I2529" i="2" s="1"/>
  <c r="J2529" i="2" a="1"/>
  <c r="J2529" i="2"/>
  <c r="C2530" i="2"/>
  <c r="D2530" i="2"/>
  <c r="G2530" i="2"/>
  <c r="H2530" i="2"/>
  <c r="I2530" i="2" s="1"/>
  <c r="J2530" i="2" a="1"/>
  <c r="J2530" i="2" s="1"/>
  <c r="C2531" i="2"/>
  <c r="D2531" i="2"/>
  <c r="G2531" i="2"/>
  <c r="H2531" i="2"/>
  <c r="I2531" i="2" s="1"/>
  <c r="J2531" i="2" a="1"/>
  <c r="J2531" i="2" s="1"/>
  <c r="C2532" i="2"/>
  <c r="D2532" i="2"/>
  <c r="G2532" i="2"/>
  <c r="H2532" i="2"/>
  <c r="I2532" i="2" s="1"/>
  <c r="J2532" i="2" a="1"/>
  <c r="J2532" i="2" s="1"/>
  <c r="C2533" i="2"/>
  <c r="D2533" i="2"/>
  <c r="G2533" i="2"/>
  <c r="H2533" i="2"/>
  <c r="I2533" i="2" s="1"/>
  <c r="J2533" i="2" a="1"/>
  <c r="J2533" i="2" s="1"/>
  <c r="C2534" i="2"/>
  <c r="D2534" i="2"/>
  <c r="G2534" i="2"/>
  <c r="H2534" i="2"/>
  <c r="I2534" i="2" s="1"/>
  <c r="J2534" i="2" a="1"/>
  <c r="J2534" i="2" s="1"/>
  <c r="C2535" i="2"/>
  <c r="D2535" i="2"/>
  <c r="G2535" i="2"/>
  <c r="H2535" i="2"/>
  <c r="I2535" i="2" s="1"/>
  <c r="J2535" i="2" a="1"/>
  <c r="J2535" i="2" s="1"/>
  <c r="C2536" i="2"/>
  <c r="D2536" i="2"/>
  <c r="G2536" i="2"/>
  <c r="H2536" i="2"/>
  <c r="I2536" i="2" s="1"/>
  <c r="J2536" i="2" a="1"/>
  <c r="J2536" i="2" s="1"/>
  <c r="C2537" i="2"/>
  <c r="D2537" i="2"/>
  <c r="G2537" i="2"/>
  <c r="H2537" i="2"/>
  <c r="I2537" i="2" s="1"/>
  <c r="J2537" i="2" a="1"/>
  <c r="J2537" i="2"/>
  <c r="C2538" i="2"/>
  <c r="D2538" i="2"/>
  <c r="G2538" i="2"/>
  <c r="H2538" i="2"/>
  <c r="I2538" i="2" s="1"/>
  <c r="J2538" i="2" a="1"/>
  <c r="J2538" i="2" s="1"/>
  <c r="C2539" i="2"/>
  <c r="D2539" i="2"/>
  <c r="G2539" i="2"/>
  <c r="H2539" i="2"/>
  <c r="I2539" i="2" s="1"/>
  <c r="J2539" i="2" a="1"/>
  <c r="J2539" i="2" s="1"/>
  <c r="C2540" i="2"/>
  <c r="D2540" i="2"/>
  <c r="G2540" i="2"/>
  <c r="H2540" i="2"/>
  <c r="I2540" i="2" s="1"/>
  <c r="J2540" i="2" a="1"/>
  <c r="J2540" i="2" s="1"/>
  <c r="C2541" i="2"/>
  <c r="D2541" i="2"/>
  <c r="G2541" i="2"/>
  <c r="H2541" i="2"/>
  <c r="I2541" i="2" s="1"/>
  <c r="J2541" i="2" a="1"/>
  <c r="J2541" i="2" s="1"/>
  <c r="C2542" i="2"/>
  <c r="D2542" i="2"/>
  <c r="G2542" i="2"/>
  <c r="H2542" i="2"/>
  <c r="I2542" i="2" s="1"/>
  <c r="J2542" i="2" a="1"/>
  <c r="J2542" i="2" s="1"/>
  <c r="C2543" i="2"/>
  <c r="D2543" i="2"/>
  <c r="G2543" i="2"/>
  <c r="H2543" i="2"/>
  <c r="I2543" i="2" s="1"/>
  <c r="J2543" i="2" a="1"/>
  <c r="J2543" i="2" s="1"/>
  <c r="C2544" i="2"/>
  <c r="D2544" i="2"/>
  <c r="G2544" i="2"/>
  <c r="H2544" i="2"/>
  <c r="I2544" i="2" s="1"/>
  <c r="J2544" i="2" a="1"/>
  <c r="J2544" i="2" s="1"/>
  <c r="C2545" i="2"/>
  <c r="D2545" i="2"/>
  <c r="G2545" i="2"/>
  <c r="H2545" i="2"/>
  <c r="I2545" i="2" s="1"/>
  <c r="J2545" i="2" a="1"/>
  <c r="J2545" i="2"/>
  <c r="C2546" i="2"/>
  <c r="D2546" i="2"/>
  <c r="G2546" i="2"/>
  <c r="H2546" i="2"/>
  <c r="I2546" i="2" s="1"/>
  <c r="J2546" i="2" a="1"/>
  <c r="J2546" i="2" s="1"/>
  <c r="C2547" i="2"/>
  <c r="D2547" i="2"/>
  <c r="G2547" i="2"/>
  <c r="H2547" i="2"/>
  <c r="I2547" i="2" s="1"/>
  <c r="J2547" i="2" a="1"/>
  <c r="J2547" i="2" s="1"/>
  <c r="C2548" i="2"/>
  <c r="D2548" i="2"/>
  <c r="G2548" i="2"/>
  <c r="H2548" i="2"/>
  <c r="I2548" i="2" s="1"/>
  <c r="J2548" i="2" a="1"/>
  <c r="J2548" i="2" s="1"/>
  <c r="C2549" i="2"/>
  <c r="D2549" i="2"/>
  <c r="G2549" i="2"/>
  <c r="H2549" i="2"/>
  <c r="I2549" i="2" s="1"/>
  <c r="J2549" i="2" a="1"/>
  <c r="J2549" i="2" s="1"/>
  <c r="C2550" i="2"/>
  <c r="D2550" i="2"/>
  <c r="G2550" i="2"/>
  <c r="H2550" i="2"/>
  <c r="I2550" i="2" s="1"/>
  <c r="J2550" i="2" a="1"/>
  <c r="J2550" i="2" s="1"/>
  <c r="C2551" i="2"/>
  <c r="D2551" i="2"/>
  <c r="G2551" i="2"/>
  <c r="H2551" i="2"/>
  <c r="I2551" i="2" s="1"/>
  <c r="J2551" i="2" a="1"/>
  <c r="J2551" i="2" s="1"/>
  <c r="C2552" i="2"/>
  <c r="D2552" i="2"/>
  <c r="G2552" i="2"/>
  <c r="H2552" i="2"/>
  <c r="I2552" i="2" s="1"/>
  <c r="J2552" i="2" a="1"/>
  <c r="J2552" i="2" s="1"/>
  <c r="C2553" i="2"/>
  <c r="D2553" i="2"/>
  <c r="G2553" i="2"/>
  <c r="H2553" i="2"/>
  <c r="I2553" i="2" s="1"/>
  <c r="J2553" i="2" a="1"/>
  <c r="J2553" i="2"/>
  <c r="C2554" i="2"/>
  <c r="D2554" i="2"/>
  <c r="G2554" i="2"/>
  <c r="H2554" i="2"/>
  <c r="I2554" i="2" s="1"/>
  <c r="J2554" i="2" a="1"/>
  <c r="J2554" i="2" s="1"/>
  <c r="C2555" i="2"/>
  <c r="D2555" i="2"/>
  <c r="G2555" i="2"/>
  <c r="H2555" i="2"/>
  <c r="I2555" i="2" s="1"/>
  <c r="J2555" i="2" a="1"/>
  <c r="J2555" i="2" s="1"/>
  <c r="C2556" i="2"/>
  <c r="D2556" i="2"/>
  <c r="G2556" i="2"/>
  <c r="H2556" i="2"/>
  <c r="I2556" i="2" s="1"/>
  <c r="J2556" i="2" a="1"/>
  <c r="J2556" i="2" s="1"/>
  <c r="C2557" i="2"/>
  <c r="D2557" i="2"/>
  <c r="G2557" i="2"/>
  <c r="H2557" i="2"/>
  <c r="I2557" i="2" s="1"/>
  <c r="J2557" i="2" a="1"/>
  <c r="J2557" i="2" s="1"/>
  <c r="C2558" i="2"/>
  <c r="D2558" i="2"/>
  <c r="G2558" i="2"/>
  <c r="H2558" i="2"/>
  <c r="I2558" i="2" s="1"/>
  <c r="J2558" i="2" a="1"/>
  <c r="J2558" i="2" s="1"/>
  <c r="C2559" i="2"/>
  <c r="D2559" i="2"/>
  <c r="G2559" i="2"/>
  <c r="H2559" i="2"/>
  <c r="I2559" i="2" s="1"/>
  <c r="J2559" i="2" a="1"/>
  <c r="J2559" i="2" s="1"/>
  <c r="C2560" i="2"/>
  <c r="D2560" i="2"/>
  <c r="G2560" i="2"/>
  <c r="H2560" i="2"/>
  <c r="I2560" i="2" s="1"/>
  <c r="J2560" i="2" a="1"/>
  <c r="J2560" i="2" s="1"/>
  <c r="C2561" i="2"/>
  <c r="D2561" i="2"/>
  <c r="G2561" i="2"/>
  <c r="H2561" i="2"/>
  <c r="I2561" i="2" s="1"/>
  <c r="J2561" i="2" a="1"/>
  <c r="J2561" i="2"/>
  <c r="C2562" i="2"/>
  <c r="D2562" i="2"/>
  <c r="G2562" i="2"/>
  <c r="H2562" i="2"/>
  <c r="I2562" i="2" s="1"/>
  <c r="J2562" i="2" a="1"/>
  <c r="J2562" i="2" s="1"/>
  <c r="C2563" i="2"/>
  <c r="D2563" i="2"/>
  <c r="G2563" i="2"/>
  <c r="H2563" i="2"/>
  <c r="I2563" i="2" s="1"/>
  <c r="J2563" i="2" a="1"/>
  <c r="J2563" i="2" s="1"/>
  <c r="C2564" i="2"/>
  <c r="D2564" i="2"/>
  <c r="G2564" i="2"/>
  <c r="H2564" i="2"/>
  <c r="I2564" i="2" s="1"/>
  <c r="J2564" i="2" a="1"/>
  <c r="J2564" i="2" s="1"/>
  <c r="C2565" i="2"/>
  <c r="D2565" i="2"/>
  <c r="G2565" i="2"/>
  <c r="H2565" i="2"/>
  <c r="I2565" i="2" s="1"/>
  <c r="J2565" i="2" a="1"/>
  <c r="J2565" i="2" s="1"/>
  <c r="C2566" i="2"/>
  <c r="D2566" i="2"/>
  <c r="G2566" i="2"/>
  <c r="H2566" i="2"/>
  <c r="I2566" i="2" s="1"/>
  <c r="J2566" i="2" a="1"/>
  <c r="J2566" i="2" s="1"/>
  <c r="C2567" i="2"/>
  <c r="D2567" i="2"/>
  <c r="G2567" i="2"/>
  <c r="H2567" i="2"/>
  <c r="I2567" i="2" s="1"/>
  <c r="J2567" i="2" a="1"/>
  <c r="J2567" i="2" s="1"/>
  <c r="C2568" i="2"/>
  <c r="D2568" i="2"/>
  <c r="G2568" i="2"/>
  <c r="H2568" i="2"/>
  <c r="I2568" i="2" s="1"/>
  <c r="J2568" i="2" a="1"/>
  <c r="J2568" i="2" s="1"/>
  <c r="C2569" i="2"/>
  <c r="D2569" i="2"/>
  <c r="G2569" i="2"/>
  <c r="H2569" i="2"/>
  <c r="I2569" i="2" s="1"/>
  <c r="J2569" i="2" a="1"/>
  <c r="J2569" i="2"/>
  <c r="C2570" i="2"/>
  <c r="D2570" i="2"/>
  <c r="G2570" i="2"/>
  <c r="H2570" i="2"/>
  <c r="I2570" i="2" s="1"/>
  <c r="J2570" i="2" a="1"/>
  <c r="J2570" i="2" s="1"/>
  <c r="C2571" i="2"/>
  <c r="D2571" i="2"/>
  <c r="G2571" i="2"/>
  <c r="H2571" i="2"/>
  <c r="I2571" i="2" s="1"/>
  <c r="J2571" i="2" a="1"/>
  <c r="J2571" i="2" s="1"/>
  <c r="C2572" i="2"/>
  <c r="D2572" i="2"/>
  <c r="G2572" i="2"/>
  <c r="H2572" i="2"/>
  <c r="I2572" i="2" s="1"/>
  <c r="J2572" i="2" a="1"/>
  <c r="J2572" i="2" s="1"/>
  <c r="C2573" i="2"/>
  <c r="D2573" i="2"/>
  <c r="G2573" i="2"/>
  <c r="H2573" i="2"/>
  <c r="I2573" i="2" s="1"/>
  <c r="J2573" i="2" a="1"/>
  <c r="J2573" i="2" s="1"/>
  <c r="C2574" i="2"/>
  <c r="D2574" i="2"/>
  <c r="G2574" i="2"/>
  <c r="H2574" i="2"/>
  <c r="I2574" i="2" s="1"/>
  <c r="J2574" i="2" a="1"/>
  <c r="J2574" i="2" s="1"/>
  <c r="C2575" i="2"/>
  <c r="D2575" i="2"/>
  <c r="G2575" i="2"/>
  <c r="H2575" i="2"/>
  <c r="I2575" i="2" s="1"/>
  <c r="J2575" i="2" a="1"/>
  <c r="J2575" i="2" s="1"/>
  <c r="C2576" i="2"/>
  <c r="D2576" i="2"/>
  <c r="G2576" i="2"/>
  <c r="H2576" i="2"/>
  <c r="I2576" i="2" s="1"/>
  <c r="J2576" i="2" a="1"/>
  <c r="J2576" i="2" s="1"/>
  <c r="C2577" i="2"/>
  <c r="D2577" i="2"/>
  <c r="G2577" i="2"/>
  <c r="H2577" i="2"/>
  <c r="I2577" i="2" s="1"/>
  <c r="J2577" i="2" a="1"/>
  <c r="J2577" i="2"/>
  <c r="C2578" i="2"/>
  <c r="D2578" i="2"/>
  <c r="G2578" i="2"/>
  <c r="H2578" i="2"/>
  <c r="I2578" i="2" s="1"/>
  <c r="J2578" i="2" a="1"/>
  <c r="J2578" i="2" s="1"/>
  <c r="C2579" i="2"/>
  <c r="D2579" i="2"/>
  <c r="G2579" i="2"/>
  <c r="H2579" i="2"/>
  <c r="I2579" i="2" s="1"/>
  <c r="J2579" i="2" a="1"/>
  <c r="J2579" i="2" s="1"/>
  <c r="C2580" i="2"/>
  <c r="D2580" i="2"/>
  <c r="G2580" i="2"/>
  <c r="H2580" i="2"/>
  <c r="I2580" i="2" s="1"/>
  <c r="J2580" i="2" a="1"/>
  <c r="J2580" i="2" s="1"/>
  <c r="C2581" i="2"/>
  <c r="D2581" i="2"/>
  <c r="G2581" i="2"/>
  <c r="H2581" i="2"/>
  <c r="I2581" i="2" s="1"/>
  <c r="J2581" i="2" a="1"/>
  <c r="J2581" i="2" s="1"/>
  <c r="C2582" i="2"/>
  <c r="D2582" i="2"/>
  <c r="G2582" i="2"/>
  <c r="H2582" i="2"/>
  <c r="I2582" i="2" s="1"/>
  <c r="J2582" i="2" a="1"/>
  <c r="J2582" i="2" s="1"/>
  <c r="C2583" i="2"/>
  <c r="D2583" i="2"/>
  <c r="G2583" i="2"/>
  <c r="H2583" i="2"/>
  <c r="I2583" i="2" s="1"/>
  <c r="J2583" i="2" a="1"/>
  <c r="J2583" i="2" s="1"/>
  <c r="C2584" i="2"/>
  <c r="D2584" i="2"/>
  <c r="G2584" i="2"/>
  <c r="H2584" i="2"/>
  <c r="I2584" i="2" s="1"/>
  <c r="J2584" i="2" a="1"/>
  <c r="J2584" i="2" s="1"/>
  <c r="C2585" i="2"/>
  <c r="D2585" i="2"/>
  <c r="G2585" i="2"/>
  <c r="H2585" i="2"/>
  <c r="I2585" i="2" s="1"/>
  <c r="J2585" i="2" a="1"/>
  <c r="J2585" i="2"/>
  <c r="C2586" i="2"/>
  <c r="D2586" i="2"/>
  <c r="G2586" i="2"/>
  <c r="H2586" i="2"/>
  <c r="I2586" i="2" s="1"/>
  <c r="J2586" i="2" a="1"/>
  <c r="J2586" i="2" s="1"/>
  <c r="C2587" i="2"/>
  <c r="D2587" i="2"/>
  <c r="G2587" i="2"/>
  <c r="H2587" i="2"/>
  <c r="I2587" i="2" s="1"/>
  <c r="J2587" i="2" a="1"/>
  <c r="J2587" i="2" s="1"/>
  <c r="C2588" i="2"/>
  <c r="D2588" i="2"/>
  <c r="G2588" i="2"/>
  <c r="H2588" i="2"/>
  <c r="I2588" i="2" s="1"/>
  <c r="J2588" i="2" a="1"/>
  <c r="J2588" i="2" s="1"/>
  <c r="C2589" i="2"/>
  <c r="D2589" i="2"/>
  <c r="G2589" i="2"/>
  <c r="H2589" i="2"/>
  <c r="I2589" i="2" s="1"/>
  <c r="J2589" i="2" a="1"/>
  <c r="J2589" i="2" s="1"/>
  <c r="C2590" i="2"/>
  <c r="D2590" i="2"/>
  <c r="G2590" i="2"/>
  <c r="H2590" i="2"/>
  <c r="I2590" i="2" s="1"/>
  <c r="J2590" i="2" a="1"/>
  <c r="J2590" i="2" s="1"/>
  <c r="C2591" i="2"/>
  <c r="D2591" i="2"/>
  <c r="G2591" i="2"/>
  <c r="H2591" i="2"/>
  <c r="I2591" i="2" s="1"/>
  <c r="J2591" i="2" a="1"/>
  <c r="J2591" i="2" s="1"/>
  <c r="C2592" i="2"/>
  <c r="D2592" i="2"/>
  <c r="G2592" i="2"/>
  <c r="H2592" i="2"/>
  <c r="I2592" i="2" s="1"/>
  <c r="J2592" i="2" a="1"/>
  <c r="J2592" i="2" s="1"/>
  <c r="C2593" i="2"/>
  <c r="D2593" i="2"/>
  <c r="G2593" i="2"/>
  <c r="H2593" i="2"/>
  <c r="I2593" i="2" s="1"/>
  <c r="J2593" i="2" a="1"/>
  <c r="J2593" i="2"/>
  <c r="C2594" i="2"/>
  <c r="D2594" i="2"/>
  <c r="G2594" i="2"/>
  <c r="H2594" i="2"/>
  <c r="I2594" i="2" s="1"/>
  <c r="J2594" i="2" a="1"/>
  <c r="J2594" i="2" s="1"/>
  <c r="C2595" i="2"/>
  <c r="D2595" i="2"/>
  <c r="G2595" i="2"/>
  <c r="H2595" i="2"/>
  <c r="I2595" i="2" s="1"/>
  <c r="J2595" i="2" a="1"/>
  <c r="J2595" i="2" s="1"/>
  <c r="C2596" i="2"/>
  <c r="D2596" i="2"/>
  <c r="G2596" i="2"/>
  <c r="H2596" i="2"/>
  <c r="I2596" i="2" s="1"/>
  <c r="J2596" i="2" a="1"/>
  <c r="J2596" i="2" s="1"/>
  <c r="C2597" i="2"/>
  <c r="D2597" i="2"/>
  <c r="G2597" i="2"/>
  <c r="H2597" i="2"/>
  <c r="I2597" i="2" s="1"/>
  <c r="J2597" i="2" a="1"/>
  <c r="J2597" i="2" s="1"/>
  <c r="C2598" i="2"/>
  <c r="D2598" i="2"/>
  <c r="G2598" i="2"/>
  <c r="H2598" i="2"/>
  <c r="I2598" i="2" s="1"/>
  <c r="J2598" i="2" a="1"/>
  <c r="J2598" i="2" s="1"/>
  <c r="C2599" i="2"/>
  <c r="D2599" i="2"/>
  <c r="G2599" i="2"/>
  <c r="H2599" i="2"/>
  <c r="I2599" i="2" s="1"/>
  <c r="J2599" i="2" a="1"/>
  <c r="J2599" i="2" s="1"/>
  <c r="C2600" i="2"/>
  <c r="D2600" i="2"/>
  <c r="G2600" i="2"/>
  <c r="H2600" i="2"/>
  <c r="I2600" i="2" s="1"/>
  <c r="J2600" i="2" a="1"/>
  <c r="J2600" i="2" s="1"/>
  <c r="C2601" i="2"/>
  <c r="D2601" i="2"/>
  <c r="G2601" i="2"/>
  <c r="H2601" i="2"/>
  <c r="I2601" i="2" s="1"/>
  <c r="J2601" i="2" a="1"/>
  <c r="J2601" i="2"/>
  <c r="C2602" i="2"/>
  <c r="D2602" i="2"/>
  <c r="G2602" i="2"/>
  <c r="H2602" i="2"/>
  <c r="I2602" i="2" s="1"/>
  <c r="J2602" i="2" a="1"/>
  <c r="J2602" i="2" s="1"/>
  <c r="C2603" i="2"/>
  <c r="D2603" i="2"/>
  <c r="G2603" i="2"/>
  <c r="H2603" i="2"/>
  <c r="I2603" i="2" s="1"/>
  <c r="J2603" i="2" a="1"/>
  <c r="J2603" i="2" s="1"/>
  <c r="C2604" i="2"/>
  <c r="D2604" i="2"/>
  <c r="G2604" i="2"/>
  <c r="H2604" i="2"/>
  <c r="I2604" i="2" s="1"/>
  <c r="J2604" i="2" a="1"/>
  <c r="J2604" i="2" s="1"/>
  <c r="C2605" i="2"/>
  <c r="D2605" i="2"/>
  <c r="G2605" i="2"/>
  <c r="H2605" i="2"/>
  <c r="I2605" i="2" s="1"/>
  <c r="J2605" i="2" a="1"/>
  <c r="J2605" i="2" s="1"/>
  <c r="C2606" i="2"/>
  <c r="D2606" i="2"/>
  <c r="G2606" i="2"/>
  <c r="H2606" i="2"/>
  <c r="I2606" i="2" s="1"/>
  <c r="J2606" i="2" a="1"/>
  <c r="J2606" i="2" s="1"/>
  <c r="C2607" i="2"/>
  <c r="D2607" i="2"/>
  <c r="G2607" i="2"/>
  <c r="H2607" i="2"/>
  <c r="I2607" i="2" s="1"/>
  <c r="J2607" i="2" a="1"/>
  <c r="J2607" i="2" s="1"/>
  <c r="C2608" i="2"/>
  <c r="D2608" i="2"/>
  <c r="G2608" i="2"/>
  <c r="H2608" i="2"/>
  <c r="I2608" i="2" s="1"/>
  <c r="J2608" i="2" a="1"/>
  <c r="J2608" i="2" s="1"/>
  <c r="C2609" i="2"/>
  <c r="D2609" i="2"/>
  <c r="G2609" i="2"/>
  <c r="H2609" i="2"/>
  <c r="I2609" i="2" s="1"/>
  <c r="J2609" i="2" a="1"/>
  <c r="J2609" i="2"/>
  <c r="C2610" i="2"/>
  <c r="D2610" i="2"/>
  <c r="G2610" i="2"/>
  <c r="H2610" i="2"/>
  <c r="I2610" i="2" s="1"/>
  <c r="J2610" i="2" a="1"/>
  <c r="J2610" i="2" s="1"/>
  <c r="C2611" i="2"/>
  <c r="D2611" i="2"/>
  <c r="G2611" i="2"/>
  <c r="H2611" i="2"/>
  <c r="I2611" i="2" s="1"/>
  <c r="J2611" i="2" a="1"/>
  <c r="J2611" i="2" s="1"/>
  <c r="C2612" i="2"/>
  <c r="D2612" i="2"/>
  <c r="G2612" i="2"/>
  <c r="H2612" i="2"/>
  <c r="I2612" i="2" s="1"/>
  <c r="J2612" i="2" a="1"/>
  <c r="J2612" i="2" s="1"/>
  <c r="C2613" i="2"/>
  <c r="D2613" i="2"/>
  <c r="G2613" i="2"/>
  <c r="H2613" i="2"/>
  <c r="I2613" i="2" s="1"/>
  <c r="J2613" i="2" a="1"/>
  <c r="J2613" i="2" s="1"/>
  <c r="C2614" i="2"/>
  <c r="D2614" i="2"/>
  <c r="G2614" i="2"/>
  <c r="H2614" i="2"/>
  <c r="I2614" i="2" s="1"/>
  <c r="J2614" i="2" a="1"/>
  <c r="J2614" i="2" s="1"/>
  <c r="C2615" i="2"/>
  <c r="D2615" i="2"/>
  <c r="G2615" i="2"/>
  <c r="H2615" i="2"/>
  <c r="I2615" i="2" s="1"/>
  <c r="J2615" i="2" a="1"/>
  <c r="J2615" i="2" s="1"/>
  <c r="C2616" i="2"/>
  <c r="D2616" i="2"/>
  <c r="G2616" i="2"/>
  <c r="H2616" i="2"/>
  <c r="I2616" i="2" s="1"/>
  <c r="J2616" i="2" a="1"/>
  <c r="J2616" i="2" s="1"/>
  <c r="C2617" i="2"/>
  <c r="D2617" i="2"/>
  <c r="G2617" i="2"/>
  <c r="H2617" i="2"/>
  <c r="I2617" i="2" s="1"/>
  <c r="J2617" i="2" a="1"/>
  <c r="J2617" i="2"/>
  <c r="C2618" i="2"/>
  <c r="D2618" i="2"/>
  <c r="G2618" i="2"/>
  <c r="H2618" i="2"/>
  <c r="I2618" i="2" s="1"/>
  <c r="J2618" i="2" a="1"/>
  <c r="J2618" i="2" s="1"/>
  <c r="C2619" i="2"/>
  <c r="D2619" i="2"/>
  <c r="G2619" i="2"/>
  <c r="H2619" i="2"/>
  <c r="I2619" i="2" s="1"/>
  <c r="J2619" i="2" a="1"/>
  <c r="J2619" i="2" s="1"/>
  <c r="C2620" i="2"/>
  <c r="D2620" i="2"/>
  <c r="G2620" i="2"/>
  <c r="H2620" i="2"/>
  <c r="I2620" i="2" s="1"/>
  <c r="J2620" i="2" a="1"/>
  <c r="J2620" i="2" s="1"/>
  <c r="C2621" i="2"/>
  <c r="D2621" i="2"/>
  <c r="G2621" i="2"/>
  <c r="H2621" i="2"/>
  <c r="I2621" i="2" s="1"/>
  <c r="J2621" i="2" a="1"/>
  <c r="J2621" i="2" s="1"/>
  <c r="C2622" i="2"/>
  <c r="D2622" i="2"/>
  <c r="G2622" i="2"/>
  <c r="H2622" i="2"/>
  <c r="I2622" i="2" s="1"/>
  <c r="J2622" i="2" a="1"/>
  <c r="J2622" i="2" s="1"/>
  <c r="C2623" i="2"/>
  <c r="D2623" i="2"/>
  <c r="G2623" i="2"/>
  <c r="H2623" i="2"/>
  <c r="I2623" i="2" s="1"/>
  <c r="J2623" i="2" a="1"/>
  <c r="J2623" i="2" s="1"/>
  <c r="C2624" i="2"/>
  <c r="D2624" i="2"/>
  <c r="G2624" i="2"/>
  <c r="H2624" i="2"/>
  <c r="I2624" i="2" s="1"/>
  <c r="J2624" i="2" a="1"/>
  <c r="J2624" i="2" s="1"/>
  <c r="C2625" i="2"/>
  <c r="D2625" i="2"/>
  <c r="G2625" i="2"/>
  <c r="H2625" i="2"/>
  <c r="I2625" i="2" s="1"/>
  <c r="J2625" i="2" a="1"/>
  <c r="J2625" i="2"/>
  <c r="C2626" i="2"/>
  <c r="D2626" i="2"/>
  <c r="G2626" i="2"/>
  <c r="H2626" i="2"/>
  <c r="I2626" i="2" s="1"/>
  <c r="J2626" i="2" a="1"/>
  <c r="J2626" i="2" s="1"/>
  <c r="C2627" i="2"/>
  <c r="D2627" i="2"/>
  <c r="G2627" i="2"/>
  <c r="H2627" i="2"/>
  <c r="I2627" i="2" s="1"/>
  <c r="J2627" i="2" a="1"/>
  <c r="J2627" i="2" s="1"/>
  <c r="C2628" i="2"/>
  <c r="D2628" i="2"/>
  <c r="G2628" i="2"/>
  <c r="H2628" i="2"/>
  <c r="I2628" i="2" s="1"/>
  <c r="J2628" i="2" a="1"/>
  <c r="J2628" i="2" s="1"/>
  <c r="C2629" i="2"/>
  <c r="D2629" i="2"/>
  <c r="G2629" i="2"/>
  <c r="H2629" i="2"/>
  <c r="I2629" i="2" s="1"/>
  <c r="J2629" i="2" a="1"/>
  <c r="J2629" i="2" s="1"/>
  <c r="C2630" i="2"/>
  <c r="D2630" i="2"/>
  <c r="G2630" i="2"/>
  <c r="H2630" i="2"/>
  <c r="I2630" i="2" s="1"/>
  <c r="J2630" i="2" a="1"/>
  <c r="J2630" i="2" s="1"/>
  <c r="C2631" i="2"/>
  <c r="D2631" i="2"/>
  <c r="G2631" i="2"/>
  <c r="H2631" i="2"/>
  <c r="I2631" i="2" s="1"/>
  <c r="J2631" i="2" a="1"/>
  <c r="J2631" i="2" s="1"/>
  <c r="C2632" i="2"/>
  <c r="D2632" i="2"/>
  <c r="G2632" i="2"/>
  <c r="H2632" i="2"/>
  <c r="I2632" i="2" s="1"/>
  <c r="J2632" i="2" a="1"/>
  <c r="J2632" i="2" s="1"/>
  <c r="C2633" i="2"/>
  <c r="D2633" i="2"/>
  <c r="G2633" i="2"/>
  <c r="H2633" i="2"/>
  <c r="I2633" i="2" s="1"/>
  <c r="J2633" i="2" a="1"/>
  <c r="J2633" i="2"/>
  <c r="C2634" i="2"/>
  <c r="D2634" i="2"/>
  <c r="G2634" i="2"/>
  <c r="H2634" i="2"/>
  <c r="I2634" i="2" s="1"/>
  <c r="J2634" i="2" a="1"/>
  <c r="J2634" i="2" s="1"/>
  <c r="C2635" i="2"/>
  <c r="D2635" i="2"/>
  <c r="G2635" i="2"/>
  <c r="H2635" i="2"/>
  <c r="I2635" i="2" s="1"/>
  <c r="J2635" i="2" a="1"/>
  <c r="J2635" i="2" s="1"/>
  <c r="C2636" i="2"/>
  <c r="D2636" i="2"/>
  <c r="G2636" i="2"/>
  <c r="H2636" i="2"/>
  <c r="I2636" i="2" s="1"/>
  <c r="J2636" i="2" a="1"/>
  <c r="J2636" i="2" s="1"/>
  <c r="C2637" i="2"/>
  <c r="D2637" i="2"/>
  <c r="G2637" i="2"/>
  <c r="H2637" i="2"/>
  <c r="I2637" i="2" s="1"/>
  <c r="J2637" i="2" a="1"/>
  <c r="J2637" i="2" s="1"/>
  <c r="C2638" i="2"/>
  <c r="D2638" i="2"/>
  <c r="G2638" i="2"/>
  <c r="H2638" i="2"/>
  <c r="I2638" i="2" s="1"/>
  <c r="J2638" i="2" a="1"/>
  <c r="J2638" i="2" s="1"/>
  <c r="C2639" i="2"/>
  <c r="D2639" i="2"/>
  <c r="G2639" i="2"/>
  <c r="H2639" i="2"/>
  <c r="I2639" i="2" s="1"/>
  <c r="J2639" i="2" a="1"/>
  <c r="J2639" i="2" s="1"/>
  <c r="C2640" i="2"/>
  <c r="D2640" i="2"/>
  <c r="G2640" i="2"/>
  <c r="H2640" i="2"/>
  <c r="I2640" i="2" s="1"/>
  <c r="J2640" i="2" a="1"/>
  <c r="J2640" i="2" s="1"/>
  <c r="C2641" i="2"/>
  <c r="D2641" i="2"/>
  <c r="G2641" i="2"/>
  <c r="H2641" i="2"/>
  <c r="I2641" i="2" s="1"/>
  <c r="J2641" i="2" a="1"/>
  <c r="J2641" i="2"/>
  <c r="C2642" i="2"/>
  <c r="D2642" i="2"/>
  <c r="G2642" i="2"/>
  <c r="H2642" i="2"/>
  <c r="I2642" i="2" s="1"/>
  <c r="J2642" i="2" a="1"/>
  <c r="J2642" i="2" s="1"/>
  <c r="C2643" i="2"/>
  <c r="D2643" i="2"/>
  <c r="G2643" i="2"/>
  <c r="H2643" i="2"/>
  <c r="I2643" i="2" s="1"/>
  <c r="J2643" i="2" a="1"/>
  <c r="J2643" i="2" s="1"/>
  <c r="C2644" i="2"/>
  <c r="D2644" i="2"/>
  <c r="G2644" i="2"/>
  <c r="H2644" i="2"/>
  <c r="I2644" i="2" s="1"/>
  <c r="J2644" i="2" a="1"/>
  <c r="J2644" i="2" s="1"/>
  <c r="C2645" i="2"/>
  <c r="D2645" i="2"/>
  <c r="G2645" i="2"/>
  <c r="H2645" i="2"/>
  <c r="I2645" i="2" s="1"/>
  <c r="J2645" i="2" a="1"/>
  <c r="J2645" i="2" s="1"/>
  <c r="C2646" i="2"/>
  <c r="D2646" i="2"/>
  <c r="G2646" i="2"/>
  <c r="H2646" i="2"/>
  <c r="I2646" i="2" s="1"/>
  <c r="J2646" i="2" a="1"/>
  <c r="J2646" i="2" s="1"/>
  <c r="C2647" i="2"/>
  <c r="D2647" i="2"/>
  <c r="G2647" i="2"/>
  <c r="H2647" i="2"/>
  <c r="I2647" i="2" s="1"/>
  <c r="J2647" i="2" a="1"/>
  <c r="J2647" i="2" s="1"/>
  <c r="C2648" i="2"/>
  <c r="D2648" i="2"/>
  <c r="G2648" i="2"/>
  <c r="H2648" i="2"/>
  <c r="I2648" i="2" s="1"/>
  <c r="J2648" i="2" a="1"/>
  <c r="J2648" i="2" s="1"/>
  <c r="C2649" i="2"/>
  <c r="D2649" i="2"/>
  <c r="G2649" i="2"/>
  <c r="H2649" i="2"/>
  <c r="I2649" i="2" s="1"/>
  <c r="J2649" i="2" a="1"/>
  <c r="J2649" i="2"/>
  <c r="C2650" i="2"/>
  <c r="D2650" i="2"/>
  <c r="G2650" i="2"/>
  <c r="H2650" i="2"/>
  <c r="I2650" i="2" s="1"/>
  <c r="J2650" i="2" a="1"/>
  <c r="J2650" i="2" s="1"/>
  <c r="C2651" i="2"/>
  <c r="D2651" i="2"/>
  <c r="G2651" i="2"/>
  <c r="H2651" i="2"/>
  <c r="I2651" i="2" s="1"/>
  <c r="J2651" i="2" a="1"/>
  <c r="J2651" i="2" s="1"/>
  <c r="C2652" i="2"/>
  <c r="D2652" i="2"/>
  <c r="G2652" i="2"/>
  <c r="H2652" i="2"/>
  <c r="I2652" i="2" s="1"/>
  <c r="J2652" i="2" a="1"/>
  <c r="J2652" i="2" s="1"/>
  <c r="C2653" i="2"/>
  <c r="D2653" i="2"/>
  <c r="G2653" i="2"/>
  <c r="H2653" i="2"/>
  <c r="I2653" i="2" s="1"/>
  <c r="J2653" i="2" a="1"/>
  <c r="J2653" i="2" s="1"/>
  <c r="C2654" i="2"/>
  <c r="D2654" i="2"/>
  <c r="G2654" i="2"/>
  <c r="H2654" i="2"/>
  <c r="I2654" i="2" s="1"/>
  <c r="J2654" i="2" a="1"/>
  <c r="J2654" i="2" s="1"/>
  <c r="C2655" i="2"/>
  <c r="D2655" i="2"/>
  <c r="G2655" i="2"/>
  <c r="H2655" i="2"/>
  <c r="I2655" i="2" s="1"/>
  <c r="J2655" i="2" a="1"/>
  <c r="J2655" i="2" s="1"/>
  <c r="C2656" i="2"/>
  <c r="D2656" i="2"/>
  <c r="G2656" i="2"/>
  <c r="H2656" i="2"/>
  <c r="I2656" i="2" s="1"/>
  <c r="J2656" i="2" a="1"/>
  <c r="J2656" i="2" s="1"/>
  <c r="C2657" i="2"/>
  <c r="D2657" i="2"/>
  <c r="G2657" i="2"/>
  <c r="H2657" i="2"/>
  <c r="I2657" i="2" s="1"/>
  <c r="J2657" i="2" a="1"/>
  <c r="J2657" i="2"/>
  <c r="C2658" i="2"/>
  <c r="D2658" i="2"/>
  <c r="G2658" i="2"/>
  <c r="H2658" i="2"/>
  <c r="I2658" i="2" s="1"/>
  <c r="J2658" i="2" a="1"/>
  <c r="J2658" i="2" s="1"/>
  <c r="C2659" i="2"/>
  <c r="D2659" i="2"/>
  <c r="G2659" i="2"/>
  <c r="H2659" i="2"/>
  <c r="I2659" i="2" s="1"/>
  <c r="J2659" i="2" a="1"/>
  <c r="J2659" i="2" s="1"/>
  <c r="C2660" i="2"/>
  <c r="D2660" i="2"/>
  <c r="G2660" i="2"/>
  <c r="H2660" i="2"/>
  <c r="I2660" i="2" s="1"/>
  <c r="J2660" i="2" a="1"/>
  <c r="J2660" i="2" s="1"/>
  <c r="C2661" i="2"/>
  <c r="D2661" i="2"/>
  <c r="G2661" i="2"/>
  <c r="H2661" i="2"/>
  <c r="I2661" i="2" s="1"/>
  <c r="J2661" i="2" a="1"/>
  <c r="J2661" i="2" s="1"/>
  <c r="C2662" i="2"/>
  <c r="D2662" i="2"/>
  <c r="G2662" i="2"/>
  <c r="H2662" i="2"/>
  <c r="I2662" i="2" s="1"/>
  <c r="J2662" i="2" a="1"/>
  <c r="J2662" i="2" s="1"/>
  <c r="C2663" i="2"/>
  <c r="D2663" i="2"/>
  <c r="G2663" i="2"/>
  <c r="H2663" i="2"/>
  <c r="I2663" i="2" s="1"/>
  <c r="J2663" i="2" a="1"/>
  <c r="J2663" i="2" s="1"/>
  <c r="C2664" i="2"/>
  <c r="D2664" i="2"/>
  <c r="G2664" i="2"/>
  <c r="H2664" i="2"/>
  <c r="I2664" i="2" s="1"/>
  <c r="J2664" i="2" a="1"/>
  <c r="J2664" i="2" s="1"/>
  <c r="C2665" i="2"/>
  <c r="D2665" i="2"/>
  <c r="G2665" i="2"/>
  <c r="H2665" i="2"/>
  <c r="I2665" i="2" s="1"/>
  <c r="J2665" i="2" a="1"/>
  <c r="J2665" i="2"/>
  <c r="C2666" i="2"/>
  <c r="D2666" i="2"/>
  <c r="G2666" i="2"/>
  <c r="H2666" i="2"/>
  <c r="I2666" i="2" s="1"/>
  <c r="J2666" i="2" a="1"/>
  <c r="J2666" i="2" s="1"/>
  <c r="C2667" i="2"/>
  <c r="D2667" i="2"/>
  <c r="G2667" i="2"/>
  <c r="H2667" i="2"/>
  <c r="I2667" i="2" s="1"/>
  <c r="J2667" i="2" a="1"/>
  <c r="J2667" i="2" s="1"/>
  <c r="C2668" i="2"/>
  <c r="D2668" i="2"/>
  <c r="G2668" i="2"/>
  <c r="H2668" i="2"/>
  <c r="I2668" i="2" s="1"/>
  <c r="J2668" i="2" a="1"/>
  <c r="J2668" i="2" s="1"/>
  <c r="C2669" i="2"/>
  <c r="D2669" i="2"/>
  <c r="G2669" i="2"/>
  <c r="H2669" i="2"/>
  <c r="I2669" i="2" s="1"/>
  <c r="J2669" i="2" a="1"/>
  <c r="J2669" i="2" s="1"/>
  <c r="C2670" i="2"/>
  <c r="D2670" i="2"/>
  <c r="G2670" i="2"/>
  <c r="H2670" i="2"/>
  <c r="I2670" i="2" s="1"/>
  <c r="J2670" i="2" a="1"/>
  <c r="J2670" i="2" s="1"/>
  <c r="C2671" i="2"/>
  <c r="D2671" i="2"/>
  <c r="G2671" i="2"/>
  <c r="H2671" i="2"/>
  <c r="I2671" i="2" s="1"/>
  <c r="J2671" i="2" a="1"/>
  <c r="J2671" i="2" s="1"/>
  <c r="C2672" i="2"/>
  <c r="D2672" i="2"/>
  <c r="G2672" i="2"/>
  <c r="H2672" i="2"/>
  <c r="I2672" i="2" s="1"/>
  <c r="J2672" i="2" a="1"/>
  <c r="J2672" i="2" s="1"/>
  <c r="C2673" i="2"/>
  <c r="D2673" i="2"/>
  <c r="G2673" i="2"/>
  <c r="H2673" i="2"/>
  <c r="I2673" i="2" s="1"/>
  <c r="J2673" i="2" a="1"/>
  <c r="J2673" i="2"/>
  <c r="C2674" i="2"/>
  <c r="D2674" i="2"/>
  <c r="G2674" i="2"/>
  <c r="H2674" i="2"/>
  <c r="I2674" i="2" s="1"/>
  <c r="J2674" i="2" a="1"/>
  <c r="J2674" i="2" s="1"/>
  <c r="C2675" i="2"/>
  <c r="D2675" i="2"/>
  <c r="G2675" i="2"/>
  <c r="H2675" i="2"/>
  <c r="I2675" i="2" s="1"/>
  <c r="J2675" i="2" a="1"/>
  <c r="J2675" i="2" s="1"/>
  <c r="C2676" i="2"/>
  <c r="D2676" i="2"/>
  <c r="G2676" i="2"/>
  <c r="H2676" i="2"/>
  <c r="I2676" i="2" s="1"/>
  <c r="J2676" i="2" a="1"/>
  <c r="J2676" i="2" s="1"/>
  <c r="C2677" i="2"/>
  <c r="D2677" i="2"/>
  <c r="G2677" i="2"/>
  <c r="H2677" i="2"/>
  <c r="I2677" i="2" s="1"/>
  <c r="J2677" i="2" a="1"/>
  <c r="J2677" i="2" s="1"/>
  <c r="C2678" i="2"/>
  <c r="D2678" i="2"/>
  <c r="G2678" i="2"/>
  <c r="H2678" i="2"/>
  <c r="I2678" i="2" s="1"/>
  <c r="J2678" i="2" a="1"/>
  <c r="J2678" i="2" s="1"/>
  <c r="C2679" i="2"/>
  <c r="D2679" i="2"/>
  <c r="G2679" i="2"/>
  <c r="H2679" i="2"/>
  <c r="I2679" i="2" s="1"/>
  <c r="J2679" i="2" a="1"/>
  <c r="J2679" i="2" s="1"/>
  <c r="C2680" i="2"/>
  <c r="D2680" i="2"/>
  <c r="G2680" i="2"/>
  <c r="H2680" i="2"/>
  <c r="I2680" i="2" s="1"/>
  <c r="J2680" i="2" a="1"/>
  <c r="J2680" i="2" s="1"/>
  <c r="C2681" i="2"/>
  <c r="D2681" i="2"/>
  <c r="G2681" i="2"/>
  <c r="H2681" i="2"/>
  <c r="I2681" i="2" s="1"/>
  <c r="J2681" i="2" a="1"/>
  <c r="J2681" i="2"/>
  <c r="C2682" i="2"/>
  <c r="D2682" i="2"/>
  <c r="G2682" i="2"/>
  <c r="H2682" i="2"/>
  <c r="I2682" i="2" s="1"/>
  <c r="J2682" i="2" a="1"/>
  <c r="J2682" i="2" s="1"/>
  <c r="C2683" i="2"/>
  <c r="D2683" i="2"/>
  <c r="G2683" i="2"/>
  <c r="H2683" i="2"/>
  <c r="I2683" i="2" s="1"/>
  <c r="J2683" i="2" a="1"/>
  <c r="J2683" i="2" s="1"/>
  <c r="C2684" i="2"/>
  <c r="D2684" i="2"/>
  <c r="G2684" i="2"/>
  <c r="H2684" i="2"/>
  <c r="I2684" i="2" s="1"/>
  <c r="J2684" i="2" a="1"/>
  <c r="J2684" i="2" s="1"/>
  <c r="C2685" i="2"/>
  <c r="D2685" i="2"/>
  <c r="G2685" i="2"/>
  <c r="H2685" i="2"/>
  <c r="I2685" i="2" s="1"/>
  <c r="J2685" i="2" a="1"/>
  <c r="J2685" i="2" s="1"/>
  <c r="C2686" i="2"/>
  <c r="D2686" i="2"/>
  <c r="G2686" i="2"/>
  <c r="H2686" i="2"/>
  <c r="I2686" i="2" s="1"/>
  <c r="J2686" i="2" a="1"/>
  <c r="J2686" i="2" s="1"/>
  <c r="C2687" i="2"/>
  <c r="D2687" i="2"/>
  <c r="G2687" i="2"/>
  <c r="H2687" i="2"/>
  <c r="I2687" i="2" s="1"/>
  <c r="J2687" i="2" a="1"/>
  <c r="J2687" i="2" s="1"/>
  <c r="C2688" i="2"/>
  <c r="D2688" i="2"/>
  <c r="G2688" i="2"/>
  <c r="H2688" i="2"/>
  <c r="I2688" i="2" s="1"/>
  <c r="J2688" i="2" a="1"/>
  <c r="J2688" i="2" s="1"/>
  <c r="C2689" i="2"/>
  <c r="D2689" i="2"/>
  <c r="G2689" i="2"/>
  <c r="H2689" i="2"/>
  <c r="I2689" i="2" s="1"/>
  <c r="J2689" i="2" a="1"/>
  <c r="J2689" i="2"/>
  <c r="C2690" i="2"/>
  <c r="D2690" i="2"/>
  <c r="G2690" i="2"/>
  <c r="H2690" i="2"/>
  <c r="I2690" i="2" s="1"/>
  <c r="J2690" i="2" a="1"/>
  <c r="J2690" i="2" s="1"/>
  <c r="C2691" i="2"/>
  <c r="D2691" i="2"/>
  <c r="G2691" i="2"/>
  <c r="H2691" i="2"/>
  <c r="I2691" i="2" s="1"/>
  <c r="J2691" i="2" a="1"/>
  <c r="J2691" i="2" s="1"/>
  <c r="C2692" i="2"/>
  <c r="D2692" i="2"/>
  <c r="G2692" i="2"/>
  <c r="H2692" i="2"/>
  <c r="I2692" i="2" s="1"/>
  <c r="J2692" i="2" a="1"/>
  <c r="J2692" i="2" s="1"/>
  <c r="C2693" i="2"/>
  <c r="D2693" i="2"/>
  <c r="G2693" i="2"/>
  <c r="H2693" i="2"/>
  <c r="I2693" i="2" s="1"/>
  <c r="J2693" i="2" a="1"/>
  <c r="J2693" i="2" s="1"/>
  <c r="C2694" i="2"/>
  <c r="D2694" i="2"/>
  <c r="G2694" i="2"/>
  <c r="H2694" i="2"/>
  <c r="I2694" i="2" s="1"/>
  <c r="J2694" i="2" a="1"/>
  <c r="J2694" i="2" s="1"/>
  <c r="C2695" i="2"/>
  <c r="D2695" i="2"/>
  <c r="G2695" i="2"/>
  <c r="H2695" i="2"/>
  <c r="I2695" i="2" s="1"/>
  <c r="J2695" i="2" a="1"/>
  <c r="J2695" i="2" s="1"/>
  <c r="C2696" i="2"/>
  <c r="D2696" i="2"/>
  <c r="G2696" i="2"/>
  <c r="H2696" i="2"/>
  <c r="I2696" i="2" s="1"/>
  <c r="J2696" i="2" a="1"/>
  <c r="J2696" i="2" s="1"/>
  <c r="C2697" i="2"/>
  <c r="D2697" i="2"/>
  <c r="G2697" i="2"/>
  <c r="H2697" i="2"/>
  <c r="I2697" i="2" s="1"/>
  <c r="J2697" i="2" a="1"/>
  <c r="J2697" i="2"/>
  <c r="C2698" i="2"/>
  <c r="D2698" i="2"/>
  <c r="G2698" i="2"/>
  <c r="H2698" i="2"/>
  <c r="I2698" i="2" s="1"/>
  <c r="J2698" i="2" a="1"/>
  <c r="J2698" i="2" s="1"/>
  <c r="C2699" i="2"/>
  <c r="D2699" i="2"/>
  <c r="G2699" i="2"/>
  <c r="H2699" i="2"/>
  <c r="I2699" i="2" s="1"/>
  <c r="J2699" i="2" a="1"/>
  <c r="J2699" i="2" s="1"/>
  <c r="C2700" i="2"/>
  <c r="D2700" i="2"/>
  <c r="G2700" i="2"/>
  <c r="H2700" i="2"/>
  <c r="I2700" i="2" s="1"/>
  <c r="J2700" i="2" a="1"/>
  <c r="J2700" i="2" s="1"/>
  <c r="C2701" i="2"/>
  <c r="D2701" i="2"/>
  <c r="G2701" i="2"/>
  <c r="H2701" i="2"/>
  <c r="I2701" i="2" s="1"/>
  <c r="J2701" i="2" a="1"/>
  <c r="J2701" i="2" s="1"/>
  <c r="C2702" i="2"/>
  <c r="D2702" i="2"/>
  <c r="G2702" i="2"/>
  <c r="H2702" i="2"/>
  <c r="I2702" i="2" s="1"/>
  <c r="J2702" i="2" a="1"/>
  <c r="J2702" i="2" s="1"/>
  <c r="C2703" i="2"/>
  <c r="D2703" i="2"/>
  <c r="G2703" i="2"/>
  <c r="H2703" i="2"/>
  <c r="I2703" i="2" s="1"/>
  <c r="J2703" i="2" a="1"/>
  <c r="J2703" i="2" s="1"/>
  <c r="C2704" i="2"/>
  <c r="D2704" i="2"/>
  <c r="G2704" i="2"/>
  <c r="H2704" i="2"/>
  <c r="I2704" i="2" s="1"/>
  <c r="J2704" i="2" a="1"/>
  <c r="J2704" i="2" s="1"/>
  <c r="C2705" i="2"/>
  <c r="D2705" i="2"/>
  <c r="G2705" i="2"/>
  <c r="H2705" i="2"/>
  <c r="I2705" i="2" s="1"/>
  <c r="J2705" i="2" a="1"/>
  <c r="J2705" i="2"/>
  <c r="C2706" i="2"/>
  <c r="D2706" i="2"/>
  <c r="G2706" i="2"/>
  <c r="H2706" i="2"/>
  <c r="I2706" i="2" s="1"/>
  <c r="J2706" i="2" a="1"/>
  <c r="J2706" i="2" s="1"/>
  <c r="C2707" i="2"/>
  <c r="D2707" i="2"/>
  <c r="G2707" i="2"/>
  <c r="H2707" i="2"/>
  <c r="I2707" i="2" s="1"/>
  <c r="J2707" i="2" a="1"/>
  <c r="J2707" i="2" s="1"/>
  <c r="C2708" i="2"/>
  <c r="D2708" i="2"/>
  <c r="G2708" i="2"/>
  <c r="H2708" i="2"/>
  <c r="I2708" i="2" s="1"/>
  <c r="J2708" i="2" a="1"/>
  <c r="J2708" i="2" s="1"/>
  <c r="C2709" i="2"/>
  <c r="D2709" i="2"/>
  <c r="G2709" i="2"/>
  <c r="H2709" i="2"/>
  <c r="I2709" i="2" s="1"/>
  <c r="J2709" i="2" a="1"/>
  <c r="J2709" i="2" s="1"/>
  <c r="C2710" i="2"/>
  <c r="D2710" i="2"/>
  <c r="G2710" i="2"/>
  <c r="H2710" i="2"/>
  <c r="I2710" i="2" s="1"/>
  <c r="J2710" i="2" a="1"/>
  <c r="J2710" i="2" s="1"/>
  <c r="C2711" i="2"/>
  <c r="D2711" i="2"/>
  <c r="G2711" i="2"/>
  <c r="H2711" i="2"/>
  <c r="I2711" i="2" s="1"/>
  <c r="J2711" i="2" a="1"/>
  <c r="J2711" i="2" s="1"/>
  <c r="C2712" i="2"/>
  <c r="D2712" i="2"/>
  <c r="G2712" i="2"/>
  <c r="H2712" i="2"/>
  <c r="I2712" i="2" s="1"/>
  <c r="J2712" i="2" a="1"/>
  <c r="J2712" i="2" s="1"/>
  <c r="C2713" i="2"/>
  <c r="D2713" i="2"/>
  <c r="G2713" i="2"/>
  <c r="H2713" i="2"/>
  <c r="I2713" i="2" s="1"/>
  <c r="J2713" i="2" a="1"/>
  <c r="J2713" i="2"/>
  <c r="C2714" i="2"/>
  <c r="D2714" i="2"/>
  <c r="G2714" i="2"/>
  <c r="H2714" i="2"/>
  <c r="I2714" i="2" s="1"/>
  <c r="J2714" i="2" a="1"/>
  <c r="J2714" i="2" s="1"/>
  <c r="C2715" i="2"/>
  <c r="D2715" i="2"/>
  <c r="G2715" i="2"/>
  <c r="H2715" i="2"/>
  <c r="I2715" i="2" s="1"/>
  <c r="J2715" i="2" a="1"/>
  <c r="J2715" i="2" s="1"/>
  <c r="C2716" i="2"/>
  <c r="D2716" i="2"/>
  <c r="G2716" i="2"/>
  <c r="H2716" i="2"/>
  <c r="I2716" i="2" s="1"/>
  <c r="J2716" i="2" a="1"/>
  <c r="J2716" i="2" s="1"/>
  <c r="C2717" i="2"/>
  <c r="D2717" i="2"/>
  <c r="G2717" i="2"/>
  <c r="H2717" i="2"/>
  <c r="I2717" i="2" s="1"/>
  <c r="J2717" i="2" a="1"/>
  <c r="J2717" i="2" s="1"/>
  <c r="C2718" i="2"/>
  <c r="D2718" i="2"/>
  <c r="G2718" i="2"/>
  <c r="H2718" i="2"/>
  <c r="I2718" i="2" s="1"/>
  <c r="J2718" i="2" a="1"/>
  <c r="J2718" i="2" s="1"/>
  <c r="C2719" i="2"/>
  <c r="D2719" i="2"/>
  <c r="G2719" i="2"/>
  <c r="H2719" i="2"/>
  <c r="I2719" i="2" s="1"/>
  <c r="J2719" i="2" a="1"/>
  <c r="J2719" i="2" s="1"/>
  <c r="C2720" i="2"/>
  <c r="D2720" i="2"/>
  <c r="G2720" i="2"/>
  <c r="H2720" i="2"/>
  <c r="I2720" i="2" s="1"/>
  <c r="J2720" i="2" a="1"/>
  <c r="J2720" i="2" s="1"/>
  <c r="C2721" i="2"/>
  <c r="D2721" i="2"/>
  <c r="G2721" i="2"/>
  <c r="H2721" i="2"/>
  <c r="I2721" i="2" s="1"/>
  <c r="J2721" i="2" a="1"/>
  <c r="J2721" i="2"/>
  <c r="C2722" i="2"/>
  <c r="D2722" i="2"/>
  <c r="G2722" i="2"/>
  <c r="H2722" i="2"/>
  <c r="I2722" i="2" s="1"/>
  <c r="J2722" i="2" a="1"/>
  <c r="J2722" i="2" s="1"/>
  <c r="C2723" i="2"/>
  <c r="D2723" i="2"/>
  <c r="G2723" i="2"/>
  <c r="H2723" i="2"/>
  <c r="I2723" i="2" s="1"/>
  <c r="J2723" i="2" a="1"/>
  <c r="J2723" i="2" s="1"/>
  <c r="C2724" i="2"/>
  <c r="D2724" i="2"/>
  <c r="G2724" i="2"/>
  <c r="H2724" i="2"/>
  <c r="I2724" i="2" s="1"/>
  <c r="J2724" i="2" a="1"/>
  <c r="J2724" i="2" s="1"/>
  <c r="C2725" i="2"/>
  <c r="D2725" i="2"/>
  <c r="G2725" i="2"/>
  <c r="H2725" i="2"/>
  <c r="I2725" i="2" s="1"/>
  <c r="J2725" i="2" a="1"/>
  <c r="J2725" i="2" s="1"/>
  <c r="C2726" i="2"/>
  <c r="D2726" i="2"/>
  <c r="G2726" i="2"/>
  <c r="H2726" i="2"/>
  <c r="I2726" i="2" s="1"/>
  <c r="J2726" i="2" a="1"/>
  <c r="J2726" i="2" s="1"/>
  <c r="C2727" i="2"/>
  <c r="D2727" i="2"/>
  <c r="G2727" i="2"/>
  <c r="H2727" i="2"/>
  <c r="I2727" i="2" s="1"/>
  <c r="J2727" i="2" a="1"/>
  <c r="J2727" i="2"/>
  <c r="C2728" i="2"/>
  <c r="D2728" i="2"/>
  <c r="G2728" i="2"/>
  <c r="H2728" i="2"/>
  <c r="I2728" i="2" s="1"/>
  <c r="J2728" i="2" a="1"/>
  <c r="J2728" i="2" s="1"/>
  <c r="C2729" i="2"/>
  <c r="D2729" i="2"/>
  <c r="G2729" i="2"/>
  <c r="H2729" i="2"/>
  <c r="I2729" i="2" s="1"/>
  <c r="J2729" i="2" a="1"/>
  <c r="J2729" i="2"/>
  <c r="C2730" i="2"/>
  <c r="D2730" i="2"/>
  <c r="G2730" i="2"/>
  <c r="H2730" i="2"/>
  <c r="I2730" i="2" s="1"/>
  <c r="J2730" i="2" a="1"/>
  <c r="J2730" i="2" s="1"/>
  <c r="C2731" i="2"/>
  <c r="D2731" i="2"/>
  <c r="G2731" i="2"/>
  <c r="H2731" i="2"/>
  <c r="I2731" i="2" s="1"/>
  <c r="J2731" i="2" a="1"/>
  <c r="J2731" i="2" s="1"/>
  <c r="C2732" i="2"/>
  <c r="D2732" i="2"/>
  <c r="G2732" i="2"/>
  <c r="H2732" i="2"/>
  <c r="I2732" i="2" s="1"/>
  <c r="J2732" i="2" a="1"/>
  <c r="J2732" i="2" s="1"/>
  <c r="C2733" i="2"/>
  <c r="D2733" i="2"/>
  <c r="G2733" i="2"/>
  <c r="H2733" i="2"/>
  <c r="I2733" i="2" s="1"/>
  <c r="J2733" i="2" a="1"/>
  <c r="J2733" i="2" s="1"/>
  <c r="C2734" i="2"/>
  <c r="D2734" i="2"/>
  <c r="G2734" i="2"/>
  <c r="H2734" i="2"/>
  <c r="I2734" i="2" s="1"/>
  <c r="J2734" i="2" a="1"/>
  <c r="J2734" i="2" s="1"/>
  <c r="C2735" i="2"/>
  <c r="D2735" i="2"/>
  <c r="G2735" i="2"/>
  <c r="H2735" i="2"/>
  <c r="I2735" i="2" s="1"/>
  <c r="J2735" i="2" a="1"/>
  <c r="J2735" i="2"/>
  <c r="C2736" i="2"/>
  <c r="D2736" i="2"/>
  <c r="G2736" i="2"/>
  <c r="H2736" i="2"/>
  <c r="I2736" i="2" s="1"/>
  <c r="J2736" i="2" a="1"/>
  <c r="J2736" i="2" s="1"/>
  <c r="C2737" i="2"/>
  <c r="D2737" i="2"/>
  <c r="G2737" i="2"/>
  <c r="H2737" i="2"/>
  <c r="I2737" i="2" s="1"/>
  <c r="J2737" i="2" a="1"/>
  <c r="J2737" i="2"/>
  <c r="C2738" i="2"/>
  <c r="D2738" i="2"/>
  <c r="G2738" i="2"/>
  <c r="H2738" i="2"/>
  <c r="I2738" i="2" s="1"/>
  <c r="J2738" i="2" a="1"/>
  <c r="J2738" i="2" s="1"/>
  <c r="C2739" i="2"/>
  <c r="D2739" i="2"/>
  <c r="G2739" i="2"/>
  <c r="H2739" i="2"/>
  <c r="I2739" i="2" s="1"/>
  <c r="J2739" i="2" a="1"/>
  <c r="J2739" i="2" s="1"/>
  <c r="C2740" i="2"/>
  <c r="D2740" i="2"/>
  <c r="G2740" i="2"/>
  <c r="H2740" i="2"/>
  <c r="I2740" i="2" s="1"/>
  <c r="J2740" i="2" a="1"/>
  <c r="J2740" i="2" s="1"/>
  <c r="C2741" i="2"/>
  <c r="D2741" i="2"/>
  <c r="G2741" i="2"/>
  <c r="H2741" i="2"/>
  <c r="I2741" i="2" s="1"/>
  <c r="J2741" i="2" a="1"/>
  <c r="J2741" i="2" s="1"/>
  <c r="C2742" i="2"/>
  <c r="D2742" i="2"/>
  <c r="G2742" i="2"/>
  <c r="H2742" i="2"/>
  <c r="I2742" i="2" s="1"/>
  <c r="J2742" i="2" a="1"/>
  <c r="J2742" i="2" s="1"/>
  <c r="C2743" i="2"/>
  <c r="D2743" i="2"/>
  <c r="G2743" i="2"/>
  <c r="H2743" i="2"/>
  <c r="I2743" i="2" s="1"/>
  <c r="J2743" i="2" a="1"/>
  <c r="J2743" i="2"/>
  <c r="C2744" i="2"/>
  <c r="D2744" i="2"/>
  <c r="G2744" i="2"/>
  <c r="H2744" i="2"/>
  <c r="I2744" i="2" s="1"/>
  <c r="J2744" i="2" a="1"/>
  <c r="J2744" i="2" s="1"/>
  <c r="C2745" i="2"/>
  <c r="D2745" i="2"/>
  <c r="G2745" i="2"/>
  <c r="H2745" i="2"/>
  <c r="I2745" i="2" s="1"/>
  <c r="J2745" i="2" a="1"/>
  <c r="J2745" i="2"/>
  <c r="C2746" i="2"/>
  <c r="D2746" i="2"/>
  <c r="G2746" i="2"/>
  <c r="H2746" i="2"/>
  <c r="I2746" i="2" s="1"/>
  <c r="J2746" i="2" a="1"/>
  <c r="J2746" i="2" s="1"/>
  <c r="C2747" i="2"/>
  <c r="D2747" i="2"/>
  <c r="G2747" i="2"/>
  <c r="H2747" i="2"/>
  <c r="I2747" i="2" s="1"/>
  <c r="J2747" i="2" a="1"/>
  <c r="J2747" i="2" s="1"/>
  <c r="C2748" i="2"/>
  <c r="D2748" i="2"/>
  <c r="G2748" i="2"/>
  <c r="H2748" i="2"/>
  <c r="I2748" i="2" s="1"/>
  <c r="J2748" i="2" a="1"/>
  <c r="J2748" i="2" s="1"/>
  <c r="C2749" i="2"/>
  <c r="D2749" i="2"/>
  <c r="G2749" i="2"/>
  <c r="H2749" i="2"/>
  <c r="I2749" i="2" s="1"/>
  <c r="J2749" i="2" a="1"/>
  <c r="J2749" i="2" s="1"/>
  <c r="C2750" i="2"/>
  <c r="D2750" i="2"/>
  <c r="G2750" i="2"/>
  <c r="H2750" i="2"/>
  <c r="I2750" i="2" s="1"/>
  <c r="J2750" i="2" a="1"/>
  <c r="J2750" i="2" s="1"/>
  <c r="C2751" i="2"/>
  <c r="D2751" i="2"/>
  <c r="G2751" i="2"/>
  <c r="H2751" i="2"/>
  <c r="I2751" i="2" s="1"/>
  <c r="J2751" i="2" a="1"/>
  <c r="J2751" i="2"/>
  <c r="C2752" i="2"/>
  <c r="D2752" i="2"/>
  <c r="G2752" i="2"/>
  <c r="H2752" i="2"/>
  <c r="I2752" i="2" s="1"/>
  <c r="J2752" i="2" a="1"/>
  <c r="J2752" i="2" s="1"/>
  <c r="C2753" i="2"/>
  <c r="D2753" i="2"/>
  <c r="G2753" i="2"/>
  <c r="H2753" i="2"/>
  <c r="I2753" i="2" s="1"/>
  <c r="J2753" i="2" a="1"/>
  <c r="J2753" i="2"/>
  <c r="C2754" i="2"/>
  <c r="D2754" i="2"/>
  <c r="G2754" i="2"/>
  <c r="H2754" i="2"/>
  <c r="I2754" i="2" s="1"/>
  <c r="J2754" i="2" a="1"/>
  <c r="J2754" i="2" s="1"/>
  <c r="C2755" i="2"/>
  <c r="D2755" i="2"/>
  <c r="G2755" i="2"/>
  <c r="H2755" i="2"/>
  <c r="I2755" i="2" s="1"/>
  <c r="J2755" i="2" a="1"/>
  <c r="J2755" i="2" s="1"/>
  <c r="C2756" i="2"/>
  <c r="D2756" i="2"/>
  <c r="G2756" i="2"/>
  <c r="H2756" i="2"/>
  <c r="I2756" i="2" s="1"/>
  <c r="J2756" i="2" a="1"/>
  <c r="J2756" i="2" s="1"/>
  <c r="C2757" i="2"/>
  <c r="D2757" i="2"/>
  <c r="G2757" i="2"/>
  <c r="H2757" i="2"/>
  <c r="I2757" i="2" s="1"/>
  <c r="J2757" i="2" a="1"/>
  <c r="J2757" i="2"/>
  <c r="C2758" i="2"/>
  <c r="D2758" i="2"/>
  <c r="G2758" i="2"/>
  <c r="H2758" i="2"/>
  <c r="I2758" i="2" s="1"/>
  <c r="J2758" i="2" a="1"/>
  <c r="J2758" i="2" s="1"/>
  <c r="C2759" i="2"/>
  <c r="D2759" i="2"/>
  <c r="G2759" i="2"/>
  <c r="H2759" i="2"/>
  <c r="I2759" i="2" s="1"/>
  <c r="J2759" i="2" a="1"/>
  <c r="J2759" i="2" s="1"/>
  <c r="C2760" i="2"/>
  <c r="D2760" i="2"/>
  <c r="G2760" i="2"/>
  <c r="H2760" i="2"/>
  <c r="I2760" i="2" s="1"/>
  <c r="J2760" i="2" a="1"/>
  <c r="J2760" i="2" s="1"/>
  <c r="C2761" i="2"/>
  <c r="D2761" i="2"/>
  <c r="G2761" i="2"/>
  <c r="H2761" i="2"/>
  <c r="I2761" i="2" s="1"/>
  <c r="J2761" i="2" a="1"/>
  <c r="J2761" i="2"/>
  <c r="C2762" i="2"/>
  <c r="D2762" i="2"/>
  <c r="G2762" i="2"/>
  <c r="H2762" i="2"/>
  <c r="I2762" i="2" s="1"/>
  <c r="J2762" i="2" a="1"/>
  <c r="J2762" i="2" s="1"/>
  <c r="C2763" i="2"/>
  <c r="D2763" i="2"/>
  <c r="G2763" i="2"/>
  <c r="H2763" i="2"/>
  <c r="I2763" i="2" s="1"/>
  <c r="J2763" i="2" a="1"/>
  <c r="J2763" i="2" s="1"/>
  <c r="C2764" i="2"/>
  <c r="D2764" i="2"/>
  <c r="G2764" i="2"/>
  <c r="H2764" i="2"/>
  <c r="I2764" i="2" s="1"/>
  <c r="J2764" i="2" a="1"/>
  <c r="J2764" i="2" s="1"/>
  <c r="C2765" i="2"/>
  <c r="D2765" i="2"/>
  <c r="G2765" i="2"/>
  <c r="H2765" i="2"/>
  <c r="I2765" i="2" s="1"/>
  <c r="J2765" i="2" a="1"/>
  <c r="J2765" i="2" s="1"/>
  <c r="C2766" i="2"/>
  <c r="D2766" i="2"/>
  <c r="G2766" i="2"/>
  <c r="H2766" i="2"/>
  <c r="I2766" i="2" s="1"/>
  <c r="J2766" i="2" a="1"/>
  <c r="J2766" i="2" s="1"/>
  <c r="C2767" i="2"/>
  <c r="D2767" i="2"/>
  <c r="G2767" i="2"/>
  <c r="H2767" i="2"/>
  <c r="I2767" i="2" s="1"/>
  <c r="J2767" i="2" a="1"/>
  <c r="J2767" i="2" s="1"/>
  <c r="C2768" i="2"/>
  <c r="D2768" i="2"/>
  <c r="G2768" i="2"/>
  <c r="H2768" i="2"/>
  <c r="I2768" i="2" s="1"/>
  <c r="J2768" i="2" a="1"/>
  <c r="J2768" i="2" s="1"/>
  <c r="C2769" i="2"/>
  <c r="D2769" i="2"/>
  <c r="G2769" i="2"/>
  <c r="H2769" i="2"/>
  <c r="I2769" i="2" s="1"/>
  <c r="J2769" i="2" a="1"/>
  <c r="J2769" i="2"/>
  <c r="C2770" i="2"/>
  <c r="D2770" i="2"/>
  <c r="G2770" i="2"/>
  <c r="H2770" i="2"/>
  <c r="I2770" i="2" s="1"/>
  <c r="J2770" i="2" a="1"/>
  <c r="J2770" i="2" s="1"/>
  <c r="C2771" i="2"/>
  <c r="D2771" i="2"/>
  <c r="G2771" i="2"/>
  <c r="H2771" i="2"/>
  <c r="I2771" i="2" s="1"/>
  <c r="J2771" i="2" a="1"/>
  <c r="J2771" i="2"/>
  <c r="C2772" i="2"/>
  <c r="D2772" i="2"/>
  <c r="G2772" i="2"/>
  <c r="H2772" i="2"/>
  <c r="I2772" i="2" s="1"/>
  <c r="J2772" i="2" a="1"/>
  <c r="J2772" i="2" s="1"/>
  <c r="C2773" i="2"/>
  <c r="D2773" i="2"/>
  <c r="G2773" i="2"/>
  <c r="H2773" i="2"/>
  <c r="I2773" i="2" s="1"/>
  <c r="J2773" i="2" a="1"/>
  <c r="J2773" i="2" s="1"/>
  <c r="C2774" i="2"/>
  <c r="D2774" i="2"/>
  <c r="G2774" i="2"/>
  <c r="H2774" i="2"/>
  <c r="I2774" i="2" s="1"/>
  <c r="J2774" i="2" a="1"/>
  <c r="J2774" i="2" s="1"/>
  <c r="C2775" i="2"/>
  <c r="D2775" i="2"/>
  <c r="G2775" i="2"/>
  <c r="H2775" i="2"/>
  <c r="I2775" i="2" s="1"/>
  <c r="J2775" i="2" a="1"/>
  <c r="J2775" i="2" s="1"/>
  <c r="C2776" i="2"/>
  <c r="D2776" i="2"/>
  <c r="G2776" i="2"/>
  <c r="H2776" i="2"/>
  <c r="I2776" i="2" s="1"/>
  <c r="J2776" i="2" a="1"/>
  <c r="J2776" i="2" s="1"/>
  <c r="C2777" i="2"/>
  <c r="D2777" i="2"/>
  <c r="G2777" i="2"/>
  <c r="H2777" i="2"/>
  <c r="I2777" i="2" s="1"/>
  <c r="J2777" i="2" a="1"/>
  <c r="J2777" i="2"/>
  <c r="C2778" i="2"/>
  <c r="D2778" i="2"/>
  <c r="G2778" i="2"/>
  <c r="H2778" i="2"/>
  <c r="I2778" i="2" s="1"/>
  <c r="J2778" i="2" a="1"/>
  <c r="J2778" i="2" s="1"/>
  <c r="C2779" i="2"/>
  <c r="D2779" i="2"/>
  <c r="G2779" i="2"/>
  <c r="H2779" i="2"/>
  <c r="I2779" i="2" s="1"/>
  <c r="J2779" i="2" a="1"/>
  <c r="J2779" i="2"/>
  <c r="C2780" i="2"/>
  <c r="D2780" i="2"/>
  <c r="G2780" i="2"/>
  <c r="H2780" i="2"/>
  <c r="I2780" i="2" s="1"/>
  <c r="J2780" i="2" a="1"/>
  <c r="J2780" i="2" s="1"/>
  <c r="C2781" i="2"/>
  <c r="D2781" i="2"/>
  <c r="G2781" i="2"/>
  <c r="H2781" i="2"/>
  <c r="I2781" i="2" s="1"/>
  <c r="J2781" i="2" a="1"/>
  <c r="J2781" i="2" s="1"/>
  <c r="C2782" i="2"/>
  <c r="D2782" i="2"/>
  <c r="G2782" i="2"/>
  <c r="H2782" i="2"/>
  <c r="I2782" i="2" s="1"/>
  <c r="J2782" i="2" a="1"/>
  <c r="J2782" i="2" s="1"/>
  <c r="C2783" i="2"/>
  <c r="D2783" i="2"/>
  <c r="G2783" i="2"/>
  <c r="H2783" i="2"/>
  <c r="I2783" i="2" s="1"/>
  <c r="J2783" i="2" a="1"/>
  <c r="J2783" i="2" s="1"/>
  <c r="C2784" i="2"/>
  <c r="D2784" i="2"/>
  <c r="G2784" i="2"/>
  <c r="H2784" i="2"/>
  <c r="I2784" i="2" s="1"/>
  <c r="J2784" i="2" a="1"/>
  <c r="J2784" i="2" s="1"/>
  <c r="C2785" i="2"/>
  <c r="D2785" i="2"/>
  <c r="G2785" i="2"/>
  <c r="H2785" i="2"/>
  <c r="I2785" i="2" s="1"/>
  <c r="J2785" i="2" a="1"/>
  <c r="J2785" i="2"/>
  <c r="C2786" i="2"/>
  <c r="D2786" i="2"/>
  <c r="G2786" i="2"/>
  <c r="H2786" i="2"/>
  <c r="I2786" i="2" s="1"/>
  <c r="J2786" i="2" a="1"/>
  <c r="J2786" i="2" s="1"/>
  <c r="C2787" i="2"/>
  <c r="D2787" i="2"/>
  <c r="G2787" i="2"/>
  <c r="H2787" i="2"/>
  <c r="I2787" i="2" s="1"/>
  <c r="J2787" i="2" a="1"/>
  <c r="J2787" i="2"/>
  <c r="C2788" i="2"/>
  <c r="D2788" i="2"/>
  <c r="G2788" i="2"/>
  <c r="H2788" i="2"/>
  <c r="I2788" i="2" s="1"/>
  <c r="J2788" i="2" a="1"/>
  <c r="J2788" i="2" s="1"/>
  <c r="C2789" i="2"/>
  <c r="D2789" i="2"/>
  <c r="G2789" i="2"/>
  <c r="H2789" i="2"/>
  <c r="I2789" i="2" s="1"/>
  <c r="J2789" i="2" a="1"/>
  <c r="J2789" i="2" s="1"/>
  <c r="C2790" i="2"/>
  <c r="D2790" i="2"/>
  <c r="G2790" i="2"/>
  <c r="H2790" i="2"/>
  <c r="I2790" i="2" s="1"/>
  <c r="J2790" i="2" a="1"/>
  <c r="J2790" i="2" s="1"/>
  <c r="C2791" i="2"/>
  <c r="D2791" i="2"/>
  <c r="G2791" i="2"/>
  <c r="H2791" i="2"/>
  <c r="I2791" i="2" s="1"/>
  <c r="J2791" i="2" a="1"/>
  <c r="J2791" i="2" s="1"/>
  <c r="C2792" i="2"/>
  <c r="D2792" i="2"/>
  <c r="G2792" i="2"/>
  <c r="H2792" i="2"/>
  <c r="I2792" i="2" s="1"/>
  <c r="J2792" i="2" a="1"/>
  <c r="J2792" i="2" s="1"/>
  <c r="C2793" i="2"/>
  <c r="D2793" i="2"/>
  <c r="G2793" i="2"/>
  <c r="H2793" i="2"/>
  <c r="I2793" i="2" s="1"/>
  <c r="J2793" i="2" a="1"/>
  <c r="J2793" i="2"/>
  <c r="C2794" i="2"/>
  <c r="D2794" i="2"/>
  <c r="G2794" i="2"/>
  <c r="H2794" i="2"/>
  <c r="I2794" i="2" s="1"/>
  <c r="J2794" i="2" a="1"/>
  <c r="J2794" i="2" s="1"/>
  <c r="C2795" i="2"/>
  <c r="D2795" i="2"/>
  <c r="G2795" i="2"/>
  <c r="H2795" i="2"/>
  <c r="I2795" i="2" s="1"/>
  <c r="J2795" i="2" a="1"/>
  <c r="J2795" i="2"/>
  <c r="C2796" i="2"/>
  <c r="D2796" i="2"/>
  <c r="G2796" i="2"/>
  <c r="H2796" i="2"/>
  <c r="I2796" i="2" s="1"/>
  <c r="J2796" i="2" a="1"/>
  <c r="J2796" i="2" s="1"/>
  <c r="C2797" i="2"/>
  <c r="D2797" i="2"/>
  <c r="G2797" i="2"/>
  <c r="H2797" i="2"/>
  <c r="I2797" i="2" s="1"/>
  <c r="J2797" i="2" a="1"/>
  <c r="J2797" i="2" s="1"/>
  <c r="C2798" i="2"/>
  <c r="D2798" i="2"/>
  <c r="G2798" i="2"/>
  <c r="H2798" i="2"/>
  <c r="I2798" i="2" s="1"/>
  <c r="J2798" i="2" a="1"/>
  <c r="J2798" i="2" s="1"/>
  <c r="C2799" i="2"/>
  <c r="D2799" i="2"/>
  <c r="G2799" i="2"/>
  <c r="H2799" i="2"/>
  <c r="I2799" i="2" s="1"/>
  <c r="J2799" i="2" a="1"/>
  <c r="J2799" i="2" s="1"/>
  <c r="C2800" i="2"/>
  <c r="D2800" i="2"/>
  <c r="G2800" i="2"/>
  <c r="H2800" i="2"/>
  <c r="I2800" i="2" s="1"/>
  <c r="J2800" i="2" a="1"/>
  <c r="J2800" i="2" s="1"/>
  <c r="C2801" i="2"/>
  <c r="D2801" i="2"/>
  <c r="G2801" i="2"/>
  <c r="H2801" i="2"/>
  <c r="I2801" i="2" s="1"/>
  <c r="J2801" i="2" a="1"/>
  <c r="J2801" i="2"/>
  <c r="C2802" i="2"/>
  <c r="D2802" i="2"/>
  <c r="G2802" i="2"/>
  <c r="H2802" i="2"/>
  <c r="I2802" i="2" s="1"/>
  <c r="J2802" i="2" a="1"/>
  <c r="J2802" i="2" s="1"/>
  <c r="C2803" i="2"/>
  <c r="D2803" i="2"/>
  <c r="G2803" i="2"/>
  <c r="H2803" i="2"/>
  <c r="I2803" i="2" s="1"/>
  <c r="J2803" i="2" a="1"/>
  <c r="J2803" i="2"/>
  <c r="C2804" i="2"/>
  <c r="D2804" i="2"/>
  <c r="G2804" i="2"/>
  <c r="H2804" i="2"/>
  <c r="I2804" i="2" s="1"/>
  <c r="J2804" i="2" a="1"/>
  <c r="J2804" i="2" s="1"/>
  <c r="C2805" i="2"/>
  <c r="D2805" i="2"/>
  <c r="G2805" i="2"/>
  <c r="H2805" i="2"/>
  <c r="I2805" i="2" s="1"/>
  <c r="J2805" i="2" a="1"/>
  <c r="J2805" i="2" s="1"/>
  <c r="C2806" i="2"/>
  <c r="D2806" i="2"/>
  <c r="G2806" i="2"/>
  <c r="H2806" i="2"/>
  <c r="I2806" i="2" s="1"/>
  <c r="J2806" i="2" a="1"/>
  <c r="J2806" i="2" s="1"/>
  <c r="C2807" i="2"/>
  <c r="D2807" i="2"/>
  <c r="G2807" i="2"/>
  <c r="H2807" i="2"/>
  <c r="I2807" i="2" s="1"/>
  <c r="J2807" i="2" a="1"/>
  <c r="J2807" i="2" s="1"/>
  <c r="C2808" i="2"/>
  <c r="D2808" i="2"/>
  <c r="G2808" i="2"/>
  <c r="H2808" i="2"/>
  <c r="I2808" i="2" s="1"/>
  <c r="J2808" i="2" a="1"/>
  <c r="J2808" i="2" s="1"/>
  <c r="C2809" i="2"/>
  <c r="D2809" i="2"/>
  <c r="G2809" i="2"/>
  <c r="H2809" i="2"/>
  <c r="I2809" i="2" s="1"/>
  <c r="J2809" i="2" a="1"/>
  <c r="J2809" i="2"/>
  <c r="C2810" i="2"/>
  <c r="D2810" i="2"/>
  <c r="G2810" i="2"/>
  <c r="H2810" i="2"/>
  <c r="I2810" i="2" s="1"/>
  <c r="J2810" i="2" a="1"/>
  <c r="J2810" i="2" s="1"/>
  <c r="C2811" i="2"/>
  <c r="D2811" i="2"/>
  <c r="G2811" i="2"/>
  <c r="H2811" i="2"/>
  <c r="I2811" i="2" s="1"/>
  <c r="J2811" i="2" a="1"/>
  <c r="J2811" i="2"/>
  <c r="C2812" i="2"/>
  <c r="D2812" i="2"/>
  <c r="G2812" i="2"/>
  <c r="H2812" i="2"/>
  <c r="I2812" i="2" s="1"/>
  <c r="J2812" i="2" a="1"/>
  <c r="J2812" i="2" s="1"/>
  <c r="C2813" i="2"/>
  <c r="D2813" i="2"/>
  <c r="G2813" i="2"/>
  <c r="H2813" i="2"/>
  <c r="I2813" i="2" s="1"/>
  <c r="J2813" i="2" a="1"/>
  <c r="J2813" i="2" s="1"/>
  <c r="C2814" i="2"/>
  <c r="D2814" i="2"/>
  <c r="G2814" i="2"/>
  <c r="H2814" i="2"/>
  <c r="I2814" i="2" s="1"/>
  <c r="J2814" i="2" a="1"/>
  <c r="J2814" i="2" s="1"/>
  <c r="C2815" i="2"/>
  <c r="D2815" i="2"/>
  <c r="G2815" i="2"/>
  <c r="H2815" i="2"/>
  <c r="I2815" i="2" s="1"/>
  <c r="J2815" i="2" a="1"/>
  <c r="J2815" i="2" s="1"/>
  <c r="C2816" i="2"/>
  <c r="D2816" i="2"/>
  <c r="G2816" i="2"/>
  <c r="H2816" i="2"/>
  <c r="I2816" i="2" s="1"/>
  <c r="J2816" i="2" a="1"/>
  <c r="J2816" i="2" s="1"/>
  <c r="C2817" i="2"/>
  <c r="D2817" i="2"/>
  <c r="G2817" i="2"/>
  <c r="H2817" i="2"/>
  <c r="I2817" i="2" s="1"/>
  <c r="J2817" i="2" a="1"/>
  <c r="J2817" i="2"/>
  <c r="C2818" i="2"/>
  <c r="D2818" i="2"/>
  <c r="G2818" i="2"/>
  <c r="H2818" i="2"/>
  <c r="I2818" i="2" s="1"/>
  <c r="J2818" i="2" a="1"/>
  <c r="J2818" i="2" s="1"/>
  <c r="C2819" i="2"/>
  <c r="D2819" i="2"/>
  <c r="G2819" i="2"/>
  <c r="H2819" i="2"/>
  <c r="I2819" i="2" s="1"/>
  <c r="J2819" i="2" a="1"/>
  <c r="J2819" i="2"/>
  <c r="C2820" i="2"/>
  <c r="D2820" i="2"/>
  <c r="G2820" i="2"/>
  <c r="H2820" i="2"/>
  <c r="I2820" i="2" s="1"/>
  <c r="J2820" i="2" a="1"/>
  <c r="J2820" i="2" s="1"/>
  <c r="C2821" i="2"/>
  <c r="D2821" i="2"/>
  <c r="G2821" i="2"/>
  <c r="H2821" i="2"/>
  <c r="I2821" i="2" s="1"/>
  <c r="J2821" i="2" a="1"/>
  <c r="J2821" i="2" s="1"/>
  <c r="C2822" i="2"/>
  <c r="D2822" i="2"/>
  <c r="G2822" i="2"/>
  <c r="H2822" i="2"/>
  <c r="I2822" i="2" s="1"/>
  <c r="J2822" i="2" a="1"/>
  <c r="J2822" i="2" s="1"/>
  <c r="C2823" i="2"/>
  <c r="D2823" i="2"/>
  <c r="G2823" i="2"/>
  <c r="H2823" i="2"/>
  <c r="I2823" i="2" s="1"/>
  <c r="J2823" i="2" a="1"/>
  <c r="J2823" i="2" s="1"/>
  <c r="C2824" i="2"/>
  <c r="D2824" i="2"/>
  <c r="G2824" i="2"/>
  <c r="H2824" i="2"/>
  <c r="I2824" i="2" s="1"/>
  <c r="J2824" i="2" a="1"/>
  <c r="J2824" i="2" s="1"/>
  <c r="C2825" i="2"/>
  <c r="D2825" i="2"/>
  <c r="G2825" i="2"/>
  <c r="H2825" i="2"/>
  <c r="I2825" i="2" s="1"/>
  <c r="J2825" i="2" a="1"/>
  <c r="J2825" i="2"/>
  <c r="C2826" i="2"/>
  <c r="D2826" i="2"/>
  <c r="G2826" i="2"/>
  <c r="H2826" i="2"/>
  <c r="I2826" i="2" s="1"/>
  <c r="J2826" i="2" a="1"/>
  <c r="J2826" i="2" s="1"/>
  <c r="C2827" i="2"/>
  <c r="D2827" i="2"/>
  <c r="G2827" i="2"/>
  <c r="H2827" i="2"/>
  <c r="I2827" i="2" s="1"/>
  <c r="J2827" i="2" a="1"/>
  <c r="J2827" i="2"/>
  <c r="C2828" i="2"/>
  <c r="D2828" i="2"/>
  <c r="G2828" i="2"/>
  <c r="H2828" i="2"/>
  <c r="I2828" i="2" s="1"/>
  <c r="J2828" i="2" a="1"/>
  <c r="J2828" i="2" s="1"/>
  <c r="C2829" i="2"/>
  <c r="D2829" i="2"/>
  <c r="G2829" i="2"/>
  <c r="H2829" i="2"/>
  <c r="I2829" i="2" s="1"/>
  <c r="J2829" i="2" a="1"/>
  <c r="J2829" i="2" s="1"/>
  <c r="C2830" i="2"/>
  <c r="D2830" i="2"/>
  <c r="G2830" i="2"/>
  <c r="H2830" i="2"/>
  <c r="I2830" i="2" s="1"/>
  <c r="J2830" i="2" a="1"/>
  <c r="J2830" i="2" s="1"/>
  <c r="C2831" i="2"/>
  <c r="D2831" i="2"/>
  <c r="G2831" i="2"/>
  <c r="H2831" i="2"/>
  <c r="I2831" i="2" s="1"/>
  <c r="J2831" i="2" a="1"/>
  <c r="J2831" i="2" s="1"/>
  <c r="C2832" i="2"/>
  <c r="D2832" i="2"/>
  <c r="G2832" i="2"/>
  <c r="H2832" i="2"/>
  <c r="I2832" i="2" s="1"/>
  <c r="J2832" i="2" a="1"/>
  <c r="J2832" i="2" s="1"/>
  <c r="C2833" i="2"/>
  <c r="D2833" i="2"/>
  <c r="G2833" i="2"/>
  <c r="H2833" i="2"/>
  <c r="I2833" i="2" s="1"/>
  <c r="J2833" i="2" a="1"/>
  <c r="J2833" i="2"/>
  <c r="C2834" i="2"/>
  <c r="D2834" i="2"/>
  <c r="G2834" i="2"/>
  <c r="H2834" i="2"/>
  <c r="I2834" i="2" s="1"/>
  <c r="J2834" i="2" a="1"/>
  <c r="J2834" i="2" s="1"/>
  <c r="C2835" i="2"/>
  <c r="D2835" i="2"/>
  <c r="G2835" i="2"/>
  <c r="H2835" i="2"/>
  <c r="I2835" i="2" s="1"/>
  <c r="J2835" i="2" a="1"/>
  <c r="J2835" i="2"/>
  <c r="C2836" i="2"/>
  <c r="D2836" i="2"/>
  <c r="G2836" i="2"/>
  <c r="H2836" i="2"/>
  <c r="I2836" i="2" s="1"/>
  <c r="J2836" i="2" a="1"/>
  <c r="J2836" i="2" s="1"/>
  <c r="C2837" i="2"/>
  <c r="D2837" i="2"/>
  <c r="G2837" i="2"/>
  <c r="H2837" i="2"/>
  <c r="I2837" i="2" s="1"/>
  <c r="J2837" i="2" a="1"/>
  <c r="J2837" i="2" s="1"/>
  <c r="C2838" i="2"/>
  <c r="D2838" i="2"/>
  <c r="G2838" i="2"/>
  <c r="H2838" i="2"/>
  <c r="I2838" i="2" s="1"/>
  <c r="J2838" i="2" a="1"/>
  <c r="J2838" i="2" s="1"/>
  <c r="C2839" i="2"/>
  <c r="D2839" i="2"/>
  <c r="G2839" i="2"/>
  <c r="H2839" i="2"/>
  <c r="I2839" i="2" s="1"/>
  <c r="J2839" i="2" a="1"/>
  <c r="J2839" i="2" s="1"/>
  <c r="C2840" i="2"/>
  <c r="D2840" i="2"/>
  <c r="G2840" i="2"/>
  <c r="H2840" i="2"/>
  <c r="I2840" i="2" s="1"/>
  <c r="J2840" i="2" a="1"/>
  <c r="J2840" i="2" s="1"/>
  <c r="C2841" i="2"/>
  <c r="D2841" i="2"/>
  <c r="G2841" i="2"/>
  <c r="H2841" i="2"/>
  <c r="I2841" i="2" s="1"/>
  <c r="J2841" i="2" a="1"/>
  <c r="J2841" i="2"/>
  <c r="C2842" i="2"/>
  <c r="D2842" i="2"/>
  <c r="G2842" i="2"/>
  <c r="H2842" i="2"/>
  <c r="I2842" i="2" s="1"/>
  <c r="J2842" i="2" a="1"/>
  <c r="J2842" i="2" s="1"/>
  <c r="C2843" i="2"/>
  <c r="D2843" i="2"/>
  <c r="G2843" i="2"/>
  <c r="H2843" i="2"/>
  <c r="I2843" i="2" s="1"/>
  <c r="J2843" i="2" a="1"/>
  <c r="J2843" i="2"/>
  <c r="C2844" i="2"/>
  <c r="D2844" i="2"/>
  <c r="G2844" i="2"/>
  <c r="H2844" i="2"/>
  <c r="I2844" i="2" s="1"/>
  <c r="J2844" i="2" a="1"/>
  <c r="J2844" i="2" s="1"/>
  <c r="C2845" i="2"/>
  <c r="D2845" i="2"/>
  <c r="G2845" i="2"/>
  <c r="H2845" i="2"/>
  <c r="I2845" i="2" s="1"/>
  <c r="J2845" i="2" a="1"/>
  <c r="J2845" i="2" s="1"/>
  <c r="C2846" i="2"/>
  <c r="D2846" i="2"/>
  <c r="G2846" i="2"/>
  <c r="H2846" i="2"/>
  <c r="I2846" i="2" s="1"/>
  <c r="J2846" i="2" a="1"/>
  <c r="J2846" i="2" s="1"/>
  <c r="C2847" i="2"/>
  <c r="D2847" i="2"/>
  <c r="G2847" i="2"/>
  <c r="H2847" i="2"/>
  <c r="I2847" i="2" s="1"/>
  <c r="J2847" i="2" a="1"/>
  <c r="J2847" i="2" s="1"/>
  <c r="C2848" i="2"/>
  <c r="D2848" i="2"/>
  <c r="G2848" i="2"/>
  <c r="H2848" i="2"/>
  <c r="I2848" i="2" s="1"/>
  <c r="J2848" i="2" a="1"/>
  <c r="J2848" i="2" s="1"/>
  <c r="C2849" i="2"/>
  <c r="D2849" i="2"/>
  <c r="G2849" i="2"/>
  <c r="H2849" i="2"/>
  <c r="I2849" i="2" s="1"/>
  <c r="J2849" i="2" a="1"/>
  <c r="J2849" i="2"/>
  <c r="C2850" i="2"/>
  <c r="D2850" i="2"/>
  <c r="G2850" i="2"/>
  <c r="H2850" i="2"/>
  <c r="I2850" i="2" s="1"/>
  <c r="J2850" i="2" a="1"/>
  <c r="J2850" i="2" s="1"/>
  <c r="C2851" i="2"/>
  <c r="D2851" i="2"/>
  <c r="G2851" i="2"/>
  <c r="H2851" i="2"/>
  <c r="I2851" i="2" s="1"/>
  <c r="J2851" i="2" a="1"/>
  <c r="J2851" i="2"/>
  <c r="C2852" i="2"/>
  <c r="D2852" i="2"/>
  <c r="G2852" i="2"/>
  <c r="H2852" i="2"/>
  <c r="I2852" i="2" s="1"/>
  <c r="J2852" i="2" a="1"/>
  <c r="J2852" i="2" s="1"/>
  <c r="C2853" i="2"/>
  <c r="D2853" i="2"/>
  <c r="G2853" i="2"/>
  <c r="H2853" i="2"/>
  <c r="I2853" i="2" s="1"/>
  <c r="J2853" i="2" a="1"/>
  <c r="J2853" i="2" s="1"/>
  <c r="C2854" i="2"/>
  <c r="D2854" i="2"/>
  <c r="G2854" i="2"/>
  <c r="H2854" i="2"/>
  <c r="I2854" i="2" s="1"/>
  <c r="J2854" i="2" a="1"/>
  <c r="J2854" i="2" s="1"/>
  <c r="C2855" i="2"/>
  <c r="D2855" i="2"/>
  <c r="G2855" i="2"/>
  <c r="H2855" i="2"/>
  <c r="I2855" i="2" s="1"/>
  <c r="J2855" i="2" a="1"/>
  <c r="J2855" i="2" s="1"/>
  <c r="C2856" i="2"/>
  <c r="D2856" i="2"/>
  <c r="G2856" i="2"/>
  <c r="H2856" i="2"/>
  <c r="I2856" i="2" s="1"/>
  <c r="J2856" i="2" a="1"/>
  <c r="J2856" i="2" s="1"/>
  <c r="C2857" i="2"/>
  <c r="D2857" i="2"/>
  <c r="G2857" i="2"/>
  <c r="H2857" i="2"/>
  <c r="I2857" i="2" s="1"/>
  <c r="J2857" i="2" a="1"/>
  <c r="J2857" i="2"/>
  <c r="C2858" i="2"/>
  <c r="D2858" i="2"/>
  <c r="G2858" i="2"/>
  <c r="H2858" i="2"/>
  <c r="I2858" i="2" s="1"/>
  <c r="J2858" i="2" a="1"/>
  <c r="J2858" i="2" s="1"/>
  <c r="C2859" i="2"/>
  <c r="D2859" i="2"/>
  <c r="G2859" i="2"/>
  <c r="H2859" i="2"/>
  <c r="I2859" i="2" s="1"/>
  <c r="J2859" i="2" a="1"/>
  <c r="J2859" i="2"/>
  <c r="C2860" i="2"/>
  <c r="D2860" i="2"/>
  <c r="G2860" i="2"/>
  <c r="H2860" i="2"/>
  <c r="I2860" i="2" s="1"/>
  <c r="J2860" i="2" a="1"/>
  <c r="J2860" i="2" s="1"/>
  <c r="C2861" i="2"/>
  <c r="D2861" i="2"/>
  <c r="G2861" i="2"/>
  <c r="H2861" i="2"/>
  <c r="I2861" i="2" s="1"/>
  <c r="J2861" i="2" a="1"/>
  <c r="J2861" i="2" s="1"/>
  <c r="C2862" i="2"/>
  <c r="D2862" i="2"/>
  <c r="G2862" i="2"/>
  <c r="H2862" i="2"/>
  <c r="I2862" i="2" s="1"/>
  <c r="J2862" i="2" a="1"/>
  <c r="J2862" i="2" s="1"/>
  <c r="C2863" i="2"/>
  <c r="D2863" i="2"/>
  <c r="G2863" i="2"/>
  <c r="H2863" i="2"/>
  <c r="I2863" i="2" s="1"/>
  <c r="J2863" i="2" a="1"/>
  <c r="J2863" i="2" s="1"/>
  <c r="C2864" i="2"/>
  <c r="D2864" i="2"/>
  <c r="G2864" i="2"/>
  <c r="H2864" i="2"/>
  <c r="I2864" i="2" s="1"/>
  <c r="J2864" i="2" a="1"/>
  <c r="J2864" i="2" s="1"/>
  <c r="C2865" i="2"/>
  <c r="D2865" i="2"/>
  <c r="G2865" i="2"/>
  <c r="H2865" i="2"/>
  <c r="I2865" i="2" s="1"/>
  <c r="J2865" i="2" a="1"/>
  <c r="J2865" i="2"/>
  <c r="C2866" i="2"/>
  <c r="D2866" i="2"/>
  <c r="G2866" i="2"/>
  <c r="H2866" i="2"/>
  <c r="I2866" i="2" s="1"/>
  <c r="J2866" i="2" a="1"/>
  <c r="J2866" i="2" s="1"/>
  <c r="C2867" i="2"/>
  <c r="D2867" i="2"/>
  <c r="G2867" i="2"/>
  <c r="H2867" i="2"/>
  <c r="I2867" i="2" s="1"/>
  <c r="J2867" i="2" a="1"/>
  <c r="J2867" i="2"/>
  <c r="C2868" i="2"/>
  <c r="D2868" i="2"/>
  <c r="G2868" i="2"/>
  <c r="H2868" i="2"/>
  <c r="I2868" i="2" s="1"/>
  <c r="J2868" i="2" a="1"/>
  <c r="J2868" i="2" s="1"/>
  <c r="C2869" i="2"/>
  <c r="D2869" i="2"/>
  <c r="G2869" i="2"/>
  <c r="H2869" i="2"/>
  <c r="I2869" i="2" s="1"/>
  <c r="J2869" i="2" a="1"/>
  <c r="J2869" i="2" s="1"/>
  <c r="C2870" i="2"/>
  <c r="D2870" i="2"/>
  <c r="G2870" i="2"/>
  <c r="H2870" i="2"/>
  <c r="I2870" i="2" s="1"/>
  <c r="J2870" i="2" a="1"/>
  <c r="J2870" i="2" s="1"/>
  <c r="C2871" i="2"/>
  <c r="D2871" i="2"/>
  <c r="G2871" i="2"/>
  <c r="H2871" i="2"/>
  <c r="I2871" i="2" s="1"/>
  <c r="J2871" i="2" a="1"/>
  <c r="J2871" i="2" s="1"/>
  <c r="C2872" i="2"/>
  <c r="D2872" i="2"/>
  <c r="G2872" i="2"/>
  <c r="H2872" i="2"/>
  <c r="I2872" i="2" s="1"/>
  <c r="J2872" i="2" a="1"/>
  <c r="J2872" i="2" s="1"/>
  <c r="C2873" i="2"/>
  <c r="D2873" i="2"/>
  <c r="G2873" i="2"/>
  <c r="H2873" i="2"/>
  <c r="I2873" i="2" s="1"/>
  <c r="J2873" i="2" a="1"/>
  <c r="J2873" i="2"/>
  <c r="C2874" i="2"/>
  <c r="D2874" i="2"/>
  <c r="G2874" i="2"/>
  <c r="H2874" i="2"/>
  <c r="I2874" i="2" s="1"/>
  <c r="J2874" i="2" a="1"/>
  <c r="J2874" i="2" s="1"/>
  <c r="C2875" i="2"/>
  <c r="D2875" i="2"/>
  <c r="G2875" i="2"/>
  <c r="H2875" i="2"/>
  <c r="I2875" i="2" s="1"/>
  <c r="J2875" i="2" a="1"/>
  <c r="J2875" i="2"/>
  <c r="C2876" i="2"/>
  <c r="D2876" i="2"/>
  <c r="G2876" i="2"/>
  <c r="H2876" i="2"/>
  <c r="I2876" i="2" s="1"/>
  <c r="J2876" i="2" a="1"/>
  <c r="J2876" i="2" s="1"/>
  <c r="C2877" i="2"/>
  <c r="D2877" i="2"/>
  <c r="G2877" i="2"/>
  <c r="H2877" i="2"/>
  <c r="I2877" i="2" s="1"/>
  <c r="J2877" i="2" a="1"/>
  <c r="J2877" i="2" s="1"/>
  <c r="C2878" i="2"/>
  <c r="D2878" i="2"/>
  <c r="G2878" i="2"/>
  <c r="H2878" i="2"/>
  <c r="I2878" i="2" s="1"/>
  <c r="J2878" i="2" a="1"/>
  <c r="J2878" i="2" s="1"/>
  <c r="C2879" i="2"/>
  <c r="D2879" i="2"/>
  <c r="G2879" i="2"/>
  <c r="H2879" i="2"/>
  <c r="I2879" i="2" s="1"/>
  <c r="J2879" i="2" a="1"/>
  <c r="J2879" i="2" s="1"/>
  <c r="C2880" i="2"/>
  <c r="D2880" i="2"/>
  <c r="G2880" i="2"/>
  <c r="H2880" i="2"/>
  <c r="I2880" i="2" s="1"/>
  <c r="J2880" i="2" a="1"/>
  <c r="J2880" i="2" s="1"/>
  <c r="C2881" i="2"/>
  <c r="D2881" i="2"/>
  <c r="G2881" i="2"/>
  <c r="H2881" i="2"/>
  <c r="I2881" i="2" s="1"/>
  <c r="J2881" i="2" a="1"/>
  <c r="J2881" i="2"/>
  <c r="C2882" i="2"/>
  <c r="D2882" i="2"/>
  <c r="G2882" i="2"/>
  <c r="H2882" i="2"/>
  <c r="I2882" i="2" s="1"/>
  <c r="J2882" i="2" a="1"/>
  <c r="J2882" i="2" s="1"/>
  <c r="C2883" i="2"/>
  <c r="D2883" i="2"/>
  <c r="G2883" i="2"/>
  <c r="H2883" i="2"/>
  <c r="I2883" i="2" s="1"/>
  <c r="J2883" i="2" a="1"/>
  <c r="J2883" i="2"/>
  <c r="C2884" i="2"/>
  <c r="D2884" i="2"/>
  <c r="G2884" i="2"/>
  <c r="H2884" i="2"/>
  <c r="I2884" i="2" s="1"/>
  <c r="J2884" i="2" a="1"/>
  <c r="J2884" i="2" s="1"/>
  <c r="C2885" i="2"/>
  <c r="D2885" i="2"/>
  <c r="G2885" i="2"/>
  <c r="H2885" i="2"/>
  <c r="I2885" i="2" s="1"/>
  <c r="J2885" i="2" a="1"/>
  <c r="J2885" i="2" s="1"/>
  <c r="C2886" i="2"/>
  <c r="D2886" i="2"/>
  <c r="G2886" i="2"/>
  <c r="H2886" i="2"/>
  <c r="I2886" i="2" s="1"/>
  <c r="J2886" i="2" a="1"/>
  <c r="J2886" i="2" s="1"/>
  <c r="C2887" i="2"/>
  <c r="D2887" i="2"/>
  <c r="G2887" i="2"/>
  <c r="H2887" i="2"/>
  <c r="I2887" i="2" s="1"/>
  <c r="J2887" i="2" a="1"/>
  <c r="J2887" i="2" s="1"/>
  <c r="C2888" i="2"/>
  <c r="D2888" i="2"/>
  <c r="G2888" i="2"/>
  <c r="H2888" i="2"/>
  <c r="I2888" i="2" s="1"/>
  <c r="J2888" i="2" a="1"/>
  <c r="J2888" i="2" s="1"/>
  <c r="C2889" i="2"/>
  <c r="D2889" i="2"/>
  <c r="G2889" i="2"/>
  <c r="H2889" i="2"/>
  <c r="I2889" i="2" s="1"/>
  <c r="J2889" i="2" a="1"/>
  <c r="J2889" i="2"/>
  <c r="C2890" i="2"/>
  <c r="D2890" i="2"/>
  <c r="G2890" i="2"/>
  <c r="H2890" i="2"/>
  <c r="I2890" i="2" s="1"/>
  <c r="J2890" i="2" a="1"/>
  <c r="J2890" i="2" s="1"/>
  <c r="C2891" i="2"/>
  <c r="D2891" i="2"/>
  <c r="G2891" i="2"/>
  <c r="H2891" i="2"/>
  <c r="I2891" i="2" s="1"/>
  <c r="J2891" i="2" a="1"/>
  <c r="J2891" i="2"/>
  <c r="C2892" i="2"/>
  <c r="D2892" i="2"/>
  <c r="G2892" i="2"/>
  <c r="H2892" i="2"/>
  <c r="I2892" i="2" s="1"/>
  <c r="J2892" i="2" a="1"/>
  <c r="J2892" i="2" s="1"/>
  <c r="C2893" i="2"/>
  <c r="D2893" i="2"/>
  <c r="G2893" i="2"/>
  <c r="H2893" i="2"/>
  <c r="I2893" i="2" s="1"/>
  <c r="J2893" i="2" a="1"/>
  <c r="J2893" i="2" s="1"/>
  <c r="C2894" i="2"/>
  <c r="D2894" i="2"/>
  <c r="G2894" i="2"/>
  <c r="H2894" i="2"/>
  <c r="I2894" i="2" s="1"/>
  <c r="J2894" i="2" a="1"/>
  <c r="J2894" i="2" s="1"/>
  <c r="C2895" i="2"/>
  <c r="D2895" i="2"/>
  <c r="G2895" i="2"/>
  <c r="H2895" i="2"/>
  <c r="I2895" i="2"/>
  <c r="J2895" i="2" a="1"/>
  <c r="J2895" i="2" s="1"/>
  <c r="C2896" i="2"/>
  <c r="D2896" i="2"/>
  <c r="G2896" i="2"/>
  <c r="H2896" i="2"/>
  <c r="I2896" i="2" s="1"/>
  <c r="J2896" i="2" a="1"/>
  <c r="J2896" i="2" s="1"/>
  <c r="C2897" i="2"/>
  <c r="D2897" i="2"/>
  <c r="G2897" i="2"/>
  <c r="H2897" i="2"/>
  <c r="I2897" i="2"/>
  <c r="J2897" i="2" a="1"/>
  <c r="J2897" i="2" s="1"/>
  <c r="C2898" i="2"/>
  <c r="D2898" i="2"/>
  <c r="G2898" i="2"/>
  <c r="H2898" i="2"/>
  <c r="I2898" i="2" s="1"/>
  <c r="J2898" i="2" a="1"/>
  <c r="J2898" i="2" s="1"/>
  <c r="C2899" i="2"/>
  <c r="D2899" i="2"/>
  <c r="G2899" i="2"/>
  <c r="H2899" i="2"/>
  <c r="I2899" i="2" s="1"/>
  <c r="J2899" i="2" a="1"/>
  <c r="J2899" i="2"/>
  <c r="C2900" i="2"/>
  <c r="D2900" i="2"/>
  <c r="G2900" i="2"/>
  <c r="H2900" i="2"/>
  <c r="I2900" i="2" s="1"/>
  <c r="J2900" i="2" a="1"/>
  <c r="J2900" i="2" s="1"/>
  <c r="C2901" i="2"/>
  <c r="D2901" i="2"/>
  <c r="G2901" i="2"/>
  <c r="H2901" i="2"/>
  <c r="I2901" i="2" s="1"/>
  <c r="J2901" i="2" a="1"/>
  <c r="J2901" i="2" s="1"/>
  <c r="C2902" i="2"/>
  <c r="D2902" i="2"/>
  <c r="G2902" i="2"/>
  <c r="H2902" i="2"/>
  <c r="I2902" i="2" s="1"/>
  <c r="J2902" i="2" a="1"/>
  <c r="J2902" i="2" s="1"/>
  <c r="C2903" i="2"/>
  <c r="D2903" i="2"/>
  <c r="G2903" i="2"/>
  <c r="H2903" i="2"/>
  <c r="I2903" i="2"/>
  <c r="J2903" i="2" a="1"/>
  <c r="J2903" i="2" s="1"/>
  <c r="C2904" i="2"/>
  <c r="D2904" i="2"/>
  <c r="G2904" i="2"/>
  <c r="H2904" i="2"/>
  <c r="I2904" i="2" s="1"/>
  <c r="J2904" i="2" a="1"/>
  <c r="J2904" i="2" s="1"/>
  <c r="C2905" i="2"/>
  <c r="D2905" i="2"/>
  <c r="G2905" i="2"/>
  <c r="H2905" i="2"/>
  <c r="I2905" i="2"/>
  <c r="J2905" i="2" a="1"/>
  <c r="J2905" i="2" s="1"/>
  <c r="C2906" i="2"/>
  <c r="D2906" i="2"/>
  <c r="G2906" i="2"/>
  <c r="H2906" i="2"/>
  <c r="I2906" i="2" s="1"/>
  <c r="J2906" i="2" a="1"/>
  <c r="J2906" i="2" s="1"/>
  <c r="C2907" i="2"/>
  <c r="D2907" i="2"/>
  <c r="G2907" i="2"/>
  <c r="H2907" i="2"/>
  <c r="I2907" i="2" s="1"/>
  <c r="J2907" i="2" a="1"/>
  <c r="J2907" i="2" s="1"/>
  <c r="C2908" i="2"/>
  <c r="D2908" i="2"/>
  <c r="G2908" i="2"/>
  <c r="H2908" i="2"/>
  <c r="I2908" i="2" s="1"/>
  <c r="J2908" i="2" a="1"/>
  <c r="J2908" i="2" s="1"/>
  <c r="C2909" i="2"/>
  <c r="D2909" i="2"/>
  <c r="G2909" i="2"/>
  <c r="H2909" i="2"/>
  <c r="I2909" i="2" s="1"/>
  <c r="J2909" i="2" a="1"/>
  <c r="J2909" i="2" s="1"/>
  <c r="C2910" i="2"/>
  <c r="D2910" i="2"/>
  <c r="G2910" i="2"/>
  <c r="H2910" i="2"/>
  <c r="I2910" i="2" s="1"/>
  <c r="J2910" i="2" a="1"/>
  <c r="J2910" i="2" s="1"/>
  <c r="C2911" i="2"/>
  <c r="D2911" i="2"/>
  <c r="G2911" i="2"/>
  <c r="H2911" i="2"/>
  <c r="I2911" i="2" s="1"/>
  <c r="J2911" i="2" a="1"/>
  <c r="J2911" i="2" s="1"/>
  <c r="C2912" i="2"/>
  <c r="D2912" i="2"/>
  <c r="G2912" i="2"/>
  <c r="H2912" i="2"/>
  <c r="I2912" i="2" s="1"/>
  <c r="J2912" i="2" a="1"/>
  <c r="J2912" i="2" s="1"/>
  <c r="C2913" i="2"/>
  <c r="D2913" i="2"/>
  <c r="G2913" i="2"/>
  <c r="H2913" i="2"/>
  <c r="I2913" i="2" s="1"/>
  <c r="J2913" i="2" a="1"/>
  <c r="J2913" i="2" s="1"/>
  <c r="C2914" i="2"/>
  <c r="D2914" i="2"/>
  <c r="G2914" i="2"/>
  <c r="H2914" i="2"/>
  <c r="I2914" i="2" s="1"/>
  <c r="J2914" i="2" a="1"/>
  <c r="J2914" i="2" s="1"/>
  <c r="C2915" i="2"/>
  <c r="D2915" i="2"/>
  <c r="G2915" i="2"/>
  <c r="H2915" i="2"/>
  <c r="I2915" i="2" s="1"/>
  <c r="J2915" i="2" a="1"/>
  <c r="J2915" i="2" s="1"/>
  <c r="C2916" i="2"/>
  <c r="D2916" i="2"/>
  <c r="G2916" i="2"/>
  <c r="H2916" i="2"/>
  <c r="I2916" i="2" s="1"/>
  <c r="J2916" i="2" a="1"/>
  <c r="J2916" i="2" s="1"/>
  <c r="C2917" i="2"/>
  <c r="D2917" i="2"/>
  <c r="G2917" i="2"/>
  <c r="H2917" i="2"/>
  <c r="I2917" i="2" s="1"/>
  <c r="J2917" i="2" a="1"/>
  <c r="J2917" i="2" s="1"/>
  <c r="C2918" i="2"/>
  <c r="D2918" i="2"/>
  <c r="G2918" i="2"/>
  <c r="H2918" i="2"/>
  <c r="I2918" i="2" s="1"/>
  <c r="J2918" i="2" a="1"/>
  <c r="J2918" i="2" s="1"/>
  <c r="C2919" i="2"/>
  <c r="D2919" i="2"/>
  <c r="G2919" i="2"/>
  <c r="H2919" i="2"/>
  <c r="I2919" i="2" s="1"/>
  <c r="J2919" i="2" a="1"/>
  <c r="J2919" i="2" s="1"/>
  <c r="C2920" i="2"/>
  <c r="D2920" i="2"/>
  <c r="G2920" i="2"/>
  <c r="H2920" i="2"/>
  <c r="I2920" i="2" s="1"/>
  <c r="J2920" i="2" a="1"/>
  <c r="J2920" i="2" s="1"/>
  <c r="C2921" i="2"/>
  <c r="D2921" i="2"/>
  <c r="G2921" i="2"/>
  <c r="H2921" i="2"/>
  <c r="I2921" i="2" s="1"/>
  <c r="J2921" i="2" a="1"/>
  <c r="J2921" i="2" s="1"/>
  <c r="C2922" i="2"/>
  <c r="D2922" i="2"/>
  <c r="G2922" i="2"/>
  <c r="H2922" i="2"/>
  <c r="I2922" i="2" s="1"/>
  <c r="J2922" i="2" a="1"/>
  <c r="J2922" i="2" s="1"/>
  <c r="C2923" i="2"/>
  <c r="D2923" i="2"/>
  <c r="G2923" i="2"/>
  <c r="H2923" i="2"/>
  <c r="I2923" i="2" s="1"/>
  <c r="J2923" i="2" a="1"/>
  <c r="J2923" i="2" s="1"/>
  <c r="C2924" i="2"/>
  <c r="D2924" i="2"/>
  <c r="G2924" i="2"/>
  <c r="H2924" i="2"/>
  <c r="I2924" i="2" s="1"/>
  <c r="J2924" i="2" a="1"/>
  <c r="J2924" i="2" s="1"/>
  <c r="C2925" i="2"/>
  <c r="D2925" i="2"/>
  <c r="G2925" i="2"/>
  <c r="H2925" i="2"/>
  <c r="I2925" i="2" s="1"/>
  <c r="J2925" i="2" a="1"/>
  <c r="J2925" i="2" s="1"/>
  <c r="C2926" i="2"/>
  <c r="D2926" i="2"/>
  <c r="G2926" i="2"/>
  <c r="H2926" i="2"/>
  <c r="I2926" i="2" s="1"/>
  <c r="J2926" i="2" a="1"/>
  <c r="J2926" i="2" s="1"/>
  <c r="C2927" i="2"/>
  <c r="D2927" i="2"/>
  <c r="G2927" i="2"/>
  <c r="H2927" i="2"/>
  <c r="I2927" i="2" s="1"/>
  <c r="J2927" i="2" a="1"/>
  <c r="J2927" i="2" s="1"/>
  <c r="C2928" i="2"/>
  <c r="D2928" i="2"/>
  <c r="G2928" i="2"/>
  <c r="H2928" i="2"/>
  <c r="I2928" i="2" s="1"/>
  <c r="J2928" i="2" a="1"/>
  <c r="J2928" i="2" s="1"/>
  <c r="C2929" i="2"/>
  <c r="D2929" i="2"/>
  <c r="G2929" i="2"/>
  <c r="H2929" i="2"/>
  <c r="I2929" i="2" s="1"/>
  <c r="J2929" i="2" a="1"/>
  <c r="J2929" i="2" s="1"/>
  <c r="C2930" i="2"/>
  <c r="D2930" i="2"/>
  <c r="G2930" i="2"/>
  <c r="H2930" i="2"/>
  <c r="I2930" i="2" s="1"/>
  <c r="J2930" i="2" a="1"/>
  <c r="J2930" i="2" s="1"/>
  <c r="C2931" i="2"/>
  <c r="D2931" i="2"/>
  <c r="G2931" i="2"/>
  <c r="H2931" i="2"/>
  <c r="I2931" i="2" s="1"/>
  <c r="J2931" i="2" a="1"/>
  <c r="J2931" i="2" s="1"/>
  <c r="C2932" i="2"/>
  <c r="D2932" i="2"/>
  <c r="G2932" i="2"/>
  <c r="H2932" i="2"/>
  <c r="I2932" i="2" s="1"/>
  <c r="J2932" i="2" a="1"/>
  <c r="J2932" i="2" s="1"/>
  <c r="C2933" i="2"/>
  <c r="D2933" i="2"/>
  <c r="G2933" i="2"/>
  <c r="H2933" i="2"/>
  <c r="I2933" i="2" s="1"/>
  <c r="J2933" i="2" a="1"/>
  <c r="J2933" i="2" s="1"/>
  <c r="C2934" i="2"/>
  <c r="D2934" i="2"/>
  <c r="G2934" i="2"/>
  <c r="H2934" i="2"/>
  <c r="I2934" i="2" s="1"/>
  <c r="J2934" i="2" a="1"/>
  <c r="J2934" i="2" s="1"/>
  <c r="C2935" i="2"/>
  <c r="D2935" i="2"/>
  <c r="G2935" i="2"/>
  <c r="H2935" i="2"/>
  <c r="I2935" i="2" s="1"/>
  <c r="J2935" i="2" a="1"/>
  <c r="J2935" i="2" s="1"/>
  <c r="C2936" i="2"/>
  <c r="D2936" i="2"/>
  <c r="G2936" i="2"/>
  <c r="H2936" i="2"/>
  <c r="I2936" i="2" s="1"/>
  <c r="J2936" i="2" a="1"/>
  <c r="J2936" i="2" s="1"/>
  <c r="C2937" i="2"/>
  <c r="D2937" i="2"/>
  <c r="G2937" i="2"/>
  <c r="H2937" i="2"/>
  <c r="I2937" i="2" s="1"/>
  <c r="J2937" i="2" a="1"/>
  <c r="J2937" i="2" s="1"/>
  <c r="C2938" i="2"/>
  <c r="D2938" i="2"/>
  <c r="G2938" i="2"/>
  <c r="H2938" i="2"/>
  <c r="I2938" i="2" s="1"/>
  <c r="J2938" i="2" a="1"/>
  <c r="J2938" i="2" s="1"/>
  <c r="C2939" i="2"/>
  <c r="D2939" i="2"/>
  <c r="G2939" i="2"/>
  <c r="H2939" i="2"/>
  <c r="I2939" i="2" s="1"/>
  <c r="J2939" i="2" a="1"/>
  <c r="J2939" i="2" s="1"/>
  <c r="C2940" i="2"/>
  <c r="D2940" i="2"/>
  <c r="G2940" i="2"/>
  <c r="H2940" i="2"/>
  <c r="I2940" i="2" s="1"/>
  <c r="J2940" i="2" a="1"/>
  <c r="J2940" i="2" s="1"/>
  <c r="C2941" i="2"/>
  <c r="D2941" i="2"/>
  <c r="G2941" i="2"/>
  <c r="H2941" i="2"/>
  <c r="I2941" i="2" s="1"/>
  <c r="J2941" i="2" a="1"/>
  <c r="J2941" i="2" s="1"/>
  <c r="C2942" i="2"/>
  <c r="D2942" i="2"/>
  <c r="G2942" i="2"/>
  <c r="H2942" i="2"/>
  <c r="I2942" i="2" s="1"/>
  <c r="J2942" i="2" a="1"/>
  <c r="J2942" i="2" s="1"/>
  <c r="C2943" i="2"/>
  <c r="D2943" i="2"/>
  <c r="G2943" i="2"/>
  <c r="H2943" i="2"/>
  <c r="I2943" i="2" s="1"/>
  <c r="J2943" i="2" a="1"/>
  <c r="J2943" i="2" s="1"/>
  <c r="C2944" i="2"/>
  <c r="D2944" i="2"/>
  <c r="G2944" i="2"/>
  <c r="H2944" i="2"/>
  <c r="I2944" i="2" s="1"/>
  <c r="J2944" i="2" a="1"/>
  <c r="J2944" i="2" s="1"/>
  <c r="C2945" i="2"/>
  <c r="D2945" i="2"/>
  <c r="G2945" i="2"/>
  <c r="H2945" i="2"/>
  <c r="I2945" i="2" s="1"/>
  <c r="J2945" i="2" a="1"/>
  <c r="J2945" i="2" s="1"/>
  <c r="C2946" i="2"/>
  <c r="D2946" i="2"/>
  <c r="G2946" i="2"/>
  <c r="H2946" i="2"/>
  <c r="I2946" i="2" s="1"/>
  <c r="J2946" i="2" a="1"/>
  <c r="J2946" i="2" s="1"/>
  <c r="C2947" i="2"/>
  <c r="D2947" i="2"/>
  <c r="G2947" i="2"/>
  <c r="H2947" i="2"/>
  <c r="I2947" i="2" s="1"/>
  <c r="J2947" i="2" a="1"/>
  <c r="J2947" i="2" s="1"/>
  <c r="C2948" i="2"/>
  <c r="D2948" i="2"/>
  <c r="G2948" i="2"/>
  <c r="H2948" i="2"/>
  <c r="I2948" i="2" s="1"/>
  <c r="J2948" i="2" a="1"/>
  <c r="J2948" i="2" s="1"/>
  <c r="C2949" i="2"/>
  <c r="D2949" i="2"/>
  <c r="G2949" i="2"/>
  <c r="H2949" i="2"/>
  <c r="I2949" i="2" s="1"/>
  <c r="J2949" i="2" a="1"/>
  <c r="J2949" i="2" s="1"/>
  <c r="C2950" i="2"/>
  <c r="D2950" i="2"/>
  <c r="G2950" i="2"/>
  <c r="H2950" i="2"/>
  <c r="I2950" i="2" s="1"/>
  <c r="J2950" i="2" a="1"/>
  <c r="J2950" i="2" s="1"/>
  <c r="C2951" i="2"/>
  <c r="D2951" i="2"/>
  <c r="G2951" i="2"/>
  <c r="H2951" i="2"/>
  <c r="I2951" i="2" s="1"/>
  <c r="J2951" i="2" a="1"/>
  <c r="J2951" i="2" s="1"/>
  <c r="C2952" i="2"/>
  <c r="D2952" i="2"/>
  <c r="G2952" i="2"/>
  <c r="H2952" i="2"/>
  <c r="I2952" i="2" s="1"/>
  <c r="J2952" i="2" a="1"/>
  <c r="J2952" i="2" s="1"/>
  <c r="C2953" i="2"/>
  <c r="D2953" i="2"/>
  <c r="G2953" i="2"/>
  <c r="H2953" i="2"/>
  <c r="I2953" i="2" s="1"/>
  <c r="J2953" i="2" a="1"/>
  <c r="J2953" i="2" s="1"/>
  <c r="C2954" i="2"/>
  <c r="D2954" i="2"/>
  <c r="G2954" i="2"/>
  <c r="H2954" i="2"/>
  <c r="I2954" i="2" s="1"/>
  <c r="J2954" i="2" a="1"/>
  <c r="J2954" i="2" s="1"/>
  <c r="C2955" i="2"/>
  <c r="D2955" i="2"/>
  <c r="G2955" i="2"/>
  <c r="H2955" i="2"/>
  <c r="I2955" i="2" s="1"/>
  <c r="J2955" i="2" a="1"/>
  <c r="J2955" i="2" s="1"/>
  <c r="C2956" i="2"/>
  <c r="D2956" i="2"/>
  <c r="G2956" i="2"/>
  <c r="H2956" i="2"/>
  <c r="I2956" i="2" s="1"/>
  <c r="J2956" i="2" a="1"/>
  <c r="J2956" i="2" s="1"/>
  <c r="C2957" i="2"/>
  <c r="D2957" i="2"/>
  <c r="G2957" i="2"/>
  <c r="H2957" i="2"/>
  <c r="I2957" i="2" s="1"/>
  <c r="J2957" i="2" a="1"/>
  <c r="J2957" i="2" s="1"/>
  <c r="C2958" i="2"/>
  <c r="D2958" i="2"/>
  <c r="G2958" i="2"/>
  <c r="H2958" i="2"/>
  <c r="I2958" i="2" s="1"/>
  <c r="J2958" i="2" a="1"/>
  <c r="J2958" i="2" s="1"/>
  <c r="C2959" i="2"/>
  <c r="D2959" i="2"/>
  <c r="G2959" i="2"/>
  <c r="H2959" i="2"/>
  <c r="I2959" i="2" s="1"/>
  <c r="J2959" i="2" a="1"/>
  <c r="J2959" i="2" s="1"/>
  <c r="C2960" i="2"/>
  <c r="D2960" i="2"/>
  <c r="G2960" i="2"/>
  <c r="H2960" i="2"/>
  <c r="I2960" i="2" s="1"/>
  <c r="J2960" i="2" a="1"/>
  <c r="J2960" i="2" s="1"/>
  <c r="C2961" i="2"/>
  <c r="D2961" i="2"/>
  <c r="G2961" i="2"/>
  <c r="H2961" i="2"/>
  <c r="I2961" i="2" s="1"/>
  <c r="J2961" i="2" a="1"/>
  <c r="J2961" i="2" s="1"/>
  <c r="C2962" i="2"/>
  <c r="D2962" i="2"/>
  <c r="G2962" i="2"/>
  <c r="H2962" i="2"/>
  <c r="I2962" i="2" s="1"/>
  <c r="J2962" i="2" a="1"/>
  <c r="J2962" i="2" s="1"/>
  <c r="C2963" i="2"/>
  <c r="D2963" i="2"/>
  <c r="G2963" i="2"/>
  <c r="H2963" i="2"/>
  <c r="I2963" i="2" s="1"/>
  <c r="J2963" i="2" a="1"/>
  <c r="J2963" i="2" s="1"/>
  <c r="C2964" i="2"/>
  <c r="D2964" i="2"/>
  <c r="G2964" i="2"/>
  <c r="H2964" i="2"/>
  <c r="I2964" i="2" s="1"/>
  <c r="J2964" i="2" a="1"/>
  <c r="J2964" i="2" s="1"/>
  <c r="C2965" i="2"/>
  <c r="D2965" i="2"/>
  <c r="G2965" i="2"/>
  <c r="H2965" i="2"/>
  <c r="I2965" i="2" s="1"/>
  <c r="J2965" i="2" a="1"/>
  <c r="J2965" i="2" s="1"/>
  <c r="C2966" i="2"/>
  <c r="D2966" i="2"/>
  <c r="G2966" i="2"/>
  <c r="H2966" i="2"/>
  <c r="I2966" i="2" s="1"/>
  <c r="J2966" i="2" a="1"/>
  <c r="J2966" i="2" s="1"/>
  <c r="C2967" i="2"/>
  <c r="D2967" i="2"/>
  <c r="G2967" i="2"/>
  <c r="H2967" i="2"/>
  <c r="I2967" i="2" s="1"/>
  <c r="J2967" i="2" a="1"/>
  <c r="J2967" i="2" s="1"/>
  <c r="C2968" i="2"/>
  <c r="D2968" i="2"/>
  <c r="G2968" i="2"/>
  <c r="H2968" i="2"/>
  <c r="I2968" i="2" s="1"/>
  <c r="J2968" i="2" a="1"/>
  <c r="J2968" i="2" s="1"/>
  <c r="C2969" i="2"/>
  <c r="D2969" i="2"/>
  <c r="G2969" i="2"/>
  <c r="H2969" i="2"/>
  <c r="I2969" i="2" s="1"/>
  <c r="J2969" i="2" a="1"/>
  <c r="J2969" i="2" s="1"/>
  <c r="C2970" i="2"/>
  <c r="D2970" i="2"/>
  <c r="G2970" i="2"/>
  <c r="H2970" i="2"/>
  <c r="I2970" i="2" s="1"/>
  <c r="J2970" i="2" a="1"/>
  <c r="J2970" i="2" s="1"/>
  <c r="C2971" i="2"/>
  <c r="D2971" i="2"/>
  <c r="G2971" i="2"/>
  <c r="H2971" i="2"/>
  <c r="I2971" i="2" s="1"/>
  <c r="J2971" i="2" a="1"/>
  <c r="J2971" i="2" s="1"/>
  <c r="C2972" i="2"/>
  <c r="D2972" i="2"/>
  <c r="G2972" i="2"/>
  <c r="H2972" i="2"/>
  <c r="I2972" i="2" s="1"/>
  <c r="J2972" i="2" a="1"/>
  <c r="J2972" i="2" s="1"/>
  <c r="C2973" i="2"/>
  <c r="D2973" i="2"/>
  <c r="G2973" i="2"/>
  <c r="H2973" i="2"/>
  <c r="I2973" i="2" s="1"/>
  <c r="J2973" i="2" a="1"/>
  <c r="J2973" i="2" s="1"/>
  <c r="C2974" i="2"/>
  <c r="D2974" i="2"/>
  <c r="G2974" i="2"/>
  <c r="H2974" i="2"/>
  <c r="I2974" i="2" s="1"/>
  <c r="J2974" i="2" a="1"/>
  <c r="J2974" i="2" s="1"/>
  <c r="C2975" i="2"/>
  <c r="D2975" i="2"/>
  <c r="G2975" i="2"/>
  <c r="H2975" i="2"/>
  <c r="I2975" i="2" s="1"/>
  <c r="J2975" i="2" a="1"/>
  <c r="J2975" i="2" s="1"/>
  <c r="C2976" i="2"/>
  <c r="D2976" i="2"/>
  <c r="G2976" i="2"/>
  <c r="H2976" i="2"/>
  <c r="I2976" i="2" s="1"/>
  <c r="J2976" i="2" a="1"/>
  <c r="J2976" i="2" s="1"/>
  <c r="C2977" i="2"/>
  <c r="D2977" i="2"/>
  <c r="G2977" i="2"/>
  <c r="H2977" i="2"/>
  <c r="I2977" i="2" s="1"/>
  <c r="J2977" i="2" a="1"/>
  <c r="J2977" i="2" s="1"/>
  <c r="C2978" i="2"/>
  <c r="D2978" i="2"/>
  <c r="G2978" i="2"/>
  <c r="H2978" i="2"/>
  <c r="I2978" i="2" s="1"/>
  <c r="J2978" i="2" a="1"/>
  <c r="J2978" i="2" s="1"/>
  <c r="C2979" i="2"/>
  <c r="D2979" i="2"/>
  <c r="G2979" i="2"/>
  <c r="H2979" i="2"/>
  <c r="I2979" i="2" s="1"/>
  <c r="J2979" i="2" a="1"/>
  <c r="J2979" i="2" s="1"/>
  <c r="C2980" i="2"/>
  <c r="D2980" i="2"/>
  <c r="G2980" i="2"/>
  <c r="H2980" i="2"/>
  <c r="I2980" i="2" s="1"/>
  <c r="J2980" i="2" a="1"/>
  <c r="J2980" i="2" s="1"/>
  <c r="C2981" i="2"/>
  <c r="D2981" i="2"/>
  <c r="G2981" i="2"/>
  <c r="H2981" i="2"/>
  <c r="I2981" i="2" s="1"/>
  <c r="J2981" i="2" a="1"/>
  <c r="J2981" i="2" s="1"/>
  <c r="C2982" i="2"/>
  <c r="D2982" i="2"/>
  <c r="G2982" i="2"/>
  <c r="H2982" i="2"/>
  <c r="I2982" i="2" s="1"/>
  <c r="J2982" i="2" a="1"/>
  <c r="J2982" i="2" s="1"/>
  <c r="C2983" i="2"/>
  <c r="D2983" i="2"/>
  <c r="G2983" i="2"/>
  <c r="H2983" i="2"/>
  <c r="I2983" i="2" s="1"/>
  <c r="J2983" i="2" a="1"/>
  <c r="J2983" i="2" s="1"/>
  <c r="C2984" i="2"/>
  <c r="D2984" i="2"/>
  <c r="G2984" i="2"/>
  <c r="H2984" i="2"/>
  <c r="I2984" i="2" s="1"/>
  <c r="J2984" i="2" a="1"/>
  <c r="J2984" i="2" s="1"/>
  <c r="C2985" i="2"/>
  <c r="D2985" i="2"/>
  <c r="G2985" i="2"/>
  <c r="H2985" i="2"/>
  <c r="I2985" i="2" s="1"/>
  <c r="J2985" i="2" a="1"/>
  <c r="J2985" i="2" s="1"/>
  <c r="C2986" i="2"/>
  <c r="D2986" i="2"/>
  <c r="G2986" i="2"/>
  <c r="H2986" i="2"/>
  <c r="I2986" i="2" s="1"/>
  <c r="J2986" i="2" a="1"/>
  <c r="J2986" i="2" s="1"/>
  <c r="C2987" i="2"/>
  <c r="D2987" i="2"/>
  <c r="G2987" i="2"/>
  <c r="H2987" i="2"/>
  <c r="I2987" i="2" s="1"/>
  <c r="J2987" i="2" a="1"/>
  <c r="J2987" i="2" s="1"/>
  <c r="C2988" i="2"/>
  <c r="D2988" i="2"/>
  <c r="G2988" i="2"/>
  <c r="H2988" i="2"/>
  <c r="I2988" i="2" s="1"/>
  <c r="J2988" i="2" a="1"/>
  <c r="J2988" i="2" s="1"/>
  <c r="C2989" i="2"/>
  <c r="D2989" i="2"/>
  <c r="G2989" i="2"/>
  <c r="H2989" i="2"/>
  <c r="I2989" i="2" s="1"/>
  <c r="J2989" i="2" a="1"/>
  <c r="J2989" i="2" s="1"/>
  <c r="C2990" i="2"/>
  <c r="D2990" i="2"/>
  <c r="G2990" i="2"/>
  <c r="H2990" i="2"/>
  <c r="I2990" i="2" s="1"/>
  <c r="J2990" i="2" a="1"/>
  <c r="J2990" i="2" s="1"/>
  <c r="C2991" i="2"/>
  <c r="D2991" i="2"/>
  <c r="G2991" i="2"/>
  <c r="H2991" i="2"/>
  <c r="I2991" i="2" s="1"/>
  <c r="J2991" i="2" a="1"/>
  <c r="J2991" i="2" s="1"/>
  <c r="C2992" i="2"/>
  <c r="D2992" i="2"/>
  <c r="G2992" i="2"/>
  <c r="H2992" i="2"/>
  <c r="I2992" i="2" s="1"/>
  <c r="J2992" i="2" a="1"/>
  <c r="J2992" i="2" s="1"/>
  <c r="C2993" i="2"/>
  <c r="D2993" i="2"/>
  <c r="G2993" i="2"/>
  <c r="H2993" i="2"/>
  <c r="I2993" i="2" s="1"/>
  <c r="J2993" i="2" a="1"/>
  <c r="J2993" i="2" s="1"/>
  <c r="C2994" i="2"/>
  <c r="D2994" i="2"/>
  <c r="G2994" i="2"/>
  <c r="H2994" i="2"/>
  <c r="I2994" i="2" s="1"/>
  <c r="J2994" i="2" a="1"/>
  <c r="J2994" i="2" s="1"/>
  <c r="C2995" i="2"/>
  <c r="D2995" i="2"/>
  <c r="G2995" i="2"/>
  <c r="H2995" i="2"/>
  <c r="I2995" i="2" s="1"/>
  <c r="J2995" i="2" a="1"/>
  <c r="J2995" i="2" s="1"/>
  <c r="C2996" i="2"/>
  <c r="D2996" i="2"/>
  <c r="G2996" i="2"/>
  <c r="H2996" i="2"/>
  <c r="I2996" i="2" s="1"/>
  <c r="J2996" i="2" a="1"/>
  <c r="J2996" i="2" s="1"/>
  <c r="C2997" i="2"/>
  <c r="D2997" i="2"/>
  <c r="G2997" i="2"/>
  <c r="H2997" i="2"/>
  <c r="I2997" i="2" s="1"/>
  <c r="J2997" i="2" a="1"/>
  <c r="J2997" i="2" s="1"/>
  <c r="C2998" i="2"/>
  <c r="D2998" i="2"/>
  <c r="G2998" i="2"/>
  <c r="H2998" i="2"/>
  <c r="I2998" i="2" s="1"/>
  <c r="J2998" i="2" a="1"/>
  <c r="J2998" i="2" s="1"/>
  <c r="C2999" i="2"/>
  <c r="D2999" i="2"/>
  <c r="G2999" i="2"/>
  <c r="H2999" i="2"/>
  <c r="I2999" i="2" s="1"/>
  <c r="J2999" i="2" a="1"/>
  <c r="J2999" i="2" s="1"/>
  <c r="C3000" i="2"/>
  <c r="D3000" i="2"/>
  <c r="G3000" i="2"/>
  <c r="H3000" i="2"/>
  <c r="I3000" i="2" s="1"/>
  <c r="J3000" i="2" a="1"/>
  <c r="J3000" i="2"/>
  <c r="C3001" i="2"/>
  <c r="D3001" i="2"/>
  <c r="G3001" i="2"/>
  <c r="H3001" i="2"/>
  <c r="I3001" i="2" s="1"/>
  <c r="J3001" i="2" a="1"/>
  <c r="J3001" i="2" s="1"/>
  <c r="C3002" i="2"/>
  <c r="D3002" i="2"/>
  <c r="G3002" i="2"/>
  <c r="H3002" i="2"/>
  <c r="I3002" i="2" s="1"/>
  <c r="J3002" i="2" a="1"/>
  <c r="J3002" i="2" s="1"/>
  <c r="C3003" i="2"/>
  <c r="D3003" i="2"/>
  <c r="G3003" i="2"/>
  <c r="H3003" i="2"/>
  <c r="I3003" i="2" s="1"/>
  <c r="J3003" i="2" a="1"/>
  <c r="J3003" i="2" s="1"/>
  <c r="C3004" i="2"/>
  <c r="D3004" i="2"/>
  <c r="G3004" i="2"/>
  <c r="H3004" i="2"/>
  <c r="I3004" i="2" s="1"/>
  <c r="J3004" i="2" a="1"/>
  <c r="J3004" i="2"/>
  <c r="C3005" i="2"/>
  <c r="D3005" i="2"/>
  <c r="G3005" i="2"/>
  <c r="H3005" i="2"/>
  <c r="I3005" i="2" s="1"/>
  <c r="J3005" i="2" a="1"/>
  <c r="J3005" i="2" s="1"/>
  <c r="C3006" i="2"/>
  <c r="D3006" i="2"/>
  <c r="G3006" i="2"/>
  <c r="H3006" i="2"/>
  <c r="I3006" i="2" s="1"/>
  <c r="J3006" i="2" a="1"/>
  <c r="J3006" i="2" s="1"/>
  <c r="C3007" i="2"/>
  <c r="D3007" i="2"/>
  <c r="G3007" i="2"/>
  <c r="H3007" i="2"/>
  <c r="I3007" i="2" s="1"/>
  <c r="J3007" i="2" a="1"/>
  <c r="J3007" i="2" s="1"/>
  <c r="C3008" i="2"/>
  <c r="D3008" i="2"/>
  <c r="G3008" i="2"/>
  <c r="H3008" i="2"/>
  <c r="I3008" i="2" s="1"/>
  <c r="J3008" i="2" a="1"/>
  <c r="J3008" i="2"/>
  <c r="C3009" i="2"/>
  <c r="D3009" i="2"/>
  <c r="G3009" i="2"/>
  <c r="H3009" i="2"/>
  <c r="I3009" i="2" s="1"/>
  <c r="J3009" i="2" a="1"/>
  <c r="J3009" i="2" s="1"/>
  <c r="C3010" i="2"/>
  <c r="D3010" i="2"/>
  <c r="G3010" i="2"/>
  <c r="H3010" i="2"/>
  <c r="I3010" i="2" s="1"/>
  <c r="J3010" i="2" a="1"/>
  <c r="J3010" i="2" s="1"/>
  <c r="C3011" i="2"/>
  <c r="D3011" i="2"/>
  <c r="G3011" i="2"/>
  <c r="H3011" i="2"/>
  <c r="I3011" i="2" s="1"/>
  <c r="J3011" i="2" a="1"/>
  <c r="J3011" i="2" s="1"/>
  <c r="C3012" i="2"/>
  <c r="D3012" i="2"/>
  <c r="G3012" i="2"/>
  <c r="H3012" i="2"/>
  <c r="I3012" i="2" s="1"/>
  <c r="J3012" i="2" a="1"/>
  <c r="J3012" i="2"/>
  <c r="C3013" i="2"/>
  <c r="D3013" i="2"/>
  <c r="G3013" i="2"/>
  <c r="H3013" i="2"/>
  <c r="I3013" i="2" s="1"/>
  <c r="J3013" i="2" a="1"/>
  <c r="J3013" i="2" s="1"/>
  <c r="C3014" i="2"/>
  <c r="D3014" i="2"/>
  <c r="G3014" i="2"/>
  <c r="H3014" i="2"/>
  <c r="I3014" i="2" s="1"/>
  <c r="J3014" i="2" a="1"/>
  <c r="J3014" i="2" s="1"/>
  <c r="C3015" i="2"/>
  <c r="D3015" i="2"/>
  <c r="G3015" i="2"/>
  <c r="H3015" i="2"/>
  <c r="I3015" i="2" s="1"/>
  <c r="J3015" i="2" a="1"/>
  <c r="J3015" i="2" s="1"/>
  <c r="C3016" i="2"/>
  <c r="D3016" i="2"/>
  <c r="G3016" i="2"/>
  <c r="H3016" i="2"/>
  <c r="I3016" i="2" s="1"/>
  <c r="J3016" i="2" a="1"/>
  <c r="J3016" i="2"/>
  <c r="C3017" i="2"/>
  <c r="D3017" i="2"/>
  <c r="G3017" i="2"/>
  <c r="H3017" i="2"/>
  <c r="I3017" i="2" s="1"/>
  <c r="J3017" i="2" a="1"/>
  <c r="J3017" i="2" s="1"/>
  <c r="C3018" i="2"/>
  <c r="D3018" i="2"/>
  <c r="G3018" i="2"/>
  <c r="H3018" i="2"/>
  <c r="I3018" i="2" s="1"/>
  <c r="J3018" i="2" a="1"/>
  <c r="J3018" i="2" s="1"/>
  <c r="C3019" i="2"/>
  <c r="D3019" i="2"/>
  <c r="G3019" i="2"/>
  <c r="H3019" i="2"/>
  <c r="I3019" i="2" s="1"/>
  <c r="J3019" i="2" a="1"/>
  <c r="J3019" i="2" s="1"/>
  <c r="C3020" i="2"/>
  <c r="D3020" i="2"/>
  <c r="G3020" i="2"/>
  <c r="H3020" i="2"/>
  <c r="I3020" i="2" s="1"/>
  <c r="J3020" i="2" a="1"/>
  <c r="J3020" i="2"/>
  <c r="C3021" i="2"/>
  <c r="D3021" i="2"/>
  <c r="G3021" i="2"/>
  <c r="H3021" i="2"/>
  <c r="I3021" i="2" s="1"/>
  <c r="J3021" i="2" a="1"/>
  <c r="J3021" i="2" s="1"/>
  <c r="C3022" i="2"/>
  <c r="D3022" i="2"/>
  <c r="G3022" i="2"/>
  <c r="H3022" i="2"/>
  <c r="I3022" i="2" s="1"/>
  <c r="J3022" i="2" a="1"/>
  <c r="J3022" i="2" s="1"/>
  <c r="C3023" i="2"/>
  <c r="D3023" i="2"/>
  <c r="G3023" i="2"/>
  <c r="H3023" i="2"/>
  <c r="I3023" i="2" s="1"/>
  <c r="J3023" i="2" a="1"/>
  <c r="J3023" i="2" s="1"/>
  <c r="C3024" i="2"/>
  <c r="D3024" i="2"/>
  <c r="G3024" i="2"/>
  <c r="H3024" i="2"/>
  <c r="I3024" i="2" s="1"/>
  <c r="J3024" i="2" a="1"/>
  <c r="J3024" i="2"/>
  <c r="C3025" i="2"/>
  <c r="D3025" i="2"/>
  <c r="G3025" i="2"/>
  <c r="H3025" i="2"/>
  <c r="I3025" i="2" s="1"/>
  <c r="J3025" i="2" a="1"/>
  <c r="J3025" i="2" s="1"/>
  <c r="C3026" i="2"/>
  <c r="D3026" i="2"/>
  <c r="G3026" i="2"/>
  <c r="H3026" i="2"/>
  <c r="I3026" i="2" s="1"/>
  <c r="J3026" i="2" a="1"/>
  <c r="J3026" i="2" s="1"/>
  <c r="C3027" i="2"/>
  <c r="D3027" i="2"/>
  <c r="G3027" i="2"/>
  <c r="H3027" i="2"/>
  <c r="I3027" i="2" s="1"/>
  <c r="J3027" i="2" a="1"/>
  <c r="J3027" i="2" s="1"/>
  <c r="C3028" i="2"/>
  <c r="D3028" i="2"/>
  <c r="G3028" i="2"/>
  <c r="H3028" i="2"/>
  <c r="I3028" i="2" s="1"/>
  <c r="J3028" i="2" a="1"/>
  <c r="J3028" i="2"/>
  <c r="C3029" i="2"/>
  <c r="D3029" i="2"/>
  <c r="G3029" i="2"/>
  <c r="H3029" i="2"/>
  <c r="I3029" i="2" s="1"/>
  <c r="J3029" i="2" a="1"/>
  <c r="J3029" i="2" s="1"/>
  <c r="C3030" i="2"/>
  <c r="D3030" i="2"/>
  <c r="G3030" i="2"/>
  <c r="H3030" i="2"/>
  <c r="I3030" i="2" s="1"/>
  <c r="J3030" i="2" a="1"/>
  <c r="J3030" i="2" s="1"/>
  <c r="C3031" i="2"/>
  <c r="D3031" i="2"/>
  <c r="G3031" i="2"/>
  <c r="H3031" i="2"/>
  <c r="I3031" i="2" s="1"/>
  <c r="J3031" i="2" a="1"/>
  <c r="J3031" i="2" s="1"/>
  <c r="C3032" i="2"/>
  <c r="D3032" i="2"/>
  <c r="G3032" i="2"/>
  <c r="H3032" i="2"/>
  <c r="I3032" i="2" s="1"/>
  <c r="J3032" i="2" a="1"/>
  <c r="J3032" i="2"/>
  <c r="C3033" i="2"/>
  <c r="D3033" i="2"/>
  <c r="G3033" i="2"/>
  <c r="H3033" i="2"/>
  <c r="I3033" i="2" s="1"/>
  <c r="J3033" i="2" a="1"/>
  <c r="J3033" i="2" s="1"/>
  <c r="C3034" i="2"/>
  <c r="D3034" i="2"/>
  <c r="G3034" i="2"/>
  <c r="H3034" i="2"/>
  <c r="I3034" i="2" s="1"/>
  <c r="J3034" i="2" a="1"/>
  <c r="J3034" i="2" s="1"/>
  <c r="C3035" i="2"/>
  <c r="D3035" i="2"/>
  <c r="G3035" i="2"/>
  <c r="H3035" i="2"/>
  <c r="I3035" i="2" s="1"/>
  <c r="J3035" i="2" a="1"/>
  <c r="J3035" i="2" s="1"/>
  <c r="C3036" i="2"/>
  <c r="D3036" i="2"/>
  <c r="G3036" i="2"/>
  <c r="H3036" i="2"/>
  <c r="I3036" i="2" s="1"/>
  <c r="J3036" i="2" a="1"/>
  <c r="J3036" i="2" s="1"/>
  <c r="C3037" i="2"/>
  <c r="D3037" i="2"/>
  <c r="G3037" i="2"/>
  <c r="H3037" i="2"/>
  <c r="I3037" i="2" s="1"/>
  <c r="J3037" i="2" a="1"/>
  <c r="J3037" i="2" s="1"/>
  <c r="C3038" i="2"/>
  <c r="D3038" i="2"/>
  <c r="G3038" i="2"/>
  <c r="H3038" i="2"/>
  <c r="I3038" i="2" s="1"/>
  <c r="J3038" i="2" a="1"/>
  <c r="J3038" i="2" s="1"/>
  <c r="C3039" i="2"/>
  <c r="D3039" i="2"/>
  <c r="G3039" i="2"/>
  <c r="H3039" i="2"/>
  <c r="I3039" i="2" s="1"/>
  <c r="J3039" i="2" a="1"/>
  <c r="J3039" i="2" s="1"/>
  <c r="C3040" i="2"/>
  <c r="D3040" i="2"/>
  <c r="G3040" i="2"/>
  <c r="H3040" i="2"/>
  <c r="I3040" i="2" s="1"/>
  <c r="J3040" i="2" a="1"/>
  <c r="J3040" i="2" s="1"/>
  <c r="C3041" i="2"/>
  <c r="D3041" i="2"/>
  <c r="G3041" i="2"/>
  <c r="H3041" i="2"/>
  <c r="I3041" i="2" s="1"/>
  <c r="J3041" i="2" a="1"/>
  <c r="J3041" i="2" s="1"/>
  <c r="C3042" i="2"/>
  <c r="D3042" i="2"/>
  <c r="G3042" i="2"/>
  <c r="H3042" i="2"/>
  <c r="I3042" i="2" s="1"/>
  <c r="J3042" i="2" a="1"/>
  <c r="J3042" i="2" s="1"/>
  <c r="C3043" i="2"/>
  <c r="D3043" i="2"/>
  <c r="G3043" i="2"/>
  <c r="H3043" i="2"/>
  <c r="I3043" i="2" s="1"/>
  <c r="J3043" i="2" a="1"/>
  <c r="J3043" i="2" s="1"/>
  <c r="C3044" i="2"/>
  <c r="D3044" i="2"/>
  <c r="G3044" i="2"/>
  <c r="H3044" i="2"/>
  <c r="I3044" i="2" s="1"/>
  <c r="J3044" i="2" a="1"/>
  <c r="J3044" i="2" s="1"/>
  <c r="C3045" i="2"/>
  <c r="D3045" i="2"/>
  <c r="G3045" i="2"/>
  <c r="H3045" i="2"/>
  <c r="I3045" i="2" s="1"/>
  <c r="J3045" i="2" a="1"/>
  <c r="J3045" i="2" s="1"/>
  <c r="C3046" i="2"/>
  <c r="D3046" i="2"/>
  <c r="G3046" i="2"/>
  <c r="H3046" i="2"/>
  <c r="I3046" i="2" s="1"/>
  <c r="J3046" i="2" a="1"/>
  <c r="J3046" i="2" s="1"/>
  <c r="C3047" i="2"/>
  <c r="D3047" i="2"/>
  <c r="G3047" i="2"/>
  <c r="H3047" i="2"/>
  <c r="I3047" i="2" s="1"/>
  <c r="J3047" i="2" a="1"/>
  <c r="J3047" i="2" s="1"/>
  <c r="C3048" i="2"/>
  <c r="D3048" i="2"/>
  <c r="G3048" i="2"/>
  <c r="H3048" i="2"/>
  <c r="I3048" i="2" s="1"/>
  <c r="J3048" i="2" a="1"/>
  <c r="J3048" i="2" s="1"/>
  <c r="C3049" i="2"/>
  <c r="D3049" i="2"/>
  <c r="G3049" i="2"/>
  <c r="H3049" i="2"/>
  <c r="I3049" i="2" s="1"/>
  <c r="J3049" i="2" a="1"/>
  <c r="J3049" i="2" s="1"/>
  <c r="C3050" i="2"/>
  <c r="D3050" i="2"/>
  <c r="G3050" i="2"/>
  <c r="H3050" i="2"/>
  <c r="I3050" i="2" s="1"/>
  <c r="J3050" i="2" a="1"/>
  <c r="J3050" i="2" s="1"/>
  <c r="C3051" i="2"/>
  <c r="D3051" i="2"/>
  <c r="G3051" i="2"/>
  <c r="H3051" i="2"/>
  <c r="I3051" i="2" s="1"/>
  <c r="J3051" i="2" a="1"/>
  <c r="J3051" i="2" s="1"/>
  <c r="C3052" i="2"/>
  <c r="D3052" i="2"/>
  <c r="G3052" i="2"/>
  <c r="H3052" i="2"/>
  <c r="I3052" i="2" s="1"/>
  <c r="J3052" i="2" a="1"/>
  <c r="J3052" i="2" s="1"/>
  <c r="C3053" i="2"/>
  <c r="D3053" i="2"/>
  <c r="G3053" i="2"/>
  <c r="H3053" i="2"/>
  <c r="I3053" i="2" s="1"/>
  <c r="J3053" i="2" a="1"/>
  <c r="J3053" i="2" s="1"/>
  <c r="C3054" i="2"/>
  <c r="D3054" i="2"/>
  <c r="G3054" i="2"/>
  <c r="H3054" i="2"/>
  <c r="I3054" i="2" s="1"/>
  <c r="J3054" i="2" a="1"/>
  <c r="J3054" i="2" s="1"/>
  <c r="C3055" i="2"/>
  <c r="D3055" i="2"/>
  <c r="G3055" i="2"/>
  <c r="H3055" i="2"/>
  <c r="I3055" i="2" s="1"/>
  <c r="J3055" i="2" a="1"/>
  <c r="J3055" i="2" s="1"/>
  <c r="C3056" i="2"/>
  <c r="D3056" i="2"/>
  <c r="G3056" i="2"/>
  <c r="H3056" i="2"/>
  <c r="I3056" i="2" s="1"/>
  <c r="J3056" i="2" a="1"/>
  <c r="J3056" i="2" s="1"/>
  <c r="C3057" i="2"/>
  <c r="D3057" i="2"/>
  <c r="G3057" i="2"/>
  <c r="H3057" i="2"/>
  <c r="I3057" i="2" s="1"/>
  <c r="J3057" i="2" a="1"/>
  <c r="J3057" i="2" s="1"/>
  <c r="C3058" i="2"/>
  <c r="D3058" i="2"/>
  <c r="G3058" i="2"/>
  <c r="H3058" i="2"/>
  <c r="I3058" i="2" s="1"/>
  <c r="J3058" i="2" a="1"/>
  <c r="J3058" i="2" s="1"/>
  <c r="C3059" i="2"/>
  <c r="D3059" i="2"/>
  <c r="G3059" i="2"/>
  <c r="H3059" i="2"/>
  <c r="I3059" i="2" s="1"/>
  <c r="J3059" i="2" a="1"/>
  <c r="J3059" i="2" s="1"/>
  <c r="C3060" i="2"/>
  <c r="D3060" i="2"/>
  <c r="G3060" i="2"/>
  <c r="H3060" i="2"/>
  <c r="I3060" i="2" s="1"/>
  <c r="J3060" i="2" a="1"/>
  <c r="J3060" i="2" s="1"/>
  <c r="C3061" i="2"/>
  <c r="D3061" i="2"/>
  <c r="G3061" i="2"/>
  <c r="H3061" i="2"/>
  <c r="I3061" i="2" s="1"/>
  <c r="J3061" i="2" a="1"/>
  <c r="J3061" i="2" s="1"/>
  <c r="C3062" i="2"/>
  <c r="D3062" i="2"/>
  <c r="G3062" i="2"/>
  <c r="H3062" i="2"/>
  <c r="I3062" i="2" s="1"/>
  <c r="J3062" i="2" a="1"/>
  <c r="J3062" i="2" s="1"/>
  <c r="C3063" i="2"/>
  <c r="D3063" i="2"/>
  <c r="G3063" i="2"/>
  <c r="H3063" i="2"/>
  <c r="I3063" i="2" s="1"/>
  <c r="J3063" i="2" a="1"/>
  <c r="J3063" i="2" s="1"/>
  <c r="C3064" i="2"/>
  <c r="D3064" i="2"/>
  <c r="G3064" i="2"/>
  <c r="H3064" i="2"/>
  <c r="I3064" i="2" s="1"/>
  <c r="J3064" i="2" a="1"/>
  <c r="J3064" i="2" s="1"/>
  <c r="C3065" i="2"/>
  <c r="D3065" i="2"/>
  <c r="G3065" i="2"/>
  <c r="H3065" i="2"/>
  <c r="I3065" i="2" s="1"/>
  <c r="J3065" i="2" a="1"/>
  <c r="J3065" i="2" s="1"/>
  <c r="C3066" i="2"/>
  <c r="D3066" i="2"/>
  <c r="G3066" i="2"/>
  <c r="H3066" i="2"/>
  <c r="I3066" i="2" s="1"/>
  <c r="J3066" i="2" a="1"/>
  <c r="J3066" i="2" s="1"/>
  <c r="C3067" i="2"/>
  <c r="D3067" i="2"/>
  <c r="G3067" i="2"/>
  <c r="H3067" i="2"/>
  <c r="I3067" i="2" s="1"/>
  <c r="J3067" i="2" a="1"/>
  <c r="J3067" i="2" s="1"/>
  <c r="C3068" i="2"/>
  <c r="D3068" i="2"/>
  <c r="G3068" i="2"/>
  <c r="H3068" i="2"/>
  <c r="I3068" i="2" s="1"/>
  <c r="J3068" i="2" a="1"/>
  <c r="J3068" i="2" s="1"/>
  <c r="C3069" i="2"/>
  <c r="D3069" i="2"/>
  <c r="G3069" i="2"/>
  <c r="H3069" i="2"/>
  <c r="I3069" i="2" s="1"/>
  <c r="J3069" i="2" a="1"/>
  <c r="J3069" i="2" s="1"/>
  <c r="C3070" i="2"/>
  <c r="D3070" i="2"/>
  <c r="G3070" i="2"/>
  <c r="H3070" i="2"/>
  <c r="I3070" i="2" s="1"/>
  <c r="J3070" i="2" a="1"/>
  <c r="J3070" i="2" s="1"/>
  <c r="C3071" i="2"/>
  <c r="D3071" i="2"/>
  <c r="G3071" i="2"/>
  <c r="H3071" i="2"/>
  <c r="I3071" i="2" s="1"/>
  <c r="J3071" i="2" a="1"/>
  <c r="J3071" i="2" s="1"/>
  <c r="C3072" i="2"/>
  <c r="D3072" i="2"/>
  <c r="G3072" i="2"/>
  <c r="H3072" i="2"/>
  <c r="I3072" i="2" s="1"/>
  <c r="J3072" i="2" a="1"/>
  <c r="J3072" i="2" s="1"/>
  <c r="C3073" i="2"/>
  <c r="D3073" i="2"/>
  <c r="G3073" i="2"/>
  <c r="H3073" i="2"/>
  <c r="I3073" i="2" s="1"/>
  <c r="J3073" i="2" a="1"/>
  <c r="J3073" i="2" s="1"/>
  <c r="C3074" i="2"/>
  <c r="D3074" i="2"/>
  <c r="G3074" i="2"/>
  <c r="H3074" i="2"/>
  <c r="I3074" i="2" s="1"/>
  <c r="J3074" i="2" a="1"/>
  <c r="J3074" i="2" s="1"/>
  <c r="C3075" i="2"/>
  <c r="D3075" i="2"/>
  <c r="G3075" i="2"/>
  <c r="H3075" i="2"/>
  <c r="I3075" i="2" s="1"/>
  <c r="J3075" i="2" a="1"/>
  <c r="J3075" i="2" s="1"/>
  <c r="C3076" i="2"/>
  <c r="D3076" i="2"/>
  <c r="G3076" i="2"/>
  <c r="H3076" i="2"/>
  <c r="I3076" i="2" s="1"/>
  <c r="J3076" i="2" a="1"/>
  <c r="J3076" i="2" s="1"/>
  <c r="C3077" i="2"/>
  <c r="D3077" i="2"/>
  <c r="G3077" i="2"/>
  <c r="H3077" i="2"/>
  <c r="I3077" i="2" s="1"/>
  <c r="J3077" i="2" a="1"/>
  <c r="J3077" i="2" s="1"/>
  <c r="C3078" i="2"/>
  <c r="D3078" i="2"/>
  <c r="G3078" i="2"/>
  <c r="H3078" i="2"/>
  <c r="I3078" i="2" s="1"/>
  <c r="J3078" i="2" a="1"/>
  <c r="J3078" i="2" s="1"/>
  <c r="C3079" i="2"/>
  <c r="D3079" i="2"/>
  <c r="G3079" i="2"/>
  <c r="H3079" i="2"/>
  <c r="I3079" i="2" s="1"/>
  <c r="J3079" i="2" a="1"/>
  <c r="J3079" i="2" s="1"/>
  <c r="C3080" i="2"/>
  <c r="D3080" i="2"/>
  <c r="G3080" i="2"/>
  <c r="H3080" i="2"/>
  <c r="I3080" i="2" s="1"/>
  <c r="J3080" i="2" a="1"/>
  <c r="J3080" i="2" s="1"/>
  <c r="C3081" i="2"/>
  <c r="D3081" i="2"/>
  <c r="G3081" i="2"/>
  <c r="H3081" i="2"/>
  <c r="I3081" i="2" s="1"/>
  <c r="J3081" i="2" a="1"/>
  <c r="J3081" i="2" s="1"/>
  <c r="C3082" i="2"/>
  <c r="D3082" i="2"/>
  <c r="G3082" i="2"/>
  <c r="H3082" i="2"/>
  <c r="I3082" i="2" s="1"/>
  <c r="J3082" i="2" a="1"/>
  <c r="J3082" i="2" s="1"/>
  <c r="C3083" i="2"/>
  <c r="D3083" i="2"/>
  <c r="G3083" i="2"/>
  <c r="H3083" i="2"/>
  <c r="I3083" i="2" s="1"/>
  <c r="J3083" i="2" a="1"/>
  <c r="J3083" i="2" s="1"/>
  <c r="C3084" i="2"/>
  <c r="D3084" i="2"/>
  <c r="G3084" i="2"/>
  <c r="H3084" i="2"/>
  <c r="I3084" i="2" s="1"/>
  <c r="J3084" i="2" a="1"/>
  <c r="J3084" i="2" s="1"/>
  <c r="C3085" i="2"/>
  <c r="D3085" i="2"/>
  <c r="G3085" i="2"/>
  <c r="H3085" i="2"/>
  <c r="I3085" i="2" s="1"/>
  <c r="J3085" i="2" a="1"/>
  <c r="J3085" i="2" s="1"/>
  <c r="C3086" i="2"/>
  <c r="D3086" i="2"/>
  <c r="G3086" i="2"/>
  <c r="H3086" i="2"/>
  <c r="I3086" i="2" s="1"/>
  <c r="J3086" i="2" a="1"/>
  <c r="J3086" i="2" s="1"/>
  <c r="C3087" i="2"/>
  <c r="D3087" i="2"/>
  <c r="G3087" i="2"/>
  <c r="H3087" i="2"/>
  <c r="I3087" i="2" s="1"/>
  <c r="J3087" i="2" a="1"/>
  <c r="J3087" i="2" s="1"/>
  <c r="C3088" i="2"/>
  <c r="D3088" i="2"/>
  <c r="G3088" i="2"/>
  <c r="H3088" i="2"/>
  <c r="I3088" i="2" s="1"/>
  <c r="J3088" i="2" a="1"/>
  <c r="J3088" i="2" s="1"/>
  <c r="C3089" i="2"/>
  <c r="D3089" i="2"/>
  <c r="G3089" i="2"/>
  <c r="H3089" i="2"/>
  <c r="I3089" i="2" s="1"/>
  <c r="J3089" i="2" a="1"/>
  <c r="J3089" i="2" s="1"/>
  <c r="C3090" i="2"/>
  <c r="D3090" i="2"/>
  <c r="G3090" i="2"/>
  <c r="H3090" i="2"/>
  <c r="I3090" i="2" s="1"/>
  <c r="J3090" i="2" a="1"/>
  <c r="J3090" i="2" s="1"/>
  <c r="C3091" i="2"/>
  <c r="D3091" i="2"/>
  <c r="G3091" i="2"/>
  <c r="H3091" i="2"/>
  <c r="I3091" i="2" s="1"/>
  <c r="J3091" i="2" a="1"/>
  <c r="J3091" i="2" s="1"/>
  <c r="C3092" i="2"/>
  <c r="D3092" i="2"/>
  <c r="G3092" i="2"/>
  <c r="H3092" i="2"/>
  <c r="I3092" i="2" s="1"/>
  <c r="J3092" i="2" a="1"/>
  <c r="J3092" i="2" s="1"/>
  <c r="C3093" i="2"/>
  <c r="D3093" i="2"/>
  <c r="G3093" i="2"/>
  <c r="H3093" i="2"/>
  <c r="I3093" i="2" s="1"/>
  <c r="J3093" i="2" a="1"/>
  <c r="J3093" i="2" s="1"/>
  <c r="C3094" i="2"/>
  <c r="D3094" i="2"/>
  <c r="G3094" i="2"/>
  <c r="H3094" i="2"/>
  <c r="I3094" i="2" s="1"/>
  <c r="J3094" i="2" a="1"/>
  <c r="J3094" i="2" s="1"/>
  <c r="C3095" i="2"/>
  <c r="D3095" i="2"/>
  <c r="G3095" i="2"/>
  <c r="H3095" i="2"/>
  <c r="I3095" i="2" s="1"/>
  <c r="J3095" i="2" a="1"/>
  <c r="J3095" i="2" s="1"/>
  <c r="C3096" i="2"/>
  <c r="D3096" i="2"/>
  <c r="G3096" i="2"/>
  <c r="H3096" i="2"/>
  <c r="I3096" i="2" s="1"/>
  <c r="J3096" i="2" a="1"/>
  <c r="J3096" i="2" s="1"/>
  <c r="C3097" i="2"/>
  <c r="D3097" i="2"/>
  <c r="G3097" i="2"/>
  <c r="H3097" i="2"/>
  <c r="I3097" i="2" s="1"/>
  <c r="J3097" i="2" a="1"/>
  <c r="J3097" i="2" s="1"/>
  <c r="C3098" i="2"/>
  <c r="D3098" i="2"/>
  <c r="G3098" i="2"/>
  <c r="H3098" i="2"/>
  <c r="I3098" i="2" s="1"/>
  <c r="J3098" i="2" a="1"/>
  <c r="J3098" i="2" s="1"/>
  <c r="C3099" i="2"/>
  <c r="D3099" i="2"/>
  <c r="G3099" i="2"/>
  <c r="H3099" i="2"/>
  <c r="I3099" i="2" s="1"/>
  <c r="J3099" i="2" a="1"/>
  <c r="J3099" i="2" s="1"/>
  <c r="C3100" i="2"/>
  <c r="D3100" i="2"/>
  <c r="G3100" i="2"/>
  <c r="H3100" i="2"/>
  <c r="I3100" i="2" s="1"/>
  <c r="J3100" i="2" a="1"/>
  <c r="J3100" i="2" s="1"/>
  <c r="C3101" i="2"/>
  <c r="D3101" i="2"/>
  <c r="G3101" i="2"/>
  <c r="H3101" i="2"/>
  <c r="I3101" i="2" s="1"/>
  <c r="J3101" i="2" a="1"/>
  <c r="J3101" i="2" s="1"/>
  <c r="C3102" i="2"/>
  <c r="D3102" i="2"/>
  <c r="G3102" i="2"/>
  <c r="H3102" i="2"/>
  <c r="I3102" i="2" s="1"/>
  <c r="J3102" i="2" a="1"/>
  <c r="J3102" i="2" s="1"/>
  <c r="C3103" i="2"/>
  <c r="D3103" i="2"/>
  <c r="G3103" i="2"/>
  <c r="H3103" i="2"/>
  <c r="I3103" i="2" s="1"/>
  <c r="J3103" i="2" a="1"/>
  <c r="J3103" i="2" s="1"/>
  <c r="C3104" i="2"/>
  <c r="D3104" i="2"/>
  <c r="G3104" i="2"/>
  <c r="H3104" i="2"/>
  <c r="I3104" i="2" s="1"/>
  <c r="J3104" i="2" a="1"/>
  <c r="J3104" i="2" s="1"/>
  <c r="C3105" i="2"/>
  <c r="D3105" i="2"/>
  <c r="G3105" i="2"/>
  <c r="H3105" i="2"/>
  <c r="I3105" i="2" s="1"/>
  <c r="J3105" i="2" a="1"/>
  <c r="J3105" i="2" s="1"/>
  <c r="C3106" i="2"/>
  <c r="D3106" i="2"/>
  <c r="G3106" i="2"/>
  <c r="H3106" i="2"/>
  <c r="I3106" i="2" s="1"/>
  <c r="J3106" i="2" a="1"/>
  <c r="J3106" i="2" s="1"/>
  <c r="C3107" i="2"/>
  <c r="D3107" i="2"/>
  <c r="G3107" i="2"/>
  <c r="H3107" i="2"/>
  <c r="I3107" i="2" s="1"/>
  <c r="J3107" i="2" a="1"/>
  <c r="J3107" i="2" s="1"/>
  <c r="C3108" i="2"/>
  <c r="D3108" i="2"/>
  <c r="G3108" i="2"/>
  <c r="H3108" i="2"/>
  <c r="I3108" i="2" s="1"/>
  <c r="J3108" i="2" a="1"/>
  <c r="J3108" i="2" s="1"/>
  <c r="C3109" i="2"/>
  <c r="D3109" i="2"/>
  <c r="G3109" i="2"/>
  <c r="H3109" i="2"/>
  <c r="I3109" i="2" s="1"/>
  <c r="J3109" i="2" a="1"/>
  <c r="J3109" i="2" s="1"/>
  <c r="C3110" i="2"/>
  <c r="D3110" i="2"/>
  <c r="G3110" i="2"/>
  <c r="H3110" i="2"/>
  <c r="I3110" i="2" s="1"/>
  <c r="J3110" i="2" a="1"/>
  <c r="J3110" i="2" s="1"/>
  <c r="C3111" i="2"/>
  <c r="D3111" i="2"/>
  <c r="G3111" i="2"/>
  <c r="H3111" i="2"/>
  <c r="I3111" i="2" s="1"/>
  <c r="J3111" i="2" a="1"/>
  <c r="J3111" i="2" s="1"/>
  <c r="C3112" i="2"/>
  <c r="D3112" i="2"/>
  <c r="G3112" i="2"/>
  <c r="H3112" i="2"/>
  <c r="I3112" i="2" s="1"/>
  <c r="J3112" i="2" a="1"/>
  <c r="J3112" i="2" s="1"/>
  <c r="C3113" i="2"/>
  <c r="D3113" i="2"/>
  <c r="G3113" i="2"/>
  <c r="H3113" i="2"/>
  <c r="I3113" i="2" s="1"/>
  <c r="J3113" i="2" a="1"/>
  <c r="J3113" i="2" s="1"/>
  <c r="C3114" i="2"/>
  <c r="D3114" i="2"/>
  <c r="G3114" i="2"/>
  <c r="H3114" i="2"/>
  <c r="I3114" i="2" s="1"/>
  <c r="J3114" i="2" a="1"/>
  <c r="J3114" i="2" s="1"/>
  <c r="C3115" i="2"/>
  <c r="D3115" i="2"/>
  <c r="G3115" i="2"/>
  <c r="H3115" i="2"/>
  <c r="I3115" i="2" s="1"/>
  <c r="J3115" i="2" a="1"/>
  <c r="J3115" i="2" s="1"/>
  <c r="C3116" i="2"/>
  <c r="D3116" i="2"/>
  <c r="G3116" i="2"/>
  <c r="H3116" i="2"/>
  <c r="I3116" i="2" s="1"/>
  <c r="J3116" i="2" a="1"/>
  <c r="J3116" i="2" s="1"/>
  <c r="C3117" i="2"/>
  <c r="D3117" i="2"/>
  <c r="G3117" i="2"/>
  <c r="H3117" i="2"/>
  <c r="I3117" i="2" s="1"/>
  <c r="J3117" i="2" a="1"/>
  <c r="J3117" i="2" s="1"/>
  <c r="C3118" i="2"/>
  <c r="D3118" i="2"/>
  <c r="G3118" i="2"/>
  <c r="H3118" i="2"/>
  <c r="I3118" i="2" s="1"/>
  <c r="J3118" i="2" a="1"/>
  <c r="J3118" i="2" s="1"/>
  <c r="C3119" i="2"/>
  <c r="D3119" i="2"/>
  <c r="G3119" i="2"/>
  <c r="H3119" i="2"/>
  <c r="I3119" i="2" s="1"/>
  <c r="J3119" i="2" a="1"/>
  <c r="J3119" i="2" s="1"/>
  <c r="C3120" i="2"/>
  <c r="D3120" i="2"/>
  <c r="G3120" i="2"/>
  <c r="H3120" i="2"/>
  <c r="I3120" i="2" s="1"/>
  <c r="J3120" i="2" a="1"/>
  <c r="J3120" i="2" s="1"/>
  <c r="C3121" i="2"/>
  <c r="D3121" i="2"/>
  <c r="G3121" i="2"/>
  <c r="H3121" i="2"/>
  <c r="I3121" i="2" s="1"/>
  <c r="J3121" i="2" a="1"/>
  <c r="J3121" i="2" s="1"/>
  <c r="C3122" i="2"/>
  <c r="D3122" i="2"/>
  <c r="G3122" i="2"/>
  <c r="H3122" i="2"/>
  <c r="I3122" i="2" s="1"/>
  <c r="J3122" i="2" a="1"/>
  <c r="J3122" i="2" s="1"/>
  <c r="C3123" i="2"/>
  <c r="D3123" i="2"/>
  <c r="G3123" i="2"/>
  <c r="H3123" i="2"/>
  <c r="I3123" i="2" s="1"/>
  <c r="J3123" i="2" a="1"/>
  <c r="J3123" i="2" s="1"/>
  <c r="C3124" i="2"/>
  <c r="D3124" i="2"/>
  <c r="G3124" i="2"/>
  <c r="H3124" i="2"/>
  <c r="I3124" i="2" s="1"/>
  <c r="J3124" i="2" a="1"/>
  <c r="J3124" i="2" s="1"/>
  <c r="C3125" i="2"/>
  <c r="D3125" i="2"/>
  <c r="G3125" i="2"/>
  <c r="H3125" i="2"/>
  <c r="I3125" i="2" s="1"/>
  <c r="J3125" i="2" a="1"/>
  <c r="J3125" i="2" s="1"/>
  <c r="C3126" i="2"/>
  <c r="D3126" i="2"/>
  <c r="G3126" i="2"/>
  <c r="H3126" i="2"/>
  <c r="I3126" i="2" s="1"/>
  <c r="J3126" i="2" a="1"/>
  <c r="J3126" i="2" s="1"/>
  <c r="C3127" i="2"/>
  <c r="D3127" i="2"/>
  <c r="G3127" i="2"/>
  <c r="H3127" i="2"/>
  <c r="I3127" i="2" s="1"/>
  <c r="J3127" i="2" a="1"/>
  <c r="J3127" i="2" s="1"/>
  <c r="C3128" i="2"/>
  <c r="D3128" i="2"/>
  <c r="G3128" i="2"/>
  <c r="H3128" i="2"/>
  <c r="I3128" i="2" s="1"/>
  <c r="J3128" i="2" a="1"/>
  <c r="J3128" i="2" s="1"/>
  <c r="C3129" i="2"/>
  <c r="D3129" i="2"/>
  <c r="G3129" i="2"/>
  <c r="H3129" i="2"/>
  <c r="I3129" i="2" s="1"/>
  <c r="J3129" i="2" a="1"/>
  <c r="J3129" i="2" s="1"/>
  <c r="C3130" i="2"/>
  <c r="D3130" i="2"/>
  <c r="G3130" i="2"/>
  <c r="H3130" i="2"/>
  <c r="I3130" i="2" s="1"/>
  <c r="J3130" i="2" a="1"/>
  <c r="J3130" i="2" s="1"/>
  <c r="C3131" i="2"/>
  <c r="D3131" i="2"/>
  <c r="G3131" i="2"/>
  <c r="H3131" i="2"/>
  <c r="I3131" i="2" s="1"/>
  <c r="J3131" i="2" a="1"/>
  <c r="J3131" i="2" s="1"/>
  <c r="C3132" i="2"/>
  <c r="D3132" i="2"/>
  <c r="G3132" i="2"/>
  <c r="H3132" i="2"/>
  <c r="I3132" i="2" s="1"/>
  <c r="J3132" i="2" a="1"/>
  <c r="J3132" i="2" s="1"/>
  <c r="C3133" i="2"/>
  <c r="D3133" i="2"/>
  <c r="G3133" i="2"/>
  <c r="H3133" i="2"/>
  <c r="I3133" i="2" s="1"/>
  <c r="J3133" i="2" a="1"/>
  <c r="J3133" i="2" s="1"/>
  <c r="C3134" i="2"/>
  <c r="D3134" i="2"/>
  <c r="G3134" i="2"/>
  <c r="H3134" i="2"/>
  <c r="I3134" i="2" s="1"/>
  <c r="J3134" i="2" a="1"/>
  <c r="J3134" i="2" s="1"/>
  <c r="C3135" i="2"/>
  <c r="D3135" i="2"/>
  <c r="G3135" i="2"/>
  <c r="H3135" i="2"/>
  <c r="I3135" i="2" s="1"/>
  <c r="J3135" i="2" a="1"/>
  <c r="J3135" i="2" s="1"/>
  <c r="C3136" i="2"/>
  <c r="D3136" i="2"/>
  <c r="G3136" i="2"/>
  <c r="H3136" i="2"/>
  <c r="I3136" i="2" s="1"/>
  <c r="J3136" i="2" a="1"/>
  <c r="J3136" i="2" s="1"/>
  <c r="C3137" i="2"/>
  <c r="D3137" i="2"/>
  <c r="G3137" i="2"/>
  <c r="H3137" i="2"/>
  <c r="I3137" i="2" s="1"/>
  <c r="J3137" i="2" a="1"/>
  <c r="J3137" i="2" s="1"/>
  <c r="C3138" i="2"/>
  <c r="D3138" i="2"/>
  <c r="G3138" i="2"/>
  <c r="H3138" i="2"/>
  <c r="I3138" i="2" s="1"/>
  <c r="J3138" i="2" a="1"/>
  <c r="J3138" i="2" s="1"/>
  <c r="C3139" i="2"/>
  <c r="D3139" i="2"/>
  <c r="G3139" i="2"/>
  <c r="H3139" i="2"/>
  <c r="I3139" i="2" s="1"/>
  <c r="J3139" i="2" a="1"/>
  <c r="J3139" i="2" s="1"/>
  <c r="C3140" i="2"/>
  <c r="D3140" i="2"/>
  <c r="G3140" i="2"/>
  <c r="H3140" i="2"/>
  <c r="I3140" i="2" s="1"/>
  <c r="J3140" i="2" a="1"/>
  <c r="J3140" i="2" s="1"/>
  <c r="C3141" i="2"/>
  <c r="D3141" i="2"/>
  <c r="G3141" i="2"/>
  <c r="H3141" i="2"/>
  <c r="I3141" i="2" s="1"/>
  <c r="J3141" i="2" a="1"/>
  <c r="J3141" i="2" s="1"/>
  <c r="C3142" i="2"/>
  <c r="D3142" i="2"/>
  <c r="G3142" i="2"/>
  <c r="H3142" i="2"/>
  <c r="I3142" i="2" s="1"/>
  <c r="J3142" i="2" a="1"/>
  <c r="J3142" i="2" s="1"/>
  <c r="C3143" i="2"/>
  <c r="D3143" i="2"/>
  <c r="G3143" i="2"/>
  <c r="H3143" i="2"/>
  <c r="I3143" i="2" s="1"/>
  <c r="J3143" i="2" a="1"/>
  <c r="J3143" i="2" s="1"/>
  <c r="C3144" i="2"/>
  <c r="D3144" i="2"/>
  <c r="G3144" i="2"/>
  <c r="H3144" i="2"/>
  <c r="I3144" i="2" s="1"/>
  <c r="J3144" i="2" a="1"/>
  <c r="J3144" i="2" s="1"/>
  <c r="C3145" i="2"/>
  <c r="D3145" i="2"/>
  <c r="G3145" i="2"/>
  <c r="H3145" i="2"/>
  <c r="I3145" i="2" s="1"/>
  <c r="J3145" i="2" a="1"/>
  <c r="J3145" i="2" s="1"/>
  <c r="C3146" i="2"/>
  <c r="D3146" i="2"/>
  <c r="G3146" i="2"/>
  <c r="H3146" i="2"/>
  <c r="I3146" i="2" s="1"/>
  <c r="J3146" i="2" a="1"/>
  <c r="J3146" i="2" s="1"/>
  <c r="C3147" i="2"/>
  <c r="D3147" i="2"/>
  <c r="G3147" i="2"/>
  <c r="H3147" i="2"/>
  <c r="I3147" i="2" s="1"/>
  <c r="J3147" i="2" a="1"/>
  <c r="J3147" i="2" s="1"/>
  <c r="C3148" i="2"/>
  <c r="D3148" i="2"/>
  <c r="G3148" i="2"/>
  <c r="H3148" i="2"/>
  <c r="I3148" i="2" s="1"/>
  <c r="J3148" i="2" a="1"/>
  <c r="J3148" i="2" s="1"/>
  <c r="C3149" i="2"/>
  <c r="D3149" i="2"/>
  <c r="G3149" i="2"/>
  <c r="H3149" i="2"/>
  <c r="I3149" i="2" s="1"/>
  <c r="J3149" i="2" a="1"/>
  <c r="J3149" i="2" s="1"/>
  <c r="C3150" i="2"/>
  <c r="D3150" i="2"/>
  <c r="G3150" i="2"/>
  <c r="H3150" i="2"/>
  <c r="I3150" i="2" s="1"/>
  <c r="J3150" i="2" a="1"/>
  <c r="J3150" i="2" s="1"/>
  <c r="C3151" i="2"/>
  <c r="D3151" i="2"/>
  <c r="G3151" i="2"/>
  <c r="H3151" i="2"/>
  <c r="I3151" i="2" s="1"/>
  <c r="J3151" i="2" a="1"/>
  <c r="J3151" i="2" s="1"/>
  <c r="C3152" i="2"/>
  <c r="D3152" i="2"/>
  <c r="G3152" i="2"/>
  <c r="H3152" i="2"/>
  <c r="I3152" i="2" s="1"/>
  <c r="J3152" i="2" a="1"/>
  <c r="J3152" i="2" s="1"/>
  <c r="C3153" i="2"/>
  <c r="D3153" i="2"/>
  <c r="G3153" i="2"/>
  <c r="H3153" i="2"/>
  <c r="I3153" i="2" s="1"/>
  <c r="J3153" i="2" a="1"/>
  <c r="J3153" i="2" s="1"/>
  <c r="C3154" i="2"/>
  <c r="D3154" i="2"/>
  <c r="G3154" i="2"/>
  <c r="H3154" i="2"/>
  <c r="I3154" i="2" s="1"/>
  <c r="J3154" i="2" a="1"/>
  <c r="J3154" i="2" s="1"/>
  <c r="C3155" i="2"/>
  <c r="D3155" i="2"/>
  <c r="G3155" i="2"/>
  <c r="H3155" i="2"/>
  <c r="I3155" i="2" s="1"/>
  <c r="J3155" i="2" a="1"/>
  <c r="J3155" i="2" s="1"/>
  <c r="C3156" i="2"/>
  <c r="D3156" i="2"/>
  <c r="G3156" i="2"/>
  <c r="H3156" i="2"/>
  <c r="I3156" i="2" s="1"/>
  <c r="J3156" i="2" a="1"/>
  <c r="J3156" i="2" s="1"/>
  <c r="C3157" i="2"/>
  <c r="D3157" i="2"/>
  <c r="G3157" i="2"/>
  <c r="H3157" i="2"/>
  <c r="I3157" i="2" s="1"/>
  <c r="J3157" i="2" a="1"/>
  <c r="J3157" i="2" s="1"/>
  <c r="C3158" i="2"/>
  <c r="D3158" i="2"/>
  <c r="G3158" i="2"/>
  <c r="H3158" i="2"/>
  <c r="I3158" i="2" s="1"/>
  <c r="J3158" i="2" a="1"/>
  <c r="J3158" i="2" s="1"/>
  <c r="C3159" i="2"/>
  <c r="D3159" i="2"/>
  <c r="G3159" i="2"/>
  <c r="H3159" i="2"/>
  <c r="I3159" i="2" s="1"/>
  <c r="J3159" i="2" a="1"/>
  <c r="J3159" i="2" s="1"/>
  <c r="C3160" i="2"/>
  <c r="D3160" i="2"/>
  <c r="G3160" i="2"/>
  <c r="H3160" i="2"/>
  <c r="I3160" i="2" s="1"/>
  <c r="J3160" i="2" a="1"/>
  <c r="J3160" i="2" s="1"/>
  <c r="C3161" i="2"/>
  <c r="D3161" i="2"/>
  <c r="G3161" i="2"/>
  <c r="H3161" i="2"/>
  <c r="I3161" i="2" s="1"/>
  <c r="J3161" i="2" a="1"/>
  <c r="J3161" i="2" s="1"/>
  <c r="C3162" i="2"/>
  <c r="D3162" i="2"/>
  <c r="G3162" i="2"/>
  <c r="H3162" i="2"/>
  <c r="I3162" i="2" s="1"/>
  <c r="J3162" i="2" a="1"/>
  <c r="J3162" i="2" s="1"/>
  <c r="C3163" i="2"/>
  <c r="D3163" i="2"/>
  <c r="G3163" i="2"/>
  <c r="H3163" i="2"/>
  <c r="I3163" i="2" s="1"/>
  <c r="J3163" i="2" a="1"/>
  <c r="J3163" i="2" s="1"/>
  <c r="C3164" i="2"/>
  <c r="D3164" i="2"/>
  <c r="G3164" i="2"/>
  <c r="H3164" i="2"/>
  <c r="I3164" i="2" s="1"/>
  <c r="J3164" i="2" a="1"/>
  <c r="J3164" i="2" s="1"/>
  <c r="C3165" i="2"/>
  <c r="D3165" i="2"/>
  <c r="G3165" i="2"/>
  <c r="H3165" i="2"/>
  <c r="I3165" i="2" s="1"/>
  <c r="J3165" i="2" a="1"/>
  <c r="J3165" i="2" s="1"/>
  <c r="C3166" i="2"/>
  <c r="D3166" i="2"/>
  <c r="G3166" i="2"/>
  <c r="H3166" i="2"/>
  <c r="I3166" i="2" s="1"/>
  <c r="J3166" i="2" a="1"/>
  <c r="J3166" i="2" s="1"/>
  <c r="C3167" i="2"/>
  <c r="D3167" i="2"/>
  <c r="G3167" i="2"/>
  <c r="H3167" i="2"/>
  <c r="I3167" i="2" s="1"/>
  <c r="J3167" i="2" a="1"/>
  <c r="J3167" i="2" s="1"/>
  <c r="C3168" i="2"/>
  <c r="D3168" i="2"/>
  <c r="G3168" i="2"/>
  <c r="H3168" i="2"/>
  <c r="I3168" i="2" s="1"/>
  <c r="J3168" i="2" a="1"/>
  <c r="J3168" i="2" s="1"/>
  <c r="C3169" i="2"/>
  <c r="D3169" i="2"/>
  <c r="G3169" i="2"/>
  <c r="H3169" i="2"/>
  <c r="I3169" i="2" s="1"/>
  <c r="J3169" i="2" a="1"/>
  <c r="J3169" i="2" s="1"/>
  <c r="C3170" i="2"/>
  <c r="D3170" i="2"/>
  <c r="G3170" i="2"/>
  <c r="H3170" i="2"/>
  <c r="I3170" i="2" s="1"/>
  <c r="J3170" i="2" a="1"/>
  <c r="J3170" i="2" s="1"/>
  <c r="C3171" i="2"/>
  <c r="D3171" i="2"/>
  <c r="G3171" i="2"/>
  <c r="H3171" i="2"/>
  <c r="I3171" i="2" s="1"/>
  <c r="J3171" i="2" a="1"/>
  <c r="J3171" i="2" s="1"/>
  <c r="C3172" i="2"/>
  <c r="D3172" i="2"/>
  <c r="G3172" i="2"/>
  <c r="H3172" i="2"/>
  <c r="I3172" i="2" s="1"/>
  <c r="J3172" i="2" a="1"/>
  <c r="J3172" i="2" s="1"/>
  <c r="C3173" i="2"/>
  <c r="D3173" i="2"/>
  <c r="G3173" i="2"/>
  <c r="H3173" i="2"/>
  <c r="I3173" i="2" s="1"/>
  <c r="J3173" i="2" a="1"/>
  <c r="J3173" i="2" s="1"/>
  <c r="C3174" i="2"/>
  <c r="D3174" i="2"/>
  <c r="G3174" i="2"/>
  <c r="H3174" i="2"/>
  <c r="I3174" i="2" s="1"/>
  <c r="J3174" i="2" a="1"/>
  <c r="J3174" i="2" s="1"/>
  <c r="C3175" i="2"/>
  <c r="D3175" i="2"/>
  <c r="G3175" i="2"/>
  <c r="H3175" i="2"/>
  <c r="I3175" i="2" s="1"/>
  <c r="J3175" i="2" a="1"/>
  <c r="J3175" i="2" s="1"/>
  <c r="C3176" i="2"/>
  <c r="D3176" i="2"/>
  <c r="G3176" i="2"/>
  <c r="H3176" i="2"/>
  <c r="I3176" i="2" s="1"/>
  <c r="J3176" i="2" a="1"/>
  <c r="J3176" i="2" s="1"/>
  <c r="C3177" i="2"/>
  <c r="D3177" i="2"/>
  <c r="G3177" i="2"/>
  <c r="H3177" i="2"/>
  <c r="I3177" i="2" s="1"/>
  <c r="J3177" i="2" a="1"/>
  <c r="J3177" i="2" s="1"/>
  <c r="C3178" i="2"/>
  <c r="D3178" i="2"/>
  <c r="G3178" i="2"/>
  <c r="H3178" i="2"/>
  <c r="I3178" i="2" s="1"/>
  <c r="J3178" i="2" a="1"/>
  <c r="J3178" i="2" s="1"/>
  <c r="C3179" i="2"/>
  <c r="D3179" i="2"/>
  <c r="G3179" i="2"/>
  <c r="H3179" i="2"/>
  <c r="I3179" i="2" s="1"/>
  <c r="J3179" i="2" a="1"/>
  <c r="J3179" i="2" s="1"/>
  <c r="C3180" i="2"/>
  <c r="D3180" i="2"/>
  <c r="G3180" i="2"/>
  <c r="H3180" i="2"/>
  <c r="I3180" i="2" s="1"/>
  <c r="J3180" i="2" a="1"/>
  <c r="J3180" i="2" s="1"/>
  <c r="C3181" i="2"/>
  <c r="D3181" i="2"/>
  <c r="G3181" i="2"/>
  <c r="H3181" i="2"/>
  <c r="I3181" i="2" s="1"/>
  <c r="J3181" i="2" a="1"/>
  <c r="J3181" i="2" s="1"/>
  <c r="C3182" i="2"/>
  <c r="D3182" i="2"/>
  <c r="G3182" i="2"/>
  <c r="H3182" i="2"/>
  <c r="I3182" i="2" s="1"/>
  <c r="J3182" i="2" a="1"/>
  <c r="J3182" i="2" s="1"/>
  <c r="C3183" i="2"/>
  <c r="D3183" i="2"/>
  <c r="G3183" i="2"/>
  <c r="H3183" i="2"/>
  <c r="I3183" i="2" s="1"/>
  <c r="J3183" i="2" a="1"/>
  <c r="J3183" i="2" s="1"/>
  <c r="C3184" i="2"/>
  <c r="D3184" i="2"/>
  <c r="G3184" i="2"/>
  <c r="H3184" i="2"/>
  <c r="I3184" i="2" s="1"/>
  <c r="J3184" i="2" a="1"/>
  <c r="J3184" i="2" s="1"/>
  <c r="C3185" i="2"/>
  <c r="D3185" i="2"/>
  <c r="G3185" i="2"/>
  <c r="H3185" i="2"/>
  <c r="I3185" i="2" s="1"/>
  <c r="J3185" i="2" a="1"/>
  <c r="J3185" i="2" s="1"/>
  <c r="C3186" i="2"/>
  <c r="D3186" i="2"/>
  <c r="G3186" i="2"/>
  <c r="H3186" i="2"/>
  <c r="I3186" i="2" s="1"/>
  <c r="J3186" i="2" a="1"/>
  <c r="J3186" i="2" s="1"/>
  <c r="C3187" i="2"/>
  <c r="D3187" i="2"/>
  <c r="G3187" i="2"/>
  <c r="H3187" i="2"/>
  <c r="I3187" i="2" s="1"/>
  <c r="J3187" i="2" a="1"/>
  <c r="J3187" i="2" s="1"/>
  <c r="C3188" i="2"/>
  <c r="D3188" i="2"/>
  <c r="G3188" i="2"/>
  <c r="H3188" i="2"/>
  <c r="I3188" i="2" s="1"/>
  <c r="J3188" i="2" a="1"/>
  <c r="J3188" i="2" s="1"/>
  <c r="C3189" i="2"/>
  <c r="D3189" i="2"/>
  <c r="G3189" i="2"/>
  <c r="H3189" i="2"/>
  <c r="I3189" i="2" s="1"/>
  <c r="J3189" i="2" a="1"/>
  <c r="J3189" i="2" s="1"/>
  <c r="C3190" i="2"/>
  <c r="D3190" i="2"/>
  <c r="G3190" i="2"/>
  <c r="H3190" i="2"/>
  <c r="I3190" i="2" s="1"/>
  <c r="J3190" i="2" a="1"/>
  <c r="J3190" i="2" s="1"/>
  <c r="C3191" i="2"/>
  <c r="D3191" i="2"/>
  <c r="G3191" i="2"/>
  <c r="H3191" i="2"/>
  <c r="I3191" i="2" s="1"/>
  <c r="J3191" i="2" a="1"/>
  <c r="J3191" i="2" s="1"/>
  <c r="C3192" i="2"/>
  <c r="D3192" i="2"/>
  <c r="G3192" i="2"/>
  <c r="H3192" i="2"/>
  <c r="I3192" i="2" s="1"/>
  <c r="J3192" i="2" a="1"/>
  <c r="J3192" i="2" s="1"/>
  <c r="C3193" i="2"/>
  <c r="D3193" i="2"/>
  <c r="G3193" i="2"/>
  <c r="H3193" i="2"/>
  <c r="I3193" i="2" s="1"/>
  <c r="J3193" i="2" a="1"/>
  <c r="J3193" i="2" s="1"/>
  <c r="C3194" i="2"/>
  <c r="D3194" i="2"/>
  <c r="G3194" i="2"/>
  <c r="H3194" i="2"/>
  <c r="I3194" i="2" s="1"/>
  <c r="J3194" i="2" a="1"/>
  <c r="J3194" i="2" s="1"/>
  <c r="C3195" i="2"/>
  <c r="D3195" i="2"/>
  <c r="G3195" i="2"/>
  <c r="H3195" i="2"/>
  <c r="I3195" i="2" s="1"/>
  <c r="J3195" i="2" a="1"/>
  <c r="J3195" i="2" s="1"/>
  <c r="C3196" i="2"/>
  <c r="D3196" i="2"/>
  <c r="G3196" i="2"/>
  <c r="H3196" i="2"/>
  <c r="I3196" i="2" s="1"/>
  <c r="J3196" i="2" a="1"/>
  <c r="J3196" i="2" s="1"/>
  <c r="C3197" i="2"/>
  <c r="D3197" i="2"/>
  <c r="G3197" i="2"/>
  <c r="H3197" i="2"/>
  <c r="I3197" i="2" s="1"/>
  <c r="J3197" i="2" a="1"/>
  <c r="J3197" i="2" s="1"/>
  <c r="C3198" i="2"/>
  <c r="D3198" i="2"/>
  <c r="G3198" i="2"/>
  <c r="H3198" i="2"/>
  <c r="I3198" i="2" s="1"/>
  <c r="J3198" i="2" a="1"/>
  <c r="J3198" i="2" s="1"/>
  <c r="C3199" i="2"/>
  <c r="D3199" i="2"/>
  <c r="G3199" i="2"/>
  <c r="H3199" i="2"/>
  <c r="I3199" i="2" s="1"/>
  <c r="J3199" i="2" a="1"/>
  <c r="J3199" i="2" s="1"/>
  <c r="C3200" i="2"/>
  <c r="D3200" i="2"/>
  <c r="G3200" i="2"/>
  <c r="H3200" i="2"/>
  <c r="I3200" i="2" s="1"/>
  <c r="J3200" i="2" a="1"/>
  <c r="J3200" i="2" s="1"/>
  <c r="C3201" i="2"/>
  <c r="D3201" i="2"/>
  <c r="G3201" i="2"/>
  <c r="H3201" i="2"/>
  <c r="I3201" i="2" s="1"/>
  <c r="J3201" i="2" a="1"/>
  <c r="J3201" i="2" s="1"/>
  <c r="C3202" i="2"/>
  <c r="D3202" i="2"/>
  <c r="G3202" i="2"/>
  <c r="H3202" i="2"/>
  <c r="I3202" i="2" s="1"/>
  <c r="J3202" i="2" a="1"/>
  <c r="J3202" i="2" s="1"/>
  <c r="C3203" i="2"/>
  <c r="D3203" i="2"/>
  <c r="G3203" i="2"/>
  <c r="H3203" i="2"/>
  <c r="I3203" i="2" s="1"/>
  <c r="J3203" i="2" a="1"/>
  <c r="J3203" i="2" s="1"/>
  <c r="C3204" i="2"/>
  <c r="D3204" i="2"/>
  <c r="G3204" i="2"/>
  <c r="H3204" i="2"/>
  <c r="I3204" i="2" s="1"/>
  <c r="J3204" i="2" a="1"/>
  <c r="J3204" i="2" s="1"/>
  <c r="C3205" i="2"/>
  <c r="D3205" i="2"/>
  <c r="G3205" i="2"/>
  <c r="H3205" i="2"/>
  <c r="I3205" i="2" s="1"/>
  <c r="J3205" i="2" a="1"/>
  <c r="J3205" i="2" s="1"/>
  <c r="C3206" i="2"/>
  <c r="D3206" i="2"/>
  <c r="G3206" i="2"/>
  <c r="H3206" i="2"/>
  <c r="I3206" i="2" s="1"/>
  <c r="J3206" i="2" a="1"/>
  <c r="J3206" i="2" s="1"/>
  <c r="C3207" i="2"/>
  <c r="D3207" i="2"/>
  <c r="G3207" i="2"/>
  <c r="H3207" i="2"/>
  <c r="I3207" i="2" s="1"/>
  <c r="J3207" i="2" a="1"/>
  <c r="J3207" i="2" s="1"/>
  <c r="C3208" i="2"/>
  <c r="D3208" i="2"/>
  <c r="G3208" i="2"/>
  <c r="H3208" i="2"/>
  <c r="I3208" i="2" s="1"/>
  <c r="J3208" i="2" a="1"/>
  <c r="J3208" i="2" s="1"/>
  <c r="C3209" i="2"/>
  <c r="D3209" i="2"/>
  <c r="G3209" i="2"/>
  <c r="H3209" i="2"/>
  <c r="I3209" i="2" s="1"/>
  <c r="J3209" i="2" a="1"/>
  <c r="J3209" i="2" s="1"/>
  <c r="C3210" i="2"/>
  <c r="D3210" i="2"/>
  <c r="G3210" i="2"/>
  <c r="H3210" i="2"/>
  <c r="I3210" i="2" s="1"/>
  <c r="J3210" i="2" a="1"/>
  <c r="J3210" i="2" s="1"/>
  <c r="C3211" i="2"/>
  <c r="D3211" i="2"/>
  <c r="G3211" i="2"/>
  <c r="H3211" i="2"/>
  <c r="I3211" i="2" s="1"/>
  <c r="J3211" i="2" a="1"/>
  <c r="J3211" i="2" s="1"/>
  <c r="C3212" i="2"/>
  <c r="D3212" i="2"/>
  <c r="G3212" i="2"/>
  <c r="H3212" i="2"/>
  <c r="I3212" i="2" s="1"/>
  <c r="J3212" i="2" a="1"/>
  <c r="J3212" i="2" s="1"/>
  <c r="C3213" i="2"/>
  <c r="D3213" i="2"/>
  <c r="G3213" i="2"/>
  <c r="H3213" i="2"/>
  <c r="I3213" i="2" s="1"/>
  <c r="J3213" i="2" a="1"/>
  <c r="J3213" i="2" s="1"/>
  <c r="C3214" i="2"/>
  <c r="D3214" i="2"/>
  <c r="G3214" i="2"/>
  <c r="H3214" i="2"/>
  <c r="I3214" i="2" s="1"/>
  <c r="J3214" i="2" a="1"/>
  <c r="J3214" i="2" s="1"/>
  <c r="C3215" i="2"/>
  <c r="D3215" i="2"/>
  <c r="G3215" i="2"/>
  <c r="H3215" i="2"/>
  <c r="I3215" i="2" s="1"/>
  <c r="J3215" i="2" a="1"/>
  <c r="J3215" i="2" s="1"/>
  <c r="C3216" i="2"/>
  <c r="D3216" i="2"/>
  <c r="G3216" i="2"/>
  <c r="H3216" i="2"/>
  <c r="I3216" i="2" s="1"/>
  <c r="J3216" i="2" a="1"/>
  <c r="J3216" i="2" s="1"/>
  <c r="C3217" i="2"/>
  <c r="D3217" i="2"/>
  <c r="G3217" i="2"/>
  <c r="H3217" i="2"/>
  <c r="I3217" i="2" s="1"/>
  <c r="J3217" i="2" a="1"/>
  <c r="J3217" i="2" s="1"/>
  <c r="C3218" i="2"/>
  <c r="D3218" i="2"/>
  <c r="G3218" i="2"/>
  <c r="H3218" i="2"/>
  <c r="I3218" i="2" s="1"/>
  <c r="J3218" i="2" a="1"/>
  <c r="J3218" i="2" s="1"/>
  <c r="C3219" i="2"/>
  <c r="D3219" i="2"/>
  <c r="G3219" i="2"/>
  <c r="H3219" i="2"/>
  <c r="I3219" i="2" s="1"/>
  <c r="J3219" i="2" a="1"/>
  <c r="J3219" i="2" s="1"/>
  <c r="C3220" i="2"/>
  <c r="D3220" i="2"/>
  <c r="G3220" i="2"/>
  <c r="H3220" i="2"/>
  <c r="I3220" i="2" s="1"/>
  <c r="J3220" i="2" a="1"/>
  <c r="J3220" i="2" s="1"/>
  <c r="C3221" i="2"/>
  <c r="D3221" i="2"/>
  <c r="G3221" i="2"/>
  <c r="H3221" i="2"/>
  <c r="I3221" i="2" s="1"/>
  <c r="J3221" i="2" a="1"/>
  <c r="J3221" i="2" s="1"/>
  <c r="C3222" i="2"/>
  <c r="D3222" i="2"/>
  <c r="G3222" i="2"/>
  <c r="H3222" i="2"/>
  <c r="I3222" i="2" s="1"/>
  <c r="J3222" i="2" a="1"/>
  <c r="J3222" i="2" s="1"/>
  <c r="C3223" i="2"/>
  <c r="D3223" i="2"/>
  <c r="G3223" i="2"/>
  <c r="H3223" i="2"/>
  <c r="I3223" i="2" s="1"/>
  <c r="J3223" i="2" a="1"/>
  <c r="J3223" i="2" s="1"/>
  <c r="C3224" i="2"/>
  <c r="D3224" i="2"/>
  <c r="G3224" i="2"/>
  <c r="H3224" i="2"/>
  <c r="I3224" i="2" s="1"/>
  <c r="J3224" i="2" a="1"/>
  <c r="J3224" i="2" s="1"/>
  <c r="C3225" i="2"/>
  <c r="D3225" i="2"/>
  <c r="G3225" i="2"/>
  <c r="H3225" i="2"/>
  <c r="I3225" i="2" s="1"/>
  <c r="J3225" i="2" a="1"/>
  <c r="J3225" i="2" s="1"/>
  <c r="C3226" i="2"/>
  <c r="D3226" i="2"/>
  <c r="G3226" i="2"/>
  <c r="H3226" i="2"/>
  <c r="I3226" i="2" s="1"/>
  <c r="J3226" i="2" a="1"/>
  <c r="J3226" i="2" s="1"/>
  <c r="C3227" i="2"/>
  <c r="D3227" i="2"/>
  <c r="G3227" i="2"/>
  <c r="H3227" i="2"/>
  <c r="I3227" i="2" s="1"/>
  <c r="J3227" i="2" a="1"/>
  <c r="J3227" i="2" s="1"/>
  <c r="C3228" i="2"/>
  <c r="D3228" i="2"/>
  <c r="G3228" i="2"/>
  <c r="H3228" i="2"/>
  <c r="I3228" i="2" s="1"/>
  <c r="J3228" i="2" a="1"/>
  <c r="J3228" i="2" s="1"/>
  <c r="C3229" i="2"/>
  <c r="D3229" i="2"/>
  <c r="G3229" i="2"/>
  <c r="H3229" i="2"/>
  <c r="I3229" i="2" s="1"/>
  <c r="J3229" i="2" a="1"/>
  <c r="J3229" i="2" s="1"/>
  <c r="C3230" i="2"/>
  <c r="D3230" i="2"/>
  <c r="G3230" i="2"/>
  <c r="H3230" i="2"/>
  <c r="I3230" i="2" s="1"/>
  <c r="J3230" i="2" a="1"/>
  <c r="J3230" i="2" s="1"/>
  <c r="C3231" i="2"/>
  <c r="D3231" i="2"/>
  <c r="G3231" i="2"/>
  <c r="H3231" i="2"/>
  <c r="I3231" i="2" s="1"/>
  <c r="J3231" i="2" a="1"/>
  <c r="J3231" i="2" s="1"/>
  <c r="C3232" i="2"/>
  <c r="D3232" i="2"/>
  <c r="G3232" i="2"/>
  <c r="H3232" i="2"/>
  <c r="I3232" i="2" s="1"/>
  <c r="J3232" i="2" a="1"/>
  <c r="J3232" i="2" s="1"/>
  <c r="C3233" i="2"/>
  <c r="D3233" i="2"/>
  <c r="G3233" i="2"/>
  <c r="H3233" i="2"/>
  <c r="I3233" i="2" s="1"/>
  <c r="J3233" i="2" a="1"/>
  <c r="J3233" i="2" s="1"/>
  <c r="C3234" i="2"/>
  <c r="D3234" i="2"/>
  <c r="G3234" i="2"/>
  <c r="H3234" i="2"/>
  <c r="I3234" i="2" s="1"/>
  <c r="J3234" i="2" a="1"/>
  <c r="J3234" i="2" s="1"/>
  <c r="C3235" i="2"/>
  <c r="D3235" i="2"/>
  <c r="G3235" i="2"/>
  <c r="H3235" i="2"/>
  <c r="I3235" i="2" s="1"/>
  <c r="J3235" i="2" a="1"/>
  <c r="J3235" i="2" s="1"/>
  <c r="C3236" i="2"/>
  <c r="D3236" i="2"/>
  <c r="G3236" i="2"/>
  <c r="H3236" i="2"/>
  <c r="I3236" i="2" s="1"/>
  <c r="J3236" i="2" a="1"/>
  <c r="J3236" i="2" s="1"/>
  <c r="C3237" i="2"/>
  <c r="D3237" i="2"/>
  <c r="G3237" i="2"/>
  <c r="H3237" i="2"/>
  <c r="I3237" i="2" s="1"/>
  <c r="J3237" i="2" a="1"/>
  <c r="J3237" i="2" s="1"/>
  <c r="C3238" i="2"/>
  <c r="D3238" i="2"/>
  <c r="G3238" i="2"/>
  <c r="H3238" i="2"/>
  <c r="I3238" i="2" s="1"/>
  <c r="J3238" i="2" a="1"/>
  <c r="J3238" i="2" s="1"/>
  <c r="C3239" i="2"/>
  <c r="D3239" i="2"/>
  <c r="G3239" i="2"/>
  <c r="H3239" i="2"/>
  <c r="I3239" i="2" s="1"/>
  <c r="J3239" i="2" a="1"/>
  <c r="J3239" i="2" s="1"/>
  <c r="C3240" i="2"/>
  <c r="D3240" i="2"/>
  <c r="G3240" i="2"/>
  <c r="H3240" i="2"/>
  <c r="I3240" i="2" s="1"/>
  <c r="J3240" i="2" a="1"/>
  <c r="J3240" i="2" s="1"/>
  <c r="C3241" i="2"/>
  <c r="D3241" i="2"/>
  <c r="G3241" i="2"/>
  <c r="H3241" i="2"/>
  <c r="I3241" i="2" s="1"/>
  <c r="J3241" i="2" a="1"/>
  <c r="J3241" i="2" s="1"/>
  <c r="C3242" i="2"/>
  <c r="D3242" i="2"/>
  <c r="G3242" i="2"/>
  <c r="H3242" i="2"/>
  <c r="I3242" i="2" s="1"/>
  <c r="J3242" i="2" a="1"/>
  <c r="J3242" i="2" s="1"/>
  <c r="C3243" i="2"/>
  <c r="D3243" i="2"/>
  <c r="G3243" i="2"/>
  <c r="H3243" i="2"/>
  <c r="I3243" i="2" s="1"/>
  <c r="J3243" i="2" a="1"/>
  <c r="J3243" i="2" s="1"/>
  <c r="C3244" i="2"/>
  <c r="D3244" i="2"/>
  <c r="G3244" i="2"/>
  <c r="H3244" i="2"/>
  <c r="I3244" i="2" s="1"/>
  <c r="J3244" i="2" a="1"/>
  <c r="J3244" i="2" s="1"/>
  <c r="C3245" i="2"/>
  <c r="D3245" i="2"/>
  <c r="G3245" i="2"/>
  <c r="H3245" i="2"/>
  <c r="I3245" i="2" s="1"/>
  <c r="J3245" i="2" a="1"/>
  <c r="J3245" i="2" s="1"/>
  <c r="C3246" i="2"/>
  <c r="D3246" i="2"/>
  <c r="G3246" i="2"/>
  <c r="H3246" i="2"/>
  <c r="I3246" i="2" s="1"/>
  <c r="J3246" i="2" a="1"/>
  <c r="J3246" i="2" s="1"/>
  <c r="C3247" i="2"/>
  <c r="D3247" i="2"/>
  <c r="G3247" i="2"/>
  <c r="H3247" i="2"/>
  <c r="I3247" i="2" s="1"/>
  <c r="J3247" i="2" a="1"/>
  <c r="J3247" i="2" s="1"/>
  <c r="C3248" i="2"/>
  <c r="D3248" i="2"/>
  <c r="G3248" i="2"/>
  <c r="H3248" i="2"/>
  <c r="I3248" i="2" s="1"/>
  <c r="J3248" i="2" a="1"/>
  <c r="J3248" i="2" s="1"/>
  <c r="C3249" i="2"/>
  <c r="D3249" i="2"/>
  <c r="G3249" i="2"/>
  <c r="H3249" i="2"/>
  <c r="I3249" i="2" s="1"/>
  <c r="J3249" i="2" a="1"/>
  <c r="J3249" i="2" s="1"/>
  <c r="C3250" i="2"/>
  <c r="D3250" i="2"/>
  <c r="G3250" i="2"/>
  <c r="H3250" i="2"/>
  <c r="I3250" i="2" s="1"/>
  <c r="J3250" i="2" a="1"/>
  <c r="J3250" i="2" s="1"/>
  <c r="C3251" i="2"/>
  <c r="D3251" i="2"/>
  <c r="G3251" i="2"/>
  <c r="H3251" i="2"/>
  <c r="I3251" i="2" s="1"/>
  <c r="J3251" i="2" a="1"/>
  <c r="J3251" i="2" s="1"/>
  <c r="C3252" i="2"/>
  <c r="D3252" i="2"/>
  <c r="G3252" i="2"/>
  <c r="H3252" i="2"/>
  <c r="I3252" i="2" s="1"/>
  <c r="J3252" i="2" a="1"/>
  <c r="J3252" i="2" s="1"/>
  <c r="C3253" i="2"/>
  <c r="D3253" i="2"/>
  <c r="G3253" i="2"/>
  <c r="H3253" i="2"/>
  <c r="I3253" i="2" s="1"/>
  <c r="J3253" i="2" a="1"/>
  <c r="J3253" i="2" s="1"/>
  <c r="C3254" i="2"/>
  <c r="D3254" i="2"/>
  <c r="G3254" i="2"/>
  <c r="H3254" i="2"/>
  <c r="I3254" i="2" s="1"/>
  <c r="J3254" i="2" a="1"/>
  <c r="J3254" i="2" s="1"/>
  <c r="C3255" i="2"/>
  <c r="D3255" i="2"/>
  <c r="G3255" i="2"/>
  <c r="H3255" i="2"/>
  <c r="I3255" i="2" s="1"/>
  <c r="J3255" i="2" a="1"/>
  <c r="J3255" i="2" s="1"/>
  <c r="C3256" i="2"/>
  <c r="D3256" i="2"/>
  <c r="G3256" i="2"/>
  <c r="H3256" i="2"/>
  <c r="I3256" i="2" s="1"/>
  <c r="J3256" i="2" a="1"/>
  <c r="J3256" i="2" s="1"/>
  <c r="C3257" i="2"/>
  <c r="D3257" i="2"/>
  <c r="G3257" i="2"/>
  <c r="H3257" i="2"/>
  <c r="I3257" i="2" s="1"/>
  <c r="J3257" i="2" a="1"/>
  <c r="J3257" i="2"/>
  <c r="C3258" i="2"/>
  <c r="D3258" i="2"/>
  <c r="G3258" i="2"/>
  <c r="H3258" i="2"/>
  <c r="I3258" i="2" s="1"/>
  <c r="J3258" i="2" a="1"/>
  <c r="J3258" i="2" s="1"/>
  <c r="C3259" i="2"/>
  <c r="D3259" i="2"/>
  <c r="G3259" i="2"/>
  <c r="H3259" i="2"/>
  <c r="I3259" i="2" s="1"/>
  <c r="J3259" i="2" a="1"/>
  <c r="J3259" i="2" s="1"/>
  <c r="C3260" i="2"/>
  <c r="D3260" i="2"/>
  <c r="G3260" i="2"/>
  <c r="H3260" i="2"/>
  <c r="I3260" i="2" s="1"/>
  <c r="J3260" i="2" a="1"/>
  <c r="J3260" i="2" s="1"/>
  <c r="C3261" i="2"/>
  <c r="D3261" i="2"/>
  <c r="G3261" i="2"/>
  <c r="H3261" i="2"/>
  <c r="I3261" i="2" s="1"/>
  <c r="J3261" i="2" a="1"/>
  <c r="J3261" i="2"/>
  <c r="C3262" i="2"/>
  <c r="D3262" i="2"/>
  <c r="G3262" i="2"/>
  <c r="H3262" i="2"/>
  <c r="I3262" i="2" s="1"/>
  <c r="J3262" i="2" a="1"/>
  <c r="J3262" i="2" s="1"/>
  <c r="C3263" i="2"/>
  <c r="D3263" i="2"/>
  <c r="G3263" i="2"/>
  <c r="H3263" i="2"/>
  <c r="I3263" i="2" s="1"/>
  <c r="J3263" i="2" a="1"/>
  <c r="J3263" i="2" s="1"/>
  <c r="C3264" i="2"/>
  <c r="D3264" i="2"/>
  <c r="G3264" i="2"/>
  <c r="H3264" i="2"/>
  <c r="I3264" i="2" s="1"/>
  <c r="J3264" i="2" a="1"/>
  <c r="J3264" i="2" s="1"/>
  <c r="C3265" i="2"/>
  <c r="D3265" i="2"/>
  <c r="G3265" i="2"/>
  <c r="H3265" i="2"/>
  <c r="I3265" i="2" s="1"/>
  <c r="J3265" i="2" a="1"/>
  <c r="J3265" i="2"/>
  <c r="C3266" i="2"/>
  <c r="D3266" i="2"/>
  <c r="G3266" i="2"/>
  <c r="H3266" i="2"/>
  <c r="I3266" i="2" s="1"/>
  <c r="J3266" i="2" a="1"/>
  <c r="J3266" i="2" s="1"/>
  <c r="C3267" i="2"/>
  <c r="D3267" i="2"/>
  <c r="G3267" i="2"/>
  <c r="H3267" i="2"/>
  <c r="I3267" i="2" s="1"/>
  <c r="J3267" i="2" a="1"/>
  <c r="J3267" i="2" s="1"/>
  <c r="C3268" i="2"/>
  <c r="D3268" i="2"/>
  <c r="G3268" i="2"/>
  <c r="H3268" i="2"/>
  <c r="I3268" i="2" s="1"/>
  <c r="J3268" i="2" a="1"/>
  <c r="J3268" i="2" s="1"/>
  <c r="C3269" i="2"/>
  <c r="D3269" i="2"/>
  <c r="G3269" i="2"/>
  <c r="H3269" i="2"/>
  <c r="I3269" i="2" s="1"/>
  <c r="J3269" i="2" a="1"/>
  <c r="J3269" i="2"/>
  <c r="C3270" i="2"/>
  <c r="D3270" i="2"/>
  <c r="G3270" i="2"/>
  <c r="H3270" i="2"/>
  <c r="I3270" i="2" s="1"/>
  <c r="J3270" i="2" a="1"/>
  <c r="J3270" i="2" s="1"/>
  <c r="C3271" i="2"/>
  <c r="D3271" i="2"/>
  <c r="G3271" i="2"/>
  <c r="H3271" i="2"/>
  <c r="I3271" i="2" s="1"/>
  <c r="J3271" i="2" a="1"/>
  <c r="J3271" i="2" s="1"/>
  <c r="C3272" i="2"/>
  <c r="D3272" i="2"/>
  <c r="G3272" i="2"/>
  <c r="H3272" i="2"/>
  <c r="I3272" i="2" s="1"/>
  <c r="J3272" i="2" a="1"/>
  <c r="J3272" i="2" s="1"/>
  <c r="C3273" i="2"/>
  <c r="D3273" i="2"/>
  <c r="G3273" i="2"/>
  <c r="H3273" i="2"/>
  <c r="I3273" i="2" s="1"/>
  <c r="J3273" i="2" a="1"/>
  <c r="J3273" i="2"/>
  <c r="C3274" i="2"/>
  <c r="D3274" i="2"/>
  <c r="G3274" i="2"/>
  <c r="H3274" i="2"/>
  <c r="I3274" i="2" s="1"/>
  <c r="J3274" i="2" a="1"/>
  <c r="J3274" i="2" s="1"/>
  <c r="C3275" i="2"/>
  <c r="D3275" i="2"/>
  <c r="G3275" i="2"/>
  <c r="H3275" i="2"/>
  <c r="I3275" i="2" s="1"/>
  <c r="J3275" i="2" a="1"/>
  <c r="J3275" i="2" s="1"/>
  <c r="C3276" i="2"/>
  <c r="D3276" i="2"/>
  <c r="G3276" i="2"/>
  <c r="H3276" i="2"/>
  <c r="I3276" i="2" s="1"/>
  <c r="J3276" i="2" a="1"/>
  <c r="J3276" i="2" s="1"/>
  <c r="C3277" i="2"/>
  <c r="D3277" i="2"/>
  <c r="G3277" i="2"/>
  <c r="H3277" i="2"/>
  <c r="I3277" i="2" s="1"/>
  <c r="J3277" i="2" a="1"/>
  <c r="J3277" i="2"/>
  <c r="C3278" i="2"/>
  <c r="D3278" i="2"/>
  <c r="G3278" i="2"/>
  <c r="H3278" i="2"/>
  <c r="I3278" i="2" s="1"/>
  <c r="J3278" i="2" a="1"/>
  <c r="J3278" i="2" s="1"/>
  <c r="C3279" i="2"/>
  <c r="D3279" i="2"/>
  <c r="G3279" i="2"/>
  <c r="H3279" i="2"/>
  <c r="I3279" i="2" s="1"/>
  <c r="J3279" i="2" a="1"/>
  <c r="J3279" i="2" s="1"/>
  <c r="C3280" i="2"/>
  <c r="D3280" i="2"/>
  <c r="G3280" i="2"/>
  <c r="H3280" i="2"/>
  <c r="I3280" i="2" s="1"/>
  <c r="J3280" i="2" a="1"/>
  <c r="J3280" i="2" s="1"/>
  <c r="C3281" i="2"/>
  <c r="D3281" i="2"/>
  <c r="G3281" i="2"/>
  <c r="H3281" i="2"/>
  <c r="I3281" i="2" s="1"/>
  <c r="J3281" i="2" a="1"/>
  <c r="J3281" i="2"/>
  <c r="C3282" i="2"/>
  <c r="D3282" i="2"/>
  <c r="G3282" i="2"/>
  <c r="H3282" i="2"/>
  <c r="I3282" i="2" s="1"/>
  <c r="J3282" i="2" a="1"/>
  <c r="J3282" i="2" s="1"/>
  <c r="C3283" i="2"/>
  <c r="D3283" i="2"/>
  <c r="G3283" i="2"/>
  <c r="H3283" i="2"/>
  <c r="I3283" i="2" s="1"/>
  <c r="J3283" i="2" a="1"/>
  <c r="J3283" i="2" s="1"/>
  <c r="C3284" i="2"/>
  <c r="D3284" i="2"/>
  <c r="G3284" i="2"/>
  <c r="H3284" i="2"/>
  <c r="I3284" i="2" s="1"/>
  <c r="J3284" i="2" a="1"/>
  <c r="J3284" i="2" s="1"/>
  <c r="C3285" i="2"/>
  <c r="D3285" i="2"/>
  <c r="G3285" i="2"/>
  <c r="H3285" i="2"/>
  <c r="I3285" i="2" s="1"/>
  <c r="J3285" i="2" a="1"/>
  <c r="J3285" i="2"/>
  <c r="C3286" i="2"/>
  <c r="D3286" i="2"/>
  <c r="G3286" i="2"/>
  <c r="H3286" i="2"/>
  <c r="I3286" i="2" s="1"/>
  <c r="J3286" i="2" a="1"/>
  <c r="J3286" i="2" s="1"/>
  <c r="C3287" i="2"/>
  <c r="D3287" i="2"/>
  <c r="G3287" i="2"/>
  <c r="H3287" i="2"/>
  <c r="I3287" i="2" s="1"/>
  <c r="J3287" i="2" a="1"/>
  <c r="J3287" i="2" s="1"/>
  <c r="C3288" i="2"/>
  <c r="D3288" i="2"/>
  <c r="G3288" i="2"/>
  <c r="H3288" i="2"/>
  <c r="I3288" i="2" s="1"/>
  <c r="J3288" i="2" a="1"/>
  <c r="J3288" i="2" s="1"/>
  <c r="C3289" i="2"/>
  <c r="D3289" i="2"/>
  <c r="G3289" i="2"/>
  <c r="H3289" i="2"/>
  <c r="I3289" i="2" s="1"/>
  <c r="J3289" i="2" a="1"/>
  <c r="J3289" i="2"/>
  <c r="C3290" i="2"/>
  <c r="D3290" i="2"/>
  <c r="G3290" i="2"/>
  <c r="H3290" i="2"/>
  <c r="I3290" i="2" s="1"/>
  <c r="J3290" i="2" a="1"/>
  <c r="J3290" i="2" s="1"/>
  <c r="C3291" i="2"/>
  <c r="D3291" i="2"/>
  <c r="G3291" i="2"/>
  <c r="H3291" i="2"/>
  <c r="I3291" i="2" s="1"/>
  <c r="J3291" i="2" a="1"/>
  <c r="J3291" i="2" s="1"/>
  <c r="C3292" i="2"/>
  <c r="D3292" i="2"/>
  <c r="G3292" i="2"/>
  <c r="H3292" i="2"/>
  <c r="I3292" i="2" s="1"/>
  <c r="J3292" i="2" a="1"/>
  <c r="J3292" i="2" s="1"/>
  <c r="C3293" i="2"/>
  <c r="D3293" i="2"/>
  <c r="G3293" i="2"/>
  <c r="H3293" i="2"/>
  <c r="I3293" i="2" s="1"/>
  <c r="J3293" i="2" a="1"/>
  <c r="J3293" i="2"/>
  <c r="C3294" i="2"/>
  <c r="D3294" i="2"/>
  <c r="G3294" i="2"/>
  <c r="H3294" i="2"/>
  <c r="I3294" i="2" s="1"/>
  <c r="J3294" i="2" a="1"/>
  <c r="J3294" i="2" s="1"/>
  <c r="C3295" i="2"/>
  <c r="D3295" i="2"/>
  <c r="G3295" i="2"/>
  <c r="H3295" i="2"/>
  <c r="I3295" i="2" s="1"/>
  <c r="J3295" i="2" a="1"/>
  <c r="J3295" i="2" s="1"/>
  <c r="C3296" i="2"/>
  <c r="D3296" i="2"/>
  <c r="G3296" i="2"/>
  <c r="H3296" i="2"/>
  <c r="I3296" i="2" s="1"/>
  <c r="J3296" i="2" a="1"/>
  <c r="J3296" i="2" s="1"/>
  <c r="C3297" i="2"/>
  <c r="D3297" i="2"/>
  <c r="G3297" i="2"/>
  <c r="H3297" i="2"/>
  <c r="I3297" i="2" s="1"/>
  <c r="J3297" i="2" a="1"/>
  <c r="J3297" i="2"/>
  <c r="C3298" i="2"/>
  <c r="D3298" i="2"/>
  <c r="G3298" i="2"/>
  <c r="H3298" i="2"/>
  <c r="I3298" i="2" s="1"/>
  <c r="J3298" i="2" a="1"/>
  <c r="J3298" i="2" s="1"/>
  <c r="C3299" i="2"/>
  <c r="D3299" i="2"/>
  <c r="G3299" i="2"/>
  <c r="H3299" i="2"/>
  <c r="I3299" i="2" s="1"/>
  <c r="J3299" i="2" a="1"/>
  <c r="J3299" i="2" s="1"/>
  <c r="C3300" i="2"/>
  <c r="D3300" i="2"/>
  <c r="G3300" i="2"/>
  <c r="H3300" i="2"/>
  <c r="I3300" i="2" s="1"/>
  <c r="J3300" i="2" a="1"/>
  <c r="J3300" i="2" s="1"/>
  <c r="C3301" i="2"/>
  <c r="D3301" i="2"/>
  <c r="G3301" i="2"/>
  <c r="H3301" i="2"/>
  <c r="I3301" i="2" s="1"/>
  <c r="J3301" i="2" a="1"/>
  <c r="J3301" i="2"/>
  <c r="C3302" i="2"/>
  <c r="D3302" i="2"/>
  <c r="G3302" i="2"/>
  <c r="H3302" i="2"/>
  <c r="I3302" i="2" s="1"/>
  <c r="J3302" i="2" a="1"/>
  <c r="J3302" i="2" s="1"/>
  <c r="C3303" i="2"/>
  <c r="D3303" i="2"/>
  <c r="G3303" i="2"/>
  <c r="H3303" i="2"/>
  <c r="I3303" i="2" s="1"/>
  <c r="J3303" i="2" a="1"/>
  <c r="J3303" i="2" s="1"/>
  <c r="C3304" i="2"/>
  <c r="D3304" i="2"/>
  <c r="G3304" i="2"/>
  <c r="H3304" i="2"/>
  <c r="I3304" i="2" s="1"/>
  <c r="J3304" i="2" a="1"/>
  <c r="J3304" i="2" s="1"/>
  <c r="C3305" i="2"/>
  <c r="D3305" i="2"/>
  <c r="G3305" i="2"/>
  <c r="H3305" i="2"/>
  <c r="I3305" i="2" s="1"/>
  <c r="J3305" i="2" a="1"/>
  <c r="J3305" i="2"/>
  <c r="C3306" i="2"/>
  <c r="D3306" i="2"/>
  <c r="G3306" i="2"/>
  <c r="H3306" i="2"/>
  <c r="I3306" i="2" s="1"/>
  <c r="J3306" i="2" a="1"/>
  <c r="J3306" i="2" s="1"/>
  <c r="C3307" i="2"/>
  <c r="D3307" i="2"/>
  <c r="G3307" i="2"/>
  <c r="H3307" i="2"/>
  <c r="I3307" i="2" s="1"/>
  <c r="J3307" i="2" a="1"/>
  <c r="J3307" i="2" s="1"/>
  <c r="C3308" i="2"/>
  <c r="D3308" i="2"/>
  <c r="G3308" i="2"/>
  <c r="H3308" i="2"/>
  <c r="I3308" i="2" s="1"/>
  <c r="J3308" i="2" a="1"/>
  <c r="J3308" i="2" s="1"/>
  <c r="C3309" i="2"/>
  <c r="D3309" i="2"/>
  <c r="G3309" i="2"/>
  <c r="H3309" i="2"/>
  <c r="I3309" i="2" s="1"/>
  <c r="J3309" i="2" a="1"/>
  <c r="J3309" i="2"/>
  <c r="C3310" i="2"/>
  <c r="D3310" i="2"/>
  <c r="G3310" i="2"/>
  <c r="H3310" i="2"/>
  <c r="I3310" i="2" s="1"/>
  <c r="J3310" i="2" a="1"/>
  <c r="J3310" i="2" s="1"/>
  <c r="C3311" i="2"/>
  <c r="D3311" i="2"/>
  <c r="G3311" i="2"/>
  <c r="H3311" i="2"/>
  <c r="I3311" i="2" s="1"/>
  <c r="J3311" i="2" a="1"/>
  <c r="J3311" i="2" s="1"/>
  <c r="C3312" i="2"/>
  <c r="D3312" i="2"/>
  <c r="G3312" i="2"/>
  <c r="H3312" i="2"/>
  <c r="I3312" i="2" s="1"/>
  <c r="J3312" i="2" a="1"/>
  <c r="J3312" i="2" s="1"/>
  <c r="C3313" i="2"/>
  <c r="D3313" i="2"/>
  <c r="G3313" i="2"/>
  <c r="H3313" i="2"/>
  <c r="I3313" i="2" s="1"/>
  <c r="J3313" i="2" a="1"/>
  <c r="J3313" i="2"/>
  <c r="C3314" i="2"/>
  <c r="D3314" i="2"/>
  <c r="G3314" i="2"/>
  <c r="H3314" i="2"/>
  <c r="I3314" i="2" s="1"/>
  <c r="J3314" i="2" a="1"/>
  <c r="J3314" i="2" s="1"/>
  <c r="C3315" i="2"/>
  <c r="D3315" i="2"/>
  <c r="G3315" i="2"/>
  <c r="H3315" i="2"/>
  <c r="I3315" i="2" s="1"/>
  <c r="J3315" i="2" a="1"/>
  <c r="J3315" i="2" s="1"/>
  <c r="C3316" i="2"/>
  <c r="D3316" i="2"/>
  <c r="G3316" i="2"/>
  <c r="H3316" i="2"/>
  <c r="I3316" i="2" s="1"/>
  <c r="J3316" i="2" a="1"/>
  <c r="J3316" i="2" s="1"/>
  <c r="C3317" i="2"/>
  <c r="D3317" i="2"/>
  <c r="G3317" i="2"/>
  <c r="H3317" i="2"/>
  <c r="I3317" i="2" s="1"/>
  <c r="J3317" i="2" a="1"/>
  <c r="J3317" i="2"/>
  <c r="C3318" i="2"/>
  <c r="D3318" i="2"/>
  <c r="G3318" i="2"/>
  <c r="H3318" i="2"/>
  <c r="I3318" i="2" s="1"/>
  <c r="J3318" i="2" a="1"/>
  <c r="J3318" i="2" s="1"/>
  <c r="C3319" i="2"/>
  <c r="D3319" i="2"/>
  <c r="G3319" i="2"/>
  <c r="H3319" i="2"/>
  <c r="I3319" i="2" s="1"/>
  <c r="J3319" i="2" a="1"/>
  <c r="J3319" i="2" s="1"/>
  <c r="C3320" i="2"/>
  <c r="D3320" i="2"/>
  <c r="G3320" i="2"/>
  <c r="H3320" i="2"/>
  <c r="I3320" i="2" s="1"/>
  <c r="J3320" i="2" a="1"/>
  <c r="J3320" i="2" s="1"/>
  <c r="C3321" i="2"/>
  <c r="D3321" i="2"/>
  <c r="G3321" i="2"/>
  <c r="H3321" i="2"/>
  <c r="I3321" i="2" s="1"/>
  <c r="J3321" i="2" a="1"/>
  <c r="J3321" i="2"/>
  <c r="C3322" i="2"/>
  <c r="D3322" i="2"/>
  <c r="G3322" i="2"/>
  <c r="H3322" i="2"/>
  <c r="I3322" i="2" s="1"/>
  <c r="J3322" i="2" a="1"/>
  <c r="J3322" i="2" s="1"/>
  <c r="C3323" i="2"/>
  <c r="D3323" i="2"/>
  <c r="G3323" i="2"/>
  <c r="H3323" i="2"/>
  <c r="I3323" i="2" s="1"/>
  <c r="J3323" i="2" a="1"/>
  <c r="J3323" i="2" s="1"/>
  <c r="C3324" i="2"/>
  <c r="D3324" i="2"/>
  <c r="G3324" i="2"/>
  <c r="H3324" i="2"/>
  <c r="I3324" i="2" s="1"/>
  <c r="J3324" i="2" a="1"/>
  <c r="J3324" i="2" s="1"/>
  <c r="C3325" i="2"/>
  <c r="D3325" i="2"/>
  <c r="G3325" i="2"/>
  <c r="H3325" i="2"/>
  <c r="I3325" i="2" s="1"/>
  <c r="J3325" i="2" a="1"/>
  <c r="J3325" i="2"/>
  <c r="C3326" i="2"/>
  <c r="D3326" i="2"/>
  <c r="G3326" i="2"/>
  <c r="H3326" i="2"/>
  <c r="I3326" i="2" s="1"/>
  <c r="J3326" i="2" a="1"/>
  <c r="J3326" i="2" s="1"/>
  <c r="C3327" i="2"/>
  <c r="D3327" i="2"/>
  <c r="G3327" i="2"/>
  <c r="H3327" i="2"/>
  <c r="I3327" i="2" s="1"/>
  <c r="J3327" i="2" a="1"/>
  <c r="J3327" i="2" s="1"/>
  <c r="C3328" i="2"/>
  <c r="D3328" i="2"/>
  <c r="G3328" i="2"/>
  <c r="H3328" i="2"/>
  <c r="I3328" i="2" s="1"/>
  <c r="J3328" i="2" a="1"/>
  <c r="J3328" i="2" s="1"/>
  <c r="C3329" i="2"/>
  <c r="D3329" i="2"/>
  <c r="G3329" i="2"/>
  <c r="H3329" i="2"/>
  <c r="I3329" i="2" s="1"/>
  <c r="J3329" i="2" a="1"/>
  <c r="J3329" i="2"/>
  <c r="C3330" i="2"/>
  <c r="D3330" i="2"/>
  <c r="G3330" i="2"/>
  <c r="H3330" i="2"/>
  <c r="I3330" i="2" s="1"/>
  <c r="J3330" i="2" a="1"/>
  <c r="J3330" i="2" s="1"/>
  <c r="C3331" i="2"/>
  <c r="D3331" i="2"/>
  <c r="G3331" i="2"/>
  <c r="H3331" i="2"/>
  <c r="I3331" i="2" s="1"/>
  <c r="J3331" i="2" a="1"/>
  <c r="J3331" i="2" s="1"/>
  <c r="C3332" i="2"/>
  <c r="D3332" i="2"/>
  <c r="G3332" i="2"/>
  <c r="H3332" i="2"/>
  <c r="I3332" i="2" s="1"/>
  <c r="J3332" i="2" a="1"/>
  <c r="J3332" i="2" s="1"/>
  <c r="C3333" i="2"/>
  <c r="D3333" i="2"/>
  <c r="G3333" i="2"/>
  <c r="H3333" i="2"/>
  <c r="I3333" i="2" s="1"/>
  <c r="J3333" i="2" a="1"/>
  <c r="J3333" i="2"/>
  <c r="C3334" i="2"/>
  <c r="D3334" i="2"/>
  <c r="G3334" i="2"/>
  <c r="H3334" i="2"/>
  <c r="I3334" i="2" s="1"/>
  <c r="J3334" i="2" a="1"/>
  <c r="J3334" i="2" s="1"/>
  <c r="C3335" i="2"/>
  <c r="D3335" i="2"/>
  <c r="G3335" i="2"/>
  <c r="H3335" i="2"/>
  <c r="I3335" i="2" s="1"/>
  <c r="J3335" i="2" a="1"/>
  <c r="J3335" i="2" s="1"/>
  <c r="C3336" i="2"/>
  <c r="D3336" i="2"/>
  <c r="G3336" i="2"/>
  <c r="H3336" i="2"/>
  <c r="I3336" i="2" s="1"/>
  <c r="J3336" i="2" a="1"/>
  <c r="J3336" i="2" s="1"/>
  <c r="C3337" i="2"/>
  <c r="D3337" i="2"/>
  <c r="G3337" i="2"/>
  <c r="H3337" i="2"/>
  <c r="I3337" i="2" s="1"/>
  <c r="J3337" i="2" a="1"/>
  <c r="J3337" i="2"/>
  <c r="C3338" i="2"/>
  <c r="D3338" i="2"/>
  <c r="G3338" i="2"/>
  <c r="H3338" i="2"/>
  <c r="I3338" i="2" s="1"/>
  <c r="J3338" i="2" a="1"/>
  <c r="J3338" i="2" s="1"/>
  <c r="C3339" i="2"/>
  <c r="D3339" i="2"/>
  <c r="G3339" i="2"/>
  <c r="H3339" i="2"/>
  <c r="I3339" i="2" s="1"/>
  <c r="J3339" i="2" a="1"/>
  <c r="J3339" i="2" s="1"/>
  <c r="C3340" i="2"/>
  <c r="D3340" i="2"/>
  <c r="G3340" i="2"/>
  <c r="H3340" i="2"/>
  <c r="I3340" i="2" s="1"/>
  <c r="J3340" i="2" a="1"/>
  <c r="J3340" i="2" s="1"/>
  <c r="C3341" i="2"/>
  <c r="D3341" i="2"/>
  <c r="G3341" i="2"/>
  <c r="H3341" i="2"/>
  <c r="I3341" i="2" s="1"/>
  <c r="J3341" i="2" a="1"/>
  <c r="J3341" i="2"/>
  <c r="C3342" i="2"/>
  <c r="D3342" i="2"/>
  <c r="G3342" i="2"/>
  <c r="H3342" i="2"/>
  <c r="I3342" i="2" s="1"/>
  <c r="J3342" i="2" a="1"/>
  <c r="J3342" i="2" s="1"/>
  <c r="C3343" i="2"/>
  <c r="D3343" i="2"/>
  <c r="G3343" i="2"/>
  <c r="H3343" i="2"/>
  <c r="I3343" i="2" s="1"/>
  <c r="J3343" i="2" a="1"/>
  <c r="J3343" i="2" s="1"/>
  <c r="C3344" i="2"/>
  <c r="D3344" i="2"/>
  <c r="G3344" i="2"/>
  <c r="H3344" i="2"/>
  <c r="I3344" i="2" s="1"/>
  <c r="J3344" i="2" a="1"/>
  <c r="J3344" i="2" s="1"/>
  <c r="C3345" i="2"/>
  <c r="D3345" i="2"/>
  <c r="G3345" i="2"/>
  <c r="H3345" i="2"/>
  <c r="I3345" i="2" s="1"/>
  <c r="J3345" i="2" a="1"/>
  <c r="J3345" i="2"/>
  <c r="C3346" i="2"/>
  <c r="D3346" i="2"/>
  <c r="G3346" i="2"/>
  <c r="H3346" i="2"/>
  <c r="I3346" i="2" s="1"/>
  <c r="J3346" i="2" a="1"/>
  <c r="J3346" i="2" s="1"/>
  <c r="C3347" i="2"/>
  <c r="D3347" i="2"/>
  <c r="G3347" i="2"/>
  <c r="H3347" i="2"/>
  <c r="I3347" i="2" s="1"/>
  <c r="J3347" i="2" a="1"/>
  <c r="J3347" i="2" s="1"/>
  <c r="C3348" i="2"/>
  <c r="D3348" i="2"/>
  <c r="G3348" i="2"/>
  <c r="H3348" i="2"/>
  <c r="I3348" i="2" s="1"/>
  <c r="J3348" i="2" a="1"/>
  <c r="J3348" i="2" s="1"/>
  <c r="C3349" i="2"/>
  <c r="D3349" i="2"/>
  <c r="G3349" i="2"/>
  <c r="H3349" i="2"/>
  <c r="I3349" i="2" s="1"/>
  <c r="J3349" i="2" a="1"/>
  <c r="J3349" i="2"/>
  <c r="C3350" i="2"/>
  <c r="D3350" i="2"/>
  <c r="G3350" i="2"/>
  <c r="H3350" i="2"/>
  <c r="I3350" i="2" s="1"/>
  <c r="J3350" i="2" a="1"/>
  <c r="J3350" i="2" s="1"/>
  <c r="C3351" i="2"/>
  <c r="D3351" i="2"/>
  <c r="G3351" i="2"/>
  <c r="H3351" i="2"/>
  <c r="I3351" i="2" s="1"/>
  <c r="J3351" i="2" a="1"/>
  <c r="J3351" i="2" s="1"/>
  <c r="C3352" i="2"/>
  <c r="D3352" i="2"/>
  <c r="G3352" i="2"/>
  <c r="H3352" i="2"/>
  <c r="I3352" i="2" s="1"/>
  <c r="J3352" i="2" a="1"/>
  <c r="J3352" i="2" s="1"/>
  <c r="C3353" i="2"/>
  <c r="D3353" i="2"/>
  <c r="G3353" i="2"/>
  <c r="H3353" i="2"/>
  <c r="I3353" i="2" s="1"/>
  <c r="J3353" i="2" a="1"/>
  <c r="J3353" i="2"/>
  <c r="C3354" i="2"/>
  <c r="D3354" i="2"/>
  <c r="G3354" i="2"/>
  <c r="H3354" i="2"/>
  <c r="I3354" i="2" s="1"/>
  <c r="J3354" i="2" a="1"/>
  <c r="J3354" i="2" s="1"/>
  <c r="C3355" i="2"/>
  <c r="D3355" i="2"/>
  <c r="G3355" i="2"/>
  <c r="H3355" i="2"/>
  <c r="I3355" i="2" s="1"/>
  <c r="J3355" i="2" a="1"/>
  <c r="J3355" i="2" s="1"/>
  <c r="C3356" i="2"/>
  <c r="D3356" i="2"/>
  <c r="G3356" i="2"/>
  <c r="H3356" i="2"/>
  <c r="I3356" i="2" s="1"/>
  <c r="J3356" i="2" a="1"/>
  <c r="J3356" i="2" s="1"/>
  <c r="C3357" i="2"/>
  <c r="D3357" i="2"/>
  <c r="G3357" i="2"/>
  <c r="H3357" i="2"/>
  <c r="I3357" i="2" s="1"/>
  <c r="J3357" i="2" a="1"/>
  <c r="J3357" i="2"/>
  <c r="C3358" i="2"/>
  <c r="D3358" i="2"/>
  <c r="G3358" i="2"/>
  <c r="H3358" i="2"/>
  <c r="I3358" i="2" s="1"/>
  <c r="J3358" i="2" a="1"/>
  <c r="J3358" i="2" s="1"/>
  <c r="C3359" i="2"/>
  <c r="D3359" i="2"/>
  <c r="G3359" i="2"/>
  <c r="H3359" i="2"/>
  <c r="I3359" i="2" s="1"/>
  <c r="J3359" i="2" a="1"/>
  <c r="J3359" i="2" s="1"/>
  <c r="C3360" i="2"/>
  <c r="D3360" i="2"/>
  <c r="G3360" i="2"/>
  <c r="H3360" i="2"/>
  <c r="I3360" i="2" s="1"/>
  <c r="J3360" i="2" a="1"/>
  <c r="J3360" i="2" s="1"/>
  <c r="C3361" i="2"/>
  <c r="D3361" i="2"/>
  <c r="G3361" i="2"/>
  <c r="H3361" i="2"/>
  <c r="I3361" i="2" s="1"/>
  <c r="J3361" i="2" a="1"/>
  <c r="J3361" i="2"/>
  <c r="C3362" i="2"/>
  <c r="D3362" i="2"/>
  <c r="G3362" i="2"/>
  <c r="H3362" i="2"/>
  <c r="I3362" i="2" s="1"/>
  <c r="J3362" i="2" a="1"/>
  <c r="J3362" i="2" s="1"/>
  <c r="C3363" i="2"/>
  <c r="D3363" i="2"/>
  <c r="G3363" i="2"/>
  <c r="H3363" i="2"/>
  <c r="I3363" i="2" s="1"/>
  <c r="J3363" i="2" a="1"/>
  <c r="J3363" i="2" s="1"/>
  <c r="C3364" i="2"/>
  <c r="D3364" i="2"/>
  <c r="G3364" i="2"/>
  <c r="H3364" i="2"/>
  <c r="I3364" i="2" s="1"/>
  <c r="J3364" i="2" a="1"/>
  <c r="J3364" i="2" s="1"/>
  <c r="C3365" i="2"/>
  <c r="D3365" i="2"/>
  <c r="G3365" i="2"/>
  <c r="H3365" i="2"/>
  <c r="I3365" i="2" s="1"/>
  <c r="J3365" i="2" a="1"/>
  <c r="J3365" i="2"/>
  <c r="C3366" i="2"/>
  <c r="D3366" i="2"/>
  <c r="G3366" i="2"/>
  <c r="H3366" i="2"/>
  <c r="I3366" i="2" s="1"/>
  <c r="J3366" i="2" a="1"/>
  <c r="J3366" i="2" s="1"/>
  <c r="C3367" i="2"/>
  <c r="D3367" i="2"/>
  <c r="G3367" i="2"/>
  <c r="H3367" i="2"/>
  <c r="I3367" i="2" s="1"/>
  <c r="J3367" i="2" a="1"/>
  <c r="J3367" i="2" s="1"/>
  <c r="C3368" i="2"/>
  <c r="D3368" i="2"/>
  <c r="G3368" i="2"/>
  <c r="H3368" i="2"/>
  <c r="I3368" i="2" s="1"/>
  <c r="J3368" i="2" a="1"/>
  <c r="J3368" i="2" s="1"/>
  <c r="C3369" i="2"/>
  <c r="D3369" i="2"/>
  <c r="G3369" i="2"/>
  <c r="H3369" i="2"/>
  <c r="I3369" i="2" s="1"/>
  <c r="J3369" i="2" a="1"/>
  <c r="J3369" i="2"/>
  <c r="C3370" i="2"/>
  <c r="D3370" i="2"/>
  <c r="G3370" i="2"/>
  <c r="H3370" i="2"/>
  <c r="I3370" i="2" s="1"/>
  <c r="J3370" i="2" a="1"/>
  <c r="J3370" i="2" s="1"/>
  <c r="C3371" i="2"/>
  <c r="D3371" i="2"/>
  <c r="G3371" i="2"/>
  <c r="H3371" i="2"/>
  <c r="I3371" i="2" s="1"/>
  <c r="J3371" i="2" a="1"/>
  <c r="J3371" i="2" s="1"/>
  <c r="C3372" i="2"/>
  <c r="D3372" i="2"/>
  <c r="G3372" i="2"/>
  <c r="H3372" i="2"/>
  <c r="I3372" i="2" s="1"/>
  <c r="J3372" i="2" a="1"/>
  <c r="J3372" i="2" s="1"/>
  <c r="C3373" i="2"/>
  <c r="D3373" i="2"/>
  <c r="G3373" i="2"/>
  <c r="H3373" i="2"/>
  <c r="I3373" i="2" s="1"/>
  <c r="J3373" i="2" a="1"/>
  <c r="J3373" i="2"/>
  <c r="C3374" i="2"/>
  <c r="D3374" i="2"/>
  <c r="G3374" i="2"/>
  <c r="H3374" i="2"/>
  <c r="I3374" i="2" s="1"/>
  <c r="J3374" i="2" a="1"/>
  <c r="J3374" i="2" s="1"/>
  <c r="C3375" i="2"/>
  <c r="D3375" i="2"/>
  <c r="G3375" i="2"/>
  <c r="H3375" i="2"/>
  <c r="I3375" i="2" s="1"/>
  <c r="J3375" i="2" a="1"/>
  <c r="J3375" i="2" s="1"/>
  <c r="C3376" i="2"/>
  <c r="D3376" i="2"/>
  <c r="G3376" i="2"/>
  <c r="H3376" i="2"/>
  <c r="I3376" i="2" s="1"/>
  <c r="J3376" i="2" a="1"/>
  <c r="J3376" i="2" s="1"/>
  <c r="C3377" i="2"/>
  <c r="D3377" i="2"/>
  <c r="G3377" i="2"/>
  <c r="H3377" i="2"/>
  <c r="I3377" i="2" s="1"/>
  <c r="J3377" i="2" a="1"/>
  <c r="J3377" i="2"/>
  <c r="C3378" i="2"/>
  <c r="D3378" i="2"/>
  <c r="G3378" i="2"/>
  <c r="H3378" i="2"/>
  <c r="I3378" i="2" s="1"/>
  <c r="J3378" i="2" a="1"/>
  <c r="J3378" i="2" s="1"/>
  <c r="C3379" i="2"/>
  <c r="D3379" i="2"/>
  <c r="G3379" i="2"/>
  <c r="H3379" i="2"/>
  <c r="I3379" i="2" s="1"/>
  <c r="J3379" i="2" a="1"/>
  <c r="J3379" i="2" s="1"/>
  <c r="C3380" i="2"/>
  <c r="D3380" i="2"/>
  <c r="G3380" i="2"/>
  <c r="H3380" i="2"/>
  <c r="I3380" i="2" s="1"/>
  <c r="J3380" i="2" a="1"/>
  <c r="J3380" i="2" s="1"/>
  <c r="C3381" i="2"/>
  <c r="D3381" i="2"/>
  <c r="G3381" i="2"/>
  <c r="H3381" i="2"/>
  <c r="I3381" i="2" s="1"/>
  <c r="J3381" i="2" a="1"/>
  <c r="J3381" i="2"/>
  <c r="C3382" i="2"/>
  <c r="D3382" i="2"/>
  <c r="G3382" i="2"/>
  <c r="H3382" i="2"/>
  <c r="I3382" i="2" s="1"/>
  <c r="J3382" i="2" a="1"/>
  <c r="J3382" i="2" s="1"/>
  <c r="C3383" i="2"/>
  <c r="D3383" i="2"/>
  <c r="G3383" i="2"/>
  <c r="H3383" i="2"/>
  <c r="I3383" i="2" s="1"/>
  <c r="J3383" i="2" a="1"/>
  <c r="J3383" i="2" s="1"/>
  <c r="C3384" i="2"/>
  <c r="D3384" i="2"/>
  <c r="G3384" i="2"/>
  <c r="H3384" i="2"/>
  <c r="I3384" i="2" s="1"/>
  <c r="J3384" i="2" a="1"/>
  <c r="J3384" i="2" s="1"/>
  <c r="C3385" i="2"/>
  <c r="D3385" i="2"/>
  <c r="G3385" i="2"/>
  <c r="H3385" i="2"/>
  <c r="I3385" i="2" s="1"/>
  <c r="J3385" i="2" a="1"/>
  <c r="J3385" i="2"/>
  <c r="C3386" i="2"/>
  <c r="D3386" i="2"/>
  <c r="G3386" i="2"/>
  <c r="H3386" i="2"/>
  <c r="I3386" i="2" s="1"/>
  <c r="J3386" i="2" a="1"/>
  <c r="J3386" i="2" s="1"/>
  <c r="C3387" i="2"/>
  <c r="D3387" i="2"/>
  <c r="G3387" i="2"/>
  <c r="H3387" i="2"/>
  <c r="I3387" i="2" s="1"/>
  <c r="J3387" i="2" a="1"/>
  <c r="J3387" i="2" s="1"/>
  <c r="C3388" i="2"/>
  <c r="D3388" i="2"/>
  <c r="G3388" i="2"/>
  <c r="H3388" i="2"/>
  <c r="I3388" i="2" s="1"/>
  <c r="J3388" i="2" a="1"/>
  <c r="J3388" i="2" s="1"/>
  <c r="C3389" i="2"/>
  <c r="D3389" i="2"/>
  <c r="G3389" i="2"/>
  <c r="H3389" i="2"/>
  <c r="I3389" i="2" s="1"/>
  <c r="J3389" i="2" a="1"/>
  <c r="J3389" i="2"/>
  <c r="C3390" i="2"/>
  <c r="D3390" i="2"/>
  <c r="G3390" i="2"/>
  <c r="H3390" i="2"/>
  <c r="I3390" i="2" s="1"/>
  <c r="J3390" i="2" a="1"/>
  <c r="J3390" i="2" s="1"/>
  <c r="C3391" i="2"/>
  <c r="D3391" i="2"/>
  <c r="G3391" i="2"/>
  <c r="H3391" i="2"/>
  <c r="I3391" i="2" s="1"/>
  <c r="J3391" i="2" a="1"/>
  <c r="J3391" i="2" s="1"/>
  <c r="C3392" i="2"/>
  <c r="D3392" i="2"/>
  <c r="G3392" i="2"/>
  <c r="H3392" i="2"/>
  <c r="I3392" i="2" s="1"/>
  <c r="J3392" i="2" a="1"/>
  <c r="J3392" i="2" s="1"/>
  <c r="C3393" i="2"/>
  <c r="D3393" i="2"/>
  <c r="G3393" i="2"/>
  <c r="H3393" i="2"/>
  <c r="I3393" i="2" s="1"/>
  <c r="J3393" i="2" a="1"/>
  <c r="J3393" i="2"/>
  <c r="C3394" i="2"/>
  <c r="D3394" i="2"/>
  <c r="G3394" i="2"/>
  <c r="H3394" i="2"/>
  <c r="I3394" i="2" s="1"/>
  <c r="J3394" i="2" a="1"/>
  <c r="J3394" i="2" s="1"/>
  <c r="C3395" i="2"/>
  <c r="D3395" i="2"/>
  <c r="G3395" i="2"/>
  <c r="H3395" i="2"/>
  <c r="I3395" i="2" s="1"/>
  <c r="J3395" i="2" a="1"/>
  <c r="J3395" i="2" s="1"/>
  <c r="C3396" i="2"/>
  <c r="D3396" i="2"/>
  <c r="G3396" i="2"/>
  <c r="H3396" i="2"/>
  <c r="I3396" i="2" s="1"/>
  <c r="J3396" i="2" a="1"/>
  <c r="J3396" i="2" s="1"/>
  <c r="C3397" i="2"/>
  <c r="D3397" i="2"/>
  <c r="G3397" i="2"/>
  <c r="H3397" i="2"/>
  <c r="I3397" i="2" s="1"/>
  <c r="J3397" i="2" a="1"/>
  <c r="J3397" i="2"/>
  <c r="C3398" i="2"/>
  <c r="D3398" i="2"/>
  <c r="G3398" i="2"/>
  <c r="H3398" i="2"/>
  <c r="I3398" i="2" s="1"/>
  <c r="J3398" i="2" a="1"/>
  <c r="J3398" i="2" s="1"/>
  <c r="C3399" i="2"/>
  <c r="D3399" i="2"/>
  <c r="G3399" i="2"/>
  <c r="H3399" i="2"/>
  <c r="I3399" i="2" s="1"/>
  <c r="J3399" i="2" a="1"/>
  <c r="J3399" i="2" s="1"/>
  <c r="C3400" i="2"/>
  <c r="D3400" i="2"/>
  <c r="G3400" i="2"/>
  <c r="H3400" i="2"/>
  <c r="I3400" i="2" s="1"/>
  <c r="J3400" i="2" a="1"/>
  <c r="J3400" i="2" s="1"/>
  <c r="C3401" i="2"/>
  <c r="D3401" i="2"/>
  <c r="G3401" i="2"/>
  <c r="H3401" i="2"/>
  <c r="I3401" i="2" s="1"/>
  <c r="J3401" i="2" a="1"/>
  <c r="J3401" i="2"/>
  <c r="C3402" i="2"/>
  <c r="D3402" i="2"/>
  <c r="G3402" i="2"/>
  <c r="H3402" i="2"/>
  <c r="I3402" i="2" s="1"/>
  <c r="J3402" i="2" a="1"/>
  <c r="J3402" i="2" s="1"/>
  <c r="C3403" i="2"/>
  <c r="D3403" i="2"/>
  <c r="G3403" i="2"/>
  <c r="H3403" i="2"/>
  <c r="I3403" i="2" s="1"/>
  <c r="J3403" i="2" a="1"/>
  <c r="J3403" i="2" s="1"/>
  <c r="C3404" i="2"/>
  <c r="D3404" i="2"/>
  <c r="G3404" i="2"/>
  <c r="H3404" i="2"/>
  <c r="I3404" i="2" s="1"/>
  <c r="J3404" i="2" a="1"/>
  <c r="J3404" i="2" s="1"/>
  <c r="C3405" i="2"/>
  <c r="D3405" i="2"/>
  <c r="G3405" i="2"/>
  <c r="H3405" i="2"/>
  <c r="I3405" i="2" s="1"/>
  <c r="J3405" i="2" a="1"/>
  <c r="J3405" i="2"/>
  <c r="C3406" i="2"/>
  <c r="D3406" i="2"/>
  <c r="G3406" i="2"/>
  <c r="H3406" i="2"/>
  <c r="I3406" i="2" s="1"/>
  <c r="J3406" i="2" a="1"/>
  <c r="J3406" i="2" s="1"/>
  <c r="C3407" i="2"/>
  <c r="D3407" i="2"/>
  <c r="G3407" i="2"/>
  <c r="H3407" i="2"/>
  <c r="I3407" i="2" s="1"/>
  <c r="J3407" i="2" a="1"/>
  <c r="J3407" i="2" s="1"/>
  <c r="C3408" i="2"/>
  <c r="D3408" i="2"/>
  <c r="G3408" i="2"/>
  <c r="H3408" i="2"/>
  <c r="I3408" i="2" s="1"/>
  <c r="J3408" i="2" a="1"/>
  <c r="J3408" i="2" s="1"/>
  <c r="C3409" i="2"/>
  <c r="D3409" i="2"/>
  <c r="G3409" i="2"/>
  <c r="H3409" i="2"/>
  <c r="I3409" i="2" s="1"/>
  <c r="J3409" i="2" a="1"/>
  <c r="J3409" i="2"/>
  <c r="C3410" i="2"/>
  <c r="D3410" i="2"/>
  <c r="G3410" i="2"/>
  <c r="H3410" i="2"/>
  <c r="I3410" i="2" s="1"/>
  <c r="J3410" i="2" a="1"/>
  <c r="J3410" i="2" s="1"/>
  <c r="C3411" i="2"/>
  <c r="D3411" i="2"/>
  <c r="G3411" i="2"/>
  <c r="H3411" i="2"/>
  <c r="I3411" i="2" s="1"/>
  <c r="J3411" i="2" a="1"/>
  <c r="J3411" i="2" s="1"/>
  <c r="C3412" i="2"/>
  <c r="D3412" i="2"/>
  <c r="G3412" i="2"/>
  <c r="H3412" i="2"/>
  <c r="I3412" i="2" s="1"/>
  <c r="J3412" i="2" a="1"/>
  <c r="J3412" i="2" s="1"/>
  <c r="C3413" i="2"/>
  <c r="D3413" i="2"/>
  <c r="G3413" i="2"/>
  <c r="H3413" i="2"/>
  <c r="I3413" i="2" s="1"/>
  <c r="J3413" i="2" a="1"/>
  <c r="J3413" i="2"/>
  <c r="C3414" i="2"/>
  <c r="D3414" i="2"/>
  <c r="G3414" i="2"/>
  <c r="H3414" i="2"/>
  <c r="I3414" i="2" s="1"/>
  <c r="J3414" i="2" a="1"/>
  <c r="J3414" i="2" s="1"/>
  <c r="C3415" i="2"/>
  <c r="D3415" i="2"/>
  <c r="G3415" i="2"/>
  <c r="H3415" i="2"/>
  <c r="I3415" i="2" s="1"/>
  <c r="J3415" i="2" a="1"/>
  <c r="J3415" i="2" s="1"/>
  <c r="C3416" i="2"/>
  <c r="D3416" i="2"/>
  <c r="G3416" i="2"/>
  <c r="H3416" i="2"/>
  <c r="I3416" i="2" s="1"/>
  <c r="J3416" i="2" a="1"/>
  <c r="J3416" i="2" s="1"/>
  <c r="C3417" i="2"/>
  <c r="D3417" i="2"/>
  <c r="G3417" i="2"/>
  <c r="H3417" i="2"/>
  <c r="I3417" i="2" s="1"/>
  <c r="J3417" i="2" a="1"/>
  <c r="J3417" i="2"/>
  <c r="C3418" i="2"/>
  <c r="D3418" i="2"/>
  <c r="G3418" i="2"/>
  <c r="H3418" i="2"/>
  <c r="I3418" i="2" s="1"/>
  <c r="J3418" i="2" a="1"/>
  <c r="J3418" i="2" s="1"/>
  <c r="C3419" i="2"/>
  <c r="D3419" i="2"/>
  <c r="G3419" i="2"/>
  <c r="H3419" i="2"/>
  <c r="I3419" i="2" s="1"/>
  <c r="J3419" i="2" a="1"/>
  <c r="J3419" i="2" s="1"/>
  <c r="C3420" i="2"/>
  <c r="D3420" i="2"/>
  <c r="G3420" i="2"/>
  <c r="H3420" i="2"/>
  <c r="I3420" i="2" s="1"/>
  <c r="J3420" i="2" a="1"/>
  <c r="J3420" i="2" s="1"/>
  <c r="C3421" i="2"/>
  <c r="D3421" i="2"/>
  <c r="G3421" i="2"/>
  <c r="H3421" i="2"/>
  <c r="I3421" i="2" s="1"/>
  <c r="J3421" i="2" a="1"/>
  <c r="J3421" i="2"/>
  <c r="C3422" i="2"/>
  <c r="D3422" i="2"/>
  <c r="G3422" i="2"/>
  <c r="H3422" i="2"/>
  <c r="I3422" i="2" s="1"/>
  <c r="J3422" i="2" a="1"/>
  <c r="J3422" i="2" s="1"/>
  <c r="C3423" i="2"/>
  <c r="D3423" i="2"/>
  <c r="G3423" i="2"/>
  <c r="H3423" i="2"/>
  <c r="I3423" i="2" s="1"/>
  <c r="J3423" i="2" a="1"/>
  <c r="J3423" i="2" s="1"/>
  <c r="C3424" i="2"/>
  <c r="D3424" i="2"/>
  <c r="G3424" i="2"/>
  <c r="H3424" i="2"/>
  <c r="I3424" i="2" s="1"/>
  <c r="J3424" i="2" a="1"/>
  <c r="J3424" i="2" s="1"/>
  <c r="C3425" i="2"/>
  <c r="D3425" i="2"/>
  <c r="G3425" i="2"/>
  <c r="H3425" i="2"/>
  <c r="I3425" i="2" s="1"/>
  <c r="J3425" i="2" a="1"/>
  <c r="J3425" i="2"/>
  <c r="C3426" i="2"/>
  <c r="D3426" i="2"/>
  <c r="G3426" i="2"/>
  <c r="H3426" i="2"/>
  <c r="I3426" i="2" s="1"/>
  <c r="J3426" i="2" a="1"/>
  <c r="J3426" i="2" s="1"/>
  <c r="C3427" i="2"/>
  <c r="D3427" i="2"/>
  <c r="G3427" i="2"/>
  <c r="H3427" i="2"/>
  <c r="I3427" i="2" s="1"/>
  <c r="J3427" i="2" a="1"/>
  <c r="J3427" i="2" s="1"/>
  <c r="C3428" i="2"/>
  <c r="D3428" i="2"/>
  <c r="G3428" i="2"/>
  <c r="H3428" i="2"/>
  <c r="I3428" i="2" s="1"/>
  <c r="J3428" i="2" a="1"/>
  <c r="J3428" i="2" s="1"/>
  <c r="C3429" i="2"/>
  <c r="D3429" i="2"/>
  <c r="G3429" i="2"/>
  <c r="H3429" i="2"/>
  <c r="I3429" i="2" s="1"/>
  <c r="J3429" i="2" a="1"/>
  <c r="J3429" i="2" s="1"/>
  <c r="C3430" i="2"/>
  <c r="D3430" i="2"/>
  <c r="G3430" i="2"/>
  <c r="H3430" i="2"/>
  <c r="I3430" i="2" s="1"/>
  <c r="J3430" i="2" a="1"/>
  <c r="J3430" i="2" s="1"/>
  <c r="C3431" i="2"/>
  <c r="D3431" i="2"/>
  <c r="G3431" i="2"/>
  <c r="H3431" i="2"/>
  <c r="I3431" i="2" s="1"/>
  <c r="J3431" i="2" a="1"/>
  <c r="J3431" i="2"/>
  <c r="C3432" i="2"/>
  <c r="D3432" i="2"/>
  <c r="G3432" i="2"/>
  <c r="H3432" i="2"/>
  <c r="I3432" i="2" s="1"/>
  <c r="J3432" i="2" a="1"/>
  <c r="J3432" i="2" s="1"/>
  <c r="C3433" i="2"/>
  <c r="D3433" i="2"/>
  <c r="G3433" i="2"/>
  <c r="H3433" i="2"/>
  <c r="I3433" i="2" s="1"/>
  <c r="J3433" i="2" a="1"/>
  <c r="J3433" i="2" s="1"/>
  <c r="C3434" i="2"/>
  <c r="D3434" i="2"/>
  <c r="G3434" i="2"/>
  <c r="H3434" i="2"/>
  <c r="I3434" i="2" s="1"/>
  <c r="J3434" i="2" a="1"/>
  <c r="J3434" i="2" s="1"/>
  <c r="C3435" i="2"/>
  <c r="D3435" i="2"/>
  <c r="G3435" i="2"/>
  <c r="H3435" i="2"/>
  <c r="I3435" i="2" s="1"/>
  <c r="J3435" i="2" a="1"/>
  <c r="J3435" i="2"/>
  <c r="C3436" i="2"/>
  <c r="D3436" i="2"/>
  <c r="G3436" i="2"/>
  <c r="H3436" i="2"/>
  <c r="I3436" i="2" s="1"/>
  <c r="J3436" i="2" a="1"/>
  <c r="J3436" i="2" s="1"/>
  <c r="C3437" i="2"/>
  <c r="D3437" i="2"/>
  <c r="G3437" i="2"/>
  <c r="H3437" i="2"/>
  <c r="I3437" i="2" s="1"/>
  <c r="J3437" i="2" a="1"/>
  <c r="J3437" i="2" s="1"/>
  <c r="C3438" i="2"/>
  <c r="D3438" i="2"/>
  <c r="G3438" i="2"/>
  <c r="H3438" i="2"/>
  <c r="I3438" i="2" s="1"/>
  <c r="J3438" i="2" a="1"/>
  <c r="J3438" i="2" s="1"/>
  <c r="C3439" i="2"/>
  <c r="D3439" i="2"/>
  <c r="G3439" i="2"/>
  <c r="H3439" i="2"/>
  <c r="I3439" i="2" s="1"/>
  <c r="J3439" i="2" a="1"/>
  <c r="J3439" i="2"/>
  <c r="C3440" i="2"/>
  <c r="D3440" i="2"/>
  <c r="G3440" i="2"/>
  <c r="H3440" i="2"/>
  <c r="I3440" i="2" s="1"/>
  <c r="J3440" i="2" a="1"/>
  <c r="J3440" i="2" s="1"/>
  <c r="C3441" i="2"/>
  <c r="D3441" i="2"/>
  <c r="G3441" i="2"/>
  <c r="H3441" i="2"/>
  <c r="I3441" i="2" s="1"/>
  <c r="J3441" i="2" a="1"/>
  <c r="J3441" i="2" s="1"/>
  <c r="C3442" i="2"/>
  <c r="D3442" i="2"/>
  <c r="G3442" i="2"/>
  <c r="H3442" i="2"/>
  <c r="I3442" i="2" s="1"/>
  <c r="J3442" i="2" a="1"/>
  <c r="J3442" i="2" s="1"/>
  <c r="C3443" i="2"/>
  <c r="D3443" i="2"/>
  <c r="G3443" i="2"/>
  <c r="H3443" i="2"/>
  <c r="I3443" i="2" s="1"/>
  <c r="J3443" i="2" a="1"/>
  <c r="J3443" i="2"/>
  <c r="C3444" i="2"/>
  <c r="D3444" i="2"/>
  <c r="G3444" i="2"/>
  <c r="H3444" i="2"/>
  <c r="I3444" i="2" s="1"/>
  <c r="J3444" i="2" a="1"/>
  <c r="J3444" i="2" s="1"/>
  <c r="C3445" i="2"/>
  <c r="D3445" i="2"/>
  <c r="G3445" i="2"/>
  <c r="H3445" i="2"/>
  <c r="I3445" i="2" s="1"/>
  <c r="J3445" i="2" a="1"/>
  <c r="J3445" i="2" s="1"/>
  <c r="C3446" i="2"/>
  <c r="D3446" i="2"/>
  <c r="G3446" i="2"/>
  <c r="H3446" i="2"/>
  <c r="I3446" i="2" s="1"/>
  <c r="J3446" i="2" a="1"/>
  <c r="J3446" i="2" s="1"/>
  <c r="C3447" i="2"/>
  <c r="D3447" i="2"/>
  <c r="G3447" i="2"/>
  <c r="H3447" i="2"/>
  <c r="I3447" i="2" s="1"/>
  <c r="J3447" i="2" a="1"/>
  <c r="J3447" i="2"/>
  <c r="C3448" i="2"/>
  <c r="D3448" i="2"/>
  <c r="G3448" i="2"/>
  <c r="H3448" i="2"/>
  <c r="I3448" i="2" s="1"/>
  <c r="J3448" i="2" a="1"/>
  <c r="J3448" i="2" s="1"/>
  <c r="C3449" i="2"/>
  <c r="D3449" i="2"/>
  <c r="G3449" i="2"/>
  <c r="H3449" i="2"/>
  <c r="I3449" i="2" s="1"/>
  <c r="J3449" i="2" a="1"/>
  <c r="J3449" i="2" s="1"/>
  <c r="C3450" i="2"/>
  <c r="D3450" i="2"/>
  <c r="G3450" i="2"/>
  <c r="H3450" i="2"/>
  <c r="I3450" i="2" s="1"/>
  <c r="J3450" i="2" a="1"/>
  <c r="J3450" i="2" s="1"/>
  <c r="C3451" i="2"/>
  <c r="D3451" i="2"/>
  <c r="G3451" i="2"/>
  <c r="H3451" i="2"/>
  <c r="I3451" i="2" s="1"/>
  <c r="J3451" i="2" a="1"/>
  <c r="J3451" i="2"/>
  <c r="C3452" i="2"/>
  <c r="D3452" i="2"/>
  <c r="G3452" i="2"/>
  <c r="H3452" i="2"/>
  <c r="I3452" i="2" s="1"/>
  <c r="J3452" i="2" a="1"/>
  <c r="J3452" i="2" s="1"/>
  <c r="C3453" i="2"/>
  <c r="D3453" i="2"/>
  <c r="G3453" i="2"/>
  <c r="H3453" i="2"/>
  <c r="I3453" i="2" s="1"/>
  <c r="J3453" i="2" a="1"/>
  <c r="J3453" i="2" s="1"/>
  <c r="C3454" i="2"/>
  <c r="D3454" i="2"/>
  <c r="G3454" i="2"/>
  <c r="H3454" i="2"/>
  <c r="I3454" i="2" s="1"/>
  <c r="J3454" i="2" a="1"/>
  <c r="J3454" i="2" s="1"/>
  <c r="C3455" i="2"/>
  <c r="D3455" i="2"/>
  <c r="G3455" i="2"/>
  <c r="H3455" i="2"/>
  <c r="I3455" i="2" s="1"/>
  <c r="J3455" i="2" a="1"/>
  <c r="J3455" i="2"/>
  <c r="C3456" i="2"/>
  <c r="D3456" i="2"/>
  <c r="G3456" i="2"/>
  <c r="H3456" i="2"/>
  <c r="I3456" i="2" s="1"/>
  <c r="J3456" i="2" a="1"/>
  <c r="J3456" i="2" s="1"/>
  <c r="C3457" i="2"/>
  <c r="D3457" i="2"/>
  <c r="G3457" i="2"/>
  <c r="H3457" i="2"/>
  <c r="I3457" i="2" s="1"/>
  <c r="J3457" i="2" a="1"/>
  <c r="J3457" i="2" s="1"/>
  <c r="C3458" i="2"/>
  <c r="D3458" i="2"/>
  <c r="G3458" i="2"/>
  <c r="H3458" i="2"/>
  <c r="I3458" i="2" s="1"/>
  <c r="J3458" i="2" a="1"/>
  <c r="J3458" i="2" s="1"/>
  <c r="C3459" i="2"/>
  <c r="D3459" i="2"/>
  <c r="G3459" i="2"/>
  <c r="H3459" i="2"/>
  <c r="I3459" i="2" s="1"/>
  <c r="J3459" i="2" a="1"/>
  <c r="J3459" i="2"/>
  <c r="C3460" i="2"/>
  <c r="D3460" i="2"/>
  <c r="G3460" i="2"/>
  <c r="H3460" i="2"/>
  <c r="I3460" i="2" s="1"/>
  <c r="J3460" i="2" a="1"/>
  <c r="J3460" i="2" s="1"/>
  <c r="C3461" i="2"/>
  <c r="D3461" i="2"/>
  <c r="G3461" i="2"/>
  <c r="H3461" i="2"/>
  <c r="I3461" i="2" s="1"/>
  <c r="J3461" i="2" a="1"/>
  <c r="J3461" i="2" s="1"/>
  <c r="C3462" i="2"/>
  <c r="D3462" i="2"/>
  <c r="G3462" i="2"/>
  <c r="H3462" i="2"/>
  <c r="I3462" i="2" s="1"/>
  <c r="J3462" i="2" a="1"/>
  <c r="J3462" i="2" s="1"/>
  <c r="C3463" i="2"/>
  <c r="D3463" i="2"/>
  <c r="G3463" i="2"/>
  <c r="H3463" i="2"/>
  <c r="I3463" i="2" s="1"/>
  <c r="J3463" i="2" a="1"/>
  <c r="J3463" i="2"/>
  <c r="C3464" i="2"/>
  <c r="D3464" i="2"/>
  <c r="G3464" i="2"/>
  <c r="H3464" i="2"/>
  <c r="I3464" i="2" s="1"/>
  <c r="J3464" i="2" a="1"/>
  <c r="J3464" i="2" s="1"/>
  <c r="C3465" i="2"/>
  <c r="D3465" i="2"/>
  <c r="G3465" i="2"/>
  <c r="H3465" i="2"/>
  <c r="I3465" i="2" s="1"/>
  <c r="J3465" i="2" a="1"/>
  <c r="J3465" i="2" s="1"/>
  <c r="C3466" i="2"/>
  <c r="D3466" i="2"/>
  <c r="G3466" i="2"/>
  <c r="H3466" i="2"/>
  <c r="I3466" i="2" s="1"/>
  <c r="J3466" i="2" a="1"/>
  <c r="J3466" i="2" s="1"/>
  <c r="C3467" i="2"/>
  <c r="D3467" i="2"/>
  <c r="G3467" i="2"/>
  <c r="H3467" i="2"/>
  <c r="I3467" i="2" s="1"/>
  <c r="J3467" i="2" a="1"/>
  <c r="J3467" i="2"/>
  <c r="C3468" i="2"/>
  <c r="D3468" i="2"/>
  <c r="G3468" i="2"/>
  <c r="H3468" i="2"/>
  <c r="I3468" i="2" s="1"/>
  <c r="J3468" i="2" a="1"/>
  <c r="J3468" i="2" s="1"/>
  <c r="C3469" i="2"/>
  <c r="D3469" i="2"/>
  <c r="G3469" i="2"/>
  <c r="H3469" i="2"/>
  <c r="I3469" i="2" s="1"/>
  <c r="J3469" i="2" a="1"/>
  <c r="J3469" i="2" s="1"/>
  <c r="C3470" i="2"/>
  <c r="D3470" i="2"/>
  <c r="G3470" i="2"/>
  <c r="H3470" i="2"/>
  <c r="I3470" i="2" s="1"/>
  <c r="J3470" i="2" a="1"/>
  <c r="J3470" i="2" s="1"/>
  <c r="C3471" i="2"/>
  <c r="D3471" i="2"/>
  <c r="G3471" i="2"/>
  <c r="H3471" i="2"/>
  <c r="I3471" i="2" s="1"/>
  <c r="J3471" i="2" a="1"/>
  <c r="J3471" i="2"/>
  <c r="C3472" i="2"/>
  <c r="D3472" i="2"/>
  <c r="G3472" i="2"/>
  <c r="H3472" i="2"/>
  <c r="I3472" i="2" s="1"/>
  <c r="J3472" i="2" a="1"/>
  <c r="J3472" i="2" s="1"/>
  <c r="C3473" i="2"/>
  <c r="D3473" i="2"/>
  <c r="G3473" i="2"/>
  <c r="H3473" i="2"/>
  <c r="I3473" i="2" s="1"/>
  <c r="J3473" i="2" a="1"/>
  <c r="J3473" i="2" s="1"/>
  <c r="C3474" i="2"/>
  <c r="D3474" i="2"/>
  <c r="G3474" i="2"/>
  <c r="H3474" i="2"/>
  <c r="I3474" i="2" s="1"/>
  <c r="J3474" i="2" a="1"/>
  <c r="J3474" i="2" s="1"/>
  <c r="C3475" i="2"/>
  <c r="D3475" i="2"/>
  <c r="G3475" i="2"/>
  <c r="H3475" i="2"/>
  <c r="I3475" i="2" s="1"/>
  <c r="J3475" i="2" a="1"/>
  <c r="J3475" i="2"/>
  <c r="C3476" i="2"/>
  <c r="D3476" i="2"/>
  <c r="G3476" i="2"/>
  <c r="H3476" i="2"/>
  <c r="I3476" i="2" s="1"/>
  <c r="J3476" i="2" a="1"/>
  <c r="J3476" i="2" s="1"/>
  <c r="C3477" i="2"/>
  <c r="D3477" i="2"/>
  <c r="G3477" i="2"/>
  <c r="H3477" i="2"/>
  <c r="I3477" i="2" s="1"/>
  <c r="J3477" i="2" a="1"/>
  <c r="J3477" i="2" s="1"/>
  <c r="C3478" i="2"/>
  <c r="D3478" i="2"/>
  <c r="G3478" i="2"/>
  <c r="H3478" i="2"/>
  <c r="I3478" i="2" s="1"/>
  <c r="J3478" i="2" a="1"/>
  <c r="J3478" i="2" s="1"/>
  <c r="C3479" i="2"/>
  <c r="D3479" i="2"/>
  <c r="G3479" i="2"/>
  <c r="H3479" i="2"/>
  <c r="I3479" i="2" s="1"/>
  <c r="J3479" i="2" a="1"/>
  <c r="J3479" i="2"/>
  <c r="C3480" i="2"/>
  <c r="D3480" i="2"/>
  <c r="G3480" i="2"/>
  <c r="H3480" i="2"/>
  <c r="I3480" i="2" s="1"/>
  <c r="J3480" i="2" a="1"/>
  <c r="J3480" i="2" s="1"/>
  <c r="C3481" i="2"/>
  <c r="D3481" i="2"/>
  <c r="G3481" i="2"/>
  <c r="H3481" i="2"/>
  <c r="I3481" i="2" s="1"/>
  <c r="J3481" i="2" a="1"/>
  <c r="J3481" i="2" s="1"/>
  <c r="C3482" i="2"/>
  <c r="D3482" i="2"/>
  <c r="G3482" i="2"/>
  <c r="H3482" i="2"/>
  <c r="I3482" i="2" s="1"/>
  <c r="J3482" i="2" a="1"/>
  <c r="J3482" i="2" s="1"/>
  <c r="C3483" i="2"/>
  <c r="D3483" i="2"/>
  <c r="G3483" i="2"/>
  <c r="H3483" i="2"/>
  <c r="I3483" i="2" s="1"/>
  <c r="J3483" i="2" a="1"/>
  <c r="J3483" i="2"/>
  <c r="C3484" i="2"/>
  <c r="D3484" i="2"/>
  <c r="G3484" i="2"/>
  <c r="H3484" i="2"/>
  <c r="I3484" i="2" s="1"/>
  <c r="J3484" i="2" a="1"/>
  <c r="J3484" i="2" s="1"/>
  <c r="C3485" i="2"/>
  <c r="D3485" i="2"/>
  <c r="G3485" i="2"/>
  <c r="H3485" i="2"/>
  <c r="I3485" i="2" s="1"/>
  <c r="J3485" i="2" a="1"/>
  <c r="J3485" i="2" s="1"/>
  <c r="C3486" i="2"/>
  <c r="D3486" i="2"/>
  <c r="G3486" i="2"/>
  <c r="H3486" i="2"/>
  <c r="I3486" i="2" s="1"/>
  <c r="J3486" i="2" a="1"/>
  <c r="J3486" i="2" s="1"/>
  <c r="C3487" i="2"/>
  <c r="D3487" i="2"/>
  <c r="G3487" i="2"/>
  <c r="H3487" i="2"/>
  <c r="I3487" i="2" s="1"/>
  <c r="J3487" i="2" a="1"/>
  <c r="J3487" i="2"/>
  <c r="C3488" i="2"/>
  <c r="D3488" i="2"/>
  <c r="G3488" i="2"/>
  <c r="H3488" i="2"/>
  <c r="I3488" i="2" s="1"/>
  <c r="J3488" i="2" a="1"/>
  <c r="J3488" i="2" s="1"/>
  <c r="C3489" i="2"/>
  <c r="D3489" i="2"/>
  <c r="G3489" i="2"/>
  <c r="H3489" i="2"/>
  <c r="I3489" i="2" s="1"/>
  <c r="J3489" i="2" a="1"/>
  <c r="J3489" i="2" s="1"/>
  <c r="C3490" i="2"/>
  <c r="D3490" i="2"/>
  <c r="G3490" i="2"/>
  <c r="H3490" i="2"/>
  <c r="I3490" i="2" s="1"/>
  <c r="J3490" i="2" a="1"/>
  <c r="J3490" i="2" s="1"/>
  <c r="C3491" i="2"/>
  <c r="D3491" i="2"/>
  <c r="G3491" i="2"/>
  <c r="H3491" i="2"/>
  <c r="I3491" i="2" s="1"/>
  <c r="J3491" i="2" a="1"/>
  <c r="J3491" i="2"/>
  <c r="C3492" i="2"/>
  <c r="D3492" i="2"/>
  <c r="G3492" i="2"/>
  <c r="H3492" i="2"/>
  <c r="I3492" i="2" s="1"/>
  <c r="J3492" i="2" a="1"/>
  <c r="J3492" i="2" s="1"/>
  <c r="C3493" i="2"/>
  <c r="D3493" i="2"/>
  <c r="G3493" i="2"/>
  <c r="H3493" i="2"/>
  <c r="I3493" i="2" s="1"/>
  <c r="J3493" i="2" a="1"/>
  <c r="J3493" i="2" s="1"/>
  <c r="C3494" i="2"/>
  <c r="D3494" i="2"/>
  <c r="G3494" i="2"/>
  <c r="H3494" i="2"/>
  <c r="I3494" i="2" s="1"/>
  <c r="J3494" i="2" a="1"/>
  <c r="J3494" i="2" s="1"/>
  <c r="C3495" i="2"/>
  <c r="D3495" i="2"/>
  <c r="G3495" i="2"/>
  <c r="H3495" i="2"/>
  <c r="I3495" i="2" s="1"/>
  <c r="J3495" i="2" a="1"/>
  <c r="J3495" i="2"/>
  <c r="C3496" i="2"/>
  <c r="D3496" i="2"/>
  <c r="G3496" i="2"/>
  <c r="H3496" i="2"/>
  <c r="I3496" i="2" s="1"/>
  <c r="J3496" i="2" a="1"/>
  <c r="J3496" i="2" s="1"/>
  <c r="C3497" i="2"/>
  <c r="D3497" i="2"/>
  <c r="G3497" i="2"/>
  <c r="H3497" i="2"/>
  <c r="I3497" i="2" s="1"/>
  <c r="J3497" i="2" a="1"/>
  <c r="J3497" i="2" s="1"/>
  <c r="C3498" i="2"/>
  <c r="D3498" i="2"/>
  <c r="G3498" i="2"/>
  <c r="H3498" i="2"/>
  <c r="I3498" i="2" s="1"/>
  <c r="J3498" i="2" a="1"/>
  <c r="J3498" i="2" s="1"/>
  <c r="C3499" i="2"/>
  <c r="D3499" i="2"/>
  <c r="G3499" i="2"/>
  <c r="H3499" i="2"/>
  <c r="I3499" i="2" s="1"/>
  <c r="J3499" i="2" a="1"/>
  <c r="J3499" i="2"/>
  <c r="C3500" i="2"/>
  <c r="D3500" i="2"/>
  <c r="G3500" i="2"/>
  <c r="H3500" i="2"/>
  <c r="I3500" i="2" s="1"/>
  <c r="J3500" i="2" a="1"/>
  <c r="J3500" i="2" s="1"/>
  <c r="C3501" i="2"/>
  <c r="D3501" i="2"/>
  <c r="G3501" i="2"/>
  <c r="H3501" i="2"/>
  <c r="I3501" i="2" s="1"/>
  <c r="J3501" i="2" a="1"/>
  <c r="J3501" i="2" s="1"/>
  <c r="C3502" i="2"/>
  <c r="D3502" i="2"/>
  <c r="G3502" i="2"/>
  <c r="H3502" i="2"/>
  <c r="I3502" i="2" s="1"/>
  <c r="J3502" i="2" a="1"/>
  <c r="J3502" i="2" s="1"/>
  <c r="C3503" i="2"/>
  <c r="D3503" i="2"/>
  <c r="G3503" i="2"/>
  <c r="H3503" i="2"/>
  <c r="I3503" i="2" s="1"/>
  <c r="J3503" i="2" a="1"/>
  <c r="J3503" i="2"/>
  <c r="C3504" i="2"/>
  <c r="D3504" i="2"/>
  <c r="G3504" i="2"/>
  <c r="H3504" i="2"/>
  <c r="I3504" i="2" s="1"/>
  <c r="J3504" i="2" a="1"/>
  <c r="J3504" i="2" s="1"/>
  <c r="C3505" i="2"/>
  <c r="D3505" i="2"/>
  <c r="G3505" i="2"/>
  <c r="H3505" i="2"/>
  <c r="I3505" i="2" s="1"/>
  <c r="J3505" i="2" a="1"/>
  <c r="J3505" i="2" s="1"/>
  <c r="C3506" i="2"/>
  <c r="D3506" i="2"/>
  <c r="G3506" i="2"/>
  <c r="H3506" i="2"/>
  <c r="I3506" i="2" s="1"/>
  <c r="J3506" i="2" a="1"/>
  <c r="J3506" i="2" s="1"/>
  <c r="C3507" i="2"/>
  <c r="D3507" i="2"/>
  <c r="G3507" i="2"/>
  <c r="H3507" i="2"/>
  <c r="I3507" i="2" s="1"/>
  <c r="J3507" i="2" a="1"/>
  <c r="J3507" i="2"/>
  <c r="C3508" i="2"/>
  <c r="D3508" i="2"/>
  <c r="G3508" i="2"/>
  <c r="H3508" i="2"/>
  <c r="I3508" i="2" s="1"/>
  <c r="J3508" i="2" a="1"/>
  <c r="J3508" i="2" s="1"/>
  <c r="C3509" i="2"/>
  <c r="D3509" i="2"/>
  <c r="G3509" i="2"/>
  <c r="H3509" i="2"/>
  <c r="I3509" i="2" s="1"/>
  <c r="J3509" i="2" a="1"/>
  <c r="J3509" i="2" s="1"/>
  <c r="C3510" i="2"/>
  <c r="D3510" i="2"/>
  <c r="G3510" i="2"/>
  <c r="H3510" i="2"/>
  <c r="I3510" i="2" s="1"/>
  <c r="J3510" i="2" a="1"/>
  <c r="J3510" i="2" s="1"/>
  <c r="C3511" i="2"/>
  <c r="D3511" i="2"/>
  <c r="G3511" i="2"/>
  <c r="H3511" i="2"/>
  <c r="I3511" i="2" s="1"/>
  <c r="J3511" i="2" a="1"/>
  <c r="J3511" i="2"/>
  <c r="C3512" i="2"/>
  <c r="D3512" i="2"/>
  <c r="G3512" i="2"/>
  <c r="H3512" i="2"/>
  <c r="I3512" i="2" s="1"/>
  <c r="J3512" i="2" a="1"/>
  <c r="J3512" i="2" s="1"/>
  <c r="C3513" i="2"/>
  <c r="D3513" i="2"/>
  <c r="G3513" i="2"/>
  <c r="H3513" i="2"/>
  <c r="I3513" i="2" s="1"/>
  <c r="J3513" i="2" a="1"/>
  <c r="J3513" i="2" s="1"/>
  <c r="C3514" i="2"/>
  <c r="D3514" i="2"/>
  <c r="G3514" i="2"/>
  <c r="H3514" i="2"/>
  <c r="I3514" i="2" s="1"/>
  <c r="J3514" i="2" a="1"/>
  <c r="J3514" i="2" s="1"/>
  <c r="C3515" i="2"/>
  <c r="D3515" i="2"/>
  <c r="G3515" i="2"/>
  <c r="H3515" i="2"/>
  <c r="I3515" i="2" s="1"/>
  <c r="J3515" i="2" a="1"/>
  <c r="J3515" i="2"/>
  <c r="C3516" i="2"/>
  <c r="D3516" i="2"/>
  <c r="G3516" i="2"/>
  <c r="H3516" i="2"/>
  <c r="I3516" i="2" s="1"/>
  <c r="J3516" i="2" a="1"/>
  <c r="J3516" i="2" s="1"/>
  <c r="C3517" i="2"/>
  <c r="D3517" i="2"/>
  <c r="G3517" i="2"/>
  <c r="H3517" i="2"/>
  <c r="I3517" i="2" s="1"/>
  <c r="J3517" i="2" a="1"/>
  <c r="J3517" i="2" s="1"/>
  <c r="C3518" i="2"/>
  <c r="D3518" i="2"/>
  <c r="G3518" i="2"/>
  <c r="H3518" i="2"/>
  <c r="I3518" i="2" s="1"/>
  <c r="J3518" i="2" a="1"/>
  <c r="J3518" i="2" s="1"/>
  <c r="C3519" i="2"/>
  <c r="D3519" i="2"/>
  <c r="G3519" i="2"/>
  <c r="H3519" i="2"/>
  <c r="I3519" i="2" s="1"/>
  <c r="J3519" i="2" a="1"/>
  <c r="J3519" i="2"/>
  <c r="C3520" i="2"/>
  <c r="D3520" i="2"/>
  <c r="G3520" i="2"/>
  <c r="H3520" i="2"/>
  <c r="I3520" i="2" s="1"/>
  <c r="J3520" i="2" a="1"/>
  <c r="J3520" i="2" s="1"/>
  <c r="C3521" i="2"/>
  <c r="D3521" i="2"/>
  <c r="G3521" i="2"/>
  <c r="H3521" i="2"/>
  <c r="I3521" i="2" s="1"/>
  <c r="J3521" i="2" a="1"/>
  <c r="J3521" i="2" s="1"/>
  <c r="C3522" i="2"/>
  <c r="D3522" i="2"/>
  <c r="G3522" i="2"/>
  <c r="H3522" i="2"/>
  <c r="I3522" i="2" s="1"/>
  <c r="J3522" i="2" a="1"/>
  <c r="J3522" i="2" s="1"/>
  <c r="C3523" i="2"/>
  <c r="D3523" i="2"/>
  <c r="G3523" i="2"/>
  <c r="H3523" i="2"/>
  <c r="I3523" i="2" s="1"/>
  <c r="J3523" i="2" a="1"/>
  <c r="J3523" i="2"/>
  <c r="C3524" i="2"/>
  <c r="D3524" i="2"/>
  <c r="G3524" i="2"/>
  <c r="H3524" i="2"/>
  <c r="I3524" i="2" s="1"/>
  <c r="J3524" i="2" a="1"/>
  <c r="J3524" i="2" s="1"/>
  <c r="C3525" i="2"/>
  <c r="D3525" i="2"/>
  <c r="G3525" i="2"/>
  <c r="H3525" i="2"/>
  <c r="I3525" i="2" s="1"/>
  <c r="J3525" i="2" a="1"/>
  <c r="J3525" i="2" s="1"/>
  <c r="C3526" i="2"/>
  <c r="D3526" i="2"/>
  <c r="G3526" i="2"/>
  <c r="H3526" i="2"/>
  <c r="I3526" i="2" s="1"/>
  <c r="J3526" i="2" a="1"/>
  <c r="J3526" i="2" s="1"/>
  <c r="C3527" i="2"/>
  <c r="D3527" i="2"/>
  <c r="G3527" i="2"/>
  <c r="H3527" i="2"/>
  <c r="I3527" i="2" s="1"/>
  <c r="J3527" i="2" a="1"/>
  <c r="J3527" i="2"/>
  <c r="C3528" i="2"/>
  <c r="D3528" i="2"/>
  <c r="G3528" i="2"/>
  <c r="H3528" i="2"/>
  <c r="I3528" i="2" s="1"/>
  <c r="J3528" i="2" a="1"/>
  <c r="J3528" i="2" s="1"/>
  <c r="C3529" i="2"/>
  <c r="D3529" i="2"/>
  <c r="G3529" i="2"/>
  <c r="H3529" i="2"/>
  <c r="I3529" i="2" s="1"/>
  <c r="J3529" i="2" a="1"/>
  <c r="J3529" i="2" s="1"/>
  <c r="C3530" i="2"/>
  <c r="D3530" i="2"/>
  <c r="G3530" i="2"/>
  <c r="H3530" i="2"/>
  <c r="I3530" i="2" s="1"/>
  <c r="J3530" i="2" a="1"/>
  <c r="J3530" i="2" s="1"/>
  <c r="C3531" i="2"/>
  <c r="D3531" i="2"/>
  <c r="G3531" i="2"/>
  <c r="H3531" i="2"/>
  <c r="I3531" i="2" s="1"/>
  <c r="J3531" i="2" a="1"/>
  <c r="J3531" i="2"/>
  <c r="C3532" i="2"/>
  <c r="D3532" i="2"/>
  <c r="G3532" i="2"/>
  <c r="H3532" i="2"/>
  <c r="I3532" i="2" s="1"/>
  <c r="J3532" i="2" a="1"/>
  <c r="J3532" i="2" s="1"/>
  <c r="C3533" i="2"/>
  <c r="D3533" i="2"/>
  <c r="G3533" i="2"/>
  <c r="H3533" i="2"/>
  <c r="I3533" i="2" s="1"/>
  <c r="J3533" i="2" a="1"/>
  <c r="J3533" i="2" s="1"/>
  <c r="C3534" i="2"/>
  <c r="D3534" i="2"/>
  <c r="G3534" i="2"/>
  <c r="H3534" i="2"/>
  <c r="I3534" i="2" s="1"/>
  <c r="J3534" i="2" a="1"/>
  <c r="J3534" i="2" s="1"/>
  <c r="C3535" i="2"/>
  <c r="D3535" i="2"/>
  <c r="G3535" i="2"/>
  <c r="H3535" i="2"/>
  <c r="I3535" i="2" s="1"/>
  <c r="J3535" i="2" a="1"/>
  <c r="J3535" i="2"/>
  <c r="C3536" i="2"/>
  <c r="D3536" i="2"/>
  <c r="G3536" i="2"/>
  <c r="H3536" i="2"/>
  <c r="I3536" i="2" s="1"/>
  <c r="J3536" i="2" a="1"/>
  <c r="J3536" i="2" s="1"/>
  <c r="C3537" i="2"/>
  <c r="D3537" i="2"/>
  <c r="G3537" i="2"/>
  <c r="H3537" i="2"/>
  <c r="I3537" i="2" s="1"/>
  <c r="J3537" i="2" a="1"/>
  <c r="J3537" i="2" s="1"/>
  <c r="C3538" i="2"/>
  <c r="D3538" i="2"/>
  <c r="G3538" i="2"/>
  <c r="H3538" i="2"/>
  <c r="I3538" i="2" s="1"/>
  <c r="J3538" i="2" a="1"/>
  <c r="J3538" i="2" s="1"/>
  <c r="C3539" i="2"/>
  <c r="D3539" i="2"/>
  <c r="G3539" i="2"/>
  <c r="H3539" i="2"/>
  <c r="I3539" i="2" s="1"/>
  <c r="J3539" i="2" a="1"/>
  <c r="J3539" i="2"/>
  <c r="C3540" i="2"/>
  <c r="D3540" i="2"/>
  <c r="G3540" i="2"/>
  <c r="H3540" i="2"/>
  <c r="I3540" i="2" s="1"/>
  <c r="J3540" i="2" a="1"/>
  <c r="J3540" i="2" s="1"/>
  <c r="C3541" i="2"/>
  <c r="D3541" i="2"/>
  <c r="G3541" i="2"/>
  <c r="H3541" i="2"/>
  <c r="I3541" i="2" s="1"/>
  <c r="J3541" i="2" a="1"/>
  <c r="J3541" i="2" s="1"/>
  <c r="C3542" i="2"/>
  <c r="D3542" i="2"/>
  <c r="G3542" i="2"/>
  <c r="H3542" i="2"/>
  <c r="I3542" i="2" s="1"/>
  <c r="J3542" i="2" a="1"/>
  <c r="J3542" i="2" s="1"/>
  <c r="C3543" i="2"/>
  <c r="D3543" i="2"/>
  <c r="G3543" i="2"/>
  <c r="H3543" i="2"/>
  <c r="I3543" i="2" s="1"/>
  <c r="J3543" i="2" a="1"/>
  <c r="J3543" i="2"/>
  <c r="C3544" i="2"/>
  <c r="D3544" i="2"/>
  <c r="G3544" i="2"/>
  <c r="H3544" i="2"/>
  <c r="I3544" i="2" s="1"/>
  <c r="J3544" i="2" a="1"/>
  <c r="J3544" i="2" s="1"/>
  <c r="C3545" i="2"/>
  <c r="D3545" i="2"/>
  <c r="G3545" i="2"/>
  <c r="H3545" i="2"/>
  <c r="I3545" i="2" s="1"/>
  <c r="J3545" i="2" a="1"/>
  <c r="J3545" i="2" s="1"/>
  <c r="C3546" i="2"/>
  <c r="D3546" i="2"/>
  <c r="G3546" i="2"/>
  <c r="H3546" i="2"/>
  <c r="I3546" i="2" s="1"/>
  <c r="J3546" i="2" a="1"/>
  <c r="J3546" i="2" s="1"/>
  <c r="C3547" i="2"/>
  <c r="D3547" i="2"/>
  <c r="G3547" i="2"/>
  <c r="H3547" i="2"/>
  <c r="I3547" i="2" s="1"/>
  <c r="J3547" i="2" a="1"/>
  <c r="J3547" i="2"/>
  <c r="C3548" i="2"/>
  <c r="D3548" i="2"/>
  <c r="G3548" i="2"/>
  <c r="H3548" i="2"/>
  <c r="I3548" i="2" s="1"/>
  <c r="J3548" i="2" a="1"/>
  <c r="J3548" i="2" s="1"/>
  <c r="C3549" i="2"/>
  <c r="D3549" i="2"/>
  <c r="G3549" i="2"/>
  <c r="H3549" i="2"/>
  <c r="I3549" i="2" s="1"/>
  <c r="J3549" i="2" a="1"/>
  <c r="J3549" i="2" s="1"/>
  <c r="C3550" i="2"/>
  <c r="D3550" i="2"/>
  <c r="G3550" i="2"/>
  <c r="H3550" i="2"/>
  <c r="I3550" i="2" s="1"/>
  <c r="J3550" i="2" a="1"/>
  <c r="J3550" i="2" s="1"/>
  <c r="C3551" i="2"/>
  <c r="D3551" i="2"/>
  <c r="G3551" i="2"/>
  <c r="H3551" i="2"/>
  <c r="I3551" i="2" s="1"/>
  <c r="J3551" i="2" a="1"/>
  <c r="J3551" i="2"/>
  <c r="C3552" i="2"/>
  <c r="D3552" i="2"/>
  <c r="G3552" i="2"/>
  <c r="H3552" i="2"/>
  <c r="I3552" i="2" s="1"/>
  <c r="J3552" i="2" a="1"/>
  <c r="J3552" i="2" s="1"/>
  <c r="C3553" i="2"/>
  <c r="D3553" i="2"/>
  <c r="G3553" i="2"/>
  <c r="H3553" i="2"/>
  <c r="I3553" i="2" s="1"/>
  <c r="J3553" i="2" a="1"/>
  <c r="J3553" i="2" s="1"/>
  <c r="C3554" i="2"/>
  <c r="D3554" i="2"/>
  <c r="G3554" i="2"/>
  <c r="H3554" i="2"/>
  <c r="I3554" i="2" s="1"/>
  <c r="J3554" i="2" a="1"/>
  <c r="J3554" i="2" s="1"/>
  <c r="C3555" i="2"/>
  <c r="D3555" i="2"/>
  <c r="G3555" i="2"/>
  <c r="H3555" i="2"/>
  <c r="I3555" i="2" s="1"/>
  <c r="J3555" i="2" a="1"/>
  <c r="J3555" i="2"/>
  <c r="C3556" i="2"/>
  <c r="D3556" i="2"/>
  <c r="G3556" i="2"/>
  <c r="H3556" i="2"/>
  <c r="I3556" i="2" s="1"/>
  <c r="J3556" i="2" a="1"/>
  <c r="J3556" i="2" s="1"/>
  <c r="C3557" i="2"/>
  <c r="D3557" i="2"/>
  <c r="G3557" i="2"/>
  <c r="H3557" i="2"/>
  <c r="I3557" i="2" s="1"/>
  <c r="J3557" i="2" a="1"/>
  <c r="J3557" i="2" s="1"/>
  <c r="C3558" i="2"/>
  <c r="D3558" i="2"/>
  <c r="G3558" i="2"/>
  <c r="H3558" i="2"/>
  <c r="I3558" i="2" s="1"/>
  <c r="J3558" i="2" a="1"/>
  <c r="J3558" i="2" s="1"/>
  <c r="C3559" i="2"/>
  <c r="D3559" i="2"/>
  <c r="G3559" i="2"/>
  <c r="H3559" i="2"/>
  <c r="I3559" i="2" s="1"/>
  <c r="J3559" i="2" a="1"/>
  <c r="J3559" i="2"/>
  <c r="C3560" i="2"/>
  <c r="D3560" i="2"/>
  <c r="G3560" i="2"/>
  <c r="H3560" i="2"/>
  <c r="I3560" i="2" s="1"/>
  <c r="J3560" i="2" a="1"/>
  <c r="J3560" i="2" s="1"/>
  <c r="C3561" i="2"/>
  <c r="D3561" i="2"/>
  <c r="G3561" i="2"/>
  <c r="H3561" i="2"/>
  <c r="I3561" i="2" s="1"/>
  <c r="J3561" i="2" a="1"/>
  <c r="J3561" i="2" s="1"/>
  <c r="C3562" i="2"/>
  <c r="D3562" i="2"/>
  <c r="G3562" i="2"/>
  <c r="H3562" i="2"/>
  <c r="I3562" i="2" s="1"/>
  <c r="J3562" i="2" a="1"/>
  <c r="J3562" i="2" s="1"/>
  <c r="C3563" i="2"/>
  <c r="D3563" i="2"/>
  <c r="G3563" i="2"/>
  <c r="H3563" i="2"/>
  <c r="I3563" i="2" s="1"/>
  <c r="J3563" i="2" a="1"/>
  <c r="J3563" i="2"/>
  <c r="C3564" i="2"/>
  <c r="D3564" i="2"/>
  <c r="G3564" i="2"/>
  <c r="H3564" i="2"/>
  <c r="I3564" i="2" s="1"/>
  <c r="J3564" i="2" a="1"/>
  <c r="J3564" i="2" s="1"/>
  <c r="C3565" i="2"/>
  <c r="D3565" i="2"/>
  <c r="G3565" i="2"/>
  <c r="H3565" i="2"/>
  <c r="I3565" i="2" s="1"/>
  <c r="J3565" i="2" a="1"/>
  <c r="J3565" i="2" s="1"/>
  <c r="C3566" i="2"/>
  <c r="D3566" i="2"/>
  <c r="G3566" i="2"/>
  <c r="H3566" i="2"/>
  <c r="I3566" i="2" s="1"/>
  <c r="J3566" i="2" a="1"/>
  <c r="J3566" i="2" s="1"/>
  <c r="C3567" i="2"/>
  <c r="D3567" i="2"/>
  <c r="G3567" i="2"/>
  <c r="H3567" i="2"/>
  <c r="I3567" i="2" s="1"/>
  <c r="J3567" i="2" a="1"/>
  <c r="J3567" i="2"/>
  <c r="C3568" i="2"/>
  <c r="D3568" i="2"/>
  <c r="G3568" i="2"/>
  <c r="H3568" i="2"/>
  <c r="I3568" i="2" s="1"/>
  <c r="J3568" i="2" a="1"/>
  <c r="J3568" i="2" s="1"/>
  <c r="C3569" i="2"/>
  <c r="D3569" i="2"/>
  <c r="G3569" i="2"/>
  <c r="H3569" i="2"/>
  <c r="I3569" i="2" s="1"/>
  <c r="J3569" i="2" a="1"/>
  <c r="J3569" i="2" s="1"/>
  <c r="C3570" i="2"/>
  <c r="D3570" i="2"/>
  <c r="G3570" i="2"/>
  <c r="H3570" i="2"/>
  <c r="I3570" i="2" s="1"/>
  <c r="J3570" i="2" a="1"/>
  <c r="J3570" i="2" s="1"/>
  <c r="C3571" i="2"/>
  <c r="D3571" i="2"/>
  <c r="G3571" i="2"/>
  <c r="H3571" i="2"/>
  <c r="I3571" i="2" s="1"/>
  <c r="J3571" i="2" a="1"/>
  <c r="J3571" i="2"/>
  <c r="C3572" i="2"/>
  <c r="D3572" i="2"/>
  <c r="G3572" i="2"/>
  <c r="H3572" i="2"/>
  <c r="I3572" i="2" s="1"/>
  <c r="J3572" i="2" a="1"/>
  <c r="J3572" i="2" s="1"/>
  <c r="C3573" i="2"/>
  <c r="D3573" i="2"/>
  <c r="G3573" i="2"/>
  <c r="H3573" i="2"/>
  <c r="I3573" i="2" s="1"/>
  <c r="J3573" i="2" a="1"/>
  <c r="J3573" i="2" s="1"/>
  <c r="C3574" i="2"/>
  <c r="D3574" i="2"/>
  <c r="G3574" i="2"/>
  <c r="H3574" i="2"/>
  <c r="I3574" i="2" s="1"/>
  <c r="J3574" i="2" a="1"/>
  <c r="J3574" i="2" s="1"/>
  <c r="C3575" i="2"/>
  <c r="D3575" i="2"/>
  <c r="G3575" i="2"/>
  <c r="H3575" i="2"/>
  <c r="I3575" i="2" s="1"/>
  <c r="J3575" i="2" a="1"/>
  <c r="J3575" i="2"/>
  <c r="C3576" i="2"/>
  <c r="D3576" i="2"/>
  <c r="G3576" i="2"/>
  <c r="H3576" i="2"/>
  <c r="I3576" i="2" s="1"/>
  <c r="J3576" i="2" a="1"/>
  <c r="J3576" i="2" s="1"/>
  <c r="C3577" i="2"/>
  <c r="D3577" i="2"/>
  <c r="G3577" i="2"/>
  <c r="H3577" i="2"/>
  <c r="I3577" i="2" s="1"/>
  <c r="J3577" i="2" a="1"/>
  <c r="J3577" i="2" s="1"/>
  <c r="C3578" i="2"/>
  <c r="D3578" i="2"/>
  <c r="G3578" i="2"/>
  <c r="H3578" i="2"/>
  <c r="I3578" i="2" s="1"/>
  <c r="J3578" i="2" a="1"/>
  <c r="J3578" i="2" s="1"/>
  <c r="C3579" i="2"/>
  <c r="D3579" i="2"/>
  <c r="G3579" i="2"/>
  <c r="H3579" i="2"/>
  <c r="I3579" i="2" s="1"/>
  <c r="J3579" i="2" a="1"/>
  <c r="J3579" i="2"/>
  <c r="C3580" i="2"/>
  <c r="D3580" i="2"/>
  <c r="G3580" i="2"/>
  <c r="H3580" i="2"/>
  <c r="I3580" i="2" s="1"/>
  <c r="J3580" i="2" a="1"/>
  <c r="J3580" i="2" s="1"/>
  <c r="C3581" i="2"/>
  <c r="D3581" i="2"/>
  <c r="G3581" i="2"/>
  <c r="H3581" i="2"/>
  <c r="I3581" i="2" s="1"/>
  <c r="J3581" i="2" a="1"/>
  <c r="J3581" i="2" s="1"/>
  <c r="C3582" i="2"/>
  <c r="D3582" i="2"/>
  <c r="G3582" i="2"/>
  <c r="H3582" i="2"/>
  <c r="I3582" i="2" s="1"/>
  <c r="J3582" i="2" a="1"/>
  <c r="J3582" i="2" s="1"/>
  <c r="C3583" i="2"/>
  <c r="D3583" i="2"/>
  <c r="G3583" i="2"/>
  <c r="H3583" i="2"/>
  <c r="I3583" i="2" s="1"/>
  <c r="J3583" i="2" a="1"/>
  <c r="J3583" i="2"/>
  <c r="C3584" i="2"/>
  <c r="D3584" i="2"/>
  <c r="G3584" i="2"/>
  <c r="H3584" i="2"/>
  <c r="I3584" i="2" s="1"/>
  <c r="J3584" i="2" a="1"/>
  <c r="J3584" i="2" s="1"/>
  <c r="C3585" i="2"/>
  <c r="D3585" i="2"/>
  <c r="G3585" i="2"/>
  <c r="H3585" i="2"/>
  <c r="I3585" i="2" s="1"/>
  <c r="J3585" i="2" a="1"/>
  <c r="J3585" i="2" s="1"/>
  <c r="C3586" i="2"/>
  <c r="D3586" i="2"/>
  <c r="G3586" i="2"/>
  <c r="H3586" i="2"/>
  <c r="I3586" i="2" s="1"/>
  <c r="J3586" i="2" a="1"/>
  <c r="J3586" i="2" s="1"/>
  <c r="C3587" i="2"/>
  <c r="D3587" i="2"/>
  <c r="G3587" i="2"/>
  <c r="H3587" i="2"/>
  <c r="I3587" i="2" s="1"/>
  <c r="J3587" i="2" a="1"/>
  <c r="J3587" i="2"/>
  <c r="C3588" i="2"/>
  <c r="D3588" i="2"/>
  <c r="G3588" i="2"/>
  <c r="H3588" i="2"/>
  <c r="I3588" i="2" s="1"/>
  <c r="J3588" i="2" a="1"/>
  <c r="J3588" i="2" s="1"/>
  <c r="C3589" i="2"/>
  <c r="D3589" i="2"/>
  <c r="G3589" i="2"/>
  <c r="H3589" i="2"/>
  <c r="I3589" i="2" s="1"/>
  <c r="J3589" i="2" a="1"/>
  <c r="J3589" i="2" s="1"/>
  <c r="C3590" i="2"/>
  <c r="D3590" i="2"/>
  <c r="G3590" i="2"/>
  <c r="H3590" i="2"/>
  <c r="I3590" i="2" s="1"/>
  <c r="J3590" i="2" a="1"/>
  <c r="J3590" i="2" s="1"/>
  <c r="C3591" i="2"/>
  <c r="D3591" i="2"/>
  <c r="G3591" i="2"/>
  <c r="H3591" i="2"/>
  <c r="I3591" i="2" s="1"/>
  <c r="J3591" i="2" a="1"/>
  <c r="J3591" i="2"/>
  <c r="C3592" i="2"/>
  <c r="D3592" i="2"/>
  <c r="G3592" i="2"/>
  <c r="H3592" i="2"/>
  <c r="I3592" i="2" s="1"/>
  <c r="J3592" i="2" a="1"/>
  <c r="J3592" i="2" s="1"/>
  <c r="C3593" i="2"/>
  <c r="D3593" i="2"/>
  <c r="G3593" i="2"/>
  <c r="H3593" i="2"/>
  <c r="I3593" i="2" s="1"/>
  <c r="J3593" i="2" a="1"/>
  <c r="J3593" i="2" s="1"/>
  <c r="C3594" i="2"/>
  <c r="D3594" i="2"/>
  <c r="G3594" i="2"/>
  <c r="H3594" i="2"/>
  <c r="I3594" i="2" s="1"/>
  <c r="J3594" i="2" a="1"/>
  <c r="J3594" i="2" s="1"/>
  <c r="C3595" i="2"/>
  <c r="D3595" i="2"/>
  <c r="G3595" i="2"/>
  <c r="H3595" i="2"/>
  <c r="I3595" i="2" s="1"/>
  <c r="J3595" i="2" a="1"/>
  <c r="J3595" i="2"/>
  <c r="C3596" i="2"/>
  <c r="D3596" i="2"/>
  <c r="G3596" i="2"/>
  <c r="H3596" i="2"/>
  <c r="I3596" i="2" s="1"/>
  <c r="J3596" i="2" a="1"/>
  <c r="J3596" i="2" s="1"/>
  <c r="C3597" i="2"/>
  <c r="D3597" i="2"/>
  <c r="G3597" i="2"/>
  <c r="H3597" i="2"/>
  <c r="I3597" i="2" s="1"/>
  <c r="J3597" i="2" a="1"/>
  <c r="J3597" i="2" s="1"/>
  <c r="C3598" i="2"/>
  <c r="D3598" i="2"/>
  <c r="G3598" i="2"/>
  <c r="H3598" i="2"/>
  <c r="I3598" i="2" s="1"/>
  <c r="J3598" i="2" a="1"/>
  <c r="J3598" i="2" s="1"/>
  <c r="C3599" i="2"/>
  <c r="D3599" i="2"/>
  <c r="G3599" i="2"/>
  <c r="H3599" i="2"/>
  <c r="I3599" i="2" s="1"/>
  <c r="J3599" i="2" a="1"/>
  <c r="J3599" i="2"/>
  <c r="C3600" i="2"/>
  <c r="D3600" i="2"/>
  <c r="G3600" i="2"/>
  <c r="H3600" i="2"/>
  <c r="I3600" i="2" s="1"/>
  <c r="J3600" i="2" a="1"/>
  <c r="J3600" i="2" s="1"/>
  <c r="C3601" i="2"/>
  <c r="D3601" i="2"/>
  <c r="G3601" i="2"/>
  <c r="H3601" i="2"/>
  <c r="I3601" i="2" s="1"/>
  <c r="J3601" i="2" a="1"/>
  <c r="J3601" i="2" s="1"/>
  <c r="C3602" i="2"/>
  <c r="D3602" i="2"/>
  <c r="G3602" i="2"/>
  <c r="H3602" i="2"/>
  <c r="I3602" i="2" s="1"/>
  <c r="J3602" i="2" a="1"/>
  <c r="J3602" i="2" s="1"/>
  <c r="C3603" i="2"/>
  <c r="D3603" i="2"/>
  <c r="G3603" i="2"/>
  <c r="H3603" i="2"/>
  <c r="I3603" i="2" s="1"/>
  <c r="J3603" i="2" a="1"/>
  <c r="J3603" i="2"/>
  <c r="C3604" i="2"/>
  <c r="D3604" i="2"/>
  <c r="G3604" i="2"/>
  <c r="H3604" i="2"/>
  <c r="I3604" i="2" s="1"/>
  <c r="J3604" i="2" a="1"/>
  <c r="J3604" i="2" s="1"/>
  <c r="C3605" i="2"/>
  <c r="D3605" i="2"/>
  <c r="G3605" i="2"/>
  <c r="H3605" i="2"/>
  <c r="I3605" i="2" s="1"/>
  <c r="J3605" i="2" a="1"/>
  <c r="J3605" i="2" s="1"/>
  <c r="C3606" i="2"/>
  <c r="D3606" i="2"/>
  <c r="G3606" i="2"/>
  <c r="H3606" i="2"/>
  <c r="I3606" i="2" s="1"/>
  <c r="J3606" i="2" a="1"/>
  <c r="J3606" i="2" s="1"/>
  <c r="C3607" i="2"/>
  <c r="D3607" i="2"/>
  <c r="G3607" i="2"/>
  <c r="H3607" i="2"/>
  <c r="I3607" i="2" s="1"/>
  <c r="J3607" i="2" a="1"/>
  <c r="J3607" i="2"/>
  <c r="C3608" i="2"/>
  <c r="D3608" i="2"/>
  <c r="G3608" i="2"/>
  <c r="H3608" i="2"/>
  <c r="I3608" i="2" s="1"/>
  <c r="J3608" i="2" a="1"/>
  <c r="J3608" i="2" s="1"/>
  <c r="C3609" i="2"/>
  <c r="D3609" i="2"/>
  <c r="G3609" i="2"/>
  <c r="H3609" i="2"/>
  <c r="I3609" i="2" s="1"/>
  <c r="J3609" i="2" a="1"/>
  <c r="J3609" i="2" s="1"/>
  <c r="C3610" i="2"/>
  <c r="D3610" i="2"/>
  <c r="G3610" i="2"/>
  <c r="H3610" i="2"/>
  <c r="I3610" i="2" s="1"/>
  <c r="J3610" i="2" a="1"/>
  <c r="J3610" i="2" s="1"/>
  <c r="C3611" i="2"/>
  <c r="D3611" i="2"/>
  <c r="G3611" i="2"/>
  <c r="H3611" i="2"/>
  <c r="I3611" i="2" s="1"/>
  <c r="J3611" i="2" a="1"/>
  <c r="J3611" i="2"/>
  <c r="C3612" i="2"/>
  <c r="D3612" i="2"/>
  <c r="G3612" i="2"/>
  <c r="H3612" i="2"/>
  <c r="I3612" i="2" s="1"/>
  <c r="J3612" i="2" a="1"/>
  <c r="J3612" i="2" s="1"/>
  <c r="C3613" i="2"/>
  <c r="D3613" i="2"/>
  <c r="G3613" i="2"/>
  <c r="H3613" i="2"/>
  <c r="I3613" i="2" s="1"/>
  <c r="J3613" i="2" a="1"/>
  <c r="J3613" i="2" s="1"/>
  <c r="C3614" i="2"/>
  <c r="D3614" i="2"/>
  <c r="G3614" i="2"/>
  <c r="H3614" i="2"/>
  <c r="I3614" i="2" s="1"/>
  <c r="J3614" i="2" a="1"/>
  <c r="J3614" i="2" s="1"/>
  <c r="C3615" i="2"/>
  <c r="D3615" i="2"/>
  <c r="G3615" i="2"/>
  <c r="H3615" i="2"/>
  <c r="I3615" i="2" s="1"/>
  <c r="J3615" i="2" a="1"/>
  <c r="J3615" i="2"/>
  <c r="C3616" i="2"/>
  <c r="D3616" i="2"/>
  <c r="G3616" i="2"/>
  <c r="H3616" i="2"/>
  <c r="I3616" i="2" s="1"/>
  <c r="J3616" i="2" a="1"/>
  <c r="J3616" i="2" s="1"/>
  <c r="C3617" i="2"/>
  <c r="D3617" i="2"/>
  <c r="G3617" i="2"/>
  <c r="H3617" i="2"/>
  <c r="I3617" i="2" s="1"/>
  <c r="J3617" i="2" a="1"/>
  <c r="J3617" i="2" s="1"/>
  <c r="C3618" i="2"/>
  <c r="D3618" i="2"/>
  <c r="G3618" i="2"/>
  <c r="H3618" i="2"/>
  <c r="I3618" i="2" s="1"/>
  <c r="J3618" i="2" a="1"/>
  <c r="J3618" i="2" s="1"/>
  <c r="C3619" i="2"/>
  <c r="D3619" i="2"/>
  <c r="G3619" i="2"/>
  <c r="H3619" i="2"/>
  <c r="I3619" i="2" s="1"/>
  <c r="J3619" i="2" a="1"/>
  <c r="J3619" i="2"/>
  <c r="C3620" i="2"/>
  <c r="D3620" i="2"/>
  <c r="G3620" i="2"/>
  <c r="H3620" i="2"/>
  <c r="I3620" i="2" s="1"/>
  <c r="J3620" i="2" a="1"/>
  <c r="J3620" i="2" s="1"/>
  <c r="C3621" i="2"/>
  <c r="D3621" i="2"/>
  <c r="G3621" i="2"/>
  <c r="H3621" i="2"/>
  <c r="I3621" i="2" s="1"/>
  <c r="J3621" i="2" a="1"/>
  <c r="J3621" i="2" s="1"/>
  <c r="C3622" i="2"/>
  <c r="D3622" i="2"/>
  <c r="G3622" i="2"/>
  <c r="H3622" i="2"/>
  <c r="I3622" i="2" s="1"/>
  <c r="J3622" i="2" a="1"/>
  <c r="J3622" i="2" s="1"/>
  <c r="C3623" i="2"/>
  <c r="D3623" i="2"/>
  <c r="G3623" i="2"/>
  <c r="H3623" i="2"/>
  <c r="I3623" i="2" s="1"/>
  <c r="J3623" i="2" a="1"/>
  <c r="J3623" i="2"/>
  <c r="C3624" i="2"/>
  <c r="D3624" i="2"/>
  <c r="G3624" i="2"/>
  <c r="H3624" i="2"/>
  <c r="I3624" i="2" s="1"/>
  <c r="J3624" i="2" a="1"/>
  <c r="J3624" i="2" s="1"/>
  <c r="C3625" i="2"/>
  <c r="D3625" i="2"/>
  <c r="G3625" i="2"/>
  <c r="H3625" i="2"/>
  <c r="I3625" i="2" s="1"/>
  <c r="J3625" i="2" a="1"/>
  <c r="J3625" i="2" s="1"/>
  <c r="C3626" i="2"/>
  <c r="D3626" i="2"/>
  <c r="G3626" i="2"/>
  <c r="H3626" i="2"/>
  <c r="I3626" i="2" s="1"/>
  <c r="J3626" i="2" a="1"/>
  <c r="J3626" i="2" s="1"/>
  <c r="C3627" i="2"/>
  <c r="D3627" i="2"/>
  <c r="G3627" i="2"/>
  <c r="H3627" i="2"/>
  <c r="I3627" i="2" s="1"/>
  <c r="J3627" i="2" a="1"/>
  <c r="J3627" i="2"/>
  <c r="C3628" i="2"/>
  <c r="D3628" i="2"/>
  <c r="G3628" i="2"/>
  <c r="H3628" i="2"/>
  <c r="I3628" i="2" s="1"/>
  <c r="J3628" i="2" a="1"/>
  <c r="J3628" i="2" s="1"/>
  <c r="C3629" i="2"/>
  <c r="D3629" i="2"/>
  <c r="G3629" i="2"/>
  <c r="H3629" i="2"/>
  <c r="I3629" i="2" s="1"/>
  <c r="J3629" i="2" a="1"/>
  <c r="J3629" i="2" s="1"/>
  <c r="C3630" i="2"/>
  <c r="D3630" i="2"/>
  <c r="G3630" i="2"/>
  <c r="H3630" i="2"/>
  <c r="I3630" i="2" s="1"/>
  <c r="J3630" i="2" a="1"/>
  <c r="J3630" i="2" s="1"/>
  <c r="C3631" i="2"/>
  <c r="D3631" i="2"/>
  <c r="G3631" i="2"/>
  <c r="H3631" i="2"/>
  <c r="I3631" i="2" s="1"/>
  <c r="J3631" i="2" a="1"/>
  <c r="J3631" i="2"/>
  <c r="C3632" i="2"/>
  <c r="D3632" i="2"/>
  <c r="G3632" i="2"/>
  <c r="H3632" i="2"/>
  <c r="I3632" i="2" s="1"/>
  <c r="J3632" i="2" a="1"/>
  <c r="J3632" i="2" s="1"/>
  <c r="C3633" i="2"/>
  <c r="D3633" i="2"/>
  <c r="G3633" i="2"/>
  <c r="H3633" i="2"/>
  <c r="I3633" i="2" s="1"/>
  <c r="J3633" i="2" a="1"/>
  <c r="J3633" i="2" s="1"/>
  <c r="C3634" i="2"/>
  <c r="D3634" i="2"/>
  <c r="G3634" i="2"/>
  <c r="H3634" i="2"/>
  <c r="I3634" i="2" s="1"/>
  <c r="J3634" i="2" a="1"/>
  <c r="J3634" i="2" s="1"/>
  <c r="C3635" i="2"/>
  <c r="D3635" i="2"/>
  <c r="G3635" i="2"/>
  <c r="H3635" i="2"/>
  <c r="I3635" i="2" s="1"/>
  <c r="J3635" i="2" a="1"/>
  <c r="J3635" i="2"/>
  <c r="C3636" i="2"/>
  <c r="D3636" i="2"/>
  <c r="G3636" i="2"/>
  <c r="H3636" i="2"/>
  <c r="I3636" i="2" s="1"/>
  <c r="J3636" i="2" a="1"/>
  <c r="J3636" i="2" s="1"/>
  <c r="C3637" i="2"/>
  <c r="D3637" i="2"/>
  <c r="G3637" i="2"/>
  <c r="H3637" i="2"/>
  <c r="I3637" i="2" s="1"/>
  <c r="J3637" i="2" a="1"/>
  <c r="J3637" i="2" s="1"/>
  <c r="C3638" i="2"/>
  <c r="D3638" i="2"/>
  <c r="G3638" i="2"/>
  <c r="H3638" i="2"/>
  <c r="I3638" i="2" s="1"/>
  <c r="J3638" i="2" a="1"/>
  <c r="J3638" i="2" s="1"/>
  <c r="C3639" i="2"/>
  <c r="D3639" i="2"/>
  <c r="G3639" i="2"/>
  <c r="H3639" i="2"/>
  <c r="I3639" i="2" s="1"/>
  <c r="J3639" i="2" a="1"/>
  <c r="J3639" i="2"/>
  <c r="C3640" i="2"/>
  <c r="D3640" i="2"/>
  <c r="G3640" i="2"/>
  <c r="H3640" i="2"/>
  <c r="I3640" i="2" s="1"/>
  <c r="J3640" i="2" a="1"/>
  <c r="J3640" i="2" s="1"/>
  <c r="C3641" i="2"/>
  <c r="D3641" i="2"/>
  <c r="G3641" i="2"/>
  <c r="H3641" i="2"/>
  <c r="I3641" i="2" s="1"/>
  <c r="J3641" i="2" a="1"/>
  <c r="J3641" i="2" s="1"/>
  <c r="C3642" i="2"/>
  <c r="D3642" i="2"/>
  <c r="G3642" i="2"/>
  <c r="H3642" i="2"/>
  <c r="I3642" i="2" s="1"/>
  <c r="J3642" i="2" a="1"/>
  <c r="J3642" i="2" s="1"/>
  <c r="C3643" i="2"/>
  <c r="D3643" i="2"/>
  <c r="G3643" i="2"/>
  <c r="H3643" i="2"/>
  <c r="I3643" i="2" s="1"/>
  <c r="J3643" i="2" a="1"/>
  <c r="J3643" i="2"/>
  <c r="C3644" i="2"/>
  <c r="D3644" i="2"/>
  <c r="G3644" i="2"/>
  <c r="H3644" i="2"/>
  <c r="I3644" i="2" s="1"/>
  <c r="J3644" i="2" a="1"/>
  <c r="J3644" i="2" s="1"/>
  <c r="C3645" i="2"/>
  <c r="D3645" i="2"/>
  <c r="G3645" i="2"/>
  <c r="H3645" i="2"/>
  <c r="I3645" i="2" s="1"/>
  <c r="J3645" i="2" a="1"/>
  <c r="J3645" i="2" s="1"/>
  <c r="C3646" i="2"/>
  <c r="D3646" i="2"/>
  <c r="G3646" i="2"/>
  <c r="H3646" i="2"/>
  <c r="I3646" i="2" s="1"/>
  <c r="J3646" i="2" a="1"/>
  <c r="J3646" i="2" s="1"/>
  <c r="C3647" i="2"/>
  <c r="D3647" i="2"/>
  <c r="G3647" i="2"/>
  <c r="H3647" i="2"/>
  <c r="I3647" i="2" s="1"/>
  <c r="J3647" i="2" a="1"/>
  <c r="J3647" i="2"/>
  <c r="C3648" i="2"/>
  <c r="D3648" i="2"/>
  <c r="G3648" i="2"/>
  <c r="H3648" i="2"/>
  <c r="I3648" i="2" s="1"/>
  <c r="J3648" i="2" a="1"/>
  <c r="J3648" i="2" s="1"/>
  <c r="C3649" i="2"/>
  <c r="D3649" i="2"/>
  <c r="G3649" i="2"/>
  <c r="H3649" i="2"/>
  <c r="I3649" i="2" s="1"/>
  <c r="J3649" i="2" a="1"/>
  <c r="J3649" i="2" s="1"/>
  <c r="C3650" i="2"/>
  <c r="D3650" i="2"/>
  <c r="G3650" i="2"/>
  <c r="H3650" i="2"/>
  <c r="I3650" i="2" s="1"/>
  <c r="J3650" i="2" a="1"/>
  <c r="J3650" i="2" s="1"/>
  <c r="C3651" i="2"/>
  <c r="D3651" i="2"/>
  <c r="G3651" i="2"/>
  <c r="H3651" i="2"/>
  <c r="I3651" i="2" s="1"/>
  <c r="J3651" i="2" a="1"/>
  <c r="J3651" i="2"/>
  <c r="C3652" i="2"/>
  <c r="D3652" i="2"/>
  <c r="G3652" i="2"/>
  <c r="H3652" i="2"/>
  <c r="I3652" i="2" s="1"/>
  <c r="J3652" i="2" a="1"/>
  <c r="J3652" i="2" s="1"/>
  <c r="C3653" i="2"/>
  <c r="D3653" i="2"/>
  <c r="G3653" i="2"/>
  <c r="H3653" i="2"/>
  <c r="I3653" i="2" s="1"/>
  <c r="J3653" i="2" a="1"/>
  <c r="J3653" i="2" s="1"/>
  <c r="C3654" i="2"/>
  <c r="D3654" i="2"/>
  <c r="G3654" i="2"/>
  <c r="H3654" i="2"/>
  <c r="I3654" i="2" s="1"/>
  <c r="J3654" i="2" a="1"/>
  <c r="J3654" i="2" s="1"/>
  <c r="C3655" i="2"/>
  <c r="D3655" i="2"/>
  <c r="G3655" i="2"/>
  <c r="H3655" i="2"/>
  <c r="I3655" i="2" s="1"/>
  <c r="J3655" i="2" a="1"/>
  <c r="J3655" i="2"/>
  <c r="C3656" i="2"/>
  <c r="D3656" i="2"/>
  <c r="G3656" i="2"/>
  <c r="H3656" i="2"/>
  <c r="I3656" i="2" s="1"/>
  <c r="J3656" i="2" a="1"/>
  <c r="J3656" i="2" s="1"/>
  <c r="C3657" i="2"/>
  <c r="D3657" i="2"/>
  <c r="G3657" i="2"/>
  <c r="H3657" i="2"/>
  <c r="I3657" i="2" s="1"/>
  <c r="J3657" i="2" a="1"/>
  <c r="J3657" i="2" s="1"/>
  <c r="C3658" i="2"/>
  <c r="D3658" i="2"/>
  <c r="G3658" i="2"/>
  <c r="H3658" i="2"/>
  <c r="I3658" i="2" s="1"/>
  <c r="J3658" i="2" a="1"/>
  <c r="J3658" i="2" s="1"/>
  <c r="C3659" i="2"/>
  <c r="D3659" i="2"/>
  <c r="G3659" i="2"/>
  <c r="H3659" i="2"/>
  <c r="I3659" i="2" s="1"/>
  <c r="J3659" i="2" a="1"/>
  <c r="J3659" i="2"/>
  <c r="C3660" i="2"/>
  <c r="D3660" i="2"/>
  <c r="G3660" i="2"/>
  <c r="H3660" i="2"/>
  <c r="I3660" i="2" s="1"/>
  <c r="J3660" i="2" a="1"/>
  <c r="J3660" i="2" s="1"/>
  <c r="C3661" i="2"/>
  <c r="D3661" i="2"/>
  <c r="G3661" i="2"/>
  <c r="H3661" i="2"/>
  <c r="I3661" i="2" s="1"/>
  <c r="J3661" i="2" a="1"/>
  <c r="J3661" i="2" s="1"/>
  <c r="C3662" i="2"/>
  <c r="D3662" i="2"/>
  <c r="G3662" i="2"/>
  <c r="H3662" i="2"/>
  <c r="I3662" i="2" s="1"/>
  <c r="J3662" i="2" a="1"/>
  <c r="J3662" i="2" s="1"/>
  <c r="C3663" i="2"/>
  <c r="D3663" i="2"/>
  <c r="G3663" i="2"/>
  <c r="H3663" i="2"/>
  <c r="I3663" i="2" s="1"/>
  <c r="J3663" i="2" a="1"/>
  <c r="J3663" i="2"/>
  <c r="C3664" i="2"/>
  <c r="D3664" i="2"/>
  <c r="G3664" i="2"/>
  <c r="H3664" i="2"/>
  <c r="I3664" i="2" s="1"/>
  <c r="J3664" i="2" a="1"/>
  <c r="J3664" i="2" s="1"/>
  <c r="C3665" i="2"/>
  <c r="D3665" i="2"/>
  <c r="G3665" i="2"/>
  <c r="H3665" i="2"/>
  <c r="I3665" i="2" s="1"/>
  <c r="J3665" i="2" a="1"/>
  <c r="J3665" i="2" s="1"/>
  <c r="C3666" i="2"/>
  <c r="D3666" i="2"/>
  <c r="G3666" i="2"/>
  <c r="H3666" i="2"/>
  <c r="I3666" i="2" s="1"/>
  <c r="J3666" i="2" a="1"/>
  <c r="J3666" i="2" s="1"/>
  <c r="C3667" i="2"/>
  <c r="D3667" i="2"/>
  <c r="G3667" i="2"/>
  <c r="H3667" i="2"/>
  <c r="I3667" i="2" s="1"/>
  <c r="J3667" i="2" a="1"/>
  <c r="J3667" i="2"/>
  <c r="C3668" i="2"/>
  <c r="D3668" i="2"/>
  <c r="G3668" i="2"/>
  <c r="H3668" i="2"/>
  <c r="I3668" i="2" s="1"/>
  <c r="J3668" i="2" a="1"/>
  <c r="J3668" i="2" s="1"/>
  <c r="C3669" i="2"/>
  <c r="D3669" i="2"/>
  <c r="G3669" i="2"/>
  <c r="H3669" i="2"/>
  <c r="I3669" i="2" s="1"/>
  <c r="J3669" i="2" a="1"/>
  <c r="J3669" i="2" s="1"/>
  <c r="C3670" i="2"/>
  <c r="D3670" i="2"/>
  <c r="G3670" i="2"/>
  <c r="H3670" i="2"/>
  <c r="I3670" i="2" s="1"/>
  <c r="J3670" i="2" a="1"/>
  <c r="J3670" i="2" s="1"/>
  <c r="C3671" i="2"/>
  <c r="D3671" i="2"/>
  <c r="G3671" i="2"/>
  <c r="H3671" i="2"/>
  <c r="I3671" i="2" s="1"/>
  <c r="J3671" i="2" a="1"/>
  <c r="J3671" i="2"/>
  <c r="C3672" i="2"/>
  <c r="D3672" i="2"/>
  <c r="G3672" i="2"/>
  <c r="H3672" i="2"/>
  <c r="I3672" i="2" s="1"/>
  <c r="J3672" i="2" a="1"/>
  <c r="J3672" i="2" s="1"/>
  <c r="C3673" i="2"/>
  <c r="D3673" i="2"/>
  <c r="G3673" i="2"/>
  <c r="H3673" i="2"/>
  <c r="I3673" i="2" s="1"/>
  <c r="J3673" i="2" a="1"/>
  <c r="J3673" i="2" s="1"/>
  <c r="C3674" i="2"/>
  <c r="D3674" i="2"/>
  <c r="G3674" i="2"/>
  <c r="H3674" i="2"/>
  <c r="I3674" i="2" s="1"/>
  <c r="J3674" i="2" a="1"/>
  <c r="J3674" i="2" s="1"/>
  <c r="C3675" i="2"/>
  <c r="D3675" i="2"/>
  <c r="G3675" i="2"/>
  <c r="H3675" i="2"/>
  <c r="I3675" i="2" s="1"/>
  <c r="J3675" i="2" a="1"/>
  <c r="J3675" i="2"/>
  <c r="C3676" i="2"/>
  <c r="D3676" i="2"/>
  <c r="G3676" i="2"/>
  <c r="H3676" i="2"/>
  <c r="I3676" i="2" s="1"/>
  <c r="J3676" i="2" a="1"/>
  <c r="J3676" i="2" s="1"/>
  <c r="C3677" i="2"/>
  <c r="D3677" i="2"/>
  <c r="G3677" i="2"/>
  <c r="H3677" i="2"/>
  <c r="I3677" i="2" s="1"/>
  <c r="J3677" i="2" a="1"/>
  <c r="J3677" i="2" s="1"/>
  <c r="C3678" i="2"/>
  <c r="D3678" i="2"/>
  <c r="G3678" i="2"/>
  <c r="H3678" i="2"/>
  <c r="I3678" i="2" s="1"/>
  <c r="J3678" i="2" a="1"/>
  <c r="J3678" i="2" s="1"/>
  <c r="C3679" i="2"/>
  <c r="D3679" i="2"/>
  <c r="G3679" i="2"/>
  <c r="H3679" i="2"/>
  <c r="I3679" i="2" s="1"/>
  <c r="J3679" i="2" a="1"/>
  <c r="J3679" i="2"/>
  <c r="C3680" i="2"/>
  <c r="D3680" i="2"/>
  <c r="G3680" i="2"/>
  <c r="H3680" i="2"/>
  <c r="I3680" i="2" s="1"/>
  <c r="J3680" i="2" a="1"/>
  <c r="J3680" i="2" s="1"/>
  <c r="C3681" i="2"/>
  <c r="D3681" i="2"/>
  <c r="G3681" i="2"/>
  <c r="H3681" i="2"/>
  <c r="I3681" i="2" s="1"/>
  <c r="J3681" i="2" a="1"/>
  <c r="J3681" i="2" s="1"/>
  <c r="C3682" i="2"/>
  <c r="D3682" i="2"/>
  <c r="G3682" i="2"/>
  <c r="H3682" i="2"/>
  <c r="I3682" i="2" s="1"/>
  <c r="J3682" i="2" a="1"/>
  <c r="J3682" i="2" s="1"/>
  <c r="C3683" i="2"/>
  <c r="D3683" i="2"/>
  <c r="G3683" i="2"/>
  <c r="H3683" i="2"/>
  <c r="I3683" i="2" s="1"/>
  <c r="J3683" i="2" a="1"/>
  <c r="J3683" i="2"/>
  <c r="C3684" i="2"/>
  <c r="D3684" i="2"/>
  <c r="G3684" i="2"/>
  <c r="H3684" i="2"/>
  <c r="I3684" i="2" s="1"/>
  <c r="J3684" i="2" a="1"/>
  <c r="J3684" i="2" s="1"/>
  <c r="C3685" i="2"/>
  <c r="D3685" i="2"/>
  <c r="G3685" i="2"/>
  <c r="H3685" i="2"/>
  <c r="I3685" i="2" s="1"/>
  <c r="J3685" i="2" a="1"/>
  <c r="J3685" i="2" s="1"/>
  <c r="C3686" i="2"/>
  <c r="D3686" i="2"/>
  <c r="G3686" i="2"/>
  <c r="H3686" i="2"/>
  <c r="I3686" i="2" s="1"/>
  <c r="J3686" i="2" a="1"/>
  <c r="J3686" i="2" s="1"/>
  <c r="C3687" i="2"/>
  <c r="D3687" i="2"/>
  <c r="G3687" i="2"/>
  <c r="H3687" i="2"/>
  <c r="I3687" i="2" s="1"/>
  <c r="J3687" i="2" a="1"/>
  <c r="J3687" i="2"/>
  <c r="C3688" i="2"/>
  <c r="D3688" i="2"/>
  <c r="G3688" i="2"/>
  <c r="H3688" i="2"/>
  <c r="I3688" i="2" s="1"/>
  <c r="J3688" i="2" a="1"/>
  <c r="J3688" i="2" s="1"/>
  <c r="C3689" i="2"/>
  <c r="D3689" i="2"/>
  <c r="G3689" i="2"/>
  <c r="H3689" i="2"/>
  <c r="I3689" i="2" s="1"/>
  <c r="J3689" i="2" a="1"/>
  <c r="J3689" i="2" s="1"/>
  <c r="C3690" i="2"/>
  <c r="D3690" i="2"/>
  <c r="G3690" i="2"/>
  <c r="H3690" i="2"/>
  <c r="I3690" i="2" s="1"/>
  <c r="J3690" i="2" a="1"/>
  <c r="J3690" i="2" s="1"/>
  <c r="C3691" i="2"/>
  <c r="D3691" i="2"/>
  <c r="G3691" i="2"/>
  <c r="H3691" i="2"/>
  <c r="I3691" i="2" s="1"/>
  <c r="J3691" i="2" a="1"/>
  <c r="J3691" i="2"/>
  <c r="C3692" i="2"/>
  <c r="D3692" i="2"/>
  <c r="G3692" i="2"/>
  <c r="H3692" i="2"/>
  <c r="I3692" i="2" s="1"/>
  <c r="J3692" i="2" a="1"/>
  <c r="J3692" i="2" s="1"/>
  <c r="C3693" i="2"/>
  <c r="D3693" i="2"/>
  <c r="G3693" i="2"/>
  <c r="H3693" i="2"/>
  <c r="I3693" i="2" s="1"/>
  <c r="J3693" i="2" a="1"/>
  <c r="J3693" i="2" s="1"/>
  <c r="C3694" i="2"/>
  <c r="D3694" i="2"/>
  <c r="G3694" i="2"/>
  <c r="H3694" i="2"/>
  <c r="I3694" i="2" s="1"/>
  <c r="J3694" i="2" a="1"/>
  <c r="J3694" i="2" s="1"/>
  <c r="C3695" i="2"/>
  <c r="D3695" i="2"/>
  <c r="G3695" i="2"/>
  <c r="H3695" i="2"/>
  <c r="I3695" i="2" s="1"/>
  <c r="J3695" i="2" a="1"/>
  <c r="J3695" i="2"/>
  <c r="C3696" i="2"/>
  <c r="D3696" i="2"/>
  <c r="G3696" i="2"/>
  <c r="H3696" i="2"/>
  <c r="I3696" i="2" s="1"/>
  <c r="J3696" i="2" a="1"/>
  <c r="J3696" i="2" s="1"/>
  <c r="C3697" i="2"/>
  <c r="D3697" i="2"/>
  <c r="G3697" i="2"/>
  <c r="H3697" i="2"/>
  <c r="I3697" i="2" s="1"/>
  <c r="J3697" i="2" a="1"/>
  <c r="J3697" i="2" s="1"/>
  <c r="C3698" i="2"/>
  <c r="D3698" i="2"/>
  <c r="G3698" i="2"/>
  <c r="H3698" i="2"/>
  <c r="I3698" i="2" s="1"/>
  <c r="J3698" i="2" a="1"/>
  <c r="J3698" i="2" s="1"/>
  <c r="C3699" i="2"/>
  <c r="D3699" i="2"/>
  <c r="G3699" i="2"/>
  <c r="H3699" i="2"/>
  <c r="I3699" i="2" s="1"/>
  <c r="J3699" i="2" a="1"/>
  <c r="J3699" i="2"/>
  <c r="C3700" i="2"/>
  <c r="D3700" i="2"/>
  <c r="G3700" i="2"/>
  <c r="H3700" i="2"/>
  <c r="I3700" i="2" s="1"/>
  <c r="J3700" i="2" a="1"/>
  <c r="J3700" i="2" s="1"/>
  <c r="C3701" i="2"/>
  <c r="D3701" i="2"/>
  <c r="G3701" i="2"/>
  <c r="H3701" i="2"/>
  <c r="I3701" i="2" s="1"/>
  <c r="J3701" i="2" a="1"/>
  <c r="J3701" i="2" s="1"/>
  <c r="C3702" i="2"/>
  <c r="D3702" i="2"/>
  <c r="G3702" i="2"/>
  <c r="H3702" i="2"/>
  <c r="I3702" i="2" s="1"/>
  <c r="J3702" i="2" a="1"/>
  <c r="J3702" i="2" s="1"/>
  <c r="C3703" i="2"/>
  <c r="D3703" i="2"/>
  <c r="G3703" i="2"/>
  <c r="H3703" i="2"/>
  <c r="I3703" i="2" s="1"/>
  <c r="J3703" i="2" a="1"/>
  <c r="J3703" i="2"/>
  <c r="C3704" i="2"/>
  <c r="D3704" i="2"/>
  <c r="G3704" i="2"/>
  <c r="H3704" i="2"/>
  <c r="I3704" i="2" s="1"/>
  <c r="J3704" i="2" a="1"/>
  <c r="J3704" i="2" s="1"/>
  <c r="C3705" i="2"/>
  <c r="D3705" i="2"/>
  <c r="G3705" i="2"/>
  <c r="H3705" i="2"/>
  <c r="I3705" i="2" s="1"/>
  <c r="J3705" i="2" a="1"/>
  <c r="J3705" i="2" s="1"/>
  <c r="C3706" i="2"/>
  <c r="D3706" i="2"/>
  <c r="G3706" i="2"/>
  <c r="H3706" i="2"/>
  <c r="I3706" i="2" s="1"/>
  <c r="J3706" i="2" a="1"/>
  <c r="J3706" i="2" s="1"/>
  <c r="C3707" i="2"/>
  <c r="D3707" i="2"/>
  <c r="G3707" i="2"/>
  <c r="H3707" i="2"/>
  <c r="I3707" i="2" s="1"/>
  <c r="J3707" i="2" a="1"/>
  <c r="J3707" i="2"/>
  <c r="C3708" i="2"/>
  <c r="D3708" i="2"/>
  <c r="G3708" i="2"/>
  <c r="H3708" i="2"/>
  <c r="I3708" i="2" s="1"/>
  <c r="J3708" i="2" a="1"/>
  <c r="J3708" i="2" s="1"/>
  <c r="C3709" i="2"/>
  <c r="D3709" i="2"/>
  <c r="G3709" i="2"/>
  <c r="H3709" i="2"/>
  <c r="I3709" i="2" s="1"/>
  <c r="J3709" i="2" a="1"/>
  <c r="J3709" i="2" s="1"/>
  <c r="C3710" i="2"/>
  <c r="D3710" i="2"/>
  <c r="G3710" i="2"/>
  <c r="H3710" i="2"/>
  <c r="I3710" i="2" s="1"/>
  <c r="J3710" i="2" a="1"/>
  <c r="J3710" i="2" s="1"/>
  <c r="C3711" i="2"/>
  <c r="D3711" i="2"/>
  <c r="G3711" i="2"/>
  <c r="H3711" i="2"/>
  <c r="I3711" i="2" s="1"/>
  <c r="J3711" i="2" a="1"/>
  <c r="J3711" i="2"/>
  <c r="C3712" i="2"/>
  <c r="D3712" i="2"/>
  <c r="G3712" i="2"/>
  <c r="H3712" i="2"/>
  <c r="I3712" i="2" s="1"/>
  <c r="J3712" i="2" a="1"/>
  <c r="J3712" i="2" s="1"/>
  <c r="C3713" i="2"/>
  <c r="D3713" i="2"/>
  <c r="G3713" i="2"/>
  <c r="H3713" i="2"/>
  <c r="I3713" i="2" s="1"/>
  <c r="J3713" i="2" a="1"/>
  <c r="J3713" i="2" s="1"/>
  <c r="C3714" i="2"/>
  <c r="D3714" i="2"/>
  <c r="G3714" i="2"/>
  <c r="H3714" i="2"/>
  <c r="I3714" i="2" s="1"/>
  <c r="J3714" i="2" a="1"/>
  <c r="J3714" i="2" s="1"/>
  <c r="C3715" i="2"/>
  <c r="D3715" i="2"/>
  <c r="G3715" i="2"/>
  <c r="H3715" i="2"/>
  <c r="I3715" i="2" s="1"/>
  <c r="J3715" i="2" a="1"/>
  <c r="J3715" i="2"/>
  <c r="C3716" i="2"/>
  <c r="D3716" i="2"/>
  <c r="G3716" i="2"/>
  <c r="H3716" i="2"/>
  <c r="I3716" i="2" s="1"/>
  <c r="J3716" i="2" a="1"/>
  <c r="J3716" i="2" s="1"/>
  <c r="C3717" i="2"/>
  <c r="D3717" i="2"/>
  <c r="G3717" i="2"/>
  <c r="H3717" i="2"/>
  <c r="I3717" i="2" s="1"/>
  <c r="J3717" i="2" a="1"/>
  <c r="J3717" i="2" s="1"/>
  <c r="C3718" i="2"/>
  <c r="D3718" i="2"/>
  <c r="G3718" i="2"/>
  <c r="H3718" i="2"/>
  <c r="I3718" i="2" s="1"/>
  <c r="J3718" i="2" a="1"/>
  <c r="J3718" i="2" s="1"/>
  <c r="C3719" i="2"/>
  <c r="D3719" i="2"/>
  <c r="G3719" i="2"/>
  <c r="H3719" i="2"/>
  <c r="I3719" i="2" s="1"/>
  <c r="J3719" i="2" a="1"/>
  <c r="J3719" i="2"/>
  <c r="C3720" i="2"/>
  <c r="D3720" i="2"/>
  <c r="G3720" i="2"/>
  <c r="H3720" i="2"/>
  <c r="I3720" i="2" s="1"/>
  <c r="J3720" i="2" a="1"/>
  <c r="J3720" i="2" s="1"/>
  <c r="C3721" i="2"/>
  <c r="D3721" i="2"/>
  <c r="G3721" i="2"/>
  <c r="H3721" i="2"/>
  <c r="I3721" i="2" s="1"/>
  <c r="J3721" i="2" a="1"/>
  <c r="J3721" i="2" s="1"/>
  <c r="C3722" i="2"/>
  <c r="D3722" i="2"/>
  <c r="G3722" i="2"/>
  <c r="H3722" i="2"/>
  <c r="I3722" i="2" s="1"/>
  <c r="J3722" i="2" a="1"/>
  <c r="J3722" i="2" s="1"/>
  <c r="C3723" i="2"/>
  <c r="D3723" i="2"/>
  <c r="G3723" i="2"/>
  <c r="H3723" i="2"/>
  <c r="I3723" i="2" s="1"/>
  <c r="J3723" i="2" a="1"/>
  <c r="J3723" i="2"/>
  <c r="C3724" i="2"/>
  <c r="D3724" i="2"/>
  <c r="G3724" i="2"/>
  <c r="H3724" i="2"/>
  <c r="I3724" i="2" s="1"/>
  <c r="J3724" i="2" a="1"/>
  <c r="J3724" i="2" s="1"/>
  <c r="C3725" i="2"/>
  <c r="D3725" i="2"/>
  <c r="G3725" i="2"/>
  <c r="H3725" i="2"/>
  <c r="I3725" i="2" s="1"/>
  <c r="J3725" i="2" a="1"/>
  <c r="J3725" i="2"/>
  <c r="C3726" i="2"/>
  <c r="D3726" i="2"/>
  <c r="G3726" i="2"/>
  <c r="H3726" i="2"/>
  <c r="I3726" i="2" s="1"/>
  <c r="J3726" i="2" a="1"/>
  <c r="J3726" i="2" s="1"/>
  <c r="C3727" i="2"/>
  <c r="D3727" i="2"/>
  <c r="G3727" i="2"/>
  <c r="H3727" i="2"/>
  <c r="I3727" i="2" s="1"/>
  <c r="J3727" i="2" a="1"/>
  <c r="J3727" i="2"/>
  <c r="C3728" i="2"/>
  <c r="D3728" i="2"/>
  <c r="G3728" i="2"/>
  <c r="H3728" i="2"/>
  <c r="I3728" i="2" s="1"/>
  <c r="J3728" i="2" a="1"/>
  <c r="J3728" i="2" s="1"/>
  <c r="C3729" i="2"/>
  <c r="D3729" i="2"/>
  <c r="G3729" i="2"/>
  <c r="H3729" i="2"/>
  <c r="I3729" i="2" s="1"/>
  <c r="J3729" i="2" a="1"/>
  <c r="J3729" i="2" s="1"/>
  <c r="C3730" i="2"/>
  <c r="D3730" i="2"/>
  <c r="G3730" i="2"/>
  <c r="H3730" i="2"/>
  <c r="I3730" i="2" s="1"/>
  <c r="J3730" i="2" a="1"/>
  <c r="J3730" i="2" s="1"/>
  <c r="C3731" i="2"/>
  <c r="D3731" i="2"/>
  <c r="G3731" i="2"/>
  <c r="H3731" i="2"/>
  <c r="I3731" i="2" s="1"/>
  <c r="J3731" i="2" a="1"/>
  <c r="J3731" i="2"/>
  <c r="C3732" i="2"/>
  <c r="D3732" i="2"/>
  <c r="G3732" i="2"/>
  <c r="H3732" i="2"/>
  <c r="I3732" i="2" s="1"/>
  <c r="J3732" i="2" a="1"/>
  <c r="J3732" i="2" s="1"/>
  <c r="C3733" i="2"/>
  <c r="D3733" i="2"/>
  <c r="G3733" i="2"/>
  <c r="H3733" i="2"/>
  <c r="I3733" i="2" s="1"/>
  <c r="J3733" i="2" a="1"/>
  <c r="J3733" i="2"/>
  <c r="C3734" i="2"/>
  <c r="D3734" i="2"/>
  <c r="G3734" i="2"/>
  <c r="H3734" i="2"/>
  <c r="I3734" i="2" s="1"/>
  <c r="J3734" i="2" a="1"/>
  <c r="J3734" i="2" s="1"/>
  <c r="C3735" i="2"/>
  <c r="D3735" i="2"/>
  <c r="G3735" i="2"/>
  <c r="H3735" i="2"/>
  <c r="I3735" i="2" s="1"/>
  <c r="J3735" i="2" a="1"/>
  <c r="J3735" i="2"/>
  <c r="C3736" i="2"/>
  <c r="D3736" i="2"/>
  <c r="G3736" i="2"/>
  <c r="H3736" i="2"/>
  <c r="I3736" i="2" s="1"/>
  <c r="J3736" i="2" a="1"/>
  <c r="J3736" i="2" s="1"/>
  <c r="C3737" i="2"/>
  <c r="D3737" i="2"/>
  <c r="G3737" i="2"/>
  <c r="H3737" i="2"/>
  <c r="I3737" i="2" s="1"/>
  <c r="J3737" i="2" a="1"/>
  <c r="J3737" i="2" s="1"/>
  <c r="C3738" i="2"/>
  <c r="D3738" i="2"/>
  <c r="G3738" i="2"/>
  <c r="H3738" i="2"/>
  <c r="I3738" i="2" s="1"/>
  <c r="J3738" i="2" a="1"/>
  <c r="J3738" i="2" s="1"/>
  <c r="C3739" i="2"/>
  <c r="D3739" i="2"/>
  <c r="G3739" i="2"/>
  <c r="H3739" i="2"/>
  <c r="I3739" i="2" s="1"/>
  <c r="J3739" i="2" a="1"/>
  <c r="J3739" i="2"/>
  <c r="C3740" i="2"/>
  <c r="D3740" i="2"/>
  <c r="G3740" i="2"/>
  <c r="H3740" i="2"/>
  <c r="I3740" i="2" s="1"/>
  <c r="J3740" i="2" a="1"/>
  <c r="J3740" i="2" s="1"/>
  <c r="C3741" i="2"/>
  <c r="D3741" i="2"/>
  <c r="G3741" i="2"/>
  <c r="H3741" i="2"/>
  <c r="I3741" i="2" s="1"/>
  <c r="J3741" i="2" a="1"/>
  <c r="J3741" i="2"/>
  <c r="C3742" i="2"/>
  <c r="D3742" i="2"/>
  <c r="G3742" i="2"/>
  <c r="H3742" i="2"/>
  <c r="I3742" i="2" s="1"/>
  <c r="J3742" i="2" a="1"/>
  <c r="J3742" i="2" s="1"/>
  <c r="C3743" i="2"/>
  <c r="D3743" i="2"/>
  <c r="G3743" i="2"/>
  <c r="H3743" i="2"/>
  <c r="I3743" i="2" s="1"/>
  <c r="J3743" i="2" a="1"/>
  <c r="J3743" i="2"/>
  <c r="C3744" i="2"/>
  <c r="D3744" i="2"/>
  <c r="G3744" i="2"/>
  <c r="H3744" i="2"/>
  <c r="I3744" i="2" s="1"/>
  <c r="J3744" i="2" a="1"/>
  <c r="J3744" i="2" s="1"/>
  <c r="C3745" i="2"/>
  <c r="D3745" i="2"/>
  <c r="G3745" i="2"/>
  <c r="H3745" i="2"/>
  <c r="I3745" i="2" s="1"/>
  <c r="J3745" i="2" a="1"/>
  <c r="J3745" i="2" s="1"/>
  <c r="C3746" i="2"/>
  <c r="D3746" i="2"/>
  <c r="G3746" i="2"/>
  <c r="H3746" i="2"/>
  <c r="I3746" i="2" s="1"/>
  <c r="J3746" i="2" a="1"/>
  <c r="J3746" i="2" s="1"/>
  <c r="C3747" i="2"/>
  <c r="D3747" i="2"/>
  <c r="G3747" i="2"/>
  <c r="H3747" i="2"/>
  <c r="I3747" i="2" s="1"/>
  <c r="J3747" i="2" a="1"/>
  <c r="J3747" i="2"/>
  <c r="C3748" i="2"/>
  <c r="D3748" i="2"/>
  <c r="G3748" i="2"/>
  <c r="H3748" i="2"/>
  <c r="I3748" i="2" s="1"/>
  <c r="J3748" i="2" a="1"/>
  <c r="J3748" i="2" s="1"/>
  <c r="C3749" i="2"/>
  <c r="D3749" i="2"/>
  <c r="G3749" i="2"/>
  <c r="H3749" i="2"/>
  <c r="I3749" i="2" s="1"/>
  <c r="J3749" i="2" a="1"/>
  <c r="J3749" i="2"/>
  <c r="C3750" i="2"/>
  <c r="D3750" i="2"/>
  <c r="G3750" i="2"/>
  <c r="H3750" i="2"/>
  <c r="I3750" i="2" s="1"/>
  <c r="J3750" i="2" a="1"/>
  <c r="J3750" i="2" s="1"/>
  <c r="C3751" i="2"/>
  <c r="D3751" i="2"/>
  <c r="G3751" i="2"/>
  <c r="H3751" i="2"/>
  <c r="I3751" i="2" s="1"/>
  <c r="J3751" i="2" a="1"/>
  <c r="J3751" i="2"/>
  <c r="C3752" i="2"/>
  <c r="D3752" i="2"/>
  <c r="G3752" i="2"/>
  <c r="H3752" i="2"/>
  <c r="I3752" i="2" s="1"/>
  <c r="J3752" i="2" a="1"/>
  <c r="J3752" i="2" s="1"/>
  <c r="C3753" i="2"/>
  <c r="D3753" i="2"/>
  <c r="G3753" i="2"/>
  <c r="H3753" i="2"/>
  <c r="I3753" i="2" s="1"/>
  <c r="J3753" i="2" a="1"/>
  <c r="J3753" i="2" s="1"/>
  <c r="C3754" i="2"/>
  <c r="D3754" i="2"/>
  <c r="G3754" i="2"/>
  <c r="H3754" i="2"/>
  <c r="I3754" i="2" s="1"/>
  <c r="J3754" i="2" a="1"/>
  <c r="J3754" i="2" s="1"/>
  <c r="C3755" i="2"/>
  <c r="D3755" i="2"/>
  <c r="G3755" i="2"/>
  <c r="H3755" i="2"/>
  <c r="I3755" i="2" s="1"/>
  <c r="J3755" i="2" a="1"/>
  <c r="J3755" i="2"/>
  <c r="C3756" i="2"/>
  <c r="D3756" i="2"/>
  <c r="G3756" i="2"/>
  <c r="H3756" i="2"/>
  <c r="I3756" i="2" s="1"/>
  <c r="J3756" i="2" a="1"/>
  <c r="J3756" i="2" s="1"/>
  <c r="C3757" i="2"/>
  <c r="D3757" i="2"/>
  <c r="G3757" i="2"/>
  <c r="H3757" i="2"/>
  <c r="I3757" i="2" s="1"/>
  <c r="J3757" i="2" a="1"/>
  <c r="J3757" i="2"/>
  <c r="C3758" i="2"/>
  <c r="D3758" i="2"/>
  <c r="G3758" i="2"/>
  <c r="H3758" i="2"/>
  <c r="I3758" i="2" s="1"/>
  <c r="J3758" i="2" a="1"/>
  <c r="J3758" i="2" s="1"/>
  <c r="C3759" i="2"/>
  <c r="D3759" i="2"/>
  <c r="G3759" i="2"/>
  <c r="H3759" i="2"/>
  <c r="I3759" i="2" s="1"/>
  <c r="J3759" i="2" a="1"/>
  <c r="J3759" i="2"/>
  <c r="C3760" i="2"/>
  <c r="D3760" i="2"/>
  <c r="G3760" i="2"/>
  <c r="H3760" i="2"/>
  <c r="I3760" i="2" s="1"/>
  <c r="J3760" i="2" a="1"/>
  <c r="J3760" i="2" s="1"/>
  <c r="C3761" i="2"/>
  <c r="D3761" i="2"/>
  <c r="G3761" i="2"/>
  <c r="H3761" i="2"/>
  <c r="I3761" i="2" s="1"/>
  <c r="J3761" i="2" a="1"/>
  <c r="J3761" i="2" s="1"/>
  <c r="C3762" i="2"/>
  <c r="D3762" i="2"/>
  <c r="G3762" i="2"/>
  <c r="H3762" i="2"/>
  <c r="I3762" i="2" s="1"/>
  <c r="J3762" i="2" a="1"/>
  <c r="J3762" i="2" s="1"/>
  <c r="C3763" i="2"/>
  <c r="D3763" i="2"/>
  <c r="G3763" i="2"/>
  <c r="H3763" i="2"/>
  <c r="I3763" i="2" s="1"/>
  <c r="J3763" i="2" a="1"/>
  <c r="J3763" i="2"/>
  <c r="C3764" i="2"/>
  <c r="D3764" i="2"/>
  <c r="G3764" i="2"/>
  <c r="H3764" i="2"/>
  <c r="I3764" i="2" s="1"/>
  <c r="J3764" i="2" a="1"/>
  <c r="J3764" i="2" s="1"/>
  <c r="C3765" i="2"/>
  <c r="D3765" i="2"/>
  <c r="G3765" i="2"/>
  <c r="H3765" i="2"/>
  <c r="I3765" i="2" s="1"/>
  <c r="J3765" i="2" a="1"/>
  <c r="J3765" i="2"/>
  <c r="C3766" i="2"/>
  <c r="D3766" i="2"/>
  <c r="G3766" i="2"/>
  <c r="H3766" i="2"/>
  <c r="I3766" i="2" s="1"/>
  <c r="J3766" i="2" a="1"/>
  <c r="J3766" i="2" s="1"/>
  <c r="C3767" i="2"/>
  <c r="D3767" i="2"/>
  <c r="G3767" i="2"/>
  <c r="H3767" i="2"/>
  <c r="I3767" i="2" s="1"/>
  <c r="J3767" i="2" a="1"/>
  <c r="J3767" i="2"/>
  <c r="C3768" i="2"/>
  <c r="D3768" i="2"/>
  <c r="G3768" i="2"/>
  <c r="H3768" i="2"/>
  <c r="I3768" i="2" s="1"/>
  <c r="J3768" i="2" a="1"/>
  <c r="J3768" i="2" s="1"/>
  <c r="C3769" i="2"/>
  <c r="D3769" i="2"/>
  <c r="G3769" i="2"/>
  <c r="H3769" i="2"/>
  <c r="I3769" i="2" s="1"/>
  <c r="J3769" i="2" a="1"/>
  <c r="J3769" i="2" s="1"/>
  <c r="C3770" i="2"/>
  <c r="D3770" i="2"/>
  <c r="G3770" i="2"/>
  <c r="H3770" i="2"/>
  <c r="I3770" i="2" s="1"/>
  <c r="J3770" i="2" a="1"/>
  <c r="J3770" i="2" s="1"/>
  <c r="C3771" i="2"/>
  <c r="D3771" i="2"/>
  <c r="G3771" i="2"/>
  <c r="H3771" i="2"/>
  <c r="I3771" i="2" s="1"/>
  <c r="J3771" i="2" a="1"/>
  <c r="J3771" i="2"/>
  <c r="C3772" i="2"/>
  <c r="D3772" i="2"/>
  <c r="G3772" i="2"/>
  <c r="H3772" i="2"/>
  <c r="I3772" i="2" s="1"/>
  <c r="J3772" i="2" a="1"/>
  <c r="J3772" i="2" s="1"/>
  <c r="C3773" i="2"/>
  <c r="D3773" i="2"/>
  <c r="G3773" i="2"/>
  <c r="H3773" i="2"/>
  <c r="I3773" i="2" s="1"/>
  <c r="J3773" i="2" a="1"/>
  <c r="J3773" i="2"/>
  <c r="C3774" i="2"/>
  <c r="D3774" i="2"/>
  <c r="G3774" i="2"/>
  <c r="H3774" i="2"/>
  <c r="I3774" i="2" s="1"/>
  <c r="J3774" i="2" a="1"/>
  <c r="J3774" i="2" s="1"/>
  <c r="C3775" i="2"/>
  <c r="D3775" i="2"/>
  <c r="G3775" i="2"/>
  <c r="H3775" i="2"/>
  <c r="I3775" i="2" s="1"/>
  <c r="J3775" i="2" a="1"/>
  <c r="J3775" i="2"/>
  <c r="C3776" i="2"/>
  <c r="D3776" i="2"/>
  <c r="G3776" i="2"/>
  <c r="H3776" i="2"/>
  <c r="I3776" i="2" s="1"/>
  <c r="J3776" i="2" a="1"/>
  <c r="J3776" i="2" s="1"/>
  <c r="C3777" i="2"/>
  <c r="D3777" i="2"/>
  <c r="G3777" i="2"/>
  <c r="H3777" i="2"/>
  <c r="I3777" i="2" s="1"/>
  <c r="J3777" i="2" a="1"/>
  <c r="J3777" i="2" s="1"/>
  <c r="C3778" i="2"/>
  <c r="D3778" i="2"/>
  <c r="G3778" i="2"/>
  <c r="H3778" i="2"/>
  <c r="I3778" i="2" s="1"/>
  <c r="J3778" i="2" a="1"/>
  <c r="J3778" i="2" s="1"/>
  <c r="C3779" i="2"/>
  <c r="D3779" i="2"/>
  <c r="G3779" i="2"/>
  <c r="H3779" i="2"/>
  <c r="I3779" i="2" s="1"/>
  <c r="J3779" i="2" a="1"/>
  <c r="J3779" i="2"/>
  <c r="C3780" i="2"/>
  <c r="D3780" i="2"/>
  <c r="G3780" i="2"/>
  <c r="H3780" i="2"/>
  <c r="I3780" i="2" s="1"/>
  <c r="J3780" i="2" a="1"/>
  <c r="J3780" i="2" s="1"/>
  <c r="C3781" i="2"/>
  <c r="D3781" i="2"/>
  <c r="G3781" i="2"/>
  <c r="H3781" i="2"/>
  <c r="I3781" i="2" s="1"/>
  <c r="J3781" i="2" a="1"/>
  <c r="J3781" i="2"/>
  <c r="C3782" i="2"/>
  <c r="D3782" i="2"/>
  <c r="G3782" i="2"/>
  <c r="H3782" i="2"/>
  <c r="I3782" i="2" s="1"/>
  <c r="J3782" i="2" a="1"/>
  <c r="J3782" i="2" s="1"/>
  <c r="C3783" i="2"/>
  <c r="D3783" i="2"/>
  <c r="G3783" i="2"/>
  <c r="H3783" i="2"/>
  <c r="I3783" i="2" s="1"/>
  <c r="J3783" i="2" a="1"/>
  <c r="J3783" i="2"/>
  <c r="C3784" i="2"/>
  <c r="D3784" i="2"/>
  <c r="G3784" i="2"/>
  <c r="H3784" i="2"/>
  <c r="I3784" i="2" s="1"/>
  <c r="J3784" i="2" a="1"/>
  <c r="J3784" i="2" s="1"/>
  <c r="C3785" i="2"/>
  <c r="D3785" i="2"/>
  <c r="G3785" i="2"/>
  <c r="H3785" i="2"/>
  <c r="I3785" i="2" s="1"/>
  <c r="J3785" i="2" a="1"/>
  <c r="J3785" i="2" s="1"/>
  <c r="C3786" i="2"/>
  <c r="D3786" i="2"/>
  <c r="G3786" i="2"/>
  <c r="H3786" i="2"/>
  <c r="I3786" i="2" s="1"/>
  <c r="J3786" i="2" a="1"/>
  <c r="J3786" i="2" s="1"/>
  <c r="C3787" i="2"/>
  <c r="D3787" i="2"/>
  <c r="G3787" i="2"/>
  <c r="H3787" i="2"/>
  <c r="I3787" i="2" s="1"/>
  <c r="J3787" i="2" a="1"/>
  <c r="J3787" i="2"/>
  <c r="C3788" i="2"/>
  <c r="D3788" i="2"/>
  <c r="G3788" i="2"/>
  <c r="H3788" i="2"/>
  <c r="I3788" i="2" s="1"/>
  <c r="J3788" i="2" a="1"/>
  <c r="J3788" i="2" s="1"/>
  <c r="C3789" i="2"/>
  <c r="D3789" i="2"/>
  <c r="G3789" i="2"/>
  <c r="H3789" i="2"/>
  <c r="I3789" i="2" s="1"/>
  <c r="J3789" i="2" a="1"/>
  <c r="J3789" i="2"/>
  <c r="C3790" i="2"/>
  <c r="D3790" i="2"/>
  <c r="G3790" i="2"/>
  <c r="H3790" i="2"/>
  <c r="I3790" i="2" s="1"/>
  <c r="J3790" i="2" a="1"/>
  <c r="J3790" i="2" s="1"/>
  <c r="C3791" i="2"/>
  <c r="D3791" i="2"/>
  <c r="G3791" i="2"/>
  <c r="H3791" i="2"/>
  <c r="I3791" i="2" s="1"/>
  <c r="J3791" i="2" a="1"/>
  <c r="J3791" i="2"/>
  <c r="C3792" i="2"/>
  <c r="D3792" i="2"/>
  <c r="G3792" i="2"/>
  <c r="H3792" i="2"/>
  <c r="I3792" i="2" s="1"/>
  <c r="J3792" i="2" a="1"/>
  <c r="J3792" i="2" s="1"/>
  <c r="C3793" i="2"/>
  <c r="D3793" i="2"/>
  <c r="G3793" i="2"/>
  <c r="H3793" i="2"/>
  <c r="I3793" i="2" s="1"/>
  <c r="J3793" i="2" a="1"/>
  <c r="J3793" i="2" s="1"/>
  <c r="C3794" i="2"/>
  <c r="D3794" i="2"/>
  <c r="G3794" i="2"/>
  <c r="H3794" i="2"/>
  <c r="I3794" i="2" s="1"/>
  <c r="J3794" i="2" a="1"/>
  <c r="J3794" i="2" s="1"/>
  <c r="C3795" i="2"/>
  <c r="D3795" i="2"/>
  <c r="G3795" i="2"/>
  <c r="H3795" i="2"/>
  <c r="I3795" i="2" s="1"/>
  <c r="J3795" i="2" a="1"/>
  <c r="J3795" i="2"/>
  <c r="C3796" i="2"/>
  <c r="D3796" i="2"/>
  <c r="G3796" i="2"/>
  <c r="H3796" i="2"/>
  <c r="I3796" i="2" s="1"/>
  <c r="J3796" i="2" a="1"/>
  <c r="J3796" i="2" s="1"/>
  <c r="C3797" i="2"/>
  <c r="D3797" i="2"/>
  <c r="G3797" i="2"/>
  <c r="H3797" i="2"/>
  <c r="I3797" i="2" s="1"/>
  <c r="J3797" i="2" a="1"/>
  <c r="J3797" i="2"/>
  <c r="C3798" i="2"/>
  <c r="D3798" i="2"/>
  <c r="G3798" i="2"/>
  <c r="H3798" i="2"/>
  <c r="I3798" i="2" s="1"/>
  <c r="J3798" i="2" a="1"/>
  <c r="J3798" i="2" s="1"/>
  <c r="C3799" i="2"/>
  <c r="D3799" i="2"/>
  <c r="G3799" i="2"/>
  <c r="H3799" i="2"/>
  <c r="I3799" i="2" s="1"/>
  <c r="J3799" i="2" a="1"/>
  <c r="J3799" i="2"/>
  <c r="C3800" i="2"/>
  <c r="D3800" i="2"/>
  <c r="G3800" i="2"/>
  <c r="H3800" i="2"/>
  <c r="I3800" i="2" s="1"/>
  <c r="J3800" i="2" a="1"/>
  <c r="J3800" i="2" s="1"/>
  <c r="C3801" i="2"/>
  <c r="D3801" i="2"/>
  <c r="G3801" i="2"/>
  <c r="H3801" i="2"/>
  <c r="I3801" i="2" s="1"/>
  <c r="J3801" i="2" a="1"/>
  <c r="J3801" i="2" s="1"/>
  <c r="C3802" i="2"/>
  <c r="D3802" i="2"/>
  <c r="G3802" i="2"/>
  <c r="H3802" i="2"/>
  <c r="I3802" i="2" s="1"/>
  <c r="J3802" i="2" a="1"/>
  <c r="J3802" i="2" s="1"/>
  <c r="C3803" i="2"/>
  <c r="D3803" i="2"/>
  <c r="G3803" i="2"/>
  <c r="H3803" i="2"/>
  <c r="I3803" i="2" s="1"/>
  <c r="J3803" i="2" a="1"/>
  <c r="J3803" i="2"/>
  <c r="C3804" i="2"/>
  <c r="D3804" i="2"/>
  <c r="G3804" i="2"/>
  <c r="H3804" i="2"/>
  <c r="I3804" i="2" s="1"/>
  <c r="J3804" i="2" a="1"/>
  <c r="J3804" i="2" s="1"/>
  <c r="C3805" i="2"/>
  <c r="D3805" i="2"/>
  <c r="G3805" i="2"/>
  <c r="H3805" i="2"/>
  <c r="I3805" i="2" s="1"/>
  <c r="J3805" i="2" a="1"/>
  <c r="J3805" i="2"/>
  <c r="C3806" i="2"/>
  <c r="D3806" i="2"/>
  <c r="G3806" i="2"/>
  <c r="H3806" i="2"/>
  <c r="I3806" i="2" s="1"/>
  <c r="J3806" i="2" a="1"/>
  <c r="J3806" i="2" s="1"/>
  <c r="C3807" i="2"/>
  <c r="D3807" i="2"/>
  <c r="G3807" i="2"/>
  <c r="H3807" i="2"/>
  <c r="I3807" i="2" s="1"/>
  <c r="J3807" i="2" a="1"/>
  <c r="J3807" i="2"/>
  <c r="C3808" i="2"/>
  <c r="D3808" i="2"/>
  <c r="G3808" i="2"/>
  <c r="H3808" i="2"/>
  <c r="I3808" i="2" s="1"/>
  <c r="J3808" i="2" a="1"/>
  <c r="J3808" i="2" s="1"/>
  <c r="C3809" i="2"/>
  <c r="D3809" i="2"/>
  <c r="G3809" i="2"/>
  <c r="H3809" i="2"/>
  <c r="I3809" i="2" s="1"/>
  <c r="J3809" i="2" a="1"/>
  <c r="J3809" i="2" s="1"/>
  <c r="C3810" i="2"/>
  <c r="D3810" i="2"/>
  <c r="G3810" i="2"/>
  <c r="H3810" i="2"/>
  <c r="I3810" i="2" s="1"/>
  <c r="J3810" i="2" a="1"/>
  <c r="J3810" i="2" s="1"/>
  <c r="C3811" i="2"/>
  <c r="D3811" i="2"/>
  <c r="G3811" i="2"/>
  <c r="H3811" i="2"/>
  <c r="I3811" i="2" s="1"/>
  <c r="J3811" i="2" a="1"/>
  <c r="J3811" i="2"/>
  <c r="C3812" i="2"/>
  <c r="D3812" i="2"/>
  <c r="G3812" i="2"/>
  <c r="H3812" i="2"/>
  <c r="I3812" i="2" s="1"/>
  <c r="J3812" i="2" a="1"/>
  <c r="J3812" i="2" s="1"/>
  <c r="C3813" i="2"/>
  <c r="D3813" i="2"/>
  <c r="G3813" i="2"/>
  <c r="H3813" i="2"/>
  <c r="I3813" i="2" s="1"/>
  <c r="J3813" i="2" a="1"/>
  <c r="J3813" i="2"/>
  <c r="C3814" i="2"/>
  <c r="D3814" i="2"/>
  <c r="G3814" i="2"/>
  <c r="H3814" i="2"/>
  <c r="I3814" i="2" s="1"/>
  <c r="J3814" i="2" a="1"/>
  <c r="J3814" i="2" s="1"/>
  <c r="C3815" i="2"/>
  <c r="D3815" i="2"/>
  <c r="G3815" i="2"/>
  <c r="H3815" i="2"/>
  <c r="I3815" i="2" s="1"/>
  <c r="J3815" i="2" a="1"/>
  <c r="J3815" i="2"/>
  <c r="C3816" i="2"/>
  <c r="D3816" i="2"/>
  <c r="G3816" i="2"/>
  <c r="H3816" i="2"/>
  <c r="I3816" i="2" s="1"/>
  <c r="J3816" i="2" a="1"/>
  <c r="J3816" i="2" s="1"/>
  <c r="C3817" i="2"/>
  <c r="D3817" i="2"/>
  <c r="G3817" i="2"/>
  <c r="H3817" i="2"/>
  <c r="I3817" i="2" s="1"/>
  <c r="J3817" i="2" a="1"/>
  <c r="J3817" i="2" s="1"/>
  <c r="C3818" i="2"/>
  <c r="D3818" i="2"/>
  <c r="G3818" i="2"/>
  <c r="H3818" i="2"/>
  <c r="I3818" i="2" s="1"/>
  <c r="J3818" i="2" a="1"/>
  <c r="J3818" i="2" s="1"/>
  <c r="C3819" i="2"/>
  <c r="D3819" i="2"/>
  <c r="G3819" i="2"/>
  <c r="H3819" i="2"/>
  <c r="I3819" i="2" s="1"/>
  <c r="J3819" i="2" a="1"/>
  <c r="J3819" i="2"/>
  <c r="C3820" i="2"/>
  <c r="D3820" i="2"/>
  <c r="G3820" i="2"/>
  <c r="H3820" i="2"/>
  <c r="I3820" i="2" s="1"/>
  <c r="J3820" i="2" a="1"/>
  <c r="J3820" i="2" s="1"/>
  <c r="C3821" i="2"/>
  <c r="D3821" i="2"/>
  <c r="G3821" i="2"/>
  <c r="H3821" i="2"/>
  <c r="I3821" i="2" s="1"/>
  <c r="J3821" i="2" a="1"/>
  <c r="J3821" i="2"/>
  <c r="C3822" i="2"/>
  <c r="D3822" i="2"/>
  <c r="G3822" i="2"/>
  <c r="H3822" i="2"/>
  <c r="I3822" i="2" s="1"/>
  <c r="J3822" i="2" a="1"/>
  <c r="J3822" i="2" s="1"/>
  <c r="C3823" i="2"/>
  <c r="D3823" i="2"/>
  <c r="G3823" i="2"/>
  <c r="H3823" i="2"/>
  <c r="I3823" i="2" s="1"/>
  <c r="J3823" i="2" a="1"/>
  <c r="J3823" i="2"/>
  <c r="C3824" i="2"/>
  <c r="D3824" i="2"/>
  <c r="G3824" i="2"/>
  <c r="H3824" i="2"/>
  <c r="I3824" i="2" s="1"/>
  <c r="J3824" i="2" a="1"/>
  <c r="J3824" i="2" s="1"/>
  <c r="C3825" i="2"/>
  <c r="D3825" i="2"/>
  <c r="G3825" i="2"/>
  <c r="H3825" i="2"/>
  <c r="I3825" i="2" s="1"/>
  <c r="J3825" i="2" a="1"/>
  <c r="J3825" i="2" s="1"/>
  <c r="C3826" i="2"/>
  <c r="D3826" i="2"/>
  <c r="G3826" i="2"/>
  <c r="H3826" i="2"/>
  <c r="I3826" i="2" s="1"/>
  <c r="J3826" i="2" a="1"/>
  <c r="J3826" i="2" s="1"/>
  <c r="C3827" i="2"/>
  <c r="D3827" i="2"/>
  <c r="G3827" i="2"/>
  <c r="H3827" i="2"/>
  <c r="I3827" i="2" s="1"/>
  <c r="J3827" i="2" a="1"/>
  <c r="J3827" i="2"/>
  <c r="C3828" i="2"/>
  <c r="D3828" i="2"/>
  <c r="G3828" i="2"/>
  <c r="H3828" i="2"/>
  <c r="I3828" i="2" s="1"/>
  <c r="J3828" i="2" a="1"/>
  <c r="J3828" i="2" s="1"/>
  <c r="C3829" i="2"/>
  <c r="D3829" i="2"/>
  <c r="G3829" i="2"/>
  <c r="H3829" i="2"/>
  <c r="I3829" i="2" s="1"/>
  <c r="J3829" i="2" a="1"/>
  <c r="J3829" i="2"/>
  <c r="C3830" i="2"/>
  <c r="D3830" i="2"/>
  <c r="G3830" i="2"/>
  <c r="H3830" i="2"/>
  <c r="I3830" i="2" s="1"/>
  <c r="J3830" i="2" a="1"/>
  <c r="J3830" i="2" s="1"/>
  <c r="C3831" i="2"/>
  <c r="D3831" i="2"/>
  <c r="G3831" i="2"/>
  <c r="H3831" i="2"/>
  <c r="I3831" i="2" s="1"/>
  <c r="J3831" i="2" a="1"/>
  <c r="J3831" i="2"/>
  <c r="C3832" i="2"/>
  <c r="D3832" i="2"/>
  <c r="G3832" i="2"/>
  <c r="H3832" i="2"/>
  <c r="I3832" i="2" s="1"/>
  <c r="J3832" i="2" a="1"/>
  <c r="J3832" i="2" s="1"/>
  <c r="C3833" i="2"/>
  <c r="D3833" i="2"/>
  <c r="G3833" i="2"/>
  <c r="H3833" i="2"/>
  <c r="I3833" i="2" s="1"/>
  <c r="J3833" i="2" a="1"/>
  <c r="J3833" i="2" s="1"/>
  <c r="C3834" i="2"/>
  <c r="D3834" i="2"/>
  <c r="G3834" i="2"/>
  <c r="H3834" i="2"/>
  <c r="I3834" i="2" s="1"/>
  <c r="J3834" i="2" a="1"/>
  <c r="J3834" i="2" s="1"/>
  <c r="C3835" i="2"/>
  <c r="D3835" i="2"/>
  <c r="G3835" i="2"/>
  <c r="H3835" i="2"/>
  <c r="I3835" i="2" s="1"/>
  <c r="J3835" i="2" a="1"/>
  <c r="J3835" i="2"/>
  <c r="C3836" i="2"/>
  <c r="D3836" i="2"/>
  <c r="G3836" i="2"/>
  <c r="H3836" i="2"/>
  <c r="I3836" i="2" s="1"/>
  <c r="J3836" i="2" a="1"/>
  <c r="J3836" i="2" s="1"/>
  <c r="C3837" i="2"/>
  <c r="D3837" i="2"/>
  <c r="G3837" i="2"/>
  <c r="H3837" i="2"/>
  <c r="I3837" i="2" s="1"/>
  <c r="J3837" i="2" a="1"/>
  <c r="J3837" i="2"/>
  <c r="C3838" i="2"/>
  <c r="D3838" i="2"/>
  <c r="G3838" i="2"/>
  <c r="H3838" i="2"/>
  <c r="I3838" i="2" s="1"/>
  <c r="J3838" i="2" a="1"/>
  <c r="J3838" i="2" s="1"/>
  <c r="C3839" i="2"/>
  <c r="D3839" i="2"/>
  <c r="G3839" i="2"/>
  <c r="H3839" i="2"/>
  <c r="I3839" i="2" s="1"/>
  <c r="J3839" i="2" a="1"/>
  <c r="J3839" i="2"/>
  <c r="C3840" i="2"/>
  <c r="D3840" i="2"/>
  <c r="G3840" i="2"/>
  <c r="H3840" i="2"/>
  <c r="I3840" i="2" s="1"/>
  <c r="J3840" i="2" a="1"/>
  <c r="J3840" i="2" s="1"/>
  <c r="C3841" i="2"/>
  <c r="D3841" i="2"/>
  <c r="G3841" i="2"/>
  <c r="H3841" i="2"/>
  <c r="I3841" i="2" s="1"/>
  <c r="J3841" i="2" a="1"/>
  <c r="J3841" i="2" s="1"/>
  <c r="C3842" i="2"/>
  <c r="D3842" i="2"/>
  <c r="G3842" i="2"/>
  <c r="H3842" i="2"/>
  <c r="I3842" i="2" s="1"/>
  <c r="J3842" i="2" a="1"/>
  <c r="J3842" i="2" s="1"/>
  <c r="C3843" i="2"/>
  <c r="D3843" i="2"/>
  <c r="G3843" i="2"/>
  <c r="H3843" i="2"/>
  <c r="I3843" i="2" s="1"/>
  <c r="J3843" i="2" a="1"/>
  <c r="J3843" i="2"/>
  <c r="C3844" i="2"/>
  <c r="D3844" i="2"/>
  <c r="G3844" i="2"/>
  <c r="H3844" i="2"/>
  <c r="I3844" i="2" s="1"/>
  <c r="J3844" i="2" a="1"/>
  <c r="J3844" i="2" s="1"/>
  <c r="C3845" i="2"/>
  <c r="D3845" i="2"/>
  <c r="G3845" i="2"/>
  <c r="H3845" i="2"/>
  <c r="I3845" i="2" s="1"/>
  <c r="J3845" i="2" a="1"/>
  <c r="J3845" i="2"/>
  <c r="C3846" i="2"/>
  <c r="D3846" i="2"/>
  <c r="G3846" i="2"/>
  <c r="H3846" i="2"/>
  <c r="I3846" i="2" s="1"/>
  <c r="J3846" i="2" a="1"/>
  <c r="J3846" i="2" s="1"/>
  <c r="C3847" i="2"/>
  <c r="D3847" i="2"/>
  <c r="G3847" i="2"/>
  <c r="H3847" i="2"/>
  <c r="I3847" i="2" s="1"/>
  <c r="J3847" i="2" a="1"/>
  <c r="J3847" i="2"/>
  <c r="C3848" i="2"/>
  <c r="D3848" i="2"/>
  <c r="G3848" i="2"/>
  <c r="H3848" i="2"/>
  <c r="I3848" i="2" s="1"/>
  <c r="J3848" i="2" a="1"/>
  <c r="J3848" i="2" s="1"/>
  <c r="C3849" i="2"/>
  <c r="D3849" i="2"/>
  <c r="G3849" i="2"/>
  <c r="H3849" i="2"/>
  <c r="I3849" i="2" s="1"/>
  <c r="J3849" i="2" a="1"/>
  <c r="J3849" i="2" s="1"/>
  <c r="C3850" i="2"/>
  <c r="D3850" i="2"/>
  <c r="G3850" i="2"/>
  <c r="H3850" i="2"/>
  <c r="I3850" i="2" s="1"/>
  <c r="J3850" i="2" a="1"/>
  <c r="J3850" i="2" s="1"/>
  <c r="C3851" i="2"/>
  <c r="D3851" i="2"/>
  <c r="G3851" i="2"/>
  <c r="H3851" i="2"/>
  <c r="I3851" i="2" s="1"/>
  <c r="J3851" i="2" a="1"/>
  <c r="J3851" i="2"/>
  <c r="C3852" i="2"/>
  <c r="D3852" i="2"/>
  <c r="G3852" i="2"/>
  <c r="H3852" i="2"/>
  <c r="I3852" i="2" s="1"/>
  <c r="J3852" i="2" a="1"/>
  <c r="J3852" i="2" s="1"/>
  <c r="C3853" i="2"/>
  <c r="D3853" i="2"/>
  <c r="G3853" i="2"/>
  <c r="H3853" i="2"/>
  <c r="I3853" i="2" s="1"/>
  <c r="J3853" i="2" a="1"/>
  <c r="J3853" i="2"/>
  <c r="C3854" i="2"/>
  <c r="D3854" i="2"/>
  <c r="G3854" i="2"/>
  <c r="H3854" i="2"/>
  <c r="I3854" i="2" s="1"/>
  <c r="J3854" i="2" a="1"/>
  <c r="J3854" i="2" s="1"/>
  <c r="C3855" i="2"/>
  <c r="D3855" i="2"/>
  <c r="G3855" i="2"/>
  <c r="H3855" i="2"/>
  <c r="I3855" i="2" s="1"/>
  <c r="J3855" i="2" a="1"/>
  <c r="J3855" i="2"/>
  <c r="C3856" i="2"/>
  <c r="D3856" i="2"/>
  <c r="G3856" i="2"/>
  <c r="H3856" i="2"/>
  <c r="I3856" i="2" s="1"/>
  <c r="J3856" i="2" a="1"/>
  <c r="J3856" i="2" s="1"/>
  <c r="C3857" i="2"/>
  <c r="D3857" i="2"/>
  <c r="G3857" i="2"/>
  <c r="H3857" i="2"/>
  <c r="I3857" i="2" s="1"/>
  <c r="J3857" i="2" a="1"/>
  <c r="J3857" i="2" s="1"/>
  <c r="C3858" i="2"/>
  <c r="D3858" i="2"/>
  <c r="G3858" i="2"/>
  <c r="H3858" i="2"/>
  <c r="I3858" i="2" s="1"/>
  <c r="J3858" i="2" a="1"/>
  <c r="J3858" i="2" s="1"/>
  <c r="C3859" i="2"/>
  <c r="D3859" i="2"/>
  <c r="G3859" i="2"/>
  <c r="H3859" i="2"/>
  <c r="I3859" i="2" s="1"/>
  <c r="J3859" i="2" a="1"/>
  <c r="J3859" i="2"/>
  <c r="C3860" i="2"/>
  <c r="D3860" i="2"/>
  <c r="G3860" i="2"/>
  <c r="H3860" i="2"/>
  <c r="I3860" i="2" s="1"/>
  <c r="J3860" i="2" a="1"/>
  <c r="J3860" i="2" s="1"/>
  <c r="C3861" i="2"/>
  <c r="D3861" i="2"/>
  <c r="G3861" i="2"/>
  <c r="H3861" i="2"/>
  <c r="I3861" i="2" s="1"/>
  <c r="J3861" i="2" a="1"/>
  <c r="J3861" i="2"/>
  <c r="C3862" i="2"/>
  <c r="D3862" i="2"/>
  <c r="G3862" i="2"/>
  <c r="H3862" i="2"/>
  <c r="I3862" i="2" s="1"/>
  <c r="J3862" i="2" a="1"/>
  <c r="J3862" i="2" s="1"/>
  <c r="C3863" i="2"/>
  <c r="D3863" i="2"/>
  <c r="G3863" i="2"/>
  <c r="H3863" i="2"/>
  <c r="I3863" i="2" s="1"/>
  <c r="J3863" i="2" a="1"/>
  <c r="J3863" i="2"/>
  <c r="C3864" i="2"/>
  <c r="D3864" i="2"/>
  <c r="G3864" i="2"/>
  <c r="H3864" i="2"/>
  <c r="I3864" i="2" s="1"/>
  <c r="J3864" i="2" a="1"/>
  <c r="J3864" i="2" s="1"/>
  <c r="C3865" i="2"/>
  <c r="D3865" i="2"/>
  <c r="G3865" i="2"/>
  <c r="H3865" i="2"/>
  <c r="I3865" i="2" s="1"/>
  <c r="J3865" i="2" a="1"/>
  <c r="J3865" i="2" s="1"/>
  <c r="C3866" i="2"/>
  <c r="D3866" i="2"/>
  <c r="G3866" i="2"/>
  <c r="H3866" i="2"/>
  <c r="I3866" i="2" s="1"/>
  <c r="J3866" i="2" a="1"/>
  <c r="J3866" i="2" s="1"/>
  <c r="C3867" i="2"/>
  <c r="D3867" i="2"/>
  <c r="G3867" i="2"/>
  <c r="H3867" i="2"/>
  <c r="I3867" i="2" s="1"/>
  <c r="J3867" i="2" a="1"/>
  <c r="J3867" i="2"/>
  <c r="C3868" i="2"/>
  <c r="D3868" i="2"/>
  <c r="G3868" i="2"/>
  <c r="H3868" i="2"/>
  <c r="I3868" i="2" s="1"/>
  <c r="J3868" i="2" a="1"/>
  <c r="J3868" i="2" s="1"/>
  <c r="C3869" i="2"/>
  <c r="D3869" i="2"/>
  <c r="G3869" i="2"/>
  <c r="H3869" i="2"/>
  <c r="I3869" i="2" s="1"/>
  <c r="J3869" i="2" a="1"/>
  <c r="J3869" i="2"/>
  <c r="C3870" i="2"/>
  <c r="D3870" i="2"/>
  <c r="G3870" i="2"/>
  <c r="H3870" i="2"/>
  <c r="I3870" i="2" s="1"/>
  <c r="J3870" i="2" a="1"/>
  <c r="J3870" i="2" s="1"/>
  <c r="C3871" i="2"/>
  <c r="D3871" i="2"/>
  <c r="G3871" i="2"/>
  <c r="H3871" i="2"/>
  <c r="I3871" i="2" s="1"/>
  <c r="J3871" i="2" a="1"/>
  <c r="J3871" i="2"/>
  <c r="C3872" i="2"/>
  <c r="D3872" i="2"/>
  <c r="G3872" i="2"/>
  <c r="H3872" i="2"/>
  <c r="I3872" i="2" s="1"/>
  <c r="J3872" i="2" a="1"/>
  <c r="J3872" i="2" s="1"/>
  <c r="C3873" i="2"/>
  <c r="D3873" i="2"/>
  <c r="G3873" i="2"/>
  <c r="H3873" i="2"/>
  <c r="I3873" i="2" s="1"/>
  <c r="J3873" i="2" a="1"/>
  <c r="J3873" i="2" s="1"/>
  <c r="C3874" i="2"/>
  <c r="D3874" i="2"/>
  <c r="G3874" i="2"/>
  <c r="H3874" i="2"/>
  <c r="I3874" i="2" s="1"/>
  <c r="J3874" i="2" a="1"/>
  <c r="J3874" i="2" s="1"/>
  <c r="C3875" i="2"/>
  <c r="D3875" i="2"/>
  <c r="G3875" i="2"/>
  <c r="H3875" i="2"/>
  <c r="I3875" i="2" s="1"/>
  <c r="J3875" i="2" a="1"/>
  <c r="J3875" i="2"/>
  <c r="C3876" i="2"/>
  <c r="D3876" i="2"/>
  <c r="G3876" i="2"/>
  <c r="H3876" i="2"/>
  <c r="I3876" i="2" s="1"/>
  <c r="J3876" i="2" a="1"/>
  <c r="J3876" i="2" s="1"/>
  <c r="C3877" i="2"/>
  <c r="D3877" i="2"/>
  <c r="G3877" i="2"/>
  <c r="H3877" i="2"/>
  <c r="I3877" i="2" s="1"/>
  <c r="J3877" i="2" a="1"/>
  <c r="J3877" i="2"/>
  <c r="C3878" i="2"/>
  <c r="D3878" i="2"/>
  <c r="G3878" i="2"/>
  <c r="H3878" i="2"/>
  <c r="I3878" i="2" s="1"/>
  <c r="J3878" i="2" a="1"/>
  <c r="J3878" i="2" s="1"/>
  <c r="C3879" i="2"/>
  <c r="D3879" i="2"/>
  <c r="G3879" i="2"/>
  <c r="H3879" i="2"/>
  <c r="I3879" i="2" s="1"/>
  <c r="J3879" i="2" a="1"/>
  <c r="J3879" i="2"/>
  <c r="C3880" i="2"/>
  <c r="D3880" i="2"/>
  <c r="G3880" i="2"/>
  <c r="H3880" i="2"/>
  <c r="I3880" i="2" s="1"/>
  <c r="J3880" i="2" a="1"/>
  <c r="J3880" i="2" s="1"/>
  <c r="C3881" i="2"/>
  <c r="D3881" i="2"/>
  <c r="G3881" i="2"/>
  <c r="H3881" i="2"/>
  <c r="I3881" i="2" s="1"/>
  <c r="J3881" i="2" a="1"/>
  <c r="J3881" i="2" s="1"/>
  <c r="C3882" i="2"/>
  <c r="D3882" i="2"/>
  <c r="G3882" i="2"/>
  <c r="H3882" i="2"/>
  <c r="I3882" i="2" s="1"/>
  <c r="J3882" i="2" a="1"/>
  <c r="J3882" i="2" s="1"/>
  <c r="C3883" i="2"/>
  <c r="D3883" i="2"/>
  <c r="G3883" i="2"/>
  <c r="H3883" i="2"/>
  <c r="I3883" i="2" s="1"/>
  <c r="J3883" i="2" a="1"/>
  <c r="J3883" i="2"/>
  <c r="C3884" i="2"/>
  <c r="D3884" i="2"/>
  <c r="G3884" i="2"/>
  <c r="H3884" i="2"/>
  <c r="I3884" i="2" s="1"/>
  <c r="J3884" i="2" a="1"/>
  <c r="J3884" i="2" s="1"/>
  <c r="C3885" i="2"/>
  <c r="D3885" i="2"/>
  <c r="G3885" i="2"/>
  <c r="H3885" i="2"/>
  <c r="I3885" i="2" s="1"/>
  <c r="J3885" i="2" a="1"/>
  <c r="J3885" i="2"/>
  <c r="C3886" i="2"/>
  <c r="D3886" i="2"/>
  <c r="G3886" i="2"/>
  <c r="H3886" i="2"/>
  <c r="I3886" i="2" s="1"/>
  <c r="J3886" i="2" a="1"/>
  <c r="J3886" i="2" s="1"/>
  <c r="C3887" i="2"/>
  <c r="D3887" i="2"/>
  <c r="G3887" i="2"/>
  <c r="H3887" i="2"/>
  <c r="I3887" i="2" s="1"/>
  <c r="J3887" i="2" a="1"/>
  <c r="J3887" i="2"/>
  <c r="C3888" i="2"/>
  <c r="D3888" i="2"/>
  <c r="G3888" i="2"/>
  <c r="H3888" i="2"/>
  <c r="I3888" i="2" s="1"/>
  <c r="J3888" i="2" a="1"/>
  <c r="J3888" i="2" s="1"/>
  <c r="C3889" i="2"/>
  <c r="D3889" i="2"/>
  <c r="G3889" i="2"/>
  <c r="H3889" i="2"/>
  <c r="I3889" i="2" s="1"/>
  <c r="J3889" i="2" a="1"/>
  <c r="J3889" i="2" s="1"/>
  <c r="C3890" i="2"/>
  <c r="D3890" i="2"/>
  <c r="G3890" i="2"/>
  <c r="H3890" i="2"/>
  <c r="I3890" i="2" s="1"/>
  <c r="J3890" i="2" a="1"/>
  <c r="J3890" i="2" s="1"/>
  <c r="C3891" i="2"/>
  <c r="D3891" i="2"/>
  <c r="G3891" i="2"/>
  <c r="H3891" i="2"/>
  <c r="I3891" i="2" s="1"/>
  <c r="J3891" i="2" a="1"/>
  <c r="J3891" i="2"/>
  <c r="C3892" i="2"/>
  <c r="D3892" i="2"/>
  <c r="G3892" i="2"/>
  <c r="H3892" i="2"/>
  <c r="I3892" i="2" s="1"/>
  <c r="J3892" i="2" a="1"/>
  <c r="J3892" i="2" s="1"/>
  <c r="C3893" i="2"/>
  <c r="D3893" i="2"/>
  <c r="G3893" i="2"/>
  <c r="H3893" i="2"/>
  <c r="I3893" i="2" s="1"/>
  <c r="J3893" i="2" a="1"/>
  <c r="J3893" i="2"/>
  <c r="C3894" i="2"/>
  <c r="D3894" i="2"/>
  <c r="G3894" i="2"/>
  <c r="H3894" i="2"/>
  <c r="I3894" i="2" s="1"/>
  <c r="J3894" i="2" a="1"/>
  <c r="J3894" i="2" s="1"/>
  <c r="C3895" i="2"/>
  <c r="D3895" i="2"/>
  <c r="G3895" i="2"/>
  <c r="H3895" i="2"/>
  <c r="I3895" i="2" s="1"/>
  <c r="J3895" i="2" a="1"/>
  <c r="J3895" i="2"/>
  <c r="C3896" i="2"/>
  <c r="D3896" i="2"/>
  <c r="G3896" i="2"/>
  <c r="H3896" i="2"/>
  <c r="I3896" i="2" s="1"/>
  <c r="J3896" i="2" a="1"/>
  <c r="J3896" i="2" s="1"/>
  <c r="C3897" i="2"/>
  <c r="D3897" i="2"/>
  <c r="G3897" i="2"/>
  <c r="H3897" i="2"/>
  <c r="I3897" i="2" s="1"/>
  <c r="J3897" i="2" a="1"/>
  <c r="J3897" i="2" s="1"/>
  <c r="C3898" i="2"/>
  <c r="D3898" i="2"/>
  <c r="G3898" i="2"/>
  <c r="H3898" i="2"/>
  <c r="I3898" i="2" s="1"/>
  <c r="J3898" i="2" a="1"/>
  <c r="J3898" i="2" s="1"/>
  <c r="C3899" i="2"/>
  <c r="D3899" i="2"/>
  <c r="G3899" i="2"/>
  <c r="H3899" i="2"/>
  <c r="I3899" i="2" s="1"/>
  <c r="J3899" i="2" a="1"/>
  <c r="J3899" i="2"/>
  <c r="C3900" i="2"/>
  <c r="D3900" i="2"/>
  <c r="G3900" i="2"/>
  <c r="H3900" i="2"/>
  <c r="I3900" i="2" s="1"/>
  <c r="J3900" i="2" a="1"/>
  <c r="J3900" i="2" s="1"/>
  <c r="C3901" i="2"/>
  <c r="D3901" i="2"/>
  <c r="G3901" i="2"/>
  <c r="H3901" i="2"/>
  <c r="I3901" i="2" s="1"/>
  <c r="J3901" i="2" a="1"/>
  <c r="J3901" i="2"/>
  <c r="C3902" i="2"/>
  <c r="D3902" i="2"/>
  <c r="G3902" i="2"/>
  <c r="H3902" i="2"/>
  <c r="I3902" i="2" s="1"/>
  <c r="J3902" i="2" a="1"/>
  <c r="J3902" i="2" s="1"/>
  <c r="C3903" i="2"/>
  <c r="D3903" i="2"/>
  <c r="G3903" i="2"/>
  <c r="H3903" i="2"/>
  <c r="I3903" i="2" s="1"/>
  <c r="J3903" i="2" a="1"/>
  <c r="J3903" i="2"/>
  <c r="C3904" i="2"/>
  <c r="D3904" i="2"/>
  <c r="G3904" i="2"/>
  <c r="H3904" i="2"/>
  <c r="I3904" i="2" s="1"/>
  <c r="J3904" i="2" a="1"/>
  <c r="J3904" i="2" s="1"/>
  <c r="C3905" i="2"/>
  <c r="D3905" i="2"/>
  <c r="G3905" i="2"/>
  <c r="H3905" i="2"/>
  <c r="I3905" i="2" s="1"/>
  <c r="J3905" i="2" a="1"/>
  <c r="J3905" i="2" s="1"/>
  <c r="C3906" i="2"/>
  <c r="D3906" i="2"/>
  <c r="G3906" i="2"/>
  <c r="H3906" i="2"/>
  <c r="I3906" i="2" s="1"/>
  <c r="J3906" i="2" a="1"/>
  <c r="J3906" i="2" s="1"/>
  <c r="C3907" i="2"/>
  <c r="D3907" i="2"/>
  <c r="G3907" i="2"/>
  <c r="H3907" i="2"/>
  <c r="I3907" i="2" s="1"/>
  <c r="J3907" i="2" a="1"/>
  <c r="J3907" i="2"/>
  <c r="C3908" i="2"/>
  <c r="D3908" i="2"/>
  <c r="G3908" i="2"/>
  <c r="H3908" i="2"/>
  <c r="I3908" i="2" s="1"/>
  <c r="J3908" i="2" a="1"/>
  <c r="J3908" i="2" s="1"/>
  <c r="C3909" i="2"/>
  <c r="D3909" i="2"/>
  <c r="G3909" i="2"/>
  <c r="H3909" i="2"/>
  <c r="I3909" i="2" s="1"/>
  <c r="J3909" i="2" a="1"/>
  <c r="J3909" i="2"/>
  <c r="C3910" i="2"/>
  <c r="D3910" i="2"/>
  <c r="G3910" i="2"/>
  <c r="H3910" i="2"/>
  <c r="I3910" i="2" s="1"/>
  <c r="J3910" i="2" a="1"/>
  <c r="J3910" i="2" s="1"/>
  <c r="C3911" i="2"/>
  <c r="D3911" i="2"/>
  <c r="G3911" i="2"/>
  <c r="H3911" i="2"/>
  <c r="I3911" i="2" s="1"/>
  <c r="J3911" i="2" a="1"/>
  <c r="J3911" i="2"/>
  <c r="C3912" i="2"/>
  <c r="D3912" i="2"/>
  <c r="G3912" i="2"/>
  <c r="H3912" i="2"/>
  <c r="I3912" i="2" s="1"/>
  <c r="J3912" i="2" a="1"/>
  <c r="J3912" i="2" s="1"/>
  <c r="C3913" i="2"/>
  <c r="D3913" i="2"/>
  <c r="G3913" i="2"/>
  <c r="H3913" i="2"/>
  <c r="I3913" i="2" s="1"/>
  <c r="J3913" i="2" a="1"/>
  <c r="J3913" i="2" s="1"/>
  <c r="C3914" i="2"/>
  <c r="D3914" i="2"/>
  <c r="G3914" i="2"/>
  <c r="H3914" i="2"/>
  <c r="I3914" i="2" s="1"/>
  <c r="J3914" i="2" a="1"/>
  <c r="J3914" i="2" s="1"/>
  <c r="C3915" i="2"/>
  <c r="D3915" i="2"/>
  <c r="G3915" i="2"/>
  <c r="H3915" i="2"/>
  <c r="I3915" i="2" s="1"/>
  <c r="J3915" i="2" a="1"/>
  <c r="J3915" i="2"/>
  <c r="C3916" i="2"/>
  <c r="D3916" i="2"/>
  <c r="G3916" i="2"/>
  <c r="H3916" i="2"/>
  <c r="I3916" i="2" s="1"/>
  <c r="J3916" i="2" a="1"/>
  <c r="J3916" i="2" s="1"/>
  <c r="C3917" i="2"/>
  <c r="D3917" i="2"/>
  <c r="G3917" i="2"/>
  <c r="H3917" i="2"/>
  <c r="I3917" i="2" s="1"/>
  <c r="J3917" i="2" a="1"/>
  <c r="J3917" i="2"/>
  <c r="C3918" i="2"/>
  <c r="D3918" i="2"/>
  <c r="G3918" i="2"/>
  <c r="H3918" i="2"/>
  <c r="I3918" i="2" s="1"/>
  <c r="J3918" i="2" a="1"/>
  <c r="J3918" i="2" s="1"/>
  <c r="C3919" i="2"/>
  <c r="D3919" i="2"/>
  <c r="G3919" i="2"/>
  <c r="H3919" i="2"/>
  <c r="I3919" i="2" s="1"/>
  <c r="J3919" i="2" a="1"/>
  <c r="J3919" i="2"/>
  <c r="C3920" i="2"/>
  <c r="D3920" i="2"/>
  <c r="G3920" i="2"/>
  <c r="H3920" i="2"/>
  <c r="I3920" i="2" s="1"/>
  <c r="J3920" i="2" a="1"/>
  <c r="J3920" i="2" s="1"/>
  <c r="C3921" i="2"/>
  <c r="D3921" i="2"/>
  <c r="G3921" i="2"/>
  <c r="H3921" i="2"/>
  <c r="I3921" i="2" s="1"/>
  <c r="J3921" i="2" a="1"/>
  <c r="J3921" i="2" s="1"/>
  <c r="C3922" i="2"/>
  <c r="D3922" i="2"/>
  <c r="G3922" i="2"/>
  <c r="H3922" i="2"/>
  <c r="I3922" i="2" s="1"/>
  <c r="J3922" i="2" a="1"/>
  <c r="J3922" i="2" s="1"/>
  <c r="C3923" i="2"/>
  <c r="D3923" i="2"/>
  <c r="G3923" i="2"/>
  <c r="H3923" i="2"/>
  <c r="I3923" i="2" s="1"/>
  <c r="J3923" i="2" a="1"/>
  <c r="J3923" i="2"/>
  <c r="C3924" i="2"/>
  <c r="D3924" i="2"/>
  <c r="G3924" i="2"/>
  <c r="H3924" i="2"/>
  <c r="I3924" i="2" s="1"/>
  <c r="J3924" i="2" a="1"/>
  <c r="J3924" i="2" s="1"/>
  <c r="C3925" i="2"/>
  <c r="D3925" i="2"/>
  <c r="G3925" i="2"/>
  <c r="H3925" i="2"/>
  <c r="I3925" i="2" s="1"/>
  <c r="J3925" i="2" a="1"/>
  <c r="J3925" i="2"/>
  <c r="C3926" i="2"/>
  <c r="D3926" i="2"/>
  <c r="G3926" i="2"/>
  <c r="H3926" i="2"/>
  <c r="I3926" i="2" s="1"/>
  <c r="J3926" i="2" a="1"/>
  <c r="J3926" i="2" s="1"/>
  <c r="C3927" i="2"/>
  <c r="D3927" i="2"/>
  <c r="G3927" i="2"/>
  <c r="H3927" i="2"/>
  <c r="I3927" i="2" s="1"/>
  <c r="J3927" i="2" a="1"/>
  <c r="J3927" i="2"/>
  <c r="C3928" i="2"/>
  <c r="D3928" i="2"/>
  <c r="G3928" i="2"/>
  <c r="H3928" i="2"/>
  <c r="I3928" i="2" s="1"/>
  <c r="J3928" i="2" a="1"/>
  <c r="J3928" i="2" s="1"/>
  <c r="C3929" i="2"/>
  <c r="D3929" i="2"/>
  <c r="G3929" i="2"/>
  <c r="H3929" i="2"/>
  <c r="I3929" i="2" s="1"/>
  <c r="J3929" i="2" a="1"/>
  <c r="J3929" i="2" s="1"/>
  <c r="C3930" i="2"/>
  <c r="D3930" i="2"/>
  <c r="G3930" i="2"/>
  <c r="H3930" i="2"/>
  <c r="I3930" i="2" s="1"/>
  <c r="J3930" i="2" a="1"/>
  <c r="J3930" i="2" s="1"/>
  <c r="C3931" i="2"/>
  <c r="D3931" i="2"/>
  <c r="G3931" i="2"/>
  <c r="H3931" i="2"/>
  <c r="I3931" i="2" s="1"/>
  <c r="J3931" i="2" a="1"/>
  <c r="J3931" i="2" s="1"/>
  <c r="C3932" i="2"/>
  <c r="D3932" i="2"/>
  <c r="G3932" i="2"/>
  <c r="H3932" i="2"/>
  <c r="I3932" i="2" s="1"/>
  <c r="J3932" i="2" a="1"/>
  <c r="J3932" i="2" s="1"/>
  <c r="C3933" i="2"/>
  <c r="D3933" i="2"/>
  <c r="G3933" i="2"/>
  <c r="H3933" i="2"/>
  <c r="I3933" i="2" s="1"/>
  <c r="J3933" i="2" a="1"/>
  <c r="J3933" i="2"/>
  <c r="C3934" i="2"/>
  <c r="D3934" i="2"/>
  <c r="G3934" i="2"/>
  <c r="H3934" i="2"/>
  <c r="I3934" i="2" s="1"/>
  <c r="J3934" i="2" a="1"/>
  <c r="J3934" i="2" s="1"/>
  <c r="C3935" i="2"/>
  <c r="D3935" i="2"/>
  <c r="G3935" i="2"/>
  <c r="H3935" i="2"/>
  <c r="I3935" i="2" s="1"/>
  <c r="J3935" i="2" a="1"/>
  <c r="J3935" i="2" s="1"/>
  <c r="C3936" i="2"/>
  <c r="D3936" i="2"/>
  <c r="G3936" i="2"/>
  <c r="H3936" i="2"/>
  <c r="I3936" i="2" s="1"/>
  <c r="J3936" i="2" a="1"/>
  <c r="J3936" i="2" s="1"/>
  <c r="C3937" i="2"/>
  <c r="D3937" i="2"/>
  <c r="G3937" i="2"/>
  <c r="H3937" i="2"/>
  <c r="I3937" i="2" s="1"/>
  <c r="J3937" i="2" a="1"/>
  <c r="J3937" i="2" s="1"/>
  <c r="C3938" i="2"/>
  <c r="D3938" i="2"/>
  <c r="G3938" i="2"/>
  <c r="H3938" i="2"/>
  <c r="I3938" i="2" s="1"/>
  <c r="J3938" i="2" a="1"/>
  <c r="J3938" i="2" s="1"/>
  <c r="C3939" i="2"/>
  <c r="D3939" i="2"/>
  <c r="G3939" i="2"/>
  <c r="H3939" i="2"/>
  <c r="I3939" i="2" s="1"/>
  <c r="J3939" i="2" a="1"/>
  <c r="J3939" i="2"/>
  <c r="C3940" i="2"/>
  <c r="D3940" i="2"/>
  <c r="G3940" i="2"/>
  <c r="H3940" i="2"/>
  <c r="I3940" i="2" s="1"/>
  <c r="J3940" i="2" a="1"/>
  <c r="J3940" i="2" s="1"/>
  <c r="C3941" i="2"/>
  <c r="D3941" i="2"/>
  <c r="G3941" i="2"/>
  <c r="H3941" i="2"/>
  <c r="I3941" i="2" s="1"/>
  <c r="J3941" i="2" a="1"/>
  <c r="J3941" i="2"/>
  <c r="C3942" i="2"/>
  <c r="D3942" i="2"/>
  <c r="G3942" i="2"/>
  <c r="H3942" i="2"/>
  <c r="I3942" i="2" s="1"/>
  <c r="J3942" i="2" a="1"/>
  <c r="J3942" i="2" s="1"/>
  <c r="C3943" i="2"/>
  <c r="D3943" i="2"/>
  <c r="G3943" i="2"/>
  <c r="H3943" i="2"/>
  <c r="I3943" i="2" s="1"/>
  <c r="J3943" i="2" a="1"/>
  <c r="J3943" i="2"/>
  <c r="C3944" i="2"/>
  <c r="D3944" i="2"/>
  <c r="G3944" i="2"/>
  <c r="H3944" i="2"/>
  <c r="I3944" i="2" s="1"/>
  <c r="J3944" i="2" a="1"/>
  <c r="J3944" i="2" s="1"/>
  <c r="C3945" i="2"/>
  <c r="D3945" i="2"/>
  <c r="G3945" i="2"/>
  <c r="H3945" i="2"/>
  <c r="I3945" i="2" s="1"/>
  <c r="J3945" i="2" a="1"/>
  <c r="J3945" i="2" s="1"/>
  <c r="C3946" i="2"/>
  <c r="D3946" i="2"/>
  <c r="G3946" i="2"/>
  <c r="H3946" i="2"/>
  <c r="I3946" i="2" s="1"/>
  <c r="J3946" i="2" a="1"/>
  <c r="J3946" i="2" s="1"/>
  <c r="C3947" i="2"/>
  <c r="D3947" i="2"/>
  <c r="G3947" i="2"/>
  <c r="H3947" i="2"/>
  <c r="I3947" i="2" s="1"/>
  <c r="J3947" i="2" a="1"/>
  <c r="J3947" i="2"/>
  <c r="C3948" i="2"/>
  <c r="D3948" i="2"/>
  <c r="G3948" i="2"/>
  <c r="H3948" i="2"/>
  <c r="I3948" i="2" s="1"/>
  <c r="J3948" i="2" a="1"/>
  <c r="J3948" i="2" s="1"/>
  <c r="C3949" i="2"/>
  <c r="D3949" i="2"/>
  <c r="G3949" i="2"/>
  <c r="H3949" i="2"/>
  <c r="I3949" i="2" s="1"/>
  <c r="J3949" i="2" a="1"/>
  <c r="J3949" i="2"/>
  <c r="C3950" i="2"/>
  <c r="D3950" i="2"/>
  <c r="G3950" i="2"/>
  <c r="H3950" i="2"/>
  <c r="I3950" i="2" s="1"/>
  <c r="J3950" i="2" a="1"/>
  <c r="J3950" i="2" s="1"/>
  <c r="C3951" i="2"/>
  <c r="D3951" i="2"/>
  <c r="G3951" i="2"/>
  <c r="H3951" i="2"/>
  <c r="I3951" i="2" s="1"/>
  <c r="J3951" i="2" a="1"/>
  <c r="J3951" i="2"/>
  <c r="C3952" i="2"/>
  <c r="D3952" i="2"/>
  <c r="G3952" i="2"/>
  <c r="H3952" i="2"/>
  <c r="I3952" i="2" s="1"/>
  <c r="J3952" i="2" a="1"/>
  <c r="J3952" i="2" s="1"/>
  <c r="C3953" i="2"/>
  <c r="D3953" i="2"/>
  <c r="G3953" i="2"/>
  <c r="H3953" i="2"/>
  <c r="I3953" i="2" s="1"/>
  <c r="J3953" i="2" a="1"/>
  <c r="J3953" i="2" s="1"/>
  <c r="C3954" i="2"/>
  <c r="D3954" i="2"/>
  <c r="G3954" i="2"/>
  <c r="H3954" i="2"/>
  <c r="I3954" i="2" s="1"/>
  <c r="J3954" i="2" a="1"/>
  <c r="J3954" i="2" s="1"/>
  <c r="C3955" i="2"/>
  <c r="D3955" i="2"/>
  <c r="G3955" i="2"/>
  <c r="H3955" i="2"/>
  <c r="I3955" i="2" s="1"/>
  <c r="J3955" i="2" a="1"/>
  <c r="J3955" i="2"/>
  <c r="C3956" i="2"/>
  <c r="D3956" i="2"/>
  <c r="G3956" i="2"/>
  <c r="H3956" i="2"/>
  <c r="I3956" i="2" s="1"/>
  <c r="J3956" i="2" a="1"/>
  <c r="J3956" i="2" s="1"/>
  <c r="C3957" i="2"/>
  <c r="D3957" i="2"/>
  <c r="G3957" i="2"/>
  <c r="H3957" i="2"/>
  <c r="I3957" i="2" s="1"/>
  <c r="J3957" i="2" a="1"/>
  <c r="J3957" i="2"/>
  <c r="C3958" i="2"/>
  <c r="D3958" i="2"/>
  <c r="G3958" i="2"/>
  <c r="H3958" i="2"/>
  <c r="I3958" i="2" s="1"/>
  <c r="J3958" i="2" a="1"/>
  <c r="J3958" i="2" s="1"/>
  <c r="C3959" i="2"/>
  <c r="D3959" i="2"/>
  <c r="G3959" i="2"/>
  <c r="H3959" i="2"/>
  <c r="I3959" i="2" s="1"/>
  <c r="J3959" i="2" a="1"/>
  <c r="J3959" i="2"/>
  <c r="C3960" i="2"/>
  <c r="D3960" i="2"/>
  <c r="G3960" i="2"/>
  <c r="H3960" i="2"/>
  <c r="I3960" i="2" s="1"/>
  <c r="J3960" i="2" a="1"/>
  <c r="J3960" i="2" s="1"/>
  <c r="C3961" i="2"/>
  <c r="D3961" i="2"/>
  <c r="G3961" i="2"/>
  <c r="H3961" i="2"/>
  <c r="I3961" i="2" s="1"/>
  <c r="J3961" i="2" a="1"/>
  <c r="J3961" i="2" s="1"/>
  <c r="C3962" i="2"/>
  <c r="D3962" i="2"/>
  <c r="G3962" i="2"/>
  <c r="H3962" i="2"/>
  <c r="I3962" i="2" s="1"/>
  <c r="J3962" i="2" a="1"/>
  <c r="J3962" i="2" s="1"/>
  <c r="C3963" i="2"/>
  <c r="D3963" i="2"/>
  <c r="G3963" i="2"/>
  <c r="H3963" i="2"/>
  <c r="I3963" i="2" s="1"/>
  <c r="J3963" i="2" a="1"/>
  <c r="J3963" i="2"/>
  <c r="C3964" i="2"/>
  <c r="D3964" i="2"/>
  <c r="G3964" i="2"/>
  <c r="H3964" i="2"/>
  <c r="I3964" i="2" s="1"/>
  <c r="J3964" i="2" a="1"/>
  <c r="J3964" i="2" s="1"/>
  <c r="C3965" i="2"/>
  <c r="D3965" i="2"/>
  <c r="G3965" i="2"/>
  <c r="H3965" i="2"/>
  <c r="I3965" i="2" s="1"/>
  <c r="J3965" i="2" a="1"/>
  <c r="J3965" i="2"/>
  <c r="C3966" i="2"/>
  <c r="D3966" i="2"/>
  <c r="G3966" i="2"/>
  <c r="H3966" i="2"/>
  <c r="I3966" i="2" s="1"/>
  <c r="J3966" i="2" a="1"/>
  <c r="J3966" i="2" s="1"/>
  <c r="C3967" i="2"/>
  <c r="D3967" i="2"/>
  <c r="G3967" i="2"/>
  <c r="H3967" i="2"/>
  <c r="I3967" i="2" s="1"/>
  <c r="J3967" i="2" a="1"/>
  <c r="J3967" i="2"/>
  <c r="C3968" i="2"/>
  <c r="D3968" i="2"/>
  <c r="G3968" i="2"/>
  <c r="H3968" i="2"/>
  <c r="I3968" i="2" s="1"/>
  <c r="J3968" i="2" a="1"/>
  <c r="J3968" i="2" s="1"/>
  <c r="C3969" i="2"/>
  <c r="D3969" i="2"/>
  <c r="G3969" i="2"/>
  <c r="H3969" i="2"/>
  <c r="I3969" i="2" s="1"/>
  <c r="J3969" i="2" a="1"/>
  <c r="J3969" i="2" s="1"/>
  <c r="C3970" i="2"/>
  <c r="D3970" i="2"/>
  <c r="G3970" i="2"/>
  <c r="H3970" i="2"/>
  <c r="I3970" i="2" s="1"/>
  <c r="J3970" i="2" a="1"/>
  <c r="J3970" i="2" s="1"/>
  <c r="C3971" i="2"/>
  <c r="D3971" i="2"/>
  <c r="G3971" i="2"/>
  <c r="H3971" i="2"/>
  <c r="I3971" i="2" s="1"/>
  <c r="J3971" i="2" a="1"/>
  <c r="J3971" i="2"/>
  <c r="C3972" i="2"/>
  <c r="D3972" i="2"/>
  <c r="G3972" i="2"/>
  <c r="H3972" i="2"/>
  <c r="I3972" i="2" s="1"/>
  <c r="J3972" i="2" a="1"/>
  <c r="J3972" i="2" s="1"/>
  <c r="C3973" i="2"/>
  <c r="D3973" i="2"/>
  <c r="G3973" i="2"/>
  <c r="H3973" i="2"/>
  <c r="I3973" i="2" s="1"/>
  <c r="J3973" i="2" a="1"/>
  <c r="J3973" i="2"/>
  <c r="C3974" i="2"/>
  <c r="D3974" i="2"/>
  <c r="G3974" i="2"/>
  <c r="H3974" i="2"/>
  <c r="I3974" i="2" s="1"/>
  <c r="J3974" i="2" a="1"/>
  <c r="J3974" i="2" s="1"/>
  <c r="C3975" i="2"/>
  <c r="D3975" i="2"/>
  <c r="G3975" i="2"/>
  <c r="H3975" i="2"/>
  <c r="I3975" i="2" s="1"/>
  <c r="J3975" i="2" a="1"/>
  <c r="J3975" i="2"/>
  <c r="C3976" i="2"/>
  <c r="D3976" i="2"/>
  <c r="G3976" i="2"/>
  <c r="H3976" i="2"/>
  <c r="I3976" i="2" s="1"/>
  <c r="J3976" i="2" a="1"/>
  <c r="J3976" i="2" s="1"/>
  <c r="C3977" i="2"/>
  <c r="D3977" i="2"/>
  <c r="G3977" i="2"/>
  <c r="H3977" i="2"/>
  <c r="I3977" i="2" s="1"/>
  <c r="J3977" i="2" a="1"/>
  <c r="J3977" i="2" s="1"/>
  <c r="C3978" i="2"/>
  <c r="D3978" i="2"/>
  <c r="G3978" i="2"/>
  <c r="H3978" i="2"/>
  <c r="I3978" i="2" s="1"/>
  <c r="J3978" i="2" a="1"/>
  <c r="J3978" i="2" s="1"/>
  <c r="C3979" i="2"/>
  <c r="D3979" i="2"/>
  <c r="G3979" i="2"/>
  <c r="H3979" i="2"/>
  <c r="I3979" i="2" s="1"/>
  <c r="J3979" i="2" a="1"/>
  <c r="J3979" i="2"/>
  <c r="C3980" i="2"/>
  <c r="D3980" i="2"/>
  <c r="G3980" i="2"/>
  <c r="H3980" i="2"/>
  <c r="I3980" i="2" s="1"/>
  <c r="J3980" i="2" a="1"/>
  <c r="J3980" i="2" s="1"/>
  <c r="C3981" i="2"/>
  <c r="D3981" i="2"/>
  <c r="G3981" i="2"/>
  <c r="H3981" i="2"/>
  <c r="I3981" i="2" s="1"/>
  <c r="J3981" i="2" a="1"/>
  <c r="J3981" i="2"/>
  <c r="C3982" i="2"/>
  <c r="D3982" i="2"/>
  <c r="G3982" i="2"/>
  <c r="H3982" i="2"/>
  <c r="I3982" i="2" s="1"/>
  <c r="J3982" i="2" a="1"/>
  <c r="J3982" i="2" s="1"/>
  <c r="C3983" i="2"/>
  <c r="D3983" i="2"/>
  <c r="G3983" i="2"/>
  <c r="H3983" i="2"/>
  <c r="I3983" i="2" s="1"/>
  <c r="J3983" i="2" a="1"/>
  <c r="J3983" i="2"/>
  <c r="C3984" i="2"/>
  <c r="D3984" i="2"/>
  <c r="G3984" i="2"/>
  <c r="H3984" i="2"/>
  <c r="I3984" i="2" s="1"/>
  <c r="J3984" i="2" a="1"/>
  <c r="J3984" i="2" s="1"/>
  <c r="C3985" i="2"/>
  <c r="D3985" i="2"/>
  <c r="G3985" i="2"/>
  <c r="H3985" i="2"/>
  <c r="I3985" i="2"/>
  <c r="J3985" i="2" a="1"/>
  <c r="J3985" i="2"/>
  <c r="C3986" i="2"/>
  <c r="D3986" i="2"/>
  <c r="G3986" i="2"/>
  <c r="H3986" i="2"/>
  <c r="I3986" i="2" s="1"/>
  <c r="J3986" i="2" a="1"/>
  <c r="J3986" i="2" s="1"/>
  <c r="C3987" i="2"/>
  <c r="D3987" i="2"/>
  <c r="G3987" i="2"/>
  <c r="H3987" i="2"/>
  <c r="I3987" i="2"/>
  <c r="J3987" i="2" a="1"/>
  <c r="J3987" i="2"/>
  <c r="C3988" i="2"/>
  <c r="D3988" i="2"/>
  <c r="G3988" i="2"/>
  <c r="H3988" i="2"/>
  <c r="I3988" i="2" s="1"/>
  <c r="J3988" i="2" a="1"/>
  <c r="J3988" i="2" s="1"/>
  <c r="C3989" i="2"/>
  <c r="D3989" i="2"/>
  <c r="G3989" i="2"/>
  <c r="H3989" i="2"/>
  <c r="I3989" i="2"/>
  <c r="J3989" i="2" a="1"/>
  <c r="J3989" i="2"/>
  <c r="C3990" i="2"/>
  <c r="D3990" i="2"/>
  <c r="G3990" i="2"/>
  <c r="H3990" i="2"/>
  <c r="I3990" i="2" s="1"/>
  <c r="J3990" i="2" a="1"/>
  <c r="J3990" i="2" s="1"/>
  <c r="C3991" i="2"/>
  <c r="D3991" i="2"/>
  <c r="G3991" i="2"/>
  <c r="H3991" i="2"/>
  <c r="I3991" i="2"/>
  <c r="J3991" i="2" a="1"/>
  <c r="J3991" i="2"/>
  <c r="C3992" i="2"/>
  <c r="D3992" i="2"/>
  <c r="G3992" i="2"/>
  <c r="H3992" i="2"/>
  <c r="I3992" i="2" s="1"/>
  <c r="J3992" i="2" a="1"/>
  <c r="J3992" i="2" s="1"/>
  <c r="C3993" i="2"/>
  <c r="D3993" i="2"/>
  <c r="G3993" i="2"/>
  <c r="H3993" i="2"/>
  <c r="I3993" i="2"/>
  <c r="J3993" i="2" a="1"/>
  <c r="J3993" i="2"/>
  <c r="C3994" i="2"/>
  <c r="D3994" i="2"/>
  <c r="G3994" i="2"/>
  <c r="H3994" i="2"/>
  <c r="I3994" i="2" s="1"/>
  <c r="J3994" i="2" a="1"/>
  <c r="J3994" i="2" s="1"/>
  <c r="C3995" i="2"/>
  <c r="D3995" i="2"/>
  <c r="G3995" i="2"/>
  <c r="H3995" i="2"/>
  <c r="I3995" i="2"/>
  <c r="J3995" i="2" a="1"/>
  <c r="J3995" i="2"/>
  <c r="C3996" i="2"/>
  <c r="D3996" i="2"/>
  <c r="G3996" i="2"/>
  <c r="H3996" i="2"/>
  <c r="I3996" i="2" s="1"/>
  <c r="J3996" i="2" a="1"/>
  <c r="J3996" i="2" s="1"/>
  <c r="C3997" i="2"/>
  <c r="D3997" i="2"/>
  <c r="G3997" i="2"/>
  <c r="H3997" i="2"/>
  <c r="I3997" i="2"/>
  <c r="J3997" i="2" a="1"/>
  <c r="J3997" i="2"/>
  <c r="C3998" i="2"/>
  <c r="D3998" i="2"/>
  <c r="G3998" i="2"/>
  <c r="H3998" i="2"/>
  <c r="I3998" i="2" s="1"/>
  <c r="J3998" i="2" a="1"/>
  <c r="J3998" i="2" s="1"/>
  <c r="C3999" i="2"/>
  <c r="D3999" i="2"/>
  <c r="G3999" i="2"/>
  <c r="H3999" i="2"/>
  <c r="I3999" i="2"/>
  <c r="J3999" i="2" a="1"/>
  <c r="J3999" i="2"/>
  <c r="C4000" i="2"/>
  <c r="D4000" i="2"/>
  <c r="G4000" i="2"/>
  <c r="H4000" i="2"/>
  <c r="I4000" i="2" s="1"/>
  <c r="J4000" i="2" a="1"/>
  <c r="J4000" i="2" s="1"/>
  <c r="C4001" i="2"/>
  <c r="D4001" i="2"/>
  <c r="G4001" i="2"/>
  <c r="H4001" i="2"/>
  <c r="I4001" i="2" s="1"/>
  <c r="J4001" i="2" a="1"/>
  <c r="J4001" i="2"/>
  <c r="C4002" i="2"/>
  <c r="D4002" i="2"/>
  <c r="G4002" i="2"/>
  <c r="H4002" i="2"/>
  <c r="I4002" i="2" s="1"/>
  <c r="J4002" i="2" a="1"/>
  <c r="J4002" i="2" s="1"/>
  <c r="C4003" i="2"/>
  <c r="D4003" i="2"/>
  <c r="G4003" i="2"/>
  <c r="H4003" i="2"/>
  <c r="I4003" i="2" s="1"/>
  <c r="J4003" i="2" a="1"/>
  <c r="J4003" i="2"/>
  <c r="C4004" i="2"/>
  <c r="D4004" i="2"/>
  <c r="G4004" i="2"/>
  <c r="H4004" i="2"/>
  <c r="I4004" i="2" s="1"/>
  <c r="J4004" i="2" a="1"/>
  <c r="J4004" i="2" s="1"/>
  <c r="C4005" i="2"/>
  <c r="D4005" i="2"/>
  <c r="G4005" i="2"/>
  <c r="H4005" i="2"/>
  <c r="I4005" i="2" s="1"/>
  <c r="J4005" i="2" a="1"/>
  <c r="J4005" i="2"/>
  <c r="C4006" i="2"/>
  <c r="D4006" i="2"/>
  <c r="G4006" i="2"/>
  <c r="H4006" i="2"/>
  <c r="I4006" i="2" s="1"/>
  <c r="J4006" i="2" a="1"/>
  <c r="J4006" i="2" s="1"/>
  <c r="C4007" i="2"/>
  <c r="D4007" i="2"/>
  <c r="G4007" i="2"/>
  <c r="H4007" i="2"/>
  <c r="I4007" i="2" s="1"/>
  <c r="J4007" i="2" a="1"/>
  <c r="J4007" i="2"/>
  <c r="C4008" i="2"/>
  <c r="D4008" i="2"/>
  <c r="G4008" i="2"/>
  <c r="H4008" i="2"/>
  <c r="I4008" i="2" s="1"/>
  <c r="J4008" i="2" a="1"/>
  <c r="J4008" i="2" s="1"/>
  <c r="C4009" i="2"/>
  <c r="D4009" i="2"/>
  <c r="G4009" i="2"/>
  <c r="H4009" i="2"/>
  <c r="I4009" i="2" s="1"/>
  <c r="J4009" i="2" a="1"/>
  <c r="J4009" i="2"/>
  <c r="C4010" i="2"/>
  <c r="D4010" i="2"/>
  <c r="G4010" i="2"/>
  <c r="H4010" i="2"/>
  <c r="I4010" i="2" s="1"/>
  <c r="J4010" i="2" a="1"/>
  <c r="J4010" i="2" s="1"/>
  <c r="C4011" i="2"/>
  <c r="D4011" i="2"/>
  <c r="G4011" i="2"/>
  <c r="H4011" i="2"/>
  <c r="I4011" i="2" s="1"/>
  <c r="J4011" i="2" a="1"/>
  <c r="J4011" i="2" s="1"/>
  <c r="C4012" i="2"/>
  <c r="D4012" i="2"/>
  <c r="G4012" i="2"/>
  <c r="H4012" i="2"/>
  <c r="I4012" i="2" s="1"/>
  <c r="J4012" i="2" a="1"/>
  <c r="J4012" i="2" s="1"/>
  <c r="C4013" i="2"/>
  <c r="D4013" i="2"/>
  <c r="G4013" i="2"/>
  <c r="H4013" i="2"/>
  <c r="I4013" i="2" s="1"/>
  <c r="J4013" i="2" a="1"/>
  <c r="J4013" i="2" s="1"/>
  <c r="C4014" i="2"/>
  <c r="D4014" i="2"/>
  <c r="G4014" i="2"/>
  <c r="H4014" i="2"/>
  <c r="I4014" i="2" s="1"/>
  <c r="J4014" i="2" a="1"/>
  <c r="J4014" i="2" s="1"/>
  <c r="C4015" i="2"/>
  <c r="D4015" i="2"/>
  <c r="G4015" i="2"/>
  <c r="H4015" i="2"/>
  <c r="I4015" i="2" s="1"/>
  <c r="J4015" i="2" a="1"/>
  <c r="J4015" i="2" s="1"/>
  <c r="C4016" i="2"/>
  <c r="D4016" i="2"/>
  <c r="G4016" i="2"/>
  <c r="H4016" i="2"/>
  <c r="I4016" i="2" s="1"/>
  <c r="J4016" i="2" a="1"/>
  <c r="J4016" i="2" s="1"/>
  <c r="C4017" i="2"/>
  <c r="D4017" i="2"/>
  <c r="G4017" i="2"/>
  <c r="H4017" i="2"/>
  <c r="I4017" i="2" s="1"/>
  <c r="J4017" i="2" a="1"/>
  <c r="J4017" i="2" s="1"/>
  <c r="C4018" i="2"/>
  <c r="D4018" i="2"/>
  <c r="G4018" i="2"/>
  <c r="H4018" i="2"/>
  <c r="I4018" i="2" s="1"/>
  <c r="J4018" i="2" a="1"/>
  <c r="J4018" i="2" s="1"/>
  <c r="C4019" i="2"/>
  <c r="D4019" i="2"/>
  <c r="G4019" i="2"/>
  <c r="H4019" i="2"/>
  <c r="I4019" i="2" s="1"/>
  <c r="J4019" i="2" a="1"/>
  <c r="J4019" i="2" s="1"/>
  <c r="C4020" i="2"/>
  <c r="D4020" i="2"/>
  <c r="G4020" i="2"/>
  <c r="H4020" i="2"/>
  <c r="I4020" i="2" s="1"/>
  <c r="J4020" i="2" a="1"/>
  <c r="J4020" i="2" s="1"/>
  <c r="C4021" i="2"/>
  <c r="D4021" i="2"/>
  <c r="G4021" i="2"/>
  <c r="H4021" i="2"/>
  <c r="I4021" i="2" s="1"/>
  <c r="J4021" i="2" a="1"/>
  <c r="J4021" i="2" s="1"/>
  <c r="C4022" i="2"/>
  <c r="D4022" i="2"/>
  <c r="G4022" i="2"/>
  <c r="H4022" i="2"/>
  <c r="I4022" i="2" s="1"/>
  <c r="J4022" i="2" a="1"/>
  <c r="J4022" i="2" s="1"/>
  <c r="C4023" i="2"/>
  <c r="D4023" i="2"/>
  <c r="G4023" i="2"/>
  <c r="H4023" i="2"/>
  <c r="I4023" i="2" s="1"/>
  <c r="J4023" i="2" a="1"/>
  <c r="J4023" i="2" s="1"/>
  <c r="C4024" i="2"/>
  <c r="D4024" i="2"/>
  <c r="G4024" i="2"/>
  <c r="H4024" i="2"/>
  <c r="I4024" i="2" s="1"/>
  <c r="J4024" i="2" a="1"/>
  <c r="J4024" i="2" s="1"/>
  <c r="C4025" i="2"/>
  <c r="D4025" i="2"/>
  <c r="G4025" i="2"/>
  <c r="H4025" i="2"/>
  <c r="I4025" i="2" s="1"/>
  <c r="J4025" i="2" a="1"/>
  <c r="J4025" i="2" s="1"/>
  <c r="C4026" i="2"/>
  <c r="D4026" i="2"/>
  <c r="G4026" i="2"/>
  <c r="H4026" i="2"/>
  <c r="I4026" i="2" s="1"/>
  <c r="J4026" i="2" a="1"/>
  <c r="J4026" i="2" s="1"/>
  <c r="C4027" i="2"/>
  <c r="D4027" i="2"/>
  <c r="G4027" i="2"/>
  <c r="H4027" i="2"/>
  <c r="I4027" i="2" s="1"/>
  <c r="J4027" i="2" a="1"/>
  <c r="J4027" i="2" s="1"/>
  <c r="C4028" i="2"/>
  <c r="D4028" i="2"/>
  <c r="G4028" i="2"/>
  <c r="H4028" i="2"/>
  <c r="I4028" i="2" s="1"/>
  <c r="J4028" i="2" a="1"/>
  <c r="J4028" i="2" s="1"/>
  <c r="C4029" i="2"/>
  <c r="D4029" i="2"/>
  <c r="G4029" i="2"/>
  <c r="H4029" i="2"/>
  <c r="I4029" i="2" s="1"/>
  <c r="J4029" i="2" a="1"/>
  <c r="J4029" i="2" s="1"/>
  <c r="C4030" i="2"/>
  <c r="D4030" i="2"/>
  <c r="G4030" i="2"/>
  <c r="H4030" i="2"/>
  <c r="I4030" i="2" s="1"/>
  <c r="J4030" i="2" a="1"/>
  <c r="J4030" i="2" s="1"/>
  <c r="C4031" i="2"/>
  <c r="D4031" i="2"/>
  <c r="G4031" i="2"/>
  <c r="H4031" i="2"/>
  <c r="I4031" i="2" s="1"/>
  <c r="J4031" i="2" a="1"/>
  <c r="J4031" i="2" s="1"/>
  <c r="C4032" i="2"/>
  <c r="D4032" i="2"/>
  <c r="G4032" i="2"/>
  <c r="H4032" i="2"/>
  <c r="I4032" i="2" s="1"/>
  <c r="J4032" i="2" a="1"/>
  <c r="J4032" i="2" s="1"/>
  <c r="C4033" i="2"/>
  <c r="D4033" i="2"/>
  <c r="G4033" i="2"/>
  <c r="H4033" i="2"/>
  <c r="I4033" i="2" s="1"/>
  <c r="J4033" i="2" a="1"/>
  <c r="J4033" i="2" s="1"/>
  <c r="C4034" i="2"/>
  <c r="D4034" i="2"/>
  <c r="G4034" i="2"/>
  <c r="H4034" i="2"/>
  <c r="I4034" i="2" s="1"/>
  <c r="J4034" i="2" a="1"/>
  <c r="J4034" i="2" s="1"/>
  <c r="C4035" i="2"/>
  <c r="D4035" i="2"/>
  <c r="G4035" i="2"/>
  <c r="H4035" i="2"/>
  <c r="I4035" i="2" s="1"/>
  <c r="J4035" i="2" a="1"/>
  <c r="J4035" i="2" s="1"/>
  <c r="C4036" i="2"/>
  <c r="D4036" i="2"/>
  <c r="G4036" i="2"/>
  <c r="H4036" i="2"/>
  <c r="I4036" i="2" s="1"/>
  <c r="J4036" i="2" a="1"/>
  <c r="J4036" i="2" s="1"/>
  <c r="C4037" i="2"/>
  <c r="D4037" i="2"/>
  <c r="G4037" i="2"/>
  <c r="H4037" i="2"/>
  <c r="I4037" i="2" s="1"/>
  <c r="J4037" i="2" a="1"/>
  <c r="J4037" i="2" s="1"/>
  <c r="C4038" i="2"/>
  <c r="D4038" i="2"/>
  <c r="G4038" i="2"/>
  <c r="H4038" i="2"/>
  <c r="I4038" i="2" s="1"/>
  <c r="J4038" i="2" a="1"/>
  <c r="J4038" i="2" s="1"/>
  <c r="C4039" i="2"/>
  <c r="D4039" i="2"/>
  <c r="G4039" i="2"/>
  <c r="H4039" i="2"/>
  <c r="I4039" i="2" s="1"/>
  <c r="J4039" i="2" a="1"/>
  <c r="J4039" i="2" s="1"/>
  <c r="C4040" i="2"/>
  <c r="D4040" i="2"/>
  <c r="G4040" i="2"/>
  <c r="H4040" i="2"/>
  <c r="I4040" i="2" s="1"/>
  <c r="J4040" i="2" a="1"/>
  <c r="J4040" i="2" s="1"/>
  <c r="C4041" i="2"/>
  <c r="D4041" i="2"/>
  <c r="G4041" i="2"/>
  <c r="H4041" i="2"/>
  <c r="I4041" i="2" s="1"/>
  <c r="J4041" i="2" a="1"/>
  <c r="J4041" i="2" s="1"/>
  <c r="C4042" i="2"/>
  <c r="D4042" i="2"/>
  <c r="G4042" i="2"/>
  <c r="H4042" i="2"/>
  <c r="I4042" i="2" s="1"/>
  <c r="J4042" i="2" a="1"/>
  <c r="J4042" i="2" s="1"/>
  <c r="C4043" i="2"/>
  <c r="D4043" i="2"/>
  <c r="G4043" i="2"/>
  <c r="H4043" i="2"/>
  <c r="I4043" i="2" s="1"/>
  <c r="J4043" i="2" a="1"/>
  <c r="J4043" i="2" s="1"/>
  <c r="C4044" i="2"/>
  <c r="D4044" i="2"/>
  <c r="G4044" i="2"/>
  <c r="H4044" i="2"/>
  <c r="I4044" i="2" s="1"/>
  <c r="J4044" i="2" a="1"/>
  <c r="J4044" i="2" s="1"/>
  <c r="C4045" i="2"/>
  <c r="D4045" i="2"/>
  <c r="G4045" i="2"/>
  <c r="H4045" i="2"/>
  <c r="I4045" i="2" s="1"/>
  <c r="J4045" i="2" a="1"/>
  <c r="J4045" i="2" s="1"/>
  <c r="C4046" i="2"/>
  <c r="D4046" i="2"/>
  <c r="G4046" i="2"/>
  <c r="H4046" i="2"/>
  <c r="I4046" i="2" s="1"/>
  <c r="J4046" i="2" a="1"/>
  <c r="J4046" i="2" s="1"/>
  <c r="C4047" i="2"/>
  <c r="D4047" i="2"/>
  <c r="G4047" i="2"/>
  <c r="H4047" i="2"/>
  <c r="I4047" i="2" s="1"/>
  <c r="J4047" i="2" a="1"/>
  <c r="J4047" i="2" s="1"/>
  <c r="C4048" i="2"/>
  <c r="D4048" i="2"/>
  <c r="G4048" i="2"/>
  <c r="H4048" i="2"/>
  <c r="I4048" i="2" s="1"/>
  <c r="J4048" i="2" a="1"/>
  <c r="J4048" i="2" s="1"/>
  <c r="C4049" i="2"/>
  <c r="D4049" i="2"/>
  <c r="G4049" i="2"/>
  <c r="H4049" i="2"/>
  <c r="I4049" i="2" s="1"/>
  <c r="J4049" i="2" a="1"/>
  <c r="J4049" i="2" s="1"/>
  <c r="C4050" i="2"/>
  <c r="D4050" i="2"/>
  <c r="G4050" i="2"/>
  <c r="H4050" i="2"/>
  <c r="I4050" i="2" s="1"/>
  <c r="J4050" i="2" a="1"/>
  <c r="J4050" i="2" s="1"/>
  <c r="C4051" i="2"/>
  <c r="D4051" i="2"/>
  <c r="G4051" i="2"/>
  <c r="H4051" i="2"/>
  <c r="I4051" i="2" s="1"/>
  <c r="J4051" i="2" a="1"/>
  <c r="J4051" i="2" s="1"/>
  <c r="C4052" i="2"/>
  <c r="D4052" i="2"/>
  <c r="G4052" i="2"/>
  <c r="H4052" i="2"/>
  <c r="I4052" i="2" s="1"/>
  <c r="J4052" i="2" a="1"/>
  <c r="J4052" i="2" s="1"/>
  <c r="C4053" i="2"/>
  <c r="D4053" i="2"/>
  <c r="G4053" i="2"/>
  <c r="H4053" i="2"/>
  <c r="I4053" i="2" s="1"/>
  <c r="J4053" i="2" a="1"/>
  <c r="J4053" i="2" s="1"/>
  <c r="C4054" i="2"/>
  <c r="D4054" i="2"/>
  <c r="G4054" i="2"/>
  <c r="H4054" i="2"/>
  <c r="I4054" i="2" s="1"/>
  <c r="J4054" i="2" a="1"/>
  <c r="J4054" i="2" s="1"/>
  <c r="C4055" i="2"/>
  <c r="D4055" i="2"/>
  <c r="G4055" i="2"/>
  <c r="H4055" i="2"/>
  <c r="I4055" i="2" s="1"/>
  <c r="J4055" i="2" a="1"/>
  <c r="J4055" i="2" s="1"/>
  <c r="C4056" i="2"/>
  <c r="D4056" i="2"/>
  <c r="G4056" i="2"/>
  <c r="H4056" i="2"/>
  <c r="I4056" i="2" s="1"/>
  <c r="J4056" i="2" a="1"/>
  <c r="J4056" i="2" s="1"/>
  <c r="C4057" i="2"/>
  <c r="D4057" i="2"/>
  <c r="G4057" i="2"/>
  <c r="H4057" i="2"/>
  <c r="I4057" i="2" s="1"/>
  <c r="J4057" i="2" a="1"/>
  <c r="J4057" i="2" s="1"/>
  <c r="C4058" i="2"/>
  <c r="D4058" i="2"/>
  <c r="G4058" i="2"/>
  <c r="H4058" i="2"/>
  <c r="I4058" i="2" s="1"/>
  <c r="J4058" i="2" a="1"/>
  <c r="J4058" i="2" s="1"/>
  <c r="C4059" i="2"/>
  <c r="D4059" i="2"/>
  <c r="G4059" i="2"/>
  <c r="H4059" i="2"/>
  <c r="I4059" i="2" s="1"/>
  <c r="J4059" i="2" a="1"/>
  <c r="J4059" i="2" s="1"/>
  <c r="C4060" i="2"/>
  <c r="D4060" i="2"/>
  <c r="G4060" i="2"/>
  <c r="H4060" i="2"/>
  <c r="I4060" i="2" s="1"/>
  <c r="J4060" i="2" a="1"/>
  <c r="J4060" i="2" s="1"/>
  <c r="C4061" i="2"/>
  <c r="D4061" i="2"/>
  <c r="G4061" i="2"/>
  <c r="H4061" i="2"/>
  <c r="I4061" i="2" s="1"/>
  <c r="J4061" i="2" a="1"/>
  <c r="J4061" i="2" s="1"/>
  <c r="C4062" i="2"/>
  <c r="D4062" i="2"/>
  <c r="G4062" i="2"/>
  <c r="H4062" i="2"/>
  <c r="I4062" i="2" s="1"/>
  <c r="J4062" i="2" a="1"/>
  <c r="J4062" i="2" s="1"/>
  <c r="C4063" i="2"/>
  <c r="D4063" i="2"/>
  <c r="G4063" i="2"/>
  <c r="H4063" i="2"/>
  <c r="I4063" i="2" s="1"/>
  <c r="J4063" i="2" a="1"/>
  <c r="J4063" i="2" s="1"/>
  <c r="C4064" i="2"/>
  <c r="D4064" i="2"/>
  <c r="G4064" i="2"/>
  <c r="H4064" i="2"/>
  <c r="I4064" i="2" s="1"/>
  <c r="J4064" i="2" a="1"/>
  <c r="J4064" i="2" s="1"/>
  <c r="C4065" i="2"/>
  <c r="D4065" i="2"/>
  <c r="G4065" i="2"/>
  <c r="H4065" i="2"/>
  <c r="I4065" i="2" s="1"/>
  <c r="J4065" i="2" a="1"/>
  <c r="J4065" i="2" s="1"/>
  <c r="C4066" i="2"/>
  <c r="D4066" i="2"/>
  <c r="G4066" i="2"/>
  <c r="H4066" i="2"/>
  <c r="I4066" i="2" s="1"/>
  <c r="J4066" i="2" a="1"/>
  <c r="J4066" i="2" s="1"/>
  <c r="C4067" i="2"/>
  <c r="D4067" i="2"/>
  <c r="G4067" i="2"/>
  <c r="H4067" i="2"/>
  <c r="I4067" i="2" s="1"/>
  <c r="J4067" i="2" a="1"/>
  <c r="J4067" i="2" s="1"/>
  <c r="C4068" i="2"/>
  <c r="D4068" i="2"/>
  <c r="G4068" i="2"/>
  <c r="H4068" i="2"/>
  <c r="I4068" i="2" s="1"/>
  <c r="J4068" i="2" a="1"/>
  <c r="J4068" i="2" s="1"/>
  <c r="C4069" i="2"/>
  <c r="D4069" i="2"/>
  <c r="G4069" i="2"/>
  <c r="H4069" i="2"/>
  <c r="I4069" i="2" s="1"/>
  <c r="J4069" i="2" a="1"/>
  <c r="J4069" i="2" s="1"/>
  <c r="C4070" i="2"/>
  <c r="D4070" i="2"/>
  <c r="G4070" i="2"/>
  <c r="H4070" i="2"/>
  <c r="I4070" i="2" s="1"/>
  <c r="J4070" i="2" a="1"/>
  <c r="J4070" i="2" s="1"/>
  <c r="C4071" i="2"/>
  <c r="D4071" i="2"/>
  <c r="G4071" i="2"/>
  <c r="H4071" i="2"/>
  <c r="I4071" i="2" s="1"/>
  <c r="J4071" i="2" a="1"/>
  <c r="J4071" i="2" s="1"/>
  <c r="C4072" i="2"/>
  <c r="D4072" i="2"/>
  <c r="G4072" i="2"/>
  <c r="H4072" i="2"/>
  <c r="I4072" i="2" s="1"/>
  <c r="J4072" i="2" a="1"/>
  <c r="J4072" i="2" s="1"/>
  <c r="C4073" i="2"/>
  <c r="D4073" i="2"/>
  <c r="G4073" i="2"/>
  <c r="H4073" i="2"/>
  <c r="I4073" i="2" s="1"/>
  <c r="J4073" i="2" a="1"/>
  <c r="J4073" i="2" s="1"/>
  <c r="C4074" i="2"/>
  <c r="D4074" i="2"/>
  <c r="G4074" i="2"/>
  <c r="H4074" i="2"/>
  <c r="I4074" i="2" s="1"/>
  <c r="J4074" i="2" a="1"/>
  <c r="J4074" i="2" s="1"/>
  <c r="C4075" i="2"/>
  <c r="D4075" i="2"/>
  <c r="G4075" i="2"/>
  <c r="H4075" i="2"/>
  <c r="I4075" i="2" s="1"/>
  <c r="J4075" i="2" a="1"/>
  <c r="J4075" i="2" s="1"/>
  <c r="C4076" i="2"/>
  <c r="D4076" i="2"/>
  <c r="G4076" i="2"/>
  <c r="H4076" i="2"/>
  <c r="I4076" i="2" s="1"/>
  <c r="J4076" i="2" a="1"/>
  <c r="J4076" i="2" s="1"/>
  <c r="C4077" i="2"/>
  <c r="D4077" i="2"/>
  <c r="G4077" i="2"/>
  <c r="H4077" i="2"/>
  <c r="I4077" i="2" s="1"/>
  <c r="J4077" i="2" a="1"/>
  <c r="J4077" i="2" s="1"/>
  <c r="C4078" i="2"/>
  <c r="D4078" i="2"/>
  <c r="G4078" i="2"/>
  <c r="H4078" i="2"/>
  <c r="I4078" i="2" s="1"/>
  <c r="J4078" i="2" a="1"/>
  <c r="J4078" i="2" s="1"/>
  <c r="C4079" i="2"/>
  <c r="D4079" i="2"/>
  <c r="G4079" i="2"/>
  <c r="H4079" i="2"/>
  <c r="I4079" i="2" s="1"/>
  <c r="J4079" i="2" a="1"/>
  <c r="J4079" i="2" s="1"/>
  <c r="C4080" i="2"/>
  <c r="D4080" i="2"/>
  <c r="G4080" i="2"/>
  <c r="H4080" i="2"/>
  <c r="I4080" i="2" s="1"/>
  <c r="J4080" i="2" a="1"/>
  <c r="J4080" i="2" s="1"/>
  <c r="C4081" i="2"/>
  <c r="D4081" i="2"/>
  <c r="G4081" i="2"/>
  <c r="H4081" i="2"/>
  <c r="I4081" i="2" s="1"/>
  <c r="J4081" i="2" a="1"/>
  <c r="J4081" i="2" s="1"/>
  <c r="C4082" i="2"/>
  <c r="D4082" i="2"/>
  <c r="G4082" i="2"/>
  <c r="H4082" i="2"/>
  <c r="I4082" i="2" s="1"/>
  <c r="J4082" i="2" a="1"/>
  <c r="J4082" i="2" s="1"/>
  <c r="C4083" i="2"/>
  <c r="D4083" i="2"/>
  <c r="G4083" i="2"/>
  <c r="H4083" i="2"/>
  <c r="I4083" i="2" s="1"/>
  <c r="J4083" i="2" a="1"/>
  <c r="J4083" i="2" s="1"/>
  <c r="C4084" i="2"/>
  <c r="D4084" i="2"/>
  <c r="G4084" i="2"/>
  <c r="H4084" i="2"/>
  <c r="I4084" i="2" s="1"/>
  <c r="J4084" i="2" a="1"/>
  <c r="J4084" i="2" s="1"/>
  <c r="C4085" i="2"/>
  <c r="D4085" i="2"/>
  <c r="G4085" i="2"/>
  <c r="H4085" i="2"/>
  <c r="I4085" i="2" s="1"/>
  <c r="J4085" i="2" a="1"/>
  <c r="J4085" i="2" s="1"/>
  <c r="C4086" i="2"/>
  <c r="D4086" i="2"/>
  <c r="G4086" i="2"/>
  <c r="H4086" i="2"/>
  <c r="I4086" i="2" s="1"/>
  <c r="J4086" i="2" a="1"/>
  <c r="J4086" i="2" s="1"/>
  <c r="C4087" i="2"/>
  <c r="D4087" i="2"/>
  <c r="G4087" i="2"/>
  <c r="H4087" i="2"/>
  <c r="I4087" i="2" s="1"/>
  <c r="J4087" i="2" a="1"/>
  <c r="J4087" i="2" s="1"/>
  <c r="C4088" i="2"/>
  <c r="D4088" i="2"/>
  <c r="G4088" i="2"/>
  <c r="H4088" i="2"/>
  <c r="I4088" i="2" s="1"/>
  <c r="J4088" i="2" a="1"/>
  <c r="J4088" i="2" s="1"/>
  <c r="C4089" i="2"/>
  <c r="D4089" i="2"/>
  <c r="G4089" i="2"/>
  <c r="H4089" i="2"/>
  <c r="I4089" i="2" s="1"/>
  <c r="J4089" i="2" a="1"/>
  <c r="J4089" i="2" s="1"/>
  <c r="C4090" i="2"/>
  <c r="D4090" i="2"/>
  <c r="G4090" i="2"/>
  <c r="H4090" i="2"/>
  <c r="I4090" i="2" s="1"/>
  <c r="J4090" i="2" a="1"/>
  <c r="J4090" i="2" s="1"/>
  <c r="C4091" i="2"/>
  <c r="D4091" i="2"/>
  <c r="G4091" i="2"/>
  <c r="H4091" i="2"/>
  <c r="I4091" i="2" s="1"/>
  <c r="J4091" i="2" a="1"/>
  <c r="J4091" i="2" s="1"/>
  <c r="C4092" i="2"/>
  <c r="D4092" i="2"/>
  <c r="G4092" i="2"/>
  <c r="H4092" i="2"/>
  <c r="I4092" i="2" s="1"/>
  <c r="J4092" i="2" a="1"/>
  <c r="J4092" i="2" s="1"/>
  <c r="C4093" i="2"/>
  <c r="D4093" i="2"/>
  <c r="G4093" i="2"/>
  <c r="H4093" i="2"/>
  <c r="I4093" i="2" s="1"/>
  <c r="J4093" i="2" a="1"/>
  <c r="J4093" i="2" s="1"/>
  <c r="C4094" i="2"/>
  <c r="D4094" i="2"/>
  <c r="G4094" i="2"/>
  <c r="H4094" i="2"/>
  <c r="I4094" i="2" s="1"/>
  <c r="J4094" i="2" a="1"/>
  <c r="J4094" i="2" s="1"/>
  <c r="C4095" i="2"/>
  <c r="D4095" i="2"/>
  <c r="G4095" i="2"/>
  <c r="H4095" i="2"/>
  <c r="I4095" i="2" s="1"/>
  <c r="J4095" i="2" a="1"/>
  <c r="J4095" i="2" s="1"/>
  <c r="C4096" i="2"/>
  <c r="D4096" i="2"/>
  <c r="G4096" i="2"/>
  <c r="H4096" i="2"/>
  <c r="I4096" i="2" s="1"/>
  <c r="J4096" i="2" a="1"/>
  <c r="J4096" i="2" s="1"/>
  <c r="C4097" i="2"/>
  <c r="D4097" i="2"/>
  <c r="G4097" i="2"/>
  <c r="H4097" i="2"/>
  <c r="I4097" i="2" s="1"/>
  <c r="J4097" i="2" a="1"/>
  <c r="J4097" i="2" s="1"/>
  <c r="C4098" i="2"/>
  <c r="D4098" i="2"/>
  <c r="G4098" i="2"/>
  <c r="H4098" i="2"/>
  <c r="I4098" i="2" s="1"/>
  <c r="J4098" i="2" a="1"/>
  <c r="J4098" i="2" s="1"/>
  <c r="C4099" i="2"/>
  <c r="D4099" i="2"/>
  <c r="G4099" i="2"/>
  <c r="H4099" i="2"/>
  <c r="I4099" i="2" s="1"/>
  <c r="J4099" i="2" a="1"/>
  <c r="J4099" i="2" s="1"/>
  <c r="C4100" i="2"/>
  <c r="D4100" i="2"/>
  <c r="G4100" i="2"/>
  <c r="H4100" i="2"/>
  <c r="I4100" i="2" s="1"/>
  <c r="J4100" i="2" a="1"/>
  <c r="J4100" i="2" s="1"/>
  <c r="C4101" i="2"/>
  <c r="D4101" i="2"/>
  <c r="G4101" i="2"/>
  <c r="H4101" i="2"/>
  <c r="I4101" i="2" s="1"/>
  <c r="J4101" i="2" a="1"/>
  <c r="J4101" i="2" s="1"/>
  <c r="C4102" i="2"/>
  <c r="D4102" i="2"/>
  <c r="G4102" i="2"/>
  <c r="H4102" i="2"/>
  <c r="I4102" i="2" s="1"/>
  <c r="J4102" i="2" a="1"/>
  <c r="J4102" i="2" s="1"/>
  <c r="C4103" i="2"/>
  <c r="D4103" i="2"/>
  <c r="G4103" i="2"/>
  <c r="H4103" i="2"/>
  <c r="I4103" i="2" s="1"/>
  <c r="J4103" i="2" a="1"/>
  <c r="J4103" i="2" s="1"/>
  <c r="C4104" i="2"/>
  <c r="D4104" i="2"/>
  <c r="G4104" i="2"/>
  <c r="H4104" i="2"/>
  <c r="I4104" i="2" s="1"/>
  <c r="J4104" i="2" a="1"/>
  <c r="J4104" i="2" s="1"/>
  <c r="C4105" i="2"/>
  <c r="D4105" i="2"/>
  <c r="G4105" i="2"/>
  <c r="H4105" i="2"/>
  <c r="I4105" i="2" s="1"/>
  <c r="J4105" i="2" a="1"/>
  <c r="J4105" i="2" s="1"/>
  <c r="C4106" i="2"/>
  <c r="D4106" i="2"/>
  <c r="G4106" i="2"/>
  <c r="H4106" i="2"/>
  <c r="I4106" i="2" s="1"/>
  <c r="J4106" i="2" a="1"/>
  <c r="J4106" i="2" s="1"/>
  <c r="C4107" i="2"/>
  <c r="D4107" i="2"/>
  <c r="G4107" i="2"/>
  <c r="H4107" i="2"/>
  <c r="I4107" i="2" s="1"/>
  <c r="J4107" i="2" a="1"/>
  <c r="J4107" i="2" s="1"/>
  <c r="C4108" i="2"/>
  <c r="D4108" i="2"/>
  <c r="G4108" i="2"/>
  <c r="H4108" i="2"/>
  <c r="I4108" i="2" s="1"/>
  <c r="J4108" i="2" a="1"/>
  <c r="J4108" i="2" s="1"/>
  <c r="C4109" i="2"/>
  <c r="D4109" i="2"/>
  <c r="G4109" i="2"/>
  <c r="H4109" i="2"/>
  <c r="I4109" i="2" s="1"/>
  <c r="J4109" i="2" a="1"/>
  <c r="J4109" i="2" s="1"/>
  <c r="C4110" i="2"/>
  <c r="D4110" i="2"/>
  <c r="G4110" i="2"/>
  <c r="H4110" i="2"/>
  <c r="I4110" i="2" s="1"/>
  <c r="J4110" i="2" a="1"/>
  <c r="J4110" i="2" s="1"/>
  <c r="C4111" i="2"/>
  <c r="D4111" i="2"/>
  <c r="G4111" i="2"/>
  <c r="H4111" i="2"/>
  <c r="I4111" i="2" s="1"/>
  <c r="J4111" i="2" a="1"/>
  <c r="J4111" i="2" s="1"/>
  <c r="C4112" i="2"/>
  <c r="D4112" i="2"/>
  <c r="G4112" i="2"/>
  <c r="H4112" i="2"/>
  <c r="I4112" i="2" s="1"/>
  <c r="J4112" i="2" a="1"/>
  <c r="J4112" i="2" s="1"/>
  <c r="C4113" i="2"/>
  <c r="D4113" i="2"/>
  <c r="G4113" i="2"/>
  <c r="H4113" i="2"/>
  <c r="I4113" i="2" s="1"/>
  <c r="J4113" i="2" a="1"/>
  <c r="J4113" i="2" s="1"/>
  <c r="C4114" i="2"/>
  <c r="D4114" i="2"/>
  <c r="G4114" i="2"/>
  <c r="H4114" i="2"/>
  <c r="I4114" i="2" s="1"/>
  <c r="J4114" i="2" a="1"/>
  <c r="J4114" i="2" s="1"/>
  <c r="C4115" i="2"/>
  <c r="D4115" i="2"/>
  <c r="G4115" i="2"/>
  <c r="H4115" i="2"/>
  <c r="I4115" i="2" s="1"/>
  <c r="J4115" i="2" a="1"/>
  <c r="J4115" i="2" s="1"/>
  <c r="C4116" i="2"/>
  <c r="D4116" i="2"/>
  <c r="G4116" i="2"/>
  <c r="H4116" i="2"/>
  <c r="I4116" i="2" s="1"/>
  <c r="J4116" i="2" a="1"/>
  <c r="J4116" i="2" s="1"/>
  <c r="C4117" i="2"/>
  <c r="D4117" i="2"/>
  <c r="G4117" i="2"/>
  <c r="H4117" i="2"/>
  <c r="I4117" i="2" s="1"/>
  <c r="J4117" i="2" a="1"/>
  <c r="J4117" i="2" s="1"/>
  <c r="C4118" i="2"/>
  <c r="D4118" i="2"/>
  <c r="G4118" i="2"/>
  <c r="H4118" i="2"/>
  <c r="I4118" i="2" s="1"/>
  <c r="J4118" i="2" a="1"/>
  <c r="J4118" i="2" s="1"/>
  <c r="C4119" i="2"/>
  <c r="D4119" i="2"/>
  <c r="G4119" i="2"/>
  <c r="H4119" i="2"/>
  <c r="I4119" i="2" s="1"/>
  <c r="J4119" i="2" a="1"/>
  <c r="J4119" i="2" s="1"/>
  <c r="C4120" i="2"/>
  <c r="D4120" i="2"/>
  <c r="G4120" i="2"/>
  <c r="H4120" i="2"/>
  <c r="I4120" i="2" s="1"/>
  <c r="J4120" i="2" a="1"/>
  <c r="J4120" i="2" s="1"/>
  <c r="C4121" i="2"/>
  <c r="D4121" i="2"/>
  <c r="G4121" i="2"/>
  <c r="H4121" i="2"/>
  <c r="I4121" i="2" s="1"/>
  <c r="J4121" i="2" a="1"/>
  <c r="J4121" i="2" s="1"/>
  <c r="C4122" i="2"/>
  <c r="D4122" i="2"/>
  <c r="G4122" i="2"/>
  <c r="H4122" i="2"/>
  <c r="I4122" i="2" s="1"/>
  <c r="J4122" i="2" a="1"/>
  <c r="J4122" i="2" s="1"/>
  <c r="C4123" i="2"/>
  <c r="D4123" i="2"/>
  <c r="G4123" i="2"/>
  <c r="H4123" i="2"/>
  <c r="I4123" i="2" s="1"/>
  <c r="J4123" i="2" a="1"/>
  <c r="J4123" i="2" s="1"/>
  <c r="C4124" i="2"/>
  <c r="D4124" i="2"/>
  <c r="G4124" i="2"/>
  <c r="H4124" i="2"/>
  <c r="I4124" i="2" s="1"/>
  <c r="J4124" i="2" a="1"/>
  <c r="J4124" i="2" s="1"/>
  <c r="C4125" i="2"/>
  <c r="D4125" i="2"/>
  <c r="G4125" i="2"/>
  <c r="H4125" i="2"/>
  <c r="I4125" i="2" s="1"/>
  <c r="J4125" i="2" a="1"/>
  <c r="J4125" i="2" s="1"/>
  <c r="C4126" i="2"/>
  <c r="D4126" i="2"/>
  <c r="G4126" i="2"/>
  <c r="H4126" i="2"/>
  <c r="I4126" i="2" s="1"/>
  <c r="J4126" i="2" a="1"/>
  <c r="J4126" i="2" s="1"/>
  <c r="C4127" i="2"/>
  <c r="D4127" i="2"/>
  <c r="G4127" i="2"/>
  <c r="H4127" i="2"/>
  <c r="I4127" i="2" s="1"/>
  <c r="J4127" i="2" a="1"/>
  <c r="J4127" i="2" s="1"/>
  <c r="C4128" i="2"/>
  <c r="D4128" i="2"/>
  <c r="G4128" i="2"/>
  <c r="H4128" i="2"/>
  <c r="I4128" i="2" s="1"/>
  <c r="J4128" i="2" a="1"/>
  <c r="J4128" i="2" s="1"/>
  <c r="C4129" i="2"/>
  <c r="D4129" i="2"/>
  <c r="G4129" i="2"/>
  <c r="H4129" i="2"/>
  <c r="I4129" i="2" s="1"/>
  <c r="J4129" i="2" a="1"/>
  <c r="J4129" i="2" s="1"/>
  <c r="C4130" i="2"/>
  <c r="D4130" i="2"/>
  <c r="G4130" i="2"/>
  <c r="H4130" i="2"/>
  <c r="I4130" i="2" s="1"/>
  <c r="J4130" i="2" a="1"/>
  <c r="J4130" i="2" s="1"/>
  <c r="C4131" i="2"/>
  <c r="D4131" i="2"/>
  <c r="G4131" i="2"/>
  <c r="H4131" i="2"/>
  <c r="I4131" i="2" s="1"/>
  <c r="J4131" i="2" a="1"/>
  <c r="J4131" i="2" s="1"/>
  <c r="C4132" i="2"/>
  <c r="D4132" i="2"/>
  <c r="G4132" i="2"/>
  <c r="H4132" i="2"/>
  <c r="I4132" i="2" s="1"/>
  <c r="J4132" i="2" a="1"/>
  <c r="J4132" i="2" s="1"/>
  <c r="C4133" i="2"/>
  <c r="D4133" i="2"/>
  <c r="G4133" i="2"/>
  <c r="H4133" i="2"/>
  <c r="I4133" i="2" s="1"/>
  <c r="J4133" i="2" a="1"/>
  <c r="J4133" i="2" s="1"/>
  <c r="C4134" i="2"/>
  <c r="D4134" i="2"/>
  <c r="G4134" i="2"/>
  <c r="H4134" i="2"/>
  <c r="I4134" i="2" s="1"/>
  <c r="J4134" i="2" a="1"/>
  <c r="J4134" i="2" s="1"/>
  <c r="C4135" i="2"/>
  <c r="D4135" i="2"/>
  <c r="G4135" i="2"/>
  <c r="H4135" i="2"/>
  <c r="I4135" i="2" s="1"/>
  <c r="J4135" i="2" a="1"/>
  <c r="J4135" i="2" s="1"/>
  <c r="C4136" i="2"/>
  <c r="D4136" i="2"/>
  <c r="G4136" i="2"/>
  <c r="H4136" i="2"/>
  <c r="I4136" i="2" s="1"/>
  <c r="J4136" i="2" a="1"/>
  <c r="J4136" i="2" s="1"/>
  <c r="C4137" i="2"/>
  <c r="D4137" i="2"/>
  <c r="G4137" i="2"/>
  <c r="H4137" i="2"/>
  <c r="I4137" i="2" s="1"/>
  <c r="J4137" i="2" a="1"/>
  <c r="J4137" i="2" s="1"/>
  <c r="C4138" i="2"/>
  <c r="D4138" i="2"/>
  <c r="G4138" i="2"/>
  <c r="H4138" i="2"/>
  <c r="I4138" i="2" s="1"/>
  <c r="J4138" i="2" a="1"/>
  <c r="J4138" i="2" s="1"/>
  <c r="C4139" i="2"/>
  <c r="D4139" i="2"/>
  <c r="G4139" i="2"/>
  <c r="H4139" i="2"/>
  <c r="I4139" i="2" s="1"/>
  <c r="J4139" i="2" a="1"/>
  <c r="J4139" i="2" s="1"/>
  <c r="C4140" i="2"/>
  <c r="D4140" i="2"/>
  <c r="G4140" i="2"/>
  <c r="H4140" i="2"/>
  <c r="I4140" i="2" s="1"/>
  <c r="J4140" i="2" a="1"/>
  <c r="J4140" i="2" s="1"/>
  <c r="C4141" i="2"/>
  <c r="D4141" i="2"/>
  <c r="G4141" i="2"/>
  <c r="H4141" i="2"/>
  <c r="I4141" i="2" s="1"/>
  <c r="J4141" i="2" a="1"/>
  <c r="J4141" i="2" s="1"/>
  <c r="C4142" i="2"/>
  <c r="D4142" i="2"/>
  <c r="G4142" i="2"/>
  <c r="H4142" i="2"/>
  <c r="I4142" i="2" s="1"/>
  <c r="J4142" i="2" a="1"/>
  <c r="J4142" i="2" s="1"/>
  <c r="C4143" i="2"/>
  <c r="D4143" i="2"/>
  <c r="G4143" i="2"/>
  <c r="H4143" i="2"/>
  <c r="I4143" i="2" s="1"/>
  <c r="J4143" i="2" a="1"/>
  <c r="J4143" i="2" s="1"/>
  <c r="C4144" i="2"/>
  <c r="D4144" i="2"/>
  <c r="G4144" i="2"/>
  <c r="H4144" i="2"/>
  <c r="I4144" i="2" s="1"/>
  <c r="J4144" i="2" a="1"/>
  <c r="J4144" i="2" s="1"/>
  <c r="C4145" i="2"/>
  <c r="D4145" i="2"/>
  <c r="G4145" i="2"/>
  <c r="H4145" i="2"/>
  <c r="I4145" i="2" s="1"/>
  <c r="J4145" i="2" a="1"/>
  <c r="J4145" i="2" s="1"/>
  <c r="C4146" i="2"/>
  <c r="D4146" i="2"/>
  <c r="G4146" i="2"/>
  <c r="H4146" i="2"/>
  <c r="I4146" i="2" s="1"/>
  <c r="J4146" i="2" a="1"/>
  <c r="J4146" i="2" s="1"/>
  <c r="C4147" i="2"/>
  <c r="D4147" i="2"/>
  <c r="G4147" i="2"/>
  <c r="H4147" i="2"/>
  <c r="I4147" i="2" s="1"/>
  <c r="J4147" i="2" a="1"/>
  <c r="J4147" i="2" s="1"/>
  <c r="C4148" i="2"/>
  <c r="D4148" i="2"/>
  <c r="G4148" i="2"/>
  <c r="H4148" i="2"/>
  <c r="I4148" i="2" s="1"/>
  <c r="J4148" i="2" a="1"/>
  <c r="J4148" i="2" s="1"/>
  <c r="C4149" i="2"/>
  <c r="D4149" i="2"/>
  <c r="G4149" i="2"/>
  <c r="H4149" i="2"/>
  <c r="I4149" i="2" s="1"/>
  <c r="J4149" i="2" a="1"/>
  <c r="J4149" i="2" s="1"/>
  <c r="C4150" i="2"/>
  <c r="D4150" i="2"/>
  <c r="G4150" i="2"/>
  <c r="H4150" i="2"/>
  <c r="I4150" i="2" s="1"/>
  <c r="J4150" i="2" a="1"/>
  <c r="J4150" i="2" s="1"/>
  <c r="C4151" i="2"/>
  <c r="D4151" i="2"/>
  <c r="G4151" i="2"/>
  <c r="H4151" i="2"/>
  <c r="I4151" i="2" s="1"/>
  <c r="J4151" i="2" a="1"/>
  <c r="J4151" i="2" s="1"/>
  <c r="C4152" i="2"/>
  <c r="D4152" i="2"/>
  <c r="G4152" i="2"/>
  <c r="H4152" i="2"/>
  <c r="I4152" i="2" s="1"/>
  <c r="J4152" i="2" a="1"/>
  <c r="J4152" i="2" s="1"/>
  <c r="C4153" i="2"/>
  <c r="D4153" i="2"/>
  <c r="G4153" i="2"/>
  <c r="H4153" i="2"/>
  <c r="I4153" i="2" s="1"/>
  <c r="J4153" i="2" a="1"/>
  <c r="J4153" i="2" s="1"/>
  <c r="C4154" i="2"/>
  <c r="D4154" i="2"/>
  <c r="G4154" i="2"/>
  <c r="H4154" i="2"/>
  <c r="I4154" i="2" s="1"/>
  <c r="J4154" i="2" a="1"/>
  <c r="J4154" i="2" s="1"/>
  <c r="C4155" i="2"/>
  <c r="D4155" i="2"/>
  <c r="G4155" i="2"/>
  <c r="H4155" i="2"/>
  <c r="I4155" i="2" s="1"/>
  <c r="J4155" i="2" a="1"/>
  <c r="J4155" i="2" s="1"/>
  <c r="C4156" i="2"/>
  <c r="D4156" i="2"/>
  <c r="G4156" i="2"/>
  <c r="H4156" i="2"/>
  <c r="I4156" i="2" s="1"/>
  <c r="J4156" i="2" a="1"/>
  <c r="J4156" i="2" s="1"/>
  <c r="C4157" i="2"/>
  <c r="D4157" i="2"/>
  <c r="G4157" i="2"/>
  <c r="H4157" i="2"/>
  <c r="I4157" i="2" s="1"/>
  <c r="J4157" i="2" a="1"/>
  <c r="J4157" i="2" s="1"/>
  <c r="C4158" i="2"/>
  <c r="D4158" i="2"/>
  <c r="G4158" i="2"/>
  <c r="H4158" i="2"/>
  <c r="I4158" i="2" s="1"/>
  <c r="J4158" i="2" a="1"/>
  <c r="J4158" i="2" s="1"/>
  <c r="C4159" i="2"/>
  <c r="D4159" i="2"/>
  <c r="G4159" i="2"/>
  <c r="H4159" i="2"/>
  <c r="I4159" i="2" s="1"/>
  <c r="J4159" i="2" a="1"/>
  <c r="J4159" i="2" s="1"/>
  <c r="C4160" i="2"/>
  <c r="D4160" i="2"/>
  <c r="G4160" i="2"/>
  <c r="H4160" i="2"/>
  <c r="I4160" i="2" s="1"/>
  <c r="J4160" i="2" a="1"/>
  <c r="J4160" i="2" s="1"/>
  <c r="C4161" i="2"/>
  <c r="D4161" i="2"/>
  <c r="G4161" i="2"/>
  <c r="H4161" i="2"/>
  <c r="I4161" i="2" s="1"/>
  <c r="J4161" i="2" a="1"/>
  <c r="J4161" i="2" s="1"/>
  <c r="C4162" i="2"/>
  <c r="D4162" i="2"/>
  <c r="G4162" i="2"/>
  <c r="H4162" i="2"/>
  <c r="I4162" i="2" s="1"/>
  <c r="J4162" i="2" a="1"/>
  <c r="J4162" i="2" s="1"/>
  <c r="C4163" i="2"/>
  <c r="D4163" i="2"/>
  <c r="G4163" i="2"/>
  <c r="H4163" i="2"/>
  <c r="I4163" i="2" s="1"/>
  <c r="J4163" i="2" a="1"/>
  <c r="J4163" i="2" s="1"/>
  <c r="C4164" i="2"/>
  <c r="D4164" i="2"/>
  <c r="G4164" i="2"/>
  <c r="H4164" i="2"/>
  <c r="I4164" i="2" s="1"/>
  <c r="J4164" i="2" a="1"/>
  <c r="J4164" i="2" s="1"/>
  <c r="C4165" i="2"/>
  <c r="D4165" i="2"/>
  <c r="G4165" i="2"/>
  <c r="H4165" i="2"/>
  <c r="I4165" i="2" s="1"/>
  <c r="J4165" i="2" a="1"/>
  <c r="J4165" i="2" s="1"/>
  <c r="C4166" i="2"/>
  <c r="D4166" i="2"/>
  <c r="G4166" i="2"/>
  <c r="H4166" i="2"/>
  <c r="I4166" i="2" s="1"/>
  <c r="J4166" i="2" a="1"/>
  <c r="J4166" i="2" s="1"/>
  <c r="C4167" i="2"/>
  <c r="D4167" i="2"/>
  <c r="G4167" i="2"/>
  <c r="H4167" i="2"/>
  <c r="I4167" i="2" s="1"/>
  <c r="J4167" i="2" a="1"/>
  <c r="J4167" i="2" s="1"/>
  <c r="C4168" i="2"/>
  <c r="D4168" i="2"/>
  <c r="G4168" i="2"/>
  <c r="H4168" i="2"/>
  <c r="I4168" i="2" s="1"/>
  <c r="J4168" i="2" a="1"/>
  <c r="J4168" i="2" s="1"/>
  <c r="C4169" i="2"/>
  <c r="D4169" i="2"/>
  <c r="G4169" i="2"/>
  <c r="H4169" i="2"/>
  <c r="I4169" i="2" s="1"/>
  <c r="J4169" i="2" a="1"/>
  <c r="J4169" i="2" s="1"/>
  <c r="C4170" i="2"/>
  <c r="D4170" i="2"/>
  <c r="G4170" i="2"/>
  <c r="H4170" i="2"/>
  <c r="I4170" i="2" s="1"/>
  <c r="J4170" i="2" a="1"/>
  <c r="J4170" i="2" s="1"/>
  <c r="C4171" i="2"/>
  <c r="D4171" i="2"/>
  <c r="G4171" i="2"/>
  <c r="H4171" i="2"/>
  <c r="I4171" i="2" s="1"/>
  <c r="J4171" i="2" a="1"/>
  <c r="J4171" i="2" s="1"/>
  <c r="C4172" i="2"/>
  <c r="D4172" i="2"/>
  <c r="G4172" i="2"/>
  <c r="H4172" i="2"/>
  <c r="I4172" i="2" s="1"/>
  <c r="J4172" i="2" a="1"/>
  <c r="J4172" i="2" s="1"/>
  <c r="C4173" i="2"/>
  <c r="D4173" i="2"/>
  <c r="G4173" i="2"/>
  <c r="H4173" i="2"/>
  <c r="I4173" i="2" s="1"/>
  <c r="J4173" i="2" a="1"/>
  <c r="J4173" i="2" s="1"/>
  <c r="C4174" i="2"/>
  <c r="D4174" i="2"/>
  <c r="G4174" i="2"/>
  <c r="H4174" i="2"/>
  <c r="I4174" i="2" s="1"/>
  <c r="J4174" i="2" a="1"/>
  <c r="J4174" i="2" s="1"/>
  <c r="C4175" i="2"/>
  <c r="D4175" i="2"/>
  <c r="G4175" i="2"/>
  <c r="H4175" i="2"/>
  <c r="I4175" i="2" s="1"/>
  <c r="J4175" i="2" a="1"/>
  <c r="J4175" i="2" s="1"/>
  <c r="C4176" i="2"/>
  <c r="D4176" i="2"/>
  <c r="G4176" i="2"/>
  <c r="H4176" i="2"/>
  <c r="I4176" i="2" s="1"/>
  <c r="J4176" i="2" a="1"/>
  <c r="J4176" i="2" s="1"/>
  <c r="C4177" i="2"/>
  <c r="D4177" i="2"/>
  <c r="G4177" i="2"/>
  <c r="H4177" i="2"/>
  <c r="I4177" i="2" s="1"/>
  <c r="J4177" i="2" a="1"/>
  <c r="J4177" i="2" s="1"/>
  <c r="C4178" i="2"/>
  <c r="D4178" i="2"/>
  <c r="G4178" i="2"/>
  <c r="H4178" i="2"/>
  <c r="I4178" i="2" s="1"/>
  <c r="J4178" i="2" a="1"/>
  <c r="J4178" i="2" s="1"/>
  <c r="C4179" i="2"/>
  <c r="D4179" i="2"/>
  <c r="G4179" i="2"/>
  <c r="H4179" i="2"/>
  <c r="I4179" i="2" s="1"/>
  <c r="J4179" i="2" a="1"/>
  <c r="J4179" i="2" s="1"/>
  <c r="C4180" i="2"/>
  <c r="D4180" i="2"/>
  <c r="G4180" i="2"/>
  <c r="H4180" i="2"/>
  <c r="I4180" i="2" s="1"/>
  <c r="J4180" i="2" a="1"/>
  <c r="J4180" i="2" s="1"/>
  <c r="C4181" i="2"/>
  <c r="D4181" i="2"/>
  <c r="G4181" i="2"/>
  <c r="H4181" i="2"/>
  <c r="I4181" i="2" s="1"/>
  <c r="J4181" i="2" a="1"/>
  <c r="J4181" i="2" s="1"/>
  <c r="C4182" i="2"/>
  <c r="D4182" i="2"/>
  <c r="G4182" i="2"/>
  <c r="H4182" i="2"/>
  <c r="I4182" i="2" s="1"/>
  <c r="J4182" i="2" a="1"/>
  <c r="J4182" i="2" s="1"/>
  <c r="C4183" i="2"/>
  <c r="D4183" i="2"/>
  <c r="G4183" i="2"/>
  <c r="H4183" i="2"/>
  <c r="I4183" i="2" s="1"/>
  <c r="J4183" i="2" a="1"/>
  <c r="J4183" i="2" s="1"/>
  <c r="C4184" i="2"/>
  <c r="D4184" i="2"/>
  <c r="G4184" i="2"/>
  <c r="H4184" i="2"/>
  <c r="I4184" i="2" s="1"/>
  <c r="J4184" i="2" a="1"/>
  <c r="J4184" i="2" s="1"/>
  <c r="C4185" i="2"/>
  <c r="D4185" i="2"/>
  <c r="G4185" i="2"/>
  <c r="H4185" i="2"/>
  <c r="I4185" i="2" s="1"/>
  <c r="J4185" i="2" a="1"/>
  <c r="J4185" i="2" s="1"/>
  <c r="C4186" i="2"/>
  <c r="D4186" i="2"/>
  <c r="G4186" i="2"/>
  <c r="H4186" i="2"/>
  <c r="I4186" i="2" s="1"/>
  <c r="J4186" i="2" a="1"/>
  <c r="J4186" i="2" s="1"/>
  <c r="C4187" i="2"/>
  <c r="D4187" i="2"/>
  <c r="G4187" i="2"/>
  <c r="H4187" i="2"/>
  <c r="I4187" i="2" s="1"/>
  <c r="J4187" i="2" a="1"/>
  <c r="J4187" i="2" s="1"/>
  <c r="C4188" i="2"/>
  <c r="D4188" i="2"/>
  <c r="G4188" i="2"/>
  <c r="H4188" i="2"/>
  <c r="I4188" i="2" s="1"/>
  <c r="J4188" i="2" a="1"/>
  <c r="J4188" i="2" s="1"/>
  <c r="C4189" i="2"/>
  <c r="D4189" i="2"/>
  <c r="G4189" i="2"/>
  <c r="H4189" i="2"/>
  <c r="I4189" i="2" s="1"/>
  <c r="J4189" i="2" a="1"/>
  <c r="J4189" i="2" s="1"/>
  <c r="C4190" i="2"/>
  <c r="D4190" i="2"/>
  <c r="G4190" i="2"/>
  <c r="H4190" i="2"/>
  <c r="I4190" i="2" s="1"/>
  <c r="J4190" i="2" a="1"/>
  <c r="J4190" i="2" s="1"/>
  <c r="C4191" i="2"/>
  <c r="D4191" i="2"/>
  <c r="G4191" i="2"/>
  <c r="H4191" i="2"/>
  <c r="I4191" i="2" s="1"/>
  <c r="J4191" i="2" a="1"/>
  <c r="J4191" i="2" s="1"/>
  <c r="C4192" i="2"/>
  <c r="D4192" i="2"/>
  <c r="G4192" i="2"/>
  <c r="H4192" i="2"/>
  <c r="I4192" i="2" s="1"/>
  <c r="J4192" i="2" a="1"/>
  <c r="J4192" i="2" s="1"/>
  <c r="C4193" i="2"/>
  <c r="D4193" i="2"/>
  <c r="G4193" i="2"/>
  <c r="H4193" i="2"/>
  <c r="I4193" i="2" s="1"/>
  <c r="J4193" i="2" a="1"/>
  <c r="J4193" i="2" s="1"/>
  <c r="C4194" i="2"/>
  <c r="D4194" i="2"/>
  <c r="G4194" i="2"/>
  <c r="H4194" i="2"/>
  <c r="I4194" i="2" s="1"/>
  <c r="J4194" i="2" a="1"/>
  <c r="J4194" i="2" s="1"/>
  <c r="C4195" i="2"/>
  <c r="D4195" i="2"/>
  <c r="G4195" i="2"/>
  <c r="H4195" i="2"/>
  <c r="I4195" i="2" s="1"/>
  <c r="J4195" i="2" a="1"/>
  <c r="J4195" i="2" s="1"/>
  <c r="C4196" i="2"/>
  <c r="D4196" i="2"/>
  <c r="G4196" i="2"/>
  <c r="H4196" i="2"/>
  <c r="I4196" i="2" s="1"/>
  <c r="J4196" i="2" a="1"/>
  <c r="J4196" i="2" s="1"/>
  <c r="C4197" i="2"/>
  <c r="D4197" i="2"/>
  <c r="G4197" i="2"/>
  <c r="H4197" i="2"/>
  <c r="I4197" i="2" s="1"/>
  <c r="J4197" i="2" a="1"/>
  <c r="J4197" i="2" s="1"/>
  <c r="C4198" i="2"/>
  <c r="D4198" i="2"/>
  <c r="G4198" i="2"/>
  <c r="H4198" i="2"/>
  <c r="I4198" i="2" s="1"/>
  <c r="J4198" i="2" a="1"/>
  <c r="J4198" i="2" s="1"/>
  <c r="C4199" i="2"/>
  <c r="D4199" i="2"/>
  <c r="G4199" i="2"/>
  <c r="H4199" i="2"/>
  <c r="I4199" i="2" s="1"/>
  <c r="J4199" i="2" a="1"/>
  <c r="J4199" i="2" s="1"/>
  <c r="C4200" i="2"/>
  <c r="D4200" i="2"/>
  <c r="G4200" i="2"/>
  <c r="H4200" i="2"/>
  <c r="I4200" i="2" s="1"/>
  <c r="J4200" i="2" a="1"/>
  <c r="J4200" i="2" s="1"/>
  <c r="C4201" i="2"/>
  <c r="D4201" i="2"/>
  <c r="G4201" i="2"/>
  <c r="H4201" i="2"/>
  <c r="I4201" i="2" s="1"/>
  <c r="J4201" i="2" a="1"/>
  <c r="J4201" i="2" s="1"/>
  <c r="C4202" i="2"/>
  <c r="D4202" i="2"/>
  <c r="G4202" i="2"/>
  <c r="H4202" i="2"/>
  <c r="I4202" i="2" s="1"/>
  <c r="J4202" i="2" a="1"/>
  <c r="J4202" i="2" s="1"/>
  <c r="C4203" i="2"/>
  <c r="D4203" i="2"/>
  <c r="G4203" i="2"/>
  <c r="H4203" i="2"/>
  <c r="I4203" i="2" s="1"/>
  <c r="J4203" i="2" a="1"/>
  <c r="J4203" i="2" s="1"/>
  <c r="C4204" i="2"/>
  <c r="D4204" i="2"/>
  <c r="G4204" i="2"/>
  <c r="H4204" i="2"/>
  <c r="I4204" i="2" s="1"/>
  <c r="J4204" i="2" a="1"/>
  <c r="J4204" i="2" s="1"/>
  <c r="C4205" i="2"/>
  <c r="D4205" i="2"/>
  <c r="G4205" i="2"/>
  <c r="H4205" i="2"/>
  <c r="I4205" i="2" s="1"/>
  <c r="J4205" i="2" a="1"/>
  <c r="J4205" i="2" s="1"/>
  <c r="C4206" i="2"/>
  <c r="D4206" i="2"/>
  <c r="G4206" i="2"/>
  <c r="H4206" i="2"/>
  <c r="I4206" i="2" s="1"/>
  <c r="J4206" i="2" a="1"/>
  <c r="J4206" i="2" s="1"/>
  <c r="C4207" i="2"/>
  <c r="D4207" i="2"/>
  <c r="G4207" i="2"/>
  <c r="H4207" i="2"/>
  <c r="I4207" i="2" s="1"/>
  <c r="J4207" i="2" a="1"/>
  <c r="J4207" i="2" s="1"/>
  <c r="C4208" i="2"/>
  <c r="D4208" i="2"/>
  <c r="G4208" i="2"/>
  <c r="H4208" i="2"/>
  <c r="I4208" i="2" s="1"/>
  <c r="J4208" i="2" a="1"/>
  <c r="J4208" i="2" s="1"/>
  <c r="C4209" i="2"/>
  <c r="D4209" i="2"/>
  <c r="G4209" i="2"/>
  <c r="H4209" i="2"/>
  <c r="I4209" i="2" s="1"/>
  <c r="J4209" i="2" a="1"/>
  <c r="J4209" i="2" s="1"/>
  <c r="C4210" i="2"/>
  <c r="D4210" i="2"/>
  <c r="G4210" i="2"/>
  <c r="H4210" i="2"/>
  <c r="I4210" i="2" s="1"/>
  <c r="J4210" i="2" a="1"/>
  <c r="J4210" i="2" s="1"/>
  <c r="C4211" i="2"/>
  <c r="D4211" i="2"/>
  <c r="G4211" i="2"/>
  <c r="H4211" i="2"/>
  <c r="I4211" i="2" s="1"/>
  <c r="J4211" i="2" a="1"/>
  <c r="J4211" i="2" s="1"/>
  <c r="C4212" i="2"/>
  <c r="D4212" i="2"/>
  <c r="G4212" i="2"/>
  <c r="H4212" i="2"/>
  <c r="I4212" i="2" s="1"/>
  <c r="J4212" i="2" a="1"/>
  <c r="J4212" i="2" s="1"/>
  <c r="C4213" i="2"/>
  <c r="D4213" i="2"/>
  <c r="G4213" i="2"/>
  <c r="H4213" i="2"/>
  <c r="I4213" i="2" s="1"/>
  <c r="J4213" i="2" a="1"/>
  <c r="J4213" i="2" s="1"/>
  <c r="C4214" i="2"/>
  <c r="D4214" i="2"/>
  <c r="G4214" i="2"/>
  <c r="H4214" i="2"/>
  <c r="I4214" i="2" s="1"/>
  <c r="J4214" i="2" a="1"/>
  <c r="J4214" i="2" s="1"/>
  <c r="C4215" i="2"/>
  <c r="D4215" i="2"/>
  <c r="G4215" i="2"/>
  <c r="H4215" i="2"/>
  <c r="I4215" i="2" s="1"/>
  <c r="J4215" i="2" a="1"/>
  <c r="J4215" i="2" s="1"/>
  <c r="C4216" i="2"/>
  <c r="D4216" i="2"/>
  <c r="G4216" i="2"/>
  <c r="H4216" i="2"/>
  <c r="I4216" i="2" s="1"/>
  <c r="J4216" i="2" a="1"/>
  <c r="J4216" i="2" s="1"/>
  <c r="C4217" i="2"/>
  <c r="D4217" i="2"/>
  <c r="G4217" i="2"/>
  <c r="H4217" i="2"/>
  <c r="I4217" i="2" s="1"/>
  <c r="J4217" i="2" a="1"/>
  <c r="J4217" i="2" s="1"/>
  <c r="C4218" i="2"/>
  <c r="D4218" i="2"/>
  <c r="G4218" i="2"/>
  <c r="H4218" i="2"/>
  <c r="I4218" i="2" s="1"/>
  <c r="J4218" i="2" a="1"/>
  <c r="J4218" i="2" s="1"/>
  <c r="C4219" i="2"/>
  <c r="D4219" i="2"/>
  <c r="G4219" i="2"/>
  <c r="H4219" i="2"/>
  <c r="I4219" i="2" s="1"/>
  <c r="J4219" i="2" a="1"/>
  <c r="J4219" i="2" s="1"/>
  <c r="C4220" i="2"/>
  <c r="D4220" i="2"/>
  <c r="G4220" i="2"/>
  <c r="H4220" i="2"/>
  <c r="I4220" i="2" s="1"/>
  <c r="J4220" i="2" a="1"/>
  <c r="J4220" i="2" s="1"/>
  <c r="C4221" i="2"/>
  <c r="D4221" i="2"/>
  <c r="G4221" i="2"/>
  <c r="H4221" i="2"/>
  <c r="I4221" i="2" s="1"/>
  <c r="J4221" i="2" a="1"/>
  <c r="J4221" i="2" s="1"/>
  <c r="C4222" i="2"/>
  <c r="D4222" i="2"/>
  <c r="G4222" i="2"/>
  <c r="H4222" i="2"/>
  <c r="I4222" i="2" s="1"/>
  <c r="J4222" i="2" a="1"/>
  <c r="J4222" i="2" s="1"/>
  <c r="C4223" i="2"/>
  <c r="D4223" i="2"/>
  <c r="G4223" i="2"/>
  <c r="H4223" i="2"/>
  <c r="I4223" i="2" s="1"/>
  <c r="J4223" i="2" a="1"/>
  <c r="J4223" i="2" s="1"/>
  <c r="C4224" i="2"/>
  <c r="D4224" i="2"/>
  <c r="G4224" i="2"/>
  <c r="H4224" i="2"/>
  <c r="I4224" i="2" s="1"/>
  <c r="J4224" i="2" a="1"/>
  <c r="J4224" i="2" s="1"/>
  <c r="C4225" i="2"/>
  <c r="D4225" i="2"/>
  <c r="G4225" i="2"/>
  <c r="H4225" i="2"/>
  <c r="I4225" i="2" s="1"/>
  <c r="J4225" i="2" a="1"/>
  <c r="J4225" i="2" s="1"/>
  <c r="C4226" i="2"/>
  <c r="D4226" i="2"/>
  <c r="G4226" i="2"/>
  <c r="H4226" i="2"/>
  <c r="I4226" i="2" s="1"/>
  <c r="J4226" i="2" a="1"/>
  <c r="J4226" i="2" s="1"/>
  <c r="C4227" i="2"/>
  <c r="D4227" i="2"/>
  <c r="G4227" i="2"/>
  <c r="H4227" i="2"/>
  <c r="I4227" i="2" s="1"/>
  <c r="J4227" i="2" a="1"/>
  <c r="J4227" i="2" s="1"/>
  <c r="C4228" i="2"/>
  <c r="D4228" i="2"/>
  <c r="G4228" i="2"/>
  <c r="H4228" i="2"/>
  <c r="I4228" i="2" s="1"/>
  <c r="J4228" i="2" a="1"/>
  <c r="J4228" i="2" s="1"/>
  <c r="C4229" i="2"/>
  <c r="D4229" i="2"/>
  <c r="G4229" i="2"/>
  <c r="H4229" i="2"/>
  <c r="I4229" i="2" s="1"/>
  <c r="J4229" i="2" a="1"/>
  <c r="J4229" i="2" s="1"/>
  <c r="C4230" i="2"/>
  <c r="D4230" i="2"/>
  <c r="G4230" i="2"/>
  <c r="H4230" i="2"/>
  <c r="I4230" i="2" s="1"/>
  <c r="J4230" i="2" a="1"/>
  <c r="J4230" i="2" s="1"/>
  <c r="C4231" i="2"/>
  <c r="D4231" i="2"/>
  <c r="G4231" i="2"/>
  <c r="H4231" i="2"/>
  <c r="I4231" i="2" s="1"/>
  <c r="J4231" i="2" a="1"/>
  <c r="J4231" i="2" s="1"/>
  <c r="C4232" i="2"/>
  <c r="D4232" i="2"/>
  <c r="G4232" i="2"/>
  <c r="H4232" i="2"/>
  <c r="I4232" i="2" s="1"/>
  <c r="J4232" i="2" a="1"/>
  <c r="J4232" i="2" s="1"/>
  <c r="C4233" i="2"/>
  <c r="D4233" i="2"/>
  <c r="G4233" i="2"/>
  <c r="H4233" i="2"/>
  <c r="I4233" i="2" s="1"/>
  <c r="J4233" i="2" a="1"/>
  <c r="J4233" i="2" s="1"/>
  <c r="C4234" i="2"/>
  <c r="D4234" i="2"/>
  <c r="G4234" i="2"/>
  <c r="H4234" i="2"/>
  <c r="I4234" i="2" s="1"/>
  <c r="J4234" i="2" a="1"/>
  <c r="J4234" i="2" s="1"/>
  <c r="C4235" i="2"/>
  <c r="D4235" i="2"/>
  <c r="G4235" i="2"/>
  <c r="H4235" i="2"/>
  <c r="I4235" i="2" s="1"/>
  <c r="J4235" i="2" a="1"/>
  <c r="J4235" i="2" s="1"/>
  <c r="C4236" i="2"/>
  <c r="D4236" i="2"/>
  <c r="G4236" i="2"/>
  <c r="H4236" i="2"/>
  <c r="I4236" i="2" s="1"/>
  <c r="J4236" i="2" a="1"/>
  <c r="J4236" i="2" s="1"/>
  <c r="C4237" i="2"/>
  <c r="D4237" i="2"/>
  <c r="G4237" i="2"/>
  <c r="H4237" i="2"/>
  <c r="I4237" i="2" s="1"/>
  <c r="J4237" i="2" a="1"/>
  <c r="J4237" i="2" s="1"/>
  <c r="C4238" i="2"/>
  <c r="D4238" i="2"/>
  <c r="G4238" i="2"/>
  <c r="H4238" i="2"/>
  <c r="I4238" i="2" s="1"/>
  <c r="J4238" i="2" a="1"/>
  <c r="J4238" i="2" s="1"/>
  <c r="C4239" i="2"/>
  <c r="D4239" i="2"/>
  <c r="G4239" i="2"/>
  <c r="H4239" i="2"/>
  <c r="I4239" i="2" s="1"/>
  <c r="J4239" i="2" a="1"/>
  <c r="J4239" i="2" s="1"/>
  <c r="C4240" i="2"/>
  <c r="D4240" i="2"/>
  <c r="G4240" i="2"/>
  <c r="H4240" i="2"/>
  <c r="I4240" i="2" s="1"/>
  <c r="J4240" i="2" a="1"/>
  <c r="J4240" i="2" s="1"/>
  <c r="C4241" i="2"/>
  <c r="D4241" i="2"/>
  <c r="G4241" i="2"/>
  <c r="H4241" i="2"/>
  <c r="I4241" i="2" s="1"/>
  <c r="J4241" i="2" a="1"/>
  <c r="J4241" i="2" s="1"/>
  <c r="C4242" i="2"/>
  <c r="D4242" i="2"/>
  <c r="G4242" i="2"/>
  <c r="H4242" i="2"/>
  <c r="I4242" i="2" s="1"/>
  <c r="J4242" i="2" a="1"/>
  <c r="J4242" i="2" s="1"/>
  <c r="C4243" i="2"/>
  <c r="D4243" i="2"/>
  <c r="G4243" i="2"/>
  <c r="H4243" i="2"/>
  <c r="I4243" i="2" s="1"/>
  <c r="J4243" i="2" a="1"/>
  <c r="J4243" i="2" s="1"/>
  <c r="C4244" i="2"/>
  <c r="D4244" i="2"/>
  <c r="G4244" i="2"/>
  <c r="H4244" i="2"/>
  <c r="I4244" i="2" s="1"/>
  <c r="J4244" i="2" a="1"/>
  <c r="J4244" i="2" s="1"/>
  <c r="C4245" i="2"/>
  <c r="D4245" i="2"/>
  <c r="G4245" i="2"/>
  <c r="H4245" i="2"/>
  <c r="I4245" i="2" s="1"/>
  <c r="J4245" i="2" a="1"/>
  <c r="J4245" i="2" s="1"/>
  <c r="C4246" i="2"/>
  <c r="D4246" i="2"/>
  <c r="G4246" i="2"/>
  <c r="H4246" i="2"/>
  <c r="I4246" i="2" s="1"/>
  <c r="J4246" i="2" a="1"/>
  <c r="J4246" i="2" s="1"/>
  <c r="C4247" i="2"/>
  <c r="D4247" i="2"/>
  <c r="G4247" i="2"/>
  <c r="H4247" i="2"/>
  <c r="I4247" i="2" s="1"/>
  <c r="J4247" i="2" a="1"/>
  <c r="J4247" i="2" s="1"/>
  <c r="C4248" i="2"/>
  <c r="D4248" i="2"/>
  <c r="G4248" i="2"/>
  <c r="H4248" i="2"/>
  <c r="I4248" i="2" s="1"/>
  <c r="J4248" i="2" a="1"/>
  <c r="J4248" i="2" s="1"/>
  <c r="C4249" i="2"/>
  <c r="D4249" i="2"/>
  <c r="G4249" i="2"/>
  <c r="H4249" i="2"/>
  <c r="I4249" i="2" s="1"/>
  <c r="J4249" i="2" a="1"/>
  <c r="J4249" i="2" s="1"/>
  <c r="C4250" i="2"/>
  <c r="D4250" i="2"/>
  <c r="G4250" i="2"/>
  <c r="H4250" i="2"/>
  <c r="I4250" i="2" s="1"/>
  <c r="J4250" i="2" a="1"/>
  <c r="J4250" i="2" s="1"/>
  <c r="C4251" i="2"/>
  <c r="D4251" i="2"/>
  <c r="G4251" i="2"/>
  <c r="H4251" i="2"/>
  <c r="I4251" i="2" s="1"/>
  <c r="J4251" i="2" a="1"/>
  <c r="J4251" i="2" s="1"/>
  <c r="C4252" i="2"/>
  <c r="D4252" i="2"/>
  <c r="G4252" i="2"/>
  <c r="H4252" i="2"/>
  <c r="I4252" i="2" s="1"/>
  <c r="J4252" i="2" a="1"/>
  <c r="J4252" i="2" s="1"/>
  <c r="C4253" i="2"/>
  <c r="D4253" i="2"/>
  <c r="G4253" i="2"/>
  <c r="H4253" i="2"/>
  <c r="I4253" i="2" s="1"/>
  <c r="J4253" i="2" a="1"/>
  <c r="J4253" i="2" s="1"/>
  <c r="C4254" i="2"/>
  <c r="D4254" i="2"/>
  <c r="G4254" i="2"/>
  <c r="H4254" i="2"/>
  <c r="I4254" i="2" s="1"/>
  <c r="J4254" i="2" a="1"/>
  <c r="J4254" i="2" s="1"/>
  <c r="C4255" i="2"/>
  <c r="D4255" i="2"/>
  <c r="G4255" i="2"/>
  <c r="H4255" i="2"/>
  <c r="I4255" i="2" s="1"/>
  <c r="J4255" i="2" a="1"/>
  <c r="J4255" i="2" s="1"/>
  <c r="C4256" i="2"/>
  <c r="D4256" i="2"/>
  <c r="G4256" i="2"/>
  <c r="H4256" i="2"/>
  <c r="I4256" i="2" s="1"/>
  <c r="J4256" i="2" a="1"/>
  <c r="J4256" i="2" s="1"/>
  <c r="C4257" i="2"/>
  <c r="D4257" i="2"/>
  <c r="G4257" i="2"/>
  <c r="H4257" i="2"/>
  <c r="I4257" i="2" s="1"/>
  <c r="J4257" i="2" a="1"/>
  <c r="J4257" i="2" s="1"/>
  <c r="C4258" i="2"/>
  <c r="D4258" i="2"/>
  <c r="G4258" i="2"/>
  <c r="H4258" i="2"/>
  <c r="I4258" i="2" s="1"/>
  <c r="J4258" i="2" a="1"/>
  <c r="J4258" i="2" s="1"/>
  <c r="C4259" i="2"/>
  <c r="D4259" i="2"/>
  <c r="G4259" i="2"/>
  <c r="H4259" i="2"/>
  <c r="I4259" i="2" s="1"/>
  <c r="J4259" i="2" a="1"/>
  <c r="J4259" i="2" s="1"/>
  <c r="C4260" i="2"/>
  <c r="D4260" i="2"/>
  <c r="G4260" i="2"/>
  <c r="H4260" i="2"/>
  <c r="I4260" i="2" s="1"/>
  <c r="J4260" i="2" a="1"/>
  <c r="J4260" i="2" s="1"/>
  <c r="C4261" i="2"/>
  <c r="D4261" i="2"/>
  <c r="G4261" i="2"/>
  <c r="H4261" i="2"/>
  <c r="I4261" i="2" s="1"/>
  <c r="J4261" i="2" a="1"/>
  <c r="J4261" i="2" s="1"/>
  <c r="C4262" i="2"/>
  <c r="D4262" i="2"/>
  <c r="G4262" i="2"/>
  <c r="H4262" i="2"/>
  <c r="I4262" i="2" s="1"/>
  <c r="J4262" i="2" a="1"/>
  <c r="J4262" i="2" s="1"/>
  <c r="C4263" i="2"/>
  <c r="D4263" i="2"/>
  <c r="G4263" i="2"/>
  <c r="H4263" i="2"/>
  <c r="I4263" i="2" s="1"/>
  <c r="J4263" i="2" a="1"/>
  <c r="J4263" i="2" s="1"/>
  <c r="C4264" i="2"/>
  <c r="D4264" i="2"/>
  <c r="G4264" i="2"/>
  <c r="H4264" i="2"/>
  <c r="I4264" i="2" s="1"/>
  <c r="J4264" i="2" a="1"/>
  <c r="J4264" i="2" s="1"/>
  <c r="C4265" i="2"/>
  <c r="D4265" i="2"/>
  <c r="G4265" i="2"/>
  <c r="H4265" i="2"/>
  <c r="I4265" i="2" s="1"/>
  <c r="J4265" i="2" a="1"/>
  <c r="J4265" i="2" s="1"/>
  <c r="C4266" i="2"/>
  <c r="D4266" i="2"/>
  <c r="G4266" i="2"/>
  <c r="H4266" i="2"/>
  <c r="I4266" i="2" s="1"/>
  <c r="J4266" i="2" a="1"/>
  <c r="J4266" i="2" s="1"/>
  <c r="C4267" i="2"/>
  <c r="D4267" i="2"/>
  <c r="G4267" i="2"/>
  <c r="H4267" i="2"/>
  <c r="I4267" i="2" s="1"/>
  <c r="J4267" i="2" a="1"/>
  <c r="J4267" i="2" s="1"/>
  <c r="C4268" i="2"/>
  <c r="D4268" i="2"/>
  <c r="G4268" i="2"/>
  <c r="H4268" i="2"/>
  <c r="I4268" i="2" s="1"/>
  <c r="J4268" i="2" a="1"/>
  <c r="J4268" i="2" s="1"/>
  <c r="C4269" i="2"/>
  <c r="D4269" i="2"/>
  <c r="G4269" i="2"/>
  <c r="H4269" i="2"/>
  <c r="I4269" i="2" s="1"/>
  <c r="J4269" i="2" a="1"/>
  <c r="J4269" i="2" s="1"/>
  <c r="C4270" i="2"/>
  <c r="D4270" i="2"/>
  <c r="G4270" i="2"/>
  <c r="H4270" i="2"/>
  <c r="I4270" i="2" s="1"/>
  <c r="J4270" i="2" a="1"/>
  <c r="J4270" i="2" s="1"/>
  <c r="C4271" i="2"/>
  <c r="D4271" i="2"/>
  <c r="G4271" i="2"/>
  <c r="H4271" i="2"/>
  <c r="I4271" i="2" s="1"/>
  <c r="J4271" i="2" a="1"/>
  <c r="J4271" i="2" s="1"/>
  <c r="C4272" i="2"/>
  <c r="D4272" i="2"/>
  <c r="G4272" i="2"/>
  <c r="H4272" i="2"/>
  <c r="I4272" i="2" s="1"/>
  <c r="J4272" i="2" a="1"/>
  <c r="J4272" i="2" s="1"/>
  <c r="C4273" i="2"/>
  <c r="D4273" i="2"/>
  <c r="G4273" i="2"/>
  <c r="H4273" i="2"/>
  <c r="I4273" i="2" s="1"/>
  <c r="J4273" i="2" a="1"/>
  <c r="J4273" i="2" s="1"/>
  <c r="C4274" i="2"/>
  <c r="D4274" i="2"/>
  <c r="G4274" i="2"/>
  <c r="H4274" i="2"/>
  <c r="I4274" i="2" s="1"/>
  <c r="J4274" i="2" a="1"/>
  <c r="J4274" i="2" s="1"/>
  <c r="C4275" i="2"/>
  <c r="D4275" i="2"/>
  <c r="G4275" i="2"/>
  <c r="H4275" i="2"/>
  <c r="I4275" i="2" s="1"/>
  <c r="J4275" i="2" a="1"/>
  <c r="J4275" i="2" s="1"/>
  <c r="C4276" i="2"/>
  <c r="D4276" i="2"/>
  <c r="G4276" i="2"/>
  <c r="H4276" i="2"/>
  <c r="I4276" i="2" s="1"/>
  <c r="J4276" i="2" a="1"/>
  <c r="J4276" i="2" s="1"/>
  <c r="C4277" i="2"/>
  <c r="D4277" i="2"/>
  <c r="G4277" i="2"/>
  <c r="H4277" i="2"/>
  <c r="I4277" i="2" s="1"/>
  <c r="J4277" i="2" a="1"/>
  <c r="J4277" i="2" s="1"/>
  <c r="C4278" i="2"/>
  <c r="D4278" i="2"/>
  <c r="G4278" i="2"/>
  <c r="H4278" i="2"/>
  <c r="I4278" i="2" s="1"/>
  <c r="J4278" i="2" a="1"/>
  <c r="J4278" i="2" s="1"/>
  <c r="C4279" i="2"/>
  <c r="D4279" i="2"/>
  <c r="G4279" i="2"/>
  <c r="H4279" i="2"/>
  <c r="I4279" i="2" s="1"/>
  <c r="J4279" i="2" a="1"/>
  <c r="J4279" i="2" s="1"/>
  <c r="C4280" i="2"/>
  <c r="D4280" i="2"/>
  <c r="G4280" i="2"/>
  <c r="H4280" i="2"/>
  <c r="I4280" i="2" s="1"/>
  <c r="J4280" i="2" a="1"/>
  <c r="J4280" i="2" s="1"/>
  <c r="C4281" i="2"/>
  <c r="D4281" i="2"/>
  <c r="G4281" i="2"/>
  <c r="H4281" i="2"/>
  <c r="I4281" i="2" s="1"/>
  <c r="J4281" i="2" a="1"/>
  <c r="J4281" i="2" s="1"/>
  <c r="C4282" i="2"/>
  <c r="D4282" i="2"/>
  <c r="G4282" i="2"/>
  <c r="H4282" i="2"/>
  <c r="I4282" i="2" s="1"/>
  <c r="J4282" i="2" a="1"/>
  <c r="J4282" i="2" s="1"/>
  <c r="C4283" i="2"/>
  <c r="D4283" i="2"/>
  <c r="G4283" i="2"/>
  <c r="H4283" i="2"/>
  <c r="I4283" i="2" s="1"/>
  <c r="J4283" i="2" a="1"/>
  <c r="J4283" i="2" s="1"/>
  <c r="C4284" i="2"/>
  <c r="D4284" i="2"/>
  <c r="G4284" i="2"/>
  <c r="H4284" i="2"/>
  <c r="I4284" i="2" s="1"/>
  <c r="J4284" i="2" a="1"/>
  <c r="J4284" i="2" s="1"/>
  <c r="C4285" i="2"/>
  <c r="D4285" i="2"/>
  <c r="G4285" i="2"/>
  <c r="H4285" i="2"/>
  <c r="I4285" i="2" s="1"/>
  <c r="J4285" i="2" a="1"/>
  <c r="J4285" i="2" s="1"/>
  <c r="C4286" i="2"/>
  <c r="D4286" i="2"/>
  <c r="G4286" i="2"/>
  <c r="H4286" i="2"/>
  <c r="I4286" i="2" s="1"/>
  <c r="J4286" i="2" a="1"/>
  <c r="J4286" i="2" s="1"/>
  <c r="C4287" i="2"/>
  <c r="D4287" i="2"/>
  <c r="G4287" i="2"/>
  <c r="H4287" i="2"/>
  <c r="I4287" i="2" s="1"/>
  <c r="J4287" i="2" a="1"/>
  <c r="J4287" i="2" s="1"/>
  <c r="C4288" i="2"/>
  <c r="D4288" i="2"/>
  <c r="G4288" i="2"/>
  <c r="H4288" i="2"/>
  <c r="I4288" i="2" s="1"/>
  <c r="J4288" i="2" a="1"/>
  <c r="J4288" i="2" s="1"/>
  <c r="C4289" i="2"/>
  <c r="D4289" i="2"/>
  <c r="G4289" i="2"/>
  <c r="H4289" i="2"/>
  <c r="I4289" i="2" s="1"/>
  <c r="J4289" i="2" a="1"/>
  <c r="J4289" i="2" s="1"/>
  <c r="C4290" i="2"/>
  <c r="D4290" i="2"/>
  <c r="G4290" i="2"/>
  <c r="H4290" i="2"/>
  <c r="I4290" i="2" s="1"/>
  <c r="J4290" i="2" a="1"/>
  <c r="J4290" i="2" s="1"/>
  <c r="C4291" i="2"/>
  <c r="D4291" i="2"/>
  <c r="G4291" i="2"/>
  <c r="H4291" i="2"/>
  <c r="I4291" i="2" s="1"/>
  <c r="J4291" i="2" a="1"/>
  <c r="J4291" i="2" s="1"/>
  <c r="C4292" i="2"/>
  <c r="D4292" i="2"/>
  <c r="G4292" i="2"/>
  <c r="H4292" i="2"/>
  <c r="I4292" i="2" s="1"/>
  <c r="J4292" i="2" a="1"/>
  <c r="J4292" i="2" s="1"/>
  <c r="C4293" i="2"/>
  <c r="D4293" i="2"/>
  <c r="G4293" i="2"/>
  <c r="H4293" i="2"/>
  <c r="I4293" i="2" s="1"/>
  <c r="J4293" i="2" a="1"/>
  <c r="J4293" i="2" s="1"/>
  <c r="C4294" i="2"/>
  <c r="D4294" i="2"/>
  <c r="G4294" i="2"/>
  <c r="H4294" i="2"/>
  <c r="I4294" i="2" s="1"/>
  <c r="J4294" i="2" a="1"/>
  <c r="J4294" i="2" s="1"/>
  <c r="C4295" i="2"/>
  <c r="D4295" i="2"/>
  <c r="G4295" i="2"/>
  <c r="H4295" i="2"/>
  <c r="I4295" i="2" s="1"/>
  <c r="J4295" i="2" a="1"/>
  <c r="J4295" i="2" s="1"/>
  <c r="C4296" i="2"/>
  <c r="D4296" i="2"/>
  <c r="G4296" i="2"/>
  <c r="H4296" i="2"/>
  <c r="I4296" i="2" s="1"/>
  <c r="J4296" i="2" a="1"/>
  <c r="J4296" i="2" s="1"/>
  <c r="C4297" i="2"/>
  <c r="D4297" i="2"/>
  <c r="G4297" i="2"/>
  <c r="H4297" i="2"/>
  <c r="I4297" i="2"/>
  <c r="J4297" i="2" a="1"/>
  <c r="J4297" i="2" s="1"/>
  <c r="C4298" i="2"/>
  <c r="D4298" i="2"/>
  <c r="G4298" i="2"/>
  <c r="H4298" i="2"/>
  <c r="I4298" i="2" s="1"/>
  <c r="J4298" i="2" a="1"/>
  <c r="J4298" i="2" s="1"/>
  <c r="C4299" i="2"/>
  <c r="D4299" i="2"/>
  <c r="G4299" i="2"/>
  <c r="H4299" i="2"/>
  <c r="I4299" i="2" s="1"/>
  <c r="J4299" i="2" a="1"/>
  <c r="J4299" i="2" s="1"/>
  <c r="C4300" i="2"/>
  <c r="D4300" i="2"/>
  <c r="G4300" i="2"/>
  <c r="H4300" i="2"/>
  <c r="I4300" i="2" s="1"/>
  <c r="J4300" i="2" a="1"/>
  <c r="J4300" i="2" s="1"/>
  <c r="C4301" i="2"/>
  <c r="D4301" i="2"/>
  <c r="G4301" i="2"/>
  <c r="H4301" i="2"/>
  <c r="I4301" i="2"/>
  <c r="J4301" i="2" a="1"/>
  <c r="J4301" i="2" s="1"/>
  <c r="C4302" i="2"/>
  <c r="D4302" i="2"/>
  <c r="G4302" i="2"/>
  <c r="H4302" i="2"/>
  <c r="I4302" i="2" s="1"/>
  <c r="J4302" i="2" a="1"/>
  <c r="J4302" i="2" s="1"/>
  <c r="C4303" i="2"/>
  <c r="D4303" i="2"/>
  <c r="G4303" i="2"/>
  <c r="H4303" i="2"/>
  <c r="I4303" i="2" s="1"/>
  <c r="J4303" i="2" a="1"/>
  <c r="J4303" i="2" s="1"/>
  <c r="C4304" i="2"/>
  <c r="D4304" i="2"/>
  <c r="G4304" i="2"/>
  <c r="H4304" i="2"/>
  <c r="I4304" i="2" s="1"/>
  <c r="J4304" i="2" a="1"/>
  <c r="J4304" i="2" s="1"/>
  <c r="C4305" i="2"/>
  <c r="D4305" i="2"/>
  <c r="G4305" i="2"/>
  <c r="H4305" i="2"/>
  <c r="I4305" i="2"/>
  <c r="J4305" i="2" a="1"/>
  <c r="J4305" i="2" s="1"/>
  <c r="C4306" i="2"/>
  <c r="D4306" i="2"/>
  <c r="G4306" i="2"/>
  <c r="H4306" i="2"/>
  <c r="I4306" i="2" s="1"/>
  <c r="J4306" i="2" a="1"/>
  <c r="J4306" i="2" s="1"/>
  <c r="C4307" i="2"/>
  <c r="D4307" i="2"/>
  <c r="G4307" i="2"/>
  <c r="H4307" i="2"/>
  <c r="I4307" i="2" s="1"/>
  <c r="J4307" i="2" a="1"/>
  <c r="J4307" i="2" s="1"/>
  <c r="C4308" i="2"/>
  <c r="D4308" i="2"/>
  <c r="G4308" i="2"/>
  <c r="H4308" i="2"/>
  <c r="I4308" i="2" s="1"/>
  <c r="J4308" i="2" a="1"/>
  <c r="J4308" i="2" s="1"/>
  <c r="C4309" i="2"/>
  <c r="D4309" i="2"/>
  <c r="G4309" i="2"/>
  <c r="H4309" i="2"/>
  <c r="I4309" i="2"/>
  <c r="J4309" i="2" a="1"/>
  <c r="J4309" i="2" s="1"/>
  <c r="C4310" i="2"/>
  <c r="D4310" i="2"/>
  <c r="G4310" i="2"/>
  <c r="H4310" i="2"/>
  <c r="I4310" i="2" s="1"/>
  <c r="J4310" i="2" a="1"/>
  <c r="J4310" i="2" s="1"/>
  <c r="C4311" i="2"/>
  <c r="D4311" i="2"/>
  <c r="G4311" i="2"/>
  <c r="H4311" i="2"/>
  <c r="I4311" i="2" s="1"/>
  <c r="J4311" i="2" a="1"/>
  <c r="J4311" i="2" s="1"/>
  <c r="C4312" i="2"/>
  <c r="D4312" i="2"/>
  <c r="G4312" i="2"/>
  <c r="H4312" i="2"/>
  <c r="I4312" i="2" s="1"/>
  <c r="J4312" i="2" a="1"/>
  <c r="J4312" i="2" s="1"/>
  <c r="C4313" i="2"/>
  <c r="D4313" i="2"/>
  <c r="G4313" i="2"/>
  <c r="H4313" i="2"/>
  <c r="I4313" i="2"/>
  <c r="J4313" i="2" a="1"/>
  <c r="J4313" i="2" s="1"/>
  <c r="C4314" i="2"/>
  <c r="D4314" i="2"/>
  <c r="G4314" i="2"/>
  <c r="H4314" i="2"/>
  <c r="I4314" i="2" s="1"/>
  <c r="J4314" i="2" a="1"/>
  <c r="J4314" i="2" s="1"/>
  <c r="C4315" i="2"/>
  <c r="D4315" i="2"/>
  <c r="G4315" i="2"/>
  <c r="H4315" i="2"/>
  <c r="I4315" i="2" s="1"/>
  <c r="J4315" i="2" a="1"/>
  <c r="J4315" i="2" s="1"/>
  <c r="C4316" i="2"/>
  <c r="D4316" i="2"/>
  <c r="G4316" i="2"/>
  <c r="H4316" i="2"/>
  <c r="I4316" i="2" s="1"/>
  <c r="J4316" i="2" a="1"/>
  <c r="J4316" i="2" s="1"/>
  <c r="C4317" i="2"/>
  <c r="D4317" i="2"/>
  <c r="G4317" i="2"/>
  <c r="H4317" i="2"/>
  <c r="I4317" i="2"/>
  <c r="J4317" i="2" a="1"/>
  <c r="J4317" i="2" s="1"/>
  <c r="C4318" i="2"/>
  <c r="D4318" i="2"/>
  <c r="G4318" i="2"/>
  <c r="H4318" i="2"/>
  <c r="I4318" i="2" s="1"/>
  <c r="J4318" i="2" a="1"/>
  <c r="J4318" i="2" s="1"/>
  <c r="C4319" i="2"/>
  <c r="D4319" i="2"/>
  <c r="G4319" i="2"/>
  <c r="H4319" i="2"/>
  <c r="I4319" i="2" s="1"/>
  <c r="J4319" i="2" a="1"/>
  <c r="J4319" i="2" s="1"/>
  <c r="C4320" i="2"/>
  <c r="D4320" i="2"/>
  <c r="G4320" i="2"/>
  <c r="H4320" i="2"/>
  <c r="I4320" i="2" s="1"/>
  <c r="J4320" i="2" a="1"/>
  <c r="J4320" i="2" s="1"/>
  <c r="C4321" i="2"/>
  <c r="D4321" i="2"/>
  <c r="G4321" i="2"/>
  <c r="H4321" i="2"/>
  <c r="I4321" i="2"/>
  <c r="J4321" i="2" a="1"/>
  <c r="J4321" i="2" s="1"/>
  <c r="C4322" i="2"/>
  <c r="D4322" i="2"/>
  <c r="G4322" i="2"/>
  <c r="H4322" i="2"/>
  <c r="I4322" i="2" s="1"/>
  <c r="J4322" i="2" a="1"/>
  <c r="J4322" i="2" s="1"/>
  <c r="C4323" i="2"/>
  <c r="D4323" i="2"/>
  <c r="G4323" i="2"/>
  <c r="H4323" i="2"/>
  <c r="I4323" i="2" s="1"/>
  <c r="J4323" i="2" a="1"/>
  <c r="J4323" i="2" s="1"/>
  <c r="C4324" i="2"/>
  <c r="D4324" i="2"/>
  <c r="G4324" i="2"/>
  <c r="H4324" i="2"/>
  <c r="I4324" i="2" s="1"/>
  <c r="J4324" i="2" a="1"/>
  <c r="J4324" i="2" s="1"/>
  <c r="C4325" i="2"/>
  <c r="D4325" i="2"/>
  <c r="G4325" i="2"/>
  <c r="H4325" i="2"/>
  <c r="I4325" i="2"/>
  <c r="J4325" i="2" a="1"/>
  <c r="J4325" i="2" s="1"/>
  <c r="C4326" i="2"/>
  <c r="D4326" i="2"/>
  <c r="G4326" i="2"/>
  <c r="H4326" i="2"/>
  <c r="I4326" i="2" s="1"/>
  <c r="J4326" i="2" a="1"/>
  <c r="J4326" i="2" s="1"/>
  <c r="C4327" i="2"/>
  <c r="D4327" i="2"/>
  <c r="G4327" i="2"/>
  <c r="H4327" i="2"/>
  <c r="I4327" i="2" s="1"/>
  <c r="J4327" i="2" a="1"/>
  <c r="J4327" i="2" s="1"/>
  <c r="C4328" i="2"/>
  <c r="D4328" i="2"/>
  <c r="G4328" i="2"/>
  <c r="H4328" i="2"/>
  <c r="I4328" i="2" s="1"/>
  <c r="J4328" i="2" a="1"/>
  <c r="J4328" i="2" s="1"/>
  <c r="C4329" i="2"/>
  <c r="D4329" i="2"/>
  <c r="G4329" i="2"/>
  <c r="H4329" i="2"/>
  <c r="I4329" i="2"/>
  <c r="J4329" i="2" a="1"/>
  <c r="J4329" i="2" s="1"/>
  <c r="C4330" i="2"/>
  <c r="D4330" i="2"/>
  <c r="G4330" i="2"/>
  <c r="H4330" i="2"/>
  <c r="I4330" i="2" s="1"/>
  <c r="J4330" i="2" a="1"/>
  <c r="J4330" i="2" s="1"/>
  <c r="C4331" i="2"/>
  <c r="D4331" i="2"/>
  <c r="G4331" i="2"/>
  <c r="H4331" i="2"/>
  <c r="I4331" i="2" s="1"/>
  <c r="J4331" i="2" a="1"/>
  <c r="J4331" i="2" s="1"/>
  <c r="C4332" i="2"/>
  <c r="D4332" i="2"/>
  <c r="G4332" i="2"/>
  <c r="H4332" i="2"/>
  <c r="I4332" i="2" s="1"/>
  <c r="J4332" i="2" a="1"/>
  <c r="J4332" i="2" s="1"/>
  <c r="C4333" i="2"/>
  <c r="D4333" i="2"/>
  <c r="G4333" i="2"/>
  <c r="H4333" i="2"/>
  <c r="I4333" i="2"/>
  <c r="J4333" i="2" a="1"/>
  <c r="J4333" i="2" s="1"/>
  <c r="C4334" i="2"/>
  <c r="D4334" i="2"/>
  <c r="G4334" i="2"/>
  <c r="H4334" i="2"/>
  <c r="I4334" i="2" s="1"/>
  <c r="J4334" i="2" a="1"/>
  <c r="J4334" i="2" s="1"/>
  <c r="C4335" i="2"/>
  <c r="D4335" i="2"/>
  <c r="G4335" i="2"/>
  <c r="H4335" i="2"/>
  <c r="I4335" i="2" s="1"/>
  <c r="J4335" i="2" a="1"/>
  <c r="J4335" i="2" s="1"/>
  <c r="C4336" i="2"/>
  <c r="D4336" i="2"/>
  <c r="G4336" i="2"/>
  <c r="H4336" i="2"/>
  <c r="I4336" i="2" s="1"/>
  <c r="J4336" i="2" a="1"/>
  <c r="J4336" i="2" s="1"/>
  <c r="C4337" i="2"/>
  <c r="D4337" i="2"/>
  <c r="G4337" i="2"/>
  <c r="H4337" i="2"/>
  <c r="I4337" i="2"/>
  <c r="J4337" i="2" a="1"/>
  <c r="J4337" i="2" s="1"/>
  <c r="C4338" i="2"/>
  <c r="D4338" i="2"/>
  <c r="G4338" i="2"/>
  <c r="H4338" i="2"/>
  <c r="I4338" i="2" s="1"/>
  <c r="J4338" i="2" a="1"/>
  <c r="J4338" i="2" s="1"/>
  <c r="C4339" i="2"/>
  <c r="D4339" i="2"/>
  <c r="G4339" i="2"/>
  <c r="H4339" i="2"/>
  <c r="I4339" i="2" s="1"/>
  <c r="J4339" i="2" a="1"/>
  <c r="J4339" i="2" s="1"/>
  <c r="C4340" i="2"/>
  <c r="D4340" i="2"/>
  <c r="G4340" i="2"/>
  <c r="H4340" i="2"/>
  <c r="I4340" i="2" s="1"/>
  <c r="J4340" i="2" a="1"/>
  <c r="J4340" i="2" s="1"/>
  <c r="C4341" i="2"/>
  <c r="D4341" i="2"/>
  <c r="G4341" i="2"/>
  <c r="H4341" i="2"/>
  <c r="I4341" i="2"/>
  <c r="J4341" i="2" a="1"/>
  <c r="J4341" i="2" s="1"/>
  <c r="C4342" i="2"/>
  <c r="D4342" i="2"/>
  <c r="G4342" i="2"/>
  <c r="H4342" i="2"/>
  <c r="I4342" i="2" s="1"/>
  <c r="J4342" i="2" a="1"/>
  <c r="J4342" i="2" s="1"/>
  <c r="C4343" i="2"/>
  <c r="D4343" i="2"/>
  <c r="G4343" i="2"/>
  <c r="H4343" i="2"/>
  <c r="I4343" i="2" s="1"/>
  <c r="J4343" i="2" a="1"/>
  <c r="J4343" i="2" s="1"/>
  <c r="C4344" i="2"/>
  <c r="D4344" i="2"/>
  <c r="G4344" i="2"/>
  <c r="H4344" i="2"/>
  <c r="I4344" i="2" s="1"/>
  <c r="J4344" i="2" a="1"/>
  <c r="J4344" i="2" s="1"/>
  <c r="C4345" i="2"/>
  <c r="D4345" i="2"/>
  <c r="G4345" i="2"/>
  <c r="H4345" i="2"/>
  <c r="I4345" i="2"/>
  <c r="J4345" i="2" a="1"/>
  <c r="J4345" i="2" s="1"/>
  <c r="C4346" i="2"/>
  <c r="D4346" i="2"/>
  <c r="G4346" i="2"/>
  <c r="H4346" i="2"/>
  <c r="I4346" i="2" s="1"/>
  <c r="J4346" i="2" a="1"/>
  <c r="J4346" i="2" s="1"/>
  <c r="C4347" i="2"/>
  <c r="D4347" i="2"/>
  <c r="G4347" i="2"/>
  <c r="H4347" i="2"/>
  <c r="I4347" i="2" s="1"/>
  <c r="J4347" i="2" a="1"/>
  <c r="J4347" i="2" s="1"/>
  <c r="C4348" i="2"/>
  <c r="D4348" i="2"/>
  <c r="G4348" i="2"/>
  <c r="H4348" i="2"/>
  <c r="I4348" i="2" s="1"/>
  <c r="J4348" i="2" a="1"/>
  <c r="J4348" i="2" s="1"/>
  <c r="C4349" i="2"/>
  <c r="D4349" i="2"/>
  <c r="G4349" i="2"/>
  <c r="H4349" i="2"/>
  <c r="I4349" i="2"/>
  <c r="J4349" i="2" a="1"/>
  <c r="J4349" i="2" s="1"/>
  <c r="C4350" i="2"/>
  <c r="D4350" i="2"/>
  <c r="G4350" i="2"/>
  <c r="H4350" i="2"/>
  <c r="I4350" i="2" s="1"/>
  <c r="J4350" i="2" a="1"/>
  <c r="J4350" i="2" s="1"/>
  <c r="C4351" i="2"/>
  <c r="D4351" i="2"/>
  <c r="G4351" i="2"/>
  <c r="H4351" i="2"/>
  <c r="I4351" i="2" s="1"/>
  <c r="J4351" i="2" a="1"/>
  <c r="J4351" i="2" s="1"/>
  <c r="C4352" i="2"/>
  <c r="D4352" i="2"/>
  <c r="G4352" i="2"/>
  <c r="H4352" i="2"/>
  <c r="I4352" i="2" s="1"/>
  <c r="J4352" i="2" a="1"/>
  <c r="J4352" i="2" s="1"/>
  <c r="C4353" i="2"/>
  <c r="D4353" i="2"/>
  <c r="G4353" i="2"/>
  <c r="H4353" i="2"/>
  <c r="I4353" i="2" s="1"/>
  <c r="J4353" i="2" a="1"/>
  <c r="J4353" i="2" s="1"/>
  <c r="C4354" i="2"/>
  <c r="D4354" i="2"/>
  <c r="G4354" i="2"/>
  <c r="H4354" i="2"/>
  <c r="I4354" i="2" s="1"/>
  <c r="J4354" i="2" a="1"/>
  <c r="J4354" i="2" s="1"/>
  <c r="C4355" i="2"/>
  <c r="D4355" i="2"/>
  <c r="G4355" i="2"/>
  <c r="H4355" i="2"/>
  <c r="I4355" i="2" s="1"/>
  <c r="J4355" i="2" a="1"/>
  <c r="J4355" i="2" s="1"/>
  <c r="C4356" i="2"/>
  <c r="D4356" i="2"/>
  <c r="G4356" i="2"/>
  <c r="H4356" i="2"/>
  <c r="I4356" i="2" s="1"/>
  <c r="J4356" i="2" a="1"/>
  <c r="J4356" i="2" s="1"/>
  <c r="C4357" i="2"/>
  <c r="D4357" i="2"/>
  <c r="G4357" i="2"/>
  <c r="H4357" i="2"/>
  <c r="I4357" i="2" s="1"/>
  <c r="J4357" i="2" a="1"/>
  <c r="J4357" i="2" s="1"/>
  <c r="C4358" i="2"/>
  <c r="D4358" i="2"/>
  <c r="G4358" i="2"/>
  <c r="H4358" i="2"/>
  <c r="I4358" i="2" s="1"/>
  <c r="J4358" i="2" a="1"/>
  <c r="J4358" i="2" s="1"/>
  <c r="C4359" i="2"/>
  <c r="D4359" i="2"/>
  <c r="G4359" i="2"/>
  <c r="H4359" i="2"/>
  <c r="I4359" i="2" s="1"/>
  <c r="J4359" i="2" a="1"/>
  <c r="J4359" i="2" s="1"/>
  <c r="C4360" i="2"/>
  <c r="D4360" i="2"/>
  <c r="G4360" i="2"/>
  <c r="H4360" i="2"/>
  <c r="I4360" i="2" s="1"/>
  <c r="J4360" i="2" a="1"/>
  <c r="J4360" i="2" s="1"/>
  <c r="C4361" i="2"/>
  <c r="D4361" i="2"/>
  <c r="G4361" i="2"/>
  <c r="H4361" i="2"/>
  <c r="I4361" i="2" s="1"/>
  <c r="J4361" i="2" a="1"/>
  <c r="J4361" i="2" s="1"/>
  <c r="C4362" i="2"/>
  <c r="D4362" i="2"/>
  <c r="G4362" i="2"/>
  <c r="H4362" i="2"/>
  <c r="I4362" i="2" s="1"/>
  <c r="J4362" i="2" a="1"/>
  <c r="J4362" i="2" s="1"/>
  <c r="C4363" i="2"/>
  <c r="D4363" i="2"/>
  <c r="G4363" i="2"/>
  <c r="H4363" i="2"/>
  <c r="I4363" i="2" s="1"/>
  <c r="J4363" i="2" a="1"/>
  <c r="J4363" i="2" s="1"/>
  <c r="C4364" i="2"/>
  <c r="D4364" i="2"/>
  <c r="G4364" i="2"/>
  <c r="H4364" i="2"/>
  <c r="I4364" i="2" s="1"/>
  <c r="J4364" i="2" a="1"/>
  <c r="J4364" i="2" s="1"/>
  <c r="C4365" i="2"/>
  <c r="D4365" i="2"/>
  <c r="G4365" i="2"/>
  <c r="H4365" i="2"/>
  <c r="I4365" i="2" s="1"/>
  <c r="J4365" i="2" a="1"/>
  <c r="J4365" i="2" s="1"/>
  <c r="C4366" i="2"/>
  <c r="D4366" i="2"/>
  <c r="G4366" i="2"/>
  <c r="H4366" i="2"/>
  <c r="I4366" i="2" s="1"/>
  <c r="J4366" i="2" a="1"/>
  <c r="J4366" i="2" s="1"/>
  <c r="C4367" i="2"/>
  <c r="D4367" i="2"/>
  <c r="G4367" i="2"/>
  <c r="H4367" i="2"/>
  <c r="I4367" i="2" s="1"/>
  <c r="J4367" i="2" a="1"/>
  <c r="J4367" i="2" s="1"/>
  <c r="C4368" i="2"/>
  <c r="D4368" i="2"/>
  <c r="G4368" i="2"/>
  <c r="H4368" i="2"/>
  <c r="I4368" i="2" s="1"/>
  <c r="J4368" i="2" a="1"/>
  <c r="J4368" i="2" s="1"/>
  <c r="C4369" i="2"/>
  <c r="D4369" i="2"/>
  <c r="G4369" i="2"/>
  <c r="H4369" i="2"/>
  <c r="I4369" i="2" s="1"/>
  <c r="J4369" i="2" a="1"/>
  <c r="J4369" i="2" s="1"/>
  <c r="C4370" i="2"/>
  <c r="D4370" i="2"/>
  <c r="G4370" i="2"/>
  <c r="H4370" i="2"/>
  <c r="I4370" i="2" s="1"/>
  <c r="J4370" i="2" a="1"/>
  <c r="J4370" i="2" s="1"/>
  <c r="C4371" i="2"/>
  <c r="D4371" i="2"/>
  <c r="G4371" i="2"/>
  <c r="H4371" i="2"/>
  <c r="I4371" i="2" s="1"/>
  <c r="J4371" i="2" a="1"/>
  <c r="J4371" i="2" s="1"/>
  <c r="C4372" i="2"/>
  <c r="D4372" i="2"/>
  <c r="G4372" i="2"/>
  <c r="H4372" i="2"/>
  <c r="I4372" i="2" s="1"/>
  <c r="J4372" i="2" a="1"/>
  <c r="J4372" i="2" s="1"/>
  <c r="C4373" i="2"/>
  <c r="D4373" i="2"/>
  <c r="G4373" i="2"/>
  <c r="H4373" i="2"/>
  <c r="I4373" i="2" s="1"/>
  <c r="J4373" i="2" a="1"/>
  <c r="J4373" i="2" s="1"/>
  <c r="C4374" i="2"/>
  <c r="D4374" i="2"/>
  <c r="G4374" i="2"/>
  <c r="H4374" i="2"/>
  <c r="I4374" i="2" s="1"/>
  <c r="J4374" i="2" a="1"/>
  <c r="J4374" i="2" s="1"/>
  <c r="C4375" i="2"/>
  <c r="D4375" i="2"/>
  <c r="G4375" i="2"/>
  <c r="H4375" i="2"/>
  <c r="I4375" i="2" s="1"/>
  <c r="J4375" i="2" a="1"/>
  <c r="J4375" i="2" s="1"/>
  <c r="C4376" i="2"/>
  <c r="D4376" i="2"/>
  <c r="G4376" i="2"/>
  <c r="H4376" i="2"/>
  <c r="I4376" i="2" s="1"/>
  <c r="J4376" i="2" a="1"/>
  <c r="J4376" i="2" s="1"/>
  <c r="C4377" i="2"/>
  <c r="D4377" i="2"/>
  <c r="G4377" i="2"/>
  <c r="H4377" i="2"/>
  <c r="I4377" i="2" s="1"/>
  <c r="J4377" i="2" a="1"/>
  <c r="J4377" i="2" s="1"/>
  <c r="C4378" i="2"/>
  <c r="D4378" i="2"/>
  <c r="G4378" i="2"/>
  <c r="H4378" i="2"/>
  <c r="I4378" i="2" s="1"/>
  <c r="J4378" i="2" a="1"/>
  <c r="J4378" i="2" s="1"/>
  <c r="C4379" i="2"/>
  <c r="D4379" i="2"/>
  <c r="G4379" i="2"/>
  <c r="H4379" i="2"/>
  <c r="I4379" i="2" s="1"/>
  <c r="J4379" i="2" a="1"/>
  <c r="J4379" i="2" s="1"/>
  <c r="C4380" i="2"/>
  <c r="D4380" i="2"/>
  <c r="G4380" i="2"/>
  <c r="H4380" i="2"/>
  <c r="I4380" i="2" s="1"/>
  <c r="J4380" i="2" a="1"/>
  <c r="J4380" i="2" s="1"/>
  <c r="C4381" i="2"/>
  <c r="D4381" i="2"/>
  <c r="G4381" i="2"/>
  <c r="H4381" i="2"/>
  <c r="I4381" i="2" s="1"/>
  <c r="J4381" i="2" a="1"/>
  <c r="J4381" i="2" s="1"/>
  <c r="C4382" i="2"/>
  <c r="D4382" i="2"/>
  <c r="G4382" i="2"/>
  <c r="H4382" i="2"/>
  <c r="I4382" i="2" s="1"/>
  <c r="J4382" i="2" a="1"/>
  <c r="J4382" i="2" s="1"/>
  <c r="C4383" i="2"/>
  <c r="D4383" i="2"/>
  <c r="G4383" i="2"/>
  <c r="H4383" i="2"/>
  <c r="I4383" i="2" s="1"/>
  <c r="J4383" i="2" a="1"/>
  <c r="J4383" i="2" s="1"/>
  <c r="C4384" i="2"/>
  <c r="D4384" i="2"/>
  <c r="G4384" i="2"/>
  <c r="H4384" i="2"/>
  <c r="I4384" i="2" s="1"/>
  <c r="J4384" i="2" a="1"/>
  <c r="J4384" i="2" s="1"/>
  <c r="C4385" i="2"/>
  <c r="D4385" i="2"/>
  <c r="G4385" i="2"/>
  <c r="H4385" i="2"/>
  <c r="I4385" i="2" s="1"/>
  <c r="J4385" i="2" a="1"/>
  <c r="J4385" i="2" s="1"/>
  <c r="C4386" i="2"/>
  <c r="D4386" i="2"/>
  <c r="G4386" i="2"/>
  <c r="H4386" i="2"/>
  <c r="I4386" i="2" s="1"/>
  <c r="J4386" i="2" a="1"/>
  <c r="J4386" i="2" s="1"/>
  <c r="C4387" i="2"/>
  <c r="D4387" i="2"/>
  <c r="G4387" i="2"/>
  <c r="H4387" i="2"/>
  <c r="I4387" i="2" s="1"/>
  <c r="J4387" i="2" a="1"/>
  <c r="J4387" i="2" s="1"/>
  <c r="C4388" i="2"/>
  <c r="D4388" i="2"/>
  <c r="G4388" i="2"/>
  <c r="H4388" i="2"/>
  <c r="I4388" i="2" s="1"/>
  <c r="J4388" i="2" a="1"/>
  <c r="J4388" i="2" s="1"/>
  <c r="C4389" i="2"/>
  <c r="D4389" i="2"/>
  <c r="G4389" i="2"/>
  <c r="H4389" i="2"/>
  <c r="I4389" i="2" s="1"/>
  <c r="J4389" i="2" a="1"/>
  <c r="J4389" i="2" s="1"/>
  <c r="C4390" i="2"/>
  <c r="D4390" i="2"/>
  <c r="G4390" i="2"/>
  <c r="H4390" i="2"/>
  <c r="I4390" i="2" s="1"/>
  <c r="J4390" i="2" a="1"/>
  <c r="J4390" i="2" s="1"/>
  <c r="C4391" i="2"/>
  <c r="D4391" i="2"/>
  <c r="G4391" i="2"/>
  <c r="H4391" i="2"/>
  <c r="I4391" i="2" s="1"/>
  <c r="J4391" i="2" a="1"/>
  <c r="J4391" i="2" s="1"/>
  <c r="C4392" i="2"/>
  <c r="D4392" i="2"/>
  <c r="G4392" i="2"/>
  <c r="H4392" i="2"/>
  <c r="I4392" i="2" s="1"/>
  <c r="J4392" i="2" a="1"/>
  <c r="J4392" i="2" s="1"/>
  <c r="C4393" i="2"/>
  <c r="D4393" i="2"/>
  <c r="G4393" i="2"/>
  <c r="H4393" i="2"/>
  <c r="I4393" i="2" s="1"/>
  <c r="J4393" i="2" a="1"/>
  <c r="J4393" i="2" s="1"/>
  <c r="C4394" i="2"/>
  <c r="D4394" i="2"/>
  <c r="G4394" i="2"/>
  <c r="H4394" i="2"/>
  <c r="I4394" i="2" s="1"/>
  <c r="J4394" i="2" a="1"/>
  <c r="J4394" i="2" s="1"/>
  <c r="C4395" i="2"/>
  <c r="D4395" i="2"/>
  <c r="G4395" i="2"/>
  <c r="H4395" i="2"/>
  <c r="I4395" i="2" s="1"/>
  <c r="J4395" i="2" a="1"/>
  <c r="J4395" i="2" s="1"/>
  <c r="C4396" i="2"/>
  <c r="D4396" i="2"/>
  <c r="G4396" i="2"/>
  <c r="H4396" i="2"/>
  <c r="I4396" i="2" s="1"/>
  <c r="J4396" i="2" a="1"/>
  <c r="J4396" i="2" s="1"/>
  <c r="C4397" i="2"/>
  <c r="D4397" i="2"/>
  <c r="G4397" i="2"/>
  <c r="H4397" i="2"/>
  <c r="I4397" i="2" s="1"/>
  <c r="J4397" i="2" a="1"/>
  <c r="J4397" i="2" s="1"/>
  <c r="C4398" i="2"/>
  <c r="D4398" i="2"/>
  <c r="G4398" i="2"/>
  <c r="H4398" i="2"/>
  <c r="I4398" i="2" s="1"/>
  <c r="J4398" i="2" a="1"/>
  <c r="J4398" i="2" s="1"/>
  <c r="C4399" i="2"/>
  <c r="D4399" i="2"/>
  <c r="G4399" i="2"/>
  <c r="H4399" i="2"/>
  <c r="I4399" i="2" s="1"/>
  <c r="J4399" i="2" a="1"/>
  <c r="J4399" i="2" s="1"/>
  <c r="C4400" i="2"/>
  <c r="D4400" i="2"/>
  <c r="G4400" i="2"/>
  <c r="H4400" i="2"/>
  <c r="I4400" i="2" s="1"/>
  <c r="J4400" i="2" a="1"/>
  <c r="J4400" i="2" s="1"/>
  <c r="C4401" i="2"/>
  <c r="D4401" i="2"/>
  <c r="G4401" i="2"/>
  <c r="H4401" i="2"/>
  <c r="I4401" i="2" s="1"/>
  <c r="J4401" i="2" a="1"/>
  <c r="J4401" i="2" s="1"/>
  <c r="C4402" i="2"/>
  <c r="D4402" i="2"/>
  <c r="G4402" i="2"/>
  <c r="H4402" i="2"/>
  <c r="I4402" i="2" s="1"/>
  <c r="J4402" i="2" a="1"/>
  <c r="J4402" i="2" s="1"/>
  <c r="C4403" i="2"/>
  <c r="D4403" i="2"/>
  <c r="G4403" i="2"/>
  <c r="H4403" i="2"/>
  <c r="I4403" i="2" s="1"/>
  <c r="J4403" i="2" a="1"/>
  <c r="J4403" i="2" s="1"/>
  <c r="C4404" i="2"/>
  <c r="D4404" i="2"/>
  <c r="G4404" i="2"/>
  <c r="H4404" i="2"/>
  <c r="I4404" i="2" s="1"/>
  <c r="J4404" i="2" a="1"/>
  <c r="J4404" i="2" s="1"/>
  <c r="C4405" i="2"/>
  <c r="D4405" i="2"/>
  <c r="G4405" i="2"/>
  <c r="H4405" i="2"/>
  <c r="I4405" i="2" s="1"/>
  <c r="J4405" i="2" a="1"/>
  <c r="J4405" i="2" s="1"/>
  <c r="C4406" i="2"/>
  <c r="D4406" i="2"/>
  <c r="G4406" i="2"/>
  <c r="H4406" i="2"/>
  <c r="I4406" i="2" s="1"/>
  <c r="J4406" i="2" a="1"/>
  <c r="J4406" i="2" s="1"/>
  <c r="C4407" i="2"/>
  <c r="D4407" i="2"/>
  <c r="G4407" i="2"/>
  <c r="H4407" i="2"/>
  <c r="I4407" i="2" s="1"/>
  <c r="J4407" i="2" a="1"/>
  <c r="J4407" i="2" s="1"/>
  <c r="C4408" i="2"/>
  <c r="D4408" i="2"/>
  <c r="G4408" i="2"/>
  <c r="H4408" i="2"/>
  <c r="I4408" i="2" s="1"/>
  <c r="J4408" i="2" a="1"/>
  <c r="J4408" i="2" s="1"/>
  <c r="C4409" i="2"/>
  <c r="D4409" i="2"/>
  <c r="G4409" i="2"/>
  <c r="H4409" i="2"/>
  <c r="I4409" i="2" s="1"/>
  <c r="J4409" i="2" a="1"/>
  <c r="J4409" i="2" s="1"/>
  <c r="C4410" i="2"/>
  <c r="D4410" i="2"/>
  <c r="G4410" i="2"/>
  <c r="H4410" i="2"/>
  <c r="I4410" i="2" s="1"/>
  <c r="J4410" i="2" a="1"/>
  <c r="J4410" i="2" s="1"/>
  <c r="C4411" i="2"/>
  <c r="D4411" i="2"/>
  <c r="G4411" i="2"/>
  <c r="H4411" i="2"/>
  <c r="I4411" i="2" s="1"/>
  <c r="J4411" i="2" a="1"/>
  <c r="J4411" i="2" s="1"/>
  <c r="C4412" i="2"/>
  <c r="D4412" i="2"/>
  <c r="G4412" i="2"/>
  <c r="H4412" i="2"/>
  <c r="I4412" i="2" s="1"/>
  <c r="J4412" i="2" a="1"/>
  <c r="J4412" i="2" s="1"/>
  <c r="C4413" i="2"/>
  <c r="D4413" i="2"/>
  <c r="G4413" i="2"/>
  <c r="H4413" i="2"/>
  <c r="I4413" i="2" s="1"/>
  <c r="J4413" i="2" a="1"/>
  <c r="J4413" i="2" s="1"/>
  <c r="C4414" i="2"/>
  <c r="D4414" i="2"/>
  <c r="G4414" i="2"/>
  <c r="H4414" i="2"/>
  <c r="I4414" i="2" s="1"/>
  <c r="J4414" i="2" a="1"/>
  <c r="J4414" i="2" s="1"/>
  <c r="C4415" i="2"/>
  <c r="D4415" i="2"/>
  <c r="G4415" i="2"/>
  <c r="H4415" i="2"/>
  <c r="I4415" i="2" s="1"/>
  <c r="J4415" i="2" a="1"/>
  <c r="J4415" i="2" s="1"/>
  <c r="C4416" i="2"/>
  <c r="D4416" i="2"/>
  <c r="G4416" i="2"/>
  <c r="H4416" i="2"/>
  <c r="I4416" i="2" s="1"/>
  <c r="J4416" i="2" a="1"/>
  <c r="J4416" i="2" s="1"/>
  <c r="C4417" i="2"/>
  <c r="D4417" i="2"/>
  <c r="G4417" i="2"/>
  <c r="H4417" i="2"/>
  <c r="I4417" i="2" s="1"/>
  <c r="J4417" i="2" a="1"/>
  <c r="J4417" i="2" s="1"/>
  <c r="C4418" i="2"/>
  <c r="D4418" i="2"/>
  <c r="G4418" i="2"/>
  <c r="H4418" i="2"/>
  <c r="I4418" i="2" s="1"/>
  <c r="J4418" i="2" a="1"/>
  <c r="J4418" i="2" s="1"/>
  <c r="C4419" i="2"/>
  <c r="D4419" i="2"/>
  <c r="G4419" i="2"/>
  <c r="H4419" i="2"/>
  <c r="I4419" i="2" s="1"/>
  <c r="J4419" i="2" a="1"/>
  <c r="J4419" i="2" s="1"/>
  <c r="C4420" i="2"/>
  <c r="D4420" i="2"/>
  <c r="G4420" i="2"/>
  <c r="H4420" i="2"/>
  <c r="I4420" i="2" s="1"/>
  <c r="J4420" i="2" a="1"/>
  <c r="J4420" i="2" s="1"/>
  <c r="C4421" i="2"/>
  <c r="D4421" i="2"/>
  <c r="G4421" i="2"/>
  <c r="H4421" i="2"/>
  <c r="I4421" i="2" s="1"/>
  <c r="J4421" i="2" a="1"/>
  <c r="J4421" i="2" s="1"/>
  <c r="C4422" i="2"/>
  <c r="D4422" i="2"/>
  <c r="G4422" i="2"/>
  <c r="H4422" i="2"/>
  <c r="I4422" i="2" s="1"/>
  <c r="J4422" i="2" a="1"/>
  <c r="J4422" i="2" s="1"/>
  <c r="C4423" i="2"/>
  <c r="D4423" i="2"/>
  <c r="G4423" i="2"/>
  <c r="H4423" i="2"/>
  <c r="I4423" i="2" s="1"/>
  <c r="J4423" i="2" a="1"/>
  <c r="J4423" i="2" s="1"/>
  <c r="C4424" i="2"/>
  <c r="D4424" i="2"/>
  <c r="G4424" i="2"/>
  <c r="H4424" i="2"/>
  <c r="I4424" i="2" s="1"/>
  <c r="J4424" i="2" a="1"/>
  <c r="J4424" i="2" s="1"/>
  <c r="C4425" i="2"/>
  <c r="D4425" i="2"/>
  <c r="G4425" i="2"/>
  <c r="H4425" i="2"/>
  <c r="I4425" i="2" s="1"/>
  <c r="J4425" i="2" a="1"/>
  <c r="J4425" i="2" s="1"/>
  <c r="C4426" i="2"/>
  <c r="D4426" i="2"/>
  <c r="G4426" i="2"/>
  <c r="H4426" i="2"/>
  <c r="I4426" i="2" s="1"/>
  <c r="J4426" i="2" a="1"/>
  <c r="J4426" i="2" s="1"/>
  <c r="C4427" i="2"/>
  <c r="D4427" i="2"/>
  <c r="G4427" i="2"/>
  <c r="H4427" i="2"/>
  <c r="I4427" i="2" s="1"/>
  <c r="J4427" i="2" a="1"/>
  <c r="J4427" i="2" s="1"/>
  <c r="C4428" i="2"/>
  <c r="D4428" i="2"/>
  <c r="G4428" i="2"/>
  <c r="H4428" i="2"/>
  <c r="I4428" i="2" s="1"/>
  <c r="J4428" i="2" a="1"/>
  <c r="J4428" i="2" s="1"/>
  <c r="C4429" i="2"/>
  <c r="D4429" i="2"/>
  <c r="G4429" i="2"/>
  <c r="H4429" i="2"/>
  <c r="I4429" i="2" s="1"/>
  <c r="J4429" i="2" a="1"/>
  <c r="J4429" i="2" s="1"/>
  <c r="C4430" i="2"/>
  <c r="D4430" i="2"/>
  <c r="G4430" i="2"/>
  <c r="H4430" i="2"/>
  <c r="I4430" i="2" s="1"/>
  <c r="J4430" i="2" a="1"/>
  <c r="J4430" i="2" s="1"/>
  <c r="C4431" i="2"/>
  <c r="D4431" i="2"/>
  <c r="G4431" i="2"/>
  <c r="H4431" i="2"/>
  <c r="I4431" i="2" s="1"/>
  <c r="J4431" i="2" a="1"/>
  <c r="J4431" i="2" s="1"/>
  <c r="C4432" i="2"/>
  <c r="D4432" i="2"/>
  <c r="G4432" i="2"/>
  <c r="H4432" i="2"/>
  <c r="I4432" i="2" s="1"/>
  <c r="J4432" i="2" a="1"/>
  <c r="J4432" i="2" s="1"/>
  <c r="C4433" i="2"/>
  <c r="D4433" i="2"/>
  <c r="G4433" i="2"/>
  <c r="H4433" i="2"/>
  <c r="I4433" i="2" s="1"/>
  <c r="J4433" i="2" a="1"/>
  <c r="J4433" i="2" s="1"/>
  <c r="C4434" i="2"/>
  <c r="D4434" i="2"/>
  <c r="G4434" i="2"/>
  <c r="H4434" i="2"/>
  <c r="I4434" i="2" s="1"/>
  <c r="J4434" i="2" a="1"/>
  <c r="J4434" i="2" s="1"/>
  <c r="C4435" i="2"/>
  <c r="D4435" i="2"/>
  <c r="G4435" i="2"/>
  <c r="H4435" i="2"/>
  <c r="I4435" i="2" s="1"/>
  <c r="J4435" i="2" a="1"/>
  <c r="J4435" i="2" s="1"/>
  <c r="C4436" i="2"/>
  <c r="D4436" i="2"/>
  <c r="G4436" i="2"/>
  <c r="H4436" i="2"/>
  <c r="I4436" i="2" s="1"/>
  <c r="J4436" i="2" a="1"/>
  <c r="J4436" i="2" s="1"/>
  <c r="C4437" i="2"/>
  <c r="D4437" i="2"/>
  <c r="G4437" i="2"/>
  <c r="H4437" i="2"/>
  <c r="I4437" i="2" s="1"/>
  <c r="J4437" i="2" a="1"/>
  <c r="J4437" i="2" s="1"/>
  <c r="C4438" i="2"/>
  <c r="D4438" i="2"/>
  <c r="G4438" i="2"/>
  <c r="H4438" i="2"/>
  <c r="I4438" i="2" s="1"/>
  <c r="J4438" i="2" a="1"/>
  <c r="J4438" i="2" s="1"/>
  <c r="C4439" i="2"/>
  <c r="D4439" i="2"/>
  <c r="G4439" i="2"/>
  <c r="H4439" i="2"/>
  <c r="I4439" i="2" s="1"/>
  <c r="J4439" i="2" a="1"/>
  <c r="J4439" i="2" s="1"/>
  <c r="C4440" i="2"/>
  <c r="D4440" i="2"/>
  <c r="G4440" i="2"/>
  <c r="H4440" i="2"/>
  <c r="I4440" i="2" s="1"/>
  <c r="J4440" i="2" a="1"/>
  <c r="J4440" i="2" s="1"/>
  <c r="C4441" i="2"/>
  <c r="D4441" i="2"/>
  <c r="G4441" i="2"/>
  <c r="H4441" i="2"/>
  <c r="I4441" i="2" s="1"/>
  <c r="J4441" i="2" a="1"/>
  <c r="J4441" i="2" s="1"/>
  <c r="C4442" i="2"/>
  <c r="D4442" i="2"/>
  <c r="G4442" i="2"/>
  <c r="H4442" i="2"/>
  <c r="I4442" i="2" s="1"/>
  <c r="J4442" i="2" a="1"/>
  <c r="J4442" i="2" s="1"/>
  <c r="C4443" i="2"/>
  <c r="D4443" i="2"/>
  <c r="G4443" i="2"/>
  <c r="H4443" i="2"/>
  <c r="I4443" i="2" s="1"/>
  <c r="J4443" i="2" a="1"/>
  <c r="J4443" i="2" s="1"/>
  <c r="C4444" i="2"/>
  <c r="D4444" i="2"/>
  <c r="G4444" i="2"/>
  <c r="H4444" i="2"/>
  <c r="I4444" i="2" s="1"/>
  <c r="J4444" i="2" a="1"/>
  <c r="J4444" i="2" s="1"/>
  <c r="C4445" i="2"/>
  <c r="D4445" i="2"/>
  <c r="G4445" i="2"/>
  <c r="H4445" i="2"/>
  <c r="I4445" i="2" s="1"/>
  <c r="J4445" i="2" a="1"/>
  <c r="J4445" i="2" s="1"/>
  <c r="C4446" i="2"/>
  <c r="D4446" i="2"/>
  <c r="G4446" i="2"/>
  <c r="H4446" i="2"/>
  <c r="I4446" i="2" s="1"/>
  <c r="J4446" i="2" a="1"/>
  <c r="J4446" i="2" s="1"/>
  <c r="C4447" i="2"/>
  <c r="D4447" i="2"/>
  <c r="G4447" i="2"/>
  <c r="H4447" i="2"/>
  <c r="I4447" i="2" s="1"/>
  <c r="J4447" i="2" a="1"/>
  <c r="J4447" i="2" s="1"/>
  <c r="C4448" i="2"/>
  <c r="D4448" i="2"/>
  <c r="G4448" i="2"/>
  <c r="H4448" i="2"/>
  <c r="I4448" i="2" s="1"/>
  <c r="J4448" i="2" a="1"/>
  <c r="J4448" i="2" s="1"/>
  <c r="C4449" i="2"/>
  <c r="D4449" i="2"/>
  <c r="G4449" i="2"/>
  <c r="H4449" i="2"/>
  <c r="I4449" i="2" s="1"/>
  <c r="J4449" i="2" a="1"/>
  <c r="J4449" i="2" s="1"/>
  <c r="C4450" i="2"/>
  <c r="D4450" i="2"/>
  <c r="G4450" i="2"/>
  <c r="H4450" i="2"/>
  <c r="I4450" i="2" s="1"/>
  <c r="J4450" i="2" a="1"/>
  <c r="J4450" i="2" s="1"/>
  <c r="C4451" i="2"/>
  <c r="D4451" i="2"/>
  <c r="G4451" i="2"/>
  <c r="H4451" i="2"/>
  <c r="I4451" i="2" s="1"/>
  <c r="J4451" i="2" a="1"/>
  <c r="J4451" i="2" s="1"/>
  <c r="C4452" i="2"/>
  <c r="D4452" i="2"/>
  <c r="G4452" i="2"/>
  <c r="H4452" i="2"/>
  <c r="I4452" i="2" s="1"/>
  <c r="J4452" i="2" a="1"/>
  <c r="J4452" i="2" s="1"/>
  <c r="C4453" i="2"/>
  <c r="D4453" i="2"/>
  <c r="G4453" i="2"/>
  <c r="H4453" i="2"/>
  <c r="I4453" i="2" s="1"/>
  <c r="J4453" i="2" a="1"/>
  <c r="J4453" i="2" s="1"/>
  <c r="C4454" i="2"/>
  <c r="D4454" i="2"/>
  <c r="G4454" i="2"/>
  <c r="H4454" i="2"/>
  <c r="I4454" i="2" s="1"/>
  <c r="J4454" i="2" a="1"/>
  <c r="J4454" i="2" s="1"/>
  <c r="C4455" i="2"/>
  <c r="D4455" i="2"/>
  <c r="G4455" i="2"/>
  <c r="H4455" i="2"/>
  <c r="I4455" i="2" s="1"/>
  <c r="J4455" i="2" a="1"/>
  <c r="J4455" i="2" s="1"/>
  <c r="C4456" i="2"/>
  <c r="D4456" i="2"/>
  <c r="G4456" i="2"/>
  <c r="H4456" i="2"/>
  <c r="I4456" i="2" s="1"/>
  <c r="J4456" i="2" a="1"/>
  <c r="J4456" i="2" s="1"/>
  <c r="C4457" i="2"/>
  <c r="D4457" i="2"/>
  <c r="G4457" i="2"/>
  <c r="H4457" i="2"/>
  <c r="I4457" i="2" s="1"/>
  <c r="J4457" i="2" a="1"/>
  <c r="J4457" i="2" s="1"/>
  <c r="C4458" i="2"/>
  <c r="D4458" i="2"/>
  <c r="G4458" i="2"/>
  <c r="H4458" i="2"/>
  <c r="I4458" i="2" s="1"/>
  <c r="J4458" i="2" a="1"/>
  <c r="J4458" i="2" s="1"/>
  <c r="C4459" i="2"/>
  <c r="D4459" i="2"/>
  <c r="G4459" i="2"/>
  <c r="H4459" i="2"/>
  <c r="I4459" i="2" s="1"/>
  <c r="J4459" i="2" a="1"/>
  <c r="J4459" i="2" s="1"/>
  <c r="C4460" i="2"/>
  <c r="D4460" i="2"/>
  <c r="G4460" i="2"/>
  <c r="H4460" i="2"/>
  <c r="I4460" i="2" s="1"/>
  <c r="J4460" i="2" a="1"/>
  <c r="J4460" i="2" s="1"/>
  <c r="C4461" i="2"/>
  <c r="D4461" i="2"/>
  <c r="G4461" i="2"/>
  <c r="H4461" i="2"/>
  <c r="I4461" i="2" s="1"/>
  <c r="J4461" i="2" a="1"/>
  <c r="J4461" i="2" s="1"/>
  <c r="C4462" i="2"/>
  <c r="D4462" i="2"/>
  <c r="G4462" i="2"/>
  <c r="H4462" i="2"/>
  <c r="I4462" i="2" s="1"/>
  <c r="J4462" i="2" a="1"/>
  <c r="J4462" i="2" s="1"/>
  <c r="C4463" i="2"/>
  <c r="D4463" i="2"/>
  <c r="G4463" i="2"/>
  <c r="H4463" i="2"/>
  <c r="I4463" i="2" s="1"/>
  <c r="J4463" i="2" a="1"/>
  <c r="J4463" i="2" s="1"/>
  <c r="C4464" i="2"/>
  <c r="D4464" i="2"/>
  <c r="G4464" i="2"/>
  <c r="H4464" i="2"/>
  <c r="I4464" i="2" s="1"/>
  <c r="J4464" i="2" a="1"/>
  <c r="J4464" i="2" s="1"/>
  <c r="C4465" i="2"/>
  <c r="D4465" i="2"/>
  <c r="G4465" i="2"/>
  <c r="H4465" i="2"/>
  <c r="I4465" i="2" s="1"/>
  <c r="J4465" i="2" a="1"/>
  <c r="J4465" i="2" s="1"/>
  <c r="C4466" i="2"/>
  <c r="D4466" i="2"/>
  <c r="G4466" i="2"/>
  <c r="H4466" i="2"/>
  <c r="I4466" i="2" s="1"/>
  <c r="J4466" i="2" a="1"/>
  <c r="J4466" i="2" s="1"/>
  <c r="C4467" i="2"/>
  <c r="D4467" i="2"/>
  <c r="G4467" i="2"/>
  <c r="H4467" i="2"/>
  <c r="I4467" i="2" s="1"/>
  <c r="J4467" i="2" a="1"/>
  <c r="J4467" i="2" s="1"/>
  <c r="C4468" i="2"/>
  <c r="D4468" i="2"/>
  <c r="G4468" i="2"/>
  <c r="H4468" i="2"/>
  <c r="I4468" i="2" s="1"/>
  <c r="J4468" i="2" a="1"/>
  <c r="J4468" i="2" s="1"/>
  <c r="C4469" i="2"/>
  <c r="D4469" i="2"/>
  <c r="G4469" i="2"/>
  <c r="H4469" i="2"/>
  <c r="I4469" i="2" s="1"/>
  <c r="J4469" i="2" a="1"/>
  <c r="J4469" i="2" s="1"/>
  <c r="C4470" i="2"/>
  <c r="D4470" i="2"/>
  <c r="G4470" i="2"/>
  <c r="H4470" i="2"/>
  <c r="I4470" i="2" s="1"/>
  <c r="J4470" i="2" a="1"/>
  <c r="J4470" i="2" s="1"/>
  <c r="C4471" i="2"/>
  <c r="D4471" i="2"/>
  <c r="G4471" i="2"/>
  <c r="H4471" i="2"/>
  <c r="I4471" i="2" s="1"/>
  <c r="J4471" i="2" a="1"/>
  <c r="J4471" i="2" s="1"/>
  <c r="C4472" i="2"/>
  <c r="D4472" i="2"/>
  <c r="G4472" i="2"/>
  <c r="H4472" i="2"/>
  <c r="I4472" i="2" s="1"/>
  <c r="J4472" i="2" a="1"/>
  <c r="J4472" i="2" s="1"/>
  <c r="C4473" i="2"/>
  <c r="D4473" i="2"/>
  <c r="G4473" i="2"/>
  <c r="H4473" i="2"/>
  <c r="I4473" i="2" s="1"/>
  <c r="J4473" i="2" a="1"/>
  <c r="J4473" i="2" s="1"/>
  <c r="C4474" i="2"/>
  <c r="D4474" i="2"/>
  <c r="G4474" i="2"/>
  <c r="H4474" i="2"/>
  <c r="I4474" i="2" s="1"/>
  <c r="J4474" i="2" a="1"/>
  <c r="J4474" i="2" s="1"/>
  <c r="C4475" i="2"/>
  <c r="D4475" i="2"/>
  <c r="G4475" i="2"/>
  <c r="H4475" i="2"/>
  <c r="I4475" i="2" s="1"/>
  <c r="J4475" i="2" a="1"/>
  <c r="J4475" i="2" s="1"/>
  <c r="C4476" i="2"/>
  <c r="D4476" i="2"/>
  <c r="G4476" i="2"/>
  <c r="H4476" i="2"/>
  <c r="I4476" i="2" s="1"/>
  <c r="J4476" i="2" a="1"/>
  <c r="J4476" i="2" s="1"/>
  <c r="C4477" i="2"/>
  <c r="D4477" i="2"/>
  <c r="G4477" i="2"/>
  <c r="H4477" i="2"/>
  <c r="I4477" i="2" s="1"/>
  <c r="J4477" i="2" a="1"/>
  <c r="J4477" i="2" s="1"/>
  <c r="C4478" i="2"/>
  <c r="D4478" i="2"/>
  <c r="G4478" i="2"/>
  <c r="H4478" i="2"/>
  <c r="I4478" i="2" s="1"/>
  <c r="J4478" i="2" a="1"/>
  <c r="J4478" i="2" s="1"/>
  <c r="C4479" i="2"/>
  <c r="D4479" i="2"/>
  <c r="G4479" i="2"/>
  <c r="H4479" i="2"/>
  <c r="I4479" i="2" s="1"/>
  <c r="J4479" i="2" a="1"/>
  <c r="J4479" i="2" s="1"/>
  <c r="C4480" i="2"/>
  <c r="D4480" i="2"/>
  <c r="G4480" i="2"/>
  <c r="H4480" i="2"/>
  <c r="I4480" i="2" s="1"/>
  <c r="J4480" i="2" a="1"/>
  <c r="J4480" i="2" s="1"/>
  <c r="C4481" i="2"/>
  <c r="D4481" i="2"/>
  <c r="G4481" i="2"/>
  <c r="H4481" i="2"/>
  <c r="I4481" i="2"/>
  <c r="J4481" i="2" a="1"/>
  <c r="J4481" i="2"/>
  <c r="C4482" i="2"/>
  <c r="D4482" i="2"/>
  <c r="G4482" i="2"/>
  <c r="H4482" i="2"/>
  <c r="I4482" i="2" s="1"/>
  <c r="J4482" i="2" a="1"/>
  <c r="J4482" i="2" s="1"/>
  <c r="C4483" i="2"/>
  <c r="D4483" i="2"/>
  <c r="G4483" i="2"/>
  <c r="H4483" i="2"/>
  <c r="I4483" i="2"/>
  <c r="J4483" i="2" a="1"/>
  <c r="J4483" i="2" s="1"/>
  <c r="C4484" i="2"/>
  <c r="D4484" i="2"/>
  <c r="G4484" i="2"/>
  <c r="H4484" i="2"/>
  <c r="I4484" i="2" s="1"/>
  <c r="J4484" i="2" a="1"/>
  <c r="J4484" i="2" s="1"/>
  <c r="C4485" i="2"/>
  <c r="D4485" i="2"/>
  <c r="G4485" i="2"/>
  <c r="H4485" i="2"/>
  <c r="I4485" i="2" s="1"/>
  <c r="J4485" i="2" a="1"/>
  <c r="J4485" i="2"/>
  <c r="C4486" i="2"/>
  <c r="D4486" i="2"/>
  <c r="G4486" i="2"/>
  <c r="H4486" i="2"/>
  <c r="I4486" i="2" s="1"/>
  <c r="J4486" i="2" a="1"/>
  <c r="J4486" i="2" s="1"/>
  <c r="C4487" i="2"/>
  <c r="D4487" i="2"/>
  <c r="G4487" i="2"/>
  <c r="H4487" i="2"/>
  <c r="I4487" i="2" s="1"/>
  <c r="J4487" i="2" a="1"/>
  <c r="J4487" i="2" s="1"/>
  <c r="C4488" i="2"/>
  <c r="D4488" i="2"/>
  <c r="G4488" i="2"/>
  <c r="H4488" i="2"/>
  <c r="I4488" i="2" s="1"/>
  <c r="J4488" i="2" a="1"/>
  <c r="J4488" i="2" s="1"/>
  <c r="C4489" i="2"/>
  <c r="D4489" i="2"/>
  <c r="G4489" i="2"/>
  <c r="H4489" i="2"/>
  <c r="I4489" i="2"/>
  <c r="J4489" i="2" a="1"/>
  <c r="J4489" i="2"/>
  <c r="C4490" i="2"/>
  <c r="D4490" i="2"/>
  <c r="G4490" i="2"/>
  <c r="H4490" i="2"/>
  <c r="I4490" i="2" s="1"/>
  <c r="J4490" i="2" a="1"/>
  <c r="J4490" i="2" s="1"/>
  <c r="C4491" i="2"/>
  <c r="D4491" i="2"/>
  <c r="G4491" i="2"/>
  <c r="H4491" i="2"/>
  <c r="I4491" i="2"/>
  <c r="J4491" i="2" a="1"/>
  <c r="J4491" i="2" s="1"/>
  <c r="C4492" i="2"/>
  <c r="D4492" i="2"/>
  <c r="G4492" i="2"/>
  <c r="H4492" i="2"/>
  <c r="I4492" i="2" s="1"/>
  <c r="J4492" i="2" a="1"/>
  <c r="J4492" i="2" s="1"/>
  <c r="C4493" i="2"/>
  <c r="D4493" i="2"/>
  <c r="G4493" i="2"/>
  <c r="H4493" i="2"/>
  <c r="I4493" i="2" s="1"/>
  <c r="J4493" i="2" a="1"/>
  <c r="J4493" i="2" s="1"/>
  <c r="C4494" i="2"/>
  <c r="D4494" i="2"/>
  <c r="G4494" i="2"/>
  <c r="H4494" i="2"/>
  <c r="I4494" i="2" s="1"/>
  <c r="J4494" i="2" a="1"/>
  <c r="J4494" i="2" s="1"/>
  <c r="C4495" i="2"/>
  <c r="D4495" i="2"/>
  <c r="G4495" i="2"/>
  <c r="H4495" i="2"/>
  <c r="I4495" i="2" s="1"/>
  <c r="J4495" i="2" a="1"/>
  <c r="J4495" i="2" s="1"/>
  <c r="C4496" i="2"/>
  <c r="D4496" i="2"/>
  <c r="G4496" i="2"/>
  <c r="H4496" i="2"/>
  <c r="I4496" i="2" s="1"/>
  <c r="J4496" i="2" a="1"/>
  <c r="J4496" i="2" s="1"/>
  <c r="C4497" i="2"/>
  <c r="D4497" i="2"/>
  <c r="G4497" i="2"/>
  <c r="H4497" i="2"/>
  <c r="I4497" i="2"/>
  <c r="J4497" i="2" a="1"/>
  <c r="J4497" i="2"/>
  <c r="C4498" i="2"/>
  <c r="D4498" i="2"/>
  <c r="G4498" i="2"/>
  <c r="H4498" i="2"/>
  <c r="I4498" i="2" s="1"/>
  <c r="J4498" i="2" a="1"/>
  <c r="J4498" i="2" s="1"/>
  <c r="C4499" i="2"/>
  <c r="D4499" i="2"/>
  <c r="G4499" i="2"/>
  <c r="H4499" i="2"/>
  <c r="I4499" i="2"/>
  <c r="J4499" i="2" a="1"/>
  <c r="J4499" i="2" s="1"/>
  <c r="C4500" i="2"/>
  <c r="D4500" i="2"/>
  <c r="G4500" i="2"/>
  <c r="H4500" i="2"/>
  <c r="I4500" i="2" s="1"/>
  <c r="J4500" i="2" a="1"/>
  <c r="J4500" i="2" s="1"/>
  <c r="C4501" i="2"/>
  <c r="D4501" i="2"/>
  <c r="G4501" i="2"/>
  <c r="H4501" i="2"/>
  <c r="I4501" i="2" s="1"/>
  <c r="J4501" i="2" a="1"/>
  <c r="J4501" i="2"/>
  <c r="C4502" i="2"/>
  <c r="D4502" i="2"/>
  <c r="G4502" i="2"/>
  <c r="H4502" i="2"/>
  <c r="I4502" i="2" s="1"/>
  <c r="J4502" i="2" a="1"/>
  <c r="J4502" i="2" s="1"/>
  <c r="C4503" i="2"/>
  <c r="D4503" i="2"/>
  <c r="G4503" i="2"/>
  <c r="H4503" i="2"/>
  <c r="I4503" i="2" s="1"/>
  <c r="J4503" i="2" a="1"/>
  <c r="J4503" i="2" s="1"/>
  <c r="C4504" i="2"/>
  <c r="D4504" i="2"/>
  <c r="G4504" i="2"/>
  <c r="H4504" i="2"/>
  <c r="I4504" i="2" s="1"/>
  <c r="J4504" i="2" a="1"/>
  <c r="J4504" i="2" s="1"/>
  <c r="C4505" i="2"/>
  <c r="D4505" i="2"/>
  <c r="G4505" i="2"/>
  <c r="H4505" i="2"/>
  <c r="I4505" i="2"/>
  <c r="J4505" i="2" a="1"/>
  <c r="J4505" i="2"/>
  <c r="C4506" i="2"/>
  <c r="D4506" i="2"/>
  <c r="G4506" i="2"/>
  <c r="H4506" i="2"/>
  <c r="I4506" i="2" s="1"/>
  <c r="J4506" i="2" a="1"/>
  <c r="J4506" i="2" s="1"/>
  <c r="C4507" i="2"/>
  <c r="D4507" i="2"/>
  <c r="G4507" i="2"/>
  <c r="H4507" i="2"/>
  <c r="I4507" i="2"/>
  <c r="J4507" i="2" a="1"/>
  <c r="J4507" i="2" s="1"/>
  <c r="C4508" i="2"/>
  <c r="D4508" i="2"/>
  <c r="G4508" i="2"/>
  <c r="H4508" i="2"/>
  <c r="I4508" i="2" s="1"/>
  <c r="J4508" i="2" a="1"/>
  <c r="J4508" i="2" s="1"/>
  <c r="C4509" i="2"/>
  <c r="D4509" i="2"/>
  <c r="G4509" i="2"/>
  <c r="H4509" i="2"/>
  <c r="I4509" i="2" s="1"/>
  <c r="J4509" i="2" a="1"/>
  <c r="J4509" i="2" s="1"/>
  <c r="C4510" i="2"/>
  <c r="D4510" i="2"/>
  <c r="G4510" i="2"/>
  <c r="H4510" i="2"/>
  <c r="I4510" i="2" s="1"/>
  <c r="J4510" i="2" a="1"/>
  <c r="J4510" i="2" s="1"/>
  <c r="C4511" i="2"/>
  <c r="D4511" i="2"/>
  <c r="G4511" i="2"/>
  <c r="H4511" i="2"/>
  <c r="I4511" i="2" s="1"/>
  <c r="J4511" i="2" a="1"/>
  <c r="J4511" i="2" s="1"/>
  <c r="C4512" i="2"/>
  <c r="D4512" i="2"/>
  <c r="G4512" i="2"/>
  <c r="H4512" i="2"/>
  <c r="I4512" i="2" s="1"/>
  <c r="J4512" i="2" a="1"/>
  <c r="J4512" i="2" s="1"/>
  <c r="C4513" i="2"/>
  <c r="D4513" i="2"/>
  <c r="G4513" i="2"/>
  <c r="H4513" i="2"/>
  <c r="I4513" i="2"/>
  <c r="J4513" i="2" a="1"/>
  <c r="J4513" i="2"/>
  <c r="C4514" i="2"/>
  <c r="D4514" i="2"/>
  <c r="G4514" i="2"/>
  <c r="H4514" i="2"/>
  <c r="I4514" i="2" s="1"/>
  <c r="J4514" i="2" a="1"/>
  <c r="J4514" i="2" s="1"/>
  <c r="C4515" i="2"/>
  <c r="D4515" i="2"/>
  <c r="G4515" i="2"/>
  <c r="H4515" i="2"/>
  <c r="I4515" i="2"/>
  <c r="J4515" i="2" a="1"/>
  <c r="J4515" i="2" s="1"/>
  <c r="C4516" i="2"/>
  <c r="D4516" i="2"/>
  <c r="G4516" i="2"/>
  <c r="H4516" i="2"/>
  <c r="I4516" i="2" s="1"/>
  <c r="J4516" i="2" a="1"/>
  <c r="J4516" i="2" s="1"/>
  <c r="C4517" i="2"/>
  <c r="D4517" i="2"/>
  <c r="G4517" i="2"/>
  <c r="H4517" i="2"/>
  <c r="I4517" i="2" s="1"/>
  <c r="J4517" i="2" a="1"/>
  <c r="J4517" i="2"/>
  <c r="C4518" i="2"/>
  <c r="D4518" i="2"/>
  <c r="G4518" i="2"/>
  <c r="H4518" i="2"/>
  <c r="I4518" i="2" s="1"/>
  <c r="J4518" i="2" a="1"/>
  <c r="J4518" i="2" s="1"/>
  <c r="C4519" i="2"/>
  <c r="D4519" i="2"/>
  <c r="G4519" i="2"/>
  <c r="H4519" i="2"/>
  <c r="I4519" i="2" s="1"/>
  <c r="J4519" i="2" a="1"/>
  <c r="J4519" i="2" s="1"/>
  <c r="C4520" i="2"/>
  <c r="D4520" i="2"/>
  <c r="G4520" i="2"/>
  <c r="H4520" i="2"/>
  <c r="I4520" i="2" s="1"/>
  <c r="J4520" i="2" a="1"/>
  <c r="J4520" i="2" s="1"/>
  <c r="C4521" i="2"/>
  <c r="D4521" i="2"/>
  <c r="G4521" i="2"/>
  <c r="H4521" i="2"/>
  <c r="I4521" i="2"/>
  <c r="J4521" i="2" a="1"/>
  <c r="J4521" i="2"/>
  <c r="C4522" i="2"/>
  <c r="D4522" i="2"/>
  <c r="G4522" i="2"/>
  <c r="H4522" i="2"/>
  <c r="I4522" i="2" s="1"/>
  <c r="J4522" i="2" a="1"/>
  <c r="J4522" i="2" s="1"/>
  <c r="C4523" i="2"/>
  <c r="D4523" i="2"/>
  <c r="G4523" i="2"/>
  <c r="H4523" i="2"/>
  <c r="I4523" i="2"/>
  <c r="J4523" i="2" a="1"/>
  <c r="J4523" i="2" s="1"/>
  <c r="C4524" i="2"/>
  <c r="D4524" i="2"/>
  <c r="G4524" i="2"/>
  <c r="H4524" i="2"/>
  <c r="I4524" i="2" s="1"/>
  <c r="J4524" i="2" a="1"/>
  <c r="J4524" i="2" s="1"/>
  <c r="C4525" i="2"/>
  <c r="D4525" i="2"/>
  <c r="G4525" i="2"/>
  <c r="H4525" i="2"/>
  <c r="I4525" i="2" s="1"/>
  <c r="J4525" i="2" a="1"/>
  <c r="J4525" i="2" s="1"/>
  <c r="C4526" i="2"/>
  <c r="D4526" i="2"/>
  <c r="G4526" i="2"/>
  <c r="H4526" i="2"/>
  <c r="I4526" i="2" s="1"/>
  <c r="J4526" i="2" a="1"/>
  <c r="J4526" i="2" s="1"/>
  <c r="C4527" i="2"/>
  <c r="D4527" i="2"/>
  <c r="G4527" i="2"/>
  <c r="H4527" i="2"/>
  <c r="I4527" i="2" s="1"/>
  <c r="J4527" i="2" a="1"/>
  <c r="J4527" i="2" s="1"/>
  <c r="C4528" i="2"/>
  <c r="D4528" i="2"/>
  <c r="G4528" i="2"/>
  <c r="H4528" i="2"/>
  <c r="I4528" i="2" s="1"/>
  <c r="J4528" i="2" a="1"/>
  <c r="J4528" i="2" s="1"/>
  <c r="C4529" i="2"/>
  <c r="D4529" i="2"/>
  <c r="G4529" i="2"/>
  <c r="H4529" i="2"/>
  <c r="I4529" i="2"/>
  <c r="J4529" i="2" a="1"/>
  <c r="J4529" i="2"/>
  <c r="C4530" i="2"/>
  <c r="D4530" i="2"/>
  <c r="G4530" i="2"/>
  <c r="H4530" i="2"/>
  <c r="I4530" i="2" s="1"/>
  <c r="J4530" i="2" a="1"/>
  <c r="J4530" i="2" s="1"/>
  <c r="C4531" i="2"/>
  <c r="D4531" i="2"/>
  <c r="G4531" i="2"/>
  <c r="H4531" i="2"/>
  <c r="I4531" i="2"/>
  <c r="J4531" i="2" a="1"/>
  <c r="J4531" i="2" s="1"/>
  <c r="C4532" i="2"/>
  <c r="D4532" i="2"/>
  <c r="G4532" i="2"/>
  <c r="H4532" i="2"/>
  <c r="I4532" i="2" s="1"/>
  <c r="J4532" i="2" a="1"/>
  <c r="J4532" i="2" s="1"/>
  <c r="C4533" i="2"/>
  <c r="D4533" i="2"/>
  <c r="G4533" i="2"/>
  <c r="H4533" i="2"/>
  <c r="I4533" i="2" s="1"/>
  <c r="J4533" i="2" a="1"/>
  <c r="J4533" i="2"/>
  <c r="C4534" i="2"/>
  <c r="D4534" i="2"/>
  <c r="G4534" i="2"/>
  <c r="H4534" i="2"/>
  <c r="I4534" i="2" s="1"/>
  <c r="J4534" i="2" a="1"/>
  <c r="J4534" i="2" s="1"/>
  <c r="C4535" i="2"/>
  <c r="D4535" i="2"/>
  <c r="G4535" i="2"/>
  <c r="H4535" i="2"/>
  <c r="I4535" i="2" s="1"/>
  <c r="J4535" i="2" a="1"/>
  <c r="J4535" i="2" s="1"/>
  <c r="C4536" i="2"/>
  <c r="D4536" i="2"/>
  <c r="G4536" i="2"/>
  <c r="H4536" i="2"/>
  <c r="I4536" i="2" s="1"/>
  <c r="J4536" i="2" a="1"/>
  <c r="J4536" i="2" s="1"/>
  <c r="C4537" i="2"/>
  <c r="D4537" i="2"/>
  <c r="G4537" i="2"/>
  <c r="H4537" i="2"/>
  <c r="I4537" i="2"/>
  <c r="J4537" i="2" a="1"/>
  <c r="J4537" i="2"/>
  <c r="C4538" i="2"/>
  <c r="D4538" i="2"/>
  <c r="G4538" i="2"/>
  <c r="H4538" i="2"/>
  <c r="I4538" i="2" s="1"/>
  <c r="J4538" i="2" a="1"/>
  <c r="J4538" i="2" s="1"/>
  <c r="C4539" i="2"/>
  <c r="D4539" i="2"/>
  <c r="G4539" i="2"/>
  <c r="H4539" i="2"/>
  <c r="I4539" i="2"/>
  <c r="J4539" i="2" a="1"/>
  <c r="J4539" i="2" s="1"/>
  <c r="C4540" i="2"/>
  <c r="D4540" i="2"/>
  <c r="G4540" i="2"/>
  <c r="H4540" i="2"/>
  <c r="I4540" i="2" s="1"/>
  <c r="J4540" i="2" a="1"/>
  <c r="J4540" i="2" s="1"/>
  <c r="C4541" i="2"/>
  <c r="D4541" i="2"/>
  <c r="G4541" i="2"/>
  <c r="H4541" i="2"/>
  <c r="I4541" i="2" s="1"/>
  <c r="J4541" i="2" a="1"/>
  <c r="J4541" i="2" s="1"/>
  <c r="C4542" i="2"/>
  <c r="D4542" i="2"/>
  <c r="G4542" i="2"/>
  <c r="H4542" i="2"/>
  <c r="I4542" i="2" s="1"/>
  <c r="J4542" i="2" a="1"/>
  <c r="J4542" i="2" s="1"/>
  <c r="C4543" i="2"/>
  <c r="D4543" i="2"/>
  <c r="G4543" i="2"/>
  <c r="H4543" i="2"/>
  <c r="I4543" i="2" s="1"/>
  <c r="J4543" i="2" a="1"/>
  <c r="J4543" i="2" s="1"/>
  <c r="C4544" i="2"/>
  <c r="D4544" i="2"/>
  <c r="G4544" i="2"/>
  <c r="H4544" i="2"/>
  <c r="I4544" i="2" s="1"/>
  <c r="J4544" i="2" a="1"/>
  <c r="J4544" i="2" s="1"/>
  <c r="C4545" i="2"/>
  <c r="D4545" i="2"/>
  <c r="G4545" i="2"/>
  <c r="H4545" i="2"/>
  <c r="I4545" i="2"/>
  <c r="J4545" i="2" a="1"/>
  <c r="J4545" i="2"/>
  <c r="C4546" i="2"/>
  <c r="D4546" i="2"/>
  <c r="G4546" i="2"/>
  <c r="H4546" i="2"/>
  <c r="I4546" i="2" s="1"/>
  <c r="J4546" i="2" a="1"/>
  <c r="J4546" i="2" s="1"/>
  <c r="C4547" i="2"/>
  <c r="D4547" i="2"/>
  <c r="G4547" i="2"/>
  <c r="H4547" i="2"/>
  <c r="I4547" i="2"/>
  <c r="J4547" i="2" a="1"/>
  <c r="J4547" i="2" s="1"/>
  <c r="C4548" i="2"/>
  <c r="D4548" i="2"/>
  <c r="G4548" i="2"/>
  <c r="H4548" i="2"/>
  <c r="I4548" i="2" s="1"/>
  <c r="J4548" i="2" a="1"/>
  <c r="J4548" i="2" s="1"/>
  <c r="C4549" i="2"/>
  <c r="D4549" i="2"/>
  <c r="G4549" i="2"/>
  <c r="H4549" i="2"/>
  <c r="I4549" i="2" s="1"/>
  <c r="J4549" i="2" a="1"/>
  <c r="J4549" i="2"/>
  <c r="C4550" i="2"/>
  <c r="D4550" i="2"/>
  <c r="G4550" i="2"/>
  <c r="H4550" i="2"/>
  <c r="I4550" i="2" s="1"/>
  <c r="J4550" i="2" a="1"/>
  <c r="J4550" i="2" s="1"/>
  <c r="C4551" i="2"/>
  <c r="D4551" i="2"/>
  <c r="G4551" i="2"/>
  <c r="H4551" i="2"/>
  <c r="I4551" i="2" s="1"/>
  <c r="J4551" i="2" a="1"/>
  <c r="J4551" i="2" s="1"/>
  <c r="C4552" i="2"/>
  <c r="D4552" i="2"/>
  <c r="G4552" i="2"/>
  <c r="H4552" i="2"/>
  <c r="I4552" i="2" s="1"/>
  <c r="J4552" i="2" a="1"/>
  <c r="J4552" i="2" s="1"/>
  <c r="C4553" i="2"/>
  <c r="D4553" i="2"/>
  <c r="G4553" i="2"/>
  <c r="H4553" i="2"/>
  <c r="I4553" i="2"/>
  <c r="J4553" i="2" a="1"/>
  <c r="J4553" i="2"/>
  <c r="C4554" i="2"/>
  <c r="D4554" i="2"/>
  <c r="G4554" i="2"/>
  <c r="H4554" i="2"/>
  <c r="I4554" i="2" s="1"/>
  <c r="J4554" i="2" a="1"/>
  <c r="J4554" i="2" s="1"/>
  <c r="C4555" i="2"/>
  <c r="D4555" i="2"/>
  <c r="G4555" i="2"/>
  <c r="H4555" i="2"/>
  <c r="I4555" i="2"/>
  <c r="J4555" i="2" a="1"/>
  <c r="J4555" i="2" s="1"/>
  <c r="C4556" i="2"/>
  <c r="D4556" i="2"/>
  <c r="G4556" i="2"/>
  <c r="H4556" i="2"/>
  <c r="I4556" i="2" s="1"/>
  <c r="J4556" i="2" a="1"/>
  <c r="J4556" i="2" s="1"/>
  <c r="C4557" i="2"/>
  <c r="D4557" i="2"/>
  <c r="G4557" i="2"/>
  <c r="H4557" i="2"/>
  <c r="I4557" i="2" s="1"/>
  <c r="J4557" i="2" a="1"/>
  <c r="J4557" i="2" s="1"/>
  <c r="C4558" i="2"/>
  <c r="D4558" i="2"/>
  <c r="G4558" i="2"/>
  <c r="H4558" i="2"/>
  <c r="I4558" i="2" s="1"/>
  <c r="J4558" i="2" a="1"/>
  <c r="J4558" i="2" s="1"/>
  <c r="C4559" i="2"/>
  <c r="D4559" i="2"/>
  <c r="G4559" i="2"/>
  <c r="H4559" i="2"/>
  <c r="I4559" i="2" s="1"/>
  <c r="J4559" i="2" a="1"/>
  <c r="J4559" i="2" s="1"/>
  <c r="C4560" i="2"/>
  <c r="D4560" i="2"/>
  <c r="G4560" i="2"/>
  <c r="H4560" i="2"/>
  <c r="I4560" i="2" s="1"/>
  <c r="J4560" i="2" a="1"/>
  <c r="J4560" i="2" s="1"/>
  <c r="C4561" i="2"/>
  <c r="D4561" i="2"/>
  <c r="G4561" i="2"/>
  <c r="H4561" i="2"/>
  <c r="I4561" i="2"/>
  <c r="J4561" i="2" a="1"/>
  <c r="J4561" i="2"/>
  <c r="C4562" i="2"/>
  <c r="D4562" i="2"/>
  <c r="G4562" i="2"/>
  <c r="H4562" i="2"/>
  <c r="I4562" i="2" s="1"/>
  <c r="J4562" i="2" a="1"/>
  <c r="J4562" i="2" s="1"/>
  <c r="C4563" i="2"/>
  <c r="D4563" i="2"/>
  <c r="G4563" i="2"/>
  <c r="H4563" i="2"/>
  <c r="I4563" i="2"/>
  <c r="J4563" i="2" a="1"/>
  <c r="J4563" i="2" s="1"/>
  <c r="C4564" i="2"/>
  <c r="D4564" i="2"/>
  <c r="G4564" i="2"/>
  <c r="H4564" i="2"/>
  <c r="I4564" i="2" s="1"/>
  <c r="J4564" i="2" a="1"/>
  <c r="J4564" i="2" s="1"/>
  <c r="C4565" i="2"/>
  <c r="D4565" i="2"/>
  <c r="G4565" i="2"/>
  <c r="H4565" i="2"/>
  <c r="I4565" i="2" s="1"/>
  <c r="J4565" i="2" a="1"/>
  <c r="J4565" i="2"/>
  <c r="C4566" i="2"/>
  <c r="D4566" i="2"/>
  <c r="G4566" i="2"/>
  <c r="H4566" i="2"/>
  <c r="I4566" i="2" s="1"/>
  <c r="J4566" i="2" a="1"/>
  <c r="J4566" i="2" s="1"/>
  <c r="C4567" i="2"/>
  <c r="D4567" i="2"/>
  <c r="G4567" i="2"/>
  <c r="H4567" i="2"/>
  <c r="I4567" i="2" s="1"/>
  <c r="J4567" i="2" a="1"/>
  <c r="J4567" i="2" s="1"/>
  <c r="C4568" i="2"/>
  <c r="D4568" i="2"/>
  <c r="G4568" i="2"/>
  <c r="H4568" i="2"/>
  <c r="I4568" i="2" s="1"/>
  <c r="J4568" i="2" a="1"/>
  <c r="J4568" i="2" s="1"/>
  <c r="C4569" i="2"/>
  <c r="D4569" i="2"/>
  <c r="G4569" i="2"/>
  <c r="H4569" i="2"/>
  <c r="I4569" i="2"/>
  <c r="J4569" i="2" a="1"/>
  <c r="J4569" i="2"/>
  <c r="C4570" i="2"/>
  <c r="D4570" i="2"/>
  <c r="G4570" i="2"/>
  <c r="H4570" i="2"/>
  <c r="I4570" i="2" s="1"/>
  <c r="J4570" i="2" a="1"/>
  <c r="J4570" i="2" s="1"/>
  <c r="C4571" i="2"/>
  <c r="D4571" i="2"/>
  <c r="G4571" i="2"/>
  <c r="H4571" i="2"/>
  <c r="I4571" i="2"/>
  <c r="J4571" i="2" a="1"/>
  <c r="J4571" i="2" s="1"/>
  <c r="C4572" i="2"/>
  <c r="D4572" i="2"/>
  <c r="G4572" i="2"/>
  <c r="H4572" i="2"/>
  <c r="I4572" i="2" s="1"/>
  <c r="J4572" i="2" a="1"/>
  <c r="J4572" i="2" s="1"/>
  <c r="C4573" i="2"/>
  <c r="D4573" i="2"/>
  <c r="G4573" i="2"/>
  <c r="H4573" i="2"/>
  <c r="I4573" i="2" s="1"/>
  <c r="J4573" i="2" a="1"/>
  <c r="J4573" i="2" s="1"/>
  <c r="C4574" i="2"/>
  <c r="D4574" i="2"/>
  <c r="G4574" i="2"/>
  <c r="H4574" i="2"/>
  <c r="I4574" i="2" s="1"/>
  <c r="J4574" i="2" a="1"/>
  <c r="J4574" i="2" s="1"/>
  <c r="C4575" i="2"/>
  <c r="D4575" i="2"/>
  <c r="G4575" i="2"/>
  <c r="H4575" i="2"/>
  <c r="I4575" i="2" s="1"/>
  <c r="J4575" i="2" a="1"/>
  <c r="J4575" i="2" s="1"/>
  <c r="C4576" i="2"/>
  <c r="D4576" i="2"/>
  <c r="G4576" i="2"/>
  <c r="H4576" i="2"/>
  <c r="I4576" i="2" s="1"/>
  <c r="J4576" i="2" a="1"/>
  <c r="J4576" i="2" s="1"/>
  <c r="C4577" i="2"/>
  <c r="D4577" i="2"/>
  <c r="G4577" i="2"/>
  <c r="H4577" i="2"/>
  <c r="I4577" i="2"/>
  <c r="J4577" i="2" a="1"/>
  <c r="J4577" i="2"/>
  <c r="C4578" i="2"/>
  <c r="D4578" i="2"/>
  <c r="G4578" i="2"/>
  <c r="H4578" i="2"/>
  <c r="I4578" i="2" s="1"/>
  <c r="J4578" i="2" a="1"/>
  <c r="J4578" i="2" s="1"/>
  <c r="C4579" i="2"/>
  <c r="D4579" i="2"/>
  <c r="G4579" i="2"/>
  <c r="H4579" i="2"/>
  <c r="I4579" i="2"/>
  <c r="J4579" i="2" a="1"/>
  <c r="J4579" i="2" s="1"/>
  <c r="C4580" i="2"/>
  <c r="D4580" i="2"/>
  <c r="G4580" i="2"/>
  <c r="H4580" i="2"/>
  <c r="I4580" i="2" s="1"/>
  <c r="J4580" i="2" a="1"/>
  <c r="J4580" i="2" s="1"/>
  <c r="C4581" i="2"/>
  <c r="D4581" i="2"/>
  <c r="G4581" i="2"/>
  <c r="H4581" i="2"/>
  <c r="I4581" i="2" s="1"/>
  <c r="J4581" i="2" a="1"/>
  <c r="J4581" i="2"/>
  <c r="C4582" i="2"/>
  <c r="D4582" i="2"/>
  <c r="G4582" i="2"/>
  <c r="H4582" i="2"/>
  <c r="I4582" i="2" s="1"/>
  <c r="J4582" i="2" a="1"/>
  <c r="J4582" i="2" s="1"/>
  <c r="C4583" i="2"/>
  <c r="D4583" i="2"/>
  <c r="G4583" i="2"/>
  <c r="H4583" i="2"/>
  <c r="I4583" i="2" s="1"/>
  <c r="J4583" i="2" a="1"/>
  <c r="J4583" i="2" s="1"/>
  <c r="C4584" i="2"/>
  <c r="D4584" i="2"/>
  <c r="G4584" i="2"/>
  <c r="H4584" i="2"/>
  <c r="I4584" i="2" s="1"/>
  <c r="J4584" i="2" a="1"/>
  <c r="J4584" i="2" s="1"/>
  <c r="C4585" i="2"/>
  <c r="D4585" i="2"/>
  <c r="G4585" i="2"/>
  <c r="H4585" i="2"/>
  <c r="I4585" i="2"/>
  <c r="J4585" i="2" a="1"/>
  <c r="J4585" i="2"/>
  <c r="C4586" i="2"/>
  <c r="D4586" i="2"/>
  <c r="G4586" i="2"/>
  <c r="H4586" i="2"/>
  <c r="I4586" i="2" s="1"/>
  <c r="J4586" i="2" a="1"/>
  <c r="J4586" i="2" s="1"/>
  <c r="C4587" i="2"/>
  <c r="D4587" i="2"/>
  <c r="G4587" i="2"/>
  <c r="H4587" i="2"/>
  <c r="I4587" i="2"/>
  <c r="J4587" i="2" a="1"/>
  <c r="J4587" i="2" s="1"/>
  <c r="C4588" i="2"/>
  <c r="D4588" i="2"/>
  <c r="G4588" i="2"/>
  <c r="H4588" i="2"/>
  <c r="I4588" i="2" s="1"/>
  <c r="J4588" i="2" a="1"/>
  <c r="J4588" i="2" s="1"/>
  <c r="C4589" i="2"/>
  <c r="D4589" i="2"/>
  <c r="G4589" i="2"/>
  <c r="H4589" i="2"/>
  <c r="I4589" i="2" s="1"/>
  <c r="J4589" i="2" a="1"/>
  <c r="J4589" i="2" s="1"/>
  <c r="C4590" i="2"/>
  <c r="D4590" i="2"/>
  <c r="G4590" i="2"/>
  <c r="H4590" i="2"/>
  <c r="I4590" i="2" s="1"/>
  <c r="J4590" i="2" a="1"/>
  <c r="J4590" i="2" s="1"/>
  <c r="C4591" i="2"/>
  <c r="D4591" i="2"/>
  <c r="G4591" i="2"/>
  <c r="H4591" i="2"/>
  <c r="I4591" i="2" s="1"/>
  <c r="J4591" i="2" a="1"/>
  <c r="J4591" i="2" s="1"/>
  <c r="C4592" i="2"/>
  <c r="D4592" i="2"/>
  <c r="G4592" i="2"/>
  <c r="H4592" i="2"/>
  <c r="I4592" i="2" s="1"/>
  <c r="J4592" i="2" a="1"/>
  <c r="J4592" i="2" s="1"/>
  <c r="C4593" i="2"/>
  <c r="D4593" i="2"/>
  <c r="G4593" i="2"/>
  <c r="H4593" i="2"/>
  <c r="I4593" i="2"/>
  <c r="J4593" i="2" a="1"/>
  <c r="J4593" i="2"/>
  <c r="C4594" i="2"/>
  <c r="D4594" i="2"/>
  <c r="G4594" i="2"/>
  <c r="H4594" i="2"/>
  <c r="I4594" i="2" s="1"/>
  <c r="J4594" i="2" a="1"/>
  <c r="J4594" i="2" s="1"/>
  <c r="C4595" i="2"/>
  <c r="D4595" i="2"/>
  <c r="G4595" i="2"/>
  <c r="H4595" i="2"/>
  <c r="I4595" i="2"/>
  <c r="J4595" i="2" a="1"/>
  <c r="J4595" i="2" s="1"/>
  <c r="C4596" i="2"/>
  <c r="D4596" i="2"/>
  <c r="G4596" i="2"/>
  <c r="H4596" i="2"/>
  <c r="I4596" i="2" s="1"/>
  <c r="J4596" i="2" a="1"/>
  <c r="J4596" i="2" s="1"/>
  <c r="C4597" i="2"/>
  <c r="D4597" i="2"/>
  <c r="G4597" i="2"/>
  <c r="H4597" i="2"/>
  <c r="I4597" i="2" s="1"/>
  <c r="J4597" i="2" a="1"/>
  <c r="J4597" i="2"/>
  <c r="C4598" i="2"/>
  <c r="D4598" i="2"/>
  <c r="G4598" i="2"/>
  <c r="H4598" i="2"/>
  <c r="I4598" i="2" s="1"/>
  <c r="J4598" i="2" a="1"/>
  <c r="J4598" i="2" s="1"/>
  <c r="C4599" i="2"/>
  <c r="D4599" i="2"/>
  <c r="G4599" i="2"/>
  <c r="H4599" i="2"/>
  <c r="I4599" i="2" s="1"/>
  <c r="J4599" i="2" a="1"/>
  <c r="J4599" i="2" s="1"/>
  <c r="C4600" i="2"/>
  <c r="D4600" i="2"/>
  <c r="G4600" i="2"/>
  <c r="H4600" i="2"/>
  <c r="I4600" i="2" s="1"/>
  <c r="J4600" i="2" a="1"/>
  <c r="J4600" i="2" s="1"/>
  <c r="C4601" i="2"/>
  <c r="D4601" i="2"/>
  <c r="G4601" i="2"/>
  <c r="H4601" i="2"/>
  <c r="I4601" i="2"/>
  <c r="J4601" i="2" a="1"/>
  <c r="J4601" i="2"/>
  <c r="C4602" i="2"/>
  <c r="D4602" i="2"/>
  <c r="G4602" i="2"/>
  <c r="H4602" i="2"/>
  <c r="I4602" i="2" s="1"/>
  <c r="J4602" i="2" a="1"/>
  <c r="J4602" i="2" s="1"/>
  <c r="C4603" i="2"/>
  <c r="D4603" i="2"/>
  <c r="G4603" i="2"/>
  <c r="H4603" i="2"/>
  <c r="I4603" i="2"/>
  <c r="J4603" i="2" a="1"/>
  <c r="J4603" i="2" s="1"/>
  <c r="C4604" i="2"/>
  <c r="D4604" i="2"/>
  <c r="G4604" i="2"/>
  <c r="H4604" i="2"/>
  <c r="I4604" i="2" s="1"/>
  <c r="J4604" i="2" a="1"/>
  <c r="J4604" i="2" s="1"/>
  <c r="C4605" i="2"/>
  <c r="D4605" i="2"/>
  <c r="G4605" i="2"/>
  <c r="H4605" i="2"/>
  <c r="I4605" i="2" s="1"/>
  <c r="J4605" i="2" a="1"/>
  <c r="J4605" i="2" s="1"/>
  <c r="C4606" i="2"/>
  <c r="D4606" i="2"/>
  <c r="G4606" i="2"/>
  <c r="H4606" i="2"/>
  <c r="I4606" i="2" s="1"/>
  <c r="J4606" i="2" a="1"/>
  <c r="J4606" i="2" s="1"/>
  <c r="C4607" i="2"/>
  <c r="D4607" i="2"/>
  <c r="G4607" i="2"/>
  <c r="H4607" i="2"/>
  <c r="I4607" i="2" s="1"/>
  <c r="J4607" i="2" a="1"/>
  <c r="J4607" i="2" s="1"/>
  <c r="C4608" i="2"/>
  <c r="D4608" i="2"/>
  <c r="G4608" i="2"/>
  <c r="H4608" i="2"/>
  <c r="I4608" i="2" s="1"/>
  <c r="J4608" i="2" a="1"/>
  <c r="J4608" i="2" s="1"/>
  <c r="C4609" i="2"/>
  <c r="D4609" i="2"/>
  <c r="G4609" i="2"/>
  <c r="H4609" i="2"/>
  <c r="I4609" i="2"/>
  <c r="J4609" i="2" a="1"/>
  <c r="J4609" i="2"/>
  <c r="C4610" i="2"/>
  <c r="D4610" i="2"/>
  <c r="G4610" i="2"/>
  <c r="H4610" i="2"/>
  <c r="I4610" i="2" s="1"/>
  <c r="J4610" i="2" a="1"/>
  <c r="J4610" i="2" s="1"/>
  <c r="C4611" i="2"/>
  <c r="D4611" i="2"/>
  <c r="G4611" i="2"/>
  <c r="H4611" i="2"/>
  <c r="I4611" i="2"/>
  <c r="J4611" i="2" a="1"/>
  <c r="J4611" i="2" s="1"/>
  <c r="C4612" i="2"/>
  <c r="D4612" i="2"/>
  <c r="G4612" i="2"/>
  <c r="H4612" i="2"/>
  <c r="I4612" i="2" s="1"/>
  <c r="J4612" i="2" a="1"/>
  <c r="J4612" i="2" s="1"/>
  <c r="C4613" i="2"/>
  <c r="D4613" i="2"/>
  <c r="G4613" i="2"/>
  <c r="H4613" i="2"/>
  <c r="I4613" i="2" s="1"/>
  <c r="J4613" i="2" a="1"/>
  <c r="J4613" i="2"/>
  <c r="C4614" i="2"/>
  <c r="D4614" i="2"/>
  <c r="G4614" i="2"/>
  <c r="H4614" i="2"/>
  <c r="I4614" i="2" s="1"/>
  <c r="J4614" i="2" a="1"/>
  <c r="J4614" i="2" s="1"/>
  <c r="C4615" i="2"/>
  <c r="D4615" i="2"/>
  <c r="G4615" i="2"/>
  <c r="H4615" i="2"/>
  <c r="I4615" i="2" s="1"/>
  <c r="J4615" i="2" a="1"/>
  <c r="J4615" i="2" s="1"/>
  <c r="C4616" i="2"/>
  <c r="D4616" i="2"/>
  <c r="G4616" i="2"/>
  <c r="H4616" i="2"/>
  <c r="I4616" i="2" s="1"/>
  <c r="J4616" i="2" a="1"/>
  <c r="J4616" i="2" s="1"/>
  <c r="C4617" i="2"/>
  <c r="D4617" i="2"/>
  <c r="G4617" i="2"/>
  <c r="H4617" i="2"/>
  <c r="I4617" i="2" s="1"/>
  <c r="J4617" i="2" a="1"/>
  <c r="J4617" i="2"/>
  <c r="C4618" i="2"/>
  <c r="D4618" i="2"/>
  <c r="G4618" i="2"/>
  <c r="H4618" i="2"/>
  <c r="I4618" i="2" s="1"/>
  <c r="J4618" i="2" a="1"/>
  <c r="J4618" i="2" s="1"/>
  <c r="C4619" i="2"/>
  <c r="D4619" i="2"/>
  <c r="G4619" i="2"/>
  <c r="H4619" i="2"/>
  <c r="I4619" i="2" s="1"/>
  <c r="J4619" i="2" a="1"/>
  <c r="J4619" i="2" s="1"/>
  <c r="C4620" i="2"/>
  <c r="D4620" i="2"/>
  <c r="G4620" i="2"/>
  <c r="H4620" i="2"/>
  <c r="I4620" i="2" s="1"/>
  <c r="J4620" i="2" a="1"/>
  <c r="J4620" i="2" s="1"/>
  <c r="C4621" i="2"/>
  <c r="D4621" i="2"/>
  <c r="G4621" i="2"/>
  <c r="H4621" i="2"/>
  <c r="I4621" i="2" s="1"/>
  <c r="J4621" i="2" a="1"/>
  <c r="J4621" i="2"/>
  <c r="C4622" i="2"/>
  <c r="D4622" i="2"/>
  <c r="G4622" i="2"/>
  <c r="H4622" i="2"/>
  <c r="I4622" i="2" s="1"/>
  <c r="J4622" i="2" a="1"/>
  <c r="J4622" i="2" s="1"/>
  <c r="C4623" i="2"/>
  <c r="D4623" i="2"/>
  <c r="G4623" i="2"/>
  <c r="H4623" i="2"/>
  <c r="I4623" i="2" s="1"/>
  <c r="J4623" i="2" a="1"/>
  <c r="J4623" i="2" s="1"/>
  <c r="C4624" i="2"/>
  <c r="D4624" i="2"/>
  <c r="G4624" i="2"/>
  <c r="H4624" i="2"/>
  <c r="I4624" i="2" s="1"/>
  <c r="J4624" i="2" a="1"/>
  <c r="J4624" i="2" s="1"/>
  <c r="C4625" i="2"/>
  <c r="D4625" i="2"/>
  <c r="G4625" i="2"/>
  <c r="H4625" i="2"/>
  <c r="I4625" i="2" s="1"/>
  <c r="J4625" i="2" a="1"/>
  <c r="J4625" i="2"/>
  <c r="C4626" i="2"/>
  <c r="D4626" i="2"/>
  <c r="G4626" i="2"/>
  <c r="H4626" i="2"/>
  <c r="I4626" i="2" s="1"/>
  <c r="J4626" i="2" a="1"/>
  <c r="J4626" i="2" s="1"/>
  <c r="C4627" i="2"/>
  <c r="D4627" i="2"/>
  <c r="G4627" i="2"/>
  <c r="H4627" i="2"/>
  <c r="I4627" i="2" s="1"/>
  <c r="J4627" i="2" a="1"/>
  <c r="J4627" i="2" s="1"/>
  <c r="C4628" i="2"/>
  <c r="D4628" i="2"/>
  <c r="G4628" i="2"/>
  <c r="H4628" i="2"/>
  <c r="I4628" i="2" s="1"/>
  <c r="J4628" i="2" a="1"/>
  <c r="J4628" i="2" s="1"/>
  <c r="C4629" i="2"/>
  <c r="D4629" i="2"/>
  <c r="G4629" i="2"/>
  <c r="H4629" i="2"/>
  <c r="I4629" i="2" s="1"/>
  <c r="J4629" i="2" a="1"/>
  <c r="J4629" i="2"/>
  <c r="C4630" i="2"/>
  <c r="D4630" i="2"/>
  <c r="G4630" i="2"/>
  <c r="H4630" i="2"/>
  <c r="I4630" i="2" s="1"/>
  <c r="J4630" i="2" a="1"/>
  <c r="J4630" i="2" s="1"/>
  <c r="C4631" i="2"/>
  <c r="D4631" i="2"/>
  <c r="G4631" i="2"/>
  <c r="H4631" i="2"/>
  <c r="I4631" i="2" s="1"/>
  <c r="J4631" i="2" a="1"/>
  <c r="J4631" i="2" s="1"/>
  <c r="C4632" i="2"/>
  <c r="D4632" i="2"/>
  <c r="G4632" i="2"/>
  <c r="H4632" i="2"/>
  <c r="I4632" i="2" s="1"/>
  <c r="J4632" i="2" a="1"/>
  <c r="J4632" i="2" s="1"/>
  <c r="C4633" i="2"/>
  <c r="D4633" i="2"/>
  <c r="G4633" i="2"/>
  <c r="H4633" i="2"/>
  <c r="I4633" i="2" s="1"/>
  <c r="J4633" i="2" a="1"/>
  <c r="J4633" i="2"/>
  <c r="C4634" i="2"/>
  <c r="D4634" i="2"/>
  <c r="G4634" i="2"/>
  <c r="H4634" i="2"/>
  <c r="I4634" i="2" s="1"/>
  <c r="J4634" i="2" a="1"/>
  <c r="J4634" i="2" s="1"/>
  <c r="C4635" i="2"/>
  <c r="D4635" i="2"/>
  <c r="G4635" i="2"/>
  <c r="H4635" i="2"/>
  <c r="I4635" i="2" s="1"/>
  <c r="J4635" i="2" a="1"/>
  <c r="J4635" i="2" s="1"/>
  <c r="C4636" i="2"/>
  <c r="D4636" i="2"/>
  <c r="G4636" i="2"/>
  <c r="H4636" i="2"/>
  <c r="I4636" i="2" s="1"/>
  <c r="J4636" i="2" a="1"/>
  <c r="J4636" i="2" s="1"/>
  <c r="C4637" i="2"/>
  <c r="D4637" i="2"/>
  <c r="G4637" i="2"/>
  <c r="H4637" i="2"/>
  <c r="I4637" i="2" s="1"/>
  <c r="J4637" i="2" a="1"/>
  <c r="J4637" i="2"/>
  <c r="C4638" i="2"/>
  <c r="D4638" i="2"/>
  <c r="G4638" i="2"/>
  <c r="H4638" i="2"/>
  <c r="I4638" i="2" s="1"/>
  <c r="J4638" i="2" a="1"/>
  <c r="J4638" i="2" s="1"/>
  <c r="C4639" i="2"/>
  <c r="D4639" i="2"/>
  <c r="G4639" i="2"/>
  <c r="H4639" i="2"/>
  <c r="I4639" i="2" s="1"/>
  <c r="J4639" i="2" a="1"/>
  <c r="J4639" i="2" s="1"/>
  <c r="C4640" i="2"/>
  <c r="D4640" i="2"/>
  <c r="G4640" i="2"/>
  <c r="H4640" i="2"/>
  <c r="I4640" i="2" s="1"/>
  <c r="J4640" i="2" a="1"/>
  <c r="J4640" i="2" s="1"/>
  <c r="C4641" i="2"/>
  <c r="D4641" i="2"/>
  <c r="G4641" i="2"/>
  <c r="H4641" i="2"/>
  <c r="I4641" i="2" s="1"/>
  <c r="J4641" i="2" a="1"/>
  <c r="J4641" i="2"/>
  <c r="C4642" i="2"/>
  <c r="D4642" i="2"/>
  <c r="G4642" i="2"/>
  <c r="H4642" i="2"/>
  <c r="I4642" i="2" s="1"/>
  <c r="J4642" i="2" a="1"/>
  <c r="J4642" i="2" s="1"/>
  <c r="C4643" i="2"/>
  <c r="D4643" i="2"/>
  <c r="G4643" i="2"/>
  <c r="H4643" i="2"/>
  <c r="I4643" i="2" s="1"/>
  <c r="J4643" i="2" a="1"/>
  <c r="J4643" i="2" s="1"/>
  <c r="C4644" i="2"/>
  <c r="D4644" i="2"/>
  <c r="G4644" i="2"/>
  <c r="H4644" i="2"/>
  <c r="I4644" i="2" s="1"/>
  <c r="J4644" i="2" a="1"/>
  <c r="J4644" i="2" s="1"/>
  <c r="C4645" i="2"/>
  <c r="D4645" i="2"/>
  <c r="G4645" i="2"/>
  <c r="H4645" i="2"/>
  <c r="I4645" i="2" s="1"/>
  <c r="J4645" i="2" a="1"/>
  <c r="J4645" i="2"/>
  <c r="C4646" i="2"/>
  <c r="D4646" i="2"/>
  <c r="G4646" i="2"/>
  <c r="H4646" i="2"/>
  <c r="I4646" i="2" s="1"/>
  <c r="J4646" i="2" a="1"/>
  <c r="J4646" i="2" s="1"/>
  <c r="C4647" i="2"/>
  <c r="D4647" i="2"/>
  <c r="G4647" i="2"/>
  <c r="H4647" i="2"/>
  <c r="I4647" i="2" s="1"/>
  <c r="J4647" i="2" a="1"/>
  <c r="J4647" i="2" s="1"/>
  <c r="C4648" i="2"/>
  <c r="D4648" i="2"/>
  <c r="G4648" i="2"/>
  <c r="H4648" i="2"/>
  <c r="I4648" i="2" s="1"/>
  <c r="J4648" i="2" a="1"/>
  <c r="J4648" i="2" s="1"/>
  <c r="C4649" i="2"/>
  <c r="D4649" i="2"/>
  <c r="G4649" i="2"/>
  <c r="H4649" i="2"/>
  <c r="I4649" i="2" s="1"/>
  <c r="J4649" i="2" a="1"/>
  <c r="J4649" i="2"/>
  <c r="C4650" i="2"/>
  <c r="D4650" i="2"/>
  <c r="G4650" i="2"/>
  <c r="H4650" i="2"/>
  <c r="I4650" i="2" s="1"/>
  <c r="J4650" i="2" a="1"/>
  <c r="J4650" i="2" s="1"/>
  <c r="C4651" i="2"/>
  <c r="D4651" i="2"/>
  <c r="G4651" i="2"/>
  <c r="H4651" i="2"/>
  <c r="I4651" i="2" s="1"/>
  <c r="J4651" i="2" a="1"/>
  <c r="J4651" i="2" s="1"/>
  <c r="C4652" i="2"/>
  <c r="D4652" i="2"/>
  <c r="G4652" i="2"/>
  <c r="H4652" i="2"/>
  <c r="I4652" i="2" s="1"/>
  <c r="J4652" i="2" a="1"/>
  <c r="J4652" i="2" s="1"/>
  <c r="C4653" i="2"/>
  <c r="D4653" i="2"/>
  <c r="G4653" i="2"/>
  <c r="H4653" i="2"/>
  <c r="I4653" i="2" s="1"/>
  <c r="J4653" i="2" a="1"/>
  <c r="J4653" i="2"/>
  <c r="C4654" i="2"/>
  <c r="D4654" i="2"/>
  <c r="G4654" i="2"/>
  <c r="H4654" i="2"/>
  <c r="I4654" i="2" s="1"/>
  <c r="J4654" i="2" a="1"/>
  <c r="J4654" i="2" s="1"/>
  <c r="C4655" i="2"/>
  <c r="D4655" i="2"/>
  <c r="G4655" i="2"/>
  <c r="H4655" i="2"/>
  <c r="I4655" i="2" s="1"/>
  <c r="J4655" i="2" a="1"/>
  <c r="J4655" i="2" s="1"/>
  <c r="C4656" i="2"/>
  <c r="D4656" i="2"/>
  <c r="G4656" i="2"/>
  <c r="H4656" i="2"/>
  <c r="I4656" i="2" s="1"/>
  <c r="J4656" i="2" a="1"/>
  <c r="J4656" i="2" s="1"/>
  <c r="C4657" i="2"/>
  <c r="D4657" i="2"/>
  <c r="G4657" i="2"/>
  <c r="H4657" i="2"/>
  <c r="I4657" i="2" s="1"/>
  <c r="J4657" i="2" a="1"/>
  <c r="J4657" i="2"/>
  <c r="C4658" i="2"/>
  <c r="D4658" i="2"/>
  <c r="G4658" i="2"/>
  <c r="H4658" i="2"/>
  <c r="I4658" i="2" s="1"/>
  <c r="J4658" i="2" a="1"/>
  <c r="J4658" i="2" s="1"/>
  <c r="C4659" i="2"/>
  <c r="D4659" i="2"/>
  <c r="G4659" i="2"/>
  <c r="H4659" i="2"/>
  <c r="I4659" i="2" s="1"/>
  <c r="J4659" i="2" a="1"/>
  <c r="J4659" i="2" s="1"/>
  <c r="C4660" i="2"/>
  <c r="D4660" i="2"/>
  <c r="G4660" i="2"/>
  <c r="H4660" i="2"/>
  <c r="I4660" i="2" s="1"/>
  <c r="J4660" i="2" a="1"/>
  <c r="J4660" i="2" s="1"/>
  <c r="C4661" i="2"/>
  <c r="D4661" i="2"/>
  <c r="G4661" i="2"/>
  <c r="H4661" i="2"/>
  <c r="I4661" i="2" s="1"/>
  <c r="J4661" i="2" a="1"/>
  <c r="J4661" i="2"/>
  <c r="C4662" i="2"/>
  <c r="D4662" i="2"/>
  <c r="G4662" i="2"/>
  <c r="H4662" i="2"/>
  <c r="I4662" i="2" s="1"/>
  <c r="J4662" i="2" a="1"/>
  <c r="J4662" i="2" s="1"/>
  <c r="C4663" i="2"/>
  <c r="D4663" i="2"/>
  <c r="G4663" i="2"/>
  <c r="H4663" i="2"/>
  <c r="I4663" i="2" s="1"/>
  <c r="J4663" i="2" a="1"/>
  <c r="J4663" i="2" s="1"/>
  <c r="C4664" i="2"/>
  <c r="D4664" i="2"/>
  <c r="G4664" i="2"/>
  <c r="H4664" i="2"/>
  <c r="I4664" i="2" s="1"/>
  <c r="J4664" i="2" a="1"/>
  <c r="J4664" i="2" s="1"/>
  <c r="C4665" i="2"/>
  <c r="D4665" i="2"/>
  <c r="G4665" i="2"/>
  <c r="H4665" i="2"/>
  <c r="I4665" i="2" s="1"/>
  <c r="J4665" i="2" a="1"/>
  <c r="J4665" i="2"/>
  <c r="C4666" i="2"/>
  <c r="D4666" i="2"/>
  <c r="G4666" i="2"/>
  <c r="H4666" i="2"/>
  <c r="I4666" i="2" s="1"/>
  <c r="J4666" i="2" a="1"/>
  <c r="J4666" i="2" s="1"/>
  <c r="C4667" i="2"/>
  <c r="D4667" i="2"/>
  <c r="G4667" i="2"/>
  <c r="H4667" i="2"/>
  <c r="I4667" i="2" s="1"/>
  <c r="J4667" i="2" a="1"/>
  <c r="J4667" i="2" s="1"/>
  <c r="C4668" i="2"/>
  <c r="D4668" i="2"/>
  <c r="G4668" i="2"/>
  <c r="H4668" i="2"/>
  <c r="I4668" i="2" s="1"/>
  <c r="J4668" i="2" a="1"/>
  <c r="J4668" i="2" s="1"/>
  <c r="C4669" i="2"/>
  <c r="D4669" i="2"/>
  <c r="G4669" i="2"/>
  <c r="H4669" i="2"/>
  <c r="I4669" i="2" s="1"/>
  <c r="J4669" i="2" a="1"/>
  <c r="J4669" i="2"/>
  <c r="C4670" i="2"/>
  <c r="D4670" i="2"/>
  <c r="G4670" i="2"/>
  <c r="H4670" i="2"/>
  <c r="I4670" i="2" s="1"/>
  <c r="J4670" i="2" a="1"/>
  <c r="J4670" i="2" s="1"/>
  <c r="C4671" i="2"/>
  <c r="D4671" i="2"/>
  <c r="G4671" i="2"/>
  <c r="H4671" i="2"/>
  <c r="I4671" i="2" s="1"/>
  <c r="J4671" i="2" a="1"/>
  <c r="J4671" i="2" s="1"/>
  <c r="C4672" i="2"/>
  <c r="D4672" i="2"/>
  <c r="G4672" i="2"/>
  <c r="H4672" i="2"/>
  <c r="I4672" i="2" s="1"/>
  <c r="J4672" i="2" a="1"/>
  <c r="J4672" i="2" s="1"/>
  <c r="C4673" i="2"/>
  <c r="D4673" i="2"/>
  <c r="G4673" i="2"/>
  <c r="H4673" i="2"/>
  <c r="I4673" i="2" s="1"/>
  <c r="J4673" i="2" a="1"/>
  <c r="J4673" i="2"/>
  <c r="C4674" i="2"/>
  <c r="D4674" i="2"/>
  <c r="G4674" i="2"/>
  <c r="H4674" i="2"/>
  <c r="I4674" i="2" s="1"/>
  <c r="J4674" i="2" a="1"/>
  <c r="J4674" i="2" s="1"/>
  <c r="C4675" i="2"/>
  <c r="D4675" i="2"/>
  <c r="G4675" i="2"/>
  <c r="H4675" i="2"/>
  <c r="I4675" i="2" s="1"/>
  <c r="J4675" i="2" a="1"/>
  <c r="J4675" i="2" s="1"/>
  <c r="C4676" i="2"/>
  <c r="D4676" i="2"/>
  <c r="G4676" i="2"/>
  <c r="H4676" i="2"/>
  <c r="I4676" i="2" s="1"/>
  <c r="J4676" i="2" a="1"/>
  <c r="J4676" i="2" s="1"/>
  <c r="C4677" i="2"/>
  <c r="D4677" i="2"/>
  <c r="G4677" i="2"/>
  <c r="H4677" i="2"/>
  <c r="I4677" i="2" s="1"/>
  <c r="J4677" i="2" a="1"/>
  <c r="J4677" i="2"/>
  <c r="C4678" i="2"/>
  <c r="D4678" i="2"/>
  <c r="G4678" i="2"/>
  <c r="H4678" i="2"/>
  <c r="I4678" i="2" s="1"/>
  <c r="J4678" i="2" a="1"/>
  <c r="J4678" i="2" s="1"/>
  <c r="C4679" i="2"/>
  <c r="D4679" i="2"/>
  <c r="G4679" i="2"/>
  <c r="H4679" i="2"/>
  <c r="I4679" i="2" s="1"/>
  <c r="J4679" i="2" a="1"/>
  <c r="J4679" i="2" s="1"/>
  <c r="C4680" i="2"/>
  <c r="D4680" i="2"/>
  <c r="G4680" i="2"/>
  <c r="H4680" i="2"/>
  <c r="I4680" i="2" s="1"/>
  <c r="J4680" i="2" a="1"/>
  <c r="J4680" i="2" s="1"/>
  <c r="C4681" i="2"/>
  <c r="D4681" i="2"/>
  <c r="G4681" i="2"/>
  <c r="H4681" i="2"/>
  <c r="I4681" i="2" s="1"/>
  <c r="J4681" i="2" a="1"/>
  <c r="J4681" i="2"/>
  <c r="C4682" i="2"/>
  <c r="D4682" i="2"/>
  <c r="G4682" i="2"/>
  <c r="H4682" i="2"/>
  <c r="I4682" i="2" s="1"/>
  <c r="J4682" i="2" a="1"/>
  <c r="J4682" i="2" s="1"/>
  <c r="C4683" i="2"/>
  <c r="D4683" i="2"/>
  <c r="G4683" i="2"/>
  <c r="H4683" i="2"/>
  <c r="I4683" i="2" s="1"/>
  <c r="J4683" i="2" a="1"/>
  <c r="J4683" i="2" s="1"/>
  <c r="C4684" i="2"/>
  <c r="D4684" i="2"/>
  <c r="G4684" i="2"/>
  <c r="H4684" i="2"/>
  <c r="I4684" i="2" s="1"/>
  <c r="J4684" i="2" a="1"/>
  <c r="J4684" i="2" s="1"/>
  <c r="C4685" i="2"/>
  <c r="D4685" i="2"/>
  <c r="G4685" i="2"/>
  <c r="H4685" i="2"/>
  <c r="I4685" i="2" s="1"/>
  <c r="J4685" i="2" a="1"/>
  <c r="J4685" i="2"/>
  <c r="C4686" i="2"/>
  <c r="D4686" i="2"/>
  <c r="G4686" i="2"/>
  <c r="H4686" i="2"/>
  <c r="I4686" i="2" s="1"/>
  <c r="J4686" i="2" a="1"/>
  <c r="J4686" i="2" s="1"/>
  <c r="C4687" i="2"/>
  <c r="D4687" i="2"/>
  <c r="G4687" i="2"/>
  <c r="H4687" i="2"/>
  <c r="I4687" i="2" s="1"/>
  <c r="J4687" i="2" a="1"/>
  <c r="J4687" i="2" s="1"/>
  <c r="C4688" i="2"/>
  <c r="D4688" i="2"/>
  <c r="G4688" i="2"/>
  <c r="H4688" i="2"/>
  <c r="I4688" i="2" s="1"/>
  <c r="J4688" i="2" a="1"/>
  <c r="J4688" i="2" s="1"/>
  <c r="C4689" i="2"/>
  <c r="D4689" i="2"/>
  <c r="G4689" i="2"/>
  <c r="H4689" i="2"/>
  <c r="I4689" i="2" s="1"/>
  <c r="J4689" i="2" a="1"/>
  <c r="J4689" i="2"/>
  <c r="C4690" i="2"/>
  <c r="D4690" i="2"/>
  <c r="G4690" i="2"/>
  <c r="H4690" i="2"/>
  <c r="I4690" i="2" s="1"/>
  <c r="J4690" i="2" a="1"/>
  <c r="J4690" i="2" s="1"/>
  <c r="C4691" i="2"/>
  <c r="D4691" i="2"/>
  <c r="G4691" i="2"/>
  <c r="H4691" i="2"/>
  <c r="I4691" i="2" s="1"/>
  <c r="J4691" i="2" a="1"/>
  <c r="J4691" i="2" s="1"/>
  <c r="C4692" i="2"/>
  <c r="D4692" i="2"/>
  <c r="G4692" i="2"/>
  <c r="H4692" i="2"/>
  <c r="I4692" i="2" s="1"/>
  <c r="J4692" i="2" a="1"/>
  <c r="J4692" i="2" s="1"/>
  <c r="C4693" i="2"/>
  <c r="D4693" i="2"/>
  <c r="G4693" i="2"/>
  <c r="H4693" i="2"/>
  <c r="I4693" i="2" s="1"/>
  <c r="J4693" i="2" a="1"/>
  <c r="J4693" i="2"/>
  <c r="C4694" i="2"/>
  <c r="D4694" i="2"/>
  <c r="G4694" i="2"/>
  <c r="H4694" i="2"/>
  <c r="I4694" i="2" s="1"/>
  <c r="J4694" i="2" a="1"/>
  <c r="J4694" i="2" s="1"/>
  <c r="C4695" i="2"/>
  <c r="D4695" i="2"/>
  <c r="G4695" i="2"/>
  <c r="H4695" i="2"/>
  <c r="I4695" i="2" s="1"/>
  <c r="J4695" i="2" a="1"/>
  <c r="J4695" i="2" s="1"/>
  <c r="C4696" i="2"/>
  <c r="D4696" i="2"/>
  <c r="G4696" i="2"/>
  <c r="H4696" i="2"/>
  <c r="I4696" i="2" s="1"/>
  <c r="J4696" i="2" a="1"/>
  <c r="J4696" i="2" s="1"/>
  <c r="C4697" i="2"/>
  <c r="D4697" i="2"/>
  <c r="G4697" i="2"/>
  <c r="H4697" i="2"/>
  <c r="I4697" i="2" s="1"/>
  <c r="J4697" i="2" a="1"/>
  <c r="J4697" i="2"/>
  <c r="C4698" i="2"/>
  <c r="D4698" i="2"/>
  <c r="G4698" i="2"/>
  <c r="H4698" i="2"/>
  <c r="I4698" i="2" s="1"/>
  <c r="J4698" i="2" a="1"/>
  <c r="J4698" i="2" s="1"/>
  <c r="C4699" i="2"/>
  <c r="D4699" i="2"/>
  <c r="G4699" i="2"/>
  <c r="H4699" i="2"/>
  <c r="I4699" i="2" s="1"/>
  <c r="J4699" i="2" a="1"/>
  <c r="J4699" i="2" s="1"/>
  <c r="C4700" i="2"/>
  <c r="D4700" i="2"/>
  <c r="G4700" i="2"/>
  <c r="H4700" i="2"/>
  <c r="I4700" i="2" s="1"/>
  <c r="J4700" i="2" a="1"/>
  <c r="J4700" i="2" s="1"/>
  <c r="C4701" i="2"/>
  <c r="D4701" i="2"/>
  <c r="G4701" i="2"/>
  <c r="H4701" i="2"/>
  <c r="I4701" i="2" s="1"/>
  <c r="J4701" i="2" a="1"/>
  <c r="J4701" i="2"/>
  <c r="C4702" i="2"/>
  <c r="D4702" i="2"/>
  <c r="G4702" i="2"/>
  <c r="H4702" i="2"/>
  <c r="I4702" i="2" s="1"/>
  <c r="J4702" i="2" a="1"/>
  <c r="J4702" i="2" s="1"/>
  <c r="C4703" i="2"/>
  <c r="D4703" i="2"/>
  <c r="G4703" i="2"/>
  <c r="H4703" i="2"/>
  <c r="I4703" i="2" s="1"/>
  <c r="J4703" i="2" a="1"/>
  <c r="J4703" i="2" s="1"/>
  <c r="C4704" i="2"/>
  <c r="D4704" i="2"/>
  <c r="G4704" i="2"/>
  <c r="H4704" i="2"/>
  <c r="I4704" i="2" s="1"/>
  <c r="J4704" i="2" a="1"/>
  <c r="J4704" i="2" s="1"/>
  <c r="C4705" i="2"/>
  <c r="D4705" i="2"/>
  <c r="G4705" i="2"/>
  <c r="H4705" i="2"/>
  <c r="I4705" i="2" s="1"/>
  <c r="J4705" i="2" a="1"/>
  <c r="J4705" i="2"/>
  <c r="C4706" i="2"/>
  <c r="D4706" i="2"/>
  <c r="G4706" i="2"/>
  <c r="H4706" i="2"/>
  <c r="I4706" i="2" s="1"/>
  <c r="J4706" i="2" a="1"/>
  <c r="J4706" i="2" s="1"/>
  <c r="C4707" i="2"/>
  <c r="D4707" i="2"/>
  <c r="G4707" i="2"/>
  <c r="H4707" i="2"/>
  <c r="I4707" i="2" s="1"/>
  <c r="J4707" i="2" a="1"/>
  <c r="J4707" i="2" s="1"/>
  <c r="C4708" i="2"/>
  <c r="D4708" i="2"/>
  <c r="G4708" i="2"/>
  <c r="H4708" i="2"/>
  <c r="I4708" i="2" s="1"/>
  <c r="J4708" i="2" a="1"/>
  <c r="J4708" i="2" s="1"/>
  <c r="C4709" i="2"/>
  <c r="D4709" i="2"/>
  <c r="G4709" i="2"/>
  <c r="H4709" i="2"/>
  <c r="I4709" i="2" s="1"/>
  <c r="J4709" i="2" a="1"/>
  <c r="J4709" i="2"/>
  <c r="C4710" i="2"/>
  <c r="D4710" i="2"/>
  <c r="G4710" i="2"/>
  <c r="H4710" i="2"/>
  <c r="I4710" i="2" s="1"/>
  <c r="J4710" i="2" a="1"/>
  <c r="J4710" i="2" s="1"/>
  <c r="C4711" i="2"/>
  <c r="D4711" i="2"/>
  <c r="G4711" i="2"/>
  <c r="H4711" i="2"/>
  <c r="I4711" i="2" s="1"/>
  <c r="J4711" i="2" a="1"/>
  <c r="J4711" i="2" s="1"/>
  <c r="C4712" i="2"/>
  <c r="D4712" i="2"/>
  <c r="G4712" i="2"/>
  <c r="H4712" i="2"/>
  <c r="I4712" i="2" s="1"/>
  <c r="J4712" i="2" a="1"/>
  <c r="J4712" i="2" s="1"/>
  <c r="C4713" i="2"/>
  <c r="D4713" i="2"/>
  <c r="G4713" i="2"/>
  <c r="H4713" i="2"/>
  <c r="I4713" i="2" s="1"/>
  <c r="J4713" i="2" a="1"/>
  <c r="J4713" i="2"/>
  <c r="C4714" i="2"/>
  <c r="D4714" i="2"/>
  <c r="G4714" i="2"/>
  <c r="H4714" i="2"/>
  <c r="I4714" i="2" s="1"/>
  <c r="J4714" i="2" a="1"/>
  <c r="J4714" i="2" s="1"/>
  <c r="C4715" i="2"/>
  <c r="D4715" i="2"/>
  <c r="G4715" i="2"/>
  <c r="H4715" i="2"/>
  <c r="I4715" i="2" s="1"/>
  <c r="J4715" i="2" a="1"/>
  <c r="J4715" i="2" s="1"/>
  <c r="C4716" i="2"/>
  <c r="D4716" i="2"/>
  <c r="G4716" i="2"/>
  <c r="H4716" i="2"/>
  <c r="I4716" i="2" s="1"/>
  <c r="J4716" i="2" a="1"/>
  <c r="J4716" i="2" s="1"/>
  <c r="C4717" i="2"/>
  <c r="D4717" i="2"/>
  <c r="G4717" i="2"/>
  <c r="H4717" i="2"/>
  <c r="I4717" i="2" s="1"/>
  <c r="J4717" i="2" a="1"/>
  <c r="J4717" i="2"/>
  <c r="C4718" i="2"/>
  <c r="D4718" i="2"/>
  <c r="G4718" i="2"/>
  <c r="H4718" i="2"/>
  <c r="I4718" i="2" s="1"/>
  <c r="J4718" i="2" a="1"/>
  <c r="J4718" i="2" s="1"/>
  <c r="C4719" i="2"/>
  <c r="D4719" i="2"/>
  <c r="G4719" i="2"/>
  <c r="H4719" i="2"/>
  <c r="I4719" i="2" s="1"/>
  <c r="J4719" i="2" a="1"/>
  <c r="J4719" i="2" s="1"/>
  <c r="C4720" i="2"/>
  <c r="D4720" i="2"/>
  <c r="G4720" i="2"/>
  <c r="H4720" i="2"/>
  <c r="I4720" i="2" s="1"/>
  <c r="J4720" i="2" a="1"/>
  <c r="J4720" i="2" s="1"/>
  <c r="C4721" i="2"/>
  <c r="D4721" i="2"/>
  <c r="G4721" i="2"/>
  <c r="H4721" i="2"/>
  <c r="I4721" i="2" s="1"/>
  <c r="J4721" i="2" a="1"/>
  <c r="J4721" i="2"/>
  <c r="C4722" i="2"/>
  <c r="D4722" i="2"/>
  <c r="G4722" i="2"/>
  <c r="H4722" i="2"/>
  <c r="I4722" i="2" s="1"/>
  <c r="J4722" i="2" a="1"/>
  <c r="J4722" i="2" s="1"/>
  <c r="C4723" i="2"/>
  <c r="D4723" i="2"/>
  <c r="G4723" i="2"/>
  <c r="H4723" i="2"/>
  <c r="I4723" i="2" s="1"/>
  <c r="J4723" i="2" a="1"/>
  <c r="J4723" i="2" s="1"/>
  <c r="C4724" i="2"/>
  <c r="D4724" i="2"/>
  <c r="G4724" i="2"/>
  <c r="H4724" i="2"/>
  <c r="I4724" i="2" s="1"/>
  <c r="J4724" i="2" a="1"/>
  <c r="J4724" i="2" s="1"/>
  <c r="C4725" i="2"/>
  <c r="D4725" i="2"/>
  <c r="G4725" i="2"/>
  <c r="H4725" i="2"/>
  <c r="I4725" i="2" s="1"/>
  <c r="J4725" i="2" a="1"/>
  <c r="J4725" i="2"/>
  <c r="C4726" i="2"/>
  <c r="D4726" i="2"/>
  <c r="G4726" i="2"/>
  <c r="H4726" i="2"/>
  <c r="I4726" i="2" s="1"/>
  <c r="J4726" i="2" a="1"/>
  <c r="J4726" i="2" s="1"/>
  <c r="C4727" i="2"/>
  <c r="D4727" i="2"/>
  <c r="G4727" i="2"/>
  <c r="H4727" i="2"/>
  <c r="I4727" i="2" s="1"/>
  <c r="J4727" i="2" a="1"/>
  <c r="J4727" i="2" s="1"/>
  <c r="C4728" i="2"/>
  <c r="D4728" i="2"/>
  <c r="G4728" i="2"/>
  <c r="H4728" i="2"/>
  <c r="I4728" i="2" s="1"/>
  <c r="J4728" i="2" a="1"/>
  <c r="J4728" i="2" s="1"/>
  <c r="C4729" i="2"/>
  <c r="D4729" i="2"/>
  <c r="G4729" i="2"/>
  <c r="H4729" i="2"/>
  <c r="I4729" i="2" s="1"/>
  <c r="J4729" i="2" a="1"/>
  <c r="J4729" i="2"/>
  <c r="C4730" i="2"/>
  <c r="D4730" i="2"/>
  <c r="G4730" i="2"/>
  <c r="H4730" i="2"/>
  <c r="I4730" i="2" s="1"/>
  <c r="J4730" i="2" a="1"/>
  <c r="J4730" i="2" s="1"/>
  <c r="C4731" i="2"/>
  <c r="D4731" i="2"/>
  <c r="G4731" i="2"/>
  <c r="H4731" i="2"/>
  <c r="I4731" i="2" s="1"/>
  <c r="J4731" i="2" a="1"/>
  <c r="J4731" i="2" s="1"/>
  <c r="C4732" i="2"/>
  <c r="D4732" i="2"/>
  <c r="G4732" i="2"/>
  <c r="H4732" i="2"/>
  <c r="I4732" i="2" s="1"/>
  <c r="J4732" i="2" a="1"/>
  <c r="J4732" i="2" s="1"/>
  <c r="C4733" i="2"/>
  <c r="D4733" i="2"/>
  <c r="G4733" i="2"/>
  <c r="H4733" i="2"/>
  <c r="I4733" i="2" s="1"/>
  <c r="J4733" i="2" a="1"/>
  <c r="J4733" i="2"/>
  <c r="C4734" i="2"/>
  <c r="D4734" i="2"/>
  <c r="G4734" i="2"/>
  <c r="H4734" i="2"/>
  <c r="I4734" i="2" s="1"/>
  <c r="J4734" i="2" a="1"/>
  <c r="J4734" i="2" s="1"/>
  <c r="C4735" i="2"/>
  <c r="D4735" i="2"/>
  <c r="G4735" i="2"/>
  <c r="H4735" i="2"/>
  <c r="I4735" i="2" s="1"/>
  <c r="J4735" i="2" a="1"/>
  <c r="J4735" i="2" s="1"/>
  <c r="C4736" i="2"/>
  <c r="D4736" i="2"/>
  <c r="G4736" i="2"/>
  <c r="H4736" i="2"/>
  <c r="I4736" i="2" s="1"/>
  <c r="J4736" i="2" a="1"/>
  <c r="J4736" i="2" s="1"/>
  <c r="C4737" i="2"/>
  <c r="D4737" i="2"/>
  <c r="G4737" i="2"/>
  <c r="H4737" i="2"/>
  <c r="I4737" i="2" s="1"/>
  <c r="J4737" i="2" a="1"/>
  <c r="J4737" i="2"/>
  <c r="C4738" i="2"/>
  <c r="D4738" i="2"/>
  <c r="G4738" i="2"/>
  <c r="H4738" i="2"/>
  <c r="I4738" i="2" s="1"/>
  <c r="J4738" i="2" a="1"/>
  <c r="J4738" i="2" s="1"/>
  <c r="C4739" i="2"/>
  <c r="D4739" i="2"/>
  <c r="G4739" i="2"/>
  <c r="H4739" i="2"/>
  <c r="I4739" i="2" s="1"/>
  <c r="J4739" i="2" a="1"/>
  <c r="J4739" i="2" s="1"/>
  <c r="C4740" i="2"/>
  <c r="D4740" i="2"/>
  <c r="G4740" i="2"/>
  <c r="H4740" i="2"/>
  <c r="I4740" i="2" s="1"/>
  <c r="J4740" i="2" a="1"/>
  <c r="J4740" i="2" s="1"/>
  <c r="C4741" i="2"/>
  <c r="D4741" i="2"/>
  <c r="G4741" i="2"/>
  <c r="H4741" i="2"/>
  <c r="I4741" i="2" s="1"/>
  <c r="J4741" i="2" a="1"/>
  <c r="J4741" i="2"/>
  <c r="C4742" i="2"/>
  <c r="D4742" i="2"/>
  <c r="G4742" i="2"/>
  <c r="H4742" i="2"/>
  <c r="I4742" i="2" s="1"/>
  <c r="J4742" i="2" a="1"/>
  <c r="J4742" i="2" s="1"/>
  <c r="C4743" i="2"/>
  <c r="D4743" i="2"/>
  <c r="G4743" i="2"/>
  <c r="H4743" i="2"/>
  <c r="I4743" i="2" s="1"/>
  <c r="J4743" i="2" a="1"/>
  <c r="J4743" i="2" s="1"/>
  <c r="C4744" i="2"/>
  <c r="D4744" i="2"/>
  <c r="G4744" i="2"/>
  <c r="H4744" i="2"/>
  <c r="I4744" i="2" s="1"/>
  <c r="J4744" i="2" a="1"/>
  <c r="J4744" i="2" s="1"/>
  <c r="C4745" i="2"/>
  <c r="D4745" i="2"/>
  <c r="G4745" i="2"/>
  <c r="H4745" i="2"/>
  <c r="I4745" i="2" s="1"/>
  <c r="J4745" i="2" a="1"/>
  <c r="J4745" i="2"/>
  <c r="C4746" i="2"/>
  <c r="D4746" i="2"/>
  <c r="G4746" i="2"/>
  <c r="H4746" i="2"/>
  <c r="I4746" i="2" s="1"/>
  <c r="J4746" i="2" a="1"/>
  <c r="J4746" i="2" s="1"/>
  <c r="C4747" i="2"/>
  <c r="D4747" i="2"/>
  <c r="G4747" i="2"/>
  <c r="H4747" i="2"/>
  <c r="I4747" i="2" s="1"/>
  <c r="J4747" i="2" a="1"/>
  <c r="J4747" i="2" s="1"/>
  <c r="C4748" i="2"/>
  <c r="D4748" i="2"/>
  <c r="G4748" i="2"/>
  <c r="H4748" i="2"/>
  <c r="I4748" i="2" s="1"/>
  <c r="J4748" i="2" a="1"/>
  <c r="J4748" i="2" s="1"/>
  <c r="C4749" i="2"/>
  <c r="D4749" i="2"/>
  <c r="G4749" i="2"/>
  <c r="H4749" i="2"/>
  <c r="I4749" i="2" s="1"/>
  <c r="J4749" i="2" a="1"/>
  <c r="J4749" i="2"/>
  <c r="C4750" i="2"/>
  <c r="D4750" i="2"/>
  <c r="G4750" i="2"/>
  <c r="H4750" i="2"/>
  <c r="I4750" i="2" s="1"/>
  <c r="J4750" i="2" a="1"/>
  <c r="J4750" i="2" s="1"/>
  <c r="C4751" i="2"/>
  <c r="D4751" i="2"/>
  <c r="G4751" i="2"/>
  <c r="H4751" i="2"/>
  <c r="I4751" i="2" s="1"/>
  <c r="J4751" i="2" a="1"/>
  <c r="J4751" i="2" s="1"/>
  <c r="C4752" i="2"/>
  <c r="D4752" i="2"/>
  <c r="G4752" i="2"/>
  <c r="H4752" i="2"/>
  <c r="I4752" i="2" s="1"/>
  <c r="J4752" i="2" a="1"/>
  <c r="J4752" i="2" s="1"/>
  <c r="C4753" i="2"/>
  <c r="D4753" i="2"/>
  <c r="G4753" i="2"/>
  <c r="H4753" i="2"/>
  <c r="I4753" i="2" s="1"/>
  <c r="J4753" i="2" a="1"/>
  <c r="J4753" i="2"/>
  <c r="C4754" i="2"/>
  <c r="D4754" i="2"/>
  <c r="G4754" i="2"/>
  <c r="H4754" i="2"/>
  <c r="I4754" i="2" s="1"/>
  <c r="J4754" i="2" a="1"/>
  <c r="J4754" i="2" s="1"/>
  <c r="C4755" i="2"/>
  <c r="D4755" i="2"/>
  <c r="G4755" i="2"/>
  <c r="H4755" i="2"/>
  <c r="I4755" i="2" s="1"/>
  <c r="J4755" i="2" a="1"/>
  <c r="J4755" i="2" s="1"/>
  <c r="C4756" i="2"/>
  <c r="D4756" i="2"/>
  <c r="G4756" i="2"/>
  <c r="H4756" i="2"/>
  <c r="I4756" i="2" s="1"/>
  <c r="J4756" i="2" a="1"/>
  <c r="J4756" i="2" s="1"/>
  <c r="C4757" i="2"/>
  <c r="D4757" i="2"/>
  <c r="G4757" i="2"/>
  <c r="H4757" i="2"/>
  <c r="I4757" i="2" s="1"/>
  <c r="J4757" i="2" a="1"/>
  <c r="J4757" i="2"/>
  <c r="C4758" i="2"/>
  <c r="D4758" i="2"/>
  <c r="G4758" i="2"/>
  <c r="H4758" i="2"/>
  <c r="I4758" i="2" s="1"/>
  <c r="J4758" i="2" a="1"/>
  <c r="J4758" i="2" s="1"/>
  <c r="C4759" i="2"/>
  <c r="D4759" i="2"/>
  <c r="G4759" i="2"/>
  <c r="H4759" i="2"/>
  <c r="I4759" i="2" s="1"/>
  <c r="J4759" i="2" a="1"/>
  <c r="J4759" i="2" s="1"/>
  <c r="C4760" i="2"/>
  <c r="D4760" i="2"/>
  <c r="G4760" i="2"/>
  <c r="H4760" i="2"/>
  <c r="I4760" i="2" s="1"/>
  <c r="J4760" i="2" a="1"/>
  <c r="J4760" i="2" s="1"/>
  <c r="C4761" i="2"/>
  <c r="D4761" i="2"/>
  <c r="G4761" i="2"/>
  <c r="H4761" i="2"/>
  <c r="I4761" i="2" s="1"/>
  <c r="J4761" i="2" a="1"/>
  <c r="J4761" i="2"/>
  <c r="C4762" i="2"/>
  <c r="D4762" i="2"/>
  <c r="G4762" i="2"/>
  <c r="H4762" i="2"/>
  <c r="I4762" i="2" s="1"/>
  <c r="J4762" i="2" a="1"/>
  <c r="J4762" i="2" s="1"/>
  <c r="C4763" i="2"/>
  <c r="D4763" i="2"/>
  <c r="G4763" i="2"/>
  <c r="H4763" i="2"/>
  <c r="I4763" i="2" s="1"/>
  <c r="J4763" i="2" a="1"/>
  <c r="J4763" i="2" s="1"/>
  <c r="C4764" i="2"/>
  <c r="D4764" i="2"/>
  <c r="G4764" i="2"/>
  <c r="H4764" i="2"/>
  <c r="I4764" i="2" s="1"/>
  <c r="J4764" i="2" a="1"/>
  <c r="J4764" i="2" s="1"/>
  <c r="C4765" i="2"/>
  <c r="D4765" i="2"/>
  <c r="G4765" i="2"/>
  <c r="H4765" i="2"/>
  <c r="I4765" i="2" s="1"/>
  <c r="J4765" i="2" a="1"/>
  <c r="J4765" i="2"/>
  <c r="C4766" i="2"/>
  <c r="D4766" i="2"/>
  <c r="G4766" i="2"/>
  <c r="H4766" i="2"/>
  <c r="I4766" i="2" s="1"/>
  <c r="J4766" i="2" a="1"/>
  <c r="J4766" i="2" s="1"/>
  <c r="C4767" i="2"/>
  <c r="D4767" i="2"/>
  <c r="G4767" i="2"/>
  <c r="H4767" i="2"/>
  <c r="I4767" i="2" s="1"/>
  <c r="J4767" i="2" a="1"/>
  <c r="J4767" i="2" s="1"/>
  <c r="C4768" i="2"/>
  <c r="D4768" i="2"/>
  <c r="G4768" i="2"/>
  <c r="H4768" i="2"/>
  <c r="I4768" i="2" s="1"/>
  <c r="J4768" i="2" a="1"/>
  <c r="J4768" i="2" s="1"/>
  <c r="C4769" i="2"/>
  <c r="D4769" i="2"/>
  <c r="G4769" i="2"/>
  <c r="H4769" i="2"/>
  <c r="I4769" i="2" s="1"/>
  <c r="J4769" i="2" a="1"/>
  <c r="J4769" i="2"/>
  <c r="C4770" i="2"/>
  <c r="D4770" i="2"/>
  <c r="G4770" i="2"/>
  <c r="H4770" i="2"/>
  <c r="I4770" i="2" s="1"/>
  <c r="J4770" i="2" a="1"/>
  <c r="J4770" i="2" s="1"/>
  <c r="C4771" i="2"/>
  <c r="D4771" i="2"/>
  <c r="G4771" i="2"/>
  <c r="H4771" i="2"/>
  <c r="I4771" i="2" s="1"/>
  <c r="J4771" i="2" a="1"/>
  <c r="J4771" i="2" s="1"/>
  <c r="C4772" i="2"/>
  <c r="D4772" i="2"/>
  <c r="G4772" i="2"/>
  <c r="H4772" i="2"/>
  <c r="I4772" i="2" s="1"/>
  <c r="J4772" i="2" a="1"/>
  <c r="J4772" i="2" s="1"/>
  <c r="C4773" i="2"/>
  <c r="D4773" i="2"/>
  <c r="G4773" i="2"/>
  <c r="H4773" i="2"/>
  <c r="I4773" i="2" s="1"/>
  <c r="J4773" i="2" a="1"/>
  <c r="J4773" i="2"/>
  <c r="C4774" i="2"/>
  <c r="D4774" i="2"/>
  <c r="G4774" i="2"/>
  <c r="H4774" i="2"/>
  <c r="I4774" i="2" s="1"/>
  <c r="J4774" i="2" a="1"/>
  <c r="J4774" i="2" s="1"/>
  <c r="C4775" i="2"/>
  <c r="D4775" i="2"/>
  <c r="G4775" i="2"/>
  <c r="H4775" i="2"/>
  <c r="I4775" i="2" s="1"/>
  <c r="J4775" i="2" a="1"/>
  <c r="J4775" i="2" s="1"/>
  <c r="C4776" i="2"/>
  <c r="D4776" i="2"/>
  <c r="G4776" i="2"/>
  <c r="H4776" i="2"/>
  <c r="I4776" i="2" s="1"/>
  <c r="J4776" i="2" a="1"/>
  <c r="J4776" i="2" s="1"/>
  <c r="C4777" i="2"/>
  <c r="D4777" i="2"/>
  <c r="G4777" i="2"/>
  <c r="H4777" i="2"/>
  <c r="I4777" i="2" s="1"/>
  <c r="J4777" i="2" a="1"/>
  <c r="J4777" i="2"/>
  <c r="C4778" i="2"/>
  <c r="D4778" i="2"/>
  <c r="G4778" i="2"/>
  <c r="H4778" i="2"/>
  <c r="I4778" i="2" s="1"/>
  <c r="J4778" i="2" a="1"/>
  <c r="J4778" i="2" s="1"/>
  <c r="C4779" i="2"/>
  <c r="D4779" i="2"/>
  <c r="G4779" i="2"/>
  <c r="H4779" i="2"/>
  <c r="I4779" i="2" s="1"/>
  <c r="J4779" i="2" a="1"/>
  <c r="J4779" i="2" s="1"/>
  <c r="C4780" i="2"/>
  <c r="D4780" i="2"/>
  <c r="G4780" i="2"/>
  <c r="H4780" i="2"/>
  <c r="I4780" i="2" s="1"/>
  <c r="J4780" i="2" a="1"/>
  <c r="J4780" i="2" s="1"/>
  <c r="C4781" i="2"/>
  <c r="D4781" i="2"/>
  <c r="G4781" i="2"/>
  <c r="H4781" i="2"/>
  <c r="I4781" i="2" s="1"/>
  <c r="J4781" i="2" a="1"/>
  <c r="J4781" i="2"/>
  <c r="C4782" i="2"/>
  <c r="D4782" i="2"/>
  <c r="G4782" i="2"/>
  <c r="H4782" i="2"/>
  <c r="I4782" i="2" s="1"/>
  <c r="J4782" i="2" a="1"/>
  <c r="J4782" i="2" s="1"/>
  <c r="C4783" i="2"/>
  <c r="D4783" i="2"/>
  <c r="G4783" i="2"/>
  <c r="H4783" i="2"/>
  <c r="I4783" i="2" s="1"/>
  <c r="J4783" i="2" a="1"/>
  <c r="J4783" i="2" s="1"/>
  <c r="C4784" i="2"/>
  <c r="D4784" i="2"/>
  <c r="G4784" i="2"/>
  <c r="H4784" i="2"/>
  <c r="I4784" i="2" s="1"/>
  <c r="J4784" i="2" a="1"/>
  <c r="J4784" i="2" s="1"/>
  <c r="C4785" i="2"/>
  <c r="D4785" i="2"/>
  <c r="G4785" i="2"/>
  <c r="H4785" i="2"/>
  <c r="I4785" i="2" s="1"/>
  <c r="J4785" i="2" a="1"/>
  <c r="J4785" i="2"/>
  <c r="C4786" i="2"/>
  <c r="D4786" i="2"/>
  <c r="G4786" i="2"/>
  <c r="H4786" i="2"/>
  <c r="I4786" i="2" s="1"/>
  <c r="J4786" i="2" a="1"/>
  <c r="J4786" i="2" s="1"/>
  <c r="C4787" i="2"/>
  <c r="D4787" i="2"/>
  <c r="G4787" i="2"/>
  <c r="H4787" i="2"/>
  <c r="I4787" i="2" s="1"/>
  <c r="J4787" i="2" a="1"/>
  <c r="J4787" i="2" s="1"/>
  <c r="C4788" i="2"/>
  <c r="D4788" i="2"/>
  <c r="G4788" i="2"/>
  <c r="H4788" i="2"/>
  <c r="I4788" i="2" s="1"/>
  <c r="J4788" i="2" a="1"/>
  <c r="J4788" i="2" s="1"/>
  <c r="C4789" i="2"/>
  <c r="D4789" i="2"/>
  <c r="G4789" i="2"/>
  <c r="H4789" i="2"/>
  <c r="I4789" i="2" s="1"/>
  <c r="J4789" i="2" a="1"/>
  <c r="J4789" i="2"/>
  <c r="C4790" i="2"/>
  <c r="D4790" i="2"/>
  <c r="G4790" i="2"/>
  <c r="H4790" i="2"/>
  <c r="I4790" i="2" s="1"/>
  <c r="J4790" i="2" a="1"/>
  <c r="J4790" i="2" s="1"/>
  <c r="C4791" i="2"/>
  <c r="D4791" i="2"/>
  <c r="G4791" i="2"/>
  <c r="H4791" i="2"/>
  <c r="I4791" i="2" s="1"/>
  <c r="J4791" i="2" a="1"/>
  <c r="J4791" i="2" s="1"/>
  <c r="C4792" i="2"/>
  <c r="D4792" i="2"/>
  <c r="G4792" i="2"/>
  <c r="H4792" i="2"/>
  <c r="I4792" i="2" s="1"/>
  <c r="J4792" i="2" a="1"/>
  <c r="J4792" i="2" s="1"/>
  <c r="C4793" i="2"/>
  <c r="D4793" i="2"/>
  <c r="G4793" i="2"/>
  <c r="H4793" i="2"/>
  <c r="I4793" i="2" s="1"/>
  <c r="J4793" i="2" a="1"/>
  <c r="J4793" i="2"/>
  <c r="C4794" i="2"/>
  <c r="D4794" i="2"/>
  <c r="G4794" i="2"/>
  <c r="H4794" i="2"/>
  <c r="I4794" i="2" s="1"/>
  <c r="J4794" i="2" a="1"/>
  <c r="J4794" i="2" s="1"/>
  <c r="C4795" i="2"/>
  <c r="D4795" i="2"/>
  <c r="G4795" i="2"/>
  <c r="H4795" i="2"/>
  <c r="I4795" i="2" s="1"/>
  <c r="J4795" i="2" a="1"/>
  <c r="J4795" i="2" s="1"/>
  <c r="C4796" i="2"/>
  <c r="D4796" i="2"/>
  <c r="G4796" i="2"/>
  <c r="H4796" i="2"/>
  <c r="I4796" i="2" s="1"/>
  <c r="J4796" i="2" a="1"/>
  <c r="J4796" i="2" s="1"/>
  <c r="C4797" i="2"/>
  <c r="D4797" i="2"/>
  <c r="G4797" i="2"/>
  <c r="H4797" i="2"/>
  <c r="I4797" i="2" s="1"/>
  <c r="J4797" i="2" a="1"/>
  <c r="J4797" i="2"/>
  <c r="C4798" i="2"/>
  <c r="D4798" i="2"/>
  <c r="G4798" i="2"/>
  <c r="H4798" i="2"/>
  <c r="I4798" i="2" s="1"/>
  <c r="J4798" i="2" a="1"/>
  <c r="J4798" i="2" s="1"/>
  <c r="C4799" i="2"/>
  <c r="D4799" i="2"/>
  <c r="G4799" i="2"/>
  <c r="H4799" i="2"/>
  <c r="I4799" i="2" s="1"/>
  <c r="J4799" i="2" a="1"/>
  <c r="J4799" i="2" s="1"/>
  <c r="C4800" i="2"/>
  <c r="D4800" i="2"/>
  <c r="G4800" i="2"/>
  <c r="H4800" i="2"/>
  <c r="I4800" i="2" s="1"/>
  <c r="J4800" i="2" a="1"/>
  <c r="J4800" i="2" s="1"/>
  <c r="C4801" i="2"/>
  <c r="D4801" i="2"/>
  <c r="G4801" i="2"/>
  <c r="H4801" i="2"/>
  <c r="I4801" i="2" s="1"/>
  <c r="J4801" i="2" a="1"/>
  <c r="J4801" i="2"/>
  <c r="C4802" i="2"/>
  <c r="D4802" i="2"/>
  <c r="G4802" i="2"/>
  <c r="H4802" i="2"/>
  <c r="I4802" i="2" s="1"/>
  <c r="J4802" i="2" a="1"/>
  <c r="J4802" i="2" s="1"/>
  <c r="C4803" i="2"/>
  <c r="D4803" i="2"/>
  <c r="G4803" i="2"/>
  <c r="H4803" i="2"/>
  <c r="I4803" i="2" s="1"/>
  <c r="J4803" i="2" a="1"/>
  <c r="J4803" i="2" s="1"/>
  <c r="C4804" i="2"/>
  <c r="D4804" i="2"/>
  <c r="G4804" i="2"/>
  <c r="H4804" i="2"/>
  <c r="I4804" i="2" s="1"/>
  <c r="J4804" i="2" a="1"/>
  <c r="J4804" i="2" s="1"/>
  <c r="C4805" i="2"/>
  <c r="D4805" i="2"/>
  <c r="G4805" i="2"/>
  <c r="H4805" i="2"/>
  <c r="I4805" i="2" s="1"/>
  <c r="J4805" i="2" a="1"/>
  <c r="J4805" i="2"/>
  <c r="C4806" i="2"/>
  <c r="D4806" i="2"/>
  <c r="G4806" i="2"/>
  <c r="H4806" i="2"/>
  <c r="I4806" i="2" s="1"/>
  <c r="J4806" i="2" a="1"/>
  <c r="J4806" i="2" s="1"/>
  <c r="C4807" i="2"/>
  <c r="D4807" i="2"/>
  <c r="G4807" i="2"/>
  <c r="H4807" i="2"/>
  <c r="I4807" i="2" s="1"/>
  <c r="J4807" i="2" a="1"/>
  <c r="J4807" i="2" s="1"/>
  <c r="C4808" i="2"/>
  <c r="D4808" i="2"/>
  <c r="G4808" i="2"/>
  <c r="H4808" i="2"/>
  <c r="I4808" i="2" s="1"/>
  <c r="J4808" i="2" a="1"/>
  <c r="J4808" i="2" s="1"/>
  <c r="C4809" i="2"/>
  <c r="D4809" i="2"/>
  <c r="G4809" i="2"/>
  <c r="H4809" i="2"/>
  <c r="I4809" i="2" s="1"/>
  <c r="J4809" i="2" a="1"/>
  <c r="J4809" i="2"/>
  <c r="C4810" i="2"/>
  <c r="D4810" i="2"/>
  <c r="G4810" i="2"/>
  <c r="H4810" i="2"/>
  <c r="I4810" i="2" s="1"/>
  <c r="J4810" i="2" a="1"/>
  <c r="J4810" i="2" s="1"/>
  <c r="C4811" i="2"/>
  <c r="D4811" i="2"/>
  <c r="G4811" i="2"/>
  <c r="H4811" i="2"/>
  <c r="I4811" i="2" s="1"/>
  <c r="J4811" i="2" a="1"/>
  <c r="J4811" i="2" s="1"/>
  <c r="C4812" i="2"/>
  <c r="D4812" i="2"/>
  <c r="G4812" i="2"/>
  <c r="H4812" i="2"/>
  <c r="I4812" i="2" s="1"/>
  <c r="J4812" i="2" a="1"/>
  <c r="J4812" i="2" s="1"/>
  <c r="C4813" i="2"/>
  <c r="D4813" i="2"/>
  <c r="G4813" i="2"/>
  <c r="H4813" i="2"/>
  <c r="I4813" i="2" s="1"/>
  <c r="J4813" i="2" a="1"/>
  <c r="J4813" i="2"/>
  <c r="C4814" i="2"/>
  <c r="D4814" i="2"/>
  <c r="G4814" i="2"/>
  <c r="H4814" i="2"/>
  <c r="I4814" i="2" s="1"/>
  <c r="J4814" i="2" a="1"/>
  <c r="J4814" i="2" s="1"/>
  <c r="C4815" i="2"/>
  <c r="D4815" i="2"/>
  <c r="G4815" i="2"/>
  <c r="H4815" i="2"/>
  <c r="I4815" i="2" s="1"/>
  <c r="J4815" i="2" a="1"/>
  <c r="J4815" i="2" s="1"/>
  <c r="C4816" i="2"/>
  <c r="D4816" i="2"/>
  <c r="G4816" i="2"/>
  <c r="H4816" i="2"/>
  <c r="I4816" i="2" s="1"/>
  <c r="J4816" i="2" a="1"/>
  <c r="J4816" i="2" s="1"/>
  <c r="C4817" i="2"/>
  <c r="D4817" i="2"/>
  <c r="G4817" i="2"/>
  <c r="H4817" i="2"/>
  <c r="I4817" i="2" s="1"/>
  <c r="J4817" i="2" a="1"/>
  <c r="J4817" i="2"/>
  <c r="C4818" i="2"/>
  <c r="D4818" i="2"/>
  <c r="G4818" i="2"/>
  <c r="H4818" i="2"/>
  <c r="I4818" i="2" s="1"/>
  <c r="J4818" i="2" a="1"/>
  <c r="J4818" i="2" s="1"/>
  <c r="C4819" i="2"/>
  <c r="D4819" i="2"/>
  <c r="G4819" i="2"/>
  <c r="H4819" i="2"/>
  <c r="I4819" i="2" s="1"/>
  <c r="J4819" i="2" a="1"/>
  <c r="J4819" i="2" s="1"/>
  <c r="C4820" i="2"/>
  <c r="D4820" i="2"/>
  <c r="G4820" i="2"/>
  <c r="H4820" i="2"/>
  <c r="I4820" i="2" s="1"/>
  <c r="J4820" i="2" a="1"/>
  <c r="J4820" i="2" s="1"/>
  <c r="C4821" i="2"/>
  <c r="D4821" i="2"/>
  <c r="G4821" i="2"/>
  <c r="H4821" i="2"/>
  <c r="I4821" i="2" s="1"/>
  <c r="J4821" i="2" a="1"/>
  <c r="J4821" i="2"/>
  <c r="C4822" i="2"/>
  <c r="D4822" i="2"/>
  <c r="G4822" i="2"/>
  <c r="H4822" i="2"/>
  <c r="I4822" i="2" s="1"/>
  <c r="J4822" i="2" a="1"/>
  <c r="J4822" i="2" s="1"/>
  <c r="C4823" i="2"/>
  <c r="D4823" i="2"/>
  <c r="G4823" i="2"/>
  <c r="H4823" i="2"/>
  <c r="I4823" i="2" s="1"/>
  <c r="J4823" i="2" a="1"/>
  <c r="J4823" i="2" s="1"/>
  <c r="C4824" i="2"/>
  <c r="D4824" i="2"/>
  <c r="G4824" i="2"/>
  <c r="H4824" i="2"/>
  <c r="I4824" i="2" s="1"/>
  <c r="J4824" i="2" a="1"/>
  <c r="J4824" i="2" s="1"/>
  <c r="C4825" i="2"/>
  <c r="D4825" i="2"/>
  <c r="G4825" i="2"/>
  <c r="H4825" i="2"/>
  <c r="I4825" i="2" s="1"/>
  <c r="J4825" i="2" a="1"/>
  <c r="J4825" i="2"/>
  <c r="C4826" i="2"/>
  <c r="D4826" i="2"/>
  <c r="G4826" i="2"/>
  <c r="H4826" i="2"/>
  <c r="I4826" i="2" s="1"/>
  <c r="J4826" i="2" a="1"/>
  <c r="J4826" i="2" s="1"/>
  <c r="C4827" i="2"/>
  <c r="D4827" i="2"/>
  <c r="G4827" i="2"/>
  <c r="H4827" i="2"/>
  <c r="I4827" i="2" s="1"/>
  <c r="J4827" i="2" a="1"/>
  <c r="J4827" i="2" s="1"/>
  <c r="C4828" i="2"/>
  <c r="D4828" i="2"/>
  <c r="G4828" i="2"/>
  <c r="H4828" i="2"/>
  <c r="I4828" i="2" s="1"/>
  <c r="J4828" i="2" a="1"/>
  <c r="J4828" i="2" s="1"/>
  <c r="C4829" i="2"/>
  <c r="D4829" i="2"/>
  <c r="G4829" i="2"/>
  <c r="H4829" i="2"/>
  <c r="I4829" i="2" s="1"/>
  <c r="J4829" i="2" a="1"/>
  <c r="J4829" i="2"/>
  <c r="C4830" i="2"/>
  <c r="D4830" i="2"/>
  <c r="G4830" i="2"/>
  <c r="H4830" i="2"/>
  <c r="I4830" i="2" s="1"/>
  <c r="J4830" i="2" a="1"/>
  <c r="J4830" i="2" s="1"/>
  <c r="C4831" i="2"/>
  <c r="D4831" i="2"/>
  <c r="G4831" i="2"/>
  <c r="H4831" i="2"/>
  <c r="I4831" i="2" s="1"/>
  <c r="J4831" i="2" a="1"/>
  <c r="J4831" i="2" s="1"/>
  <c r="C4832" i="2"/>
  <c r="D4832" i="2"/>
  <c r="G4832" i="2"/>
  <c r="H4832" i="2"/>
  <c r="I4832" i="2" s="1"/>
  <c r="J4832" i="2" a="1"/>
  <c r="J4832" i="2" s="1"/>
  <c r="C4833" i="2"/>
  <c r="D4833" i="2"/>
  <c r="G4833" i="2"/>
  <c r="H4833" i="2"/>
  <c r="I4833" i="2" s="1"/>
  <c r="J4833" i="2" a="1"/>
  <c r="J4833" i="2"/>
  <c r="C4834" i="2"/>
  <c r="D4834" i="2"/>
  <c r="G4834" i="2"/>
  <c r="H4834" i="2"/>
  <c r="I4834" i="2" s="1"/>
  <c r="J4834" i="2" a="1"/>
  <c r="J4834" i="2" s="1"/>
  <c r="C4835" i="2"/>
  <c r="D4835" i="2"/>
  <c r="G4835" i="2"/>
  <c r="H4835" i="2"/>
  <c r="I4835" i="2" s="1"/>
  <c r="J4835" i="2" a="1"/>
  <c r="J4835" i="2" s="1"/>
  <c r="C4836" i="2"/>
  <c r="D4836" i="2"/>
  <c r="G4836" i="2"/>
  <c r="H4836" i="2"/>
  <c r="I4836" i="2" s="1"/>
  <c r="J4836" i="2" a="1"/>
  <c r="J4836" i="2" s="1"/>
  <c r="C4837" i="2"/>
  <c r="D4837" i="2"/>
  <c r="G4837" i="2"/>
  <c r="H4837" i="2"/>
  <c r="I4837" i="2" s="1"/>
  <c r="J4837" i="2" a="1"/>
  <c r="J4837" i="2"/>
  <c r="C4838" i="2"/>
  <c r="D4838" i="2"/>
  <c r="G4838" i="2"/>
  <c r="H4838" i="2"/>
  <c r="I4838" i="2" s="1"/>
  <c r="J4838" i="2" a="1"/>
  <c r="J4838" i="2" s="1"/>
  <c r="C4839" i="2"/>
  <c r="D4839" i="2"/>
  <c r="G4839" i="2"/>
  <c r="H4839" i="2"/>
  <c r="I4839" i="2" s="1"/>
  <c r="J4839" i="2" a="1"/>
  <c r="J4839" i="2" s="1"/>
  <c r="C4840" i="2"/>
  <c r="D4840" i="2"/>
  <c r="G4840" i="2"/>
  <c r="H4840" i="2"/>
  <c r="I4840" i="2" s="1"/>
  <c r="J4840" i="2" a="1"/>
  <c r="J4840" i="2" s="1"/>
  <c r="C4841" i="2"/>
  <c r="D4841" i="2"/>
  <c r="G4841" i="2"/>
  <c r="H4841" i="2"/>
  <c r="I4841" i="2" s="1"/>
  <c r="J4841" i="2" a="1"/>
  <c r="J4841" i="2"/>
  <c r="C4842" i="2"/>
  <c r="D4842" i="2"/>
  <c r="G4842" i="2"/>
  <c r="H4842" i="2"/>
  <c r="I4842" i="2" s="1"/>
  <c r="J4842" i="2" a="1"/>
  <c r="J4842" i="2" s="1"/>
  <c r="C4843" i="2"/>
  <c r="D4843" i="2"/>
  <c r="G4843" i="2"/>
  <c r="H4843" i="2"/>
  <c r="I4843" i="2" s="1"/>
  <c r="J4843" i="2" a="1"/>
  <c r="J4843" i="2" s="1"/>
  <c r="C4844" i="2"/>
  <c r="D4844" i="2"/>
  <c r="G4844" i="2"/>
  <c r="H4844" i="2"/>
  <c r="I4844" i="2" s="1"/>
  <c r="J4844" i="2" a="1"/>
  <c r="J4844" i="2" s="1"/>
  <c r="C4845" i="2"/>
  <c r="D4845" i="2"/>
  <c r="G4845" i="2"/>
  <c r="H4845" i="2"/>
  <c r="I4845" i="2" s="1"/>
  <c r="J4845" i="2" a="1"/>
  <c r="J4845" i="2"/>
  <c r="C4846" i="2"/>
  <c r="D4846" i="2"/>
  <c r="G4846" i="2"/>
  <c r="H4846" i="2"/>
  <c r="I4846" i="2" s="1"/>
  <c r="J4846" i="2" a="1"/>
  <c r="J4846" i="2" s="1"/>
  <c r="C4847" i="2"/>
  <c r="D4847" i="2"/>
  <c r="G4847" i="2"/>
  <c r="H4847" i="2"/>
  <c r="I4847" i="2" s="1"/>
  <c r="J4847" i="2" a="1"/>
  <c r="J4847" i="2" s="1"/>
  <c r="C4848" i="2"/>
  <c r="D4848" i="2"/>
  <c r="G4848" i="2"/>
  <c r="H4848" i="2"/>
  <c r="I4848" i="2" s="1"/>
  <c r="J4848" i="2" a="1"/>
  <c r="J4848" i="2" s="1"/>
  <c r="C4849" i="2"/>
  <c r="D4849" i="2"/>
  <c r="G4849" i="2"/>
  <c r="H4849" i="2"/>
  <c r="I4849" i="2" s="1"/>
  <c r="J4849" i="2" a="1"/>
  <c r="J4849" i="2"/>
  <c r="C4850" i="2"/>
  <c r="D4850" i="2"/>
  <c r="G4850" i="2"/>
  <c r="H4850" i="2"/>
  <c r="I4850" i="2" s="1"/>
  <c r="J4850" i="2" a="1"/>
  <c r="J4850" i="2" s="1"/>
  <c r="C4851" i="2"/>
  <c r="D4851" i="2"/>
  <c r="G4851" i="2"/>
  <c r="H4851" i="2"/>
  <c r="I4851" i="2" s="1"/>
  <c r="J4851" i="2" a="1"/>
  <c r="J4851" i="2" s="1"/>
  <c r="C4852" i="2"/>
  <c r="D4852" i="2"/>
  <c r="G4852" i="2"/>
  <c r="H4852" i="2"/>
  <c r="I4852" i="2" s="1"/>
  <c r="J4852" i="2" a="1"/>
  <c r="J4852" i="2" s="1"/>
  <c r="C4853" i="2"/>
  <c r="D4853" i="2"/>
  <c r="G4853" i="2"/>
  <c r="H4853" i="2"/>
  <c r="I4853" i="2" s="1"/>
  <c r="J4853" i="2" a="1"/>
  <c r="J4853" i="2"/>
  <c r="C4854" i="2"/>
  <c r="D4854" i="2"/>
  <c r="G4854" i="2"/>
  <c r="H4854" i="2"/>
  <c r="I4854" i="2" s="1"/>
  <c r="J4854" i="2" a="1"/>
  <c r="J4854" i="2" s="1"/>
  <c r="C4855" i="2"/>
  <c r="D4855" i="2"/>
  <c r="G4855" i="2"/>
  <c r="H4855" i="2"/>
  <c r="I4855" i="2" s="1"/>
  <c r="J4855" i="2" a="1"/>
  <c r="J4855" i="2" s="1"/>
  <c r="C4856" i="2"/>
  <c r="D4856" i="2"/>
  <c r="G4856" i="2"/>
  <c r="H4856" i="2"/>
  <c r="I4856" i="2" s="1"/>
  <c r="J4856" i="2" a="1"/>
  <c r="J4856" i="2" s="1"/>
  <c r="C4857" i="2"/>
  <c r="D4857" i="2"/>
  <c r="G4857" i="2"/>
  <c r="H4857" i="2"/>
  <c r="I4857" i="2" s="1"/>
  <c r="J4857" i="2" a="1"/>
  <c r="J4857" i="2"/>
  <c r="C4858" i="2"/>
  <c r="D4858" i="2"/>
  <c r="G4858" i="2"/>
  <c r="H4858" i="2"/>
  <c r="I4858" i="2" s="1"/>
  <c r="J4858" i="2" a="1"/>
  <c r="J4858" i="2" s="1"/>
  <c r="C4859" i="2"/>
  <c r="D4859" i="2"/>
  <c r="G4859" i="2"/>
  <c r="H4859" i="2"/>
  <c r="I4859" i="2" s="1"/>
  <c r="J4859" i="2" a="1"/>
  <c r="J4859" i="2" s="1"/>
  <c r="C4860" i="2"/>
  <c r="D4860" i="2"/>
  <c r="G4860" i="2"/>
  <c r="H4860" i="2"/>
  <c r="I4860" i="2" s="1"/>
  <c r="J4860" i="2" a="1"/>
  <c r="J4860" i="2" s="1"/>
  <c r="C4861" i="2"/>
  <c r="D4861" i="2"/>
  <c r="G4861" i="2"/>
  <c r="H4861" i="2"/>
  <c r="I4861" i="2" s="1"/>
  <c r="J4861" i="2" a="1"/>
  <c r="J4861" i="2"/>
  <c r="C4862" i="2"/>
  <c r="D4862" i="2"/>
  <c r="G4862" i="2"/>
  <c r="H4862" i="2"/>
  <c r="I4862" i="2" s="1"/>
  <c r="J4862" i="2" a="1"/>
  <c r="J4862" i="2" s="1"/>
  <c r="C4863" i="2"/>
  <c r="D4863" i="2"/>
  <c r="G4863" i="2"/>
  <c r="H4863" i="2"/>
  <c r="I4863" i="2" s="1"/>
  <c r="J4863" i="2" a="1"/>
  <c r="J4863" i="2" s="1"/>
  <c r="C4864" i="2"/>
  <c r="D4864" i="2"/>
  <c r="G4864" i="2"/>
  <c r="H4864" i="2"/>
  <c r="I4864" i="2" s="1"/>
  <c r="J4864" i="2" a="1"/>
  <c r="J4864" i="2" s="1"/>
  <c r="C4865" i="2"/>
  <c r="D4865" i="2"/>
  <c r="G4865" i="2"/>
  <c r="H4865" i="2"/>
  <c r="I4865" i="2" s="1"/>
  <c r="J4865" i="2" a="1"/>
  <c r="J4865" i="2"/>
  <c r="C4866" i="2"/>
  <c r="D4866" i="2"/>
  <c r="G4866" i="2"/>
  <c r="H4866" i="2"/>
  <c r="I4866" i="2" s="1"/>
  <c r="J4866" i="2" a="1"/>
  <c r="J4866" i="2" s="1"/>
  <c r="C4867" i="2"/>
  <c r="D4867" i="2"/>
  <c r="G4867" i="2"/>
  <c r="H4867" i="2"/>
  <c r="I4867" i="2" s="1"/>
  <c r="J4867" i="2" a="1"/>
  <c r="J4867" i="2" s="1"/>
  <c r="C4868" i="2"/>
  <c r="D4868" i="2"/>
  <c r="G4868" i="2"/>
  <c r="H4868" i="2"/>
  <c r="I4868" i="2" s="1"/>
  <c r="J4868" i="2" a="1"/>
  <c r="J4868" i="2" s="1"/>
  <c r="C4869" i="2"/>
  <c r="D4869" i="2"/>
  <c r="G4869" i="2"/>
  <c r="H4869" i="2"/>
  <c r="I4869" i="2" s="1"/>
  <c r="J4869" i="2" a="1"/>
  <c r="J4869" i="2"/>
  <c r="C4870" i="2"/>
  <c r="D4870" i="2"/>
  <c r="G4870" i="2"/>
  <c r="H4870" i="2"/>
  <c r="I4870" i="2" s="1"/>
  <c r="J4870" i="2" a="1"/>
  <c r="J4870" i="2" s="1"/>
  <c r="C4871" i="2"/>
  <c r="D4871" i="2"/>
  <c r="G4871" i="2"/>
  <c r="H4871" i="2"/>
  <c r="I4871" i="2" s="1"/>
  <c r="J4871" i="2" a="1"/>
  <c r="J4871" i="2" s="1"/>
  <c r="C4872" i="2"/>
  <c r="D4872" i="2"/>
  <c r="G4872" i="2"/>
  <c r="H4872" i="2"/>
  <c r="I4872" i="2" s="1"/>
  <c r="J4872" i="2" a="1"/>
  <c r="J4872" i="2" s="1"/>
  <c r="C4873" i="2"/>
  <c r="D4873" i="2"/>
  <c r="G4873" i="2"/>
  <c r="H4873" i="2"/>
  <c r="I4873" i="2" s="1"/>
  <c r="J4873" i="2" a="1"/>
  <c r="J4873" i="2"/>
  <c r="C4874" i="2"/>
  <c r="D4874" i="2"/>
  <c r="G4874" i="2"/>
  <c r="H4874" i="2"/>
  <c r="I4874" i="2" s="1"/>
  <c r="J4874" i="2" a="1"/>
  <c r="J4874" i="2" s="1"/>
  <c r="C4875" i="2"/>
  <c r="D4875" i="2"/>
  <c r="G4875" i="2"/>
  <c r="H4875" i="2"/>
  <c r="I4875" i="2" s="1"/>
  <c r="J4875" i="2" a="1"/>
  <c r="J4875" i="2" s="1"/>
  <c r="C4876" i="2"/>
  <c r="D4876" i="2"/>
  <c r="G4876" i="2"/>
  <c r="H4876" i="2"/>
  <c r="I4876" i="2" s="1"/>
  <c r="J4876" i="2" a="1"/>
  <c r="J4876" i="2" s="1"/>
  <c r="C4877" i="2"/>
  <c r="D4877" i="2"/>
  <c r="G4877" i="2"/>
  <c r="H4877" i="2"/>
  <c r="I4877" i="2" s="1"/>
  <c r="J4877" i="2" a="1"/>
  <c r="J4877" i="2"/>
  <c r="C4878" i="2"/>
  <c r="D4878" i="2"/>
  <c r="G4878" i="2"/>
  <c r="H4878" i="2"/>
  <c r="I4878" i="2" s="1"/>
  <c r="J4878" i="2" a="1"/>
  <c r="J4878" i="2" s="1"/>
  <c r="C4879" i="2"/>
  <c r="D4879" i="2"/>
  <c r="G4879" i="2"/>
  <c r="H4879" i="2"/>
  <c r="I4879" i="2" s="1"/>
  <c r="J4879" i="2" a="1"/>
  <c r="J4879" i="2" s="1"/>
  <c r="C4880" i="2"/>
  <c r="D4880" i="2"/>
  <c r="G4880" i="2"/>
  <c r="H4880" i="2"/>
  <c r="I4880" i="2" s="1"/>
  <c r="J4880" i="2" a="1"/>
  <c r="J4880" i="2" s="1"/>
  <c r="C4881" i="2"/>
  <c r="D4881" i="2"/>
  <c r="G4881" i="2"/>
  <c r="H4881" i="2"/>
  <c r="I4881" i="2" s="1"/>
  <c r="J4881" i="2" a="1"/>
  <c r="J4881" i="2"/>
  <c r="C4882" i="2"/>
  <c r="D4882" i="2"/>
  <c r="G4882" i="2"/>
  <c r="H4882" i="2"/>
  <c r="I4882" i="2" s="1"/>
  <c r="J4882" i="2" a="1"/>
  <c r="J4882" i="2" s="1"/>
  <c r="C4883" i="2"/>
  <c r="D4883" i="2"/>
  <c r="G4883" i="2"/>
  <c r="H4883" i="2"/>
  <c r="I4883" i="2" s="1"/>
  <c r="J4883" i="2" a="1"/>
  <c r="J4883" i="2" s="1"/>
  <c r="C4884" i="2"/>
  <c r="D4884" i="2"/>
  <c r="G4884" i="2"/>
  <c r="H4884" i="2"/>
  <c r="I4884" i="2" s="1"/>
  <c r="J4884" i="2" a="1"/>
  <c r="J4884" i="2" s="1"/>
  <c r="C4885" i="2"/>
  <c r="D4885" i="2"/>
  <c r="G4885" i="2"/>
  <c r="H4885" i="2"/>
  <c r="I4885" i="2" s="1"/>
  <c r="J4885" i="2" a="1"/>
  <c r="J4885" i="2"/>
  <c r="C4886" i="2"/>
  <c r="D4886" i="2"/>
  <c r="G4886" i="2"/>
  <c r="H4886" i="2"/>
  <c r="I4886" i="2" s="1"/>
  <c r="J4886" i="2" a="1"/>
  <c r="J4886" i="2" s="1"/>
  <c r="C4887" i="2"/>
  <c r="D4887" i="2"/>
  <c r="G4887" i="2"/>
  <c r="H4887" i="2"/>
  <c r="I4887" i="2" s="1"/>
  <c r="J4887" i="2" a="1"/>
  <c r="J4887" i="2" s="1"/>
  <c r="C4888" i="2"/>
  <c r="D4888" i="2"/>
  <c r="G4888" i="2"/>
  <c r="H4888" i="2"/>
  <c r="I4888" i="2" s="1"/>
  <c r="J4888" i="2" a="1"/>
  <c r="J4888" i="2" s="1"/>
  <c r="C4889" i="2"/>
  <c r="D4889" i="2"/>
  <c r="G4889" i="2"/>
  <c r="H4889" i="2"/>
  <c r="I4889" i="2" s="1"/>
  <c r="J4889" i="2" a="1"/>
  <c r="J4889" i="2"/>
  <c r="C4890" i="2"/>
  <c r="D4890" i="2"/>
  <c r="G4890" i="2"/>
  <c r="H4890" i="2"/>
  <c r="I4890" i="2" s="1"/>
  <c r="J4890" i="2" a="1"/>
  <c r="J4890" i="2" s="1"/>
  <c r="C4891" i="2"/>
  <c r="D4891" i="2"/>
  <c r="G4891" i="2"/>
  <c r="H4891" i="2"/>
  <c r="I4891" i="2" s="1"/>
  <c r="J4891" i="2" a="1"/>
  <c r="J4891" i="2" s="1"/>
  <c r="C4892" i="2"/>
  <c r="D4892" i="2"/>
  <c r="G4892" i="2"/>
  <c r="H4892" i="2"/>
  <c r="I4892" i="2" s="1"/>
  <c r="J4892" i="2" a="1"/>
  <c r="J4892" i="2" s="1"/>
  <c r="C4893" i="2"/>
  <c r="D4893" i="2"/>
  <c r="G4893" i="2"/>
  <c r="H4893" i="2"/>
  <c r="I4893" i="2" s="1"/>
  <c r="J4893" i="2" a="1"/>
  <c r="J4893" i="2"/>
  <c r="C4894" i="2"/>
  <c r="D4894" i="2"/>
  <c r="G4894" i="2"/>
  <c r="H4894" i="2"/>
  <c r="I4894" i="2" s="1"/>
  <c r="J4894" i="2" a="1"/>
  <c r="J4894" i="2" s="1"/>
  <c r="C4895" i="2"/>
  <c r="D4895" i="2"/>
  <c r="G4895" i="2"/>
  <c r="H4895" i="2"/>
  <c r="I4895" i="2" s="1"/>
  <c r="J4895" i="2" a="1"/>
  <c r="J4895" i="2" s="1"/>
  <c r="C4896" i="2"/>
  <c r="D4896" i="2"/>
  <c r="G4896" i="2"/>
  <c r="H4896" i="2"/>
  <c r="I4896" i="2" s="1"/>
  <c r="J4896" i="2" a="1"/>
  <c r="J4896" i="2" s="1"/>
  <c r="C4897" i="2"/>
  <c r="D4897" i="2"/>
  <c r="G4897" i="2"/>
  <c r="H4897" i="2"/>
  <c r="I4897" i="2" s="1"/>
  <c r="J4897" i="2" a="1"/>
  <c r="J4897" i="2"/>
  <c r="C4898" i="2"/>
  <c r="D4898" i="2"/>
  <c r="G4898" i="2"/>
  <c r="H4898" i="2"/>
  <c r="I4898" i="2" s="1"/>
  <c r="J4898" i="2" a="1"/>
  <c r="J4898" i="2" s="1"/>
  <c r="C4899" i="2"/>
  <c r="D4899" i="2"/>
  <c r="G4899" i="2"/>
  <c r="H4899" i="2"/>
  <c r="I4899" i="2" s="1"/>
  <c r="J4899" i="2" a="1"/>
  <c r="J4899" i="2" s="1"/>
  <c r="C4900" i="2"/>
  <c r="D4900" i="2"/>
  <c r="G4900" i="2"/>
  <c r="H4900" i="2"/>
  <c r="I4900" i="2" s="1"/>
  <c r="J4900" i="2" a="1"/>
  <c r="J4900" i="2" s="1"/>
  <c r="C4901" i="2"/>
  <c r="D4901" i="2"/>
  <c r="G4901" i="2"/>
  <c r="H4901" i="2"/>
  <c r="I4901" i="2" s="1"/>
  <c r="J4901" i="2" a="1"/>
  <c r="J4901" i="2"/>
  <c r="C4902" i="2"/>
  <c r="D4902" i="2"/>
  <c r="G4902" i="2"/>
  <c r="H4902" i="2"/>
  <c r="I4902" i="2" s="1"/>
  <c r="J4902" i="2" a="1"/>
  <c r="J4902" i="2" s="1"/>
  <c r="C4903" i="2"/>
  <c r="D4903" i="2"/>
  <c r="G4903" i="2"/>
  <c r="H4903" i="2"/>
  <c r="I4903" i="2" s="1"/>
  <c r="J4903" i="2" a="1"/>
  <c r="J4903" i="2" s="1"/>
  <c r="C4904" i="2"/>
  <c r="D4904" i="2"/>
  <c r="G4904" i="2"/>
  <c r="H4904" i="2"/>
  <c r="I4904" i="2" s="1"/>
  <c r="J4904" i="2" a="1"/>
  <c r="J4904" i="2" s="1"/>
  <c r="C4905" i="2"/>
  <c r="D4905" i="2"/>
  <c r="G4905" i="2"/>
  <c r="H4905" i="2"/>
  <c r="I4905" i="2" s="1"/>
  <c r="J4905" i="2" a="1"/>
  <c r="J4905" i="2"/>
  <c r="C4906" i="2"/>
  <c r="D4906" i="2"/>
  <c r="G4906" i="2"/>
  <c r="H4906" i="2"/>
  <c r="I4906" i="2" s="1"/>
  <c r="J4906" i="2" a="1"/>
  <c r="J4906" i="2" s="1"/>
  <c r="C4907" i="2"/>
  <c r="D4907" i="2"/>
  <c r="G4907" i="2"/>
  <c r="H4907" i="2"/>
  <c r="I4907" i="2" s="1"/>
  <c r="J4907" i="2" a="1"/>
  <c r="J4907" i="2" s="1"/>
  <c r="C4908" i="2"/>
  <c r="D4908" i="2"/>
  <c r="G4908" i="2"/>
  <c r="H4908" i="2"/>
  <c r="I4908" i="2" s="1"/>
  <c r="J4908" i="2" a="1"/>
  <c r="J4908" i="2" s="1"/>
  <c r="C4909" i="2"/>
  <c r="D4909" i="2"/>
  <c r="G4909" i="2"/>
  <c r="H4909" i="2"/>
  <c r="I4909" i="2" s="1"/>
  <c r="J4909" i="2" a="1"/>
  <c r="J4909" i="2"/>
  <c r="C4910" i="2"/>
  <c r="D4910" i="2"/>
  <c r="G4910" i="2"/>
  <c r="H4910" i="2"/>
  <c r="I4910" i="2" s="1"/>
  <c r="J4910" i="2" a="1"/>
  <c r="J4910" i="2" s="1"/>
  <c r="C4911" i="2"/>
  <c r="D4911" i="2"/>
  <c r="G4911" i="2"/>
  <c r="H4911" i="2"/>
  <c r="I4911" i="2" s="1"/>
  <c r="J4911" i="2" a="1"/>
  <c r="J4911" i="2" s="1"/>
  <c r="C4912" i="2"/>
  <c r="D4912" i="2"/>
  <c r="G4912" i="2"/>
  <c r="H4912" i="2"/>
  <c r="I4912" i="2" s="1"/>
  <c r="J4912" i="2" a="1"/>
  <c r="J4912" i="2" s="1"/>
  <c r="C4913" i="2"/>
  <c r="D4913" i="2"/>
  <c r="G4913" i="2"/>
  <c r="H4913" i="2"/>
  <c r="I4913" i="2" s="1"/>
  <c r="J4913" i="2" a="1"/>
  <c r="J4913" i="2"/>
  <c r="C4914" i="2"/>
  <c r="D4914" i="2"/>
  <c r="G4914" i="2"/>
  <c r="H4914" i="2"/>
  <c r="I4914" i="2" s="1"/>
  <c r="J4914" i="2" a="1"/>
  <c r="J4914" i="2" s="1"/>
  <c r="C4915" i="2"/>
  <c r="D4915" i="2"/>
  <c r="G4915" i="2"/>
  <c r="H4915" i="2"/>
  <c r="I4915" i="2" s="1"/>
  <c r="J4915" i="2" a="1"/>
  <c r="J4915" i="2" s="1"/>
  <c r="C4916" i="2"/>
  <c r="D4916" i="2"/>
  <c r="G4916" i="2"/>
  <c r="H4916" i="2"/>
  <c r="I4916" i="2" s="1"/>
  <c r="J4916" i="2" a="1"/>
  <c r="J4916" i="2" s="1"/>
  <c r="C4917" i="2"/>
  <c r="D4917" i="2"/>
  <c r="G4917" i="2"/>
  <c r="H4917" i="2"/>
  <c r="I4917" i="2" s="1"/>
  <c r="J4917" i="2" a="1"/>
  <c r="J4917" i="2"/>
  <c r="C4918" i="2"/>
  <c r="D4918" i="2"/>
  <c r="G4918" i="2"/>
  <c r="H4918" i="2"/>
  <c r="I4918" i="2" s="1"/>
  <c r="J4918" i="2" a="1"/>
  <c r="J4918" i="2" s="1"/>
  <c r="C4919" i="2"/>
  <c r="D4919" i="2"/>
  <c r="G4919" i="2"/>
  <c r="H4919" i="2"/>
  <c r="I4919" i="2" s="1"/>
  <c r="J4919" i="2" a="1"/>
  <c r="J4919" i="2" s="1"/>
  <c r="C4920" i="2"/>
  <c r="D4920" i="2"/>
  <c r="G4920" i="2"/>
  <c r="H4920" i="2"/>
  <c r="I4920" i="2" s="1"/>
  <c r="J4920" i="2" a="1"/>
  <c r="J4920" i="2" s="1"/>
  <c r="C4921" i="2"/>
  <c r="D4921" i="2"/>
  <c r="G4921" i="2"/>
  <c r="H4921" i="2"/>
  <c r="I4921" i="2" s="1"/>
  <c r="J4921" i="2" a="1"/>
  <c r="J4921" i="2"/>
  <c r="C4922" i="2"/>
  <c r="D4922" i="2"/>
  <c r="G4922" i="2"/>
  <c r="H4922" i="2"/>
  <c r="I4922" i="2" s="1"/>
  <c r="J4922" i="2" a="1"/>
  <c r="J4922" i="2" s="1"/>
  <c r="C4923" i="2"/>
  <c r="D4923" i="2"/>
  <c r="G4923" i="2"/>
  <c r="H4923" i="2"/>
  <c r="I4923" i="2" s="1"/>
  <c r="J4923" i="2" a="1"/>
  <c r="J4923" i="2" s="1"/>
  <c r="C4924" i="2"/>
  <c r="D4924" i="2"/>
  <c r="G4924" i="2"/>
  <c r="H4924" i="2"/>
  <c r="I4924" i="2" s="1"/>
  <c r="J4924" i="2" a="1"/>
  <c r="J4924" i="2" s="1"/>
  <c r="C4925" i="2"/>
  <c r="D4925" i="2"/>
  <c r="G4925" i="2"/>
  <c r="H4925" i="2"/>
  <c r="I4925" i="2" s="1"/>
  <c r="J4925" i="2" a="1"/>
  <c r="J4925" i="2"/>
  <c r="C4926" i="2"/>
  <c r="D4926" i="2"/>
  <c r="G4926" i="2"/>
  <c r="H4926" i="2"/>
  <c r="I4926" i="2" s="1"/>
  <c r="J4926" i="2" a="1"/>
  <c r="J4926" i="2" s="1"/>
  <c r="C4927" i="2"/>
  <c r="D4927" i="2"/>
  <c r="G4927" i="2"/>
  <c r="H4927" i="2"/>
  <c r="I4927" i="2" s="1"/>
  <c r="J4927" i="2" a="1"/>
  <c r="J4927" i="2" s="1"/>
  <c r="C4928" i="2"/>
  <c r="D4928" i="2"/>
  <c r="G4928" i="2"/>
  <c r="H4928" i="2"/>
  <c r="I4928" i="2" s="1"/>
  <c r="J4928" i="2" a="1"/>
  <c r="J4928" i="2" s="1"/>
  <c r="C4929" i="2"/>
  <c r="D4929" i="2"/>
  <c r="G4929" i="2"/>
  <c r="H4929" i="2"/>
  <c r="I4929" i="2" s="1"/>
  <c r="J4929" i="2" a="1"/>
  <c r="J4929" i="2"/>
  <c r="C4930" i="2"/>
  <c r="D4930" i="2"/>
  <c r="G4930" i="2"/>
  <c r="H4930" i="2"/>
  <c r="I4930" i="2" s="1"/>
  <c r="J4930" i="2" a="1"/>
  <c r="J4930" i="2" s="1"/>
  <c r="C4931" i="2"/>
  <c r="D4931" i="2"/>
  <c r="G4931" i="2"/>
  <c r="H4931" i="2"/>
  <c r="I4931" i="2" s="1"/>
  <c r="J4931" i="2" a="1"/>
  <c r="J4931" i="2" s="1"/>
  <c r="C4932" i="2"/>
  <c r="D4932" i="2"/>
  <c r="G4932" i="2"/>
  <c r="H4932" i="2"/>
  <c r="I4932" i="2" s="1"/>
  <c r="J4932" i="2" a="1"/>
  <c r="J4932" i="2" s="1"/>
  <c r="C4933" i="2"/>
  <c r="D4933" i="2"/>
  <c r="G4933" i="2"/>
  <c r="H4933" i="2"/>
  <c r="I4933" i="2" s="1"/>
  <c r="J4933" i="2" a="1"/>
  <c r="J4933" i="2"/>
  <c r="C4934" i="2"/>
  <c r="D4934" i="2"/>
  <c r="G4934" i="2"/>
  <c r="H4934" i="2"/>
  <c r="I4934" i="2" s="1"/>
  <c r="J4934" i="2" a="1"/>
  <c r="J4934" i="2" s="1"/>
  <c r="C4935" i="2"/>
  <c r="D4935" i="2"/>
  <c r="G4935" i="2"/>
  <c r="H4935" i="2"/>
  <c r="I4935" i="2" s="1"/>
  <c r="J4935" i="2" a="1"/>
  <c r="J4935" i="2" s="1"/>
  <c r="C4936" i="2"/>
  <c r="D4936" i="2"/>
  <c r="G4936" i="2"/>
  <c r="H4936" i="2"/>
  <c r="I4936" i="2" s="1"/>
  <c r="J4936" i="2" a="1"/>
  <c r="J4936" i="2" s="1"/>
  <c r="C4937" i="2"/>
  <c r="D4937" i="2"/>
  <c r="G4937" i="2"/>
  <c r="H4937" i="2"/>
  <c r="I4937" i="2" s="1"/>
  <c r="J4937" i="2" a="1"/>
  <c r="J4937" i="2"/>
  <c r="C4938" i="2"/>
  <c r="D4938" i="2"/>
  <c r="G4938" i="2"/>
  <c r="H4938" i="2"/>
  <c r="I4938" i="2" s="1"/>
  <c r="J4938" i="2" a="1"/>
  <c r="J4938" i="2" s="1"/>
  <c r="C4939" i="2"/>
  <c r="D4939" i="2"/>
  <c r="G4939" i="2"/>
  <c r="H4939" i="2"/>
  <c r="I4939" i="2" s="1"/>
  <c r="J4939" i="2" a="1"/>
  <c r="J4939" i="2" s="1"/>
  <c r="C4940" i="2"/>
  <c r="D4940" i="2"/>
  <c r="G4940" i="2"/>
  <c r="H4940" i="2"/>
  <c r="I4940" i="2" s="1"/>
  <c r="J4940" i="2" a="1"/>
  <c r="J4940" i="2" s="1"/>
  <c r="C4941" i="2"/>
  <c r="D4941" i="2"/>
  <c r="G4941" i="2"/>
  <c r="H4941" i="2"/>
  <c r="I4941" i="2" s="1"/>
  <c r="J4941" i="2" a="1"/>
  <c r="J4941" i="2"/>
  <c r="C4942" i="2"/>
  <c r="D4942" i="2"/>
  <c r="G4942" i="2"/>
  <c r="H4942" i="2"/>
  <c r="I4942" i="2" s="1"/>
  <c r="J4942" i="2" a="1"/>
  <c r="J4942" i="2" s="1"/>
  <c r="C4943" i="2"/>
  <c r="D4943" i="2"/>
  <c r="G4943" i="2"/>
  <c r="H4943" i="2"/>
  <c r="I4943" i="2" s="1"/>
  <c r="J4943" i="2" a="1"/>
  <c r="J4943" i="2" s="1"/>
  <c r="C4944" i="2"/>
  <c r="D4944" i="2"/>
  <c r="G4944" i="2"/>
  <c r="H4944" i="2"/>
  <c r="I4944" i="2" s="1"/>
  <c r="J4944" i="2" a="1"/>
  <c r="J4944" i="2" s="1"/>
  <c r="C4945" i="2"/>
  <c r="D4945" i="2"/>
  <c r="G4945" i="2"/>
  <c r="H4945" i="2"/>
  <c r="I4945" i="2" s="1"/>
  <c r="J4945" i="2" a="1"/>
  <c r="J4945" i="2"/>
  <c r="C4946" i="2"/>
  <c r="D4946" i="2"/>
  <c r="G4946" i="2"/>
  <c r="H4946" i="2"/>
  <c r="I4946" i="2" s="1"/>
  <c r="J4946" i="2" a="1"/>
  <c r="J4946" i="2" s="1"/>
  <c r="C4947" i="2"/>
  <c r="D4947" i="2"/>
  <c r="G4947" i="2"/>
  <c r="H4947" i="2"/>
  <c r="I4947" i="2" s="1"/>
  <c r="J4947" i="2" a="1"/>
  <c r="J4947" i="2" s="1"/>
  <c r="C4948" i="2"/>
  <c r="D4948" i="2"/>
  <c r="G4948" i="2"/>
  <c r="H4948" i="2"/>
  <c r="I4948" i="2" s="1"/>
  <c r="J4948" i="2" a="1"/>
  <c r="J4948" i="2" s="1"/>
  <c r="C4949" i="2"/>
  <c r="D4949" i="2"/>
  <c r="G4949" i="2"/>
  <c r="H4949" i="2"/>
  <c r="I4949" i="2" s="1"/>
  <c r="J4949" i="2" a="1"/>
  <c r="J4949" i="2"/>
  <c r="C4950" i="2"/>
  <c r="D4950" i="2"/>
  <c r="G4950" i="2"/>
  <c r="H4950" i="2"/>
  <c r="I4950" i="2" s="1"/>
  <c r="J4950" i="2" a="1"/>
  <c r="J4950" i="2" s="1"/>
  <c r="C4951" i="2"/>
  <c r="D4951" i="2"/>
  <c r="G4951" i="2"/>
  <c r="H4951" i="2"/>
  <c r="I4951" i="2" s="1"/>
  <c r="J4951" i="2" a="1"/>
  <c r="J4951" i="2" s="1"/>
  <c r="C4952" i="2"/>
  <c r="D4952" i="2"/>
  <c r="G4952" i="2"/>
  <c r="H4952" i="2"/>
  <c r="I4952" i="2" s="1"/>
  <c r="J4952" i="2" a="1"/>
  <c r="J4952" i="2" s="1"/>
  <c r="C4953" i="2"/>
  <c r="D4953" i="2"/>
  <c r="G4953" i="2"/>
  <c r="H4953" i="2"/>
  <c r="I4953" i="2" s="1"/>
  <c r="J4953" i="2" a="1"/>
  <c r="J4953" i="2"/>
  <c r="C4954" i="2"/>
  <c r="D4954" i="2"/>
  <c r="G4954" i="2"/>
  <c r="H4954" i="2"/>
  <c r="I4954" i="2" s="1"/>
  <c r="J4954" i="2" a="1"/>
  <c r="J4954" i="2" s="1"/>
  <c r="C4955" i="2"/>
  <c r="D4955" i="2"/>
  <c r="G4955" i="2"/>
  <c r="H4955" i="2"/>
  <c r="I4955" i="2" s="1"/>
  <c r="J4955" i="2" a="1"/>
  <c r="J4955" i="2" s="1"/>
  <c r="C4956" i="2"/>
  <c r="D4956" i="2"/>
  <c r="G4956" i="2"/>
  <c r="H4956" i="2"/>
  <c r="I4956" i="2" s="1"/>
  <c r="J4956" i="2" a="1"/>
  <c r="J4956" i="2" s="1"/>
  <c r="C4957" i="2"/>
  <c r="D4957" i="2"/>
  <c r="G4957" i="2"/>
  <c r="H4957" i="2"/>
  <c r="I4957" i="2" s="1"/>
  <c r="J4957" i="2" a="1"/>
  <c r="J4957" i="2"/>
  <c r="C4958" i="2"/>
  <c r="D4958" i="2"/>
  <c r="G4958" i="2"/>
  <c r="H4958" i="2"/>
  <c r="I4958" i="2" s="1"/>
  <c r="J4958" i="2" a="1"/>
  <c r="J4958" i="2" s="1"/>
  <c r="C4959" i="2"/>
  <c r="D4959" i="2"/>
  <c r="G4959" i="2"/>
  <c r="H4959" i="2"/>
  <c r="I4959" i="2" s="1"/>
  <c r="J4959" i="2" a="1"/>
  <c r="J4959" i="2" s="1"/>
  <c r="C4960" i="2"/>
  <c r="D4960" i="2"/>
  <c r="G4960" i="2"/>
  <c r="H4960" i="2"/>
  <c r="I4960" i="2" s="1"/>
  <c r="J4960" i="2" a="1"/>
  <c r="J4960" i="2" s="1"/>
  <c r="C4961" i="2"/>
  <c r="D4961" i="2"/>
  <c r="G4961" i="2"/>
  <c r="H4961" i="2"/>
  <c r="I4961" i="2" s="1"/>
  <c r="J4961" i="2" a="1"/>
  <c r="J4961" i="2"/>
  <c r="C4962" i="2"/>
  <c r="D4962" i="2"/>
  <c r="G4962" i="2"/>
  <c r="H4962" i="2"/>
  <c r="I4962" i="2" s="1"/>
  <c r="J4962" i="2" a="1"/>
  <c r="J4962" i="2" s="1"/>
  <c r="C4963" i="2"/>
  <c r="D4963" i="2"/>
  <c r="G4963" i="2"/>
  <c r="H4963" i="2"/>
  <c r="I4963" i="2" s="1"/>
  <c r="J4963" i="2" a="1"/>
  <c r="J4963" i="2" s="1"/>
  <c r="C4964" i="2"/>
  <c r="D4964" i="2"/>
  <c r="G4964" i="2"/>
  <c r="H4964" i="2"/>
  <c r="I4964" i="2" s="1"/>
  <c r="J4964" i="2" a="1"/>
  <c r="J4964" i="2" s="1"/>
  <c r="C4965" i="2"/>
  <c r="D4965" i="2"/>
  <c r="G4965" i="2"/>
  <c r="H4965" i="2"/>
  <c r="I4965" i="2" s="1"/>
  <c r="J4965" i="2" a="1"/>
  <c r="J4965" i="2"/>
  <c r="C4966" i="2"/>
  <c r="D4966" i="2"/>
  <c r="G4966" i="2"/>
  <c r="H4966" i="2"/>
  <c r="I4966" i="2" s="1"/>
  <c r="J4966" i="2" a="1"/>
  <c r="J4966" i="2" s="1"/>
  <c r="C4967" i="2"/>
  <c r="D4967" i="2"/>
  <c r="G4967" i="2"/>
  <c r="H4967" i="2"/>
  <c r="I4967" i="2" s="1"/>
  <c r="J4967" i="2" a="1"/>
  <c r="J4967" i="2" s="1"/>
  <c r="C4968" i="2"/>
  <c r="D4968" i="2"/>
  <c r="G4968" i="2"/>
  <c r="H4968" i="2"/>
  <c r="I4968" i="2" s="1"/>
  <c r="J4968" i="2" a="1"/>
  <c r="J4968" i="2" s="1"/>
  <c r="C4969" i="2"/>
  <c r="D4969" i="2"/>
  <c r="G4969" i="2"/>
  <c r="H4969" i="2"/>
  <c r="I4969" i="2" s="1"/>
  <c r="J4969" i="2" a="1"/>
  <c r="J4969" i="2"/>
  <c r="C4970" i="2"/>
  <c r="D4970" i="2"/>
  <c r="G4970" i="2"/>
  <c r="H4970" i="2"/>
  <c r="I4970" i="2" s="1"/>
  <c r="J4970" i="2" a="1"/>
  <c r="J4970" i="2" s="1"/>
  <c r="C4971" i="2"/>
  <c r="D4971" i="2"/>
  <c r="G4971" i="2"/>
  <c r="H4971" i="2"/>
  <c r="I4971" i="2" s="1"/>
  <c r="J4971" i="2" a="1"/>
  <c r="J4971" i="2" s="1"/>
  <c r="C4972" i="2"/>
  <c r="D4972" i="2"/>
  <c r="G4972" i="2"/>
  <c r="H4972" i="2"/>
  <c r="I4972" i="2" s="1"/>
  <c r="J4972" i="2" a="1"/>
  <c r="J4972" i="2" s="1"/>
  <c r="C4973" i="2"/>
  <c r="D4973" i="2"/>
  <c r="G4973" i="2"/>
  <c r="H4973" i="2"/>
  <c r="I4973" i="2" s="1"/>
  <c r="J4973" i="2" a="1"/>
  <c r="J4973" i="2"/>
  <c r="C4974" i="2"/>
  <c r="D4974" i="2"/>
  <c r="G4974" i="2"/>
  <c r="H4974" i="2"/>
  <c r="I4974" i="2" s="1"/>
  <c r="J4974" i="2" a="1"/>
  <c r="J4974" i="2" s="1"/>
  <c r="C4975" i="2"/>
  <c r="D4975" i="2"/>
  <c r="G4975" i="2"/>
  <c r="H4975" i="2"/>
  <c r="I4975" i="2" s="1"/>
  <c r="J4975" i="2" a="1"/>
  <c r="J4975" i="2" s="1"/>
  <c r="C4976" i="2"/>
  <c r="D4976" i="2"/>
  <c r="G4976" i="2"/>
  <c r="H4976" i="2"/>
  <c r="I4976" i="2" s="1"/>
  <c r="J4976" i="2" a="1"/>
  <c r="J4976" i="2" s="1"/>
  <c r="C4977" i="2"/>
  <c r="D4977" i="2"/>
  <c r="G4977" i="2"/>
  <c r="H4977" i="2"/>
  <c r="I4977" i="2" s="1"/>
  <c r="J4977" i="2" a="1"/>
  <c r="J4977" i="2"/>
  <c r="C4978" i="2"/>
  <c r="D4978" i="2"/>
  <c r="G4978" i="2"/>
  <c r="H4978" i="2"/>
  <c r="I4978" i="2" s="1"/>
  <c r="J4978" i="2" a="1"/>
  <c r="J4978" i="2" s="1"/>
  <c r="C4979" i="2"/>
  <c r="D4979" i="2"/>
  <c r="G4979" i="2"/>
  <c r="H4979" i="2"/>
  <c r="I4979" i="2" s="1"/>
  <c r="J4979" i="2" a="1"/>
  <c r="J4979" i="2" s="1"/>
  <c r="C4980" i="2"/>
  <c r="D4980" i="2"/>
  <c r="G4980" i="2"/>
  <c r="H4980" i="2"/>
  <c r="I4980" i="2" s="1"/>
  <c r="J4980" i="2" a="1"/>
  <c r="J4980" i="2" s="1"/>
  <c r="C4981" i="2"/>
  <c r="D4981" i="2"/>
  <c r="G4981" i="2"/>
  <c r="H4981" i="2"/>
  <c r="I4981" i="2" s="1"/>
  <c r="J4981" i="2" a="1"/>
  <c r="J4981" i="2"/>
  <c r="C4982" i="2"/>
  <c r="D4982" i="2"/>
  <c r="G4982" i="2"/>
  <c r="H4982" i="2"/>
  <c r="I4982" i="2" s="1"/>
  <c r="J4982" i="2" a="1"/>
  <c r="J4982" i="2" s="1"/>
  <c r="C4983" i="2"/>
  <c r="D4983" i="2"/>
  <c r="G4983" i="2"/>
  <c r="H4983" i="2"/>
  <c r="I4983" i="2" s="1"/>
  <c r="J4983" i="2" a="1"/>
  <c r="J4983" i="2" s="1"/>
  <c r="C4984" i="2"/>
  <c r="D4984" i="2"/>
  <c r="G4984" i="2"/>
  <c r="H4984" i="2"/>
  <c r="I4984" i="2" s="1"/>
  <c r="J4984" i="2" a="1"/>
  <c r="J4984" i="2" s="1"/>
  <c r="C4985" i="2"/>
  <c r="D4985" i="2"/>
  <c r="G4985" i="2"/>
  <c r="H4985" i="2"/>
  <c r="I4985" i="2" s="1"/>
  <c r="J4985" i="2" a="1"/>
  <c r="J4985" i="2"/>
  <c r="C4986" i="2"/>
  <c r="D4986" i="2"/>
  <c r="G4986" i="2"/>
  <c r="H4986" i="2"/>
  <c r="I4986" i="2" s="1"/>
  <c r="J4986" i="2" a="1"/>
  <c r="J4986" i="2" s="1"/>
  <c r="C4987" i="2"/>
  <c r="D4987" i="2"/>
  <c r="G4987" i="2"/>
  <c r="H4987" i="2"/>
  <c r="I4987" i="2" s="1"/>
  <c r="J4987" i="2" a="1"/>
  <c r="J4987" i="2" s="1"/>
  <c r="C4988" i="2"/>
  <c r="D4988" i="2"/>
  <c r="G4988" i="2"/>
  <c r="H4988" i="2"/>
  <c r="I4988" i="2" s="1"/>
  <c r="J4988" i="2" a="1"/>
  <c r="J4988" i="2" s="1"/>
  <c r="C4989" i="2"/>
  <c r="D4989" i="2"/>
  <c r="G4989" i="2"/>
  <c r="H4989" i="2"/>
  <c r="I4989" i="2" s="1"/>
  <c r="J4989" i="2" a="1"/>
  <c r="J4989" i="2"/>
  <c r="C4990" i="2"/>
  <c r="D4990" i="2"/>
  <c r="G4990" i="2"/>
  <c r="H4990" i="2"/>
  <c r="I4990" i="2" s="1"/>
  <c r="J4990" i="2" a="1"/>
  <c r="J4990" i="2" s="1"/>
  <c r="C4991" i="2"/>
  <c r="D4991" i="2"/>
  <c r="G4991" i="2"/>
  <c r="H4991" i="2"/>
  <c r="I4991" i="2" s="1"/>
  <c r="J4991" i="2" a="1"/>
  <c r="J4991" i="2" s="1"/>
  <c r="C4992" i="2"/>
  <c r="D4992" i="2"/>
  <c r="G4992" i="2"/>
  <c r="H4992" i="2"/>
  <c r="I4992" i="2" s="1"/>
  <c r="J4992" i="2" a="1"/>
  <c r="J4992" i="2" s="1"/>
  <c r="C4993" i="2"/>
  <c r="D4993" i="2"/>
  <c r="G4993" i="2"/>
  <c r="H4993" i="2"/>
  <c r="I4993" i="2" s="1"/>
  <c r="J4993" i="2" a="1"/>
  <c r="J4993" i="2"/>
  <c r="C4994" i="2"/>
  <c r="D4994" i="2"/>
  <c r="G4994" i="2"/>
  <c r="H4994" i="2"/>
  <c r="I4994" i="2" s="1"/>
  <c r="J4994" i="2" a="1"/>
  <c r="J4994" i="2" s="1"/>
  <c r="C4995" i="2"/>
  <c r="D4995" i="2"/>
  <c r="G4995" i="2"/>
  <c r="H4995" i="2"/>
  <c r="I4995" i="2" s="1"/>
  <c r="J4995" i="2" a="1"/>
  <c r="J4995" i="2" s="1"/>
  <c r="C4996" i="2"/>
  <c r="D4996" i="2"/>
  <c r="G4996" i="2"/>
  <c r="H4996" i="2"/>
  <c r="I4996" i="2" s="1"/>
  <c r="J4996" i="2" a="1"/>
  <c r="J4996" i="2" s="1"/>
  <c r="C4997" i="2"/>
  <c r="D4997" i="2"/>
  <c r="G4997" i="2"/>
  <c r="H4997" i="2"/>
  <c r="I4997" i="2" s="1"/>
  <c r="J4997" i="2" a="1"/>
  <c r="J4997" i="2"/>
  <c r="C4998" i="2"/>
  <c r="D4998" i="2"/>
  <c r="G4998" i="2"/>
  <c r="H4998" i="2"/>
  <c r="I4998" i="2" s="1"/>
  <c r="J4998" i="2" a="1"/>
  <c r="J4998" i="2" s="1"/>
  <c r="C4999" i="2"/>
  <c r="D4999" i="2"/>
  <c r="G4999" i="2"/>
  <c r="H4999" i="2"/>
  <c r="I4999" i="2" s="1"/>
  <c r="J4999" i="2" a="1"/>
  <c r="J4999" i="2" s="1"/>
  <c r="C5000" i="2"/>
  <c r="D5000" i="2"/>
  <c r="G5000" i="2"/>
  <c r="H5000" i="2"/>
  <c r="I5000" i="2" s="1"/>
  <c r="J5000" i="2" a="1"/>
  <c r="J5000" i="2" s="1"/>
  <c r="C15" i="2"/>
  <c r="D15" i="2"/>
  <c r="G15" i="2"/>
  <c r="H15" i="2"/>
  <c r="I15" i="2" s="1"/>
  <c r="C48" i="2"/>
  <c r="D48" i="2"/>
  <c r="G48" i="2"/>
  <c r="H48" i="2"/>
  <c r="I48" i="2" s="1"/>
  <c r="C49" i="2"/>
  <c r="D49" i="2"/>
  <c r="G49" i="2"/>
  <c r="H49" i="2"/>
  <c r="I49" i="2" s="1"/>
  <c r="G50" i="2"/>
  <c r="H50" i="2"/>
  <c r="I50" i="2" s="1"/>
  <c r="C51" i="2"/>
  <c r="D51" i="2"/>
  <c r="G51" i="2"/>
  <c r="H51" i="2"/>
  <c r="I51" i="2" s="1"/>
  <c r="C52" i="2"/>
  <c r="D52" i="2"/>
  <c r="G52" i="2"/>
  <c r="H52" i="2"/>
  <c r="I52" i="2" s="1"/>
  <c r="J52" i="2" a="1"/>
  <c r="J52" i="2" s="1"/>
  <c r="C53" i="2"/>
  <c r="D53" i="2"/>
  <c r="G53" i="2"/>
  <c r="H53" i="2"/>
  <c r="I53" i="2" s="1"/>
  <c r="C54" i="2"/>
  <c r="D54" i="2"/>
  <c r="G54" i="2"/>
  <c r="H54" i="2"/>
  <c r="I54" i="2" s="1"/>
  <c r="C55" i="2"/>
  <c r="D55" i="2"/>
  <c r="G55" i="2"/>
  <c r="H55" i="2"/>
  <c r="I55" i="2"/>
  <c r="J55" i="2" a="1"/>
  <c r="J55" i="2"/>
  <c r="C56" i="2"/>
  <c r="D56" i="2"/>
  <c r="G56" i="2"/>
  <c r="H56" i="2"/>
  <c r="I56" i="2" s="1"/>
  <c r="C57" i="2"/>
  <c r="D57" i="2"/>
  <c r="G57" i="2"/>
  <c r="H57" i="2"/>
  <c r="I57" i="2" s="1"/>
  <c r="C58" i="2"/>
  <c r="D58" i="2"/>
  <c r="G58" i="2"/>
  <c r="H58" i="2"/>
  <c r="I58" i="2" s="1"/>
  <c r="C59" i="2"/>
  <c r="D59" i="2"/>
  <c r="G59" i="2"/>
  <c r="H59" i="2"/>
  <c r="I59" i="2"/>
  <c r="C60" i="2"/>
  <c r="D60" i="2"/>
  <c r="G60" i="2"/>
  <c r="H60" i="2"/>
  <c r="I60" i="2" s="1"/>
  <c r="C61" i="2"/>
  <c r="D61" i="2"/>
  <c r="G61" i="2"/>
  <c r="H61" i="2"/>
  <c r="I61" i="2" s="1"/>
  <c r="C28" i="1"/>
  <c r="C62" i="2" l="1"/>
  <c r="D62" i="2"/>
  <c r="G62" i="2"/>
  <c r="H62" i="2"/>
  <c r="I62" i="2" s="1"/>
  <c r="C63" i="2"/>
  <c r="D63" i="2"/>
  <c r="G63" i="2"/>
  <c r="H63" i="2"/>
  <c r="I63" i="2" s="1"/>
  <c r="C64" i="2"/>
  <c r="D64" i="2"/>
  <c r="G64" i="2"/>
  <c r="H64" i="2"/>
  <c r="I64" i="2" s="1"/>
  <c r="C65" i="2"/>
  <c r="D65" i="2"/>
  <c r="G65" i="2"/>
  <c r="H65" i="2"/>
  <c r="I65" i="2"/>
  <c r="C66" i="2"/>
  <c r="D66" i="2"/>
  <c r="G66" i="2"/>
  <c r="H66" i="2"/>
  <c r="I66" i="2" s="1"/>
  <c r="C67" i="2"/>
  <c r="D67" i="2"/>
  <c r="G67" i="2"/>
  <c r="H67" i="2"/>
  <c r="I67" i="2" s="1"/>
  <c r="C68" i="2"/>
  <c r="D68" i="2"/>
  <c r="G68" i="2"/>
  <c r="H68" i="2"/>
  <c r="I68" i="2" s="1"/>
  <c r="C69" i="2"/>
  <c r="D69" i="2"/>
  <c r="G69" i="2"/>
  <c r="H69" i="2"/>
  <c r="I69" i="2" s="1"/>
  <c r="C70" i="2"/>
  <c r="D70" i="2"/>
  <c r="G70" i="2"/>
  <c r="H70" i="2"/>
  <c r="I70" i="2" s="1"/>
  <c r="C71" i="2"/>
  <c r="D71" i="2"/>
  <c r="G71" i="2"/>
  <c r="H71" i="2"/>
  <c r="I71" i="2" s="1"/>
  <c r="C72" i="2"/>
  <c r="D72" i="2"/>
  <c r="G72" i="2"/>
  <c r="H72" i="2"/>
  <c r="I72" i="2" s="1"/>
  <c r="C73" i="2"/>
  <c r="D73" i="2"/>
  <c r="G73" i="2"/>
  <c r="H73" i="2"/>
  <c r="I73" i="2"/>
  <c r="C74" i="2"/>
  <c r="D74" i="2"/>
  <c r="G74" i="2"/>
  <c r="H74" i="2"/>
  <c r="I74" i="2" s="1"/>
  <c r="C75" i="2"/>
  <c r="D75" i="2"/>
  <c r="G75" i="2"/>
  <c r="H75" i="2"/>
  <c r="I75" i="2" s="1"/>
  <c r="C76" i="2"/>
  <c r="D76" i="2"/>
  <c r="G76" i="2"/>
  <c r="H76" i="2"/>
  <c r="I76" i="2" s="1"/>
  <c r="C77" i="2"/>
  <c r="D77" i="2"/>
  <c r="G77" i="2"/>
  <c r="H77" i="2"/>
  <c r="I77" i="2"/>
  <c r="C78" i="2"/>
  <c r="D78" i="2"/>
  <c r="G78" i="2"/>
  <c r="H78" i="2"/>
  <c r="I78" i="2" s="1"/>
  <c r="C79" i="2"/>
  <c r="D79" i="2"/>
  <c r="G79" i="2"/>
  <c r="H79" i="2"/>
  <c r="I79" i="2" s="1"/>
  <c r="C80" i="2"/>
  <c r="D80" i="2"/>
  <c r="G80" i="2"/>
  <c r="H80" i="2"/>
  <c r="I80" i="2" s="1"/>
  <c r="C81" i="2"/>
  <c r="D81" i="2"/>
  <c r="G81" i="2"/>
  <c r="H81" i="2"/>
  <c r="I81" i="2"/>
  <c r="C82" i="2"/>
  <c r="D82" i="2"/>
  <c r="G82" i="2"/>
  <c r="H82" i="2"/>
  <c r="I82" i="2" s="1"/>
  <c r="C83" i="2"/>
  <c r="D83" i="2"/>
  <c r="G83" i="2"/>
  <c r="H83" i="2"/>
  <c r="I83" i="2" s="1"/>
  <c r="C84" i="2"/>
  <c r="D84" i="2"/>
  <c r="G84" i="2"/>
  <c r="H84" i="2"/>
  <c r="I84" i="2" s="1"/>
  <c r="C85" i="2"/>
  <c r="D85" i="2"/>
  <c r="G85" i="2"/>
  <c r="H85" i="2"/>
  <c r="I85" i="2"/>
  <c r="C86" i="2"/>
  <c r="D86" i="2"/>
  <c r="G86" i="2"/>
  <c r="H86" i="2"/>
  <c r="I86" i="2"/>
  <c r="C87" i="2"/>
  <c r="D87" i="2"/>
  <c r="G87" i="2"/>
  <c r="H87" i="2"/>
  <c r="I87" i="2" s="1"/>
  <c r="C88" i="2"/>
  <c r="D88" i="2"/>
  <c r="G88" i="2"/>
  <c r="H88" i="2"/>
  <c r="I88" i="2" s="1"/>
  <c r="C89" i="2"/>
  <c r="D89" i="2"/>
  <c r="G89" i="2"/>
  <c r="H89" i="2"/>
  <c r="I89" i="2"/>
  <c r="C90" i="2"/>
  <c r="D90" i="2"/>
  <c r="G90" i="2"/>
  <c r="H90" i="2"/>
  <c r="I90" i="2" s="1"/>
  <c r="G91" i="2"/>
  <c r="H91" i="2"/>
  <c r="I91" i="2" s="1"/>
  <c r="G92" i="2"/>
  <c r="H92" i="2"/>
  <c r="I92" i="2" s="1"/>
  <c r="C93" i="2"/>
  <c r="D93" i="2"/>
  <c r="G93" i="2"/>
  <c r="H93" i="2"/>
  <c r="I93" i="2"/>
  <c r="C94" i="2"/>
  <c r="D94" i="2"/>
  <c r="G94" i="2"/>
  <c r="H94" i="2"/>
  <c r="I94" i="2"/>
  <c r="C95" i="2"/>
  <c r="D95" i="2"/>
  <c r="G95" i="2"/>
  <c r="H95" i="2"/>
  <c r="I95" i="2" s="1"/>
  <c r="C96" i="2"/>
  <c r="D96" i="2"/>
  <c r="G96" i="2"/>
  <c r="H96" i="2"/>
  <c r="I96" i="2" s="1"/>
  <c r="C97" i="2"/>
  <c r="D97" i="2"/>
  <c r="G97" i="2"/>
  <c r="H97" i="2"/>
  <c r="I97" i="2"/>
  <c r="C98" i="2"/>
  <c r="D98" i="2"/>
  <c r="G98" i="2"/>
  <c r="H98" i="2"/>
  <c r="I98" i="2" s="1"/>
  <c r="C99" i="2"/>
  <c r="D99" i="2"/>
  <c r="G99" i="2"/>
  <c r="H99" i="2"/>
  <c r="I99" i="2" s="1"/>
  <c r="C100" i="2"/>
  <c r="D100" i="2"/>
  <c r="G100" i="2"/>
  <c r="H100" i="2"/>
  <c r="I100" i="2" s="1"/>
  <c r="C101" i="2"/>
  <c r="D101" i="2"/>
  <c r="G101" i="2"/>
  <c r="H101" i="2"/>
  <c r="I101" i="2"/>
  <c r="C102" i="2"/>
  <c r="D102" i="2"/>
  <c r="G102" i="2"/>
  <c r="H102" i="2"/>
  <c r="I102" i="2" s="1"/>
  <c r="C103" i="2"/>
  <c r="D103" i="2"/>
  <c r="G103" i="2"/>
  <c r="H103" i="2"/>
  <c r="I103" i="2" s="1"/>
  <c r="C104" i="2"/>
  <c r="D104" i="2"/>
  <c r="G104" i="2"/>
  <c r="H104" i="2"/>
  <c r="I104" i="2" s="1"/>
  <c r="C105" i="2"/>
  <c r="D105" i="2"/>
  <c r="G105" i="2"/>
  <c r="H105" i="2"/>
  <c r="I105" i="2"/>
  <c r="C106" i="2"/>
  <c r="D106" i="2"/>
  <c r="G106" i="2"/>
  <c r="H106" i="2"/>
  <c r="I106" i="2" s="1"/>
  <c r="C107" i="2"/>
  <c r="D107" i="2"/>
  <c r="G107" i="2"/>
  <c r="H107" i="2"/>
  <c r="I107" i="2" s="1"/>
  <c r="C108" i="2"/>
  <c r="D108" i="2"/>
  <c r="G108" i="2"/>
  <c r="H108" i="2"/>
  <c r="I108" i="2" s="1"/>
  <c r="C109" i="2"/>
  <c r="D109" i="2"/>
  <c r="G109" i="2"/>
  <c r="H109" i="2"/>
  <c r="I109" i="2"/>
  <c r="C110" i="2"/>
  <c r="D110" i="2"/>
  <c r="G110" i="2"/>
  <c r="H110" i="2"/>
  <c r="I110" i="2" s="1"/>
  <c r="C111" i="2"/>
  <c r="D111" i="2"/>
  <c r="G111" i="2"/>
  <c r="H111" i="2"/>
  <c r="I111" i="2" s="1"/>
  <c r="C112" i="2"/>
  <c r="D112" i="2"/>
  <c r="G112" i="2"/>
  <c r="H112" i="2"/>
  <c r="I112" i="2" s="1"/>
  <c r="C113" i="2"/>
  <c r="D113" i="2"/>
  <c r="G113" i="2"/>
  <c r="H113" i="2"/>
  <c r="I113" i="2"/>
  <c r="C114" i="2"/>
  <c r="D114" i="2"/>
  <c r="G114" i="2"/>
  <c r="H114" i="2"/>
  <c r="I114" i="2" s="1"/>
  <c r="C115" i="2"/>
  <c r="D115" i="2"/>
  <c r="G115" i="2"/>
  <c r="H115" i="2"/>
  <c r="I115" i="2" s="1"/>
  <c r="C116" i="2"/>
  <c r="D116" i="2"/>
  <c r="G116" i="2"/>
  <c r="H116" i="2"/>
  <c r="I116" i="2" s="1"/>
  <c r="C117" i="2"/>
  <c r="D117" i="2"/>
  <c r="G117" i="2"/>
  <c r="H117" i="2"/>
  <c r="I117" i="2"/>
  <c r="C118" i="2"/>
  <c r="D118" i="2"/>
  <c r="G118" i="2"/>
  <c r="H118" i="2"/>
  <c r="I118" i="2" s="1"/>
  <c r="C119" i="2"/>
  <c r="D119" i="2"/>
  <c r="G119" i="2"/>
  <c r="H119" i="2"/>
  <c r="I119" i="2" s="1"/>
  <c r="C120" i="2"/>
  <c r="D120" i="2"/>
  <c r="G120" i="2"/>
  <c r="H120" i="2"/>
  <c r="I120" i="2" s="1"/>
  <c r="C121" i="2"/>
  <c r="D121" i="2"/>
  <c r="G121" i="2"/>
  <c r="H121" i="2"/>
  <c r="I121" i="2"/>
  <c r="C122" i="2"/>
  <c r="D122" i="2"/>
  <c r="G122" i="2"/>
  <c r="H122" i="2"/>
  <c r="I122" i="2" s="1"/>
  <c r="C123" i="2"/>
  <c r="D123" i="2"/>
  <c r="G123" i="2"/>
  <c r="H123" i="2"/>
  <c r="I123" i="2" s="1"/>
  <c r="C124" i="2"/>
  <c r="D124" i="2"/>
  <c r="G124" i="2"/>
  <c r="H124" i="2"/>
  <c r="I124" i="2" s="1"/>
  <c r="C125" i="2"/>
  <c r="D125" i="2"/>
  <c r="G125" i="2"/>
  <c r="H125" i="2"/>
  <c r="I125" i="2"/>
  <c r="C126" i="2"/>
  <c r="D126" i="2"/>
  <c r="G126" i="2"/>
  <c r="H126" i="2"/>
  <c r="I126" i="2" s="1"/>
  <c r="C127" i="2"/>
  <c r="D127" i="2"/>
  <c r="G127" i="2"/>
  <c r="H127" i="2"/>
  <c r="I127" i="2" s="1"/>
  <c r="C128" i="2"/>
  <c r="D128" i="2"/>
  <c r="G128" i="2"/>
  <c r="H128" i="2"/>
  <c r="I128" i="2" s="1"/>
  <c r="C129" i="2"/>
  <c r="D129" i="2"/>
  <c r="G129" i="2"/>
  <c r="H129" i="2"/>
  <c r="I129" i="2"/>
  <c r="C130" i="2"/>
  <c r="D130" i="2"/>
  <c r="G130" i="2"/>
  <c r="H130" i="2"/>
  <c r="I130" i="2" s="1"/>
  <c r="C131" i="2"/>
  <c r="D131" i="2"/>
  <c r="G131" i="2"/>
  <c r="H131" i="2"/>
  <c r="I131" i="2" s="1"/>
  <c r="C132" i="2"/>
  <c r="D132" i="2"/>
  <c r="G132" i="2"/>
  <c r="H132" i="2"/>
  <c r="I132" i="2" s="1"/>
  <c r="C133" i="2"/>
  <c r="D133" i="2"/>
  <c r="G133" i="2"/>
  <c r="H133" i="2"/>
  <c r="I133" i="2"/>
  <c r="C134" i="2"/>
  <c r="D134" i="2"/>
  <c r="G134" i="2"/>
  <c r="H134" i="2"/>
  <c r="I134" i="2" s="1"/>
  <c r="C135" i="2"/>
  <c r="D135" i="2"/>
  <c r="G135" i="2"/>
  <c r="H135" i="2"/>
  <c r="I135" i="2" s="1"/>
  <c r="C136" i="2"/>
  <c r="D136" i="2"/>
  <c r="G136" i="2"/>
  <c r="H136" i="2"/>
  <c r="I136" i="2" s="1"/>
  <c r="C137" i="2"/>
  <c r="D137" i="2"/>
  <c r="G137" i="2"/>
  <c r="H137" i="2"/>
  <c r="I137" i="2"/>
  <c r="C138" i="2"/>
  <c r="D138" i="2"/>
  <c r="G138" i="2"/>
  <c r="H138" i="2"/>
  <c r="I138" i="2" s="1"/>
  <c r="C139" i="2"/>
  <c r="D139" i="2"/>
  <c r="G139" i="2"/>
  <c r="H139" i="2"/>
  <c r="I139" i="2" s="1"/>
  <c r="C140" i="2"/>
  <c r="D140" i="2"/>
  <c r="G140" i="2"/>
  <c r="H140" i="2"/>
  <c r="I140" i="2" s="1"/>
  <c r="C141" i="2"/>
  <c r="D141" i="2"/>
  <c r="G141" i="2"/>
  <c r="H141" i="2"/>
  <c r="I141" i="2"/>
  <c r="C142" i="2"/>
  <c r="D142" i="2"/>
  <c r="G142" i="2"/>
  <c r="H142" i="2"/>
  <c r="I142" i="2" s="1"/>
  <c r="C143" i="2"/>
  <c r="D143" i="2"/>
  <c r="G143" i="2"/>
  <c r="H143" i="2"/>
  <c r="I143" i="2" s="1"/>
  <c r="C144" i="2"/>
  <c r="D144" i="2"/>
  <c r="G144" i="2"/>
  <c r="H144" i="2"/>
  <c r="I144" i="2" s="1"/>
  <c r="C145" i="2"/>
  <c r="D145" i="2"/>
  <c r="G145" i="2"/>
  <c r="H145" i="2"/>
  <c r="I145" i="2"/>
  <c r="C146" i="2"/>
  <c r="D146" i="2"/>
  <c r="G146" i="2"/>
  <c r="H146" i="2"/>
  <c r="I146" i="2" s="1"/>
  <c r="C147" i="2"/>
  <c r="D147" i="2"/>
  <c r="G147" i="2"/>
  <c r="H147" i="2"/>
  <c r="I147" i="2" s="1"/>
  <c r="C148" i="2"/>
  <c r="D148" i="2"/>
  <c r="G148" i="2"/>
  <c r="H148" i="2"/>
  <c r="I148" i="2"/>
  <c r="C149" i="2"/>
  <c r="D149" i="2"/>
  <c r="G149" i="2"/>
  <c r="H149" i="2"/>
  <c r="I149" i="2" s="1"/>
  <c r="C150" i="2"/>
  <c r="D150" i="2"/>
  <c r="G150" i="2"/>
  <c r="H150" i="2"/>
  <c r="I150" i="2"/>
  <c r="C151" i="2"/>
  <c r="D151" i="2"/>
  <c r="G151" i="2"/>
  <c r="H151" i="2"/>
  <c r="I151" i="2" s="1"/>
  <c r="C152" i="2"/>
  <c r="D152" i="2"/>
  <c r="G152" i="2"/>
  <c r="H152" i="2"/>
  <c r="I152" i="2" s="1"/>
  <c r="C153" i="2"/>
  <c r="D153" i="2"/>
  <c r="G153" i="2"/>
  <c r="H153" i="2"/>
  <c r="I153" i="2" s="1"/>
  <c r="C154" i="2"/>
  <c r="D154" i="2"/>
  <c r="G154" i="2"/>
  <c r="H154" i="2"/>
  <c r="I154" i="2"/>
  <c r="C155" i="2"/>
  <c r="D155" i="2"/>
  <c r="G155" i="2"/>
  <c r="H155" i="2"/>
  <c r="I155" i="2" s="1"/>
  <c r="C156" i="2"/>
  <c r="D156" i="2"/>
  <c r="G156" i="2"/>
  <c r="H156" i="2"/>
  <c r="I156" i="2" s="1"/>
  <c r="C157" i="2"/>
  <c r="D157" i="2"/>
  <c r="G157" i="2"/>
  <c r="H157" i="2"/>
  <c r="I157" i="2" s="1"/>
  <c r="C158" i="2"/>
  <c r="D158" i="2"/>
  <c r="G158" i="2"/>
  <c r="H158" i="2"/>
  <c r="I158" i="2"/>
  <c r="C159" i="2"/>
  <c r="D159" i="2"/>
  <c r="G159" i="2"/>
  <c r="H159" i="2"/>
  <c r="I159" i="2" s="1"/>
  <c r="C160" i="2"/>
  <c r="D160" i="2"/>
  <c r="G160" i="2"/>
  <c r="H160" i="2"/>
  <c r="I160" i="2" s="1"/>
  <c r="C161" i="2"/>
  <c r="D161" i="2"/>
  <c r="G161" i="2"/>
  <c r="H161" i="2"/>
  <c r="I161" i="2" s="1"/>
  <c r="C162" i="2"/>
  <c r="D162" i="2"/>
  <c r="G162" i="2"/>
  <c r="H162" i="2"/>
  <c r="I162" i="2"/>
  <c r="C163" i="2"/>
  <c r="D163" i="2"/>
  <c r="G163" i="2"/>
  <c r="H163" i="2"/>
  <c r="I163" i="2" s="1"/>
  <c r="C164" i="2"/>
  <c r="D164" i="2"/>
  <c r="G164" i="2"/>
  <c r="H164" i="2"/>
  <c r="I164" i="2" s="1"/>
  <c r="C165" i="2"/>
  <c r="D165" i="2"/>
  <c r="G165" i="2"/>
  <c r="H165" i="2"/>
  <c r="I165" i="2" s="1"/>
  <c r="C166" i="2"/>
  <c r="D166" i="2"/>
  <c r="G166" i="2"/>
  <c r="H166" i="2"/>
  <c r="I166" i="2"/>
  <c r="C167" i="2"/>
  <c r="D167" i="2"/>
  <c r="G167" i="2"/>
  <c r="H167" i="2"/>
  <c r="I167" i="2" s="1"/>
  <c r="C168" i="2"/>
  <c r="D168" i="2"/>
  <c r="G168" i="2"/>
  <c r="H168" i="2"/>
  <c r="I168" i="2" s="1"/>
  <c r="C169" i="2"/>
  <c r="D169" i="2"/>
  <c r="G169" i="2"/>
  <c r="H169" i="2"/>
  <c r="I169" i="2" s="1"/>
  <c r="C170" i="2"/>
  <c r="D170" i="2"/>
  <c r="G170" i="2"/>
  <c r="H170" i="2"/>
  <c r="I170" i="2"/>
  <c r="C171" i="2"/>
  <c r="D171" i="2"/>
  <c r="G171" i="2"/>
  <c r="H171" i="2"/>
  <c r="I171" i="2" s="1"/>
  <c r="C172" i="2"/>
  <c r="D172" i="2"/>
  <c r="G172" i="2"/>
  <c r="H172" i="2"/>
  <c r="I172" i="2" s="1"/>
  <c r="C173" i="2"/>
  <c r="D173" i="2"/>
  <c r="G173" i="2"/>
  <c r="H173" i="2"/>
  <c r="I173" i="2" s="1"/>
  <c r="C174" i="2"/>
  <c r="D174" i="2"/>
  <c r="G174" i="2"/>
  <c r="H174" i="2"/>
  <c r="I174" i="2"/>
  <c r="C175" i="2"/>
  <c r="D175" i="2"/>
  <c r="G175" i="2"/>
  <c r="H175" i="2"/>
  <c r="I175" i="2" s="1"/>
  <c r="C176" i="2"/>
  <c r="D176" i="2"/>
  <c r="G176" i="2"/>
  <c r="H176" i="2"/>
  <c r="I176" i="2" s="1"/>
  <c r="C177" i="2"/>
  <c r="D177" i="2"/>
  <c r="G177" i="2"/>
  <c r="H177" i="2"/>
  <c r="I177" i="2" s="1"/>
  <c r="C178" i="2"/>
  <c r="D178" i="2"/>
  <c r="G178" i="2"/>
  <c r="H178" i="2"/>
  <c r="I178" i="2"/>
  <c r="C179" i="2"/>
  <c r="D179" i="2"/>
  <c r="G179" i="2"/>
  <c r="H179" i="2"/>
  <c r="I179" i="2" s="1"/>
  <c r="C180" i="2"/>
  <c r="D180" i="2"/>
  <c r="G180" i="2"/>
  <c r="H180" i="2"/>
  <c r="I180" i="2" s="1"/>
  <c r="C181" i="2"/>
  <c r="D181" i="2"/>
  <c r="G181" i="2"/>
  <c r="H181" i="2"/>
  <c r="I181" i="2" s="1"/>
  <c r="C182" i="2"/>
  <c r="D182" i="2"/>
  <c r="G182" i="2"/>
  <c r="H182" i="2"/>
  <c r="I182" i="2"/>
  <c r="C183" i="2"/>
  <c r="D183" i="2"/>
  <c r="G183" i="2"/>
  <c r="H183" i="2"/>
  <c r="I183" i="2" s="1"/>
  <c r="C184" i="2"/>
  <c r="D184" i="2"/>
  <c r="G184" i="2"/>
  <c r="H184" i="2"/>
  <c r="I184" i="2" s="1"/>
  <c r="C185" i="2"/>
  <c r="D185" i="2"/>
  <c r="G185" i="2"/>
  <c r="H185" i="2"/>
  <c r="I185" i="2" s="1"/>
  <c r="C186" i="2"/>
  <c r="D186" i="2"/>
  <c r="G186" i="2"/>
  <c r="H186" i="2"/>
  <c r="I186" i="2"/>
  <c r="C187" i="2"/>
  <c r="D187" i="2"/>
  <c r="G187" i="2"/>
  <c r="H187" i="2"/>
  <c r="I187" i="2" s="1"/>
  <c r="C188" i="2"/>
  <c r="D188" i="2"/>
  <c r="G188" i="2"/>
  <c r="H188" i="2"/>
  <c r="I188" i="2" s="1"/>
  <c r="C189" i="2"/>
  <c r="D189" i="2"/>
  <c r="G189" i="2"/>
  <c r="H189" i="2"/>
  <c r="I189" i="2" s="1"/>
  <c r="C190" i="2"/>
  <c r="D190" i="2"/>
  <c r="G190" i="2"/>
  <c r="H190" i="2"/>
  <c r="I190" i="2"/>
  <c r="C191" i="2"/>
  <c r="D191" i="2"/>
  <c r="G191" i="2"/>
  <c r="H191" i="2"/>
  <c r="I191" i="2" s="1"/>
  <c r="C192" i="2"/>
  <c r="D192" i="2"/>
  <c r="G192" i="2"/>
  <c r="H192" i="2"/>
  <c r="I192" i="2" s="1"/>
  <c r="C193" i="2"/>
  <c r="D193" i="2"/>
  <c r="G193" i="2"/>
  <c r="H193" i="2"/>
  <c r="I193" i="2" s="1"/>
  <c r="C194" i="2"/>
  <c r="D194" i="2"/>
  <c r="G194" i="2"/>
  <c r="H194" i="2"/>
  <c r="I194" i="2"/>
  <c r="C195" i="2"/>
  <c r="D195" i="2"/>
  <c r="G195" i="2"/>
  <c r="H195" i="2"/>
  <c r="I195" i="2" s="1"/>
  <c r="C196" i="2"/>
  <c r="D196" i="2"/>
  <c r="G196" i="2"/>
  <c r="H196" i="2"/>
  <c r="I196" i="2" s="1"/>
  <c r="C197" i="2"/>
  <c r="D197" i="2"/>
  <c r="G197" i="2"/>
  <c r="H197" i="2"/>
  <c r="I197" i="2" s="1"/>
  <c r="C198" i="2"/>
  <c r="D198" i="2"/>
  <c r="G198" i="2"/>
  <c r="H198" i="2"/>
  <c r="I198" i="2"/>
  <c r="C199" i="2"/>
  <c r="D199" i="2"/>
  <c r="G199" i="2"/>
  <c r="H199" i="2"/>
  <c r="I199" i="2" s="1"/>
  <c r="C200" i="2"/>
  <c r="D200" i="2"/>
  <c r="G200" i="2"/>
  <c r="H200" i="2"/>
  <c r="I200" i="2" s="1"/>
  <c r="C201" i="2"/>
  <c r="D201" i="2"/>
  <c r="G201" i="2"/>
  <c r="H201" i="2"/>
  <c r="I201" i="2" s="1"/>
  <c r="C202" i="2"/>
  <c r="D202" i="2"/>
  <c r="G202" i="2"/>
  <c r="H202" i="2"/>
  <c r="I202" i="2"/>
  <c r="C203" i="2"/>
  <c r="D203" i="2"/>
  <c r="G203" i="2"/>
  <c r="H203" i="2"/>
  <c r="I203" i="2" s="1"/>
  <c r="C204" i="2"/>
  <c r="D204" i="2"/>
  <c r="G204" i="2"/>
  <c r="H204" i="2"/>
  <c r="I204" i="2" s="1"/>
  <c r="C1001" i="3"/>
  <c r="D1001" i="3"/>
  <c r="G1001" i="3"/>
  <c r="H1001" i="3"/>
  <c r="I1001" i="3" s="1"/>
  <c r="L1001" i="3"/>
  <c r="O1001" i="3"/>
  <c r="Y1001" i="3" s="1"/>
  <c r="C1002" i="3"/>
  <c r="D1002" i="3"/>
  <c r="G1002" i="3"/>
  <c r="H1002" i="3"/>
  <c r="I1002" i="3" s="1"/>
  <c r="L1002" i="3"/>
  <c r="O1002" i="3"/>
  <c r="Y1002" i="3" s="1"/>
  <c r="C1003" i="3"/>
  <c r="D1003" i="3"/>
  <c r="G1003" i="3"/>
  <c r="H1003" i="3"/>
  <c r="I1003" i="3" s="1"/>
  <c r="L1003" i="3"/>
  <c r="O1003" i="3"/>
  <c r="Y1003" i="3" s="1"/>
  <c r="C1004" i="3"/>
  <c r="D1004" i="3"/>
  <c r="G1004" i="3"/>
  <c r="H1004" i="3"/>
  <c r="I1004" i="3" s="1"/>
  <c r="L1004" i="3"/>
  <c r="O1004" i="3"/>
  <c r="Y1004" i="3"/>
  <c r="C1005" i="3"/>
  <c r="D1005" i="3"/>
  <c r="G1005" i="3"/>
  <c r="H1005" i="3"/>
  <c r="I1005" i="3" s="1"/>
  <c r="L1005" i="3"/>
  <c r="O1005" i="3"/>
  <c r="Y1005" i="3" s="1"/>
  <c r="C1006" i="3"/>
  <c r="D1006" i="3"/>
  <c r="G1006" i="3"/>
  <c r="H1006" i="3"/>
  <c r="I1006" i="3" s="1"/>
  <c r="L1006" i="3"/>
  <c r="O1006" i="3"/>
  <c r="Y1006" i="3"/>
  <c r="C1007" i="3"/>
  <c r="D1007" i="3"/>
  <c r="G1007" i="3"/>
  <c r="H1007" i="3"/>
  <c r="I1007" i="3" s="1"/>
  <c r="L1007" i="3"/>
  <c r="O1007" i="3"/>
  <c r="Y1007" i="3" s="1"/>
  <c r="C1008" i="3"/>
  <c r="D1008" i="3"/>
  <c r="G1008" i="3"/>
  <c r="H1008" i="3"/>
  <c r="I1008" i="3" s="1"/>
  <c r="L1008" i="3"/>
  <c r="O1008" i="3"/>
  <c r="Y1008" i="3"/>
  <c r="C1009" i="3"/>
  <c r="D1009" i="3"/>
  <c r="G1009" i="3"/>
  <c r="H1009" i="3"/>
  <c r="I1009" i="3" s="1"/>
  <c r="L1009" i="3"/>
  <c r="O1009" i="3"/>
  <c r="Y1009" i="3" s="1"/>
  <c r="C1010" i="3"/>
  <c r="D1010" i="3"/>
  <c r="G1010" i="3"/>
  <c r="H1010" i="3"/>
  <c r="I1010" i="3" s="1"/>
  <c r="L1010" i="3"/>
  <c r="O1010" i="3"/>
  <c r="Y1010" i="3" s="1"/>
  <c r="C1011" i="3"/>
  <c r="D1011" i="3"/>
  <c r="G1011" i="3"/>
  <c r="H1011" i="3"/>
  <c r="I1011" i="3" s="1"/>
  <c r="L1011" i="3"/>
  <c r="O1011" i="3"/>
  <c r="Y1011" i="3" s="1"/>
  <c r="C1012" i="3"/>
  <c r="D1012" i="3"/>
  <c r="G1012" i="3"/>
  <c r="H1012" i="3"/>
  <c r="I1012" i="3"/>
  <c r="L1012" i="3"/>
  <c r="O1012" i="3"/>
  <c r="Y1012" i="3" s="1"/>
  <c r="C1013" i="3"/>
  <c r="D1013" i="3"/>
  <c r="G1013" i="3"/>
  <c r="H1013" i="3"/>
  <c r="I1013" i="3" s="1"/>
  <c r="L1013" i="3"/>
  <c r="O1013" i="3"/>
  <c r="Y1013" i="3" s="1"/>
  <c r="C1014" i="3"/>
  <c r="D1014" i="3"/>
  <c r="G1014" i="3"/>
  <c r="H1014" i="3"/>
  <c r="I1014" i="3"/>
  <c r="L1014" i="3"/>
  <c r="O1014" i="3"/>
  <c r="Y1014" i="3" s="1"/>
  <c r="C1015" i="3"/>
  <c r="D1015" i="3"/>
  <c r="G1015" i="3"/>
  <c r="H1015" i="3"/>
  <c r="I1015" i="3" s="1"/>
  <c r="L1015" i="3"/>
  <c r="O1015" i="3"/>
  <c r="Y1015" i="3" s="1"/>
  <c r="C1016" i="3"/>
  <c r="D1016" i="3"/>
  <c r="G1016" i="3"/>
  <c r="H1016" i="3"/>
  <c r="I1016" i="3" s="1"/>
  <c r="L1016" i="3"/>
  <c r="O1016" i="3"/>
  <c r="Y1016" i="3" s="1"/>
  <c r="C1017" i="3"/>
  <c r="D1017" i="3"/>
  <c r="G1017" i="3"/>
  <c r="H1017" i="3"/>
  <c r="I1017" i="3" s="1"/>
  <c r="L1017" i="3"/>
  <c r="O1017" i="3"/>
  <c r="Y1017" i="3" s="1"/>
  <c r="C1018" i="3"/>
  <c r="D1018" i="3"/>
  <c r="G1018" i="3"/>
  <c r="H1018" i="3"/>
  <c r="I1018" i="3" s="1"/>
  <c r="L1018" i="3"/>
  <c r="O1018" i="3"/>
  <c r="Y1018" i="3" s="1"/>
  <c r="C1019" i="3"/>
  <c r="D1019" i="3"/>
  <c r="G1019" i="3"/>
  <c r="H1019" i="3"/>
  <c r="I1019" i="3" s="1"/>
  <c r="L1019" i="3"/>
  <c r="O1019" i="3"/>
  <c r="Y1019" i="3" s="1"/>
  <c r="C1020" i="3"/>
  <c r="D1020" i="3"/>
  <c r="G1020" i="3"/>
  <c r="H1020" i="3"/>
  <c r="I1020" i="3"/>
  <c r="L1020" i="3"/>
  <c r="O1020" i="3"/>
  <c r="Y1020" i="3" s="1"/>
  <c r="C1021" i="3"/>
  <c r="D1021" i="3"/>
  <c r="G1021" i="3"/>
  <c r="H1021" i="3"/>
  <c r="I1021" i="3" s="1"/>
  <c r="L1021" i="3"/>
  <c r="O1021" i="3"/>
  <c r="Y1021" i="3" s="1"/>
  <c r="C1022" i="3"/>
  <c r="D1022" i="3"/>
  <c r="G1022" i="3"/>
  <c r="H1022" i="3"/>
  <c r="I1022" i="3"/>
  <c r="L1022" i="3"/>
  <c r="O1022" i="3"/>
  <c r="Y1022" i="3" s="1"/>
  <c r="C1023" i="3"/>
  <c r="D1023" i="3"/>
  <c r="G1023" i="3"/>
  <c r="H1023" i="3"/>
  <c r="I1023" i="3" s="1"/>
  <c r="L1023" i="3"/>
  <c r="O1023" i="3"/>
  <c r="Y1023" i="3" s="1"/>
  <c r="C1024" i="3"/>
  <c r="D1024" i="3"/>
  <c r="G1024" i="3"/>
  <c r="H1024" i="3"/>
  <c r="I1024" i="3" s="1"/>
  <c r="L1024" i="3"/>
  <c r="O1024" i="3"/>
  <c r="Y1024" i="3"/>
  <c r="C1025" i="3"/>
  <c r="D1025" i="3"/>
  <c r="G1025" i="3"/>
  <c r="H1025" i="3"/>
  <c r="I1025" i="3" s="1"/>
  <c r="L1025" i="3"/>
  <c r="O1025" i="3"/>
  <c r="Y1025" i="3" s="1"/>
  <c r="C1026" i="3"/>
  <c r="D1026" i="3"/>
  <c r="G1026" i="3"/>
  <c r="H1026" i="3"/>
  <c r="I1026" i="3" s="1"/>
  <c r="L1026" i="3"/>
  <c r="O1026" i="3"/>
  <c r="Y1026" i="3" s="1"/>
  <c r="C1027" i="3"/>
  <c r="D1027" i="3"/>
  <c r="G1027" i="3"/>
  <c r="H1027" i="3"/>
  <c r="I1027" i="3" s="1"/>
  <c r="L1027" i="3"/>
  <c r="O1027" i="3"/>
  <c r="Y1027" i="3" s="1"/>
  <c r="C1028" i="3"/>
  <c r="D1028" i="3"/>
  <c r="G1028" i="3"/>
  <c r="H1028" i="3"/>
  <c r="I1028" i="3"/>
  <c r="L1028" i="3"/>
  <c r="O1028" i="3"/>
  <c r="Y1028" i="3" s="1"/>
  <c r="C1029" i="3"/>
  <c r="D1029" i="3"/>
  <c r="G1029" i="3"/>
  <c r="H1029" i="3"/>
  <c r="I1029" i="3" s="1"/>
  <c r="L1029" i="3"/>
  <c r="O1029" i="3"/>
  <c r="Y1029" i="3" s="1"/>
  <c r="C1030" i="3"/>
  <c r="D1030" i="3"/>
  <c r="G1030" i="3"/>
  <c r="H1030" i="3"/>
  <c r="I1030" i="3"/>
  <c r="L1030" i="3"/>
  <c r="O1030" i="3"/>
  <c r="Y1030" i="3" s="1"/>
  <c r="C1031" i="3"/>
  <c r="D1031" i="3"/>
  <c r="G1031" i="3"/>
  <c r="H1031" i="3"/>
  <c r="I1031" i="3" s="1"/>
  <c r="L1031" i="3"/>
  <c r="O1031" i="3"/>
  <c r="Y1031" i="3" s="1"/>
  <c r="C1032" i="3"/>
  <c r="D1032" i="3"/>
  <c r="G1032" i="3"/>
  <c r="H1032" i="3"/>
  <c r="I1032" i="3" s="1"/>
  <c r="L1032" i="3"/>
  <c r="O1032" i="3"/>
  <c r="Y1032" i="3" s="1"/>
  <c r="C1033" i="3"/>
  <c r="D1033" i="3"/>
  <c r="G1033" i="3"/>
  <c r="H1033" i="3"/>
  <c r="I1033" i="3" s="1"/>
  <c r="L1033" i="3"/>
  <c r="O1033" i="3"/>
  <c r="Y1033" i="3" s="1"/>
  <c r="C1034" i="3"/>
  <c r="D1034" i="3"/>
  <c r="G1034" i="3"/>
  <c r="H1034" i="3"/>
  <c r="I1034" i="3" s="1"/>
  <c r="J1034" i="3" s="1"/>
  <c r="L1034" i="3"/>
  <c r="O1034" i="3"/>
  <c r="Y1034" i="3" s="1"/>
  <c r="C1035" i="3"/>
  <c r="D1035" i="3"/>
  <c r="G1035" i="3"/>
  <c r="H1035" i="3"/>
  <c r="I1035" i="3" s="1"/>
  <c r="J1035" i="3" s="1"/>
  <c r="L1035" i="3"/>
  <c r="M1035" i="3" s="1"/>
  <c r="O1035" i="3"/>
  <c r="Y1035" i="3" s="1"/>
  <c r="C1036" i="3"/>
  <c r="D1036" i="3"/>
  <c r="G1036" i="3"/>
  <c r="H1036" i="3"/>
  <c r="I1036" i="3" s="1"/>
  <c r="J1036" i="3" s="1"/>
  <c r="L1036" i="3"/>
  <c r="O1036" i="3"/>
  <c r="Y1036" i="3" s="1"/>
  <c r="C1037" i="3"/>
  <c r="D1037" i="3"/>
  <c r="G1037" i="3"/>
  <c r="H1037" i="3"/>
  <c r="I1037" i="3" s="1"/>
  <c r="L1037" i="3"/>
  <c r="O1037" i="3"/>
  <c r="Y1037" i="3" s="1"/>
  <c r="C1038" i="3"/>
  <c r="D1038" i="3"/>
  <c r="G1038" i="3"/>
  <c r="H1038" i="3"/>
  <c r="I1038" i="3" s="1"/>
  <c r="M1038" i="3" s="1"/>
  <c r="L1038" i="3"/>
  <c r="O1038" i="3"/>
  <c r="Y1038" i="3" s="1"/>
  <c r="C1039" i="3"/>
  <c r="D1039" i="3"/>
  <c r="G1039" i="3"/>
  <c r="H1039" i="3"/>
  <c r="I1039" i="3" s="1"/>
  <c r="L1039" i="3"/>
  <c r="O1039" i="3"/>
  <c r="Y1039" i="3" s="1"/>
  <c r="C1040" i="3"/>
  <c r="D1040" i="3"/>
  <c r="G1040" i="3"/>
  <c r="H1040" i="3"/>
  <c r="I1040" i="3"/>
  <c r="L1040" i="3"/>
  <c r="O1040" i="3"/>
  <c r="Y1040" i="3" s="1"/>
  <c r="C1041" i="3"/>
  <c r="D1041" i="3"/>
  <c r="G1041" i="3"/>
  <c r="H1041" i="3"/>
  <c r="I1041" i="3" s="1"/>
  <c r="L1041" i="3"/>
  <c r="O1041" i="3"/>
  <c r="Y1041" i="3" s="1"/>
  <c r="C1042" i="3"/>
  <c r="D1042" i="3"/>
  <c r="G1042" i="3"/>
  <c r="H1042" i="3"/>
  <c r="I1042" i="3" s="1"/>
  <c r="J1042" i="3" s="1"/>
  <c r="L1042" i="3"/>
  <c r="O1042" i="3"/>
  <c r="Y1042" i="3" s="1"/>
  <c r="C1043" i="3"/>
  <c r="D1043" i="3"/>
  <c r="G1043" i="3"/>
  <c r="H1043" i="3"/>
  <c r="I1043" i="3" s="1"/>
  <c r="J1043" i="3" s="1"/>
  <c r="L1043" i="3"/>
  <c r="O1043" i="3"/>
  <c r="Y1043" i="3" s="1"/>
  <c r="C1044" i="3"/>
  <c r="D1044" i="3"/>
  <c r="G1044" i="3"/>
  <c r="H1044" i="3"/>
  <c r="I1044" i="3"/>
  <c r="J1044" i="3" s="1"/>
  <c r="L1044" i="3"/>
  <c r="O1044" i="3"/>
  <c r="Y1044" i="3" s="1"/>
  <c r="C1045" i="3"/>
  <c r="D1045" i="3"/>
  <c r="G1045" i="3"/>
  <c r="H1045" i="3"/>
  <c r="I1045" i="3"/>
  <c r="L1045" i="3"/>
  <c r="O1045" i="3"/>
  <c r="Y1045" i="3" s="1"/>
  <c r="C1046" i="3"/>
  <c r="D1046" i="3"/>
  <c r="G1046" i="3"/>
  <c r="H1046" i="3"/>
  <c r="I1046" i="3" s="1"/>
  <c r="M1046" i="3" s="1"/>
  <c r="L1046" i="3"/>
  <c r="O1046" i="3"/>
  <c r="Y1046" i="3" s="1"/>
  <c r="C1047" i="3"/>
  <c r="D1047" i="3"/>
  <c r="G1047" i="3"/>
  <c r="H1047" i="3"/>
  <c r="I1047" i="3" s="1"/>
  <c r="L1047" i="3"/>
  <c r="O1047" i="3"/>
  <c r="Y1047" i="3" s="1"/>
  <c r="C1048" i="3"/>
  <c r="D1048" i="3"/>
  <c r="G1048" i="3"/>
  <c r="H1048" i="3"/>
  <c r="I1048" i="3" s="1"/>
  <c r="L1048" i="3"/>
  <c r="O1048" i="3"/>
  <c r="Y1048" i="3"/>
  <c r="C1049" i="3"/>
  <c r="D1049" i="3"/>
  <c r="G1049" i="3"/>
  <c r="H1049" i="3"/>
  <c r="I1049" i="3" s="1"/>
  <c r="L1049" i="3"/>
  <c r="O1049" i="3"/>
  <c r="Y1049" i="3" s="1"/>
  <c r="C1050" i="3"/>
  <c r="D1050" i="3"/>
  <c r="G1050" i="3"/>
  <c r="H1050" i="3"/>
  <c r="I1050" i="3" s="1"/>
  <c r="J1050" i="3" s="1"/>
  <c r="L1050" i="3"/>
  <c r="O1050" i="3"/>
  <c r="Y1050" i="3" s="1"/>
  <c r="C1051" i="3"/>
  <c r="D1051" i="3"/>
  <c r="G1051" i="3"/>
  <c r="H1051" i="3"/>
  <c r="I1051" i="3" s="1"/>
  <c r="J1051" i="3" s="1"/>
  <c r="L1051" i="3"/>
  <c r="O1051" i="3"/>
  <c r="Y1051" i="3" s="1"/>
  <c r="C1052" i="3"/>
  <c r="D1052" i="3"/>
  <c r="G1052" i="3"/>
  <c r="H1052" i="3"/>
  <c r="I1052" i="3" s="1"/>
  <c r="J1052" i="3" s="1"/>
  <c r="L1052" i="3"/>
  <c r="O1052" i="3"/>
  <c r="Y1052" i="3" s="1"/>
  <c r="C1053" i="3"/>
  <c r="D1053" i="3"/>
  <c r="G1053" i="3"/>
  <c r="H1053" i="3"/>
  <c r="I1053" i="3" s="1"/>
  <c r="L1053" i="3"/>
  <c r="O1053" i="3"/>
  <c r="Y1053" i="3" s="1"/>
  <c r="C1054" i="3"/>
  <c r="D1054" i="3"/>
  <c r="G1054" i="3"/>
  <c r="H1054" i="3"/>
  <c r="I1054" i="3"/>
  <c r="M1054" i="3" s="1"/>
  <c r="L1054" i="3"/>
  <c r="O1054" i="3"/>
  <c r="Y1054" i="3" s="1"/>
  <c r="C1055" i="3"/>
  <c r="D1055" i="3"/>
  <c r="G1055" i="3"/>
  <c r="H1055" i="3"/>
  <c r="I1055" i="3" s="1"/>
  <c r="L1055" i="3"/>
  <c r="O1055" i="3"/>
  <c r="Y1055" i="3" s="1"/>
  <c r="C1056" i="3"/>
  <c r="D1056" i="3"/>
  <c r="G1056" i="3"/>
  <c r="H1056" i="3"/>
  <c r="I1056" i="3" s="1"/>
  <c r="L1056" i="3"/>
  <c r="O1056" i="3"/>
  <c r="Y1056" i="3" s="1"/>
  <c r="C1057" i="3"/>
  <c r="D1057" i="3"/>
  <c r="G1057" i="3"/>
  <c r="H1057" i="3"/>
  <c r="I1057" i="3" s="1"/>
  <c r="L1057" i="3"/>
  <c r="O1057" i="3"/>
  <c r="Y1057" i="3" s="1"/>
  <c r="C1058" i="3"/>
  <c r="D1058" i="3"/>
  <c r="G1058" i="3"/>
  <c r="H1058" i="3"/>
  <c r="I1058" i="3" s="1"/>
  <c r="J1058" i="3"/>
  <c r="L1058" i="3"/>
  <c r="O1058" i="3"/>
  <c r="Y1058" i="3" s="1"/>
  <c r="C1059" i="3"/>
  <c r="D1059" i="3"/>
  <c r="G1059" i="3"/>
  <c r="H1059" i="3"/>
  <c r="I1059" i="3"/>
  <c r="L1059" i="3"/>
  <c r="O1059" i="3"/>
  <c r="Y1059" i="3" s="1"/>
  <c r="C1060" i="3"/>
  <c r="D1060" i="3"/>
  <c r="G1060" i="3"/>
  <c r="H1060" i="3"/>
  <c r="I1060" i="3" s="1"/>
  <c r="L1060" i="3"/>
  <c r="O1060" i="3"/>
  <c r="Y1060" i="3" s="1"/>
  <c r="C1061" i="3"/>
  <c r="D1061" i="3"/>
  <c r="G1061" i="3"/>
  <c r="H1061" i="3"/>
  <c r="I1061" i="3" s="1"/>
  <c r="L1061" i="3"/>
  <c r="O1061" i="3"/>
  <c r="Y1061" i="3" s="1"/>
  <c r="C1062" i="3"/>
  <c r="D1062" i="3"/>
  <c r="G1062" i="3"/>
  <c r="H1062" i="3"/>
  <c r="I1062" i="3" s="1"/>
  <c r="M1062" i="3" s="1"/>
  <c r="L1062" i="3"/>
  <c r="O1062" i="3"/>
  <c r="Y1062" i="3" s="1"/>
  <c r="C1063" i="3"/>
  <c r="D1063" i="3"/>
  <c r="G1063" i="3"/>
  <c r="H1063" i="3"/>
  <c r="I1063" i="3" s="1"/>
  <c r="L1063" i="3"/>
  <c r="O1063" i="3"/>
  <c r="Y1063" i="3" s="1"/>
  <c r="C1064" i="3"/>
  <c r="D1064" i="3"/>
  <c r="G1064" i="3"/>
  <c r="H1064" i="3"/>
  <c r="I1064" i="3" s="1"/>
  <c r="M1064" i="3" s="1"/>
  <c r="L1064" i="3"/>
  <c r="O1064" i="3"/>
  <c r="Y1064" i="3"/>
  <c r="C1065" i="3"/>
  <c r="D1065" i="3"/>
  <c r="G1065" i="3"/>
  <c r="H1065" i="3"/>
  <c r="I1065" i="3" s="1"/>
  <c r="L1065" i="3"/>
  <c r="O1065" i="3"/>
  <c r="Y1065" i="3" s="1"/>
  <c r="C1066" i="3"/>
  <c r="D1066" i="3"/>
  <c r="G1066" i="3"/>
  <c r="H1066" i="3"/>
  <c r="I1066" i="3" s="1"/>
  <c r="J1066" i="3"/>
  <c r="L1066" i="3"/>
  <c r="O1066" i="3"/>
  <c r="Y1066" i="3" s="1"/>
  <c r="C1067" i="3"/>
  <c r="D1067" i="3"/>
  <c r="G1067" i="3"/>
  <c r="H1067" i="3"/>
  <c r="I1067" i="3"/>
  <c r="L1067" i="3"/>
  <c r="O1067" i="3"/>
  <c r="Y1067" i="3" s="1"/>
  <c r="C1068" i="3"/>
  <c r="D1068" i="3"/>
  <c r="G1068" i="3"/>
  <c r="H1068" i="3"/>
  <c r="I1068" i="3" s="1"/>
  <c r="L1068" i="3"/>
  <c r="O1068" i="3"/>
  <c r="Y1068" i="3" s="1"/>
  <c r="C1069" i="3"/>
  <c r="D1069" i="3"/>
  <c r="G1069" i="3"/>
  <c r="H1069" i="3"/>
  <c r="I1069" i="3" s="1"/>
  <c r="L1069" i="3"/>
  <c r="O1069" i="3"/>
  <c r="Y1069" i="3" s="1"/>
  <c r="C1070" i="3"/>
  <c r="D1070" i="3"/>
  <c r="G1070" i="3"/>
  <c r="H1070" i="3"/>
  <c r="I1070" i="3" s="1"/>
  <c r="M1070" i="3" s="1"/>
  <c r="L1070" i="3"/>
  <c r="O1070" i="3"/>
  <c r="Y1070" i="3" s="1"/>
  <c r="C1071" i="3"/>
  <c r="D1071" i="3"/>
  <c r="G1071" i="3"/>
  <c r="H1071" i="3"/>
  <c r="I1071" i="3" s="1"/>
  <c r="L1071" i="3"/>
  <c r="O1071" i="3"/>
  <c r="Y1071" i="3" s="1"/>
  <c r="C1072" i="3"/>
  <c r="D1072" i="3"/>
  <c r="G1072" i="3"/>
  <c r="H1072" i="3"/>
  <c r="I1072" i="3" s="1"/>
  <c r="M1072" i="3" s="1"/>
  <c r="L1072" i="3"/>
  <c r="O1072" i="3"/>
  <c r="Y1072" i="3"/>
  <c r="C1073" i="3"/>
  <c r="D1073" i="3"/>
  <c r="G1073" i="3"/>
  <c r="H1073" i="3"/>
  <c r="I1073" i="3" s="1"/>
  <c r="L1073" i="3"/>
  <c r="O1073" i="3"/>
  <c r="Y1073" i="3" s="1"/>
  <c r="C1074" i="3"/>
  <c r="D1074" i="3"/>
  <c r="G1074" i="3"/>
  <c r="H1074" i="3"/>
  <c r="I1074" i="3" s="1"/>
  <c r="J1074" i="3"/>
  <c r="L1074" i="3"/>
  <c r="O1074" i="3"/>
  <c r="Y1074" i="3" s="1"/>
  <c r="C1075" i="3"/>
  <c r="D1075" i="3"/>
  <c r="G1075" i="3"/>
  <c r="H1075" i="3"/>
  <c r="I1075" i="3"/>
  <c r="L1075" i="3"/>
  <c r="O1075" i="3"/>
  <c r="Y1075" i="3" s="1"/>
  <c r="C1076" i="3"/>
  <c r="D1076" i="3"/>
  <c r="G1076" i="3"/>
  <c r="H1076" i="3"/>
  <c r="I1076" i="3" s="1"/>
  <c r="L1076" i="3"/>
  <c r="O1076" i="3"/>
  <c r="Y1076" i="3" s="1"/>
  <c r="C1077" i="3"/>
  <c r="D1077" i="3"/>
  <c r="G1077" i="3"/>
  <c r="H1077" i="3"/>
  <c r="I1077" i="3" s="1"/>
  <c r="L1077" i="3"/>
  <c r="O1077" i="3"/>
  <c r="Y1077" i="3" s="1"/>
  <c r="C1078" i="3"/>
  <c r="D1078" i="3"/>
  <c r="G1078" i="3"/>
  <c r="H1078" i="3"/>
  <c r="I1078" i="3" s="1"/>
  <c r="J1078" i="3" s="1"/>
  <c r="L1078" i="3"/>
  <c r="O1078" i="3"/>
  <c r="Y1078" i="3" s="1"/>
  <c r="C1079" i="3"/>
  <c r="D1079" i="3"/>
  <c r="G1079" i="3"/>
  <c r="H1079" i="3"/>
  <c r="I1079" i="3" s="1"/>
  <c r="J1079" i="3" s="1"/>
  <c r="L1079" i="3"/>
  <c r="O1079" i="3"/>
  <c r="Y1079" i="3" s="1"/>
  <c r="C1080" i="3"/>
  <c r="D1080" i="3"/>
  <c r="G1080" i="3"/>
  <c r="H1080" i="3"/>
  <c r="I1080" i="3" s="1"/>
  <c r="J1080" i="3" s="1"/>
  <c r="L1080" i="3"/>
  <c r="O1080" i="3"/>
  <c r="Y1080" i="3" s="1"/>
  <c r="C1081" i="3"/>
  <c r="D1081" i="3"/>
  <c r="G1081" i="3"/>
  <c r="H1081" i="3"/>
  <c r="I1081" i="3" s="1"/>
  <c r="J1081" i="3" s="1"/>
  <c r="L1081" i="3"/>
  <c r="O1081" i="3"/>
  <c r="Y1081" i="3" s="1"/>
  <c r="C1082" i="3"/>
  <c r="D1082" i="3"/>
  <c r="G1082" i="3"/>
  <c r="H1082" i="3"/>
  <c r="I1082" i="3" s="1"/>
  <c r="L1082" i="3"/>
  <c r="O1082" i="3"/>
  <c r="Y1082" i="3" s="1"/>
  <c r="C1083" i="3"/>
  <c r="D1083" i="3"/>
  <c r="G1083" i="3"/>
  <c r="H1083" i="3"/>
  <c r="I1083" i="3" s="1"/>
  <c r="L1083" i="3"/>
  <c r="O1083" i="3"/>
  <c r="Y1083" i="3" s="1"/>
  <c r="C1084" i="3"/>
  <c r="D1084" i="3"/>
  <c r="G1084" i="3"/>
  <c r="H1084" i="3"/>
  <c r="I1084" i="3" s="1"/>
  <c r="L1084" i="3"/>
  <c r="O1084" i="3"/>
  <c r="Y1084" i="3"/>
  <c r="C1085" i="3"/>
  <c r="D1085" i="3"/>
  <c r="G1085" i="3"/>
  <c r="H1085" i="3"/>
  <c r="I1085" i="3" s="1"/>
  <c r="L1085" i="3"/>
  <c r="O1085" i="3"/>
  <c r="Y1085" i="3" s="1"/>
  <c r="C1086" i="3"/>
  <c r="D1086" i="3"/>
  <c r="G1086" i="3"/>
  <c r="H1086" i="3"/>
  <c r="I1086" i="3" s="1"/>
  <c r="J1086" i="3" s="1"/>
  <c r="L1086" i="3"/>
  <c r="O1086" i="3"/>
  <c r="Y1086" i="3" s="1"/>
  <c r="C1087" i="3"/>
  <c r="D1087" i="3"/>
  <c r="G1087" i="3"/>
  <c r="H1087" i="3"/>
  <c r="I1087" i="3" s="1"/>
  <c r="J1087" i="3" s="1"/>
  <c r="L1087" i="3"/>
  <c r="O1087" i="3"/>
  <c r="Y1087" i="3" s="1"/>
  <c r="C1088" i="3"/>
  <c r="D1088" i="3"/>
  <c r="G1088" i="3"/>
  <c r="H1088" i="3"/>
  <c r="I1088" i="3" s="1"/>
  <c r="J1088" i="3" s="1"/>
  <c r="L1088" i="3"/>
  <c r="O1088" i="3"/>
  <c r="Y1088" i="3" s="1"/>
  <c r="C1089" i="3"/>
  <c r="D1089" i="3"/>
  <c r="G1089" i="3"/>
  <c r="H1089" i="3"/>
  <c r="I1089" i="3" s="1"/>
  <c r="J1089" i="3" s="1"/>
  <c r="L1089" i="3"/>
  <c r="O1089" i="3"/>
  <c r="Y1089" i="3" s="1"/>
  <c r="C1090" i="3"/>
  <c r="D1090" i="3"/>
  <c r="G1090" i="3"/>
  <c r="H1090" i="3"/>
  <c r="I1090" i="3"/>
  <c r="M1090" i="3" s="1"/>
  <c r="L1090" i="3"/>
  <c r="O1090" i="3"/>
  <c r="Y1090" i="3"/>
  <c r="C1091" i="3"/>
  <c r="D1091" i="3"/>
  <c r="G1091" i="3"/>
  <c r="H1091" i="3"/>
  <c r="I1091" i="3" s="1"/>
  <c r="L1091" i="3"/>
  <c r="O1091" i="3"/>
  <c r="Y1091" i="3" s="1"/>
  <c r="C1092" i="3"/>
  <c r="D1092" i="3"/>
  <c r="G1092" i="3"/>
  <c r="H1092" i="3"/>
  <c r="I1092" i="3"/>
  <c r="L1092" i="3"/>
  <c r="O1092" i="3"/>
  <c r="Y1092" i="3" s="1"/>
  <c r="C1093" i="3"/>
  <c r="D1093" i="3"/>
  <c r="G1093" i="3"/>
  <c r="H1093" i="3"/>
  <c r="I1093" i="3" s="1"/>
  <c r="L1093" i="3"/>
  <c r="O1093" i="3"/>
  <c r="Y1093" i="3" s="1"/>
  <c r="C1094" i="3"/>
  <c r="D1094" i="3"/>
  <c r="G1094" i="3"/>
  <c r="H1094" i="3"/>
  <c r="I1094" i="3"/>
  <c r="L1094" i="3"/>
  <c r="O1094" i="3"/>
  <c r="Y1094" i="3"/>
  <c r="C1095" i="3"/>
  <c r="D1095" i="3"/>
  <c r="G1095" i="3"/>
  <c r="H1095" i="3"/>
  <c r="I1095" i="3" s="1"/>
  <c r="L1095" i="3"/>
  <c r="O1095" i="3"/>
  <c r="Y1095" i="3" s="1"/>
  <c r="C1096" i="3"/>
  <c r="D1096" i="3"/>
  <c r="G1096" i="3"/>
  <c r="H1096" i="3"/>
  <c r="I1096" i="3" s="1"/>
  <c r="L1096" i="3"/>
  <c r="O1096" i="3"/>
  <c r="Y1096" i="3" s="1"/>
  <c r="C1097" i="3"/>
  <c r="D1097" i="3"/>
  <c r="G1097" i="3"/>
  <c r="H1097" i="3"/>
  <c r="I1097" i="3" s="1"/>
  <c r="L1097" i="3"/>
  <c r="O1097" i="3"/>
  <c r="Y1097" i="3" s="1"/>
  <c r="C1098" i="3"/>
  <c r="D1098" i="3"/>
  <c r="G1098" i="3"/>
  <c r="H1098" i="3"/>
  <c r="I1098" i="3"/>
  <c r="M1098" i="3" s="1"/>
  <c r="L1098" i="3"/>
  <c r="O1098" i="3"/>
  <c r="Y1098" i="3"/>
  <c r="C1099" i="3"/>
  <c r="D1099" i="3"/>
  <c r="G1099" i="3"/>
  <c r="H1099" i="3"/>
  <c r="I1099" i="3" s="1"/>
  <c r="L1099" i="3"/>
  <c r="O1099" i="3"/>
  <c r="Y1099" i="3" s="1"/>
  <c r="C1100" i="3"/>
  <c r="D1100" i="3"/>
  <c r="G1100" i="3"/>
  <c r="H1100" i="3"/>
  <c r="I1100" i="3" s="1"/>
  <c r="L1100" i="3"/>
  <c r="O1100" i="3"/>
  <c r="Y1100" i="3" s="1"/>
  <c r="C1101" i="3"/>
  <c r="D1101" i="3"/>
  <c r="G1101" i="3"/>
  <c r="H1101" i="3"/>
  <c r="I1101" i="3" s="1"/>
  <c r="L1101" i="3"/>
  <c r="O1101" i="3"/>
  <c r="Y1101" i="3" s="1"/>
  <c r="C1102" i="3"/>
  <c r="D1102" i="3"/>
  <c r="G1102" i="3"/>
  <c r="H1102" i="3"/>
  <c r="I1102" i="3"/>
  <c r="L1102" i="3"/>
  <c r="O1102" i="3"/>
  <c r="Y1102" i="3"/>
  <c r="C1103" i="3"/>
  <c r="D1103" i="3"/>
  <c r="G1103" i="3"/>
  <c r="H1103" i="3"/>
  <c r="I1103" i="3" s="1"/>
  <c r="L1103" i="3"/>
  <c r="O1103" i="3"/>
  <c r="Y1103" i="3" s="1"/>
  <c r="C1104" i="3"/>
  <c r="D1104" i="3"/>
  <c r="G1104" i="3"/>
  <c r="H1104" i="3"/>
  <c r="I1104" i="3" s="1"/>
  <c r="L1104" i="3"/>
  <c r="O1104" i="3"/>
  <c r="Y1104" i="3" s="1"/>
  <c r="C1105" i="3"/>
  <c r="D1105" i="3"/>
  <c r="G1105" i="3"/>
  <c r="H1105" i="3"/>
  <c r="I1105" i="3" s="1"/>
  <c r="L1105" i="3"/>
  <c r="O1105" i="3"/>
  <c r="Y1105" i="3" s="1"/>
  <c r="C1106" i="3"/>
  <c r="D1106" i="3"/>
  <c r="G1106" i="3"/>
  <c r="H1106" i="3"/>
  <c r="I1106" i="3"/>
  <c r="M1106" i="3" s="1"/>
  <c r="L1106" i="3"/>
  <c r="O1106" i="3"/>
  <c r="Y1106" i="3"/>
  <c r="C1107" i="3"/>
  <c r="D1107" i="3"/>
  <c r="G1107" i="3"/>
  <c r="H1107" i="3"/>
  <c r="I1107" i="3" s="1"/>
  <c r="L1107" i="3"/>
  <c r="O1107" i="3"/>
  <c r="Y1107" i="3" s="1"/>
  <c r="C1108" i="3"/>
  <c r="D1108" i="3"/>
  <c r="G1108" i="3"/>
  <c r="H1108" i="3"/>
  <c r="I1108" i="3" s="1"/>
  <c r="L1108" i="3"/>
  <c r="O1108" i="3"/>
  <c r="Y1108" i="3" s="1"/>
  <c r="C1109" i="3"/>
  <c r="D1109" i="3"/>
  <c r="G1109" i="3"/>
  <c r="H1109" i="3"/>
  <c r="I1109" i="3" s="1"/>
  <c r="L1109" i="3"/>
  <c r="O1109" i="3"/>
  <c r="Y1109" i="3" s="1"/>
  <c r="C1110" i="3"/>
  <c r="D1110" i="3"/>
  <c r="G1110" i="3"/>
  <c r="H1110" i="3"/>
  <c r="I1110" i="3"/>
  <c r="L1110" i="3"/>
  <c r="O1110" i="3"/>
  <c r="Y1110" i="3" s="1"/>
  <c r="C1111" i="3"/>
  <c r="D1111" i="3"/>
  <c r="G1111" i="3"/>
  <c r="H1111" i="3"/>
  <c r="I1111" i="3" s="1"/>
  <c r="L1111" i="3"/>
  <c r="O1111" i="3"/>
  <c r="Y1111" i="3" s="1"/>
  <c r="C1112" i="3"/>
  <c r="D1112" i="3"/>
  <c r="G1112" i="3"/>
  <c r="H1112" i="3"/>
  <c r="I1112" i="3"/>
  <c r="L1112" i="3"/>
  <c r="O1112" i="3"/>
  <c r="Y1112" i="3" s="1"/>
  <c r="C1113" i="3"/>
  <c r="D1113" i="3"/>
  <c r="G1113" i="3"/>
  <c r="H1113" i="3"/>
  <c r="I1113" i="3" s="1"/>
  <c r="L1113" i="3"/>
  <c r="O1113" i="3"/>
  <c r="Y1113" i="3" s="1"/>
  <c r="C1114" i="3"/>
  <c r="D1114" i="3"/>
  <c r="G1114" i="3"/>
  <c r="H1114" i="3"/>
  <c r="I1114" i="3"/>
  <c r="L1114" i="3"/>
  <c r="O1114" i="3"/>
  <c r="Y1114" i="3" s="1"/>
  <c r="C1115" i="3"/>
  <c r="D1115" i="3"/>
  <c r="G1115" i="3"/>
  <c r="H1115" i="3"/>
  <c r="I1115" i="3" s="1"/>
  <c r="L1115" i="3"/>
  <c r="O1115" i="3"/>
  <c r="Y1115" i="3" s="1"/>
  <c r="C1116" i="3"/>
  <c r="D1116" i="3"/>
  <c r="G1116" i="3"/>
  <c r="H1116" i="3"/>
  <c r="I1116" i="3"/>
  <c r="L1116" i="3"/>
  <c r="O1116" i="3"/>
  <c r="Y1116" i="3" s="1"/>
  <c r="C1117" i="3"/>
  <c r="D1117" i="3"/>
  <c r="G1117" i="3"/>
  <c r="H1117" i="3"/>
  <c r="I1117" i="3" s="1"/>
  <c r="L1117" i="3"/>
  <c r="O1117" i="3"/>
  <c r="Y1117" i="3" s="1"/>
  <c r="C1118" i="3"/>
  <c r="D1118" i="3"/>
  <c r="G1118" i="3"/>
  <c r="H1118" i="3"/>
  <c r="I1118" i="3"/>
  <c r="L1118" i="3"/>
  <c r="O1118" i="3"/>
  <c r="Y1118" i="3" s="1"/>
  <c r="C1119" i="3"/>
  <c r="D1119" i="3"/>
  <c r="G1119" i="3"/>
  <c r="H1119" i="3"/>
  <c r="I1119" i="3" s="1"/>
  <c r="L1119" i="3"/>
  <c r="O1119" i="3"/>
  <c r="Y1119" i="3" s="1"/>
  <c r="C1120" i="3"/>
  <c r="D1120" i="3"/>
  <c r="G1120" i="3"/>
  <c r="H1120" i="3"/>
  <c r="I1120" i="3"/>
  <c r="L1120" i="3"/>
  <c r="O1120" i="3"/>
  <c r="Y1120" i="3" s="1"/>
  <c r="C1121" i="3"/>
  <c r="D1121" i="3"/>
  <c r="G1121" i="3"/>
  <c r="H1121" i="3"/>
  <c r="I1121" i="3" s="1"/>
  <c r="L1121" i="3"/>
  <c r="O1121" i="3"/>
  <c r="Y1121" i="3" s="1"/>
  <c r="C1122" i="3"/>
  <c r="D1122" i="3"/>
  <c r="G1122" i="3"/>
  <c r="H1122" i="3"/>
  <c r="I1122" i="3"/>
  <c r="L1122" i="3"/>
  <c r="O1122" i="3"/>
  <c r="Y1122" i="3" s="1"/>
  <c r="C1123" i="3"/>
  <c r="D1123" i="3"/>
  <c r="G1123" i="3"/>
  <c r="H1123" i="3"/>
  <c r="I1123" i="3" s="1"/>
  <c r="L1123" i="3"/>
  <c r="O1123" i="3"/>
  <c r="Y1123" i="3" s="1"/>
  <c r="C1124" i="3"/>
  <c r="D1124" i="3"/>
  <c r="G1124" i="3"/>
  <c r="H1124" i="3"/>
  <c r="I1124" i="3"/>
  <c r="L1124" i="3"/>
  <c r="O1124" i="3"/>
  <c r="Y1124" i="3" s="1"/>
  <c r="C1125" i="3"/>
  <c r="D1125" i="3"/>
  <c r="G1125" i="3"/>
  <c r="H1125" i="3"/>
  <c r="I1125" i="3" s="1"/>
  <c r="L1125" i="3"/>
  <c r="O1125" i="3"/>
  <c r="Y1125" i="3" s="1"/>
  <c r="C1126" i="3"/>
  <c r="D1126" i="3"/>
  <c r="G1126" i="3"/>
  <c r="H1126" i="3"/>
  <c r="I1126" i="3"/>
  <c r="L1126" i="3"/>
  <c r="O1126" i="3"/>
  <c r="Y1126" i="3" s="1"/>
  <c r="C1127" i="3"/>
  <c r="D1127" i="3"/>
  <c r="G1127" i="3"/>
  <c r="H1127" i="3"/>
  <c r="I1127" i="3" s="1"/>
  <c r="L1127" i="3"/>
  <c r="O1127" i="3"/>
  <c r="Y1127" i="3" s="1"/>
  <c r="C1128" i="3"/>
  <c r="D1128" i="3"/>
  <c r="G1128" i="3"/>
  <c r="H1128" i="3"/>
  <c r="I1128" i="3"/>
  <c r="L1128" i="3"/>
  <c r="O1128" i="3"/>
  <c r="Y1128" i="3" s="1"/>
  <c r="C1129" i="3"/>
  <c r="D1129" i="3"/>
  <c r="G1129" i="3"/>
  <c r="H1129" i="3"/>
  <c r="I1129" i="3" s="1"/>
  <c r="L1129" i="3"/>
  <c r="O1129" i="3"/>
  <c r="Y1129" i="3" s="1"/>
  <c r="C1130" i="3"/>
  <c r="D1130" i="3"/>
  <c r="G1130" i="3"/>
  <c r="H1130" i="3"/>
  <c r="I1130" i="3"/>
  <c r="L1130" i="3"/>
  <c r="O1130" i="3"/>
  <c r="Y1130" i="3" s="1"/>
  <c r="C1131" i="3"/>
  <c r="D1131" i="3"/>
  <c r="G1131" i="3"/>
  <c r="H1131" i="3"/>
  <c r="I1131" i="3" s="1"/>
  <c r="L1131" i="3"/>
  <c r="O1131" i="3"/>
  <c r="Y1131" i="3" s="1"/>
  <c r="C1132" i="3"/>
  <c r="D1132" i="3"/>
  <c r="G1132" i="3"/>
  <c r="H1132" i="3"/>
  <c r="I1132" i="3"/>
  <c r="L1132" i="3"/>
  <c r="O1132" i="3"/>
  <c r="Y1132" i="3" s="1"/>
  <c r="C1133" i="3"/>
  <c r="D1133" i="3"/>
  <c r="G1133" i="3"/>
  <c r="H1133" i="3"/>
  <c r="I1133" i="3" s="1"/>
  <c r="L1133" i="3"/>
  <c r="O1133" i="3"/>
  <c r="Y1133" i="3" s="1"/>
  <c r="C1134" i="3"/>
  <c r="D1134" i="3"/>
  <c r="G1134" i="3"/>
  <c r="H1134" i="3"/>
  <c r="I1134" i="3"/>
  <c r="L1134" i="3"/>
  <c r="O1134" i="3"/>
  <c r="Y1134" i="3" s="1"/>
  <c r="C1135" i="3"/>
  <c r="D1135" i="3"/>
  <c r="G1135" i="3"/>
  <c r="H1135" i="3"/>
  <c r="I1135" i="3" s="1"/>
  <c r="L1135" i="3"/>
  <c r="O1135" i="3"/>
  <c r="Y1135" i="3" s="1"/>
  <c r="C1136" i="3"/>
  <c r="D1136" i="3"/>
  <c r="G1136" i="3"/>
  <c r="H1136" i="3"/>
  <c r="I1136" i="3"/>
  <c r="L1136" i="3"/>
  <c r="O1136" i="3"/>
  <c r="Y1136" i="3" s="1"/>
  <c r="C1137" i="3"/>
  <c r="D1137" i="3"/>
  <c r="G1137" i="3"/>
  <c r="H1137" i="3"/>
  <c r="I1137" i="3" s="1"/>
  <c r="L1137" i="3"/>
  <c r="O1137" i="3"/>
  <c r="Y1137" i="3" s="1"/>
  <c r="C1138" i="3"/>
  <c r="D1138" i="3"/>
  <c r="G1138" i="3"/>
  <c r="H1138" i="3"/>
  <c r="I1138" i="3"/>
  <c r="L1138" i="3"/>
  <c r="O1138" i="3"/>
  <c r="Y1138" i="3" s="1"/>
  <c r="C1139" i="3"/>
  <c r="D1139" i="3"/>
  <c r="G1139" i="3"/>
  <c r="H1139" i="3"/>
  <c r="I1139" i="3" s="1"/>
  <c r="L1139" i="3"/>
  <c r="O1139" i="3"/>
  <c r="Y1139" i="3" s="1"/>
  <c r="C1140" i="3"/>
  <c r="D1140" i="3"/>
  <c r="G1140" i="3"/>
  <c r="H1140" i="3"/>
  <c r="I1140" i="3"/>
  <c r="L1140" i="3"/>
  <c r="O1140" i="3"/>
  <c r="Y1140" i="3" s="1"/>
  <c r="C1141" i="3"/>
  <c r="D1141" i="3"/>
  <c r="G1141" i="3"/>
  <c r="H1141" i="3"/>
  <c r="I1141" i="3" s="1"/>
  <c r="L1141" i="3"/>
  <c r="O1141" i="3"/>
  <c r="Y1141" i="3" s="1"/>
  <c r="C1142" i="3"/>
  <c r="D1142" i="3"/>
  <c r="G1142" i="3"/>
  <c r="H1142" i="3"/>
  <c r="I1142" i="3"/>
  <c r="M1142" i="3" s="1"/>
  <c r="L1142" i="3"/>
  <c r="O1142" i="3"/>
  <c r="Y1142" i="3" s="1"/>
  <c r="C1143" i="3"/>
  <c r="D1143" i="3"/>
  <c r="G1143" i="3"/>
  <c r="H1143" i="3"/>
  <c r="I1143" i="3" s="1"/>
  <c r="L1143" i="3"/>
  <c r="O1143" i="3"/>
  <c r="Y1143" i="3" s="1"/>
  <c r="C1144" i="3"/>
  <c r="D1144" i="3"/>
  <c r="G1144" i="3"/>
  <c r="H1144" i="3"/>
  <c r="I1144" i="3" s="1"/>
  <c r="J1144" i="3" s="1"/>
  <c r="L1144" i="3"/>
  <c r="O1144" i="3"/>
  <c r="Y1144" i="3" s="1"/>
  <c r="C1145" i="3"/>
  <c r="D1145" i="3"/>
  <c r="G1145" i="3"/>
  <c r="H1145" i="3"/>
  <c r="I1145" i="3" s="1"/>
  <c r="J1145" i="3" s="1"/>
  <c r="L1145" i="3"/>
  <c r="O1145" i="3"/>
  <c r="Y1145" i="3" s="1"/>
  <c r="C1146" i="3"/>
  <c r="D1146" i="3"/>
  <c r="G1146" i="3"/>
  <c r="H1146" i="3"/>
  <c r="I1146" i="3" s="1"/>
  <c r="J1146" i="3" s="1"/>
  <c r="L1146" i="3"/>
  <c r="O1146" i="3"/>
  <c r="Y1146" i="3" s="1"/>
  <c r="C1147" i="3"/>
  <c r="D1147" i="3"/>
  <c r="G1147" i="3"/>
  <c r="H1147" i="3"/>
  <c r="I1147" i="3" s="1"/>
  <c r="L1147" i="3"/>
  <c r="O1147" i="3"/>
  <c r="Y1147" i="3" s="1"/>
  <c r="C1148" i="3"/>
  <c r="D1148" i="3"/>
  <c r="G1148" i="3"/>
  <c r="H1148" i="3"/>
  <c r="I1148" i="3" s="1"/>
  <c r="L1148" i="3"/>
  <c r="O1148" i="3"/>
  <c r="Y1148" i="3" s="1"/>
  <c r="C1149" i="3"/>
  <c r="D1149" i="3"/>
  <c r="G1149" i="3"/>
  <c r="H1149" i="3"/>
  <c r="I1149" i="3" s="1"/>
  <c r="L1149" i="3"/>
  <c r="O1149" i="3"/>
  <c r="Y1149" i="3" s="1"/>
  <c r="C1150" i="3"/>
  <c r="D1150" i="3"/>
  <c r="G1150" i="3"/>
  <c r="H1150" i="3"/>
  <c r="I1150" i="3"/>
  <c r="M1150" i="3" s="1"/>
  <c r="L1150" i="3"/>
  <c r="O1150" i="3"/>
  <c r="Y1150" i="3" s="1"/>
  <c r="C1151" i="3"/>
  <c r="D1151" i="3"/>
  <c r="G1151" i="3"/>
  <c r="H1151" i="3"/>
  <c r="I1151" i="3" s="1"/>
  <c r="J1151" i="3" s="1"/>
  <c r="L1151" i="3"/>
  <c r="O1151" i="3"/>
  <c r="Y1151" i="3" s="1"/>
  <c r="C1152" i="3"/>
  <c r="D1152" i="3"/>
  <c r="G1152" i="3"/>
  <c r="H1152" i="3"/>
  <c r="I1152" i="3" s="1"/>
  <c r="J1152" i="3" s="1"/>
  <c r="L1152" i="3"/>
  <c r="O1152" i="3"/>
  <c r="Y1152" i="3" s="1"/>
  <c r="C1153" i="3"/>
  <c r="D1153" i="3"/>
  <c r="G1153" i="3"/>
  <c r="H1153" i="3"/>
  <c r="I1153" i="3" s="1"/>
  <c r="J1153" i="3" s="1"/>
  <c r="L1153" i="3"/>
  <c r="O1153" i="3"/>
  <c r="Y1153" i="3" s="1"/>
  <c r="C1154" i="3"/>
  <c r="D1154" i="3"/>
  <c r="G1154" i="3"/>
  <c r="H1154" i="3"/>
  <c r="I1154" i="3"/>
  <c r="J1154" i="3" s="1"/>
  <c r="L1154" i="3"/>
  <c r="O1154" i="3"/>
  <c r="Y1154" i="3"/>
  <c r="C1155" i="3"/>
  <c r="D1155" i="3"/>
  <c r="G1155" i="3"/>
  <c r="H1155" i="3"/>
  <c r="I1155" i="3" s="1"/>
  <c r="L1155" i="3"/>
  <c r="O1155" i="3"/>
  <c r="Y1155" i="3" s="1"/>
  <c r="C1156" i="3"/>
  <c r="D1156" i="3"/>
  <c r="G1156" i="3"/>
  <c r="H1156" i="3"/>
  <c r="I1156" i="3"/>
  <c r="L1156" i="3"/>
  <c r="O1156" i="3"/>
  <c r="Y1156" i="3" s="1"/>
  <c r="C1157" i="3"/>
  <c r="D1157" i="3"/>
  <c r="G1157" i="3"/>
  <c r="H1157" i="3"/>
  <c r="I1157" i="3" s="1"/>
  <c r="L1157" i="3"/>
  <c r="O1157" i="3"/>
  <c r="Y1157" i="3" s="1"/>
  <c r="C1158" i="3"/>
  <c r="D1158" i="3"/>
  <c r="G1158" i="3"/>
  <c r="H1158" i="3"/>
  <c r="I1158" i="3"/>
  <c r="M1158" i="3" s="1"/>
  <c r="L1158" i="3"/>
  <c r="O1158" i="3"/>
  <c r="Y1158" i="3" s="1"/>
  <c r="C1159" i="3"/>
  <c r="D1159" i="3"/>
  <c r="G1159" i="3"/>
  <c r="H1159" i="3"/>
  <c r="I1159" i="3" s="1"/>
  <c r="J1159" i="3" s="1"/>
  <c r="L1159" i="3"/>
  <c r="O1159" i="3"/>
  <c r="Y1159" i="3" s="1"/>
  <c r="C1160" i="3"/>
  <c r="D1160" i="3"/>
  <c r="G1160" i="3"/>
  <c r="H1160" i="3"/>
  <c r="I1160" i="3"/>
  <c r="J1160" i="3" s="1"/>
  <c r="L1160" i="3"/>
  <c r="O1160" i="3"/>
  <c r="Y1160" i="3" s="1"/>
  <c r="C1161" i="3"/>
  <c r="D1161" i="3"/>
  <c r="G1161" i="3"/>
  <c r="H1161" i="3"/>
  <c r="I1161" i="3"/>
  <c r="J1161" i="3" s="1"/>
  <c r="L1161" i="3"/>
  <c r="O1161" i="3"/>
  <c r="Y1161" i="3" s="1"/>
  <c r="C1162" i="3"/>
  <c r="D1162" i="3"/>
  <c r="G1162" i="3"/>
  <c r="H1162" i="3"/>
  <c r="I1162" i="3" s="1"/>
  <c r="J1162" i="3" s="1"/>
  <c r="L1162" i="3"/>
  <c r="O1162" i="3"/>
  <c r="Y1162" i="3" s="1"/>
  <c r="C1163" i="3"/>
  <c r="D1163" i="3"/>
  <c r="G1163" i="3"/>
  <c r="H1163" i="3"/>
  <c r="I1163" i="3"/>
  <c r="L1163" i="3"/>
  <c r="O1163" i="3"/>
  <c r="Y1163" i="3" s="1"/>
  <c r="C1164" i="3"/>
  <c r="D1164" i="3"/>
  <c r="G1164" i="3"/>
  <c r="H1164" i="3"/>
  <c r="I1164" i="3" s="1"/>
  <c r="L1164" i="3"/>
  <c r="O1164" i="3"/>
  <c r="Y1164" i="3" s="1"/>
  <c r="C1165" i="3"/>
  <c r="D1165" i="3"/>
  <c r="G1165" i="3"/>
  <c r="H1165" i="3"/>
  <c r="I1165" i="3" s="1"/>
  <c r="L1165" i="3"/>
  <c r="O1165" i="3"/>
  <c r="Y1165" i="3" s="1"/>
  <c r="C1166" i="3"/>
  <c r="D1166" i="3"/>
  <c r="G1166" i="3"/>
  <c r="H1166" i="3"/>
  <c r="I1166" i="3" s="1"/>
  <c r="M1166" i="3" s="1"/>
  <c r="L1166" i="3"/>
  <c r="O1166" i="3"/>
  <c r="Y1166" i="3" s="1"/>
  <c r="C1167" i="3"/>
  <c r="D1167" i="3"/>
  <c r="G1167" i="3"/>
  <c r="H1167" i="3"/>
  <c r="I1167" i="3" s="1"/>
  <c r="J1167" i="3" s="1"/>
  <c r="L1167" i="3"/>
  <c r="M1167" i="3" s="1"/>
  <c r="O1167" i="3"/>
  <c r="Y1167" i="3" s="1"/>
  <c r="C1168" i="3"/>
  <c r="D1168" i="3"/>
  <c r="G1168" i="3"/>
  <c r="H1168" i="3"/>
  <c r="I1168" i="3" s="1"/>
  <c r="J1168" i="3" s="1"/>
  <c r="L1168" i="3"/>
  <c r="O1168" i="3"/>
  <c r="Y1168" i="3" s="1"/>
  <c r="C1169" i="3"/>
  <c r="D1169" i="3"/>
  <c r="G1169" i="3"/>
  <c r="H1169" i="3"/>
  <c r="I1169" i="3" s="1"/>
  <c r="J1169" i="3" s="1"/>
  <c r="L1169" i="3"/>
  <c r="O1169" i="3"/>
  <c r="Y1169" i="3" s="1"/>
  <c r="C1170" i="3"/>
  <c r="D1170" i="3"/>
  <c r="G1170" i="3"/>
  <c r="H1170" i="3"/>
  <c r="I1170" i="3" s="1"/>
  <c r="L1170" i="3"/>
  <c r="O1170" i="3"/>
  <c r="Y1170" i="3" s="1"/>
  <c r="C1171" i="3"/>
  <c r="D1171" i="3"/>
  <c r="G1171" i="3"/>
  <c r="H1171" i="3"/>
  <c r="I1171" i="3" s="1"/>
  <c r="L1171" i="3"/>
  <c r="O1171" i="3"/>
  <c r="Y1171" i="3" s="1"/>
  <c r="C1172" i="3"/>
  <c r="D1172" i="3"/>
  <c r="G1172" i="3"/>
  <c r="H1172" i="3"/>
  <c r="I1172" i="3" s="1"/>
  <c r="L1172" i="3"/>
  <c r="O1172" i="3"/>
  <c r="Y1172" i="3" s="1"/>
  <c r="C1173" i="3"/>
  <c r="D1173" i="3"/>
  <c r="G1173" i="3"/>
  <c r="H1173" i="3"/>
  <c r="I1173" i="3" s="1"/>
  <c r="L1173" i="3"/>
  <c r="O1173" i="3"/>
  <c r="Y1173" i="3" s="1"/>
  <c r="C1174" i="3"/>
  <c r="D1174" i="3"/>
  <c r="G1174" i="3"/>
  <c r="H1174" i="3"/>
  <c r="I1174" i="3"/>
  <c r="J1174" i="3" s="1"/>
  <c r="L1174" i="3"/>
  <c r="O1174" i="3"/>
  <c r="Y1174" i="3" s="1"/>
  <c r="C1175" i="3"/>
  <c r="D1175" i="3"/>
  <c r="G1175" i="3"/>
  <c r="H1175" i="3"/>
  <c r="I1175" i="3" s="1"/>
  <c r="L1175" i="3"/>
  <c r="O1175" i="3"/>
  <c r="Y1175" i="3" s="1"/>
  <c r="C1176" i="3"/>
  <c r="D1176" i="3"/>
  <c r="G1176" i="3"/>
  <c r="H1176" i="3"/>
  <c r="I1176" i="3" s="1"/>
  <c r="J1176" i="3" s="1"/>
  <c r="L1176" i="3"/>
  <c r="O1176" i="3"/>
  <c r="Y1176" i="3" s="1"/>
  <c r="C1177" i="3"/>
  <c r="D1177" i="3"/>
  <c r="G1177" i="3"/>
  <c r="H1177" i="3"/>
  <c r="I1177" i="3" s="1"/>
  <c r="J1177" i="3" s="1"/>
  <c r="L1177" i="3"/>
  <c r="O1177" i="3"/>
  <c r="Y1177" i="3" s="1"/>
  <c r="C1178" i="3"/>
  <c r="D1178" i="3"/>
  <c r="G1178" i="3"/>
  <c r="H1178" i="3"/>
  <c r="I1178" i="3"/>
  <c r="M1178" i="3" s="1"/>
  <c r="L1178" i="3"/>
  <c r="O1178" i="3"/>
  <c r="Y1178" i="3"/>
  <c r="C1179" i="3"/>
  <c r="D1179" i="3"/>
  <c r="G1179" i="3"/>
  <c r="H1179" i="3"/>
  <c r="I1179" i="3" s="1"/>
  <c r="L1179" i="3"/>
  <c r="O1179" i="3"/>
  <c r="Y1179" i="3" s="1"/>
  <c r="C1180" i="3"/>
  <c r="D1180" i="3"/>
  <c r="G1180" i="3"/>
  <c r="H1180" i="3"/>
  <c r="I1180" i="3"/>
  <c r="L1180" i="3"/>
  <c r="O1180" i="3"/>
  <c r="Y1180" i="3" s="1"/>
  <c r="C1181" i="3"/>
  <c r="D1181" i="3"/>
  <c r="G1181" i="3"/>
  <c r="H1181" i="3"/>
  <c r="I1181" i="3" s="1"/>
  <c r="J1181" i="3" s="1"/>
  <c r="L1181" i="3"/>
  <c r="M1181" i="3" s="1"/>
  <c r="O1181" i="3"/>
  <c r="Y1181" i="3" s="1"/>
  <c r="C1182" i="3"/>
  <c r="D1182" i="3"/>
  <c r="G1182" i="3"/>
  <c r="H1182" i="3"/>
  <c r="I1182" i="3" s="1"/>
  <c r="L1182" i="3"/>
  <c r="O1182" i="3"/>
  <c r="Y1182" i="3" s="1"/>
  <c r="C1183" i="3"/>
  <c r="D1183" i="3"/>
  <c r="G1183" i="3"/>
  <c r="H1183" i="3"/>
  <c r="I1183" i="3" s="1"/>
  <c r="J1183" i="3" s="1"/>
  <c r="L1183" i="3"/>
  <c r="M1183" i="3" s="1"/>
  <c r="O1183" i="3"/>
  <c r="Y1183" i="3" s="1"/>
  <c r="C1184" i="3"/>
  <c r="D1184" i="3"/>
  <c r="G1184" i="3"/>
  <c r="H1184" i="3"/>
  <c r="I1184" i="3" s="1"/>
  <c r="L1184" i="3"/>
  <c r="O1184" i="3"/>
  <c r="Y1184" i="3" s="1"/>
  <c r="C1185" i="3"/>
  <c r="D1185" i="3"/>
  <c r="G1185" i="3"/>
  <c r="H1185" i="3"/>
  <c r="I1185" i="3" s="1"/>
  <c r="J1185" i="3" s="1"/>
  <c r="L1185" i="3"/>
  <c r="M1185" i="3" s="1"/>
  <c r="O1185" i="3"/>
  <c r="Y1185" i="3" s="1"/>
  <c r="C1186" i="3"/>
  <c r="D1186" i="3"/>
  <c r="G1186" i="3"/>
  <c r="H1186" i="3"/>
  <c r="I1186" i="3" s="1"/>
  <c r="L1186" i="3"/>
  <c r="O1186" i="3"/>
  <c r="Y1186" i="3" s="1"/>
  <c r="C1187" i="3"/>
  <c r="D1187" i="3"/>
  <c r="G1187" i="3"/>
  <c r="H1187" i="3"/>
  <c r="I1187" i="3" s="1"/>
  <c r="J1187" i="3" s="1"/>
  <c r="L1187" i="3"/>
  <c r="M1187" i="3" s="1"/>
  <c r="O1187" i="3"/>
  <c r="Y1187" i="3" s="1"/>
  <c r="C1188" i="3"/>
  <c r="D1188" i="3"/>
  <c r="G1188" i="3"/>
  <c r="H1188" i="3"/>
  <c r="I1188" i="3" s="1"/>
  <c r="L1188" i="3"/>
  <c r="O1188" i="3"/>
  <c r="Y1188" i="3" s="1"/>
  <c r="C1189" i="3"/>
  <c r="D1189" i="3"/>
  <c r="G1189" i="3"/>
  <c r="H1189" i="3"/>
  <c r="I1189" i="3" s="1"/>
  <c r="J1189" i="3" s="1"/>
  <c r="L1189" i="3"/>
  <c r="M1189" i="3" s="1"/>
  <c r="O1189" i="3"/>
  <c r="Y1189" i="3" s="1"/>
  <c r="C1190" i="3"/>
  <c r="D1190" i="3"/>
  <c r="G1190" i="3"/>
  <c r="H1190" i="3"/>
  <c r="I1190" i="3" s="1"/>
  <c r="L1190" i="3"/>
  <c r="O1190" i="3"/>
  <c r="Y1190" i="3" s="1"/>
  <c r="C1191" i="3"/>
  <c r="D1191" i="3"/>
  <c r="G1191" i="3"/>
  <c r="H1191" i="3"/>
  <c r="I1191" i="3" s="1"/>
  <c r="J1191" i="3" s="1"/>
  <c r="L1191" i="3"/>
  <c r="M1191" i="3" s="1"/>
  <c r="O1191" i="3"/>
  <c r="Y1191" i="3" s="1"/>
  <c r="C1192" i="3"/>
  <c r="D1192" i="3"/>
  <c r="G1192" i="3"/>
  <c r="H1192" i="3"/>
  <c r="I1192" i="3" s="1"/>
  <c r="L1192" i="3"/>
  <c r="O1192" i="3"/>
  <c r="Y1192" i="3" s="1"/>
  <c r="C1193" i="3"/>
  <c r="D1193" i="3"/>
  <c r="G1193" i="3"/>
  <c r="H1193" i="3"/>
  <c r="I1193" i="3" s="1"/>
  <c r="J1193" i="3" s="1"/>
  <c r="L1193" i="3"/>
  <c r="M1193" i="3" s="1"/>
  <c r="O1193" i="3"/>
  <c r="Y1193" i="3" s="1"/>
  <c r="C1194" i="3"/>
  <c r="D1194" i="3"/>
  <c r="G1194" i="3"/>
  <c r="H1194" i="3"/>
  <c r="I1194" i="3" s="1"/>
  <c r="L1194" i="3"/>
  <c r="O1194" i="3"/>
  <c r="Y1194" i="3" s="1"/>
  <c r="C1195" i="3"/>
  <c r="D1195" i="3"/>
  <c r="G1195" i="3"/>
  <c r="H1195" i="3"/>
  <c r="I1195" i="3" s="1"/>
  <c r="J1195" i="3" s="1"/>
  <c r="L1195" i="3"/>
  <c r="M1195" i="3" s="1"/>
  <c r="O1195" i="3"/>
  <c r="Y1195" i="3" s="1"/>
  <c r="C1196" i="3"/>
  <c r="D1196" i="3"/>
  <c r="G1196" i="3"/>
  <c r="H1196" i="3"/>
  <c r="I1196" i="3" s="1"/>
  <c r="L1196" i="3"/>
  <c r="O1196" i="3"/>
  <c r="Y1196" i="3" s="1"/>
  <c r="C1197" i="3"/>
  <c r="D1197" i="3"/>
  <c r="G1197" i="3"/>
  <c r="H1197" i="3"/>
  <c r="I1197" i="3" s="1"/>
  <c r="J1197" i="3" s="1"/>
  <c r="L1197" i="3"/>
  <c r="M1197" i="3" s="1"/>
  <c r="O1197" i="3"/>
  <c r="Y1197" i="3" s="1"/>
  <c r="C1198" i="3"/>
  <c r="D1198" i="3"/>
  <c r="G1198" i="3"/>
  <c r="H1198" i="3"/>
  <c r="I1198" i="3" s="1"/>
  <c r="L1198" i="3"/>
  <c r="O1198" i="3"/>
  <c r="Y1198" i="3" s="1"/>
  <c r="C1199" i="3"/>
  <c r="D1199" i="3"/>
  <c r="G1199" i="3"/>
  <c r="H1199" i="3"/>
  <c r="I1199" i="3" s="1"/>
  <c r="J1199" i="3" s="1"/>
  <c r="L1199" i="3"/>
  <c r="M1199" i="3" s="1"/>
  <c r="O1199" i="3"/>
  <c r="Y1199" i="3" s="1"/>
  <c r="C1200" i="3"/>
  <c r="D1200" i="3"/>
  <c r="G1200" i="3"/>
  <c r="H1200" i="3"/>
  <c r="I1200" i="3" s="1"/>
  <c r="L1200" i="3"/>
  <c r="O1200" i="3"/>
  <c r="Y1200" i="3" s="1"/>
  <c r="C1201" i="3"/>
  <c r="D1201" i="3"/>
  <c r="G1201" i="3"/>
  <c r="H1201" i="3"/>
  <c r="I1201" i="3" s="1"/>
  <c r="J1201" i="3" s="1"/>
  <c r="L1201" i="3"/>
  <c r="M1201" i="3" s="1"/>
  <c r="O1201" i="3"/>
  <c r="Y1201" i="3" s="1"/>
  <c r="C1202" i="3"/>
  <c r="D1202" i="3"/>
  <c r="G1202" i="3"/>
  <c r="H1202" i="3"/>
  <c r="I1202" i="3" s="1"/>
  <c r="L1202" i="3"/>
  <c r="O1202" i="3"/>
  <c r="Y1202" i="3" s="1"/>
  <c r="C1203" i="3"/>
  <c r="D1203" i="3"/>
  <c r="G1203" i="3"/>
  <c r="H1203" i="3"/>
  <c r="I1203" i="3" s="1"/>
  <c r="J1203" i="3" s="1"/>
  <c r="L1203" i="3"/>
  <c r="M1203" i="3" s="1"/>
  <c r="O1203" i="3"/>
  <c r="Y1203" i="3" s="1"/>
  <c r="C1204" i="3"/>
  <c r="D1204" i="3"/>
  <c r="G1204" i="3"/>
  <c r="H1204" i="3"/>
  <c r="I1204" i="3" s="1"/>
  <c r="L1204" i="3"/>
  <c r="O1204" i="3"/>
  <c r="Y1204" i="3" s="1"/>
  <c r="C1205" i="3"/>
  <c r="D1205" i="3"/>
  <c r="G1205" i="3"/>
  <c r="H1205" i="3"/>
  <c r="I1205" i="3" s="1"/>
  <c r="J1205" i="3" s="1"/>
  <c r="L1205" i="3"/>
  <c r="M1205" i="3" s="1"/>
  <c r="O1205" i="3"/>
  <c r="Y1205" i="3" s="1"/>
  <c r="C1206" i="3"/>
  <c r="D1206" i="3"/>
  <c r="G1206" i="3"/>
  <c r="H1206" i="3"/>
  <c r="I1206" i="3" s="1"/>
  <c r="L1206" i="3"/>
  <c r="O1206" i="3"/>
  <c r="Y1206" i="3" s="1"/>
  <c r="C1207" i="3"/>
  <c r="D1207" i="3"/>
  <c r="G1207" i="3"/>
  <c r="H1207" i="3"/>
  <c r="I1207" i="3" s="1"/>
  <c r="J1207" i="3" s="1"/>
  <c r="L1207" i="3"/>
  <c r="M1207" i="3" s="1"/>
  <c r="O1207" i="3"/>
  <c r="Y1207" i="3" s="1"/>
  <c r="C1208" i="3"/>
  <c r="D1208" i="3"/>
  <c r="G1208" i="3"/>
  <c r="H1208" i="3"/>
  <c r="I1208" i="3" s="1"/>
  <c r="L1208" i="3"/>
  <c r="O1208" i="3"/>
  <c r="Y1208" i="3" s="1"/>
  <c r="C1209" i="3"/>
  <c r="D1209" i="3"/>
  <c r="G1209" i="3"/>
  <c r="H1209" i="3"/>
  <c r="I1209" i="3" s="1"/>
  <c r="J1209" i="3" s="1"/>
  <c r="L1209" i="3"/>
  <c r="M1209" i="3" s="1"/>
  <c r="O1209" i="3"/>
  <c r="Y1209" i="3" s="1"/>
  <c r="C1210" i="3"/>
  <c r="D1210" i="3"/>
  <c r="G1210" i="3"/>
  <c r="H1210" i="3"/>
  <c r="I1210" i="3" s="1"/>
  <c r="L1210" i="3"/>
  <c r="O1210" i="3"/>
  <c r="Y1210" i="3" s="1"/>
  <c r="C1211" i="3"/>
  <c r="D1211" i="3"/>
  <c r="G1211" i="3"/>
  <c r="H1211" i="3"/>
  <c r="I1211" i="3" s="1"/>
  <c r="J1211" i="3" s="1"/>
  <c r="L1211" i="3"/>
  <c r="M1211" i="3" s="1"/>
  <c r="O1211" i="3"/>
  <c r="Y1211" i="3" s="1"/>
  <c r="C1212" i="3"/>
  <c r="D1212" i="3"/>
  <c r="G1212" i="3"/>
  <c r="H1212" i="3"/>
  <c r="I1212" i="3" s="1"/>
  <c r="L1212" i="3"/>
  <c r="O1212" i="3"/>
  <c r="Y1212" i="3" s="1"/>
  <c r="C1213" i="3"/>
  <c r="D1213" i="3"/>
  <c r="G1213" i="3"/>
  <c r="H1213" i="3"/>
  <c r="I1213" i="3" s="1"/>
  <c r="J1213" i="3" s="1"/>
  <c r="L1213" i="3"/>
  <c r="M1213" i="3" s="1"/>
  <c r="O1213" i="3"/>
  <c r="Y1213" i="3" s="1"/>
  <c r="C1214" i="3"/>
  <c r="D1214" i="3"/>
  <c r="G1214" i="3"/>
  <c r="H1214" i="3"/>
  <c r="I1214" i="3" s="1"/>
  <c r="L1214" i="3"/>
  <c r="O1214" i="3"/>
  <c r="Y1214" i="3" s="1"/>
  <c r="C1215" i="3"/>
  <c r="D1215" i="3"/>
  <c r="G1215" i="3"/>
  <c r="H1215" i="3"/>
  <c r="I1215" i="3" s="1"/>
  <c r="J1215" i="3" s="1"/>
  <c r="L1215" i="3"/>
  <c r="M1215" i="3" s="1"/>
  <c r="O1215" i="3"/>
  <c r="Y1215" i="3" s="1"/>
  <c r="C1216" i="3"/>
  <c r="D1216" i="3"/>
  <c r="G1216" i="3"/>
  <c r="H1216" i="3"/>
  <c r="I1216" i="3" s="1"/>
  <c r="L1216" i="3"/>
  <c r="O1216" i="3"/>
  <c r="Y1216" i="3" s="1"/>
  <c r="C1217" i="3"/>
  <c r="D1217" i="3"/>
  <c r="G1217" i="3"/>
  <c r="H1217" i="3"/>
  <c r="I1217" i="3" s="1"/>
  <c r="J1217" i="3" s="1"/>
  <c r="L1217" i="3"/>
  <c r="M1217" i="3" s="1"/>
  <c r="O1217" i="3"/>
  <c r="Y1217" i="3" s="1"/>
  <c r="C1218" i="3"/>
  <c r="D1218" i="3"/>
  <c r="G1218" i="3"/>
  <c r="H1218" i="3"/>
  <c r="I1218" i="3" s="1"/>
  <c r="L1218" i="3"/>
  <c r="O1218" i="3"/>
  <c r="Y1218" i="3" s="1"/>
  <c r="C1219" i="3"/>
  <c r="D1219" i="3"/>
  <c r="G1219" i="3"/>
  <c r="H1219" i="3"/>
  <c r="I1219" i="3" s="1"/>
  <c r="J1219" i="3" s="1"/>
  <c r="L1219" i="3"/>
  <c r="M1219" i="3" s="1"/>
  <c r="O1219" i="3"/>
  <c r="Y1219" i="3" s="1"/>
  <c r="C1220" i="3"/>
  <c r="D1220" i="3"/>
  <c r="G1220" i="3"/>
  <c r="H1220" i="3"/>
  <c r="I1220" i="3" s="1"/>
  <c r="L1220" i="3"/>
  <c r="O1220" i="3"/>
  <c r="Y1220" i="3" s="1"/>
  <c r="C1221" i="3"/>
  <c r="D1221" i="3"/>
  <c r="G1221" i="3"/>
  <c r="H1221" i="3"/>
  <c r="I1221" i="3" s="1"/>
  <c r="J1221" i="3" s="1"/>
  <c r="L1221" i="3"/>
  <c r="M1221" i="3" s="1"/>
  <c r="O1221" i="3"/>
  <c r="Y1221" i="3" s="1"/>
  <c r="C1222" i="3"/>
  <c r="D1222" i="3"/>
  <c r="G1222" i="3"/>
  <c r="H1222" i="3"/>
  <c r="I1222" i="3" s="1"/>
  <c r="L1222" i="3"/>
  <c r="O1222" i="3"/>
  <c r="Y1222" i="3" s="1"/>
  <c r="C1223" i="3"/>
  <c r="D1223" i="3"/>
  <c r="G1223" i="3"/>
  <c r="H1223" i="3"/>
  <c r="I1223" i="3" s="1"/>
  <c r="J1223" i="3" s="1"/>
  <c r="L1223" i="3"/>
  <c r="M1223" i="3" s="1"/>
  <c r="O1223" i="3"/>
  <c r="Y1223" i="3" s="1"/>
  <c r="C1224" i="3"/>
  <c r="D1224" i="3"/>
  <c r="G1224" i="3"/>
  <c r="H1224" i="3"/>
  <c r="I1224" i="3" s="1"/>
  <c r="L1224" i="3"/>
  <c r="O1224" i="3"/>
  <c r="Y1224" i="3" s="1"/>
  <c r="C1225" i="3"/>
  <c r="D1225" i="3"/>
  <c r="G1225" i="3"/>
  <c r="H1225" i="3"/>
  <c r="I1225" i="3" s="1"/>
  <c r="J1225" i="3" s="1"/>
  <c r="L1225" i="3"/>
  <c r="M1225" i="3" s="1"/>
  <c r="O1225" i="3"/>
  <c r="Y1225" i="3" s="1"/>
  <c r="C1226" i="3"/>
  <c r="D1226" i="3"/>
  <c r="G1226" i="3"/>
  <c r="H1226" i="3"/>
  <c r="I1226" i="3" s="1"/>
  <c r="L1226" i="3"/>
  <c r="O1226" i="3"/>
  <c r="Y1226" i="3" s="1"/>
  <c r="C1227" i="3"/>
  <c r="D1227" i="3"/>
  <c r="G1227" i="3"/>
  <c r="H1227" i="3"/>
  <c r="I1227" i="3" s="1"/>
  <c r="J1227" i="3" s="1"/>
  <c r="L1227" i="3"/>
  <c r="M1227" i="3" s="1"/>
  <c r="O1227" i="3"/>
  <c r="Y1227" i="3" s="1"/>
  <c r="C1228" i="3"/>
  <c r="D1228" i="3"/>
  <c r="G1228" i="3"/>
  <c r="H1228" i="3"/>
  <c r="I1228" i="3" s="1"/>
  <c r="L1228" i="3"/>
  <c r="O1228" i="3"/>
  <c r="Y1228" i="3" s="1"/>
  <c r="C1229" i="3"/>
  <c r="D1229" i="3"/>
  <c r="G1229" i="3"/>
  <c r="H1229" i="3"/>
  <c r="I1229" i="3"/>
  <c r="J1229" i="3" s="1"/>
  <c r="L1229" i="3"/>
  <c r="O1229" i="3"/>
  <c r="Y1229" i="3" s="1"/>
  <c r="C1230" i="3"/>
  <c r="D1230" i="3"/>
  <c r="G1230" i="3"/>
  <c r="H1230" i="3"/>
  <c r="I1230" i="3" s="1"/>
  <c r="L1230" i="3"/>
  <c r="O1230" i="3"/>
  <c r="Y1230" i="3" s="1"/>
  <c r="C1231" i="3"/>
  <c r="D1231" i="3"/>
  <c r="G1231" i="3"/>
  <c r="H1231" i="3"/>
  <c r="I1231" i="3"/>
  <c r="L1231" i="3"/>
  <c r="O1231" i="3"/>
  <c r="Y1231" i="3" s="1"/>
  <c r="C1232" i="3"/>
  <c r="D1232" i="3"/>
  <c r="G1232" i="3"/>
  <c r="H1232" i="3"/>
  <c r="I1232" i="3" s="1"/>
  <c r="L1232" i="3"/>
  <c r="O1232" i="3"/>
  <c r="Y1232" i="3" s="1"/>
  <c r="C1233" i="3"/>
  <c r="D1233" i="3"/>
  <c r="G1233" i="3"/>
  <c r="H1233" i="3"/>
  <c r="I1233" i="3" s="1"/>
  <c r="L1233" i="3"/>
  <c r="O1233" i="3"/>
  <c r="Y1233" i="3" s="1"/>
  <c r="C1234" i="3"/>
  <c r="D1234" i="3"/>
  <c r="G1234" i="3"/>
  <c r="H1234" i="3"/>
  <c r="I1234" i="3" s="1"/>
  <c r="J1234" i="3" s="1"/>
  <c r="L1234" i="3"/>
  <c r="O1234" i="3"/>
  <c r="Y1234" i="3" s="1"/>
  <c r="C1235" i="3"/>
  <c r="D1235" i="3"/>
  <c r="G1235" i="3"/>
  <c r="H1235" i="3"/>
  <c r="I1235" i="3" s="1"/>
  <c r="L1235" i="3"/>
  <c r="O1235" i="3"/>
  <c r="Y1235" i="3" s="1"/>
  <c r="C1236" i="3"/>
  <c r="D1236" i="3"/>
  <c r="G1236" i="3"/>
  <c r="H1236" i="3"/>
  <c r="I1236" i="3" s="1"/>
  <c r="J1236" i="3" s="1"/>
  <c r="L1236" i="3"/>
  <c r="O1236" i="3"/>
  <c r="Y1236" i="3" s="1"/>
  <c r="C1237" i="3"/>
  <c r="D1237" i="3"/>
  <c r="G1237" i="3"/>
  <c r="H1237" i="3"/>
  <c r="I1237" i="3" s="1"/>
  <c r="J1237" i="3" s="1"/>
  <c r="L1237" i="3"/>
  <c r="O1237" i="3"/>
  <c r="Y1237" i="3" s="1"/>
  <c r="C1238" i="3"/>
  <c r="D1238" i="3"/>
  <c r="G1238" i="3"/>
  <c r="H1238" i="3"/>
  <c r="I1238" i="3" s="1"/>
  <c r="L1238" i="3"/>
  <c r="O1238" i="3"/>
  <c r="Y1238" i="3" s="1"/>
  <c r="C1239" i="3"/>
  <c r="D1239" i="3"/>
  <c r="G1239" i="3"/>
  <c r="H1239" i="3"/>
  <c r="I1239" i="3" s="1"/>
  <c r="L1239" i="3"/>
  <c r="O1239" i="3"/>
  <c r="Y1239" i="3" s="1"/>
  <c r="C1240" i="3"/>
  <c r="D1240" i="3"/>
  <c r="G1240" i="3"/>
  <c r="H1240" i="3"/>
  <c r="I1240" i="3" s="1"/>
  <c r="L1240" i="3"/>
  <c r="O1240" i="3"/>
  <c r="Y1240" i="3" s="1"/>
  <c r="C1241" i="3"/>
  <c r="D1241" i="3"/>
  <c r="G1241" i="3"/>
  <c r="H1241" i="3"/>
  <c r="I1241" i="3" s="1"/>
  <c r="L1241" i="3"/>
  <c r="O1241" i="3"/>
  <c r="Y1241" i="3" s="1"/>
  <c r="C1242" i="3"/>
  <c r="D1242" i="3"/>
  <c r="G1242" i="3"/>
  <c r="H1242" i="3"/>
  <c r="I1242" i="3"/>
  <c r="J1242" i="3" s="1"/>
  <c r="L1242" i="3"/>
  <c r="O1242" i="3"/>
  <c r="Y1242" i="3" s="1"/>
  <c r="C1243" i="3"/>
  <c r="D1243" i="3"/>
  <c r="G1243" i="3"/>
  <c r="H1243" i="3"/>
  <c r="I1243" i="3"/>
  <c r="J1243" i="3" s="1"/>
  <c r="L1243" i="3"/>
  <c r="O1243" i="3"/>
  <c r="Y1243" i="3" s="1"/>
  <c r="C1244" i="3"/>
  <c r="D1244" i="3"/>
  <c r="G1244" i="3"/>
  <c r="H1244" i="3"/>
  <c r="I1244" i="3"/>
  <c r="J1244" i="3" s="1"/>
  <c r="L1244" i="3"/>
  <c r="O1244" i="3"/>
  <c r="Y1244" i="3"/>
  <c r="C1245" i="3"/>
  <c r="D1245" i="3"/>
  <c r="G1245" i="3"/>
  <c r="H1245" i="3"/>
  <c r="I1245" i="3" s="1"/>
  <c r="J1245" i="3" s="1"/>
  <c r="L1245" i="3"/>
  <c r="O1245" i="3"/>
  <c r="Y1245" i="3" s="1"/>
  <c r="C1246" i="3"/>
  <c r="D1246" i="3"/>
  <c r="G1246" i="3"/>
  <c r="H1246" i="3"/>
  <c r="I1246" i="3"/>
  <c r="M1246" i="3" s="1"/>
  <c r="L1246" i="3"/>
  <c r="O1246" i="3"/>
  <c r="Y1246" i="3"/>
  <c r="C1247" i="3"/>
  <c r="D1247" i="3"/>
  <c r="G1247" i="3"/>
  <c r="H1247" i="3"/>
  <c r="I1247" i="3" s="1"/>
  <c r="L1247" i="3"/>
  <c r="O1247" i="3"/>
  <c r="Y1247" i="3" s="1"/>
  <c r="C1248" i="3"/>
  <c r="D1248" i="3"/>
  <c r="G1248" i="3"/>
  <c r="H1248" i="3"/>
  <c r="I1248" i="3"/>
  <c r="L1248" i="3"/>
  <c r="O1248" i="3"/>
  <c r="Y1248" i="3" s="1"/>
  <c r="C1249" i="3"/>
  <c r="D1249" i="3"/>
  <c r="G1249" i="3"/>
  <c r="H1249" i="3"/>
  <c r="I1249" i="3" s="1"/>
  <c r="L1249" i="3"/>
  <c r="O1249" i="3"/>
  <c r="Y1249" i="3" s="1"/>
  <c r="C1250" i="3"/>
  <c r="D1250" i="3"/>
  <c r="G1250" i="3"/>
  <c r="H1250" i="3"/>
  <c r="I1250" i="3" s="1"/>
  <c r="J1250" i="3" s="1"/>
  <c r="L1250" i="3"/>
  <c r="O1250" i="3"/>
  <c r="Y1250" i="3" s="1"/>
  <c r="C1251" i="3"/>
  <c r="D1251" i="3"/>
  <c r="G1251" i="3"/>
  <c r="H1251" i="3"/>
  <c r="I1251" i="3" s="1"/>
  <c r="L1251" i="3"/>
  <c r="O1251" i="3"/>
  <c r="Y1251" i="3" s="1"/>
  <c r="C1252" i="3"/>
  <c r="D1252" i="3"/>
  <c r="G1252" i="3"/>
  <c r="H1252" i="3"/>
  <c r="I1252" i="3" s="1"/>
  <c r="J1252" i="3" s="1"/>
  <c r="L1252" i="3"/>
  <c r="O1252" i="3"/>
  <c r="Y1252" i="3" s="1"/>
  <c r="C1253" i="3"/>
  <c r="D1253" i="3"/>
  <c r="G1253" i="3"/>
  <c r="H1253" i="3"/>
  <c r="I1253" i="3" s="1"/>
  <c r="J1253" i="3" s="1"/>
  <c r="L1253" i="3"/>
  <c r="O1253" i="3"/>
  <c r="Y1253" i="3" s="1"/>
  <c r="C1254" i="3"/>
  <c r="D1254" i="3"/>
  <c r="G1254" i="3"/>
  <c r="H1254" i="3"/>
  <c r="I1254" i="3" s="1"/>
  <c r="L1254" i="3"/>
  <c r="O1254" i="3"/>
  <c r="Y1254" i="3" s="1"/>
  <c r="C1255" i="3"/>
  <c r="D1255" i="3"/>
  <c r="G1255" i="3"/>
  <c r="H1255" i="3"/>
  <c r="I1255" i="3" s="1"/>
  <c r="L1255" i="3"/>
  <c r="O1255" i="3"/>
  <c r="Y1255" i="3" s="1"/>
  <c r="C1256" i="3"/>
  <c r="D1256" i="3"/>
  <c r="G1256" i="3"/>
  <c r="H1256" i="3"/>
  <c r="I1256" i="3" s="1"/>
  <c r="L1256" i="3"/>
  <c r="O1256" i="3"/>
  <c r="Y1256" i="3" s="1"/>
  <c r="C1257" i="3"/>
  <c r="D1257" i="3"/>
  <c r="G1257" i="3"/>
  <c r="H1257" i="3"/>
  <c r="I1257" i="3" s="1"/>
  <c r="L1257" i="3"/>
  <c r="O1257" i="3"/>
  <c r="Y1257" i="3" s="1"/>
  <c r="C1258" i="3"/>
  <c r="D1258" i="3"/>
  <c r="G1258" i="3"/>
  <c r="H1258" i="3"/>
  <c r="I1258" i="3"/>
  <c r="J1258" i="3" s="1"/>
  <c r="L1258" i="3"/>
  <c r="O1258" i="3"/>
  <c r="Y1258" i="3" s="1"/>
  <c r="C1259" i="3"/>
  <c r="D1259" i="3"/>
  <c r="G1259" i="3"/>
  <c r="H1259" i="3"/>
  <c r="I1259" i="3"/>
  <c r="J1259" i="3" s="1"/>
  <c r="L1259" i="3"/>
  <c r="O1259" i="3"/>
  <c r="Y1259" i="3" s="1"/>
  <c r="C1260" i="3"/>
  <c r="D1260" i="3"/>
  <c r="G1260" i="3"/>
  <c r="H1260" i="3"/>
  <c r="I1260" i="3"/>
  <c r="J1260" i="3" s="1"/>
  <c r="L1260" i="3"/>
  <c r="O1260" i="3"/>
  <c r="Y1260" i="3"/>
  <c r="C1261" i="3"/>
  <c r="D1261" i="3"/>
  <c r="G1261" i="3"/>
  <c r="H1261" i="3"/>
  <c r="I1261" i="3" s="1"/>
  <c r="J1261" i="3" s="1"/>
  <c r="L1261" i="3"/>
  <c r="O1261" i="3"/>
  <c r="Y1261" i="3" s="1"/>
  <c r="C1262" i="3"/>
  <c r="D1262" i="3"/>
  <c r="G1262" i="3"/>
  <c r="H1262" i="3"/>
  <c r="I1262" i="3"/>
  <c r="M1262" i="3" s="1"/>
  <c r="L1262" i="3"/>
  <c r="O1262" i="3"/>
  <c r="Y1262" i="3"/>
  <c r="C1263" i="3"/>
  <c r="D1263" i="3"/>
  <c r="G1263" i="3"/>
  <c r="H1263" i="3"/>
  <c r="I1263" i="3" s="1"/>
  <c r="L1263" i="3"/>
  <c r="O1263" i="3"/>
  <c r="Y1263" i="3" s="1"/>
  <c r="C1264" i="3"/>
  <c r="D1264" i="3"/>
  <c r="G1264" i="3"/>
  <c r="H1264" i="3"/>
  <c r="I1264" i="3"/>
  <c r="L1264" i="3"/>
  <c r="O1264" i="3"/>
  <c r="Y1264" i="3" s="1"/>
  <c r="C1265" i="3"/>
  <c r="D1265" i="3"/>
  <c r="G1265" i="3"/>
  <c r="H1265" i="3"/>
  <c r="I1265" i="3" s="1"/>
  <c r="L1265" i="3"/>
  <c r="O1265" i="3"/>
  <c r="Y1265" i="3" s="1"/>
  <c r="C1266" i="3"/>
  <c r="D1266" i="3"/>
  <c r="G1266" i="3"/>
  <c r="H1266" i="3"/>
  <c r="I1266" i="3" s="1"/>
  <c r="J1266" i="3" s="1"/>
  <c r="L1266" i="3"/>
  <c r="O1266" i="3"/>
  <c r="Y1266" i="3" s="1"/>
  <c r="C1267" i="3"/>
  <c r="D1267" i="3"/>
  <c r="G1267" i="3"/>
  <c r="H1267" i="3"/>
  <c r="I1267" i="3" s="1"/>
  <c r="L1267" i="3"/>
  <c r="O1267" i="3"/>
  <c r="Y1267" i="3" s="1"/>
  <c r="C1268" i="3"/>
  <c r="D1268" i="3"/>
  <c r="G1268" i="3"/>
  <c r="H1268" i="3"/>
  <c r="I1268" i="3" s="1"/>
  <c r="J1268" i="3" s="1"/>
  <c r="L1268" i="3"/>
  <c r="O1268" i="3"/>
  <c r="Y1268" i="3" s="1"/>
  <c r="C1269" i="3"/>
  <c r="D1269" i="3"/>
  <c r="G1269" i="3"/>
  <c r="H1269" i="3"/>
  <c r="I1269" i="3" s="1"/>
  <c r="J1269" i="3" s="1"/>
  <c r="L1269" i="3"/>
  <c r="O1269" i="3"/>
  <c r="Y1269" i="3" s="1"/>
  <c r="C1270" i="3"/>
  <c r="D1270" i="3"/>
  <c r="G1270" i="3"/>
  <c r="H1270" i="3"/>
  <c r="I1270" i="3" s="1"/>
  <c r="L1270" i="3"/>
  <c r="O1270" i="3"/>
  <c r="Y1270" i="3" s="1"/>
  <c r="C1271" i="3"/>
  <c r="D1271" i="3"/>
  <c r="G1271" i="3"/>
  <c r="H1271" i="3"/>
  <c r="I1271" i="3" s="1"/>
  <c r="L1271" i="3"/>
  <c r="O1271" i="3"/>
  <c r="Y1271" i="3" s="1"/>
  <c r="C1272" i="3"/>
  <c r="D1272" i="3"/>
  <c r="G1272" i="3"/>
  <c r="H1272" i="3"/>
  <c r="I1272" i="3" s="1"/>
  <c r="L1272" i="3"/>
  <c r="O1272" i="3"/>
  <c r="Y1272" i="3" s="1"/>
  <c r="C1273" i="3"/>
  <c r="D1273" i="3"/>
  <c r="G1273" i="3"/>
  <c r="H1273" i="3"/>
  <c r="I1273" i="3" s="1"/>
  <c r="L1273" i="3"/>
  <c r="O1273" i="3"/>
  <c r="Y1273" i="3" s="1"/>
  <c r="C1274" i="3"/>
  <c r="D1274" i="3"/>
  <c r="G1274" i="3"/>
  <c r="H1274" i="3"/>
  <c r="I1274" i="3"/>
  <c r="J1274" i="3" s="1"/>
  <c r="L1274" i="3"/>
  <c r="O1274" i="3"/>
  <c r="Y1274" i="3" s="1"/>
  <c r="C1275" i="3"/>
  <c r="D1275" i="3"/>
  <c r="G1275" i="3"/>
  <c r="H1275" i="3"/>
  <c r="I1275" i="3"/>
  <c r="J1275" i="3" s="1"/>
  <c r="L1275" i="3"/>
  <c r="O1275" i="3"/>
  <c r="Y1275" i="3" s="1"/>
  <c r="C1276" i="3"/>
  <c r="D1276" i="3"/>
  <c r="G1276" i="3"/>
  <c r="H1276" i="3"/>
  <c r="I1276" i="3"/>
  <c r="J1276" i="3" s="1"/>
  <c r="L1276" i="3"/>
  <c r="O1276" i="3"/>
  <c r="Y1276" i="3"/>
  <c r="C1277" i="3"/>
  <c r="D1277" i="3"/>
  <c r="G1277" i="3"/>
  <c r="H1277" i="3"/>
  <c r="I1277" i="3" s="1"/>
  <c r="J1277" i="3" s="1"/>
  <c r="L1277" i="3"/>
  <c r="O1277" i="3"/>
  <c r="Y1277" i="3" s="1"/>
  <c r="C1278" i="3"/>
  <c r="D1278" i="3"/>
  <c r="G1278" i="3"/>
  <c r="H1278" i="3"/>
  <c r="I1278" i="3"/>
  <c r="M1278" i="3" s="1"/>
  <c r="L1278" i="3"/>
  <c r="O1278" i="3"/>
  <c r="Y1278" i="3"/>
  <c r="C1279" i="3"/>
  <c r="D1279" i="3"/>
  <c r="G1279" i="3"/>
  <c r="H1279" i="3"/>
  <c r="I1279" i="3" s="1"/>
  <c r="L1279" i="3"/>
  <c r="O1279" i="3"/>
  <c r="Y1279" i="3" s="1"/>
  <c r="C1280" i="3"/>
  <c r="D1280" i="3"/>
  <c r="G1280" i="3"/>
  <c r="H1280" i="3"/>
  <c r="I1280" i="3"/>
  <c r="L1280" i="3"/>
  <c r="O1280" i="3"/>
  <c r="Y1280" i="3" s="1"/>
  <c r="C1281" i="3"/>
  <c r="D1281" i="3"/>
  <c r="G1281" i="3"/>
  <c r="H1281" i="3"/>
  <c r="I1281" i="3" s="1"/>
  <c r="L1281" i="3"/>
  <c r="O1281" i="3"/>
  <c r="Y1281" i="3" s="1"/>
  <c r="C1282" i="3"/>
  <c r="D1282" i="3"/>
  <c r="G1282" i="3"/>
  <c r="H1282" i="3"/>
  <c r="I1282" i="3" s="1"/>
  <c r="J1282" i="3" s="1"/>
  <c r="L1282" i="3"/>
  <c r="O1282" i="3"/>
  <c r="Y1282" i="3" s="1"/>
  <c r="C1283" i="3"/>
  <c r="D1283" i="3"/>
  <c r="G1283" i="3"/>
  <c r="H1283" i="3"/>
  <c r="I1283" i="3" s="1"/>
  <c r="L1283" i="3"/>
  <c r="O1283" i="3"/>
  <c r="Y1283" i="3" s="1"/>
  <c r="C1284" i="3"/>
  <c r="D1284" i="3"/>
  <c r="G1284" i="3"/>
  <c r="H1284" i="3"/>
  <c r="I1284" i="3" s="1"/>
  <c r="J1284" i="3" s="1"/>
  <c r="L1284" i="3"/>
  <c r="O1284" i="3"/>
  <c r="Y1284" i="3" s="1"/>
  <c r="C1285" i="3"/>
  <c r="D1285" i="3"/>
  <c r="G1285" i="3"/>
  <c r="H1285" i="3"/>
  <c r="I1285" i="3" s="1"/>
  <c r="J1285" i="3" s="1"/>
  <c r="L1285" i="3"/>
  <c r="O1285" i="3"/>
  <c r="Y1285" i="3" s="1"/>
  <c r="C1286" i="3"/>
  <c r="D1286" i="3"/>
  <c r="G1286" i="3"/>
  <c r="H1286" i="3"/>
  <c r="I1286" i="3" s="1"/>
  <c r="L1286" i="3"/>
  <c r="O1286" i="3"/>
  <c r="Y1286" i="3" s="1"/>
  <c r="C1287" i="3"/>
  <c r="D1287" i="3"/>
  <c r="G1287" i="3"/>
  <c r="H1287" i="3"/>
  <c r="I1287" i="3" s="1"/>
  <c r="L1287" i="3"/>
  <c r="O1287" i="3"/>
  <c r="Y1287" i="3" s="1"/>
  <c r="C1288" i="3"/>
  <c r="D1288" i="3"/>
  <c r="G1288" i="3"/>
  <c r="H1288" i="3"/>
  <c r="I1288" i="3" s="1"/>
  <c r="L1288" i="3"/>
  <c r="O1288" i="3"/>
  <c r="Y1288" i="3" s="1"/>
  <c r="C1289" i="3"/>
  <c r="D1289" i="3"/>
  <c r="G1289" i="3"/>
  <c r="H1289" i="3"/>
  <c r="I1289" i="3" s="1"/>
  <c r="L1289" i="3"/>
  <c r="O1289" i="3"/>
  <c r="Y1289" i="3" s="1"/>
  <c r="C1290" i="3"/>
  <c r="D1290" i="3"/>
  <c r="G1290" i="3"/>
  <c r="H1290" i="3"/>
  <c r="I1290" i="3"/>
  <c r="J1290" i="3" s="1"/>
  <c r="L1290" i="3"/>
  <c r="O1290" i="3"/>
  <c r="Y1290" i="3" s="1"/>
  <c r="C1291" i="3"/>
  <c r="D1291" i="3"/>
  <c r="G1291" i="3"/>
  <c r="H1291" i="3"/>
  <c r="I1291" i="3"/>
  <c r="J1291" i="3" s="1"/>
  <c r="L1291" i="3"/>
  <c r="O1291" i="3"/>
  <c r="Y1291" i="3" s="1"/>
  <c r="C1292" i="3"/>
  <c r="D1292" i="3"/>
  <c r="G1292" i="3"/>
  <c r="H1292" i="3"/>
  <c r="I1292" i="3"/>
  <c r="J1292" i="3" s="1"/>
  <c r="L1292" i="3"/>
  <c r="O1292" i="3"/>
  <c r="Y1292" i="3"/>
  <c r="C1293" i="3"/>
  <c r="D1293" i="3"/>
  <c r="G1293" i="3"/>
  <c r="H1293" i="3"/>
  <c r="I1293" i="3" s="1"/>
  <c r="J1293" i="3" s="1"/>
  <c r="L1293" i="3"/>
  <c r="O1293" i="3"/>
  <c r="Y1293" i="3" s="1"/>
  <c r="C1294" i="3"/>
  <c r="D1294" i="3"/>
  <c r="G1294" i="3"/>
  <c r="H1294" i="3"/>
  <c r="I1294" i="3"/>
  <c r="M1294" i="3" s="1"/>
  <c r="L1294" i="3"/>
  <c r="O1294" i="3"/>
  <c r="Y1294" i="3"/>
  <c r="C1295" i="3"/>
  <c r="D1295" i="3"/>
  <c r="G1295" i="3"/>
  <c r="H1295" i="3"/>
  <c r="I1295" i="3" s="1"/>
  <c r="L1295" i="3"/>
  <c r="O1295" i="3"/>
  <c r="Y1295" i="3" s="1"/>
  <c r="C1296" i="3"/>
  <c r="D1296" i="3"/>
  <c r="G1296" i="3"/>
  <c r="H1296" i="3"/>
  <c r="I1296" i="3"/>
  <c r="L1296" i="3"/>
  <c r="O1296" i="3"/>
  <c r="Y1296" i="3" s="1"/>
  <c r="C1297" i="3"/>
  <c r="D1297" i="3"/>
  <c r="G1297" i="3"/>
  <c r="H1297" i="3"/>
  <c r="I1297" i="3" s="1"/>
  <c r="L1297" i="3"/>
  <c r="O1297" i="3"/>
  <c r="Y1297" i="3" s="1"/>
  <c r="C1298" i="3"/>
  <c r="D1298" i="3"/>
  <c r="G1298" i="3"/>
  <c r="H1298" i="3"/>
  <c r="I1298" i="3" s="1"/>
  <c r="J1298" i="3" s="1"/>
  <c r="L1298" i="3"/>
  <c r="O1298" i="3"/>
  <c r="Y1298" i="3" s="1"/>
  <c r="C1299" i="3"/>
  <c r="D1299" i="3"/>
  <c r="G1299" i="3"/>
  <c r="H1299" i="3"/>
  <c r="I1299" i="3" s="1"/>
  <c r="L1299" i="3"/>
  <c r="O1299" i="3"/>
  <c r="Y1299" i="3" s="1"/>
  <c r="C1300" i="3"/>
  <c r="D1300" i="3"/>
  <c r="G1300" i="3"/>
  <c r="H1300" i="3"/>
  <c r="I1300" i="3" s="1"/>
  <c r="J1300" i="3" s="1"/>
  <c r="L1300" i="3"/>
  <c r="O1300" i="3"/>
  <c r="Y1300" i="3" s="1"/>
  <c r="C1301" i="3"/>
  <c r="D1301" i="3"/>
  <c r="G1301" i="3"/>
  <c r="H1301" i="3"/>
  <c r="I1301" i="3" s="1"/>
  <c r="L1301" i="3"/>
  <c r="O1301" i="3"/>
  <c r="Y1301" i="3" s="1"/>
  <c r="C1302" i="3"/>
  <c r="D1302" i="3"/>
  <c r="G1302" i="3"/>
  <c r="H1302" i="3"/>
  <c r="I1302" i="3" s="1"/>
  <c r="M1302" i="3" s="1"/>
  <c r="L1302" i="3"/>
  <c r="O1302" i="3"/>
  <c r="Y1302" i="3" s="1"/>
  <c r="C1303" i="3"/>
  <c r="D1303" i="3"/>
  <c r="G1303" i="3"/>
  <c r="H1303" i="3"/>
  <c r="I1303" i="3" s="1"/>
  <c r="L1303" i="3"/>
  <c r="O1303" i="3"/>
  <c r="Y1303" i="3" s="1"/>
  <c r="C1304" i="3"/>
  <c r="D1304" i="3"/>
  <c r="G1304" i="3"/>
  <c r="H1304" i="3"/>
  <c r="I1304" i="3"/>
  <c r="L1304" i="3"/>
  <c r="O1304" i="3"/>
  <c r="Y1304" i="3" s="1"/>
  <c r="C1305" i="3"/>
  <c r="D1305" i="3"/>
  <c r="G1305" i="3"/>
  <c r="H1305" i="3"/>
  <c r="I1305" i="3" s="1"/>
  <c r="J1305" i="3" s="1"/>
  <c r="L1305" i="3"/>
  <c r="O1305" i="3"/>
  <c r="Y1305" i="3" s="1"/>
  <c r="C1306" i="3"/>
  <c r="D1306" i="3"/>
  <c r="G1306" i="3"/>
  <c r="H1306" i="3"/>
  <c r="I1306" i="3" s="1"/>
  <c r="J1306" i="3" s="1"/>
  <c r="L1306" i="3"/>
  <c r="O1306" i="3"/>
  <c r="Y1306" i="3" s="1"/>
  <c r="C1307" i="3"/>
  <c r="D1307" i="3"/>
  <c r="G1307" i="3"/>
  <c r="H1307" i="3"/>
  <c r="I1307" i="3" s="1"/>
  <c r="J1307" i="3" s="1"/>
  <c r="L1307" i="3"/>
  <c r="O1307" i="3"/>
  <c r="Y1307" i="3" s="1"/>
  <c r="C1308" i="3"/>
  <c r="D1308" i="3"/>
  <c r="G1308" i="3"/>
  <c r="H1308" i="3"/>
  <c r="I1308" i="3"/>
  <c r="J1308" i="3" s="1"/>
  <c r="L1308" i="3"/>
  <c r="O1308" i="3"/>
  <c r="Y1308" i="3"/>
  <c r="C1309" i="3"/>
  <c r="D1309" i="3"/>
  <c r="G1309" i="3"/>
  <c r="H1309" i="3"/>
  <c r="I1309" i="3" s="1"/>
  <c r="L1309" i="3"/>
  <c r="O1309" i="3"/>
  <c r="Y1309" i="3" s="1"/>
  <c r="C1310" i="3"/>
  <c r="D1310" i="3"/>
  <c r="G1310" i="3"/>
  <c r="H1310" i="3"/>
  <c r="I1310" i="3"/>
  <c r="M1310" i="3" s="1"/>
  <c r="L1310" i="3"/>
  <c r="O1310" i="3"/>
  <c r="Y1310" i="3"/>
  <c r="C1311" i="3"/>
  <c r="D1311" i="3"/>
  <c r="G1311" i="3"/>
  <c r="H1311" i="3"/>
  <c r="I1311" i="3" s="1"/>
  <c r="L1311" i="3"/>
  <c r="O1311" i="3"/>
  <c r="Y1311" i="3" s="1"/>
  <c r="C1312" i="3"/>
  <c r="D1312" i="3"/>
  <c r="G1312" i="3"/>
  <c r="H1312" i="3"/>
  <c r="I1312" i="3"/>
  <c r="L1312" i="3"/>
  <c r="O1312" i="3"/>
  <c r="Y1312" i="3" s="1"/>
  <c r="C1313" i="3"/>
  <c r="D1313" i="3"/>
  <c r="G1313" i="3"/>
  <c r="H1313" i="3"/>
  <c r="I1313" i="3" s="1"/>
  <c r="J1313" i="3" s="1"/>
  <c r="L1313" i="3"/>
  <c r="O1313" i="3"/>
  <c r="Y1313" i="3" s="1"/>
  <c r="C1314" i="3"/>
  <c r="D1314" i="3"/>
  <c r="G1314" i="3"/>
  <c r="H1314" i="3"/>
  <c r="I1314" i="3" s="1"/>
  <c r="J1314" i="3" s="1"/>
  <c r="L1314" i="3"/>
  <c r="O1314" i="3"/>
  <c r="Y1314" i="3" s="1"/>
  <c r="C1315" i="3"/>
  <c r="D1315" i="3"/>
  <c r="G1315" i="3"/>
  <c r="H1315" i="3"/>
  <c r="I1315" i="3" s="1"/>
  <c r="J1315" i="3" s="1"/>
  <c r="L1315" i="3"/>
  <c r="O1315" i="3"/>
  <c r="Y1315" i="3" s="1"/>
  <c r="C1316" i="3"/>
  <c r="D1316" i="3"/>
  <c r="G1316" i="3"/>
  <c r="H1316" i="3"/>
  <c r="I1316" i="3" s="1"/>
  <c r="J1316" i="3" s="1"/>
  <c r="L1316" i="3"/>
  <c r="O1316" i="3"/>
  <c r="Y1316" i="3" s="1"/>
  <c r="C1317" i="3"/>
  <c r="D1317" i="3"/>
  <c r="G1317" i="3"/>
  <c r="H1317" i="3"/>
  <c r="I1317" i="3" s="1"/>
  <c r="L1317" i="3"/>
  <c r="O1317" i="3"/>
  <c r="Y1317" i="3" s="1"/>
  <c r="C1318" i="3"/>
  <c r="D1318" i="3"/>
  <c r="G1318" i="3"/>
  <c r="H1318" i="3"/>
  <c r="I1318" i="3" s="1"/>
  <c r="M1318" i="3" s="1"/>
  <c r="L1318" i="3"/>
  <c r="O1318" i="3"/>
  <c r="Y1318" i="3" s="1"/>
  <c r="C1319" i="3"/>
  <c r="D1319" i="3"/>
  <c r="G1319" i="3"/>
  <c r="H1319" i="3"/>
  <c r="I1319" i="3" s="1"/>
  <c r="L1319" i="3"/>
  <c r="O1319" i="3"/>
  <c r="Y1319" i="3" s="1"/>
  <c r="C1320" i="3"/>
  <c r="D1320" i="3"/>
  <c r="G1320" i="3"/>
  <c r="H1320" i="3"/>
  <c r="I1320" i="3"/>
  <c r="L1320" i="3"/>
  <c r="O1320" i="3"/>
  <c r="Y1320" i="3" s="1"/>
  <c r="C1321" i="3"/>
  <c r="D1321" i="3"/>
  <c r="G1321" i="3"/>
  <c r="H1321" i="3"/>
  <c r="I1321" i="3" s="1"/>
  <c r="J1321" i="3" s="1"/>
  <c r="L1321" i="3"/>
  <c r="M1321" i="3"/>
  <c r="O1321" i="3"/>
  <c r="Y1321" i="3" s="1"/>
  <c r="C1322" i="3"/>
  <c r="D1322" i="3"/>
  <c r="G1322" i="3"/>
  <c r="H1322" i="3"/>
  <c r="I1322" i="3" s="1"/>
  <c r="J1322" i="3" s="1"/>
  <c r="L1322" i="3"/>
  <c r="O1322" i="3"/>
  <c r="Y1322" i="3" s="1"/>
  <c r="C1323" i="3"/>
  <c r="D1323" i="3"/>
  <c r="G1323" i="3"/>
  <c r="H1323" i="3"/>
  <c r="I1323" i="3" s="1"/>
  <c r="J1323" i="3" s="1"/>
  <c r="L1323" i="3"/>
  <c r="O1323" i="3"/>
  <c r="Y1323" i="3" s="1"/>
  <c r="C1324" i="3"/>
  <c r="D1324" i="3"/>
  <c r="G1324" i="3"/>
  <c r="H1324" i="3"/>
  <c r="I1324" i="3" s="1"/>
  <c r="J1324" i="3" s="1"/>
  <c r="L1324" i="3"/>
  <c r="O1324" i="3"/>
  <c r="Y1324" i="3" s="1"/>
  <c r="C1325" i="3"/>
  <c r="D1325" i="3"/>
  <c r="G1325" i="3"/>
  <c r="H1325" i="3"/>
  <c r="I1325" i="3" s="1"/>
  <c r="L1325" i="3"/>
  <c r="O1325" i="3"/>
  <c r="Y1325" i="3" s="1"/>
  <c r="C1326" i="3"/>
  <c r="D1326" i="3"/>
  <c r="G1326" i="3"/>
  <c r="H1326" i="3"/>
  <c r="I1326" i="3" s="1"/>
  <c r="L1326" i="3"/>
  <c r="O1326" i="3"/>
  <c r="Y1326" i="3" s="1"/>
  <c r="C1327" i="3"/>
  <c r="D1327" i="3"/>
  <c r="G1327" i="3"/>
  <c r="H1327" i="3"/>
  <c r="I1327" i="3" s="1"/>
  <c r="L1327" i="3"/>
  <c r="O1327" i="3"/>
  <c r="Y1327" i="3" s="1"/>
  <c r="C1328" i="3"/>
  <c r="D1328" i="3"/>
  <c r="G1328" i="3"/>
  <c r="H1328" i="3"/>
  <c r="I1328" i="3" s="1"/>
  <c r="L1328" i="3"/>
  <c r="O1328" i="3"/>
  <c r="Y1328" i="3"/>
  <c r="C1329" i="3"/>
  <c r="D1329" i="3"/>
  <c r="G1329" i="3"/>
  <c r="H1329" i="3"/>
  <c r="I1329" i="3" s="1"/>
  <c r="L1329" i="3"/>
  <c r="O1329" i="3"/>
  <c r="Y1329" i="3" s="1"/>
  <c r="C1330" i="3"/>
  <c r="D1330" i="3"/>
  <c r="G1330" i="3"/>
  <c r="H1330" i="3"/>
  <c r="I1330" i="3"/>
  <c r="J1330" i="3" s="1"/>
  <c r="L1330" i="3"/>
  <c r="O1330" i="3"/>
  <c r="Y1330" i="3" s="1"/>
  <c r="C1331" i="3"/>
  <c r="D1331" i="3"/>
  <c r="G1331" i="3"/>
  <c r="H1331" i="3"/>
  <c r="I1331" i="3"/>
  <c r="L1331" i="3"/>
  <c r="O1331" i="3"/>
  <c r="Y1331" i="3" s="1"/>
  <c r="C1332" i="3"/>
  <c r="D1332" i="3"/>
  <c r="G1332" i="3"/>
  <c r="H1332" i="3"/>
  <c r="I1332" i="3"/>
  <c r="J1332" i="3"/>
  <c r="L1332" i="3"/>
  <c r="O1332" i="3"/>
  <c r="Y1332" i="3"/>
  <c r="C1333" i="3"/>
  <c r="D1333" i="3"/>
  <c r="G1333" i="3"/>
  <c r="H1333" i="3"/>
  <c r="I1333" i="3"/>
  <c r="L1333" i="3"/>
  <c r="O1333" i="3"/>
  <c r="Y1333" i="3" s="1"/>
  <c r="C1334" i="3"/>
  <c r="D1334" i="3"/>
  <c r="G1334" i="3"/>
  <c r="H1334" i="3"/>
  <c r="I1334" i="3"/>
  <c r="L1334" i="3"/>
  <c r="O1334" i="3"/>
  <c r="Y1334" i="3" s="1"/>
  <c r="C1335" i="3"/>
  <c r="D1335" i="3"/>
  <c r="G1335" i="3"/>
  <c r="H1335" i="3"/>
  <c r="I1335" i="3" s="1"/>
  <c r="L1335" i="3"/>
  <c r="O1335" i="3"/>
  <c r="Y1335" i="3" s="1"/>
  <c r="C1336" i="3"/>
  <c r="D1336" i="3"/>
  <c r="G1336" i="3"/>
  <c r="H1336" i="3"/>
  <c r="I1336" i="3" s="1"/>
  <c r="L1336" i="3"/>
  <c r="O1336" i="3"/>
  <c r="Y1336" i="3" s="1"/>
  <c r="C1337" i="3"/>
  <c r="D1337" i="3"/>
  <c r="G1337" i="3"/>
  <c r="H1337" i="3"/>
  <c r="I1337" i="3" s="1"/>
  <c r="J1337" i="3" s="1"/>
  <c r="L1337" i="3"/>
  <c r="O1337" i="3"/>
  <c r="Y1337" i="3" s="1"/>
  <c r="C1338" i="3"/>
  <c r="D1338" i="3"/>
  <c r="G1338" i="3"/>
  <c r="H1338" i="3"/>
  <c r="I1338" i="3" s="1"/>
  <c r="J1338" i="3"/>
  <c r="L1338" i="3"/>
  <c r="O1338" i="3"/>
  <c r="Y1338" i="3" s="1"/>
  <c r="C1339" i="3"/>
  <c r="D1339" i="3"/>
  <c r="G1339" i="3"/>
  <c r="H1339" i="3"/>
  <c r="I1339" i="3" s="1"/>
  <c r="J1339" i="3" s="1"/>
  <c r="L1339" i="3"/>
  <c r="M1339" i="3" s="1"/>
  <c r="O1339" i="3"/>
  <c r="Y1339" i="3" s="1"/>
  <c r="C1340" i="3"/>
  <c r="D1340" i="3"/>
  <c r="G1340" i="3"/>
  <c r="H1340" i="3"/>
  <c r="I1340" i="3" s="1"/>
  <c r="J1340" i="3" s="1"/>
  <c r="L1340" i="3"/>
  <c r="O1340" i="3"/>
  <c r="Y1340" i="3" s="1"/>
  <c r="C1341" i="3"/>
  <c r="D1341" i="3"/>
  <c r="G1341" i="3"/>
  <c r="H1341" i="3"/>
  <c r="I1341" i="3" s="1"/>
  <c r="L1341" i="3"/>
  <c r="O1341" i="3"/>
  <c r="Y1341" i="3" s="1"/>
  <c r="C1342" i="3"/>
  <c r="D1342" i="3"/>
  <c r="G1342" i="3"/>
  <c r="H1342" i="3"/>
  <c r="I1342" i="3" s="1"/>
  <c r="L1342" i="3"/>
  <c r="O1342" i="3"/>
  <c r="Y1342" i="3" s="1"/>
  <c r="C1343" i="3"/>
  <c r="D1343" i="3"/>
  <c r="G1343" i="3"/>
  <c r="H1343" i="3"/>
  <c r="I1343" i="3" s="1"/>
  <c r="L1343" i="3"/>
  <c r="O1343" i="3"/>
  <c r="Y1343" i="3" s="1"/>
  <c r="C1344" i="3"/>
  <c r="D1344" i="3"/>
  <c r="G1344" i="3"/>
  <c r="H1344" i="3"/>
  <c r="I1344" i="3" s="1"/>
  <c r="L1344" i="3"/>
  <c r="O1344" i="3"/>
  <c r="Y1344" i="3"/>
  <c r="C1345" i="3"/>
  <c r="D1345" i="3"/>
  <c r="G1345" i="3"/>
  <c r="H1345" i="3"/>
  <c r="I1345" i="3" s="1"/>
  <c r="J1345" i="3" s="1"/>
  <c r="L1345" i="3"/>
  <c r="O1345" i="3"/>
  <c r="Y1345" i="3" s="1"/>
  <c r="C1346" i="3"/>
  <c r="D1346" i="3"/>
  <c r="G1346" i="3"/>
  <c r="H1346" i="3"/>
  <c r="I1346" i="3"/>
  <c r="J1346" i="3"/>
  <c r="L1346" i="3"/>
  <c r="O1346" i="3"/>
  <c r="Y1346" i="3" s="1"/>
  <c r="C1347" i="3"/>
  <c r="D1347" i="3"/>
  <c r="G1347" i="3"/>
  <c r="H1347" i="3"/>
  <c r="I1347" i="3"/>
  <c r="J1347" i="3" s="1"/>
  <c r="L1347" i="3"/>
  <c r="M1347" i="3" s="1"/>
  <c r="O1347" i="3"/>
  <c r="Y1347" i="3" s="1"/>
  <c r="C1348" i="3"/>
  <c r="D1348" i="3"/>
  <c r="G1348" i="3"/>
  <c r="H1348" i="3"/>
  <c r="I1348" i="3"/>
  <c r="J1348" i="3"/>
  <c r="L1348" i="3"/>
  <c r="O1348" i="3"/>
  <c r="Y1348" i="3"/>
  <c r="C1349" i="3"/>
  <c r="D1349" i="3"/>
  <c r="G1349" i="3"/>
  <c r="H1349" i="3"/>
  <c r="I1349" i="3"/>
  <c r="L1349" i="3"/>
  <c r="O1349" i="3"/>
  <c r="Y1349" i="3" s="1"/>
  <c r="C1350" i="3"/>
  <c r="D1350" i="3"/>
  <c r="G1350" i="3"/>
  <c r="H1350" i="3"/>
  <c r="I1350" i="3"/>
  <c r="L1350" i="3"/>
  <c r="O1350" i="3"/>
  <c r="Y1350" i="3" s="1"/>
  <c r="C1351" i="3"/>
  <c r="D1351" i="3"/>
  <c r="G1351" i="3"/>
  <c r="H1351" i="3"/>
  <c r="I1351" i="3" s="1"/>
  <c r="L1351" i="3"/>
  <c r="O1351" i="3"/>
  <c r="Y1351" i="3" s="1"/>
  <c r="C1352" i="3"/>
  <c r="D1352" i="3"/>
  <c r="G1352" i="3"/>
  <c r="H1352" i="3"/>
  <c r="I1352" i="3"/>
  <c r="L1352" i="3"/>
  <c r="O1352" i="3"/>
  <c r="Y1352" i="3" s="1"/>
  <c r="C1353" i="3"/>
  <c r="D1353" i="3"/>
  <c r="G1353" i="3"/>
  <c r="H1353" i="3"/>
  <c r="I1353" i="3" s="1"/>
  <c r="J1353" i="3" s="1"/>
  <c r="L1353" i="3"/>
  <c r="M1353" i="3"/>
  <c r="O1353" i="3"/>
  <c r="Y1353" i="3" s="1"/>
  <c r="C1354" i="3"/>
  <c r="D1354" i="3"/>
  <c r="G1354" i="3"/>
  <c r="H1354" i="3"/>
  <c r="I1354" i="3"/>
  <c r="J1354" i="3"/>
  <c r="L1354" i="3"/>
  <c r="O1354" i="3"/>
  <c r="Y1354" i="3" s="1"/>
  <c r="C1355" i="3"/>
  <c r="D1355" i="3"/>
  <c r="G1355" i="3"/>
  <c r="H1355" i="3"/>
  <c r="I1355" i="3"/>
  <c r="J1355" i="3" s="1"/>
  <c r="L1355" i="3"/>
  <c r="M1355" i="3" s="1"/>
  <c r="O1355" i="3"/>
  <c r="Y1355" i="3" s="1"/>
  <c r="C1356" i="3"/>
  <c r="D1356" i="3"/>
  <c r="G1356" i="3"/>
  <c r="H1356" i="3"/>
  <c r="I1356" i="3" s="1"/>
  <c r="J1356" i="3" s="1"/>
  <c r="L1356" i="3"/>
  <c r="O1356" i="3"/>
  <c r="Y1356" i="3" s="1"/>
  <c r="C1357" i="3"/>
  <c r="D1357" i="3"/>
  <c r="G1357" i="3"/>
  <c r="H1357" i="3"/>
  <c r="I1357" i="3"/>
  <c r="L1357" i="3"/>
  <c r="O1357" i="3"/>
  <c r="Y1357" i="3" s="1"/>
  <c r="C1358" i="3"/>
  <c r="D1358" i="3"/>
  <c r="G1358" i="3"/>
  <c r="H1358" i="3"/>
  <c r="I1358" i="3" s="1"/>
  <c r="J1358" i="3"/>
  <c r="L1358" i="3"/>
  <c r="O1358" i="3"/>
  <c r="Y1358" i="3" s="1"/>
  <c r="C1359" i="3"/>
  <c r="D1359" i="3"/>
  <c r="G1359" i="3"/>
  <c r="H1359" i="3"/>
  <c r="I1359" i="3" s="1"/>
  <c r="L1359" i="3"/>
  <c r="O1359" i="3"/>
  <c r="Y1359" i="3" s="1"/>
  <c r="C1360" i="3"/>
  <c r="D1360" i="3"/>
  <c r="G1360" i="3"/>
  <c r="H1360" i="3"/>
  <c r="I1360" i="3" s="1"/>
  <c r="L1360" i="3"/>
  <c r="O1360" i="3"/>
  <c r="Y1360" i="3"/>
  <c r="C1361" i="3"/>
  <c r="D1361" i="3"/>
  <c r="G1361" i="3"/>
  <c r="H1361" i="3"/>
  <c r="I1361" i="3" s="1"/>
  <c r="J1361" i="3" s="1"/>
  <c r="L1361" i="3"/>
  <c r="O1361" i="3"/>
  <c r="Y1361" i="3" s="1"/>
  <c r="C1362" i="3"/>
  <c r="D1362" i="3"/>
  <c r="G1362" i="3"/>
  <c r="H1362" i="3"/>
  <c r="I1362" i="3"/>
  <c r="J1362" i="3" s="1"/>
  <c r="L1362" i="3"/>
  <c r="O1362" i="3"/>
  <c r="Y1362" i="3" s="1"/>
  <c r="C1363" i="3"/>
  <c r="D1363" i="3"/>
  <c r="G1363" i="3"/>
  <c r="H1363" i="3"/>
  <c r="I1363" i="3"/>
  <c r="J1363" i="3" s="1"/>
  <c r="L1363" i="3"/>
  <c r="O1363" i="3"/>
  <c r="Y1363" i="3" s="1"/>
  <c r="C1364" i="3"/>
  <c r="D1364" i="3"/>
  <c r="G1364" i="3"/>
  <c r="H1364" i="3"/>
  <c r="I1364" i="3"/>
  <c r="J1364" i="3" s="1"/>
  <c r="L1364" i="3"/>
  <c r="O1364" i="3"/>
  <c r="Y1364" i="3"/>
  <c r="C1365" i="3"/>
  <c r="D1365" i="3"/>
  <c r="G1365" i="3"/>
  <c r="H1365" i="3"/>
  <c r="I1365" i="3" s="1"/>
  <c r="L1365" i="3"/>
  <c r="O1365" i="3"/>
  <c r="Y1365" i="3" s="1"/>
  <c r="C1366" i="3"/>
  <c r="D1366" i="3"/>
  <c r="G1366" i="3"/>
  <c r="H1366" i="3"/>
  <c r="I1366" i="3"/>
  <c r="M1366" i="3" s="1"/>
  <c r="L1366" i="3"/>
  <c r="O1366" i="3"/>
  <c r="Y1366" i="3"/>
  <c r="C1367" i="3"/>
  <c r="D1367" i="3"/>
  <c r="G1367" i="3"/>
  <c r="H1367" i="3"/>
  <c r="I1367" i="3" s="1"/>
  <c r="L1367" i="3"/>
  <c r="O1367" i="3"/>
  <c r="Y1367" i="3" s="1"/>
  <c r="C1368" i="3"/>
  <c r="D1368" i="3"/>
  <c r="G1368" i="3"/>
  <c r="H1368" i="3"/>
  <c r="I1368" i="3" s="1"/>
  <c r="L1368" i="3"/>
  <c r="O1368" i="3"/>
  <c r="Y1368" i="3" s="1"/>
  <c r="C1369" i="3"/>
  <c r="D1369" i="3"/>
  <c r="G1369" i="3"/>
  <c r="H1369" i="3"/>
  <c r="I1369" i="3" s="1"/>
  <c r="J1369" i="3" s="1"/>
  <c r="L1369" i="3"/>
  <c r="O1369" i="3"/>
  <c r="Y1369" i="3" s="1"/>
  <c r="C1370" i="3"/>
  <c r="D1370" i="3"/>
  <c r="G1370" i="3"/>
  <c r="H1370" i="3"/>
  <c r="I1370" i="3"/>
  <c r="J1370" i="3"/>
  <c r="L1370" i="3"/>
  <c r="O1370" i="3"/>
  <c r="Y1370" i="3" s="1"/>
  <c r="C1371" i="3"/>
  <c r="D1371" i="3"/>
  <c r="G1371" i="3"/>
  <c r="H1371" i="3"/>
  <c r="I1371" i="3"/>
  <c r="J1371" i="3" s="1"/>
  <c r="L1371" i="3"/>
  <c r="M1371" i="3" s="1"/>
  <c r="O1371" i="3"/>
  <c r="Y1371" i="3" s="1"/>
  <c r="C1372" i="3"/>
  <c r="D1372" i="3"/>
  <c r="G1372" i="3"/>
  <c r="H1372" i="3"/>
  <c r="I1372" i="3" s="1"/>
  <c r="J1372" i="3" s="1"/>
  <c r="L1372" i="3"/>
  <c r="O1372" i="3"/>
  <c r="Y1372" i="3" s="1"/>
  <c r="C1373" i="3"/>
  <c r="D1373" i="3"/>
  <c r="G1373" i="3"/>
  <c r="H1373" i="3"/>
  <c r="I1373" i="3"/>
  <c r="L1373" i="3"/>
  <c r="O1373" i="3"/>
  <c r="Y1373" i="3" s="1"/>
  <c r="C1374" i="3"/>
  <c r="D1374" i="3"/>
  <c r="G1374" i="3"/>
  <c r="H1374" i="3"/>
  <c r="I1374" i="3"/>
  <c r="J1374" i="3" s="1"/>
  <c r="L1374" i="3"/>
  <c r="M1374" i="3" s="1"/>
  <c r="O1374" i="3"/>
  <c r="Y1374" i="3" s="1"/>
  <c r="C1375" i="3"/>
  <c r="D1375" i="3"/>
  <c r="G1375" i="3"/>
  <c r="H1375" i="3"/>
  <c r="I1375" i="3"/>
  <c r="J1375" i="3" s="1"/>
  <c r="L1375" i="3"/>
  <c r="O1375" i="3"/>
  <c r="Y1375" i="3" s="1"/>
  <c r="C1376" i="3"/>
  <c r="D1376" i="3"/>
  <c r="G1376" i="3"/>
  <c r="H1376" i="3"/>
  <c r="I1376" i="3" s="1"/>
  <c r="L1376" i="3"/>
  <c r="O1376" i="3"/>
  <c r="Y1376" i="3" s="1"/>
  <c r="C1377" i="3"/>
  <c r="D1377" i="3"/>
  <c r="G1377" i="3"/>
  <c r="H1377" i="3"/>
  <c r="I1377" i="3" s="1"/>
  <c r="J1377" i="3" s="1"/>
  <c r="L1377" i="3"/>
  <c r="O1377" i="3"/>
  <c r="Y1377" i="3" s="1"/>
  <c r="C1378" i="3"/>
  <c r="D1378" i="3"/>
  <c r="G1378" i="3"/>
  <c r="H1378" i="3"/>
  <c r="I1378" i="3" s="1"/>
  <c r="J1378" i="3" s="1"/>
  <c r="L1378" i="3"/>
  <c r="O1378" i="3"/>
  <c r="Y1378" i="3" s="1"/>
  <c r="C1379" i="3"/>
  <c r="D1379" i="3"/>
  <c r="G1379" i="3"/>
  <c r="H1379" i="3"/>
  <c r="I1379" i="3"/>
  <c r="M1379" i="3" s="1"/>
  <c r="L1379" i="3"/>
  <c r="O1379" i="3"/>
  <c r="Y1379" i="3"/>
  <c r="C1380" i="3"/>
  <c r="D1380" i="3"/>
  <c r="G1380" i="3"/>
  <c r="H1380" i="3"/>
  <c r="I1380" i="3" s="1"/>
  <c r="L1380" i="3"/>
  <c r="O1380" i="3"/>
  <c r="Y1380" i="3" s="1"/>
  <c r="C1381" i="3"/>
  <c r="D1381" i="3"/>
  <c r="G1381" i="3"/>
  <c r="H1381" i="3"/>
  <c r="I1381" i="3" s="1"/>
  <c r="L1381" i="3"/>
  <c r="O1381" i="3"/>
  <c r="Y1381" i="3" s="1"/>
  <c r="C1382" i="3"/>
  <c r="D1382" i="3"/>
  <c r="G1382" i="3"/>
  <c r="H1382" i="3"/>
  <c r="I1382" i="3" s="1"/>
  <c r="L1382" i="3"/>
  <c r="O1382" i="3"/>
  <c r="Y1382" i="3" s="1"/>
  <c r="C1383" i="3"/>
  <c r="D1383" i="3"/>
  <c r="G1383" i="3"/>
  <c r="H1383" i="3"/>
  <c r="I1383" i="3" s="1"/>
  <c r="J1383" i="3" s="1"/>
  <c r="L1383" i="3"/>
  <c r="O1383" i="3"/>
  <c r="Y1383" i="3" s="1"/>
  <c r="C1384" i="3"/>
  <c r="D1384" i="3"/>
  <c r="G1384" i="3"/>
  <c r="H1384" i="3"/>
  <c r="I1384" i="3" s="1"/>
  <c r="L1384" i="3"/>
  <c r="O1384" i="3"/>
  <c r="Y1384" i="3" s="1"/>
  <c r="C1385" i="3"/>
  <c r="D1385" i="3"/>
  <c r="G1385" i="3"/>
  <c r="H1385" i="3"/>
  <c r="I1385" i="3"/>
  <c r="J1385" i="3" s="1"/>
  <c r="L1385" i="3"/>
  <c r="O1385" i="3"/>
  <c r="Y1385" i="3" s="1"/>
  <c r="C1386" i="3"/>
  <c r="D1386" i="3"/>
  <c r="G1386" i="3"/>
  <c r="H1386" i="3"/>
  <c r="I1386" i="3"/>
  <c r="J1386" i="3" s="1"/>
  <c r="L1386" i="3"/>
  <c r="O1386" i="3"/>
  <c r="Y1386" i="3" s="1"/>
  <c r="C1387" i="3"/>
  <c r="D1387" i="3"/>
  <c r="G1387" i="3"/>
  <c r="H1387" i="3"/>
  <c r="I1387" i="3"/>
  <c r="L1387" i="3"/>
  <c r="O1387" i="3"/>
  <c r="Y1387" i="3" s="1"/>
  <c r="C1388" i="3"/>
  <c r="D1388" i="3"/>
  <c r="G1388" i="3"/>
  <c r="H1388" i="3"/>
  <c r="I1388" i="3" s="1"/>
  <c r="L1388" i="3"/>
  <c r="O1388" i="3"/>
  <c r="Y1388" i="3" s="1"/>
  <c r="C1389" i="3"/>
  <c r="D1389" i="3"/>
  <c r="G1389" i="3"/>
  <c r="H1389" i="3"/>
  <c r="I1389" i="3" s="1"/>
  <c r="L1389" i="3"/>
  <c r="O1389" i="3"/>
  <c r="Y1389" i="3" s="1"/>
  <c r="C1390" i="3"/>
  <c r="D1390" i="3"/>
  <c r="G1390" i="3"/>
  <c r="H1390" i="3"/>
  <c r="I1390" i="3" s="1"/>
  <c r="L1390" i="3"/>
  <c r="O1390" i="3"/>
  <c r="Y1390" i="3" s="1"/>
  <c r="C1391" i="3"/>
  <c r="D1391" i="3"/>
  <c r="G1391" i="3"/>
  <c r="H1391" i="3"/>
  <c r="I1391" i="3" s="1"/>
  <c r="J1391" i="3" s="1"/>
  <c r="L1391" i="3"/>
  <c r="O1391" i="3"/>
  <c r="Y1391" i="3"/>
  <c r="C1392" i="3"/>
  <c r="D1392" i="3"/>
  <c r="G1392" i="3"/>
  <c r="H1392" i="3"/>
  <c r="I1392" i="3" s="1"/>
  <c r="L1392" i="3"/>
  <c r="O1392" i="3"/>
  <c r="Y1392" i="3" s="1"/>
  <c r="C1393" i="3"/>
  <c r="D1393" i="3"/>
  <c r="G1393" i="3"/>
  <c r="H1393" i="3"/>
  <c r="I1393" i="3"/>
  <c r="J1393" i="3"/>
  <c r="L1393" i="3"/>
  <c r="O1393" i="3"/>
  <c r="Y1393" i="3" s="1"/>
  <c r="C1394" i="3"/>
  <c r="D1394" i="3"/>
  <c r="G1394" i="3"/>
  <c r="H1394" i="3"/>
  <c r="I1394" i="3"/>
  <c r="J1394" i="3" s="1"/>
  <c r="L1394" i="3"/>
  <c r="O1394" i="3"/>
  <c r="Y1394" i="3" s="1"/>
  <c r="C1395" i="3"/>
  <c r="D1395" i="3"/>
  <c r="G1395" i="3"/>
  <c r="H1395" i="3"/>
  <c r="I1395" i="3" s="1"/>
  <c r="M1395" i="3" s="1"/>
  <c r="L1395" i="3"/>
  <c r="O1395" i="3"/>
  <c r="Y1395" i="3" s="1"/>
  <c r="C1396" i="3"/>
  <c r="D1396" i="3"/>
  <c r="G1396" i="3"/>
  <c r="H1396" i="3"/>
  <c r="I1396" i="3" s="1"/>
  <c r="L1396" i="3"/>
  <c r="O1396" i="3"/>
  <c r="Y1396" i="3" s="1"/>
  <c r="C1397" i="3"/>
  <c r="D1397" i="3"/>
  <c r="G1397" i="3"/>
  <c r="H1397" i="3"/>
  <c r="I1397" i="3"/>
  <c r="M1397" i="3" s="1"/>
  <c r="L1397" i="3"/>
  <c r="O1397" i="3"/>
  <c r="Y1397" i="3" s="1"/>
  <c r="C1398" i="3"/>
  <c r="D1398" i="3"/>
  <c r="G1398" i="3"/>
  <c r="H1398" i="3"/>
  <c r="I1398" i="3"/>
  <c r="J1398" i="3" s="1"/>
  <c r="L1398" i="3"/>
  <c r="O1398" i="3"/>
  <c r="Y1398" i="3" s="1"/>
  <c r="C1399" i="3"/>
  <c r="D1399" i="3"/>
  <c r="G1399" i="3"/>
  <c r="H1399" i="3"/>
  <c r="I1399" i="3"/>
  <c r="J1399" i="3" s="1"/>
  <c r="L1399" i="3"/>
  <c r="O1399" i="3"/>
  <c r="Y1399" i="3"/>
  <c r="C1400" i="3"/>
  <c r="D1400" i="3"/>
  <c r="G1400" i="3"/>
  <c r="H1400" i="3"/>
  <c r="I1400" i="3" s="1"/>
  <c r="L1400" i="3"/>
  <c r="O1400" i="3"/>
  <c r="Y1400" i="3" s="1"/>
  <c r="C1401" i="3"/>
  <c r="D1401" i="3"/>
  <c r="G1401" i="3"/>
  <c r="H1401" i="3"/>
  <c r="I1401" i="3" s="1"/>
  <c r="J1401" i="3" s="1"/>
  <c r="L1401" i="3"/>
  <c r="O1401" i="3"/>
  <c r="Y1401" i="3" s="1"/>
  <c r="C1402" i="3"/>
  <c r="D1402" i="3"/>
  <c r="G1402" i="3"/>
  <c r="H1402" i="3"/>
  <c r="I1402" i="3" s="1"/>
  <c r="J1402" i="3" s="1"/>
  <c r="L1402" i="3"/>
  <c r="O1402" i="3"/>
  <c r="Y1402" i="3" s="1"/>
  <c r="C1403" i="3"/>
  <c r="D1403" i="3"/>
  <c r="G1403" i="3"/>
  <c r="H1403" i="3"/>
  <c r="I1403" i="3" s="1"/>
  <c r="M1403" i="3" s="1"/>
  <c r="L1403" i="3"/>
  <c r="O1403" i="3"/>
  <c r="Y1403" i="3"/>
  <c r="C1404" i="3"/>
  <c r="D1404" i="3"/>
  <c r="G1404" i="3"/>
  <c r="H1404" i="3"/>
  <c r="I1404" i="3" s="1"/>
  <c r="L1404" i="3"/>
  <c r="O1404" i="3"/>
  <c r="Y1404" i="3" s="1"/>
  <c r="C1405" i="3"/>
  <c r="D1405" i="3"/>
  <c r="G1405" i="3"/>
  <c r="H1405" i="3"/>
  <c r="I1405" i="3"/>
  <c r="M1405" i="3" s="1"/>
  <c r="J1405" i="3"/>
  <c r="L1405" i="3"/>
  <c r="O1405" i="3"/>
  <c r="Y1405" i="3" s="1"/>
  <c r="C1406" i="3"/>
  <c r="D1406" i="3"/>
  <c r="G1406" i="3"/>
  <c r="H1406" i="3"/>
  <c r="I1406" i="3"/>
  <c r="J1406" i="3" s="1"/>
  <c r="L1406" i="3"/>
  <c r="O1406" i="3"/>
  <c r="Y1406" i="3" s="1"/>
  <c r="C1407" i="3"/>
  <c r="D1407" i="3"/>
  <c r="G1407" i="3"/>
  <c r="H1407" i="3"/>
  <c r="I1407" i="3"/>
  <c r="J1407" i="3" s="1"/>
  <c r="L1407" i="3"/>
  <c r="O1407" i="3"/>
  <c r="Y1407" i="3" s="1"/>
  <c r="C1408" i="3"/>
  <c r="D1408" i="3"/>
  <c r="G1408" i="3"/>
  <c r="H1408" i="3"/>
  <c r="I1408" i="3" s="1"/>
  <c r="L1408" i="3"/>
  <c r="O1408" i="3"/>
  <c r="Y1408" i="3" s="1"/>
  <c r="C1409" i="3"/>
  <c r="D1409" i="3"/>
  <c r="G1409" i="3"/>
  <c r="H1409" i="3"/>
  <c r="I1409" i="3" s="1"/>
  <c r="J1409" i="3" s="1"/>
  <c r="L1409" i="3"/>
  <c r="O1409" i="3"/>
  <c r="Y1409" i="3" s="1"/>
  <c r="C1410" i="3"/>
  <c r="D1410" i="3"/>
  <c r="G1410" i="3"/>
  <c r="H1410" i="3"/>
  <c r="I1410" i="3" s="1"/>
  <c r="J1410" i="3" s="1"/>
  <c r="L1410" i="3"/>
  <c r="O1410" i="3"/>
  <c r="Y1410" i="3" s="1"/>
  <c r="C1411" i="3"/>
  <c r="D1411" i="3"/>
  <c r="G1411" i="3"/>
  <c r="H1411" i="3"/>
  <c r="I1411" i="3"/>
  <c r="M1411" i="3" s="1"/>
  <c r="L1411" i="3"/>
  <c r="O1411" i="3"/>
  <c r="Y1411" i="3"/>
  <c r="C1412" i="3"/>
  <c r="D1412" i="3"/>
  <c r="G1412" i="3"/>
  <c r="H1412" i="3"/>
  <c r="I1412" i="3" s="1"/>
  <c r="L1412" i="3"/>
  <c r="O1412" i="3"/>
  <c r="Y1412" i="3" s="1"/>
  <c r="C1413" i="3"/>
  <c r="D1413" i="3"/>
  <c r="G1413" i="3"/>
  <c r="H1413" i="3"/>
  <c r="I1413" i="3" s="1"/>
  <c r="L1413" i="3"/>
  <c r="O1413" i="3"/>
  <c r="Y1413" i="3" s="1"/>
  <c r="C1414" i="3"/>
  <c r="D1414" i="3"/>
  <c r="G1414" i="3"/>
  <c r="H1414" i="3"/>
  <c r="I1414" i="3" s="1"/>
  <c r="L1414" i="3"/>
  <c r="O1414" i="3"/>
  <c r="Y1414" i="3" s="1"/>
  <c r="C1415" i="3"/>
  <c r="D1415" i="3"/>
  <c r="G1415" i="3"/>
  <c r="H1415" i="3"/>
  <c r="I1415" i="3" s="1"/>
  <c r="J1415" i="3" s="1"/>
  <c r="L1415" i="3"/>
  <c r="O1415" i="3"/>
  <c r="Y1415" i="3" s="1"/>
  <c r="C1416" i="3"/>
  <c r="D1416" i="3"/>
  <c r="G1416" i="3"/>
  <c r="H1416" i="3"/>
  <c r="I1416" i="3" s="1"/>
  <c r="L1416" i="3"/>
  <c r="O1416" i="3"/>
  <c r="Y1416" i="3" s="1"/>
  <c r="C1417" i="3"/>
  <c r="D1417" i="3"/>
  <c r="G1417" i="3"/>
  <c r="H1417" i="3"/>
  <c r="I1417" i="3"/>
  <c r="J1417" i="3" s="1"/>
  <c r="L1417" i="3"/>
  <c r="O1417" i="3"/>
  <c r="Y1417" i="3" s="1"/>
  <c r="C1418" i="3"/>
  <c r="D1418" i="3"/>
  <c r="G1418" i="3"/>
  <c r="H1418" i="3"/>
  <c r="I1418" i="3"/>
  <c r="J1418" i="3" s="1"/>
  <c r="L1418" i="3"/>
  <c r="O1418" i="3"/>
  <c r="Y1418" i="3" s="1"/>
  <c r="C1419" i="3"/>
  <c r="D1419" i="3"/>
  <c r="G1419" i="3"/>
  <c r="H1419" i="3"/>
  <c r="I1419" i="3"/>
  <c r="L1419" i="3"/>
  <c r="O1419" i="3"/>
  <c r="Y1419" i="3" s="1"/>
  <c r="C1420" i="3"/>
  <c r="D1420" i="3"/>
  <c r="G1420" i="3"/>
  <c r="H1420" i="3"/>
  <c r="I1420" i="3" s="1"/>
  <c r="L1420" i="3"/>
  <c r="O1420" i="3"/>
  <c r="Y1420" i="3" s="1"/>
  <c r="C1421" i="3"/>
  <c r="D1421" i="3"/>
  <c r="G1421" i="3"/>
  <c r="H1421" i="3"/>
  <c r="I1421" i="3" s="1"/>
  <c r="L1421" i="3"/>
  <c r="O1421" i="3"/>
  <c r="Y1421" i="3" s="1"/>
  <c r="C1422" i="3"/>
  <c r="D1422" i="3"/>
  <c r="G1422" i="3"/>
  <c r="H1422" i="3"/>
  <c r="I1422" i="3" s="1"/>
  <c r="L1422" i="3"/>
  <c r="O1422" i="3"/>
  <c r="Y1422" i="3" s="1"/>
  <c r="C1423" i="3"/>
  <c r="D1423" i="3"/>
  <c r="G1423" i="3"/>
  <c r="H1423" i="3"/>
  <c r="I1423" i="3" s="1"/>
  <c r="J1423" i="3" s="1"/>
  <c r="L1423" i="3"/>
  <c r="O1423" i="3"/>
  <c r="Y1423" i="3"/>
  <c r="C1424" i="3"/>
  <c r="D1424" i="3"/>
  <c r="G1424" i="3"/>
  <c r="H1424" i="3"/>
  <c r="I1424" i="3" s="1"/>
  <c r="L1424" i="3"/>
  <c r="O1424" i="3"/>
  <c r="Y1424" i="3"/>
  <c r="C1425" i="3"/>
  <c r="D1425" i="3"/>
  <c r="G1425" i="3"/>
  <c r="H1425" i="3"/>
  <c r="I1425" i="3" s="1"/>
  <c r="L1425" i="3"/>
  <c r="O1425" i="3"/>
  <c r="Y1425" i="3" s="1"/>
  <c r="C1426" i="3"/>
  <c r="D1426" i="3"/>
  <c r="G1426" i="3"/>
  <c r="H1426" i="3"/>
  <c r="I1426" i="3" s="1"/>
  <c r="L1426" i="3"/>
  <c r="O1426" i="3"/>
  <c r="Y1426" i="3" s="1"/>
  <c r="C1427" i="3"/>
  <c r="D1427" i="3"/>
  <c r="G1427" i="3"/>
  <c r="H1427" i="3"/>
  <c r="I1427" i="3" s="1"/>
  <c r="L1427" i="3"/>
  <c r="O1427" i="3"/>
  <c r="Y1427" i="3"/>
  <c r="C1428" i="3"/>
  <c r="D1428" i="3"/>
  <c r="G1428" i="3"/>
  <c r="H1428" i="3"/>
  <c r="I1428" i="3" s="1"/>
  <c r="L1428" i="3"/>
  <c r="O1428" i="3"/>
  <c r="Y1428" i="3"/>
  <c r="C1429" i="3"/>
  <c r="D1429" i="3"/>
  <c r="G1429" i="3"/>
  <c r="H1429" i="3"/>
  <c r="I1429" i="3" s="1"/>
  <c r="L1429" i="3"/>
  <c r="O1429" i="3"/>
  <c r="Y1429" i="3" s="1"/>
  <c r="C1430" i="3"/>
  <c r="D1430" i="3"/>
  <c r="G1430" i="3"/>
  <c r="H1430" i="3"/>
  <c r="I1430" i="3" s="1"/>
  <c r="L1430" i="3"/>
  <c r="O1430" i="3"/>
  <c r="Y1430" i="3" s="1"/>
  <c r="C1431" i="3"/>
  <c r="D1431" i="3"/>
  <c r="G1431" i="3"/>
  <c r="H1431" i="3"/>
  <c r="I1431" i="3" s="1"/>
  <c r="L1431" i="3"/>
  <c r="O1431" i="3"/>
  <c r="Y1431" i="3"/>
  <c r="C1432" i="3"/>
  <c r="D1432" i="3"/>
  <c r="G1432" i="3"/>
  <c r="H1432" i="3"/>
  <c r="I1432" i="3" s="1"/>
  <c r="L1432" i="3"/>
  <c r="O1432" i="3"/>
  <c r="Y1432" i="3"/>
  <c r="C1433" i="3"/>
  <c r="D1433" i="3"/>
  <c r="G1433" i="3"/>
  <c r="H1433" i="3"/>
  <c r="I1433" i="3" s="1"/>
  <c r="L1433" i="3"/>
  <c r="O1433" i="3"/>
  <c r="Y1433" i="3" s="1"/>
  <c r="C1434" i="3"/>
  <c r="D1434" i="3"/>
  <c r="G1434" i="3"/>
  <c r="H1434" i="3"/>
  <c r="I1434" i="3" s="1"/>
  <c r="L1434" i="3"/>
  <c r="O1434" i="3"/>
  <c r="Y1434" i="3" s="1"/>
  <c r="C1435" i="3"/>
  <c r="D1435" i="3"/>
  <c r="G1435" i="3"/>
  <c r="H1435" i="3"/>
  <c r="I1435" i="3" s="1"/>
  <c r="L1435" i="3"/>
  <c r="O1435" i="3"/>
  <c r="Y1435" i="3"/>
  <c r="C1436" i="3"/>
  <c r="D1436" i="3"/>
  <c r="G1436" i="3"/>
  <c r="H1436" i="3"/>
  <c r="I1436" i="3" s="1"/>
  <c r="L1436" i="3"/>
  <c r="O1436" i="3"/>
  <c r="Y1436" i="3"/>
  <c r="C1437" i="3"/>
  <c r="D1437" i="3"/>
  <c r="G1437" i="3"/>
  <c r="H1437" i="3"/>
  <c r="I1437" i="3" s="1"/>
  <c r="L1437" i="3"/>
  <c r="O1437" i="3"/>
  <c r="Y1437" i="3" s="1"/>
  <c r="C1438" i="3"/>
  <c r="D1438" i="3"/>
  <c r="G1438" i="3"/>
  <c r="H1438" i="3"/>
  <c r="I1438" i="3" s="1"/>
  <c r="L1438" i="3"/>
  <c r="O1438" i="3"/>
  <c r="Y1438" i="3" s="1"/>
  <c r="C1439" i="3"/>
  <c r="D1439" i="3"/>
  <c r="G1439" i="3"/>
  <c r="H1439" i="3"/>
  <c r="I1439" i="3" s="1"/>
  <c r="L1439" i="3"/>
  <c r="O1439" i="3"/>
  <c r="Y1439" i="3"/>
  <c r="C1440" i="3"/>
  <c r="D1440" i="3"/>
  <c r="G1440" i="3"/>
  <c r="H1440" i="3"/>
  <c r="I1440" i="3" s="1"/>
  <c r="L1440" i="3"/>
  <c r="O1440" i="3"/>
  <c r="Y1440" i="3"/>
  <c r="C1441" i="3"/>
  <c r="D1441" i="3"/>
  <c r="G1441" i="3"/>
  <c r="H1441" i="3"/>
  <c r="I1441" i="3" s="1"/>
  <c r="L1441" i="3"/>
  <c r="O1441" i="3"/>
  <c r="Y1441" i="3" s="1"/>
  <c r="C1442" i="3"/>
  <c r="D1442" i="3"/>
  <c r="G1442" i="3"/>
  <c r="H1442" i="3"/>
  <c r="I1442" i="3" s="1"/>
  <c r="L1442" i="3"/>
  <c r="O1442" i="3"/>
  <c r="Y1442" i="3" s="1"/>
  <c r="C1443" i="3"/>
  <c r="D1443" i="3"/>
  <c r="G1443" i="3"/>
  <c r="H1443" i="3"/>
  <c r="I1443" i="3" s="1"/>
  <c r="L1443" i="3"/>
  <c r="O1443" i="3"/>
  <c r="Y1443" i="3"/>
  <c r="C1444" i="3"/>
  <c r="D1444" i="3"/>
  <c r="G1444" i="3"/>
  <c r="H1444" i="3"/>
  <c r="I1444" i="3" s="1"/>
  <c r="L1444" i="3"/>
  <c r="O1444" i="3"/>
  <c r="Y1444" i="3"/>
  <c r="C1445" i="3"/>
  <c r="D1445" i="3"/>
  <c r="G1445" i="3"/>
  <c r="H1445" i="3"/>
  <c r="I1445" i="3" s="1"/>
  <c r="L1445" i="3"/>
  <c r="O1445" i="3"/>
  <c r="Y1445" i="3" s="1"/>
  <c r="C1446" i="3"/>
  <c r="D1446" i="3"/>
  <c r="G1446" i="3"/>
  <c r="H1446" i="3"/>
  <c r="I1446" i="3" s="1"/>
  <c r="L1446" i="3"/>
  <c r="O1446" i="3"/>
  <c r="Y1446" i="3" s="1"/>
  <c r="C1447" i="3"/>
  <c r="D1447" i="3"/>
  <c r="G1447" i="3"/>
  <c r="H1447" i="3"/>
  <c r="I1447" i="3" s="1"/>
  <c r="L1447" i="3"/>
  <c r="O1447" i="3"/>
  <c r="Y1447" i="3"/>
  <c r="C1448" i="3"/>
  <c r="D1448" i="3"/>
  <c r="G1448" i="3"/>
  <c r="H1448" i="3"/>
  <c r="I1448" i="3" s="1"/>
  <c r="L1448" i="3"/>
  <c r="O1448" i="3"/>
  <c r="Y1448" i="3"/>
  <c r="C1449" i="3"/>
  <c r="D1449" i="3"/>
  <c r="G1449" i="3"/>
  <c r="H1449" i="3"/>
  <c r="I1449" i="3" s="1"/>
  <c r="L1449" i="3"/>
  <c r="O1449" i="3"/>
  <c r="Y1449" i="3" s="1"/>
  <c r="C1450" i="3"/>
  <c r="D1450" i="3"/>
  <c r="G1450" i="3"/>
  <c r="H1450" i="3"/>
  <c r="I1450" i="3" s="1"/>
  <c r="L1450" i="3"/>
  <c r="O1450" i="3"/>
  <c r="Y1450" i="3" s="1"/>
  <c r="C1451" i="3"/>
  <c r="D1451" i="3"/>
  <c r="G1451" i="3"/>
  <c r="H1451" i="3"/>
  <c r="I1451" i="3" s="1"/>
  <c r="L1451" i="3"/>
  <c r="O1451" i="3"/>
  <c r="Y1451" i="3"/>
  <c r="C1452" i="3"/>
  <c r="D1452" i="3"/>
  <c r="G1452" i="3"/>
  <c r="H1452" i="3"/>
  <c r="I1452" i="3" s="1"/>
  <c r="L1452" i="3"/>
  <c r="O1452" i="3"/>
  <c r="Y1452" i="3"/>
  <c r="C1453" i="3"/>
  <c r="D1453" i="3"/>
  <c r="G1453" i="3"/>
  <c r="H1453" i="3"/>
  <c r="I1453" i="3" s="1"/>
  <c r="L1453" i="3"/>
  <c r="O1453" i="3"/>
  <c r="Y1453" i="3" s="1"/>
  <c r="C1454" i="3"/>
  <c r="D1454" i="3"/>
  <c r="G1454" i="3"/>
  <c r="H1454" i="3"/>
  <c r="I1454" i="3" s="1"/>
  <c r="L1454" i="3"/>
  <c r="O1454" i="3"/>
  <c r="Y1454" i="3" s="1"/>
  <c r="C1455" i="3"/>
  <c r="D1455" i="3"/>
  <c r="G1455" i="3"/>
  <c r="H1455" i="3"/>
  <c r="I1455" i="3" s="1"/>
  <c r="L1455" i="3"/>
  <c r="O1455" i="3"/>
  <c r="Y1455" i="3"/>
  <c r="C1456" i="3"/>
  <c r="D1456" i="3"/>
  <c r="G1456" i="3"/>
  <c r="H1456" i="3"/>
  <c r="I1456" i="3" s="1"/>
  <c r="L1456" i="3"/>
  <c r="O1456" i="3"/>
  <c r="Y1456" i="3"/>
  <c r="C1457" i="3"/>
  <c r="D1457" i="3"/>
  <c r="G1457" i="3"/>
  <c r="H1457" i="3"/>
  <c r="I1457" i="3" s="1"/>
  <c r="L1457" i="3"/>
  <c r="O1457" i="3"/>
  <c r="Y1457" i="3" s="1"/>
  <c r="C1458" i="3"/>
  <c r="D1458" i="3"/>
  <c r="G1458" i="3"/>
  <c r="H1458" i="3"/>
  <c r="I1458" i="3" s="1"/>
  <c r="L1458" i="3"/>
  <c r="O1458" i="3"/>
  <c r="Y1458" i="3" s="1"/>
  <c r="C1459" i="3"/>
  <c r="D1459" i="3"/>
  <c r="G1459" i="3"/>
  <c r="H1459" i="3"/>
  <c r="I1459" i="3" s="1"/>
  <c r="L1459" i="3"/>
  <c r="O1459" i="3"/>
  <c r="Y1459" i="3"/>
  <c r="C1460" i="3"/>
  <c r="D1460" i="3"/>
  <c r="G1460" i="3"/>
  <c r="H1460" i="3"/>
  <c r="I1460" i="3" s="1"/>
  <c r="L1460" i="3"/>
  <c r="O1460" i="3"/>
  <c r="Y1460" i="3"/>
  <c r="C1461" i="3"/>
  <c r="D1461" i="3"/>
  <c r="G1461" i="3"/>
  <c r="H1461" i="3"/>
  <c r="I1461" i="3" s="1"/>
  <c r="L1461" i="3"/>
  <c r="O1461" i="3"/>
  <c r="Y1461" i="3" s="1"/>
  <c r="C1462" i="3"/>
  <c r="D1462" i="3"/>
  <c r="G1462" i="3"/>
  <c r="H1462" i="3"/>
  <c r="I1462" i="3" s="1"/>
  <c r="L1462" i="3"/>
  <c r="O1462" i="3"/>
  <c r="Y1462" i="3" s="1"/>
  <c r="C1463" i="3"/>
  <c r="D1463" i="3"/>
  <c r="G1463" i="3"/>
  <c r="H1463" i="3"/>
  <c r="I1463" i="3" s="1"/>
  <c r="L1463" i="3"/>
  <c r="O1463" i="3"/>
  <c r="Y1463" i="3"/>
  <c r="C1464" i="3"/>
  <c r="D1464" i="3"/>
  <c r="G1464" i="3"/>
  <c r="H1464" i="3"/>
  <c r="I1464" i="3" s="1"/>
  <c r="L1464" i="3"/>
  <c r="O1464" i="3"/>
  <c r="Y1464" i="3"/>
  <c r="C1465" i="3"/>
  <c r="D1465" i="3"/>
  <c r="G1465" i="3"/>
  <c r="H1465" i="3"/>
  <c r="I1465" i="3" s="1"/>
  <c r="L1465" i="3"/>
  <c r="O1465" i="3"/>
  <c r="Y1465" i="3" s="1"/>
  <c r="C1466" i="3"/>
  <c r="D1466" i="3"/>
  <c r="G1466" i="3"/>
  <c r="H1466" i="3"/>
  <c r="I1466" i="3" s="1"/>
  <c r="L1466" i="3"/>
  <c r="O1466" i="3"/>
  <c r="Y1466" i="3" s="1"/>
  <c r="C1467" i="3"/>
  <c r="D1467" i="3"/>
  <c r="G1467" i="3"/>
  <c r="H1467" i="3"/>
  <c r="I1467" i="3" s="1"/>
  <c r="L1467" i="3"/>
  <c r="O1467" i="3"/>
  <c r="Y1467" i="3"/>
  <c r="C1468" i="3"/>
  <c r="D1468" i="3"/>
  <c r="G1468" i="3"/>
  <c r="H1468" i="3"/>
  <c r="I1468" i="3" s="1"/>
  <c r="L1468" i="3"/>
  <c r="O1468" i="3"/>
  <c r="Y1468" i="3"/>
  <c r="C1469" i="3"/>
  <c r="D1469" i="3"/>
  <c r="G1469" i="3"/>
  <c r="H1469" i="3"/>
  <c r="I1469" i="3" s="1"/>
  <c r="L1469" i="3"/>
  <c r="O1469" i="3"/>
  <c r="Y1469" i="3" s="1"/>
  <c r="C1470" i="3"/>
  <c r="D1470" i="3"/>
  <c r="G1470" i="3"/>
  <c r="H1470" i="3"/>
  <c r="I1470" i="3" s="1"/>
  <c r="L1470" i="3"/>
  <c r="O1470" i="3"/>
  <c r="Y1470" i="3" s="1"/>
  <c r="C1471" i="3"/>
  <c r="D1471" i="3"/>
  <c r="G1471" i="3"/>
  <c r="H1471" i="3"/>
  <c r="I1471" i="3" s="1"/>
  <c r="L1471" i="3"/>
  <c r="O1471" i="3"/>
  <c r="Y1471" i="3"/>
  <c r="C1472" i="3"/>
  <c r="D1472" i="3"/>
  <c r="G1472" i="3"/>
  <c r="H1472" i="3"/>
  <c r="I1472" i="3" s="1"/>
  <c r="L1472" i="3"/>
  <c r="O1472" i="3"/>
  <c r="Y1472" i="3"/>
  <c r="C1473" i="3"/>
  <c r="D1473" i="3"/>
  <c r="G1473" i="3"/>
  <c r="H1473" i="3"/>
  <c r="I1473" i="3" s="1"/>
  <c r="L1473" i="3"/>
  <c r="O1473" i="3"/>
  <c r="Y1473" i="3" s="1"/>
  <c r="C1474" i="3"/>
  <c r="D1474" i="3"/>
  <c r="G1474" i="3"/>
  <c r="H1474" i="3"/>
  <c r="I1474" i="3" s="1"/>
  <c r="L1474" i="3"/>
  <c r="O1474" i="3"/>
  <c r="Y1474" i="3"/>
  <c r="C1475" i="3"/>
  <c r="D1475" i="3"/>
  <c r="G1475" i="3"/>
  <c r="H1475" i="3"/>
  <c r="I1475" i="3" s="1"/>
  <c r="L1475" i="3"/>
  <c r="O1475" i="3"/>
  <c r="Y1475" i="3" s="1"/>
  <c r="C1476" i="3"/>
  <c r="D1476" i="3"/>
  <c r="G1476" i="3"/>
  <c r="H1476" i="3"/>
  <c r="I1476" i="3" s="1"/>
  <c r="L1476" i="3"/>
  <c r="O1476" i="3"/>
  <c r="Y1476" i="3" s="1"/>
  <c r="C1477" i="3"/>
  <c r="D1477" i="3"/>
  <c r="G1477" i="3"/>
  <c r="H1477" i="3"/>
  <c r="I1477" i="3" s="1"/>
  <c r="L1477" i="3"/>
  <c r="O1477" i="3"/>
  <c r="Y1477" i="3" s="1"/>
  <c r="C1478" i="3"/>
  <c r="D1478" i="3"/>
  <c r="G1478" i="3"/>
  <c r="H1478" i="3"/>
  <c r="I1478" i="3" s="1"/>
  <c r="L1478" i="3"/>
  <c r="O1478" i="3"/>
  <c r="Y1478" i="3" s="1"/>
  <c r="C1479" i="3"/>
  <c r="D1479" i="3"/>
  <c r="G1479" i="3"/>
  <c r="H1479" i="3"/>
  <c r="I1479" i="3" s="1"/>
  <c r="L1479" i="3"/>
  <c r="O1479" i="3"/>
  <c r="Y1479" i="3" s="1"/>
  <c r="C1480" i="3"/>
  <c r="D1480" i="3"/>
  <c r="G1480" i="3"/>
  <c r="H1480" i="3"/>
  <c r="I1480" i="3" s="1"/>
  <c r="L1480" i="3"/>
  <c r="O1480" i="3"/>
  <c r="Y1480" i="3" s="1"/>
  <c r="C1481" i="3"/>
  <c r="D1481" i="3"/>
  <c r="G1481" i="3"/>
  <c r="H1481" i="3"/>
  <c r="I1481" i="3" s="1"/>
  <c r="L1481" i="3"/>
  <c r="O1481" i="3"/>
  <c r="Y1481" i="3" s="1"/>
  <c r="C1482" i="3"/>
  <c r="D1482" i="3"/>
  <c r="G1482" i="3"/>
  <c r="H1482" i="3"/>
  <c r="I1482" i="3"/>
  <c r="M1482" i="3" s="1"/>
  <c r="L1482" i="3"/>
  <c r="O1482" i="3"/>
  <c r="Y1482" i="3"/>
  <c r="C1483" i="3"/>
  <c r="D1483" i="3"/>
  <c r="G1483" i="3"/>
  <c r="H1483" i="3"/>
  <c r="I1483" i="3" s="1"/>
  <c r="L1483" i="3"/>
  <c r="O1483" i="3"/>
  <c r="Y1483" i="3" s="1"/>
  <c r="C1484" i="3"/>
  <c r="D1484" i="3"/>
  <c r="G1484" i="3"/>
  <c r="H1484" i="3"/>
  <c r="I1484" i="3"/>
  <c r="M1484" i="3" s="1"/>
  <c r="J1484" i="3"/>
  <c r="L1484" i="3"/>
  <c r="O1484" i="3"/>
  <c r="Y1484" i="3"/>
  <c r="C1485" i="3"/>
  <c r="D1485" i="3"/>
  <c r="G1485" i="3"/>
  <c r="H1485" i="3"/>
  <c r="I1485" i="3" s="1"/>
  <c r="L1485" i="3"/>
  <c r="O1485" i="3"/>
  <c r="Y1485" i="3" s="1"/>
  <c r="C1486" i="3"/>
  <c r="D1486" i="3"/>
  <c r="G1486" i="3"/>
  <c r="H1486" i="3"/>
  <c r="I1486" i="3" s="1"/>
  <c r="L1486" i="3"/>
  <c r="O1486" i="3"/>
  <c r="Y1486" i="3" s="1"/>
  <c r="C1487" i="3"/>
  <c r="D1487" i="3"/>
  <c r="G1487" i="3"/>
  <c r="H1487" i="3"/>
  <c r="I1487" i="3" s="1"/>
  <c r="L1487" i="3"/>
  <c r="O1487" i="3"/>
  <c r="Y1487" i="3" s="1"/>
  <c r="C1488" i="3"/>
  <c r="D1488" i="3"/>
  <c r="G1488" i="3"/>
  <c r="H1488" i="3"/>
  <c r="I1488" i="3" s="1"/>
  <c r="L1488" i="3"/>
  <c r="O1488" i="3"/>
  <c r="Y1488" i="3" s="1"/>
  <c r="C1489" i="3"/>
  <c r="D1489" i="3"/>
  <c r="G1489" i="3"/>
  <c r="H1489" i="3"/>
  <c r="I1489" i="3" s="1"/>
  <c r="L1489" i="3"/>
  <c r="O1489" i="3"/>
  <c r="Y1489" i="3" s="1"/>
  <c r="C1490" i="3"/>
  <c r="D1490" i="3"/>
  <c r="G1490" i="3"/>
  <c r="H1490" i="3"/>
  <c r="I1490" i="3"/>
  <c r="M1490" i="3" s="1"/>
  <c r="L1490" i="3"/>
  <c r="O1490" i="3"/>
  <c r="Y1490" i="3"/>
  <c r="C1491" i="3"/>
  <c r="D1491" i="3"/>
  <c r="G1491" i="3"/>
  <c r="H1491" i="3"/>
  <c r="I1491" i="3" s="1"/>
  <c r="L1491" i="3"/>
  <c r="O1491" i="3"/>
  <c r="Y1491" i="3" s="1"/>
  <c r="C1492" i="3"/>
  <c r="D1492" i="3"/>
  <c r="G1492" i="3"/>
  <c r="H1492" i="3"/>
  <c r="I1492" i="3"/>
  <c r="M1492" i="3" s="1"/>
  <c r="J1492" i="3"/>
  <c r="L1492" i="3"/>
  <c r="O1492" i="3"/>
  <c r="Y1492" i="3"/>
  <c r="C1493" i="3"/>
  <c r="D1493" i="3"/>
  <c r="G1493" i="3"/>
  <c r="H1493" i="3"/>
  <c r="I1493" i="3" s="1"/>
  <c r="L1493" i="3"/>
  <c r="O1493" i="3"/>
  <c r="Y1493" i="3" s="1"/>
  <c r="C1494" i="3"/>
  <c r="D1494" i="3"/>
  <c r="G1494" i="3"/>
  <c r="H1494" i="3"/>
  <c r="I1494" i="3" s="1"/>
  <c r="L1494" i="3"/>
  <c r="O1494" i="3"/>
  <c r="Y1494" i="3" s="1"/>
  <c r="C1495" i="3"/>
  <c r="D1495" i="3"/>
  <c r="G1495" i="3"/>
  <c r="H1495" i="3"/>
  <c r="I1495" i="3" s="1"/>
  <c r="L1495" i="3"/>
  <c r="O1495" i="3"/>
  <c r="Y1495" i="3" s="1"/>
  <c r="C1496" i="3"/>
  <c r="D1496" i="3"/>
  <c r="G1496" i="3"/>
  <c r="H1496" i="3"/>
  <c r="I1496" i="3" s="1"/>
  <c r="L1496" i="3"/>
  <c r="O1496" i="3"/>
  <c r="Y1496" i="3" s="1"/>
  <c r="C1497" i="3"/>
  <c r="D1497" i="3"/>
  <c r="G1497" i="3"/>
  <c r="H1497" i="3"/>
  <c r="I1497" i="3" s="1"/>
  <c r="L1497" i="3"/>
  <c r="O1497" i="3"/>
  <c r="Y1497" i="3" s="1"/>
  <c r="C1498" i="3"/>
  <c r="D1498" i="3"/>
  <c r="G1498" i="3"/>
  <c r="H1498" i="3"/>
  <c r="I1498" i="3"/>
  <c r="M1498" i="3" s="1"/>
  <c r="L1498" i="3"/>
  <c r="O1498" i="3"/>
  <c r="Y1498" i="3"/>
  <c r="C1499" i="3"/>
  <c r="D1499" i="3"/>
  <c r="G1499" i="3"/>
  <c r="H1499" i="3"/>
  <c r="I1499" i="3" s="1"/>
  <c r="L1499" i="3"/>
  <c r="O1499" i="3"/>
  <c r="Y1499" i="3" s="1"/>
  <c r="C1500" i="3"/>
  <c r="D1500" i="3"/>
  <c r="G1500" i="3"/>
  <c r="H1500" i="3"/>
  <c r="I1500" i="3"/>
  <c r="M1500" i="3" s="1"/>
  <c r="J1500" i="3"/>
  <c r="L1500" i="3"/>
  <c r="O1500" i="3"/>
  <c r="Y1500" i="3"/>
  <c r="C1501" i="3"/>
  <c r="D1501" i="3"/>
  <c r="G1501" i="3"/>
  <c r="H1501" i="3"/>
  <c r="I1501" i="3" s="1"/>
  <c r="L1501" i="3"/>
  <c r="O1501" i="3"/>
  <c r="Y1501" i="3" s="1"/>
  <c r="C1502" i="3"/>
  <c r="D1502" i="3"/>
  <c r="G1502" i="3"/>
  <c r="H1502" i="3"/>
  <c r="I1502" i="3" s="1"/>
  <c r="L1502" i="3"/>
  <c r="O1502" i="3"/>
  <c r="Y1502" i="3" s="1"/>
  <c r="C1503" i="3"/>
  <c r="D1503" i="3"/>
  <c r="G1503" i="3"/>
  <c r="H1503" i="3"/>
  <c r="I1503" i="3" s="1"/>
  <c r="L1503" i="3"/>
  <c r="O1503" i="3"/>
  <c r="Y1503" i="3" s="1"/>
  <c r="C1504" i="3"/>
  <c r="D1504" i="3"/>
  <c r="G1504" i="3"/>
  <c r="H1504" i="3"/>
  <c r="I1504" i="3" s="1"/>
  <c r="L1504" i="3"/>
  <c r="O1504" i="3"/>
  <c r="Y1504" i="3" s="1"/>
  <c r="C1505" i="3"/>
  <c r="D1505" i="3"/>
  <c r="G1505" i="3"/>
  <c r="H1505" i="3"/>
  <c r="I1505" i="3" s="1"/>
  <c r="L1505" i="3"/>
  <c r="O1505" i="3"/>
  <c r="Y1505" i="3" s="1"/>
  <c r="C1506" i="3"/>
  <c r="D1506" i="3"/>
  <c r="G1506" i="3"/>
  <c r="H1506" i="3"/>
  <c r="I1506" i="3"/>
  <c r="M1506" i="3" s="1"/>
  <c r="L1506" i="3"/>
  <c r="O1506" i="3"/>
  <c r="Y1506" i="3"/>
  <c r="C1507" i="3"/>
  <c r="D1507" i="3"/>
  <c r="G1507" i="3"/>
  <c r="H1507" i="3"/>
  <c r="I1507" i="3" s="1"/>
  <c r="L1507" i="3"/>
  <c r="O1507" i="3"/>
  <c r="Y1507" i="3" s="1"/>
  <c r="C1508" i="3"/>
  <c r="D1508" i="3"/>
  <c r="G1508" i="3"/>
  <c r="H1508" i="3"/>
  <c r="I1508" i="3"/>
  <c r="M1508" i="3" s="1"/>
  <c r="J1508" i="3"/>
  <c r="L1508" i="3"/>
  <c r="O1508" i="3"/>
  <c r="Y1508" i="3"/>
  <c r="C1509" i="3"/>
  <c r="D1509" i="3"/>
  <c r="G1509" i="3"/>
  <c r="H1509" i="3"/>
  <c r="I1509" i="3" s="1"/>
  <c r="L1509" i="3"/>
  <c r="O1509" i="3"/>
  <c r="Y1509" i="3" s="1"/>
  <c r="C1510" i="3"/>
  <c r="D1510" i="3"/>
  <c r="G1510" i="3"/>
  <c r="H1510" i="3"/>
  <c r="I1510" i="3" s="1"/>
  <c r="L1510" i="3"/>
  <c r="O1510" i="3"/>
  <c r="Y1510" i="3" s="1"/>
  <c r="C1511" i="3"/>
  <c r="D1511" i="3"/>
  <c r="G1511" i="3"/>
  <c r="H1511" i="3"/>
  <c r="I1511" i="3" s="1"/>
  <c r="L1511" i="3"/>
  <c r="O1511" i="3"/>
  <c r="Y1511" i="3" s="1"/>
  <c r="C1512" i="3"/>
  <c r="D1512" i="3"/>
  <c r="G1512" i="3"/>
  <c r="H1512" i="3"/>
  <c r="I1512" i="3" s="1"/>
  <c r="L1512" i="3"/>
  <c r="O1512" i="3"/>
  <c r="Y1512" i="3" s="1"/>
  <c r="C1513" i="3"/>
  <c r="D1513" i="3"/>
  <c r="G1513" i="3"/>
  <c r="H1513" i="3"/>
  <c r="I1513" i="3" s="1"/>
  <c r="L1513" i="3"/>
  <c r="O1513" i="3"/>
  <c r="Y1513" i="3" s="1"/>
  <c r="C1514" i="3"/>
  <c r="D1514" i="3"/>
  <c r="G1514" i="3"/>
  <c r="H1514" i="3"/>
  <c r="I1514" i="3"/>
  <c r="M1514" i="3" s="1"/>
  <c r="L1514" i="3"/>
  <c r="O1514" i="3"/>
  <c r="Y1514" i="3"/>
  <c r="C1515" i="3"/>
  <c r="D1515" i="3"/>
  <c r="G1515" i="3"/>
  <c r="H1515" i="3"/>
  <c r="I1515" i="3" s="1"/>
  <c r="L1515" i="3"/>
  <c r="O1515" i="3"/>
  <c r="Y1515" i="3" s="1"/>
  <c r="C1516" i="3"/>
  <c r="D1516" i="3"/>
  <c r="G1516" i="3"/>
  <c r="H1516" i="3"/>
  <c r="I1516" i="3"/>
  <c r="M1516" i="3" s="1"/>
  <c r="J1516" i="3"/>
  <c r="L1516" i="3"/>
  <c r="O1516" i="3"/>
  <c r="Y1516" i="3"/>
  <c r="C1517" i="3"/>
  <c r="D1517" i="3"/>
  <c r="G1517" i="3"/>
  <c r="H1517" i="3"/>
  <c r="I1517" i="3" s="1"/>
  <c r="L1517" i="3"/>
  <c r="O1517" i="3"/>
  <c r="Y1517" i="3" s="1"/>
  <c r="C1518" i="3"/>
  <c r="D1518" i="3"/>
  <c r="G1518" i="3"/>
  <c r="H1518" i="3"/>
  <c r="I1518" i="3" s="1"/>
  <c r="L1518" i="3"/>
  <c r="O1518" i="3"/>
  <c r="Y1518" i="3" s="1"/>
  <c r="C1519" i="3"/>
  <c r="D1519" i="3"/>
  <c r="G1519" i="3"/>
  <c r="H1519" i="3"/>
  <c r="I1519" i="3" s="1"/>
  <c r="L1519" i="3"/>
  <c r="O1519" i="3"/>
  <c r="Y1519" i="3" s="1"/>
  <c r="C1520" i="3"/>
  <c r="D1520" i="3"/>
  <c r="G1520" i="3"/>
  <c r="H1520" i="3"/>
  <c r="I1520" i="3" s="1"/>
  <c r="L1520" i="3"/>
  <c r="O1520" i="3"/>
  <c r="Y1520" i="3" s="1"/>
  <c r="C1521" i="3"/>
  <c r="D1521" i="3"/>
  <c r="G1521" i="3"/>
  <c r="H1521" i="3"/>
  <c r="I1521" i="3" s="1"/>
  <c r="J1521" i="3" s="1"/>
  <c r="L1521" i="3"/>
  <c r="O1521" i="3"/>
  <c r="Y1521" i="3" s="1"/>
  <c r="C1522" i="3"/>
  <c r="D1522" i="3"/>
  <c r="G1522" i="3"/>
  <c r="H1522" i="3"/>
  <c r="I1522" i="3"/>
  <c r="M1522" i="3" s="1"/>
  <c r="L1522" i="3"/>
  <c r="O1522" i="3"/>
  <c r="Y1522" i="3"/>
  <c r="C1523" i="3"/>
  <c r="D1523" i="3"/>
  <c r="G1523" i="3"/>
  <c r="H1523" i="3"/>
  <c r="I1523" i="3" s="1"/>
  <c r="J1523" i="3" s="1"/>
  <c r="L1523" i="3"/>
  <c r="O1523" i="3"/>
  <c r="Y1523" i="3" s="1"/>
  <c r="C1524" i="3"/>
  <c r="D1524" i="3"/>
  <c r="G1524" i="3"/>
  <c r="H1524" i="3"/>
  <c r="I1524" i="3"/>
  <c r="M1524" i="3" s="1"/>
  <c r="J1524" i="3"/>
  <c r="L1524" i="3"/>
  <c r="O1524" i="3"/>
  <c r="Y1524" i="3"/>
  <c r="C1525" i="3"/>
  <c r="D1525" i="3"/>
  <c r="G1525" i="3"/>
  <c r="H1525" i="3"/>
  <c r="I1525" i="3" s="1"/>
  <c r="J1525" i="3" s="1"/>
  <c r="L1525" i="3"/>
  <c r="O1525" i="3"/>
  <c r="Y1525" i="3" s="1"/>
  <c r="C1526" i="3"/>
  <c r="D1526" i="3"/>
  <c r="G1526" i="3"/>
  <c r="H1526" i="3"/>
  <c r="I1526" i="3" s="1"/>
  <c r="L1526" i="3"/>
  <c r="O1526" i="3"/>
  <c r="Y1526" i="3" s="1"/>
  <c r="C1527" i="3"/>
  <c r="D1527" i="3"/>
  <c r="G1527" i="3"/>
  <c r="H1527" i="3"/>
  <c r="I1527" i="3" s="1"/>
  <c r="J1527" i="3" s="1"/>
  <c r="L1527" i="3"/>
  <c r="O1527" i="3"/>
  <c r="Y1527" i="3" s="1"/>
  <c r="C1528" i="3"/>
  <c r="D1528" i="3"/>
  <c r="G1528" i="3"/>
  <c r="H1528" i="3"/>
  <c r="I1528" i="3" s="1"/>
  <c r="L1528" i="3"/>
  <c r="O1528" i="3"/>
  <c r="Y1528" i="3" s="1"/>
  <c r="C1529" i="3"/>
  <c r="D1529" i="3"/>
  <c r="G1529" i="3"/>
  <c r="H1529" i="3"/>
  <c r="I1529" i="3" s="1"/>
  <c r="J1529" i="3" s="1"/>
  <c r="L1529" i="3"/>
  <c r="O1529" i="3"/>
  <c r="Y1529" i="3" s="1"/>
  <c r="C1530" i="3"/>
  <c r="D1530" i="3"/>
  <c r="G1530" i="3"/>
  <c r="H1530" i="3"/>
  <c r="I1530" i="3"/>
  <c r="M1530" i="3" s="1"/>
  <c r="L1530" i="3"/>
  <c r="O1530" i="3"/>
  <c r="Y1530" i="3"/>
  <c r="C1531" i="3"/>
  <c r="D1531" i="3"/>
  <c r="G1531" i="3"/>
  <c r="H1531" i="3"/>
  <c r="I1531" i="3" s="1"/>
  <c r="J1531" i="3" s="1"/>
  <c r="L1531" i="3"/>
  <c r="O1531" i="3"/>
  <c r="Y1531" i="3" s="1"/>
  <c r="C1532" i="3"/>
  <c r="D1532" i="3"/>
  <c r="G1532" i="3"/>
  <c r="H1532" i="3"/>
  <c r="I1532" i="3"/>
  <c r="M1532" i="3" s="1"/>
  <c r="J1532" i="3"/>
  <c r="L1532" i="3"/>
  <c r="O1532" i="3"/>
  <c r="Y1532" i="3"/>
  <c r="C1533" i="3"/>
  <c r="D1533" i="3"/>
  <c r="G1533" i="3"/>
  <c r="H1533" i="3"/>
  <c r="I1533" i="3" s="1"/>
  <c r="J1533" i="3" s="1"/>
  <c r="L1533" i="3"/>
  <c r="O1533" i="3"/>
  <c r="Y1533" i="3" s="1"/>
  <c r="C1534" i="3"/>
  <c r="D1534" i="3"/>
  <c r="G1534" i="3"/>
  <c r="H1534" i="3"/>
  <c r="I1534" i="3" s="1"/>
  <c r="L1534" i="3"/>
  <c r="O1534" i="3"/>
  <c r="Y1534" i="3" s="1"/>
  <c r="C1535" i="3"/>
  <c r="D1535" i="3"/>
  <c r="G1535" i="3"/>
  <c r="H1535" i="3"/>
  <c r="I1535" i="3" s="1"/>
  <c r="J1535" i="3" s="1"/>
  <c r="L1535" i="3"/>
  <c r="O1535" i="3"/>
  <c r="Y1535" i="3" s="1"/>
  <c r="C1536" i="3"/>
  <c r="D1536" i="3"/>
  <c r="G1536" i="3"/>
  <c r="H1536" i="3"/>
  <c r="I1536" i="3" s="1"/>
  <c r="L1536" i="3"/>
  <c r="O1536" i="3"/>
  <c r="Y1536" i="3" s="1"/>
  <c r="C1537" i="3"/>
  <c r="D1537" i="3"/>
  <c r="G1537" i="3"/>
  <c r="H1537" i="3"/>
  <c r="I1537" i="3" s="1"/>
  <c r="J1537" i="3" s="1"/>
  <c r="L1537" i="3"/>
  <c r="O1537" i="3"/>
  <c r="Y1537" i="3" s="1"/>
  <c r="C1538" i="3"/>
  <c r="D1538" i="3"/>
  <c r="G1538" i="3"/>
  <c r="H1538" i="3"/>
  <c r="I1538" i="3"/>
  <c r="M1538" i="3" s="1"/>
  <c r="L1538" i="3"/>
  <c r="O1538" i="3"/>
  <c r="Y1538" i="3"/>
  <c r="C1539" i="3"/>
  <c r="D1539" i="3"/>
  <c r="G1539" i="3"/>
  <c r="H1539" i="3"/>
  <c r="I1539" i="3" s="1"/>
  <c r="J1539" i="3" s="1"/>
  <c r="L1539" i="3"/>
  <c r="O1539" i="3"/>
  <c r="Y1539" i="3" s="1"/>
  <c r="C1540" i="3"/>
  <c r="D1540" i="3"/>
  <c r="G1540" i="3"/>
  <c r="H1540" i="3"/>
  <c r="I1540" i="3"/>
  <c r="M1540" i="3" s="1"/>
  <c r="J1540" i="3"/>
  <c r="L1540" i="3"/>
  <c r="O1540" i="3"/>
  <c r="Y1540" i="3"/>
  <c r="C1541" i="3"/>
  <c r="D1541" i="3"/>
  <c r="G1541" i="3"/>
  <c r="H1541" i="3"/>
  <c r="I1541" i="3" s="1"/>
  <c r="J1541" i="3" s="1"/>
  <c r="L1541" i="3"/>
  <c r="O1541" i="3"/>
  <c r="Y1541" i="3" s="1"/>
  <c r="C1542" i="3"/>
  <c r="D1542" i="3"/>
  <c r="G1542" i="3"/>
  <c r="H1542" i="3"/>
  <c r="I1542" i="3" s="1"/>
  <c r="L1542" i="3"/>
  <c r="O1542" i="3"/>
  <c r="Y1542" i="3" s="1"/>
  <c r="C1543" i="3"/>
  <c r="D1543" i="3"/>
  <c r="G1543" i="3"/>
  <c r="H1543" i="3"/>
  <c r="I1543" i="3" s="1"/>
  <c r="J1543" i="3" s="1"/>
  <c r="L1543" i="3"/>
  <c r="O1543" i="3"/>
  <c r="Y1543" i="3" s="1"/>
  <c r="C1544" i="3"/>
  <c r="D1544" i="3"/>
  <c r="G1544" i="3"/>
  <c r="H1544" i="3"/>
  <c r="I1544" i="3" s="1"/>
  <c r="L1544" i="3"/>
  <c r="O1544" i="3"/>
  <c r="Y1544" i="3" s="1"/>
  <c r="C1545" i="3"/>
  <c r="D1545" i="3"/>
  <c r="G1545" i="3"/>
  <c r="H1545" i="3"/>
  <c r="I1545" i="3" s="1"/>
  <c r="J1545" i="3" s="1"/>
  <c r="L1545" i="3"/>
  <c r="O1545" i="3"/>
  <c r="Y1545" i="3" s="1"/>
  <c r="C1546" i="3"/>
  <c r="D1546" i="3"/>
  <c r="G1546" i="3"/>
  <c r="H1546" i="3"/>
  <c r="I1546" i="3"/>
  <c r="M1546" i="3" s="1"/>
  <c r="L1546" i="3"/>
  <c r="O1546" i="3"/>
  <c r="Y1546" i="3"/>
  <c r="C1547" i="3"/>
  <c r="D1547" i="3"/>
  <c r="G1547" i="3"/>
  <c r="H1547" i="3"/>
  <c r="I1547" i="3" s="1"/>
  <c r="J1547" i="3" s="1"/>
  <c r="L1547" i="3"/>
  <c r="O1547" i="3"/>
  <c r="Y1547" i="3" s="1"/>
  <c r="C1548" i="3"/>
  <c r="D1548" i="3"/>
  <c r="G1548" i="3"/>
  <c r="H1548" i="3"/>
  <c r="I1548" i="3"/>
  <c r="M1548" i="3" s="1"/>
  <c r="J1548" i="3"/>
  <c r="L1548" i="3"/>
  <c r="O1548" i="3"/>
  <c r="Y1548" i="3"/>
  <c r="C1549" i="3"/>
  <c r="D1549" i="3"/>
  <c r="G1549" i="3"/>
  <c r="H1549" i="3"/>
  <c r="I1549" i="3" s="1"/>
  <c r="J1549" i="3" s="1"/>
  <c r="L1549" i="3"/>
  <c r="O1549" i="3"/>
  <c r="Y1549" i="3" s="1"/>
  <c r="C1550" i="3"/>
  <c r="D1550" i="3"/>
  <c r="G1550" i="3"/>
  <c r="H1550" i="3"/>
  <c r="I1550" i="3" s="1"/>
  <c r="L1550" i="3"/>
  <c r="O1550" i="3"/>
  <c r="Y1550" i="3" s="1"/>
  <c r="C1551" i="3"/>
  <c r="D1551" i="3"/>
  <c r="G1551" i="3"/>
  <c r="H1551" i="3"/>
  <c r="I1551" i="3" s="1"/>
  <c r="J1551" i="3" s="1"/>
  <c r="L1551" i="3"/>
  <c r="O1551" i="3"/>
  <c r="Y1551" i="3" s="1"/>
  <c r="C1552" i="3"/>
  <c r="D1552" i="3"/>
  <c r="G1552" i="3"/>
  <c r="H1552" i="3"/>
  <c r="I1552" i="3" s="1"/>
  <c r="L1552" i="3"/>
  <c r="O1552" i="3"/>
  <c r="Y1552" i="3" s="1"/>
  <c r="C1553" i="3"/>
  <c r="D1553" i="3"/>
  <c r="G1553" i="3"/>
  <c r="H1553" i="3"/>
  <c r="I1553" i="3" s="1"/>
  <c r="J1553" i="3" s="1"/>
  <c r="L1553" i="3"/>
  <c r="O1553" i="3"/>
  <c r="Y1553" i="3" s="1"/>
  <c r="C1554" i="3"/>
  <c r="D1554" i="3"/>
  <c r="G1554" i="3"/>
  <c r="H1554" i="3"/>
  <c r="I1554" i="3"/>
  <c r="M1554" i="3" s="1"/>
  <c r="L1554" i="3"/>
  <c r="O1554" i="3"/>
  <c r="Y1554" i="3"/>
  <c r="C1555" i="3"/>
  <c r="D1555" i="3"/>
  <c r="G1555" i="3"/>
  <c r="H1555" i="3"/>
  <c r="I1555" i="3" s="1"/>
  <c r="J1555" i="3" s="1"/>
  <c r="L1555" i="3"/>
  <c r="O1555" i="3"/>
  <c r="Y1555" i="3" s="1"/>
  <c r="C1556" i="3"/>
  <c r="D1556" i="3"/>
  <c r="G1556" i="3"/>
  <c r="H1556" i="3"/>
  <c r="I1556" i="3"/>
  <c r="M1556" i="3" s="1"/>
  <c r="J1556" i="3"/>
  <c r="L1556" i="3"/>
  <c r="O1556" i="3"/>
  <c r="Y1556" i="3"/>
  <c r="C1557" i="3"/>
  <c r="D1557" i="3"/>
  <c r="G1557" i="3"/>
  <c r="H1557" i="3"/>
  <c r="I1557" i="3" s="1"/>
  <c r="J1557" i="3" s="1"/>
  <c r="L1557" i="3"/>
  <c r="O1557" i="3"/>
  <c r="Y1557" i="3" s="1"/>
  <c r="C1558" i="3"/>
  <c r="D1558" i="3"/>
  <c r="G1558" i="3"/>
  <c r="H1558" i="3"/>
  <c r="I1558" i="3" s="1"/>
  <c r="L1558" i="3"/>
  <c r="O1558" i="3"/>
  <c r="Y1558" i="3" s="1"/>
  <c r="C1559" i="3"/>
  <c r="D1559" i="3"/>
  <c r="G1559" i="3"/>
  <c r="H1559" i="3"/>
  <c r="I1559" i="3" s="1"/>
  <c r="J1559" i="3" s="1"/>
  <c r="L1559" i="3"/>
  <c r="O1559" i="3"/>
  <c r="Y1559" i="3" s="1"/>
  <c r="C1560" i="3"/>
  <c r="D1560" i="3"/>
  <c r="G1560" i="3"/>
  <c r="H1560" i="3"/>
  <c r="I1560" i="3" s="1"/>
  <c r="M1560" i="3" s="1"/>
  <c r="L1560" i="3"/>
  <c r="O1560" i="3"/>
  <c r="Y1560" i="3"/>
  <c r="C1561" i="3"/>
  <c r="D1561" i="3"/>
  <c r="G1561" i="3"/>
  <c r="H1561" i="3"/>
  <c r="I1561" i="3" s="1"/>
  <c r="L1561" i="3"/>
  <c r="O1561" i="3"/>
  <c r="Y1561" i="3" s="1"/>
  <c r="C1562" i="3"/>
  <c r="D1562" i="3"/>
  <c r="G1562" i="3"/>
  <c r="H1562" i="3"/>
  <c r="I1562" i="3"/>
  <c r="L1562" i="3"/>
  <c r="O1562" i="3"/>
  <c r="Y1562" i="3" s="1"/>
  <c r="C1563" i="3"/>
  <c r="D1563" i="3"/>
  <c r="G1563" i="3"/>
  <c r="H1563" i="3"/>
  <c r="I1563" i="3" s="1"/>
  <c r="L1563" i="3"/>
  <c r="O1563" i="3"/>
  <c r="Y1563" i="3" s="1"/>
  <c r="C1564" i="3"/>
  <c r="D1564" i="3"/>
  <c r="G1564" i="3"/>
  <c r="H1564" i="3"/>
  <c r="I1564" i="3"/>
  <c r="J1564" i="3" s="1"/>
  <c r="L1564" i="3"/>
  <c r="O1564" i="3"/>
  <c r="Y1564" i="3" s="1"/>
  <c r="C1565" i="3"/>
  <c r="D1565" i="3"/>
  <c r="G1565" i="3"/>
  <c r="H1565" i="3"/>
  <c r="I1565" i="3"/>
  <c r="J1565" i="3" s="1"/>
  <c r="L1565" i="3"/>
  <c r="O1565" i="3"/>
  <c r="Y1565" i="3" s="1"/>
  <c r="C1566" i="3"/>
  <c r="D1566" i="3"/>
  <c r="G1566" i="3"/>
  <c r="H1566" i="3"/>
  <c r="I1566" i="3"/>
  <c r="J1566" i="3"/>
  <c r="L1566" i="3"/>
  <c r="O1566" i="3"/>
  <c r="Y1566" i="3"/>
  <c r="C1567" i="3"/>
  <c r="D1567" i="3"/>
  <c r="G1567" i="3"/>
  <c r="H1567" i="3"/>
  <c r="I1567" i="3"/>
  <c r="J1567" i="3" s="1"/>
  <c r="L1567" i="3"/>
  <c r="O1567" i="3"/>
  <c r="Y1567" i="3" s="1"/>
  <c r="C1568" i="3"/>
  <c r="D1568" i="3"/>
  <c r="G1568" i="3"/>
  <c r="H1568" i="3"/>
  <c r="I1568" i="3"/>
  <c r="L1568" i="3"/>
  <c r="O1568" i="3"/>
  <c r="Y1568" i="3" s="1"/>
  <c r="C1569" i="3"/>
  <c r="D1569" i="3"/>
  <c r="G1569" i="3"/>
  <c r="H1569" i="3"/>
  <c r="I1569" i="3" s="1"/>
  <c r="L1569" i="3"/>
  <c r="O1569" i="3"/>
  <c r="Y1569" i="3" s="1"/>
  <c r="C1570" i="3"/>
  <c r="D1570" i="3"/>
  <c r="G1570" i="3"/>
  <c r="H1570" i="3"/>
  <c r="I1570" i="3" s="1"/>
  <c r="M1570" i="3" s="1"/>
  <c r="L1570" i="3"/>
  <c r="O1570" i="3"/>
  <c r="Y1570" i="3" s="1"/>
  <c r="C1571" i="3"/>
  <c r="D1571" i="3"/>
  <c r="G1571" i="3"/>
  <c r="H1571" i="3"/>
  <c r="I1571" i="3" s="1"/>
  <c r="L1571" i="3"/>
  <c r="O1571" i="3"/>
  <c r="Y1571" i="3" s="1"/>
  <c r="C1572" i="3"/>
  <c r="D1572" i="3"/>
  <c r="G1572" i="3"/>
  <c r="H1572" i="3"/>
  <c r="I1572" i="3" s="1"/>
  <c r="J1572" i="3" s="1"/>
  <c r="L1572" i="3"/>
  <c r="O1572" i="3"/>
  <c r="Y1572" i="3" s="1"/>
  <c r="C1573" i="3"/>
  <c r="D1573" i="3"/>
  <c r="G1573" i="3"/>
  <c r="H1573" i="3"/>
  <c r="I1573" i="3" s="1"/>
  <c r="J1573" i="3" s="1"/>
  <c r="L1573" i="3"/>
  <c r="O1573" i="3"/>
  <c r="Y1573" i="3" s="1"/>
  <c r="C1574" i="3"/>
  <c r="D1574" i="3"/>
  <c r="G1574" i="3"/>
  <c r="H1574" i="3"/>
  <c r="I1574" i="3" s="1"/>
  <c r="J1574" i="3" s="1"/>
  <c r="L1574" i="3"/>
  <c r="O1574" i="3"/>
  <c r="Y1574" i="3" s="1"/>
  <c r="C1575" i="3"/>
  <c r="D1575" i="3"/>
  <c r="G1575" i="3"/>
  <c r="H1575" i="3"/>
  <c r="I1575" i="3" s="1"/>
  <c r="J1575" i="3" s="1"/>
  <c r="L1575" i="3"/>
  <c r="O1575" i="3"/>
  <c r="Y1575" i="3" s="1"/>
  <c r="C1576" i="3"/>
  <c r="D1576" i="3"/>
  <c r="G1576" i="3"/>
  <c r="H1576" i="3"/>
  <c r="I1576" i="3" s="1"/>
  <c r="M1576" i="3" s="1"/>
  <c r="L1576" i="3"/>
  <c r="O1576" i="3"/>
  <c r="Y1576" i="3"/>
  <c r="C1577" i="3"/>
  <c r="D1577" i="3"/>
  <c r="G1577" i="3"/>
  <c r="H1577" i="3"/>
  <c r="I1577" i="3" s="1"/>
  <c r="L1577" i="3"/>
  <c r="O1577" i="3"/>
  <c r="Y1577" i="3" s="1"/>
  <c r="C1578" i="3"/>
  <c r="D1578" i="3"/>
  <c r="G1578" i="3"/>
  <c r="H1578" i="3"/>
  <c r="I1578" i="3"/>
  <c r="L1578" i="3"/>
  <c r="O1578" i="3"/>
  <c r="Y1578" i="3" s="1"/>
  <c r="C1579" i="3"/>
  <c r="D1579" i="3"/>
  <c r="G1579" i="3"/>
  <c r="H1579" i="3"/>
  <c r="I1579" i="3" s="1"/>
  <c r="L1579" i="3"/>
  <c r="O1579" i="3"/>
  <c r="Y1579" i="3" s="1"/>
  <c r="C1580" i="3"/>
  <c r="D1580" i="3"/>
  <c r="G1580" i="3"/>
  <c r="H1580" i="3"/>
  <c r="I1580" i="3"/>
  <c r="J1580" i="3" s="1"/>
  <c r="L1580" i="3"/>
  <c r="O1580" i="3"/>
  <c r="Y1580" i="3" s="1"/>
  <c r="C1581" i="3"/>
  <c r="D1581" i="3"/>
  <c r="G1581" i="3"/>
  <c r="H1581" i="3"/>
  <c r="I1581" i="3"/>
  <c r="J1581" i="3" s="1"/>
  <c r="L1581" i="3"/>
  <c r="O1581" i="3"/>
  <c r="Y1581" i="3" s="1"/>
  <c r="C1582" i="3"/>
  <c r="D1582" i="3"/>
  <c r="G1582" i="3"/>
  <c r="H1582" i="3"/>
  <c r="I1582" i="3"/>
  <c r="J1582" i="3"/>
  <c r="L1582" i="3"/>
  <c r="O1582" i="3"/>
  <c r="Y1582" i="3"/>
  <c r="C1583" i="3"/>
  <c r="D1583" i="3"/>
  <c r="G1583" i="3"/>
  <c r="H1583" i="3"/>
  <c r="I1583" i="3"/>
  <c r="J1583" i="3" s="1"/>
  <c r="L1583" i="3"/>
  <c r="O1583" i="3"/>
  <c r="Y1583" i="3" s="1"/>
  <c r="C1584" i="3"/>
  <c r="D1584" i="3"/>
  <c r="G1584" i="3"/>
  <c r="H1584" i="3"/>
  <c r="I1584" i="3"/>
  <c r="L1584" i="3"/>
  <c r="O1584" i="3"/>
  <c r="Y1584" i="3" s="1"/>
  <c r="C1585" i="3"/>
  <c r="D1585" i="3"/>
  <c r="G1585" i="3"/>
  <c r="H1585" i="3"/>
  <c r="I1585" i="3" s="1"/>
  <c r="L1585" i="3"/>
  <c r="O1585" i="3"/>
  <c r="Y1585" i="3" s="1"/>
  <c r="C1586" i="3"/>
  <c r="D1586" i="3"/>
  <c r="G1586" i="3"/>
  <c r="H1586" i="3"/>
  <c r="I1586" i="3" s="1"/>
  <c r="M1586" i="3" s="1"/>
  <c r="L1586" i="3"/>
  <c r="O1586" i="3"/>
  <c r="Y1586" i="3" s="1"/>
  <c r="C1587" i="3"/>
  <c r="D1587" i="3"/>
  <c r="G1587" i="3"/>
  <c r="H1587" i="3"/>
  <c r="I1587" i="3" s="1"/>
  <c r="L1587" i="3"/>
  <c r="O1587" i="3"/>
  <c r="Y1587" i="3" s="1"/>
  <c r="C1588" i="3"/>
  <c r="D1588" i="3"/>
  <c r="G1588" i="3"/>
  <c r="H1588" i="3"/>
  <c r="I1588" i="3" s="1"/>
  <c r="J1588" i="3" s="1"/>
  <c r="L1588" i="3"/>
  <c r="O1588" i="3"/>
  <c r="Y1588" i="3" s="1"/>
  <c r="C1589" i="3"/>
  <c r="D1589" i="3"/>
  <c r="G1589" i="3"/>
  <c r="H1589" i="3"/>
  <c r="I1589" i="3" s="1"/>
  <c r="J1589" i="3" s="1"/>
  <c r="L1589" i="3"/>
  <c r="O1589" i="3"/>
  <c r="Y1589" i="3" s="1"/>
  <c r="C1590" i="3"/>
  <c r="D1590" i="3"/>
  <c r="G1590" i="3"/>
  <c r="H1590" i="3"/>
  <c r="I1590" i="3" s="1"/>
  <c r="J1590" i="3" s="1"/>
  <c r="L1590" i="3"/>
  <c r="O1590" i="3"/>
  <c r="Y1590" i="3" s="1"/>
  <c r="C1591" i="3"/>
  <c r="D1591" i="3"/>
  <c r="G1591" i="3"/>
  <c r="H1591" i="3"/>
  <c r="I1591" i="3" s="1"/>
  <c r="J1591" i="3" s="1"/>
  <c r="L1591" i="3"/>
  <c r="O1591" i="3"/>
  <c r="Y1591" i="3" s="1"/>
  <c r="C1592" i="3"/>
  <c r="D1592" i="3"/>
  <c r="G1592" i="3"/>
  <c r="H1592" i="3"/>
  <c r="I1592" i="3" s="1"/>
  <c r="M1592" i="3" s="1"/>
  <c r="L1592" i="3"/>
  <c r="O1592" i="3"/>
  <c r="Y1592" i="3"/>
  <c r="C1593" i="3"/>
  <c r="D1593" i="3"/>
  <c r="G1593" i="3"/>
  <c r="H1593" i="3"/>
  <c r="I1593" i="3" s="1"/>
  <c r="L1593" i="3"/>
  <c r="O1593" i="3"/>
  <c r="Y1593" i="3" s="1"/>
  <c r="C1594" i="3"/>
  <c r="D1594" i="3"/>
  <c r="G1594" i="3"/>
  <c r="H1594" i="3"/>
  <c r="I1594" i="3"/>
  <c r="L1594" i="3"/>
  <c r="O1594" i="3"/>
  <c r="Y1594" i="3" s="1"/>
  <c r="C1595" i="3"/>
  <c r="D1595" i="3"/>
  <c r="G1595" i="3"/>
  <c r="H1595" i="3"/>
  <c r="I1595" i="3" s="1"/>
  <c r="L1595" i="3"/>
  <c r="O1595" i="3"/>
  <c r="Y1595" i="3" s="1"/>
  <c r="C1596" i="3"/>
  <c r="D1596" i="3"/>
  <c r="G1596" i="3"/>
  <c r="H1596" i="3"/>
  <c r="I1596" i="3"/>
  <c r="J1596" i="3" s="1"/>
  <c r="L1596" i="3"/>
  <c r="O1596" i="3"/>
  <c r="Y1596" i="3" s="1"/>
  <c r="C1597" i="3"/>
  <c r="D1597" i="3"/>
  <c r="G1597" i="3"/>
  <c r="H1597" i="3"/>
  <c r="I1597" i="3"/>
  <c r="J1597" i="3" s="1"/>
  <c r="L1597" i="3"/>
  <c r="O1597" i="3"/>
  <c r="Y1597" i="3" s="1"/>
  <c r="C1598" i="3"/>
  <c r="D1598" i="3"/>
  <c r="G1598" i="3"/>
  <c r="H1598" i="3"/>
  <c r="I1598" i="3"/>
  <c r="J1598" i="3"/>
  <c r="L1598" i="3"/>
  <c r="O1598" i="3"/>
  <c r="Y1598" i="3"/>
  <c r="C1599" i="3"/>
  <c r="D1599" i="3"/>
  <c r="G1599" i="3"/>
  <c r="H1599" i="3"/>
  <c r="I1599" i="3"/>
  <c r="J1599" i="3" s="1"/>
  <c r="L1599" i="3"/>
  <c r="O1599" i="3"/>
  <c r="Y1599" i="3" s="1"/>
  <c r="C1600" i="3"/>
  <c r="D1600" i="3"/>
  <c r="G1600" i="3"/>
  <c r="H1600" i="3"/>
  <c r="I1600" i="3"/>
  <c r="L1600" i="3"/>
  <c r="O1600" i="3"/>
  <c r="Y1600" i="3" s="1"/>
  <c r="C1601" i="3"/>
  <c r="D1601" i="3"/>
  <c r="G1601" i="3"/>
  <c r="H1601" i="3"/>
  <c r="I1601" i="3" s="1"/>
  <c r="L1601" i="3"/>
  <c r="O1601" i="3"/>
  <c r="Y1601" i="3" s="1"/>
  <c r="C1602" i="3"/>
  <c r="D1602" i="3"/>
  <c r="G1602" i="3"/>
  <c r="H1602" i="3"/>
  <c r="I1602" i="3" s="1"/>
  <c r="M1602" i="3" s="1"/>
  <c r="L1602" i="3"/>
  <c r="O1602" i="3"/>
  <c r="Y1602" i="3" s="1"/>
  <c r="C1603" i="3"/>
  <c r="D1603" i="3"/>
  <c r="G1603" i="3"/>
  <c r="H1603" i="3"/>
  <c r="I1603" i="3" s="1"/>
  <c r="L1603" i="3"/>
  <c r="O1603" i="3"/>
  <c r="Y1603" i="3" s="1"/>
  <c r="C1604" i="3"/>
  <c r="D1604" i="3"/>
  <c r="G1604" i="3"/>
  <c r="H1604" i="3"/>
  <c r="I1604" i="3" s="1"/>
  <c r="J1604" i="3" s="1"/>
  <c r="L1604" i="3"/>
  <c r="O1604" i="3"/>
  <c r="Y1604" i="3" s="1"/>
  <c r="C1605" i="3"/>
  <c r="D1605" i="3"/>
  <c r="G1605" i="3"/>
  <c r="H1605" i="3"/>
  <c r="I1605" i="3" s="1"/>
  <c r="J1605" i="3" s="1"/>
  <c r="L1605" i="3"/>
  <c r="O1605" i="3"/>
  <c r="Y1605" i="3" s="1"/>
  <c r="C1606" i="3"/>
  <c r="D1606" i="3"/>
  <c r="G1606" i="3"/>
  <c r="H1606" i="3"/>
  <c r="I1606" i="3" s="1"/>
  <c r="J1606" i="3" s="1"/>
  <c r="L1606" i="3"/>
  <c r="O1606" i="3"/>
  <c r="Y1606" i="3" s="1"/>
  <c r="C1607" i="3"/>
  <c r="D1607" i="3"/>
  <c r="G1607" i="3"/>
  <c r="H1607" i="3"/>
  <c r="I1607" i="3" s="1"/>
  <c r="J1607" i="3" s="1"/>
  <c r="L1607" i="3"/>
  <c r="O1607" i="3"/>
  <c r="Y1607" i="3" s="1"/>
  <c r="C1608" i="3"/>
  <c r="D1608" i="3"/>
  <c r="G1608" i="3"/>
  <c r="H1608" i="3"/>
  <c r="I1608" i="3" s="1"/>
  <c r="M1608" i="3" s="1"/>
  <c r="L1608" i="3"/>
  <c r="O1608" i="3"/>
  <c r="Y1608" i="3"/>
  <c r="C1609" i="3"/>
  <c r="D1609" i="3"/>
  <c r="G1609" i="3"/>
  <c r="H1609" i="3"/>
  <c r="I1609" i="3" s="1"/>
  <c r="L1609" i="3"/>
  <c r="O1609" i="3"/>
  <c r="Y1609" i="3" s="1"/>
  <c r="C1610" i="3"/>
  <c r="D1610" i="3"/>
  <c r="G1610" i="3"/>
  <c r="H1610" i="3"/>
  <c r="I1610" i="3"/>
  <c r="L1610" i="3"/>
  <c r="O1610" i="3"/>
  <c r="Y1610" i="3" s="1"/>
  <c r="C1611" i="3"/>
  <c r="D1611" i="3"/>
  <c r="G1611" i="3"/>
  <c r="H1611" i="3"/>
  <c r="I1611" i="3" s="1"/>
  <c r="L1611" i="3"/>
  <c r="O1611" i="3"/>
  <c r="Y1611" i="3" s="1"/>
  <c r="C1612" i="3"/>
  <c r="D1612" i="3"/>
  <c r="G1612" i="3"/>
  <c r="H1612" i="3"/>
  <c r="I1612" i="3"/>
  <c r="J1612" i="3" s="1"/>
  <c r="L1612" i="3"/>
  <c r="O1612" i="3"/>
  <c r="Y1612" i="3" s="1"/>
  <c r="C1613" i="3"/>
  <c r="D1613" i="3"/>
  <c r="G1613" i="3"/>
  <c r="H1613" i="3"/>
  <c r="I1613" i="3"/>
  <c r="J1613" i="3" s="1"/>
  <c r="L1613" i="3"/>
  <c r="O1613" i="3"/>
  <c r="Y1613" i="3" s="1"/>
  <c r="C1614" i="3"/>
  <c r="D1614" i="3"/>
  <c r="G1614" i="3"/>
  <c r="H1614" i="3"/>
  <c r="I1614" i="3"/>
  <c r="J1614" i="3"/>
  <c r="L1614" i="3"/>
  <c r="O1614" i="3"/>
  <c r="Y1614" i="3"/>
  <c r="C1615" i="3"/>
  <c r="D1615" i="3"/>
  <c r="G1615" i="3"/>
  <c r="H1615" i="3"/>
  <c r="I1615" i="3"/>
  <c r="J1615" i="3" s="1"/>
  <c r="L1615" i="3"/>
  <c r="O1615" i="3"/>
  <c r="Y1615" i="3" s="1"/>
  <c r="C1616" i="3"/>
  <c r="D1616" i="3"/>
  <c r="G1616" i="3"/>
  <c r="H1616" i="3"/>
  <c r="I1616" i="3"/>
  <c r="L1616" i="3"/>
  <c r="O1616" i="3"/>
  <c r="Y1616" i="3" s="1"/>
  <c r="C1617" i="3"/>
  <c r="D1617" i="3"/>
  <c r="G1617" i="3"/>
  <c r="H1617" i="3"/>
  <c r="I1617" i="3" s="1"/>
  <c r="L1617" i="3"/>
  <c r="O1617" i="3"/>
  <c r="Y1617" i="3" s="1"/>
  <c r="C1618" i="3"/>
  <c r="D1618" i="3"/>
  <c r="G1618" i="3"/>
  <c r="H1618" i="3"/>
  <c r="I1618" i="3" s="1"/>
  <c r="M1618" i="3" s="1"/>
  <c r="L1618" i="3"/>
  <c r="O1618" i="3"/>
  <c r="Y1618" i="3" s="1"/>
  <c r="C1619" i="3"/>
  <c r="D1619" i="3"/>
  <c r="G1619" i="3"/>
  <c r="H1619" i="3"/>
  <c r="I1619" i="3" s="1"/>
  <c r="L1619" i="3"/>
  <c r="O1619" i="3"/>
  <c r="Y1619" i="3" s="1"/>
  <c r="C1620" i="3"/>
  <c r="D1620" i="3"/>
  <c r="G1620" i="3"/>
  <c r="H1620" i="3"/>
  <c r="I1620" i="3" s="1"/>
  <c r="J1620" i="3" s="1"/>
  <c r="L1620" i="3"/>
  <c r="O1620" i="3"/>
  <c r="Y1620" i="3" s="1"/>
  <c r="C1621" i="3"/>
  <c r="D1621" i="3"/>
  <c r="G1621" i="3"/>
  <c r="H1621" i="3"/>
  <c r="I1621" i="3" s="1"/>
  <c r="J1621" i="3" s="1"/>
  <c r="L1621" i="3"/>
  <c r="O1621" i="3"/>
  <c r="Y1621" i="3" s="1"/>
  <c r="C1622" i="3"/>
  <c r="D1622" i="3"/>
  <c r="G1622" i="3"/>
  <c r="H1622" i="3"/>
  <c r="I1622" i="3" s="1"/>
  <c r="J1622" i="3" s="1"/>
  <c r="L1622" i="3"/>
  <c r="O1622" i="3"/>
  <c r="Y1622" i="3" s="1"/>
  <c r="C1623" i="3"/>
  <c r="D1623" i="3"/>
  <c r="G1623" i="3"/>
  <c r="H1623" i="3"/>
  <c r="I1623" i="3" s="1"/>
  <c r="J1623" i="3" s="1"/>
  <c r="L1623" i="3"/>
  <c r="O1623" i="3"/>
  <c r="Y1623" i="3" s="1"/>
  <c r="C1624" i="3"/>
  <c r="D1624" i="3"/>
  <c r="G1624" i="3"/>
  <c r="H1624" i="3"/>
  <c r="I1624" i="3" s="1"/>
  <c r="M1624" i="3" s="1"/>
  <c r="L1624" i="3"/>
  <c r="O1624" i="3"/>
  <c r="Y1624" i="3"/>
  <c r="C1625" i="3"/>
  <c r="D1625" i="3"/>
  <c r="G1625" i="3"/>
  <c r="H1625" i="3"/>
  <c r="I1625" i="3" s="1"/>
  <c r="L1625" i="3"/>
  <c r="O1625" i="3"/>
  <c r="Y1625" i="3" s="1"/>
  <c r="C1626" i="3"/>
  <c r="D1626" i="3"/>
  <c r="G1626" i="3"/>
  <c r="H1626" i="3"/>
  <c r="I1626" i="3"/>
  <c r="L1626" i="3"/>
  <c r="O1626" i="3"/>
  <c r="Y1626" i="3" s="1"/>
  <c r="C1627" i="3"/>
  <c r="D1627" i="3"/>
  <c r="G1627" i="3"/>
  <c r="H1627" i="3"/>
  <c r="I1627" i="3" s="1"/>
  <c r="L1627" i="3"/>
  <c r="O1627" i="3"/>
  <c r="Y1627" i="3" s="1"/>
  <c r="C1628" i="3"/>
  <c r="D1628" i="3"/>
  <c r="G1628" i="3"/>
  <c r="H1628" i="3"/>
  <c r="I1628" i="3"/>
  <c r="J1628" i="3" s="1"/>
  <c r="L1628" i="3"/>
  <c r="O1628" i="3"/>
  <c r="Y1628" i="3" s="1"/>
  <c r="C1629" i="3"/>
  <c r="D1629" i="3"/>
  <c r="G1629" i="3"/>
  <c r="H1629" i="3"/>
  <c r="I1629" i="3"/>
  <c r="J1629" i="3" s="1"/>
  <c r="L1629" i="3"/>
  <c r="O1629" i="3"/>
  <c r="Y1629" i="3" s="1"/>
  <c r="C1630" i="3"/>
  <c r="D1630" i="3"/>
  <c r="G1630" i="3"/>
  <c r="H1630" i="3"/>
  <c r="I1630" i="3"/>
  <c r="J1630" i="3"/>
  <c r="L1630" i="3"/>
  <c r="O1630" i="3"/>
  <c r="Y1630" i="3"/>
  <c r="C1631" i="3"/>
  <c r="D1631" i="3"/>
  <c r="G1631" i="3"/>
  <c r="H1631" i="3"/>
  <c r="I1631" i="3"/>
  <c r="J1631" i="3" s="1"/>
  <c r="L1631" i="3"/>
  <c r="O1631" i="3"/>
  <c r="Y1631" i="3" s="1"/>
  <c r="C1632" i="3"/>
  <c r="D1632" i="3"/>
  <c r="G1632" i="3"/>
  <c r="H1632" i="3"/>
  <c r="I1632" i="3"/>
  <c r="L1632" i="3"/>
  <c r="O1632" i="3"/>
  <c r="Y1632" i="3" s="1"/>
  <c r="C1633" i="3"/>
  <c r="D1633" i="3"/>
  <c r="G1633" i="3"/>
  <c r="H1633" i="3"/>
  <c r="I1633" i="3" s="1"/>
  <c r="L1633" i="3"/>
  <c r="O1633" i="3"/>
  <c r="Y1633" i="3" s="1"/>
  <c r="C1634" i="3"/>
  <c r="D1634" i="3"/>
  <c r="G1634" i="3"/>
  <c r="H1634" i="3"/>
  <c r="I1634" i="3" s="1"/>
  <c r="L1634" i="3"/>
  <c r="O1634" i="3"/>
  <c r="Y1634" i="3" s="1"/>
  <c r="C1635" i="3"/>
  <c r="D1635" i="3"/>
  <c r="G1635" i="3"/>
  <c r="H1635" i="3"/>
  <c r="I1635" i="3" s="1"/>
  <c r="L1635" i="3"/>
  <c r="O1635" i="3"/>
  <c r="Y1635" i="3" s="1"/>
  <c r="C1636" i="3"/>
  <c r="D1636" i="3"/>
  <c r="G1636" i="3"/>
  <c r="H1636" i="3"/>
  <c r="I1636" i="3"/>
  <c r="M1636" i="3" s="1"/>
  <c r="L1636" i="3"/>
  <c r="O1636" i="3"/>
  <c r="Y1636" i="3"/>
  <c r="C1637" i="3"/>
  <c r="D1637" i="3"/>
  <c r="G1637" i="3"/>
  <c r="H1637" i="3"/>
  <c r="I1637" i="3" s="1"/>
  <c r="L1637" i="3"/>
  <c r="O1637" i="3"/>
  <c r="Y1637" i="3" s="1"/>
  <c r="C1638" i="3"/>
  <c r="D1638" i="3"/>
  <c r="G1638" i="3"/>
  <c r="H1638" i="3"/>
  <c r="I1638" i="3"/>
  <c r="M1638" i="3" s="1"/>
  <c r="J1638" i="3"/>
  <c r="L1638" i="3"/>
  <c r="O1638" i="3"/>
  <c r="Y1638" i="3"/>
  <c r="C1639" i="3"/>
  <c r="D1639" i="3"/>
  <c r="G1639" i="3"/>
  <c r="H1639" i="3"/>
  <c r="I1639" i="3" s="1"/>
  <c r="L1639" i="3"/>
  <c r="O1639" i="3"/>
  <c r="Y1639" i="3" s="1"/>
  <c r="C1640" i="3"/>
  <c r="D1640" i="3"/>
  <c r="G1640" i="3"/>
  <c r="H1640" i="3"/>
  <c r="I1640" i="3" s="1"/>
  <c r="L1640" i="3"/>
  <c r="O1640" i="3"/>
  <c r="Y1640" i="3" s="1"/>
  <c r="C1641" i="3"/>
  <c r="D1641" i="3"/>
  <c r="G1641" i="3"/>
  <c r="H1641" i="3"/>
  <c r="I1641" i="3" s="1"/>
  <c r="L1641" i="3"/>
  <c r="O1641" i="3"/>
  <c r="Y1641" i="3" s="1"/>
  <c r="C1642" i="3"/>
  <c r="D1642" i="3"/>
  <c r="G1642" i="3"/>
  <c r="H1642" i="3"/>
  <c r="I1642" i="3" s="1"/>
  <c r="L1642" i="3"/>
  <c r="O1642" i="3"/>
  <c r="Y1642" i="3" s="1"/>
  <c r="C1643" i="3"/>
  <c r="D1643" i="3"/>
  <c r="G1643" i="3"/>
  <c r="H1643" i="3"/>
  <c r="I1643" i="3" s="1"/>
  <c r="L1643" i="3"/>
  <c r="O1643" i="3"/>
  <c r="Y1643" i="3" s="1"/>
  <c r="C1644" i="3"/>
  <c r="D1644" i="3"/>
  <c r="G1644" i="3"/>
  <c r="H1644" i="3"/>
  <c r="I1644" i="3"/>
  <c r="M1644" i="3" s="1"/>
  <c r="L1644" i="3"/>
  <c r="O1644" i="3"/>
  <c r="Y1644" i="3"/>
  <c r="C1645" i="3"/>
  <c r="D1645" i="3"/>
  <c r="G1645" i="3"/>
  <c r="H1645" i="3"/>
  <c r="I1645" i="3" s="1"/>
  <c r="L1645" i="3"/>
  <c r="O1645" i="3"/>
  <c r="Y1645" i="3" s="1"/>
  <c r="C1646" i="3"/>
  <c r="D1646" i="3"/>
  <c r="G1646" i="3"/>
  <c r="H1646" i="3"/>
  <c r="I1646" i="3"/>
  <c r="M1646" i="3" s="1"/>
  <c r="J1646" i="3"/>
  <c r="L1646" i="3"/>
  <c r="O1646" i="3"/>
  <c r="Y1646" i="3"/>
  <c r="C1647" i="3"/>
  <c r="D1647" i="3"/>
  <c r="G1647" i="3"/>
  <c r="H1647" i="3"/>
  <c r="I1647" i="3" s="1"/>
  <c r="L1647" i="3"/>
  <c r="O1647" i="3"/>
  <c r="Y1647" i="3" s="1"/>
  <c r="C1648" i="3"/>
  <c r="D1648" i="3"/>
  <c r="G1648" i="3"/>
  <c r="H1648" i="3"/>
  <c r="I1648" i="3" s="1"/>
  <c r="L1648" i="3"/>
  <c r="O1648" i="3"/>
  <c r="Y1648" i="3" s="1"/>
  <c r="C1649" i="3"/>
  <c r="D1649" i="3"/>
  <c r="G1649" i="3"/>
  <c r="H1649" i="3"/>
  <c r="I1649" i="3" s="1"/>
  <c r="L1649" i="3"/>
  <c r="O1649" i="3"/>
  <c r="Y1649" i="3" s="1"/>
  <c r="C1650" i="3"/>
  <c r="D1650" i="3"/>
  <c r="G1650" i="3"/>
  <c r="H1650" i="3"/>
  <c r="I1650" i="3" s="1"/>
  <c r="L1650" i="3"/>
  <c r="O1650" i="3"/>
  <c r="Y1650" i="3" s="1"/>
  <c r="C1651" i="3"/>
  <c r="D1651" i="3"/>
  <c r="G1651" i="3"/>
  <c r="H1651" i="3"/>
  <c r="I1651" i="3" s="1"/>
  <c r="L1651" i="3"/>
  <c r="O1651" i="3"/>
  <c r="Y1651" i="3" s="1"/>
  <c r="C1652" i="3"/>
  <c r="D1652" i="3"/>
  <c r="G1652" i="3"/>
  <c r="H1652" i="3"/>
  <c r="I1652" i="3"/>
  <c r="M1652" i="3" s="1"/>
  <c r="L1652" i="3"/>
  <c r="O1652" i="3"/>
  <c r="Y1652" i="3"/>
  <c r="C1653" i="3"/>
  <c r="D1653" i="3"/>
  <c r="G1653" i="3"/>
  <c r="H1653" i="3"/>
  <c r="I1653" i="3" s="1"/>
  <c r="L1653" i="3"/>
  <c r="O1653" i="3"/>
  <c r="Y1653" i="3" s="1"/>
  <c r="C1654" i="3"/>
  <c r="D1654" i="3"/>
  <c r="G1654" i="3"/>
  <c r="H1654" i="3"/>
  <c r="I1654" i="3"/>
  <c r="M1654" i="3" s="1"/>
  <c r="J1654" i="3"/>
  <c r="L1654" i="3"/>
  <c r="O1654" i="3"/>
  <c r="Y1654" i="3"/>
  <c r="C1655" i="3"/>
  <c r="D1655" i="3"/>
  <c r="G1655" i="3"/>
  <c r="H1655" i="3"/>
  <c r="I1655" i="3" s="1"/>
  <c r="L1655" i="3"/>
  <c r="O1655" i="3"/>
  <c r="Y1655" i="3" s="1"/>
  <c r="C1656" i="3"/>
  <c r="D1656" i="3"/>
  <c r="G1656" i="3"/>
  <c r="H1656" i="3"/>
  <c r="I1656" i="3" s="1"/>
  <c r="L1656" i="3"/>
  <c r="O1656" i="3"/>
  <c r="Y1656" i="3" s="1"/>
  <c r="C1657" i="3"/>
  <c r="D1657" i="3"/>
  <c r="G1657" i="3"/>
  <c r="H1657" i="3"/>
  <c r="I1657" i="3" s="1"/>
  <c r="L1657" i="3"/>
  <c r="O1657" i="3"/>
  <c r="Y1657" i="3" s="1"/>
  <c r="C1658" i="3"/>
  <c r="D1658" i="3"/>
  <c r="G1658" i="3"/>
  <c r="H1658" i="3"/>
  <c r="I1658" i="3" s="1"/>
  <c r="L1658" i="3"/>
  <c r="O1658" i="3"/>
  <c r="Y1658" i="3" s="1"/>
  <c r="C1659" i="3"/>
  <c r="D1659" i="3"/>
  <c r="G1659" i="3"/>
  <c r="H1659" i="3"/>
  <c r="I1659" i="3" s="1"/>
  <c r="L1659" i="3"/>
  <c r="O1659" i="3"/>
  <c r="Y1659" i="3" s="1"/>
  <c r="C1660" i="3"/>
  <c r="D1660" i="3"/>
  <c r="G1660" i="3"/>
  <c r="H1660" i="3"/>
  <c r="I1660" i="3"/>
  <c r="M1660" i="3" s="1"/>
  <c r="L1660" i="3"/>
  <c r="O1660" i="3"/>
  <c r="Y1660" i="3"/>
  <c r="C1661" i="3"/>
  <c r="D1661" i="3"/>
  <c r="G1661" i="3"/>
  <c r="H1661" i="3"/>
  <c r="I1661" i="3" s="1"/>
  <c r="L1661" i="3"/>
  <c r="O1661" i="3"/>
  <c r="Y1661" i="3" s="1"/>
  <c r="C1662" i="3"/>
  <c r="D1662" i="3"/>
  <c r="G1662" i="3"/>
  <c r="H1662" i="3"/>
  <c r="I1662" i="3"/>
  <c r="M1662" i="3" s="1"/>
  <c r="J1662" i="3"/>
  <c r="L1662" i="3"/>
  <c r="O1662" i="3"/>
  <c r="Y1662" i="3"/>
  <c r="C1663" i="3"/>
  <c r="D1663" i="3"/>
  <c r="G1663" i="3"/>
  <c r="H1663" i="3"/>
  <c r="I1663" i="3" s="1"/>
  <c r="L1663" i="3"/>
  <c r="O1663" i="3"/>
  <c r="Y1663" i="3" s="1"/>
  <c r="C1664" i="3"/>
  <c r="D1664" i="3"/>
  <c r="G1664" i="3"/>
  <c r="H1664" i="3"/>
  <c r="I1664" i="3" s="1"/>
  <c r="L1664" i="3"/>
  <c r="O1664" i="3"/>
  <c r="Y1664" i="3" s="1"/>
  <c r="C1665" i="3"/>
  <c r="D1665" i="3"/>
  <c r="G1665" i="3"/>
  <c r="H1665" i="3"/>
  <c r="I1665" i="3" s="1"/>
  <c r="L1665" i="3"/>
  <c r="O1665" i="3"/>
  <c r="Y1665" i="3" s="1"/>
  <c r="C1666" i="3"/>
  <c r="D1666" i="3"/>
  <c r="G1666" i="3"/>
  <c r="H1666" i="3"/>
  <c r="I1666" i="3" s="1"/>
  <c r="L1666" i="3"/>
  <c r="O1666" i="3"/>
  <c r="Y1666" i="3" s="1"/>
  <c r="C1667" i="3"/>
  <c r="D1667" i="3"/>
  <c r="G1667" i="3"/>
  <c r="H1667" i="3"/>
  <c r="I1667" i="3" s="1"/>
  <c r="L1667" i="3"/>
  <c r="O1667" i="3"/>
  <c r="Y1667" i="3" s="1"/>
  <c r="C1668" i="3"/>
  <c r="D1668" i="3"/>
  <c r="G1668" i="3"/>
  <c r="H1668" i="3"/>
  <c r="I1668" i="3"/>
  <c r="M1668" i="3" s="1"/>
  <c r="L1668" i="3"/>
  <c r="O1668" i="3"/>
  <c r="Y1668" i="3"/>
  <c r="C1669" i="3"/>
  <c r="D1669" i="3"/>
  <c r="G1669" i="3"/>
  <c r="H1669" i="3"/>
  <c r="I1669" i="3" s="1"/>
  <c r="L1669" i="3"/>
  <c r="O1669" i="3"/>
  <c r="Y1669" i="3" s="1"/>
  <c r="C1670" i="3"/>
  <c r="D1670" i="3"/>
  <c r="G1670" i="3"/>
  <c r="H1670" i="3"/>
  <c r="I1670" i="3"/>
  <c r="M1670" i="3" s="1"/>
  <c r="J1670" i="3"/>
  <c r="L1670" i="3"/>
  <c r="O1670" i="3"/>
  <c r="Y1670" i="3"/>
  <c r="C1671" i="3"/>
  <c r="D1671" i="3"/>
  <c r="G1671" i="3"/>
  <c r="H1671" i="3"/>
  <c r="I1671" i="3" s="1"/>
  <c r="L1671" i="3"/>
  <c r="O1671" i="3"/>
  <c r="Y1671" i="3" s="1"/>
  <c r="C1672" i="3"/>
  <c r="D1672" i="3"/>
  <c r="G1672" i="3"/>
  <c r="H1672" i="3"/>
  <c r="I1672" i="3" s="1"/>
  <c r="L1672" i="3"/>
  <c r="O1672" i="3"/>
  <c r="Y1672" i="3" s="1"/>
  <c r="C1673" i="3"/>
  <c r="D1673" i="3"/>
  <c r="G1673" i="3"/>
  <c r="H1673" i="3"/>
  <c r="I1673" i="3" s="1"/>
  <c r="L1673" i="3"/>
  <c r="O1673" i="3"/>
  <c r="Y1673" i="3" s="1"/>
  <c r="C1674" i="3"/>
  <c r="D1674" i="3"/>
  <c r="G1674" i="3"/>
  <c r="H1674" i="3"/>
  <c r="I1674" i="3" s="1"/>
  <c r="L1674" i="3"/>
  <c r="O1674" i="3"/>
  <c r="Y1674" i="3" s="1"/>
  <c r="C1675" i="3"/>
  <c r="D1675" i="3"/>
  <c r="G1675" i="3"/>
  <c r="H1675" i="3"/>
  <c r="I1675" i="3" s="1"/>
  <c r="L1675" i="3"/>
  <c r="O1675" i="3"/>
  <c r="Y1675" i="3" s="1"/>
  <c r="C1676" i="3"/>
  <c r="D1676" i="3"/>
  <c r="G1676" i="3"/>
  <c r="H1676" i="3"/>
  <c r="I1676" i="3"/>
  <c r="M1676" i="3" s="1"/>
  <c r="L1676" i="3"/>
  <c r="O1676" i="3"/>
  <c r="Y1676" i="3"/>
  <c r="C1677" i="3"/>
  <c r="D1677" i="3"/>
  <c r="G1677" i="3"/>
  <c r="H1677" i="3"/>
  <c r="I1677" i="3" s="1"/>
  <c r="L1677" i="3"/>
  <c r="O1677" i="3"/>
  <c r="Y1677" i="3" s="1"/>
  <c r="C1678" i="3"/>
  <c r="D1678" i="3"/>
  <c r="G1678" i="3"/>
  <c r="H1678" i="3"/>
  <c r="I1678" i="3"/>
  <c r="M1678" i="3" s="1"/>
  <c r="J1678" i="3"/>
  <c r="L1678" i="3"/>
  <c r="O1678" i="3"/>
  <c r="Y1678" i="3"/>
  <c r="C1679" i="3"/>
  <c r="D1679" i="3"/>
  <c r="G1679" i="3"/>
  <c r="H1679" i="3"/>
  <c r="I1679" i="3" s="1"/>
  <c r="L1679" i="3"/>
  <c r="O1679" i="3"/>
  <c r="Y1679" i="3" s="1"/>
  <c r="C1680" i="3"/>
  <c r="D1680" i="3"/>
  <c r="G1680" i="3"/>
  <c r="H1680" i="3"/>
  <c r="I1680" i="3" s="1"/>
  <c r="L1680" i="3"/>
  <c r="O1680" i="3"/>
  <c r="Y1680" i="3" s="1"/>
  <c r="C1681" i="3"/>
  <c r="D1681" i="3"/>
  <c r="G1681" i="3"/>
  <c r="H1681" i="3"/>
  <c r="I1681" i="3" s="1"/>
  <c r="L1681" i="3"/>
  <c r="O1681" i="3"/>
  <c r="Y1681" i="3" s="1"/>
  <c r="C1682" i="3"/>
  <c r="D1682" i="3"/>
  <c r="G1682" i="3"/>
  <c r="H1682" i="3"/>
  <c r="I1682" i="3" s="1"/>
  <c r="L1682" i="3"/>
  <c r="O1682" i="3"/>
  <c r="Y1682" i="3" s="1"/>
  <c r="C1683" i="3"/>
  <c r="D1683" i="3"/>
  <c r="G1683" i="3"/>
  <c r="H1683" i="3"/>
  <c r="I1683" i="3" s="1"/>
  <c r="L1683" i="3"/>
  <c r="O1683" i="3"/>
  <c r="Y1683" i="3" s="1"/>
  <c r="C1684" i="3"/>
  <c r="D1684" i="3"/>
  <c r="G1684" i="3"/>
  <c r="H1684" i="3"/>
  <c r="I1684" i="3"/>
  <c r="M1684" i="3" s="1"/>
  <c r="L1684" i="3"/>
  <c r="O1684" i="3"/>
  <c r="Y1684" i="3"/>
  <c r="C1685" i="3"/>
  <c r="D1685" i="3"/>
  <c r="G1685" i="3"/>
  <c r="H1685" i="3"/>
  <c r="I1685" i="3" s="1"/>
  <c r="L1685" i="3"/>
  <c r="O1685" i="3"/>
  <c r="Y1685" i="3" s="1"/>
  <c r="C1686" i="3"/>
  <c r="D1686" i="3"/>
  <c r="G1686" i="3"/>
  <c r="H1686" i="3"/>
  <c r="I1686" i="3"/>
  <c r="M1686" i="3" s="1"/>
  <c r="J1686" i="3"/>
  <c r="L1686" i="3"/>
  <c r="O1686" i="3"/>
  <c r="Y1686" i="3"/>
  <c r="C1687" i="3"/>
  <c r="D1687" i="3"/>
  <c r="G1687" i="3"/>
  <c r="H1687" i="3"/>
  <c r="I1687" i="3" s="1"/>
  <c r="L1687" i="3"/>
  <c r="O1687" i="3"/>
  <c r="Y1687" i="3" s="1"/>
  <c r="C1688" i="3"/>
  <c r="D1688" i="3"/>
  <c r="G1688" i="3"/>
  <c r="H1688" i="3"/>
  <c r="I1688" i="3" s="1"/>
  <c r="L1688" i="3"/>
  <c r="O1688" i="3"/>
  <c r="Y1688" i="3" s="1"/>
  <c r="C1689" i="3"/>
  <c r="D1689" i="3"/>
  <c r="G1689" i="3"/>
  <c r="H1689" i="3"/>
  <c r="I1689" i="3" s="1"/>
  <c r="L1689" i="3"/>
  <c r="O1689" i="3"/>
  <c r="Y1689" i="3" s="1"/>
  <c r="C1690" i="3"/>
  <c r="D1690" i="3"/>
  <c r="G1690" i="3"/>
  <c r="H1690" i="3"/>
  <c r="I1690" i="3" s="1"/>
  <c r="L1690" i="3"/>
  <c r="O1690" i="3"/>
  <c r="Y1690" i="3" s="1"/>
  <c r="C1691" i="3"/>
  <c r="D1691" i="3"/>
  <c r="G1691" i="3"/>
  <c r="H1691" i="3"/>
  <c r="I1691" i="3" s="1"/>
  <c r="L1691" i="3"/>
  <c r="O1691" i="3"/>
  <c r="Y1691" i="3" s="1"/>
  <c r="C1692" i="3"/>
  <c r="D1692" i="3"/>
  <c r="G1692" i="3"/>
  <c r="H1692" i="3"/>
  <c r="I1692" i="3"/>
  <c r="M1692" i="3" s="1"/>
  <c r="L1692" i="3"/>
  <c r="O1692" i="3"/>
  <c r="Y1692" i="3"/>
  <c r="C1693" i="3"/>
  <c r="D1693" i="3"/>
  <c r="G1693" i="3"/>
  <c r="H1693" i="3"/>
  <c r="I1693" i="3" s="1"/>
  <c r="L1693" i="3"/>
  <c r="O1693" i="3"/>
  <c r="Y1693" i="3" s="1"/>
  <c r="C1694" i="3"/>
  <c r="D1694" i="3"/>
  <c r="G1694" i="3"/>
  <c r="H1694" i="3"/>
  <c r="I1694" i="3"/>
  <c r="M1694" i="3" s="1"/>
  <c r="J1694" i="3"/>
  <c r="L1694" i="3"/>
  <c r="O1694" i="3"/>
  <c r="Y1694" i="3"/>
  <c r="C1695" i="3"/>
  <c r="D1695" i="3"/>
  <c r="G1695" i="3"/>
  <c r="H1695" i="3"/>
  <c r="I1695" i="3" s="1"/>
  <c r="L1695" i="3"/>
  <c r="O1695" i="3"/>
  <c r="Y1695" i="3" s="1"/>
  <c r="C1696" i="3"/>
  <c r="D1696" i="3"/>
  <c r="G1696" i="3"/>
  <c r="H1696" i="3"/>
  <c r="I1696" i="3" s="1"/>
  <c r="L1696" i="3"/>
  <c r="O1696" i="3"/>
  <c r="Y1696" i="3" s="1"/>
  <c r="C1697" i="3"/>
  <c r="D1697" i="3"/>
  <c r="G1697" i="3"/>
  <c r="H1697" i="3"/>
  <c r="I1697" i="3"/>
  <c r="J1697" i="3" s="1"/>
  <c r="L1697" i="3"/>
  <c r="O1697" i="3"/>
  <c r="Y1697" i="3" s="1"/>
  <c r="C1698" i="3"/>
  <c r="D1698" i="3"/>
  <c r="G1698" i="3"/>
  <c r="H1698" i="3"/>
  <c r="I1698" i="3" s="1"/>
  <c r="L1698" i="3"/>
  <c r="O1698" i="3"/>
  <c r="Y1698" i="3" s="1"/>
  <c r="C1699" i="3"/>
  <c r="D1699" i="3"/>
  <c r="G1699" i="3"/>
  <c r="H1699" i="3"/>
  <c r="I1699" i="3"/>
  <c r="J1699" i="3" s="1"/>
  <c r="L1699" i="3"/>
  <c r="O1699" i="3"/>
  <c r="Y1699" i="3" s="1"/>
  <c r="C1700" i="3"/>
  <c r="D1700" i="3"/>
  <c r="G1700" i="3"/>
  <c r="H1700" i="3"/>
  <c r="I1700" i="3" s="1"/>
  <c r="L1700" i="3"/>
  <c r="O1700" i="3"/>
  <c r="Y1700" i="3" s="1"/>
  <c r="C1701" i="3"/>
  <c r="D1701" i="3"/>
  <c r="G1701" i="3"/>
  <c r="H1701" i="3"/>
  <c r="I1701" i="3"/>
  <c r="J1701" i="3" s="1"/>
  <c r="L1701" i="3"/>
  <c r="O1701" i="3"/>
  <c r="Y1701" i="3" s="1"/>
  <c r="C1702" i="3"/>
  <c r="D1702" i="3"/>
  <c r="G1702" i="3"/>
  <c r="H1702" i="3"/>
  <c r="I1702" i="3" s="1"/>
  <c r="M1702" i="3" s="1"/>
  <c r="L1702" i="3"/>
  <c r="O1702" i="3"/>
  <c r="Y1702" i="3" s="1"/>
  <c r="C1703" i="3"/>
  <c r="D1703" i="3"/>
  <c r="G1703" i="3"/>
  <c r="H1703" i="3"/>
  <c r="I1703" i="3" s="1"/>
  <c r="J1703" i="3" s="1"/>
  <c r="L1703" i="3"/>
  <c r="O1703" i="3"/>
  <c r="Y1703" i="3" s="1"/>
  <c r="C1704" i="3"/>
  <c r="D1704" i="3"/>
  <c r="G1704" i="3"/>
  <c r="H1704" i="3"/>
  <c r="I1704" i="3"/>
  <c r="M1704" i="3" s="1"/>
  <c r="L1704" i="3"/>
  <c r="O1704" i="3"/>
  <c r="Y1704" i="3" s="1"/>
  <c r="C1705" i="3"/>
  <c r="D1705" i="3"/>
  <c r="G1705" i="3"/>
  <c r="H1705" i="3"/>
  <c r="I1705" i="3"/>
  <c r="L1705" i="3"/>
  <c r="O1705" i="3"/>
  <c r="Y1705" i="3" s="1"/>
  <c r="C1706" i="3"/>
  <c r="D1706" i="3"/>
  <c r="G1706" i="3"/>
  <c r="H1706" i="3"/>
  <c r="I1706" i="3" s="1"/>
  <c r="L1706" i="3"/>
  <c r="O1706" i="3"/>
  <c r="Y1706" i="3" s="1"/>
  <c r="C1707" i="3"/>
  <c r="D1707" i="3"/>
  <c r="G1707" i="3"/>
  <c r="H1707" i="3"/>
  <c r="I1707" i="3" s="1"/>
  <c r="L1707" i="3"/>
  <c r="O1707" i="3"/>
  <c r="Y1707" i="3" s="1"/>
  <c r="C1708" i="3"/>
  <c r="D1708" i="3"/>
  <c r="G1708" i="3"/>
  <c r="H1708" i="3"/>
  <c r="I1708" i="3"/>
  <c r="L1708" i="3"/>
  <c r="O1708" i="3"/>
  <c r="Y1708" i="3" s="1"/>
  <c r="C1709" i="3"/>
  <c r="D1709" i="3"/>
  <c r="G1709" i="3"/>
  <c r="H1709" i="3"/>
  <c r="I1709" i="3"/>
  <c r="L1709" i="3"/>
  <c r="O1709" i="3"/>
  <c r="Y1709" i="3" s="1"/>
  <c r="C1710" i="3"/>
  <c r="D1710" i="3"/>
  <c r="G1710" i="3"/>
  <c r="H1710" i="3"/>
  <c r="I1710" i="3" s="1"/>
  <c r="L1710" i="3"/>
  <c r="O1710" i="3"/>
  <c r="Y1710" i="3" s="1"/>
  <c r="C1711" i="3"/>
  <c r="D1711" i="3"/>
  <c r="G1711" i="3"/>
  <c r="H1711" i="3"/>
  <c r="I1711" i="3" s="1"/>
  <c r="L1711" i="3"/>
  <c r="O1711" i="3"/>
  <c r="Y1711" i="3" s="1"/>
  <c r="C1712" i="3"/>
  <c r="D1712" i="3"/>
  <c r="G1712" i="3"/>
  <c r="H1712" i="3"/>
  <c r="I1712" i="3" s="1"/>
  <c r="J1712" i="3" s="1"/>
  <c r="L1712" i="3"/>
  <c r="O1712" i="3"/>
  <c r="Y1712" i="3"/>
  <c r="C1713" i="3"/>
  <c r="D1713" i="3"/>
  <c r="G1713" i="3"/>
  <c r="H1713" i="3"/>
  <c r="I1713" i="3" s="1"/>
  <c r="L1713" i="3"/>
  <c r="O1713" i="3"/>
  <c r="Y1713" i="3" s="1"/>
  <c r="C1714" i="3"/>
  <c r="D1714" i="3"/>
  <c r="G1714" i="3"/>
  <c r="H1714" i="3"/>
  <c r="I1714" i="3"/>
  <c r="J1714" i="3"/>
  <c r="L1714" i="3"/>
  <c r="O1714" i="3"/>
  <c r="Y1714" i="3" s="1"/>
  <c r="C1715" i="3"/>
  <c r="D1715" i="3"/>
  <c r="G1715" i="3"/>
  <c r="H1715" i="3"/>
  <c r="I1715" i="3"/>
  <c r="J1715" i="3" s="1"/>
  <c r="L1715" i="3"/>
  <c r="O1715" i="3"/>
  <c r="Y1715" i="3" s="1"/>
  <c r="C1716" i="3"/>
  <c r="D1716" i="3"/>
  <c r="G1716" i="3"/>
  <c r="H1716" i="3"/>
  <c r="I1716" i="3" s="1"/>
  <c r="M1716" i="3" s="1"/>
  <c r="L1716" i="3"/>
  <c r="O1716" i="3"/>
  <c r="Y1716" i="3" s="1"/>
  <c r="C1717" i="3"/>
  <c r="D1717" i="3"/>
  <c r="G1717" i="3"/>
  <c r="H1717" i="3"/>
  <c r="I1717" i="3" s="1"/>
  <c r="L1717" i="3"/>
  <c r="O1717" i="3"/>
  <c r="Y1717" i="3" s="1"/>
  <c r="C1718" i="3"/>
  <c r="D1718" i="3"/>
  <c r="G1718" i="3"/>
  <c r="H1718" i="3"/>
  <c r="I1718" i="3"/>
  <c r="M1718" i="3" s="1"/>
  <c r="L1718" i="3"/>
  <c r="O1718" i="3"/>
  <c r="Y1718" i="3" s="1"/>
  <c r="C1719" i="3"/>
  <c r="D1719" i="3"/>
  <c r="G1719" i="3"/>
  <c r="H1719" i="3"/>
  <c r="I1719" i="3"/>
  <c r="J1719" i="3" s="1"/>
  <c r="L1719" i="3"/>
  <c r="O1719" i="3"/>
  <c r="Y1719" i="3" s="1"/>
  <c r="C1720" i="3"/>
  <c r="D1720" i="3"/>
  <c r="G1720" i="3"/>
  <c r="H1720" i="3"/>
  <c r="I1720" i="3"/>
  <c r="J1720" i="3" s="1"/>
  <c r="L1720" i="3"/>
  <c r="O1720" i="3"/>
  <c r="Y1720" i="3"/>
  <c r="C1721" i="3"/>
  <c r="D1721" i="3"/>
  <c r="G1721" i="3"/>
  <c r="H1721" i="3"/>
  <c r="I1721" i="3" s="1"/>
  <c r="L1721" i="3"/>
  <c r="O1721" i="3"/>
  <c r="Y1721" i="3" s="1"/>
  <c r="C1722" i="3"/>
  <c r="D1722" i="3"/>
  <c r="G1722" i="3"/>
  <c r="H1722" i="3"/>
  <c r="I1722" i="3" s="1"/>
  <c r="J1722" i="3" s="1"/>
  <c r="L1722" i="3"/>
  <c r="O1722" i="3"/>
  <c r="Y1722" i="3" s="1"/>
  <c r="C1723" i="3"/>
  <c r="D1723" i="3"/>
  <c r="G1723" i="3"/>
  <c r="H1723" i="3"/>
  <c r="I1723" i="3" s="1"/>
  <c r="J1723" i="3" s="1"/>
  <c r="L1723" i="3"/>
  <c r="O1723" i="3"/>
  <c r="Y1723" i="3" s="1"/>
  <c r="C1724" i="3"/>
  <c r="D1724" i="3"/>
  <c r="G1724" i="3"/>
  <c r="H1724" i="3"/>
  <c r="I1724" i="3" s="1"/>
  <c r="M1724" i="3" s="1"/>
  <c r="L1724" i="3"/>
  <c r="O1724" i="3"/>
  <c r="Y1724" i="3"/>
  <c r="C1725" i="3"/>
  <c r="D1725" i="3"/>
  <c r="G1725" i="3"/>
  <c r="H1725" i="3"/>
  <c r="I1725" i="3" s="1"/>
  <c r="L1725" i="3"/>
  <c r="O1725" i="3"/>
  <c r="Y1725" i="3" s="1"/>
  <c r="C1726" i="3"/>
  <c r="D1726" i="3"/>
  <c r="G1726" i="3"/>
  <c r="H1726" i="3"/>
  <c r="I1726" i="3"/>
  <c r="M1726" i="3" s="1"/>
  <c r="J1726" i="3"/>
  <c r="L1726" i="3"/>
  <c r="O1726" i="3"/>
  <c r="Y1726" i="3" s="1"/>
  <c r="C1727" i="3"/>
  <c r="D1727" i="3"/>
  <c r="G1727" i="3"/>
  <c r="H1727" i="3"/>
  <c r="I1727" i="3"/>
  <c r="J1727" i="3" s="1"/>
  <c r="L1727" i="3"/>
  <c r="O1727" i="3"/>
  <c r="Y1727" i="3" s="1"/>
  <c r="C1728" i="3"/>
  <c r="D1728" i="3"/>
  <c r="G1728" i="3"/>
  <c r="H1728" i="3"/>
  <c r="I1728" i="3"/>
  <c r="J1728" i="3" s="1"/>
  <c r="L1728" i="3"/>
  <c r="O1728" i="3"/>
  <c r="Y1728" i="3" s="1"/>
  <c r="C1729" i="3"/>
  <c r="D1729" i="3"/>
  <c r="G1729" i="3"/>
  <c r="H1729" i="3"/>
  <c r="I1729" i="3" s="1"/>
  <c r="L1729" i="3"/>
  <c r="O1729" i="3"/>
  <c r="Y1729" i="3" s="1"/>
  <c r="C1730" i="3"/>
  <c r="D1730" i="3"/>
  <c r="G1730" i="3"/>
  <c r="H1730" i="3"/>
  <c r="I1730" i="3" s="1"/>
  <c r="J1730" i="3" s="1"/>
  <c r="L1730" i="3"/>
  <c r="O1730" i="3"/>
  <c r="Y1730" i="3" s="1"/>
  <c r="C1731" i="3"/>
  <c r="D1731" i="3"/>
  <c r="G1731" i="3"/>
  <c r="H1731" i="3"/>
  <c r="I1731" i="3" s="1"/>
  <c r="J1731" i="3" s="1"/>
  <c r="L1731" i="3"/>
  <c r="O1731" i="3"/>
  <c r="Y1731" i="3" s="1"/>
  <c r="C1732" i="3"/>
  <c r="D1732" i="3"/>
  <c r="G1732" i="3"/>
  <c r="H1732" i="3"/>
  <c r="I1732" i="3"/>
  <c r="M1732" i="3" s="1"/>
  <c r="L1732" i="3"/>
  <c r="O1732" i="3"/>
  <c r="Y1732" i="3"/>
  <c r="C1733" i="3"/>
  <c r="D1733" i="3"/>
  <c r="G1733" i="3"/>
  <c r="H1733" i="3"/>
  <c r="I1733" i="3" s="1"/>
  <c r="L1733" i="3"/>
  <c r="O1733" i="3"/>
  <c r="Y1733" i="3" s="1"/>
  <c r="C1734" i="3"/>
  <c r="D1734" i="3"/>
  <c r="G1734" i="3"/>
  <c r="H1734" i="3"/>
  <c r="I1734" i="3" s="1"/>
  <c r="L1734" i="3"/>
  <c r="O1734" i="3"/>
  <c r="Y1734" i="3" s="1"/>
  <c r="C1735" i="3"/>
  <c r="D1735" i="3"/>
  <c r="G1735" i="3"/>
  <c r="H1735" i="3"/>
  <c r="I1735" i="3" s="1"/>
  <c r="L1735" i="3"/>
  <c r="O1735" i="3"/>
  <c r="Y1735" i="3" s="1"/>
  <c r="C1736" i="3"/>
  <c r="D1736" i="3"/>
  <c r="G1736" i="3"/>
  <c r="H1736" i="3"/>
  <c r="I1736" i="3" s="1"/>
  <c r="J1736" i="3" s="1"/>
  <c r="L1736" i="3"/>
  <c r="O1736" i="3"/>
  <c r="Y1736" i="3" s="1"/>
  <c r="C1737" i="3"/>
  <c r="D1737" i="3"/>
  <c r="G1737" i="3"/>
  <c r="H1737" i="3"/>
  <c r="I1737" i="3" s="1"/>
  <c r="L1737" i="3"/>
  <c r="O1737" i="3"/>
  <c r="Y1737" i="3" s="1"/>
  <c r="C1738" i="3"/>
  <c r="D1738" i="3"/>
  <c r="G1738" i="3"/>
  <c r="H1738" i="3"/>
  <c r="I1738" i="3"/>
  <c r="J1738" i="3" s="1"/>
  <c r="L1738" i="3"/>
  <c r="O1738" i="3"/>
  <c r="Y1738" i="3" s="1"/>
  <c r="C1739" i="3"/>
  <c r="D1739" i="3"/>
  <c r="G1739" i="3"/>
  <c r="H1739" i="3"/>
  <c r="I1739" i="3"/>
  <c r="J1739" i="3" s="1"/>
  <c r="L1739" i="3"/>
  <c r="O1739" i="3"/>
  <c r="Y1739" i="3" s="1"/>
  <c r="C1740" i="3"/>
  <c r="D1740" i="3"/>
  <c r="G1740" i="3"/>
  <c r="H1740" i="3"/>
  <c r="I1740" i="3"/>
  <c r="L1740" i="3"/>
  <c r="O1740" i="3"/>
  <c r="Y1740" i="3" s="1"/>
  <c r="C1741" i="3"/>
  <c r="D1741" i="3"/>
  <c r="G1741" i="3"/>
  <c r="H1741" i="3"/>
  <c r="I1741" i="3" s="1"/>
  <c r="L1741" i="3"/>
  <c r="O1741" i="3"/>
  <c r="Y1741" i="3" s="1"/>
  <c r="C1742" i="3"/>
  <c r="D1742" i="3"/>
  <c r="G1742" i="3"/>
  <c r="H1742" i="3"/>
  <c r="I1742" i="3" s="1"/>
  <c r="L1742" i="3"/>
  <c r="O1742" i="3"/>
  <c r="Y1742" i="3" s="1"/>
  <c r="C1743" i="3"/>
  <c r="D1743" i="3"/>
  <c r="G1743" i="3"/>
  <c r="H1743" i="3"/>
  <c r="I1743" i="3" s="1"/>
  <c r="L1743" i="3"/>
  <c r="O1743" i="3"/>
  <c r="Y1743" i="3" s="1"/>
  <c r="C1744" i="3"/>
  <c r="D1744" i="3"/>
  <c r="G1744" i="3"/>
  <c r="H1744" i="3"/>
  <c r="I1744" i="3" s="1"/>
  <c r="J1744" i="3" s="1"/>
  <c r="L1744" i="3"/>
  <c r="O1744" i="3"/>
  <c r="Y1744" i="3"/>
  <c r="C1745" i="3"/>
  <c r="D1745" i="3"/>
  <c r="G1745" i="3"/>
  <c r="H1745" i="3"/>
  <c r="I1745" i="3" s="1"/>
  <c r="L1745" i="3"/>
  <c r="O1745" i="3"/>
  <c r="Y1745" i="3" s="1"/>
  <c r="C1746" i="3"/>
  <c r="D1746" i="3"/>
  <c r="G1746" i="3"/>
  <c r="H1746" i="3"/>
  <c r="I1746" i="3"/>
  <c r="J1746" i="3"/>
  <c r="L1746" i="3"/>
  <c r="O1746" i="3"/>
  <c r="Y1746" i="3" s="1"/>
  <c r="C1747" i="3"/>
  <c r="D1747" i="3"/>
  <c r="G1747" i="3"/>
  <c r="H1747" i="3"/>
  <c r="I1747" i="3"/>
  <c r="J1747" i="3" s="1"/>
  <c r="L1747" i="3"/>
  <c r="O1747" i="3"/>
  <c r="Y1747" i="3" s="1"/>
  <c r="C1748" i="3"/>
  <c r="D1748" i="3"/>
  <c r="G1748" i="3"/>
  <c r="H1748" i="3"/>
  <c r="I1748" i="3" s="1"/>
  <c r="M1748" i="3" s="1"/>
  <c r="L1748" i="3"/>
  <c r="O1748" i="3"/>
  <c r="Y1748" i="3" s="1"/>
  <c r="C1749" i="3"/>
  <c r="D1749" i="3"/>
  <c r="G1749" i="3"/>
  <c r="H1749" i="3"/>
  <c r="I1749" i="3" s="1"/>
  <c r="L1749" i="3"/>
  <c r="O1749" i="3"/>
  <c r="Y1749" i="3" s="1"/>
  <c r="C1750" i="3"/>
  <c r="D1750" i="3"/>
  <c r="G1750" i="3"/>
  <c r="H1750" i="3"/>
  <c r="I1750" i="3"/>
  <c r="M1750" i="3" s="1"/>
  <c r="L1750" i="3"/>
  <c r="O1750" i="3"/>
  <c r="Y1750" i="3" s="1"/>
  <c r="C1751" i="3"/>
  <c r="D1751" i="3"/>
  <c r="G1751" i="3"/>
  <c r="H1751" i="3"/>
  <c r="I1751" i="3"/>
  <c r="J1751" i="3" s="1"/>
  <c r="L1751" i="3"/>
  <c r="O1751" i="3"/>
  <c r="Y1751" i="3" s="1"/>
  <c r="C1752" i="3"/>
  <c r="D1752" i="3"/>
  <c r="G1752" i="3"/>
  <c r="H1752" i="3"/>
  <c r="I1752" i="3"/>
  <c r="J1752" i="3" s="1"/>
  <c r="L1752" i="3"/>
  <c r="O1752" i="3"/>
  <c r="Y1752" i="3"/>
  <c r="C1753" i="3"/>
  <c r="D1753" i="3"/>
  <c r="G1753" i="3"/>
  <c r="H1753" i="3"/>
  <c r="I1753" i="3" s="1"/>
  <c r="L1753" i="3"/>
  <c r="O1753" i="3"/>
  <c r="Y1753" i="3" s="1"/>
  <c r="C1754" i="3"/>
  <c r="D1754" i="3"/>
  <c r="G1754" i="3"/>
  <c r="H1754" i="3"/>
  <c r="I1754" i="3" s="1"/>
  <c r="J1754" i="3" s="1"/>
  <c r="L1754" i="3"/>
  <c r="O1754" i="3"/>
  <c r="Y1754" i="3" s="1"/>
  <c r="C1755" i="3"/>
  <c r="D1755" i="3"/>
  <c r="G1755" i="3"/>
  <c r="H1755" i="3"/>
  <c r="I1755" i="3" s="1"/>
  <c r="J1755" i="3" s="1"/>
  <c r="L1755" i="3"/>
  <c r="O1755" i="3"/>
  <c r="Y1755" i="3" s="1"/>
  <c r="C1756" i="3"/>
  <c r="D1756" i="3"/>
  <c r="G1756" i="3"/>
  <c r="H1756" i="3"/>
  <c r="I1756" i="3" s="1"/>
  <c r="M1756" i="3" s="1"/>
  <c r="L1756" i="3"/>
  <c r="O1756" i="3"/>
  <c r="Y1756" i="3"/>
  <c r="C1757" i="3"/>
  <c r="D1757" i="3"/>
  <c r="G1757" i="3"/>
  <c r="H1757" i="3"/>
  <c r="I1757" i="3" s="1"/>
  <c r="L1757" i="3"/>
  <c r="O1757" i="3"/>
  <c r="Y1757" i="3" s="1"/>
  <c r="C1758" i="3"/>
  <c r="D1758" i="3"/>
  <c r="G1758" i="3"/>
  <c r="H1758" i="3"/>
  <c r="I1758" i="3"/>
  <c r="M1758" i="3" s="1"/>
  <c r="J1758" i="3"/>
  <c r="L1758" i="3"/>
  <c r="O1758" i="3"/>
  <c r="Y1758" i="3" s="1"/>
  <c r="C1759" i="3"/>
  <c r="D1759" i="3"/>
  <c r="G1759" i="3"/>
  <c r="H1759" i="3"/>
  <c r="I1759" i="3"/>
  <c r="J1759" i="3" s="1"/>
  <c r="L1759" i="3"/>
  <c r="O1759" i="3"/>
  <c r="Y1759" i="3" s="1"/>
  <c r="C1760" i="3"/>
  <c r="D1760" i="3"/>
  <c r="G1760" i="3"/>
  <c r="H1760" i="3"/>
  <c r="I1760" i="3"/>
  <c r="J1760" i="3" s="1"/>
  <c r="L1760" i="3"/>
  <c r="O1760" i="3"/>
  <c r="Y1760" i="3" s="1"/>
  <c r="C1761" i="3"/>
  <c r="D1761" i="3"/>
  <c r="G1761" i="3"/>
  <c r="H1761" i="3"/>
  <c r="I1761" i="3" s="1"/>
  <c r="L1761" i="3"/>
  <c r="O1761" i="3"/>
  <c r="Y1761" i="3" s="1"/>
  <c r="C1762" i="3"/>
  <c r="D1762" i="3"/>
  <c r="G1762" i="3"/>
  <c r="H1762" i="3"/>
  <c r="I1762" i="3" s="1"/>
  <c r="J1762" i="3" s="1"/>
  <c r="L1762" i="3"/>
  <c r="O1762" i="3"/>
  <c r="Y1762" i="3" s="1"/>
  <c r="C1763" i="3"/>
  <c r="D1763" i="3"/>
  <c r="G1763" i="3"/>
  <c r="H1763" i="3"/>
  <c r="I1763" i="3" s="1"/>
  <c r="J1763" i="3" s="1"/>
  <c r="L1763" i="3"/>
  <c r="O1763" i="3"/>
  <c r="Y1763" i="3" s="1"/>
  <c r="C1764" i="3"/>
  <c r="D1764" i="3"/>
  <c r="G1764" i="3"/>
  <c r="H1764" i="3"/>
  <c r="I1764" i="3"/>
  <c r="M1764" i="3" s="1"/>
  <c r="L1764" i="3"/>
  <c r="O1764" i="3"/>
  <c r="Y1764" i="3"/>
  <c r="C1765" i="3"/>
  <c r="D1765" i="3"/>
  <c r="G1765" i="3"/>
  <c r="H1765" i="3"/>
  <c r="I1765" i="3" s="1"/>
  <c r="L1765" i="3"/>
  <c r="O1765" i="3"/>
  <c r="Y1765" i="3" s="1"/>
  <c r="C1766" i="3"/>
  <c r="D1766" i="3"/>
  <c r="G1766" i="3"/>
  <c r="H1766" i="3"/>
  <c r="I1766" i="3" s="1"/>
  <c r="L1766" i="3"/>
  <c r="O1766" i="3"/>
  <c r="Y1766" i="3" s="1"/>
  <c r="C1767" i="3"/>
  <c r="D1767" i="3"/>
  <c r="G1767" i="3"/>
  <c r="H1767" i="3"/>
  <c r="I1767" i="3" s="1"/>
  <c r="J1767" i="3" s="1"/>
  <c r="L1767" i="3"/>
  <c r="O1767" i="3"/>
  <c r="Y1767" i="3" s="1"/>
  <c r="C1768" i="3"/>
  <c r="D1768" i="3"/>
  <c r="G1768" i="3"/>
  <c r="H1768" i="3"/>
  <c r="I1768" i="3" s="1"/>
  <c r="M1768" i="3" s="1"/>
  <c r="L1768" i="3"/>
  <c r="O1768" i="3"/>
  <c r="Y1768" i="3"/>
  <c r="C1769" i="3"/>
  <c r="D1769" i="3"/>
  <c r="G1769" i="3"/>
  <c r="H1769" i="3"/>
  <c r="I1769" i="3" s="1"/>
  <c r="L1769" i="3"/>
  <c r="O1769" i="3"/>
  <c r="Y1769" i="3" s="1"/>
  <c r="C1770" i="3"/>
  <c r="D1770" i="3"/>
  <c r="G1770" i="3"/>
  <c r="H1770" i="3"/>
  <c r="I1770" i="3"/>
  <c r="J1770" i="3"/>
  <c r="L1770" i="3"/>
  <c r="O1770" i="3"/>
  <c r="Y1770" i="3" s="1"/>
  <c r="C1771" i="3"/>
  <c r="D1771" i="3"/>
  <c r="G1771" i="3"/>
  <c r="H1771" i="3"/>
  <c r="I1771" i="3"/>
  <c r="J1771" i="3" s="1"/>
  <c r="L1771" i="3"/>
  <c r="O1771" i="3"/>
  <c r="Y1771" i="3" s="1"/>
  <c r="C1772" i="3"/>
  <c r="D1772" i="3"/>
  <c r="G1772" i="3"/>
  <c r="H1772" i="3"/>
  <c r="I1772" i="3" s="1"/>
  <c r="M1772" i="3" s="1"/>
  <c r="L1772" i="3"/>
  <c r="O1772" i="3"/>
  <c r="Y1772" i="3" s="1"/>
  <c r="C1773" i="3"/>
  <c r="D1773" i="3"/>
  <c r="G1773" i="3"/>
  <c r="H1773" i="3"/>
  <c r="I1773" i="3" s="1"/>
  <c r="L1773" i="3"/>
  <c r="O1773" i="3"/>
  <c r="Y1773" i="3" s="1"/>
  <c r="C1774" i="3"/>
  <c r="D1774" i="3"/>
  <c r="G1774" i="3"/>
  <c r="H1774" i="3"/>
  <c r="I1774" i="3"/>
  <c r="M1774" i="3" s="1"/>
  <c r="L1774" i="3"/>
  <c r="O1774" i="3"/>
  <c r="Y1774" i="3" s="1"/>
  <c r="C1775" i="3"/>
  <c r="D1775" i="3"/>
  <c r="G1775" i="3"/>
  <c r="H1775" i="3"/>
  <c r="I1775" i="3"/>
  <c r="J1775" i="3" s="1"/>
  <c r="L1775" i="3"/>
  <c r="O1775" i="3"/>
  <c r="Y1775" i="3" s="1"/>
  <c r="C1776" i="3"/>
  <c r="D1776" i="3"/>
  <c r="G1776" i="3"/>
  <c r="H1776" i="3"/>
  <c r="I1776" i="3"/>
  <c r="J1776" i="3" s="1"/>
  <c r="L1776" i="3"/>
  <c r="O1776" i="3"/>
  <c r="Y1776" i="3"/>
  <c r="C1777" i="3"/>
  <c r="D1777" i="3"/>
  <c r="G1777" i="3"/>
  <c r="H1777" i="3"/>
  <c r="I1777" i="3" s="1"/>
  <c r="L1777" i="3"/>
  <c r="O1777" i="3"/>
  <c r="Y1777" i="3" s="1"/>
  <c r="C1778" i="3"/>
  <c r="D1778" i="3"/>
  <c r="G1778" i="3"/>
  <c r="H1778" i="3"/>
  <c r="I1778" i="3" s="1"/>
  <c r="J1778" i="3" s="1"/>
  <c r="L1778" i="3"/>
  <c r="O1778" i="3"/>
  <c r="Y1778" i="3" s="1"/>
  <c r="C1779" i="3"/>
  <c r="D1779" i="3"/>
  <c r="G1779" i="3"/>
  <c r="H1779" i="3"/>
  <c r="I1779" i="3" s="1"/>
  <c r="J1779" i="3" s="1"/>
  <c r="L1779" i="3"/>
  <c r="O1779" i="3"/>
  <c r="Y1779" i="3" s="1"/>
  <c r="C1780" i="3"/>
  <c r="D1780" i="3"/>
  <c r="G1780" i="3"/>
  <c r="H1780" i="3"/>
  <c r="I1780" i="3" s="1"/>
  <c r="M1780" i="3" s="1"/>
  <c r="L1780" i="3"/>
  <c r="O1780" i="3"/>
  <c r="Y1780" i="3"/>
  <c r="C1781" i="3"/>
  <c r="D1781" i="3"/>
  <c r="G1781" i="3"/>
  <c r="H1781" i="3"/>
  <c r="I1781" i="3" s="1"/>
  <c r="L1781" i="3"/>
  <c r="O1781" i="3"/>
  <c r="Y1781" i="3" s="1"/>
  <c r="C1782" i="3"/>
  <c r="D1782" i="3"/>
  <c r="G1782" i="3"/>
  <c r="H1782" i="3"/>
  <c r="I1782" i="3"/>
  <c r="M1782" i="3" s="1"/>
  <c r="J1782" i="3"/>
  <c r="L1782" i="3"/>
  <c r="O1782" i="3"/>
  <c r="Y1782" i="3" s="1"/>
  <c r="C1783" i="3"/>
  <c r="D1783" i="3"/>
  <c r="G1783" i="3"/>
  <c r="H1783" i="3"/>
  <c r="I1783" i="3"/>
  <c r="J1783" i="3" s="1"/>
  <c r="L1783" i="3"/>
  <c r="O1783" i="3"/>
  <c r="Y1783" i="3" s="1"/>
  <c r="C1784" i="3"/>
  <c r="D1784" i="3"/>
  <c r="G1784" i="3"/>
  <c r="H1784" i="3"/>
  <c r="I1784" i="3"/>
  <c r="J1784" i="3" s="1"/>
  <c r="L1784" i="3"/>
  <c r="O1784" i="3"/>
  <c r="Y1784" i="3" s="1"/>
  <c r="C1785" i="3"/>
  <c r="D1785" i="3"/>
  <c r="G1785" i="3"/>
  <c r="H1785" i="3"/>
  <c r="I1785" i="3" s="1"/>
  <c r="L1785" i="3"/>
  <c r="O1785" i="3"/>
  <c r="Y1785" i="3" s="1"/>
  <c r="C1786" i="3"/>
  <c r="D1786" i="3"/>
  <c r="G1786" i="3"/>
  <c r="H1786" i="3"/>
  <c r="I1786" i="3" s="1"/>
  <c r="J1786" i="3" s="1"/>
  <c r="L1786" i="3"/>
  <c r="O1786" i="3"/>
  <c r="Y1786" i="3" s="1"/>
  <c r="C1787" i="3"/>
  <c r="D1787" i="3"/>
  <c r="G1787" i="3"/>
  <c r="H1787" i="3"/>
  <c r="I1787" i="3" s="1"/>
  <c r="J1787" i="3" s="1"/>
  <c r="L1787" i="3"/>
  <c r="O1787" i="3"/>
  <c r="Y1787" i="3" s="1"/>
  <c r="C1788" i="3"/>
  <c r="D1788" i="3"/>
  <c r="G1788" i="3"/>
  <c r="H1788" i="3"/>
  <c r="I1788" i="3"/>
  <c r="M1788" i="3" s="1"/>
  <c r="L1788" i="3"/>
  <c r="O1788" i="3"/>
  <c r="Y1788" i="3"/>
  <c r="C1789" i="3"/>
  <c r="D1789" i="3"/>
  <c r="G1789" i="3"/>
  <c r="H1789" i="3"/>
  <c r="I1789" i="3" s="1"/>
  <c r="L1789" i="3"/>
  <c r="O1789" i="3"/>
  <c r="Y1789" i="3" s="1"/>
  <c r="C1790" i="3"/>
  <c r="D1790" i="3"/>
  <c r="G1790" i="3"/>
  <c r="H1790" i="3"/>
  <c r="I1790" i="3" s="1"/>
  <c r="L1790" i="3"/>
  <c r="O1790" i="3"/>
  <c r="Y1790" i="3" s="1"/>
  <c r="C1791" i="3"/>
  <c r="D1791" i="3"/>
  <c r="G1791" i="3"/>
  <c r="H1791" i="3"/>
  <c r="I1791" i="3" s="1"/>
  <c r="L1791" i="3"/>
  <c r="O1791" i="3"/>
  <c r="Y1791" i="3" s="1"/>
  <c r="C1792" i="3"/>
  <c r="D1792" i="3"/>
  <c r="G1792" i="3"/>
  <c r="H1792" i="3"/>
  <c r="I1792" i="3" s="1"/>
  <c r="J1792" i="3" s="1"/>
  <c r="L1792" i="3"/>
  <c r="O1792" i="3"/>
  <c r="Y1792" i="3" s="1"/>
  <c r="C1793" i="3"/>
  <c r="D1793" i="3"/>
  <c r="G1793" i="3"/>
  <c r="H1793" i="3"/>
  <c r="I1793" i="3" s="1"/>
  <c r="L1793" i="3"/>
  <c r="O1793" i="3"/>
  <c r="Y1793" i="3" s="1"/>
  <c r="C1794" i="3"/>
  <c r="D1794" i="3"/>
  <c r="G1794" i="3"/>
  <c r="H1794" i="3"/>
  <c r="I1794" i="3"/>
  <c r="J1794" i="3" s="1"/>
  <c r="L1794" i="3"/>
  <c r="O1794" i="3"/>
  <c r="Y1794" i="3" s="1"/>
  <c r="C1795" i="3"/>
  <c r="D1795" i="3"/>
  <c r="G1795" i="3"/>
  <c r="H1795" i="3"/>
  <c r="I1795" i="3"/>
  <c r="J1795" i="3" s="1"/>
  <c r="L1795" i="3"/>
  <c r="O1795" i="3"/>
  <c r="Y1795" i="3" s="1"/>
  <c r="C1796" i="3"/>
  <c r="D1796" i="3"/>
  <c r="G1796" i="3"/>
  <c r="H1796" i="3"/>
  <c r="I1796" i="3"/>
  <c r="L1796" i="3"/>
  <c r="O1796" i="3"/>
  <c r="Y1796" i="3" s="1"/>
  <c r="C1797" i="3"/>
  <c r="D1797" i="3"/>
  <c r="G1797" i="3"/>
  <c r="H1797" i="3"/>
  <c r="I1797" i="3" s="1"/>
  <c r="L1797" i="3"/>
  <c r="O1797" i="3"/>
  <c r="Y1797" i="3" s="1"/>
  <c r="C1798" i="3"/>
  <c r="D1798" i="3"/>
  <c r="G1798" i="3"/>
  <c r="H1798" i="3"/>
  <c r="I1798" i="3" s="1"/>
  <c r="L1798" i="3"/>
  <c r="O1798" i="3"/>
  <c r="Y1798" i="3" s="1"/>
  <c r="C1799" i="3"/>
  <c r="D1799" i="3"/>
  <c r="G1799" i="3"/>
  <c r="H1799" i="3"/>
  <c r="I1799" i="3" s="1"/>
  <c r="L1799" i="3"/>
  <c r="O1799" i="3"/>
  <c r="Y1799" i="3" s="1"/>
  <c r="C1800" i="3"/>
  <c r="D1800" i="3"/>
  <c r="G1800" i="3"/>
  <c r="H1800" i="3"/>
  <c r="I1800" i="3" s="1"/>
  <c r="J1800" i="3" s="1"/>
  <c r="L1800" i="3"/>
  <c r="O1800" i="3"/>
  <c r="Y1800" i="3"/>
  <c r="C1801" i="3"/>
  <c r="D1801" i="3"/>
  <c r="G1801" i="3"/>
  <c r="H1801" i="3"/>
  <c r="I1801" i="3" s="1"/>
  <c r="L1801" i="3"/>
  <c r="O1801" i="3"/>
  <c r="Y1801" i="3" s="1"/>
  <c r="C1802" i="3"/>
  <c r="D1802" i="3"/>
  <c r="G1802" i="3"/>
  <c r="H1802" i="3"/>
  <c r="I1802" i="3"/>
  <c r="J1802" i="3"/>
  <c r="L1802" i="3"/>
  <c r="O1802" i="3"/>
  <c r="Y1802" i="3" s="1"/>
  <c r="C1803" i="3"/>
  <c r="D1803" i="3"/>
  <c r="G1803" i="3"/>
  <c r="H1803" i="3"/>
  <c r="I1803" i="3"/>
  <c r="J1803" i="3" s="1"/>
  <c r="L1803" i="3"/>
  <c r="O1803" i="3"/>
  <c r="Y1803" i="3" s="1"/>
  <c r="C1804" i="3"/>
  <c r="D1804" i="3"/>
  <c r="G1804" i="3"/>
  <c r="H1804" i="3"/>
  <c r="I1804" i="3" s="1"/>
  <c r="M1804" i="3" s="1"/>
  <c r="L1804" i="3"/>
  <c r="O1804" i="3"/>
  <c r="Y1804" i="3" s="1"/>
  <c r="C1805" i="3"/>
  <c r="D1805" i="3"/>
  <c r="G1805" i="3"/>
  <c r="H1805" i="3"/>
  <c r="I1805" i="3" s="1"/>
  <c r="L1805" i="3"/>
  <c r="O1805" i="3"/>
  <c r="Y1805" i="3" s="1"/>
  <c r="C1806" i="3"/>
  <c r="D1806" i="3"/>
  <c r="G1806" i="3"/>
  <c r="H1806" i="3"/>
  <c r="I1806" i="3"/>
  <c r="M1806" i="3" s="1"/>
  <c r="L1806" i="3"/>
  <c r="O1806" i="3"/>
  <c r="Y1806" i="3" s="1"/>
  <c r="C1807" i="3"/>
  <c r="D1807" i="3"/>
  <c r="G1807" i="3"/>
  <c r="H1807" i="3"/>
  <c r="I1807" i="3"/>
  <c r="J1807" i="3" s="1"/>
  <c r="L1807" i="3"/>
  <c r="O1807" i="3"/>
  <c r="Y1807" i="3" s="1"/>
  <c r="C1808" i="3"/>
  <c r="D1808" i="3"/>
  <c r="G1808" i="3"/>
  <c r="H1808" i="3"/>
  <c r="I1808" i="3"/>
  <c r="J1808" i="3" s="1"/>
  <c r="L1808" i="3"/>
  <c r="O1808" i="3"/>
  <c r="Y1808" i="3"/>
  <c r="C1809" i="3"/>
  <c r="D1809" i="3"/>
  <c r="G1809" i="3"/>
  <c r="H1809" i="3"/>
  <c r="I1809" i="3" s="1"/>
  <c r="L1809" i="3"/>
  <c r="O1809" i="3"/>
  <c r="Y1809" i="3" s="1"/>
  <c r="C1810" i="3"/>
  <c r="D1810" i="3"/>
  <c r="G1810" i="3"/>
  <c r="H1810" i="3"/>
  <c r="I1810" i="3" s="1"/>
  <c r="J1810" i="3" s="1"/>
  <c r="L1810" i="3"/>
  <c r="O1810" i="3"/>
  <c r="Y1810" i="3" s="1"/>
  <c r="C1811" i="3"/>
  <c r="D1811" i="3"/>
  <c r="G1811" i="3"/>
  <c r="H1811" i="3"/>
  <c r="I1811" i="3" s="1"/>
  <c r="J1811" i="3" s="1"/>
  <c r="L1811" i="3"/>
  <c r="O1811" i="3"/>
  <c r="Y1811" i="3" s="1"/>
  <c r="C1812" i="3"/>
  <c r="D1812" i="3"/>
  <c r="G1812" i="3"/>
  <c r="H1812" i="3"/>
  <c r="I1812" i="3" s="1"/>
  <c r="L1812" i="3"/>
  <c r="O1812" i="3"/>
  <c r="Y1812" i="3"/>
  <c r="C1813" i="3"/>
  <c r="D1813" i="3"/>
  <c r="G1813" i="3"/>
  <c r="H1813" i="3"/>
  <c r="I1813" i="3" s="1"/>
  <c r="L1813" i="3"/>
  <c r="O1813" i="3"/>
  <c r="Y1813" i="3"/>
  <c r="C1814" i="3"/>
  <c r="D1814" i="3"/>
  <c r="G1814" i="3"/>
  <c r="H1814" i="3"/>
  <c r="I1814" i="3" s="1"/>
  <c r="L1814" i="3"/>
  <c r="O1814" i="3"/>
  <c r="Y1814" i="3" s="1"/>
  <c r="C1815" i="3"/>
  <c r="D1815" i="3"/>
  <c r="G1815" i="3"/>
  <c r="H1815" i="3"/>
  <c r="I1815" i="3" s="1"/>
  <c r="L1815" i="3"/>
  <c r="O1815" i="3"/>
  <c r="Y1815" i="3" s="1"/>
  <c r="C1816" i="3"/>
  <c r="D1816" i="3"/>
  <c r="G1816" i="3"/>
  <c r="H1816" i="3"/>
  <c r="I1816" i="3" s="1"/>
  <c r="L1816" i="3"/>
  <c r="O1816" i="3"/>
  <c r="Y1816" i="3"/>
  <c r="C1817" i="3"/>
  <c r="D1817" i="3"/>
  <c r="G1817" i="3"/>
  <c r="H1817" i="3"/>
  <c r="I1817" i="3" s="1"/>
  <c r="L1817" i="3"/>
  <c r="O1817" i="3"/>
  <c r="Y1817" i="3"/>
  <c r="C1818" i="3"/>
  <c r="D1818" i="3"/>
  <c r="G1818" i="3"/>
  <c r="H1818" i="3"/>
  <c r="I1818" i="3" s="1"/>
  <c r="L1818" i="3"/>
  <c r="O1818" i="3"/>
  <c r="Y1818" i="3" s="1"/>
  <c r="C1819" i="3"/>
  <c r="D1819" i="3"/>
  <c r="G1819" i="3"/>
  <c r="H1819" i="3"/>
  <c r="I1819" i="3" s="1"/>
  <c r="L1819" i="3"/>
  <c r="O1819" i="3"/>
  <c r="Y1819" i="3" s="1"/>
  <c r="C1820" i="3"/>
  <c r="D1820" i="3"/>
  <c r="G1820" i="3"/>
  <c r="H1820" i="3"/>
  <c r="I1820" i="3" s="1"/>
  <c r="L1820" i="3"/>
  <c r="O1820" i="3"/>
  <c r="Y1820" i="3"/>
  <c r="C1821" i="3"/>
  <c r="D1821" i="3"/>
  <c r="G1821" i="3"/>
  <c r="H1821" i="3"/>
  <c r="I1821" i="3" s="1"/>
  <c r="L1821" i="3"/>
  <c r="O1821" i="3"/>
  <c r="Y1821" i="3"/>
  <c r="C1822" i="3"/>
  <c r="D1822" i="3"/>
  <c r="G1822" i="3"/>
  <c r="H1822" i="3"/>
  <c r="I1822" i="3" s="1"/>
  <c r="L1822" i="3"/>
  <c r="O1822" i="3"/>
  <c r="Y1822" i="3" s="1"/>
  <c r="C1823" i="3"/>
  <c r="D1823" i="3"/>
  <c r="G1823" i="3"/>
  <c r="H1823" i="3"/>
  <c r="I1823" i="3" s="1"/>
  <c r="L1823" i="3"/>
  <c r="O1823" i="3"/>
  <c r="Y1823" i="3" s="1"/>
  <c r="C1824" i="3"/>
  <c r="D1824" i="3"/>
  <c r="G1824" i="3"/>
  <c r="H1824" i="3"/>
  <c r="I1824" i="3" s="1"/>
  <c r="L1824" i="3"/>
  <c r="O1824" i="3"/>
  <c r="Y1824" i="3"/>
  <c r="C1825" i="3"/>
  <c r="D1825" i="3"/>
  <c r="G1825" i="3"/>
  <c r="H1825" i="3"/>
  <c r="I1825" i="3" s="1"/>
  <c r="L1825" i="3"/>
  <c r="O1825" i="3"/>
  <c r="Y1825" i="3"/>
  <c r="C1826" i="3"/>
  <c r="D1826" i="3"/>
  <c r="G1826" i="3"/>
  <c r="H1826" i="3"/>
  <c r="I1826" i="3" s="1"/>
  <c r="L1826" i="3"/>
  <c r="O1826" i="3"/>
  <c r="Y1826" i="3" s="1"/>
  <c r="C1827" i="3"/>
  <c r="D1827" i="3"/>
  <c r="G1827" i="3"/>
  <c r="H1827" i="3"/>
  <c r="I1827" i="3" s="1"/>
  <c r="L1827" i="3"/>
  <c r="O1827" i="3"/>
  <c r="Y1827" i="3" s="1"/>
  <c r="C1828" i="3"/>
  <c r="D1828" i="3"/>
  <c r="G1828" i="3"/>
  <c r="H1828" i="3"/>
  <c r="I1828" i="3" s="1"/>
  <c r="L1828" i="3"/>
  <c r="O1828" i="3"/>
  <c r="Y1828" i="3"/>
  <c r="C1829" i="3"/>
  <c r="D1829" i="3"/>
  <c r="G1829" i="3"/>
  <c r="H1829" i="3"/>
  <c r="I1829" i="3" s="1"/>
  <c r="L1829" i="3"/>
  <c r="O1829" i="3"/>
  <c r="Y1829" i="3"/>
  <c r="C1830" i="3"/>
  <c r="D1830" i="3"/>
  <c r="G1830" i="3"/>
  <c r="H1830" i="3"/>
  <c r="I1830" i="3" s="1"/>
  <c r="L1830" i="3"/>
  <c r="O1830" i="3"/>
  <c r="Y1830" i="3" s="1"/>
  <c r="C1831" i="3"/>
  <c r="D1831" i="3"/>
  <c r="G1831" i="3"/>
  <c r="H1831" i="3"/>
  <c r="I1831" i="3" s="1"/>
  <c r="L1831" i="3"/>
  <c r="O1831" i="3"/>
  <c r="Y1831" i="3" s="1"/>
  <c r="C1832" i="3"/>
  <c r="D1832" i="3"/>
  <c r="G1832" i="3"/>
  <c r="H1832" i="3"/>
  <c r="I1832" i="3" s="1"/>
  <c r="L1832" i="3"/>
  <c r="O1832" i="3"/>
  <c r="Y1832" i="3"/>
  <c r="C1833" i="3"/>
  <c r="D1833" i="3"/>
  <c r="G1833" i="3"/>
  <c r="H1833" i="3"/>
  <c r="I1833" i="3" s="1"/>
  <c r="L1833" i="3"/>
  <c r="O1833" i="3"/>
  <c r="Y1833" i="3"/>
  <c r="C1834" i="3"/>
  <c r="D1834" i="3"/>
  <c r="G1834" i="3"/>
  <c r="H1834" i="3"/>
  <c r="I1834" i="3" s="1"/>
  <c r="L1834" i="3"/>
  <c r="O1834" i="3"/>
  <c r="Y1834" i="3" s="1"/>
  <c r="C1835" i="3"/>
  <c r="D1835" i="3"/>
  <c r="G1835" i="3"/>
  <c r="H1835" i="3"/>
  <c r="I1835" i="3" s="1"/>
  <c r="L1835" i="3"/>
  <c r="O1835" i="3"/>
  <c r="Y1835" i="3" s="1"/>
  <c r="C1836" i="3"/>
  <c r="D1836" i="3"/>
  <c r="G1836" i="3"/>
  <c r="H1836" i="3"/>
  <c r="I1836" i="3" s="1"/>
  <c r="L1836" i="3"/>
  <c r="O1836" i="3"/>
  <c r="Y1836" i="3"/>
  <c r="C1837" i="3"/>
  <c r="D1837" i="3"/>
  <c r="G1837" i="3"/>
  <c r="H1837" i="3"/>
  <c r="I1837" i="3" s="1"/>
  <c r="L1837" i="3"/>
  <c r="O1837" i="3"/>
  <c r="Y1837" i="3"/>
  <c r="C1838" i="3"/>
  <c r="D1838" i="3"/>
  <c r="G1838" i="3"/>
  <c r="H1838" i="3"/>
  <c r="I1838" i="3" s="1"/>
  <c r="L1838" i="3"/>
  <c r="O1838" i="3"/>
  <c r="Y1838" i="3" s="1"/>
  <c r="C1839" i="3"/>
  <c r="D1839" i="3"/>
  <c r="G1839" i="3"/>
  <c r="H1839" i="3"/>
  <c r="I1839" i="3" s="1"/>
  <c r="L1839" i="3"/>
  <c r="O1839" i="3"/>
  <c r="Y1839" i="3" s="1"/>
  <c r="C1840" i="3"/>
  <c r="D1840" i="3"/>
  <c r="G1840" i="3"/>
  <c r="H1840" i="3"/>
  <c r="I1840" i="3" s="1"/>
  <c r="L1840" i="3"/>
  <c r="O1840" i="3"/>
  <c r="Y1840" i="3"/>
  <c r="C1841" i="3"/>
  <c r="D1841" i="3"/>
  <c r="G1841" i="3"/>
  <c r="H1841" i="3"/>
  <c r="I1841" i="3" s="1"/>
  <c r="L1841" i="3"/>
  <c r="O1841" i="3"/>
  <c r="Y1841" i="3"/>
  <c r="C1842" i="3"/>
  <c r="D1842" i="3"/>
  <c r="G1842" i="3"/>
  <c r="H1842" i="3"/>
  <c r="I1842" i="3" s="1"/>
  <c r="L1842" i="3"/>
  <c r="O1842" i="3"/>
  <c r="Y1842" i="3" s="1"/>
  <c r="C1843" i="3"/>
  <c r="D1843" i="3"/>
  <c r="G1843" i="3"/>
  <c r="H1843" i="3"/>
  <c r="I1843" i="3" s="1"/>
  <c r="L1843" i="3"/>
  <c r="O1843" i="3"/>
  <c r="Y1843" i="3" s="1"/>
  <c r="C1844" i="3"/>
  <c r="D1844" i="3"/>
  <c r="G1844" i="3"/>
  <c r="H1844" i="3"/>
  <c r="I1844" i="3" s="1"/>
  <c r="L1844" i="3"/>
  <c r="O1844" i="3"/>
  <c r="Y1844" i="3"/>
  <c r="C1845" i="3"/>
  <c r="D1845" i="3"/>
  <c r="G1845" i="3"/>
  <c r="H1845" i="3"/>
  <c r="I1845" i="3" s="1"/>
  <c r="L1845" i="3"/>
  <c r="O1845" i="3"/>
  <c r="Y1845" i="3"/>
  <c r="C1846" i="3"/>
  <c r="D1846" i="3"/>
  <c r="G1846" i="3"/>
  <c r="H1846" i="3"/>
  <c r="I1846" i="3" s="1"/>
  <c r="L1846" i="3"/>
  <c r="O1846" i="3"/>
  <c r="Y1846" i="3" s="1"/>
  <c r="C1847" i="3"/>
  <c r="D1847" i="3"/>
  <c r="G1847" i="3"/>
  <c r="H1847" i="3"/>
  <c r="I1847" i="3" s="1"/>
  <c r="L1847" i="3"/>
  <c r="O1847" i="3"/>
  <c r="Y1847" i="3" s="1"/>
  <c r="C1848" i="3"/>
  <c r="D1848" i="3"/>
  <c r="G1848" i="3"/>
  <c r="H1848" i="3"/>
  <c r="I1848" i="3" s="1"/>
  <c r="L1848" i="3"/>
  <c r="O1848" i="3"/>
  <c r="Y1848" i="3"/>
  <c r="C1849" i="3"/>
  <c r="D1849" i="3"/>
  <c r="G1849" i="3"/>
  <c r="H1849" i="3"/>
  <c r="I1849" i="3" s="1"/>
  <c r="L1849" i="3"/>
  <c r="O1849" i="3"/>
  <c r="Y1849" i="3"/>
  <c r="C1850" i="3"/>
  <c r="D1850" i="3"/>
  <c r="G1850" i="3"/>
  <c r="H1850" i="3"/>
  <c r="I1850" i="3" s="1"/>
  <c r="L1850" i="3"/>
  <c r="O1850" i="3"/>
  <c r="Y1850" i="3" s="1"/>
  <c r="C1851" i="3"/>
  <c r="D1851" i="3"/>
  <c r="G1851" i="3"/>
  <c r="H1851" i="3"/>
  <c r="I1851" i="3" s="1"/>
  <c r="J1851" i="3"/>
  <c r="L1851" i="3"/>
  <c r="O1851" i="3"/>
  <c r="Y1851" i="3" s="1"/>
  <c r="C1852" i="3"/>
  <c r="D1852" i="3"/>
  <c r="G1852" i="3"/>
  <c r="H1852" i="3"/>
  <c r="I1852" i="3" s="1"/>
  <c r="J1852" i="3" s="1"/>
  <c r="L1852" i="3"/>
  <c r="O1852" i="3"/>
  <c r="Y1852" i="3" s="1"/>
  <c r="C1853" i="3"/>
  <c r="D1853" i="3"/>
  <c r="G1853" i="3"/>
  <c r="H1853" i="3"/>
  <c r="I1853" i="3" s="1"/>
  <c r="M1853" i="3" s="1"/>
  <c r="L1853" i="3"/>
  <c r="O1853" i="3"/>
  <c r="Y1853" i="3"/>
  <c r="C1854" i="3"/>
  <c r="D1854" i="3"/>
  <c r="G1854" i="3"/>
  <c r="H1854" i="3"/>
  <c r="I1854" i="3" s="1"/>
  <c r="J1854" i="3" s="1"/>
  <c r="L1854" i="3"/>
  <c r="O1854" i="3"/>
  <c r="Y1854" i="3"/>
  <c r="C1855" i="3"/>
  <c r="D1855" i="3"/>
  <c r="G1855" i="3"/>
  <c r="H1855" i="3"/>
  <c r="I1855" i="3" s="1"/>
  <c r="L1855" i="3"/>
  <c r="O1855" i="3"/>
  <c r="Y1855" i="3" s="1"/>
  <c r="C1856" i="3"/>
  <c r="D1856" i="3"/>
  <c r="G1856" i="3"/>
  <c r="H1856" i="3"/>
  <c r="I1856" i="3" s="1"/>
  <c r="J1856" i="3" s="1"/>
  <c r="L1856" i="3"/>
  <c r="O1856" i="3"/>
  <c r="Y1856" i="3" s="1"/>
  <c r="C1857" i="3"/>
  <c r="D1857" i="3"/>
  <c r="G1857" i="3"/>
  <c r="H1857" i="3"/>
  <c r="I1857" i="3" s="1"/>
  <c r="M1857" i="3" s="1"/>
  <c r="L1857" i="3"/>
  <c r="O1857" i="3"/>
  <c r="Y1857" i="3"/>
  <c r="C1858" i="3"/>
  <c r="D1858" i="3"/>
  <c r="G1858" i="3"/>
  <c r="H1858" i="3"/>
  <c r="I1858" i="3" s="1"/>
  <c r="J1858" i="3" s="1"/>
  <c r="L1858" i="3"/>
  <c r="O1858" i="3"/>
  <c r="Y1858" i="3"/>
  <c r="C1859" i="3"/>
  <c r="D1859" i="3"/>
  <c r="G1859" i="3"/>
  <c r="H1859" i="3"/>
  <c r="I1859" i="3" s="1"/>
  <c r="L1859" i="3"/>
  <c r="O1859" i="3"/>
  <c r="Y1859" i="3" s="1"/>
  <c r="C1860" i="3"/>
  <c r="D1860" i="3"/>
  <c r="G1860" i="3"/>
  <c r="H1860" i="3"/>
  <c r="I1860" i="3" s="1"/>
  <c r="J1860" i="3" s="1"/>
  <c r="L1860" i="3"/>
  <c r="O1860" i="3"/>
  <c r="Y1860" i="3" s="1"/>
  <c r="C1861" i="3"/>
  <c r="D1861" i="3"/>
  <c r="G1861" i="3"/>
  <c r="H1861" i="3"/>
  <c r="I1861" i="3" s="1"/>
  <c r="M1861" i="3" s="1"/>
  <c r="L1861" i="3"/>
  <c r="O1861" i="3"/>
  <c r="Y1861" i="3"/>
  <c r="C1862" i="3"/>
  <c r="D1862" i="3"/>
  <c r="G1862" i="3"/>
  <c r="H1862" i="3"/>
  <c r="I1862" i="3" s="1"/>
  <c r="J1862" i="3" s="1"/>
  <c r="L1862" i="3"/>
  <c r="O1862" i="3"/>
  <c r="Y1862" i="3"/>
  <c r="C1863" i="3"/>
  <c r="D1863" i="3"/>
  <c r="G1863" i="3"/>
  <c r="H1863" i="3"/>
  <c r="I1863" i="3" s="1"/>
  <c r="L1863" i="3"/>
  <c r="O1863" i="3"/>
  <c r="Y1863" i="3" s="1"/>
  <c r="C1864" i="3"/>
  <c r="D1864" i="3"/>
  <c r="G1864" i="3"/>
  <c r="H1864" i="3"/>
  <c r="I1864" i="3" s="1"/>
  <c r="J1864" i="3" s="1"/>
  <c r="L1864" i="3"/>
  <c r="O1864" i="3"/>
  <c r="Y1864" i="3" s="1"/>
  <c r="C1865" i="3"/>
  <c r="D1865" i="3"/>
  <c r="G1865" i="3"/>
  <c r="H1865" i="3"/>
  <c r="I1865" i="3" s="1"/>
  <c r="M1865" i="3" s="1"/>
  <c r="L1865" i="3"/>
  <c r="O1865" i="3"/>
  <c r="Y1865" i="3"/>
  <c r="C1866" i="3"/>
  <c r="D1866" i="3"/>
  <c r="G1866" i="3"/>
  <c r="H1866" i="3"/>
  <c r="I1866" i="3" s="1"/>
  <c r="J1866" i="3" s="1"/>
  <c r="L1866" i="3"/>
  <c r="O1866" i="3"/>
  <c r="Y1866" i="3"/>
  <c r="C1867" i="3"/>
  <c r="D1867" i="3"/>
  <c r="G1867" i="3"/>
  <c r="H1867" i="3"/>
  <c r="I1867" i="3" s="1"/>
  <c r="J1867" i="3" s="1"/>
  <c r="L1867" i="3"/>
  <c r="O1867" i="3"/>
  <c r="Y1867" i="3" s="1"/>
  <c r="C1868" i="3"/>
  <c r="D1868" i="3"/>
  <c r="G1868" i="3"/>
  <c r="H1868" i="3"/>
  <c r="I1868" i="3" s="1"/>
  <c r="J1868" i="3"/>
  <c r="L1868" i="3"/>
  <c r="M1868" i="3" s="1"/>
  <c r="O1868" i="3"/>
  <c r="Y1868" i="3"/>
  <c r="C1869" i="3"/>
  <c r="D1869" i="3"/>
  <c r="G1869" i="3"/>
  <c r="H1869" i="3"/>
  <c r="I1869" i="3" s="1"/>
  <c r="L1869" i="3"/>
  <c r="O1869" i="3"/>
  <c r="Y1869" i="3" s="1"/>
  <c r="C1870" i="3"/>
  <c r="D1870" i="3"/>
  <c r="G1870" i="3"/>
  <c r="H1870" i="3"/>
  <c r="I1870" i="3" s="1"/>
  <c r="J1870" i="3"/>
  <c r="L1870" i="3"/>
  <c r="M1870" i="3" s="1"/>
  <c r="O1870" i="3"/>
  <c r="Y1870" i="3"/>
  <c r="C1871" i="3"/>
  <c r="D1871" i="3"/>
  <c r="G1871" i="3"/>
  <c r="H1871" i="3"/>
  <c r="I1871" i="3" s="1"/>
  <c r="J1871" i="3" s="1"/>
  <c r="L1871" i="3"/>
  <c r="O1871" i="3"/>
  <c r="Y1871" i="3" s="1"/>
  <c r="C1872" i="3"/>
  <c r="D1872" i="3"/>
  <c r="G1872" i="3"/>
  <c r="H1872" i="3"/>
  <c r="I1872" i="3" s="1"/>
  <c r="J1872" i="3"/>
  <c r="L1872" i="3"/>
  <c r="M1872" i="3" s="1"/>
  <c r="O1872" i="3"/>
  <c r="Y1872" i="3"/>
  <c r="C1873" i="3"/>
  <c r="D1873" i="3"/>
  <c r="G1873" i="3"/>
  <c r="H1873" i="3"/>
  <c r="I1873" i="3" s="1"/>
  <c r="L1873" i="3"/>
  <c r="O1873" i="3"/>
  <c r="Y1873" i="3" s="1"/>
  <c r="C1874" i="3"/>
  <c r="D1874" i="3"/>
  <c r="G1874" i="3"/>
  <c r="H1874" i="3"/>
  <c r="I1874" i="3" s="1"/>
  <c r="J1874" i="3"/>
  <c r="L1874" i="3"/>
  <c r="M1874" i="3" s="1"/>
  <c r="O1874" i="3"/>
  <c r="Y1874" i="3"/>
  <c r="C1875" i="3"/>
  <c r="D1875" i="3"/>
  <c r="G1875" i="3"/>
  <c r="H1875" i="3"/>
  <c r="I1875" i="3" s="1"/>
  <c r="J1875" i="3" s="1"/>
  <c r="L1875" i="3"/>
  <c r="O1875" i="3"/>
  <c r="Y1875" i="3" s="1"/>
  <c r="C1876" i="3"/>
  <c r="D1876" i="3"/>
  <c r="G1876" i="3"/>
  <c r="H1876" i="3"/>
  <c r="I1876" i="3" s="1"/>
  <c r="J1876" i="3"/>
  <c r="L1876" i="3"/>
  <c r="M1876" i="3" s="1"/>
  <c r="O1876" i="3"/>
  <c r="Y1876" i="3"/>
  <c r="C1877" i="3"/>
  <c r="D1877" i="3"/>
  <c r="G1877" i="3"/>
  <c r="H1877" i="3"/>
  <c r="I1877" i="3" s="1"/>
  <c r="L1877" i="3"/>
  <c r="O1877" i="3"/>
  <c r="Y1877" i="3" s="1"/>
  <c r="C1878" i="3"/>
  <c r="D1878" i="3"/>
  <c r="G1878" i="3"/>
  <c r="H1878" i="3"/>
  <c r="I1878" i="3"/>
  <c r="J1878" i="3" s="1"/>
  <c r="L1878" i="3"/>
  <c r="O1878" i="3"/>
  <c r="Y1878" i="3" s="1"/>
  <c r="C1879" i="3"/>
  <c r="D1879" i="3"/>
  <c r="G1879" i="3"/>
  <c r="H1879" i="3"/>
  <c r="I1879" i="3" s="1"/>
  <c r="M1879" i="3" s="1"/>
  <c r="L1879" i="3"/>
  <c r="O1879" i="3"/>
  <c r="Y1879" i="3" s="1"/>
  <c r="C1880" i="3"/>
  <c r="D1880" i="3"/>
  <c r="G1880" i="3"/>
  <c r="H1880" i="3"/>
  <c r="I1880" i="3" s="1"/>
  <c r="J1880" i="3" s="1"/>
  <c r="L1880" i="3"/>
  <c r="O1880" i="3"/>
  <c r="Y1880" i="3" s="1"/>
  <c r="C1881" i="3"/>
  <c r="D1881" i="3"/>
  <c r="G1881" i="3"/>
  <c r="H1881" i="3"/>
  <c r="I1881" i="3"/>
  <c r="M1881" i="3" s="1"/>
  <c r="L1881" i="3"/>
  <c r="O1881" i="3"/>
  <c r="Y1881" i="3" s="1"/>
  <c r="C1882" i="3"/>
  <c r="D1882" i="3"/>
  <c r="G1882" i="3"/>
  <c r="H1882" i="3"/>
  <c r="I1882" i="3"/>
  <c r="J1882" i="3" s="1"/>
  <c r="L1882" i="3"/>
  <c r="O1882" i="3"/>
  <c r="Y1882" i="3" s="1"/>
  <c r="C1883" i="3"/>
  <c r="D1883" i="3"/>
  <c r="G1883" i="3"/>
  <c r="H1883" i="3"/>
  <c r="I1883" i="3" s="1"/>
  <c r="M1883" i="3" s="1"/>
  <c r="L1883" i="3"/>
  <c r="O1883" i="3"/>
  <c r="Y1883" i="3" s="1"/>
  <c r="C1884" i="3"/>
  <c r="D1884" i="3"/>
  <c r="G1884" i="3"/>
  <c r="H1884" i="3"/>
  <c r="I1884" i="3" s="1"/>
  <c r="J1884" i="3" s="1"/>
  <c r="L1884" i="3"/>
  <c r="O1884" i="3"/>
  <c r="Y1884" i="3" s="1"/>
  <c r="C1885" i="3"/>
  <c r="D1885" i="3"/>
  <c r="G1885" i="3"/>
  <c r="H1885" i="3"/>
  <c r="I1885" i="3"/>
  <c r="M1885" i="3" s="1"/>
  <c r="L1885" i="3"/>
  <c r="O1885" i="3"/>
  <c r="Y1885" i="3" s="1"/>
  <c r="C1886" i="3"/>
  <c r="D1886" i="3"/>
  <c r="G1886" i="3"/>
  <c r="H1886" i="3"/>
  <c r="I1886" i="3"/>
  <c r="J1886" i="3" s="1"/>
  <c r="L1886" i="3"/>
  <c r="O1886" i="3"/>
  <c r="Y1886" i="3" s="1"/>
  <c r="C1887" i="3"/>
  <c r="D1887" i="3"/>
  <c r="G1887" i="3"/>
  <c r="H1887" i="3"/>
  <c r="I1887" i="3" s="1"/>
  <c r="M1887" i="3" s="1"/>
  <c r="L1887" i="3"/>
  <c r="O1887" i="3"/>
  <c r="Y1887" i="3" s="1"/>
  <c r="C1888" i="3"/>
  <c r="D1888" i="3"/>
  <c r="G1888" i="3"/>
  <c r="H1888" i="3"/>
  <c r="I1888" i="3" s="1"/>
  <c r="J1888" i="3" s="1"/>
  <c r="L1888" i="3"/>
  <c r="O1888" i="3"/>
  <c r="Y1888" i="3" s="1"/>
  <c r="C1889" i="3"/>
  <c r="D1889" i="3"/>
  <c r="G1889" i="3"/>
  <c r="H1889" i="3"/>
  <c r="I1889" i="3"/>
  <c r="M1889" i="3" s="1"/>
  <c r="L1889" i="3"/>
  <c r="O1889" i="3"/>
  <c r="Y1889" i="3" s="1"/>
  <c r="C1890" i="3"/>
  <c r="D1890" i="3"/>
  <c r="G1890" i="3"/>
  <c r="H1890" i="3"/>
  <c r="I1890" i="3"/>
  <c r="J1890" i="3" s="1"/>
  <c r="L1890" i="3"/>
  <c r="O1890" i="3"/>
  <c r="Y1890" i="3" s="1"/>
  <c r="C1891" i="3"/>
  <c r="D1891" i="3"/>
  <c r="G1891" i="3"/>
  <c r="H1891" i="3"/>
  <c r="I1891" i="3" s="1"/>
  <c r="M1891" i="3" s="1"/>
  <c r="L1891" i="3"/>
  <c r="O1891" i="3"/>
  <c r="Y1891" i="3" s="1"/>
  <c r="C1892" i="3"/>
  <c r="D1892" i="3"/>
  <c r="G1892" i="3"/>
  <c r="H1892" i="3"/>
  <c r="I1892" i="3" s="1"/>
  <c r="J1892" i="3" s="1"/>
  <c r="L1892" i="3"/>
  <c r="O1892" i="3"/>
  <c r="Y1892" i="3" s="1"/>
  <c r="C1893" i="3"/>
  <c r="D1893" i="3"/>
  <c r="G1893" i="3"/>
  <c r="H1893" i="3"/>
  <c r="I1893" i="3"/>
  <c r="M1893" i="3" s="1"/>
  <c r="L1893" i="3"/>
  <c r="O1893" i="3"/>
  <c r="Y1893" i="3" s="1"/>
  <c r="C1894" i="3"/>
  <c r="D1894" i="3"/>
  <c r="G1894" i="3"/>
  <c r="H1894" i="3"/>
  <c r="I1894" i="3"/>
  <c r="J1894" i="3" s="1"/>
  <c r="L1894" i="3"/>
  <c r="O1894" i="3"/>
  <c r="Y1894" i="3" s="1"/>
  <c r="C1895" i="3"/>
  <c r="D1895" i="3"/>
  <c r="G1895" i="3"/>
  <c r="H1895" i="3"/>
  <c r="I1895" i="3" s="1"/>
  <c r="M1895" i="3" s="1"/>
  <c r="L1895" i="3"/>
  <c r="O1895" i="3"/>
  <c r="Y1895" i="3" s="1"/>
  <c r="C1896" i="3"/>
  <c r="D1896" i="3"/>
  <c r="G1896" i="3"/>
  <c r="H1896" i="3"/>
  <c r="I1896" i="3" s="1"/>
  <c r="J1896" i="3" s="1"/>
  <c r="L1896" i="3"/>
  <c r="O1896" i="3"/>
  <c r="Y1896" i="3" s="1"/>
  <c r="C1897" i="3"/>
  <c r="D1897" i="3"/>
  <c r="G1897" i="3"/>
  <c r="H1897" i="3"/>
  <c r="I1897" i="3"/>
  <c r="M1897" i="3" s="1"/>
  <c r="L1897" i="3"/>
  <c r="O1897" i="3"/>
  <c r="Y1897" i="3" s="1"/>
  <c r="C1898" i="3"/>
  <c r="D1898" i="3"/>
  <c r="G1898" i="3"/>
  <c r="H1898" i="3"/>
  <c r="I1898" i="3"/>
  <c r="J1898" i="3" s="1"/>
  <c r="L1898" i="3"/>
  <c r="O1898" i="3"/>
  <c r="Y1898" i="3" s="1"/>
  <c r="C1899" i="3"/>
  <c r="D1899" i="3"/>
  <c r="G1899" i="3"/>
  <c r="H1899" i="3"/>
  <c r="I1899" i="3" s="1"/>
  <c r="M1899" i="3" s="1"/>
  <c r="L1899" i="3"/>
  <c r="O1899" i="3"/>
  <c r="Y1899" i="3" s="1"/>
  <c r="C1900" i="3"/>
  <c r="D1900" i="3"/>
  <c r="G1900" i="3"/>
  <c r="H1900" i="3"/>
  <c r="I1900" i="3" s="1"/>
  <c r="J1900" i="3" s="1"/>
  <c r="L1900" i="3"/>
  <c r="O1900" i="3"/>
  <c r="Y1900" i="3" s="1"/>
  <c r="C1901" i="3"/>
  <c r="D1901" i="3"/>
  <c r="G1901" i="3"/>
  <c r="H1901" i="3"/>
  <c r="I1901" i="3"/>
  <c r="M1901" i="3" s="1"/>
  <c r="L1901" i="3"/>
  <c r="O1901" i="3"/>
  <c r="Y1901" i="3" s="1"/>
  <c r="C1902" i="3"/>
  <c r="D1902" i="3"/>
  <c r="G1902" i="3"/>
  <c r="H1902" i="3"/>
  <c r="I1902" i="3"/>
  <c r="J1902" i="3" s="1"/>
  <c r="L1902" i="3"/>
  <c r="O1902" i="3"/>
  <c r="Y1902" i="3" s="1"/>
  <c r="C1903" i="3"/>
  <c r="D1903" i="3"/>
  <c r="G1903" i="3"/>
  <c r="H1903" i="3"/>
  <c r="I1903" i="3" s="1"/>
  <c r="M1903" i="3" s="1"/>
  <c r="L1903" i="3"/>
  <c r="O1903" i="3"/>
  <c r="Y1903" i="3" s="1"/>
  <c r="C1904" i="3"/>
  <c r="D1904" i="3"/>
  <c r="G1904" i="3"/>
  <c r="H1904" i="3"/>
  <c r="I1904" i="3" s="1"/>
  <c r="J1904" i="3" s="1"/>
  <c r="L1904" i="3"/>
  <c r="O1904" i="3"/>
  <c r="Y1904" i="3" s="1"/>
  <c r="C1905" i="3"/>
  <c r="D1905" i="3"/>
  <c r="G1905" i="3"/>
  <c r="H1905" i="3"/>
  <c r="I1905" i="3"/>
  <c r="M1905" i="3" s="1"/>
  <c r="L1905" i="3"/>
  <c r="O1905" i="3"/>
  <c r="Y1905" i="3" s="1"/>
  <c r="C1906" i="3"/>
  <c r="D1906" i="3"/>
  <c r="G1906" i="3"/>
  <c r="H1906" i="3"/>
  <c r="I1906" i="3"/>
  <c r="J1906" i="3" s="1"/>
  <c r="L1906" i="3"/>
  <c r="O1906" i="3"/>
  <c r="Y1906" i="3" s="1"/>
  <c r="C1907" i="3"/>
  <c r="D1907" i="3"/>
  <c r="G1907" i="3"/>
  <c r="H1907" i="3"/>
  <c r="I1907" i="3" s="1"/>
  <c r="M1907" i="3" s="1"/>
  <c r="L1907" i="3"/>
  <c r="O1907" i="3"/>
  <c r="Y1907" i="3" s="1"/>
  <c r="C1908" i="3"/>
  <c r="D1908" i="3"/>
  <c r="G1908" i="3"/>
  <c r="H1908" i="3"/>
  <c r="I1908" i="3" s="1"/>
  <c r="J1908" i="3" s="1"/>
  <c r="L1908" i="3"/>
  <c r="O1908" i="3"/>
  <c r="Y1908" i="3" s="1"/>
  <c r="C1909" i="3"/>
  <c r="D1909" i="3"/>
  <c r="G1909" i="3"/>
  <c r="H1909" i="3"/>
  <c r="I1909" i="3"/>
  <c r="M1909" i="3" s="1"/>
  <c r="L1909" i="3"/>
  <c r="O1909" i="3"/>
  <c r="Y1909" i="3" s="1"/>
  <c r="C1910" i="3"/>
  <c r="D1910" i="3"/>
  <c r="G1910" i="3"/>
  <c r="H1910" i="3"/>
  <c r="I1910" i="3"/>
  <c r="J1910" i="3" s="1"/>
  <c r="L1910" i="3"/>
  <c r="O1910" i="3"/>
  <c r="Y1910" i="3" s="1"/>
  <c r="C1911" i="3"/>
  <c r="D1911" i="3"/>
  <c r="G1911" i="3"/>
  <c r="H1911" i="3"/>
  <c r="I1911" i="3" s="1"/>
  <c r="M1911" i="3" s="1"/>
  <c r="L1911" i="3"/>
  <c r="O1911" i="3"/>
  <c r="Y1911" i="3" s="1"/>
  <c r="C1912" i="3"/>
  <c r="D1912" i="3"/>
  <c r="G1912" i="3"/>
  <c r="H1912" i="3"/>
  <c r="I1912" i="3" s="1"/>
  <c r="J1912" i="3" s="1"/>
  <c r="L1912" i="3"/>
  <c r="O1912" i="3"/>
  <c r="Y1912" i="3" s="1"/>
  <c r="C1913" i="3"/>
  <c r="D1913" i="3"/>
  <c r="G1913" i="3"/>
  <c r="H1913" i="3"/>
  <c r="I1913" i="3"/>
  <c r="M1913" i="3" s="1"/>
  <c r="L1913" i="3"/>
  <c r="O1913" i="3"/>
  <c r="Y1913" i="3" s="1"/>
  <c r="C1914" i="3"/>
  <c r="D1914" i="3"/>
  <c r="G1914" i="3"/>
  <c r="H1914" i="3"/>
  <c r="I1914" i="3"/>
  <c r="J1914" i="3" s="1"/>
  <c r="L1914" i="3"/>
  <c r="O1914" i="3"/>
  <c r="Y1914" i="3" s="1"/>
  <c r="C1915" i="3"/>
  <c r="D1915" i="3"/>
  <c r="G1915" i="3"/>
  <c r="H1915" i="3"/>
  <c r="I1915" i="3" s="1"/>
  <c r="M1915" i="3" s="1"/>
  <c r="L1915" i="3"/>
  <c r="O1915" i="3"/>
  <c r="Y1915" i="3" s="1"/>
  <c r="C1916" i="3"/>
  <c r="D1916" i="3"/>
  <c r="G1916" i="3"/>
  <c r="H1916" i="3"/>
  <c r="I1916" i="3" s="1"/>
  <c r="J1916" i="3" s="1"/>
  <c r="L1916" i="3"/>
  <c r="O1916" i="3"/>
  <c r="Y1916" i="3" s="1"/>
  <c r="C1917" i="3"/>
  <c r="D1917" i="3"/>
  <c r="G1917" i="3"/>
  <c r="H1917" i="3"/>
  <c r="I1917" i="3"/>
  <c r="M1917" i="3" s="1"/>
  <c r="L1917" i="3"/>
  <c r="O1917" i="3"/>
  <c r="Y1917" i="3" s="1"/>
  <c r="C1918" i="3"/>
  <c r="D1918" i="3"/>
  <c r="G1918" i="3"/>
  <c r="H1918" i="3"/>
  <c r="I1918" i="3"/>
  <c r="L1918" i="3"/>
  <c r="O1918" i="3"/>
  <c r="Y1918" i="3" s="1"/>
  <c r="C1919" i="3"/>
  <c r="D1919" i="3"/>
  <c r="G1919" i="3"/>
  <c r="H1919" i="3"/>
  <c r="I1919" i="3" s="1"/>
  <c r="L1919" i="3"/>
  <c r="O1919" i="3"/>
  <c r="Y1919" i="3" s="1"/>
  <c r="C1920" i="3"/>
  <c r="D1920" i="3"/>
  <c r="G1920" i="3"/>
  <c r="H1920" i="3"/>
  <c r="I1920" i="3" s="1"/>
  <c r="L1920" i="3"/>
  <c r="O1920" i="3"/>
  <c r="Y1920" i="3" s="1"/>
  <c r="C1921" i="3"/>
  <c r="D1921" i="3"/>
  <c r="G1921" i="3"/>
  <c r="H1921" i="3"/>
  <c r="I1921" i="3"/>
  <c r="L1921" i="3"/>
  <c r="O1921" i="3"/>
  <c r="Y1921" i="3" s="1"/>
  <c r="C1922" i="3"/>
  <c r="D1922" i="3"/>
  <c r="G1922" i="3"/>
  <c r="H1922" i="3"/>
  <c r="I1922" i="3"/>
  <c r="L1922" i="3"/>
  <c r="O1922" i="3"/>
  <c r="Y1922" i="3" s="1"/>
  <c r="C1923" i="3"/>
  <c r="D1923" i="3"/>
  <c r="G1923" i="3"/>
  <c r="H1923" i="3"/>
  <c r="I1923" i="3" s="1"/>
  <c r="L1923" i="3"/>
  <c r="O1923" i="3"/>
  <c r="Y1923" i="3" s="1"/>
  <c r="C1924" i="3"/>
  <c r="D1924" i="3"/>
  <c r="G1924" i="3"/>
  <c r="H1924" i="3"/>
  <c r="I1924" i="3" s="1"/>
  <c r="L1924" i="3"/>
  <c r="O1924" i="3"/>
  <c r="Y1924" i="3" s="1"/>
  <c r="C1925" i="3"/>
  <c r="D1925" i="3"/>
  <c r="G1925" i="3"/>
  <c r="H1925" i="3"/>
  <c r="I1925" i="3"/>
  <c r="L1925" i="3"/>
  <c r="O1925" i="3"/>
  <c r="Y1925" i="3" s="1"/>
  <c r="C1926" i="3"/>
  <c r="D1926" i="3"/>
  <c r="G1926" i="3"/>
  <c r="H1926" i="3"/>
  <c r="I1926" i="3"/>
  <c r="L1926" i="3"/>
  <c r="O1926" i="3"/>
  <c r="Y1926" i="3" s="1"/>
  <c r="C1927" i="3"/>
  <c r="D1927" i="3"/>
  <c r="G1927" i="3"/>
  <c r="H1927" i="3"/>
  <c r="I1927" i="3" s="1"/>
  <c r="L1927" i="3"/>
  <c r="O1927" i="3"/>
  <c r="Y1927" i="3" s="1"/>
  <c r="C1928" i="3"/>
  <c r="D1928" i="3"/>
  <c r="G1928" i="3"/>
  <c r="H1928" i="3"/>
  <c r="I1928" i="3" s="1"/>
  <c r="L1928" i="3"/>
  <c r="O1928" i="3"/>
  <c r="Y1928" i="3" s="1"/>
  <c r="C1929" i="3"/>
  <c r="D1929" i="3"/>
  <c r="G1929" i="3"/>
  <c r="H1929" i="3"/>
  <c r="I1929" i="3"/>
  <c r="L1929" i="3"/>
  <c r="O1929" i="3"/>
  <c r="Y1929" i="3" s="1"/>
  <c r="C1930" i="3"/>
  <c r="D1930" i="3"/>
  <c r="G1930" i="3"/>
  <c r="H1930" i="3"/>
  <c r="I1930" i="3"/>
  <c r="L1930" i="3"/>
  <c r="O1930" i="3"/>
  <c r="Y1930" i="3" s="1"/>
  <c r="C1931" i="3"/>
  <c r="D1931" i="3"/>
  <c r="G1931" i="3"/>
  <c r="H1931" i="3"/>
  <c r="I1931" i="3" s="1"/>
  <c r="L1931" i="3"/>
  <c r="O1931" i="3"/>
  <c r="Y1931" i="3" s="1"/>
  <c r="C1932" i="3"/>
  <c r="D1932" i="3"/>
  <c r="G1932" i="3"/>
  <c r="H1932" i="3"/>
  <c r="I1932" i="3" s="1"/>
  <c r="L1932" i="3"/>
  <c r="O1932" i="3"/>
  <c r="Y1932" i="3" s="1"/>
  <c r="C1933" i="3"/>
  <c r="D1933" i="3"/>
  <c r="G1933" i="3"/>
  <c r="H1933" i="3"/>
  <c r="I1933" i="3"/>
  <c r="L1933" i="3"/>
  <c r="O1933" i="3"/>
  <c r="Y1933" i="3" s="1"/>
  <c r="C1934" i="3"/>
  <c r="D1934" i="3"/>
  <c r="G1934" i="3"/>
  <c r="H1934" i="3"/>
  <c r="I1934" i="3"/>
  <c r="L1934" i="3"/>
  <c r="O1934" i="3"/>
  <c r="Y1934" i="3" s="1"/>
  <c r="C1935" i="3"/>
  <c r="D1935" i="3"/>
  <c r="G1935" i="3"/>
  <c r="H1935" i="3"/>
  <c r="I1935" i="3" s="1"/>
  <c r="L1935" i="3"/>
  <c r="O1935" i="3"/>
  <c r="Y1935" i="3" s="1"/>
  <c r="C1936" i="3"/>
  <c r="D1936" i="3"/>
  <c r="G1936" i="3"/>
  <c r="H1936" i="3"/>
  <c r="I1936" i="3" s="1"/>
  <c r="L1936" i="3"/>
  <c r="O1936" i="3"/>
  <c r="Y1936" i="3" s="1"/>
  <c r="C1937" i="3"/>
  <c r="D1937" i="3"/>
  <c r="G1937" i="3"/>
  <c r="H1937" i="3"/>
  <c r="I1937" i="3"/>
  <c r="L1937" i="3"/>
  <c r="O1937" i="3"/>
  <c r="Y1937" i="3" s="1"/>
  <c r="C1938" i="3"/>
  <c r="D1938" i="3"/>
  <c r="G1938" i="3"/>
  <c r="H1938" i="3"/>
  <c r="I1938" i="3"/>
  <c r="L1938" i="3"/>
  <c r="O1938" i="3"/>
  <c r="Y1938" i="3" s="1"/>
  <c r="C1939" i="3"/>
  <c r="D1939" i="3"/>
  <c r="G1939" i="3"/>
  <c r="H1939" i="3"/>
  <c r="I1939" i="3" s="1"/>
  <c r="L1939" i="3"/>
  <c r="O1939" i="3"/>
  <c r="Y1939" i="3" s="1"/>
  <c r="C1940" i="3"/>
  <c r="D1940" i="3"/>
  <c r="G1940" i="3"/>
  <c r="H1940" i="3"/>
  <c r="I1940" i="3" s="1"/>
  <c r="L1940" i="3"/>
  <c r="O1940" i="3"/>
  <c r="Y1940" i="3" s="1"/>
  <c r="C1941" i="3"/>
  <c r="D1941" i="3"/>
  <c r="G1941" i="3"/>
  <c r="H1941" i="3"/>
  <c r="I1941" i="3"/>
  <c r="L1941" i="3"/>
  <c r="O1941" i="3"/>
  <c r="Y1941" i="3" s="1"/>
  <c r="C1942" i="3"/>
  <c r="D1942" i="3"/>
  <c r="G1942" i="3"/>
  <c r="H1942" i="3"/>
  <c r="I1942" i="3"/>
  <c r="L1942" i="3"/>
  <c r="O1942" i="3"/>
  <c r="Y1942" i="3" s="1"/>
  <c r="C1943" i="3"/>
  <c r="D1943" i="3"/>
  <c r="G1943" i="3"/>
  <c r="H1943" i="3"/>
  <c r="I1943" i="3" s="1"/>
  <c r="L1943" i="3"/>
  <c r="O1943" i="3"/>
  <c r="Y1943" i="3" s="1"/>
  <c r="C1944" i="3"/>
  <c r="D1944" i="3"/>
  <c r="G1944" i="3"/>
  <c r="H1944" i="3"/>
  <c r="I1944" i="3" s="1"/>
  <c r="L1944" i="3"/>
  <c r="O1944" i="3"/>
  <c r="Y1944" i="3" s="1"/>
  <c r="C1945" i="3"/>
  <c r="D1945" i="3"/>
  <c r="G1945" i="3"/>
  <c r="H1945" i="3"/>
  <c r="I1945" i="3"/>
  <c r="L1945" i="3"/>
  <c r="O1945" i="3"/>
  <c r="Y1945" i="3" s="1"/>
  <c r="C1946" i="3"/>
  <c r="D1946" i="3"/>
  <c r="G1946" i="3"/>
  <c r="H1946" i="3"/>
  <c r="I1946" i="3"/>
  <c r="L1946" i="3"/>
  <c r="O1946" i="3"/>
  <c r="Y1946" i="3" s="1"/>
  <c r="C1947" i="3"/>
  <c r="D1947" i="3"/>
  <c r="G1947" i="3"/>
  <c r="H1947" i="3"/>
  <c r="I1947" i="3" s="1"/>
  <c r="L1947" i="3"/>
  <c r="O1947" i="3"/>
  <c r="Y1947" i="3" s="1"/>
  <c r="C1948" i="3"/>
  <c r="D1948" i="3"/>
  <c r="G1948" i="3"/>
  <c r="H1948" i="3"/>
  <c r="I1948" i="3" s="1"/>
  <c r="L1948" i="3"/>
  <c r="O1948" i="3"/>
  <c r="Y1948" i="3" s="1"/>
  <c r="C1949" i="3"/>
  <c r="D1949" i="3"/>
  <c r="G1949" i="3"/>
  <c r="H1949" i="3"/>
  <c r="I1949" i="3"/>
  <c r="L1949" i="3"/>
  <c r="O1949" i="3"/>
  <c r="Y1949" i="3" s="1"/>
  <c r="C1950" i="3"/>
  <c r="D1950" i="3"/>
  <c r="G1950" i="3"/>
  <c r="H1950" i="3"/>
  <c r="I1950" i="3"/>
  <c r="L1950" i="3"/>
  <c r="O1950" i="3"/>
  <c r="Y1950" i="3" s="1"/>
  <c r="C1951" i="3"/>
  <c r="D1951" i="3"/>
  <c r="G1951" i="3"/>
  <c r="H1951" i="3"/>
  <c r="I1951" i="3" s="1"/>
  <c r="L1951" i="3"/>
  <c r="O1951" i="3"/>
  <c r="Y1951" i="3" s="1"/>
  <c r="C1952" i="3"/>
  <c r="D1952" i="3"/>
  <c r="G1952" i="3"/>
  <c r="H1952" i="3"/>
  <c r="I1952" i="3" s="1"/>
  <c r="L1952" i="3"/>
  <c r="O1952" i="3"/>
  <c r="Y1952" i="3" s="1"/>
  <c r="C1953" i="3"/>
  <c r="D1953" i="3"/>
  <c r="G1953" i="3"/>
  <c r="H1953" i="3"/>
  <c r="I1953" i="3"/>
  <c r="L1953" i="3"/>
  <c r="O1953" i="3"/>
  <c r="Y1953" i="3" s="1"/>
  <c r="C1954" i="3"/>
  <c r="D1954" i="3"/>
  <c r="G1954" i="3"/>
  <c r="H1954" i="3"/>
  <c r="I1954" i="3"/>
  <c r="L1954" i="3"/>
  <c r="O1954" i="3"/>
  <c r="Y1954" i="3" s="1"/>
  <c r="C1955" i="3"/>
  <c r="D1955" i="3"/>
  <c r="G1955" i="3"/>
  <c r="H1955" i="3"/>
  <c r="I1955" i="3" s="1"/>
  <c r="L1955" i="3"/>
  <c r="O1955" i="3"/>
  <c r="Y1955" i="3" s="1"/>
  <c r="C1956" i="3"/>
  <c r="D1956" i="3"/>
  <c r="G1956" i="3"/>
  <c r="H1956" i="3"/>
  <c r="I1956" i="3" s="1"/>
  <c r="L1956" i="3"/>
  <c r="O1956" i="3"/>
  <c r="Y1956" i="3" s="1"/>
  <c r="C1957" i="3"/>
  <c r="D1957" i="3"/>
  <c r="G1957" i="3"/>
  <c r="H1957" i="3"/>
  <c r="I1957" i="3"/>
  <c r="L1957" i="3"/>
  <c r="O1957" i="3"/>
  <c r="Y1957" i="3" s="1"/>
  <c r="C1958" i="3"/>
  <c r="D1958" i="3"/>
  <c r="G1958" i="3"/>
  <c r="H1958" i="3"/>
  <c r="I1958" i="3"/>
  <c r="L1958" i="3"/>
  <c r="O1958" i="3"/>
  <c r="Y1958" i="3" s="1"/>
  <c r="C1959" i="3"/>
  <c r="D1959" i="3"/>
  <c r="G1959" i="3"/>
  <c r="H1959" i="3"/>
  <c r="I1959" i="3" s="1"/>
  <c r="L1959" i="3"/>
  <c r="O1959" i="3"/>
  <c r="Y1959" i="3" s="1"/>
  <c r="C1960" i="3"/>
  <c r="D1960" i="3"/>
  <c r="G1960" i="3"/>
  <c r="H1960" i="3"/>
  <c r="I1960" i="3" s="1"/>
  <c r="L1960" i="3"/>
  <c r="O1960" i="3"/>
  <c r="Y1960" i="3" s="1"/>
  <c r="C1961" i="3"/>
  <c r="D1961" i="3"/>
  <c r="G1961" i="3"/>
  <c r="H1961" i="3"/>
  <c r="I1961" i="3"/>
  <c r="L1961" i="3"/>
  <c r="O1961" i="3"/>
  <c r="Y1961" i="3" s="1"/>
  <c r="C1962" i="3"/>
  <c r="D1962" i="3"/>
  <c r="G1962" i="3"/>
  <c r="H1962" i="3"/>
  <c r="I1962" i="3"/>
  <c r="L1962" i="3"/>
  <c r="O1962" i="3"/>
  <c r="Y1962" i="3" s="1"/>
  <c r="C1963" i="3"/>
  <c r="D1963" i="3"/>
  <c r="G1963" i="3"/>
  <c r="H1963" i="3"/>
  <c r="I1963" i="3" s="1"/>
  <c r="L1963" i="3"/>
  <c r="O1963" i="3"/>
  <c r="Y1963" i="3" s="1"/>
  <c r="C1964" i="3"/>
  <c r="D1964" i="3"/>
  <c r="G1964" i="3"/>
  <c r="H1964" i="3"/>
  <c r="I1964" i="3" s="1"/>
  <c r="L1964" i="3"/>
  <c r="O1964" i="3"/>
  <c r="Y1964" i="3" s="1"/>
  <c r="C1965" i="3"/>
  <c r="D1965" i="3"/>
  <c r="G1965" i="3"/>
  <c r="H1965" i="3"/>
  <c r="I1965" i="3"/>
  <c r="L1965" i="3"/>
  <c r="O1965" i="3"/>
  <c r="Y1965" i="3" s="1"/>
  <c r="C1966" i="3"/>
  <c r="D1966" i="3"/>
  <c r="G1966" i="3"/>
  <c r="H1966" i="3"/>
  <c r="I1966" i="3"/>
  <c r="L1966" i="3"/>
  <c r="O1966" i="3"/>
  <c r="Y1966" i="3" s="1"/>
  <c r="C1967" i="3"/>
  <c r="D1967" i="3"/>
  <c r="G1967" i="3"/>
  <c r="H1967" i="3"/>
  <c r="I1967" i="3" s="1"/>
  <c r="L1967" i="3"/>
  <c r="O1967" i="3"/>
  <c r="Y1967" i="3" s="1"/>
  <c r="C1968" i="3"/>
  <c r="D1968" i="3"/>
  <c r="G1968" i="3"/>
  <c r="H1968" i="3"/>
  <c r="I1968" i="3" s="1"/>
  <c r="L1968" i="3"/>
  <c r="O1968" i="3"/>
  <c r="Y1968" i="3" s="1"/>
  <c r="C1969" i="3"/>
  <c r="D1969" i="3"/>
  <c r="G1969" i="3"/>
  <c r="H1969" i="3"/>
  <c r="I1969" i="3"/>
  <c r="L1969" i="3"/>
  <c r="O1969" i="3"/>
  <c r="Y1969" i="3" s="1"/>
  <c r="C1970" i="3"/>
  <c r="D1970" i="3"/>
  <c r="G1970" i="3"/>
  <c r="H1970" i="3"/>
  <c r="I1970" i="3"/>
  <c r="L1970" i="3"/>
  <c r="O1970" i="3"/>
  <c r="Y1970" i="3" s="1"/>
  <c r="C1971" i="3"/>
  <c r="D1971" i="3"/>
  <c r="G1971" i="3"/>
  <c r="H1971" i="3"/>
  <c r="I1971" i="3" s="1"/>
  <c r="L1971" i="3"/>
  <c r="O1971" i="3"/>
  <c r="Y1971" i="3" s="1"/>
  <c r="C1972" i="3"/>
  <c r="D1972" i="3"/>
  <c r="G1972" i="3"/>
  <c r="H1972" i="3"/>
  <c r="I1972" i="3" s="1"/>
  <c r="L1972" i="3"/>
  <c r="O1972" i="3"/>
  <c r="Y1972" i="3" s="1"/>
  <c r="C1973" i="3"/>
  <c r="D1973" i="3"/>
  <c r="G1973" i="3"/>
  <c r="H1973" i="3"/>
  <c r="I1973" i="3"/>
  <c r="L1973" i="3"/>
  <c r="O1973" i="3"/>
  <c r="Y1973" i="3" s="1"/>
  <c r="C1974" i="3"/>
  <c r="D1974" i="3"/>
  <c r="G1974" i="3"/>
  <c r="H1974" i="3"/>
  <c r="I1974" i="3"/>
  <c r="L1974" i="3"/>
  <c r="O1974" i="3"/>
  <c r="Y1974" i="3" s="1"/>
  <c r="C1975" i="3"/>
  <c r="D1975" i="3"/>
  <c r="G1975" i="3"/>
  <c r="H1975" i="3"/>
  <c r="I1975" i="3" s="1"/>
  <c r="L1975" i="3"/>
  <c r="O1975" i="3"/>
  <c r="Y1975" i="3" s="1"/>
  <c r="C1976" i="3"/>
  <c r="D1976" i="3"/>
  <c r="G1976" i="3"/>
  <c r="H1976" i="3"/>
  <c r="I1976" i="3" s="1"/>
  <c r="L1976" i="3"/>
  <c r="O1976" i="3"/>
  <c r="Y1976" i="3" s="1"/>
  <c r="C1977" i="3"/>
  <c r="D1977" i="3"/>
  <c r="G1977" i="3"/>
  <c r="H1977" i="3"/>
  <c r="I1977" i="3"/>
  <c r="L1977" i="3"/>
  <c r="O1977" i="3"/>
  <c r="Y1977" i="3" s="1"/>
  <c r="C1978" i="3"/>
  <c r="D1978" i="3"/>
  <c r="G1978" i="3"/>
  <c r="H1978" i="3"/>
  <c r="I1978" i="3"/>
  <c r="L1978" i="3"/>
  <c r="O1978" i="3"/>
  <c r="Y1978" i="3" s="1"/>
  <c r="C1979" i="3"/>
  <c r="D1979" i="3"/>
  <c r="G1979" i="3"/>
  <c r="H1979" i="3"/>
  <c r="I1979" i="3" s="1"/>
  <c r="J1979" i="3" s="1"/>
  <c r="L1979" i="3"/>
  <c r="O1979" i="3"/>
  <c r="Y1979" i="3" s="1"/>
  <c r="C1980" i="3"/>
  <c r="D1980" i="3"/>
  <c r="G1980" i="3"/>
  <c r="H1980" i="3"/>
  <c r="I1980" i="3" s="1"/>
  <c r="J1980" i="3" s="1"/>
  <c r="L1980" i="3"/>
  <c r="O1980" i="3"/>
  <c r="Y1980" i="3" s="1"/>
  <c r="C1981" i="3"/>
  <c r="D1981" i="3"/>
  <c r="G1981" i="3"/>
  <c r="H1981" i="3"/>
  <c r="I1981" i="3" s="1"/>
  <c r="J1981" i="3" s="1"/>
  <c r="L1981" i="3"/>
  <c r="O1981" i="3"/>
  <c r="Y1981" i="3" s="1"/>
  <c r="C1982" i="3"/>
  <c r="D1982" i="3"/>
  <c r="G1982" i="3"/>
  <c r="H1982" i="3"/>
  <c r="I1982" i="3"/>
  <c r="M1982" i="3" s="1"/>
  <c r="L1982" i="3"/>
  <c r="O1982" i="3"/>
  <c r="Y1982" i="3"/>
  <c r="C1983" i="3"/>
  <c r="D1983" i="3"/>
  <c r="G1983" i="3"/>
  <c r="H1983" i="3"/>
  <c r="I1983" i="3" s="1"/>
  <c r="L1983" i="3"/>
  <c r="O1983" i="3"/>
  <c r="Y1983" i="3" s="1"/>
  <c r="C1984" i="3"/>
  <c r="D1984" i="3"/>
  <c r="G1984" i="3"/>
  <c r="H1984" i="3"/>
  <c r="I1984" i="3" s="1"/>
  <c r="L1984" i="3"/>
  <c r="O1984" i="3"/>
  <c r="Y1984" i="3"/>
  <c r="C1985" i="3"/>
  <c r="D1985" i="3"/>
  <c r="G1985" i="3"/>
  <c r="H1985" i="3"/>
  <c r="I1985" i="3" s="1"/>
  <c r="L1985" i="3"/>
  <c r="O1985" i="3"/>
  <c r="Y1985" i="3"/>
  <c r="C1986" i="3"/>
  <c r="D1986" i="3"/>
  <c r="G1986" i="3"/>
  <c r="H1986" i="3"/>
  <c r="I1986" i="3" s="1"/>
  <c r="L1986" i="3"/>
  <c r="O1986" i="3"/>
  <c r="Y1986" i="3" s="1"/>
  <c r="C1987" i="3"/>
  <c r="D1987" i="3"/>
  <c r="G1987" i="3"/>
  <c r="H1987" i="3"/>
  <c r="I1987" i="3" s="1"/>
  <c r="L1987" i="3"/>
  <c r="O1987" i="3"/>
  <c r="Y1987" i="3" s="1"/>
  <c r="C1988" i="3"/>
  <c r="D1988" i="3"/>
  <c r="G1988" i="3"/>
  <c r="H1988" i="3"/>
  <c r="I1988" i="3" s="1"/>
  <c r="L1988" i="3"/>
  <c r="O1988" i="3"/>
  <c r="Y1988" i="3"/>
  <c r="C1989" i="3"/>
  <c r="D1989" i="3"/>
  <c r="G1989" i="3"/>
  <c r="H1989" i="3"/>
  <c r="I1989" i="3" s="1"/>
  <c r="L1989" i="3"/>
  <c r="O1989" i="3"/>
  <c r="Y1989" i="3"/>
  <c r="C1990" i="3"/>
  <c r="D1990" i="3"/>
  <c r="G1990" i="3"/>
  <c r="H1990" i="3"/>
  <c r="I1990" i="3" s="1"/>
  <c r="L1990" i="3"/>
  <c r="O1990" i="3"/>
  <c r="Y1990" i="3" s="1"/>
  <c r="C1991" i="3"/>
  <c r="D1991" i="3"/>
  <c r="G1991" i="3"/>
  <c r="H1991" i="3"/>
  <c r="I1991" i="3" s="1"/>
  <c r="L1991" i="3"/>
  <c r="O1991" i="3"/>
  <c r="Y1991" i="3" s="1"/>
  <c r="C1992" i="3"/>
  <c r="D1992" i="3"/>
  <c r="G1992" i="3"/>
  <c r="H1992" i="3"/>
  <c r="I1992" i="3" s="1"/>
  <c r="L1992" i="3"/>
  <c r="O1992" i="3"/>
  <c r="Y1992" i="3"/>
  <c r="C1993" i="3"/>
  <c r="D1993" i="3"/>
  <c r="G1993" i="3"/>
  <c r="H1993" i="3"/>
  <c r="I1993" i="3" s="1"/>
  <c r="L1993" i="3"/>
  <c r="O1993" i="3"/>
  <c r="Y1993" i="3"/>
  <c r="C1994" i="3"/>
  <c r="D1994" i="3"/>
  <c r="G1994" i="3"/>
  <c r="H1994" i="3"/>
  <c r="I1994" i="3" s="1"/>
  <c r="L1994" i="3"/>
  <c r="O1994" i="3"/>
  <c r="Y1994" i="3" s="1"/>
  <c r="C1995" i="3"/>
  <c r="D1995" i="3"/>
  <c r="G1995" i="3"/>
  <c r="H1995" i="3"/>
  <c r="I1995" i="3" s="1"/>
  <c r="L1995" i="3"/>
  <c r="O1995" i="3"/>
  <c r="Y1995" i="3" s="1"/>
  <c r="C1996" i="3"/>
  <c r="D1996" i="3"/>
  <c r="G1996" i="3"/>
  <c r="H1996" i="3"/>
  <c r="I1996" i="3" s="1"/>
  <c r="L1996" i="3"/>
  <c r="O1996" i="3"/>
  <c r="Y1996" i="3" s="1"/>
  <c r="C1997" i="3"/>
  <c r="D1997" i="3"/>
  <c r="G1997" i="3"/>
  <c r="H1997" i="3"/>
  <c r="I1997" i="3" s="1"/>
  <c r="L1997" i="3"/>
  <c r="O1997" i="3"/>
  <c r="Y1997" i="3" s="1"/>
  <c r="C1998" i="3"/>
  <c r="D1998" i="3"/>
  <c r="G1998" i="3"/>
  <c r="H1998" i="3"/>
  <c r="I1998" i="3" s="1"/>
  <c r="L1998" i="3"/>
  <c r="O1998" i="3"/>
  <c r="Y1998" i="3" s="1"/>
  <c r="C1999" i="3"/>
  <c r="D1999" i="3"/>
  <c r="G1999" i="3"/>
  <c r="H1999" i="3"/>
  <c r="I1999" i="3"/>
  <c r="M1999" i="3" s="1"/>
  <c r="L1999" i="3"/>
  <c r="O1999" i="3"/>
  <c r="Y1999" i="3"/>
  <c r="C2000" i="3"/>
  <c r="D2000" i="3"/>
  <c r="G2000" i="3"/>
  <c r="H2000" i="3"/>
  <c r="I2000" i="3" s="1"/>
  <c r="L2000" i="3"/>
  <c r="O2000" i="3"/>
  <c r="Y2000" i="3" s="1"/>
  <c r="C2001" i="3"/>
  <c r="D2001" i="3"/>
  <c r="G2001" i="3"/>
  <c r="H2001" i="3"/>
  <c r="I2001" i="3"/>
  <c r="M2001" i="3" s="1"/>
  <c r="J2001" i="3"/>
  <c r="L2001" i="3"/>
  <c r="O2001" i="3"/>
  <c r="Y2001" i="3"/>
  <c r="C2002" i="3"/>
  <c r="D2002" i="3"/>
  <c r="G2002" i="3"/>
  <c r="H2002" i="3"/>
  <c r="I2002" i="3" s="1"/>
  <c r="L2002" i="3"/>
  <c r="O2002" i="3"/>
  <c r="Y2002" i="3" s="1"/>
  <c r="C2003" i="3"/>
  <c r="D2003" i="3"/>
  <c r="G2003" i="3"/>
  <c r="H2003" i="3"/>
  <c r="I2003" i="3" s="1"/>
  <c r="L2003" i="3"/>
  <c r="O2003" i="3"/>
  <c r="Y2003" i="3" s="1"/>
  <c r="C2004" i="3"/>
  <c r="D2004" i="3"/>
  <c r="G2004" i="3"/>
  <c r="H2004" i="3"/>
  <c r="I2004" i="3" s="1"/>
  <c r="L2004" i="3"/>
  <c r="O2004" i="3"/>
  <c r="Y2004" i="3" s="1"/>
  <c r="C2005" i="3"/>
  <c r="D2005" i="3"/>
  <c r="G2005" i="3"/>
  <c r="H2005" i="3"/>
  <c r="I2005" i="3" s="1"/>
  <c r="J2005" i="3" s="1"/>
  <c r="L2005" i="3"/>
  <c r="O2005" i="3"/>
  <c r="Y2005" i="3" s="1"/>
  <c r="C2006" i="3"/>
  <c r="D2006" i="3"/>
  <c r="G2006" i="3"/>
  <c r="H2006" i="3"/>
  <c r="I2006" i="3"/>
  <c r="M2006" i="3" s="1"/>
  <c r="L2006" i="3"/>
  <c r="O2006" i="3"/>
  <c r="Y2006" i="3" s="1"/>
  <c r="C2007" i="3"/>
  <c r="D2007" i="3"/>
  <c r="G2007" i="3"/>
  <c r="H2007" i="3"/>
  <c r="I2007" i="3"/>
  <c r="J2007" i="3" s="1"/>
  <c r="L2007" i="3"/>
  <c r="O2007" i="3"/>
  <c r="Y2007" i="3" s="1"/>
  <c r="C2008" i="3"/>
  <c r="D2008" i="3"/>
  <c r="G2008" i="3"/>
  <c r="H2008" i="3"/>
  <c r="I2008" i="3" s="1"/>
  <c r="M2008" i="3" s="1"/>
  <c r="L2008" i="3"/>
  <c r="O2008" i="3"/>
  <c r="Y2008" i="3" s="1"/>
  <c r="C2009" i="3"/>
  <c r="D2009" i="3"/>
  <c r="G2009" i="3"/>
  <c r="H2009" i="3"/>
  <c r="I2009" i="3" s="1"/>
  <c r="J2009" i="3" s="1"/>
  <c r="L2009" i="3"/>
  <c r="O2009" i="3"/>
  <c r="Y2009" i="3" s="1"/>
  <c r="C2010" i="3"/>
  <c r="D2010" i="3"/>
  <c r="G2010" i="3"/>
  <c r="H2010" i="3"/>
  <c r="I2010" i="3"/>
  <c r="M2010" i="3" s="1"/>
  <c r="L2010" i="3"/>
  <c r="O2010" i="3"/>
  <c r="Y2010" i="3" s="1"/>
  <c r="C2011" i="3"/>
  <c r="D2011" i="3"/>
  <c r="G2011" i="3"/>
  <c r="H2011" i="3"/>
  <c r="I2011" i="3"/>
  <c r="J2011" i="3" s="1"/>
  <c r="L2011" i="3"/>
  <c r="O2011" i="3"/>
  <c r="Y2011" i="3" s="1"/>
  <c r="C2012" i="3"/>
  <c r="D2012" i="3"/>
  <c r="G2012" i="3"/>
  <c r="H2012" i="3"/>
  <c r="I2012" i="3" s="1"/>
  <c r="M2012" i="3" s="1"/>
  <c r="L2012" i="3"/>
  <c r="O2012" i="3"/>
  <c r="Y2012" i="3" s="1"/>
  <c r="C2013" i="3"/>
  <c r="D2013" i="3"/>
  <c r="G2013" i="3"/>
  <c r="H2013" i="3"/>
  <c r="I2013" i="3" s="1"/>
  <c r="J2013" i="3" s="1"/>
  <c r="L2013" i="3"/>
  <c r="O2013" i="3"/>
  <c r="Y2013" i="3" s="1"/>
  <c r="C2014" i="3"/>
  <c r="D2014" i="3"/>
  <c r="G2014" i="3"/>
  <c r="H2014" i="3"/>
  <c r="I2014" i="3"/>
  <c r="M2014" i="3" s="1"/>
  <c r="L2014" i="3"/>
  <c r="O2014" i="3"/>
  <c r="Y2014" i="3" s="1"/>
  <c r="C2015" i="3"/>
  <c r="D2015" i="3"/>
  <c r="G2015" i="3"/>
  <c r="H2015" i="3"/>
  <c r="I2015" i="3"/>
  <c r="J2015" i="3" s="1"/>
  <c r="L2015" i="3"/>
  <c r="O2015" i="3"/>
  <c r="Y2015" i="3" s="1"/>
  <c r="C2016" i="3"/>
  <c r="D2016" i="3"/>
  <c r="G2016" i="3"/>
  <c r="H2016" i="3"/>
  <c r="I2016" i="3" s="1"/>
  <c r="M2016" i="3" s="1"/>
  <c r="L2016" i="3"/>
  <c r="O2016" i="3"/>
  <c r="Y2016" i="3" s="1"/>
  <c r="C2017" i="3"/>
  <c r="D2017" i="3"/>
  <c r="G2017" i="3"/>
  <c r="H2017" i="3"/>
  <c r="I2017" i="3" s="1"/>
  <c r="J2017" i="3" s="1"/>
  <c r="L2017" i="3"/>
  <c r="O2017" i="3"/>
  <c r="Y2017" i="3" s="1"/>
  <c r="C2018" i="3"/>
  <c r="D2018" i="3"/>
  <c r="G2018" i="3"/>
  <c r="H2018" i="3"/>
  <c r="I2018" i="3"/>
  <c r="M2018" i="3" s="1"/>
  <c r="L2018" i="3"/>
  <c r="O2018" i="3"/>
  <c r="Y2018" i="3" s="1"/>
  <c r="C2019" i="3"/>
  <c r="D2019" i="3"/>
  <c r="G2019" i="3"/>
  <c r="H2019" i="3"/>
  <c r="I2019" i="3"/>
  <c r="J2019" i="3" s="1"/>
  <c r="L2019" i="3"/>
  <c r="O2019" i="3"/>
  <c r="Y2019" i="3" s="1"/>
  <c r="C2020" i="3"/>
  <c r="D2020" i="3"/>
  <c r="G2020" i="3"/>
  <c r="H2020" i="3"/>
  <c r="I2020" i="3" s="1"/>
  <c r="M2020" i="3" s="1"/>
  <c r="L2020" i="3"/>
  <c r="O2020" i="3"/>
  <c r="Y2020" i="3" s="1"/>
  <c r="C2021" i="3"/>
  <c r="D2021" i="3"/>
  <c r="G2021" i="3"/>
  <c r="H2021" i="3"/>
  <c r="I2021" i="3" s="1"/>
  <c r="J2021" i="3" s="1"/>
  <c r="L2021" i="3"/>
  <c r="O2021" i="3"/>
  <c r="Y2021" i="3" s="1"/>
  <c r="C2022" i="3"/>
  <c r="D2022" i="3"/>
  <c r="G2022" i="3"/>
  <c r="H2022" i="3"/>
  <c r="I2022" i="3"/>
  <c r="M2022" i="3" s="1"/>
  <c r="L2022" i="3"/>
  <c r="O2022" i="3"/>
  <c r="Y2022" i="3" s="1"/>
  <c r="C2023" i="3"/>
  <c r="D2023" i="3"/>
  <c r="G2023" i="3"/>
  <c r="H2023" i="3"/>
  <c r="I2023" i="3"/>
  <c r="J2023" i="3" s="1"/>
  <c r="L2023" i="3"/>
  <c r="O2023" i="3"/>
  <c r="Y2023" i="3" s="1"/>
  <c r="C2024" i="3"/>
  <c r="D2024" i="3"/>
  <c r="G2024" i="3"/>
  <c r="H2024" i="3"/>
  <c r="I2024" i="3" s="1"/>
  <c r="M2024" i="3" s="1"/>
  <c r="L2024" i="3"/>
  <c r="O2024" i="3"/>
  <c r="Y2024" i="3" s="1"/>
  <c r="C2025" i="3"/>
  <c r="D2025" i="3"/>
  <c r="G2025" i="3"/>
  <c r="H2025" i="3"/>
  <c r="I2025" i="3" s="1"/>
  <c r="J2025" i="3" s="1"/>
  <c r="L2025" i="3"/>
  <c r="O2025" i="3"/>
  <c r="Y2025" i="3" s="1"/>
  <c r="C2026" i="3"/>
  <c r="D2026" i="3"/>
  <c r="G2026" i="3"/>
  <c r="H2026" i="3"/>
  <c r="I2026" i="3"/>
  <c r="M2026" i="3" s="1"/>
  <c r="L2026" i="3"/>
  <c r="O2026" i="3"/>
  <c r="Y2026" i="3" s="1"/>
  <c r="C2027" i="3"/>
  <c r="D2027" i="3"/>
  <c r="G2027" i="3"/>
  <c r="H2027" i="3"/>
  <c r="I2027" i="3"/>
  <c r="J2027" i="3" s="1"/>
  <c r="L2027" i="3"/>
  <c r="O2027" i="3"/>
  <c r="Y2027" i="3" s="1"/>
  <c r="C2028" i="3"/>
  <c r="D2028" i="3"/>
  <c r="G2028" i="3"/>
  <c r="H2028" i="3"/>
  <c r="I2028" i="3" s="1"/>
  <c r="M2028" i="3" s="1"/>
  <c r="L2028" i="3"/>
  <c r="O2028" i="3"/>
  <c r="Y2028" i="3" s="1"/>
  <c r="C2029" i="3"/>
  <c r="D2029" i="3"/>
  <c r="G2029" i="3"/>
  <c r="H2029" i="3"/>
  <c r="I2029" i="3" s="1"/>
  <c r="J2029" i="3" s="1"/>
  <c r="L2029" i="3"/>
  <c r="O2029" i="3"/>
  <c r="Y2029" i="3" s="1"/>
  <c r="C2030" i="3"/>
  <c r="D2030" i="3"/>
  <c r="G2030" i="3"/>
  <c r="H2030" i="3"/>
  <c r="I2030" i="3"/>
  <c r="M2030" i="3" s="1"/>
  <c r="L2030" i="3"/>
  <c r="O2030" i="3"/>
  <c r="Y2030" i="3" s="1"/>
  <c r="C2031" i="3"/>
  <c r="D2031" i="3"/>
  <c r="G2031" i="3"/>
  <c r="H2031" i="3"/>
  <c r="I2031" i="3"/>
  <c r="J2031" i="3" s="1"/>
  <c r="L2031" i="3"/>
  <c r="O2031" i="3"/>
  <c r="Y2031" i="3" s="1"/>
  <c r="C2032" i="3"/>
  <c r="D2032" i="3"/>
  <c r="G2032" i="3"/>
  <c r="H2032" i="3"/>
  <c r="I2032" i="3" s="1"/>
  <c r="M2032" i="3" s="1"/>
  <c r="L2032" i="3"/>
  <c r="O2032" i="3"/>
  <c r="Y2032" i="3" s="1"/>
  <c r="C2033" i="3"/>
  <c r="D2033" i="3"/>
  <c r="G2033" i="3"/>
  <c r="H2033" i="3"/>
  <c r="I2033" i="3" s="1"/>
  <c r="J2033" i="3" s="1"/>
  <c r="L2033" i="3"/>
  <c r="O2033" i="3"/>
  <c r="Y2033" i="3" s="1"/>
  <c r="C2034" i="3"/>
  <c r="D2034" i="3"/>
  <c r="G2034" i="3"/>
  <c r="H2034" i="3"/>
  <c r="I2034" i="3"/>
  <c r="M2034" i="3" s="1"/>
  <c r="L2034" i="3"/>
  <c r="O2034" i="3"/>
  <c r="Y2034" i="3" s="1"/>
  <c r="C2035" i="3"/>
  <c r="D2035" i="3"/>
  <c r="G2035" i="3"/>
  <c r="H2035" i="3"/>
  <c r="I2035" i="3"/>
  <c r="J2035" i="3" s="1"/>
  <c r="L2035" i="3"/>
  <c r="O2035" i="3"/>
  <c r="Y2035" i="3" s="1"/>
  <c r="C2036" i="3"/>
  <c r="D2036" i="3"/>
  <c r="G2036" i="3"/>
  <c r="H2036" i="3"/>
  <c r="I2036" i="3" s="1"/>
  <c r="M2036" i="3" s="1"/>
  <c r="L2036" i="3"/>
  <c r="O2036" i="3"/>
  <c r="Y2036" i="3" s="1"/>
  <c r="C2037" i="3"/>
  <c r="D2037" i="3"/>
  <c r="G2037" i="3"/>
  <c r="H2037" i="3"/>
  <c r="I2037" i="3" s="1"/>
  <c r="J2037" i="3" s="1"/>
  <c r="L2037" i="3"/>
  <c r="O2037" i="3"/>
  <c r="Y2037" i="3" s="1"/>
  <c r="C2038" i="3"/>
  <c r="D2038" i="3"/>
  <c r="G2038" i="3"/>
  <c r="H2038" i="3"/>
  <c r="I2038" i="3"/>
  <c r="M2038" i="3" s="1"/>
  <c r="L2038" i="3"/>
  <c r="O2038" i="3"/>
  <c r="Y2038" i="3" s="1"/>
  <c r="C2039" i="3"/>
  <c r="D2039" i="3"/>
  <c r="G2039" i="3"/>
  <c r="H2039" i="3"/>
  <c r="I2039" i="3"/>
  <c r="J2039" i="3" s="1"/>
  <c r="L2039" i="3"/>
  <c r="O2039" i="3"/>
  <c r="Y2039" i="3" s="1"/>
  <c r="C2040" i="3"/>
  <c r="D2040" i="3"/>
  <c r="G2040" i="3"/>
  <c r="H2040" i="3"/>
  <c r="I2040" i="3" s="1"/>
  <c r="M2040" i="3" s="1"/>
  <c r="L2040" i="3"/>
  <c r="O2040" i="3"/>
  <c r="Y2040" i="3" s="1"/>
  <c r="C2041" i="3"/>
  <c r="D2041" i="3"/>
  <c r="G2041" i="3"/>
  <c r="H2041" i="3"/>
  <c r="I2041" i="3" s="1"/>
  <c r="J2041" i="3" s="1"/>
  <c r="L2041" i="3"/>
  <c r="O2041" i="3"/>
  <c r="Y2041" i="3" s="1"/>
  <c r="C2042" i="3"/>
  <c r="D2042" i="3"/>
  <c r="G2042" i="3"/>
  <c r="H2042" i="3"/>
  <c r="I2042" i="3"/>
  <c r="M2042" i="3" s="1"/>
  <c r="L2042" i="3"/>
  <c r="O2042" i="3"/>
  <c r="Y2042" i="3" s="1"/>
  <c r="C2043" i="3"/>
  <c r="D2043" i="3"/>
  <c r="G2043" i="3"/>
  <c r="H2043" i="3"/>
  <c r="I2043" i="3"/>
  <c r="J2043" i="3" s="1"/>
  <c r="L2043" i="3"/>
  <c r="O2043" i="3"/>
  <c r="Y2043" i="3" s="1"/>
  <c r="C2044" i="3"/>
  <c r="D2044" i="3"/>
  <c r="G2044" i="3"/>
  <c r="H2044" i="3"/>
  <c r="I2044" i="3" s="1"/>
  <c r="M2044" i="3" s="1"/>
  <c r="L2044" i="3"/>
  <c r="O2044" i="3"/>
  <c r="Y2044" i="3" s="1"/>
  <c r="C2045" i="3"/>
  <c r="D2045" i="3"/>
  <c r="G2045" i="3"/>
  <c r="H2045" i="3"/>
  <c r="I2045" i="3" s="1"/>
  <c r="J2045" i="3" s="1"/>
  <c r="L2045" i="3"/>
  <c r="O2045" i="3"/>
  <c r="Y2045" i="3" s="1"/>
  <c r="C2046" i="3"/>
  <c r="D2046" i="3"/>
  <c r="G2046" i="3"/>
  <c r="H2046" i="3"/>
  <c r="I2046" i="3"/>
  <c r="M2046" i="3" s="1"/>
  <c r="L2046" i="3"/>
  <c r="O2046" i="3"/>
  <c r="Y2046" i="3" s="1"/>
  <c r="C2047" i="3"/>
  <c r="D2047" i="3"/>
  <c r="G2047" i="3"/>
  <c r="H2047" i="3"/>
  <c r="I2047" i="3"/>
  <c r="J2047" i="3" s="1"/>
  <c r="L2047" i="3"/>
  <c r="O2047" i="3"/>
  <c r="Y2047" i="3" s="1"/>
  <c r="C2048" i="3"/>
  <c r="D2048" i="3"/>
  <c r="G2048" i="3"/>
  <c r="H2048" i="3"/>
  <c r="I2048" i="3" s="1"/>
  <c r="M2048" i="3" s="1"/>
  <c r="L2048" i="3"/>
  <c r="O2048" i="3"/>
  <c r="Y2048" i="3" s="1"/>
  <c r="C2049" i="3"/>
  <c r="D2049" i="3"/>
  <c r="G2049" i="3"/>
  <c r="H2049" i="3"/>
  <c r="I2049" i="3" s="1"/>
  <c r="J2049" i="3" s="1"/>
  <c r="L2049" i="3"/>
  <c r="O2049" i="3"/>
  <c r="Y2049" i="3" s="1"/>
  <c r="C2050" i="3"/>
  <c r="D2050" i="3"/>
  <c r="G2050" i="3"/>
  <c r="H2050" i="3"/>
  <c r="I2050" i="3"/>
  <c r="M2050" i="3" s="1"/>
  <c r="L2050" i="3"/>
  <c r="O2050" i="3"/>
  <c r="Y2050" i="3" s="1"/>
  <c r="C2051" i="3"/>
  <c r="D2051" i="3"/>
  <c r="G2051" i="3"/>
  <c r="H2051" i="3"/>
  <c r="I2051" i="3"/>
  <c r="J2051" i="3" s="1"/>
  <c r="L2051" i="3"/>
  <c r="O2051" i="3"/>
  <c r="Y2051" i="3" s="1"/>
  <c r="C2052" i="3"/>
  <c r="D2052" i="3"/>
  <c r="G2052" i="3"/>
  <c r="H2052" i="3"/>
  <c r="I2052" i="3" s="1"/>
  <c r="M2052" i="3" s="1"/>
  <c r="L2052" i="3"/>
  <c r="O2052" i="3"/>
  <c r="Y2052" i="3" s="1"/>
  <c r="C2053" i="3"/>
  <c r="D2053" i="3"/>
  <c r="G2053" i="3"/>
  <c r="H2053" i="3"/>
  <c r="I2053" i="3" s="1"/>
  <c r="J2053" i="3" s="1"/>
  <c r="L2053" i="3"/>
  <c r="O2053" i="3"/>
  <c r="Y2053" i="3" s="1"/>
  <c r="C2054" i="3"/>
  <c r="D2054" i="3"/>
  <c r="G2054" i="3"/>
  <c r="H2054" i="3"/>
  <c r="I2054" i="3"/>
  <c r="M2054" i="3" s="1"/>
  <c r="L2054" i="3"/>
  <c r="O2054" i="3"/>
  <c r="Y2054" i="3" s="1"/>
  <c r="C2055" i="3"/>
  <c r="D2055" i="3"/>
  <c r="G2055" i="3"/>
  <c r="H2055" i="3"/>
  <c r="I2055" i="3"/>
  <c r="J2055" i="3" s="1"/>
  <c r="L2055" i="3"/>
  <c r="O2055" i="3"/>
  <c r="Y2055" i="3" s="1"/>
  <c r="C2056" i="3"/>
  <c r="D2056" i="3"/>
  <c r="G2056" i="3"/>
  <c r="H2056" i="3"/>
  <c r="I2056" i="3" s="1"/>
  <c r="M2056" i="3" s="1"/>
  <c r="L2056" i="3"/>
  <c r="O2056" i="3"/>
  <c r="Y2056" i="3" s="1"/>
  <c r="C2057" i="3"/>
  <c r="D2057" i="3"/>
  <c r="G2057" i="3"/>
  <c r="H2057" i="3"/>
  <c r="I2057" i="3" s="1"/>
  <c r="J2057" i="3" s="1"/>
  <c r="L2057" i="3"/>
  <c r="O2057" i="3"/>
  <c r="Y2057" i="3" s="1"/>
  <c r="C2058" i="3"/>
  <c r="D2058" i="3"/>
  <c r="G2058" i="3"/>
  <c r="H2058" i="3"/>
  <c r="I2058" i="3"/>
  <c r="M2058" i="3" s="1"/>
  <c r="L2058" i="3"/>
  <c r="O2058" i="3"/>
  <c r="Y2058" i="3" s="1"/>
  <c r="C2059" i="3"/>
  <c r="D2059" i="3"/>
  <c r="G2059" i="3"/>
  <c r="H2059" i="3"/>
  <c r="I2059" i="3"/>
  <c r="J2059" i="3" s="1"/>
  <c r="L2059" i="3"/>
  <c r="O2059" i="3"/>
  <c r="Y2059" i="3" s="1"/>
  <c r="C2060" i="3"/>
  <c r="D2060" i="3"/>
  <c r="G2060" i="3"/>
  <c r="H2060" i="3"/>
  <c r="I2060" i="3" s="1"/>
  <c r="M2060" i="3" s="1"/>
  <c r="L2060" i="3"/>
  <c r="O2060" i="3"/>
  <c r="Y2060" i="3" s="1"/>
  <c r="C2061" i="3"/>
  <c r="D2061" i="3"/>
  <c r="G2061" i="3"/>
  <c r="H2061" i="3"/>
  <c r="I2061" i="3" s="1"/>
  <c r="J2061" i="3" s="1"/>
  <c r="L2061" i="3"/>
  <c r="O2061" i="3"/>
  <c r="Y2061" i="3" s="1"/>
  <c r="C2062" i="3"/>
  <c r="D2062" i="3"/>
  <c r="G2062" i="3"/>
  <c r="H2062" i="3"/>
  <c r="I2062" i="3"/>
  <c r="M2062" i="3" s="1"/>
  <c r="L2062" i="3"/>
  <c r="O2062" i="3"/>
  <c r="Y2062" i="3" s="1"/>
  <c r="C2063" i="3"/>
  <c r="D2063" i="3"/>
  <c r="G2063" i="3"/>
  <c r="H2063" i="3"/>
  <c r="I2063" i="3"/>
  <c r="J2063" i="3" s="1"/>
  <c r="L2063" i="3"/>
  <c r="O2063" i="3"/>
  <c r="Y2063" i="3" s="1"/>
  <c r="C2064" i="3"/>
  <c r="D2064" i="3"/>
  <c r="G2064" i="3"/>
  <c r="H2064" i="3"/>
  <c r="I2064" i="3" s="1"/>
  <c r="M2064" i="3" s="1"/>
  <c r="L2064" i="3"/>
  <c r="O2064" i="3"/>
  <c r="Y2064" i="3" s="1"/>
  <c r="C2065" i="3"/>
  <c r="D2065" i="3"/>
  <c r="G2065" i="3"/>
  <c r="H2065" i="3"/>
  <c r="I2065" i="3" s="1"/>
  <c r="J2065" i="3" s="1"/>
  <c r="L2065" i="3"/>
  <c r="O2065" i="3"/>
  <c r="Y2065" i="3" s="1"/>
  <c r="C2066" i="3"/>
  <c r="D2066" i="3"/>
  <c r="G2066" i="3"/>
  <c r="H2066" i="3"/>
  <c r="I2066" i="3"/>
  <c r="M2066" i="3" s="1"/>
  <c r="L2066" i="3"/>
  <c r="O2066" i="3"/>
  <c r="Y2066" i="3" s="1"/>
  <c r="C2067" i="3"/>
  <c r="D2067" i="3"/>
  <c r="G2067" i="3"/>
  <c r="H2067" i="3"/>
  <c r="I2067" i="3"/>
  <c r="J2067" i="3" s="1"/>
  <c r="L2067" i="3"/>
  <c r="O2067" i="3"/>
  <c r="Y2067" i="3" s="1"/>
  <c r="C2068" i="3"/>
  <c r="D2068" i="3"/>
  <c r="G2068" i="3"/>
  <c r="H2068" i="3"/>
  <c r="I2068" i="3" s="1"/>
  <c r="M2068" i="3" s="1"/>
  <c r="L2068" i="3"/>
  <c r="O2068" i="3"/>
  <c r="Y2068" i="3" s="1"/>
  <c r="C2069" i="3"/>
  <c r="D2069" i="3"/>
  <c r="G2069" i="3"/>
  <c r="H2069" i="3"/>
  <c r="I2069" i="3" s="1"/>
  <c r="J2069" i="3" s="1"/>
  <c r="L2069" i="3"/>
  <c r="O2069" i="3"/>
  <c r="Y2069" i="3" s="1"/>
  <c r="C2070" i="3"/>
  <c r="D2070" i="3"/>
  <c r="G2070" i="3"/>
  <c r="H2070" i="3"/>
  <c r="I2070" i="3"/>
  <c r="M2070" i="3" s="1"/>
  <c r="L2070" i="3"/>
  <c r="O2070" i="3"/>
  <c r="Y2070" i="3" s="1"/>
  <c r="C2071" i="3"/>
  <c r="D2071" i="3"/>
  <c r="G2071" i="3"/>
  <c r="H2071" i="3"/>
  <c r="I2071" i="3"/>
  <c r="J2071" i="3" s="1"/>
  <c r="L2071" i="3"/>
  <c r="O2071" i="3"/>
  <c r="Y2071" i="3" s="1"/>
  <c r="C2072" i="3"/>
  <c r="D2072" i="3"/>
  <c r="G2072" i="3"/>
  <c r="H2072" i="3"/>
  <c r="I2072" i="3" s="1"/>
  <c r="M2072" i="3" s="1"/>
  <c r="L2072" i="3"/>
  <c r="O2072" i="3"/>
  <c r="Y2072" i="3" s="1"/>
  <c r="C2073" i="3"/>
  <c r="D2073" i="3"/>
  <c r="G2073" i="3"/>
  <c r="H2073" i="3"/>
  <c r="I2073" i="3" s="1"/>
  <c r="J2073" i="3" s="1"/>
  <c r="L2073" i="3"/>
  <c r="O2073" i="3"/>
  <c r="Y2073" i="3" s="1"/>
  <c r="C2074" i="3"/>
  <c r="D2074" i="3"/>
  <c r="G2074" i="3"/>
  <c r="H2074" i="3"/>
  <c r="I2074" i="3"/>
  <c r="M2074" i="3" s="1"/>
  <c r="L2074" i="3"/>
  <c r="O2074" i="3"/>
  <c r="Y2074" i="3" s="1"/>
  <c r="C2075" i="3"/>
  <c r="D2075" i="3"/>
  <c r="G2075" i="3"/>
  <c r="H2075" i="3"/>
  <c r="I2075" i="3"/>
  <c r="J2075" i="3" s="1"/>
  <c r="L2075" i="3"/>
  <c r="O2075" i="3"/>
  <c r="Y2075" i="3" s="1"/>
  <c r="C2076" i="3"/>
  <c r="D2076" i="3"/>
  <c r="G2076" i="3"/>
  <c r="H2076" i="3"/>
  <c r="I2076" i="3" s="1"/>
  <c r="M2076" i="3" s="1"/>
  <c r="L2076" i="3"/>
  <c r="O2076" i="3"/>
  <c r="Y2076" i="3" s="1"/>
  <c r="C2077" i="3"/>
  <c r="D2077" i="3"/>
  <c r="G2077" i="3"/>
  <c r="H2077" i="3"/>
  <c r="I2077" i="3" s="1"/>
  <c r="J2077" i="3" s="1"/>
  <c r="L2077" i="3"/>
  <c r="O2077" i="3"/>
  <c r="Y2077" i="3" s="1"/>
  <c r="C2078" i="3"/>
  <c r="D2078" i="3"/>
  <c r="G2078" i="3"/>
  <c r="H2078" i="3"/>
  <c r="I2078" i="3"/>
  <c r="M2078" i="3" s="1"/>
  <c r="L2078" i="3"/>
  <c r="O2078" i="3"/>
  <c r="Y2078" i="3" s="1"/>
  <c r="C2079" i="3"/>
  <c r="D2079" i="3"/>
  <c r="G2079" i="3"/>
  <c r="H2079" i="3"/>
  <c r="I2079" i="3"/>
  <c r="J2079" i="3" s="1"/>
  <c r="L2079" i="3"/>
  <c r="O2079" i="3"/>
  <c r="Y2079" i="3" s="1"/>
  <c r="C2080" i="3"/>
  <c r="D2080" i="3"/>
  <c r="G2080" i="3"/>
  <c r="H2080" i="3"/>
  <c r="I2080" i="3" s="1"/>
  <c r="M2080" i="3" s="1"/>
  <c r="L2080" i="3"/>
  <c r="O2080" i="3"/>
  <c r="Y2080" i="3" s="1"/>
  <c r="C2081" i="3"/>
  <c r="D2081" i="3"/>
  <c r="G2081" i="3"/>
  <c r="H2081" i="3"/>
  <c r="I2081" i="3" s="1"/>
  <c r="J2081" i="3" s="1"/>
  <c r="L2081" i="3"/>
  <c r="O2081" i="3"/>
  <c r="Y2081" i="3" s="1"/>
  <c r="C2082" i="3"/>
  <c r="D2082" i="3"/>
  <c r="G2082" i="3"/>
  <c r="H2082" i="3"/>
  <c r="I2082" i="3"/>
  <c r="M2082" i="3" s="1"/>
  <c r="L2082" i="3"/>
  <c r="O2082" i="3"/>
  <c r="Y2082" i="3" s="1"/>
  <c r="C2083" i="3"/>
  <c r="D2083" i="3"/>
  <c r="G2083" i="3"/>
  <c r="H2083" i="3"/>
  <c r="I2083" i="3"/>
  <c r="J2083" i="3" s="1"/>
  <c r="L2083" i="3"/>
  <c r="O2083" i="3"/>
  <c r="Y2083" i="3" s="1"/>
  <c r="C2084" i="3"/>
  <c r="D2084" i="3"/>
  <c r="G2084" i="3"/>
  <c r="H2084" i="3"/>
  <c r="I2084" i="3" s="1"/>
  <c r="M2084" i="3" s="1"/>
  <c r="L2084" i="3"/>
  <c r="O2084" i="3"/>
  <c r="Y2084" i="3" s="1"/>
  <c r="C2085" i="3"/>
  <c r="D2085" i="3"/>
  <c r="G2085" i="3"/>
  <c r="H2085" i="3"/>
  <c r="I2085" i="3" s="1"/>
  <c r="J2085" i="3" s="1"/>
  <c r="L2085" i="3"/>
  <c r="O2085" i="3"/>
  <c r="Y2085" i="3" s="1"/>
  <c r="C2086" i="3"/>
  <c r="D2086" i="3"/>
  <c r="G2086" i="3"/>
  <c r="H2086" i="3"/>
  <c r="I2086" i="3"/>
  <c r="M2086" i="3" s="1"/>
  <c r="L2086" i="3"/>
  <c r="O2086" i="3"/>
  <c r="Y2086" i="3" s="1"/>
  <c r="C2087" i="3"/>
  <c r="D2087" i="3"/>
  <c r="G2087" i="3"/>
  <c r="H2087" i="3"/>
  <c r="I2087" i="3"/>
  <c r="J2087" i="3" s="1"/>
  <c r="L2087" i="3"/>
  <c r="O2087" i="3"/>
  <c r="Y2087" i="3" s="1"/>
  <c r="C2088" i="3"/>
  <c r="D2088" i="3"/>
  <c r="G2088" i="3"/>
  <c r="H2088" i="3"/>
  <c r="I2088" i="3" s="1"/>
  <c r="M2088" i="3" s="1"/>
  <c r="L2088" i="3"/>
  <c r="O2088" i="3"/>
  <c r="Y2088" i="3" s="1"/>
  <c r="C2089" i="3"/>
  <c r="D2089" i="3"/>
  <c r="G2089" i="3"/>
  <c r="H2089" i="3"/>
  <c r="I2089" i="3" s="1"/>
  <c r="J2089" i="3" s="1"/>
  <c r="L2089" i="3"/>
  <c r="O2089" i="3"/>
  <c r="Y2089" i="3" s="1"/>
  <c r="C2090" i="3"/>
  <c r="D2090" i="3"/>
  <c r="G2090" i="3"/>
  <c r="H2090" i="3"/>
  <c r="I2090" i="3"/>
  <c r="M2090" i="3" s="1"/>
  <c r="L2090" i="3"/>
  <c r="O2090" i="3"/>
  <c r="Y2090" i="3" s="1"/>
  <c r="C2091" i="3"/>
  <c r="D2091" i="3"/>
  <c r="G2091" i="3"/>
  <c r="H2091" i="3"/>
  <c r="I2091" i="3"/>
  <c r="J2091" i="3" s="1"/>
  <c r="L2091" i="3"/>
  <c r="O2091" i="3"/>
  <c r="Y2091" i="3" s="1"/>
  <c r="C2092" i="3"/>
  <c r="D2092" i="3"/>
  <c r="G2092" i="3"/>
  <c r="H2092" i="3"/>
  <c r="I2092" i="3" s="1"/>
  <c r="M2092" i="3" s="1"/>
  <c r="L2092" i="3"/>
  <c r="O2092" i="3"/>
  <c r="Y2092" i="3" s="1"/>
  <c r="C2093" i="3"/>
  <c r="D2093" i="3"/>
  <c r="G2093" i="3"/>
  <c r="H2093" i="3"/>
  <c r="I2093" i="3" s="1"/>
  <c r="J2093" i="3" s="1"/>
  <c r="L2093" i="3"/>
  <c r="O2093" i="3"/>
  <c r="Y2093" i="3" s="1"/>
  <c r="C2094" i="3"/>
  <c r="D2094" i="3"/>
  <c r="G2094" i="3"/>
  <c r="H2094" i="3"/>
  <c r="I2094" i="3"/>
  <c r="M2094" i="3" s="1"/>
  <c r="L2094" i="3"/>
  <c r="O2094" i="3"/>
  <c r="Y2094" i="3" s="1"/>
  <c r="C2095" i="3"/>
  <c r="D2095" i="3"/>
  <c r="G2095" i="3"/>
  <c r="H2095" i="3"/>
  <c r="I2095" i="3"/>
  <c r="J2095" i="3" s="1"/>
  <c r="L2095" i="3"/>
  <c r="O2095" i="3"/>
  <c r="Y2095" i="3" s="1"/>
  <c r="C2096" i="3"/>
  <c r="D2096" i="3"/>
  <c r="G2096" i="3"/>
  <c r="H2096" i="3"/>
  <c r="I2096" i="3" s="1"/>
  <c r="M2096" i="3" s="1"/>
  <c r="L2096" i="3"/>
  <c r="O2096" i="3"/>
  <c r="Y2096" i="3" s="1"/>
  <c r="C2097" i="3"/>
  <c r="D2097" i="3"/>
  <c r="G2097" i="3"/>
  <c r="H2097" i="3"/>
  <c r="I2097" i="3" s="1"/>
  <c r="J2097" i="3" s="1"/>
  <c r="L2097" i="3"/>
  <c r="O2097" i="3"/>
  <c r="Y2097" i="3" s="1"/>
  <c r="C2098" i="3"/>
  <c r="D2098" i="3"/>
  <c r="G2098" i="3"/>
  <c r="H2098" i="3"/>
  <c r="I2098" i="3"/>
  <c r="M2098" i="3" s="1"/>
  <c r="L2098" i="3"/>
  <c r="O2098" i="3"/>
  <c r="Y2098" i="3" s="1"/>
  <c r="C2099" i="3"/>
  <c r="D2099" i="3"/>
  <c r="G2099" i="3"/>
  <c r="H2099" i="3"/>
  <c r="I2099" i="3"/>
  <c r="J2099" i="3" s="1"/>
  <c r="L2099" i="3"/>
  <c r="O2099" i="3"/>
  <c r="Y2099" i="3" s="1"/>
  <c r="C2100" i="3"/>
  <c r="D2100" i="3"/>
  <c r="G2100" i="3"/>
  <c r="H2100" i="3"/>
  <c r="I2100" i="3" s="1"/>
  <c r="M2100" i="3" s="1"/>
  <c r="L2100" i="3"/>
  <c r="O2100" i="3"/>
  <c r="Y2100" i="3" s="1"/>
  <c r="C2101" i="3"/>
  <c r="D2101" i="3"/>
  <c r="G2101" i="3"/>
  <c r="H2101" i="3"/>
  <c r="I2101" i="3" s="1"/>
  <c r="J2101" i="3" s="1"/>
  <c r="L2101" i="3"/>
  <c r="O2101" i="3"/>
  <c r="Y2101" i="3" s="1"/>
  <c r="C2102" i="3"/>
  <c r="D2102" i="3"/>
  <c r="G2102" i="3"/>
  <c r="H2102" i="3"/>
  <c r="I2102" i="3"/>
  <c r="M2102" i="3" s="1"/>
  <c r="L2102" i="3"/>
  <c r="O2102" i="3"/>
  <c r="Y2102" i="3" s="1"/>
  <c r="C2103" i="3"/>
  <c r="D2103" i="3"/>
  <c r="G2103" i="3"/>
  <c r="H2103" i="3"/>
  <c r="I2103" i="3"/>
  <c r="L2103" i="3"/>
  <c r="O2103" i="3"/>
  <c r="Y2103" i="3" s="1"/>
  <c r="C2104" i="3"/>
  <c r="D2104" i="3"/>
  <c r="G2104" i="3"/>
  <c r="H2104" i="3"/>
  <c r="I2104" i="3" s="1"/>
  <c r="L2104" i="3"/>
  <c r="O2104" i="3"/>
  <c r="Y2104" i="3" s="1"/>
  <c r="C2105" i="3"/>
  <c r="D2105" i="3"/>
  <c r="G2105" i="3"/>
  <c r="H2105" i="3"/>
  <c r="I2105" i="3" s="1"/>
  <c r="L2105" i="3"/>
  <c r="O2105" i="3"/>
  <c r="Y2105" i="3" s="1"/>
  <c r="C2106" i="3"/>
  <c r="D2106" i="3"/>
  <c r="G2106" i="3"/>
  <c r="H2106" i="3"/>
  <c r="I2106" i="3"/>
  <c r="L2106" i="3"/>
  <c r="O2106" i="3"/>
  <c r="Y2106" i="3" s="1"/>
  <c r="C2107" i="3"/>
  <c r="D2107" i="3"/>
  <c r="G2107" i="3"/>
  <c r="H2107" i="3"/>
  <c r="I2107" i="3"/>
  <c r="L2107" i="3"/>
  <c r="O2107" i="3"/>
  <c r="Y2107" i="3" s="1"/>
  <c r="C2108" i="3"/>
  <c r="D2108" i="3"/>
  <c r="G2108" i="3"/>
  <c r="H2108" i="3"/>
  <c r="I2108" i="3" s="1"/>
  <c r="L2108" i="3"/>
  <c r="O2108" i="3"/>
  <c r="Y2108" i="3" s="1"/>
  <c r="C2109" i="3"/>
  <c r="D2109" i="3"/>
  <c r="G2109" i="3"/>
  <c r="H2109" i="3"/>
  <c r="I2109" i="3" s="1"/>
  <c r="L2109" i="3"/>
  <c r="O2109" i="3"/>
  <c r="Y2109" i="3" s="1"/>
  <c r="C2110" i="3"/>
  <c r="D2110" i="3"/>
  <c r="G2110" i="3"/>
  <c r="H2110" i="3"/>
  <c r="I2110" i="3"/>
  <c r="L2110" i="3"/>
  <c r="O2110" i="3"/>
  <c r="Y2110" i="3" s="1"/>
  <c r="C2111" i="3"/>
  <c r="D2111" i="3"/>
  <c r="G2111" i="3"/>
  <c r="H2111" i="3"/>
  <c r="I2111" i="3"/>
  <c r="L2111" i="3"/>
  <c r="O2111" i="3"/>
  <c r="Y2111" i="3" s="1"/>
  <c r="C2112" i="3"/>
  <c r="D2112" i="3"/>
  <c r="G2112" i="3"/>
  <c r="H2112" i="3"/>
  <c r="I2112" i="3" s="1"/>
  <c r="L2112" i="3"/>
  <c r="O2112" i="3"/>
  <c r="Y2112" i="3" s="1"/>
  <c r="C2113" i="3"/>
  <c r="D2113" i="3"/>
  <c r="G2113" i="3"/>
  <c r="H2113" i="3"/>
  <c r="I2113" i="3" s="1"/>
  <c r="L2113" i="3"/>
  <c r="O2113" i="3"/>
  <c r="Y2113" i="3" s="1"/>
  <c r="C2114" i="3"/>
  <c r="D2114" i="3"/>
  <c r="G2114" i="3"/>
  <c r="H2114" i="3"/>
  <c r="I2114" i="3"/>
  <c r="L2114" i="3"/>
  <c r="O2114" i="3"/>
  <c r="Y2114" i="3" s="1"/>
  <c r="C2115" i="3"/>
  <c r="D2115" i="3"/>
  <c r="G2115" i="3"/>
  <c r="H2115" i="3"/>
  <c r="I2115" i="3"/>
  <c r="L2115" i="3"/>
  <c r="O2115" i="3"/>
  <c r="Y2115" i="3" s="1"/>
  <c r="C2116" i="3"/>
  <c r="D2116" i="3"/>
  <c r="G2116" i="3"/>
  <c r="H2116" i="3"/>
  <c r="I2116" i="3" s="1"/>
  <c r="L2116" i="3"/>
  <c r="O2116" i="3"/>
  <c r="Y2116" i="3" s="1"/>
  <c r="C2117" i="3"/>
  <c r="D2117" i="3"/>
  <c r="G2117" i="3"/>
  <c r="H2117" i="3"/>
  <c r="I2117" i="3" s="1"/>
  <c r="L2117" i="3"/>
  <c r="O2117" i="3"/>
  <c r="Y2117" i="3" s="1"/>
  <c r="C2118" i="3"/>
  <c r="D2118" i="3"/>
  <c r="G2118" i="3"/>
  <c r="H2118" i="3"/>
  <c r="I2118" i="3"/>
  <c r="L2118" i="3"/>
  <c r="O2118" i="3"/>
  <c r="Y2118" i="3" s="1"/>
  <c r="C2119" i="3"/>
  <c r="D2119" i="3"/>
  <c r="G2119" i="3"/>
  <c r="H2119" i="3"/>
  <c r="I2119" i="3"/>
  <c r="L2119" i="3"/>
  <c r="O2119" i="3"/>
  <c r="Y2119" i="3" s="1"/>
  <c r="C2120" i="3"/>
  <c r="D2120" i="3"/>
  <c r="G2120" i="3"/>
  <c r="H2120" i="3"/>
  <c r="I2120" i="3"/>
  <c r="L2120" i="3"/>
  <c r="O2120" i="3"/>
  <c r="Y2120" i="3" s="1"/>
  <c r="C2121" i="3"/>
  <c r="D2121" i="3"/>
  <c r="G2121" i="3"/>
  <c r="H2121" i="3"/>
  <c r="I2121" i="3" s="1"/>
  <c r="L2121" i="3"/>
  <c r="O2121" i="3"/>
  <c r="Y2121" i="3" s="1"/>
  <c r="C2122" i="3"/>
  <c r="D2122" i="3"/>
  <c r="G2122" i="3"/>
  <c r="H2122" i="3"/>
  <c r="I2122" i="3"/>
  <c r="L2122" i="3"/>
  <c r="O2122" i="3"/>
  <c r="Y2122" i="3" s="1"/>
  <c r="C2123" i="3"/>
  <c r="D2123" i="3"/>
  <c r="G2123" i="3"/>
  <c r="H2123" i="3"/>
  <c r="I2123" i="3"/>
  <c r="L2123" i="3"/>
  <c r="O2123" i="3"/>
  <c r="Y2123" i="3" s="1"/>
  <c r="C2124" i="3"/>
  <c r="D2124" i="3"/>
  <c r="G2124" i="3"/>
  <c r="H2124" i="3"/>
  <c r="I2124" i="3"/>
  <c r="L2124" i="3"/>
  <c r="O2124" i="3"/>
  <c r="Y2124" i="3" s="1"/>
  <c r="C2125" i="3"/>
  <c r="D2125" i="3"/>
  <c r="G2125" i="3"/>
  <c r="H2125" i="3"/>
  <c r="I2125" i="3" s="1"/>
  <c r="L2125" i="3"/>
  <c r="O2125" i="3"/>
  <c r="Y2125" i="3" s="1"/>
  <c r="C2126" i="3"/>
  <c r="D2126" i="3"/>
  <c r="G2126" i="3"/>
  <c r="H2126" i="3"/>
  <c r="I2126" i="3"/>
  <c r="L2126" i="3"/>
  <c r="O2126" i="3"/>
  <c r="Y2126" i="3" s="1"/>
  <c r="C2127" i="3"/>
  <c r="D2127" i="3"/>
  <c r="G2127" i="3"/>
  <c r="H2127" i="3"/>
  <c r="I2127" i="3"/>
  <c r="L2127" i="3"/>
  <c r="O2127" i="3"/>
  <c r="Y2127" i="3" s="1"/>
  <c r="C2128" i="3"/>
  <c r="D2128" i="3"/>
  <c r="G2128" i="3"/>
  <c r="H2128" i="3"/>
  <c r="I2128" i="3"/>
  <c r="L2128" i="3"/>
  <c r="O2128" i="3"/>
  <c r="Y2128" i="3" s="1"/>
  <c r="C2129" i="3"/>
  <c r="D2129" i="3"/>
  <c r="G2129" i="3"/>
  <c r="H2129" i="3"/>
  <c r="I2129" i="3" s="1"/>
  <c r="L2129" i="3"/>
  <c r="O2129" i="3"/>
  <c r="Y2129" i="3" s="1"/>
  <c r="C2130" i="3"/>
  <c r="D2130" i="3"/>
  <c r="G2130" i="3"/>
  <c r="H2130" i="3"/>
  <c r="I2130" i="3"/>
  <c r="L2130" i="3"/>
  <c r="O2130" i="3"/>
  <c r="Y2130" i="3" s="1"/>
  <c r="C2131" i="3"/>
  <c r="D2131" i="3"/>
  <c r="G2131" i="3"/>
  <c r="H2131" i="3"/>
  <c r="I2131" i="3"/>
  <c r="L2131" i="3"/>
  <c r="O2131" i="3"/>
  <c r="Y2131" i="3" s="1"/>
  <c r="C2132" i="3"/>
  <c r="D2132" i="3"/>
  <c r="G2132" i="3"/>
  <c r="H2132" i="3"/>
  <c r="I2132" i="3"/>
  <c r="L2132" i="3"/>
  <c r="O2132" i="3"/>
  <c r="Y2132" i="3" s="1"/>
  <c r="C2133" i="3"/>
  <c r="D2133" i="3"/>
  <c r="G2133" i="3"/>
  <c r="H2133" i="3"/>
  <c r="I2133" i="3" s="1"/>
  <c r="L2133" i="3"/>
  <c r="O2133" i="3"/>
  <c r="Y2133" i="3" s="1"/>
  <c r="C2134" i="3"/>
  <c r="D2134" i="3"/>
  <c r="G2134" i="3"/>
  <c r="H2134" i="3"/>
  <c r="I2134" i="3"/>
  <c r="L2134" i="3"/>
  <c r="O2134" i="3"/>
  <c r="Y2134" i="3" s="1"/>
  <c r="C2135" i="3"/>
  <c r="D2135" i="3"/>
  <c r="G2135" i="3"/>
  <c r="H2135" i="3"/>
  <c r="I2135" i="3"/>
  <c r="L2135" i="3"/>
  <c r="O2135" i="3"/>
  <c r="Y2135" i="3" s="1"/>
  <c r="C2136" i="3"/>
  <c r="D2136" i="3"/>
  <c r="G2136" i="3"/>
  <c r="H2136" i="3"/>
  <c r="I2136" i="3"/>
  <c r="L2136" i="3"/>
  <c r="O2136" i="3"/>
  <c r="Y2136" i="3" s="1"/>
  <c r="C2137" i="3"/>
  <c r="D2137" i="3"/>
  <c r="G2137" i="3"/>
  <c r="H2137" i="3"/>
  <c r="I2137" i="3" s="1"/>
  <c r="L2137" i="3"/>
  <c r="O2137" i="3"/>
  <c r="Y2137" i="3" s="1"/>
  <c r="C2138" i="3"/>
  <c r="D2138" i="3"/>
  <c r="G2138" i="3"/>
  <c r="H2138" i="3"/>
  <c r="I2138" i="3"/>
  <c r="L2138" i="3"/>
  <c r="O2138" i="3"/>
  <c r="Y2138" i="3" s="1"/>
  <c r="C2139" i="3"/>
  <c r="D2139" i="3"/>
  <c r="G2139" i="3"/>
  <c r="H2139" i="3"/>
  <c r="I2139" i="3"/>
  <c r="L2139" i="3"/>
  <c r="O2139" i="3"/>
  <c r="Y2139" i="3" s="1"/>
  <c r="C2140" i="3"/>
  <c r="D2140" i="3"/>
  <c r="G2140" i="3"/>
  <c r="H2140" i="3"/>
  <c r="I2140" i="3"/>
  <c r="L2140" i="3"/>
  <c r="O2140" i="3"/>
  <c r="Y2140" i="3" s="1"/>
  <c r="C2141" i="3"/>
  <c r="D2141" i="3"/>
  <c r="G2141" i="3"/>
  <c r="H2141" i="3"/>
  <c r="I2141" i="3" s="1"/>
  <c r="L2141" i="3"/>
  <c r="O2141" i="3"/>
  <c r="Y2141" i="3" s="1"/>
  <c r="C2142" i="3"/>
  <c r="D2142" i="3"/>
  <c r="G2142" i="3"/>
  <c r="H2142" i="3"/>
  <c r="I2142" i="3"/>
  <c r="L2142" i="3"/>
  <c r="O2142" i="3"/>
  <c r="Y2142" i="3" s="1"/>
  <c r="C2143" i="3"/>
  <c r="D2143" i="3"/>
  <c r="G2143" i="3"/>
  <c r="H2143" i="3"/>
  <c r="I2143" i="3"/>
  <c r="L2143" i="3"/>
  <c r="O2143" i="3"/>
  <c r="Y2143" i="3" s="1"/>
  <c r="C2144" i="3"/>
  <c r="D2144" i="3"/>
  <c r="G2144" i="3"/>
  <c r="H2144" i="3"/>
  <c r="I2144" i="3"/>
  <c r="L2144" i="3"/>
  <c r="O2144" i="3"/>
  <c r="Y2144" i="3" s="1"/>
  <c r="C2145" i="3"/>
  <c r="D2145" i="3"/>
  <c r="G2145" i="3"/>
  <c r="H2145" i="3"/>
  <c r="I2145" i="3" s="1"/>
  <c r="L2145" i="3"/>
  <c r="O2145" i="3"/>
  <c r="Y2145" i="3" s="1"/>
  <c r="C2146" i="3"/>
  <c r="D2146" i="3"/>
  <c r="G2146" i="3"/>
  <c r="H2146" i="3"/>
  <c r="I2146" i="3"/>
  <c r="L2146" i="3"/>
  <c r="O2146" i="3"/>
  <c r="Y2146" i="3" s="1"/>
  <c r="C2147" i="3"/>
  <c r="D2147" i="3"/>
  <c r="G2147" i="3"/>
  <c r="H2147" i="3"/>
  <c r="I2147" i="3"/>
  <c r="L2147" i="3"/>
  <c r="O2147" i="3"/>
  <c r="Y2147" i="3" s="1"/>
  <c r="C2148" i="3"/>
  <c r="D2148" i="3"/>
  <c r="G2148" i="3"/>
  <c r="H2148" i="3"/>
  <c r="I2148" i="3"/>
  <c r="L2148" i="3"/>
  <c r="O2148" i="3"/>
  <c r="Y2148" i="3" s="1"/>
  <c r="C2149" i="3"/>
  <c r="D2149" i="3"/>
  <c r="G2149" i="3"/>
  <c r="H2149" i="3"/>
  <c r="I2149" i="3" s="1"/>
  <c r="L2149" i="3"/>
  <c r="O2149" i="3"/>
  <c r="Y2149" i="3" s="1"/>
  <c r="C2150" i="3"/>
  <c r="D2150" i="3"/>
  <c r="G2150" i="3"/>
  <c r="H2150" i="3"/>
  <c r="I2150" i="3"/>
  <c r="L2150" i="3"/>
  <c r="O2150" i="3"/>
  <c r="Y2150" i="3" s="1"/>
  <c r="C2151" i="3"/>
  <c r="D2151" i="3"/>
  <c r="G2151" i="3"/>
  <c r="H2151" i="3"/>
  <c r="I2151" i="3"/>
  <c r="L2151" i="3"/>
  <c r="O2151" i="3"/>
  <c r="Y2151" i="3" s="1"/>
  <c r="C2152" i="3"/>
  <c r="D2152" i="3"/>
  <c r="G2152" i="3"/>
  <c r="H2152" i="3"/>
  <c r="I2152" i="3"/>
  <c r="L2152" i="3"/>
  <c r="O2152" i="3"/>
  <c r="Y2152" i="3" s="1"/>
  <c r="C2153" i="3"/>
  <c r="D2153" i="3"/>
  <c r="G2153" i="3"/>
  <c r="H2153" i="3"/>
  <c r="I2153" i="3" s="1"/>
  <c r="L2153" i="3"/>
  <c r="O2153" i="3"/>
  <c r="Y2153" i="3" s="1"/>
  <c r="C2154" i="3"/>
  <c r="D2154" i="3"/>
  <c r="G2154" i="3"/>
  <c r="H2154" i="3"/>
  <c r="I2154" i="3"/>
  <c r="L2154" i="3"/>
  <c r="O2154" i="3"/>
  <c r="Y2154" i="3" s="1"/>
  <c r="C2155" i="3"/>
  <c r="D2155" i="3"/>
  <c r="G2155" i="3"/>
  <c r="H2155" i="3"/>
  <c r="I2155" i="3"/>
  <c r="L2155" i="3"/>
  <c r="O2155" i="3"/>
  <c r="Y2155" i="3" s="1"/>
  <c r="C2156" i="3"/>
  <c r="D2156" i="3"/>
  <c r="G2156" i="3"/>
  <c r="H2156" i="3"/>
  <c r="I2156" i="3"/>
  <c r="L2156" i="3"/>
  <c r="O2156" i="3"/>
  <c r="Y2156" i="3" s="1"/>
  <c r="C2157" i="3"/>
  <c r="D2157" i="3"/>
  <c r="G2157" i="3"/>
  <c r="H2157" i="3"/>
  <c r="I2157" i="3" s="1"/>
  <c r="L2157" i="3"/>
  <c r="O2157" i="3"/>
  <c r="Y2157" i="3" s="1"/>
  <c r="C2158" i="3"/>
  <c r="D2158" i="3"/>
  <c r="G2158" i="3"/>
  <c r="H2158" i="3"/>
  <c r="I2158" i="3"/>
  <c r="L2158" i="3"/>
  <c r="O2158" i="3"/>
  <c r="Y2158" i="3" s="1"/>
  <c r="C2159" i="3"/>
  <c r="D2159" i="3"/>
  <c r="G2159" i="3"/>
  <c r="H2159" i="3"/>
  <c r="I2159" i="3"/>
  <c r="L2159" i="3"/>
  <c r="O2159" i="3"/>
  <c r="Y2159" i="3" s="1"/>
  <c r="C2160" i="3"/>
  <c r="D2160" i="3"/>
  <c r="G2160" i="3"/>
  <c r="H2160" i="3"/>
  <c r="I2160" i="3"/>
  <c r="L2160" i="3"/>
  <c r="O2160" i="3"/>
  <c r="Y2160" i="3" s="1"/>
  <c r="C2161" i="3"/>
  <c r="D2161" i="3"/>
  <c r="G2161" i="3"/>
  <c r="H2161" i="3"/>
  <c r="I2161" i="3" s="1"/>
  <c r="L2161" i="3"/>
  <c r="O2161" i="3"/>
  <c r="Y2161" i="3" s="1"/>
  <c r="C2162" i="3"/>
  <c r="D2162" i="3"/>
  <c r="G2162" i="3"/>
  <c r="H2162" i="3"/>
  <c r="I2162" i="3"/>
  <c r="L2162" i="3"/>
  <c r="O2162" i="3"/>
  <c r="Y2162" i="3" s="1"/>
  <c r="C2163" i="3"/>
  <c r="D2163" i="3"/>
  <c r="G2163" i="3"/>
  <c r="H2163" i="3"/>
  <c r="I2163" i="3"/>
  <c r="L2163" i="3"/>
  <c r="O2163" i="3"/>
  <c r="Y2163" i="3" s="1"/>
  <c r="C2164" i="3"/>
  <c r="D2164" i="3"/>
  <c r="G2164" i="3"/>
  <c r="H2164" i="3"/>
  <c r="I2164" i="3"/>
  <c r="L2164" i="3"/>
  <c r="O2164" i="3"/>
  <c r="Y2164" i="3" s="1"/>
  <c r="C2165" i="3"/>
  <c r="D2165" i="3"/>
  <c r="G2165" i="3"/>
  <c r="H2165" i="3"/>
  <c r="I2165" i="3" s="1"/>
  <c r="L2165" i="3"/>
  <c r="O2165" i="3"/>
  <c r="Y2165" i="3" s="1"/>
  <c r="C2166" i="3"/>
  <c r="D2166" i="3"/>
  <c r="G2166" i="3"/>
  <c r="H2166" i="3"/>
  <c r="I2166" i="3"/>
  <c r="L2166" i="3"/>
  <c r="O2166" i="3"/>
  <c r="Y2166" i="3" s="1"/>
  <c r="C2167" i="3"/>
  <c r="D2167" i="3"/>
  <c r="G2167" i="3"/>
  <c r="H2167" i="3"/>
  <c r="I2167" i="3"/>
  <c r="L2167" i="3"/>
  <c r="O2167" i="3"/>
  <c r="Y2167" i="3" s="1"/>
  <c r="C2168" i="3"/>
  <c r="D2168" i="3"/>
  <c r="G2168" i="3"/>
  <c r="H2168" i="3"/>
  <c r="I2168" i="3"/>
  <c r="L2168" i="3"/>
  <c r="O2168" i="3"/>
  <c r="Y2168" i="3" s="1"/>
  <c r="C2169" i="3"/>
  <c r="D2169" i="3"/>
  <c r="G2169" i="3"/>
  <c r="H2169" i="3"/>
  <c r="I2169" i="3" s="1"/>
  <c r="L2169" i="3"/>
  <c r="O2169" i="3"/>
  <c r="Y2169" i="3" s="1"/>
  <c r="C2170" i="3"/>
  <c r="D2170" i="3"/>
  <c r="G2170" i="3"/>
  <c r="H2170" i="3"/>
  <c r="I2170" i="3"/>
  <c r="L2170" i="3"/>
  <c r="O2170" i="3"/>
  <c r="Y2170" i="3" s="1"/>
  <c r="C2171" i="3"/>
  <c r="D2171" i="3"/>
  <c r="G2171" i="3"/>
  <c r="H2171" i="3"/>
  <c r="I2171" i="3"/>
  <c r="L2171" i="3"/>
  <c r="O2171" i="3"/>
  <c r="Y2171" i="3" s="1"/>
  <c r="C2172" i="3"/>
  <c r="D2172" i="3"/>
  <c r="G2172" i="3"/>
  <c r="H2172" i="3"/>
  <c r="I2172" i="3"/>
  <c r="L2172" i="3"/>
  <c r="O2172" i="3"/>
  <c r="Y2172" i="3" s="1"/>
  <c r="C2173" i="3"/>
  <c r="D2173" i="3"/>
  <c r="G2173" i="3"/>
  <c r="H2173" i="3"/>
  <c r="I2173" i="3" s="1"/>
  <c r="L2173" i="3"/>
  <c r="O2173" i="3"/>
  <c r="Y2173" i="3" s="1"/>
  <c r="C2174" i="3"/>
  <c r="D2174" i="3"/>
  <c r="G2174" i="3"/>
  <c r="H2174" i="3"/>
  <c r="I2174" i="3"/>
  <c r="L2174" i="3"/>
  <c r="O2174" i="3"/>
  <c r="Y2174" i="3" s="1"/>
  <c r="C2175" i="3"/>
  <c r="D2175" i="3"/>
  <c r="G2175" i="3"/>
  <c r="H2175" i="3"/>
  <c r="I2175" i="3"/>
  <c r="L2175" i="3"/>
  <c r="O2175" i="3"/>
  <c r="Y2175" i="3" s="1"/>
  <c r="C2176" i="3"/>
  <c r="D2176" i="3"/>
  <c r="G2176" i="3"/>
  <c r="H2176" i="3"/>
  <c r="I2176" i="3"/>
  <c r="L2176" i="3"/>
  <c r="O2176" i="3"/>
  <c r="Y2176" i="3" s="1"/>
  <c r="C2177" i="3"/>
  <c r="D2177" i="3"/>
  <c r="G2177" i="3"/>
  <c r="H2177" i="3"/>
  <c r="I2177" i="3" s="1"/>
  <c r="L2177" i="3"/>
  <c r="O2177" i="3"/>
  <c r="Y2177" i="3" s="1"/>
  <c r="C2178" i="3"/>
  <c r="D2178" i="3"/>
  <c r="G2178" i="3"/>
  <c r="H2178" i="3"/>
  <c r="I2178" i="3"/>
  <c r="L2178" i="3"/>
  <c r="O2178" i="3"/>
  <c r="Y2178" i="3" s="1"/>
  <c r="C2179" i="3"/>
  <c r="D2179" i="3"/>
  <c r="G2179" i="3"/>
  <c r="H2179" i="3"/>
  <c r="I2179" i="3"/>
  <c r="L2179" i="3"/>
  <c r="O2179" i="3"/>
  <c r="Y2179" i="3" s="1"/>
  <c r="C2180" i="3"/>
  <c r="D2180" i="3"/>
  <c r="G2180" i="3"/>
  <c r="H2180" i="3"/>
  <c r="I2180" i="3"/>
  <c r="L2180" i="3"/>
  <c r="O2180" i="3"/>
  <c r="Y2180" i="3" s="1"/>
  <c r="C2181" i="3"/>
  <c r="D2181" i="3"/>
  <c r="G2181" i="3"/>
  <c r="H2181" i="3"/>
  <c r="I2181" i="3" s="1"/>
  <c r="L2181" i="3"/>
  <c r="O2181" i="3"/>
  <c r="Y2181" i="3" s="1"/>
  <c r="C2182" i="3"/>
  <c r="D2182" i="3"/>
  <c r="G2182" i="3"/>
  <c r="H2182" i="3"/>
  <c r="I2182" i="3"/>
  <c r="L2182" i="3"/>
  <c r="O2182" i="3"/>
  <c r="Y2182" i="3" s="1"/>
  <c r="C2183" i="3"/>
  <c r="D2183" i="3"/>
  <c r="G2183" i="3"/>
  <c r="H2183" i="3"/>
  <c r="I2183" i="3"/>
  <c r="L2183" i="3"/>
  <c r="O2183" i="3"/>
  <c r="Y2183" i="3" s="1"/>
  <c r="C2184" i="3"/>
  <c r="D2184" i="3"/>
  <c r="G2184" i="3"/>
  <c r="H2184" i="3"/>
  <c r="I2184" i="3"/>
  <c r="L2184" i="3"/>
  <c r="O2184" i="3"/>
  <c r="Y2184" i="3" s="1"/>
  <c r="C2185" i="3"/>
  <c r="D2185" i="3"/>
  <c r="G2185" i="3"/>
  <c r="H2185" i="3"/>
  <c r="I2185" i="3" s="1"/>
  <c r="L2185" i="3"/>
  <c r="O2185" i="3"/>
  <c r="Y2185" i="3" s="1"/>
  <c r="C2186" i="3"/>
  <c r="D2186" i="3"/>
  <c r="G2186" i="3"/>
  <c r="H2186" i="3"/>
  <c r="I2186" i="3"/>
  <c r="L2186" i="3"/>
  <c r="O2186" i="3"/>
  <c r="Y2186" i="3" s="1"/>
  <c r="C2187" i="3"/>
  <c r="D2187" i="3"/>
  <c r="G2187" i="3"/>
  <c r="H2187" i="3"/>
  <c r="I2187" i="3"/>
  <c r="L2187" i="3"/>
  <c r="O2187" i="3"/>
  <c r="Y2187" i="3" s="1"/>
  <c r="C2188" i="3"/>
  <c r="D2188" i="3"/>
  <c r="G2188" i="3"/>
  <c r="H2188" i="3"/>
  <c r="I2188" i="3"/>
  <c r="L2188" i="3"/>
  <c r="O2188" i="3"/>
  <c r="Y2188" i="3" s="1"/>
  <c r="C2189" i="3"/>
  <c r="D2189" i="3"/>
  <c r="G2189" i="3"/>
  <c r="H2189" i="3"/>
  <c r="I2189" i="3" s="1"/>
  <c r="L2189" i="3"/>
  <c r="O2189" i="3"/>
  <c r="Y2189" i="3" s="1"/>
  <c r="C2190" i="3"/>
  <c r="D2190" i="3"/>
  <c r="G2190" i="3"/>
  <c r="H2190" i="3"/>
  <c r="I2190" i="3"/>
  <c r="L2190" i="3"/>
  <c r="O2190" i="3"/>
  <c r="Y2190" i="3" s="1"/>
  <c r="C2191" i="3"/>
  <c r="D2191" i="3"/>
  <c r="G2191" i="3"/>
  <c r="H2191" i="3"/>
  <c r="I2191" i="3"/>
  <c r="L2191" i="3"/>
  <c r="O2191" i="3"/>
  <c r="Y2191" i="3" s="1"/>
  <c r="C2192" i="3"/>
  <c r="D2192" i="3"/>
  <c r="G2192" i="3"/>
  <c r="H2192" i="3"/>
  <c r="I2192" i="3"/>
  <c r="L2192" i="3"/>
  <c r="O2192" i="3"/>
  <c r="Y2192" i="3" s="1"/>
  <c r="C2193" i="3"/>
  <c r="D2193" i="3"/>
  <c r="G2193" i="3"/>
  <c r="H2193" i="3"/>
  <c r="I2193" i="3" s="1"/>
  <c r="L2193" i="3"/>
  <c r="O2193" i="3"/>
  <c r="Y2193" i="3" s="1"/>
  <c r="C2194" i="3"/>
  <c r="D2194" i="3"/>
  <c r="G2194" i="3"/>
  <c r="H2194" i="3"/>
  <c r="I2194" i="3"/>
  <c r="L2194" i="3"/>
  <c r="O2194" i="3"/>
  <c r="Y2194" i="3" s="1"/>
  <c r="C2195" i="3"/>
  <c r="D2195" i="3"/>
  <c r="G2195" i="3"/>
  <c r="H2195" i="3"/>
  <c r="I2195" i="3"/>
  <c r="L2195" i="3"/>
  <c r="O2195" i="3"/>
  <c r="Y2195" i="3" s="1"/>
  <c r="C2196" i="3"/>
  <c r="D2196" i="3"/>
  <c r="G2196" i="3"/>
  <c r="H2196" i="3"/>
  <c r="I2196" i="3"/>
  <c r="L2196" i="3"/>
  <c r="O2196" i="3"/>
  <c r="Y2196" i="3" s="1"/>
  <c r="C2197" i="3"/>
  <c r="D2197" i="3"/>
  <c r="G2197" i="3"/>
  <c r="H2197" i="3"/>
  <c r="I2197" i="3" s="1"/>
  <c r="L2197" i="3"/>
  <c r="O2197" i="3"/>
  <c r="Y2197" i="3" s="1"/>
  <c r="C2198" i="3"/>
  <c r="D2198" i="3"/>
  <c r="G2198" i="3"/>
  <c r="H2198" i="3"/>
  <c r="I2198" i="3"/>
  <c r="L2198" i="3"/>
  <c r="O2198" i="3"/>
  <c r="Y2198" i="3" s="1"/>
  <c r="C2199" i="3"/>
  <c r="D2199" i="3"/>
  <c r="G2199" i="3"/>
  <c r="H2199" i="3"/>
  <c r="I2199" i="3"/>
  <c r="L2199" i="3"/>
  <c r="O2199" i="3"/>
  <c r="Y2199" i="3" s="1"/>
  <c r="C2200" i="3"/>
  <c r="D2200" i="3"/>
  <c r="G2200" i="3"/>
  <c r="H2200" i="3"/>
  <c r="I2200" i="3"/>
  <c r="L2200" i="3"/>
  <c r="O2200" i="3"/>
  <c r="Y2200" i="3" s="1"/>
  <c r="C2201" i="3"/>
  <c r="D2201" i="3"/>
  <c r="G2201" i="3"/>
  <c r="H2201" i="3"/>
  <c r="I2201" i="3" s="1"/>
  <c r="L2201" i="3"/>
  <c r="O2201" i="3"/>
  <c r="Y2201" i="3" s="1"/>
  <c r="C2202" i="3"/>
  <c r="D2202" i="3"/>
  <c r="G2202" i="3"/>
  <c r="H2202" i="3"/>
  <c r="I2202" i="3"/>
  <c r="L2202" i="3"/>
  <c r="O2202" i="3"/>
  <c r="Y2202" i="3" s="1"/>
  <c r="C2203" i="3"/>
  <c r="D2203" i="3"/>
  <c r="G2203" i="3"/>
  <c r="H2203" i="3"/>
  <c r="I2203" i="3"/>
  <c r="L2203" i="3"/>
  <c r="O2203" i="3"/>
  <c r="Y2203" i="3" s="1"/>
  <c r="C2204" i="3"/>
  <c r="D2204" i="3"/>
  <c r="G2204" i="3"/>
  <c r="H2204" i="3"/>
  <c r="I2204" i="3"/>
  <c r="L2204" i="3"/>
  <c r="O2204" i="3"/>
  <c r="Y2204" i="3" s="1"/>
  <c r="C2205" i="3"/>
  <c r="D2205" i="3"/>
  <c r="G2205" i="3"/>
  <c r="H2205" i="3"/>
  <c r="I2205" i="3" s="1"/>
  <c r="J2205" i="3" s="1"/>
  <c r="L2205" i="3"/>
  <c r="O2205" i="3"/>
  <c r="Y2205" i="3" s="1"/>
  <c r="C2206" i="3"/>
  <c r="D2206" i="3"/>
  <c r="G2206" i="3"/>
  <c r="H2206" i="3"/>
  <c r="I2206" i="3"/>
  <c r="J2206" i="3" s="1"/>
  <c r="L2206" i="3"/>
  <c r="O2206" i="3"/>
  <c r="Y2206" i="3" s="1"/>
  <c r="C2207" i="3"/>
  <c r="D2207" i="3"/>
  <c r="G2207" i="3"/>
  <c r="H2207" i="3"/>
  <c r="I2207" i="3" s="1"/>
  <c r="M2207" i="3" s="1"/>
  <c r="L2207" i="3"/>
  <c r="O2207" i="3"/>
  <c r="Y2207" i="3"/>
  <c r="C2208" i="3"/>
  <c r="D2208" i="3"/>
  <c r="G2208" i="3"/>
  <c r="H2208" i="3"/>
  <c r="I2208" i="3" s="1"/>
  <c r="L2208" i="3"/>
  <c r="O2208" i="3"/>
  <c r="Y2208" i="3" s="1"/>
  <c r="C2209" i="3"/>
  <c r="D2209" i="3"/>
  <c r="G2209" i="3"/>
  <c r="H2209" i="3"/>
  <c r="I2209" i="3"/>
  <c r="J2209" i="3" s="1"/>
  <c r="L2209" i="3"/>
  <c r="O2209" i="3"/>
  <c r="Y2209" i="3" s="1"/>
  <c r="C2210" i="3"/>
  <c r="D2210" i="3"/>
  <c r="G2210" i="3"/>
  <c r="H2210" i="3"/>
  <c r="I2210" i="3" s="1"/>
  <c r="J2210" i="3" s="1"/>
  <c r="L2210" i="3"/>
  <c r="O2210" i="3"/>
  <c r="Y2210" i="3" s="1"/>
  <c r="C2211" i="3"/>
  <c r="D2211" i="3"/>
  <c r="G2211" i="3"/>
  <c r="H2211" i="3"/>
  <c r="I2211" i="3"/>
  <c r="M2211" i="3" s="1"/>
  <c r="L2211" i="3"/>
  <c r="O2211" i="3"/>
  <c r="Y2211" i="3"/>
  <c r="C2212" i="3"/>
  <c r="D2212" i="3"/>
  <c r="G2212" i="3"/>
  <c r="H2212" i="3"/>
  <c r="I2212" i="3" s="1"/>
  <c r="J2212" i="3" s="1"/>
  <c r="L2212" i="3"/>
  <c r="O2212" i="3"/>
  <c r="Y2212" i="3" s="1"/>
  <c r="C2213" i="3"/>
  <c r="D2213" i="3"/>
  <c r="G2213" i="3"/>
  <c r="H2213" i="3"/>
  <c r="I2213" i="3"/>
  <c r="M2213" i="3" s="1"/>
  <c r="J2213" i="3"/>
  <c r="L2213" i="3"/>
  <c r="O2213" i="3"/>
  <c r="Y2213" i="3"/>
  <c r="C2214" i="3"/>
  <c r="D2214" i="3"/>
  <c r="G2214" i="3"/>
  <c r="H2214" i="3"/>
  <c r="I2214" i="3" s="1"/>
  <c r="J2214" i="3" s="1"/>
  <c r="L2214" i="3"/>
  <c r="O2214" i="3"/>
  <c r="Y2214" i="3" s="1"/>
  <c r="C2215" i="3"/>
  <c r="D2215" i="3"/>
  <c r="G2215" i="3"/>
  <c r="H2215" i="3"/>
  <c r="I2215" i="3"/>
  <c r="J2215" i="3"/>
  <c r="L2215" i="3"/>
  <c r="O2215" i="3"/>
  <c r="Y2215" i="3"/>
  <c r="C2216" i="3"/>
  <c r="D2216" i="3"/>
  <c r="G2216" i="3"/>
  <c r="H2216" i="3"/>
  <c r="I2216" i="3" s="1"/>
  <c r="J2216" i="3" s="1"/>
  <c r="L2216" i="3"/>
  <c r="O2216" i="3"/>
  <c r="Y2216" i="3" s="1"/>
  <c r="C2217" i="3"/>
  <c r="D2217" i="3"/>
  <c r="G2217" i="3"/>
  <c r="H2217" i="3"/>
  <c r="I2217" i="3" s="1"/>
  <c r="L2217" i="3"/>
  <c r="O2217" i="3"/>
  <c r="Y2217" i="3" s="1"/>
  <c r="C2218" i="3"/>
  <c r="D2218" i="3"/>
  <c r="G2218" i="3"/>
  <c r="H2218" i="3"/>
  <c r="I2218" i="3" s="1"/>
  <c r="J2218" i="3" s="1"/>
  <c r="L2218" i="3"/>
  <c r="O2218" i="3"/>
  <c r="Y2218" i="3" s="1"/>
  <c r="C2219" i="3"/>
  <c r="D2219" i="3"/>
  <c r="G2219" i="3"/>
  <c r="H2219" i="3"/>
  <c r="I2219" i="3"/>
  <c r="M2219" i="3" s="1"/>
  <c r="L2219" i="3"/>
  <c r="O2219" i="3"/>
  <c r="Y2219" i="3"/>
  <c r="C2220" i="3"/>
  <c r="D2220" i="3"/>
  <c r="G2220" i="3"/>
  <c r="H2220" i="3"/>
  <c r="I2220" i="3" s="1"/>
  <c r="J2220" i="3" s="1"/>
  <c r="L2220" i="3"/>
  <c r="O2220" i="3"/>
  <c r="Y2220" i="3" s="1"/>
  <c r="C2221" i="3"/>
  <c r="D2221" i="3"/>
  <c r="G2221" i="3"/>
  <c r="H2221" i="3"/>
  <c r="I2221" i="3"/>
  <c r="M2221" i="3" s="1"/>
  <c r="J2221" i="3"/>
  <c r="L2221" i="3"/>
  <c r="O2221" i="3"/>
  <c r="Y2221" i="3"/>
  <c r="C2222" i="3"/>
  <c r="D2222" i="3"/>
  <c r="G2222" i="3"/>
  <c r="H2222" i="3"/>
  <c r="I2222" i="3" s="1"/>
  <c r="J2222" i="3" s="1"/>
  <c r="L2222" i="3"/>
  <c r="O2222" i="3"/>
  <c r="Y2222" i="3" s="1"/>
  <c r="C2223" i="3"/>
  <c r="D2223" i="3"/>
  <c r="G2223" i="3"/>
  <c r="H2223" i="3"/>
  <c r="I2223" i="3"/>
  <c r="J2223" i="3"/>
  <c r="L2223" i="3"/>
  <c r="O2223" i="3"/>
  <c r="Y2223" i="3"/>
  <c r="C2224" i="3"/>
  <c r="D2224" i="3"/>
  <c r="G2224" i="3"/>
  <c r="H2224" i="3"/>
  <c r="I2224" i="3" s="1"/>
  <c r="J2224" i="3" s="1"/>
  <c r="L2224" i="3"/>
  <c r="O2224" i="3"/>
  <c r="Y2224" i="3" s="1"/>
  <c r="C2225" i="3"/>
  <c r="D2225" i="3"/>
  <c r="G2225" i="3"/>
  <c r="H2225" i="3"/>
  <c r="I2225" i="3" s="1"/>
  <c r="L2225" i="3"/>
  <c r="O2225" i="3"/>
  <c r="Y2225" i="3" s="1"/>
  <c r="C2226" i="3"/>
  <c r="D2226" i="3"/>
  <c r="G2226" i="3"/>
  <c r="H2226" i="3"/>
  <c r="I2226" i="3" s="1"/>
  <c r="J2226" i="3" s="1"/>
  <c r="L2226" i="3"/>
  <c r="O2226" i="3"/>
  <c r="Y2226" i="3" s="1"/>
  <c r="C2227" i="3"/>
  <c r="D2227" i="3"/>
  <c r="G2227" i="3"/>
  <c r="H2227" i="3"/>
  <c r="I2227" i="3"/>
  <c r="M2227" i="3" s="1"/>
  <c r="L2227" i="3"/>
  <c r="O2227" i="3"/>
  <c r="Y2227" i="3"/>
  <c r="C2228" i="3"/>
  <c r="D2228" i="3"/>
  <c r="G2228" i="3"/>
  <c r="H2228" i="3"/>
  <c r="I2228" i="3" s="1"/>
  <c r="J2228" i="3" s="1"/>
  <c r="L2228" i="3"/>
  <c r="O2228" i="3"/>
  <c r="Y2228" i="3" s="1"/>
  <c r="C2229" i="3"/>
  <c r="D2229" i="3"/>
  <c r="G2229" i="3"/>
  <c r="H2229" i="3"/>
  <c r="I2229" i="3"/>
  <c r="M2229" i="3" s="1"/>
  <c r="J2229" i="3"/>
  <c r="L2229" i="3"/>
  <c r="O2229" i="3"/>
  <c r="Y2229" i="3"/>
  <c r="C2230" i="3"/>
  <c r="D2230" i="3"/>
  <c r="G2230" i="3"/>
  <c r="H2230" i="3"/>
  <c r="I2230" i="3" s="1"/>
  <c r="J2230" i="3" s="1"/>
  <c r="L2230" i="3"/>
  <c r="O2230" i="3"/>
  <c r="Y2230" i="3" s="1"/>
  <c r="C2231" i="3"/>
  <c r="D2231" i="3"/>
  <c r="G2231" i="3"/>
  <c r="H2231" i="3"/>
  <c r="I2231" i="3"/>
  <c r="J2231" i="3"/>
  <c r="L2231" i="3"/>
  <c r="O2231" i="3"/>
  <c r="Y2231" i="3"/>
  <c r="C2232" i="3"/>
  <c r="D2232" i="3"/>
  <c r="G2232" i="3"/>
  <c r="H2232" i="3"/>
  <c r="I2232" i="3" s="1"/>
  <c r="J2232" i="3" s="1"/>
  <c r="L2232" i="3"/>
  <c r="O2232" i="3"/>
  <c r="Y2232" i="3" s="1"/>
  <c r="C2233" i="3"/>
  <c r="D2233" i="3"/>
  <c r="G2233" i="3"/>
  <c r="H2233" i="3"/>
  <c r="I2233" i="3" s="1"/>
  <c r="L2233" i="3"/>
  <c r="O2233" i="3"/>
  <c r="Y2233" i="3" s="1"/>
  <c r="C2234" i="3"/>
  <c r="D2234" i="3"/>
  <c r="G2234" i="3"/>
  <c r="H2234" i="3"/>
  <c r="I2234" i="3" s="1"/>
  <c r="J2234" i="3" s="1"/>
  <c r="L2234" i="3"/>
  <c r="O2234" i="3"/>
  <c r="Y2234" i="3" s="1"/>
  <c r="C2235" i="3"/>
  <c r="D2235" i="3"/>
  <c r="G2235" i="3"/>
  <c r="H2235" i="3"/>
  <c r="I2235" i="3"/>
  <c r="M2235" i="3" s="1"/>
  <c r="L2235" i="3"/>
  <c r="O2235" i="3"/>
  <c r="Y2235" i="3"/>
  <c r="C2236" i="3"/>
  <c r="D2236" i="3"/>
  <c r="G2236" i="3"/>
  <c r="H2236" i="3"/>
  <c r="I2236" i="3" s="1"/>
  <c r="J2236" i="3" s="1"/>
  <c r="L2236" i="3"/>
  <c r="O2236" i="3"/>
  <c r="Y2236" i="3" s="1"/>
  <c r="C2237" i="3"/>
  <c r="D2237" i="3"/>
  <c r="G2237" i="3"/>
  <c r="H2237" i="3"/>
  <c r="I2237" i="3"/>
  <c r="M2237" i="3" s="1"/>
  <c r="J2237" i="3"/>
  <c r="L2237" i="3"/>
  <c r="O2237" i="3"/>
  <c r="Y2237" i="3"/>
  <c r="C2238" i="3"/>
  <c r="D2238" i="3"/>
  <c r="G2238" i="3"/>
  <c r="H2238" i="3"/>
  <c r="I2238" i="3" s="1"/>
  <c r="J2238" i="3" s="1"/>
  <c r="L2238" i="3"/>
  <c r="O2238" i="3"/>
  <c r="Y2238" i="3" s="1"/>
  <c r="C2239" i="3"/>
  <c r="D2239" i="3"/>
  <c r="G2239" i="3"/>
  <c r="H2239" i="3"/>
  <c r="I2239" i="3"/>
  <c r="J2239" i="3"/>
  <c r="L2239" i="3"/>
  <c r="O2239" i="3"/>
  <c r="Y2239" i="3"/>
  <c r="C2240" i="3"/>
  <c r="D2240" i="3"/>
  <c r="G2240" i="3"/>
  <c r="H2240" i="3"/>
  <c r="I2240" i="3" s="1"/>
  <c r="J2240" i="3" s="1"/>
  <c r="L2240" i="3"/>
  <c r="O2240" i="3"/>
  <c r="Y2240" i="3" s="1"/>
  <c r="C2241" i="3"/>
  <c r="D2241" i="3"/>
  <c r="G2241" i="3"/>
  <c r="H2241" i="3"/>
  <c r="I2241" i="3" s="1"/>
  <c r="L2241" i="3"/>
  <c r="O2241" i="3"/>
  <c r="Y2241" i="3" s="1"/>
  <c r="C2242" i="3"/>
  <c r="D2242" i="3"/>
  <c r="G2242" i="3"/>
  <c r="H2242" i="3"/>
  <c r="I2242" i="3" s="1"/>
  <c r="J2242" i="3" s="1"/>
  <c r="L2242" i="3"/>
  <c r="O2242" i="3"/>
  <c r="Y2242" i="3" s="1"/>
  <c r="C2243" i="3"/>
  <c r="D2243" i="3"/>
  <c r="G2243" i="3"/>
  <c r="H2243" i="3"/>
  <c r="I2243" i="3"/>
  <c r="M2243" i="3" s="1"/>
  <c r="L2243" i="3"/>
  <c r="O2243" i="3"/>
  <c r="Y2243" i="3"/>
  <c r="C2244" i="3"/>
  <c r="D2244" i="3"/>
  <c r="G2244" i="3"/>
  <c r="H2244" i="3"/>
  <c r="I2244" i="3" s="1"/>
  <c r="J2244" i="3" s="1"/>
  <c r="L2244" i="3"/>
  <c r="O2244" i="3"/>
  <c r="Y2244" i="3" s="1"/>
  <c r="C2245" i="3"/>
  <c r="D2245" i="3"/>
  <c r="G2245" i="3"/>
  <c r="H2245" i="3"/>
  <c r="I2245" i="3"/>
  <c r="M2245" i="3" s="1"/>
  <c r="J2245" i="3"/>
  <c r="L2245" i="3"/>
  <c r="O2245" i="3"/>
  <c r="Y2245" i="3"/>
  <c r="C2246" i="3"/>
  <c r="D2246" i="3"/>
  <c r="G2246" i="3"/>
  <c r="H2246" i="3"/>
  <c r="I2246" i="3" s="1"/>
  <c r="J2246" i="3" s="1"/>
  <c r="L2246" i="3"/>
  <c r="O2246" i="3"/>
  <c r="Y2246" i="3" s="1"/>
  <c r="C2247" i="3"/>
  <c r="D2247" i="3"/>
  <c r="G2247" i="3"/>
  <c r="H2247" i="3"/>
  <c r="I2247" i="3"/>
  <c r="J2247" i="3"/>
  <c r="L2247" i="3"/>
  <c r="O2247" i="3"/>
  <c r="Y2247" i="3"/>
  <c r="C2248" i="3"/>
  <c r="D2248" i="3"/>
  <c r="G2248" i="3"/>
  <c r="H2248" i="3"/>
  <c r="I2248" i="3" s="1"/>
  <c r="J2248" i="3" s="1"/>
  <c r="L2248" i="3"/>
  <c r="O2248" i="3"/>
  <c r="Y2248" i="3" s="1"/>
  <c r="C2249" i="3"/>
  <c r="D2249" i="3"/>
  <c r="G2249" i="3"/>
  <c r="H2249" i="3"/>
  <c r="I2249" i="3" s="1"/>
  <c r="L2249" i="3"/>
  <c r="O2249" i="3"/>
  <c r="Y2249" i="3" s="1"/>
  <c r="C2250" i="3"/>
  <c r="D2250" i="3"/>
  <c r="G2250" i="3"/>
  <c r="H2250" i="3"/>
  <c r="I2250" i="3" s="1"/>
  <c r="J2250" i="3" s="1"/>
  <c r="L2250" i="3"/>
  <c r="O2250" i="3"/>
  <c r="Y2250" i="3" s="1"/>
  <c r="C2251" i="3"/>
  <c r="D2251" i="3"/>
  <c r="G2251" i="3"/>
  <c r="H2251" i="3"/>
  <c r="I2251" i="3"/>
  <c r="M2251" i="3" s="1"/>
  <c r="L2251" i="3"/>
  <c r="O2251" i="3"/>
  <c r="Y2251" i="3"/>
  <c r="C2252" i="3"/>
  <c r="D2252" i="3"/>
  <c r="G2252" i="3"/>
  <c r="H2252" i="3"/>
  <c r="I2252" i="3" s="1"/>
  <c r="J2252" i="3" s="1"/>
  <c r="L2252" i="3"/>
  <c r="O2252" i="3"/>
  <c r="Y2252" i="3" s="1"/>
  <c r="C2253" i="3"/>
  <c r="D2253" i="3"/>
  <c r="G2253" i="3"/>
  <c r="H2253" i="3"/>
  <c r="I2253" i="3"/>
  <c r="M2253" i="3" s="1"/>
  <c r="J2253" i="3"/>
  <c r="L2253" i="3"/>
  <c r="O2253" i="3"/>
  <c r="Y2253" i="3"/>
  <c r="C2254" i="3"/>
  <c r="D2254" i="3"/>
  <c r="G2254" i="3"/>
  <c r="H2254" i="3"/>
  <c r="I2254" i="3" s="1"/>
  <c r="J2254" i="3" s="1"/>
  <c r="L2254" i="3"/>
  <c r="O2254" i="3"/>
  <c r="Y2254" i="3" s="1"/>
  <c r="C2255" i="3"/>
  <c r="D2255" i="3"/>
  <c r="G2255" i="3"/>
  <c r="H2255" i="3"/>
  <c r="I2255" i="3"/>
  <c r="J2255" i="3"/>
  <c r="L2255" i="3"/>
  <c r="O2255" i="3"/>
  <c r="Y2255" i="3"/>
  <c r="C2256" i="3"/>
  <c r="D2256" i="3"/>
  <c r="G2256" i="3"/>
  <c r="H2256" i="3"/>
  <c r="I2256" i="3" s="1"/>
  <c r="J2256" i="3" s="1"/>
  <c r="L2256" i="3"/>
  <c r="O2256" i="3"/>
  <c r="Y2256" i="3" s="1"/>
  <c r="C2257" i="3"/>
  <c r="D2257" i="3"/>
  <c r="G2257" i="3"/>
  <c r="H2257" i="3"/>
  <c r="I2257" i="3" s="1"/>
  <c r="L2257" i="3"/>
  <c r="O2257" i="3"/>
  <c r="Y2257" i="3" s="1"/>
  <c r="C2258" i="3"/>
  <c r="D2258" i="3"/>
  <c r="G2258" i="3"/>
  <c r="H2258" i="3"/>
  <c r="I2258" i="3" s="1"/>
  <c r="J2258" i="3" s="1"/>
  <c r="L2258" i="3"/>
  <c r="O2258" i="3"/>
  <c r="Y2258" i="3" s="1"/>
  <c r="C2259" i="3"/>
  <c r="D2259" i="3"/>
  <c r="G2259" i="3"/>
  <c r="H2259" i="3"/>
  <c r="I2259" i="3"/>
  <c r="M2259" i="3" s="1"/>
  <c r="L2259" i="3"/>
  <c r="O2259" i="3"/>
  <c r="Y2259" i="3"/>
  <c r="C2260" i="3"/>
  <c r="D2260" i="3"/>
  <c r="G2260" i="3"/>
  <c r="H2260" i="3"/>
  <c r="I2260" i="3" s="1"/>
  <c r="J2260" i="3" s="1"/>
  <c r="L2260" i="3"/>
  <c r="O2260" i="3"/>
  <c r="Y2260" i="3" s="1"/>
  <c r="C2261" i="3"/>
  <c r="D2261" i="3"/>
  <c r="G2261" i="3"/>
  <c r="H2261" i="3"/>
  <c r="I2261" i="3"/>
  <c r="M2261" i="3" s="1"/>
  <c r="J2261" i="3"/>
  <c r="L2261" i="3"/>
  <c r="O2261" i="3"/>
  <c r="Y2261" i="3"/>
  <c r="C2262" i="3"/>
  <c r="D2262" i="3"/>
  <c r="G2262" i="3"/>
  <c r="H2262" i="3"/>
  <c r="I2262" i="3" s="1"/>
  <c r="J2262" i="3" s="1"/>
  <c r="L2262" i="3"/>
  <c r="O2262" i="3"/>
  <c r="Y2262" i="3" s="1"/>
  <c r="C2263" i="3"/>
  <c r="D2263" i="3"/>
  <c r="G2263" i="3"/>
  <c r="H2263" i="3"/>
  <c r="I2263" i="3"/>
  <c r="J2263" i="3"/>
  <c r="L2263" i="3"/>
  <c r="O2263" i="3"/>
  <c r="Y2263" i="3"/>
  <c r="C2264" i="3"/>
  <c r="D2264" i="3"/>
  <c r="G2264" i="3"/>
  <c r="H2264" i="3"/>
  <c r="I2264" i="3" s="1"/>
  <c r="J2264" i="3" s="1"/>
  <c r="L2264" i="3"/>
  <c r="O2264" i="3"/>
  <c r="Y2264" i="3" s="1"/>
  <c r="C2265" i="3"/>
  <c r="D2265" i="3"/>
  <c r="G2265" i="3"/>
  <c r="H2265" i="3"/>
  <c r="I2265" i="3" s="1"/>
  <c r="L2265" i="3"/>
  <c r="O2265" i="3"/>
  <c r="Y2265" i="3" s="1"/>
  <c r="C2266" i="3"/>
  <c r="D2266" i="3"/>
  <c r="G2266" i="3"/>
  <c r="H2266" i="3"/>
  <c r="I2266" i="3" s="1"/>
  <c r="J2266" i="3" s="1"/>
  <c r="L2266" i="3"/>
  <c r="O2266" i="3"/>
  <c r="Y2266" i="3" s="1"/>
  <c r="C2267" i="3"/>
  <c r="D2267" i="3"/>
  <c r="G2267" i="3"/>
  <c r="H2267" i="3"/>
  <c r="I2267" i="3"/>
  <c r="M2267" i="3" s="1"/>
  <c r="L2267" i="3"/>
  <c r="O2267" i="3"/>
  <c r="Y2267" i="3"/>
  <c r="C2268" i="3"/>
  <c r="D2268" i="3"/>
  <c r="G2268" i="3"/>
  <c r="H2268" i="3"/>
  <c r="I2268" i="3" s="1"/>
  <c r="J2268" i="3" s="1"/>
  <c r="L2268" i="3"/>
  <c r="O2268" i="3"/>
  <c r="Y2268" i="3" s="1"/>
  <c r="C2269" i="3"/>
  <c r="D2269" i="3"/>
  <c r="G2269" i="3"/>
  <c r="H2269" i="3"/>
  <c r="I2269" i="3"/>
  <c r="M2269" i="3" s="1"/>
  <c r="J2269" i="3"/>
  <c r="L2269" i="3"/>
  <c r="O2269" i="3"/>
  <c r="Y2269" i="3"/>
  <c r="C2270" i="3"/>
  <c r="D2270" i="3"/>
  <c r="G2270" i="3"/>
  <c r="H2270" i="3"/>
  <c r="I2270" i="3" s="1"/>
  <c r="J2270" i="3" s="1"/>
  <c r="L2270" i="3"/>
  <c r="O2270" i="3"/>
  <c r="Y2270" i="3" s="1"/>
  <c r="C2271" i="3"/>
  <c r="D2271" i="3"/>
  <c r="G2271" i="3"/>
  <c r="H2271" i="3"/>
  <c r="I2271" i="3"/>
  <c r="J2271" i="3"/>
  <c r="L2271" i="3"/>
  <c r="O2271" i="3"/>
  <c r="Y2271" i="3"/>
  <c r="C2272" i="3"/>
  <c r="D2272" i="3"/>
  <c r="G2272" i="3"/>
  <c r="H2272" i="3"/>
  <c r="I2272" i="3" s="1"/>
  <c r="J2272" i="3" s="1"/>
  <c r="L2272" i="3"/>
  <c r="O2272" i="3"/>
  <c r="Y2272" i="3" s="1"/>
  <c r="C2273" i="3"/>
  <c r="D2273" i="3"/>
  <c r="G2273" i="3"/>
  <c r="H2273" i="3"/>
  <c r="I2273" i="3" s="1"/>
  <c r="L2273" i="3"/>
  <c r="O2273" i="3"/>
  <c r="Y2273" i="3" s="1"/>
  <c r="C2274" i="3"/>
  <c r="D2274" i="3"/>
  <c r="G2274" i="3"/>
  <c r="H2274" i="3"/>
  <c r="I2274" i="3" s="1"/>
  <c r="J2274" i="3" s="1"/>
  <c r="L2274" i="3"/>
  <c r="O2274" i="3"/>
  <c r="Y2274" i="3" s="1"/>
  <c r="C2275" i="3"/>
  <c r="D2275" i="3"/>
  <c r="G2275" i="3"/>
  <c r="H2275" i="3"/>
  <c r="I2275" i="3"/>
  <c r="M2275" i="3" s="1"/>
  <c r="L2275" i="3"/>
  <c r="O2275" i="3"/>
  <c r="Y2275" i="3"/>
  <c r="C2276" i="3"/>
  <c r="D2276" i="3"/>
  <c r="G2276" i="3"/>
  <c r="H2276" i="3"/>
  <c r="I2276" i="3" s="1"/>
  <c r="J2276" i="3" s="1"/>
  <c r="L2276" i="3"/>
  <c r="O2276" i="3"/>
  <c r="Y2276" i="3" s="1"/>
  <c r="C2277" i="3"/>
  <c r="D2277" i="3"/>
  <c r="G2277" i="3"/>
  <c r="H2277" i="3"/>
  <c r="I2277" i="3"/>
  <c r="M2277" i="3" s="1"/>
  <c r="J2277" i="3"/>
  <c r="L2277" i="3"/>
  <c r="O2277" i="3"/>
  <c r="Y2277" i="3"/>
  <c r="C2278" i="3"/>
  <c r="D2278" i="3"/>
  <c r="G2278" i="3"/>
  <c r="H2278" i="3"/>
  <c r="I2278" i="3" s="1"/>
  <c r="J2278" i="3" s="1"/>
  <c r="L2278" i="3"/>
  <c r="O2278" i="3"/>
  <c r="Y2278" i="3" s="1"/>
  <c r="C2279" i="3"/>
  <c r="D2279" i="3"/>
  <c r="G2279" i="3"/>
  <c r="H2279" i="3"/>
  <c r="I2279" i="3"/>
  <c r="J2279" i="3"/>
  <c r="L2279" i="3"/>
  <c r="O2279" i="3"/>
  <c r="Y2279" i="3"/>
  <c r="C2280" i="3"/>
  <c r="D2280" i="3"/>
  <c r="G2280" i="3"/>
  <c r="H2280" i="3"/>
  <c r="I2280" i="3" s="1"/>
  <c r="J2280" i="3" s="1"/>
  <c r="L2280" i="3"/>
  <c r="O2280" i="3"/>
  <c r="Y2280" i="3" s="1"/>
  <c r="C2281" i="3"/>
  <c r="D2281" i="3"/>
  <c r="G2281" i="3"/>
  <c r="H2281" i="3"/>
  <c r="I2281" i="3" s="1"/>
  <c r="L2281" i="3"/>
  <c r="O2281" i="3"/>
  <c r="Y2281" i="3" s="1"/>
  <c r="C2282" i="3"/>
  <c r="D2282" i="3"/>
  <c r="G2282" i="3"/>
  <c r="H2282" i="3"/>
  <c r="I2282" i="3" s="1"/>
  <c r="J2282" i="3" s="1"/>
  <c r="L2282" i="3"/>
  <c r="O2282" i="3"/>
  <c r="Y2282" i="3" s="1"/>
  <c r="C2283" i="3"/>
  <c r="D2283" i="3"/>
  <c r="G2283" i="3"/>
  <c r="H2283" i="3"/>
  <c r="I2283" i="3"/>
  <c r="M2283" i="3" s="1"/>
  <c r="L2283" i="3"/>
  <c r="O2283" i="3"/>
  <c r="Y2283" i="3"/>
  <c r="C2284" i="3"/>
  <c r="D2284" i="3"/>
  <c r="G2284" i="3"/>
  <c r="H2284" i="3"/>
  <c r="I2284" i="3" s="1"/>
  <c r="J2284" i="3" s="1"/>
  <c r="L2284" i="3"/>
  <c r="O2284" i="3"/>
  <c r="Y2284" i="3" s="1"/>
  <c r="C2285" i="3"/>
  <c r="D2285" i="3"/>
  <c r="G2285" i="3"/>
  <c r="H2285" i="3"/>
  <c r="I2285" i="3"/>
  <c r="M2285" i="3" s="1"/>
  <c r="J2285" i="3"/>
  <c r="L2285" i="3"/>
  <c r="O2285" i="3"/>
  <c r="Y2285" i="3"/>
  <c r="C2286" i="3"/>
  <c r="D2286" i="3"/>
  <c r="G2286" i="3"/>
  <c r="H2286" i="3"/>
  <c r="I2286" i="3" s="1"/>
  <c r="J2286" i="3" s="1"/>
  <c r="L2286" i="3"/>
  <c r="O2286" i="3"/>
  <c r="Y2286" i="3" s="1"/>
  <c r="C2287" i="3"/>
  <c r="D2287" i="3"/>
  <c r="G2287" i="3"/>
  <c r="H2287" i="3"/>
  <c r="I2287" i="3"/>
  <c r="J2287" i="3"/>
  <c r="L2287" i="3"/>
  <c r="O2287" i="3"/>
  <c r="Y2287" i="3"/>
  <c r="C2288" i="3"/>
  <c r="D2288" i="3"/>
  <c r="G2288" i="3"/>
  <c r="H2288" i="3"/>
  <c r="I2288" i="3" s="1"/>
  <c r="J2288" i="3" s="1"/>
  <c r="L2288" i="3"/>
  <c r="O2288" i="3"/>
  <c r="Y2288" i="3" s="1"/>
  <c r="C2289" i="3"/>
  <c r="D2289" i="3"/>
  <c r="G2289" i="3"/>
  <c r="H2289" i="3"/>
  <c r="I2289" i="3" s="1"/>
  <c r="L2289" i="3"/>
  <c r="O2289" i="3"/>
  <c r="Y2289" i="3" s="1"/>
  <c r="C2290" i="3"/>
  <c r="D2290" i="3"/>
  <c r="G2290" i="3"/>
  <c r="H2290" i="3"/>
  <c r="I2290" i="3" s="1"/>
  <c r="J2290" i="3" s="1"/>
  <c r="L2290" i="3"/>
  <c r="O2290" i="3"/>
  <c r="Y2290" i="3" s="1"/>
  <c r="C2291" i="3"/>
  <c r="D2291" i="3"/>
  <c r="G2291" i="3"/>
  <c r="H2291" i="3"/>
  <c r="I2291" i="3"/>
  <c r="M2291" i="3" s="1"/>
  <c r="L2291" i="3"/>
  <c r="O2291" i="3"/>
  <c r="Y2291" i="3"/>
  <c r="C2292" i="3"/>
  <c r="D2292" i="3"/>
  <c r="G2292" i="3"/>
  <c r="H2292" i="3"/>
  <c r="I2292" i="3" s="1"/>
  <c r="J2292" i="3" s="1"/>
  <c r="L2292" i="3"/>
  <c r="O2292" i="3"/>
  <c r="Y2292" i="3" s="1"/>
  <c r="C2293" i="3"/>
  <c r="D2293" i="3"/>
  <c r="G2293" i="3"/>
  <c r="H2293" i="3"/>
  <c r="I2293" i="3"/>
  <c r="M2293" i="3" s="1"/>
  <c r="J2293" i="3"/>
  <c r="L2293" i="3"/>
  <c r="O2293" i="3"/>
  <c r="Y2293" i="3"/>
  <c r="C2294" i="3"/>
  <c r="D2294" i="3"/>
  <c r="G2294" i="3"/>
  <c r="H2294" i="3"/>
  <c r="I2294" i="3" s="1"/>
  <c r="J2294" i="3" s="1"/>
  <c r="L2294" i="3"/>
  <c r="O2294" i="3"/>
  <c r="Y2294" i="3" s="1"/>
  <c r="C2295" i="3"/>
  <c r="D2295" i="3"/>
  <c r="G2295" i="3"/>
  <c r="H2295" i="3"/>
  <c r="I2295" i="3"/>
  <c r="J2295" i="3"/>
  <c r="L2295" i="3"/>
  <c r="O2295" i="3"/>
  <c r="Y2295" i="3"/>
  <c r="C2296" i="3"/>
  <c r="D2296" i="3"/>
  <c r="G2296" i="3"/>
  <c r="H2296" i="3"/>
  <c r="I2296" i="3" s="1"/>
  <c r="J2296" i="3" s="1"/>
  <c r="L2296" i="3"/>
  <c r="O2296" i="3"/>
  <c r="Y2296" i="3" s="1"/>
  <c r="C2297" i="3"/>
  <c r="D2297" i="3"/>
  <c r="G2297" i="3"/>
  <c r="H2297" i="3"/>
  <c r="I2297" i="3" s="1"/>
  <c r="L2297" i="3"/>
  <c r="O2297" i="3"/>
  <c r="Y2297" i="3" s="1"/>
  <c r="C2298" i="3"/>
  <c r="D2298" i="3"/>
  <c r="G2298" i="3"/>
  <c r="H2298" i="3"/>
  <c r="I2298" i="3" s="1"/>
  <c r="J2298" i="3" s="1"/>
  <c r="L2298" i="3"/>
  <c r="O2298" i="3"/>
  <c r="Y2298" i="3" s="1"/>
  <c r="C2299" i="3"/>
  <c r="D2299" i="3"/>
  <c r="G2299" i="3"/>
  <c r="H2299" i="3"/>
  <c r="I2299" i="3"/>
  <c r="M2299" i="3" s="1"/>
  <c r="L2299" i="3"/>
  <c r="O2299" i="3"/>
  <c r="Y2299" i="3"/>
  <c r="C2300" i="3"/>
  <c r="D2300" i="3"/>
  <c r="G2300" i="3"/>
  <c r="H2300" i="3"/>
  <c r="I2300" i="3" s="1"/>
  <c r="J2300" i="3" s="1"/>
  <c r="L2300" i="3"/>
  <c r="O2300" i="3"/>
  <c r="Y2300" i="3" s="1"/>
  <c r="C2301" i="3"/>
  <c r="D2301" i="3"/>
  <c r="G2301" i="3"/>
  <c r="H2301" i="3"/>
  <c r="I2301" i="3"/>
  <c r="M2301" i="3" s="1"/>
  <c r="J2301" i="3"/>
  <c r="L2301" i="3"/>
  <c r="O2301" i="3"/>
  <c r="Y2301" i="3"/>
  <c r="C2302" i="3"/>
  <c r="D2302" i="3"/>
  <c r="G2302" i="3"/>
  <c r="H2302" i="3"/>
  <c r="I2302" i="3" s="1"/>
  <c r="J2302" i="3" s="1"/>
  <c r="L2302" i="3"/>
  <c r="O2302" i="3"/>
  <c r="Y2302" i="3" s="1"/>
  <c r="C2303" i="3"/>
  <c r="D2303" i="3"/>
  <c r="G2303" i="3"/>
  <c r="H2303" i="3"/>
  <c r="I2303" i="3"/>
  <c r="J2303" i="3"/>
  <c r="L2303" i="3"/>
  <c r="O2303" i="3"/>
  <c r="Y2303" i="3"/>
  <c r="C2304" i="3"/>
  <c r="D2304" i="3"/>
  <c r="G2304" i="3"/>
  <c r="H2304" i="3"/>
  <c r="I2304" i="3" s="1"/>
  <c r="J2304" i="3" s="1"/>
  <c r="L2304" i="3"/>
  <c r="O2304" i="3"/>
  <c r="Y2304" i="3" s="1"/>
  <c r="C2305" i="3"/>
  <c r="D2305" i="3"/>
  <c r="G2305" i="3"/>
  <c r="H2305" i="3"/>
  <c r="I2305" i="3" s="1"/>
  <c r="L2305" i="3"/>
  <c r="O2305" i="3"/>
  <c r="Y2305" i="3" s="1"/>
  <c r="C2306" i="3"/>
  <c r="D2306" i="3"/>
  <c r="G2306" i="3"/>
  <c r="H2306" i="3"/>
  <c r="I2306" i="3" s="1"/>
  <c r="J2306" i="3" s="1"/>
  <c r="L2306" i="3"/>
  <c r="O2306" i="3"/>
  <c r="Y2306" i="3" s="1"/>
  <c r="C2307" i="3"/>
  <c r="D2307" i="3"/>
  <c r="G2307" i="3"/>
  <c r="H2307" i="3"/>
  <c r="I2307" i="3"/>
  <c r="M2307" i="3" s="1"/>
  <c r="L2307" i="3"/>
  <c r="O2307" i="3"/>
  <c r="Y2307" i="3"/>
  <c r="C2308" i="3"/>
  <c r="D2308" i="3"/>
  <c r="G2308" i="3"/>
  <c r="H2308" i="3"/>
  <c r="I2308" i="3" s="1"/>
  <c r="J2308" i="3" s="1"/>
  <c r="L2308" i="3"/>
  <c r="O2308" i="3"/>
  <c r="Y2308" i="3" s="1"/>
  <c r="C2309" i="3"/>
  <c r="D2309" i="3"/>
  <c r="G2309" i="3"/>
  <c r="H2309" i="3"/>
  <c r="I2309" i="3"/>
  <c r="M2309" i="3" s="1"/>
  <c r="J2309" i="3"/>
  <c r="L2309" i="3"/>
  <c r="O2309" i="3"/>
  <c r="Y2309" i="3"/>
  <c r="C2310" i="3"/>
  <c r="D2310" i="3"/>
  <c r="G2310" i="3"/>
  <c r="H2310" i="3"/>
  <c r="I2310" i="3" s="1"/>
  <c r="J2310" i="3" s="1"/>
  <c r="L2310" i="3"/>
  <c r="O2310" i="3"/>
  <c r="Y2310" i="3" s="1"/>
  <c r="C2311" i="3"/>
  <c r="D2311" i="3"/>
  <c r="G2311" i="3"/>
  <c r="H2311" i="3"/>
  <c r="I2311" i="3"/>
  <c r="J2311" i="3"/>
  <c r="L2311" i="3"/>
  <c r="O2311" i="3"/>
  <c r="Y2311" i="3"/>
  <c r="C2312" i="3"/>
  <c r="D2312" i="3"/>
  <c r="G2312" i="3"/>
  <c r="H2312" i="3"/>
  <c r="I2312" i="3" s="1"/>
  <c r="J2312" i="3" s="1"/>
  <c r="L2312" i="3"/>
  <c r="O2312" i="3"/>
  <c r="Y2312" i="3" s="1"/>
  <c r="C2313" i="3"/>
  <c r="D2313" i="3"/>
  <c r="G2313" i="3"/>
  <c r="H2313" i="3"/>
  <c r="I2313" i="3" s="1"/>
  <c r="L2313" i="3"/>
  <c r="O2313" i="3"/>
  <c r="Y2313" i="3" s="1"/>
  <c r="C2314" i="3"/>
  <c r="D2314" i="3"/>
  <c r="G2314" i="3"/>
  <c r="H2314" i="3"/>
  <c r="I2314" i="3" s="1"/>
  <c r="J2314" i="3" s="1"/>
  <c r="L2314" i="3"/>
  <c r="O2314" i="3"/>
  <c r="Y2314" i="3" s="1"/>
  <c r="C2315" i="3"/>
  <c r="D2315" i="3"/>
  <c r="G2315" i="3"/>
  <c r="H2315" i="3"/>
  <c r="I2315" i="3"/>
  <c r="M2315" i="3" s="1"/>
  <c r="L2315" i="3"/>
  <c r="O2315" i="3"/>
  <c r="Y2315" i="3"/>
  <c r="C2316" i="3"/>
  <c r="D2316" i="3"/>
  <c r="G2316" i="3"/>
  <c r="H2316" i="3"/>
  <c r="I2316" i="3" s="1"/>
  <c r="J2316" i="3" s="1"/>
  <c r="L2316" i="3"/>
  <c r="O2316" i="3"/>
  <c r="Y2316" i="3" s="1"/>
  <c r="C2317" i="3"/>
  <c r="D2317" i="3"/>
  <c r="G2317" i="3"/>
  <c r="H2317" i="3"/>
  <c r="I2317" i="3"/>
  <c r="M2317" i="3" s="1"/>
  <c r="J2317" i="3"/>
  <c r="L2317" i="3"/>
  <c r="O2317" i="3"/>
  <c r="Y2317" i="3"/>
  <c r="C2318" i="3"/>
  <c r="D2318" i="3"/>
  <c r="G2318" i="3"/>
  <c r="H2318" i="3"/>
  <c r="I2318" i="3" s="1"/>
  <c r="J2318" i="3" s="1"/>
  <c r="L2318" i="3"/>
  <c r="O2318" i="3"/>
  <c r="Y2318" i="3" s="1"/>
  <c r="C2319" i="3"/>
  <c r="D2319" i="3"/>
  <c r="G2319" i="3"/>
  <c r="H2319" i="3"/>
  <c r="I2319" i="3"/>
  <c r="J2319" i="3"/>
  <c r="L2319" i="3"/>
  <c r="O2319" i="3"/>
  <c r="Y2319" i="3"/>
  <c r="C2320" i="3"/>
  <c r="D2320" i="3"/>
  <c r="G2320" i="3"/>
  <c r="H2320" i="3"/>
  <c r="I2320" i="3" s="1"/>
  <c r="J2320" i="3" s="1"/>
  <c r="L2320" i="3"/>
  <c r="O2320" i="3"/>
  <c r="Y2320" i="3" s="1"/>
  <c r="C2321" i="3"/>
  <c r="D2321" i="3"/>
  <c r="G2321" i="3"/>
  <c r="H2321" i="3"/>
  <c r="I2321" i="3" s="1"/>
  <c r="L2321" i="3"/>
  <c r="O2321" i="3"/>
  <c r="Y2321" i="3" s="1"/>
  <c r="C2322" i="3"/>
  <c r="D2322" i="3"/>
  <c r="G2322" i="3"/>
  <c r="H2322" i="3"/>
  <c r="I2322" i="3" s="1"/>
  <c r="J2322" i="3" s="1"/>
  <c r="L2322" i="3"/>
  <c r="O2322" i="3"/>
  <c r="Y2322" i="3" s="1"/>
  <c r="C2323" i="3"/>
  <c r="D2323" i="3"/>
  <c r="G2323" i="3"/>
  <c r="H2323" i="3"/>
  <c r="I2323" i="3"/>
  <c r="L2323" i="3"/>
  <c r="O2323" i="3"/>
  <c r="Y2323" i="3"/>
  <c r="C2324" i="3"/>
  <c r="D2324" i="3"/>
  <c r="G2324" i="3"/>
  <c r="H2324" i="3"/>
  <c r="I2324" i="3" s="1"/>
  <c r="J2324" i="3" s="1"/>
  <c r="L2324" i="3"/>
  <c r="O2324" i="3"/>
  <c r="Y2324" i="3" s="1"/>
  <c r="C2325" i="3"/>
  <c r="D2325" i="3"/>
  <c r="G2325" i="3"/>
  <c r="H2325" i="3"/>
  <c r="I2325" i="3"/>
  <c r="M2325" i="3" s="1"/>
  <c r="J2325" i="3"/>
  <c r="L2325" i="3"/>
  <c r="O2325" i="3"/>
  <c r="Y2325" i="3"/>
  <c r="C2326" i="3"/>
  <c r="D2326" i="3"/>
  <c r="G2326" i="3"/>
  <c r="H2326" i="3"/>
  <c r="I2326" i="3" s="1"/>
  <c r="J2326" i="3" s="1"/>
  <c r="L2326" i="3"/>
  <c r="O2326" i="3"/>
  <c r="Y2326" i="3" s="1"/>
  <c r="C2327" i="3"/>
  <c r="D2327" i="3"/>
  <c r="G2327" i="3"/>
  <c r="H2327" i="3"/>
  <c r="I2327" i="3"/>
  <c r="J2327" i="3"/>
  <c r="L2327" i="3"/>
  <c r="O2327" i="3"/>
  <c r="Y2327" i="3"/>
  <c r="C2328" i="3"/>
  <c r="D2328" i="3"/>
  <c r="G2328" i="3"/>
  <c r="H2328" i="3"/>
  <c r="I2328" i="3" s="1"/>
  <c r="J2328" i="3" s="1"/>
  <c r="L2328" i="3"/>
  <c r="O2328" i="3"/>
  <c r="Y2328" i="3" s="1"/>
  <c r="C2329" i="3"/>
  <c r="D2329" i="3"/>
  <c r="G2329" i="3"/>
  <c r="H2329" i="3"/>
  <c r="I2329" i="3" s="1"/>
  <c r="L2329" i="3"/>
  <c r="O2329" i="3"/>
  <c r="Y2329" i="3" s="1"/>
  <c r="C2330" i="3"/>
  <c r="D2330" i="3"/>
  <c r="G2330" i="3"/>
  <c r="H2330" i="3"/>
  <c r="I2330" i="3" s="1"/>
  <c r="J2330" i="3" s="1"/>
  <c r="L2330" i="3"/>
  <c r="O2330" i="3"/>
  <c r="Y2330" i="3" s="1"/>
  <c r="C2331" i="3"/>
  <c r="D2331" i="3"/>
  <c r="G2331" i="3"/>
  <c r="H2331" i="3"/>
  <c r="I2331" i="3"/>
  <c r="L2331" i="3"/>
  <c r="O2331" i="3"/>
  <c r="Y2331" i="3"/>
  <c r="C2332" i="3"/>
  <c r="D2332" i="3"/>
  <c r="G2332" i="3"/>
  <c r="H2332" i="3"/>
  <c r="I2332" i="3" s="1"/>
  <c r="J2332" i="3" s="1"/>
  <c r="L2332" i="3"/>
  <c r="O2332" i="3"/>
  <c r="Y2332" i="3" s="1"/>
  <c r="C2333" i="3"/>
  <c r="D2333" i="3"/>
  <c r="G2333" i="3"/>
  <c r="H2333" i="3"/>
  <c r="I2333" i="3"/>
  <c r="M2333" i="3" s="1"/>
  <c r="J2333" i="3"/>
  <c r="L2333" i="3"/>
  <c r="O2333" i="3"/>
  <c r="Y2333" i="3"/>
  <c r="C2334" i="3"/>
  <c r="D2334" i="3"/>
  <c r="G2334" i="3"/>
  <c r="H2334" i="3"/>
  <c r="I2334" i="3" s="1"/>
  <c r="J2334" i="3" s="1"/>
  <c r="L2334" i="3"/>
  <c r="O2334" i="3"/>
  <c r="Y2334" i="3" s="1"/>
  <c r="C2335" i="3"/>
  <c r="D2335" i="3"/>
  <c r="G2335" i="3"/>
  <c r="H2335" i="3"/>
  <c r="I2335" i="3"/>
  <c r="J2335" i="3"/>
  <c r="L2335" i="3"/>
  <c r="O2335" i="3"/>
  <c r="Y2335" i="3"/>
  <c r="C2336" i="3"/>
  <c r="D2336" i="3"/>
  <c r="G2336" i="3"/>
  <c r="H2336" i="3"/>
  <c r="I2336" i="3" s="1"/>
  <c r="J2336" i="3" s="1"/>
  <c r="L2336" i="3"/>
  <c r="O2336" i="3"/>
  <c r="Y2336" i="3" s="1"/>
  <c r="C2337" i="3"/>
  <c r="D2337" i="3"/>
  <c r="G2337" i="3"/>
  <c r="H2337" i="3"/>
  <c r="I2337" i="3" s="1"/>
  <c r="L2337" i="3"/>
  <c r="O2337" i="3"/>
  <c r="Y2337" i="3" s="1"/>
  <c r="C2338" i="3"/>
  <c r="D2338" i="3"/>
  <c r="G2338" i="3"/>
  <c r="H2338" i="3"/>
  <c r="I2338" i="3" s="1"/>
  <c r="J2338" i="3" s="1"/>
  <c r="L2338" i="3"/>
  <c r="O2338" i="3"/>
  <c r="Y2338" i="3" s="1"/>
  <c r="C2339" i="3"/>
  <c r="D2339" i="3"/>
  <c r="G2339" i="3"/>
  <c r="H2339" i="3"/>
  <c r="I2339" i="3"/>
  <c r="L2339" i="3"/>
  <c r="O2339" i="3"/>
  <c r="Y2339" i="3"/>
  <c r="C2340" i="3"/>
  <c r="D2340" i="3"/>
  <c r="G2340" i="3"/>
  <c r="H2340" i="3"/>
  <c r="I2340" i="3" s="1"/>
  <c r="J2340" i="3" s="1"/>
  <c r="L2340" i="3"/>
  <c r="O2340" i="3"/>
  <c r="Y2340" i="3" s="1"/>
  <c r="C2341" i="3"/>
  <c r="D2341" i="3"/>
  <c r="G2341" i="3"/>
  <c r="H2341" i="3"/>
  <c r="I2341" i="3"/>
  <c r="M2341" i="3" s="1"/>
  <c r="J2341" i="3"/>
  <c r="L2341" i="3"/>
  <c r="O2341" i="3"/>
  <c r="Y2341" i="3"/>
  <c r="C2342" i="3"/>
  <c r="D2342" i="3"/>
  <c r="G2342" i="3"/>
  <c r="H2342" i="3"/>
  <c r="I2342" i="3" s="1"/>
  <c r="J2342" i="3" s="1"/>
  <c r="L2342" i="3"/>
  <c r="O2342" i="3"/>
  <c r="Y2342" i="3" s="1"/>
  <c r="C2343" i="3"/>
  <c r="D2343" i="3"/>
  <c r="G2343" i="3"/>
  <c r="H2343" i="3"/>
  <c r="I2343" i="3"/>
  <c r="J2343" i="3"/>
  <c r="L2343" i="3"/>
  <c r="O2343" i="3"/>
  <c r="Y2343" i="3"/>
  <c r="C2344" i="3"/>
  <c r="D2344" i="3"/>
  <c r="G2344" i="3"/>
  <c r="H2344" i="3"/>
  <c r="I2344" i="3" s="1"/>
  <c r="J2344" i="3" s="1"/>
  <c r="L2344" i="3"/>
  <c r="O2344" i="3"/>
  <c r="Y2344" i="3" s="1"/>
  <c r="C2345" i="3"/>
  <c r="D2345" i="3"/>
  <c r="G2345" i="3"/>
  <c r="H2345" i="3"/>
  <c r="I2345" i="3" s="1"/>
  <c r="L2345" i="3"/>
  <c r="O2345" i="3"/>
  <c r="Y2345" i="3" s="1"/>
  <c r="C2346" i="3"/>
  <c r="D2346" i="3"/>
  <c r="G2346" i="3"/>
  <c r="H2346" i="3"/>
  <c r="I2346" i="3" s="1"/>
  <c r="J2346" i="3" s="1"/>
  <c r="L2346" i="3"/>
  <c r="O2346" i="3"/>
  <c r="Y2346" i="3" s="1"/>
  <c r="C2347" i="3"/>
  <c r="D2347" i="3"/>
  <c r="G2347" i="3"/>
  <c r="H2347" i="3"/>
  <c r="I2347" i="3" s="1"/>
  <c r="L2347" i="3"/>
  <c r="O2347" i="3"/>
  <c r="Y2347" i="3"/>
  <c r="C2348" i="3"/>
  <c r="D2348" i="3"/>
  <c r="G2348" i="3"/>
  <c r="H2348" i="3"/>
  <c r="I2348" i="3" s="1"/>
  <c r="J2348" i="3" s="1"/>
  <c r="L2348" i="3"/>
  <c r="O2348" i="3"/>
  <c r="Y2348" i="3" s="1"/>
  <c r="C2349" i="3"/>
  <c r="D2349" i="3"/>
  <c r="G2349" i="3"/>
  <c r="H2349" i="3"/>
  <c r="I2349" i="3"/>
  <c r="M2349" i="3" s="1"/>
  <c r="J2349" i="3"/>
  <c r="L2349" i="3"/>
  <c r="O2349" i="3"/>
  <c r="Y2349" i="3"/>
  <c r="C2350" i="3"/>
  <c r="D2350" i="3"/>
  <c r="G2350" i="3"/>
  <c r="H2350" i="3"/>
  <c r="I2350" i="3" s="1"/>
  <c r="J2350" i="3" s="1"/>
  <c r="L2350" i="3"/>
  <c r="O2350" i="3"/>
  <c r="Y2350" i="3" s="1"/>
  <c r="C2351" i="3"/>
  <c r="D2351" i="3"/>
  <c r="G2351" i="3"/>
  <c r="H2351" i="3"/>
  <c r="I2351" i="3"/>
  <c r="J2351" i="3"/>
  <c r="L2351" i="3"/>
  <c r="O2351" i="3"/>
  <c r="Y2351" i="3"/>
  <c r="C2352" i="3"/>
  <c r="D2352" i="3"/>
  <c r="G2352" i="3"/>
  <c r="H2352" i="3"/>
  <c r="I2352" i="3" s="1"/>
  <c r="J2352" i="3" s="1"/>
  <c r="L2352" i="3"/>
  <c r="O2352" i="3"/>
  <c r="Y2352" i="3" s="1"/>
  <c r="C2353" i="3"/>
  <c r="D2353" i="3"/>
  <c r="G2353" i="3"/>
  <c r="H2353" i="3"/>
  <c r="I2353" i="3" s="1"/>
  <c r="L2353" i="3"/>
  <c r="O2353" i="3"/>
  <c r="Y2353" i="3" s="1"/>
  <c r="C2354" i="3"/>
  <c r="D2354" i="3"/>
  <c r="G2354" i="3"/>
  <c r="H2354" i="3"/>
  <c r="I2354" i="3" s="1"/>
  <c r="J2354" i="3" s="1"/>
  <c r="L2354" i="3"/>
  <c r="O2354" i="3"/>
  <c r="Y2354" i="3" s="1"/>
  <c r="C2355" i="3"/>
  <c r="D2355" i="3"/>
  <c r="G2355" i="3"/>
  <c r="H2355" i="3"/>
  <c r="I2355" i="3" s="1"/>
  <c r="L2355" i="3"/>
  <c r="O2355" i="3"/>
  <c r="Y2355" i="3"/>
  <c r="C2356" i="3"/>
  <c r="D2356" i="3"/>
  <c r="G2356" i="3"/>
  <c r="H2356" i="3"/>
  <c r="I2356" i="3" s="1"/>
  <c r="J2356" i="3" s="1"/>
  <c r="L2356" i="3"/>
  <c r="O2356" i="3"/>
  <c r="Y2356" i="3" s="1"/>
  <c r="C2357" i="3"/>
  <c r="D2357" i="3"/>
  <c r="G2357" i="3"/>
  <c r="H2357" i="3"/>
  <c r="I2357" i="3"/>
  <c r="M2357" i="3" s="1"/>
  <c r="J2357" i="3"/>
  <c r="L2357" i="3"/>
  <c r="O2357" i="3"/>
  <c r="Y2357" i="3"/>
  <c r="C2358" i="3"/>
  <c r="D2358" i="3"/>
  <c r="G2358" i="3"/>
  <c r="H2358" i="3"/>
  <c r="I2358" i="3" s="1"/>
  <c r="J2358" i="3" s="1"/>
  <c r="L2358" i="3"/>
  <c r="O2358" i="3"/>
  <c r="Y2358" i="3" s="1"/>
  <c r="C2359" i="3"/>
  <c r="D2359" i="3"/>
  <c r="G2359" i="3"/>
  <c r="H2359" i="3"/>
  <c r="I2359" i="3"/>
  <c r="J2359" i="3"/>
  <c r="L2359" i="3"/>
  <c r="O2359" i="3"/>
  <c r="Y2359" i="3"/>
  <c r="C2360" i="3"/>
  <c r="D2360" i="3"/>
  <c r="G2360" i="3"/>
  <c r="H2360" i="3"/>
  <c r="I2360" i="3" s="1"/>
  <c r="J2360" i="3" s="1"/>
  <c r="L2360" i="3"/>
  <c r="O2360" i="3"/>
  <c r="Y2360" i="3" s="1"/>
  <c r="C2361" i="3"/>
  <c r="D2361" i="3"/>
  <c r="G2361" i="3"/>
  <c r="H2361" i="3"/>
  <c r="I2361" i="3" s="1"/>
  <c r="L2361" i="3"/>
  <c r="O2361" i="3"/>
  <c r="Y2361" i="3" s="1"/>
  <c r="C2362" i="3"/>
  <c r="D2362" i="3"/>
  <c r="G2362" i="3"/>
  <c r="H2362" i="3"/>
  <c r="I2362" i="3" s="1"/>
  <c r="J2362" i="3" s="1"/>
  <c r="L2362" i="3"/>
  <c r="O2362" i="3"/>
  <c r="Y2362" i="3" s="1"/>
  <c r="C2363" i="3"/>
  <c r="D2363" i="3"/>
  <c r="G2363" i="3"/>
  <c r="H2363" i="3"/>
  <c r="I2363" i="3" s="1"/>
  <c r="L2363" i="3"/>
  <c r="O2363" i="3"/>
  <c r="Y2363" i="3"/>
  <c r="C2364" i="3"/>
  <c r="D2364" i="3"/>
  <c r="G2364" i="3"/>
  <c r="H2364" i="3"/>
  <c r="I2364" i="3" s="1"/>
  <c r="J2364" i="3" s="1"/>
  <c r="L2364" i="3"/>
  <c r="O2364" i="3"/>
  <c r="Y2364" i="3" s="1"/>
  <c r="C2365" i="3"/>
  <c r="D2365" i="3"/>
  <c r="G2365" i="3"/>
  <c r="H2365" i="3"/>
  <c r="I2365" i="3"/>
  <c r="M2365" i="3" s="1"/>
  <c r="J2365" i="3"/>
  <c r="L2365" i="3"/>
  <c r="O2365" i="3"/>
  <c r="Y2365" i="3"/>
  <c r="C2366" i="3"/>
  <c r="D2366" i="3"/>
  <c r="G2366" i="3"/>
  <c r="H2366" i="3"/>
  <c r="I2366" i="3" s="1"/>
  <c r="J2366" i="3" s="1"/>
  <c r="L2366" i="3"/>
  <c r="O2366" i="3"/>
  <c r="Y2366" i="3" s="1"/>
  <c r="C2367" i="3"/>
  <c r="D2367" i="3"/>
  <c r="G2367" i="3"/>
  <c r="H2367" i="3"/>
  <c r="I2367" i="3"/>
  <c r="J2367" i="3"/>
  <c r="L2367" i="3"/>
  <c r="O2367" i="3"/>
  <c r="Y2367" i="3"/>
  <c r="C2368" i="3"/>
  <c r="D2368" i="3"/>
  <c r="G2368" i="3"/>
  <c r="H2368" i="3"/>
  <c r="I2368" i="3" s="1"/>
  <c r="J2368" i="3" s="1"/>
  <c r="L2368" i="3"/>
  <c r="O2368" i="3"/>
  <c r="Y2368" i="3" s="1"/>
  <c r="C2369" i="3"/>
  <c r="D2369" i="3"/>
  <c r="G2369" i="3"/>
  <c r="H2369" i="3"/>
  <c r="I2369" i="3" s="1"/>
  <c r="L2369" i="3"/>
  <c r="O2369" i="3"/>
  <c r="Y2369" i="3" s="1"/>
  <c r="C2370" i="3"/>
  <c r="D2370" i="3"/>
  <c r="G2370" i="3"/>
  <c r="H2370" i="3"/>
  <c r="I2370" i="3" s="1"/>
  <c r="J2370" i="3" s="1"/>
  <c r="L2370" i="3"/>
  <c r="O2370" i="3"/>
  <c r="Y2370" i="3" s="1"/>
  <c r="C2371" i="3"/>
  <c r="D2371" i="3"/>
  <c r="G2371" i="3"/>
  <c r="H2371" i="3"/>
  <c r="I2371" i="3" s="1"/>
  <c r="L2371" i="3"/>
  <c r="O2371" i="3"/>
  <c r="Y2371" i="3"/>
  <c r="C2372" i="3"/>
  <c r="D2372" i="3"/>
  <c r="G2372" i="3"/>
  <c r="H2372" i="3"/>
  <c r="I2372" i="3" s="1"/>
  <c r="J2372" i="3" s="1"/>
  <c r="L2372" i="3"/>
  <c r="O2372" i="3"/>
  <c r="Y2372" i="3" s="1"/>
  <c r="C2373" i="3"/>
  <c r="D2373" i="3"/>
  <c r="G2373" i="3"/>
  <c r="H2373" i="3"/>
  <c r="I2373" i="3"/>
  <c r="L2373" i="3"/>
  <c r="O2373" i="3"/>
  <c r="Y2373" i="3"/>
  <c r="C2374" i="3"/>
  <c r="D2374" i="3"/>
  <c r="G2374" i="3"/>
  <c r="H2374" i="3"/>
  <c r="I2374" i="3" s="1"/>
  <c r="J2374" i="3" s="1"/>
  <c r="L2374" i="3"/>
  <c r="O2374" i="3"/>
  <c r="Y2374" i="3" s="1"/>
  <c r="C2375" i="3"/>
  <c r="D2375" i="3"/>
  <c r="G2375" i="3"/>
  <c r="H2375" i="3"/>
  <c r="I2375" i="3" s="1"/>
  <c r="M2375" i="3" s="1"/>
  <c r="L2375" i="3"/>
  <c r="O2375" i="3"/>
  <c r="Y2375" i="3"/>
  <c r="C2376" i="3"/>
  <c r="D2376" i="3"/>
  <c r="G2376" i="3"/>
  <c r="H2376" i="3"/>
  <c r="I2376" i="3" s="1"/>
  <c r="J2376" i="3" s="1"/>
  <c r="L2376" i="3"/>
  <c r="O2376" i="3"/>
  <c r="Y2376" i="3" s="1"/>
  <c r="C2377" i="3"/>
  <c r="D2377" i="3"/>
  <c r="G2377" i="3"/>
  <c r="H2377" i="3"/>
  <c r="I2377" i="3" s="1"/>
  <c r="M2377" i="3" s="1"/>
  <c r="L2377" i="3"/>
  <c r="O2377" i="3"/>
  <c r="Y2377" i="3"/>
  <c r="C2378" i="3"/>
  <c r="D2378" i="3"/>
  <c r="G2378" i="3"/>
  <c r="H2378" i="3"/>
  <c r="I2378" i="3" s="1"/>
  <c r="J2378" i="3" s="1"/>
  <c r="L2378" i="3"/>
  <c r="O2378" i="3"/>
  <c r="Y2378" i="3" s="1"/>
  <c r="C2379" i="3"/>
  <c r="D2379" i="3"/>
  <c r="G2379" i="3"/>
  <c r="H2379" i="3"/>
  <c r="I2379" i="3" s="1"/>
  <c r="L2379" i="3"/>
  <c r="O2379" i="3"/>
  <c r="Y2379" i="3" s="1"/>
  <c r="C2380" i="3"/>
  <c r="D2380" i="3"/>
  <c r="G2380" i="3"/>
  <c r="H2380" i="3"/>
  <c r="I2380" i="3" s="1"/>
  <c r="J2380" i="3" s="1"/>
  <c r="L2380" i="3"/>
  <c r="O2380" i="3"/>
  <c r="Y2380" i="3" s="1"/>
  <c r="C2381" i="3"/>
  <c r="D2381" i="3"/>
  <c r="G2381" i="3"/>
  <c r="H2381" i="3"/>
  <c r="I2381" i="3" s="1"/>
  <c r="M2381" i="3" s="1"/>
  <c r="L2381" i="3"/>
  <c r="O2381" i="3"/>
  <c r="Y2381" i="3"/>
  <c r="C2382" i="3"/>
  <c r="D2382" i="3"/>
  <c r="G2382" i="3"/>
  <c r="H2382" i="3"/>
  <c r="I2382" i="3" s="1"/>
  <c r="J2382" i="3" s="1"/>
  <c r="L2382" i="3"/>
  <c r="O2382" i="3"/>
  <c r="Y2382" i="3" s="1"/>
  <c r="C2383" i="3"/>
  <c r="D2383" i="3"/>
  <c r="G2383" i="3"/>
  <c r="H2383" i="3"/>
  <c r="I2383" i="3" s="1"/>
  <c r="L2383" i="3"/>
  <c r="O2383" i="3"/>
  <c r="Y2383" i="3" s="1"/>
  <c r="C2384" i="3"/>
  <c r="D2384" i="3"/>
  <c r="G2384" i="3"/>
  <c r="H2384" i="3"/>
  <c r="I2384" i="3" s="1"/>
  <c r="J2384" i="3" s="1"/>
  <c r="L2384" i="3"/>
  <c r="O2384" i="3"/>
  <c r="Y2384" i="3" s="1"/>
  <c r="C2385" i="3"/>
  <c r="D2385" i="3"/>
  <c r="G2385" i="3"/>
  <c r="H2385" i="3"/>
  <c r="I2385" i="3"/>
  <c r="M2385" i="3" s="1"/>
  <c r="L2385" i="3"/>
  <c r="O2385" i="3"/>
  <c r="Y2385" i="3"/>
  <c r="C2386" i="3"/>
  <c r="D2386" i="3"/>
  <c r="G2386" i="3"/>
  <c r="H2386" i="3"/>
  <c r="I2386" i="3" s="1"/>
  <c r="J2386" i="3" s="1"/>
  <c r="L2386" i="3"/>
  <c r="O2386" i="3"/>
  <c r="Y2386" i="3" s="1"/>
  <c r="C2387" i="3"/>
  <c r="D2387" i="3"/>
  <c r="G2387" i="3"/>
  <c r="H2387" i="3"/>
  <c r="I2387" i="3" s="1"/>
  <c r="M2387" i="3" s="1"/>
  <c r="L2387" i="3"/>
  <c r="O2387" i="3"/>
  <c r="Y2387" i="3"/>
  <c r="C2388" i="3"/>
  <c r="D2388" i="3"/>
  <c r="G2388" i="3"/>
  <c r="H2388" i="3"/>
  <c r="I2388" i="3" s="1"/>
  <c r="J2388" i="3" s="1"/>
  <c r="L2388" i="3"/>
  <c r="O2388" i="3"/>
  <c r="Y2388" i="3" s="1"/>
  <c r="C2389" i="3"/>
  <c r="D2389" i="3"/>
  <c r="G2389" i="3"/>
  <c r="H2389" i="3"/>
  <c r="I2389" i="3"/>
  <c r="L2389" i="3"/>
  <c r="O2389" i="3"/>
  <c r="Y2389" i="3"/>
  <c r="C2390" i="3"/>
  <c r="D2390" i="3"/>
  <c r="G2390" i="3"/>
  <c r="H2390" i="3"/>
  <c r="I2390" i="3" s="1"/>
  <c r="J2390" i="3" s="1"/>
  <c r="L2390" i="3"/>
  <c r="O2390" i="3"/>
  <c r="Y2390" i="3" s="1"/>
  <c r="C2391" i="3"/>
  <c r="D2391" i="3"/>
  <c r="G2391" i="3"/>
  <c r="H2391" i="3"/>
  <c r="I2391" i="3" s="1"/>
  <c r="M2391" i="3" s="1"/>
  <c r="L2391" i="3"/>
  <c r="O2391" i="3"/>
  <c r="Y2391" i="3"/>
  <c r="C2392" i="3"/>
  <c r="D2392" i="3"/>
  <c r="G2392" i="3"/>
  <c r="H2392" i="3"/>
  <c r="I2392" i="3" s="1"/>
  <c r="J2392" i="3" s="1"/>
  <c r="L2392" i="3"/>
  <c r="O2392" i="3"/>
  <c r="Y2392" i="3" s="1"/>
  <c r="C2393" i="3"/>
  <c r="D2393" i="3"/>
  <c r="G2393" i="3"/>
  <c r="H2393" i="3"/>
  <c r="I2393" i="3" s="1"/>
  <c r="M2393" i="3" s="1"/>
  <c r="L2393" i="3"/>
  <c r="O2393" i="3"/>
  <c r="Y2393" i="3"/>
  <c r="C2394" i="3"/>
  <c r="D2394" i="3"/>
  <c r="G2394" i="3"/>
  <c r="H2394" i="3"/>
  <c r="I2394" i="3" s="1"/>
  <c r="J2394" i="3" s="1"/>
  <c r="L2394" i="3"/>
  <c r="O2394" i="3"/>
  <c r="Y2394" i="3" s="1"/>
  <c r="C2395" i="3"/>
  <c r="D2395" i="3"/>
  <c r="G2395" i="3"/>
  <c r="H2395" i="3"/>
  <c r="I2395" i="3" s="1"/>
  <c r="L2395" i="3"/>
  <c r="O2395" i="3"/>
  <c r="Y2395" i="3" s="1"/>
  <c r="C2396" i="3"/>
  <c r="D2396" i="3"/>
  <c r="G2396" i="3"/>
  <c r="H2396" i="3"/>
  <c r="I2396" i="3" s="1"/>
  <c r="J2396" i="3" s="1"/>
  <c r="L2396" i="3"/>
  <c r="O2396" i="3"/>
  <c r="Y2396" i="3" s="1"/>
  <c r="C2397" i="3"/>
  <c r="D2397" i="3"/>
  <c r="G2397" i="3"/>
  <c r="H2397" i="3"/>
  <c r="I2397" i="3" s="1"/>
  <c r="M2397" i="3" s="1"/>
  <c r="L2397" i="3"/>
  <c r="O2397" i="3"/>
  <c r="Y2397" i="3"/>
  <c r="C2398" i="3"/>
  <c r="D2398" i="3"/>
  <c r="G2398" i="3"/>
  <c r="H2398" i="3"/>
  <c r="I2398" i="3" s="1"/>
  <c r="J2398" i="3" s="1"/>
  <c r="L2398" i="3"/>
  <c r="O2398" i="3"/>
  <c r="Y2398" i="3" s="1"/>
  <c r="C2399" i="3"/>
  <c r="D2399" i="3"/>
  <c r="G2399" i="3"/>
  <c r="H2399" i="3"/>
  <c r="I2399" i="3" s="1"/>
  <c r="L2399" i="3"/>
  <c r="O2399" i="3"/>
  <c r="Y2399" i="3" s="1"/>
  <c r="C2400" i="3"/>
  <c r="D2400" i="3"/>
  <c r="G2400" i="3"/>
  <c r="H2400" i="3"/>
  <c r="I2400" i="3" s="1"/>
  <c r="J2400" i="3" s="1"/>
  <c r="L2400" i="3"/>
  <c r="O2400" i="3"/>
  <c r="Y2400" i="3" s="1"/>
  <c r="C2401" i="3"/>
  <c r="D2401" i="3"/>
  <c r="G2401" i="3"/>
  <c r="H2401" i="3"/>
  <c r="I2401" i="3"/>
  <c r="M2401" i="3" s="1"/>
  <c r="L2401" i="3"/>
  <c r="O2401" i="3"/>
  <c r="Y2401" i="3"/>
  <c r="C2402" i="3"/>
  <c r="D2402" i="3"/>
  <c r="G2402" i="3"/>
  <c r="H2402" i="3"/>
  <c r="I2402" i="3" s="1"/>
  <c r="J2402" i="3" s="1"/>
  <c r="L2402" i="3"/>
  <c r="O2402" i="3"/>
  <c r="Y2402" i="3" s="1"/>
  <c r="C2403" i="3"/>
  <c r="D2403" i="3"/>
  <c r="G2403" i="3"/>
  <c r="H2403" i="3"/>
  <c r="I2403" i="3" s="1"/>
  <c r="M2403" i="3" s="1"/>
  <c r="L2403" i="3"/>
  <c r="O2403" i="3"/>
  <c r="Y2403" i="3"/>
  <c r="C2404" i="3"/>
  <c r="D2404" i="3"/>
  <c r="G2404" i="3"/>
  <c r="H2404" i="3"/>
  <c r="I2404" i="3" s="1"/>
  <c r="J2404" i="3" s="1"/>
  <c r="L2404" i="3"/>
  <c r="O2404" i="3"/>
  <c r="Y2404" i="3" s="1"/>
  <c r="C2405" i="3"/>
  <c r="D2405" i="3"/>
  <c r="G2405" i="3"/>
  <c r="H2405" i="3"/>
  <c r="I2405" i="3"/>
  <c r="L2405" i="3"/>
  <c r="O2405" i="3"/>
  <c r="Y2405" i="3"/>
  <c r="C2406" i="3"/>
  <c r="D2406" i="3"/>
  <c r="G2406" i="3"/>
  <c r="H2406" i="3"/>
  <c r="I2406" i="3" s="1"/>
  <c r="J2406" i="3" s="1"/>
  <c r="L2406" i="3"/>
  <c r="O2406" i="3"/>
  <c r="Y2406" i="3" s="1"/>
  <c r="C2407" i="3"/>
  <c r="D2407" i="3"/>
  <c r="G2407" i="3"/>
  <c r="H2407" i="3"/>
  <c r="I2407" i="3" s="1"/>
  <c r="M2407" i="3" s="1"/>
  <c r="L2407" i="3"/>
  <c r="O2407" i="3"/>
  <c r="Y2407" i="3"/>
  <c r="C2408" i="3"/>
  <c r="D2408" i="3"/>
  <c r="G2408" i="3"/>
  <c r="H2408" i="3"/>
  <c r="I2408" i="3" s="1"/>
  <c r="J2408" i="3" s="1"/>
  <c r="L2408" i="3"/>
  <c r="O2408" i="3"/>
  <c r="Y2408" i="3" s="1"/>
  <c r="C2409" i="3"/>
  <c r="D2409" i="3"/>
  <c r="G2409" i="3"/>
  <c r="H2409" i="3"/>
  <c r="I2409" i="3" s="1"/>
  <c r="M2409" i="3" s="1"/>
  <c r="L2409" i="3"/>
  <c r="O2409" i="3"/>
  <c r="Y2409" i="3"/>
  <c r="C2410" i="3"/>
  <c r="D2410" i="3"/>
  <c r="G2410" i="3"/>
  <c r="H2410" i="3"/>
  <c r="I2410" i="3" s="1"/>
  <c r="J2410" i="3" s="1"/>
  <c r="L2410" i="3"/>
  <c r="O2410" i="3"/>
  <c r="Y2410" i="3" s="1"/>
  <c r="C2411" i="3"/>
  <c r="D2411" i="3"/>
  <c r="G2411" i="3"/>
  <c r="H2411" i="3"/>
  <c r="I2411" i="3" s="1"/>
  <c r="L2411" i="3"/>
  <c r="O2411" i="3"/>
  <c r="Y2411" i="3" s="1"/>
  <c r="C2412" i="3"/>
  <c r="D2412" i="3"/>
  <c r="G2412" i="3"/>
  <c r="H2412" i="3"/>
  <c r="I2412" i="3" s="1"/>
  <c r="J2412" i="3" s="1"/>
  <c r="L2412" i="3"/>
  <c r="O2412" i="3"/>
  <c r="Y2412" i="3" s="1"/>
  <c r="C2413" i="3"/>
  <c r="D2413" i="3"/>
  <c r="G2413" i="3"/>
  <c r="H2413" i="3"/>
  <c r="I2413" i="3" s="1"/>
  <c r="M2413" i="3" s="1"/>
  <c r="L2413" i="3"/>
  <c r="O2413" i="3"/>
  <c r="Y2413" i="3"/>
  <c r="C2414" i="3"/>
  <c r="D2414" i="3"/>
  <c r="G2414" i="3"/>
  <c r="H2414" i="3"/>
  <c r="I2414" i="3" s="1"/>
  <c r="J2414" i="3" s="1"/>
  <c r="L2414" i="3"/>
  <c r="O2414" i="3"/>
  <c r="Y2414" i="3" s="1"/>
  <c r="C2415" i="3"/>
  <c r="D2415" i="3"/>
  <c r="G2415" i="3"/>
  <c r="H2415" i="3"/>
  <c r="I2415" i="3" s="1"/>
  <c r="L2415" i="3"/>
  <c r="O2415" i="3"/>
  <c r="Y2415" i="3" s="1"/>
  <c r="C2416" i="3"/>
  <c r="D2416" i="3"/>
  <c r="G2416" i="3"/>
  <c r="H2416" i="3"/>
  <c r="I2416" i="3" s="1"/>
  <c r="J2416" i="3" s="1"/>
  <c r="L2416" i="3"/>
  <c r="O2416" i="3"/>
  <c r="Y2416" i="3" s="1"/>
  <c r="C2417" i="3"/>
  <c r="D2417" i="3"/>
  <c r="G2417" i="3"/>
  <c r="H2417" i="3"/>
  <c r="I2417" i="3"/>
  <c r="M2417" i="3" s="1"/>
  <c r="L2417" i="3"/>
  <c r="O2417" i="3"/>
  <c r="Y2417" i="3"/>
  <c r="C2418" i="3"/>
  <c r="D2418" i="3"/>
  <c r="G2418" i="3"/>
  <c r="H2418" i="3"/>
  <c r="I2418" i="3" s="1"/>
  <c r="J2418" i="3" s="1"/>
  <c r="L2418" i="3"/>
  <c r="O2418" i="3"/>
  <c r="Y2418" i="3" s="1"/>
  <c r="C2419" i="3"/>
  <c r="D2419" i="3"/>
  <c r="G2419" i="3"/>
  <c r="H2419" i="3"/>
  <c r="I2419" i="3" s="1"/>
  <c r="M2419" i="3" s="1"/>
  <c r="L2419" i="3"/>
  <c r="O2419" i="3"/>
  <c r="Y2419" i="3" s="1"/>
  <c r="C2420" i="3"/>
  <c r="D2420" i="3"/>
  <c r="G2420" i="3"/>
  <c r="H2420" i="3"/>
  <c r="I2420" i="3" s="1"/>
  <c r="J2420" i="3" s="1"/>
  <c r="L2420" i="3"/>
  <c r="O2420" i="3"/>
  <c r="Y2420" i="3" s="1"/>
  <c r="C2421" i="3"/>
  <c r="D2421" i="3"/>
  <c r="G2421" i="3"/>
  <c r="H2421" i="3"/>
  <c r="I2421" i="3"/>
  <c r="M2421" i="3" s="1"/>
  <c r="L2421" i="3"/>
  <c r="O2421" i="3"/>
  <c r="Y2421" i="3"/>
  <c r="C2422" i="3"/>
  <c r="D2422" i="3"/>
  <c r="G2422" i="3"/>
  <c r="H2422" i="3"/>
  <c r="I2422" i="3" s="1"/>
  <c r="J2422" i="3" s="1"/>
  <c r="L2422" i="3"/>
  <c r="O2422" i="3"/>
  <c r="Y2422" i="3" s="1"/>
  <c r="C2423" i="3"/>
  <c r="D2423" i="3"/>
  <c r="G2423" i="3"/>
  <c r="H2423" i="3"/>
  <c r="I2423" i="3" s="1"/>
  <c r="M2423" i="3" s="1"/>
  <c r="L2423" i="3"/>
  <c r="O2423" i="3"/>
  <c r="Y2423" i="3" s="1"/>
  <c r="C2424" i="3"/>
  <c r="D2424" i="3"/>
  <c r="G2424" i="3"/>
  <c r="H2424" i="3"/>
  <c r="I2424" i="3" s="1"/>
  <c r="J2424" i="3" s="1"/>
  <c r="L2424" i="3"/>
  <c r="O2424" i="3"/>
  <c r="Y2424" i="3" s="1"/>
  <c r="C2425" i="3"/>
  <c r="D2425" i="3"/>
  <c r="G2425" i="3"/>
  <c r="H2425" i="3"/>
  <c r="I2425" i="3"/>
  <c r="M2425" i="3" s="1"/>
  <c r="L2425" i="3"/>
  <c r="O2425" i="3"/>
  <c r="Y2425" i="3"/>
  <c r="C2426" i="3"/>
  <c r="D2426" i="3"/>
  <c r="G2426" i="3"/>
  <c r="H2426" i="3"/>
  <c r="I2426" i="3" s="1"/>
  <c r="J2426" i="3" s="1"/>
  <c r="L2426" i="3"/>
  <c r="O2426" i="3"/>
  <c r="Y2426" i="3" s="1"/>
  <c r="C2427" i="3"/>
  <c r="D2427" i="3"/>
  <c r="G2427" i="3"/>
  <c r="H2427" i="3"/>
  <c r="I2427" i="3" s="1"/>
  <c r="M2427" i="3" s="1"/>
  <c r="L2427" i="3"/>
  <c r="O2427" i="3"/>
  <c r="Y2427" i="3" s="1"/>
  <c r="C2428" i="3"/>
  <c r="D2428" i="3"/>
  <c r="G2428" i="3"/>
  <c r="H2428" i="3"/>
  <c r="I2428" i="3" s="1"/>
  <c r="J2428" i="3" s="1"/>
  <c r="L2428" i="3"/>
  <c r="O2428" i="3"/>
  <c r="Y2428" i="3" s="1"/>
  <c r="C2429" i="3"/>
  <c r="D2429" i="3"/>
  <c r="G2429" i="3"/>
  <c r="H2429" i="3"/>
  <c r="I2429" i="3"/>
  <c r="M2429" i="3" s="1"/>
  <c r="L2429" i="3"/>
  <c r="O2429" i="3"/>
  <c r="Y2429" i="3"/>
  <c r="C2430" i="3"/>
  <c r="D2430" i="3"/>
  <c r="G2430" i="3"/>
  <c r="H2430" i="3"/>
  <c r="I2430" i="3" s="1"/>
  <c r="J2430" i="3" s="1"/>
  <c r="L2430" i="3"/>
  <c r="O2430" i="3"/>
  <c r="Y2430" i="3" s="1"/>
  <c r="C2431" i="3"/>
  <c r="D2431" i="3"/>
  <c r="G2431" i="3"/>
  <c r="H2431" i="3"/>
  <c r="I2431" i="3" s="1"/>
  <c r="M2431" i="3" s="1"/>
  <c r="L2431" i="3"/>
  <c r="O2431" i="3"/>
  <c r="Y2431" i="3" s="1"/>
  <c r="C2432" i="3"/>
  <c r="D2432" i="3"/>
  <c r="G2432" i="3"/>
  <c r="H2432" i="3"/>
  <c r="I2432" i="3" s="1"/>
  <c r="J2432" i="3" s="1"/>
  <c r="L2432" i="3"/>
  <c r="O2432" i="3"/>
  <c r="Y2432" i="3" s="1"/>
  <c r="C2433" i="3"/>
  <c r="D2433" i="3"/>
  <c r="G2433" i="3"/>
  <c r="H2433" i="3"/>
  <c r="I2433" i="3"/>
  <c r="M2433" i="3" s="1"/>
  <c r="L2433" i="3"/>
  <c r="O2433" i="3"/>
  <c r="Y2433" i="3"/>
  <c r="C2434" i="3"/>
  <c r="D2434" i="3"/>
  <c r="G2434" i="3"/>
  <c r="H2434" i="3"/>
  <c r="I2434" i="3" s="1"/>
  <c r="J2434" i="3" s="1"/>
  <c r="L2434" i="3"/>
  <c r="O2434" i="3"/>
  <c r="Y2434" i="3" s="1"/>
  <c r="C2435" i="3"/>
  <c r="D2435" i="3"/>
  <c r="G2435" i="3"/>
  <c r="H2435" i="3"/>
  <c r="I2435" i="3" s="1"/>
  <c r="M2435" i="3" s="1"/>
  <c r="L2435" i="3"/>
  <c r="O2435" i="3"/>
  <c r="Y2435" i="3" s="1"/>
  <c r="C2436" i="3"/>
  <c r="D2436" i="3"/>
  <c r="G2436" i="3"/>
  <c r="H2436" i="3"/>
  <c r="I2436" i="3" s="1"/>
  <c r="J2436" i="3" s="1"/>
  <c r="L2436" i="3"/>
  <c r="O2436" i="3"/>
  <c r="Y2436" i="3" s="1"/>
  <c r="C2437" i="3"/>
  <c r="D2437" i="3"/>
  <c r="G2437" i="3"/>
  <c r="H2437" i="3"/>
  <c r="I2437" i="3"/>
  <c r="M2437" i="3" s="1"/>
  <c r="L2437" i="3"/>
  <c r="O2437" i="3"/>
  <c r="Y2437" i="3"/>
  <c r="C2438" i="3"/>
  <c r="D2438" i="3"/>
  <c r="G2438" i="3"/>
  <c r="H2438" i="3"/>
  <c r="I2438" i="3" s="1"/>
  <c r="J2438" i="3" s="1"/>
  <c r="L2438" i="3"/>
  <c r="O2438" i="3"/>
  <c r="Y2438" i="3" s="1"/>
  <c r="C2439" i="3"/>
  <c r="D2439" i="3"/>
  <c r="G2439" i="3"/>
  <c r="H2439" i="3"/>
  <c r="I2439" i="3" s="1"/>
  <c r="M2439" i="3" s="1"/>
  <c r="L2439" i="3"/>
  <c r="O2439" i="3"/>
  <c r="Y2439" i="3" s="1"/>
  <c r="C2440" i="3"/>
  <c r="D2440" i="3"/>
  <c r="G2440" i="3"/>
  <c r="H2440" i="3"/>
  <c r="I2440" i="3" s="1"/>
  <c r="J2440" i="3" s="1"/>
  <c r="L2440" i="3"/>
  <c r="O2440" i="3"/>
  <c r="Y2440" i="3" s="1"/>
  <c r="C2441" i="3"/>
  <c r="D2441" i="3"/>
  <c r="G2441" i="3"/>
  <c r="H2441" i="3"/>
  <c r="I2441" i="3"/>
  <c r="M2441" i="3" s="1"/>
  <c r="L2441" i="3"/>
  <c r="O2441" i="3"/>
  <c r="Y2441" i="3"/>
  <c r="C2442" i="3"/>
  <c r="D2442" i="3"/>
  <c r="G2442" i="3"/>
  <c r="H2442" i="3"/>
  <c r="I2442" i="3" s="1"/>
  <c r="J2442" i="3" s="1"/>
  <c r="L2442" i="3"/>
  <c r="O2442" i="3"/>
  <c r="Y2442" i="3" s="1"/>
  <c r="C2443" i="3"/>
  <c r="D2443" i="3"/>
  <c r="G2443" i="3"/>
  <c r="H2443" i="3"/>
  <c r="I2443" i="3" s="1"/>
  <c r="M2443" i="3" s="1"/>
  <c r="L2443" i="3"/>
  <c r="O2443" i="3"/>
  <c r="Y2443" i="3" s="1"/>
  <c r="C2444" i="3"/>
  <c r="D2444" i="3"/>
  <c r="G2444" i="3"/>
  <c r="H2444" i="3"/>
  <c r="I2444" i="3" s="1"/>
  <c r="J2444" i="3" s="1"/>
  <c r="L2444" i="3"/>
  <c r="O2444" i="3"/>
  <c r="Y2444" i="3" s="1"/>
  <c r="C2445" i="3"/>
  <c r="D2445" i="3"/>
  <c r="G2445" i="3"/>
  <c r="H2445" i="3"/>
  <c r="I2445" i="3"/>
  <c r="M2445" i="3" s="1"/>
  <c r="L2445" i="3"/>
  <c r="O2445" i="3"/>
  <c r="Y2445" i="3"/>
  <c r="C2446" i="3"/>
  <c r="D2446" i="3"/>
  <c r="G2446" i="3"/>
  <c r="H2446" i="3"/>
  <c r="I2446" i="3" s="1"/>
  <c r="J2446" i="3" s="1"/>
  <c r="L2446" i="3"/>
  <c r="O2446" i="3"/>
  <c r="Y2446" i="3" s="1"/>
  <c r="C2447" i="3"/>
  <c r="D2447" i="3"/>
  <c r="G2447" i="3"/>
  <c r="H2447" i="3"/>
  <c r="I2447" i="3" s="1"/>
  <c r="M2447" i="3" s="1"/>
  <c r="L2447" i="3"/>
  <c r="O2447" i="3"/>
  <c r="Y2447" i="3" s="1"/>
  <c r="C2448" i="3"/>
  <c r="D2448" i="3"/>
  <c r="G2448" i="3"/>
  <c r="H2448" i="3"/>
  <c r="I2448" i="3" s="1"/>
  <c r="J2448" i="3" s="1"/>
  <c r="L2448" i="3"/>
  <c r="O2448" i="3"/>
  <c r="Y2448" i="3" s="1"/>
  <c r="C2449" i="3"/>
  <c r="D2449" i="3"/>
  <c r="G2449" i="3"/>
  <c r="H2449" i="3"/>
  <c r="I2449" i="3"/>
  <c r="M2449" i="3" s="1"/>
  <c r="L2449" i="3"/>
  <c r="O2449" i="3"/>
  <c r="Y2449" i="3"/>
  <c r="C2450" i="3"/>
  <c r="D2450" i="3"/>
  <c r="G2450" i="3"/>
  <c r="H2450" i="3"/>
  <c r="I2450" i="3" s="1"/>
  <c r="J2450" i="3" s="1"/>
  <c r="L2450" i="3"/>
  <c r="O2450" i="3"/>
  <c r="Y2450" i="3" s="1"/>
  <c r="C2451" i="3"/>
  <c r="D2451" i="3"/>
  <c r="G2451" i="3"/>
  <c r="H2451" i="3"/>
  <c r="I2451" i="3" s="1"/>
  <c r="M2451" i="3" s="1"/>
  <c r="L2451" i="3"/>
  <c r="O2451" i="3"/>
  <c r="Y2451" i="3" s="1"/>
  <c r="C2452" i="3"/>
  <c r="D2452" i="3"/>
  <c r="G2452" i="3"/>
  <c r="H2452" i="3"/>
  <c r="I2452" i="3" s="1"/>
  <c r="J2452" i="3" s="1"/>
  <c r="L2452" i="3"/>
  <c r="O2452" i="3"/>
  <c r="Y2452" i="3" s="1"/>
  <c r="C2453" i="3"/>
  <c r="D2453" i="3"/>
  <c r="G2453" i="3"/>
  <c r="H2453" i="3"/>
  <c r="I2453" i="3"/>
  <c r="M2453" i="3" s="1"/>
  <c r="L2453" i="3"/>
  <c r="O2453" i="3"/>
  <c r="Y2453" i="3"/>
  <c r="C2454" i="3"/>
  <c r="D2454" i="3"/>
  <c r="G2454" i="3"/>
  <c r="H2454" i="3"/>
  <c r="I2454" i="3" s="1"/>
  <c r="J2454" i="3" s="1"/>
  <c r="L2454" i="3"/>
  <c r="O2454" i="3"/>
  <c r="Y2454" i="3" s="1"/>
  <c r="C2455" i="3"/>
  <c r="D2455" i="3"/>
  <c r="G2455" i="3"/>
  <c r="H2455" i="3"/>
  <c r="I2455" i="3" s="1"/>
  <c r="M2455" i="3" s="1"/>
  <c r="L2455" i="3"/>
  <c r="O2455" i="3"/>
  <c r="Y2455" i="3" s="1"/>
  <c r="C2456" i="3"/>
  <c r="D2456" i="3"/>
  <c r="G2456" i="3"/>
  <c r="H2456" i="3"/>
  <c r="I2456" i="3" s="1"/>
  <c r="J2456" i="3" s="1"/>
  <c r="L2456" i="3"/>
  <c r="O2456" i="3"/>
  <c r="Y2456" i="3" s="1"/>
  <c r="C2457" i="3"/>
  <c r="D2457" i="3"/>
  <c r="G2457" i="3"/>
  <c r="H2457" i="3"/>
  <c r="I2457" i="3"/>
  <c r="M2457" i="3" s="1"/>
  <c r="L2457" i="3"/>
  <c r="O2457" i="3"/>
  <c r="Y2457" i="3"/>
  <c r="C2458" i="3"/>
  <c r="D2458" i="3"/>
  <c r="G2458" i="3"/>
  <c r="H2458" i="3"/>
  <c r="I2458" i="3" s="1"/>
  <c r="J2458" i="3" s="1"/>
  <c r="L2458" i="3"/>
  <c r="O2458" i="3"/>
  <c r="Y2458" i="3" s="1"/>
  <c r="C2459" i="3"/>
  <c r="D2459" i="3"/>
  <c r="G2459" i="3"/>
  <c r="H2459" i="3"/>
  <c r="I2459" i="3" s="1"/>
  <c r="M2459" i="3" s="1"/>
  <c r="L2459" i="3"/>
  <c r="O2459" i="3"/>
  <c r="Y2459" i="3" s="1"/>
  <c r="C2460" i="3"/>
  <c r="D2460" i="3"/>
  <c r="G2460" i="3"/>
  <c r="H2460" i="3"/>
  <c r="I2460" i="3" s="1"/>
  <c r="L2460" i="3"/>
  <c r="O2460" i="3"/>
  <c r="Y2460" i="3" s="1"/>
  <c r="C2461" i="3"/>
  <c r="D2461" i="3"/>
  <c r="G2461" i="3"/>
  <c r="H2461" i="3"/>
  <c r="I2461" i="3"/>
  <c r="M2461" i="3" s="1"/>
  <c r="L2461" i="3"/>
  <c r="O2461" i="3"/>
  <c r="Y2461" i="3" s="1"/>
  <c r="C2462" i="3"/>
  <c r="D2462" i="3"/>
  <c r="G2462" i="3"/>
  <c r="H2462" i="3"/>
  <c r="I2462" i="3" s="1"/>
  <c r="L2462" i="3"/>
  <c r="O2462" i="3"/>
  <c r="Y2462" i="3" s="1"/>
  <c r="C2463" i="3"/>
  <c r="D2463" i="3"/>
  <c r="G2463" i="3"/>
  <c r="H2463" i="3"/>
  <c r="I2463" i="3" s="1"/>
  <c r="J2463" i="3" s="1"/>
  <c r="L2463" i="3"/>
  <c r="O2463" i="3"/>
  <c r="Y2463" i="3" s="1"/>
  <c r="C2464" i="3"/>
  <c r="D2464" i="3"/>
  <c r="G2464" i="3"/>
  <c r="H2464" i="3"/>
  <c r="I2464" i="3" s="1"/>
  <c r="J2464" i="3" s="1"/>
  <c r="L2464" i="3"/>
  <c r="O2464" i="3"/>
  <c r="Y2464" i="3" s="1"/>
  <c r="C2465" i="3"/>
  <c r="D2465" i="3"/>
  <c r="G2465" i="3"/>
  <c r="H2465" i="3"/>
  <c r="I2465" i="3"/>
  <c r="J2465" i="3" s="1"/>
  <c r="L2465" i="3"/>
  <c r="O2465" i="3"/>
  <c r="Y2465" i="3"/>
  <c r="C2466" i="3"/>
  <c r="D2466" i="3"/>
  <c r="G2466" i="3"/>
  <c r="H2466" i="3"/>
  <c r="I2466" i="3" s="1"/>
  <c r="J2466" i="3" s="1"/>
  <c r="L2466" i="3"/>
  <c r="O2466" i="3"/>
  <c r="Y2466" i="3" s="1"/>
  <c r="C2467" i="3"/>
  <c r="D2467" i="3"/>
  <c r="G2467" i="3"/>
  <c r="H2467" i="3"/>
  <c r="I2467" i="3"/>
  <c r="M2467" i="3" s="1"/>
  <c r="L2467" i="3"/>
  <c r="O2467" i="3"/>
  <c r="Y2467" i="3"/>
  <c r="C2468" i="3"/>
  <c r="D2468" i="3"/>
  <c r="G2468" i="3"/>
  <c r="H2468" i="3"/>
  <c r="I2468" i="3" s="1"/>
  <c r="L2468" i="3"/>
  <c r="O2468" i="3"/>
  <c r="Y2468" i="3" s="1"/>
  <c r="C2469" i="3"/>
  <c r="D2469" i="3"/>
  <c r="G2469" i="3"/>
  <c r="H2469" i="3"/>
  <c r="I2469" i="3" s="1"/>
  <c r="M2469" i="3" s="1"/>
  <c r="L2469" i="3"/>
  <c r="O2469" i="3"/>
  <c r="Y2469" i="3" s="1"/>
  <c r="C2470" i="3"/>
  <c r="D2470" i="3"/>
  <c r="G2470" i="3"/>
  <c r="H2470" i="3"/>
  <c r="I2470" i="3" s="1"/>
  <c r="L2470" i="3"/>
  <c r="O2470" i="3"/>
  <c r="Y2470" i="3" s="1"/>
  <c r="C2471" i="3"/>
  <c r="D2471" i="3"/>
  <c r="G2471" i="3"/>
  <c r="H2471" i="3"/>
  <c r="I2471" i="3"/>
  <c r="J2471" i="3"/>
  <c r="L2471" i="3"/>
  <c r="O2471" i="3"/>
  <c r="Y2471" i="3" s="1"/>
  <c r="C2472" i="3"/>
  <c r="D2472" i="3"/>
  <c r="G2472" i="3"/>
  <c r="H2472" i="3"/>
  <c r="I2472" i="3"/>
  <c r="J2472" i="3" s="1"/>
  <c r="L2472" i="3"/>
  <c r="M2472" i="3" s="1"/>
  <c r="O2472" i="3"/>
  <c r="Y2472" i="3" s="1"/>
  <c r="C2473" i="3"/>
  <c r="D2473" i="3"/>
  <c r="G2473" i="3"/>
  <c r="H2473" i="3"/>
  <c r="I2473" i="3" s="1"/>
  <c r="J2473" i="3" s="1"/>
  <c r="L2473" i="3"/>
  <c r="O2473" i="3"/>
  <c r="Y2473" i="3" s="1"/>
  <c r="C2474" i="3"/>
  <c r="D2474" i="3"/>
  <c r="G2474" i="3"/>
  <c r="H2474" i="3"/>
  <c r="I2474" i="3"/>
  <c r="J2474" i="3" s="1"/>
  <c r="L2474" i="3"/>
  <c r="O2474" i="3"/>
  <c r="Y2474" i="3" s="1"/>
  <c r="C2475" i="3"/>
  <c r="D2475" i="3"/>
  <c r="G2475" i="3"/>
  <c r="H2475" i="3"/>
  <c r="I2475" i="3" s="1"/>
  <c r="M2475" i="3" s="1"/>
  <c r="L2475" i="3"/>
  <c r="O2475" i="3"/>
  <c r="Y2475" i="3" s="1"/>
  <c r="C2476" i="3"/>
  <c r="D2476" i="3"/>
  <c r="G2476" i="3"/>
  <c r="H2476" i="3"/>
  <c r="I2476" i="3" s="1"/>
  <c r="L2476" i="3"/>
  <c r="O2476" i="3"/>
  <c r="Y2476" i="3" s="1"/>
  <c r="C2477" i="3"/>
  <c r="D2477" i="3"/>
  <c r="G2477" i="3"/>
  <c r="H2477" i="3"/>
  <c r="I2477" i="3"/>
  <c r="M2477" i="3" s="1"/>
  <c r="L2477" i="3"/>
  <c r="O2477" i="3"/>
  <c r="Y2477" i="3" s="1"/>
  <c r="C2478" i="3"/>
  <c r="D2478" i="3"/>
  <c r="G2478" i="3"/>
  <c r="H2478" i="3"/>
  <c r="I2478" i="3" s="1"/>
  <c r="L2478" i="3"/>
  <c r="O2478" i="3"/>
  <c r="Y2478" i="3" s="1"/>
  <c r="C2479" i="3"/>
  <c r="D2479" i="3"/>
  <c r="G2479" i="3"/>
  <c r="H2479" i="3"/>
  <c r="I2479" i="3" s="1"/>
  <c r="J2479" i="3" s="1"/>
  <c r="L2479" i="3"/>
  <c r="O2479" i="3"/>
  <c r="Y2479" i="3" s="1"/>
  <c r="C2480" i="3"/>
  <c r="D2480" i="3"/>
  <c r="G2480" i="3"/>
  <c r="H2480" i="3"/>
  <c r="I2480" i="3" s="1"/>
  <c r="J2480" i="3" s="1"/>
  <c r="L2480" i="3"/>
  <c r="O2480" i="3"/>
  <c r="Y2480" i="3" s="1"/>
  <c r="C2481" i="3"/>
  <c r="D2481" i="3"/>
  <c r="G2481" i="3"/>
  <c r="H2481" i="3"/>
  <c r="I2481" i="3"/>
  <c r="J2481" i="3" s="1"/>
  <c r="L2481" i="3"/>
  <c r="O2481" i="3"/>
  <c r="Y2481" i="3"/>
  <c r="C2482" i="3"/>
  <c r="D2482" i="3"/>
  <c r="G2482" i="3"/>
  <c r="H2482" i="3"/>
  <c r="I2482" i="3" s="1"/>
  <c r="J2482" i="3" s="1"/>
  <c r="L2482" i="3"/>
  <c r="O2482" i="3"/>
  <c r="Y2482" i="3" s="1"/>
  <c r="C2483" i="3"/>
  <c r="D2483" i="3"/>
  <c r="G2483" i="3"/>
  <c r="H2483" i="3"/>
  <c r="I2483" i="3"/>
  <c r="M2483" i="3" s="1"/>
  <c r="L2483" i="3"/>
  <c r="O2483" i="3"/>
  <c r="Y2483" i="3"/>
  <c r="C2484" i="3"/>
  <c r="D2484" i="3"/>
  <c r="G2484" i="3"/>
  <c r="H2484" i="3"/>
  <c r="I2484" i="3" s="1"/>
  <c r="L2484" i="3"/>
  <c r="O2484" i="3"/>
  <c r="Y2484" i="3" s="1"/>
  <c r="C2485" i="3"/>
  <c r="D2485" i="3"/>
  <c r="G2485" i="3"/>
  <c r="H2485" i="3"/>
  <c r="I2485" i="3" s="1"/>
  <c r="M2485" i="3" s="1"/>
  <c r="L2485" i="3"/>
  <c r="O2485" i="3"/>
  <c r="Y2485" i="3" s="1"/>
  <c r="C2486" i="3"/>
  <c r="D2486" i="3"/>
  <c r="G2486" i="3"/>
  <c r="H2486" i="3"/>
  <c r="I2486" i="3" s="1"/>
  <c r="L2486" i="3"/>
  <c r="O2486" i="3"/>
  <c r="Y2486" i="3" s="1"/>
  <c r="C2487" i="3"/>
  <c r="D2487" i="3"/>
  <c r="G2487" i="3"/>
  <c r="H2487" i="3"/>
  <c r="I2487" i="3"/>
  <c r="J2487" i="3"/>
  <c r="L2487" i="3"/>
  <c r="O2487" i="3"/>
  <c r="Y2487" i="3" s="1"/>
  <c r="C2488" i="3"/>
  <c r="D2488" i="3"/>
  <c r="G2488" i="3"/>
  <c r="H2488" i="3"/>
  <c r="I2488" i="3"/>
  <c r="J2488" i="3" s="1"/>
  <c r="L2488" i="3"/>
  <c r="M2488" i="3" s="1"/>
  <c r="O2488" i="3"/>
  <c r="Y2488" i="3" s="1"/>
  <c r="C2489" i="3"/>
  <c r="D2489" i="3"/>
  <c r="G2489" i="3"/>
  <c r="H2489" i="3"/>
  <c r="I2489" i="3" s="1"/>
  <c r="J2489" i="3" s="1"/>
  <c r="L2489" i="3"/>
  <c r="O2489" i="3"/>
  <c r="Y2489" i="3" s="1"/>
  <c r="C2490" i="3"/>
  <c r="D2490" i="3"/>
  <c r="G2490" i="3"/>
  <c r="H2490" i="3"/>
  <c r="I2490" i="3"/>
  <c r="J2490" i="3" s="1"/>
  <c r="L2490" i="3"/>
  <c r="O2490" i="3"/>
  <c r="Y2490" i="3" s="1"/>
  <c r="C2491" i="3"/>
  <c r="D2491" i="3"/>
  <c r="G2491" i="3"/>
  <c r="H2491" i="3"/>
  <c r="I2491" i="3" s="1"/>
  <c r="M2491" i="3" s="1"/>
  <c r="L2491" i="3"/>
  <c r="O2491" i="3"/>
  <c r="Y2491" i="3" s="1"/>
  <c r="C2492" i="3"/>
  <c r="D2492" i="3"/>
  <c r="G2492" i="3"/>
  <c r="H2492" i="3"/>
  <c r="I2492" i="3" s="1"/>
  <c r="L2492" i="3"/>
  <c r="O2492" i="3"/>
  <c r="Y2492" i="3" s="1"/>
  <c r="C2493" i="3"/>
  <c r="D2493" i="3"/>
  <c r="G2493" i="3"/>
  <c r="H2493" i="3"/>
  <c r="I2493" i="3"/>
  <c r="M2493" i="3" s="1"/>
  <c r="L2493" i="3"/>
  <c r="O2493" i="3"/>
  <c r="Y2493" i="3" s="1"/>
  <c r="C2494" i="3"/>
  <c r="D2494" i="3"/>
  <c r="G2494" i="3"/>
  <c r="H2494" i="3"/>
  <c r="I2494" i="3" s="1"/>
  <c r="L2494" i="3"/>
  <c r="O2494" i="3"/>
  <c r="Y2494" i="3" s="1"/>
  <c r="C2495" i="3"/>
  <c r="D2495" i="3"/>
  <c r="G2495" i="3"/>
  <c r="H2495" i="3"/>
  <c r="I2495" i="3" s="1"/>
  <c r="J2495" i="3" s="1"/>
  <c r="L2495" i="3"/>
  <c r="O2495" i="3"/>
  <c r="Y2495" i="3" s="1"/>
  <c r="C2496" i="3"/>
  <c r="D2496" i="3"/>
  <c r="G2496" i="3"/>
  <c r="H2496" i="3"/>
  <c r="I2496" i="3" s="1"/>
  <c r="J2496" i="3" s="1"/>
  <c r="L2496" i="3"/>
  <c r="O2496" i="3"/>
  <c r="Y2496" i="3" s="1"/>
  <c r="C2497" i="3"/>
  <c r="D2497" i="3"/>
  <c r="G2497" i="3"/>
  <c r="H2497" i="3"/>
  <c r="I2497" i="3"/>
  <c r="J2497" i="3" s="1"/>
  <c r="L2497" i="3"/>
  <c r="O2497" i="3"/>
  <c r="Y2497" i="3"/>
  <c r="C2498" i="3"/>
  <c r="D2498" i="3"/>
  <c r="G2498" i="3"/>
  <c r="H2498" i="3"/>
  <c r="I2498" i="3" s="1"/>
  <c r="J2498" i="3" s="1"/>
  <c r="L2498" i="3"/>
  <c r="O2498" i="3"/>
  <c r="Y2498" i="3" s="1"/>
  <c r="C2499" i="3"/>
  <c r="D2499" i="3"/>
  <c r="G2499" i="3"/>
  <c r="H2499" i="3"/>
  <c r="I2499" i="3"/>
  <c r="M2499" i="3" s="1"/>
  <c r="L2499" i="3"/>
  <c r="O2499" i="3"/>
  <c r="Y2499" i="3"/>
  <c r="C2500" i="3"/>
  <c r="D2500" i="3"/>
  <c r="G2500" i="3"/>
  <c r="H2500" i="3"/>
  <c r="I2500" i="3" s="1"/>
  <c r="L2500" i="3"/>
  <c r="O2500" i="3"/>
  <c r="Y2500" i="3" s="1"/>
  <c r="C2501" i="3"/>
  <c r="D2501" i="3"/>
  <c r="G2501" i="3"/>
  <c r="H2501" i="3"/>
  <c r="I2501" i="3" s="1"/>
  <c r="M2501" i="3" s="1"/>
  <c r="L2501" i="3"/>
  <c r="O2501" i="3"/>
  <c r="Y2501" i="3" s="1"/>
  <c r="C2502" i="3"/>
  <c r="D2502" i="3"/>
  <c r="G2502" i="3"/>
  <c r="H2502" i="3"/>
  <c r="I2502" i="3" s="1"/>
  <c r="L2502" i="3"/>
  <c r="O2502" i="3"/>
  <c r="Y2502" i="3" s="1"/>
  <c r="C2503" i="3"/>
  <c r="D2503" i="3"/>
  <c r="G2503" i="3"/>
  <c r="H2503" i="3"/>
  <c r="I2503" i="3"/>
  <c r="J2503" i="3"/>
  <c r="L2503" i="3"/>
  <c r="O2503" i="3"/>
  <c r="Y2503" i="3" s="1"/>
  <c r="C2504" i="3"/>
  <c r="D2504" i="3"/>
  <c r="G2504" i="3"/>
  <c r="H2504" i="3"/>
  <c r="I2504" i="3"/>
  <c r="J2504" i="3" s="1"/>
  <c r="L2504" i="3"/>
  <c r="M2504" i="3" s="1"/>
  <c r="O2504" i="3"/>
  <c r="Y2504" i="3" s="1"/>
  <c r="C2505" i="3"/>
  <c r="D2505" i="3"/>
  <c r="G2505" i="3"/>
  <c r="H2505" i="3"/>
  <c r="I2505" i="3" s="1"/>
  <c r="J2505" i="3" s="1"/>
  <c r="L2505" i="3"/>
  <c r="O2505" i="3"/>
  <c r="Y2505" i="3" s="1"/>
  <c r="C2506" i="3"/>
  <c r="D2506" i="3"/>
  <c r="G2506" i="3"/>
  <c r="H2506" i="3"/>
  <c r="I2506" i="3"/>
  <c r="J2506" i="3" s="1"/>
  <c r="L2506" i="3"/>
  <c r="O2506" i="3"/>
  <c r="Y2506" i="3" s="1"/>
  <c r="C2507" i="3"/>
  <c r="D2507" i="3"/>
  <c r="G2507" i="3"/>
  <c r="H2507" i="3"/>
  <c r="I2507" i="3" s="1"/>
  <c r="M2507" i="3" s="1"/>
  <c r="L2507" i="3"/>
  <c r="O2507" i="3"/>
  <c r="Y2507" i="3" s="1"/>
  <c r="C2508" i="3"/>
  <c r="D2508" i="3"/>
  <c r="G2508" i="3"/>
  <c r="H2508" i="3"/>
  <c r="I2508" i="3" s="1"/>
  <c r="L2508" i="3"/>
  <c r="O2508" i="3"/>
  <c r="Y2508" i="3" s="1"/>
  <c r="C2509" i="3"/>
  <c r="D2509" i="3"/>
  <c r="G2509" i="3"/>
  <c r="H2509" i="3"/>
  <c r="I2509" i="3"/>
  <c r="M2509" i="3" s="1"/>
  <c r="L2509" i="3"/>
  <c r="O2509" i="3"/>
  <c r="Y2509" i="3" s="1"/>
  <c r="C2510" i="3"/>
  <c r="D2510" i="3"/>
  <c r="G2510" i="3"/>
  <c r="H2510" i="3"/>
  <c r="I2510" i="3" s="1"/>
  <c r="L2510" i="3"/>
  <c r="O2510" i="3"/>
  <c r="Y2510" i="3" s="1"/>
  <c r="C2511" i="3"/>
  <c r="D2511" i="3"/>
  <c r="G2511" i="3"/>
  <c r="H2511" i="3"/>
  <c r="I2511" i="3" s="1"/>
  <c r="J2511" i="3" s="1"/>
  <c r="L2511" i="3"/>
  <c r="O2511" i="3"/>
  <c r="Y2511" i="3" s="1"/>
  <c r="C2512" i="3"/>
  <c r="D2512" i="3"/>
  <c r="G2512" i="3"/>
  <c r="H2512" i="3"/>
  <c r="I2512" i="3" s="1"/>
  <c r="J2512" i="3" s="1"/>
  <c r="L2512" i="3"/>
  <c r="O2512" i="3"/>
  <c r="Y2512" i="3" s="1"/>
  <c r="C2513" i="3"/>
  <c r="D2513" i="3"/>
  <c r="G2513" i="3"/>
  <c r="H2513" i="3"/>
  <c r="I2513" i="3"/>
  <c r="J2513" i="3" s="1"/>
  <c r="L2513" i="3"/>
  <c r="O2513" i="3"/>
  <c r="Y2513" i="3"/>
  <c r="C2514" i="3"/>
  <c r="D2514" i="3"/>
  <c r="G2514" i="3"/>
  <c r="H2514" i="3"/>
  <c r="I2514" i="3" s="1"/>
  <c r="J2514" i="3" s="1"/>
  <c r="L2514" i="3"/>
  <c r="O2514" i="3"/>
  <c r="Y2514" i="3" s="1"/>
  <c r="C2515" i="3"/>
  <c r="D2515" i="3"/>
  <c r="G2515" i="3"/>
  <c r="H2515" i="3"/>
  <c r="I2515" i="3"/>
  <c r="M2515" i="3" s="1"/>
  <c r="L2515" i="3"/>
  <c r="O2515" i="3"/>
  <c r="Y2515" i="3"/>
  <c r="C2516" i="3"/>
  <c r="D2516" i="3"/>
  <c r="G2516" i="3"/>
  <c r="H2516" i="3"/>
  <c r="I2516" i="3" s="1"/>
  <c r="L2516" i="3"/>
  <c r="O2516" i="3"/>
  <c r="Y2516" i="3" s="1"/>
  <c r="C2517" i="3"/>
  <c r="D2517" i="3"/>
  <c r="G2517" i="3"/>
  <c r="H2517" i="3"/>
  <c r="I2517" i="3" s="1"/>
  <c r="M2517" i="3" s="1"/>
  <c r="L2517" i="3"/>
  <c r="O2517" i="3"/>
  <c r="Y2517" i="3" s="1"/>
  <c r="C2518" i="3"/>
  <c r="D2518" i="3"/>
  <c r="G2518" i="3"/>
  <c r="H2518" i="3"/>
  <c r="I2518" i="3" s="1"/>
  <c r="L2518" i="3"/>
  <c r="O2518" i="3"/>
  <c r="Y2518" i="3" s="1"/>
  <c r="C2519" i="3"/>
  <c r="D2519" i="3"/>
  <c r="G2519" i="3"/>
  <c r="H2519" i="3"/>
  <c r="I2519" i="3"/>
  <c r="J2519" i="3"/>
  <c r="L2519" i="3"/>
  <c r="O2519" i="3"/>
  <c r="Y2519" i="3" s="1"/>
  <c r="C2520" i="3"/>
  <c r="D2520" i="3"/>
  <c r="G2520" i="3"/>
  <c r="H2520" i="3"/>
  <c r="I2520" i="3"/>
  <c r="J2520" i="3" s="1"/>
  <c r="L2520" i="3"/>
  <c r="M2520" i="3" s="1"/>
  <c r="O2520" i="3"/>
  <c r="Y2520" i="3" s="1"/>
  <c r="C2521" i="3"/>
  <c r="D2521" i="3"/>
  <c r="G2521" i="3"/>
  <c r="H2521" i="3"/>
  <c r="I2521" i="3" s="1"/>
  <c r="J2521" i="3" s="1"/>
  <c r="L2521" i="3"/>
  <c r="O2521" i="3"/>
  <c r="Y2521" i="3" s="1"/>
  <c r="C2522" i="3"/>
  <c r="D2522" i="3"/>
  <c r="G2522" i="3"/>
  <c r="H2522" i="3"/>
  <c r="I2522" i="3"/>
  <c r="J2522" i="3" s="1"/>
  <c r="L2522" i="3"/>
  <c r="O2522" i="3"/>
  <c r="Y2522" i="3" s="1"/>
  <c r="C2523" i="3"/>
  <c r="D2523" i="3"/>
  <c r="G2523" i="3"/>
  <c r="H2523" i="3"/>
  <c r="I2523" i="3" s="1"/>
  <c r="M2523" i="3" s="1"/>
  <c r="L2523" i="3"/>
  <c r="O2523" i="3"/>
  <c r="Y2523" i="3" s="1"/>
  <c r="C2524" i="3"/>
  <c r="D2524" i="3"/>
  <c r="G2524" i="3"/>
  <c r="H2524" i="3"/>
  <c r="I2524" i="3" s="1"/>
  <c r="L2524" i="3"/>
  <c r="O2524" i="3"/>
  <c r="Y2524" i="3" s="1"/>
  <c r="C2525" i="3"/>
  <c r="D2525" i="3"/>
  <c r="G2525" i="3"/>
  <c r="H2525" i="3"/>
  <c r="I2525" i="3"/>
  <c r="M2525" i="3" s="1"/>
  <c r="L2525" i="3"/>
  <c r="O2525" i="3"/>
  <c r="Y2525" i="3" s="1"/>
  <c r="C2526" i="3"/>
  <c r="D2526" i="3"/>
  <c r="G2526" i="3"/>
  <c r="H2526" i="3"/>
  <c r="I2526" i="3" s="1"/>
  <c r="L2526" i="3"/>
  <c r="O2526" i="3"/>
  <c r="Y2526" i="3" s="1"/>
  <c r="C2527" i="3"/>
  <c r="D2527" i="3"/>
  <c r="G2527" i="3"/>
  <c r="H2527" i="3"/>
  <c r="I2527" i="3" s="1"/>
  <c r="J2527" i="3" s="1"/>
  <c r="L2527" i="3"/>
  <c r="O2527" i="3"/>
  <c r="Y2527" i="3" s="1"/>
  <c r="C2528" i="3"/>
  <c r="D2528" i="3"/>
  <c r="G2528" i="3"/>
  <c r="H2528" i="3"/>
  <c r="I2528" i="3" s="1"/>
  <c r="J2528" i="3" s="1"/>
  <c r="L2528" i="3"/>
  <c r="O2528" i="3"/>
  <c r="Y2528" i="3" s="1"/>
  <c r="C2529" i="3"/>
  <c r="D2529" i="3"/>
  <c r="G2529" i="3"/>
  <c r="H2529" i="3"/>
  <c r="I2529" i="3"/>
  <c r="J2529" i="3" s="1"/>
  <c r="L2529" i="3"/>
  <c r="O2529" i="3"/>
  <c r="Y2529" i="3"/>
  <c r="C2530" i="3"/>
  <c r="D2530" i="3"/>
  <c r="G2530" i="3"/>
  <c r="H2530" i="3"/>
  <c r="I2530" i="3" s="1"/>
  <c r="L2530" i="3"/>
  <c r="O2530" i="3"/>
  <c r="Y2530" i="3" s="1"/>
  <c r="C2531" i="3"/>
  <c r="D2531" i="3"/>
  <c r="G2531" i="3"/>
  <c r="H2531" i="3"/>
  <c r="I2531" i="3"/>
  <c r="L2531" i="3"/>
  <c r="O2531" i="3"/>
  <c r="Y2531" i="3"/>
  <c r="C2532" i="3"/>
  <c r="D2532" i="3"/>
  <c r="G2532" i="3"/>
  <c r="H2532" i="3"/>
  <c r="I2532" i="3" s="1"/>
  <c r="L2532" i="3"/>
  <c r="O2532" i="3"/>
  <c r="Y2532" i="3" s="1"/>
  <c r="C2533" i="3"/>
  <c r="D2533" i="3"/>
  <c r="G2533" i="3"/>
  <c r="H2533" i="3"/>
  <c r="I2533" i="3" s="1"/>
  <c r="M2533" i="3" s="1"/>
  <c r="L2533" i="3"/>
  <c r="O2533" i="3"/>
  <c r="Y2533" i="3" s="1"/>
  <c r="C2534" i="3"/>
  <c r="D2534" i="3"/>
  <c r="G2534" i="3"/>
  <c r="H2534" i="3"/>
  <c r="I2534" i="3" s="1"/>
  <c r="J2534" i="3" s="1"/>
  <c r="L2534" i="3"/>
  <c r="O2534" i="3"/>
  <c r="Y2534" i="3" s="1"/>
  <c r="C2535" i="3"/>
  <c r="D2535" i="3"/>
  <c r="G2535" i="3"/>
  <c r="H2535" i="3"/>
  <c r="I2535" i="3"/>
  <c r="J2535" i="3"/>
  <c r="L2535" i="3"/>
  <c r="O2535" i="3"/>
  <c r="Y2535" i="3" s="1"/>
  <c r="C2536" i="3"/>
  <c r="D2536" i="3"/>
  <c r="G2536" i="3"/>
  <c r="H2536" i="3"/>
  <c r="I2536" i="3"/>
  <c r="J2536" i="3" s="1"/>
  <c r="L2536" i="3"/>
  <c r="M2536" i="3" s="1"/>
  <c r="O2536" i="3"/>
  <c r="Y2536" i="3" s="1"/>
  <c r="C2537" i="3"/>
  <c r="D2537" i="3"/>
  <c r="G2537" i="3"/>
  <c r="H2537" i="3"/>
  <c r="I2537" i="3" s="1"/>
  <c r="J2537" i="3" s="1"/>
  <c r="L2537" i="3"/>
  <c r="O2537" i="3"/>
  <c r="Y2537" i="3" s="1"/>
  <c r="C2538" i="3"/>
  <c r="D2538" i="3"/>
  <c r="G2538" i="3"/>
  <c r="H2538" i="3"/>
  <c r="I2538" i="3"/>
  <c r="L2538" i="3"/>
  <c r="O2538" i="3"/>
  <c r="Y2538" i="3" s="1"/>
  <c r="C2539" i="3"/>
  <c r="D2539" i="3"/>
  <c r="G2539" i="3"/>
  <c r="H2539" i="3"/>
  <c r="I2539" i="3" s="1"/>
  <c r="L2539" i="3"/>
  <c r="O2539" i="3"/>
  <c r="Y2539" i="3" s="1"/>
  <c r="C2540" i="3"/>
  <c r="D2540" i="3"/>
  <c r="G2540" i="3"/>
  <c r="H2540" i="3"/>
  <c r="I2540" i="3" s="1"/>
  <c r="L2540" i="3"/>
  <c r="O2540" i="3"/>
  <c r="Y2540" i="3" s="1"/>
  <c r="C2541" i="3"/>
  <c r="D2541" i="3"/>
  <c r="G2541" i="3"/>
  <c r="H2541" i="3"/>
  <c r="I2541" i="3"/>
  <c r="M2541" i="3" s="1"/>
  <c r="L2541" i="3"/>
  <c r="O2541" i="3"/>
  <c r="Y2541" i="3" s="1"/>
  <c r="C2542" i="3"/>
  <c r="D2542" i="3"/>
  <c r="G2542" i="3"/>
  <c r="H2542" i="3"/>
  <c r="I2542" i="3" s="1"/>
  <c r="J2542" i="3" s="1"/>
  <c r="L2542" i="3"/>
  <c r="M2542" i="3"/>
  <c r="O2542" i="3"/>
  <c r="Y2542" i="3" s="1"/>
  <c r="C2543" i="3"/>
  <c r="D2543" i="3"/>
  <c r="G2543" i="3"/>
  <c r="H2543" i="3"/>
  <c r="I2543" i="3" s="1"/>
  <c r="J2543" i="3" s="1"/>
  <c r="L2543" i="3"/>
  <c r="O2543" i="3"/>
  <c r="Y2543" i="3" s="1"/>
  <c r="C2544" i="3"/>
  <c r="D2544" i="3"/>
  <c r="G2544" i="3"/>
  <c r="H2544" i="3"/>
  <c r="I2544" i="3" s="1"/>
  <c r="J2544" i="3" s="1"/>
  <c r="L2544" i="3"/>
  <c r="O2544" i="3"/>
  <c r="Y2544" i="3" s="1"/>
  <c r="C2545" i="3"/>
  <c r="D2545" i="3"/>
  <c r="G2545" i="3"/>
  <c r="H2545" i="3"/>
  <c r="I2545" i="3" s="1"/>
  <c r="J2545" i="3" s="1"/>
  <c r="L2545" i="3"/>
  <c r="O2545" i="3"/>
  <c r="Y2545" i="3" s="1"/>
  <c r="C2546" i="3"/>
  <c r="D2546" i="3"/>
  <c r="G2546" i="3"/>
  <c r="H2546" i="3"/>
  <c r="I2546" i="3" s="1"/>
  <c r="L2546" i="3"/>
  <c r="O2546" i="3"/>
  <c r="Y2546" i="3" s="1"/>
  <c r="C2547" i="3"/>
  <c r="D2547" i="3"/>
  <c r="G2547" i="3"/>
  <c r="H2547" i="3"/>
  <c r="I2547" i="3" s="1"/>
  <c r="L2547" i="3"/>
  <c r="O2547" i="3"/>
  <c r="Y2547" i="3"/>
  <c r="C2548" i="3"/>
  <c r="D2548" i="3"/>
  <c r="G2548" i="3"/>
  <c r="H2548" i="3"/>
  <c r="I2548" i="3" s="1"/>
  <c r="L2548" i="3"/>
  <c r="O2548" i="3"/>
  <c r="Y2548" i="3" s="1"/>
  <c r="C2549" i="3"/>
  <c r="D2549" i="3"/>
  <c r="G2549" i="3"/>
  <c r="H2549" i="3"/>
  <c r="I2549" i="3"/>
  <c r="L2549" i="3"/>
  <c r="O2549" i="3"/>
  <c r="Y2549" i="3" s="1"/>
  <c r="C2550" i="3"/>
  <c r="D2550" i="3"/>
  <c r="G2550" i="3"/>
  <c r="H2550" i="3"/>
  <c r="I2550" i="3" s="1"/>
  <c r="J2550" i="3" s="1"/>
  <c r="L2550" i="3"/>
  <c r="M2550" i="3"/>
  <c r="O2550" i="3"/>
  <c r="Y2550" i="3" s="1"/>
  <c r="C2551" i="3"/>
  <c r="D2551" i="3"/>
  <c r="G2551" i="3"/>
  <c r="H2551" i="3"/>
  <c r="I2551" i="3" s="1"/>
  <c r="J2551" i="3" s="1"/>
  <c r="L2551" i="3"/>
  <c r="O2551" i="3"/>
  <c r="Y2551" i="3" s="1"/>
  <c r="C2552" i="3"/>
  <c r="D2552" i="3"/>
  <c r="G2552" i="3"/>
  <c r="H2552" i="3"/>
  <c r="I2552" i="3" s="1"/>
  <c r="J2552" i="3" s="1"/>
  <c r="L2552" i="3"/>
  <c r="O2552" i="3"/>
  <c r="Y2552" i="3" s="1"/>
  <c r="C2553" i="3"/>
  <c r="D2553" i="3"/>
  <c r="G2553" i="3"/>
  <c r="H2553" i="3"/>
  <c r="I2553" i="3"/>
  <c r="J2553" i="3" s="1"/>
  <c r="L2553" i="3"/>
  <c r="O2553" i="3"/>
  <c r="Y2553" i="3"/>
  <c r="C2554" i="3"/>
  <c r="D2554" i="3"/>
  <c r="G2554" i="3"/>
  <c r="H2554" i="3"/>
  <c r="I2554" i="3" s="1"/>
  <c r="L2554" i="3"/>
  <c r="O2554" i="3"/>
  <c r="Y2554" i="3" s="1"/>
  <c r="C2555" i="3"/>
  <c r="D2555" i="3"/>
  <c r="G2555" i="3"/>
  <c r="H2555" i="3"/>
  <c r="I2555" i="3"/>
  <c r="L2555" i="3"/>
  <c r="O2555" i="3"/>
  <c r="Y2555" i="3"/>
  <c r="C2556" i="3"/>
  <c r="D2556" i="3"/>
  <c r="G2556" i="3"/>
  <c r="H2556" i="3"/>
  <c r="I2556" i="3" s="1"/>
  <c r="L2556" i="3"/>
  <c r="O2556" i="3"/>
  <c r="Y2556" i="3" s="1"/>
  <c r="C2557" i="3"/>
  <c r="D2557" i="3"/>
  <c r="G2557" i="3"/>
  <c r="H2557" i="3"/>
  <c r="I2557" i="3" s="1"/>
  <c r="M2557" i="3" s="1"/>
  <c r="L2557" i="3"/>
  <c r="O2557" i="3"/>
  <c r="Y2557" i="3" s="1"/>
  <c r="C2558" i="3"/>
  <c r="D2558" i="3"/>
  <c r="G2558" i="3"/>
  <c r="H2558" i="3"/>
  <c r="I2558" i="3" s="1"/>
  <c r="J2558" i="3" s="1"/>
  <c r="L2558" i="3"/>
  <c r="O2558" i="3"/>
  <c r="Y2558" i="3" s="1"/>
  <c r="C2559" i="3"/>
  <c r="D2559" i="3"/>
  <c r="G2559" i="3"/>
  <c r="H2559" i="3"/>
  <c r="I2559" i="3"/>
  <c r="J2559" i="3"/>
  <c r="L2559" i="3"/>
  <c r="O2559" i="3"/>
  <c r="Y2559" i="3" s="1"/>
  <c r="C2560" i="3"/>
  <c r="D2560" i="3"/>
  <c r="G2560" i="3"/>
  <c r="H2560" i="3"/>
  <c r="I2560" i="3"/>
  <c r="J2560" i="3" s="1"/>
  <c r="L2560" i="3"/>
  <c r="M2560" i="3" s="1"/>
  <c r="O2560" i="3"/>
  <c r="Y2560" i="3" s="1"/>
  <c r="C2561" i="3"/>
  <c r="D2561" i="3"/>
  <c r="G2561" i="3"/>
  <c r="H2561" i="3"/>
  <c r="I2561" i="3" s="1"/>
  <c r="J2561" i="3" s="1"/>
  <c r="L2561" i="3"/>
  <c r="O2561" i="3"/>
  <c r="Y2561" i="3" s="1"/>
  <c r="C2562" i="3"/>
  <c r="D2562" i="3"/>
  <c r="G2562" i="3"/>
  <c r="H2562" i="3"/>
  <c r="I2562" i="3"/>
  <c r="L2562" i="3"/>
  <c r="O2562" i="3"/>
  <c r="Y2562" i="3" s="1"/>
  <c r="C2563" i="3"/>
  <c r="D2563" i="3"/>
  <c r="G2563" i="3"/>
  <c r="H2563" i="3"/>
  <c r="I2563" i="3" s="1"/>
  <c r="L2563" i="3"/>
  <c r="O2563" i="3"/>
  <c r="Y2563" i="3" s="1"/>
  <c r="C2564" i="3"/>
  <c r="D2564" i="3"/>
  <c r="G2564" i="3"/>
  <c r="H2564" i="3"/>
  <c r="I2564" i="3" s="1"/>
  <c r="L2564" i="3"/>
  <c r="O2564" i="3"/>
  <c r="Y2564" i="3" s="1"/>
  <c r="C2565" i="3"/>
  <c r="D2565" i="3"/>
  <c r="G2565" i="3"/>
  <c r="H2565" i="3"/>
  <c r="I2565" i="3"/>
  <c r="M2565" i="3" s="1"/>
  <c r="L2565" i="3"/>
  <c r="O2565" i="3"/>
  <c r="Y2565" i="3" s="1"/>
  <c r="C2566" i="3"/>
  <c r="D2566" i="3"/>
  <c r="G2566" i="3"/>
  <c r="H2566" i="3"/>
  <c r="I2566" i="3" s="1"/>
  <c r="J2566" i="3" s="1"/>
  <c r="L2566" i="3"/>
  <c r="O2566" i="3"/>
  <c r="Y2566" i="3" s="1"/>
  <c r="C2567" i="3"/>
  <c r="D2567" i="3"/>
  <c r="G2567" i="3"/>
  <c r="H2567" i="3"/>
  <c r="I2567" i="3" s="1"/>
  <c r="J2567" i="3" s="1"/>
  <c r="L2567" i="3"/>
  <c r="O2567" i="3"/>
  <c r="Y2567" i="3" s="1"/>
  <c r="C2568" i="3"/>
  <c r="D2568" i="3"/>
  <c r="G2568" i="3"/>
  <c r="H2568" i="3"/>
  <c r="I2568" i="3" s="1"/>
  <c r="J2568" i="3" s="1"/>
  <c r="L2568" i="3"/>
  <c r="O2568" i="3"/>
  <c r="Y2568" i="3" s="1"/>
  <c r="C2569" i="3"/>
  <c r="D2569" i="3"/>
  <c r="G2569" i="3"/>
  <c r="H2569" i="3"/>
  <c r="I2569" i="3"/>
  <c r="J2569" i="3" s="1"/>
  <c r="L2569" i="3"/>
  <c r="O2569" i="3"/>
  <c r="Y2569" i="3"/>
  <c r="C2570" i="3"/>
  <c r="D2570" i="3"/>
  <c r="G2570" i="3"/>
  <c r="H2570" i="3"/>
  <c r="I2570" i="3" s="1"/>
  <c r="L2570" i="3"/>
  <c r="O2570" i="3"/>
  <c r="Y2570" i="3" s="1"/>
  <c r="C2571" i="3"/>
  <c r="D2571" i="3"/>
  <c r="G2571" i="3"/>
  <c r="H2571" i="3"/>
  <c r="I2571" i="3"/>
  <c r="L2571" i="3"/>
  <c r="O2571" i="3"/>
  <c r="Y2571" i="3"/>
  <c r="C2572" i="3"/>
  <c r="D2572" i="3"/>
  <c r="G2572" i="3"/>
  <c r="H2572" i="3"/>
  <c r="I2572" i="3" s="1"/>
  <c r="L2572" i="3"/>
  <c r="O2572" i="3"/>
  <c r="Y2572" i="3" s="1"/>
  <c r="C2573" i="3"/>
  <c r="D2573" i="3"/>
  <c r="G2573" i="3"/>
  <c r="H2573" i="3"/>
  <c r="I2573" i="3" s="1"/>
  <c r="M2573" i="3" s="1"/>
  <c r="L2573" i="3"/>
  <c r="O2573" i="3"/>
  <c r="Y2573" i="3" s="1"/>
  <c r="C2574" i="3"/>
  <c r="D2574" i="3"/>
  <c r="G2574" i="3"/>
  <c r="H2574" i="3"/>
  <c r="I2574" i="3" s="1"/>
  <c r="J2574" i="3" s="1"/>
  <c r="L2574" i="3"/>
  <c r="O2574" i="3"/>
  <c r="Y2574" i="3" s="1"/>
  <c r="C2575" i="3"/>
  <c r="D2575" i="3"/>
  <c r="G2575" i="3"/>
  <c r="H2575" i="3"/>
  <c r="I2575" i="3"/>
  <c r="J2575" i="3" s="1"/>
  <c r="L2575" i="3"/>
  <c r="O2575" i="3"/>
  <c r="Y2575" i="3" s="1"/>
  <c r="C2576" i="3"/>
  <c r="D2576" i="3"/>
  <c r="G2576" i="3"/>
  <c r="H2576" i="3"/>
  <c r="I2576" i="3"/>
  <c r="J2576" i="3" s="1"/>
  <c r="L2576" i="3"/>
  <c r="O2576" i="3"/>
  <c r="Y2576" i="3" s="1"/>
  <c r="C2577" i="3"/>
  <c r="D2577" i="3"/>
  <c r="G2577" i="3"/>
  <c r="H2577" i="3"/>
  <c r="I2577" i="3"/>
  <c r="J2577" i="3"/>
  <c r="L2577" i="3"/>
  <c r="O2577" i="3"/>
  <c r="Y2577" i="3"/>
  <c r="C2578" i="3"/>
  <c r="D2578" i="3"/>
  <c r="G2578" i="3"/>
  <c r="H2578" i="3"/>
  <c r="I2578" i="3"/>
  <c r="L2578" i="3"/>
  <c r="O2578" i="3"/>
  <c r="Y2578" i="3" s="1"/>
  <c r="C2579" i="3"/>
  <c r="D2579" i="3"/>
  <c r="G2579" i="3"/>
  <c r="H2579" i="3"/>
  <c r="I2579" i="3"/>
  <c r="L2579" i="3"/>
  <c r="O2579" i="3"/>
  <c r="Y2579" i="3" s="1"/>
  <c r="C2580" i="3"/>
  <c r="D2580" i="3"/>
  <c r="G2580" i="3"/>
  <c r="H2580" i="3"/>
  <c r="I2580" i="3" s="1"/>
  <c r="L2580" i="3"/>
  <c r="O2580" i="3"/>
  <c r="Y2580" i="3" s="1"/>
  <c r="C2581" i="3"/>
  <c r="D2581" i="3"/>
  <c r="G2581" i="3"/>
  <c r="H2581" i="3"/>
  <c r="I2581" i="3" s="1"/>
  <c r="M2581" i="3" s="1"/>
  <c r="L2581" i="3"/>
  <c r="O2581" i="3"/>
  <c r="Y2581" i="3" s="1"/>
  <c r="C2582" i="3"/>
  <c r="D2582" i="3"/>
  <c r="G2582" i="3"/>
  <c r="H2582" i="3"/>
  <c r="I2582" i="3" s="1"/>
  <c r="J2582" i="3" s="1"/>
  <c r="L2582" i="3"/>
  <c r="O2582" i="3"/>
  <c r="Y2582" i="3" s="1"/>
  <c r="C2583" i="3"/>
  <c r="D2583" i="3"/>
  <c r="G2583" i="3"/>
  <c r="H2583" i="3"/>
  <c r="I2583" i="3"/>
  <c r="J2583" i="3"/>
  <c r="L2583" i="3"/>
  <c r="O2583" i="3"/>
  <c r="Y2583" i="3" s="1"/>
  <c r="C2584" i="3"/>
  <c r="D2584" i="3"/>
  <c r="G2584" i="3"/>
  <c r="H2584" i="3"/>
  <c r="I2584" i="3"/>
  <c r="J2584" i="3" s="1"/>
  <c r="L2584" i="3"/>
  <c r="M2584" i="3" s="1"/>
  <c r="O2584" i="3"/>
  <c r="Y2584" i="3" s="1"/>
  <c r="C2585" i="3"/>
  <c r="D2585" i="3"/>
  <c r="G2585" i="3"/>
  <c r="H2585" i="3"/>
  <c r="I2585" i="3" s="1"/>
  <c r="J2585" i="3" s="1"/>
  <c r="L2585" i="3"/>
  <c r="O2585" i="3"/>
  <c r="Y2585" i="3" s="1"/>
  <c r="C2586" i="3"/>
  <c r="D2586" i="3"/>
  <c r="G2586" i="3"/>
  <c r="H2586" i="3"/>
  <c r="I2586" i="3"/>
  <c r="L2586" i="3"/>
  <c r="O2586" i="3"/>
  <c r="Y2586" i="3" s="1"/>
  <c r="C2587" i="3"/>
  <c r="D2587" i="3"/>
  <c r="G2587" i="3"/>
  <c r="H2587" i="3"/>
  <c r="I2587" i="3" s="1"/>
  <c r="L2587" i="3"/>
  <c r="O2587" i="3"/>
  <c r="Y2587" i="3" s="1"/>
  <c r="C2588" i="3"/>
  <c r="D2588" i="3"/>
  <c r="G2588" i="3"/>
  <c r="H2588" i="3"/>
  <c r="I2588" i="3" s="1"/>
  <c r="L2588" i="3"/>
  <c r="O2588" i="3"/>
  <c r="Y2588" i="3" s="1"/>
  <c r="C2589" i="3"/>
  <c r="D2589" i="3"/>
  <c r="G2589" i="3"/>
  <c r="H2589" i="3"/>
  <c r="I2589" i="3"/>
  <c r="M2589" i="3" s="1"/>
  <c r="L2589" i="3"/>
  <c r="O2589" i="3"/>
  <c r="Y2589" i="3" s="1"/>
  <c r="C2590" i="3"/>
  <c r="D2590" i="3"/>
  <c r="G2590" i="3"/>
  <c r="H2590" i="3"/>
  <c r="I2590" i="3" s="1"/>
  <c r="J2590" i="3" s="1"/>
  <c r="L2590" i="3"/>
  <c r="O2590" i="3"/>
  <c r="Y2590" i="3" s="1"/>
  <c r="C2591" i="3"/>
  <c r="D2591" i="3"/>
  <c r="G2591" i="3"/>
  <c r="H2591" i="3"/>
  <c r="I2591" i="3" s="1"/>
  <c r="J2591" i="3" s="1"/>
  <c r="L2591" i="3"/>
  <c r="O2591" i="3"/>
  <c r="Y2591" i="3" s="1"/>
  <c r="C2592" i="3"/>
  <c r="D2592" i="3"/>
  <c r="G2592" i="3"/>
  <c r="H2592" i="3"/>
  <c r="I2592" i="3" s="1"/>
  <c r="J2592" i="3" s="1"/>
  <c r="L2592" i="3"/>
  <c r="O2592" i="3"/>
  <c r="Y2592" i="3" s="1"/>
  <c r="C2593" i="3"/>
  <c r="D2593" i="3"/>
  <c r="G2593" i="3"/>
  <c r="H2593" i="3"/>
  <c r="I2593" i="3"/>
  <c r="J2593" i="3" s="1"/>
  <c r="L2593" i="3"/>
  <c r="O2593" i="3"/>
  <c r="Y2593" i="3"/>
  <c r="C2594" i="3"/>
  <c r="D2594" i="3"/>
  <c r="G2594" i="3"/>
  <c r="H2594" i="3"/>
  <c r="I2594" i="3" s="1"/>
  <c r="L2594" i="3"/>
  <c r="O2594" i="3"/>
  <c r="Y2594" i="3" s="1"/>
  <c r="C2595" i="3"/>
  <c r="D2595" i="3"/>
  <c r="G2595" i="3"/>
  <c r="H2595" i="3"/>
  <c r="I2595" i="3"/>
  <c r="L2595" i="3"/>
  <c r="O2595" i="3"/>
  <c r="Y2595" i="3"/>
  <c r="C2596" i="3"/>
  <c r="D2596" i="3"/>
  <c r="G2596" i="3"/>
  <c r="H2596" i="3"/>
  <c r="I2596" i="3" s="1"/>
  <c r="L2596" i="3"/>
  <c r="O2596" i="3"/>
  <c r="Y2596" i="3" s="1"/>
  <c r="C2597" i="3"/>
  <c r="D2597" i="3"/>
  <c r="G2597" i="3"/>
  <c r="H2597" i="3"/>
  <c r="I2597" i="3" s="1"/>
  <c r="M2597" i="3" s="1"/>
  <c r="L2597" i="3"/>
  <c r="O2597" i="3"/>
  <c r="Y2597" i="3" s="1"/>
  <c r="C2598" i="3"/>
  <c r="D2598" i="3"/>
  <c r="G2598" i="3"/>
  <c r="H2598" i="3"/>
  <c r="I2598" i="3" s="1"/>
  <c r="J2598" i="3" s="1"/>
  <c r="L2598" i="3"/>
  <c r="O2598" i="3"/>
  <c r="Y2598" i="3" s="1"/>
  <c r="C2599" i="3"/>
  <c r="D2599" i="3"/>
  <c r="G2599" i="3"/>
  <c r="H2599" i="3"/>
  <c r="I2599" i="3"/>
  <c r="J2599" i="3"/>
  <c r="L2599" i="3"/>
  <c r="O2599" i="3"/>
  <c r="Y2599" i="3" s="1"/>
  <c r="C2600" i="3"/>
  <c r="D2600" i="3"/>
  <c r="G2600" i="3"/>
  <c r="H2600" i="3"/>
  <c r="I2600" i="3"/>
  <c r="J2600" i="3" s="1"/>
  <c r="L2600" i="3"/>
  <c r="M2600" i="3" s="1"/>
  <c r="O2600" i="3"/>
  <c r="Y2600" i="3" s="1"/>
  <c r="C2601" i="3"/>
  <c r="D2601" i="3"/>
  <c r="G2601" i="3"/>
  <c r="H2601" i="3"/>
  <c r="I2601" i="3" s="1"/>
  <c r="J2601" i="3" s="1"/>
  <c r="L2601" i="3"/>
  <c r="O2601" i="3"/>
  <c r="Y2601" i="3" s="1"/>
  <c r="C2602" i="3"/>
  <c r="D2602" i="3"/>
  <c r="G2602" i="3"/>
  <c r="H2602" i="3"/>
  <c r="I2602" i="3"/>
  <c r="L2602" i="3"/>
  <c r="O2602" i="3"/>
  <c r="Y2602" i="3" s="1"/>
  <c r="C2603" i="3"/>
  <c r="D2603" i="3"/>
  <c r="G2603" i="3"/>
  <c r="H2603" i="3"/>
  <c r="I2603" i="3" s="1"/>
  <c r="L2603" i="3"/>
  <c r="O2603" i="3"/>
  <c r="Y2603" i="3" s="1"/>
  <c r="C2604" i="3"/>
  <c r="D2604" i="3"/>
  <c r="G2604" i="3"/>
  <c r="H2604" i="3"/>
  <c r="I2604" i="3" s="1"/>
  <c r="L2604" i="3"/>
  <c r="O2604" i="3"/>
  <c r="Y2604" i="3" s="1"/>
  <c r="C2605" i="3"/>
  <c r="D2605" i="3"/>
  <c r="G2605" i="3"/>
  <c r="H2605" i="3"/>
  <c r="I2605" i="3"/>
  <c r="M2605" i="3" s="1"/>
  <c r="L2605" i="3"/>
  <c r="O2605" i="3"/>
  <c r="Y2605" i="3" s="1"/>
  <c r="C2606" i="3"/>
  <c r="D2606" i="3"/>
  <c r="G2606" i="3"/>
  <c r="H2606" i="3"/>
  <c r="I2606" i="3" s="1"/>
  <c r="J2606" i="3" s="1"/>
  <c r="L2606" i="3"/>
  <c r="M2606" i="3"/>
  <c r="O2606" i="3"/>
  <c r="Y2606" i="3" s="1"/>
  <c r="C2607" i="3"/>
  <c r="D2607" i="3"/>
  <c r="G2607" i="3"/>
  <c r="H2607" i="3"/>
  <c r="I2607" i="3" s="1"/>
  <c r="J2607" i="3" s="1"/>
  <c r="L2607" i="3"/>
  <c r="O2607" i="3"/>
  <c r="Y2607" i="3" s="1"/>
  <c r="C2608" i="3"/>
  <c r="D2608" i="3"/>
  <c r="G2608" i="3"/>
  <c r="H2608" i="3"/>
  <c r="I2608" i="3" s="1"/>
  <c r="J2608" i="3" s="1"/>
  <c r="L2608" i="3"/>
  <c r="O2608" i="3"/>
  <c r="Y2608" i="3" s="1"/>
  <c r="C2609" i="3"/>
  <c r="D2609" i="3"/>
  <c r="G2609" i="3"/>
  <c r="H2609" i="3"/>
  <c r="I2609" i="3" s="1"/>
  <c r="J2609" i="3" s="1"/>
  <c r="L2609" i="3"/>
  <c r="O2609" i="3"/>
  <c r="Y2609" i="3" s="1"/>
  <c r="C2610" i="3"/>
  <c r="D2610" i="3"/>
  <c r="G2610" i="3"/>
  <c r="H2610" i="3"/>
  <c r="I2610" i="3" s="1"/>
  <c r="L2610" i="3"/>
  <c r="O2610" i="3"/>
  <c r="Y2610" i="3" s="1"/>
  <c r="C2611" i="3"/>
  <c r="D2611" i="3"/>
  <c r="G2611" i="3"/>
  <c r="H2611" i="3"/>
  <c r="I2611" i="3" s="1"/>
  <c r="L2611" i="3"/>
  <c r="O2611" i="3"/>
  <c r="Y2611" i="3"/>
  <c r="C2612" i="3"/>
  <c r="D2612" i="3"/>
  <c r="G2612" i="3"/>
  <c r="H2612" i="3"/>
  <c r="I2612" i="3" s="1"/>
  <c r="L2612" i="3"/>
  <c r="O2612" i="3"/>
  <c r="Y2612" i="3" s="1"/>
  <c r="C2613" i="3"/>
  <c r="D2613" i="3"/>
  <c r="G2613" i="3"/>
  <c r="H2613" i="3"/>
  <c r="I2613" i="3"/>
  <c r="L2613" i="3"/>
  <c r="O2613" i="3"/>
  <c r="Y2613" i="3" s="1"/>
  <c r="C2614" i="3"/>
  <c r="D2614" i="3"/>
  <c r="G2614" i="3"/>
  <c r="H2614" i="3"/>
  <c r="I2614" i="3" s="1"/>
  <c r="J2614" i="3" s="1"/>
  <c r="L2614" i="3"/>
  <c r="M2614" i="3"/>
  <c r="O2614" i="3"/>
  <c r="Y2614" i="3" s="1"/>
  <c r="C2615" i="3"/>
  <c r="D2615" i="3"/>
  <c r="G2615" i="3"/>
  <c r="H2615" i="3"/>
  <c r="I2615" i="3" s="1"/>
  <c r="J2615" i="3" s="1"/>
  <c r="L2615" i="3"/>
  <c r="O2615" i="3"/>
  <c r="Y2615" i="3" s="1"/>
  <c r="C2616" i="3"/>
  <c r="D2616" i="3"/>
  <c r="G2616" i="3"/>
  <c r="H2616" i="3"/>
  <c r="I2616" i="3" s="1"/>
  <c r="J2616" i="3" s="1"/>
  <c r="L2616" i="3"/>
  <c r="O2616" i="3"/>
  <c r="Y2616" i="3" s="1"/>
  <c r="C2617" i="3"/>
  <c r="D2617" i="3"/>
  <c r="G2617" i="3"/>
  <c r="H2617" i="3"/>
  <c r="I2617" i="3"/>
  <c r="J2617" i="3" s="1"/>
  <c r="L2617" i="3"/>
  <c r="O2617" i="3"/>
  <c r="Y2617" i="3"/>
  <c r="C2618" i="3"/>
  <c r="D2618" i="3"/>
  <c r="G2618" i="3"/>
  <c r="H2618" i="3"/>
  <c r="I2618" i="3" s="1"/>
  <c r="L2618" i="3"/>
  <c r="O2618" i="3"/>
  <c r="Y2618" i="3" s="1"/>
  <c r="C2619" i="3"/>
  <c r="D2619" i="3"/>
  <c r="G2619" i="3"/>
  <c r="H2619" i="3"/>
  <c r="I2619" i="3"/>
  <c r="L2619" i="3"/>
  <c r="O2619" i="3"/>
  <c r="Y2619" i="3"/>
  <c r="C2620" i="3"/>
  <c r="D2620" i="3"/>
  <c r="G2620" i="3"/>
  <c r="H2620" i="3"/>
  <c r="I2620" i="3" s="1"/>
  <c r="L2620" i="3"/>
  <c r="O2620" i="3"/>
  <c r="Y2620" i="3" s="1"/>
  <c r="C2621" i="3"/>
  <c r="D2621" i="3"/>
  <c r="G2621" i="3"/>
  <c r="H2621" i="3"/>
  <c r="I2621" i="3"/>
  <c r="L2621" i="3"/>
  <c r="O2621" i="3"/>
  <c r="Y2621" i="3" s="1"/>
  <c r="C2622" i="3"/>
  <c r="D2622" i="3"/>
  <c r="G2622" i="3"/>
  <c r="H2622" i="3"/>
  <c r="I2622" i="3" s="1"/>
  <c r="J2622" i="3" s="1"/>
  <c r="L2622" i="3"/>
  <c r="O2622" i="3"/>
  <c r="Y2622" i="3" s="1"/>
  <c r="C2623" i="3"/>
  <c r="D2623" i="3"/>
  <c r="G2623" i="3"/>
  <c r="H2623" i="3"/>
  <c r="I2623" i="3"/>
  <c r="J2623" i="3"/>
  <c r="L2623" i="3"/>
  <c r="O2623" i="3"/>
  <c r="Y2623" i="3" s="1"/>
  <c r="C2624" i="3"/>
  <c r="D2624" i="3"/>
  <c r="G2624" i="3"/>
  <c r="H2624" i="3"/>
  <c r="I2624" i="3"/>
  <c r="J2624" i="3" s="1"/>
  <c r="L2624" i="3"/>
  <c r="M2624" i="3" s="1"/>
  <c r="O2624" i="3"/>
  <c r="Y2624" i="3" s="1"/>
  <c r="C2625" i="3"/>
  <c r="D2625" i="3"/>
  <c r="G2625" i="3"/>
  <c r="H2625" i="3"/>
  <c r="I2625" i="3" s="1"/>
  <c r="J2625" i="3" s="1"/>
  <c r="L2625" i="3"/>
  <c r="O2625" i="3"/>
  <c r="Y2625" i="3" s="1"/>
  <c r="C2626" i="3"/>
  <c r="D2626" i="3"/>
  <c r="G2626" i="3"/>
  <c r="H2626" i="3"/>
  <c r="I2626" i="3"/>
  <c r="L2626" i="3"/>
  <c r="O2626" i="3"/>
  <c r="Y2626" i="3" s="1"/>
  <c r="C2627" i="3"/>
  <c r="D2627" i="3"/>
  <c r="G2627" i="3"/>
  <c r="H2627" i="3"/>
  <c r="I2627" i="3" s="1"/>
  <c r="L2627" i="3"/>
  <c r="O2627" i="3"/>
  <c r="Y2627" i="3" s="1"/>
  <c r="C2628" i="3"/>
  <c r="D2628" i="3"/>
  <c r="G2628" i="3"/>
  <c r="H2628" i="3"/>
  <c r="I2628" i="3" s="1"/>
  <c r="L2628" i="3"/>
  <c r="O2628" i="3"/>
  <c r="Y2628" i="3" s="1"/>
  <c r="C2629" i="3"/>
  <c r="D2629" i="3"/>
  <c r="G2629" i="3"/>
  <c r="H2629" i="3"/>
  <c r="I2629" i="3"/>
  <c r="M2629" i="3" s="1"/>
  <c r="L2629" i="3"/>
  <c r="O2629" i="3"/>
  <c r="Y2629" i="3" s="1"/>
  <c r="C2630" i="3"/>
  <c r="D2630" i="3"/>
  <c r="G2630" i="3"/>
  <c r="H2630" i="3"/>
  <c r="I2630" i="3" s="1"/>
  <c r="J2630" i="3" s="1"/>
  <c r="L2630" i="3"/>
  <c r="O2630" i="3"/>
  <c r="Y2630" i="3" s="1"/>
  <c r="C2631" i="3"/>
  <c r="D2631" i="3"/>
  <c r="G2631" i="3"/>
  <c r="H2631" i="3"/>
  <c r="I2631" i="3" s="1"/>
  <c r="J2631" i="3" s="1"/>
  <c r="L2631" i="3"/>
  <c r="O2631" i="3"/>
  <c r="Y2631" i="3" s="1"/>
  <c r="C2632" i="3"/>
  <c r="D2632" i="3"/>
  <c r="G2632" i="3"/>
  <c r="H2632" i="3"/>
  <c r="I2632" i="3" s="1"/>
  <c r="J2632" i="3" s="1"/>
  <c r="L2632" i="3"/>
  <c r="O2632" i="3"/>
  <c r="Y2632" i="3" s="1"/>
  <c r="C2633" i="3"/>
  <c r="D2633" i="3"/>
  <c r="G2633" i="3"/>
  <c r="H2633" i="3"/>
  <c r="I2633" i="3"/>
  <c r="J2633" i="3" s="1"/>
  <c r="L2633" i="3"/>
  <c r="O2633" i="3"/>
  <c r="Y2633" i="3"/>
  <c r="C2634" i="3"/>
  <c r="D2634" i="3"/>
  <c r="G2634" i="3"/>
  <c r="H2634" i="3"/>
  <c r="I2634" i="3" s="1"/>
  <c r="L2634" i="3"/>
  <c r="O2634" i="3"/>
  <c r="Y2634" i="3" s="1"/>
  <c r="C2635" i="3"/>
  <c r="D2635" i="3"/>
  <c r="G2635" i="3"/>
  <c r="H2635" i="3"/>
  <c r="I2635" i="3"/>
  <c r="L2635" i="3"/>
  <c r="O2635" i="3"/>
  <c r="Y2635" i="3"/>
  <c r="C2636" i="3"/>
  <c r="D2636" i="3"/>
  <c r="G2636" i="3"/>
  <c r="H2636" i="3"/>
  <c r="I2636" i="3" s="1"/>
  <c r="L2636" i="3"/>
  <c r="O2636" i="3"/>
  <c r="Y2636" i="3" s="1"/>
  <c r="C2637" i="3"/>
  <c r="D2637" i="3"/>
  <c r="G2637" i="3"/>
  <c r="H2637" i="3"/>
  <c r="I2637" i="3"/>
  <c r="L2637" i="3"/>
  <c r="O2637" i="3"/>
  <c r="Y2637" i="3" s="1"/>
  <c r="C2638" i="3"/>
  <c r="D2638" i="3"/>
  <c r="G2638" i="3"/>
  <c r="H2638" i="3"/>
  <c r="I2638" i="3" s="1"/>
  <c r="J2638" i="3" s="1"/>
  <c r="L2638" i="3"/>
  <c r="O2638" i="3"/>
  <c r="Y2638" i="3" s="1"/>
  <c r="C2639" i="3"/>
  <c r="D2639" i="3"/>
  <c r="G2639" i="3"/>
  <c r="H2639" i="3"/>
  <c r="I2639" i="3"/>
  <c r="J2639" i="3" s="1"/>
  <c r="L2639" i="3"/>
  <c r="O2639" i="3"/>
  <c r="Y2639" i="3" s="1"/>
  <c r="C2640" i="3"/>
  <c r="D2640" i="3"/>
  <c r="G2640" i="3"/>
  <c r="H2640" i="3"/>
  <c r="I2640" i="3"/>
  <c r="J2640" i="3" s="1"/>
  <c r="L2640" i="3"/>
  <c r="O2640" i="3"/>
  <c r="Y2640" i="3" s="1"/>
  <c r="C2641" i="3"/>
  <c r="D2641" i="3"/>
  <c r="G2641" i="3"/>
  <c r="H2641" i="3"/>
  <c r="I2641" i="3"/>
  <c r="J2641" i="3"/>
  <c r="L2641" i="3"/>
  <c r="O2641" i="3"/>
  <c r="Y2641" i="3"/>
  <c r="C2642" i="3"/>
  <c r="D2642" i="3"/>
  <c r="G2642" i="3"/>
  <c r="H2642" i="3"/>
  <c r="I2642" i="3"/>
  <c r="L2642" i="3"/>
  <c r="O2642" i="3"/>
  <c r="Y2642" i="3" s="1"/>
  <c r="C2643" i="3"/>
  <c r="D2643" i="3"/>
  <c r="G2643" i="3"/>
  <c r="H2643" i="3"/>
  <c r="I2643" i="3"/>
  <c r="L2643" i="3"/>
  <c r="O2643" i="3"/>
  <c r="Y2643" i="3" s="1"/>
  <c r="C2644" i="3"/>
  <c r="D2644" i="3"/>
  <c r="G2644" i="3"/>
  <c r="H2644" i="3"/>
  <c r="I2644" i="3" s="1"/>
  <c r="L2644" i="3"/>
  <c r="O2644" i="3"/>
  <c r="Y2644" i="3" s="1"/>
  <c r="C2645" i="3"/>
  <c r="D2645" i="3"/>
  <c r="G2645" i="3"/>
  <c r="H2645" i="3"/>
  <c r="I2645" i="3" s="1"/>
  <c r="M2645" i="3" s="1"/>
  <c r="L2645" i="3"/>
  <c r="O2645" i="3"/>
  <c r="Y2645" i="3" s="1"/>
  <c r="C2646" i="3"/>
  <c r="D2646" i="3"/>
  <c r="G2646" i="3"/>
  <c r="H2646" i="3"/>
  <c r="I2646" i="3" s="1"/>
  <c r="J2646" i="3" s="1"/>
  <c r="L2646" i="3"/>
  <c r="O2646" i="3"/>
  <c r="Y2646" i="3" s="1"/>
  <c r="C2647" i="3"/>
  <c r="D2647" i="3"/>
  <c r="G2647" i="3"/>
  <c r="H2647" i="3"/>
  <c r="I2647" i="3"/>
  <c r="J2647" i="3"/>
  <c r="L2647" i="3"/>
  <c r="O2647" i="3"/>
  <c r="Y2647" i="3" s="1"/>
  <c r="C2648" i="3"/>
  <c r="D2648" i="3"/>
  <c r="G2648" i="3"/>
  <c r="H2648" i="3"/>
  <c r="I2648" i="3"/>
  <c r="J2648" i="3" s="1"/>
  <c r="L2648" i="3"/>
  <c r="M2648" i="3" s="1"/>
  <c r="O2648" i="3"/>
  <c r="Y2648" i="3" s="1"/>
  <c r="C2649" i="3"/>
  <c r="D2649" i="3"/>
  <c r="G2649" i="3"/>
  <c r="H2649" i="3"/>
  <c r="I2649" i="3" s="1"/>
  <c r="J2649" i="3" s="1"/>
  <c r="L2649" i="3"/>
  <c r="O2649" i="3"/>
  <c r="Y2649" i="3" s="1"/>
  <c r="C2650" i="3"/>
  <c r="D2650" i="3"/>
  <c r="G2650" i="3"/>
  <c r="H2650" i="3"/>
  <c r="I2650" i="3"/>
  <c r="L2650" i="3"/>
  <c r="O2650" i="3"/>
  <c r="Y2650" i="3" s="1"/>
  <c r="C2651" i="3"/>
  <c r="D2651" i="3"/>
  <c r="G2651" i="3"/>
  <c r="H2651" i="3"/>
  <c r="I2651" i="3" s="1"/>
  <c r="L2651" i="3"/>
  <c r="O2651" i="3"/>
  <c r="Y2651" i="3" s="1"/>
  <c r="C2652" i="3"/>
  <c r="D2652" i="3"/>
  <c r="G2652" i="3"/>
  <c r="H2652" i="3"/>
  <c r="I2652" i="3" s="1"/>
  <c r="L2652" i="3"/>
  <c r="O2652" i="3"/>
  <c r="Y2652" i="3" s="1"/>
  <c r="C2653" i="3"/>
  <c r="D2653" i="3"/>
  <c r="G2653" i="3"/>
  <c r="H2653" i="3"/>
  <c r="I2653" i="3"/>
  <c r="M2653" i="3" s="1"/>
  <c r="L2653" i="3"/>
  <c r="O2653" i="3"/>
  <c r="Y2653" i="3" s="1"/>
  <c r="C2654" i="3"/>
  <c r="D2654" i="3"/>
  <c r="G2654" i="3"/>
  <c r="H2654" i="3"/>
  <c r="I2654" i="3" s="1"/>
  <c r="J2654" i="3" s="1"/>
  <c r="L2654" i="3"/>
  <c r="O2654" i="3"/>
  <c r="Y2654" i="3" s="1"/>
  <c r="C2655" i="3"/>
  <c r="D2655" i="3"/>
  <c r="G2655" i="3"/>
  <c r="H2655" i="3"/>
  <c r="I2655" i="3" s="1"/>
  <c r="J2655" i="3" s="1"/>
  <c r="L2655" i="3"/>
  <c r="O2655" i="3"/>
  <c r="Y2655" i="3" s="1"/>
  <c r="C2656" i="3"/>
  <c r="D2656" i="3"/>
  <c r="G2656" i="3"/>
  <c r="H2656" i="3"/>
  <c r="I2656" i="3" s="1"/>
  <c r="J2656" i="3" s="1"/>
  <c r="L2656" i="3"/>
  <c r="O2656" i="3"/>
  <c r="Y2656" i="3" s="1"/>
  <c r="C2657" i="3"/>
  <c r="D2657" i="3"/>
  <c r="G2657" i="3"/>
  <c r="H2657" i="3"/>
  <c r="I2657" i="3"/>
  <c r="M2657" i="3" s="1"/>
  <c r="L2657" i="3"/>
  <c r="O2657" i="3"/>
  <c r="Y2657" i="3"/>
  <c r="C2658" i="3"/>
  <c r="D2658" i="3"/>
  <c r="G2658" i="3"/>
  <c r="H2658" i="3"/>
  <c r="I2658" i="3" s="1"/>
  <c r="J2658" i="3" s="1"/>
  <c r="L2658" i="3"/>
  <c r="O2658" i="3"/>
  <c r="Y2658" i="3" s="1"/>
  <c r="C2659" i="3"/>
  <c r="D2659" i="3"/>
  <c r="G2659" i="3"/>
  <c r="H2659" i="3"/>
  <c r="I2659" i="3"/>
  <c r="M2659" i="3" s="1"/>
  <c r="J2659" i="3"/>
  <c r="L2659" i="3"/>
  <c r="O2659" i="3"/>
  <c r="Y2659" i="3"/>
  <c r="C2660" i="3"/>
  <c r="D2660" i="3"/>
  <c r="G2660" i="3"/>
  <c r="H2660" i="3"/>
  <c r="I2660" i="3" s="1"/>
  <c r="J2660" i="3" s="1"/>
  <c r="L2660" i="3"/>
  <c r="O2660" i="3"/>
  <c r="Y2660" i="3" s="1"/>
  <c r="C2661" i="3"/>
  <c r="D2661" i="3"/>
  <c r="G2661" i="3"/>
  <c r="H2661" i="3"/>
  <c r="I2661" i="3" s="1"/>
  <c r="L2661" i="3"/>
  <c r="O2661" i="3"/>
  <c r="Y2661" i="3" s="1"/>
  <c r="C2662" i="3"/>
  <c r="D2662" i="3"/>
  <c r="G2662" i="3"/>
  <c r="H2662" i="3"/>
  <c r="I2662" i="3" s="1"/>
  <c r="J2662" i="3" s="1"/>
  <c r="L2662" i="3"/>
  <c r="O2662" i="3"/>
  <c r="Y2662" i="3" s="1"/>
  <c r="C2663" i="3"/>
  <c r="D2663" i="3"/>
  <c r="G2663" i="3"/>
  <c r="H2663" i="3"/>
  <c r="I2663" i="3" s="1"/>
  <c r="L2663" i="3"/>
  <c r="O2663" i="3"/>
  <c r="Y2663" i="3" s="1"/>
  <c r="C2664" i="3"/>
  <c r="D2664" i="3"/>
  <c r="G2664" i="3"/>
  <c r="H2664" i="3"/>
  <c r="I2664" i="3" s="1"/>
  <c r="J2664" i="3" s="1"/>
  <c r="L2664" i="3"/>
  <c r="O2664" i="3"/>
  <c r="Y2664" i="3" s="1"/>
  <c r="C2665" i="3"/>
  <c r="D2665" i="3"/>
  <c r="G2665" i="3"/>
  <c r="H2665" i="3"/>
  <c r="I2665" i="3"/>
  <c r="M2665" i="3" s="1"/>
  <c r="L2665" i="3"/>
  <c r="O2665" i="3"/>
  <c r="Y2665" i="3"/>
  <c r="C2666" i="3"/>
  <c r="D2666" i="3"/>
  <c r="G2666" i="3"/>
  <c r="H2666" i="3"/>
  <c r="I2666" i="3" s="1"/>
  <c r="J2666" i="3" s="1"/>
  <c r="L2666" i="3"/>
  <c r="O2666" i="3"/>
  <c r="Y2666" i="3" s="1"/>
  <c r="C2667" i="3"/>
  <c r="D2667" i="3"/>
  <c r="G2667" i="3"/>
  <c r="H2667" i="3"/>
  <c r="I2667" i="3"/>
  <c r="M2667" i="3" s="1"/>
  <c r="J2667" i="3"/>
  <c r="L2667" i="3"/>
  <c r="O2667" i="3"/>
  <c r="Y2667" i="3"/>
  <c r="C2668" i="3"/>
  <c r="D2668" i="3"/>
  <c r="G2668" i="3"/>
  <c r="H2668" i="3"/>
  <c r="I2668" i="3" s="1"/>
  <c r="L2668" i="3"/>
  <c r="O2668" i="3"/>
  <c r="Y2668" i="3" s="1"/>
  <c r="C2669" i="3"/>
  <c r="D2669" i="3"/>
  <c r="G2669" i="3"/>
  <c r="H2669" i="3"/>
  <c r="I2669" i="3" s="1"/>
  <c r="L2669" i="3"/>
  <c r="O2669" i="3"/>
  <c r="Y2669" i="3" s="1"/>
  <c r="C2670" i="3"/>
  <c r="D2670" i="3"/>
  <c r="G2670" i="3"/>
  <c r="H2670" i="3"/>
  <c r="I2670" i="3" s="1"/>
  <c r="L2670" i="3"/>
  <c r="O2670" i="3"/>
  <c r="Y2670" i="3" s="1"/>
  <c r="C2671" i="3"/>
  <c r="D2671" i="3"/>
  <c r="G2671" i="3"/>
  <c r="H2671" i="3"/>
  <c r="I2671" i="3" s="1"/>
  <c r="J2671" i="3" s="1"/>
  <c r="L2671" i="3"/>
  <c r="O2671" i="3"/>
  <c r="Y2671" i="3" s="1"/>
  <c r="C2672" i="3"/>
  <c r="D2672" i="3"/>
  <c r="G2672" i="3"/>
  <c r="H2672" i="3"/>
  <c r="I2672" i="3"/>
  <c r="J2672" i="3" s="1"/>
  <c r="L2672" i="3"/>
  <c r="M2672" i="3"/>
  <c r="O2672" i="3"/>
  <c r="Y2672" i="3" s="1"/>
  <c r="C2673" i="3"/>
  <c r="D2673" i="3"/>
  <c r="G2673" i="3"/>
  <c r="H2673" i="3"/>
  <c r="I2673" i="3"/>
  <c r="J2673" i="3"/>
  <c r="L2673" i="3"/>
  <c r="O2673" i="3"/>
  <c r="Y2673" i="3"/>
  <c r="C2674" i="3"/>
  <c r="D2674" i="3"/>
  <c r="G2674" i="3"/>
  <c r="H2674" i="3"/>
  <c r="I2674" i="3"/>
  <c r="J2674" i="3" s="1"/>
  <c r="L2674" i="3"/>
  <c r="O2674" i="3"/>
  <c r="Y2674" i="3" s="1"/>
  <c r="C2675" i="3"/>
  <c r="D2675" i="3"/>
  <c r="G2675" i="3"/>
  <c r="H2675" i="3"/>
  <c r="I2675" i="3"/>
  <c r="J2675" i="3"/>
  <c r="L2675" i="3"/>
  <c r="O2675" i="3"/>
  <c r="Y2675" i="3"/>
  <c r="C2676" i="3"/>
  <c r="D2676" i="3"/>
  <c r="G2676" i="3"/>
  <c r="H2676" i="3"/>
  <c r="I2676" i="3" s="1"/>
  <c r="L2676" i="3"/>
  <c r="O2676" i="3"/>
  <c r="Y2676" i="3" s="1"/>
  <c r="C2677" i="3"/>
  <c r="D2677" i="3"/>
  <c r="G2677" i="3"/>
  <c r="H2677" i="3"/>
  <c r="I2677" i="3" s="1"/>
  <c r="L2677" i="3"/>
  <c r="O2677" i="3"/>
  <c r="Y2677" i="3" s="1"/>
  <c r="C2678" i="3"/>
  <c r="D2678" i="3"/>
  <c r="G2678" i="3"/>
  <c r="H2678" i="3"/>
  <c r="I2678" i="3" s="1"/>
  <c r="L2678" i="3"/>
  <c r="O2678" i="3"/>
  <c r="Y2678" i="3" s="1"/>
  <c r="C2679" i="3"/>
  <c r="D2679" i="3"/>
  <c r="G2679" i="3"/>
  <c r="H2679" i="3"/>
  <c r="I2679" i="3"/>
  <c r="J2679" i="3" s="1"/>
  <c r="L2679" i="3"/>
  <c r="O2679" i="3"/>
  <c r="Y2679" i="3"/>
  <c r="C2680" i="3"/>
  <c r="D2680" i="3"/>
  <c r="G2680" i="3"/>
  <c r="H2680" i="3"/>
  <c r="I2680" i="3" s="1"/>
  <c r="L2680" i="3"/>
  <c r="O2680" i="3"/>
  <c r="Y2680" i="3" s="1"/>
  <c r="C2681" i="3"/>
  <c r="D2681" i="3"/>
  <c r="G2681" i="3"/>
  <c r="H2681" i="3"/>
  <c r="I2681" i="3" s="1"/>
  <c r="J2681" i="3" s="1"/>
  <c r="L2681" i="3"/>
  <c r="O2681" i="3"/>
  <c r="Y2681" i="3" s="1"/>
  <c r="C2682" i="3"/>
  <c r="D2682" i="3"/>
  <c r="G2682" i="3"/>
  <c r="H2682" i="3"/>
  <c r="I2682" i="3"/>
  <c r="J2682" i="3" s="1"/>
  <c r="L2682" i="3"/>
  <c r="O2682" i="3"/>
  <c r="Y2682" i="3" s="1"/>
  <c r="C2683" i="3"/>
  <c r="D2683" i="3"/>
  <c r="G2683" i="3"/>
  <c r="H2683" i="3"/>
  <c r="I2683" i="3" s="1"/>
  <c r="L2683" i="3"/>
  <c r="O2683" i="3"/>
  <c r="Y2683" i="3" s="1"/>
  <c r="C2684" i="3"/>
  <c r="D2684" i="3"/>
  <c r="G2684" i="3"/>
  <c r="H2684" i="3"/>
  <c r="I2684" i="3" s="1"/>
  <c r="L2684" i="3"/>
  <c r="O2684" i="3"/>
  <c r="Y2684" i="3" s="1"/>
  <c r="C2685" i="3"/>
  <c r="D2685" i="3"/>
  <c r="G2685" i="3"/>
  <c r="H2685" i="3"/>
  <c r="I2685" i="3"/>
  <c r="M2685" i="3" s="1"/>
  <c r="L2685" i="3"/>
  <c r="O2685" i="3"/>
  <c r="Y2685" i="3"/>
  <c r="C2686" i="3"/>
  <c r="D2686" i="3"/>
  <c r="G2686" i="3"/>
  <c r="H2686" i="3"/>
  <c r="I2686" i="3" s="1"/>
  <c r="L2686" i="3"/>
  <c r="O2686" i="3"/>
  <c r="Y2686" i="3" s="1"/>
  <c r="C2687" i="3"/>
  <c r="D2687" i="3"/>
  <c r="G2687" i="3"/>
  <c r="H2687" i="3"/>
  <c r="I2687" i="3"/>
  <c r="J2687" i="3"/>
  <c r="L2687" i="3"/>
  <c r="O2687" i="3"/>
  <c r="Y2687" i="3"/>
  <c r="C2688" i="3"/>
  <c r="D2688" i="3"/>
  <c r="G2688" i="3"/>
  <c r="H2688" i="3"/>
  <c r="I2688" i="3"/>
  <c r="J2688" i="3" s="1"/>
  <c r="L2688" i="3"/>
  <c r="O2688" i="3"/>
  <c r="Y2688" i="3" s="1"/>
  <c r="C2689" i="3"/>
  <c r="D2689" i="3"/>
  <c r="G2689" i="3"/>
  <c r="H2689" i="3"/>
  <c r="I2689" i="3"/>
  <c r="J2689" i="3" s="1"/>
  <c r="L2689" i="3"/>
  <c r="O2689" i="3"/>
  <c r="Y2689" i="3"/>
  <c r="C2690" i="3"/>
  <c r="D2690" i="3"/>
  <c r="G2690" i="3"/>
  <c r="H2690" i="3"/>
  <c r="I2690" i="3" s="1"/>
  <c r="J2690" i="3" s="1"/>
  <c r="L2690" i="3"/>
  <c r="O2690" i="3"/>
  <c r="Y2690" i="3" s="1"/>
  <c r="C2691" i="3"/>
  <c r="D2691" i="3"/>
  <c r="G2691" i="3"/>
  <c r="H2691" i="3"/>
  <c r="I2691" i="3"/>
  <c r="M2691" i="3" s="1"/>
  <c r="L2691" i="3"/>
  <c r="O2691" i="3"/>
  <c r="Y2691" i="3"/>
  <c r="C2692" i="3"/>
  <c r="D2692" i="3"/>
  <c r="G2692" i="3"/>
  <c r="H2692" i="3"/>
  <c r="I2692" i="3" s="1"/>
  <c r="L2692" i="3"/>
  <c r="O2692" i="3"/>
  <c r="Y2692" i="3" s="1"/>
  <c r="C2693" i="3"/>
  <c r="D2693" i="3"/>
  <c r="G2693" i="3"/>
  <c r="H2693" i="3"/>
  <c r="I2693" i="3"/>
  <c r="M2693" i="3" s="1"/>
  <c r="J2693" i="3"/>
  <c r="L2693" i="3"/>
  <c r="O2693" i="3"/>
  <c r="Y2693" i="3"/>
  <c r="C2694" i="3"/>
  <c r="D2694" i="3"/>
  <c r="G2694" i="3"/>
  <c r="H2694" i="3"/>
  <c r="I2694" i="3" s="1"/>
  <c r="L2694" i="3"/>
  <c r="O2694" i="3"/>
  <c r="Y2694" i="3" s="1"/>
  <c r="C2695" i="3"/>
  <c r="D2695" i="3"/>
  <c r="G2695" i="3"/>
  <c r="H2695" i="3"/>
  <c r="I2695" i="3"/>
  <c r="J2695" i="3"/>
  <c r="L2695" i="3"/>
  <c r="O2695" i="3"/>
  <c r="Y2695" i="3"/>
  <c r="C2696" i="3"/>
  <c r="D2696" i="3"/>
  <c r="G2696" i="3"/>
  <c r="H2696" i="3"/>
  <c r="I2696" i="3"/>
  <c r="J2696" i="3" s="1"/>
  <c r="L2696" i="3"/>
  <c r="O2696" i="3"/>
  <c r="Y2696" i="3" s="1"/>
  <c r="C2697" i="3"/>
  <c r="D2697" i="3"/>
  <c r="G2697" i="3"/>
  <c r="H2697" i="3"/>
  <c r="I2697" i="3"/>
  <c r="J2697" i="3"/>
  <c r="L2697" i="3"/>
  <c r="O2697" i="3"/>
  <c r="Y2697" i="3"/>
  <c r="C2698" i="3"/>
  <c r="D2698" i="3"/>
  <c r="G2698" i="3"/>
  <c r="H2698" i="3"/>
  <c r="I2698" i="3"/>
  <c r="J2698" i="3" s="1"/>
  <c r="L2698" i="3"/>
  <c r="O2698" i="3"/>
  <c r="Y2698" i="3" s="1"/>
  <c r="C2699" i="3"/>
  <c r="D2699" i="3"/>
  <c r="G2699" i="3"/>
  <c r="H2699" i="3"/>
  <c r="I2699" i="3"/>
  <c r="M2699" i="3" s="1"/>
  <c r="J2699" i="3"/>
  <c r="L2699" i="3"/>
  <c r="O2699" i="3"/>
  <c r="Y2699" i="3"/>
  <c r="C2700" i="3"/>
  <c r="D2700" i="3"/>
  <c r="G2700" i="3"/>
  <c r="H2700" i="3"/>
  <c r="I2700" i="3" s="1"/>
  <c r="L2700" i="3"/>
  <c r="O2700" i="3"/>
  <c r="Y2700" i="3" s="1"/>
  <c r="C2701" i="3"/>
  <c r="D2701" i="3"/>
  <c r="G2701" i="3"/>
  <c r="H2701" i="3"/>
  <c r="I2701" i="3"/>
  <c r="J2701" i="3"/>
  <c r="L2701" i="3"/>
  <c r="O2701" i="3"/>
  <c r="Y2701" i="3"/>
  <c r="C2702" i="3"/>
  <c r="D2702" i="3"/>
  <c r="G2702" i="3"/>
  <c r="H2702" i="3"/>
  <c r="I2702" i="3" s="1"/>
  <c r="L2702" i="3"/>
  <c r="O2702" i="3"/>
  <c r="Y2702" i="3" s="1"/>
  <c r="C2703" i="3"/>
  <c r="D2703" i="3"/>
  <c r="G2703" i="3"/>
  <c r="H2703" i="3"/>
  <c r="I2703" i="3" s="1"/>
  <c r="J2703" i="3" s="1"/>
  <c r="L2703" i="3"/>
  <c r="O2703" i="3"/>
  <c r="Y2703" i="3" s="1"/>
  <c r="C2704" i="3"/>
  <c r="D2704" i="3"/>
  <c r="G2704" i="3"/>
  <c r="H2704" i="3"/>
  <c r="I2704" i="3"/>
  <c r="J2704" i="3" s="1"/>
  <c r="L2704" i="3"/>
  <c r="M2704" i="3"/>
  <c r="O2704" i="3"/>
  <c r="Y2704" i="3" s="1"/>
  <c r="C2705" i="3"/>
  <c r="D2705" i="3"/>
  <c r="G2705" i="3"/>
  <c r="H2705" i="3"/>
  <c r="I2705" i="3"/>
  <c r="J2705" i="3"/>
  <c r="L2705" i="3"/>
  <c r="O2705" i="3"/>
  <c r="Y2705" i="3"/>
  <c r="C2706" i="3"/>
  <c r="D2706" i="3"/>
  <c r="G2706" i="3"/>
  <c r="H2706" i="3"/>
  <c r="I2706" i="3"/>
  <c r="J2706" i="3" s="1"/>
  <c r="L2706" i="3"/>
  <c r="O2706" i="3"/>
  <c r="Y2706" i="3" s="1"/>
  <c r="C2707" i="3"/>
  <c r="D2707" i="3"/>
  <c r="G2707" i="3"/>
  <c r="H2707" i="3"/>
  <c r="I2707" i="3"/>
  <c r="J2707" i="3"/>
  <c r="L2707" i="3"/>
  <c r="O2707" i="3"/>
  <c r="Y2707" i="3"/>
  <c r="C2708" i="3"/>
  <c r="D2708" i="3"/>
  <c r="G2708" i="3"/>
  <c r="H2708" i="3"/>
  <c r="I2708" i="3" s="1"/>
  <c r="L2708" i="3"/>
  <c r="O2708" i="3"/>
  <c r="Y2708" i="3" s="1"/>
  <c r="C2709" i="3"/>
  <c r="D2709" i="3"/>
  <c r="G2709" i="3"/>
  <c r="H2709" i="3"/>
  <c r="I2709" i="3" s="1"/>
  <c r="L2709" i="3"/>
  <c r="O2709" i="3"/>
  <c r="Y2709" i="3" s="1"/>
  <c r="C2710" i="3"/>
  <c r="D2710" i="3"/>
  <c r="G2710" i="3"/>
  <c r="H2710" i="3"/>
  <c r="I2710" i="3" s="1"/>
  <c r="L2710" i="3"/>
  <c r="O2710" i="3"/>
  <c r="Y2710" i="3" s="1"/>
  <c r="C2711" i="3"/>
  <c r="D2711" i="3"/>
  <c r="G2711" i="3"/>
  <c r="H2711" i="3"/>
  <c r="I2711" i="3"/>
  <c r="J2711" i="3" s="1"/>
  <c r="L2711" i="3"/>
  <c r="O2711" i="3"/>
  <c r="Y2711" i="3"/>
  <c r="C2712" i="3"/>
  <c r="D2712" i="3"/>
  <c r="G2712" i="3"/>
  <c r="H2712" i="3"/>
  <c r="I2712" i="3" s="1"/>
  <c r="L2712" i="3"/>
  <c r="O2712" i="3"/>
  <c r="Y2712" i="3" s="1"/>
  <c r="C2713" i="3"/>
  <c r="D2713" i="3"/>
  <c r="G2713" i="3"/>
  <c r="H2713" i="3"/>
  <c r="I2713" i="3" s="1"/>
  <c r="J2713" i="3" s="1"/>
  <c r="L2713" i="3"/>
  <c r="O2713" i="3"/>
  <c r="Y2713" i="3" s="1"/>
  <c r="C2714" i="3"/>
  <c r="D2714" i="3"/>
  <c r="G2714" i="3"/>
  <c r="H2714" i="3"/>
  <c r="I2714" i="3"/>
  <c r="J2714" i="3" s="1"/>
  <c r="L2714" i="3"/>
  <c r="O2714" i="3"/>
  <c r="Y2714" i="3" s="1"/>
  <c r="C2715" i="3"/>
  <c r="D2715" i="3"/>
  <c r="G2715" i="3"/>
  <c r="H2715" i="3"/>
  <c r="I2715" i="3" s="1"/>
  <c r="L2715" i="3"/>
  <c r="O2715" i="3"/>
  <c r="Y2715" i="3" s="1"/>
  <c r="C2716" i="3"/>
  <c r="D2716" i="3"/>
  <c r="G2716" i="3"/>
  <c r="H2716" i="3"/>
  <c r="I2716" i="3" s="1"/>
  <c r="L2716" i="3"/>
  <c r="O2716" i="3"/>
  <c r="Y2716" i="3" s="1"/>
  <c r="C2717" i="3"/>
  <c r="D2717" i="3"/>
  <c r="G2717" i="3"/>
  <c r="H2717" i="3"/>
  <c r="I2717" i="3"/>
  <c r="M2717" i="3" s="1"/>
  <c r="L2717" i="3"/>
  <c r="O2717" i="3"/>
  <c r="Y2717" i="3"/>
  <c r="C2718" i="3"/>
  <c r="D2718" i="3"/>
  <c r="G2718" i="3"/>
  <c r="H2718" i="3"/>
  <c r="I2718" i="3" s="1"/>
  <c r="L2718" i="3"/>
  <c r="O2718" i="3"/>
  <c r="Y2718" i="3" s="1"/>
  <c r="C2719" i="3"/>
  <c r="D2719" i="3"/>
  <c r="G2719" i="3"/>
  <c r="H2719" i="3"/>
  <c r="I2719" i="3"/>
  <c r="J2719" i="3"/>
  <c r="L2719" i="3"/>
  <c r="O2719" i="3"/>
  <c r="Y2719" i="3"/>
  <c r="C2720" i="3"/>
  <c r="D2720" i="3"/>
  <c r="G2720" i="3"/>
  <c r="H2720" i="3"/>
  <c r="I2720" i="3"/>
  <c r="J2720" i="3" s="1"/>
  <c r="L2720" i="3"/>
  <c r="O2720" i="3"/>
  <c r="Y2720" i="3" s="1"/>
  <c r="C2721" i="3"/>
  <c r="D2721" i="3"/>
  <c r="G2721" i="3"/>
  <c r="H2721" i="3"/>
  <c r="I2721" i="3"/>
  <c r="J2721" i="3" s="1"/>
  <c r="L2721" i="3"/>
  <c r="O2721" i="3"/>
  <c r="Y2721" i="3"/>
  <c r="C2722" i="3"/>
  <c r="D2722" i="3"/>
  <c r="G2722" i="3"/>
  <c r="H2722" i="3"/>
  <c r="I2722" i="3" s="1"/>
  <c r="J2722" i="3" s="1"/>
  <c r="L2722" i="3"/>
  <c r="O2722" i="3"/>
  <c r="Y2722" i="3" s="1"/>
  <c r="C2723" i="3"/>
  <c r="D2723" i="3"/>
  <c r="G2723" i="3"/>
  <c r="H2723" i="3"/>
  <c r="I2723" i="3"/>
  <c r="M2723" i="3" s="1"/>
  <c r="L2723" i="3"/>
  <c r="O2723" i="3"/>
  <c r="Y2723" i="3"/>
  <c r="C2724" i="3"/>
  <c r="D2724" i="3"/>
  <c r="G2724" i="3"/>
  <c r="H2724" i="3"/>
  <c r="I2724" i="3" s="1"/>
  <c r="L2724" i="3"/>
  <c r="O2724" i="3"/>
  <c r="Y2724" i="3" s="1"/>
  <c r="C2725" i="3"/>
  <c r="D2725" i="3"/>
  <c r="G2725" i="3"/>
  <c r="H2725" i="3"/>
  <c r="I2725" i="3"/>
  <c r="M2725" i="3" s="1"/>
  <c r="J2725" i="3"/>
  <c r="L2725" i="3"/>
  <c r="O2725" i="3"/>
  <c r="Y2725" i="3"/>
  <c r="C2726" i="3"/>
  <c r="D2726" i="3"/>
  <c r="G2726" i="3"/>
  <c r="H2726" i="3"/>
  <c r="I2726" i="3" s="1"/>
  <c r="L2726" i="3"/>
  <c r="O2726" i="3"/>
  <c r="Y2726" i="3" s="1"/>
  <c r="C2727" i="3"/>
  <c r="D2727" i="3"/>
  <c r="G2727" i="3"/>
  <c r="H2727" i="3"/>
  <c r="I2727" i="3"/>
  <c r="J2727" i="3"/>
  <c r="L2727" i="3"/>
  <c r="O2727" i="3"/>
  <c r="Y2727" i="3"/>
  <c r="C2728" i="3"/>
  <c r="D2728" i="3"/>
  <c r="G2728" i="3"/>
  <c r="H2728" i="3"/>
  <c r="I2728" i="3"/>
  <c r="J2728" i="3" s="1"/>
  <c r="L2728" i="3"/>
  <c r="O2728" i="3"/>
  <c r="Y2728" i="3" s="1"/>
  <c r="C2729" i="3"/>
  <c r="D2729" i="3"/>
  <c r="G2729" i="3"/>
  <c r="H2729" i="3"/>
  <c r="I2729" i="3"/>
  <c r="J2729" i="3"/>
  <c r="L2729" i="3"/>
  <c r="O2729" i="3"/>
  <c r="Y2729" i="3"/>
  <c r="C2730" i="3"/>
  <c r="D2730" i="3"/>
  <c r="G2730" i="3"/>
  <c r="H2730" i="3"/>
  <c r="I2730" i="3"/>
  <c r="J2730" i="3" s="1"/>
  <c r="L2730" i="3"/>
  <c r="O2730" i="3"/>
  <c r="Y2730" i="3" s="1"/>
  <c r="C2731" i="3"/>
  <c r="D2731" i="3"/>
  <c r="G2731" i="3"/>
  <c r="H2731" i="3"/>
  <c r="I2731" i="3"/>
  <c r="M2731" i="3" s="1"/>
  <c r="J2731" i="3"/>
  <c r="L2731" i="3"/>
  <c r="O2731" i="3"/>
  <c r="Y2731" i="3"/>
  <c r="C2732" i="3"/>
  <c r="D2732" i="3"/>
  <c r="G2732" i="3"/>
  <c r="H2732" i="3"/>
  <c r="I2732" i="3" s="1"/>
  <c r="L2732" i="3"/>
  <c r="O2732" i="3"/>
  <c r="Y2732" i="3" s="1"/>
  <c r="C2733" i="3"/>
  <c r="D2733" i="3"/>
  <c r="G2733" i="3"/>
  <c r="H2733" i="3"/>
  <c r="I2733" i="3"/>
  <c r="J2733" i="3"/>
  <c r="L2733" i="3"/>
  <c r="O2733" i="3"/>
  <c r="Y2733" i="3"/>
  <c r="C2734" i="3"/>
  <c r="D2734" i="3"/>
  <c r="G2734" i="3"/>
  <c r="H2734" i="3"/>
  <c r="I2734" i="3" s="1"/>
  <c r="L2734" i="3"/>
  <c r="O2734" i="3"/>
  <c r="Y2734" i="3" s="1"/>
  <c r="C2735" i="3"/>
  <c r="D2735" i="3"/>
  <c r="G2735" i="3"/>
  <c r="H2735" i="3"/>
  <c r="I2735" i="3" s="1"/>
  <c r="J2735" i="3" s="1"/>
  <c r="L2735" i="3"/>
  <c r="O2735" i="3"/>
  <c r="Y2735" i="3" s="1"/>
  <c r="C2736" i="3"/>
  <c r="D2736" i="3"/>
  <c r="G2736" i="3"/>
  <c r="H2736" i="3"/>
  <c r="I2736" i="3"/>
  <c r="J2736" i="3" s="1"/>
  <c r="L2736" i="3"/>
  <c r="M2736" i="3"/>
  <c r="O2736" i="3"/>
  <c r="Y2736" i="3" s="1"/>
  <c r="C2737" i="3"/>
  <c r="D2737" i="3"/>
  <c r="G2737" i="3"/>
  <c r="H2737" i="3"/>
  <c r="I2737" i="3"/>
  <c r="J2737" i="3"/>
  <c r="L2737" i="3"/>
  <c r="O2737" i="3"/>
  <c r="Y2737" i="3"/>
  <c r="C2738" i="3"/>
  <c r="D2738" i="3"/>
  <c r="G2738" i="3"/>
  <c r="H2738" i="3"/>
  <c r="I2738" i="3"/>
  <c r="J2738" i="3" s="1"/>
  <c r="L2738" i="3"/>
  <c r="O2738" i="3"/>
  <c r="Y2738" i="3" s="1"/>
  <c r="C2739" i="3"/>
  <c r="D2739" i="3"/>
  <c r="G2739" i="3"/>
  <c r="H2739" i="3"/>
  <c r="I2739" i="3"/>
  <c r="J2739" i="3"/>
  <c r="L2739" i="3"/>
  <c r="O2739" i="3"/>
  <c r="Y2739" i="3"/>
  <c r="C2740" i="3"/>
  <c r="D2740" i="3"/>
  <c r="G2740" i="3"/>
  <c r="H2740" i="3"/>
  <c r="I2740" i="3" s="1"/>
  <c r="L2740" i="3"/>
  <c r="O2740" i="3"/>
  <c r="Y2740" i="3" s="1"/>
  <c r="C2741" i="3"/>
  <c r="D2741" i="3"/>
  <c r="G2741" i="3"/>
  <c r="H2741" i="3"/>
  <c r="I2741" i="3" s="1"/>
  <c r="L2741" i="3"/>
  <c r="O2741" i="3"/>
  <c r="Y2741" i="3" s="1"/>
  <c r="C2742" i="3"/>
  <c r="D2742" i="3"/>
  <c r="G2742" i="3"/>
  <c r="H2742" i="3"/>
  <c r="I2742" i="3" s="1"/>
  <c r="L2742" i="3"/>
  <c r="O2742" i="3"/>
  <c r="Y2742" i="3" s="1"/>
  <c r="C2743" i="3"/>
  <c r="D2743" i="3"/>
  <c r="G2743" i="3"/>
  <c r="H2743" i="3"/>
  <c r="I2743" i="3"/>
  <c r="J2743" i="3" s="1"/>
  <c r="L2743" i="3"/>
  <c r="O2743" i="3"/>
  <c r="Y2743" i="3"/>
  <c r="C2744" i="3"/>
  <c r="D2744" i="3"/>
  <c r="G2744" i="3"/>
  <c r="H2744" i="3"/>
  <c r="I2744" i="3" s="1"/>
  <c r="L2744" i="3"/>
  <c r="O2744" i="3"/>
  <c r="Y2744" i="3" s="1"/>
  <c r="C2745" i="3"/>
  <c r="D2745" i="3"/>
  <c r="G2745" i="3"/>
  <c r="H2745" i="3"/>
  <c r="I2745" i="3" s="1"/>
  <c r="J2745" i="3" s="1"/>
  <c r="L2745" i="3"/>
  <c r="O2745" i="3"/>
  <c r="Y2745" i="3" s="1"/>
  <c r="C2746" i="3"/>
  <c r="D2746" i="3"/>
  <c r="G2746" i="3"/>
  <c r="H2746" i="3"/>
  <c r="I2746" i="3"/>
  <c r="J2746" i="3" s="1"/>
  <c r="L2746" i="3"/>
  <c r="O2746" i="3"/>
  <c r="Y2746" i="3" s="1"/>
  <c r="C2747" i="3"/>
  <c r="D2747" i="3"/>
  <c r="G2747" i="3"/>
  <c r="H2747" i="3"/>
  <c r="I2747" i="3" s="1"/>
  <c r="M2747" i="3" s="1"/>
  <c r="L2747" i="3"/>
  <c r="O2747" i="3"/>
  <c r="Y2747" i="3"/>
  <c r="C2748" i="3"/>
  <c r="D2748" i="3"/>
  <c r="G2748" i="3"/>
  <c r="H2748" i="3"/>
  <c r="I2748" i="3" s="1"/>
  <c r="L2748" i="3"/>
  <c r="O2748" i="3"/>
  <c r="Y2748" i="3" s="1"/>
  <c r="C2749" i="3"/>
  <c r="D2749" i="3"/>
  <c r="G2749" i="3"/>
  <c r="H2749" i="3"/>
  <c r="I2749" i="3"/>
  <c r="L2749" i="3"/>
  <c r="O2749" i="3"/>
  <c r="Y2749" i="3" s="1"/>
  <c r="C2750" i="3"/>
  <c r="D2750" i="3"/>
  <c r="G2750" i="3"/>
  <c r="H2750" i="3"/>
  <c r="I2750" i="3" s="1"/>
  <c r="L2750" i="3"/>
  <c r="O2750" i="3"/>
  <c r="Y2750" i="3" s="1"/>
  <c r="C2751" i="3"/>
  <c r="D2751" i="3"/>
  <c r="G2751" i="3"/>
  <c r="H2751" i="3"/>
  <c r="I2751" i="3"/>
  <c r="J2751" i="3" s="1"/>
  <c r="L2751" i="3"/>
  <c r="O2751" i="3"/>
  <c r="Y2751" i="3" s="1"/>
  <c r="C2752" i="3"/>
  <c r="D2752" i="3"/>
  <c r="G2752" i="3"/>
  <c r="H2752" i="3"/>
  <c r="I2752" i="3"/>
  <c r="J2752" i="3" s="1"/>
  <c r="L2752" i="3"/>
  <c r="O2752" i="3"/>
  <c r="Y2752" i="3" s="1"/>
  <c r="C2753" i="3"/>
  <c r="D2753" i="3"/>
  <c r="G2753" i="3"/>
  <c r="H2753" i="3"/>
  <c r="I2753" i="3"/>
  <c r="J2753" i="3"/>
  <c r="L2753" i="3"/>
  <c r="O2753" i="3"/>
  <c r="Y2753" i="3"/>
  <c r="C2754" i="3"/>
  <c r="D2754" i="3"/>
  <c r="G2754" i="3"/>
  <c r="H2754" i="3"/>
  <c r="I2754" i="3"/>
  <c r="J2754" i="3" s="1"/>
  <c r="L2754" i="3"/>
  <c r="O2754" i="3"/>
  <c r="Y2754" i="3" s="1"/>
  <c r="C2755" i="3"/>
  <c r="D2755" i="3"/>
  <c r="G2755" i="3"/>
  <c r="H2755" i="3"/>
  <c r="I2755" i="3"/>
  <c r="L2755" i="3"/>
  <c r="O2755" i="3"/>
  <c r="Y2755" i="3"/>
  <c r="C2756" i="3"/>
  <c r="D2756" i="3"/>
  <c r="G2756" i="3"/>
  <c r="H2756" i="3"/>
  <c r="I2756" i="3" s="1"/>
  <c r="L2756" i="3"/>
  <c r="O2756" i="3"/>
  <c r="Y2756" i="3" s="1"/>
  <c r="C2757" i="3"/>
  <c r="D2757" i="3"/>
  <c r="G2757" i="3"/>
  <c r="H2757" i="3"/>
  <c r="I2757" i="3" s="1"/>
  <c r="M2757" i="3" s="1"/>
  <c r="L2757" i="3"/>
  <c r="O2757" i="3"/>
  <c r="Y2757" i="3" s="1"/>
  <c r="C2758" i="3"/>
  <c r="D2758" i="3"/>
  <c r="G2758" i="3"/>
  <c r="H2758" i="3"/>
  <c r="I2758" i="3" s="1"/>
  <c r="L2758" i="3"/>
  <c r="O2758" i="3"/>
  <c r="Y2758" i="3" s="1"/>
  <c r="C2759" i="3"/>
  <c r="D2759" i="3"/>
  <c r="G2759" i="3"/>
  <c r="H2759" i="3"/>
  <c r="I2759" i="3"/>
  <c r="J2759" i="3"/>
  <c r="L2759" i="3"/>
  <c r="O2759" i="3"/>
  <c r="Y2759" i="3" s="1"/>
  <c r="C2760" i="3"/>
  <c r="D2760" i="3"/>
  <c r="G2760" i="3"/>
  <c r="H2760" i="3"/>
  <c r="I2760" i="3"/>
  <c r="J2760" i="3" s="1"/>
  <c r="L2760" i="3"/>
  <c r="M2760" i="3" s="1"/>
  <c r="O2760" i="3"/>
  <c r="Y2760" i="3" s="1"/>
  <c r="C2761" i="3"/>
  <c r="D2761" i="3"/>
  <c r="G2761" i="3"/>
  <c r="H2761" i="3"/>
  <c r="I2761" i="3" s="1"/>
  <c r="J2761" i="3" s="1"/>
  <c r="L2761" i="3"/>
  <c r="O2761" i="3"/>
  <c r="Y2761" i="3" s="1"/>
  <c r="C2762" i="3"/>
  <c r="D2762" i="3"/>
  <c r="G2762" i="3"/>
  <c r="H2762" i="3"/>
  <c r="I2762" i="3"/>
  <c r="J2762" i="3" s="1"/>
  <c r="L2762" i="3"/>
  <c r="O2762" i="3"/>
  <c r="Y2762" i="3" s="1"/>
  <c r="C2763" i="3"/>
  <c r="D2763" i="3"/>
  <c r="G2763" i="3"/>
  <c r="H2763" i="3"/>
  <c r="I2763" i="3" s="1"/>
  <c r="M2763" i="3" s="1"/>
  <c r="L2763" i="3"/>
  <c r="O2763" i="3"/>
  <c r="Y2763" i="3"/>
  <c r="C2764" i="3"/>
  <c r="D2764" i="3"/>
  <c r="G2764" i="3"/>
  <c r="H2764" i="3"/>
  <c r="I2764" i="3" s="1"/>
  <c r="L2764" i="3"/>
  <c r="O2764" i="3"/>
  <c r="Y2764" i="3" s="1"/>
  <c r="C2765" i="3"/>
  <c r="D2765" i="3"/>
  <c r="G2765" i="3"/>
  <c r="H2765" i="3"/>
  <c r="I2765" i="3"/>
  <c r="L2765" i="3"/>
  <c r="O2765" i="3"/>
  <c r="Y2765" i="3" s="1"/>
  <c r="C2766" i="3"/>
  <c r="D2766" i="3"/>
  <c r="G2766" i="3"/>
  <c r="H2766" i="3"/>
  <c r="I2766" i="3" s="1"/>
  <c r="L2766" i="3"/>
  <c r="O2766" i="3"/>
  <c r="Y2766" i="3" s="1"/>
  <c r="C2767" i="3"/>
  <c r="D2767" i="3"/>
  <c r="G2767" i="3"/>
  <c r="H2767" i="3"/>
  <c r="I2767" i="3"/>
  <c r="J2767" i="3" s="1"/>
  <c r="L2767" i="3"/>
  <c r="O2767" i="3"/>
  <c r="Y2767" i="3" s="1"/>
  <c r="C2768" i="3"/>
  <c r="D2768" i="3"/>
  <c r="G2768" i="3"/>
  <c r="H2768" i="3"/>
  <c r="I2768" i="3"/>
  <c r="J2768" i="3" s="1"/>
  <c r="L2768" i="3"/>
  <c r="O2768" i="3"/>
  <c r="Y2768" i="3" s="1"/>
  <c r="C2769" i="3"/>
  <c r="D2769" i="3"/>
  <c r="G2769" i="3"/>
  <c r="H2769" i="3"/>
  <c r="I2769" i="3"/>
  <c r="J2769" i="3"/>
  <c r="L2769" i="3"/>
  <c r="O2769" i="3"/>
  <c r="Y2769" i="3"/>
  <c r="C2770" i="3"/>
  <c r="D2770" i="3"/>
  <c r="G2770" i="3"/>
  <c r="H2770" i="3"/>
  <c r="I2770" i="3"/>
  <c r="J2770" i="3" s="1"/>
  <c r="L2770" i="3"/>
  <c r="O2770" i="3"/>
  <c r="Y2770" i="3" s="1"/>
  <c r="C2771" i="3"/>
  <c r="D2771" i="3"/>
  <c r="G2771" i="3"/>
  <c r="H2771" i="3"/>
  <c r="I2771" i="3"/>
  <c r="L2771" i="3"/>
  <c r="O2771" i="3"/>
  <c r="Y2771" i="3"/>
  <c r="C2772" i="3"/>
  <c r="D2772" i="3"/>
  <c r="G2772" i="3"/>
  <c r="H2772" i="3"/>
  <c r="I2772" i="3" s="1"/>
  <c r="L2772" i="3"/>
  <c r="O2772" i="3"/>
  <c r="Y2772" i="3" s="1"/>
  <c r="C2773" i="3"/>
  <c r="D2773" i="3"/>
  <c r="G2773" i="3"/>
  <c r="H2773" i="3"/>
  <c r="I2773" i="3" s="1"/>
  <c r="M2773" i="3" s="1"/>
  <c r="L2773" i="3"/>
  <c r="O2773" i="3"/>
  <c r="Y2773" i="3" s="1"/>
  <c r="C2774" i="3"/>
  <c r="D2774" i="3"/>
  <c r="G2774" i="3"/>
  <c r="H2774" i="3"/>
  <c r="I2774" i="3" s="1"/>
  <c r="L2774" i="3"/>
  <c r="O2774" i="3"/>
  <c r="Y2774" i="3" s="1"/>
  <c r="C2775" i="3"/>
  <c r="D2775" i="3"/>
  <c r="G2775" i="3"/>
  <c r="H2775" i="3"/>
  <c r="I2775" i="3"/>
  <c r="J2775" i="3"/>
  <c r="L2775" i="3"/>
  <c r="O2775" i="3"/>
  <c r="Y2775" i="3" s="1"/>
  <c r="C2776" i="3"/>
  <c r="D2776" i="3"/>
  <c r="G2776" i="3"/>
  <c r="H2776" i="3"/>
  <c r="I2776" i="3"/>
  <c r="J2776" i="3" s="1"/>
  <c r="L2776" i="3"/>
  <c r="M2776" i="3" s="1"/>
  <c r="O2776" i="3"/>
  <c r="Y2776" i="3" s="1"/>
  <c r="C2777" i="3"/>
  <c r="D2777" i="3"/>
  <c r="G2777" i="3"/>
  <c r="H2777" i="3"/>
  <c r="I2777" i="3" s="1"/>
  <c r="J2777" i="3" s="1"/>
  <c r="L2777" i="3"/>
  <c r="O2777" i="3"/>
  <c r="Y2777" i="3" s="1"/>
  <c r="C2778" i="3"/>
  <c r="D2778" i="3"/>
  <c r="G2778" i="3"/>
  <c r="H2778" i="3"/>
  <c r="I2778" i="3"/>
  <c r="J2778" i="3" s="1"/>
  <c r="L2778" i="3"/>
  <c r="O2778" i="3"/>
  <c r="Y2778" i="3" s="1"/>
  <c r="C2779" i="3"/>
  <c r="D2779" i="3"/>
  <c r="G2779" i="3"/>
  <c r="H2779" i="3"/>
  <c r="I2779" i="3" s="1"/>
  <c r="M2779" i="3" s="1"/>
  <c r="L2779" i="3"/>
  <c r="O2779" i="3"/>
  <c r="Y2779" i="3"/>
  <c r="C2780" i="3"/>
  <c r="D2780" i="3"/>
  <c r="G2780" i="3"/>
  <c r="H2780" i="3"/>
  <c r="I2780" i="3" s="1"/>
  <c r="L2780" i="3"/>
  <c r="O2780" i="3"/>
  <c r="Y2780" i="3" s="1"/>
  <c r="C2781" i="3"/>
  <c r="D2781" i="3"/>
  <c r="G2781" i="3"/>
  <c r="H2781" i="3"/>
  <c r="I2781" i="3"/>
  <c r="L2781" i="3"/>
  <c r="O2781" i="3"/>
  <c r="Y2781" i="3" s="1"/>
  <c r="C2782" i="3"/>
  <c r="D2782" i="3"/>
  <c r="G2782" i="3"/>
  <c r="H2782" i="3"/>
  <c r="I2782" i="3" s="1"/>
  <c r="L2782" i="3"/>
  <c r="O2782" i="3"/>
  <c r="Y2782" i="3" s="1"/>
  <c r="C2783" i="3"/>
  <c r="D2783" i="3"/>
  <c r="G2783" i="3"/>
  <c r="H2783" i="3"/>
  <c r="I2783" i="3"/>
  <c r="J2783" i="3" s="1"/>
  <c r="L2783" i="3"/>
  <c r="O2783" i="3"/>
  <c r="Y2783" i="3" s="1"/>
  <c r="C2784" i="3"/>
  <c r="D2784" i="3"/>
  <c r="G2784" i="3"/>
  <c r="H2784" i="3"/>
  <c r="I2784" i="3"/>
  <c r="J2784" i="3" s="1"/>
  <c r="L2784" i="3"/>
  <c r="O2784" i="3"/>
  <c r="Y2784" i="3" s="1"/>
  <c r="C2785" i="3"/>
  <c r="D2785" i="3"/>
  <c r="G2785" i="3"/>
  <c r="H2785" i="3"/>
  <c r="I2785" i="3"/>
  <c r="J2785" i="3"/>
  <c r="L2785" i="3"/>
  <c r="O2785" i="3"/>
  <c r="Y2785" i="3"/>
  <c r="C2786" i="3"/>
  <c r="D2786" i="3"/>
  <c r="G2786" i="3"/>
  <c r="H2786" i="3"/>
  <c r="I2786" i="3"/>
  <c r="J2786" i="3" s="1"/>
  <c r="L2786" i="3"/>
  <c r="O2786" i="3"/>
  <c r="Y2786" i="3" s="1"/>
  <c r="C2787" i="3"/>
  <c r="D2787" i="3"/>
  <c r="G2787" i="3"/>
  <c r="H2787" i="3"/>
  <c r="I2787" i="3"/>
  <c r="L2787" i="3"/>
  <c r="O2787" i="3"/>
  <c r="Y2787" i="3"/>
  <c r="C2788" i="3"/>
  <c r="D2788" i="3"/>
  <c r="G2788" i="3"/>
  <c r="H2788" i="3"/>
  <c r="I2788" i="3" s="1"/>
  <c r="L2788" i="3"/>
  <c r="O2788" i="3"/>
  <c r="Y2788" i="3" s="1"/>
  <c r="C2789" i="3"/>
  <c r="D2789" i="3"/>
  <c r="G2789" i="3"/>
  <c r="H2789" i="3"/>
  <c r="I2789" i="3" s="1"/>
  <c r="M2789" i="3" s="1"/>
  <c r="L2789" i="3"/>
  <c r="O2789" i="3"/>
  <c r="Y2789" i="3" s="1"/>
  <c r="C2790" i="3"/>
  <c r="D2790" i="3"/>
  <c r="G2790" i="3"/>
  <c r="H2790" i="3"/>
  <c r="I2790" i="3" s="1"/>
  <c r="L2790" i="3"/>
  <c r="O2790" i="3"/>
  <c r="Y2790" i="3" s="1"/>
  <c r="C2791" i="3"/>
  <c r="D2791" i="3"/>
  <c r="G2791" i="3"/>
  <c r="H2791" i="3"/>
  <c r="I2791" i="3"/>
  <c r="J2791" i="3"/>
  <c r="L2791" i="3"/>
  <c r="O2791" i="3"/>
  <c r="Y2791" i="3" s="1"/>
  <c r="C2792" i="3"/>
  <c r="D2792" i="3"/>
  <c r="G2792" i="3"/>
  <c r="H2792" i="3"/>
  <c r="I2792" i="3"/>
  <c r="J2792" i="3" s="1"/>
  <c r="L2792" i="3"/>
  <c r="M2792" i="3" s="1"/>
  <c r="O2792" i="3"/>
  <c r="Y2792" i="3" s="1"/>
  <c r="C2793" i="3"/>
  <c r="D2793" i="3"/>
  <c r="G2793" i="3"/>
  <c r="H2793" i="3"/>
  <c r="I2793" i="3" s="1"/>
  <c r="J2793" i="3" s="1"/>
  <c r="L2793" i="3"/>
  <c r="O2793" i="3"/>
  <c r="Y2793" i="3" s="1"/>
  <c r="C2794" i="3"/>
  <c r="D2794" i="3"/>
  <c r="G2794" i="3"/>
  <c r="H2794" i="3"/>
  <c r="I2794" i="3"/>
  <c r="J2794" i="3" s="1"/>
  <c r="L2794" i="3"/>
  <c r="O2794" i="3"/>
  <c r="Y2794" i="3" s="1"/>
  <c r="C2795" i="3"/>
  <c r="D2795" i="3"/>
  <c r="G2795" i="3"/>
  <c r="H2795" i="3"/>
  <c r="I2795" i="3" s="1"/>
  <c r="M2795" i="3" s="1"/>
  <c r="L2795" i="3"/>
  <c r="O2795" i="3"/>
  <c r="Y2795" i="3"/>
  <c r="C2796" i="3"/>
  <c r="D2796" i="3"/>
  <c r="G2796" i="3"/>
  <c r="H2796" i="3"/>
  <c r="I2796" i="3" s="1"/>
  <c r="L2796" i="3"/>
  <c r="O2796" i="3"/>
  <c r="Y2796" i="3" s="1"/>
  <c r="C2797" i="3"/>
  <c r="D2797" i="3"/>
  <c r="G2797" i="3"/>
  <c r="H2797" i="3"/>
  <c r="I2797" i="3"/>
  <c r="L2797" i="3"/>
  <c r="O2797" i="3"/>
  <c r="Y2797" i="3" s="1"/>
  <c r="C2798" i="3"/>
  <c r="D2798" i="3"/>
  <c r="G2798" i="3"/>
  <c r="H2798" i="3"/>
  <c r="I2798" i="3" s="1"/>
  <c r="L2798" i="3"/>
  <c r="O2798" i="3"/>
  <c r="Y2798" i="3" s="1"/>
  <c r="C2799" i="3"/>
  <c r="D2799" i="3"/>
  <c r="G2799" i="3"/>
  <c r="H2799" i="3"/>
  <c r="I2799" i="3"/>
  <c r="J2799" i="3" s="1"/>
  <c r="L2799" i="3"/>
  <c r="O2799" i="3"/>
  <c r="Y2799" i="3" s="1"/>
  <c r="C2800" i="3"/>
  <c r="D2800" i="3"/>
  <c r="G2800" i="3"/>
  <c r="H2800" i="3"/>
  <c r="I2800" i="3"/>
  <c r="J2800" i="3" s="1"/>
  <c r="L2800" i="3"/>
  <c r="O2800" i="3"/>
  <c r="Y2800" i="3" s="1"/>
  <c r="C2801" i="3"/>
  <c r="D2801" i="3"/>
  <c r="G2801" i="3"/>
  <c r="H2801" i="3"/>
  <c r="I2801" i="3"/>
  <c r="M2801" i="3" s="1"/>
  <c r="J2801" i="3"/>
  <c r="L2801" i="3"/>
  <c r="O2801" i="3"/>
  <c r="Y2801" i="3"/>
  <c r="C2802" i="3"/>
  <c r="D2802" i="3"/>
  <c r="G2802" i="3"/>
  <c r="H2802" i="3"/>
  <c r="I2802" i="3"/>
  <c r="J2802" i="3" s="1"/>
  <c r="L2802" i="3"/>
  <c r="O2802" i="3"/>
  <c r="Y2802" i="3" s="1"/>
  <c r="C2803" i="3"/>
  <c r="D2803" i="3"/>
  <c r="G2803" i="3"/>
  <c r="H2803" i="3"/>
  <c r="I2803" i="3"/>
  <c r="L2803" i="3"/>
  <c r="O2803" i="3"/>
  <c r="Y2803" i="3"/>
  <c r="C2804" i="3"/>
  <c r="D2804" i="3"/>
  <c r="G2804" i="3"/>
  <c r="H2804" i="3"/>
  <c r="I2804" i="3" s="1"/>
  <c r="L2804" i="3"/>
  <c r="O2804" i="3"/>
  <c r="Y2804" i="3" s="1"/>
  <c r="C2805" i="3"/>
  <c r="D2805" i="3"/>
  <c r="G2805" i="3"/>
  <c r="H2805" i="3"/>
  <c r="I2805" i="3" s="1"/>
  <c r="J2805" i="3" s="1"/>
  <c r="L2805" i="3"/>
  <c r="O2805" i="3"/>
  <c r="Y2805" i="3" s="1"/>
  <c r="C2806" i="3"/>
  <c r="D2806" i="3"/>
  <c r="G2806" i="3"/>
  <c r="H2806" i="3"/>
  <c r="I2806" i="3" s="1"/>
  <c r="L2806" i="3"/>
  <c r="O2806" i="3"/>
  <c r="Y2806" i="3" s="1"/>
  <c r="C2807" i="3"/>
  <c r="D2807" i="3"/>
  <c r="G2807" i="3"/>
  <c r="H2807" i="3"/>
  <c r="I2807" i="3"/>
  <c r="J2807" i="3"/>
  <c r="L2807" i="3"/>
  <c r="O2807" i="3"/>
  <c r="Y2807" i="3" s="1"/>
  <c r="C2808" i="3"/>
  <c r="D2808" i="3"/>
  <c r="G2808" i="3"/>
  <c r="H2808" i="3"/>
  <c r="I2808" i="3"/>
  <c r="J2808" i="3" s="1"/>
  <c r="L2808" i="3"/>
  <c r="O2808" i="3"/>
  <c r="Y2808" i="3" s="1"/>
  <c r="C2809" i="3"/>
  <c r="D2809" i="3"/>
  <c r="G2809" i="3"/>
  <c r="H2809" i="3"/>
  <c r="I2809" i="3" s="1"/>
  <c r="L2809" i="3"/>
  <c r="O2809" i="3"/>
  <c r="Y2809" i="3" s="1"/>
  <c r="C2810" i="3"/>
  <c r="D2810" i="3"/>
  <c r="G2810" i="3"/>
  <c r="H2810" i="3"/>
  <c r="I2810" i="3"/>
  <c r="J2810" i="3" s="1"/>
  <c r="L2810" i="3"/>
  <c r="O2810" i="3"/>
  <c r="Y2810" i="3" s="1"/>
  <c r="C2811" i="3"/>
  <c r="D2811" i="3"/>
  <c r="G2811" i="3"/>
  <c r="H2811" i="3"/>
  <c r="I2811" i="3" s="1"/>
  <c r="M2811" i="3" s="1"/>
  <c r="L2811" i="3"/>
  <c r="O2811" i="3"/>
  <c r="Y2811" i="3"/>
  <c r="C2812" i="3"/>
  <c r="D2812" i="3"/>
  <c r="G2812" i="3"/>
  <c r="H2812" i="3"/>
  <c r="I2812" i="3" s="1"/>
  <c r="L2812" i="3"/>
  <c r="O2812" i="3"/>
  <c r="Y2812" i="3" s="1"/>
  <c r="C2813" i="3"/>
  <c r="D2813" i="3"/>
  <c r="G2813" i="3"/>
  <c r="H2813" i="3"/>
  <c r="I2813" i="3"/>
  <c r="J2813" i="3" s="1"/>
  <c r="L2813" i="3"/>
  <c r="O2813" i="3"/>
  <c r="Y2813" i="3" s="1"/>
  <c r="C2814" i="3"/>
  <c r="D2814" i="3"/>
  <c r="G2814" i="3"/>
  <c r="H2814" i="3"/>
  <c r="I2814" i="3" s="1"/>
  <c r="L2814" i="3"/>
  <c r="O2814" i="3"/>
  <c r="Y2814" i="3" s="1"/>
  <c r="C2815" i="3"/>
  <c r="D2815" i="3"/>
  <c r="G2815" i="3"/>
  <c r="H2815" i="3"/>
  <c r="I2815" i="3"/>
  <c r="J2815" i="3" s="1"/>
  <c r="L2815" i="3"/>
  <c r="O2815" i="3"/>
  <c r="Y2815" i="3" s="1"/>
  <c r="C2816" i="3"/>
  <c r="D2816" i="3"/>
  <c r="G2816" i="3"/>
  <c r="H2816" i="3"/>
  <c r="I2816" i="3"/>
  <c r="J2816" i="3" s="1"/>
  <c r="L2816" i="3"/>
  <c r="O2816" i="3"/>
  <c r="Y2816" i="3" s="1"/>
  <c r="C2817" i="3"/>
  <c r="D2817" i="3"/>
  <c r="G2817" i="3"/>
  <c r="H2817" i="3"/>
  <c r="I2817" i="3"/>
  <c r="M2817" i="3" s="1"/>
  <c r="J2817" i="3"/>
  <c r="L2817" i="3"/>
  <c r="O2817" i="3"/>
  <c r="Y2817" i="3"/>
  <c r="C2818" i="3"/>
  <c r="D2818" i="3"/>
  <c r="G2818" i="3"/>
  <c r="H2818" i="3"/>
  <c r="I2818" i="3"/>
  <c r="J2818" i="3" s="1"/>
  <c r="L2818" i="3"/>
  <c r="O2818" i="3"/>
  <c r="Y2818" i="3" s="1"/>
  <c r="C2819" i="3"/>
  <c r="D2819" i="3"/>
  <c r="G2819" i="3"/>
  <c r="H2819" i="3"/>
  <c r="I2819" i="3"/>
  <c r="L2819" i="3"/>
  <c r="O2819" i="3"/>
  <c r="Y2819" i="3"/>
  <c r="C2820" i="3"/>
  <c r="D2820" i="3"/>
  <c r="G2820" i="3"/>
  <c r="H2820" i="3"/>
  <c r="I2820" i="3" s="1"/>
  <c r="L2820" i="3"/>
  <c r="O2820" i="3"/>
  <c r="Y2820" i="3" s="1"/>
  <c r="C2821" i="3"/>
  <c r="D2821" i="3"/>
  <c r="G2821" i="3"/>
  <c r="H2821" i="3"/>
  <c r="I2821" i="3" s="1"/>
  <c r="J2821" i="3" s="1"/>
  <c r="L2821" i="3"/>
  <c r="O2821" i="3"/>
  <c r="Y2821" i="3" s="1"/>
  <c r="C2822" i="3"/>
  <c r="D2822" i="3"/>
  <c r="G2822" i="3"/>
  <c r="H2822" i="3"/>
  <c r="I2822" i="3" s="1"/>
  <c r="L2822" i="3"/>
  <c r="O2822" i="3"/>
  <c r="Y2822" i="3" s="1"/>
  <c r="C2823" i="3"/>
  <c r="D2823" i="3"/>
  <c r="G2823" i="3"/>
  <c r="H2823" i="3"/>
  <c r="I2823" i="3"/>
  <c r="J2823" i="3"/>
  <c r="L2823" i="3"/>
  <c r="O2823" i="3"/>
  <c r="Y2823" i="3" s="1"/>
  <c r="C2824" i="3"/>
  <c r="D2824" i="3"/>
  <c r="G2824" i="3"/>
  <c r="H2824" i="3"/>
  <c r="I2824" i="3"/>
  <c r="J2824" i="3" s="1"/>
  <c r="L2824" i="3"/>
  <c r="O2824" i="3"/>
  <c r="Y2824" i="3" s="1"/>
  <c r="C2825" i="3"/>
  <c r="D2825" i="3"/>
  <c r="G2825" i="3"/>
  <c r="H2825" i="3"/>
  <c r="I2825" i="3" s="1"/>
  <c r="L2825" i="3"/>
  <c r="O2825" i="3"/>
  <c r="Y2825" i="3" s="1"/>
  <c r="C2826" i="3"/>
  <c r="D2826" i="3"/>
  <c r="G2826" i="3"/>
  <c r="H2826" i="3"/>
  <c r="I2826" i="3"/>
  <c r="J2826" i="3" s="1"/>
  <c r="L2826" i="3"/>
  <c r="O2826" i="3"/>
  <c r="Y2826" i="3" s="1"/>
  <c r="C2827" i="3"/>
  <c r="D2827" i="3"/>
  <c r="G2827" i="3"/>
  <c r="H2827" i="3"/>
  <c r="I2827" i="3" s="1"/>
  <c r="M2827" i="3" s="1"/>
  <c r="L2827" i="3"/>
  <c r="O2827" i="3"/>
  <c r="Y2827" i="3"/>
  <c r="C2828" i="3"/>
  <c r="D2828" i="3"/>
  <c r="G2828" i="3"/>
  <c r="H2828" i="3"/>
  <c r="I2828" i="3" s="1"/>
  <c r="L2828" i="3"/>
  <c r="O2828" i="3"/>
  <c r="Y2828" i="3" s="1"/>
  <c r="C2829" i="3"/>
  <c r="D2829" i="3"/>
  <c r="G2829" i="3"/>
  <c r="H2829" i="3"/>
  <c r="I2829" i="3"/>
  <c r="J2829" i="3" s="1"/>
  <c r="L2829" i="3"/>
  <c r="O2829" i="3"/>
  <c r="Y2829" i="3" s="1"/>
  <c r="C2830" i="3"/>
  <c r="D2830" i="3"/>
  <c r="G2830" i="3"/>
  <c r="H2830" i="3"/>
  <c r="I2830" i="3" s="1"/>
  <c r="L2830" i="3"/>
  <c r="O2830" i="3"/>
  <c r="Y2830" i="3" s="1"/>
  <c r="C2831" i="3"/>
  <c r="D2831" i="3"/>
  <c r="G2831" i="3"/>
  <c r="H2831" i="3"/>
  <c r="I2831" i="3"/>
  <c r="J2831" i="3" s="1"/>
  <c r="L2831" i="3"/>
  <c r="O2831" i="3"/>
  <c r="Y2831" i="3" s="1"/>
  <c r="C2832" i="3"/>
  <c r="D2832" i="3"/>
  <c r="G2832" i="3"/>
  <c r="H2832" i="3"/>
  <c r="I2832" i="3"/>
  <c r="J2832" i="3" s="1"/>
  <c r="L2832" i="3"/>
  <c r="O2832" i="3"/>
  <c r="Y2832" i="3" s="1"/>
  <c r="C2833" i="3"/>
  <c r="D2833" i="3"/>
  <c r="G2833" i="3"/>
  <c r="H2833" i="3"/>
  <c r="I2833" i="3"/>
  <c r="M2833" i="3" s="1"/>
  <c r="J2833" i="3"/>
  <c r="L2833" i="3"/>
  <c r="O2833" i="3"/>
  <c r="Y2833" i="3"/>
  <c r="C2834" i="3"/>
  <c r="D2834" i="3"/>
  <c r="G2834" i="3"/>
  <c r="H2834" i="3"/>
  <c r="I2834" i="3"/>
  <c r="J2834" i="3" s="1"/>
  <c r="L2834" i="3"/>
  <c r="O2834" i="3"/>
  <c r="Y2834" i="3" s="1"/>
  <c r="C2835" i="3"/>
  <c r="D2835" i="3"/>
  <c r="G2835" i="3"/>
  <c r="H2835" i="3"/>
  <c r="I2835" i="3"/>
  <c r="L2835" i="3"/>
  <c r="O2835" i="3"/>
  <c r="Y2835" i="3"/>
  <c r="C2836" i="3"/>
  <c r="D2836" i="3"/>
  <c r="G2836" i="3"/>
  <c r="H2836" i="3"/>
  <c r="I2836" i="3" s="1"/>
  <c r="L2836" i="3"/>
  <c r="O2836" i="3"/>
  <c r="Y2836" i="3" s="1"/>
  <c r="C2837" i="3"/>
  <c r="D2837" i="3"/>
  <c r="G2837" i="3"/>
  <c r="H2837" i="3"/>
  <c r="I2837" i="3" s="1"/>
  <c r="J2837" i="3" s="1"/>
  <c r="L2837" i="3"/>
  <c r="O2837" i="3"/>
  <c r="Y2837" i="3" s="1"/>
  <c r="C2838" i="3"/>
  <c r="D2838" i="3"/>
  <c r="G2838" i="3"/>
  <c r="H2838" i="3"/>
  <c r="I2838" i="3" s="1"/>
  <c r="L2838" i="3"/>
  <c r="O2838" i="3"/>
  <c r="Y2838" i="3" s="1"/>
  <c r="C2839" i="3"/>
  <c r="D2839" i="3"/>
  <c r="G2839" i="3"/>
  <c r="H2839" i="3"/>
  <c r="I2839" i="3"/>
  <c r="J2839" i="3"/>
  <c r="L2839" i="3"/>
  <c r="O2839" i="3"/>
  <c r="Y2839" i="3" s="1"/>
  <c r="C2840" i="3"/>
  <c r="D2840" i="3"/>
  <c r="G2840" i="3"/>
  <c r="H2840" i="3"/>
  <c r="I2840" i="3"/>
  <c r="J2840" i="3" s="1"/>
  <c r="L2840" i="3"/>
  <c r="O2840" i="3"/>
  <c r="Y2840" i="3" s="1"/>
  <c r="C2841" i="3"/>
  <c r="D2841" i="3"/>
  <c r="G2841" i="3"/>
  <c r="H2841" i="3"/>
  <c r="I2841" i="3" s="1"/>
  <c r="L2841" i="3"/>
  <c r="O2841" i="3"/>
  <c r="Y2841" i="3" s="1"/>
  <c r="C2842" i="3"/>
  <c r="D2842" i="3"/>
  <c r="G2842" i="3"/>
  <c r="H2842" i="3"/>
  <c r="I2842" i="3"/>
  <c r="J2842" i="3" s="1"/>
  <c r="L2842" i="3"/>
  <c r="O2842" i="3"/>
  <c r="Y2842" i="3" s="1"/>
  <c r="C2843" i="3"/>
  <c r="D2843" i="3"/>
  <c r="G2843" i="3"/>
  <c r="H2843" i="3"/>
  <c r="I2843" i="3" s="1"/>
  <c r="M2843" i="3" s="1"/>
  <c r="L2843" i="3"/>
  <c r="O2843" i="3"/>
  <c r="Y2843" i="3"/>
  <c r="C2844" i="3"/>
  <c r="D2844" i="3"/>
  <c r="G2844" i="3"/>
  <c r="H2844" i="3"/>
  <c r="I2844" i="3" s="1"/>
  <c r="L2844" i="3"/>
  <c r="O2844" i="3"/>
  <c r="Y2844" i="3" s="1"/>
  <c r="C2845" i="3"/>
  <c r="D2845" i="3"/>
  <c r="G2845" i="3"/>
  <c r="H2845" i="3"/>
  <c r="I2845" i="3"/>
  <c r="J2845" i="3" s="1"/>
  <c r="L2845" i="3"/>
  <c r="O2845" i="3"/>
  <c r="Y2845" i="3" s="1"/>
  <c r="C2846" i="3"/>
  <c r="D2846" i="3"/>
  <c r="G2846" i="3"/>
  <c r="H2846" i="3"/>
  <c r="I2846" i="3" s="1"/>
  <c r="L2846" i="3"/>
  <c r="O2846" i="3"/>
  <c r="Y2846" i="3" s="1"/>
  <c r="C2847" i="3"/>
  <c r="D2847" i="3"/>
  <c r="G2847" i="3"/>
  <c r="H2847" i="3"/>
  <c r="I2847" i="3"/>
  <c r="J2847" i="3" s="1"/>
  <c r="L2847" i="3"/>
  <c r="O2847" i="3"/>
  <c r="Y2847" i="3" s="1"/>
  <c r="C2848" i="3"/>
  <c r="D2848" i="3"/>
  <c r="G2848" i="3"/>
  <c r="H2848" i="3"/>
  <c r="I2848" i="3"/>
  <c r="J2848" i="3" s="1"/>
  <c r="L2848" i="3"/>
  <c r="O2848" i="3"/>
  <c r="Y2848" i="3" s="1"/>
  <c r="C2849" i="3"/>
  <c r="D2849" i="3"/>
  <c r="G2849" i="3"/>
  <c r="H2849" i="3"/>
  <c r="I2849" i="3"/>
  <c r="M2849" i="3" s="1"/>
  <c r="J2849" i="3"/>
  <c r="L2849" i="3"/>
  <c r="O2849" i="3"/>
  <c r="Y2849" i="3"/>
  <c r="C2850" i="3"/>
  <c r="D2850" i="3"/>
  <c r="G2850" i="3"/>
  <c r="H2850" i="3"/>
  <c r="I2850" i="3"/>
  <c r="J2850" i="3" s="1"/>
  <c r="L2850" i="3"/>
  <c r="O2850" i="3"/>
  <c r="Y2850" i="3" s="1"/>
  <c r="C2851" i="3"/>
  <c r="D2851" i="3"/>
  <c r="G2851" i="3"/>
  <c r="H2851" i="3"/>
  <c r="I2851" i="3"/>
  <c r="L2851" i="3"/>
  <c r="O2851" i="3"/>
  <c r="Y2851" i="3"/>
  <c r="C2852" i="3"/>
  <c r="D2852" i="3"/>
  <c r="G2852" i="3"/>
  <c r="H2852" i="3"/>
  <c r="I2852" i="3" s="1"/>
  <c r="L2852" i="3"/>
  <c r="O2852" i="3"/>
  <c r="Y2852" i="3" s="1"/>
  <c r="C2853" i="3"/>
  <c r="D2853" i="3"/>
  <c r="G2853" i="3"/>
  <c r="H2853" i="3"/>
  <c r="I2853" i="3" s="1"/>
  <c r="J2853" i="3" s="1"/>
  <c r="L2853" i="3"/>
  <c r="O2853" i="3"/>
  <c r="Y2853" i="3" s="1"/>
  <c r="C2854" i="3"/>
  <c r="D2854" i="3"/>
  <c r="G2854" i="3"/>
  <c r="H2854" i="3"/>
  <c r="I2854" i="3" s="1"/>
  <c r="L2854" i="3"/>
  <c r="O2854" i="3"/>
  <c r="Y2854" i="3" s="1"/>
  <c r="C2855" i="3"/>
  <c r="D2855" i="3"/>
  <c r="G2855" i="3"/>
  <c r="H2855" i="3"/>
  <c r="I2855" i="3"/>
  <c r="J2855" i="3"/>
  <c r="L2855" i="3"/>
  <c r="O2855" i="3"/>
  <c r="Y2855" i="3" s="1"/>
  <c r="C2856" i="3"/>
  <c r="D2856" i="3"/>
  <c r="G2856" i="3"/>
  <c r="H2856" i="3"/>
  <c r="I2856" i="3"/>
  <c r="J2856" i="3" s="1"/>
  <c r="L2856" i="3"/>
  <c r="O2856" i="3"/>
  <c r="Y2856" i="3" s="1"/>
  <c r="C2857" i="3"/>
  <c r="D2857" i="3"/>
  <c r="G2857" i="3"/>
  <c r="H2857" i="3"/>
  <c r="I2857" i="3" s="1"/>
  <c r="L2857" i="3"/>
  <c r="O2857" i="3"/>
  <c r="Y2857" i="3" s="1"/>
  <c r="C2858" i="3"/>
  <c r="D2858" i="3"/>
  <c r="G2858" i="3"/>
  <c r="H2858" i="3"/>
  <c r="I2858" i="3"/>
  <c r="J2858" i="3" s="1"/>
  <c r="L2858" i="3"/>
  <c r="O2858" i="3"/>
  <c r="Y2858" i="3" s="1"/>
  <c r="C2859" i="3"/>
  <c r="D2859" i="3"/>
  <c r="G2859" i="3"/>
  <c r="H2859" i="3"/>
  <c r="I2859" i="3" s="1"/>
  <c r="M2859" i="3" s="1"/>
  <c r="L2859" i="3"/>
  <c r="O2859" i="3"/>
  <c r="Y2859" i="3"/>
  <c r="C2860" i="3"/>
  <c r="D2860" i="3"/>
  <c r="G2860" i="3"/>
  <c r="H2860" i="3"/>
  <c r="I2860" i="3" s="1"/>
  <c r="L2860" i="3"/>
  <c r="O2860" i="3"/>
  <c r="Y2860" i="3" s="1"/>
  <c r="C2861" i="3"/>
  <c r="D2861" i="3"/>
  <c r="G2861" i="3"/>
  <c r="H2861" i="3"/>
  <c r="I2861" i="3"/>
  <c r="J2861" i="3" s="1"/>
  <c r="L2861" i="3"/>
  <c r="O2861" i="3"/>
  <c r="Y2861" i="3" s="1"/>
  <c r="C2862" i="3"/>
  <c r="D2862" i="3"/>
  <c r="G2862" i="3"/>
  <c r="H2862" i="3"/>
  <c r="I2862" i="3" s="1"/>
  <c r="L2862" i="3"/>
  <c r="O2862" i="3"/>
  <c r="Y2862" i="3" s="1"/>
  <c r="C2863" i="3"/>
  <c r="D2863" i="3"/>
  <c r="G2863" i="3"/>
  <c r="H2863" i="3"/>
  <c r="I2863" i="3"/>
  <c r="J2863" i="3" s="1"/>
  <c r="L2863" i="3"/>
  <c r="O2863" i="3"/>
  <c r="Y2863" i="3" s="1"/>
  <c r="C2864" i="3"/>
  <c r="D2864" i="3"/>
  <c r="G2864" i="3"/>
  <c r="H2864" i="3"/>
  <c r="I2864" i="3"/>
  <c r="J2864" i="3" s="1"/>
  <c r="L2864" i="3"/>
  <c r="O2864" i="3"/>
  <c r="Y2864" i="3" s="1"/>
  <c r="C2865" i="3"/>
  <c r="D2865" i="3"/>
  <c r="G2865" i="3"/>
  <c r="H2865" i="3"/>
  <c r="I2865" i="3"/>
  <c r="M2865" i="3" s="1"/>
  <c r="J2865" i="3"/>
  <c r="L2865" i="3"/>
  <c r="O2865" i="3"/>
  <c r="Y2865" i="3"/>
  <c r="C2866" i="3"/>
  <c r="D2866" i="3"/>
  <c r="G2866" i="3"/>
  <c r="H2866" i="3"/>
  <c r="I2866" i="3"/>
  <c r="J2866" i="3" s="1"/>
  <c r="L2866" i="3"/>
  <c r="O2866" i="3"/>
  <c r="Y2866" i="3" s="1"/>
  <c r="C2867" i="3"/>
  <c r="D2867" i="3"/>
  <c r="G2867" i="3"/>
  <c r="H2867" i="3"/>
  <c r="I2867" i="3"/>
  <c r="L2867" i="3"/>
  <c r="O2867" i="3"/>
  <c r="Y2867" i="3"/>
  <c r="C2868" i="3"/>
  <c r="D2868" i="3"/>
  <c r="G2868" i="3"/>
  <c r="H2868" i="3"/>
  <c r="I2868" i="3" s="1"/>
  <c r="L2868" i="3"/>
  <c r="O2868" i="3"/>
  <c r="Y2868" i="3" s="1"/>
  <c r="C2869" i="3"/>
  <c r="D2869" i="3"/>
  <c r="G2869" i="3"/>
  <c r="H2869" i="3"/>
  <c r="I2869" i="3" s="1"/>
  <c r="J2869" i="3" s="1"/>
  <c r="L2869" i="3"/>
  <c r="O2869" i="3"/>
  <c r="Y2869" i="3" s="1"/>
  <c r="C2870" i="3"/>
  <c r="D2870" i="3"/>
  <c r="G2870" i="3"/>
  <c r="H2870" i="3"/>
  <c r="I2870" i="3" s="1"/>
  <c r="L2870" i="3"/>
  <c r="O2870" i="3"/>
  <c r="Y2870" i="3" s="1"/>
  <c r="C2871" i="3"/>
  <c r="D2871" i="3"/>
  <c r="G2871" i="3"/>
  <c r="H2871" i="3"/>
  <c r="I2871" i="3"/>
  <c r="J2871" i="3"/>
  <c r="L2871" i="3"/>
  <c r="O2871" i="3"/>
  <c r="Y2871" i="3" s="1"/>
  <c r="C2872" i="3"/>
  <c r="D2872" i="3"/>
  <c r="G2872" i="3"/>
  <c r="H2872" i="3"/>
  <c r="I2872" i="3"/>
  <c r="J2872" i="3" s="1"/>
  <c r="L2872" i="3"/>
  <c r="O2872" i="3"/>
  <c r="Y2872" i="3" s="1"/>
  <c r="C2873" i="3"/>
  <c r="D2873" i="3"/>
  <c r="G2873" i="3"/>
  <c r="H2873" i="3"/>
  <c r="I2873" i="3" s="1"/>
  <c r="L2873" i="3"/>
  <c r="O2873" i="3"/>
  <c r="Y2873" i="3" s="1"/>
  <c r="C2874" i="3"/>
  <c r="D2874" i="3"/>
  <c r="G2874" i="3"/>
  <c r="H2874" i="3"/>
  <c r="I2874" i="3"/>
  <c r="J2874" i="3" s="1"/>
  <c r="L2874" i="3"/>
  <c r="O2874" i="3"/>
  <c r="Y2874" i="3" s="1"/>
  <c r="C2875" i="3"/>
  <c r="D2875" i="3"/>
  <c r="G2875" i="3"/>
  <c r="H2875" i="3"/>
  <c r="I2875" i="3" s="1"/>
  <c r="M2875" i="3" s="1"/>
  <c r="L2875" i="3"/>
  <c r="O2875" i="3"/>
  <c r="Y2875" i="3"/>
  <c r="C2876" i="3"/>
  <c r="D2876" i="3"/>
  <c r="G2876" i="3"/>
  <c r="H2876" i="3"/>
  <c r="I2876" i="3" s="1"/>
  <c r="L2876" i="3"/>
  <c r="O2876" i="3"/>
  <c r="Y2876" i="3" s="1"/>
  <c r="C2877" i="3"/>
  <c r="D2877" i="3"/>
  <c r="G2877" i="3"/>
  <c r="H2877" i="3"/>
  <c r="I2877" i="3"/>
  <c r="J2877" i="3" s="1"/>
  <c r="L2877" i="3"/>
  <c r="O2877" i="3"/>
  <c r="Y2877" i="3" s="1"/>
  <c r="C2878" i="3"/>
  <c r="D2878" i="3"/>
  <c r="G2878" i="3"/>
  <c r="H2878" i="3"/>
  <c r="I2878" i="3" s="1"/>
  <c r="L2878" i="3"/>
  <c r="O2878" i="3"/>
  <c r="Y2878" i="3" s="1"/>
  <c r="C2879" i="3"/>
  <c r="D2879" i="3"/>
  <c r="G2879" i="3"/>
  <c r="H2879" i="3"/>
  <c r="I2879" i="3"/>
  <c r="J2879" i="3" s="1"/>
  <c r="L2879" i="3"/>
  <c r="O2879" i="3"/>
  <c r="Y2879" i="3" s="1"/>
  <c r="C2880" i="3"/>
  <c r="D2880" i="3"/>
  <c r="G2880" i="3"/>
  <c r="H2880" i="3"/>
  <c r="I2880" i="3"/>
  <c r="J2880" i="3" s="1"/>
  <c r="L2880" i="3"/>
  <c r="O2880" i="3"/>
  <c r="Y2880" i="3" s="1"/>
  <c r="C2881" i="3"/>
  <c r="D2881" i="3"/>
  <c r="G2881" i="3"/>
  <c r="H2881" i="3"/>
  <c r="I2881" i="3"/>
  <c r="M2881" i="3" s="1"/>
  <c r="J2881" i="3"/>
  <c r="L2881" i="3"/>
  <c r="O2881" i="3"/>
  <c r="Y2881" i="3"/>
  <c r="C2882" i="3"/>
  <c r="D2882" i="3"/>
  <c r="G2882" i="3"/>
  <c r="H2882" i="3"/>
  <c r="I2882" i="3"/>
  <c r="J2882" i="3" s="1"/>
  <c r="L2882" i="3"/>
  <c r="O2882" i="3"/>
  <c r="Y2882" i="3" s="1"/>
  <c r="C2883" i="3"/>
  <c r="D2883" i="3"/>
  <c r="G2883" i="3"/>
  <c r="H2883" i="3"/>
  <c r="I2883" i="3"/>
  <c r="L2883" i="3"/>
  <c r="O2883" i="3"/>
  <c r="Y2883" i="3"/>
  <c r="C2884" i="3"/>
  <c r="D2884" i="3"/>
  <c r="G2884" i="3"/>
  <c r="H2884" i="3"/>
  <c r="I2884" i="3" s="1"/>
  <c r="L2884" i="3"/>
  <c r="O2884" i="3"/>
  <c r="Y2884" i="3" s="1"/>
  <c r="C2885" i="3"/>
  <c r="D2885" i="3"/>
  <c r="G2885" i="3"/>
  <c r="H2885" i="3"/>
  <c r="I2885" i="3" s="1"/>
  <c r="J2885" i="3" s="1"/>
  <c r="L2885" i="3"/>
  <c r="O2885" i="3"/>
  <c r="Y2885" i="3" s="1"/>
  <c r="C2886" i="3"/>
  <c r="D2886" i="3"/>
  <c r="G2886" i="3"/>
  <c r="H2886" i="3"/>
  <c r="I2886" i="3" s="1"/>
  <c r="L2886" i="3"/>
  <c r="O2886" i="3"/>
  <c r="Y2886" i="3" s="1"/>
  <c r="C2887" i="3"/>
  <c r="D2887" i="3"/>
  <c r="G2887" i="3"/>
  <c r="H2887" i="3"/>
  <c r="I2887" i="3"/>
  <c r="J2887" i="3"/>
  <c r="L2887" i="3"/>
  <c r="O2887" i="3"/>
  <c r="Y2887" i="3" s="1"/>
  <c r="C2888" i="3"/>
  <c r="D2888" i="3"/>
  <c r="G2888" i="3"/>
  <c r="H2888" i="3"/>
  <c r="I2888" i="3"/>
  <c r="J2888" i="3" s="1"/>
  <c r="L2888" i="3"/>
  <c r="O2888" i="3"/>
  <c r="Y2888" i="3" s="1"/>
  <c r="C2889" i="3"/>
  <c r="D2889" i="3"/>
  <c r="G2889" i="3"/>
  <c r="H2889" i="3"/>
  <c r="I2889" i="3" s="1"/>
  <c r="L2889" i="3"/>
  <c r="O2889" i="3"/>
  <c r="Y2889" i="3" s="1"/>
  <c r="C2890" i="3"/>
  <c r="D2890" i="3"/>
  <c r="G2890" i="3"/>
  <c r="H2890" i="3"/>
  <c r="I2890" i="3"/>
  <c r="J2890" i="3" s="1"/>
  <c r="L2890" i="3"/>
  <c r="O2890" i="3"/>
  <c r="Y2890" i="3" s="1"/>
  <c r="C2891" i="3"/>
  <c r="D2891" i="3"/>
  <c r="G2891" i="3"/>
  <c r="H2891" i="3"/>
  <c r="I2891" i="3" s="1"/>
  <c r="M2891" i="3" s="1"/>
  <c r="L2891" i="3"/>
  <c r="O2891" i="3"/>
  <c r="Y2891" i="3"/>
  <c r="C2892" i="3"/>
  <c r="D2892" i="3"/>
  <c r="G2892" i="3"/>
  <c r="H2892" i="3"/>
  <c r="I2892" i="3" s="1"/>
  <c r="L2892" i="3"/>
  <c r="O2892" i="3"/>
  <c r="Y2892" i="3" s="1"/>
  <c r="C2893" i="3"/>
  <c r="D2893" i="3"/>
  <c r="G2893" i="3"/>
  <c r="H2893" i="3"/>
  <c r="I2893" i="3"/>
  <c r="J2893" i="3" s="1"/>
  <c r="L2893" i="3"/>
  <c r="O2893" i="3"/>
  <c r="Y2893" i="3" s="1"/>
  <c r="C2894" i="3"/>
  <c r="D2894" i="3"/>
  <c r="G2894" i="3"/>
  <c r="H2894" i="3"/>
  <c r="I2894" i="3" s="1"/>
  <c r="L2894" i="3"/>
  <c r="O2894" i="3"/>
  <c r="Y2894" i="3" s="1"/>
  <c r="C2895" i="3"/>
  <c r="D2895" i="3"/>
  <c r="G2895" i="3"/>
  <c r="H2895" i="3"/>
  <c r="I2895" i="3"/>
  <c r="J2895" i="3" s="1"/>
  <c r="L2895" i="3"/>
  <c r="O2895" i="3"/>
  <c r="Y2895" i="3" s="1"/>
  <c r="C2896" i="3"/>
  <c r="D2896" i="3"/>
  <c r="G2896" i="3"/>
  <c r="H2896" i="3"/>
  <c r="I2896" i="3"/>
  <c r="J2896" i="3" s="1"/>
  <c r="L2896" i="3"/>
  <c r="O2896" i="3"/>
  <c r="Y2896" i="3" s="1"/>
  <c r="C2897" i="3"/>
  <c r="D2897" i="3"/>
  <c r="G2897" i="3"/>
  <c r="H2897" i="3"/>
  <c r="I2897" i="3"/>
  <c r="M2897" i="3" s="1"/>
  <c r="J2897" i="3"/>
  <c r="L2897" i="3"/>
  <c r="O2897" i="3"/>
  <c r="Y2897" i="3"/>
  <c r="C2898" i="3"/>
  <c r="D2898" i="3"/>
  <c r="G2898" i="3"/>
  <c r="H2898" i="3"/>
  <c r="I2898" i="3"/>
  <c r="J2898" i="3" s="1"/>
  <c r="L2898" i="3"/>
  <c r="O2898" i="3"/>
  <c r="Y2898" i="3" s="1"/>
  <c r="C2899" i="3"/>
  <c r="D2899" i="3"/>
  <c r="G2899" i="3"/>
  <c r="H2899" i="3"/>
  <c r="I2899" i="3"/>
  <c r="L2899" i="3"/>
  <c r="O2899" i="3"/>
  <c r="Y2899" i="3"/>
  <c r="C2900" i="3"/>
  <c r="D2900" i="3"/>
  <c r="G2900" i="3"/>
  <c r="H2900" i="3"/>
  <c r="I2900" i="3" s="1"/>
  <c r="L2900" i="3"/>
  <c r="O2900" i="3"/>
  <c r="Y2900" i="3" s="1"/>
  <c r="C2901" i="3"/>
  <c r="D2901" i="3"/>
  <c r="G2901" i="3"/>
  <c r="H2901" i="3"/>
  <c r="I2901" i="3" s="1"/>
  <c r="J2901" i="3" s="1"/>
  <c r="L2901" i="3"/>
  <c r="O2901" i="3"/>
  <c r="Y2901" i="3" s="1"/>
  <c r="C2902" i="3"/>
  <c r="D2902" i="3"/>
  <c r="G2902" i="3"/>
  <c r="H2902" i="3"/>
  <c r="I2902" i="3" s="1"/>
  <c r="L2902" i="3"/>
  <c r="O2902" i="3"/>
  <c r="Y2902" i="3" s="1"/>
  <c r="C2903" i="3"/>
  <c r="D2903" i="3"/>
  <c r="G2903" i="3"/>
  <c r="H2903" i="3"/>
  <c r="I2903" i="3"/>
  <c r="J2903" i="3"/>
  <c r="L2903" i="3"/>
  <c r="O2903" i="3"/>
  <c r="Y2903" i="3" s="1"/>
  <c r="C2904" i="3"/>
  <c r="D2904" i="3"/>
  <c r="G2904" i="3"/>
  <c r="H2904" i="3"/>
  <c r="I2904" i="3"/>
  <c r="J2904" i="3" s="1"/>
  <c r="L2904" i="3"/>
  <c r="O2904" i="3"/>
  <c r="Y2904" i="3" s="1"/>
  <c r="C2905" i="3"/>
  <c r="D2905" i="3"/>
  <c r="G2905" i="3"/>
  <c r="H2905" i="3"/>
  <c r="I2905" i="3" s="1"/>
  <c r="L2905" i="3"/>
  <c r="O2905" i="3"/>
  <c r="Y2905" i="3" s="1"/>
  <c r="C2906" i="3"/>
  <c r="D2906" i="3"/>
  <c r="G2906" i="3"/>
  <c r="H2906" i="3"/>
  <c r="I2906" i="3"/>
  <c r="J2906" i="3" s="1"/>
  <c r="L2906" i="3"/>
  <c r="O2906" i="3"/>
  <c r="Y2906" i="3" s="1"/>
  <c r="C2907" i="3"/>
  <c r="D2907" i="3"/>
  <c r="G2907" i="3"/>
  <c r="H2907" i="3"/>
  <c r="I2907" i="3" s="1"/>
  <c r="M2907" i="3" s="1"/>
  <c r="L2907" i="3"/>
  <c r="O2907" i="3"/>
  <c r="Y2907" i="3"/>
  <c r="C2908" i="3"/>
  <c r="D2908" i="3"/>
  <c r="G2908" i="3"/>
  <c r="H2908" i="3"/>
  <c r="I2908" i="3" s="1"/>
  <c r="L2908" i="3"/>
  <c r="O2908" i="3"/>
  <c r="Y2908" i="3" s="1"/>
  <c r="C2909" i="3"/>
  <c r="D2909" i="3"/>
  <c r="G2909" i="3"/>
  <c r="H2909" i="3"/>
  <c r="I2909" i="3"/>
  <c r="J2909" i="3" s="1"/>
  <c r="L2909" i="3"/>
  <c r="O2909" i="3"/>
  <c r="Y2909" i="3" s="1"/>
  <c r="C2910" i="3"/>
  <c r="D2910" i="3"/>
  <c r="G2910" i="3"/>
  <c r="H2910" i="3"/>
  <c r="I2910" i="3" s="1"/>
  <c r="L2910" i="3"/>
  <c r="O2910" i="3"/>
  <c r="Y2910" i="3" s="1"/>
  <c r="C2911" i="3"/>
  <c r="D2911" i="3"/>
  <c r="G2911" i="3"/>
  <c r="H2911" i="3"/>
  <c r="I2911" i="3"/>
  <c r="J2911" i="3" s="1"/>
  <c r="L2911" i="3"/>
  <c r="O2911" i="3"/>
  <c r="Y2911" i="3" s="1"/>
  <c r="C2912" i="3"/>
  <c r="D2912" i="3"/>
  <c r="G2912" i="3"/>
  <c r="H2912" i="3"/>
  <c r="I2912" i="3"/>
  <c r="J2912" i="3" s="1"/>
  <c r="L2912" i="3"/>
  <c r="O2912" i="3"/>
  <c r="Y2912" i="3" s="1"/>
  <c r="C2913" i="3"/>
  <c r="D2913" i="3"/>
  <c r="G2913" i="3"/>
  <c r="H2913" i="3"/>
  <c r="I2913" i="3"/>
  <c r="M2913" i="3" s="1"/>
  <c r="J2913" i="3"/>
  <c r="L2913" i="3"/>
  <c r="O2913" i="3"/>
  <c r="Y2913" i="3"/>
  <c r="C2914" i="3"/>
  <c r="D2914" i="3"/>
  <c r="G2914" i="3"/>
  <c r="H2914" i="3"/>
  <c r="I2914" i="3"/>
  <c r="J2914" i="3" s="1"/>
  <c r="L2914" i="3"/>
  <c r="O2914" i="3"/>
  <c r="Y2914" i="3" s="1"/>
  <c r="C2915" i="3"/>
  <c r="D2915" i="3"/>
  <c r="G2915" i="3"/>
  <c r="H2915" i="3"/>
  <c r="I2915" i="3"/>
  <c r="L2915" i="3"/>
  <c r="O2915" i="3"/>
  <c r="Y2915" i="3"/>
  <c r="C2916" i="3"/>
  <c r="D2916" i="3"/>
  <c r="G2916" i="3"/>
  <c r="H2916" i="3"/>
  <c r="I2916" i="3" s="1"/>
  <c r="L2916" i="3"/>
  <c r="O2916" i="3"/>
  <c r="Y2916" i="3" s="1"/>
  <c r="C2917" i="3"/>
  <c r="D2917" i="3"/>
  <c r="G2917" i="3"/>
  <c r="H2917" i="3"/>
  <c r="I2917" i="3" s="1"/>
  <c r="J2917" i="3" s="1"/>
  <c r="L2917" i="3"/>
  <c r="O2917" i="3"/>
  <c r="Y2917" i="3" s="1"/>
  <c r="C2918" i="3"/>
  <c r="D2918" i="3"/>
  <c r="G2918" i="3"/>
  <c r="H2918" i="3"/>
  <c r="I2918" i="3" s="1"/>
  <c r="L2918" i="3"/>
  <c r="O2918" i="3"/>
  <c r="Y2918" i="3" s="1"/>
  <c r="C2919" i="3"/>
  <c r="D2919" i="3"/>
  <c r="G2919" i="3"/>
  <c r="H2919" i="3"/>
  <c r="I2919" i="3"/>
  <c r="J2919" i="3"/>
  <c r="L2919" i="3"/>
  <c r="O2919" i="3"/>
  <c r="Y2919" i="3" s="1"/>
  <c r="C2920" i="3"/>
  <c r="D2920" i="3"/>
  <c r="G2920" i="3"/>
  <c r="H2920" i="3"/>
  <c r="I2920" i="3"/>
  <c r="J2920" i="3" s="1"/>
  <c r="L2920" i="3"/>
  <c r="O2920" i="3"/>
  <c r="Y2920" i="3" s="1"/>
  <c r="C2921" i="3"/>
  <c r="D2921" i="3"/>
  <c r="G2921" i="3"/>
  <c r="H2921" i="3"/>
  <c r="I2921" i="3" s="1"/>
  <c r="L2921" i="3"/>
  <c r="O2921" i="3"/>
  <c r="Y2921" i="3" s="1"/>
  <c r="C2922" i="3"/>
  <c r="D2922" i="3"/>
  <c r="G2922" i="3"/>
  <c r="H2922" i="3"/>
  <c r="I2922" i="3"/>
  <c r="J2922" i="3" s="1"/>
  <c r="L2922" i="3"/>
  <c r="O2922" i="3"/>
  <c r="Y2922" i="3" s="1"/>
  <c r="C2923" i="3"/>
  <c r="D2923" i="3"/>
  <c r="G2923" i="3"/>
  <c r="H2923" i="3"/>
  <c r="I2923" i="3" s="1"/>
  <c r="M2923" i="3" s="1"/>
  <c r="L2923" i="3"/>
  <c r="O2923" i="3"/>
  <c r="Y2923" i="3"/>
  <c r="C2924" i="3"/>
  <c r="D2924" i="3"/>
  <c r="G2924" i="3"/>
  <c r="H2924" i="3"/>
  <c r="I2924" i="3" s="1"/>
  <c r="L2924" i="3"/>
  <c r="O2924" i="3"/>
  <c r="Y2924" i="3" s="1"/>
  <c r="C2925" i="3"/>
  <c r="D2925" i="3"/>
  <c r="G2925" i="3"/>
  <c r="H2925" i="3"/>
  <c r="I2925" i="3"/>
  <c r="J2925" i="3" s="1"/>
  <c r="L2925" i="3"/>
  <c r="O2925" i="3"/>
  <c r="Y2925" i="3" s="1"/>
  <c r="C2926" i="3"/>
  <c r="D2926" i="3"/>
  <c r="G2926" i="3"/>
  <c r="H2926" i="3"/>
  <c r="I2926" i="3" s="1"/>
  <c r="L2926" i="3"/>
  <c r="O2926" i="3"/>
  <c r="Y2926" i="3" s="1"/>
  <c r="C2927" i="3"/>
  <c r="D2927" i="3"/>
  <c r="G2927" i="3"/>
  <c r="H2927" i="3"/>
  <c r="I2927" i="3"/>
  <c r="J2927" i="3" s="1"/>
  <c r="L2927" i="3"/>
  <c r="O2927" i="3"/>
  <c r="Y2927" i="3" s="1"/>
  <c r="C2928" i="3"/>
  <c r="D2928" i="3"/>
  <c r="G2928" i="3"/>
  <c r="H2928" i="3"/>
  <c r="I2928" i="3"/>
  <c r="J2928" i="3" s="1"/>
  <c r="L2928" i="3"/>
  <c r="O2928" i="3"/>
  <c r="Y2928" i="3" s="1"/>
  <c r="C2929" i="3"/>
  <c r="D2929" i="3"/>
  <c r="G2929" i="3"/>
  <c r="H2929" i="3"/>
  <c r="I2929" i="3"/>
  <c r="M2929" i="3" s="1"/>
  <c r="J2929" i="3"/>
  <c r="L2929" i="3"/>
  <c r="O2929" i="3"/>
  <c r="Y2929" i="3"/>
  <c r="C2930" i="3"/>
  <c r="D2930" i="3"/>
  <c r="G2930" i="3"/>
  <c r="H2930" i="3"/>
  <c r="I2930" i="3"/>
  <c r="J2930" i="3" s="1"/>
  <c r="L2930" i="3"/>
  <c r="O2930" i="3"/>
  <c r="Y2930" i="3" s="1"/>
  <c r="C2931" i="3"/>
  <c r="D2931" i="3"/>
  <c r="G2931" i="3"/>
  <c r="H2931" i="3"/>
  <c r="I2931" i="3"/>
  <c r="L2931" i="3"/>
  <c r="O2931" i="3"/>
  <c r="Y2931" i="3"/>
  <c r="C2932" i="3"/>
  <c r="D2932" i="3"/>
  <c r="G2932" i="3"/>
  <c r="H2932" i="3"/>
  <c r="I2932" i="3" s="1"/>
  <c r="L2932" i="3"/>
  <c r="O2932" i="3"/>
  <c r="Y2932" i="3" s="1"/>
  <c r="C2933" i="3"/>
  <c r="D2933" i="3"/>
  <c r="G2933" i="3"/>
  <c r="H2933" i="3"/>
  <c r="I2933" i="3" s="1"/>
  <c r="J2933" i="3" s="1"/>
  <c r="L2933" i="3"/>
  <c r="O2933" i="3"/>
  <c r="Y2933" i="3" s="1"/>
  <c r="C2934" i="3"/>
  <c r="D2934" i="3"/>
  <c r="G2934" i="3"/>
  <c r="H2934" i="3"/>
  <c r="I2934" i="3" s="1"/>
  <c r="L2934" i="3"/>
  <c r="O2934" i="3"/>
  <c r="Y2934" i="3" s="1"/>
  <c r="C2935" i="3"/>
  <c r="D2935" i="3"/>
  <c r="G2935" i="3"/>
  <c r="H2935" i="3"/>
  <c r="I2935" i="3"/>
  <c r="J2935" i="3"/>
  <c r="L2935" i="3"/>
  <c r="O2935" i="3"/>
  <c r="Y2935" i="3" s="1"/>
  <c r="C2936" i="3"/>
  <c r="D2936" i="3"/>
  <c r="G2936" i="3"/>
  <c r="H2936" i="3"/>
  <c r="I2936" i="3"/>
  <c r="J2936" i="3" s="1"/>
  <c r="L2936" i="3"/>
  <c r="O2936" i="3"/>
  <c r="Y2936" i="3" s="1"/>
  <c r="C2937" i="3"/>
  <c r="D2937" i="3"/>
  <c r="G2937" i="3"/>
  <c r="H2937" i="3"/>
  <c r="I2937" i="3" s="1"/>
  <c r="L2937" i="3"/>
  <c r="O2937" i="3"/>
  <c r="Y2937" i="3" s="1"/>
  <c r="C2938" i="3"/>
  <c r="D2938" i="3"/>
  <c r="G2938" i="3"/>
  <c r="H2938" i="3"/>
  <c r="I2938" i="3"/>
  <c r="J2938" i="3" s="1"/>
  <c r="L2938" i="3"/>
  <c r="O2938" i="3"/>
  <c r="Y2938" i="3" s="1"/>
  <c r="C2939" i="3"/>
  <c r="D2939" i="3"/>
  <c r="G2939" i="3"/>
  <c r="H2939" i="3"/>
  <c r="I2939" i="3" s="1"/>
  <c r="M2939" i="3" s="1"/>
  <c r="L2939" i="3"/>
  <c r="O2939" i="3"/>
  <c r="Y2939" i="3"/>
  <c r="C2940" i="3"/>
  <c r="D2940" i="3"/>
  <c r="G2940" i="3"/>
  <c r="H2940" i="3"/>
  <c r="I2940" i="3" s="1"/>
  <c r="L2940" i="3"/>
  <c r="O2940" i="3"/>
  <c r="Y2940" i="3" s="1"/>
  <c r="C2941" i="3"/>
  <c r="D2941" i="3"/>
  <c r="G2941" i="3"/>
  <c r="H2941" i="3"/>
  <c r="I2941" i="3"/>
  <c r="J2941" i="3" s="1"/>
  <c r="L2941" i="3"/>
  <c r="O2941" i="3"/>
  <c r="Y2941" i="3" s="1"/>
  <c r="C2942" i="3"/>
  <c r="D2942" i="3"/>
  <c r="G2942" i="3"/>
  <c r="H2942" i="3"/>
  <c r="I2942" i="3" s="1"/>
  <c r="L2942" i="3"/>
  <c r="O2942" i="3"/>
  <c r="Y2942" i="3" s="1"/>
  <c r="C2943" i="3"/>
  <c r="D2943" i="3"/>
  <c r="G2943" i="3"/>
  <c r="H2943" i="3"/>
  <c r="I2943" i="3"/>
  <c r="J2943" i="3" s="1"/>
  <c r="L2943" i="3"/>
  <c r="O2943" i="3"/>
  <c r="Y2943" i="3" s="1"/>
  <c r="C2944" i="3"/>
  <c r="D2944" i="3"/>
  <c r="G2944" i="3"/>
  <c r="H2944" i="3"/>
  <c r="I2944" i="3"/>
  <c r="J2944" i="3" s="1"/>
  <c r="L2944" i="3"/>
  <c r="O2944" i="3"/>
  <c r="Y2944" i="3" s="1"/>
  <c r="C2945" i="3"/>
  <c r="D2945" i="3"/>
  <c r="G2945" i="3"/>
  <c r="H2945" i="3"/>
  <c r="I2945" i="3"/>
  <c r="M2945" i="3" s="1"/>
  <c r="J2945" i="3"/>
  <c r="L2945" i="3"/>
  <c r="O2945" i="3"/>
  <c r="Y2945" i="3"/>
  <c r="C2946" i="3"/>
  <c r="D2946" i="3"/>
  <c r="G2946" i="3"/>
  <c r="H2946" i="3"/>
  <c r="I2946" i="3"/>
  <c r="J2946" i="3" s="1"/>
  <c r="L2946" i="3"/>
  <c r="O2946" i="3"/>
  <c r="Y2946" i="3" s="1"/>
  <c r="C2947" i="3"/>
  <c r="D2947" i="3"/>
  <c r="G2947" i="3"/>
  <c r="H2947" i="3"/>
  <c r="I2947" i="3" s="1"/>
  <c r="L2947" i="3"/>
  <c r="O2947" i="3"/>
  <c r="Y2947" i="3" s="1"/>
  <c r="C2948" i="3"/>
  <c r="D2948" i="3"/>
  <c r="G2948" i="3"/>
  <c r="H2948" i="3"/>
  <c r="I2948" i="3"/>
  <c r="J2948" i="3" s="1"/>
  <c r="L2948" i="3"/>
  <c r="O2948" i="3"/>
  <c r="Y2948" i="3" s="1"/>
  <c r="C2949" i="3"/>
  <c r="D2949" i="3"/>
  <c r="G2949" i="3"/>
  <c r="H2949" i="3"/>
  <c r="I2949" i="3" s="1"/>
  <c r="L2949" i="3"/>
  <c r="O2949" i="3"/>
  <c r="Y2949" i="3"/>
  <c r="C2950" i="3"/>
  <c r="D2950" i="3"/>
  <c r="G2950" i="3"/>
  <c r="H2950" i="3"/>
  <c r="I2950" i="3"/>
  <c r="J2950" i="3" s="1"/>
  <c r="L2950" i="3"/>
  <c r="O2950" i="3"/>
  <c r="Y2950" i="3" s="1"/>
  <c r="C2951" i="3"/>
  <c r="D2951" i="3"/>
  <c r="G2951" i="3"/>
  <c r="H2951" i="3"/>
  <c r="I2951" i="3" s="1"/>
  <c r="L2951" i="3"/>
  <c r="O2951" i="3"/>
  <c r="Y2951" i="3" s="1"/>
  <c r="C2952" i="3"/>
  <c r="D2952" i="3"/>
  <c r="G2952" i="3"/>
  <c r="H2952" i="3"/>
  <c r="I2952" i="3"/>
  <c r="J2952" i="3" s="1"/>
  <c r="L2952" i="3"/>
  <c r="O2952" i="3"/>
  <c r="Y2952" i="3" s="1"/>
  <c r="C2953" i="3"/>
  <c r="D2953" i="3"/>
  <c r="G2953" i="3"/>
  <c r="H2953" i="3"/>
  <c r="I2953" i="3" s="1"/>
  <c r="L2953" i="3"/>
  <c r="O2953" i="3"/>
  <c r="Y2953" i="3"/>
  <c r="C2954" i="3"/>
  <c r="D2954" i="3"/>
  <c r="G2954" i="3"/>
  <c r="H2954" i="3"/>
  <c r="I2954" i="3"/>
  <c r="J2954" i="3" s="1"/>
  <c r="L2954" i="3"/>
  <c r="O2954" i="3"/>
  <c r="Y2954" i="3" s="1"/>
  <c r="C2955" i="3"/>
  <c r="D2955" i="3"/>
  <c r="G2955" i="3"/>
  <c r="H2955" i="3"/>
  <c r="I2955" i="3" s="1"/>
  <c r="L2955" i="3"/>
  <c r="O2955" i="3"/>
  <c r="Y2955" i="3" s="1"/>
  <c r="C2956" i="3"/>
  <c r="D2956" i="3"/>
  <c r="G2956" i="3"/>
  <c r="H2956" i="3"/>
  <c r="I2956" i="3"/>
  <c r="J2956" i="3" s="1"/>
  <c r="L2956" i="3"/>
  <c r="O2956" i="3"/>
  <c r="Y2956" i="3" s="1"/>
  <c r="C2957" i="3"/>
  <c r="D2957" i="3"/>
  <c r="G2957" i="3"/>
  <c r="H2957" i="3"/>
  <c r="I2957" i="3" s="1"/>
  <c r="L2957" i="3"/>
  <c r="O2957" i="3"/>
  <c r="Y2957" i="3"/>
  <c r="C2958" i="3"/>
  <c r="D2958" i="3"/>
  <c r="G2958" i="3"/>
  <c r="H2958" i="3"/>
  <c r="I2958" i="3"/>
  <c r="J2958" i="3" s="1"/>
  <c r="L2958" i="3"/>
  <c r="O2958" i="3"/>
  <c r="Y2958" i="3" s="1"/>
  <c r="C2959" i="3"/>
  <c r="D2959" i="3"/>
  <c r="G2959" i="3"/>
  <c r="H2959" i="3"/>
  <c r="I2959" i="3" s="1"/>
  <c r="L2959" i="3"/>
  <c r="O2959" i="3"/>
  <c r="Y2959" i="3" s="1"/>
  <c r="C2960" i="3"/>
  <c r="D2960" i="3"/>
  <c r="G2960" i="3"/>
  <c r="H2960" i="3"/>
  <c r="I2960" i="3"/>
  <c r="J2960" i="3" s="1"/>
  <c r="L2960" i="3"/>
  <c r="O2960" i="3"/>
  <c r="Y2960" i="3" s="1"/>
  <c r="C2961" i="3"/>
  <c r="D2961" i="3"/>
  <c r="G2961" i="3"/>
  <c r="H2961" i="3"/>
  <c r="I2961" i="3" s="1"/>
  <c r="L2961" i="3"/>
  <c r="O2961" i="3"/>
  <c r="Y2961" i="3"/>
  <c r="C2962" i="3"/>
  <c r="D2962" i="3"/>
  <c r="G2962" i="3"/>
  <c r="H2962" i="3"/>
  <c r="I2962" i="3"/>
  <c r="J2962" i="3" s="1"/>
  <c r="L2962" i="3"/>
  <c r="O2962" i="3"/>
  <c r="Y2962" i="3" s="1"/>
  <c r="C2963" i="3"/>
  <c r="D2963" i="3"/>
  <c r="G2963" i="3"/>
  <c r="H2963" i="3"/>
  <c r="I2963" i="3" s="1"/>
  <c r="L2963" i="3"/>
  <c r="O2963" i="3"/>
  <c r="Y2963" i="3" s="1"/>
  <c r="C2964" i="3"/>
  <c r="D2964" i="3"/>
  <c r="G2964" i="3"/>
  <c r="H2964" i="3"/>
  <c r="I2964" i="3"/>
  <c r="J2964" i="3" s="1"/>
  <c r="L2964" i="3"/>
  <c r="O2964" i="3"/>
  <c r="Y2964" i="3" s="1"/>
  <c r="C2965" i="3"/>
  <c r="D2965" i="3"/>
  <c r="G2965" i="3"/>
  <c r="H2965" i="3"/>
  <c r="I2965" i="3" s="1"/>
  <c r="L2965" i="3"/>
  <c r="O2965" i="3"/>
  <c r="Y2965" i="3"/>
  <c r="C2966" i="3"/>
  <c r="D2966" i="3"/>
  <c r="G2966" i="3"/>
  <c r="H2966" i="3"/>
  <c r="I2966" i="3"/>
  <c r="J2966" i="3" s="1"/>
  <c r="L2966" i="3"/>
  <c r="O2966" i="3"/>
  <c r="Y2966" i="3" s="1"/>
  <c r="C2967" i="3"/>
  <c r="D2967" i="3"/>
  <c r="G2967" i="3"/>
  <c r="H2967" i="3"/>
  <c r="I2967" i="3" s="1"/>
  <c r="L2967" i="3"/>
  <c r="O2967" i="3"/>
  <c r="Y2967" i="3" s="1"/>
  <c r="C2968" i="3"/>
  <c r="D2968" i="3"/>
  <c r="G2968" i="3"/>
  <c r="H2968" i="3"/>
  <c r="I2968" i="3"/>
  <c r="J2968" i="3" s="1"/>
  <c r="L2968" i="3"/>
  <c r="O2968" i="3"/>
  <c r="Y2968" i="3" s="1"/>
  <c r="C2969" i="3"/>
  <c r="D2969" i="3"/>
  <c r="G2969" i="3"/>
  <c r="H2969" i="3"/>
  <c r="I2969" i="3" s="1"/>
  <c r="L2969" i="3"/>
  <c r="O2969" i="3"/>
  <c r="Y2969" i="3"/>
  <c r="C2970" i="3"/>
  <c r="D2970" i="3"/>
  <c r="G2970" i="3"/>
  <c r="H2970" i="3"/>
  <c r="I2970" i="3"/>
  <c r="J2970" i="3" s="1"/>
  <c r="L2970" i="3"/>
  <c r="O2970" i="3"/>
  <c r="Y2970" i="3" s="1"/>
  <c r="C2971" i="3"/>
  <c r="D2971" i="3"/>
  <c r="G2971" i="3"/>
  <c r="H2971" i="3"/>
  <c r="I2971" i="3" s="1"/>
  <c r="L2971" i="3"/>
  <c r="O2971" i="3"/>
  <c r="Y2971" i="3" s="1"/>
  <c r="C2972" i="3"/>
  <c r="D2972" i="3"/>
  <c r="G2972" i="3"/>
  <c r="H2972" i="3"/>
  <c r="I2972" i="3"/>
  <c r="J2972" i="3" s="1"/>
  <c r="L2972" i="3"/>
  <c r="O2972" i="3"/>
  <c r="Y2972" i="3" s="1"/>
  <c r="C2973" i="3"/>
  <c r="D2973" i="3"/>
  <c r="G2973" i="3"/>
  <c r="H2973" i="3"/>
  <c r="I2973" i="3" s="1"/>
  <c r="L2973" i="3"/>
  <c r="O2973" i="3"/>
  <c r="Y2973" i="3" s="1"/>
  <c r="C2974" i="3"/>
  <c r="D2974" i="3"/>
  <c r="G2974" i="3"/>
  <c r="H2974" i="3"/>
  <c r="I2974" i="3"/>
  <c r="J2974" i="3" s="1"/>
  <c r="L2974" i="3"/>
  <c r="O2974" i="3"/>
  <c r="Y2974" i="3" s="1"/>
  <c r="C2975" i="3"/>
  <c r="D2975" i="3"/>
  <c r="G2975" i="3"/>
  <c r="H2975" i="3"/>
  <c r="I2975" i="3" s="1"/>
  <c r="L2975" i="3"/>
  <c r="O2975" i="3"/>
  <c r="Y2975" i="3" s="1"/>
  <c r="C2976" i="3"/>
  <c r="D2976" i="3"/>
  <c r="G2976" i="3"/>
  <c r="H2976" i="3"/>
  <c r="I2976" i="3"/>
  <c r="J2976" i="3" s="1"/>
  <c r="L2976" i="3"/>
  <c r="O2976" i="3"/>
  <c r="Y2976" i="3" s="1"/>
  <c r="C2977" i="3"/>
  <c r="D2977" i="3"/>
  <c r="G2977" i="3"/>
  <c r="H2977" i="3"/>
  <c r="I2977" i="3" s="1"/>
  <c r="L2977" i="3"/>
  <c r="O2977" i="3"/>
  <c r="Y2977" i="3" s="1"/>
  <c r="C2978" i="3"/>
  <c r="D2978" i="3"/>
  <c r="G2978" i="3"/>
  <c r="H2978" i="3"/>
  <c r="I2978" i="3"/>
  <c r="J2978" i="3" s="1"/>
  <c r="L2978" i="3"/>
  <c r="O2978" i="3"/>
  <c r="Y2978" i="3" s="1"/>
  <c r="C2979" i="3"/>
  <c r="D2979" i="3"/>
  <c r="G2979" i="3"/>
  <c r="H2979" i="3"/>
  <c r="I2979" i="3" s="1"/>
  <c r="L2979" i="3"/>
  <c r="O2979" i="3"/>
  <c r="Y2979" i="3" s="1"/>
  <c r="C2980" i="3"/>
  <c r="D2980" i="3"/>
  <c r="G2980" i="3"/>
  <c r="H2980" i="3"/>
  <c r="I2980" i="3"/>
  <c r="J2980" i="3" s="1"/>
  <c r="L2980" i="3"/>
  <c r="O2980" i="3"/>
  <c r="Y2980" i="3" s="1"/>
  <c r="C2981" i="3"/>
  <c r="D2981" i="3"/>
  <c r="G2981" i="3"/>
  <c r="H2981" i="3"/>
  <c r="I2981" i="3" s="1"/>
  <c r="L2981" i="3"/>
  <c r="O2981" i="3"/>
  <c r="Y2981" i="3" s="1"/>
  <c r="C2982" i="3"/>
  <c r="D2982" i="3"/>
  <c r="G2982" i="3"/>
  <c r="H2982" i="3"/>
  <c r="I2982" i="3"/>
  <c r="J2982" i="3" s="1"/>
  <c r="L2982" i="3"/>
  <c r="O2982" i="3"/>
  <c r="Y2982" i="3" s="1"/>
  <c r="C2983" i="3"/>
  <c r="D2983" i="3"/>
  <c r="G2983" i="3"/>
  <c r="H2983" i="3"/>
  <c r="I2983" i="3" s="1"/>
  <c r="L2983" i="3"/>
  <c r="O2983" i="3"/>
  <c r="Y2983" i="3" s="1"/>
  <c r="C2984" i="3"/>
  <c r="D2984" i="3"/>
  <c r="G2984" i="3"/>
  <c r="H2984" i="3"/>
  <c r="I2984" i="3"/>
  <c r="J2984" i="3" s="1"/>
  <c r="L2984" i="3"/>
  <c r="O2984" i="3"/>
  <c r="Y2984" i="3" s="1"/>
  <c r="C2985" i="3"/>
  <c r="D2985" i="3"/>
  <c r="G2985" i="3"/>
  <c r="H2985" i="3"/>
  <c r="I2985" i="3" s="1"/>
  <c r="L2985" i="3"/>
  <c r="O2985" i="3"/>
  <c r="Y2985" i="3" s="1"/>
  <c r="C2986" i="3"/>
  <c r="D2986" i="3"/>
  <c r="G2986" i="3"/>
  <c r="H2986" i="3"/>
  <c r="I2986" i="3"/>
  <c r="J2986" i="3" s="1"/>
  <c r="L2986" i="3"/>
  <c r="O2986" i="3"/>
  <c r="Y2986" i="3" s="1"/>
  <c r="C2987" i="3"/>
  <c r="D2987" i="3"/>
  <c r="G2987" i="3"/>
  <c r="H2987" i="3"/>
  <c r="I2987" i="3" s="1"/>
  <c r="L2987" i="3"/>
  <c r="O2987" i="3"/>
  <c r="Y2987" i="3" s="1"/>
  <c r="C2988" i="3"/>
  <c r="D2988" i="3"/>
  <c r="G2988" i="3"/>
  <c r="H2988" i="3"/>
  <c r="I2988" i="3"/>
  <c r="J2988" i="3" s="1"/>
  <c r="L2988" i="3"/>
  <c r="O2988" i="3"/>
  <c r="Y2988" i="3" s="1"/>
  <c r="C2989" i="3"/>
  <c r="D2989" i="3"/>
  <c r="G2989" i="3"/>
  <c r="H2989" i="3"/>
  <c r="I2989" i="3" s="1"/>
  <c r="L2989" i="3"/>
  <c r="O2989" i="3"/>
  <c r="Y2989" i="3" s="1"/>
  <c r="C2990" i="3"/>
  <c r="D2990" i="3"/>
  <c r="G2990" i="3"/>
  <c r="H2990" i="3"/>
  <c r="I2990" i="3"/>
  <c r="J2990" i="3" s="1"/>
  <c r="L2990" i="3"/>
  <c r="O2990" i="3"/>
  <c r="Y2990" i="3" s="1"/>
  <c r="C2991" i="3"/>
  <c r="D2991" i="3"/>
  <c r="G2991" i="3"/>
  <c r="H2991" i="3"/>
  <c r="I2991" i="3" s="1"/>
  <c r="L2991" i="3"/>
  <c r="O2991" i="3"/>
  <c r="Y2991" i="3" s="1"/>
  <c r="C2992" i="3"/>
  <c r="D2992" i="3"/>
  <c r="G2992" i="3"/>
  <c r="H2992" i="3"/>
  <c r="I2992" i="3"/>
  <c r="J2992" i="3" s="1"/>
  <c r="L2992" i="3"/>
  <c r="O2992" i="3"/>
  <c r="Y2992" i="3" s="1"/>
  <c r="C2993" i="3"/>
  <c r="D2993" i="3"/>
  <c r="G2993" i="3"/>
  <c r="H2993" i="3"/>
  <c r="I2993" i="3" s="1"/>
  <c r="L2993" i="3"/>
  <c r="O2993" i="3"/>
  <c r="Y2993" i="3" s="1"/>
  <c r="C2994" i="3"/>
  <c r="D2994" i="3"/>
  <c r="G2994" i="3"/>
  <c r="H2994" i="3"/>
  <c r="I2994" i="3"/>
  <c r="J2994" i="3" s="1"/>
  <c r="L2994" i="3"/>
  <c r="O2994" i="3"/>
  <c r="Y2994" i="3" s="1"/>
  <c r="C2995" i="3"/>
  <c r="D2995" i="3"/>
  <c r="G2995" i="3"/>
  <c r="H2995" i="3"/>
  <c r="I2995" i="3" s="1"/>
  <c r="L2995" i="3"/>
  <c r="O2995" i="3"/>
  <c r="Y2995" i="3" s="1"/>
  <c r="C2996" i="3"/>
  <c r="D2996" i="3"/>
  <c r="G2996" i="3"/>
  <c r="H2996" i="3"/>
  <c r="I2996" i="3"/>
  <c r="J2996" i="3" s="1"/>
  <c r="L2996" i="3"/>
  <c r="O2996" i="3"/>
  <c r="Y2996" i="3" s="1"/>
  <c r="C2997" i="3"/>
  <c r="D2997" i="3"/>
  <c r="G2997" i="3"/>
  <c r="H2997" i="3"/>
  <c r="I2997" i="3" s="1"/>
  <c r="L2997" i="3"/>
  <c r="O2997" i="3"/>
  <c r="Y2997" i="3" s="1"/>
  <c r="C2998" i="3"/>
  <c r="D2998" i="3"/>
  <c r="G2998" i="3"/>
  <c r="H2998" i="3"/>
  <c r="I2998" i="3"/>
  <c r="J2998" i="3" s="1"/>
  <c r="L2998" i="3"/>
  <c r="O2998" i="3"/>
  <c r="Y2998" i="3" s="1"/>
  <c r="C2999" i="3"/>
  <c r="D2999" i="3"/>
  <c r="G2999" i="3"/>
  <c r="H2999" i="3"/>
  <c r="I2999" i="3" s="1"/>
  <c r="L2999" i="3"/>
  <c r="O2999" i="3"/>
  <c r="Y2999" i="3" s="1"/>
  <c r="C3000" i="3"/>
  <c r="D3000" i="3"/>
  <c r="G3000" i="3"/>
  <c r="H3000" i="3"/>
  <c r="I3000" i="3"/>
  <c r="J3000" i="3" s="1"/>
  <c r="L3000" i="3"/>
  <c r="O3000" i="3"/>
  <c r="Y3000" i="3" s="1"/>
  <c r="C3001" i="3"/>
  <c r="D3001" i="3"/>
  <c r="G3001" i="3"/>
  <c r="H3001" i="3"/>
  <c r="I3001" i="3" s="1"/>
  <c r="L3001" i="3"/>
  <c r="O3001" i="3"/>
  <c r="Y3001" i="3" s="1"/>
  <c r="C3002" i="3"/>
  <c r="D3002" i="3"/>
  <c r="G3002" i="3"/>
  <c r="H3002" i="3"/>
  <c r="I3002" i="3"/>
  <c r="J3002" i="3" s="1"/>
  <c r="L3002" i="3"/>
  <c r="O3002" i="3"/>
  <c r="Y3002" i="3" s="1"/>
  <c r="C3003" i="3"/>
  <c r="D3003" i="3"/>
  <c r="G3003" i="3"/>
  <c r="H3003" i="3"/>
  <c r="I3003" i="3" s="1"/>
  <c r="L3003" i="3"/>
  <c r="O3003" i="3"/>
  <c r="Y3003" i="3" s="1"/>
  <c r="C3004" i="3"/>
  <c r="D3004" i="3"/>
  <c r="G3004" i="3"/>
  <c r="H3004" i="3"/>
  <c r="I3004" i="3"/>
  <c r="J3004" i="3" s="1"/>
  <c r="L3004" i="3"/>
  <c r="O3004" i="3"/>
  <c r="Y3004" i="3" s="1"/>
  <c r="C3005" i="3"/>
  <c r="D3005" i="3"/>
  <c r="G3005" i="3"/>
  <c r="H3005" i="3"/>
  <c r="I3005" i="3" s="1"/>
  <c r="L3005" i="3"/>
  <c r="O3005" i="3"/>
  <c r="Y3005" i="3" s="1"/>
  <c r="C3006" i="3"/>
  <c r="D3006" i="3"/>
  <c r="G3006" i="3"/>
  <c r="H3006" i="3"/>
  <c r="I3006" i="3"/>
  <c r="J3006" i="3" s="1"/>
  <c r="L3006" i="3"/>
  <c r="O3006" i="3"/>
  <c r="Y3006" i="3" s="1"/>
  <c r="C3007" i="3"/>
  <c r="D3007" i="3"/>
  <c r="G3007" i="3"/>
  <c r="H3007" i="3"/>
  <c r="I3007" i="3" s="1"/>
  <c r="L3007" i="3"/>
  <c r="O3007" i="3"/>
  <c r="Y3007" i="3" s="1"/>
  <c r="C3008" i="3"/>
  <c r="D3008" i="3"/>
  <c r="G3008" i="3"/>
  <c r="H3008" i="3"/>
  <c r="I3008" i="3"/>
  <c r="J3008" i="3" s="1"/>
  <c r="L3008" i="3"/>
  <c r="O3008" i="3"/>
  <c r="Y3008" i="3" s="1"/>
  <c r="C3009" i="3"/>
  <c r="D3009" i="3"/>
  <c r="G3009" i="3"/>
  <c r="H3009" i="3"/>
  <c r="I3009" i="3" s="1"/>
  <c r="L3009" i="3"/>
  <c r="O3009" i="3"/>
  <c r="Y3009" i="3" s="1"/>
  <c r="C3010" i="3"/>
  <c r="D3010" i="3"/>
  <c r="G3010" i="3"/>
  <c r="H3010" i="3"/>
  <c r="I3010" i="3"/>
  <c r="J3010" i="3" s="1"/>
  <c r="L3010" i="3"/>
  <c r="O3010" i="3"/>
  <c r="Y3010" i="3" s="1"/>
  <c r="C3011" i="3"/>
  <c r="D3011" i="3"/>
  <c r="G3011" i="3"/>
  <c r="H3011" i="3"/>
  <c r="I3011" i="3" s="1"/>
  <c r="L3011" i="3"/>
  <c r="O3011" i="3"/>
  <c r="Y3011" i="3" s="1"/>
  <c r="C3012" i="3"/>
  <c r="D3012" i="3"/>
  <c r="G3012" i="3"/>
  <c r="H3012" i="3"/>
  <c r="I3012" i="3"/>
  <c r="J3012" i="3" s="1"/>
  <c r="L3012" i="3"/>
  <c r="O3012" i="3"/>
  <c r="Y3012" i="3" s="1"/>
  <c r="C3013" i="3"/>
  <c r="D3013" i="3"/>
  <c r="G3013" i="3"/>
  <c r="H3013" i="3"/>
  <c r="I3013" i="3" s="1"/>
  <c r="L3013" i="3"/>
  <c r="O3013" i="3"/>
  <c r="Y3013" i="3" s="1"/>
  <c r="C3014" i="3"/>
  <c r="D3014" i="3"/>
  <c r="G3014" i="3"/>
  <c r="H3014" i="3"/>
  <c r="I3014" i="3"/>
  <c r="J3014" i="3" s="1"/>
  <c r="L3014" i="3"/>
  <c r="O3014" i="3"/>
  <c r="Y3014" i="3" s="1"/>
  <c r="C3015" i="3"/>
  <c r="D3015" i="3"/>
  <c r="G3015" i="3"/>
  <c r="H3015" i="3"/>
  <c r="I3015" i="3" s="1"/>
  <c r="L3015" i="3"/>
  <c r="O3015" i="3"/>
  <c r="Y3015" i="3" s="1"/>
  <c r="C3016" i="3"/>
  <c r="D3016" i="3"/>
  <c r="G3016" i="3"/>
  <c r="H3016" i="3"/>
  <c r="I3016" i="3"/>
  <c r="J3016" i="3" s="1"/>
  <c r="L3016" i="3"/>
  <c r="O3016" i="3"/>
  <c r="Y3016" i="3" s="1"/>
  <c r="C3017" i="3"/>
  <c r="D3017" i="3"/>
  <c r="G3017" i="3"/>
  <c r="H3017" i="3"/>
  <c r="I3017" i="3" s="1"/>
  <c r="L3017" i="3"/>
  <c r="O3017" i="3"/>
  <c r="Y3017" i="3" s="1"/>
  <c r="C3018" i="3"/>
  <c r="D3018" i="3"/>
  <c r="G3018" i="3"/>
  <c r="H3018" i="3"/>
  <c r="I3018" i="3"/>
  <c r="J3018" i="3" s="1"/>
  <c r="L3018" i="3"/>
  <c r="O3018" i="3"/>
  <c r="Y3018" i="3" s="1"/>
  <c r="C3019" i="3"/>
  <c r="D3019" i="3"/>
  <c r="G3019" i="3"/>
  <c r="H3019" i="3"/>
  <c r="I3019" i="3" s="1"/>
  <c r="L3019" i="3"/>
  <c r="O3019" i="3"/>
  <c r="Y3019" i="3" s="1"/>
  <c r="C3020" i="3"/>
  <c r="D3020" i="3"/>
  <c r="G3020" i="3"/>
  <c r="H3020" i="3"/>
  <c r="I3020" i="3"/>
  <c r="J3020" i="3" s="1"/>
  <c r="L3020" i="3"/>
  <c r="O3020" i="3"/>
  <c r="Y3020" i="3" s="1"/>
  <c r="C3021" i="3"/>
  <c r="D3021" i="3"/>
  <c r="G3021" i="3"/>
  <c r="H3021" i="3"/>
  <c r="I3021" i="3" s="1"/>
  <c r="L3021" i="3"/>
  <c r="O3021" i="3"/>
  <c r="Y3021" i="3" s="1"/>
  <c r="C3022" i="3"/>
  <c r="D3022" i="3"/>
  <c r="G3022" i="3"/>
  <c r="H3022" i="3"/>
  <c r="I3022" i="3"/>
  <c r="J3022" i="3" s="1"/>
  <c r="L3022" i="3"/>
  <c r="O3022" i="3"/>
  <c r="Y3022" i="3" s="1"/>
  <c r="C3023" i="3"/>
  <c r="D3023" i="3"/>
  <c r="G3023" i="3"/>
  <c r="H3023" i="3"/>
  <c r="I3023" i="3" s="1"/>
  <c r="L3023" i="3"/>
  <c r="O3023" i="3"/>
  <c r="Y3023" i="3" s="1"/>
  <c r="C3024" i="3"/>
  <c r="D3024" i="3"/>
  <c r="G3024" i="3"/>
  <c r="H3024" i="3"/>
  <c r="I3024" i="3"/>
  <c r="J3024" i="3" s="1"/>
  <c r="L3024" i="3"/>
  <c r="O3024" i="3"/>
  <c r="Y3024" i="3" s="1"/>
  <c r="C3025" i="3"/>
  <c r="D3025" i="3"/>
  <c r="G3025" i="3"/>
  <c r="H3025" i="3"/>
  <c r="I3025" i="3" s="1"/>
  <c r="L3025" i="3"/>
  <c r="O3025" i="3"/>
  <c r="Y3025" i="3" s="1"/>
  <c r="C3026" i="3"/>
  <c r="D3026" i="3"/>
  <c r="G3026" i="3"/>
  <c r="H3026" i="3"/>
  <c r="I3026" i="3"/>
  <c r="J3026" i="3" s="1"/>
  <c r="L3026" i="3"/>
  <c r="O3026" i="3"/>
  <c r="Y3026" i="3" s="1"/>
  <c r="C3027" i="3"/>
  <c r="D3027" i="3"/>
  <c r="G3027" i="3"/>
  <c r="H3027" i="3"/>
  <c r="I3027" i="3" s="1"/>
  <c r="L3027" i="3"/>
  <c r="O3027" i="3"/>
  <c r="Y3027" i="3" s="1"/>
  <c r="C3028" i="3"/>
  <c r="D3028" i="3"/>
  <c r="G3028" i="3"/>
  <c r="H3028" i="3"/>
  <c r="I3028" i="3"/>
  <c r="J3028" i="3" s="1"/>
  <c r="L3028" i="3"/>
  <c r="O3028" i="3"/>
  <c r="Y3028" i="3" s="1"/>
  <c r="C3029" i="3"/>
  <c r="D3029" i="3"/>
  <c r="G3029" i="3"/>
  <c r="H3029" i="3"/>
  <c r="I3029" i="3" s="1"/>
  <c r="L3029" i="3"/>
  <c r="O3029" i="3"/>
  <c r="Y3029" i="3" s="1"/>
  <c r="C3030" i="3"/>
  <c r="D3030" i="3"/>
  <c r="G3030" i="3"/>
  <c r="H3030" i="3"/>
  <c r="I3030" i="3"/>
  <c r="J3030" i="3" s="1"/>
  <c r="L3030" i="3"/>
  <c r="O3030" i="3"/>
  <c r="Y3030" i="3" s="1"/>
  <c r="C3031" i="3"/>
  <c r="D3031" i="3"/>
  <c r="G3031" i="3"/>
  <c r="H3031" i="3"/>
  <c r="I3031" i="3" s="1"/>
  <c r="L3031" i="3"/>
  <c r="O3031" i="3"/>
  <c r="Y3031" i="3" s="1"/>
  <c r="C3032" i="3"/>
  <c r="D3032" i="3"/>
  <c r="G3032" i="3"/>
  <c r="H3032" i="3"/>
  <c r="I3032" i="3"/>
  <c r="J3032" i="3" s="1"/>
  <c r="L3032" i="3"/>
  <c r="O3032" i="3"/>
  <c r="Y3032" i="3" s="1"/>
  <c r="C3033" i="3"/>
  <c r="D3033" i="3"/>
  <c r="G3033" i="3"/>
  <c r="H3033" i="3"/>
  <c r="I3033" i="3" s="1"/>
  <c r="L3033" i="3"/>
  <c r="O3033" i="3"/>
  <c r="Y3033" i="3" s="1"/>
  <c r="C3034" i="3"/>
  <c r="D3034" i="3"/>
  <c r="G3034" i="3"/>
  <c r="H3034" i="3"/>
  <c r="I3034" i="3"/>
  <c r="J3034" i="3" s="1"/>
  <c r="L3034" i="3"/>
  <c r="O3034" i="3"/>
  <c r="Y3034" i="3" s="1"/>
  <c r="C3035" i="3"/>
  <c r="D3035" i="3"/>
  <c r="G3035" i="3"/>
  <c r="H3035" i="3"/>
  <c r="I3035" i="3" s="1"/>
  <c r="L3035" i="3"/>
  <c r="O3035" i="3"/>
  <c r="Y3035" i="3" s="1"/>
  <c r="C3036" i="3"/>
  <c r="D3036" i="3"/>
  <c r="G3036" i="3"/>
  <c r="H3036" i="3"/>
  <c r="I3036" i="3"/>
  <c r="J3036" i="3" s="1"/>
  <c r="L3036" i="3"/>
  <c r="O3036" i="3"/>
  <c r="Y3036" i="3" s="1"/>
  <c r="C3037" i="3"/>
  <c r="D3037" i="3"/>
  <c r="G3037" i="3"/>
  <c r="H3037" i="3"/>
  <c r="I3037" i="3" s="1"/>
  <c r="L3037" i="3"/>
  <c r="O3037" i="3"/>
  <c r="Y3037" i="3" s="1"/>
  <c r="C3038" i="3"/>
  <c r="D3038" i="3"/>
  <c r="G3038" i="3"/>
  <c r="H3038" i="3"/>
  <c r="I3038" i="3"/>
  <c r="J3038" i="3" s="1"/>
  <c r="L3038" i="3"/>
  <c r="O3038" i="3"/>
  <c r="Y3038" i="3" s="1"/>
  <c r="C3039" i="3"/>
  <c r="D3039" i="3"/>
  <c r="G3039" i="3"/>
  <c r="H3039" i="3"/>
  <c r="I3039" i="3" s="1"/>
  <c r="L3039" i="3"/>
  <c r="O3039" i="3"/>
  <c r="Y3039" i="3" s="1"/>
  <c r="C3040" i="3"/>
  <c r="D3040" i="3"/>
  <c r="G3040" i="3"/>
  <c r="H3040" i="3"/>
  <c r="I3040" i="3"/>
  <c r="L3040" i="3"/>
  <c r="O3040" i="3"/>
  <c r="Y3040" i="3" s="1"/>
  <c r="C3041" i="3"/>
  <c r="D3041" i="3"/>
  <c r="G3041" i="3"/>
  <c r="H3041" i="3"/>
  <c r="I3041" i="3" s="1"/>
  <c r="L3041" i="3"/>
  <c r="O3041" i="3"/>
  <c r="Y3041" i="3" s="1"/>
  <c r="C3042" i="3"/>
  <c r="D3042" i="3"/>
  <c r="G3042" i="3"/>
  <c r="H3042" i="3"/>
  <c r="I3042" i="3"/>
  <c r="L3042" i="3"/>
  <c r="O3042" i="3"/>
  <c r="Y3042" i="3" s="1"/>
  <c r="C3043" i="3"/>
  <c r="D3043" i="3"/>
  <c r="G3043" i="3"/>
  <c r="H3043" i="3"/>
  <c r="I3043" i="3" s="1"/>
  <c r="L3043" i="3"/>
  <c r="O3043" i="3"/>
  <c r="Y3043" i="3" s="1"/>
  <c r="C3044" i="3"/>
  <c r="D3044" i="3"/>
  <c r="G3044" i="3"/>
  <c r="H3044" i="3"/>
  <c r="I3044" i="3"/>
  <c r="L3044" i="3"/>
  <c r="O3044" i="3"/>
  <c r="Y3044" i="3" s="1"/>
  <c r="C3045" i="3"/>
  <c r="D3045" i="3"/>
  <c r="G3045" i="3"/>
  <c r="H3045" i="3"/>
  <c r="I3045" i="3" s="1"/>
  <c r="J3045" i="3" s="1"/>
  <c r="L3045" i="3"/>
  <c r="O3045" i="3"/>
  <c r="Y3045" i="3" s="1"/>
  <c r="C3046" i="3"/>
  <c r="D3046" i="3"/>
  <c r="G3046" i="3"/>
  <c r="H3046" i="3"/>
  <c r="I3046" i="3"/>
  <c r="L3046" i="3"/>
  <c r="O3046" i="3"/>
  <c r="Y3046" i="3" s="1"/>
  <c r="C3047" i="3"/>
  <c r="D3047" i="3"/>
  <c r="G3047" i="3"/>
  <c r="H3047" i="3"/>
  <c r="I3047" i="3" s="1"/>
  <c r="J3047" i="3" s="1"/>
  <c r="L3047" i="3"/>
  <c r="O3047" i="3"/>
  <c r="Y3047" i="3" s="1"/>
  <c r="C3048" i="3"/>
  <c r="D3048" i="3"/>
  <c r="G3048" i="3"/>
  <c r="H3048" i="3"/>
  <c r="I3048" i="3"/>
  <c r="L3048" i="3"/>
  <c r="O3048" i="3"/>
  <c r="Y3048" i="3" s="1"/>
  <c r="C3049" i="3"/>
  <c r="D3049" i="3"/>
  <c r="G3049" i="3"/>
  <c r="H3049" i="3"/>
  <c r="I3049" i="3" s="1"/>
  <c r="J3049" i="3" s="1"/>
  <c r="L3049" i="3"/>
  <c r="O3049" i="3"/>
  <c r="Y3049" i="3" s="1"/>
  <c r="C3050" i="3"/>
  <c r="D3050" i="3"/>
  <c r="G3050" i="3"/>
  <c r="H3050" i="3"/>
  <c r="I3050" i="3"/>
  <c r="L3050" i="3"/>
  <c r="O3050" i="3"/>
  <c r="Y3050" i="3" s="1"/>
  <c r="C3051" i="3"/>
  <c r="D3051" i="3"/>
  <c r="G3051" i="3"/>
  <c r="H3051" i="3"/>
  <c r="I3051" i="3" s="1"/>
  <c r="J3051" i="3" s="1"/>
  <c r="L3051" i="3"/>
  <c r="O3051" i="3"/>
  <c r="Y3051" i="3" s="1"/>
  <c r="C3052" i="3"/>
  <c r="D3052" i="3"/>
  <c r="G3052" i="3"/>
  <c r="H3052" i="3"/>
  <c r="I3052" i="3"/>
  <c r="L3052" i="3"/>
  <c r="O3052" i="3"/>
  <c r="Y3052" i="3" s="1"/>
  <c r="C3053" i="3"/>
  <c r="D3053" i="3"/>
  <c r="G3053" i="3"/>
  <c r="H3053" i="3"/>
  <c r="I3053" i="3" s="1"/>
  <c r="J3053" i="3" s="1"/>
  <c r="L3053" i="3"/>
  <c r="O3053" i="3"/>
  <c r="Y3053" i="3" s="1"/>
  <c r="C3054" i="3"/>
  <c r="D3054" i="3"/>
  <c r="G3054" i="3"/>
  <c r="H3054" i="3"/>
  <c r="I3054" i="3"/>
  <c r="L3054" i="3"/>
  <c r="O3054" i="3"/>
  <c r="Y3054" i="3" s="1"/>
  <c r="C3055" i="3"/>
  <c r="D3055" i="3"/>
  <c r="G3055" i="3"/>
  <c r="H3055" i="3"/>
  <c r="I3055" i="3" s="1"/>
  <c r="J3055" i="3" s="1"/>
  <c r="L3055" i="3"/>
  <c r="O3055" i="3"/>
  <c r="Y3055" i="3" s="1"/>
  <c r="C3056" i="3"/>
  <c r="D3056" i="3"/>
  <c r="G3056" i="3"/>
  <c r="H3056" i="3"/>
  <c r="I3056" i="3"/>
  <c r="L3056" i="3"/>
  <c r="O3056" i="3"/>
  <c r="Y3056" i="3" s="1"/>
  <c r="C3057" i="3"/>
  <c r="D3057" i="3"/>
  <c r="G3057" i="3"/>
  <c r="H3057" i="3"/>
  <c r="I3057" i="3" s="1"/>
  <c r="J3057" i="3" s="1"/>
  <c r="L3057" i="3"/>
  <c r="O3057" i="3"/>
  <c r="Y3057" i="3" s="1"/>
  <c r="C3058" i="3"/>
  <c r="D3058" i="3"/>
  <c r="G3058" i="3"/>
  <c r="H3058" i="3"/>
  <c r="I3058" i="3"/>
  <c r="L3058" i="3"/>
  <c r="O3058" i="3"/>
  <c r="Y3058" i="3" s="1"/>
  <c r="C3059" i="3"/>
  <c r="D3059" i="3"/>
  <c r="G3059" i="3"/>
  <c r="H3059" i="3"/>
  <c r="I3059" i="3" s="1"/>
  <c r="J3059" i="3" s="1"/>
  <c r="L3059" i="3"/>
  <c r="O3059" i="3"/>
  <c r="Y3059" i="3" s="1"/>
  <c r="C3060" i="3"/>
  <c r="D3060" i="3"/>
  <c r="G3060" i="3"/>
  <c r="H3060" i="3"/>
  <c r="I3060" i="3"/>
  <c r="L3060" i="3"/>
  <c r="O3060" i="3"/>
  <c r="Y3060" i="3" s="1"/>
  <c r="C3061" i="3"/>
  <c r="D3061" i="3"/>
  <c r="G3061" i="3"/>
  <c r="H3061" i="3"/>
  <c r="I3061" i="3" s="1"/>
  <c r="J3061" i="3" s="1"/>
  <c r="L3061" i="3"/>
  <c r="O3061" i="3"/>
  <c r="Y3061" i="3" s="1"/>
  <c r="C3062" i="3"/>
  <c r="D3062" i="3"/>
  <c r="G3062" i="3"/>
  <c r="H3062" i="3"/>
  <c r="I3062" i="3"/>
  <c r="L3062" i="3"/>
  <c r="O3062" i="3"/>
  <c r="Y3062" i="3" s="1"/>
  <c r="C3063" i="3"/>
  <c r="D3063" i="3"/>
  <c r="G3063" i="3"/>
  <c r="H3063" i="3"/>
  <c r="I3063" i="3" s="1"/>
  <c r="J3063" i="3" s="1"/>
  <c r="L3063" i="3"/>
  <c r="O3063" i="3"/>
  <c r="Y3063" i="3" s="1"/>
  <c r="C3064" i="3"/>
  <c r="D3064" i="3"/>
  <c r="G3064" i="3"/>
  <c r="H3064" i="3"/>
  <c r="I3064" i="3"/>
  <c r="L3064" i="3"/>
  <c r="O3064" i="3"/>
  <c r="Y3064" i="3" s="1"/>
  <c r="C3065" i="3"/>
  <c r="D3065" i="3"/>
  <c r="G3065" i="3"/>
  <c r="H3065" i="3"/>
  <c r="I3065" i="3" s="1"/>
  <c r="J3065" i="3" s="1"/>
  <c r="L3065" i="3"/>
  <c r="O3065" i="3"/>
  <c r="Y3065" i="3" s="1"/>
  <c r="C3066" i="3"/>
  <c r="D3066" i="3"/>
  <c r="G3066" i="3"/>
  <c r="H3066" i="3"/>
  <c r="I3066" i="3"/>
  <c r="L3066" i="3"/>
  <c r="O3066" i="3"/>
  <c r="Y3066" i="3" s="1"/>
  <c r="C3067" i="3"/>
  <c r="D3067" i="3"/>
  <c r="G3067" i="3"/>
  <c r="H3067" i="3"/>
  <c r="I3067" i="3" s="1"/>
  <c r="J3067" i="3" s="1"/>
  <c r="L3067" i="3"/>
  <c r="O3067" i="3"/>
  <c r="Y3067" i="3" s="1"/>
  <c r="C3068" i="3"/>
  <c r="D3068" i="3"/>
  <c r="G3068" i="3"/>
  <c r="H3068" i="3"/>
  <c r="I3068" i="3"/>
  <c r="L3068" i="3"/>
  <c r="O3068" i="3"/>
  <c r="Y3068" i="3" s="1"/>
  <c r="C3069" i="3"/>
  <c r="D3069" i="3"/>
  <c r="G3069" i="3"/>
  <c r="H3069" i="3"/>
  <c r="I3069" i="3" s="1"/>
  <c r="J3069" i="3" s="1"/>
  <c r="L3069" i="3"/>
  <c r="O3069" i="3"/>
  <c r="Y3069" i="3" s="1"/>
  <c r="C3070" i="3"/>
  <c r="D3070" i="3"/>
  <c r="G3070" i="3"/>
  <c r="H3070" i="3"/>
  <c r="I3070" i="3"/>
  <c r="L3070" i="3"/>
  <c r="O3070" i="3"/>
  <c r="Y3070" i="3" s="1"/>
  <c r="C3071" i="3"/>
  <c r="D3071" i="3"/>
  <c r="G3071" i="3"/>
  <c r="H3071" i="3"/>
  <c r="I3071" i="3" s="1"/>
  <c r="L3071" i="3"/>
  <c r="O3071" i="3"/>
  <c r="Y3071" i="3" s="1"/>
  <c r="C3072" i="3"/>
  <c r="D3072" i="3"/>
  <c r="G3072" i="3"/>
  <c r="H3072" i="3"/>
  <c r="I3072" i="3" s="1"/>
  <c r="L3072" i="3"/>
  <c r="O3072" i="3"/>
  <c r="Y3072" i="3" s="1"/>
  <c r="C3073" i="3"/>
  <c r="D3073" i="3"/>
  <c r="G3073" i="3"/>
  <c r="H3073" i="3"/>
  <c r="I3073" i="3"/>
  <c r="M3073" i="3" s="1"/>
  <c r="L3073" i="3"/>
  <c r="O3073" i="3"/>
  <c r="Y3073" i="3" s="1"/>
  <c r="C3074" i="3"/>
  <c r="D3074" i="3"/>
  <c r="G3074" i="3"/>
  <c r="H3074" i="3"/>
  <c r="I3074" i="3"/>
  <c r="L3074" i="3"/>
  <c r="O3074" i="3"/>
  <c r="Y3074" i="3" s="1"/>
  <c r="C3075" i="3"/>
  <c r="D3075" i="3"/>
  <c r="G3075" i="3"/>
  <c r="H3075" i="3"/>
  <c r="I3075" i="3" s="1"/>
  <c r="L3075" i="3"/>
  <c r="O3075" i="3"/>
  <c r="Y3075" i="3" s="1"/>
  <c r="C3076" i="3"/>
  <c r="D3076" i="3"/>
  <c r="G3076" i="3"/>
  <c r="H3076" i="3"/>
  <c r="I3076" i="3" s="1"/>
  <c r="L3076" i="3"/>
  <c r="O3076" i="3"/>
  <c r="Y3076" i="3" s="1"/>
  <c r="C3077" i="3"/>
  <c r="D3077" i="3"/>
  <c r="G3077" i="3"/>
  <c r="H3077" i="3"/>
  <c r="I3077" i="3"/>
  <c r="M3077" i="3" s="1"/>
  <c r="L3077" i="3"/>
  <c r="O3077" i="3"/>
  <c r="Y3077" i="3" s="1"/>
  <c r="C3078" i="3"/>
  <c r="D3078" i="3"/>
  <c r="G3078" i="3"/>
  <c r="H3078" i="3"/>
  <c r="I3078" i="3"/>
  <c r="L3078" i="3"/>
  <c r="O3078" i="3"/>
  <c r="Y3078" i="3" s="1"/>
  <c r="C3079" i="3"/>
  <c r="D3079" i="3"/>
  <c r="G3079" i="3"/>
  <c r="H3079" i="3"/>
  <c r="I3079" i="3" s="1"/>
  <c r="L3079" i="3"/>
  <c r="O3079" i="3"/>
  <c r="Y3079" i="3" s="1"/>
  <c r="C3080" i="3"/>
  <c r="D3080" i="3"/>
  <c r="G3080" i="3"/>
  <c r="H3080" i="3"/>
  <c r="I3080" i="3" s="1"/>
  <c r="L3080" i="3"/>
  <c r="O3080" i="3"/>
  <c r="Y3080" i="3" s="1"/>
  <c r="C3081" i="3"/>
  <c r="D3081" i="3"/>
  <c r="G3081" i="3"/>
  <c r="H3081" i="3"/>
  <c r="I3081" i="3"/>
  <c r="M3081" i="3" s="1"/>
  <c r="L3081" i="3"/>
  <c r="O3081" i="3"/>
  <c r="Y3081" i="3" s="1"/>
  <c r="C3082" i="3"/>
  <c r="D3082" i="3"/>
  <c r="G3082" i="3"/>
  <c r="H3082" i="3"/>
  <c r="I3082" i="3"/>
  <c r="L3082" i="3"/>
  <c r="O3082" i="3"/>
  <c r="Y3082" i="3" s="1"/>
  <c r="C3083" i="3"/>
  <c r="D3083" i="3"/>
  <c r="G3083" i="3"/>
  <c r="H3083" i="3"/>
  <c r="I3083" i="3" s="1"/>
  <c r="L3083" i="3"/>
  <c r="O3083" i="3"/>
  <c r="Y3083" i="3" s="1"/>
  <c r="C3084" i="3"/>
  <c r="D3084" i="3"/>
  <c r="G3084" i="3"/>
  <c r="H3084" i="3"/>
  <c r="I3084" i="3" s="1"/>
  <c r="L3084" i="3"/>
  <c r="O3084" i="3"/>
  <c r="Y3084" i="3" s="1"/>
  <c r="C3085" i="3"/>
  <c r="D3085" i="3"/>
  <c r="G3085" i="3"/>
  <c r="H3085" i="3"/>
  <c r="I3085" i="3"/>
  <c r="L3085" i="3"/>
  <c r="O3085" i="3"/>
  <c r="Y3085" i="3" s="1"/>
  <c r="C3086" i="3"/>
  <c r="D3086" i="3"/>
  <c r="G3086" i="3"/>
  <c r="H3086" i="3"/>
  <c r="I3086" i="3"/>
  <c r="L3086" i="3"/>
  <c r="O3086" i="3"/>
  <c r="Y3086" i="3" s="1"/>
  <c r="C3087" i="3"/>
  <c r="D3087" i="3"/>
  <c r="G3087" i="3"/>
  <c r="H3087" i="3"/>
  <c r="I3087" i="3" s="1"/>
  <c r="L3087" i="3"/>
  <c r="O3087" i="3"/>
  <c r="Y3087" i="3" s="1"/>
  <c r="C3088" i="3"/>
  <c r="D3088" i="3"/>
  <c r="G3088" i="3"/>
  <c r="H3088" i="3"/>
  <c r="I3088" i="3" s="1"/>
  <c r="L3088" i="3"/>
  <c r="O3088" i="3"/>
  <c r="Y3088" i="3" s="1"/>
  <c r="C3089" i="3"/>
  <c r="D3089" i="3"/>
  <c r="G3089" i="3"/>
  <c r="H3089" i="3"/>
  <c r="I3089" i="3"/>
  <c r="L3089" i="3"/>
  <c r="O3089" i="3"/>
  <c r="Y3089" i="3" s="1"/>
  <c r="C3090" i="3"/>
  <c r="D3090" i="3"/>
  <c r="G3090" i="3"/>
  <c r="H3090" i="3"/>
  <c r="I3090" i="3"/>
  <c r="L3090" i="3"/>
  <c r="O3090" i="3"/>
  <c r="Y3090" i="3" s="1"/>
  <c r="C3091" i="3"/>
  <c r="D3091" i="3"/>
  <c r="G3091" i="3"/>
  <c r="H3091" i="3"/>
  <c r="I3091" i="3" s="1"/>
  <c r="L3091" i="3"/>
  <c r="O3091" i="3"/>
  <c r="Y3091" i="3" s="1"/>
  <c r="C3092" i="3"/>
  <c r="D3092" i="3"/>
  <c r="G3092" i="3"/>
  <c r="H3092" i="3"/>
  <c r="I3092" i="3" s="1"/>
  <c r="L3092" i="3"/>
  <c r="O3092" i="3"/>
  <c r="Y3092" i="3" s="1"/>
  <c r="C3093" i="3"/>
  <c r="D3093" i="3"/>
  <c r="G3093" i="3"/>
  <c r="H3093" i="3"/>
  <c r="I3093" i="3"/>
  <c r="L3093" i="3"/>
  <c r="O3093" i="3"/>
  <c r="Y3093" i="3"/>
  <c r="C3094" i="3"/>
  <c r="D3094" i="3"/>
  <c r="G3094" i="3"/>
  <c r="H3094" i="3"/>
  <c r="I3094" i="3" s="1"/>
  <c r="L3094" i="3"/>
  <c r="O3094" i="3"/>
  <c r="Y3094" i="3" s="1"/>
  <c r="C3095" i="3"/>
  <c r="D3095" i="3"/>
  <c r="G3095" i="3"/>
  <c r="H3095" i="3"/>
  <c r="I3095" i="3" s="1"/>
  <c r="M3095" i="3" s="1"/>
  <c r="L3095" i="3"/>
  <c r="O3095" i="3"/>
  <c r="Y3095" i="3" s="1"/>
  <c r="C3096" i="3"/>
  <c r="D3096" i="3"/>
  <c r="G3096" i="3"/>
  <c r="H3096" i="3"/>
  <c r="I3096" i="3" s="1"/>
  <c r="L3096" i="3"/>
  <c r="O3096" i="3"/>
  <c r="Y3096" i="3" s="1"/>
  <c r="C3097" i="3"/>
  <c r="D3097" i="3"/>
  <c r="G3097" i="3"/>
  <c r="H3097" i="3"/>
  <c r="I3097" i="3"/>
  <c r="J3097" i="3" s="1"/>
  <c r="L3097" i="3"/>
  <c r="O3097" i="3"/>
  <c r="Y3097" i="3" s="1"/>
  <c r="C3098" i="3"/>
  <c r="D3098" i="3"/>
  <c r="G3098" i="3"/>
  <c r="H3098" i="3"/>
  <c r="I3098" i="3" s="1"/>
  <c r="L3098" i="3"/>
  <c r="O3098" i="3"/>
  <c r="Y3098" i="3" s="1"/>
  <c r="C3099" i="3"/>
  <c r="D3099" i="3"/>
  <c r="G3099" i="3"/>
  <c r="H3099" i="3"/>
  <c r="I3099" i="3"/>
  <c r="J3099" i="3" s="1"/>
  <c r="L3099" i="3"/>
  <c r="O3099" i="3"/>
  <c r="Y3099" i="3" s="1"/>
  <c r="C3100" i="3"/>
  <c r="D3100" i="3"/>
  <c r="G3100" i="3"/>
  <c r="H3100" i="3"/>
  <c r="I3100" i="3"/>
  <c r="J3100" i="3" s="1"/>
  <c r="L3100" i="3"/>
  <c r="O3100" i="3"/>
  <c r="Y3100" i="3" s="1"/>
  <c r="C3101" i="3"/>
  <c r="D3101" i="3"/>
  <c r="G3101" i="3"/>
  <c r="H3101" i="3"/>
  <c r="I3101" i="3"/>
  <c r="L3101" i="3"/>
  <c r="O3101" i="3"/>
  <c r="Y3101" i="3" s="1"/>
  <c r="C3102" i="3"/>
  <c r="D3102" i="3"/>
  <c r="G3102" i="3"/>
  <c r="H3102" i="3"/>
  <c r="I3102" i="3" s="1"/>
  <c r="L3102" i="3"/>
  <c r="O3102" i="3"/>
  <c r="Y3102" i="3" s="1"/>
  <c r="C3103" i="3"/>
  <c r="D3103" i="3"/>
  <c r="G3103" i="3"/>
  <c r="H3103" i="3"/>
  <c r="I3103" i="3" s="1"/>
  <c r="M3103" i="3" s="1"/>
  <c r="L3103" i="3"/>
  <c r="O3103" i="3"/>
  <c r="Y3103" i="3" s="1"/>
  <c r="C3104" i="3"/>
  <c r="D3104" i="3"/>
  <c r="G3104" i="3"/>
  <c r="H3104" i="3"/>
  <c r="I3104" i="3" s="1"/>
  <c r="L3104" i="3"/>
  <c r="O3104" i="3"/>
  <c r="Y3104" i="3" s="1"/>
  <c r="C3105" i="3"/>
  <c r="D3105" i="3"/>
  <c r="G3105" i="3"/>
  <c r="H3105" i="3"/>
  <c r="I3105" i="3" s="1"/>
  <c r="J3105" i="3" s="1"/>
  <c r="L3105" i="3"/>
  <c r="O3105" i="3"/>
  <c r="Y3105" i="3" s="1"/>
  <c r="C3106" i="3"/>
  <c r="D3106" i="3"/>
  <c r="G3106" i="3"/>
  <c r="H3106" i="3"/>
  <c r="I3106" i="3" s="1"/>
  <c r="L3106" i="3"/>
  <c r="O3106" i="3"/>
  <c r="Y3106" i="3" s="1"/>
  <c r="C3107" i="3"/>
  <c r="D3107" i="3"/>
  <c r="G3107" i="3"/>
  <c r="H3107" i="3"/>
  <c r="I3107" i="3"/>
  <c r="J3107" i="3"/>
  <c r="L3107" i="3"/>
  <c r="O3107" i="3"/>
  <c r="Y3107" i="3" s="1"/>
  <c r="C3108" i="3"/>
  <c r="D3108" i="3"/>
  <c r="G3108" i="3"/>
  <c r="H3108" i="3"/>
  <c r="I3108" i="3"/>
  <c r="J3108" i="3" s="1"/>
  <c r="L3108" i="3"/>
  <c r="O3108" i="3"/>
  <c r="Y3108" i="3" s="1"/>
  <c r="C3109" i="3"/>
  <c r="D3109" i="3"/>
  <c r="G3109" i="3"/>
  <c r="H3109" i="3"/>
  <c r="I3109" i="3" s="1"/>
  <c r="M3109" i="3" s="1"/>
  <c r="L3109" i="3"/>
  <c r="O3109" i="3"/>
  <c r="Y3109" i="3" s="1"/>
  <c r="C3110" i="3"/>
  <c r="D3110" i="3"/>
  <c r="G3110" i="3"/>
  <c r="H3110" i="3"/>
  <c r="I3110" i="3" s="1"/>
  <c r="L3110" i="3"/>
  <c r="O3110" i="3"/>
  <c r="Y3110" i="3" s="1"/>
  <c r="C3111" i="3"/>
  <c r="D3111" i="3"/>
  <c r="G3111" i="3"/>
  <c r="H3111" i="3"/>
  <c r="I3111" i="3"/>
  <c r="M3111" i="3" s="1"/>
  <c r="L3111" i="3"/>
  <c r="O3111" i="3"/>
  <c r="Y3111" i="3" s="1"/>
  <c r="C3112" i="3"/>
  <c r="D3112" i="3"/>
  <c r="G3112" i="3"/>
  <c r="H3112" i="3"/>
  <c r="I3112" i="3" s="1"/>
  <c r="L3112" i="3"/>
  <c r="O3112" i="3"/>
  <c r="Y3112" i="3" s="1"/>
  <c r="C3113" i="3"/>
  <c r="D3113" i="3"/>
  <c r="G3113" i="3"/>
  <c r="H3113" i="3"/>
  <c r="I3113" i="3" s="1"/>
  <c r="J3113" i="3" s="1"/>
  <c r="L3113" i="3"/>
  <c r="O3113" i="3"/>
  <c r="Y3113" i="3" s="1"/>
  <c r="C3114" i="3"/>
  <c r="D3114" i="3"/>
  <c r="G3114" i="3"/>
  <c r="H3114" i="3"/>
  <c r="I3114" i="3" s="1"/>
  <c r="L3114" i="3"/>
  <c r="O3114" i="3"/>
  <c r="Y3114" i="3" s="1"/>
  <c r="C3115" i="3"/>
  <c r="D3115" i="3"/>
  <c r="G3115" i="3"/>
  <c r="H3115" i="3"/>
  <c r="I3115" i="3" s="1"/>
  <c r="J3115" i="3" s="1"/>
  <c r="L3115" i="3"/>
  <c r="O3115" i="3"/>
  <c r="Y3115" i="3" s="1"/>
  <c r="C3116" i="3"/>
  <c r="D3116" i="3"/>
  <c r="G3116" i="3"/>
  <c r="H3116" i="3"/>
  <c r="I3116" i="3" s="1"/>
  <c r="J3116" i="3" s="1"/>
  <c r="L3116" i="3"/>
  <c r="O3116" i="3"/>
  <c r="Y3116" i="3" s="1"/>
  <c r="C3117" i="3"/>
  <c r="D3117" i="3"/>
  <c r="G3117" i="3"/>
  <c r="H3117" i="3"/>
  <c r="I3117" i="3" s="1"/>
  <c r="M3117" i="3" s="1"/>
  <c r="L3117" i="3"/>
  <c r="O3117" i="3"/>
  <c r="Y3117" i="3"/>
  <c r="C3118" i="3"/>
  <c r="D3118" i="3"/>
  <c r="G3118" i="3"/>
  <c r="H3118" i="3"/>
  <c r="I3118" i="3" s="1"/>
  <c r="L3118" i="3"/>
  <c r="O3118" i="3"/>
  <c r="Y3118" i="3" s="1"/>
  <c r="C3119" i="3"/>
  <c r="D3119" i="3"/>
  <c r="G3119" i="3"/>
  <c r="H3119" i="3"/>
  <c r="I3119" i="3"/>
  <c r="L3119" i="3"/>
  <c r="O3119" i="3"/>
  <c r="Y3119" i="3" s="1"/>
  <c r="C3120" i="3"/>
  <c r="D3120" i="3"/>
  <c r="G3120" i="3"/>
  <c r="H3120" i="3"/>
  <c r="I3120" i="3" s="1"/>
  <c r="L3120" i="3"/>
  <c r="O3120" i="3"/>
  <c r="Y3120" i="3" s="1"/>
  <c r="C3121" i="3"/>
  <c r="D3121" i="3"/>
  <c r="G3121" i="3"/>
  <c r="H3121" i="3"/>
  <c r="I3121" i="3"/>
  <c r="J3121" i="3" s="1"/>
  <c r="L3121" i="3"/>
  <c r="O3121" i="3"/>
  <c r="Y3121" i="3" s="1"/>
  <c r="C3122" i="3"/>
  <c r="D3122" i="3"/>
  <c r="G3122" i="3"/>
  <c r="H3122" i="3"/>
  <c r="I3122" i="3" s="1"/>
  <c r="L3122" i="3"/>
  <c r="O3122" i="3"/>
  <c r="Y3122" i="3" s="1"/>
  <c r="C3123" i="3"/>
  <c r="D3123" i="3"/>
  <c r="G3123" i="3"/>
  <c r="H3123" i="3"/>
  <c r="I3123" i="3" s="1"/>
  <c r="J3123" i="3" s="1"/>
  <c r="L3123" i="3"/>
  <c r="O3123" i="3"/>
  <c r="Y3123" i="3" s="1"/>
  <c r="C3124" i="3"/>
  <c r="D3124" i="3"/>
  <c r="G3124" i="3"/>
  <c r="H3124" i="3"/>
  <c r="I3124" i="3"/>
  <c r="J3124" i="3" s="1"/>
  <c r="L3124" i="3"/>
  <c r="O3124" i="3"/>
  <c r="Y3124" i="3" s="1"/>
  <c r="C3125" i="3"/>
  <c r="D3125" i="3"/>
  <c r="G3125" i="3"/>
  <c r="H3125" i="3"/>
  <c r="I3125" i="3"/>
  <c r="L3125" i="3"/>
  <c r="O3125" i="3"/>
  <c r="Y3125" i="3"/>
  <c r="C3126" i="3"/>
  <c r="D3126" i="3"/>
  <c r="G3126" i="3"/>
  <c r="H3126" i="3"/>
  <c r="I3126" i="3" s="1"/>
  <c r="L3126" i="3"/>
  <c r="O3126" i="3"/>
  <c r="Y3126" i="3" s="1"/>
  <c r="C3127" i="3"/>
  <c r="D3127" i="3"/>
  <c r="G3127" i="3"/>
  <c r="H3127" i="3"/>
  <c r="I3127" i="3" s="1"/>
  <c r="M3127" i="3" s="1"/>
  <c r="L3127" i="3"/>
  <c r="O3127" i="3"/>
  <c r="Y3127" i="3" s="1"/>
  <c r="C3128" i="3"/>
  <c r="D3128" i="3"/>
  <c r="G3128" i="3"/>
  <c r="H3128" i="3"/>
  <c r="I3128" i="3" s="1"/>
  <c r="L3128" i="3"/>
  <c r="O3128" i="3"/>
  <c r="Y3128" i="3" s="1"/>
  <c r="C3129" i="3"/>
  <c r="D3129" i="3"/>
  <c r="G3129" i="3"/>
  <c r="H3129" i="3"/>
  <c r="I3129" i="3"/>
  <c r="J3129" i="3" s="1"/>
  <c r="L3129" i="3"/>
  <c r="O3129" i="3"/>
  <c r="Y3129" i="3" s="1"/>
  <c r="C3130" i="3"/>
  <c r="D3130" i="3"/>
  <c r="G3130" i="3"/>
  <c r="H3130" i="3"/>
  <c r="I3130" i="3" s="1"/>
  <c r="L3130" i="3"/>
  <c r="O3130" i="3"/>
  <c r="Y3130" i="3" s="1"/>
  <c r="C3131" i="3"/>
  <c r="D3131" i="3"/>
  <c r="G3131" i="3"/>
  <c r="H3131" i="3"/>
  <c r="I3131" i="3"/>
  <c r="J3131" i="3"/>
  <c r="L3131" i="3"/>
  <c r="O3131" i="3"/>
  <c r="Y3131" i="3" s="1"/>
  <c r="C3132" i="3"/>
  <c r="D3132" i="3"/>
  <c r="G3132" i="3"/>
  <c r="H3132" i="3"/>
  <c r="I3132" i="3"/>
  <c r="J3132" i="3" s="1"/>
  <c r="L3132" i="3"/>
  <c r="O3132" i="3"/>
  <c r="Y3132" i="3" s="1"/>
  <c r="C3133" i="3"/>
  <c r="D3133" i="3"/>
  <c r="G3133" i="3"/>
  <c r="H3133" i="3"/>
  <c r="I3133" i="3"/>
  <c r="L3133" i="3"/>
  <c r="O3133" i="3"/>
  <c r="Y3133" i="3" s="1"/>
  <c r="C3134" i="3"/>
  <c r="D3134" i="3"/>
  <c r="G3134" i="3"/>
  <c r="H3134" i="3"/>
  <c r="I3134" i="3" s="1"/>
  <c r="L3134" i="3"/>
  <c r="O3134" i="3"/>
  <c r="Y3134" i="3" s="1"/>
  <c r="C3135" i="3"/>
  <c r="D3135" i="3"/>
  <c r="G3135" i="3"/>
  <c r="H3135" i="3"/>
  <c r="I3135" i="3"/>
  <c r="M3135" i="3" s="1"/>
  <c r="L3135" i="3"/>
  <c r="O3135" i="3"/>
  <c r="Y3135" i="3" s="1"/>
  <c r="C3136" i="3"/>
  <c r="D3136" i="3"/>
  <c r="G3136" i="3"/>
  <c r="H3136" i="3"/>
  <c r="I3136" i="3" s="1"/>
  <c r="L3136" i="3"/>
  <c r="O3136" i="3"/>
  <c r="Y3136" i="3" s="1"/>
  <c r="C3137" i="3"/>
  <c r="D3137" i="3"/>
  <c r="G3137" i="3"/>
  <c r="H3137" i="3"/>
  <c r="I3137" i="3" s="1"/>
  <c r="J3137" i="3" s="1"/>
  <c r="L3137" i="3"/>
  <c r="O3137" i="3"/>
  <c r="Y3137" i="3" s="1"/>
  <c r="C3138" i="3"/>
  <c r="D3138" i="3"/>
  <c r="G3138" i="3"/>
  <c r="H3138" i="3"/>
  <c r="I3138" i="3" s="1"/>
  <c r="L3138" i="3"/>
  <c r="O3138" i="3"/>
  <c r="Y3138" i="3" s="1"/>
  <c r="C3139" i="3"/>
  <c r="D3139" i="3"/>
  <c r="G3139" i="3"/>
  <c r="H3139" i="3"/>
  <c r="I3139" i="3"/>
  <c r="J3139" i="3"/>
  <c r="L3139" i="3"/>
  <c r="O3139" i="3"/>
  <c r="Y3139" i="3" s="1"/>
  <c r="C3140" i="3"/>
  <c r="D3140" i="3"/>
  <c r="G3140" i="3"/>
  <c r="H3140" i="3"/>
  <c r="I3140" i="3"/>
  <c r="J3140" i="3" s="1"/>
  <c r="L3140" i="3"/>
  <c r="O3140" i="3"/>
  <c r="Y3140" i="3" s="1"/>
  <c r="C3141" i="3"/>
  <c r="D3141" i="3"/>
  <c r="G3141" i="3"/>
  <c r="H3141" i="3"/>
  <c r="I3141" i="3" s="1"/>
  <c r="M3141" i="3" s="1"/>
  <c r="L3141" i="3"/>
  <c r="O3141" i="3"/>
  <c r="Y3141" i="3"/>
  <c r="C3142" i="3"/>
  <c r="D3142" i="3"/>
  <c r="G3142" i="3"/>
  <c r="H3142" i="3"/>
  <c r="I3142" i="3" s="1"/>
  <c r="L3142" i="3"/>
  <c r="O3142" i="3"/>
  <c r="Y3142" i="3" s="1"/>
  <c r="C3143" i="3"/>
  <c r="D3143" i="3"/>
  <c r="G3143" i="3"/>
  <c r="H3143" i="3"/>
  <c r="I3143" i="3"/>
  <c r="L3143" i="3"/>
  <c r="O3143" i="3"/>
  <c r="Y3143" i="3" s="1"/>
  <c r="C3144" i="3"/>
  <c r="D3144" i="3"/>
  <c r="G3144" i="3"/>
  <c r="H3144" i="3"/>
  <c r="I3144" i="3" s="1"/>
  <c r="L3144" i="3"/>
  <c r="O3144" i="3"/>
  <c r="Y3144" i="3" s="1"/>
  <c r="C3145" i="3"/>
  <c r="D3145" i="3"/>
  <c r="G3145" i="3"/>
  <c r="H3145" i="3"/>
  <c r="I3145" i="3"/>
  <c r="J3145" i="3" s="1"/>
  <c r="L3145" i="3"/>
  <c r="O3145" i="3"/>
  <c r="Y3145" i="3" s="1"/>
  <c r="C3146" i="3"/>
  <c r="D3146" i="3"/>
  <c r="G3146" i="3"/>
  <c r="H3146" i="3"/>
  <c r="I3146" i="3" s="1"/>
  <c r="L3146" i="3"/>
  <c r="O3146" i="3"/>
  <c r="Y3146" i="3" s="1"/>
  <c r="C3147" i="3"/>
  <c r="D3147" i="3"/>
  <c r="G3147" i="3"/>
  <c r="H3147" i="3"/>
  <c r="I3147" i="3" s="1"/>
  <c r="J3147" i="3" s="1"/>
  <c r="L3147" i="3"/>
  <c r="O3147" i="3"/>
  <c r="Y3147" i="3" s="1"/>
  <c r="C3148" i="3"/>
  <c r="D3148" i="3"/>
  <c r="G3148" i="3"/>
  <c r="H3148" i="3"/>
  <c r="I3148" i="3" s="1"/>
  <c r="J3148" i="3" s="1"/>
  <c r="L3148" i="3"/>
  <c r="O3148" i="3"/>
  <c r="Y3148" i="3" s="1"/>
  <c r="C3149" i="3"/>
  <c r="D3149" i="3"/>
  <c r="G3149" i="3"/>
  <c r="H3149" i="3"/>
  <c r="I3149" i="3" s="1"/>
  <c r="M3149" i="3" s="1"/>
  <c r="L3149" i="3"/>
  <c r="O3149" i="3"/>
  <c r="Y3149" i="3"/>
  <c r="C3150" i="3"/>
  <c r="D3150" i="3"/>
  <c r="G3150" i="3"/>
  <c r="H3150" i="3"/>
  <c r="I3150" i="3" s="1"/>
  <c r="L3150" i="3"/>
  <c r="O3150" i="3"/>
  <c r="Y3150" i="3" s="1"/>
  <c r="C3151" i="3"/>
  <c r="D3151" i="3"/>
  <c r="G3151" i="3"/>
  <c r="H3151" i="3"/>
  <c r="I3151" i="3"/>
  <c r="L3151" i="3"/>
  <c r="O3151" i="3"/>
  <c r="Y3151" i="3" s="1"/>
  <c r="C3152" i="3"/>
  <c r="D3152" i="3"/>
  <c r="G3152" i="3"/>
  <c r="H3152" i="3"/>
  <c r="I3152" i="3" s="1"/>
  <c r="L3152" i="3"/>
  <c r="O3152" i="3"/>
  <c r="Y3152" i="3" s="1"/>
  <c r="C3153" i="3"/>
  <c r="D3153" i="3"/>
  <c r="G3153" i="3"/>
  <c r="H3153" i="3"/>
  <c r="I3153" i="3"/>
  <c r="J3153" i="3" s="1"/>
  <c r="L3153" i="3"/>
  <c r="O3153" i="3"/>
  <c r="Y3153" i="3" s="1"/>
  <c r="C3154" i="3"/>
  <c r="D3154" i="3"/>
  <c r="G3154" i="3"/>
  <c r="H3154" i="3"/>
  <c r="I3154" i="3" s="1"/>
  <c r="L3154" i="3"/>
  <c r="O3154" i="3"/>
  <c r="Y3154" i="3" s="1"/>
  <c r="C3155" i="3"/>
  <c r="D3155" i="3"/>
  <c r="G3155" i="3"/>
  <c r="H3155" i="3"/>
  <c r="I3155" i="3" s="1"/>
  <c r="J3155" i="3" s="1"/>
  <c r="L3155" i="3"/>
  <c r="O3155" i="3"/>
  <c r="Y3155" i="3" s="1"/>
  <c r="C3156" i="3"/>
  <c r="D3156" i="3"/>
  <c r="G3156" i="3"/>
  <c r="H3156" i="3"/>
  <c r="I3156" i="3"/>
  <c r="J3156" i="3" s="1"/>
  <c r="L3156" i="3"/>
  <c r="O3156" i="3"/>
  <c r="Y3156" i="3" s="1"/>
  <c r="C3157" i="3"/>
  <c r="D3157" i="3"/>
  <c r="G3157" i="3"/>
  <c r="H3157" i="3"/>
  <c r="I3157" i="3"/>
  <c r="L3157" i="3"/>
  <c r="O3157" i="3"/>
  <c r="Y3157" i="3"/>
  <c r="C3158" i="3"/>
  <c r="D3158" i="3"/>
  <c r="G3158" i="3"/>
  <c r="H3158" i="3"/>
  <c r="I3158" i="3" s="1"/>
  <c r="L3158" i="3"/>
  <c r="O3158" i="3"/>
  <c r="Y3158" i="3" s="1"/>
  <c r="C3159" i="3"/>
  <c r="D3159" i="3"/>
  <c r="G3159" i="3"/>
  <c r="H3159" i="3"/>
  <c r="I3159" i="3" s="1"/>
  <c r="M3159" i="3" s="1"/>
  <c r="L3159" i="3"/>
  <c r="O3159" i="3"/>
  <c r="Y3159" i="3" s="1"/>
  <c r="C3160" i="3"/>
  <c r="D3160" i="3"/>
  <c r="G3160" i="3"/>
  <c r="H3160" i="3"/>
  <c r="I3160" i="3" s="1"/>
  <c r="L3160" i="3"/>
  <c r="O3160" i="3"/>
  <c r="Y3160" i="3" s="1"/>
  <c r="C3161" i="3"/>
  <c r="D3161" i="3"/>
  <c r="G3161" i="3"/>
  <c r="H3161" i="3"/>
  <c r="I3161" i="3"/>
  <c r="J3161" i="3" s="1"/>
  <c r="L3161" i="3"/>
  <c r="O3161" i="3"/>
  <c r="Y3161" i="3" s="1"/>
  <c r="C3162" i="3"/>
  <c r="D3162" i="3"/>
  <c r="G3162" i="3"/>
  <c r="H3162" i="3"/>
  <c r="I3162" i="3" s="1"/>
  <c r="L3162" i="3"/>
  <c r="O3162" i="3"/>
  <c r="Y3162" i="3" s="1"/>
  <c r="C3163" i="3"/>
  <c r="D3163" i="3"/>
  <c r="G3163" i="3"/>
  <c r="H3163" i="3"/>
  <c r="I3163" i="3" s="1"/>
  <c r="J3163" i="3" s="1"/>
  <c r="L3163" i="3"/>
  <c r="O3163" i="3"/>
  <c r="Y3163" i="3" s="1"/>
  <c r="C3164" i="3"/>
  <c r="D3164" i="3"/>
  <c r="G3164" i="3"/>
  <c r="H3164" i="3"/>
  <c r="I3164" i="3" s="1"/>
  <c r="J3164" i="3" s="1"/>
  <c r="L3164" i="3"/>
  <c r="O3164" i="3"/>
  <c r="Y3164" i="3" s="1"/>
  <c r="C3165" i="3"/>
  <c r="D3165" i="3"/>
  <c r="G3165" i="3"/>
  <c r="H3165" i="3"/>
  <c r="I3165" i="3"/>
  <c r="M3165" i="3" s="1"/>
  <c r="L3165" i="3"/>
  <c r="O3165" i="3"/>
  <c r="Y3165" i="3" s="1"/>
  <c r="C3166" i="3"/>
  <c r="D3166" i="3"/>
  <c r="G3166" i="3"/>
  <c r="H3166" i="3"/>
  <c r="I3166" i="3" s="1"/>
  <c r="L3166" i="3"/>
  <c r="O3166" i="3"/>
  <c r="Y3166" i="3" s="1"/>
  <c r="C3167" i="3"/>
  <c r="D3167" i="3"/>
  <c r="G3167" i="3"/>
  <c r="H3167" i="3"/>
  <c r="I3167" i="3" s="1"/>
  <c r="M3167" i="3" s="1"/>
  <c r="L3167" i="3"/>
  <c r="O3167" i="3"/>
  <c r="Y3167" i="3" s="1"/>
  <c r="C3168" i="3"/>
  <c r="D3168" i="3"/>
  <c r="G3168" i="3"/>
  <c r="H3168" i="3"/>
  <c r="I3168" i="3" s="1"/>
  <c r="L3168" i="3"/>
  <c r="O3168" i="3"/>
  <c r="Y3168" i="3" s="1"/>
  <c r="C3169" i="3"/>
  <c r="D3169" i="3"/>
  <c r="G3169" i="3"/>
  <c r="H3169" i="3"/>
  <c r="I3169" i="3" s="1"/>
  <c r="J3169" i="3" s="1"/>
  <c r="L3169" i="3"/>
  <c r="O3169" i="3"/>
  <c r="Y3169" i="3" s="1"/>
  <c r="C3170" i="3"/>
  <c r="D3170" i="3"/>
  <c r="G3170" i="3"/>
  <c r="H3170" i="3"/>
  <c r="I3170" i="3" s="1"/>
  <c r="L3170" i="3"/>
  <c r="O3170" i="3"/>
  <c r="Y3170" i="3" s="1"/>
  <c r="C3171" i="3"/>
  <c r="D3171" i="3"/>
  <c r="G3171" i="3"/>
  <c r="H3171" i="3"/>
  <c r="I3171" i="3"/>
  <c r="J3171" i="3"/>
  <c r="L3171" i="3"/>
  <c r="O3171" i="3"/>
  <c r="Y3171" i="3" s="1"/>
  <c r="C3172" i="3"/>
  <c r="D3172" i="3"/>
  <c r="G3172" i="3"/>
  <c r="H3172" i="3"/>
  <c r="I3172" i="3"/>
  <c r="J3172" i="3" s="1"/>
  <c r="L3172" i="3"/>
  <c r="O3172" i="3"/>
  <c r="Y3172" i="3" s="1"/>
  <c r="C3173" i="3"/>
  <c r="D3173" i="3"/>
  <c r="G3173" i="3"/>
  <c r="H3173" i="3"/>
  <c r="I3173" i="3" s="1"/>
  <c r="M3173" i="3" s="1"/>
  <c r="L3173" i="3"/>
  <c r="O3173" i="3"/>
  <c r="Y3173" i="3"/>
  <c r="C3174" i="3"/>
  <c r="D3174" i="3"/>
  <c r="G3174" i="3"/>
  <c r="H3174" i="3"/>
  <c r="I3174" i="3" s="1"/>
  <c r="L3174" i="3"/>
  <c r="O3174" i="3"/>
  <c r="Y3174" i="3" s="1"/>
  <c r="C3175" i="3"/>
  <c r="D3175" i="3"/>
  <c r="G3175" i="3"/>
  <c r="H3175" i="3"/>
  <c r="I3175" i="3"/>
  <c r="L3175" i="3"/>
  <c r="O3175" i="3"/>
  <c r="Y3175" i="3" s="1"/>
  <c r="C3176" i="3"/>
  <c r="D3176" i="3"/>
  <c r="G3176" i="3"/>
  <c r="H3176" i="3"/>
  <c r="I3176" i="3" s="1"/>
  <c r="L3176" i="3"/>
  <c r="O3176" i="3"/>
  <c r="Y3176" i="3" s="1"/>
  <c r="C3177" i="3"/>
  <c r="D3177" i="3"/>
  <c r="G3177" i="3"/>
  <c r="H3177" i="3"/>
  <c r="I3177" i="3"/>
  <c r="J3177" i="3" s="1"/>
  <c r="L3177" i="3"/>
  <c r="O3177" i="3"/>
  <c r="Y3177" i="3" s="1"/>
  <c r="C3178" i="3"/>
  <c r="D3178" i="3"/>
  <c r="G3178" i="3"/>
  <c r="H3178" i="3"/>
  <c r="I3178" i="3" s="1"/>
  <c r="L3178" i="3"/>
  <c r="O3178" i="3"/>
  <c r="Y3178" i="3" s="1"/>
  <c r="C3179" i="3"/>
  <c r="D3179" i="3"/>
  <c r="G3179" i="3"/>
  <c r="H3179" i="3"/>
  <c r="I3179" i="3" s="1"/>
  <c r="J3179" i="3" s="1"/>
  <c r="L3179" i="3"/>
  <c r="O3179" i="3"/>
  <c r="Y3179" i="3" s="1"/>
  <c r="C3180" i="3"/>
  <c r="D3180" i="3"/>
  <c r="G3180" i="3"/>
  <c r="H3180" i="3"/>
  <c r="I3180" i="3" s="1"/>
  <c r="J3180" i="3" s="1"/>
  <c r="L3180" i="3"/>
  <c r="O3180" i="3"/>
  <c r="Y3180" i="3" s="1"/>
  <c r="C3181" i="3"/>
  <c r="D3181" i="3"/>
  <c r="G3181" i="3"/>
  <c r="H3181" i="3"/>
  <c r="I3181" i="3"/>
  <c r="M3181" i="3" s="1"/>
  <c r="L3181" i="3"/>
  <c r="O3181" i="3"/>
  <c r="Y3181" i="3" s="1"/>
  <c r="C3182" i="3"/>
  <c r="D3182" i="3"/>
  <c r="G3182" i="3"/>
  <c r="H3182" i="3"/>
  <c r="I3182" i="3" s="1"/>
  <c r="L3182" i="3"/>
  <c r="O3182" i="3"/>
  <c r="Y3182" i="3" s="1"/>
  <c r="C3183" i="3"/>
  <c r="D3183" i="3"/>
  <c r="G3183" i="3"/>
  <c r="H3183" i="3"/>
  <c r="I3183" i="3"/>
  <c r="M3183" i="3" s="1"/>
  <c r="L3183" i="3"/>
  <c r="O3183" i="3"/>
  <c r="Y3183" i="3" s="1"/>
  <c r="C3184" i="3"/>
  <c r="D3184" i="3"/>
  <c r="G3184" i="3"/>
  <c r="H3184" i="3"/>
  <c r="I3184" i="3" s="1"/>
  <c r="L3184" i="3"/>
  <c r="O3184" i="3"/>
  <c r="Y3184" i="3" s="1"/>
  <c r="C3185" i="3"/>
  <c r="D3185" i="3"/>
  <c r="G3185" i="3"/>
  <c r="H3185" i="3"/>
  <c r="I3185" i="3" s="1"/>
  <c r="J3185" i="3" s="1"/>
  <c r="L3185" i="3"/>
  <c r="O3185" i="3"/>
  <c r="Y3185" i="3" s="1"/>
  <c r="C3186" i="3"/>
  <c r="D3186" i="3"/>
  <c r="G3186" i="3"/>
  <c r="H3186" i="3"/>
  <c r="I3186" i="3" s="1"/>
  <c r="L3186" i="3"/>
  <c r="O3186" i="3"/>
  <c r="Y3186" i="3" s="1"/>
  <c r="C3187" i="3"/>
  <c r="D3187" i="3"/>
  <c r="G3187" i="3"/>
  <c r="H3187" i="3"/>
  <c r="I3187" i="3"/>
  <c r="J3187" i="3" s="1"/>
  <c r="L3187" i="3"/>
  <c r="O3187" i="3"/>
  <c r="Y3187" i="3" s="1"/>
  <c r="C3188" i="3"/>
  <c r="D3188" i="3"/>
  <c r="G3188" i="3"/>
  <c r="H3188" i="3"/>
  <c r="I3188" i="3" s="1"/>
  <c r="J3188" i="3" s="1"/>
  <c r="L3188" i="3"/>
  <c r="O3188" i="3"/>
  <c r="Y3188" i="3" s="1"/>
  <c r="C3189" i="3"/>
  <c r="D3189" i="3"/>
  <c r="G3189" i="3"/>
  <c r="H3189" i="3"/>
  <c r="I3189" i="3"/>
  <c r="M3189" i="3" s="1"/>
  <c r="L3189" i="3"/>
  <c r="O3189" i="3"/>
  <c r="Y3189" i="3" s="1"/>
  <c r="C3190" i="3"/>
  <c r="D3190" i="3"/>
  <c r="G3190" i="3"/>
  <c r="H3190" i="3"/>
  <c r="I3190" i="3" s="1"/>
  <c r="L3190" i="3"/>
  <c r="O3190" i="3"/>
  <c r="Y3190" i="3" s="1"/>
  <c r="C3191" i="3"/>
  <c r="D3191" i="3"/>
  <c r="G3191" i="3"/>
  <c r="H3191" i="3"/>
  <c r="I3191" i="3" s="1"/>
  <c r="M3191" i="3" s="1"/>
  <c r="L3191" i="3"/>
  <c r="O3191" i="3"/>
  <c r="Y3191" i="3" s="1"/>
  <c r="C3192" i="3"/>
  <c r="D3192" i="3"/>
  <c r="G3192" i="3"/>
  <c r="H3192" i="3"/>
  <c r="I3192" i="3"/>
  <c r="J3192" i="3" s="1"/>
  <c r="L3192" i="3"/>
  <c r="O3192" i="3"/>
  <c r="Y3192" i="3" s="1"/>
  <c r="C3193" i="3"/>
  <c r="D3193" i="3"/>
  <c r="G3193" i="3"/>
  <c r="H3193" i="3"/>
  <c r="I3193" i="3"/>
  <c r="L3193" i="3"/>
  <c r="O3193" i="3"/>
  <c r="Y3193" i="3" s="1"/>
  <c r="C3194" i="3"/>
  <c r="D3194" i="3"/>
  <c r="G3194" i="3"/>
  <c r="H3194" i="3"/>
  <c r="I3194" i="3" s="1"/>
  <c r="J3194" i="3" s="1"/>
  <c r="L3194" i="3"/>
  <c r="O3194" i="3"/>
  <c r="Y3194" i="3" s="1"/>
  <c r="C3195" i="3"/>
  <c r="D3195" i="3"/>
  <c r="G3195" i="3"/>
  <c r="H3195" i="3"/>
  <c r="I3195" i="3"/>
  <c r="M3195" i="3" s="1"/>
  <c r="L3195" i="3"/>
  <c r="O3195" i="3"/>
  <c r="Y3195" i="3" s="1"/>
  <c r="C3196" i="3"/>
  <c r="D3196" i="3"/>
  <c r="G3196" i="3"/>
  <c r="H3196" i="3"/>
  <c r="I3196" i="3"/>
  <c r="J3196" i="3" s="1"/>
  <c r="L3196" i="3"/>
  <c r="O3196" i="3"/>
  <c r="Y3196" i="3" s="1"/>
  <c r="C3197" i="3"/>
  <c r="D3197" i="3"/>
  <c r="G3197" i="3"/>
  <c r="H3197" i="3"/>
  <c r="I3197" i="3"/>
  <c r="L3197" i="3"/>
  <c r="O3197" i="3"/>
  <c r="Y3197" i="3" s="1"/>
  <c r="C3198" i="3"/>
  <c r="D3198" i="3"/>
  <c r="G3198" i="3"/>
  <c r="H3198" i="3"/>
  <c r="I3198" i="3" s="1"/>
  <c r="J3198" i="3" s="1"/>
  <c r="L3198" i="3"/>
  <c r="O3198" i="3"/>
  <c r="Y3198" i="3" s="1"/>
  <c r="C3199" i="3"/>
  <c r="D3199" i="3"/>
  <c r="G3199" i="3"/>
  <c r="H3199" i="3"/>
  <c r="I3199" i="3"/>
  <c r="M3199" i="3" s="1"/>
  <c r="L3199" i="3"/>
  <c r="O3199" i="3"/>
  <c r="Y3199" i="3" s="1"/>
  <c r="C3200" i="3"/>
  <c r="D3200" i="3"/>
  <c r="G3200" i="3"/>
  <c r="H3200" i="3"/>
  <c r="I3200" i="3" s="1"/>
  <c r="J3200" i="3" s="1"/>
  <c r="L3200" i="3"/>
  <c r="O3200" i="3"/>
  <c r="Y3200" i="3" s="1"/>
  <c r="C3201" i="3"/>
  <c r="D3201" i="3"/>
  <c r="G3201" i="3"/>
  <c r="H3201" i="3"/>
  <c r="I3201" i="3"/>
  <c r="M3201" i="3" s="1"/>
  <c r="L3201" i="3"/>
  <c r="O3201" i="3"/>
  <c r="Y3201" i="3" s="1"/>
  <c r="C3202" i="3"/>
  <c r="D3202" i="3"/>
  <c r="G3202" i="3"/>
  <c r="H3202" i="3"/>
  <c r="I3202" i="3" s="1"/>
  <c r="J3202" i="3" s="1"/>
  <c r="L3202" i="3"/>
  <c r="O3202" i="3"/>
  <c r="Y3202" i="3" s="1"/>
  <c r="C3203" i="3"/>
  <c r="D3203" i="3"/>
  <c r="G3203" i="3"/>
  <c r="H3203" i="3"/>
  <c r="I3203" i="3" s="1"/>
  <c r="M3203" i="3" s="1"/>
  <c r="L3203" i="3"/>
  <c r="O3203" i="3"/>
  <c r="Y3203" i="3" s="1"/>
  <c r="C3204" i="3"/>
  <c r="D3204" i="3"/>
  <c r="G3204" i="3"/>
  <c r="H3204" i="3"/>
  <c r="I3204" i="3" s="1"/>
  <c r="J3204" i="3" s="1"/>
  <c r="L3204" i="3"/>
  <c r="O3204" i="3"/>
  <c r="Y3204" i="3" s="1"/>
  <c r="C3205" i="3"/>
  <c r="D3205" i="3"/>
  <c r="G3205" i="3"/>
  <c r="H3205" i="3"/>
  <c r="I3205" i="3"/>
  <c r="M3205" i="3" s="1"/>
  <c r="L3205" i="3"/>
  <c r="O3205" i="3"/>
  <c r="Y3205" i="3" s="1"/>
  <c r="C3206" i="3"/>
  <c r="D3206" i="3"/>
  <c r="G3206" i="3"/>
  <c r="H3206" i="3"/>
  <c r="I3206" i="3" s="1"/>
  <c r="J3206" i="3" s="1"/>
  <c r="L3206" i="3"/>
  <c r="O3206" i="3"/>
  <c r="Y3206" i="3" s="1"/>
  <c r="C3207" i="3"/>
  <c r="D3207" i="3"/>
  <c r="G3207" i="3"/>
  <c r="H3207" i="3"/>
  <c r="I3207" i="3" s="1"/>
  <c r="M3207" i="3" s="1"/>
  <c r="L3207" i="3"/>
  <c r="O3207" i="3"/>
  <c r="Y3207" i="3" s="1"/>
  <c r="C3208" i="3"/>
  <c r="D3208" i="3"/>
  <c r="G3208" i="3"/>
  <c r="H3208" i="3"/>
  <c r="I3208" i="3"/>
  <c r="J3208" i="3" s="1"/>
  <c r="L3208" i="3"/>
  <c r="O3208" i="3"/>
  <c r="Y3208" i="3" s="1"/>
  <c r="C3209" i="3"/>
  <c r="D3209" i="3"/>
  <c r="G3209" i="3"/>
  <c r="H3209" i="3"/>
  <c r="I3209" i="3"/>
  <c r="L3209" i="3"/>
  <c r="O3209" i="3"/>
  <c r="Y3209" i="3" s="1"/>
  <c r="C3210" i="3"/>
  <c r="D3210" i="3"/>
  <c r="G3210" i="3"/>
  <c r="H3210" i="3"/>
  <c r="I3210" i="3" s="1"/>
  <c r="J3210" i="3" s="1"/>
  <c r="L3210" i="3"/>
  <c r="O3210" i="3"/>
  <c r="Y3210" i="3" s="1"/>
  <c r="C3211" i="3"/>
  <c r="D3211" i="3"/>
  <c r="G3211" i="3"/>
  <c r="H3211" i="3"/>
  <c r="I3211" i="3"/>
  <c r="M3211" i="3" s="1"/>
  <c r="L3211" i="3"/>
  <c r="O3211" i="3"/>
  <c r="Y3211" i="3" s="1"/>
  <c r="C3212" i="3"/>
  <c r="D3212" i="3"/>
  <c r="G3212" i="3"/>
  <c r="H3212" i="3"/>
  <c r="I3212" i="3"/>
  <c r="J3212" i="3" s="1"/>
  <c r="L3212" i="3"/>
  <c r="O3212" i="3"/>
  <c r="Y3212" i="3" s="1"/>
  <c r="C3213" i="3"/>
  <c r="D3213" i="3"/>
  <c r="G3213" i="3"/>
  <c r="H3213" i="3"/>
  <c r="I3213" i="3"/>
  <c r="L3213" i="3"/>
  <c r="O3213" i="3"/>
  <c r="Y3213" i="3" s="1"/>
  <c r="C3214" i="3"/>
  <c r="D3214" i="3"/>
  <c r="G3214" i="3"/>
  <c r="H3214" i="3"/>
  <c r="I3214" i="3" s="1"/>
  <c r="J3214" i="3" s="1"/>
  <c r="L3214" i="3"/>
  <c r="O3214" i="3"/>
  <c r="Y3214" i="3" s="1"/>
  <c r="C3215" i="3"/>
  <c r="D3215" i="3"/>
  <c r="G3215" i="3"/>
  <c r="H3215" i="3"/>
  <c r="I3215" i="3"/>
  <c r="M3215" i="3" s="1"/>
  <c r="L3215" i="3"/>
  <c r="O3215" i="3"/>
  <c r="Y3215" i="3" s="1"/>
  <c r="C3216" i="3"/>
  <c r="D3216" i="3"/>
  <c r="G3216" i="3"/>
  <c r="H3216" i="3"/>
  <c r="I3216" i="3" s="1"/>
  <c r="J3216" i="3" s="1"/>
  <c r="L3216" i="3"/>
  <c r="O3216" i="3"/>
  <c r="Y3216" i="3" s="1"/>
  <c r="C3217" i="3"/>
  <c r="D3217" i="3"/>
  <c r="G3217" i="3"/>
  <c r="H3217" i="3"/>
  <c r="I3217" i="3"/>
  <c r="M3217" i="3" s="1"/>
  <c r="L3217" i="3"/>
  <c r="O3217" i="3"/>
  <c r="Y3217" i="3" s="1"/>
  <c r="C3218" i="3"/>
  <c r="D3218" i="3"/>
  <c r="G3218" i="3"/>
  <c r="H3218" i="3"/>
  <c r="I3218" i="3" s="1"/>
  <c r="J3218" i="3" s="1"/>
  <c r="L3218" i="3"/>
  <c r="O3218" i="3"/>
  <c r="Y3218" i="3" s="1"/>
  <c r="C3219" i="3"/>
  <c r="D3219" i="3"/>
  <c r="G3219" i="3"/>
  <c r="H3219" i="3"/>
  <c r="I3219" i="3" s="1"/>
  <c r="M3219" i="3" s="1"/>
  <c r="L3219" i="3"/>
  <c r="O3219" i="3"/>
  <c r="Y3219" i="3" s="1"/>
  <c r="C3220" i="3"/>
  <c r="D3220" i="3"/>
  <c r="G3220" i="3"/>
  <c r="H3220" i="3"/>
  <c r="I3220" i="3" s="1"/>
  <c r="J3220" i="3" s="1"/>
  <c r="L3220" i="3"/>
  <c r="O3220" i="3"/>
  <c r="Y3220" i="3" s="1"/>
  <c r="C3221" i="3"/>
  <c r="D3221" i="3"/>
  <c r="G3221" i="3"/>
  <c r="H3221" i="3"/>
  <c r="I3221" i="3"/>
  <c r="M3221" i="3" s="1"/>
  <c r="L3221" i="3"/>
  <c r="O3221" i="3"/>
  <c r="Y3221" i="3" s="1"/>
  <c r="C3222" i="3"/>
  <c r="D3222" i="3"/>
  <c r="G3222" i="3"/>
  <c r="H3222" i="3"/>
  <c r="I3222" i="3" s="1"/>
  <c r="J3222" i="3" s="1"/>
  <c r="L3222" i="3"/>
  <c r="O3222" i="3"/>
  <c r="Y3222" i="3" s="1"/>
  <c r="C3223" i="3"/>
  <c r="D3223" i="3"/>
  <c r="G3223" i="3"/>
  <c r="H3223" i="3"/>
  <c r="I3223" i="3" s="1"/>
  <c r="M3223" i="3" s="1"/>
  <c r="L3223" i="3"/>
  <c r="O3223" i="3"/>
  <c r="Y3223" i="3" s="1"/>
  <c r="C3224" i="3"/>
  <c r="D3224" i="3"/>
  <c r="G3224" i="3"/>
  <c r="H3224" i="3"/>
  <c r="I3224" i="3"/>
  <c r="J3224" i="3" s="1"/>
  <c r="L3224" i="3"/>
  <c r="O3224" i="3"/>
  <c r="Y3224" i="3" s="1"/>
  <c r="C3225" i="3"/>
  <c r="D3225" i="3"/>
  <c r="G3225" i="3"/>
  <c r="H3225" i="3"/>
  <c r="I3225" i="3"/>
  <c r="L3225" i="3"/>
  <c r="O3225" i="3"/>
  <c r="Y3225" i="3" s="1"/>
  <c r="C3226" i="3"/>
  <c r="D3226" i="3"/>
  <c r="G3226" i="3"/>
  <c r="H3226" i="3"/>
  <c r="I3226" i="3" s="1"/>
  <c r="J3226" i="3" s="1"/>
  <c r="L3226" i="3"/>
  <c r="O3226" i="3"/>
  <c r="Y3226" i="3" s="1"/>
  <c r="C3227" i="3"/>
  <c r="D3227" i="3"/>
  <c r="G3227" i="3"/>
  <c r="H3227" i="3"/>
  <c r="I3227" i="3"/>
  <c r="M3227" i="3" s="1"/>
  <c r="L3227" i="3"/>
  <c r="O3227" i="3"/>
  <c r="Y3227" i="3" s="1"/>
  <c r="C3228" i="3"/>
  <c r="D3228" i="3"/>
  <c r="G3228" i="3"/>
  <c r="H3228" i="3"/>
  <c r="I3228" i="3"/>
  <c r="J3228" i="3" s="1"/>
  <c r="L3228" i="3"/>
  <c r="O3228" i="3"/>
  <c r="Y3228" i="3" s="1"/>
  <c r="C3229" i="3"/>
  <c r="D3229" i="3"/>
  <c r="G3229" i="3"/>
  <c r="H3229" i="3"/>
  <c r="I3229" i="3" s="1"/>
  <c r="M3229" i="3" s="1"/>
  <c r="L3229" i="3"/>
  <c r="O3229" i="3"/>
  <c r="Y3229" i="3" s="1"/>
  <c r="C3230" i="3"/>
  <c r="D3230" i="3"/>
  <c r="G3230" i="3"/>
  <c r="H3230" i="3"/>
  <c r="I3230" i="3" s="1"/>
  <c r="J3230" i="3" s="1"/>
  <c r="L3230" i="3"/>
  <c r="O3230" i="3"/>
  <c r="Y3230" i="3" s="1"/>
  <c r="C3231" i="3"/>
  <c r="D3231" i="3"/>
  <c r="G3231" i="3"/>
  <c r="H3231" i="3"/>
  <c r="I3231" i="3"/>
  <c r="M3231" i="3" s="1"/>
  <c r="L3231" i="3"/>
  <c r="O3231" i="3"/>
  <c r="Y3231" i="3" s="1"/>
  <c r="C3232" i="3"/>
  <c r="D3232" i="3"/>
  <c r="G3232" i="3"/>
  <c r="H3232" i="3"/>
  <c r="I3232" i="3"/>
  <c r="J3232" i="3" s="1"/>
  <c r="L3232" i="3"/>
  <c r="O3232" i="3"/>
  <c r="Y3232" i="3" s="1"/>
  <c r="C3233" i="3"/>
  <c r="D3233" i="3"/>
  <c r="G3233" i="3"/>
  <c r="H3233" i="3"/>
  <c r="I3233" i="3" s="1"/>
  <c r="M3233" i="3" s="1"/>
  <c r="L3233" i="3"/>
  <c r="O3233" i="3"/>
  <c r="Y3233" i="3" s="1"/>
  <c r="C3234" i="3"/>
  <c r="D3234" i="3"/>
  <c r="G3234" i="3"/>
  <c r="H3234" i="3"/>
  <c r="I3234" i="3" s="1"/>
  <c r="J3234" i="3" s="1"/>
  <c r="L3234" i="3"/>
  <c r="O3234" i="3"/>
  <c r="Y3234" i="3" s="1"/>
  <c r="C3235" i="3"/>
  <c r="D3235" i="3"/>
  <c r="G3235" i="3"/>
  <c r="H3235" i="3"/>
  <c r="I3235" i="3"/>
  <c r="M3235" i="3" s="1"/>
  <c r="L3235" i="3"/>
  <c r="O3235" i="3"/>
  <c r="Y3235" i="3" s="1"/>
  <c r="C3236" i="3"/>
  <c r="D3236" i="3"/>
  <c r="G3236" i="3"/>
  <c r="H3236" i="3"/>
  <c r="I3236" i="3"/>
  <c r="J3236" i="3" s="1"/>
  <c r="L3236" i="3"/>
  <c r="O3236" i="3"/>
  <c r="Y3236" i="3" s="1"/>
  <c r="C3237" i="3"/>
  <c r="D3237" i="3"/>
  <c r="G3237" i="3"/>
  <c r="H3237" i="3"/>
  <c r="I3237" i="3" s="1"/>
  <c r="M3237" i="3" s="1"/>
  <c r="L3237" i="3"/>
  <c r="O3237" i="3"/>
  <c r="Y3237" i="3" s="1"/>
  <c r="C3238" i="3"/>
  <c r="D3238" i="3"/>
  <c r="G3238" i="3"/>
  <c r="H3238" i="3"/>
  <c r="I3238" i="3" s="1"/>
  <c r="J3238" i="3" s="1"/>
  <c r="L3238" i="3"/>
  <c r="O3238" i="3"/>
  <c r="Y3238" i="3" s="1"/>
  <c r="C3239" i="3"/>
  <c r="D3239" i="3"/>
  <c r="G3239" i="3"/>
  <c r="H3239" i="3"/>
  <c r="I3239" i="3"/>
  <c r="L3239" i="3"/>
  <c r="O3239" i="3"/>
  <c r="Y3239" i="3" s="1"/>
  <c r="C3240" i="3"/>
  <c r="D3240" i="3"/>
  <c r="G3240" i="3"/>
  <c r="H3240" i="3"/>
  <c r="I3240" i="3"/>
  <c r="J3240" i="3" s="1"/>
  <c r="L3240" i="3"/>
  <c r="O3240" i="3"/>
  <c r="Y3240" i="3" s="1"/>
  <c r="C3241" i="3"/>
  <c r="D3241" i="3"/>
  <c r="G3241" i="3"/>
  <c r="H3241" i="3"/>
  <c r="I3241" i="3" s="1"/>
  <c r="L3241" i="3"/>
  <c r="O3241" i="3"/>
  <c r="Y3241" i="3" s="1"/>
  <c r="C3242" i="3"/>
  <c r="D3242" i="3"/>
  <c r="G3242" i="3"/>
  <c r="H3242" i="3"/>
  <c r="I3242" i="3" s="1"/>
  <c r="J3242" i="3" s="1"/>
  <c r="L3242" i="3"/>
  <c r="O3242" i="3"/>
  <c r="Y3242" i="3" s="1"/>
  <c r="C3243" i="3"/>
  <c r="D3243" i="3"/>
  <c r="G3243" i="3"/>
  <c r="H3243" i="3"/>
  <c r="I3243" i="3"/>
  <c r="L3243" i="3"/>
  <c r="O3243" i="3"/>
  <c r="Y3243" i="3" s="1"/>
  <c r="C3244" i="3"/>
  <c r="D3244" i="3"/>
  <c r="G3244" i="3"/>
  <c r="H3244" i="3"/>
  <c r="I3244" i="3"/>
  <c r="J3244" i="3" s="1"/>
  <c r="L3244" i="3"/>
  <c r="O3244" i="3"/>
  <c r="Y3244" i="3" s="1"/>
  <c r="C3245" i="3"/>
  <c r="D3245" i="3"/>
  <c r="G3245" i="3"/>
  <c r="H3245" i="3"/>
  <c r="I3245" i="3" s="1"/>
  <c r="L3245" i="3"/>
  <c r="O3245" i="3"/>
  <c r="Y3245" i="3" s="1"/>
  <c r="C3246" i="3"/>
  <c r="D3246" i="3"/>
  <c r="G3246" i="3"/>
  <c r="H3246" i="3"/>
  <c r="I3246" i="3" s="1"/>
  <c r="J3246" i="3" s="1"/>
  <c r="L3246" i="3"/>
  <c r="O3246" i="3"/>
  <c r="Y3246" i="3" s="1"/>
  <c r="C3247" i="3"/>
  <c r="D3247" i="3"/>
  <c r="G3247" i="3"/>
  <c r="H3247" i="3"/>
  <c r="I3247" i="3"/>
  <c r="L3247" i="3"/>
  <c r="O3247" i="3"/>
  <c r="Y3247" i="3" s="1"/>
  <c r="C3248" i="3"/>
  <c r="D3248" i="3"/>
  <c r="G3248" i="3"/>
  <c r="H3248" i="3"/>
  <c r="I3248" i="3"/>
  <c r="J3248" i="3" s="1"/>
  <c r="L3248" i="3"/>
  <c r="O3248" i="3"/>
  <c r="Y3248" i="3" s="1"/>
  <c r="C3249" i="3"/>
  <c r="D3249" i="3"/>
  <c r="G3249" i="3"/>
  <c r="H3249" i="3"/>
  <c r="I3249" i="3" s="1"/>
  <c r="L3249" i="3"/>
  <c r="O3249" i="3"/>
  <c r="Y3249" i="3" s="1"/>
  <c r="C3250" i="3"/>
  <c r="D3250" i="3"/>
  <c r="G3250" i="3"/>
  <c r="H3250" i="3"/>
  <c r="I3250" i="3" s="1"/>
  <c r="J3250" i="3" s="1"/>
  <c r="L3250" i="3"/>
  <c r="O3250" i="3"/>
  <c r="Y3250" i="3" s="1"/>
  <c r="C3251" i="3"/>
  <c r="D3251" i="3"/>
  <c r="G3251" i="3"/>
  <c r="H3251" i="3"/>
  <c r="I3251" i="3"/>
  <c r="L3251" i="3"/>
  <c r="O3251" i="3"/>
  <c r="Y3251" i="3" s="1"/>
  <c r="C3252" i="3"/>
  <c r="D3252" i="3"/>
  <c r="G3252" i="3"/>
  <c r="H3252" i="3"/>
  <c r="I3252" i="3"/>
  <c r="J3252" i="3" s="1"/>
  <c r="L3252" i="3"/>
  <c r="O3252" i="3"/>
  <c r="Y3252" i="3" s="1"/>
  <c r="C3253" i="3"/>
  <c r="D3253" i="3"/>
  <c r="G3253" i="3"/>
  <c r="H3253" i="3"/>
  <c r="I3253" i="3" s="1"/>
  <c r="L3253" i="3"/>
  <c r="O3253" i="3"/>
  <c r="Y3253" i="3" s="1"/>
  <c r="C3254" i="3"/>
  <c r="D3254" i="3"/>
  <c r="G3254" i="3"/>
  <c r="H3254" i="3"/>
  <c r="I3254" i="3" s="1"/>
  <c r="J3254" i="3" s="1"/>
  <c r="L3254" i="3"/>
  <c r="O3254" i="3"/>
  <c r="Y3254" i="3" s="1"/>
  <c r="C3255" i="3"/>
  <c r="D3255" i="3"/>
  <c r="G3255" i="3"/>
  <c r="H3255" i="3"/>
  <c r="I3255" i="3"/>
  <c r="L3255" i="3"/>
  <c r="O3255" i="3"/>
  <c r="Y3255" i="3" s="1"/>
  <c r="C3256" i="3"/>
  <c r="D3256" i="3"/>
  <c r="G3256" i="3"/>
  <c r="H3256" i="3"/>
  <c r="I3256" i="3"/>
  <c r="J3256" i="3" s="1"/>
  <c r="L3256" i="3"/>
  <c r="O3256" i="3"/>
  <c r="Y3256" i="3" s="1"/>
  <c r="C3257" i="3"/>
  <c r="D3257" i="3"/>
  <c r="G3257" i="3"/>
  <c r="H3257" i="3"/>
  <c r="I3257" i="3" s="1"/>
  <c r="L3257" i="3"/>
  <c r="O3257" i="3"/>
  <c r="Y3257" i="3" s="1"/>
  <c r="C3258" i="3"/>
  <c r="D3258" i="3"/>
  <c r="G3258" i="3"/>
  <c r="H3258" i="3"/>
  <c r="I3258" i="3" s="1"/>
  <c r="J3258" i="3" s="1"/>
  <c r="L3258" i="3"/>
  <c r="O3258" i="3"/>
  <c r="Y3258" i="3" s="1"/>
  <c r="C3259" i="3"/>
  <c r="D3259" i="3"/>
  <c r="G3259" i="3"/>
  <c r="H3259" i="3"/>
  <c r="I3259" i="3"/>
  <c r="L3259" i="3"/>
  <c r="O3259" i="3"/>
  <c r="Y3259" i="3" s="1"/>
  <c r="C3260" i="3"/>
  <c r="D3260" i="3"/>
  <c r="G3260" i="3"/>
  <c r="H3260" i="3"/>
  <c r="I3260" i="3"/>
  <c r="J3260" i="3" s="1"/>
  <c r="L3260" i="3"/>
  <c r="O3260" i="3"/>
  <c r="Y3260" i="3" s="1"/>
  <c r="C3261" i="3"/>
  <c r="D3261" i="3"/>
  <c r="G3261" i="3"/>
  <c r="H3261" i="3"/>
  <c r="I3261" i="3" s="1"/>
  <c r="L3261" i="3"/>
  <c r="O3261" i="3"/>
  <c r="Y3261" i="3" s="1"/>
  <c r="C3262" i="3"/>
  <c r="D3262" i="3"/>
  <c r="G3262" i="3"/>
  <c r="H3262" i="3"/>
  <c r="I3262" i="3" s="1"/>
  <c r="J3262" i="3" s="1"/>
  <c r="L3262" i="3"/>
  <c r="O3262" i="3"/>
  <c r="Y3262" i="3" s="1"/>
  <c r="C3263" i="3"/>
  <c r="D3263" i="3"/>
  <c r="G3263" i="3"/>
  <c r="H3263" i="3"/>
  <c r="I3263" i="3"/>
  <c r="L3263" i="3"/>
  <c r="O3263" i="3"/>
  <c r="Y3263" i="3" s="1"/>
  <c r="C3264" i="3"/>
  <c r="D3264" i="3"/>
  <c r="G3264" i="3"/>
  <c r="H3264" i="3"/>
  <c r="I3264" i="3"/>
  <c r="J3264" i="3" s="1"/>
  <c r="L3264" i="3"/>
  <c r="O3264" i="3"/>
  <c r="Y3264" i="3" s="1"/>
  <c r="C3265" i="3"/>
  <c r="D3265" i="3"/>
  <c r="G3265" i="3"/>
  <c r="H3265" i="3"/>
  <c r="I3265" i="3" s="1"/>
  <c r="L3265" i="3"/>
  <c r="O3265" i="3"/>
  <c r="Y3265" i="3" s="1"/>
  <c r="C3266" i="3"/>
  <c r="D3266" i="3"/>
  <c r="G3266" i="3"/>
  <c r="H3266" i="3"/>
  <c r="I3266" i="3" s="1"/>
  <c r="J3266" i="3" s="1"/>
  <c r="L3266" i="3"/>
  <c r="O3266" i="3"/>
  <c r="Y3266" i="3" s="1"/>
  <c r="C3267" i="3"/>
  <c r="D3267" i="3"/>
  <c r="G3267" i="3"/>
  <c r="H3267" i="3"/>
  <c r="I3267" i="3"/>
  <c r="L3267" i="3"/>
  <c r="O3267" i="3"/>
  <c r="Y3267" i="3" s="1"/>
  <c r="C3268" i="3"/>
  <c r="D3268" i="3"/>
  <c r="G3268" i="3"/>
  <c r="H3268" i="3"/>
  <c r="I3268" i="3"/>
  <c r="J3268" i="3" s="1"/>
  <c r="L3268" i="3"/>
  <c r="O3268" i="3"/>
  <c r="Y3268" i="3" s="1"/>
  <c r="C3269" i="3"/>
  <c r="D3269" i="3"/>
  <c r="G3269" i="3"/>
  <c r="H3269" i="3"/>
  <c r="I3269" i="3" s="1"/>
  <c r="L3269" i="3"/>
  <c r="O3269" i="3"/>
  <c r="Y3269" i="3" s="1"/>
  <c r="C3270" i="3"/>
  <c r="D3270" i="3"/>
  <c r="G3270" i="3"/>
  <c r="H3270" i="3"/>
  <c r="I3270" i="3" s="1"/>
  <c r="J3270" i="3" s="1"/>
  <c r="L3270" i="3"/>
  <c r="O3270" i="3"/>
  <c r="Y3270" i="3" s="1"/>
  <c r="C3271" i="3"/>
  <c r="D3271" i="3"/>
  <c r="G3271" i="3"/>
  <c r="H3271" i="3"/>
  <c r="I3271" i="3"/>
  <c r="L3271" i="3"/>
  <c r="O3271" i="3"/>
  <c r="Y3271" i="3" s="1"/>
  <c r="C3272" i="3"/>
  <c r="D3272" i="3"/>
  <c r="G3272" i="3"/>
  <c r="H3272" i="3"/>
  <c r="I3272" i="3"/>
  <c r="J3272" i="3" s="1"/>
  <c r="L3272" i="3"/>
  <c r="O3272" i="3"/>
  <c r="Y3272" i="3" s="1"/>
  <c r="C3273" i="3"/>
  <c r="D3273" i="3"/>
  <c r="G3273" i="3"/>
  <c r="H3273" i="3"/>
  <c r="I3273" i="3" s="1"/>
  <c r="L3273" i="3"/>
  <c r="O3273" i="3"/>
  <c r="Y3273" i="3" s="1"/>
  <c r="C3274" i="3"/>
  <c r="D3274" i="3"/>
  <c r="G3274" i="3"/>
  <c r="H3274" i="3"/>
  <c r="I3274" i="3" s="1"/>
  <c r="J3274" i="3" s="1"/>
  <c r="L3274" i="3"/>
  <c r="O3274" i="3"/>
  <c r="Y3274" i="3" s="1"/>
  <c r="C3275" i="3"/>
  <c r="D3275" i="3"/>
  <c r="G3275" i="3"/>
  <c r="H3275" i="3"/>
  <c r="I3275" i="3"/>
  <c r="L3275" i="3"/>
  <c r="O3275" i="3"/>
  <c r="Y3275" i="3" s="1"/>
  <c r="C3276" i="3"/>
  <c r="D3276" i="3"/>
  <c r="G3276" i="3"/>
  <c r="H3276" i="3"/>
  <c r="I3276" i="3"/>
  <c r="J3276" i="3" s="1"/>
  <c r="L3276" i="3"/>
  <c r="O3276" i="3"/>
  <c r="Y3276" i="3" s="1"/>
  <c r="C3277" i="3"/>
  <c r="D3277" i="3"/>
  <c r="G3277" i="3"/>
  <c r="H3277" i="3"/>
  <c r="I3277" i="3" s="1"/>
  <c r="L3277" i="3"/>
  <c r="O3277" i="3"/>
  <c r="Y3277" i="3" s="1"/>
  <c r="C3278" i="3"/>
  <c r="D3278" i="3"/>
  <c r="G3278" i="3"/>
  <c r="H3278" i="3"/>
  <c r="I3278" i="3" s="1"/>
  <c r="J3278" i="3" s="1"/>
  <c r="L3278" i="3"/>
  <c r="O3278" i="3"/>
  <c r="Y3278" i="3" s="1"/>
  <c r="C3279" i="3"/>
  <c r="D3279" i="3"/>
  <c r="G3279" i="3"/>
  <c r="H3279" i="3"/>
  <c r="I3279" i="3"/>
  <c r="L3279" i="3"/>
  <c r="O3279" i="3"/>
  <c r="Y3279" i="3" s="1"/>
  <c r="C3280" i="3"/>
  <c r="D3280" i="3"/>
  <c r="G3280" i="3"/>
  <c r="H3280" i="3"/>
  <c r="I3280" i="3"/>
  <c r="J3280" i="3" s="1"/>
  <c r="L3280" i="3"/>
  <c r="O3280" i="3"/>
  <c r="Y3280" i="3" s="1"/>
  <c r="C3281" i="3"/>
  <c r="D3281" i="3"/>
  <c r="G3281" i="3"/>
  <c r="H3281" i="3"/>
  <c r="I3281" i="3" s="1"/>
  <c r="L3281" i="3"/>
  <c r="O3281" i="3"/>
  <c r="Y3281" i="3" s="1"/>
  <c r="C3282" i="3"/>
  <c r="D3282" i="3"/>
  <c r="G3282" i="3"/>
  <c r="H3282" i="3"/>
  <c r="I3282" i="3" s="1"/>
  <c r="L3282" i="3"/>
  <c r="O3282" i="3"/>
  <c r="Y3282" i="3" s="1"/>
  <c r="C3283" i="3"/>
  <c r="D3283" i="3"/>
  <c r="G3283" i="3"/>
  <c r="H3283" i="3"/>
  <c r="I3283" i="3"/>
  <c r="L3283" i="3"/>
  <c r="O3283" i="3"/>
  <c r="Y3283" i="3" s="1"/>
  <c r="C3284" i="3"/>
  <c r="D3284" i="3"/>
  <c r="G3284" i="3"/>
  <c r="H3284" i="3"/>
  <c r="I3284" i="3"/>
  <c r="L3284" i="3"/>
  <c r="O3284" i="3"/>
  <c r="Y3284" i="3" s="1"/>
  <c r="C3285" i="3"/>
  <c r="D3285" i="3"/>
  <c r="G3285" i="3"/>
  <c r="H3285" i="3"/>
  <c r="I3285" i="3" s="1"/>
  <c r="L3285" i="3"/>
  <c r="O3285" i="3"/>
  <c r="Y3285" i="3" s="1"/>
  <c r="C3286" i="3"/>
  <c r="D3286" i="3"/>
  <c r="G3286" i="3"/>
  <c r="H3286" i="3"/>
  <c r="I3286" i="3" s="1"/>
  <c r="L3286" i="3"/>
  <c r="O3286" i="3"/>
  <c r="Y3286" i="3" s="1"/>
  <c r="C3287" i="3"/>
  <c r="D3287" i="3"/>
  <c r="G3287" i="3"/>
  <c r="H3287" i="3"/>
  <c r="I3287" i="3"/>
  <c r="L3287" i="3"/>
  <c r="O3287" i="3"/>
  <c r="Y3287" i="3" s="1"/>
  <c r="C3288" i="3"/>
  <c r="D3288" i="3"/>
  <c r="G3288" i="3"/>
  <c r="H3288" i="3"/>
  <c r="I3288" i="3"/>
  <c r="L3288" i="3"/>
  <c r="O3288" i="3"/>
  <c r="Y3288" i="3" s="1"/>
  <c r="C3289" i="3"/>
  <c r="D3289" i="3"/>
  <c r="G3289" i="3"/>
  <c r="H3289" i="3"/>
  <c r="I3289" i="3" s="1"/>
  <c r="L3289" i="3"/>
  <c r="O3289" i="3"/>
  <c r="Y3289" i="3" s="1"/>
  <c r="C3290" i="3"/>
  <c r="D3290" i="3"/>
  <c r="G3290" i="3"/>
  <c r="H3290" i="3"/>
  <c r="I3290" i="3" s="1"/>
  <c r="L3290" i="3"/>
  <c r="O3290" i="3"/>
  <c r="Y3290" i="3" s="1"/>
  <c r="C3291" i="3"/>
  <c r="D3291" i="3"/>
  <c r="G3291" i="3"/>
  <c r="H3291" i="3"/>
  <c r="I3291" i="3"/>
  <c r="L3291" i="3"/>
  <c r="O3291" i="3"/>
  <c r="Y3291" i="3" s="1"/>
  <c r="C3292" i="3"/>
  <c r="D3292" i="3"/>
  <c r="G3292" i="3"/>
  <c r="H3292" i="3"/>
  <c r="I3292" i="3"/>
  <c r="L3292" i="3"/>
  <c r="O3292" i="3"/>
  <c r="Y3292" i="3" s="1"/>
  <c r="C3293" i="3"/>
  <c r="D3293" i="3"/>
  <c r="G3293" i="3"/>
  <c r="H3293" i="3"/>
  <c r="I3293" i="3" s="1"/>
  <c r="L3293" i="3"/>
  <c r="O3293" i="3"/>
  <c r="Y3293" i="3" s="1"/>
  <c r="C3294" i="3"/>
  <c r="D3294" i="3"/>
  <c r="G3294" i="3"/>
  <c r="H3294" i="3"/>
  <c r="I3294" i="3" s="1"/>
  <c r="L3294" i="3"/>
  <c r="O3294" i="3"/>
  <c r="Y3294" i="3" s="1"/>
  <c r="C3295" i="3"/>
  <c r="D3295" i="3"/>
  <c r="G3295" i="3"/>
  <c r="H3295" i="3"/>
  <c r="I3295" i="3"/>
  <c r="L3295" i="3"/>
  <c r="O3295" i="3"/>
  <c r="Y3295" i="3" s="1"/>
  <c r="C3296" i="3"/>
  <c r="D3296" i="3"/>
  <c r="G3296" i="3"/>
  <c r="H3296" i="3"/>
  <c r="I3296" i="3"/>
  <c r="L3296" i="3"/>
  <c r="O3296" i="3"/>
  <c r="Y3296" i="3" s="1"/>
  <c r="C3297" i="3"/>
  <c r="D3297" i="3"/>
  <c r="G3297" i="3"/>
  <c r="H3297" i="3"/>
  <c r="I3297" i="3" s="1"/>
  <c r="L3297" i="3"/>
  <c r="O3297" i="3"/>
  <c r="Y3297" i="3" s="1"/>
  <c r="C3298" i="3"/>
  <c r="D3298" i="3"/>
  <c r="G3298" i="3"/>
  <c r="H3298" i="3"/>
  <c r="I3298" i="3" s="1"/>
  <c r="L3298" i="3"/>
  <c r="O3298" i="3"/>
  <c r="Y3298" i="3" s="1"/>
  <c r="C3299" i="3"/>
  <c r="D3299" i="3"/>
  <c r="G3299" i="3"/>
  <c r="H3299" i="3"/>
  <c r="I3299" i="3"/>
  <c r="L3299" i="3"/>
  <c r="O3299" i="3"/>
  <c r="Y3299" i="3" s="1"/>
  <c r="C3300" i="3"/>
  <c r="D3300" i="3"/>
  <c r="G3300" i="3"/>
  <c r="H3300" i="3"/>
  <c r="I3300" i="3"/>
  <c r="L3300" i="3"/>
  <c r="O3300" i="3"/>
  <c r="Y3300" i="3" s="1"/>
  <c r="C3301" i="3"/>
  <c r="D3301" i="3"/>
  <c r="G3301" i="3"/>
  <c r="H3301" i="3"/>
  <c r="I3301" i="3" s="1"/>
  <c r="L3301" i="3"/>
  <c r="O3301" i="3"/>
  <c r="Y3301" i="3" s="1"/>
  <c r="C3302" i="3"/>
  <c r="D3302" i="3"/>
  <c r="G3302" i="3"/>
  <c r="H3302" i="3"/>
  <c r="I3302" i="3" s="1"/>
  <c r="L3302" i="3"/>
  <c r="O3302" i="3"/>
  <c r="Y3302" i="3" s="1"/>
  <c r="C3303" i="3"/>
  <c r="D3303" i="3"/>
  <c r="G3303" i="3"/>
  <c r="H3303" i="3"/>
  <c r="I3303" i="3"/>
  <c r="L3303" i="3"/>
  <c r="O3303" i="3"/>
  <c r="Y3303" i="3" s="1"/>
  <c r="C3304" i="3"/>
  <c r="D3304" i="3"/>
  <c r="G3304" i="3"/>
  <c r="H3304" i="3"/>
  <c r="I3304" i="3"/>
  <c r="L3304" i="3"/>
  <c r="O3304" i="3"/>
  <c r="Y3304" i="3" s="1"/>
  <c r="C3305" i="3"/>
  <c r="D3305" i="3"/>
  <c r="G3305" i="3"/>
  <c r="H3305" i="3"/>
  <c r="I3305" i="3" s="1"/>
  <c r="L3305" i="3"/>
  <c r="O3305" i="3"/>
  <c r="Y3305" i="3" s="1"/>
  <c r="C3306" i="3"/>
  <c r="D3306" i="3"/>
  <c r="G3306" i="3"/>
  <c r="H3306" i="3"/>
  <c r="I3306" i="3" s="1"/>
  <c r="L3306" i="3"/>
  <c r="O3306" i="3"/>
  <c r="Y3306" i="3" s="1"/>
  <c r="C3307" i="3"/>
  <c r="D3307" i="3"/>
  <c r="G3307" i="3"/>
  <c r="H3307" i="3"/>
  <c r="I3307" i="3"/>
  <c r="L3307" i="3"/>
  <c r="O3307" i="3"/>
  <c r="Y3307" i="3" s="1"/>
  <c r="C3308" i="3"/>
  <c r="D3308" i="3"/>
  <c r="G3308" i="3"/>
  <c r="H3308" i="3"/>
  <c r="I3308" i="3"/>
  <c r="L3308" i="3"/>
  <c r="O3308" i="3"/>
  <c r="Y3308" i="3" s="1"/>
  <c r="C3309" i="3"/>
  <c r="D3309" i="3"/>
  <c r="G3309" i="3"/>
  <c r="H3309" i="3"/>
  <c r="I3309" i="3" s="1"/>
  <c r="L3309" i="3"/>
  <c r="O3309" i="3"/>
  <c r="Y3309" i="3" s="1"/>
  <c r="C3310" i="3"/>
  <c r="D3310" i="3"/>
  <c r="G3310" i="3"/>
  <c r="H3310" i="3"/>
  <c r="I3310" i="3" s="1"/>
  <c r="L3310" i="3"/>
  <c r="O3310" i="3"/>
  <c r="Y3310" i="3" s="1"/>
  <c r="C3311" i="3"/>
  <c r="D3311" i="3"/>
  <c r="G3311" i="3"/>
  <c r="H3311" i="3"/>
  <c r="I3311" i="3"/>
  <c r="L3311" i="3"/>
  <c r="O3311" i="3"/>
  <c r="Y3311" i="3" s="1"/>
  <c r="C3312" i="3"/>
  <c r="D3312" i="3"/>
  <c r="G3312" i="3"/>
  <c r="H3312" i="3"/>
  <c r="I3312" i="3"/>
  <c r="L3312" i="3"/>
  <c r="O3312" i="3"/>
  <c r="Y3312" i="3" s="1"/>
  <c r="C3313" i="3"/>
  <c r="D3313" i="3"/>
  <c r="G3313" i="3"/>
  <c r="H3313" i="3"/>
  <c r="I3313" i="3" s="1"/>
  <c r="L3313" i="3"/>
  <c r="O3313" i="3"/>
  <c r="Y3313" i="3" s="1"/>
  <c r="C3314" i="3"/>
  <c r="D3314" i="3"/>
  <c r="G3314" i="3"/>
  <c r="H3314" i="3"/>
  <c r="I3314" i="3" s="1"/>
  <c r="L3314" i="3"/>
  <c r="O3314" i="3"/>
  <c r="Y3314" i="3" s="1"/>
  <c r="C3315" i="3"/>
  <c r="D3315" i="3"/>
  <c r="G3315" i="3"/>
  <c r="H3315" i="3"/>
  <c r="I3315" i="3"/>
  <c r="L3315" i="3"/>
  <c r="O3315" i="3"/>
  <c r="Y3315" i="3" s="1"/>
  <c r="C3316" i="3"/>
  <c r="D3316" i="3"/>
  <c r="G3316" i="3"/>
  <c r="H3316" i="3"/>
  <c r="I3316" i="3"/>
  <c r="L3316" i="3"/>
  <c r="O3316" i="3"/>
  <c r="Y3316" i="3" s="1"/>
  <c r="C3317" i="3"/>
  <c r="D3317" i="3"/>
  <c r="G3317" i="3"/>
  <c r="H3317" i="3"/>
  <c r="I3317" i="3" s="1"/>
  <c r="L3317" i="3"/>
  <c r="O3317" i="3"/>
  <c r="Y3317" i="3" s="1"/>
  <c r="C3318" i="3"/>
  <c r="D3318" i="3"/>
  <c r="G3318" i="3"/>
  <c r="H3318" i="3"/>
  <c r="I3318" i="3" s="1"/>
  <c r="L3318" i="3"/>
  <c r="O3318" i="3"/>
  <c r="Y3318" i="3" s="1"/>
  <c r="C3319" i="3"/>
  <c r="D3319" i="3"/>
  <c r="G3319" i="3"/>
  <c r="H3319" i="3"/>
  <c r="I3319" i="3"/>
  <c r="L3319" i="3"/>
  <c r="O3319" i="3"/>
  <c r="Y3319" i="3" s="1"/>
  <c r="C3320" i="3"/>
  <c r="D3320" i="3"/>
  <c r="G3320" i="3"/>
  <c r="H3320" i="3"/>
  <c r="I3320" i="3"/>
  <c r="L3320" i="3"/>
  <c r="O3320" i="3"/>
  <c r="Y3320" i="3" s="1"/>
  <c r="C3321" i="3"/>
  <c r="D3321" i="3"/>
  <c r="G3321" i="3"/>
  <c r="H3321" i="3"/>
  <c r="I3321" i="3" s="1"/>
  <c r="L3321" i="3"/>
  <c r="O3321" i="3"/>
  <c r="Y3321" i="3" s="1"/>
  <c r="C3322" i="3"/>
  <c r="D3322" i="3"/>
  <c r="G3322" i="3"/>
  <c r="H3322" i="3"/>
  <c r="I3322" i="3" s="1"/>
  <c r="L3322" i="3"/>
  <c r="O3322" i="3"/>
  <c r="Y3322" i="3" s="1"/>
  <c r="C3323" i="3"/>
  <c r="D3323" i="3"/>
  <c r="G3323" i="3"/>
  <c r="H3323" i="3"/>
  <c r="I3323" i="3"/>
  <c r="L3323" i="3"/>
  <c r="O3323" i="3"/>
  <c r="Y3323" i="3" s="1"/>
  <c r="C3324" i="3"/>
  <c r="D3324" i="3"/>
  <c r="G3324" i="3"/>
  <c r="H3324" i="3"/>
  <c r="I3324" i="3"/>
  <c r="L3324" i="3"/>
  <c r="O3324" i="3"/>
  <c r="Y3324" i="3" s="1"/>
  <c r="C3325" i="3"/>
  <c r="D3325" i="3"/>
  <c r="G3325" i="3"/>
  <c r="H3325" i="3"/>
  <c r="I3325" i="3" s="1"/>
  <c r="L3325" i="3"/>
  <c r="O3325" i="3"/>
  <c r="Y3325" i="3" s="1"/>
  <c r="C3326" i="3"/>
  <c r="D3326" i="3"/>
  <c r="G3326" i="3"/>
  <c r="H3326" i="3"/>
  <c r="I3326" i="3" s="1"/>
  <c r="L3326" i="3"/>
  <c r="O3326" i="3"/>
  <c r="Y3326" i="3" s="1"/>
  <c r="C3327" i="3"/>
  <c r="D3327" i="3"/>
  <c r="G3327" i="3"/>
  <c r="H3327" i="3"/>
  <c r="I3327" i="3"/>
  <c r="L3327" i="3"/>
  <c r="O3327" i="3"/>
  <c r="Y3327" i="3" s="1"/>
  <c r="C3328" i="3"/>
  <c r="D3328" i="3"/>
  <c r="G3328" i="3"/>
  <c r="H3328" i="3"/>
  <c r="I3328" i="3"/>
  <c r="L3328" i="3"/>
  <c r="O3328" i="3"/>
  <c r="Y3328" i="3" s="1"/>
  <c r="C3329" i="3"/>
  <c r="D3329" i="3"/>
  <c r="G3329" i="3"/>
  <c r="H3329" i="3"/>
  <c r="I3329" i="3" s="1"/>
  <c r="L3329" i="3"/>
  <c r="O3329" i="3"/>
  <c r="Y3329" i="3" s="1"/>
  <c r="C3330" i="3"/>
  <c r="D3330" i="3"/>
  <c r="G3330" i="3"/>
  <c r="H3330" i="3"/>
  <c r="I3330" i="3" s="1"/>
  <c r="L3330" i="3"/>
  <c r="O3330" i="3"/>
  <c r="Y3330" i="3" s="1"/>
  <c r="C3331" i="3"/>
  <c r="D3331" i="3"/>
  <c r="G3331" i="3"/>
  <c r="H3331" i="3"/>
  <c r="I3331" i="3"/>
  <c r="L3331" i="3"/>
  <c r="O3331" i="3"/>
  <c r="Y3331" i="3" s="1"/>
  <c r="C3332" i="3"/>
  <c r="D3332" i="3"/>
  <c r="G3332" i="3"/>
  <c r="H3332" i="3"/>
  <c r="I3332" i="3"/>
  <c r="L3332" i="3"/>
  <c r="O3332" i="3"/>
  <c r="Y3332" i="3" s="1"/>
  <c r="C3333" i="3"/>
  <c r="D3333" i="3"/>
  <c r="G3333" i="3"/>
  <c r="H3333" i="3"/>
  <c r="I3333" i="3" s="1"/>
  <c r="L3333" i="3"/>
  <c r="O3333" i="3"/>
  <c r="Y3333" i="3" s="1"/>
  <c r="C3334" i="3"/>
  <c r="D3334" i="3"/>
  <c r="G3334" i="3"/>
  <c r="H3334" i="3"/>
  <c r="I3334" i="3" s="1"/>
  <c r="L3334" i="3"/>
  <c r="O3334" i="3"/>
  <c r="Y3334" i="3" s="1"/>
  <c r="C3335" i="3"/>
  <c r="D3335" i="3"/>
  <c r="G3335" i="3"/>
  <c r="H3335" i="3"/>
  <c r="I3335" i="3"/>
  <c r="L3335" i="3"/>
  <c r="O3335" i="3"/>
  <c r="Y3335" i="3" s="1"/>
  <c r="C3336" i="3"/>
  <c r="D3336" i="3"/>
  <c r="G3336" i="3"/>
  <c r="H3336" i="3"/>
  <c r="I3336" i="3"/>
  <c r="L3336" i="3"/>
  <c r="O3336" i="3"/>
  <c r="Y3336" i="3" s="1"/>
  <c r="C3337" i="3"/>
  <c r="D3337" i="3"/>
  <c r="G3337" i="3"/>
  <c r="H3337" i="3"/>
  <c r="I3337" i="3" s="1"/>
  <c r="L3337" i="3"/>
  <c r="O3337" i="3"/>
  <c r="Y3337" i="3" s="1"/>
  <c r="C3338" i="3"/>
  <c r="D3338" i="3"/>
  <c r="G3338" i="3"/>
  <c r="H3338" i="3"/>
  <c r="I3338" i="3" s="1"/>
  <c r="L3338" i="3"/>
  <c r="O3338" i="3"/>
  <c r="Y3338" i="3" s="1"/>
  <c r="C3339" i="3"/>
  <c r="D3339" i="3"/>
  <c r="G3339" i="3"/>
  <c r="H3339" i="3"/>
  <c r="I3339" i="3"/>
  <c r="L3339" i="3"/>
  <c r="O3339" i="3"/>
  <c r="Y3339" i="3" s="1"/>
  <c r="C3340" i="3"/>
  <c r="D3340" i="3"/>
  <c r="G3340" i="3"/>
  <c r="H3340" i="3"/>
  <c r="I3340" i="3"/>
  <c r="L3340" i="3"/>
  <c r="O3340" i="3"/>
  <c r="Y3340" i="3" s="1"/>
  <c r="C3341" i="3"/>
  <c r="D3341" i="3"/>
  <c r="G3341" i="3"/>
  <c r="H3341" i="3"/>
  <c r="I3341" i="3" s="1"/>
  <c r="L3341" i="3"/>
  <c r="O3341" i="3"/>
  <c r="Y3341" i="3" s="1"/>
  <c r="C3342" i="3"/>
  <c r="D3342" i="3"/>
  <c r="G3342" i="3"/>
  <c r="H3342" i="3"/>
  <c r="I3342" i="3" s="1"/>
  <c r="L3342" i="3"/>
  <c r="O3342" i="3"/>
  <c r="Y3342" i="3" s="1"/>
  <c r="C3343" i="3"/>
  <c r="D3343" i="3"/>
  <c r="G3343" i="3"/>
  <c r="H3343" i="3"/>
  <c r="I3343" i="3"/>
  <c r="L3343" i="3"/>
  <c r="O3343" i="3"/>
  <c r="Y3343" i="3" s="1"/>
  <c r="C3344" i="3"/>
  <c r="D3344" i="3"/>
  <c r="G3344" i="3"/>
  <c r="H3344" i="3"/>
  <c r="I3344" i="3"/>
  <c r="L3344" i="3"/>
  <c r="O3344" i="3"/>
  <c r="Y3344" i="3" s="1"/>
  <c r="C3345" i="3"/>
  <c r="D3345" i="3"/>
  <c r="G3345" i="3"/>
  <c r="H3345" i="3"/>
  <c r="I3345" i="3" s="1"/>
  <c r="L3345" i="3"/>
  <c r="O3345" i="3"/>
  <c r="Y3345" i="3" s="1"/>
  <c r="C3346" i="3"/>
  <c r="D3346" i="3"/>
  <c r="G3346" i="3"/>
  <c r="H3346" i="3"/>
  <c r="I3346" i="3" s="1"/>
  <c r="L3346" i="3"/>
  <c r="O3346" i="3"/>
  <c r="Y3346" i="3" s="1"/>
  <c r="C3347" i="3"/>
  <c r="D3347" i="3"/>
  <c r="G3347" i="3"/>
  <c r="H3347" i="3"/>
  <c r="I3347" i="3"/>
  <c r="L3347" i="3"/>
  <c r="O3347" i="3"/>
  <c r="Y3347" i="3" s="1"/>
  <c r="C3348" i="3"/>
  <c r="D3348" i="3"/>
  <c r="G3348" i="3"/>
  <c r="H3348" i="3"/>
  <c r="I3348" i="3"/>
  <c r="L3348" i="3"/>
  <c r="O3348" i="3"/>
  <c r="Y3348" i="3" s="1"/>
  <c r="C3349" i="3"/>
  <c r="D3349" i="3"/>
  <c r="G3349" i="3"/>
  <c r="H3349" i="3"/>
  <c r="I3349" i="3" s="1"/>
  <c r="L3349" i="3"/>
  <c r="O3349" i="3"/>
  <c r="Y3349" i="3" s="1"/>
  <c r="C3350" i="3"/>
  <c r="D3350" i="3"/>
  <c r="G3350" i="3"/>
  <c r="H3350" i="3"/>
  <c r="I3350" i="3" s="1"/>
  <c r="L3350" i="3"/>
  <c r="O3350" i="3"/>
  <c r="Y3350" i="3" s="1"/>
  <c r="C3351" i="3"/>
  <c r="D3351" i="3"/>
  <c r="G3351" i="3"/>
  <c r="H3351" i="3"/>
  <c r="I3351" i="3"/>
  <c r="L3351" i="3"/>
  <c r="O3351" i="3"/>
  <c r="Y3351" i="3" s="1"/>
  <c r="C3352" i="3"/>
  <c r="D3352" i="3"/>
  <c r="G3352" i="3"/>
  <c r="H3352" i="3"/>
  <c r="I3352" i="3"/>
  <c r="L3352" i="3"/>
  <c r="O3352" i="3"/>
  <c r="Y3352" i="3" s="1"/>
  <c r="C3353" i="3"/>
  <c r="D3353" i="3"/>
  <c r="G3353" i="3"/>
  <c r="H3353" i="3"/>
  <c r="I3353" i="3" s="1"/>
  <c r="L3353" i="3"/>
  <c r="O3353" i="3"/>
  <c r="Y3353" i="3" s="1"/>
  <c r="C3354" i="3"/>
  <c r="D3354" i="3"/>
  <c r="G3354" i="3"/>
  <c r="H3354" i="3"/>
  <c r="I3354" i="3" s="1"/>
  <c r="L3354" i="3"/>
  <c r="O3354" i="3"/>
  <c r="Y3354" i="3" s="1"/>
  <c r="C3355" i="3"/>
  <c r="D3355" i="3"/>
  <c r="G3355" i="3"/>
  <c r="H3355" i="3"/>
  <c r="I3355" i="3"/>
  <c r="L3355" i="3"/>
  <c r="O3355" i="3"/>
  <c r="Y3355" i="3" s="1"/>
  <c r="C3356" i="3"/>
  <c r="D3356" i="3"/>
  <c r="G3356" i="3"/>
  <c r="H3356" i="3"/>
  <c r="I3356" i="3"/>
  <c r="L3356" i="3"/>
  <c r="O3356" i="3"/>
  <c r="Y3356" i="3" s="1"/>
  <c r="C3357" i="3"/>
  <c r="D3357" i="3"/>
  <c r="G3357" i="3"/>
  <c r="H3357" i="3"/>
  <c r="I3357" i="3" s="1"/>
  <c r="L3357" i="3"/>
  <c r="O3357" i="3"/>
  <c r="Y3357" i="3" s="1"/>
  <c r="C3358" i="3"/>
  <c r="D3358" i="3"/>
  <c r="G3358" i="3"/>
  <c r="H3358" i="3"/>
  <c r="I3358" i="3" s="1"/>
  <c r="L3358" i="3"/>
  <c r="O3358" i="3"/>
  <c r="Y3358" i="3" s="1"/>
  <c r="C3359" i="3"/>
  <c r="D3359" i="3"/>
  <c r="G3359" i="3"/>
  <c r="H3359" i="3"/>
  <c r="I3359" i="3"/>
  <c r="L3359" i="3"/>
  <c r="O3359" i="3"/>
  <c r="Y3359" i="3" s="1"/>
  <c r="C3360" i="3"/>
  <c r="D3360" i="3"/>
  <c r="G3360" i="3"/>
  <c r="H3360" i="3"/>
  <c r="I3360" i="3"/>
  <c r="L3360" i="3"/>
  <c r="O3360" i="3"/>
  <c r="Y3360" i="3" s="1"/>
  <c r="C3361" i="3"/>
  <c r="D3361" i="3"/>
  <c r="G3361" i="3"/>
  <c r="H3361" i="3"/>
  <c r="I3361" i="3" s="1"/>
  <c r="L3361" i="3"/>
  <c r="O3361" i="3"/>
  <c r="Y3361" i="3" s="1"/>
  <c r="C3362" i="3"/>
  <c r="D3362" i="3"/>
  <c r="G3362" i="3"/>
  <c r="H3362" i="3"/>
  <c r="I3362" i="3" s="1"/>
  <c r="L3362" i="3"/>
  <c r="O3362" i="3"/>
  <c r="Y3362" i="3" s="1"/>
  <c r="C3363" i="3"/>
  <c r="D3363" i="3"/>
  <c r="G3363" i="3"/>
  <c r="H3363" i="3"/>
  <c r="I3363" i="3"/>
  <c r="L3363" i="3"/>
  <c r="O3363" i="3"/>
  <c r="Y3363" i="3" s="1"/>
  <c r="C3364" i="3"/>
  <c r="D3364" i="3"/>
  <c r="G3364" i="3"/>
  <c r="H3364" i="3"/>
  <c r="I3364" i="3"/>
  <c r="L3364" i="3"/>
  <c r="O3364" i="3"/>
  <c r="Y3364" i="3" s="1"/>
  <c r="C3365" i="3"/>
  <c r="D3365" i="3"/>
  <c r="G3365" i="3"/>
  <c r="H3365" i="3"/>
  <c r="I3365" i="3" s="1"/>
  <c r="L3365" i="3"/>
  <c r="O3365" i="3"/>
  <c r="Y3365" i="3" s="1"/>
  <c r="C3366" i="3"/>
  <c r="D3366" i="3"/>
  <c r="G3366" i="3"/>
  <c r="H3366" i="3"/>
  <c r="I3366" i="3" s="1"/>
  <c r="L3366" i="3"/>
  <c r="O3366" i="3"/>
  <c r="Y3366" i="3" s="1"/>
  <c r="C3367" i="3"/>
  <c r="D3367" i="3"/>
  <c r="G3367" i="3"/>
  <c r="H3367" i="3"/>
  <c r="I3367" i="3"/>
  <c r="L3367" i="3"/>
  <c r="O3367" i="3"/>
  <c r="Y3367" i="3" s="1"/>
  <c r="C3368" i="3"/>
  <c r="D3368" i="3"/>
  <c r="G3368" i="3"/>
  <c r="H3368" i="3"/>
  <c r="I3368" i="3"/>
  <c r="L3368" i="3"/>
  <c r="O3368" i="3"/>
  <c r="Y3368" i="3" s="1"/>
  <c r="C3369" i="3"/>
  <c r="D3369" i="3"/>
  <c r="G3369" i="3"/>
  <c r="H3369" i="3"/>
  <c r="I3369" i="3" s="1"/>
  <c r="L3369" i="3"/>
  <c r="O3369" i="3"/>
  <c r="Y3369" i="3" s="1"/>
  <c r="C3370" i="3"/>
  <c r="D3370" i="3"/>
  <c r="G3370" i="3"/>
  <c r="H3370" i="3"/>
  <c r="I3370" i="3" s="1"/>
  <c r="L3370" i="3"/>
  <c r="O3370" i="3"/>
  <c r="Y3370" i="3" s="1"/>
  <c r="C3371" i="3"/>
  <c r="D3371" i="3"/>
  <c r="G3371" i="3"/>
  <c r="H3371" i="3"/>
  <c r="I3371" i="3"/>
  <c r="L3371" i="3"/>
  <c r="O3371" i="3"/>
  <c r="Y3371" i="3" s="1"/>
  <c r="C3372" i="3"/>
  <c r="D3372" i="3"/>
  <c r="G3372" i="3"/>
  <c r="H3372" i="3"/>
  <c r="I3372" i="3"/>
  <c r="L3372" i="3"/>
  <c r="O3372" i="3"/>
  <c r="Y3372" i="3" s="1"/>
  <c r="C3373" i="3"/>
  <c r="D3373" i="3"/>
  <c r="G3373" i="3"/>
  <c r="H3373" i="3"/>
  <c r="I3373" i="3" s="1"/>
  <c r="L3373" i="3"/>
  <c r="O3373" i="3"/>
  <c r="Y3373" i="3" s="1"/>
  <c r="C3374" i="3"/>
  <c r="D3374" i="3"/>
  <c r="G3374" i="3"/>
  <c r="H3374" i="3"/>
  <c r="I3374" i="3" s="1"/>
  <c r="L3374" i="3"/>
  <c r="O3374" i="3"/>
  <c r="Y3374" i="3" s="1"/>
  <c r="C3375" i="3"/>
  <c r="D3375" i="3"/>
  <c r="G3375" i="3"/>
  <c r="H3375" i="3"/>
  <c r="I3375" i="3"/>
  <c r="L3375" i="3"/>
  <c r="O3375" i="3"/>
  <c r="Y3375" i="3" s="1"/>
  <c r="C3376" i="3"/>
  <c r="D3376" i="3"/>
  <c r="G3376" i="3"/>
  <c r="H3376" i="3"/>
  <c r="I3376" i="3"/>
  <c r="L3376" i="3"/>
  <c r="O3376" i="3"/>
  <c r="Y3376" i="3" s="1"/>
  <c r="C3377" i="3"/>
  <c r="D3377" i="3"/>
  <c r="G3377" i="3"/>
  <c r="H3377" i="3"/>
  <c r="I3377" i="3" s="1"/>
  <c r="L3377" i="3"/>
  <c r="O3377" i="3"/>
  <c r="Y3377" i="3" s="1"/>
  <c r="C3378" i="3"/>
  <c r="D3378" i="3"/>
  <c r="G3378" i="3"/>
  <c r="H3378" i="3"/>
  <c r="I3378" i="3" s="1"/>
  <c r="L3378" i="3"/>
  <c r="O3378" i="3"/>
  <c r="Y3378" i="3" s="1"/>
  <c r="C3379" i="3"/>
  <c r="D3379" i="3"/>
  <c r="G3379" i="3"/>
  <c r="H3379" i="3"/>
  <c r="I3379" i="3"/>
  <c r="L3379" i="3"/>
  <c r="O3379" i="3"/>
  <c r="Y3379" i="3" s="1"/>
  <c r="C3380" i="3"/>
  <c r="D3380" i="3"/>
  <c r="G3380" i="3"/>
  <c r="H3380" i="3"/>
  <c r="I3380" i="3"/>
  <c r="J3380" i="3" s="1"/>
  <c r="L3380" i="3"/>
  <c r="O3380" i="3"/>
  <c r="Y3380" i="3" s="1"/>
  <c r="C3381" i="3"/>
  <c r="D3381" i="3"/>
  <c r="G3381" i="3"/>
  <c r="H3381" i="3"/>
  <c r="I3381" i="3" s="1"/>
  <c r="L3381" i="3"/>
  <c r="O3381" i="3"/>
  <c r="Y3381" i="3" s="1"/>
  <c r="C3382" i="3"/>
  <c r="D3382" i="3"/>
  <c r="G3382" i="3"/>
  <c r="H3382" i="3"/>
  <c r="I3382" i="3"/>
  <c r="J3382" i="3" s="1"/>
  <c r="L3382" i="3"/>
  <c r="O3382" i="3"/>
  <c r="Y3382" i="3" s="1"/>
  <c r="C3383" i="3"/>
  <c r="D3383" i="3"/>
  <c r="G3383" i="3"/>
  <c r="H3383" i="3"/>
  <c r="I3383" i="3" s="1"/>
  <c r="M3383" i="3" s="1"/>
  <c r="L3383" i="3"/>
  <c r="O3383" i="3"/>
  <c r="Y3383" i="3" s="1"/>
  <c r="C3384" i="3"/>
  <c r="D3384" i="3"/>
  <c r="G3384" i="3"/>
  <c r="H3384" i="3"/>
  <c r="I3384" i="3" s="1"/>
  <c r="L3384" i="3"/>
  <c r="O3384" i="3"/>
  <c r="Y3384" i="3" s="1"/>
  <c r="C3385" i="3"/>
  <c r="D3385" i="3"/>
  <c r="G3385" i="3"/>
  <c r="H3385" i="3"/>
  <c r="I3385" i="3"/>
  <c r="J3385" i="3" s="1"/>
  <c r="L3385" i="3"/>
  <c r="O3385" i="3"/>
  <c r="Y3385" i="3" s="1"/>
  <c r="C3386" i="3"/>
  <c r="D3386" i="3"/>
  <c r="G3386" i="3"/>
  <c r="H3386" i="3"/>
  <c r="I3386" i="3" s="1"/>
  <c r="L3386" i="3"/>
  <c r="O3386" i="3"/>
  <c r="Y3386" i="3" s="1"/>
  <c r="C3387" i="3"/>
  <c r="D3387" i="3"/>
  <c r="G3387" i="3"/>
  <c r="H3387" i="3"/>
  <c r="I3387" i="3" s="1"/>
  <c r="J3387" i="3" s="1"/>
  <c r="L3387" i="3"/>
  <c r="O3387" i="3"/>
  <c r="Y3387" i="3" s="1"/>
  <c r="C3388" i="3"/>
  <c r="D3388" i="3"/>
  <c r="G3388" i="3"/>
  <c r="H3388" i="3"/>
  <c r="I3388" i="3" s="1"/>
  <c r="J3388" i="3" s="1"/>
  <c r="L3388" i="3"/>
  <c r="O3388" i="3"/>
  <c r="Y3388" i="3" s="1"/>
  <c r="C3389" i="3"/>
  <c r="D3389" i="3"/>
  <c r="G3389" i="3"/>
  <c r="H3389" i="3"/>
  <c r="I3389" i="3" s="1"/>
  <c r="L3389" i="3"/>
  <c r="O3389" i="3"/>
  <c r="Y3389" i="3" s="1"/>
  <c r="C3390" i="3"/>
  <c r="D3390" i="3"/>
  <c r="G3390" i="3"/>
  <c r="H3390" i="3"/>
  <c r="I3390" i="3" s="1"/>
  <c r="J3390" i="3" s="1"/>
  <c r="L3390" i="3"/>
  <c r="O3390" i="3"/>
  <c r="Y3390" i="3" s="1"/>
  <c r="C3391" i="3"/>
  <c r="D3391" i="3"/>
  <c r="G3391" i="3"/>
  <c r="H3391" i="3"/>
  <c r="I3391" i="3" s="1"/>
  <c r="M3391" i="3" s="1"/>
  <c r="L3391" i="3"/>
  <c r="O3391" i="3"/>
  <c r="Y3391" i="3"/>
  <c r="C3392" i="3"/>
  <c r="D3392" i="3"/>
  <c r="G3392" i="3"/>
  <c r="H3392" i="3"/>
  <c r="I3392" i="3" s="1"/>
  <c r="L3392" i="3"/>
  <c r="O3392" i="3"/>
  <c r="Y3392" i="3" s="1"/>
  <c r="C3393" i="3"/>
  <c r="D3393" i="3"/>
  <c r="G3393" i="3"/>
  <c r="H3393" i="3"/>
  <c r="I3393" i="3"/>
  <c r="J3393" i="3" s="1"/>
  <c r="L3393" i="3"/>
  <c r="O3393" i="3"/>
  <c r="Y3393" i="3" s="1"/>
  <c r="C3394" i="3"/>
  <c r="D3394" i="3"/>
  <c r="G3394" i="3"/>
  <c r="H3394" i="3"/>
  <c r="I3394" i="3" s="1"/>
  <c r="L3394" i="3"/>
  <c r="O3394" i="3"/>
  <c r="Y3394" i="3" s="1"/>
  <c r="C3395" i="3"/>
  <c r="D3395" i="3"/>
  <c r="G3395" i="3"/>
  <c r="H3395" i="3"/>
  <c r="I3395" i="3"/>
  <c r="J3395" i="3" s="1"/>
  <c r="L3395" i="3"/>
  <c r="O3395" i="3"/>
  <c r="Y3395" i="3"/>
  <c r="C3396" i="3"/>
  <c r="D3396" i="3"/>
  <c r="G3396" i="3"/>
  <c r="H3396" i="3"/>
  <c r="I3396" i="3" s="1"/>
  <c r="J3396" i="3" s="1"/>
  <c r="L3396" i="3"/>
  <c r="O3396" i="3"/>
  <c r="Y3396" i="3" s="1"/>
  <c r="C3397" i="3"/>
  <c r="D3397" i="3"/>
  <c r="G3397" i="3"/>
  <c r="H3397" i="3"/>
  <c r="I3397" i="3"/>
  <c r="M3397" i="3" s="1"/>
  <c r="L3397" i="3"/>
  <c r="O3397" i="3"/>
  <c r="Y3397" i="3"/>
  <c r="C3398" i="3"/>
  <c r="D3398" i="3"/>
  <c r="G3398" i="3"/>
  <c r="H3398" i="3"/>
  <c r="I3398" i="3" s="1"/>
  <c r="L3398" i="3"/>
  <c r="O3398" i="3"/>
  <c r="Y3398" i="3" s="1"/>
  <c r="C3399" i="3"/>
  <c r="D3399" i="3"/>
  <c r="G3399" i="3"/>
  <c r="H3399" i="3"/>
  <c r="I3399" i="3" s="1"/>
  <c r="M3399" i="3" s="1"/>
  <c r="L3399" i="3"/>
  <c r="O3399" i="3"/>
  <c r="Y3399" i="3" s="1"/>
  <c r="C3400" i="3"/>
  <c r="D3400" i="3"/>
  <c r="G3400" i="3"/>
  <c r="H3400" i="3"/>
  <c r="I3400" i="3" s="1"/>
  <c r="L3400" i="3"/>
  <c r="O3400" i="3"/>
  <c r="Y3400" i="3" s="1"/>
  <c r="C3401" i="3"/>
  <c r="D3401" i="3"/>
  <c r="G3401" i="3"/>
  <c r="H3401" i="3"/>
  <c r="I3401" i="3"/>
  <c r="J3401" i="3" s="1"/>
  <c r="L3401" i="3"/>
  <c r="O3401" i="3"/>
  <c r="Y3401" i="3" s="1"/>
  <c r="C3402" i="3"/>
  <c r="D3402" i="3"/>
  <c r="G3402" i="3"/>
  <c r="H3402" i="3"/>
  <c r="I3402" i="3" s="1"/>
  <c r="L3402" i="3"/>
  <c r="O3402" i="3"/>
  <c r="Y3402" i="3" s="1"/>
  <c r="C3403" i="3"/>
  <c r="D3403" i="3"/>
  <c r="G3403" i="3"/>
  <c r="H3403" i="3"/>
  <c r="I3403" i="3" s="1"/>
  <c r="L3403" i="3"/>
  <c r="O3403" i="3"/>
  <c r="Y3403" i="3" s="1"/>
  <c r="C3404" i="3"/>
  <c r="D3404" i="3"/>
  <c r="G3404" i="3"/>
  <c r="H3404" i="3"/>
  <c r="I3404" i="3" s="1"/>
  <c r="L3404" i="3"/>
  <c r="O3404" i="3"/>
  <c r="Y3404" i="3" s="1"/>
  <c r="C3405" i="3"/>
  <c r="D3405" i="3"/>
  <c r="G3405" i="3"/>
  <c r="H3405" i="3"/>
  <c r="I3405" i="3" s="1"/>
  <c r="L3405" i="3"/>
  <c r="O3405" i="3"/>
  <c r="Y3405" i="3" s="1"/>
  <c r="C3406" i="3"/>
  <c r="D3406" i="3"/>
  <c r="G3406" i="3"/>
  <c r="H3406" i="3"/>
  <c r="I3406" i="3"/>
  <c r="M3406" i="3" s="1"/>
  <c r="L3406" i="3"/>
  <c r="O3406" i="3"/>
  <c r="Y3406" i="3"/>
  <c r="C3407" i="3"/>
  <c r="D3407" i="3"/>
  <c r="G3407" i="3"/>
  <c r="H3407" i="3"/>
  <c r="I3407" i="3" s="1"/>
  <c r="L3407" i="3"/>
  <c r="O3407" i="3"/>
  <c r="Y3407" i="3" s="1"/>
  <c r="C3408" i="3"/>
  <c r="D3408" i="3"/>
  <c r="G3408" i="3"/>
  <c r="H3408" i="3"/>
  <c r="I3408" i="3"/>
  <c r="M3408" i="3" s="1"/>
  <c r="J3408" i="3"/>
  <c r="L3408" i="3"/>
  <c r="O3408" i="3"/>
  <c r="Y3408" i="3"/>
  <c r="C3409" i="3"/>
  <c r="D3409" i="3"/>
  <c r="G3409" i="3"/>
  <c r="H3409" i="3"/>
  <c r="I3409" i="3" s="1"/>
  <c r="L3409" i="3"/>
  <c r="O3409" i="3"/>
  <c r="Y3409" i="3" s="1"/>
  <c r="C3410" i="3"/>
  <c r="D3410" i="3"/>
  <c r="G3410" i="3"/>
  <c r="H3410" i="3"/>
  <c r="I3410" i="3" s="1"/>
  <c r="L3410" i="3"/>
  <c r="O3410" i="3"/>
  <c r="Y3410" i="3" s="1"/>
  <c r="C3411" i="3"/>
  <c r="D3411" i="3"/>
  <c r="G3411" i="3"/>
  <c r="H3411" i="3"/>
  <c r="I3411" i="3"/>
  <c r="J3411" i="3" s="1"/>
  <c r="L3411" i="3"/>
  <c r="O3411" i="3"/>
  <c r="Y3411" i="3" s="1"/>
  <c r="C3412" i="3"/>
  <c r="D3412" i="3"/>
  <c r="G3412" i="3"/>
  <c r="H3412" i="3"/>
  <c r="I3412" i="3" s="1"/>
  <c r="L3412" i="3"/>
  <c r="O3412" i="3"/>
  <c r="Y3412" i="3" s="1"/>
  <c r="C3413" i="3"/>
  <c r="D3413" i="3"/>
  <c r="G3413" i="3"/>
  <c r="H3413" i="3"/>
  <c r="I3413" i="3"/>
  <c r="J3413" i="3" s="1"/>
  <c r="L3413" i="3"/>
  <c r="O3413" i="3"/>
  <c r="Y3413" i="3" s="1"/>
  <c r="C3414" i="3"/>
  <c r="D3414" i="3"/>
  <c r="G3414" i="3"/>
  <c r="H3414" i="3"/>
  <c r="I3414" i="3" s="1"/>
  <c r="L3414" i="3"/>
  <c r="O3414" i="3"/>
  <c r="Y3414" i="3" s="1"/>
  <c r="C3415" i="3"/>
  <c r="D3415" i="3"/>
  <c r="G3415" i="3"/>
  <c r="H3415" i="3"/>
  <c r="I3415" i="3"/>
  <c r="J3415" i="3" s="1"/>
  <c r="L3415" i="3"/>
  <c r="O3415" i="3"/>
  <c r="Y3415" i="3" s="1"/>
  <c r="C3416" i="3"/>
  <c r="D3416" i="3"/>
  <c r="G3416" i="3"/>
  <c r="H3416" i="3"/>
  <c r="I3416" i="3" s="1"/>
  <c r="L3416" i="3"/>
  <c r="O3416" i="3"/>
  <c r="Y3416" i="3" s="1"/>
  <c r="C3417" i="3"/>
  <c r="D3417" i="3"/>
  <c r="G3417" i="3"/>
  <c r="H3417" i="3"/>
  <c r="I3417" i="3"/>
  <c r="J3417" i="3" s="1"/>
  <c r="L3417" i="3"/>
  <c r="O3417" i="3"/>
  <c r="Y3417" i="3" s="1"/>
  <c r="C3418" i="3"/>
  <c r="D3418" i="3"/>
  <c r="G3418" i="3"/>
  <c r="H3418" i="3"/>
  <c r="I3418" i="3" s="1"/>
  <c r="L3418" i="3"/>
  <c r="O3418" i="3"/>
  <c r="Y3418" i="3" s="1"/>
  <c r="C3419" i="3"/>
  <c r="D3419" i="3"/>
  <c r="G3419" i="3"/>
  <c r="H3419" i="3"/>
  <c r="I3419" i="3"/>
  <c r="J3419" i="3" s="1"/>
  <c r="L3419" i="3"/>
  <c r="O3419" i="3"/>
  <c r="Y3419" i="3" s="1"/>
  <c r="C3420" i="3"/>
  <c r="D3420" i="3"/>
  <c r="G3420" i="3"/>
  <c r="H3420" i="3"/>
  <c r="I3420" i="3" s="1"/>
  <c r="L3420" i="3"/>
  <c r="O3420" i="3"/>
  <c r="Y3420" i="3" s="1"/>
  <c r="C3421" i="3"/>
  <c r="D3421" i="3"/>
  <c r="G3421" i="3"/>
  <c r="H3421" i="3"/>
  <c r="I3421" i="3"/>
  <c r="J3421" i="3" s="1"/>
  <c r="L3421" i="3"/>
  <c r="O3421" i="3"/>
  <c r="Y3421" i="3" s="1"/>
  <c r="C3422" i="3"/>
  <c r="D3422" i="3"/>
  <c r="G3422" i="3"/>
  <c r="H3422" i="3"/>
  <c r="I3422" i="3" s="1"/>
  <c r="L3422" i="3"/>
  <c r="O3422" i="3"/>
  <c r="Y3422" i="3" s="1"/>
  <c r="C3423" i="3"/>
  <c r="D3423" i="3"/>
  <c r="G3423" i="3"/>
  <c r="H3423" i="3"/>
  <c r="I3423" i="3"/>
  <c r="J3423" i="3" s="1"/>
  <c r="L3423" i="3"/>
  <c r="O3423" i="3"/>
  <c r="Y3423" i="3" s="1"/>
  <c r="C3424" i="3"/>
  <c r="D3424" i="3"/>
  <c r="G3424" i="3"/>
  <c r="H3424" i="3"/>
  <c r="I3424" i="3" s="1"/>
  <c r="L3424" i="3"/>
  <c r="O3424" i="3"/>
  <c r="Y3424" i="3" s="1"/>
  <c r="C3425" i="3"/>
  <c r="D3425" i="3"/>
  <c r="G3425" i="3"/>
  <c r="H3425" i="3"/>
  <c r="I3425" i="3"/>
  <c r="J3425" i="3" s="1"/>
  <c r="L3425" i="3"/>
  <c r="O3425" i="3"/>
  <c r="Y3425" i="3" s="1"/>
  <c r="C3426" i="3"/>
  <c r="D3426" i="3"/>
  <c r="G3426" i="3"/>
  <c r="H3426" i="3"/>
  <c r="I3426" i="3" s="1"/>
  <c r="L3426" i="3"/>
  <c r="O3426" i="3"/>
  <c r="Y3426" i="3" s="1"/>
  <c r="C3427" i="3"/>
  <c r="D3427" i="3"/>
  <c r="G3427" i="3"/>
  <c r="H3427" i="3"/>
  <c r="I3427" i="3"/>
  <c r="J3427" i="3" s="1"/>
  <c r="L3427" i="3"/>
  <c r="O3427" i="3"/>
  <c r="Y3427" i="3" s="1"/>
  <c r="C3428" i="3"/>
  <c r="D3428" i="3"/>
  <c r="G3428" i="3"/>
  <c r="H3428" i="3"/>
  <c r="I3428" i="3" s="1"/>
  <c r="L3428" i="3"/>
  <c r="O3428" i="3"/>
  <c r="Y3428" i="3" s="1"/>
  <c r="C3429" i="3"/>
  <c r="D3429" i="3"/>
  <c r="G3429" i="3"/>
  <c r="H3429" i="3"/>
  <c r="I3429" i="3"/>
  <c r="J3429" i="3" s="1"/>
  <c r="L3429" i="3"/>
  <c r="O3429" i="3"/>
  <c r="Y3429" i="3" s="1"/>
  <c r="C3430" i="3"/>
  <c r="D3430" i="3"/>
  <c r="G3430" i="3"/>
  <c r="H3430" i="3"/>
  <c r="I3430" i="3" s="1"/>
  <c r="M3430" i="3" s="1"/>
  <c r="L3430" i="3"/>
  <c r="O3430" i="3"/>
  <c r="Y3430" i="3" s="1"/>
  <c r="C3431" i="3"/>
  <c r="D3431" i="3"/>
  <c r="G3431" i="3"/>
  <c r="H3431" i="3"/>
  <c r="I3431" i="3" s="1"/>
  <c r="J3431" i="3" s="1"/>
  <c r="L3431" i="3"/>
  <c r="O3431" i="3"/>
  <c r="Y3431" i="3" s="1"/>
  <c r="C3432" i="3"/>
  <c r="D3432" i="3"/>
  <c r="G3432" i="3"/>
  <c r="H3432" i="3"/>
  <c r="I3432" i="3"/>
  <c r="M3432" i="3" s="1"/>
  <c r="L3432" i="3"/>
  <c r="O3432" i="3"/>
  <c r="Y3432" i="3" s="1"/>
  <c r="C3433" i="3"/>
  <c r="D3433" i="3"/>
  <c r="G3433" i="3"/>
  <c r="H3433" i="3"/>
  <c r="I3433" i="3"/>
  <c r="J3433" i="3" s="1"/>
  <c r="L3433" i="3"/>
  <c r="O3433" i="3"/>
  <c r="Y3433" i="3" s="1"/>
  <c r="C3434" i="3"/>
  <c r="D3434" i="3"/>
  <c r="G3434" i="3"/>
  <c r="H3434" i="3"/>
  <c r="I3434" i="3" s="1"/>
  <c r="M3434" i="3" s="1"/>
  <c r="L3434" i="3"/>
  <c r="O3434" i="3"/>
  <c r="Y3434" i="3" s="1"/>
  <c r="C3435" i="3"/>
  <c r="D3435" i="3"/>
  <c r="G3435" i="3"/>
  <c r="H3435" i="3"/>
  <c r="I3435" i="3" s="1"/>
  <c r="J3435" i="3" s="1"/>
  <c r="L3435" i="3"/>
  <c r="O3435" i="3"/>
  <c r="Y3435" i="3" s="1"/>
  <c r="C3436" i="3"/>
  <c r="D3436" i="3"/>
  <c r="G3436" i="3"/>
  <c r="H3436" i="3"/>
  <c r="I3436" i="3"/>
  <c r="M3436" i="3" s="1"/>
  <c r="L3436" i="3"/>
  <c r="O3436" i="3"/>
  <c r="Y3436" i="3" s="1"/>
  <c r="C3437" i="3"/>
  <c r="D3437" i="3"/>
  <c r="G3437" i="3"/>
  <c r="H3437" i="3"/>
  <c r="I3437" i="3"/>
  <c r="J3437" i="3" s="1"/>
  <c r="L3437" i="3"/>
  <c r="O3437" i="3"/>
  <c r="Y3437" i="3" s="1"/>
  <c r="C3438" i="3"/>
  <c r="D3438" i="3"/>
  <c r="G3438" i="3"/>
  <c r="H3438" i="3"/>
  <c r="I3438" i="3" s="1"/>
  <c r="M3438" i="3" s="1"/>
  <c r="L3438" i="3"/>
  <c r="O3438" i="3"/>
  <c r="Y3438" i="3" s="1"/>
  <c r="C3439" i="3"/>
  <c r="D3439" i="3"/>
  <c r="G3439" i="3"/>
  <c r="H3439" i="3"/>
  <c r="I3439" i="3" s="1"/>
  <c r="J3439" i="3" s="1"/>
  <c r="L3439" i="3"/>
  <c r="O3439" i="3"/>
  <c r="Y3439" i="3" s="1"/>
  <c r="C3440" i="3"/>
  <c r="D3440" i="3"/>
  <c r="G3440" i="3"/>
  <c r="H3440" i="3"/>
  <c r="I3440" i="3"/>
  <c r="M3440" i="3" s="1"/>
  <c r="L3440" i="3"/>
  <c r="O3440" i="3"/>
  <c r="Y3440" i="3" s="1"/>
  <c r="C3441" i="3"/>
  <c r="D3441" i="3"/>
  <c r="G3441" i="3"/>
  <c r="H3441" i="3"/>
  <c r="I3441" i="3"/>
  <c r="J3441" i="3" s="1"/>
  <c r="L3441" i="3"/>
  <c r="O3441" i="3"/>
  <c r="Y3441" i="3" s="1"/>
  <c r="C3442" i="3"/>
  <c r="D3442" i="3"/>
  <c r="G3442" i="3"/>
  <c r="H3442" i="3"/>
  <c r="I3442" i="3" s="1"/>
  <c r="M3442" i="3" s="1"/>
  <c r="L3442" i="3"/>
  <c r="O3442" i="3"/>
  <c r="Y3442" i="3" s="1"/>
  <c r="C3443" i="3"/>
  <c r="D3443" i="3"/>
  <c r="G3443" i="3"/>
  <c r="H3443" i="3"/>
  <c r="I3443" i="3" s="1"/>
  <c r="J3443" i="3" s="1"/>
  <c r="L3443" i="3"/>
  <c r="O3443" i="3"/>
  <c r="Y3443" i="3" s="1"/>
  <c r="C3444" i="3"/>
  <c r="D3444" i="3"/>
  <c r="G3444" i="3"/>
  <c r="H3444" i="3"/>
  <c r="I3444" i="3"/>
  <c r="M3444" i="3" s="1"/>
  <c r="L3444" i="3"/>
  <c r="O3444" i="3"/>
  <c r="Y3444" i="3" s="1"/>
  <c r="C3445" i="3"/>
  <c r="D3445" i="3"/>
  <c r="G3445" i="3"/>
  <c r="H3445" i="3"/>
  <c r="I3445" i="3"/>
  <c r="J3445" i="3" s="1"/>
  <c r="L3445" i="3"/>
  <c r="O3445" i="3"/>
  <c r="Y3445" i="3" s="1"/>
  <c r="C3446" i="3"/>
  <c r="D3446" i="3"/>
  <c r="G3446" i="3"/>
  <c r="H3446" i="3"/>
  <c r="I3446" i="3" s="1"/>
  <c r="M3446" i="3" s="1"/>
  <c r="L3446" i="3"/>
  <c r="O3446" i="3"/>
  <c r="Y3446" i="3" s="1"/>
  <c r="C3447" i="3"/>
  <c r="D3447" i="3"/>
  <c r="G3447" i="3"/>
  <c r="H3447" i="3"/>
  <c r="I3447" i="3" s="1"/>
  <c r="J3447" i="3" s="1"/>
  <c r="L3447" i="3"/>
  <c r="O3447" i="3"/>
  <c r="Y3447" i="3" s="1"/>
  <c r="C3448" i="3"/>
  <c r="D3448" i="3"/>
  <c r="G3448" i="3"/>
  <c r="H3448" i="3"/>
  <c r="I3448" i="3"/>
  <c r="M3448" i="3" s="1"/>
  <c r="L3448" i="3"/>
  <c r="O3448" i="3"/>
  <c r="Y3448" i="3" s="1"/>
  <c r="C3449" i="3"/>
  <c r="D3449" i="3"/>
  <c r="G3449" i="3"/>
  <c r="H3449" i="3"/>
  <c r="I3449" i="3"/>
  <c r="J3449" i="3" s="1"/>
  <c r="L3449" i="3"/>
  <c r="O3449" i="3"/>
  <c r="Y3449" i="3" s="1"/>
  <c r="C3450" i="3"/>
  <c r="D3450" i="3"/>
  <c r="G3450" i="3"/>
  <c r="H3450" i="3"/>
  <c r="I3450" i="3" s="1"/>
  <c r="M3450" i="3" s="1"/>
  <c r="L3450" i="3"/>
  <c r="O3450" i="3"/>
  <c r="Y3450" i="3" s="1"/>
  <c r="C3451" i="3"/>
  <c r="D3451" i="3"/>
  <c r="G3451" i="3"/>
  <c r="H3451" i="3"/>
  <c r="I3451" i="3" s="1"/>
  <c r="J3451" i="3" s="1"/>
  <c r="L3451" i="3"/>
  <c r="O3451" i="3"/>
  <c r="Y3451" i="3" s="1"/>
  <c r="C3452" i="3"/>
  <c r="D3452" i="3"/>
  <c r="G3452" i="3"/>
  <c r="H3452" i="3"/>
  <c r="I3452" i="3"/>
  <c r="M3452" i="3" s="1"/>
  <c r="L3452" i="3"/>
  <c r="O3452" i="3"/>
  <c r="Y3452" i="3" s="1"/>
  <c r="C3453" i="3"/>
  <c r="D3453" i="3"/>
  <c r="G3453" i="3"/>
  <c r="H3453" i="3"/>
  <c r="I3453" i="3"/>
  <c r="J3453" i="3" s="1"/>
  <c r="L3453" i="3"/>
  <c r="O3453" i="3"/>
  <c r="Y3453" i="3" s="1"/>
  <c r="C3454" i="3"/>
  <c r="D3454" i="3"/>
  <c r="G3454" i="3"/>
  <c r="H3454" i="3"/>
  <c r="I3454" i="3" s="1"/>
  <c r="M3454" i="3" s="1"/>
  <c r="L3454" i="3"/>
  <c r="O3454" i="3"/>
  <c r="Y3454" i="3" s="1"/>
  <c r="C3455" i="3"/>
  <c r="D3455" i="3"/>
  <c r="G3455" i="3"/>
  <c r="H3455" i="3"/>
  <c r="I3455" i="3" s="1"/>
  <c r="J3455" i="3" s="1"/>
  <c r="L3455" i="3"/>
  <c r="O3455" i="3"/>
  <c r="Y3455" i="3" s="1"/>
  <c r="C3456" i="3"/>
  <c r="D3456" i="3"/>
  <c r="G3456" i="3"/>
  <c r="H3456" i="3"/>
  <c r="I3456" i="3"/>
  <c r="M3456" i="3" s="1"/>
  <c r="L3456" i="3"/>
  <c r="O3456" i="3"/>
  <c r="Y3456" i="3" s="1"/>
  <c r="C3457" i="3"/>
  <c r="D3457" i="3"/>
  <c r="G3457" i="3"/>
  <c r="H3457" i="3"/>
  <c r="I3457" i="3"/>
  <c r="J3457" i="3" s="1"/>
  <c r="L3457" i="3"/>
  <c r="O3457" i="3"/>
  <c r="Y3457" i="3" s="1"/>
  <c r="C3458" i="3"/>
  <c r="D3458" i="3"/>
  <c r="G3458" i="3"/>
  <c r="H3458" i="3"/>
  <c r="I3458" i="3" s="1"/>
  <c r="M3458" i="3" s="1"/>
  <c r="L3458" i="3"/>
  <c r="O3458" i="3"/>
  <c r="Y3458" i="3" s="1"/>
  <c r="C3459" i="3"/>
  <c r="D3459" i="3"/>
  <c r="G3459" i="3"/>
  <c r="H3459" i="3"/>
  <c r="I3459" i="3" s="1"/>
  <c r="J3459" i="3" s="1"/>
  <c r="L3459" i="3"/>
  <c r="O3459" i="3"/>
  <c r="Y3459" i="3" s="1"/>
  <c r="C3460" i="3"/>
  <c r="D3460" i="3"/>
  <c r="G3460" i="3"/>
  <c r="H3460" i="3"/>
  <c r="I3460" i="3"/>
  <c r="M3460" i="3" s="1"/>
  <c r="L3460" i="3"/>
  <c r="O3460" i="3"/>
  <c r="Y3460" i="3" s="1"/>
  <c r="C3461" i="3"/>
  <c r="D3461" i="3"/>
  <c r="G3461" i="3"/>
  <c r="H3461" i="3"/>
  <c r="I3461" i="3"/>
  <c r="J3461" i="3" s="1"/>
  <c r="L3461" i="3"/>
  <c r="O3461" i="3"/>
  <c r="Y3461" i="3" s="1"/>
  <c r="C3462" i="3"/>
  <c r="D3462" i="3"/>
  <c r="G3462" i="3"/>
  <c r="H3462" i="3"/>
  <c r="I3462" i="3" s="1"/>
  <c r="M3462" i="3" s="1"/>
  <c r="L3462" i="3"/>
  <c r="O3462" i="3"/>
  <c r="Y3462" i="3" s="1"/>
  <c r="C3463" i="3"/>
  <c r="D3463" i="3"/>
  <c r="G3463" i="3"/>
  <c r="H3463" i="3"/>
  <c r="I3463" i="3" s="1"/>
  <c r="J3463" i="3" s="1"/>
  <c r="L3463" i="3"/>
  <c r="O3463" i="3"/>
  <c r="Y3463" i="3" s="1"/>
  <c r="C3464" i="3"/>
  <c r="D3464" i="3"/>
  <c r="G3464" i="3"/>
  <c r="H3464" i="3"/>
  <c r="I3464" i="3"/>
  <c r="M3464" i="3" s="1"/>
  <c r="L3464" i="3"/>
  <c r="O3464" i="3"/>
  <c r="Y3464" i="3" s="1"/>
  <c r="C3465" i="3"/>
  <c r="D3465" i="3"/>
  <c r="G3465" i="3"/>
  <c r="H3465" i="3"/>
  <c r="I3465" i="3"/>
  <c r="J3465" i="3" s="1"/>
  <c r="L3465" i="3"/>
  <c r="O3465" i="3"/>
  <c r="Y3465" i="3" s="1"/>
  <c r="C3466" i="3"/>
  <c r="D3466" i="3"/>
  <c r="G3466" i="3"/>
  <c r="H3466" i="3"/>
  <c r="I3466" i="3" s="1"/>
  <c r="M3466" i="3" s="1"/>
  <c r="L3466" i="3"/>
  <c r="O3466" i="3"/>
  <c r="Y3466" i="3" s="1"/>
  <c r="C3467" i="3"/>
  <c r="D3467" i="3"/>
  <c r="G3467" i="3"/>
  <c r="H3467" i="3"/>
  <c r="I3467" i="3" s="1"/>
  <c r="J3467" i="3" s="1"/>
  <c r="L3467" i="3"/>
  <c r="O3467" i="3"/>
  <c r="Y3467" i="3" s="1"/>
  <c r="C3468" i="3"/>
  <c r="D3468" i="3"/>
  <c r="G3468" i="3"/>
  <c r="H3468" i="3"/>
  <c r="I3468" i="3"/>
  <c r="M3468" i="3" s="1"/>
  <c r="L3468" i="3"/>
  <c r="O3468" i="3"/>
  <c r="Y3468" i="3" s="1"/>
  <c r="C3469" i="3"/>
  <c r="D3469" i="3"/>
  <c r="G3469" i="3"/>
  <c r="H3469" i="3"/>
  <c r="I3469" i="3"/>
  <c r="J3469" i="3" s="1"/>
  <c r="L3469" i="3"/>
  <c r="O3469" i="3"/>
  <c r="Y3469" i="3" s="1"/>
  <c r="C3470" i="3"/>
  <c r="D3470" i="3"/>
  <c r="G3470" i="3"/>
  <c r="H3470" i="3"/>
  <c r="I3470" i="3" s="1"/>
  <c r="M3470" i="3" s="1"/>
  <c r="L3470" i="3"/>
  <c r="O3470" i="3"/>
  <c r="Y3470" i="3" s="1"/>
  <c r="C3471" i="3"/>
  <c r="D3471" i="3"/>
  <c r="G3471" i="3"/>
  <c r="H3471" i="3"/>
  <c r="I3471" i="3" s="1"/>
  <c r="J3471" i="3" s="1"/>
  <c r="L3471" i="3"/>
  <c r="O3471" i="3"/>
  <c r="Y3471" i="3" s="1"/>
  <c r="C3472" i="3"/>
  <c r="D3472" i="3"/>
  <c r="G3472" i="3"/>
  <c r="H3472" i="3"/>
  <c r="I3472" i="3"/>
  <c r="M3472" i="3" s="1"/>
  <c r="L3472" i="3"/>
  <c r="O3472" i="3"/>
  <c r="Y3472" i="3" s="1"/>
  <c r="C3473" i="3"/>
  <c r="D3473" i="3"/>
  <c r="G3473" i="3"/>
  <c r="H3473" i="3"/>
  <c r="I3473" i="3"/>
  <c r="J3473" i="3" s="1"/>
  <c r="L3473" i="3"/>
  <c r="O3473" i="3"/>
  <c r="Y3473" i="3" s="1"/>
  <c r="C3474" i="3"/>
  <c r="D3474" i="3"/>
  <c r="G3474" i="3"/>
  <c r="H3474" i="3"/>
  <c r="I3474" i="3" s="1"/>
  <c r="M3474" i="3" s="1"/>
  <c r="L3474" i="3"/>
  <c r="O3474" i="3"/>
  <c r="Y3474" i="3" s="1"/>
  <c r="C3475" i="3"/>
  <c r="D3475" i="3"/>
  <c r="G3475" i="3"/>
  <c r="H3475" i="3"/>
  <c r="I3475" i="3" s="1"/>
  <c r="J3475" i="3" s="1"/>
  <c r="L3475" i="3"/>
  <c r="O3475" i="3"/>
  <c r="Y3475" i="3" s="1"/>
  <c r="C3476" i="3"/>
  <c r="D3476" i="3"/>
  <c r="G3476" i="3"/>
  <c r="H3476" i="3"/>
  <c r="I3476" i="3"/>
  <c r="M3476" i="3" s="1"/>
  <c r="L3476" i="3"/>
  <c r="O3476" i="3"/>
  <c r="Y3476" i="3" s="1"/>
  <c r="C3477" i="3"/>
  <c r="D3477" i="3"/>
  <c r="G3477" i="3"/>
  <c r="H3477" i="3"/>
  <c r="I3477" i="3"/>
  <c r="J3477" i="3" s="1"/>
  <c r="L3477" i="3"/>
  <c r="O3477" i="3"/>
  <c r="Y3477" i="3" s="1"/>
  <c r="C3478" i="3"/>
  <c r="D3478" i="3"/>
  <c r="G3478" i="3"/>
  <c r="H3478" i="3"/>
  <c r="I3478" i="3" s="1"/>
  <c r="M3478" i="3" s="1"/>
  <c r="L3478" i="3"/>
  <c r="O3478" i="3"/>
  <c r="Y3478" i="3" s="1"/>
  <c r="C3479" i="3"/>
  <c r="D3479" i="3"/>
  <c r="G3479" i="3"/>
  <c r="H3479" i="3"/>
  <c r="I3479" i="3" s="1"/>
  <c r="J3479" i="3" s="1"/>
  <c r="L3479" i="3"/>
  <c r="O3479" i="3"/>
  <c r="Y3479" i="3" s="1"/>
  <c r="C3480" i="3"/>
  <c r="D3480" i="3"/>
  <c r="G3480" i="3"/>
  <c r="H3480" i="3"/>
  <c r="I3480" i="3"/>
  <c r="M3480" i="3" s="1"/>
  <c r="L3480" i="3"/>
  <c r="O3480" i="3"/>
  <c r="Y3480" i="3" s="1"/>
  <c r="C3481" i="3"/>
  <c r="D3481" i="3"/>
  <c r="G3481" i="3"/>
  <c r="H3481" i="3"/>
  <c r="I3481" i="3"/>
  <c r="J3481" i="3" s="1"/>
  <c r="L3481" i="3"/>
  <c r="O3481" i="3"/>
  <c r="Y3481" i="3" s="1"/>
  <c r="C3482" i="3"/>
  <c r="D3482" i="3"/>
  <c r="G3482" i="3"/>
  <c r="H3482" i="3"/>
  <c r="I3482" i="3" s="1"/>
  <c r="M3482" i="3" s="1"/>
  <c r="L3482" i="3"/>
  <c r="O3482" i="3"/>
  <c r="Y3482" i="3" s="1"/>
  <c r="C3483" i="3"/>
  <c r="D3483" i="3"/>
  <c r="G3483" i="3"/>
  <c r="H3483" i="3"/>
  <c r="I3483" i="3" s="1"/>
  <c r="J3483" i="3" s="1"/>
  <c r="L3483" i="3"/>
  <c r="O3483" i="3"/>
  <c r="Y3483" i="3" s="1"/>
  <c r="C3484" i="3"/>
  <c r="D3484" i="3"/>
  <c r="G3484" i="3"/>
  <c r="H3484" i="3"/>
  <c r="I3484" i="3"/>
  <c r="M3484" i="3" s="1"/>
  <c r="L3484" i="3"/>
  <c r="O3484" i="3"/>
  <c r="Y3484" i="3" s="1"/>
  <c r="C3485" i="3"/>
  <c r="D3485" i="3"/>
  <c r="G3485" i="3"/>
  <c r="H3485" i="3"/>
  <c r="I3485" i="3"/>
  <c r="J3485" i="3" s="1"/>
  <c r="L3485" i="3"/>
  <c r="O3485" i="3"/>
  <c r="Y3485" i="3" s="1"/>
  <c r="C3486" i="3"/>
  <c r="D3486" i="3"/>
  <c r="G3486" i="3"/>
  <c r="H3486" i="3"/>
  <c r="I3486" i="3" s="1"/>
  <c r="M3486" i="3" s="1"/>
  <c r="L3486" i="3"/>
  <c r="O3486" i="3"/>
  <c r="Y3486" i="3" s="1"/>
  <c r="C3487" i="3"/>
  <c r="D3487" i="3"/>
  <c r="G3487" i="3"/>
  <c r="H3487" i="3"/>
  <c r="I3487" i="3" s="1"/>
  <c r="J3487" i="3" s="1"/>
  <c r="L3487" i="3"/>
  <c r="O3487" i="3"/>
  <c r="Y3487" i="3" s="1"/>
  <c r="C3488" i="3"/>
  <c r="D3488" i="3"/>
  <c r="G3488" i="3"/>
  <c r="H3488" i="3"/>
  <c r="I3488" i="3"/>
  <c r="M3488" i="3" s="1"/>
  <c r="L3488" i="3"/>
  <c r="O3488" i="3"/>
  <c r="Y3488" i="3" s="1"/>
  <c r="C3489" i="3"/>
  <c r="D3489" i="3"/>
  <c r="G3489" i="3"/>
  <c r="H3489" i="3"/>
  <c r="I3489" i="3"/>
  <c r="J3489" i="3" s="1"/>
  <c r="L3489" i="3"/>
  <c r="O3489" i="3"/>
  <c r="Y3489" i="3" s="1"/>
  <c r="C3490" i="3"/>
  <c r="D3490" i="3"/>
  <c r="G3490" i="3"/>
  <c r="H3490" i="3"/>
  <c r="I3490" i="3" s="1"/>
  <c r="M3490" i="3" s="1"/>
  <c r="L3490" i="3"/>
  <c r="O3490" i="3"/>
  <c r="Y3490" i="3" s="1"/>
  <c r="C3491" i="3"/>
  <c r="D3491" i="3"/>
  <c r="G3491" i="3"/>
  <c r="H3491" i="3"/>
  <c r="I3491" i="3" s="1"/>
  <c r="J3491" i="3" s="1"/>
  <c r="L3491" i="3"/>
  <c r="O3491" i="3"/>
  <c r="Y3491" i="3" s="1"/>
  <c r="C3492" i="3"/>
  <c r="D3492" i="3"/>
  <c r="G3492" i="3"/>
  <c r="H3492" i="3"/>
  <c r="I3492" i="3"/>
  <c r="M3492" i="3" s="1"/>
  <c r="L3492" i="3"/>
  <c r="O3492" i="3"/>
  <c r="Y3492" i="3" s="1"/>
  <c r="C3493" i="3"/>
  <c r="D3493" i="3"/>
  <c r="G3493" i="3"/>
  <c r="H3493" i="3"/>
  <c r="I3493" i="3"/>
  <c r="J3493" i="3" s="1"/>
  <c r="L3493" i="3"/>
  <c r="O3493" i="3"/>
  <c r="Y3493" i="3" s="1"/>
  <c r="C3494" i="3"/>
  <c r="D3494" i="3"/>
  <c r="G3494" i="3"/>
  <c r="H3494" i="3"/>
  <c r="I3494" i="3" s="1"/>
  <c r="M3494" i="3" s="1"/>
  <c r="L3494" i="3"/>
  <c r="O3494" i="3"/>
  <c r="Y3494" i="3" s="1"/>
  <c r="C3495" i="3"/>
  <c r="D3495" i="3"/>
  <c r="G3495" i="3"/>
  <c r="H3495" i="3"/>
  <c r="I3495" i="3" s="1"/>
  <c r="J3495" i="3" s="1"/>
  <c r="L3495" i="3"/>
  <c r="O3495" i="3"/>
  <c r="Y3495" i="3" s="1"/>
  <c r="C3496" i="3"/>
  <c r="D3496" i="3"/>
  <c r="G3496" i="3"/>
  <c r="H3496" i="3"/>
  <c r="I3496" i="3"/>
  <c r="M3496" i="3" s="1"/>
  <c r="L3496" i="3"/>
  <c r="O3496" i="3"/>
  <c r="Y3496" i="3" s="1"/>
  <c r="C3497" i="3"/>
  <c r="D3497" i="3"/>
  <c r="G3497" i="3"/>
  <c r="H3497" i="3"/>
  <c r="I3497" i="3"/>
  <c r="J3497" i="3" s="1"/>
  <c r="L3497" i="3"/>
  <c r="O3497" i="3"/>
  <c r="Y3497" i="3" s="1"/>
  <c r="C3498" i="3"/>
  <c r="D3498" i="3"/>
  <c r="G3498" i="3"/>
  <c r="H3498" i="3"/>
  <c r="I3498" i="3" s="1"/>
  <c r="M3498" i="3" s="1"/>
  <c r="L3498" i="3"/>
  <c r="O3498" i="3"/>
  <c r="Y3498" i="3" s="1"/>
  <c r="C3499" i="3"/>
  <c r="D3499" i="3"/>
  <c r="G3499" i="3"/>
  <c r="H3499" i="3"/>
  <c r="I3499" i="3" s="1"/>
  <c r="J3499" i="3" s="1"/>
  <c r="L3499" i="3"/>
  <c r="O3499" i="3"/>
  <c r="Y3499" i="3" s="1"/>
  <c r="C3500" i="3"/>
  <c r="D3500" i="3"/>
  <c r="G3500" i="3"/>
  <c r="H3500" i="3"/>
  <c r="I3500" i="3"/>
  <c r="M3500" i="3" s="1"/>
  <c r="L3500" i="3"/>
  <c r="O3500" i="3"/>
  <c r="Y3500" i="3" s="1"/>
  <c r="C3501" i="3"/>
  <c r="D3501" i="3"/>
  <c r="G3501" i="3"/>
  <c r="H3501" i="3"/>
  <c r="I3501" i="3"/>
  <c r="J3501" i="3" s="1"/>
  <c r="L3501" i="3"/>
  <c r="O3501" i="3"/>
  <c r="Y3501" i="3" s="1"/>
  <c r="C3502" i="3"/>
  <c r="D3502" i="3"/>
  <c r="G3502" i="3"/>
  <c r="H3502" i="3"/>
  <c r="I3502" i="3" s="1"/>
  <c r="M3502" i="3" s="1"/>
  <c r="L3502" i="3"/>
  <c r="O3502" i="3"/>
  <c r="Y3502" i="3" s="1"/>
  <c r="C3503" i="3"/>
  <c r="D3503" i="3"/>
  <c r="G3503" i="3"/>
  <c r="H3503" i="3"/>
  <c r="I3503" i="3" s="1"/>
  <c r="J3503" i="3" s="1"/>
  <c r="L3503" i="3"/>
  <c r="O3503" i="3"/>
  <c r="Y3503" i="3" s="1"/>
  <c r="C3504" i="3"/>
  <c r="D3504" i="3"/>
  <c r="G3504" i="3"/>
  <c r="H3504" i="3"/>
  <c r="I3504" i="3"/>
  <c r="M3504" i="3" s="1"/>
  <c r="L3504" i="3"/>
  <c r="O3504" i="3"/>
  <c r="Y3504" i="3" s="1"/>
  <c r="C3505" i="3"/>
  <c r="D3505" i="3"/>
  <c r="G3505" i="3"/>
  <c r="H3505" i="3"/>
  <c r="I3505" i="3"/>
  <c r="J3505" i="3" s="1"/>
  <c r="L3505" i="3"/>
  <c r="O3505" i="3"/>
  <c r="Y3505" i="3" s="1"/>
  <c r="C3506" i="3"/>
  <c r="D3506" i="3"/>
  <c r="G3506" i="3"/>
  <c r="H3506" i="3"/>
  <c r="I3506" i="3" s="1"/>
  <c r="M3506" i="3" s="1"/>
  <c r="L3506" i="3"/>
  <c r="O3506" i="3"/>
  <c r="Y3506" i="3" s="1"/>
  <c r="C3507" i="3"/>
  <c r="D3507" i="3"/>
  <c r="G3507" i="3"/>
  <c r="H3507" i="3"/>
  <c r="I3507" i="3" s="1"/>
  <c r="J3507" i="3" s="1"/>
  <c r="L3507" i="3"/>
  <c r="O3507" i="3"/>
  <c r="Y3507" i="3" s="1"/>
  <c r="C3508" i="3"/>
  <c r="D3508" i="3"/>
  <c r="G3508" i="3"/>
  <c r="H3508" i="3"/>
  <c r="I3508" i="3"/>
  <c r="M3508" i="3" s="1"/>
  <c r="L3508" i="3"/>
  <c r="O3508" i="3"/>
  <c r="Y3508" i="3" s="1"/>
  <c r="C3509" i="3"/>
  <c r="D3509" i="3"/>
  <c r="G3509" i="3"/>
  <c r="H3509" i="3"/>
  <c r="I3509" i="3"/>
  <c r="J3509" i="3" s="1"/>
  <c r="L3509" i="3"/>
  <c r="O3509" i="3"/>
  <c r="Y3509" i="3" s="1"/>
  <c r="C3510" i="3"/>
  <c r="D3510" i="3"/>
  <c r="G3510" i="3"/>
  <c r="H3510" i="3"/>
  <c r="I3510" i="3" s="1"/>
  <c r="M3510" i="3" s="1"/>
  <c r="L3510" i="3"/>
  <c r="O3510" i="3"/>
  <c r="Y3510" i="3" s="1"/>
  <c r="C3511" i="3"/>
  <c r="D3511" i="3"/>
  <c r="G3511" i="3"/>
  <c r="H3511" i="3"/>
  <c r="I3511" i="3" s="1"/>
  <c r="J3511" i="3" s="1"/>
  <c r="L3511" i="3"/>
  <c r="O3511" i="3"/>
  <c r="Y3511" i="3" s="1"/>
  <c r="C3512" i="3"/>
  <c r="D3512" i="3"/>
  <c r="G3512" i="3"/>
  <c r="H3512" i="3"/>
  <c r="I3512" i="3"/>
  <c r="M3512" i="3" s="1"/>
  <c r="L3512" i="3"/>
  <c r="O3512" i="3"/>
  <c r="Y3512" i="3" s="1"/>
  <c r="C3513" i="3"/>
  <c r="D3513" i="3"/>
  <c r="G3513" i="3"/>
  <c r="H3513" i="3"/>
  <c r="I3513" i="3"/>
  <c r="J3513" i="3" s="1"/>
  <c r="L3513" i="3"/>
  <c r="O3513" i="3"/>
  <c r="Y3513" i="3" s="1"/>
  <c r="C3514" i="3"/>
  <c r="D3514" i="3"/>
  <c r="G3514" i="3"/>
  <c r="H3514" i="3"/>
  <c r="I3514" i="3" s="1"/>
  <c r="M3514" i="3" s="1"/>
  <c r="L3514" i="3"/>
  <c r="O3514" i="3"/>
  <c r="Y3514" i="3" s="1"/>
  <c r="C3515" i="3"/>
  <c r="D3515" i="3"/>
  <c r="G3515" i="3"/>
  <c r="H3515" i="3"/>
  <c r="I3515" i="3" s="1"/>
  <c r="J3515" i="3" s="1"/>
  <c r="L3515" i="3"/>
  <c r="O3515" i="3"/>
  <c r="Y3515" i="3" s="1"/>
  <c r="C3516" i="3"/>
  <c r="D3516" i="3"/>
  <c r="G3516" i="3"/>
  <c r="H3516" i="3"/>
  <c r="I3516" i="3"/>
  <c r="M3516" i="3" s="1"/>
  <c r="L3516" i="3"/>
  <c r="O3516" i="3"/>
  <c r="Y3516" i="3" s="1"/>
  <c r="C3517" i="3"/>
  <c r="D3517" i="3"/>
  <c r="G3517" i="3"/>
  <c r="H3517" i="3"/>
  <c r="I3517" i="3"/>
  <c r="J3517" i="3" s="1"/>
  <c r="L3517" i="3"/>
  <c r="O3517" i="3"/>
  <c r="Y3517" i="3" s="1"/>
  <c r="C3518" i="3"/>
  <c r="D3518" i="3"/>
  <c r="G3518" i="3"/>
  <c r="H3518" i="3"/>
  <c r="I3518" i="3" s="1"/>
  <c r="M3518" i="3" s="1"/>
  <c r="L3518" i="3"/>
  <c r="O3518" i="3"/>
  <c r="Y3518" i="3" s="1"/>
  <c r="C3519" i="3"/>
  <c r="D3519" i="3"/>
  <c r="G3519" i="3"/>
  <c r="H3519" i="3"/>
  <c r="I3519" i="3" s="1"/>
  <c r="J3519" i="3" s="1"/>
  <c r="L3519" i="3"/>
  <c r="O3519" i="3"/>
  <c r="Y3519" i="3" s="1"/>
  <c r="C3520" i="3"/>
  <c r="D3520" i="3"/>
  <c r="G3520" i="3"/>
  <c r="H3520" i="3"/>
  <c r="I3520" i="3"/>
  <c r="M3520" i="3" s="1"/>
  <c r="L3520" i="3"/>
  <c r="O3520" i="3"/>
  <c r="Y3520" i="3" s="1"/>
  <c r="C3521" i="3"/>
  <c r="D3521" i="3"/>
  <c r="G3521" i="3"/>
  <c r="H3521" i="3"/>
  <c r="I3521" i="3"/>
  <c r="J3521" i="3" s="1"/>
  <c r="L3521" i="3"/>
  <c r="O3521" i="3"/>
  <c r="Y3521" i="3" s="1"/>
  <c r="C3522" i="3"/>
  <c r="D3522" i="3"/>
  <c r="G3522" i="3"/>
  <c r="H3522" i="3"/>
  <c r="I3522" i="3" s="1"/>
  <c r="M3522" i="3" s="1"/>
  <c r="L3522" i="3"/>
  <c r="O3522" i="3"/>
  <c r="Y3522" i="3" s="1"/>
  <c r="C3523" i="3"/>
  <c r="D3523" i="3"/>
  <c r="G3523" i="3"/>
  <c r="H3523" i="3"/>
  <c r="I3523" i="3" s="1"/>
  <c r="J3523" i="3" s="1"/>
  <c r="L3523" i="3"/>
  <c r="O3523" i="3"/>
  <c r="Y3523" i="3" s="1"/>
  <c r="C3524" i="3"/>
  <c r="D3524" i="3"/>
  <c r="G3524" i="3"/>
  <c r="H3524" i="3"/>
  <c r="I3524" i="3"/>
  <c r="M3524" i="3" s="1"/>
  <c r="L3524" i="3"/>
  <c r="O3524" i="3"/>
  <c r="Y3524" i="3" s="1"/>
  <c r="C3525" i="3"/>
  <c r="D3525" i="3"/>
  <c r="G3525" i="3"/>
  <c r="H3525" i="3"/>
  <c r="I3525" i="3"/>
  <c r="J3525" i="3" s="1"/>
  <c r="L3525" i="3"/>
  <c r="O3525" i="3"/>
  <c r="Y3525" i="3" s="1"/>
  <c r="C3526" i="3"/>
  <c r="D3526" i="3"/>
  <c r="G3526" i="3"/>
  <c r="H3526" i="3"/>
  <c r="I3526" i="3" s="1"/>
  <c r="M3526" i="3" s="1"/>
  <c r="L3526" i="3"/>
  <c r="O3526" i="3"/>
  <c r="Y3526" i="3" s="1"/>
  <c r="C3527" i="3"/>
  <c r="D3527" i="3"/>
  <c r="G3527" i="3"/>
  <c r="H3527" i="3"/>
  <c r="I3527" i="3" s="1"/>
  <c r="J3527" i="3" s="1"/>
  <c r="L3527" i="3"/>
  <c r="O3527" i="3"/>
  <c r="Y3527" i="3" s="1"/>
  <c r="C3528" i="3"/>
  <c r="D3528" i="3"/>
  <c r="G3528" i="3"/>
  <c r="H3528" i="3"/>
  <c r="I3528" i="3"/>
  <c r="M3528" i="3" s="1"/>
  <c r="L3528" i="3"/>
  <c r="O3528" i="3"/>
  <c r="Y3528" i="3" s="1"/>
  <c r="C3529" i="3"/>
  <c r="D3529" i="3"/>
  <c r="G3529" i="3"/>
  <c r="H3529" i="3"/>
  <c r="I3529" i="3"/>
  <c r="J3529" i="3" s="1"/>
  <c r="L3529" i="3"/>
  <c r="O3529" i="3"/>
  <c r="Y3529" i="3" s="1"/>
  <c r="C3530" i="3"/>
  <c r="D3530" i="3"/>
  <c r="G3530" i="3"/>
  <c r="H3530" i="3"/>
  <c r="I3530" i="3" s="1"/>
  <c r="M3530" i="3" s="1"/>
  <c r="L3530" i="3"/>
  <c r="O3530" i="3"/>
  <c r="Y3530" i="3" s="1"/>
  <c r="C3531" i="3"/>
  <c r="D3531" i="3"/>
  <c r="G3531" i="3"/>
  <c r="H3531" i="3"/>
  <c r="I3531" i="3" s="1"/>
  <c r="J3531" i="3" s="1"/>
  <c r="L3531" i="3"/>
  <c r="O3531" i="3"/>
  <c r="Y3531" i="3" s="1"/>
  <c r="C3532" i="3"/>
  <c r="D3532" i="3"/>
  <c r="G3532" i="3"/>
  <c r="H3532" i="3"/>
  <c r="I3532" i="3"/>
  <c r="M3532" i="3" s="1"/>
  <c r="L3532" i="3"/>
  <c r="O3532" i="3"/>
  <c r="Y3532" i="3" s="1"/>
  <c r="C3533" i="3"/>
  <c r="D3533" i="3"/>
  <c r="G3533" i="3"/>
  <c r="H3533" i="3"/>
  <c r="I3533" i="3"/>
  <c r="J3533" i="3" s="1"/>
  <c r="L3533" i="3"/>
  <c r="O3533" i="3"/>
  <c r="Y3533" i="3" s="1"/>
  <c r="C3534" i="3"/>
  <c r="D3534" i="3"/>
  <c r="G3534" i="3"/>
  <c r="H3534" i="3"/>
  <c r="I3534" i="3" s="1"/>
  <c r="M3534" i="3" s="1"/>
  <c r="L3534" i="3"/>
  <c r="O3534" i="3"/>
  <c r="Y3534" i="3" s="1"/>
  <c r="C3535" i="3"/>
  <c r="D3535" i="3"/>
  <c r="G3535" i="3"/>
  <c r="H3535" i="3"/>
  <c r="I3535" i="3" s="1"/>
  <c r="J3535" i="3" s="1"/>
  <c r="L3535" i="3"/>
  <c r="O3535" i="3"/>
  <c r="Y3535" i="3" s="1"/>
  <c r="C3536" i="3"/>
  <c r="D3536" i="3"/>
  <c r="G3536" i="3"/>
  <c r="H3536" i="3"/>
  <c r="I3536" i="3"/>
  <c r="M3536" i="3" s="1"/>
  <c r="L3536" i="3"/>
  <c r="O3536" i="3"/>
  <c r="Y3536" i="3" s="1"/>
  <c r="C3537" i="3"/>
  <c r="D3537" i="3"/>
  <c r="G3537" i="3"/>
  <c r="H3537" i="3"/>
  <c r="I3537" i="3"/>
  <c r="J3537" i="3" s="1"/>
  <c r="L3537" i="3"/>
  <c r="O3537" i="3"/>
  <c r="Y3537" i="3" s="1"/>
  <c r="C3538" i="3"/>
  <c r="D3538" i="3"/>
  <c r="G3538" i="3"/>
  <c r="H3538" i="3"/>
  <c r="I3538" i="3" s="1"/>
  <c r="M3538" i="3" s="1"/>
  <c r="L3538" i="3"/>
  <c r="O3538" i="3"/>
  <c r="Y3538" i="3" s="1"/>
  <c r="C3539" i="3"/>
  <c r="D3539" i="3"/>
  <c r="G3539" i="3"/>
  <c r="H3539" i="3"/>
  <c r="I3539" i="3" s="1"/>
  <c r="J3539" i="3" s="1"/>
  <c r="L3539" i="3"/>
  <c r="O3539" i="3"/>
  <c r="Y3539" i="3" s="1"/>
  <c r="C3540" i="3"/>
  <c r="D3540" i="3"/>
  <c r="G3540" i="3"/>
  <c r="H3540" i="3"/>
  <c r="I3540" i="3"/>
  <c r="M3540" i="3" s="1"/>
  <c r="L3540" i="3"/>
  <c r="O3540" i="3"/>
  <c r="Y3540" i="3" s="1"/>
  <c r="C3541" i="3"/>
  <c r="D3541" i="3"/>
  <c r="G3541" i="3"/>
  <c r="H3541" i="3"/>
  <c r="I3541" i="3"/>
  <c r="J3541" i="3" s="1"/>
  <c r="L3541" i="3"/>
  <c r="O3541" i="3"/>
  <c r="Y3541" i="3" s="1"/>
  <c r="C3542" i="3"/>
  <c r="D3542" i="3"/>
  <c r="G3542" i="3"/>
  <c r="H3542" i="3"/>
  <c r="I3542" i="3" s="1"/>
  <c r="M3542" i="3" s="1"/>
  <c r="L3542" i="3"/>
  <c r="O3542" i="3"/>
  <c r="Y3542" i="3" s="1"/>
  <c r="C3543" i="3"/>
  <c r="D3543" i="3"/>
  <c r="G3543" i="3"/>
  <c r="H3543" i="3"/>
  <c r="I3543" i="3" s="1"/>
  <c r="J3543" i="3" s="1"/>
  <c r="L3543" i="3"/>
  <c r="O3543" i="3"/>
  <c r="Y3543" i="3" s="1"/>
  <c r="C3544" i="3"/>
  <c r="D3544" i="3"/>
  <c r="G3544" i="3"/>
  <c r="H3544" i="3"/>
  <c r="I3544" i="3"/>
  <c r="M3544" i="3" s="1"/>
  <c r="L3544" i="3"/>
  <c r="O3544" i="3"/>
  <c r="Y3544" i="3" s="1"/>
  <c r="C3545" i="3"/>
  <c r="D3545" i="3"/>
  <c r="G3545" i="3"/>
  <c r="H3545" i="3"/>
  <c r="I3545" i="3"/>
  <c r="J3545" i="3" s="1"/>
  <c r="L3545" i="3"/>
  <c r="O3545" i="3"/>
  <c r="Y3545" i="3" s="1"/>
  <c r="C3546" i="3"/>
  <c r="D3546" i="3"/>
  <c r="G3546" i="3"/>
  <c r="H3546" i="3"/>
  <c r="I3546" i="3" s="1"/>
  <c r="M3546" i="3" s="1"/>
  <c r="L3546" i="3"/>
  <c r="O3546" i="3"/>
  <c r="Y3546" i="3" s="1"/>
  <c r="C3547" i="3"/>
  <c r="D3547" i="3"/>
  <c r="G3547" i="3"/>
  <c r="H3547" i="3"/>
  <c r="I3547" i="3" s="1"/>
  <c r="J3547" i="3" s="1"/>
  <c r="L3547" i="3"/>
  <c r="O3547" i="3"/>
  <c r="Y3547" i="3" s="1"/>
  <c r="C3548" i="3"/>
  <c r="D3548" i="3"/>
  <c r="G3548" i="3"/>
  <c r="H3548" i="3"/>
  <c r="I3548" i="3"/>
  <c r="M3548" i="3" s="1"/>
  <c r="L3548" i="3"/>
  <c r="O3548" i="3"/>
  <c r="Y3548" i="3" s="1"/>
  <c r="C3549" i="3"/>
  <c r="D3549" i="3"/>
  <c r="G3549" i="3"/>
  <c r="H3549" i="3"/>
  <c r="I3549" i="3"/>
  <c r="J3549" i="3" s="1"/>
  <c r="L3549" i="3"/>
  <c r="O3549" i="3"/>
  <c r="Y3549" i="3" s="1"/>
  <c r="C3550" i="3"/>
  <c r="D3550" i="3"/>
  <c r="G3550" i="3"/>
  <c r="H3550" i="3"/>
  <c r="I3550" i="3" s="1"/>
  <c r="M3550" i="3" s="1"/>
  <c r="L3550" i="3"/>
  <c r="O3550" i="3"/>
  <c r="Y3550" i="3" s="1"/>
  <c r="C3551" i="3"/>
  <c r="D3551" i="3"/>
  <c r="G3551" i="3"/>
  <c r="H3551" i="3"/>
  <c r="I3551" i="3" s="1"/>
  <c r="J3551" i="3" s="1"/>
  <c r="L3551" i="3"/>
  <c r="O3551" i="3"/>
  <c r="Y3551" i="3" s="1"/>
  <c r="C3552" i="3"/>
  <c r="D3552" i="3"/>
  <c r="G3552" i="3"/>
  <c r="H3552" i="3"/>
  <c r="I3552" i="3"/>
  <c r="M3552" i="3" s="1"/>
  <c r="L3552" i="3"/>
  <c r="O3552" i="3"/>
  <c r="Y3552" i="3" s="1"/>
  <c r="C3553" i="3"/>
  <c r="D3553" i="3"/>
  <c r="G3553" i="3"/>
  <c r="H3553" i="3"/>
  <c r="I3553" i="3"/>
  <c r="J3553" i="3" s="1"/>
  <c r="L3553" i="3"/>
  <c r="O3553" i="3"/>
  <c r="Y3553" i="3" s="1"/>
  <c r="C3554" i="3"/>
  <c r="D3554" i="3"/>
  <c r="G3554" i="3"/>
  <c r="H3554" i="3"/>
  <c r="I3554" i="3" s="1"/>
  <c r="M3554" i="3" s="1"/>
  <c r="L3554" i="3"/>
  <c r="O3554" i="3"/>
  <c r="Y3554" i="3" s="1"/>
  <c r="C3555" i="3"/>
  <c r="D3555" i="3"/>
  <c r="G3555" i="3"/>
  <c r="H3555" i="3"/>
  <c r="I3555" i="3" s="1"/>
  <c r="J3555" i="3" s="1"/>
  <c r="L3555" i="3"/>
  <c r="O3555" i="3"/>
  <c r="Y3555" i="3" s="1"/>
  <c r="C3556" i="3"/>
  <c r="D3556" i="3"/>
  <c r="G3556" i="3"/>
  <c r="H3556" i="3"/>
  <c r="I3556" i="3"/>
  <c r="M3556" i="3" s="1"/>
  <c r="L3556" i="3"/>
  <c r="O3556" i="3"/>
  <c r="Y3556" i="3" s="1"/>
  <c r="C3557" i="3"/>
  <c r="D3557" i="3"/>
  <c r="G3557" i="3"/>
  <c r="H3557" i="3"/>
  <c r="I3557" i="3"/>
  <c r="J3557" i="3" s="1"/>
  <c r="L3557" i="3"/>
  <c r="O3557" i="3"/>
  <c r="Y3557" i="3" s="1"/>
  <c r="C3558" i="3"/>
  <c r="D3558" i="3"/>
  <c r="G3558" i="3"/>
  <c r="H3558" i="3"/>
  <c r="I3558" i="3" s="1"/>
  <c r="M3558" i="3" s="1"/>
  <c r="L3558" i="3"/>
  <c r="O3558" i="3"/>
  <c r="Y3558" i="3" s="1"/>
  <c r="C3559" i="3"/>
  <c r="D3559" i="3"/>
  <c r="G3559" i="3"/>
  <c r="H3559" i="3"/>
  <c r="I3559" i="3" s="1"/>
  <c r="J3559" i="3" s="1"/>
  <c r="L3559" i="3"/>
  <c r="O3559" i="3"/>
  <c r="Y3559" i="3" s="1"/>
  <c r="C3560" i="3"/>
  <c r="D3560" i="3"/>
  <c r="G3560" i="3"/>
  <c r="H3560" i="3"/>
  <c r="I3560" i="3"/>
  <c r="M3560" i="3" s="1"/>
  <c r="L3560" i="3"/>
  <c r="O3560" i="3"/>
  <c r="Y3560" i="3" s="1"/>
  <c r="C3561" i="3"/>
  <c r="D3561" i="3"/>
  <c r="G3561" i="3"/>
  <c r="H3561" i="3"/>
  <c r="I3561" i="3"/>
  <c r="J3561" i="3" s="1"/>
  <c r="L3561" i="3"/>
  <c r="O3561" i="3"/>
  <c r="Y3561" i="3" s="1"/>
  <c r="C3562" i="3"/>
  <c r="D3562" i="3"/>
  <c r="G3562" i="3"/>
  <c r="H3562" i="3"/>
  <c r="I3562" i="3" s="1"/>
  <c r="M3562" i="3" s="1"/>
  <c r="L3562" i="3"/>
  <c r="O3562" i="3"/>
  <c r="Y3562" i="3" s="1"/>
  <c r="C3563" i="3"/>
  <c r="D3563" i="3"/>
  <c r="G3563" i="3"/>
  <c r="H3563" i="3"/>
  <c r="I3563" i="3" s="1"/>
  <c r="J3563" i="3" s="1"/>
  <c r="L3563" i="3"/>
  <c r="O3563" i="3"/>
  <c r="Y3563" i="3" s="1"/>
  <c r="C3564" i="3"/>
  <c r="D3564" i="3"/>
  <c r="G3564" i="3"/>
  <c r="H3564" i="3"/>
  <c r="I3564" i="3"/>
  <c r="M3564" i="3" s="1"/>
  <c r="L3564" i="3"/>
  <c r="O3564" i="3"/>
  <c r="Y3564" i="3" s="1"/>
  <c r="C3565" i="3"/>
  <c r="D3565" i="3"/>
  <c r="G3565" i="3"/>
  <c r="H3565" i="3"/>
  <c r="I3565" i="3"/>
  <c r="J3565" i="3" s="1"/>
  <c r="L3565" i="3"/>
  <c r="O3565" i="3"/>
  <c r="Y3565" i="3" s="1"/>
  <c r="C3566" i="3"/>
  <c r="D3566" i="3"/>
  <c r="G3566" i="3"/>
  <c r="H3566" i="3"/>
  <c r="I3566" i="3" s="1"/>
  <c r="M3566" i="3" s="1"/>
  <c r="L3566" i="3"/>
  <c r="O3566" i="3"/>
  <c r="Y3566" i="3" s="1"/>
  <c r="C3567" i="3"/>
  <c r="D3567" i="3"/>
  <c r="G3567" i="3"/>
  <c r="H3567" i="3"/>
  <c r="I3567" i="3" s="1"/>
  <c r="J3567" i="3" s="1"/>
  <c r="L3567" i="3"/>
  <c r="O3567" i="3"/>
  <c r="Y3567" i="3" s="1"/>
  <c r="C3568" i="3"/>
  <c r="D3568" i="3"/>
  <c r="G3568" i="3"/>
  <c r="H3568" i="3"/>
  <c r="I3568" i="3"/>
  <c r="M3568" i="3" s="1"/>
  <c r="L3568" i="3"/>
  <c r="O3568" i="3"/>
  <c r="Y3568" i="3" s="1"/>
  <c r="C3569" i="3"/>
  <c r="D3569" i="3"/>
  <c r="G3569" i="3"/>
  <c r="H3569" i="3"/>
  <c r="I3569" i="3"/>
  <c r="J3569" i="3" s="1"/>
  <c r="L3569" i="3"/>
  <c r="O3569" i="3"/>
  <c r="Y3569" i="3" s="1"/>
  <c r="C3570" i="3"/>
  <c r="D3570" i="3"/>
  <c r="G3570" i="3"/>
  <c r="H3570" i="3"/>
  <c r="I3570" i="3" s="1"/>
  <c r="M3570" i="3" s="1"/>
  <c r="L3570" i="3"/>
  <c r="O3570" i="3"/>
  <c r="Y3570" i="3" s="1"/>
  <c r="C3571" i="3"/>
  <c r="D3571" i="3"/>
  <c r="G3571" i="3"/>
  <c r="H3571" i="3"/>
  <c r="I3571" i="3" s="1"/>
  <c r="J3571" i="3" s="1"/>
  <c r="L3571" i="3"/>
  <c r="O3571" i="3"/>
  <c r="Y3571" i="3" s="1"/>
  <c r="C3572" i="3"/>
  <c r="D3572" i="3"/>
  <c r="G3572" i="3"/>
  <c r="H3572" i="3"/>
  <c r="I3572" i="3"/>
  <c r="M3572" i="3" s="1"/>
  <c r="L3572" i="3"/>
  <c r="O3572" i="3"/>
  <c r="Y3572" i="3" s="1"/>
  <c r="C3573" i="3"/>
  <c r="D3573" i="3"/>
  <c r="G3573" i="3"/>
  <c r="H3573" i="3"/>
  <c r="I3573" i="3"/>
  <c r="J3573" i="3" s="1"/>
  <c r="L3573" i="3"/>
  <c r="O3573" i="3"/>
  <c r="Y3573" i="3" s="1"/>
  <c r="C3574" i="3"/>
  <c r="D3574" i="3"/>
  <c r="G3574" i="3"/>
  <c r="H3574" i="3"/>
  <c r="I3574" i="3" s="1"/>
  <c r="M3574" i="3" s="1"/>
  <c r="L3574" i="3"/>
  <c r="O3574" i="3"/>
  <c r="Y3574" i="3" s="1"/>
  <c r="C3575" i="3"/>
  <c r="D3575" i="3"/>
  <c r="G3575" i="3"/>
  <c r="H3575" i="3"/>
  <c r="I3575" i="3" s="1"/>
  <c r="J3575" i="3" s="1"/>
  <c r="L3575" i="3"/>
  <c r="O3575" i="3"/>
  <c r="Y3575" i="3" s="1"/>
  <c r="C3576" i="3"/>
  <c r="D3576" i="3"/>
  <c r="G3576" i="3"/>
  <c r="H3576" i="3"/>
  <c r="I3576" i="3"/>
  <c r="M3576" i="3" s="1"/>
  <c r="L3576" i="3"/>
  <c r="O3576" i="3"/>
  <c r="Y3576" i="3" s="1"/>
  <c r="C3577" i="3"/>
  <c r="D3577" i="3"/>
  <c r="G3577" i="3"/>
  <c r="H3577" i="3"/>
  <c r="I3577" i="3"/>
  <c r="J3577" i="3" s="1"/>
  <c r="L3577" i="3"/>
  <c r="O3577" i="3"/>
  <c r="Y3577" i="3" s="1"/>
  <c r="C3578" i="3"/>
  <c r="D3578" i="3"/>
  <c r="G3578" i="3"/>
  <c r="H3578" i="3"/>
  <c r="I3578" i="3" s="1"/>
  <c r="M3578" i="3" s="1"/>
  <c r="L3578" i="3"/>
  <c r="O3578" i="3"/>
  <c r="Y3578" i="3" s="1"/>
  <c r="C3579" i="3"/>
  <c r="D3579" i="3"/>
  <c r="G3579" i="3"/>
  <c r="H3579" i="3"/>
  <c r="I3579" i="3" s="1"/>
  <c r="J3579" i="3" s="1"/>
  <c r="L3579" i="3"/>
  <c r="O3579" i="3"/>
  <c r="Y3579" i="3" s="1"/>
  <c r="C3580" i="3"/>
  <c r="D3580" i="3"/>
  <c r="G3580" i="3"/>
  <c r="H3580" i="3"/>
  <c r="I3580" i="3"/>
  <c r="M3580" i="3" s="1"/>
  <c r="L3580" i="3"/>
  <c r="O3580" i="3"/>
  <c r="Y3580" i="3" s="1"/>
  <c r="C3581" i="3"/>
  <c r="D3581" i="3"/>
  <c r="G3581" i="3"/>
  <c r="H3581" i="3"/>
  <c r="I3581" i="3"/>
  <c r="J3581" i="3" s="1"/>
  <c r="L3581" i="3"/>
  <c r="O3581" i="3"/>
  <c r="Y3581" i="3" s="1"/>
  <c r="C3582" i="3"/>
  <c r="D3582" i="3"/>
  <c r="G3582" i="3"/>
  <c r="H3582" i="3"/>
  <c r="I3582" i="3" s="1"/>
  <c r="M3582" i="3" s="1"/>
  <c r="L3582" i="3"/>
  <c r="O3582" i="3"/>
  <c r="Y3582" i="3" s="1"/>
  <c r="C3583" i="3"/>
  <c r="D3583" i="3"/>
  <c r="G3583" i="3"/>
  <c r="H3583" i="3"/>
  <c r="I3583" i="3" s="1"/>
  <c r="J3583" i="3" s="1"/>
  <c r="L3583" i="3"/>
  <c r="O3583" i="3"/>
  <c r="Y3583" i="3" s="1"/>
  <c r="C3584" i="3"/>
  <c r="D3584" i="3"/>
  <c r="G3584" i="3"/>
  <c r="H3584" i="3"/>
  <c r="I3584" i="3"/>
  <c r="M3584" i="3" s="1"/>
  <c r="L3584" i="3"/>
  <c r="O3584" i="3"/>
  <c r="Y3584" i="3" s="1"/>
  <c r="C3585" i="3"/>
  <c r="D3585" i="3"/>
  <c r="G3585" i="3"/>
  <c r="H3585" i="3"/>
  <c r="I3585" i="3"/>
  <c r="J3585" i="3" s="1"/>
  <c r="L3585" i="3"/>
  <c r="O3585" i="3"/>
  <c r="Y3585" i="3" s="1"/>
  <c r="C3586" i="3"/>
  <c r="D3586" i="3"/>
  <c r="G3586" i="3"/>
  <c r="H3586" i="3"/>
  <c r="I3586" i="3" s="1"/>
  <c r="M3586" i="3" s="1"/>
  <c r="L3586" i="3"/>
  <c r="O3586" i="3"/>
  <c r="Y3586" i="3" s="1"/>
  <c r="C3587" i="3"/>
  <c r="D3587" i="3"/>
  <c r="G3587" i="3"/>
  <c r="H3587" i="3"/>
  <c r="I3587" i="3" s="1"/>
  <c r="J3587" i="3" s="1"/>
  <c r="L3587" i="3"/>
  <c r="O3587" i="3"/>
  <c r="Y3587" i="3" s="1"/>
  <c r="C3588" i="3"/>
  <c r="D3588" i="3"/>
  <c r="G3588" i="3"/>
  <c r="H3588" i="3"/>
  <c r="I3588" i="3"/>
  <c r="M3588" i="3" s="1"/>
  <c r="L3588" i="3"/>
  <c r="O3588" i="3"/>
  <c r="Y3588" i="3" s="1"/>
  <c r="C3589" i="3"/>
  <c r="D3589" i="3"/>
  <c r="G3589" i="3"/>
  <c r="H3589" i="3"/>
  <c r="I3589" i="3"/>
  <c r="J3589" i="3" s="1"/>
  <c r="L3589" i="3"/>
  <c r="O3589" i="3"/>
  <c r="Y3589" i="3" s="1"/>
  <c r="C3590" i="3"/>
  <c r="D3590" i="3"/>
  <c r="G3590" i="3"/>
  <c r="H3590" i="3"/>
  <c r="I3590" i="3" s="1"/>
  <c r="M3590" i="3" s="1"/>
  <c r="L3590" i="3"/>
  <c r="O3590" i="3"/>
  <c r="Y3590" i="3" s="1"/>
  <c r="C3591" i="3"/>
  <c r="D3591" i="3"/>
  <c r="G3591" i="3"/>
  <c r="H3591" i="3"/>
  <c r="I3591" i="3" s="1"/>
  <c r="J3591" i="3" s="1"/>
  <c r="L3591" i="3"/>
  <c r="O3591" i="3"/>
  <c r="Y3591" i="3" s="1"/>
  <c r="C3592" i="3"/>
  <c r="D3592" i="3"/>
  <c r="G3592" i="3"/>
  <c r="H3592" i="3"/>
  <c r="I3592" i="3"/>
  <c r="M3592" i="3" s="1"/>
  <c r="L3592" i="3"/>
  <c r="O3592" i="3"/>
  <c r="Y3592" i="3" s="1"/>
  <c r="C3593" i="3"/>
  <c r="D3593" i="3"/>
  <c r="G3593" i="3"/>
  <c r="H3593" i="3"/>
  <c r="I3593" i="3"/>
  <c r="J3593" i="3" s="1"/>
  <c r="L3593" i="3"/>
  <c r="O3593" i="3"/>
  <c r="Y3593" i="3" s="1"/>
  <c r="C3594" i="3"/>
  <c r="D3594" i="3"/>
  <c r="G3594" i="3"/>
  <c r="H3594" i="3"/>
  <c r="I3594" i="3" s="1"/>
  <c r="M3594" i="3" s="1"/>
  <c r="L3594" i="3"/>
  <c r="O3594" i="3"/>
  <c r="Y3594" i="3" s="1"/>
  <c r="C3595" i="3"/>
  <c r="D3595" i="3"/>
  <c r="G3595" i="3"/>
  <c r="H3595" i="3"/>
  <c r="I3595" i="3" s="1"/>
  <c r="J3595" i="3" s="1"/>
  <c r="L3595" i="3"/>
  <c r="O3595" i="3"/>
  <c r="Y3595" i="3" s="1"/>
  <c r="C3596" i="3"/>
  <c r="D3596" i="3"/>
  <c r="G3596" i="3"/>
  <c r="H3596" i="3"/>
  <c r="I3596" i="3"/>
  <c r="M3596" i="3" s="1"/>
  <c r="L3596" i="3"/>
  <c r="O3596" i="3"/>
  <c r="Y3596" i="3" s="1"/>
  <c r="C3597" i="3"/>
  <c r="D3597" i="3"/>
  <c r="G3597" i="3"/>
  <c r="H3597" i="3"/>
  <c r="I3597" i="3"/>
  <c r="J3597" i="3" s="1"/>
  <c r="L3597" i="3"/>
  <c r="O3597" i="3"/>
  <c r="Y3597" i="3" s="1"/>
  <c r="C3598" i="3"/>
  <c r="D3598" i="3"/>
  <c r="G3598" i="3"/>
  <c r="H3598" i="3"/>
  <c r="I3598" i="3" s="1"/>
  <c r="M3598" i="3" s="1"/>
  <c r="L3598" i="3"/>
  <c r="O3598" i="3"/>
  <c r="Y3598" i="3" s="1"/>
  <c r="C3599" i="3"/>
  <c r="D3599" i="3"/>
  <c r="G3599" i="3"/>
  <c r="H3599" i="3"/>
  <c r="I3599" i="3" s="1"/>
  <c r="J3599" i="3" s="1"/>
  <c r="L3599" i="3"/>
  <c r="O3599" i="3"/>
  <c r="Y3599" i="3" s="1"/>
  <c r="C3600" i="3"/>
  <c r="D3600" i="3"/>
  <c r="G3600" i="3"/>
  <c r="H3600" i="3"/>
  <c r="I3600" i="3"/>
  <c r="M3600" i="3" s="1"/>
  <c r="L3600" i="3"/>
  <c r="O3600" i="3"/>
  <c r="Y3600" i="3" s="1"/>
  <c r="C3601" i="3"/>
  <c r="D3601" i="3"/>
  <c r="G3601" i="3"/>
  <c r="H3601" i="3"/>
  <c r="I3601" i="3"/>
  <c r="J3601" i="3" s="1"/>
  <c r="L3601" i="3"/>
  <c r="O3601" i="3"/>
  <c r="Y3601" i="3" s="1"/>
  <c r="C3602" i="3"/>
  <c r="D3602" i="3"/>
  <c r="G3602" i="3"/>
  <c r="H3602" i="3"/>
  <c r="I3602" i="3" s="1"/>
  <c r="M3602" i="3" s="1"/>
  <c r="L3602" i="3"/>
  <c r="O3602" i="3"/>
  <c r="Y3602" i="3" s="1"/>
  <c r="C3603" i="3"/>
  <c r="D3603" i="3"/>
  <c r="G3603" i="3"/>
  <c r="H3603" i="3"/>
  <c r="I3603" i="3" s="1"/>
  <c r="J3603" i="3" s="1"/>
  <c r="L3603" i="3"/>
  <c r="O3603" i="3"/>
  <c r="Y3603" i="3" s="1"/>
  <c r="C3604" i="3"/>
  <c r="D3604" i="3"/>
  <c r="G3604" i="3"/>
  <c r="H3604" i="3"/>
  <c r="I3604" i="3"/>
  <c r="M3604" i="3" s="1"/>
  <c r="L3604" i="3"/>
  <c r="O3604" i="3"/>
  <c r="Y3604" i="3" s="1"/>
  <c r="C3605" i="3"/>
  <c r="D3605" i="3"/>
  <c r="G3605" i="3"/>
  <c r="H3605" i="3"/>
  <c r="I3605" i="3"/>
  <c r="J3605" i="3" s="1"/>
  <c r="L3605" i="3"/>
  <c r="O3605" i="3"/>
  <c r="Y3605" i="3" s="1"/>
  <c r="C3606" i="3"/>
  <c r="D3606" i="3"/>
  <c r="G3606" i="3"/>
  <c r="H3606" i="3"/>
  <c r="I3606" i="3" s="1"/>
  <c r="M3606" i="3" s="1"/>
  <c r="L3606" i="3"/>
  <c r="O3606" i="3"/>
  <c r="Y3606" i="3" s="1"/>
  <c r="C3607" i="3"/>
  <c r="D3607" i="3"/>
  <c r="G3607" i="3"/>
  <c r="H3607" i="3"/>
  <c r="I3607" i="3" s="1"/>
  <c r="J3607" i="3" s="1"/>
  <c r="L3607" i="3"/>
  <c r="O3607" i="3"/>
  <c r="Y3607" i="3" s="1"/>
  <c r="C3608" i="3"/>
  <c r="D3608" i="3"/>
  <c r="G3608" i="3"/>
  <c r="H3608" i="3"/>
  <c r="I3608" i="3"/>
  <c r="M3608" i="3" s="1"/>
  <c r="L3608" i="3"/>
  <c r="O3608" i="3"/>
  <c r="Y3608" i="3" s="1"/>
  <c r="C3609" i="3"/>
  <c r="D3609" i="3"/>
  <c r="G3609" i="3"/>
  <c r="H3609" i="3"/>
  <c r="I3609" i="3"/>
  <c r="J3609" i="3" s="1"/>
  <c r="L3609" i="3"/>
  <c r="O3609" i="3"/>
  <c r="Y3609" i="3" s="1"/>
  <c r="C3610" i="3"/>
  <c r="D3610" i="3"/>
  <c r="G3610" i="3"/>
  <c r="H3610" i="3"/>
  <c r="I3610" i="3" s="1"/>
  <c r="M3610" i="3" s="1"/>
  <c r="L3610" i="3"/>
  <c r="O3610" i="3"/>
  <c r="Y3610" i="3" s="1"/>
  <c r="C3611" i="3"/>
  <c r="D3611" i="3"/>
  <c r="G3611" i="3"/>
  <c r="H3611" i="3"/>
  <c r="I3611" i="3" s="1"/>
  <c r="J3611" i="3" s="1"/>
  <c r="L3611" i="3"/>
  <c r="O3611" i="3"/>
  <c r="Y3611" i="3" s="1"/>
  <c r="C3612" i="3"/>
  <c r="D3612" i="3"/>
  <c r="G3612" i="3"/>
  <c r="H3612" i="3"/>
  <c r="I3612" i="3"/>
  <c r="M3612" i="3" s="1"/>
  <c r="L3612" i="3"/>
  <c r="O3612" i="3"/>
  <c r="Y3612" i="3" s="1"/>
  <c r="C3613" i="3"/>
  <c r="D3613" i="3"/>
  <c r="G3613" i="3"/>
  <c r="H3613" i="3"/>
  <c r="I3613" i="3"/>
  <c r="J3613" i="3" s="1"/>
  <c r="L3613" i="3"/>
  <c r="O3613" i="3"/>
  <c r="Y3613" i="3" s="1"/>
  <c r="C3614" i="3"/>
  <c r="D3614" i="3"/>
  <c r="G3614" i="3"/>
  <c r="H3614" i="3"/>
  <c r="I3614" i="3" s="1"/>
  <c r="M3614" i="3" s="1"/>
  <c r="L3614" i="3"/>
  <c r="O3614" i="3"/>
  <c r="Y3614" i="3" s="1"/>
  <c r="C3615" i="3"/>
  <c r="D3615" i="3"/>
  <c r="G3615" i="3"/>
  <c r="H3615" i="3"/>
  <c r="I3615" i="3" s="1"/>
  <c r="J3615" i="3" s="1"/>
  <c r="L3615" i="3"/>
  <c r="O3615" i="3"/>
  <c r="Y3615" i="3" s="1"/>
  <c r="C3616" i="3"/>
  <c r="D3616" i="3"/>
  <c r="G3616" i="3"/>
  <c r="H3616" i="3"/>
  <c r="I3616" i="3"/>
  <c r="M3616" i="3" s="1"/>
  <c r="L3616" i="3"/>
  <c r="O3616" i="3"/>
  <c r="Y3616" i="3" s="1"/>
  <c r="C3617" i="3"/>
  <c r="D3617" i="3"/>
  <c r="G3617" i="3"/>
  <c r="H3617" i="3"/>
  <c r="I3617" i="3"/>
  <c r="J3617" i="3" s="1"/>
  <c r="L3617" i="3"/>
  <c r="O3617" i="3"/>
  <c r="Y3617" i="3" s="1"/>
  <c r="C3618" i="3"/>
  <c r="D3618" i="3"/>
  <c r="G3618" i="3"/>
  <c r="H3618" i="3"/>
  <c r="I3618" i="3" s="1"/>
  <c r="M3618" i="3" s="1"/>
  <c r="L3618" i="3"/>
  <c r="O3618" i="3"/>
  <c r="Y3618" i="3" s="1"/>
  <c r="C3619" i="3"/>
  <c r="D3619" i="3"/>
  <c r="G3619" i="3"/>
  <c r="H3619" i="3"/>
  <c r="I3619" i="3" s="1"/>
  <c r="J3619" i="3" s="1"/>
  <c r="L3619" i="3"/>
  <c r="O3619" i="3"/>
  <c r="Y3619" i="3" s="1"/>
  <c r="C3620" i="3"/>
  <c r="D3620" i="3"/>
  <c r="G3620" i="3"/>
  <c r="H3620" i="3"/>
  <c r="I3620" i="3"/>
  <c r="M3620" i="3" s="1"/>
  <c r="L3620" i="3"/>
  <c r="O3620" i="3"/>
  <c r="Y3620" i="3" s="1"/>
  <c r="C3621" i="3"/>
  <c r="D3621" i="3"/>
  <c r="G3621" i="3"/>
  <c r="H3621" i="3"/>
  <c r="I3621" i="3"/>
  <c r="J3621" i="3" s="1"/>
  <c r="L3621" i="3"/>
  <c r="O3621" i="3"/>
  <c r="Y3621" i="3" s="1"/>
  <c r="C3622" i="3"/>
  <c r="D3622" i="3"/>
  <c r="G3622" i="3"/>
  <c r="H3622" i="3"/>
  <c r="I3622" i="3" s="1"/>
  <c r="M3622" i="3" s="1"/>
  <c r="L3622" i="3"/>
  <c r="O3622" i="3"/>
  <c r="Y3622" i="3" s="1"/>
  <c r="C3623" i="3"/>
  <c r="D3623" i="3"/>
  <c r="G3623" i="3"/>
  <c r="H3623" i="3"/>
  <c r="I3623" i="3" s="1"/>
  <c r="J3623" i="3" s="1"/>
  <c r="L3623" i="3"/>
  <c r="O3623" i="3"/>
  <c r="Y3623" i="3" s="1"/>
  <c r="C3624" i="3"/>
  <c r="D3624" i="3"/>
  <c r="G3624" i="3"/>
  <c r="H3624" i="3"/>
  <c r="I3624" i="3"/>
  <c r="M3624" i="3" s="1"/>
  <c r="L3624" i="3"/>
  <c r="O3624" i="3"/>
  <c r="Y3624" i="3" s="1"/>
  <c r="C3625" i="3"/>
  <c r="D3625" i="3"/>
  <c r="G3625" i="3"/>
  <c r="H3625" i="3"/>
  <c r="I3625" i="3"/>
  <c r="J3625" i="3" s="1"/>
  <c r="L3625" i="3"/>
  <c r="O3625" i="3"/>
  <c r="Y3625" i="3" s="1"/>
  <c r="C3626" i="3"/>
  <c r="D3626" i="3"/>
  <c r="G3626" i="3"/>
  <c r="H3626" i="3"/>
  <c r="I3626" i="3" s="1"/>
  <c r="M3626" i="3" s="1"/>
  <c r="L3626" i="3"/>
  <c r="O3626" i="3"/>
  <c r="Y3626" i="3" s="1"/>
  <c r="C3627" i="3"/>
  <c r="D3627" i="3"/>
  <c r="G3627" i="3"/>
  <c r="H3627" i="3"/>
  <c r="I3627" i="3" s="1"/>
  <c r="J3627" i="3" s="1"/>
  <c r="L3627" i="3"/>
  <c r="O3627" i="3"/>
  <c r="Y3627" i="3" s="1"/>
  <c r="C3628" i="3"/>
  <c r="D3628" i="3"/>
  <c r="G3628" i="3"/>
  <c r="H3628" i="3"/>
  <c r="I3628" i="3"/>
  <c r="M3628" i="3" s="1"/>
  <c r="L3628" i="3"/>
  <c r="O3628" i="3"/>
  <c r="Y3628" i="3" s="1"/>
  <c r="C3629" i="3"/>
  <c r="D3629" i="3"/>
  <c r="G3629" i="3"/>
  <c r="H3629" i="3"/>
  <c r="I3629" i="3"/>
  <c r="J3629" i="3" s="1"/>
  <c r="L3629" i="3"/>
  <c r="O3629" i="3"/>
  <c r="Y3629" i="3" s="1"/>
  <c r="C3630" i="3"/>
  <c r="D3630" i="3"/>
  <c r="G3630" i="3"/>
  <c r="H3630" i="3"/>
  <c r="I3630" i="3" s="1"/>
  <c r="M3630" i="3" s="1"/>
  <c r="L3630" i="3"/>
  <c r="O3630" i="3"/>
  <c r="Y3630" i="3" s="1"/>
  <c r="C3631" i="3"/>
  <c r="D3631" i="3"/>
  <c r="G3631" i="3"/>
  <c r="H3631" i="3"/>
  <c r="I3631" i="3" s="1"/>
  <c r="J3631" i="3" s="1"/>
  <c r="L3631" i="3"/>
  <c r="O3631" i="3"/>
  <c r="Y3631" i="3" s="1"/>
  <c r="C3632" i="3"/>
  <c r="D3632" i="3"/>
  <c r="G3632" i="3"/>
  <c r="H3632" i="3"/>
  <c r="I3632" i="3"/>
  <c r="M3632" i="3" s="1"/>
  <c r="L3632" i="3"/>
  <c r="O3632" i="3"/>
  <c r="Y3632" i="3" s="1"/>
  <c r="C3633" i="3"/>
  <c r="D3633" i="3"/>
  <c r="G3633" i="3"/>
  <c r="H3633" i="3"/>
  <c r="I3633" i="3"/>
  <c r="J3633" i="3" s="1"/>
  <c r="L3633" i="3"/>
  <c r="O3633" i="3"/>
  <c r="Y3633" i="3" s="1"/>
  <c r="C3634" i="3"/>
  <c r="D3634" i="3"/>
  <c r="G3634" i="3"/>
  <c r="H3634" i="3"/>
  <c r="I3634" i="3" s="1"/>
  <c r="M3634" i="3" s="1"/>
  <c r="L3634" i="3"/>
  <c r="O3634" i="3"/>
  <c r="Y3634" i="3" s="1"/>
  <c r="C3635" i="3"/>
  <c r="D3635" i="3"/>
  <c r="G3635" i="3"/>
  <c r="H3635" i="3"/>
  <c r="I3635" i="3" s="1"/>
  <c r="J3635" i="3" s="1"/>
  <c r="L3635" i="3"/>
  <c r="O3635" i="3"/>
  <c r="Y3635" i="3" s="1"/>
  <c r="C3636" i="3"/>
  <c r="D3636" i="3"/>
  <c r="G3636" i="3"/>
  <c r="H3636" i="3"/>
  <c r="I3636" i="3"/>
  <c r="M3636" i="3" s="1"/>
  <c r="L3636" i="3"/>
  <c r="O3636" i="3"/>
  <c r="Y3636" i="3" s="1"/>
  <c r="C3637" i="3"/>
  <c r="D3637" i="3"/>
  <c r="G3637" i="3"/>
  <c r="H3637" i="3"/>
  <c r="I3637" i="3"/>
  <c r="J3637" i="3" s="1"/>
  <c r="L3637" i="3"/>
  <c r="O3637" i="3"/>
  <c r="Y3637" i="3" s="1"/>
  <c r="C3638" i="3"/>
  <c r="D3638" i="3"/>
  <c r="G3638" i="3"/>
  <c r="H3638" i="3"/>
  <c r="I3638" i="3" s="1"/>
  <c r="M3638" i="3" s="1"/>
  <c r="L3638" i="3"/>
  <c r="O3638" i="3"/>
  <c r="Y3638" i="3" s="1"/>
  <c r="C3639" i="3"/>
  <c r="D3639" i="3"/>
  <c r="G3639" i="3"/>
  <c r="H3639" i="3"/>
  <c r="I3639" i="3" s="1"/>
  <c r="J3639" i="3" s="1"/>
  <c r="L3639" i="3"/>
  <c r="O3639" i="3"/>
  <c r="Y3639" i="3" s="1"/>
  <c r="C3640" i="3"/>
  <c r="D3640" i="3"/>
  <c r="G3640" i="3"/>
  <c r="H3640" i="3"/>
  <c r="I3640" i="3"/>
  <c r="M3640" i="3" s="1"/>
  <c r="L3640" i="3"/>
  <c r="O3640" i="3"/>
  <c r="Y3640" i="3" s="1"/>
  <c r="C3641" i="3"/>
  <c r="D3641" i="3"/>
  <c r="G3641" i="3"/>
  <c r="H3641" i="3"/>
  <c r="I3641" i="3"/>
  <c r="J3641" i="3" s="1"/>
  <c r="L3641" i="3"/>
  <c r="O3641" i="3"/>
  <c r="Y3641" i="3" s="1"/>
  <c r="C3642" i="3"/>
  <c r="D3642" i="3"/>
  <c r="G3642" i="3"/>
  <c r="H3642" i="3"/>
  <c r="I3642" i="3" s="1"/>
  <c r="M3642" i="3" s="1"/>
  <c r="L3642" i="3"/>
  <c r="O3642" i="3"/>
  <c r="Y3642" i="3" s="1"/>
  <c r="C3643" i="3"/>
  <c r="D3643" i="3"/>
  <c r="G3643" i="3"/>
  <c r="H3643" i="3"/>
  <c r="I3643" i="3" s="1"/>
  <c r="J3643" i="3" s="1"/>
  <c r="L3643" i="3"/>
  <c r="O3643" i="3"/>
  <c r="Y3643" i="3" s="1"/>
  <c r="C3644" i="3"/>
  <c r="D3644" i="3"/>
  <c r="G3644" i="3"/>
  <c r="H3644" i="3"/>
  <c r="I3644" i="3"/>
  <c r="M3644" i="3" s="1"/>
  <c r="L3644" i="3"/>
  <c r="O3644" i="3"/>
  <c r="Y3644" i="3" s="1"/>
  <c r="C3645" i="3"/>
  <c r="D3645" i="3"/>
  <c r="G3645" i="3"/>
  <c r="H3645" i="3"/>
  <c r="I3645" i="3"/>
  <c r="J3645" i="3" s="1"/>
  <c r="L3645" i="3"/>
  <c r="O3645" i="3"/>
  <c r="Y3645" i="3" s="1"/>
  <c r="C3646" i="3"/>
  <c r="D3646" i="3"/>
  <c r="G3646" i="3"/>
  <c r="H3646" i="3"/>
  <c r="I3646" i="3" s="1"/>
  <c r="M3646" i="3" s="1"/>
  <c r="L3646" i="3"/>
  <c r="O3646" i="3"/>
  <c r="Y3646" i="3" s="1"/>
  <c r="C3647" i="3"/>
  <c r="D3647" i="3"/>
  <c r="G3647" i="3"/>
  <c r="H3647" i="3"/>
  <c r="I3647" i="3" s="1"/>
  <c r="J3647" i="3" s="1"/>
  <c r="L3647" i="3"/>
  <c r="O3647" i="3"/>
  <c r="Y3647" i="3" s="1"/>
  <c r="C3648" i="3"/>
  <c r="D3648" i="3"/>
  <c r="G3648" i="3"/>
  <c r="H3648" i="3"/>
  <c r="I3648" i="3"/>
  <c r="M3648" i="3" s="1"/>
  <c r="L3648" i="3"/>
  <c r="O3648" i="3"/>
  <c r="Y3648" i="3" s="1"/>
  <c r="C3649" i="3"/>
  <c r="D3649" i="3"/>
  <c r="G3649" i="3"/>
  <c r="H3649" i="3"/>
  <c r="I3649" i="3"/>
  <c r="J3649" i="3" s="1"/>
  <c r="L3649" i="3"/>
  <c r="O3649" i="3"/>
  <c r="Y3649" i="3" s="1"/>
  <c r="C3650" i="3"/>
  <c r="D3650" i="3"/>
  <c r="G3650" i="3"/>
  <c r="H3650" i="3"/>
  <c r="I3650" i="3" s="1"/>
  <c r="M3650" i="3" s="1"/>
  <c r="L3650" i="3"/>
  <c r="O3650" i="3"/>
  <c r="Y3650" i="3" s="1"/>
  <c r="C3651" i="3"/>
  <c r="D3651" i="3"/>
  <c r="G3651" i="3"/>
  <c r="H3651" i="3"/>
  <c r="I3651" i="3" s="1"/>
  <c r="J3651" i="3" s="1"/>
  <c r="L3651" i="3"/>
  <c r="O3651" i="3"/>
  <c r="Y3651" i="3" s="1"/>
  <c r="C3652" i="3"/>
  <c r="D3652" i="3"/>
  <c r="G3652" i="3"/>
  <c r="H3652" i="3"/>
  <c r="I3652" i="3"/>
  <c r="M3652" i="3" s="1"/>
  <c r="L3652" i="3"/>
  <c r="O3652" i="3"/>
  <c r="Y3652" i="3" s="1"/>
  <c r="C3653" i="3"/>
  <c r="D3653" i="3"/>
  <c r="G3653" i="3"/>
  <c r="H3653" i="3"/>
  <c r="I3653" i="3"/>
  <c r="J3653" i="3" s="1"/>
  <c r="L3653" i="3"/>
  <c r="O3653" i="3"/>
  <c r="Y3653" i="3" s="1"/>
  <c r="C3654" i="3"/>
  <c r="D3654" i="3"/>
  <c r="G3654" i="3"/>
  <c r="H3654" i="3"/>
  <c r="I3654" i="3" s="1"/>
  <c r="M3654" i="3" s="1"/>
  <c r="L3654" i="3"/>
  <c r="O3654" i="3"/>
  <c r="Y3654" i="3" s="1"/>
  <c r="C3655" i="3"/>
  <c r="D3655" i="3"/>
  <c r="G3655" i="3"/>
  <c r="H3655" i="3"/>
  <c r="I3655" i="3" s="1"/>
  <c r="J3655" i="3" s="1"/>
  <c r="L3655" i="3"/>
  <c r="O3655" i="3"/>
  <c r="Y3655" i="3" s="1"/>
  <c r="C3656" i="3"/>
  <c r="D3656" i="3"/>
  <c r="G3656" i="3"/>
  <c r="H3656" i="3"/>
  <c r="I3656" i="3"/>
  <c r="M3656" i="3" s="1"/>
  <c r="L3656" i="3"/>
  <c r="O3656" i="3"/>
  <c r="Y3656" i="3" s="1"/>
  <c r="C3657" i="3"/>
  <c r="D3657" i="3"/>
  <c r="G3657" i="3"/>
  <c r="H3657" i="3"/>
  <c r="I3657" i="3"/>
  <c r="J3657" i="3" s="1"/>
  <c r="L3657" i="3"/>
  <c r="O3657" i="3"/>
  <c r="Y3657" i="3" s="1"/>
  <c r="C3658" i="3"/>
  <c r="D3658" i="3"/>
  <c r="G3658" i="3"/>
  <c r="H3658" i="3"/>
  <c r="I3658" i="3" s="1"/>
  <c r="M3658" i="3" s="1"/>
  <c r="L3658" i="3"/>
  <c r="O3658" i="3"/>
  <c r="Y3658" i="3" s="1"/>
  <c r="C3659" i="3"/>
  <c r="D3659" i="3"/>
  <c r="G3659" i="3"/>
  <c r="H3659" i="3"/>
  <c r="I3659" i="3" s="1"/>
  <c r="J3659" i="3" s="1"/>
  <c r="L3659" i="3"/>
  <c r="O3659" i="3"/>
  <c r="Y3659" i="3" s="1"/>
  <c r="C3660" i="3"/>
  <c r="D3660" i="3"/>
  <c r="G3660" i="3"/>
  <c r="H3660" i="3"/>
  <c r="I3660" i="3"/>
  <c r="M3660" i="3" s="1"/>
  <c r="L3660" i="3"/>
  <c r="O3660" i="3"/>
  <c r="Y3660" i="3" s="1"/>
  <c r="C3661" i="3"/>
  <c r="D3661" i="3"/>
  <c r="G3661" i="3"/>
  <c r="H3661" i="3"/>
  <c r="I3661" i="3"/>
  <c r="J3661" i="3" s="1"/>
  <c r="L3661" i="3"/>
  <c r="O3661" i="3"/>
  <c r="Y3661" i="3" s="1"/>
  <c r="C3662" i="3"/>
  <c r="D3662" i="3"/>
  <c r="G3662" i="3"/>
  <c r="H3662" i="3"/>
  <c r="I3662" i="3" s="1"/>
  <c r="M3662" i="3" s="1"/>
  <c r="L3662" i="3"/>
  <c r="O3662" i="3"/>
  <c r="Y3662" i="3" s="1"/>
  <c r="C3663" i="3"/>
  <c r="D3663" i="3"/>
  <c r="G3663" i="3"/>
  <c r="H3663" i="3"/>
  <c r="I3663" i="3" s="1"/>
  <c r="J3663" i="3" s="1"/>
  <c r="L3663" i="3"/>
  <c r="O3663" i="3"/>
  <c r="Y3663" i="3" s="1"/>
  <c r="C3664" i="3"/>
  <c r="D3664" i="3"/>
  <c r="G3664" i="3"/>
  <c r="H3664" i="3"/>
  <c r="I3664" i="3"/>
  <c r="M3664" i="3" s="1"/>
  <c r="L3664" i="3"/>
  <c r="O3664" i="3"/>
  <c r="Y3664" i="3" s="1"/>
  <c r="C3665" i="3"/>
  <c r="D3665" i="3"/>
  <c r="G3665" i="3"/>
  <c r="H3665" i="3"/>
  <c r="I3665" i="3"/>
  <c r="J3665" i="3" s="1"/>
  <c r="L3665" i="3"/>
  <c r="O3665" i="3"/>
  <c r="Y3665" i="3" s="1"/>
  <c r="C3666" i="3"/>
  <c r="D3666" i="3"/>
  <c r="G3666" i="3"/>
  <c r="H3666" i="3"/>
  <c r="I3666" i="3" s="1"/>
  <c r="M3666" i="3" s="1"/>
  <c r="L3666" i="3"/>
  <c r="O3666" i="3"/>
  <c r="Y3666" i="3" s="1"/>
  <c r="C3667" i="3"/>
  <c r="D3667" i="3"/>
  <c r="G3667" i="3"/>
  <c r="H3667" i="3"/>
  <c r="I3667" i="3" s="1"/>
  <c r="J3667" i="3" s="1"/>
  <c r="L3667" i="3"/>
  <c r="O3667" i="3"/>
  <c r="Y3667" i="3" s="1"/>
  <c r="C3668" i="3"/>
  <c r="D3668" i="3"/>
  <c r="G3668" i="3"/>
  <c r="H3668" i="3"/>
  <c r="I3668" i="3"/>
  <c r="M3668" i="3" s="1"/>
  <c r="L3668" i="3"/>
  <c r="O3668" i="3"/>
  <c r="Y3668" i="3" s="1"/>
  <c r="C3669" i="3"/>
  <c r="D3669" i="3"/>
  <c r="G3669" i="3"/>
  <c r="H3669" i="3"/>
  <c r="I3669" i="3"/>
  <c r="J3669" i="3" s="1"/>
  <c r="L3669" i="3"/>
  <c r="O3669" i="3"/>
  <c r="Y3669" i="3" s="1"/>
  <c r="C3670" i="3"/>
  <c r="D3670" i="3"/>
  <c r="G3670" i="3"/>
  <c r="H3670" i="3"/>
  <c r="I3670" i="3" s="1"/>
  <c r="M3670" i="3" s="1"/>
  <c r="L3670" i="3"/>
  <c r="O3670" i="3"/>
  <c r="Y3670" i="3" s="1"/>
  <c r="C3671" i="3"/>
  <c r="D3671" i="3"/>
  <c r="G3671" i="3"/>
  <c r="H3671" i="3"/>
  <c r="I3671" i="3" s="1"/>
  <c r="J3671" i="3" s="1"/>
  <c r="L3671" i="3"/>
  <c r="O3671" i="3"/>
  <c r="Y3671" i="3" s="1"/>
  <c r="C3672" i="3"/>
  <c r="D3672" i="3"/>
  <c r="G3672" i="3"/>
  <c r="H3672" i="3"/>
  <c r="I3672" i="3"/>
  <c r="M3672" i="3" s="1"/>
  <c r="L3672" i="3"/>
  <c r="O3672" i="3"/>
  <c r="Y3672" i="3" s="1"/>
  <c r="C3673" i="3"/>
  <c r="D3673" i="3"/>
  <c r="G3673" i="3"/>
  <c r="H3673" i="3"/>
  <c r="I3673" i="3"/>
  <c r="J3673" i="3" s="1"/>
  <c r="L3673" i="3"/>
  <c r="O3673" i="3"/>
  <c r="Y3673" i="3" s="1"/>
  <c r="C3674" i="3"/>
  <c r="D3674" i="3"/>
  <c r="G3674" i="3"/>
  <c r="H3674" i="3"/>
  <c r="I3674" i="3" s="1"/>
  <c r="M3674" i="3" s="1"/>
  <c r="L3674" i="3"/>
  <c r="O3674" i="3"/>
  <c r="Y3674" i="3" s="1"/>
  <c r="C3675" i="3"/>
  <c r="D3675" i="3"/>
  <c r="G3675" i="3"/>
  <c r="H3675" i="3"/>
  <c r="I3675" i="3" s="1"/>
  <c r="J3675" i="3" s="1"/>
  <c r="L3675" i="3"/>
  <c r="O3675" i="3"/>
  <c r="Y3675" i="3" s="1"/>
  <c r="C3676" i="3"/>
  <c r="D3676" i="3"/>
  <c r="G3676" i="3"/>
  <c r="H3676" i="3"/>
  <c r="I3676" i="3"/>
  <c r="M3676" i="3" s="1"/>
  <c r="L3676" i="3"/>
  <c r="O3676" i="3"/>
  <c r="Y3676" i="3" s="1"/>
  <c r="C3677" i="3"/>
  <c r="D3677" i="3"/>
  <c r="G3677" i="3"/>
  <c r="H3677" i="3"/>
  <c r="I3677" i="3"/>
  <c r="J3677" i="3" s="1"/>
  <c r="L3677" i="3"/>
  <c r="O3677" i="3"/>
  <c r="Y3677" i="3" s="1"/>
  <c r="C3678" i="3"/>
  <c r="D3678" i="3"/>
  <c r="G3678" i="3"/>
  <c r="H3678" i="3"/>
  <c r="I3678" i="3" s="1"/>
  <c r="M3678" i="3" s="1"/>
  <c r="L3678" i="3"/>
  <c r="O3678" i="3"/>
  <c r="Y3678" i="3" s="1"/>
  <c r="C3679" i="3"/>
  <c r="D3679" i="3"/>
  <c r="G3679" i="3"/>
  <c r="H3679" i="3"/>
  <c r="I3679" i="3" s="1"/>
  <c r="J3679" i="3" s="1"/>
  <c r="L3679" i="3"/>
  <c r="O3679" i="3"/>
  <c r="Y3679" i="3" s="1"/>
  <c r="C3680" i="3"/>
  <c r="D3680" i="3"/>
  <c r="G3680" i="3"/>
  <c r="H3680" i="3"/>
  <c r="I3680" i="3"/>
  <c r="M3680" i="3" s="1"/>
  <c r="L3680" i="3"/>
  <c r="O3680" i="3"/>
  <c r="Y3680" i="3" s="1"/>
  <c r="C3681" i="3"/>
  <c r="D3681" i="3"/>
  <c r="G3681" i="3"/>
  <c r="H3681" i="3"/>
  <c r="I3681" i="3"/>
  <c r="J3681" i="3" s="1"/>
  <c r="L3681" i="3"/>
  <c r="O3681" i="3"/>
  <c r="Y3681" i="3" s="1"/>
  <c r="C3682" i="3"/>
  <c r="D3682" i="3"/>
  <c r="G3682" i="3"/>
  <c r="H3682" i="3"/>
  <c r="I3682" i="3" s="1"/>
  <c r="M3682" i="3" s="1"/>
  <c r="L3682" i="3"/>
  <c r="O3682" i="3"/>
  <c r="Y3682" i="3" s="1"/>
  <c r="C3683" i="3"/>
  <c r="D3683" i="3"/>
  <c r="G3683" i="3"/>
  <c r="H3683" i="3"/>
  <c r="I3683" i="3" s="1"/>
  <c r="J3683" i="3" s="1"/>
  <c r="L3683" i="3"/>
  <c r="O3683" i="3"/>
  <c r="Y3683" i="3" s="1"/>
  <c r="C3684" i="3"/>
  <c r="D3684" i="3"/>
  <c r="G3684" i="3"/>
  <c r="H3684" i="3"/>
  <c r="I3684" i="3"/>
  <c r="M3684" i="3" s="1"/>
  <c r="L3684" i="3"/>
  <c r="O3684" i="3"/>
  <c r="Y3684" i="3" s="1"/>
  <c r="C3685" i="3"/>
  <c r="D3685" i="3"/>
  <c r="G3685" i="3"/>
  <c r="H3685" i="3"/>
  <c r="I3685" i="3"/>
  <c r="J3685" i="3" s="1"/>
  <c r="L3685" i="3"/>
  <c r="O3685" i="3"/>
  <c r="Y3685" i="3" s="1"/>
  <c r="C3686" i="3"/>
  <c r="D3686" i="3"/>
  <c r="G3686" i="3"/>
  <c r="H3686" i="3"/>
  <c r="I3686" i="3" s="1"/>
  <c r="M3686" i="3" s="1"/>
  <c r="L3686" i="3"/>
  <c r="O3686" i="3"/>
  <c r="Y3686" i="3" s="1"/>
  <c r="C3687" i="3"/>
  <c r="D3687" i="3"/>
  <c r="G3687" i="3"/>
  <c r="H3687" i="3"/>
  <c r="I3687" i="3" s="1"/>
  <c r="J3687" i="3" s="1"/>
  <c r="L3687" i="3"/>
  <c r="O3687" i="3"/>
  <c r="Y3687" i="3" s="1"/>
  <c r="C3688" i="3"/>
  <c r="D3688" i="3"/>
  <c r="G3688" i="3"/>
  <c r="H3688" i="3"/>
  <c r="I3688" i="3"/>
  <c r="M3688" i="3" s="1"/>
  <c r="L3688" i="3"/>
  <c r="O3688" i="3"/>
  <c r="Y3688" i="3" s="1"/>
  <c r="C3689" i="3"/>
  <c r="D3689" i="3"/>
  <c r="G3689" i="3"/>
  <c r="H3689" i="3"/>
  <c r="I3689" i="3"/>
  <c r="J3689" i="3" s="1"/>
  <c r="L3689" i="3"/>
  <c r="O3689" i="3"/>
  <c r="Y3689" i="3" s="1"/>
  <c r="C3690" i="3"/>
  <c r="D3690" i="3"/>
  <c r="G3690" i="3"/>
  <c r="H3690" i="3"/>
  <c r="I3690" i="3" s="1"/>
  <c r="M3690" i="3" s="1"/>
  <c r="L3690" i="3"/>
  <c r="O3690" i="3"/>
  <c r="Y3690" i="3" s="1"/>
  <c r="C3691" i="3"/>
  <c r="D3691" i="3"/>
  <c r="G3691" i="3"/>
  <c r="H3691" i="3"/>
  <c r="I3691" i="3" s="1"/>
  <c r="J3691" i="3" s="1"/>
  <c r="L3691" i="3"/>
  <c r="O3691" i="3"/>
  <c r="Y3691" i="3" s="1"/>
  <c r="C3692" i="3"/>
  <c r="D3692" i="3"/>
  <c r="G3692" i="3"/>
  <c r="H3692" i="3"/>
  <c r="I3692" i="3"/>
  <c r="M3692" i="3" s="1"/>
  <c r="L3692" i="3"/>
  <c r="O3692" i="3"/>
  <c r="Y3692" i="3" s="1"/>
  <c r="C3693" i="3"/>
  <c r="D3693" i="3"/>
  <c r="G3693" i="3"/>
  <c r="H3693" i="3"/>
  <c r="I3693" i="3"/>
  <c r="J3693" i="3" s="1"/>
  <c r="L3693" i="3"/>
  <c r="O3693" i="3"/>
  <c r="Y3693" i="3" s="1"/>
  <c r="C3694" i="3"/>
  <c r="D3694" i="3"/>
  <c r="G3694" i="3"/>
  <c r="H3694" i="3"/>
  <c r="I3694" i="3" s="1"/>
  <c r="M3694" i="3" s="1"/>
  <c r="L3694" i="3"/>
  <c r="O3694" i="3"/>
  <c r="Y3694" i="3" s="1"/>
  <c r="C3695" i="3"/>
  <c r="D3695" i="3"/>
  <c r="G3695" i="3"/>
  <c r="H3695" i="3"/>
  <c r="I3695" i="3" s="1"/>
  <c r="J3695" i="3" s="1"/>
  <c r="L3695" i="3"/>
  <c r="O3695" i="3"/>
  <c r="Y3695" i="3" s="1"/>
  <c r="C3696" i="3"/>
  <c r="D3696" i="3"/>
  <c r="G3696" i="3"/>
  <c r="H3696" i="3"/>
  <c r="I3696" i="3"/>
  <c r="M3696" i="3" s="1"/>
  <c r="L3696" i="3"/>
  <c r="O3696" i="3"/>
  <c r="Y3696" i="3" s="1"/>
  <c r="C3697" i="3"/>
  <c r="D3697" i="3"/>
  <c r="G3697" i="3"/>
  <c r="H3697" i="3"/>
  <c r="I3697" i="3"/>
  <c r="J3697" i="3" s="1"/>
  <c r="L3697" i="3"/>
  <c r="O3697" i="3"/>
  <c r="Y3697" i="3" s="1"/>
  <c r="C3698" i="3"/>
  <c r="D3698" i="3"/>
  <c r="G3698" i="3"/>
  <c r="H3698" i="3"/>
  <c r="I3698" i="3" s="1"/>
  <c r="M3698" i="3" s="1"/>
  <c r="L3698" i="3"/>
  <c r="O3698" i="3"/>
  <c r="Y3698" i="3" s="1"/>
  <c r="C3699" i="3"/>
  <c r="D3699" i="3"/>
  <c r="G3699" i="3"/>
  <c r="H3699" i="3"/>
  <c r="I3699" i="3" s="1"/>
  <c r="J3699" i="3" s="1"/>
  <c r="L3699" i="3"/>
  <c r="O3699" i="3"/>
  <c r="Y3699" i="3" s="1"/>
  <c r="C3700" i="3"/>
  <c r="D3700" i="3"/>
  <c r="G3700" i="3"/>
  <c r="H3700" i="3"/>
  <c r="I3700" i="3"/>
  <c r="M3700" i="3" s="1"/>
  <c r="L3700" i="3"/>
  <c r="O3700" i="3"/>
  <c r="Y3700" i="3" s="1"/>
  <c r="C3701" i="3"/>
  <c r="D3701" i="3"/>
  <c r="G3701" i="3"/>
  <c r="H3701" i="3"/>
  <c r="I3701" i="3"/>
  <c r="J3701" i="3" s="1"/>
  <c r="L3701" i="3"/>
  <c r="O3701" i="3"/>
  <c r="Y3701" i="3" s="1"/>
  <c r="C3702" i="3"/>
  <c r="D3702" i="3"/>
  <c r="G3702" i="3"/>
  <c r="H3702" i="3"/>
  <c r="I3702" i="3" s="1"/>
  <c r="M3702" i="3" s="1"/>
  <c r="L3702" i="3"/>
  <c r="O3702" i="3"/>
  <c r="Y3702" i="3" s="1"/>
  <c r="C3703" i="3"/>
  <c r="D3703" i="3"/>
  <c r="G3703" i="3"/>
  <c r="H3703" i="3"/>
  <c r="I3703" i="3" s="1"/>
  <c r="J3703" i="3" s="1"/>
  <c r="L3703" i="3"/>
  <c r="O3703" i="3"/>
  <c r="Y3703" i="3" s="1"/>
  <c r="C3704" i="3"/>
  <c r="D3704" i="3"/>
  <c r="G3704" i="3"/>
  <c r="H3704" i="3"/>
  <c r="I3704" i="3"/>
  <c r="M3704" i="3" s="1"/>
  <c r="L3704" i="3"/>
  <c r="O3704" i="3"/>
  <c r="Y3704" i="3" s="1"/>
  <c r="C3705" i="3"/>
  <c r="D3705" i="3"/>
  <c r="G3705" i="3"/>
  <c r="H3705" i="3"/>
  <c r="I3705" i="3"/>
  <c r="J3705" i="3" s="1"/>
  <c r="L3705" i="3"/>
  <c r="O3705" i="3"/>
  <c r="Y3705" i="3" s="1"/>
  <c r="C3706" i="3"/>
  <c r="D3706" i="3"/>
  <c r="G3706" i="3"/>
  <c r="H3706" i="3"/>
  <c r="I3706" i="3" s="1"/>
  <c r="M3706" i="3" s="1"/>
  <c r="L3706" i="3"/>
  <c r="O3706" i="3"/>
  <c r="Y3706" i="3" s="1"/>
  <c r="C3707" i="3"/>
  <c r="D3707" i="3"/>
  <c r="G3707" i="3"/>
  <c r="H3707" i="3"/>
  <c r="I3707" i="3" s="1"/>
  <c r="J3707" i="3" s="1"/>
  <c r="L3707" i="3"/>
  <c r="O3707" i="3"/>
  <c r="Y3707" i="3" s="1"/>
  <c r="C3708" i="3"/>
  <c r="D3708" i="3"/>
  <c r="G3708" i="3"/>
  <c r="H3708" i="3"/>
  <c r="I3708" i="3"/>
  <c r="M3708" i="3" s="1"/>
  <c r="L3708" i="3"/>
  <c r="O3708" i="3"/>
  <c r="Y3708" i="3" s="1"/>
  <c r="C3709" i="3"/>
  <c r="D3709" i="3"/>
  <c r="G3709" i="3"/>
  <c r="H3709" i="3"/>
  <c r="I3709" i="3"/>
  <c r="J3709" i="3" s="1"/>
  <c r="L3709" i="3"/>
  <c r="O3709" i="3"/>
  <c r="Y3709" i="3" s="1"/>
  <c r="C3710" i="3"/>
  <c r="D3710" i="3"/>
  <c r="G3710" i="3"/>
  <c r="H3710" i="3"/>
  <c r="I3710" i="3" s="1"/>
  <c r="M3710" i="3" s="1"/>
  <c r="L3710" i="3"/>
  <c r="O3710" i="3"/>
  <c r="Y3710" i="3" s="1"/>
  <c r="C3711" i="3"/>
  <c r="D3711" i="3"/>
  <c r="G3711" i="3"/>
  <c r="H3711" i="3"/>
  <c r="I3711" i="3" s="1"/>
  <c r="J3711" i="3" s="1"/>
  <c r="L3711" i="3"/>
  <c r="O3711" i="3"/>
  <c r="Y3711" i="3" s="1"/>
  <c r="C3712" i="3"/>
  <c r="D3712" i="3"/>
  <c r="G3712" i="3"/>
  <c r="H3712" i="3"/>
  <c r="I3712" i="3"/>
  <c r="M3712" i="3" s="1"/>
  <c r="L3712" i="3"/>
  <c r="O3712" i="3"/>
  <c r="Y3712" i="3" s="1"/>
  <c r="C3713" i="3"/>
  <c r="D3713" i="3"/>
  <c r="G3713" i="3"/>
  <c r="H3713" i="3"/>
  <c r="I3713" i="3"/>
  <c r="J3713" i="3" s="1"/>
  <c r="L3713" i="3"/>
  <c r="O3713" i="3"/>
  <c r="Y3713" i="3" s="1"/>
  <c r="C3714" i="3"/>
  <c r="D3714" i="3"/>
  <c r="G3714" i="3"/>
  <c r="H3714" i="3"/>
  <c r="I3714" i="3" s="1"/>
  <c r="M3714" i="3" s="1"/>
  <c r="L3714" i="3"/>
  <c r="O3714" i="3"/>
  <c r="Y3714" i="3" s="1"/>
  <c r="C3715" i="3"/>
  <c r="D3715" i="3"/>
  <c r="G3715" i="3"/>
  <c r="H3715" i="3"/>
  <c r="I3715" i="3" s="1"/>
  <c r="J3715" i="3" s="1"/>
  <c r="L3715" i="3"/>
  <c r="O3715" i="3"/>
  <c r="Y3715" i="3" s="1"/>
  <c r="C3716" i="3"/>
  <c r="D3716" i="3"/>
  <c r="G3716" i="3"/>
  <c r="H3716" i="3"/>
  <c r="I3716" i="3"/>
  <c r="M3716" i="3" s="1"/>
  <c r="L3716" i="3"/>
  <c r="O3716" i="3"/>
  <c r="Y3716" i="3" s="1"/>
  <c r="C3717" i="3"/>
  <c r="D3717" i="3"/>
  <c r="G3717" i="3"/>
  <c r="H3717" i="3"/>
  <c r="I3717" i="3"/>
  <c r="J3717" i="3" s="1"/>
  <c r="L3717" i="3"/>
  <c r="O3717" i="3"/>
  <c r="Y3717" i="3" s="1"/>
  <c r="C3718" i="3"/>
  <c r="D3718" i="3"/>
  <c r="G3718" i="3"/>
  <c r="H3718" i="3"/>
  <c r="I3718" i="3" s="1"/>
  <c r="M3718" i="3" s="1"/>
  <c r="L3718" i="3"/>
  <c r="O3718" i="3"/>
  <c r="Y3718" i="3" s="1"/>
  <c r="C3719" i="3"/>
  <c r="D3719" i="3"/>
  <c r="G3719" i="3"/>
  <c r="H3719" i="3"/>
  <c r="I3719" i="3" s="1"/>
  <c r="J3719" i="3" s="1"/>
  <c r="L3719" i="3"/>
  <c r="O3719" i="3"/>
  <c r="Y3719" i="3" s="1"/>
  <c r="C3720" i="3"/>
  <c r="D3720" i="3"/>
  <c r="G3720" i="3"/>
  <c r="H3720" i="3"/>
  <c r="I3720" i="3"/>
  <c r="M3720" i="3" s="1"/>
  <c r="L3720" i="3"/>
  <c r="O3720" i="3"/>
  <c r="Y3720" i="3" s="1"/>
  <c r="C3721" i="3"/>
  <c r="D3721" i="3"/>
  <c r="G3721" i="3"/>
  <c r="H3721" i="3"/>
  <c r="I3721" i="3"/>
  <c r="J3721" i="3" s="1"/>
  <c r="L3721" i="3"/>
  <c r="O3721" i="3"/>
  <c r="Y3721" i="3" s="1"/>
  <c r="C3722" i="3"/>
  <c r="D3722" i="3"/>
  <c r="G3722" i="3"/>
  <c r="H3722" i="3"/>
  <c r="I3722" i="3" s="1"/>
  <c r="M3722" i="3" s="1"/>
  <c r="L3722" i="3"/>
  <c r="O3722" i="3"/>
  <c r="Y3722" i="3" s="1"/>
  <c r="C3723" i="3"/>
  <c r="D3723" i="3"/>
  <c r="G3723" i="3"/>
  <c r="H3723" i="3"/>
  <c r="I3723" i="3" s="1"/>
  <c r="J3723" i="3" s="1"/>
  <c r="L3723" i="3"/>
  <c r="O3723" i="3"/>
  <c r="Y3723" i="3" s="1"/>
  <c r="C3724" i="3"/>
  <c r="D3724" i="3"/>
  <c r="G3724" i="3"/>
  <c r="H3724" i="3"/>
  <c r="I3724" i="3"/>
  <c r="M3724" i="3" s="1"/>
  <c r="L3724" i="3"/>
  <c r="O3724" i="3"/>
  <c r="Y3724" i="3" s="1"/>
  <c r="C3725" i="3"/>
  <c r="D3725" i="3"/>
  <c r="G3725" i="3"/>
  <c r="H3725" i="3"/>
  <c r="I3725" i="3"/>
  <c r="J3725" i="3" s="1"/>
  <c r="L3725" i="3"/>
  <c r="O3725" i="3"/>
  <c r="Y3725" i="3" s="1"/>
  <c r="C3726" i="3"/>
  <c r="D3726" i="3"/>
  <c r="G3726" i="3"/>
  <c r="H3726" i="3"/>
  <c r="I3726" i="3" s="1"/>
  <c r="M3726" i="3" s="1"/>
  <c r="L3726" i="3"/>
  <c r="O3726" i="3"/>
  <c r="Y3726" i="3" s="1"/>
  <c r="C3727" i="3"/>
  <c r="D3727" i="3"/>
  <c r="G3727" i="3"/>
  <c r="H3727" i="3"/>
  <c r="I3727" i="3" s="1"/>
  <c r="J3727" i="3" s="1"/>
  <c r="L3727" i="3"/>
  <c r="O3727" i="3"/>
  <c r="Y3727" i="3" s="1"/>
  <c r="C3728" i="3"/>
  <c r="D3728" i="3"/>
  <c r="G3728" i="3"/>
  <c r="H3728" i="3"/>
  <c r="I3728" i="3"/>
  <c r="M3728" i="3" s="1"/>
  <c r="L3728" i="3"/>
  <c r="O3728" i="3"/>
  <c r="Y3728" i="3" s="1"/>
  <c r="C3729" i="3"/>
  <c r="D3729" i="3"/>
  <c r="G3729" i="3"/>
  <c r="H3729" i="3"/>
  <c r="I3729" i="3"/>
  <c r="J3729" i="3" s="1"/>
  <c r="L3729" i="3"/>
  <c r="O3729" i="3"/>
  <c r="Y3729" i="3" s="1"/>
  <c r="C3730" i="3"/>
  <c r="D3730" i="3"/>
  <c r="G3730" i="3"/>
  <c r="H3730" i="3"/>
  <c r="I3730" i="3" s="1"/>
  <c r="M3730" i="3" s="1"/>
  <c r="L3730" i="3"/>
  <c r="O3730" i="3"/>
  <c r="Y3730" i="3" s="1"/>
  <c r="C3731" i="3"/>
  <c r="D3731" i="3"/>
  <c r="G3731" i="3"/>
  <c r="H3731" i="3"/>
  <c r="I3731" i="3" s="1"/>
  <c r="J3731" i="3" s="1"/>
  <c r="L3731" i="3"/>
  <c r="O3731" i="3"/>
  <c r="Y3731" i="3" s="1"/>
  <c r="C3732" i="3"/>
  <c r="D3732" i="3"/>
  <c r="G3732" i="3"/>
  <c r="H3732" i="3"/>
  <c r="I3732" i="3"/>
  <c r="M3732" i="3" s="1"/>
  <c r="L3732" i="3"/>
  <c r="O3732" i="3"/>
  <c r="Y3732" i="3" s="1"/>
  <c r="C3733" i="3"/>
  <c r="D3733" i="3"/>
  <c r="G3733" i="3"/>
  <c r="H3733" i="3"/>
  <c r="I3733" i="3"/>
  <c r="J3733" i="3" s="1"/>
  <c r="L3733" i="3"/>
  <c r="O3733" i="3"/>
  <c r="Y3733" i="3" s="1"/>
  <c r="C3734" i="3"/>
  <c r="D3734" i="3"/>
  <c r="G3734" i="3"/>
  <c r="H3734" i="3"/>
  <c r="I3734" i="3" s="1"/>
  <c r="M3734" i="3" s="1"/>
  <c r="L3734" i="3"/>
  <c r="O3734" i="3"/>
  <c r="Y3734" i="3" s="1"/>
  <c r="C3735" i="3"/>
  <c r="D3735" i="3"/>
  <c r="G3735" i="3"/>
  <c r="H3735" i="3"/>
  <c r="I3735" i="3" s="1"/>
  <c r="J3735" i="3" s="1"/>
  <c r="L3735" i="3"/>
  <c r="O3735" i="3"/>
  <c r="Y3735" i="3" s="1"/>
  <c r="C3736" i="3"/>
  <c r="D3736" i="3"/>
  <c r="G3736" i="3"/>
  <c r="H3736" i="3"/>
  <c r="I3736" i="3"/>
  <c r="M3736" i="3" s="1"/>
  <c r="L3736" i="3"/>
  <c r="O3736" i="3"/>
  <c r="Y3736" i="3"/>
  <c r="C3737" i="3"/>
  <c r="D3737" i="3"/>
  <c r="G3737" i="3"/>
  <c r="H3737" i="3"/>
  <c r="I3737" i="3" s="1"/>
  <c r="L3737" i="3"/>
  <c r="O3737" i="3"/>
  <c r="Y3737" i="3" s="1"/>
  <c r="C3738" i="3"/>
  <c r="D3738" i="3"/>
  <c r="G3738" i="3"/>
  <c r="H3738" i="3"/>
  <c r="I3738" i="3"/>
  <c r="M3738" i="3" s="1"/>
  <c r="J3738" i="3"/>
  <c r="L3738" i="3"/>
  <c r="O3738" i="3"/>
  <c r="Y3738" i="3"/>
  <c r="C3739" i="3"/>
  <c r="D3739" i="3"/>
  <c r="G3739" i="3"/>
  <c r="H3739" i="3"/>
  <c r="I3739" i="3" s="1"/>
  <c r="L3739" i="3"/>
  <c r="O3739" i="3"/>
  <c r="Y3739" i="3" s="1"/>
  <c r="C3740" i="3"/>
  <c r="D3740" i="3"/>
  <c r="G3740" i="3"/>
  <c r="H3740" i="3"/>
  <c r="I3740" i="3" s="1"/>
  <c r="L3740" i="3"/>
  <c r="O3740" i="3"/>
  <c r="Y3740" i="3" s="1"/>
  <c r="C3741" i="3"/>
  <c r="D3741" i="3"/>
  <c r="G3741" i="3"/>
  <c r="H3741" i="3"/>
  <c r="I3741" i="3" s="1"/>
  <c r="L3741" i="3"/>
  <c r="O3741" i="3"/>
  <c r="Y3741" i="3" s="1"/>
  <c r="C3742" i="3"/>
  <c r="D3742" i="3"/>
  <c r="G3742" i="3"/>
  <c r="H3742" i="3"/>
  <c r="I3742" i="3" s="1"/>
  <c r="L3742" i="3"/>
  <c r="O3742" i="3"/>
  <c r="Y3742" i="3" s="1"/>
  <c r="C3743" i="3"/>
  <c r="D3743" i="3"/>
  <c r="G3743" i="3"/>
  <c r="H3743" i="3"/>
  <c r="I3743" i="3" s="1"/>
  <c r="L3743" i="3"/>
  <c r="O3743" i="3"/>
  <c r="Y3743" i="3" s="1"/>
  <c r="C3744" i="3"/>
  <c r="D3744" i="3"/>
  <c r="G3744" i="3"/>
  <c r="H3744" i="3"/>
  <c r="I3744" i="3"/>
  <c r="M3744" i="3" s="1"/>
  <c r="L3744" i="3"/>
  <c r="O3744" i="3"/>
  <c r="Y3744" i="3"/>
  <c r="C3745" i="3"/>
  <c r="D3745" i="3"/>
  <c r="G3745" i="3"/>
  <c r="H3745" i="3"/>
  <c r="I3745" i="3" s="1"/>
  <c r="L3745" i="3"/>
  <c r="O3745" i="3"/>
  <c r="Y3745" i="3" s="1"/>
  <c r="C3746" i="3"/>
  <c r="D3746" i="3"/>
  <c r="G3746" i="3"/>
  <c r="H3746" i="3"/>
  <c r="I3746" i="3"/>
  <c r="M3746" i="3" s="1"/>
  <c r="J3746" i="3"/>
  <c r="L3746" i="3"/>
  <c r="O3746" i="3"/>
  <c r="Y3746" i="3"/>
  <c r="C3747" i="3"/>
  <c r="D3747" i="3"/>
  <c r="G3747" i="3"/>
  <c r="H3747" i="3"/>
  <c r="I3747" i="3" s="1"/>
  <c r="L3747" i="3"/>
  <c r="O3747" i="3"/>
  <c r="Y3747" i="3" s="1"/>
  <c r="C3748" i="3"/>
  <c r="D3748" i="3"/>
  <c r="G3748" i="3"/>
  <c r="H3748" i="3"/>
  <c r="I3748" i="3" s="1"/>
  <c r="L3748" i="3"/>
  <c r="O3748" i="3"/>
  <c r="Y3748" i="3" s="1"/>
  <c r="C3749" i="3"/>
  <c r="D3749" i="3"/>
  <c r="G3749" i="3"/>
  <c r="H3749" i="3"/>
  <c r="I3749" i="3" s="1"/>
  <c r="L3749" i="3"/>
  <c r="O3749" i="3"/>
  <c r="Y3749" i="3" s="1"/>
  <c r="C3750" i="3"/>
  <c r="D3750" i="3"/>
  <c r="G3750" i="3"/>
  <c r="H3750" i="3"/>
  <c r="I3750" i="3" s="1"/>
  <c r="L3750" i="3"/>
  <c r="O3750" i="3"/>
  <c r="Y3750" i="3" s="1"/>
  <c r="C3751" i="3"/>
  <c r="D3751" i="3"/>
  <c r="G3751" i="3"/>
  <c r="H3751" i="3"/>
  <c r="I3751" i="3" s="1"/>
  <c r="L3751" i="3"/>
  <c r="O3751" i="3"/>
  <c r="Y3751" i="3" s="1"/>
  <c r="C3752" i="3"/>
  <c r="D3752" i="3"/>
  <c r="G3752" i="3"/>
  <c r="H3752" i="3"/>
  <c r="I3752" i="3"/>
  <c r="M3752" i="3" s="1"/>
  <c r="L3752" i="3"/>
  <c r="O3752" i="3"/>
  <c r="Y3752" i="3"/>
  <c r="C3753" i="3"/>
  <c r="D3753" i="3"/>
  <c r="G3753" i="3"/>
  <c r="H3753" i="3"/>
  <c r="I3753" i="3" s="1"/>
  <c r="L3753" i="3"/>
  <c r="O3753" i="3"/>
  <c r="Y3753" i="3" s="1"/>
  <c r="C3754" i="3"/>
  <c r="D3754" i="3"/>
  <c r="G3754" i="3"/>
  <c r="H3754" i="3"/>
  <c r="I3754" i="3"/>
  <c r="M3754" i="3" s="1"/>
  <c r="J3754" i="3"/>
  <c r="L3754" i="3"/>
  <c r="O3754" i="3"/>
  <c r="Y3754" i="3"/>
  <c r="C3755" i="3"/>
  <c r="D3755" i="3"/>
  <c r="G3755" i="3"/>
  <c r="H3755" i="3"/>
  <c r="I3755" i="3" s="1"/>
  <c r="L3755" i="3"/>
  <c r="O3755" i="3"/>
  <c r="Y3755" i="3" s="1"/>
  <c r="C3756" i="3"/>
  <c r="D3756" i="3"/>
  <c r="G3756" i="3"/>
  <c r="H3756" i="3"/>
  <c r="I3756" i="3" s="1"/>
  <c r="L3756" i="3"/>
  <c r="O3756" i="3"/>
  <c r="Y3756" i="3" s="1"/>
  <c r="C3757" i="3"/>
  <c r="D3757" i="3"/>
  <c r="G3757" i="3"/>
  <c r="H3757" i="3"/>
  <c r="I3757" i="3" s="1"/>
  <c r="L3757" i="3"/>
  <c r="O3757" i="3"/>
  <c r="Y3757" i="3" s="1"/>
  <c r="C3758" i="3"/>
  <c r="D3758" i="3"/>
  <c r="G3758" i="3"/>
  <c r="H3758" i="3"/>
  <c r="I3758" i="3" s="1"/>
  <c r="L3758" i="3"/>
  <c r="O3758" i="3"/>
  <c r="Y3758" i="3" s="1"/>
  <c r="C3759" i="3"/>
  <c r="D3759" i="3"/>
  <c r="G3759" i="3"/>
  <c r="H3759" i="3"/>
  <c r="I3759" i="3" s="1"/>
  <c r="L3759" i="3"/>
  <c r="O3759" i="3"/>
  <c r="Y3759" i="3" s="1"/>
  <c r="C3760" i="3"/>
  <c r="D3760" i="3"/>
  <c r="G3760" i="3"/>
  <c r="H3760" i="3"/>
  <c r="I3760" i="3"/>
  <c r="M3760" i="3" s="1"/>
  <c r="L3760" i="3"/>
  <c r="O3760" i="3"/>
  <c r="Y3760" i="3"/>
  <c r="C3761" i="3"/>
  <c r="D3761" i="3"/>
  <c r="G3761" i="3"/>
  <c r="H3761" i="3"/>
  <c r="I3761" i="3" s="1"/>
  <c r="L3761" i="3"/>
  <c r="O3761" i="3"/>
  <c r="Y3761" i="3" s="1"/>
  <c r="C3762" i="3"/>
  <c r="D3762" i="3"/>
  <c r="G3762" i="3"/>
  <c r="H3762" i="3"/>
  <c r="I3762" i="3"/>
  <c r="M3762" i="3" s="1"/>
  <c r="J3762" i="3"/>
  <c r="L3762" i="3"/>
  <c r="O3762" i="3"/>
  <c r="Y3762" i="3"/>
  <c r="C3763" i="3"/>
  <c r="D3763" i="3"/>
  <c r="G3763" i="3"/>
  <c r="H3763" i="3"/>
  <c r="I3763" i="3" s="1"/>
  <c r="L3763" i="3"/>
  <c r="O3763" i="3"/>
  <c r="Y3763" i="3" s="1"/>
  <c r="C3764" i="3"/>
  <c r="D3764" i="3"/>
  <c r="G3764" i="3"/>
  <c r="H3764" i="3"/>
  <c r="I3764" i="3" s="1"/>
  <c r="L3764" i="3"/>
  <c r="O3764" i="3"/>
  <c r="Y3764" i="3" s="1"/>
  <c r="C3765" i="3"/>
  <c r="D3765" i="3"/>
  <c r="G3765" i="3"/>
  <c r="H3765" i="3"/>
  <c r="I3765" i="3" s="1"/>
  <c r="L3765" i="3"/>
  <c r="O3765" i="3"/>
  <c r="Y3765" i="3" s="1"/>
  <c r="C3766" i="3"/>
  <c r="D3766" i="3"/>
  <c r="G3766" i="3"/>
  <c r="H3766" i="3"/>
  <c r="I3766" i="3" s="1"/>
  <c r="L3766" i="3"/>
  <c r="O3766" i="3"/>
  <c r="Y3766" i="3" s="1"/>
  <c r="C3767" i="3"/>
  <c r="D3767" i="3"/>
  <c r="G3767" i="3"/>
  <c r="H3767" i="3"/>
  <c r="I3767" i="3" s="1"/>
  <c r="L3767" i="3"/>
  <c r="O3767" i="3"/>
  <c r="Y3767" i="3" s="1"/>
  <c r="C3768" i="3"/>
  <c r="D3768" i="3"/>
  <c r="G3768" i="3"/>
  <c r="H3768" i="3"/>
  <c r="I3768" i="3"/>
  <c r="M3768" i="3" s="1"/>
  <c r="L3768" i="3"/>
  <c r="O3768" i="3"/>
  <c r="Y3768" i="3"/>
  <c r="C3769" i="3"/>
  <c r="D3769" i="3"/>
  <c r="G3769" i="3"/>
  <c r="H3769" i="3"/>
  <c r="I3769" i="3" s="1"/>
  <c r="L3769" i="3"/>
  <c r="O3769" i="3"/>
  <c r="Y3769" i="3" s="1"/>
  <c r="C3770" i="3"/>
  <c r="D3770" i="3"/>
  <c r="G3770" i="3"/>
  <c r="H3770" i="3"/>
  <c r="I3770" i="3"/>
  <c r="M3770" i="3" s="1"/>
  <c r="J3770" i="3"/>
  <c r="L3770" i="3"/>
  <c r="O3770" i="3"/>
  <c r="Y3770" i="3"/>
  <c r="C3771" i="3"/>
  <c r="D3771" i="3"/>
  <c r="G3771" i="3"/>
  <c r="H3771" i="3"/>
  <c r="I3771" i="3" s="1"/>
  <c r="L3771" i="3"/>
  <c r="O3771" i="3"/>
  <c r="Y3771" i="3" s="1"/>
  <c r="C3772" i="3"/>
  <c r="D3772" i="3"/>
  <c r="G3772" i="3"/>
  <c r="H3772" i="3"/>
  <c r="I3772" i="3" s="1"/>
  <c r="L3772" i="3"/>
  <c r="O3772" i="3"/>
  <c r="Y3772" i="3" s="1"/>
  <c r="C3773" i="3"/>
  <c r="D3773" i="3"/>
  <c r="G3773" i="3"/>
  <c r="H3773" i="3"/>
  <c r="I3773" i="3" s="1"/>
  <c r="L3773" i="3"/>
  <c r="O3773" i="3"/>
  <c r="Y3773" i="3" s="1"/>
  <c r="C3774" i="3"/>
  <c r="D3774" i="3"/>
  <c r="G3774" i="3"/>
  <c r="H3774" i="3"/>
  <c r="I3774" i="3" s="1"/>
  <c r="L3774" i="3"/>
  <c r="O3774" i="3"/>
  <c r="Y3774" i="3" s="1"/>
  <c r="C3775" i="3"/>
  <c r="D3775" i="3"/>
  <c r="G3775" i="3"/>
  <c r="H3775" i="3"/>
  <c r="I3775" i="3" s="1"/>
  <c r="L3775" i="3"/>
  <c r="O3775" i="3"/>
  <c r="Y3775" i="3" s="1"/>
  <c r="C3776" i="3"/>
  <c r="D3776" i="3"/>
  <c r="G3776" i="3"/>
  <c r="H3776" i="3"/>
  <c r="I3776" i="3"/>
  <c r="M3776" i="3" s="1"/>
  <c r="L3776" i="3"/>
  <c r="O3776" i="3"/>
  <c r="Y3776" i="3"/>
  <c r="C3777" i="3"/>
  <c r="D3777" i="3"/>
  <c r="G3777" i="3"/>
  <c r="H3777" i="3"/>
  <c r="I3777" i="3" s="1"/>
  <c r="L3777" i="3"/>
  <c r="O3777" i="3"/>
  <c r="Y3777" i="3" s="1"/>
  <c r="C3778" i="3"/>
  <c r="D3778" i="3"/>
  <c r="G3778" i="3"/>
  <c r="H3778" i="3"/>
  <c r="I3778" i="3"/>
  <c r="M3778" i="3" s="1"/>
  <c r="J3778" i="3"/>
  <c r="L3778" i="3"/>
  <c r="O3778" i="3"/>
  <c r="Y3778" i="3"/>
  <c r="C3779" i="3"/>
  <c r="D3779" i="3"/>
  <c r="G3779" i="3"/>
  <c r="H3779" i="3"/>
  <c r="I3779" i="3" s="1"/>
  <c r="L3779" i="3"/>
  <c r="O3779" i="3"/>
  <c r="Y3779" i="3" s="1"/>
  <c r="C3780" i="3"/>
  <c r="D3780" i="3"/>
  <c r="G3780" i="3"/>
  <c r="H3780" i="3"/>
  <c r="I3780" i="3" s="1"/>
  <c r="L3780" i="3"/>
  <c r="O3780" i="3"/>
  <c r="Y3780" i="3" s="1"/>
  <c r="C3781" i="3"/>
  <c r="D3781" i="3"/>
  <c r="G3781" i="3"/>
  <c r="H3781" i="3"/>
  <c r="I3781" i="3" s="1"/>
  <c r="L3781" i="3"/>
  <c r="O3781" i="3"/>
  <c r="Y3781" i="3" s="1"/>
  <c r="C3782" i="3"/>
  <c r="D3782" i="3"/>
  <c r="G3782" i="3"/>
  <c r="H3782" i="3"/>
  <c r="I3782" i="3" s="1"/>
  <c r="L3782" i="3"/>
  <c r="O3782" i="3"/>
  <c r="Y3782" i="3" s="1"/>
  <c r="C3783" i="3"/>
  <c r="D3783" i="3"/>
  <c r="G3783" i="3"/>
  <c r="H3783" i="3"/>
  <c r="I3783" i="3" s="1"/>
  <c r="L3783" i="3"/>
  <c r="O3783" i="3"/>
  <c r="Y3783" i="3" s="1"/>
  <c r="C3784" i="3"/>
  <c r="D3784" i="3"/>
  <c r="G3784" i="3"/>
  <c r="H3784" i="3"/>
  <c r="I3784" i="3"/>
  <c r="M3784" i="3" s="1"/>
  <c r="L3784" i="3"/>
  <c r="O3784" i="3"/>
  <c r="Y3784" i="3"/>
  <c r="C3785" i="3"/>
  <c r="D3785" i="3"/>
  <c r="G3785" i="3"/>
  <c r="H3785" i="3"/>
  <c r="I3785" i="3" s="1"/>
  <c r="L3785" i="3"/>
  <c r="O3785" i="3"/>
  <c r="Y3785" i="3" s="1"/>
  <c r="C3786" i="3"/>
  <c r="D3786" i="3"/>
  <c r="G3786" i="3"/>
  <c r="H3786" i="3"/>
  <c r="I3786" i="3"/>
  <c r="M3786" i="3" s="1"/>
  <c r="J3786" i="3"/>
  <c r="L3786" i="3"/>
  <c r="O3786" i="3"/>
  <c r="Y3786" i="3"/>
  <c r="C3787" i="3"/>
  <c r="D3787" i="3"/>
  <c r="G3787" i="3"/>
  <c r="H3787" i="3"/>
  <c r="I3787" i="3" s="1"/>
  <c r="L3787" i="3"/>
  <c r="O3787" i="3"/>
  <c r="Y3787" i="3" s="1"/>
  <c r="C3788" i="3"/>
  <c r="D3788" i="3"/>
  <c r="G3788" i="3"/>
  <c r="H3788" i="3"/>
  <c r="I3788" i="3" s="1"/>
  <c r="L3788" i="3"/>
  <c r="O3788" i="3"/>
  <c r="Y3788" i="3" s="1"/>
  <c r="C3789" i="3"/>
  <c r="D3789" i="3"/>
  <c r="G3789" i="3"/>
  <c r="H3789" i="3"/>
  <c r="I3789" i="3" s="1"/>
  <c r="L3789" i="3"/>
  <c r="O3789" i="3"/>
  <c r="Y3789" i="3" s="1"/>
  <c r="C3790" i="3"/>
  <c r="D3790" i="3"/>
  <c r="G3790" i="3"/>
  <c r="H3790" i="3"/>
  <c r="I3790" i="3" s="1"/>
  <c r="L3790" i="3"/>
  <c r="O3790" i="3"/>
  <c r="Y3790" i="3" s="1"/>
  <c r="C3791" i="3"/>
  <c r="D3791" i="3"/>
  <c r="G3791" i="3"/>
  <c r="H3791" i="3"/>
  <c r="I3791" i="3" s="1"/>
  <c r="L3791" i="3"/>
  <c r="O3791" i="3"/>
  <c r="Y3791" i="3" s="1"/>
  <c r="C3792" i="3"/>
  <c r="D3792" i="3"/>
  <c r="G3792" i="3"/>
  <c r="H3792" i="3"/>
  <c r="I3792" i="3"/>
  <c r="M3792" i="3" s="1"/>
  <c r="L3792" i="3"/>
  <c r="O3792" i="3"/>
  <c r="Y3792" i="3"/>
  <c r="C3793" i="3"/>
  <c r="D3793" i="3"/>
  <c r="G3793" i="3"/>
  <c r="H3793" i="3"/>
  <c r="I3793" i="3" s="1"/>
  <c r="L3793" i="3"/>
  <c r="O3793" i="3"/>
  <c r="Y3793" i="3" s="1"/>
  <c r="C3794" i="3"/>
  <c r="D3794" i="3"/>
  <c r="G3794" i="3"/>
  <c r="H3794" i="3"/>
  <c r="I3794" i="3"/>
  <c r="M3794" i="3" s="1"/>
  <c r="J3794" i="3"/>
  <c r="L3794" i="3"/>
  <c r="O3794" i="3"/>
  <c r="Y3794" i="3"/>
  <c r="C3795" i="3"/>
  <c r="D3795" i="3"/>
  <c r="G3795" i="3"/>
  <c r="H3795" i="3"/>
  <c r="I3795" i="3" s="1"/>
  <c r="L3795" i="3"/>
  <c r="O3795" i="3"/>
  <c r="Y3795" i="3" s="1"/>
  <c r="C3796" i="3"/>
  <c r="D3796" i="3"/>
  <c r="G3796" i="3"/>
  <c r="H3796" i="3"/>
  <c r="I3796" i="3" s="1"/>
  <c r="L3796" i="3"/>
  <c r="O3796" i="3"/>
  <c r="Y3796" i="3" s="1"/>
  <c r="C3797" i="3"/>
  <c r="D3797" i="3"/>
  <c r="G3797" i="3"/>
  <c r="H3797" i="3"/>
  <c r="I3797" i="3" s="1"/>
  <c r="L3797" i="3"/>
  <c r="O3797" i="3"/>
  <c r="Y3797" i="3" s="1"/>
  <c r="C3798" i="3"/>
  <c r="D3798" i="3"/>
  <c r="G3798" i="3"/>
  <c r="H3798" i="3"/>
  <c r="I3798" i="3" s="1"/>
  <c r="L3798" i="3"/>
  <c r="O3798" i="3"/>
  <c r="Y3798" i="3" s="1"/>
  <c r="C3799" i="3"/>
  <c r="D3799" i="3"/>
  <c r="G3799" i="3"/>
  <c r="H3799" i="3"/>
  <c r="I3799" i="3" s="1"/>
  <c r="L3799" i="3"/>
  <c r="O3799" i="3"/>
  <c r="Y3799" i="3" s="1"/>
  <c r="C3800" i="3"/>
  <c r="D3800" i="3"/>
  <c r="G3800" i="3"/>
  <c r="H3800" i="3"/>
  <c r="I3800" i="3"/>
  <c r="M3800" i="3" s="1"/>
  <c r="L3800" i="3"/>
  <c r="O3800" i="3"/>
  <c r="Y3800" i="3"/>
  <c r="C3801" i="3"/>
  <c r="D3801" i="3"/>
  <c r="G3801" i="3"/>
  <c r="H3801" i="3"/>
  <c r="I3801" i="3" s="1"/>
  <c r="L3801" i="3"/>
  <c r="O3801" i="3"/>
  <c r="Y3801" i="3" s="1"/>
  <c r="C3802" i="3"/>
  <c r="D3802" i="3"/>
  <c r="G3802" i="3"/>
  <c r="H3802" i="3"/>
  <c r="I3802" i="3"/>
  <c r="M3802" i="3" s="1"/>
  <c r="J3802" i="3"/>
  <c r="L3802" i="3"/>
  <c r="O3802" i="3"/>
  <c r="Y3802" i="3"/>
  <c r="C3803" i="3"/>
  <c r="D3803" i="3"/>
  <c r="G3803" i="3"/>
  <c r="H3803" i="3"/>
  <c r="I3803" i="3" s="1"/>
  <c r="L3803" i="3"/>
  <c r="O3803" i="3"/>
  <c r="Y3803" i="3" s="1"/>
  <c r="C3804" i="3"/>
  <c r="D3804" i="3"/>
  <c r="G3804" i="3"/>
  <c r="H3804" i="3"/>
  <c r="I3804" i="3" s="1"/>
  <c r="L3804" i="3"/>
  <c r="O3804" i="3"/>
  <c r="Y3804" i="3" s="1"/>
  <c r="C3805" i="3"/>
  <c r="D3805" i="3"/>
  <c r="G3805" i="3"/>
  <c r="H3805" i="3"/>
  <c r="I3805" i="3" s="1"/>
  <c r="L3805" i="3"/>
  <c r="O3805" i="3"/>
  <c r="Y3805" i="3" s="1"/>
  <c r="C3806" i="3"/>
  <c r="D3806" i="3"/>
  <c r="G3806" i="3"/>
  <c r="H3806" i="3"/>
  <c r="I3806" i="3" s="1"/>
  <c r="L3806" i="3"/>
  <c r="O3806" i="3"/>
  <c r="Y3806" i="3" s="1"/>
  <c r="C3807" i="3"/>
  <c r="D3807" i="3"/>
  <c r="G3807" i="3"/>
  <c r="H3807" i="3"/>
  <c r="I3807" i="3" s="1"/>
  <c r="L3807" i="3"/>
  <c r="O3807" i="3"/>
  <c r="Y3807" i="3" s="1"/>
  <c r="C3808" i="3"/>
  <c r="D3808" i="3"/>
  <c r="G3808" i="3"/>
  <c r="H3808" i="3"/>
  <c r="I3808" i="3"/>
  <c r="M3808" i="3" s="1"/>
  <c r="L3808" i="3"/>
  <c r="O3808" i="3"/>
  <c r="Y3808" i="3"/>
  <c r="C3809" i="3"/>
  <c r="D3809" i="3"/>
  <c r="G3809" i="3"/>
  <c r="H3809" i="3"/>
  <c r="I3809" i="3" s="1"/>
  <c r="L3809" i="3"/>
  <c r="O3809" i="3"/>
  <c r="Y3809" i="3" s="1"/>
  <c r="C3810" i="3"/>
  <c r="D3810" i="3"/>
  <c r="G3810" i="3"/>
  <c r="H3810" i="3"/>
  <c r="I3810" i="3"/>
  <c r="M3810" i="3" s="1"/>
  <c r="J3810" i="3"/>
  <c r="L3810" i="3"/>
  <c r="O3810" i="3"/>
  <c r="Y3810" i="3"/>
  <c r="C3811" i="3"/>
  <c r="D3811" i="3"/>
  <c r="G3811" i="3"/>
  <c r="H3811" i="3"/>
  <c r="I3811" i="3" s="1"/>
  <c r="L3811" i="3"/>
  <c r="O3811" i="3"/>
  <c r="Y3811" i="3" s="1"/>
  <c r="C3812" i="3"/>
  <c r="D3812" i="3"/>
  <c r="G3812" i="3"/>
  <c r="H3812" i="3"/>
  <c r="I3812" i="3" s="1"/>
  <c r="L3812" i="3"/>
  <c r="O3812" i="3"/>
  <c r="Y3812" i="3" s="1"/>
  <c r="C3813" i="3"/>
  <c r="D3813" i="3"/>
  <c r="G3813" i="3"/>
  <c r="H3813" i="3"/>
  <c r="I3813" i="3" s="1"/>
  <c r="L3813" i="3"/>
  <c r="O3813" i="3"/>
  <c r="Y3813" i="3" s="1"/>
  <c r="C3814" i="3"/>
  <c r="D3814" i="3"/>
  <c r="G3814" i="3"/>
  <c r="H3814" i="3"/>
  <c r="I3814" i="3" s="1"/>
  <c r="L3814" i="3"/>
  <c r="O3814" i="3"/>
  <c r="Y3814" i="3" s="1"/>
  <c r="C3815" i="3"/>
  <c r="D3815" i="3"/>
  <c r="G3815" i="3"/>
  <c r="H3815" i="3"/>
  <c r="I3815" i="3" s="1"/>
  <c r="L3815" i="3"/>
  <c r="O3815" i="3"/>
  <c r="Y3815" i="3" s="1"/>
  <c r="C3816" i="3"/>
  <c r="D3816" i="3"/>
  <c r="G3816" i="3"/>
  <c r="H3816" i="3"/>
  <c r="I3816" i="3"/>
  <c r="M3816" i="3" s="1"/>
  <c r="L3816" i="3"/>
  <c r="O3816" i="3"/>
  <c r="Y3816" i="3"/>
  <c r="C3817" i="3"/>
  <c r="D3817" i="3"/>
  <c r="G3817" i="3"/>
  <c r="H3817" i="3"/>
  <c r="I3817" i="3" s="1"/>
  <c r="L3817" i="3"/>
  <c r="O3817" i="3"/>
  <c r="Y3817" i="3" s="1"/>
  <c r="C3818" i="3"/>
  <c r="D3818" i="3"/>
  <c r="G3818" i="3"/>
  <c r="H3818" i="3"/>
  <c r="I3818" i="3"/>
  <c r="M3818" i="3" s="1"/>
  <c r="J3818" i="3"/>
  <c r="L3818" i="3"/>
  <c r="O3818" i="3"/>
  <c r="Y3818" i="3"/>
  <c r="C3819" i="3"/>
  <c r="D3819" i="3"/>
  <c r="G3819" i="3"/>
  <c r="H3819" i="3"/>
  <c r="I3819" i="3" s="1"/>
  <c r="L3819" i="3"/>
  <c r="O3819" i="3"/>
  <c r="Y3819" i="3" s="1"/>
  <c r="C3820" i="3"/>
  <c r="D3820" i="3"/>
  <c r="G3820" i="3"/>
  <c r="H3820" i="3"/>
  <c r="I3820" i="3" s="1"/>
  <c r="L3820" i="3"/>
  <c r="O3820" i="3"/>
  <c r="Y3820" i="3" s="1"/>
  <c r="C3821" i="3"/>
  <c r="D3821" i="3"/>
  <c r="G3821" i="3"/>
  <c r="H3821" i="3"/>
  <c r="I3821" i="3" s="1"/>
  <c r="L3821" i="3"/>
  <c r="O3821" i="3"/>
  <c r="Y3821" i="3" s="1"/>
  <c r="C3822" i="3"/>
  <c r="D3822" i="3"/>
  <c r="G3822" i="3"/>
  <c r="H3822" i="3"/>
  <c r="I3822" i="3" s="1"/>
  <c r="L3822" i="3"/>
  <c r="O3822" i="3"/>
  <c r="Y3822" i="3" s="1"/>
  <c r="C3823" i="3"/>
  <c r="D3823" i="3"/>
  <c r="G3823" i="3"/>
  <c r="H3823" i="3"/>
  <c r="I3823" i="3" s="1"/>
  <c r="L3823" i="3"/>
  <c r="O3823" i="3"/>
  <c r="Y3823" i="3" s="1"/>
  <c r="C3824" i="3"/>
  <c r="D3824" i="3"/>
  <c r="G3824" i="3"/>
  <c r="H3824" i="3"/>
  <c r="I3824" i="3"/>
  <c r="M3824" i="3" s="1"/>
  <c r="L3824" i="3"/>
  <c r="O3824" i="3"/>
  <c r="Y3824" i="3"/>
  <c r="C3825" i="3"/>
  <c r="D3825" i="3"/>
  <c r="G3825" i="3"/>
  <c r="H3825" i="3"/>
  <c r="I3825" i="3" s="1"/>
  <c r="L3825" i="3"/>
  <c r="O3825" i="3"/>
  <c r="Y3825" i="3" s="1"/>
  <c r="C3826" i="3"/>
  <c r="D3826" i="3"/>
  <c r="G3826" i="3"/>
  <c r="H3826" i="3"/>
  <c r="I3826" i="3"/>
  <c r="L3826" i="3"/>
  <c r="O3826" i="3"/>
  <c r="Y3826" i="3" s="1"/>
  <c r="C3827" i="3"/>
  <c r="D3827" i="3"/>
  <c r="G3827" i="3"/>
  <c r="H3827" i="3"/>
  <c r="I3827" i="3" s="1"/>
  <c r="L3827" i="3"/>
  <c r="O3827" i="3"/>
  <c r="Y3827" i="3" s="1"/>
  <c r="C3828" i="3"/>
  <c r="D3828" i="3"/>
  <c r="G3828" i="3"/>
  <c r="H3828" i="3"/>
  <c r="I3828" i="3"/>
  <c r="M3828" i="3" s="1"/>
  <c r="L3828" i="3"/>
  <c r="O3828" i="3"/>
  <c r="Y3828" i="3" s="1"/>
  <c r="C3829" i="3"/>
  <c r="D3829" i="3"/>
  <c r="G3829" i="3"/>
  <c r="H3829" i="3"/>
  <c r="I3829" i="3" s="1"/>
  <c r="L3829" i="3"/>
  <c r="O3829" i="3"/>
  <c r="Y3829" i="3" s="1"/>
  <c r="C3830" i="3"/>
  <c r="D3830" i="3"/>
  <c r="G3830" i="3"/>
  <c r="H3830" i="3"/>
  <c r="I3830" i="3" s="1"/>
  <c r="L3830" i="3"/>
  <c r="O3830" i="3"/>
  <c r="Y3830" i="3" s="1"/>
  <c r="C3831" i="3"/>
  <c r="D3831" i="3"/>
  <c r="G3831" i="3"/>
  <c r="H3831" i="3"/>
  <c r="I3831" i="3" s="1"/>
  <c r="L3831" i="3"/>
  <c r="O3831" i="3"/>
  <c r="Y3831" i="3" s="1"/>
  <c r="C3832" i="3"/>
  <c r="D3832" i="3"/>
  <c r="G3832" i="3"/>
  <c r="H3832" i="3"/>
  <c r="I3832" i="3" s="1"/>
  <c r="L3832" i="3"/>
  <c r="O3832" i="3"/>
  <c r="Y3832" i="3" s="1"/>
  <c r="C3833" i="3"/>
  <c r="D3833" i="3"/>
  <c r="G3833" i="3"/>
  <c r="H3833" i="3"/>
  <c r="I3833" i="3" s="1"/>
  <c r="J3833" i="3" s="1"/>
  <c r="L3833" i="3"/>
  <c r="O3833" i="3"/>
  <c r="Y3833" i="3" s="1"/>
  <c r="C3834" i="3"/>
  <c r="D3834" i="3"/>
  <c r="G3834" i="3"/>
  <c r="H3834" i="3"/>
  <c r="I3834" i="3"/>
  <c r="M3834" i="3" s="1"/>
  <c r="L3834" i="3"/>
  <c r="O3834" i="3"/>
  <c r="Y3834" i="3" s="1"/>
  <c r="C3835" i="3"/>
  <c r="D3835" i="3"/>
  <c r="G3835" i="3"/>
  <c r="H3835" i="3"/>
  <c r="I3835" i="3" s="1"/>
  <c r="J3835" i="3" s="1"/>
  <c r="L3835" i="3"/>
  <c r="M3835" i="3" s="1"/>
  <c r="O3835" i="3"/>
  <c r="Y3835" i="3" s="1"/>
  <c r="C3836" i="3"/>
  <c r="D3836" i="3"/>
  <c r="G3836" i="3"/>
  <c r="H3836" i="3"/>
  <c r="I3836" i="3" s="1"/>
  <c r="L3836" i="3"/>
  <c r="O3836" i="3"/>
  <c r="Y3836" i="3" s="1"/>
  <c r="C3837" i="3"/>
  <c r="D3837" i="3"/>
  <c r="G3837" i="3"/>
  <c r="H3837" i="3"/>
  <c r="I3837" i="3" s="1"/>
  <c r="J3837" i="3" s="1"/>
  <c r="L3837" i="3"/>
  <c r="O3837" i="3"/>
  <c r="Y3837" i="3" s="1"/>
  <c r="C3838" i="3"/>
  <c r="D3838" i="3"/>
  <c r="G3838" i="3"/>
  <c r="H3838" i="3"/>
  <c r="I3838" i="3"/>
  <c r="M3838" i="3" s="1"/>
  <c r="L3838" i="3"/>
  <c r="O3838" i="3"/>
  <c r="Y3838" i="3" s="1"/>
  <c r="C3839" i="3"/>
  <c r="D3839" i="3"/>
  <c r="G3839" i="3"/>
  <c r="H3839" i="3"/>
  <c r="I3839" i="3" s="1"/>
  <c r="J3839" i="3" s="1"/>
  <c r="L3839" i="3"/>
  <c r="M3839" i="3" s="1"/>
  <c r="O3839" i="3"/>
  <c r="Y3839" i="3" s="1"/>
  <c r="C3840" i="3"/>
  <c r="D3840" i="3"/>
  <c r="G3840" i="3"/>
  <c r="H3840" i="3"/>
  <c r="I3840" i="3" s="1"/>
  <c r="L3840" i="3"/>
  <c r="O3840" i="3"/>
  <c r="Y3840" i="3" s="1"/>
  <c r="C3841" i="3"/>
  <c r="D3841" i="3"/>
  <c r="G3841" i="3"/>
  <c r="H3841" i="3"/>
  <c r="I3841" i="3" s="1"/>
  <c r="J3841" i="3" s="1"/>
  <c r="L3841" i="3"/>
  <c r="O3841" i="3"/>
  <c r="Y3841" i="3" s="1"/>
  <c r="C3842" i="3"/>
  <c r="D3842" i="3"/>
  <c r="G3842" i="3"/>
  <c r="H3842" i="3"/>
  <c r="I3842" i="3"/>
  <c r="M3842" i="3" s="1"/>
  <c r="L3842" i="3"/>
  <c r="O3842" i="3"/>
  <c r="Y3842" i="3" s="1"/>
  <c r="C3843" i="3"/>
  <c r="D3843" i="3"/>
  <c r="G3843" i="3"/>
  <c r="H3843" i="3"/>
  <c r="I3843" i="3" s="1"/>
  <c r="J3843" i="3" s="1"/>
  <c r="L3843" i="3"/>
  <c r="O3843" i="3"/>
  <c r="Y3843" i="3" s="1"/>
  <c r="C3844" i="3"/>
  <c r="D3844" i="3"/>
  <c r="G3844" i="3"/>
  <c r="H3844" i="3"/>
  <c r="I3844" i="3" s="1"/>
  <c r="L3844" i="3"/>
  <c r="O3844" i="3"/>
  <c r="Y3844" i="3" s="1"/>
  <c r="C3845" i="3"/>
  <c r="D3845" i="3"/>
  <c r="G3845" i="3"/>
  <c r="H3845" i="3"/>
  <c r="I3845" i="3" s="1"/>
  <c r="J3845" i="3" s="1"/>
  <c r="L3845" i="3"/>
  <c r="O3845" i="3"/>
  <c r="Y3845" i="3" s="1"/>
  <c r="C3846" i="3"/>
  <c r="D3846" i="3"/>
  <c r="G3846" i="3"/>
  <c r="H3846" i="3"/>
  <c r="I3846" i="3" s="1"/>
  <c r="M3846" i="3" s="1"/>
  <c r="L3846" i="3"/>
  <c r="O3846" i="3"/>
  <c r="Y3846" i="3"/>
  <c r="C3847" i="3"/>
  <c r="D3847" i="3"/>
  <c r="G3847" i="3"/>
  <c r="H3847" i="3"/>
  <c r="I3847" i="3" s="1"/>
  <c r="L3847" i="3"/>
  <c r="O3847" i="3"/>
  <c r="Y3847" i="3" s="1"/>
  <c r="C3848" i="3"/>
  <c r="D3848" i="3"/>
  <c r="G3848" i="3"/>
  <c r="H3848" i="3"/>
  <c r="I3848" i="3"/>
  <c r="J3848" i="3"/>
  <c r="L3848" i="3"/>
  <c r="O3848" i="3"/>
  <c r="Y3848" i="3" s="1"/>
  <c r="C3849" i="3"/>
  <c r="D3849" i="3"/>
  <c r="G3849" i="3"/>
  <c r="H3849" i="3"/>
  <c r="I3849" i="3"/>
  <c r="J3849" i="3" s="1"/>
  <c r="L3849" i="3"/>
  <c r="O3849" i="3"/>
  <c r="Y3849" i="3" s="1"/>
  <c r="C3850" i="3"/>
  <c r="D3850" i="3"/>
  <c r="G3850" i="3"/>
  <c r="H3850" i="3"/>
  <c r="I3850" i="3"/>
  <c r="J3850" i="3" s="1"/>
  <c r="L3850" i="3"/>
  <c r="O3850" i="3"/>
  <c r="Y3850" i="3" s="1"/>
  <c r="C3851" i="3"/>
  <c r="D3851" i="3"/>
  <c r="G3851" i="3"/>
  <c r="H3851" i="3"/>
  <c r="I3851" i="3" s="1"/>
  <c r="L3851" i="3"/>
  <c r="O3851" i="3"/>
  <c r="Y3851" i="3" s="1"/>
  <c r="C3852" i="3"/>
  <c r="D3852" i="3"/>
  <c r="G3852" i="3"/>
  <c r="H3852" i="3"/>
  <c r="I3852" i="3" s="1"/>
  <c r="L3852" i="3"/>
  <c r="O3852" i="3"/>
  <c r="Y3852" i="3" s="1"/>
  <c r="C3853" i="3"/>
  <c r="D3853" i="3"/>
  <c r="G3853" i="3"/>
  <c r="H3853" i="3"/>
  <c r="I3853" i="3" s="1"/>
  <c r="J3853" i="3" s="1"/>
  <c r="L3853" i="3"/>
  <c r="O3853" i="3"/>
  <c r="Y3853" i="3" s="1"/>
  <c r="C3854" i="3"/>
  <c r="D3854" i="3"/>
  <c r="G3854" i="3"/>
  <c r="H3854" i="3"/>
  <c r="I3854" i="3"/>
  <c r="M3854" i="3" s="1"/>
  <c r="L3854" i="3"/>
  <c r="O3854" i="3"/>
  <c r="Y3854" i="3"/>
  <c r="C3855" i="3"/>
  <c r="D3855" i="3"/>
  <c r="G3855" i="3"/>
  <c r="H3855" i="3"/>
  <c r="I3855" i="3" s="1"/>
  <c r="L3855" i="3"/>
  <c r="O3855" i="3"/>
  <c r="Y3855" i="3" s="1"/>
  <c r="C3856" i="3"/>
  <c r="D3856" i="3"/>
  <c r="G3856" i="3"/>
  <c r="H3856" i="3"/>
  <c r="I3856" i="3" s="1"/>
  <c r="J3856" i="3" s="1"/>
  <c r="L3856" i="3"/>
  <c r="O3856" i="3"/>
  <c r="Y3856" i="3" s="1"/>
  <c r="C3857" i="3"/>
  <c r="D3857" i="3"/>
  <c r="G3857" i="3"/>
  <c r="H3857" i="3"/>
  <c r="I3857" i="3" s="1"/>
  <c r="L3857" i="3"/>
  <c r="O3857" i="3"/>
  <c r="Y3857" i="3" s="1"/>
  <c r="C3858" i="3"/>
  <c r="D3858" i="3"/>
  <c r="G3858" i="3"/>
  <c r="H3858" i="3"/>
  <c r="I3858" i="3" s="1"/>
  <c r="J3858" i="3" s="1"/>
  <c r="L3858" i="3"/>
  <c r="O3858" i="3"/>
  <c r="Y3858" i="3" s="1"/>
  <c r="C3859" i="3"/>
  <c r="D3859" i="3"/>
  <c r="G3859" i="3"/>
  <c r="H3859" i="3"/>
  <c r="I3859" i="3" s="1"/>
  <c r="L3859" i="3"/>
  <c r="O3859" i="3"/>
  <c r="Y3859" i="3" s="1"/>
  <c r="C3860" i="3"/>
  <c r="D3860" i="3"/>
  <c r="G3860" i="3"/>
  <c r="H3860" i="3"/>
  <c r="I3860" i="3"/>
  <c r="M3860" i="3" s="1"/>
  <c r="L3860" i="3"/>
  <c r="O3860" i="3"/>
  <c r="Y3860" i="3" s="1"/>
  <c r="C3861" i="3"/>
  <c r="D3861" i="3"/>
  <c r="G3861" i="3"/>
  <c r="H3861" i="3"/>
  <c r="I3861" i="3"/>
  <c r="J3861" i="3" s="1"/>
  <c r="L3861" i="3"/>
  <c r="O3861" i="3"/>
  <c r="Y3861" i="3" s="1"/>
  <c r="C3862" i="3"/>
  <c r="D3862" i="3"/>
  <c r="G3862" i="3"/>
  <c r="H3862" i="3"/>
  <c r="I3862" i="3"/>
  <c r="L3862" i="3"/>
  <c r="O3862" i="3"/>
  <c r="Y3862" i="3" s="1"/>
  <c r="C3863" i="3"/>
  <c r="D3863" i="3"/>
  <c r="G3863" i="3"/>
  <c r="H3863" i="3"/>
  <c r="I3863" i="3" s="1"/>
  <c r="L3863" i="3"/>
  <c r="O3863" i="3"/>
  <c r="Y3863" i="3" s="1"/>
  <c r="C3864" i="3"/>
  <c r="D3864" i="3"/>
  <c r="G3864" i="3"/>
  <c r="H3864" i="3"/>
  <c r="I3864" i="3" s="1"/>
  <c r="J3864" i="3" s="1"/>
  <c r="L3864" i="3"/>
  <c r="O3864" i="3"/>
  <c r="Y3864" i="3" s="1"/>
  <c r="C3865" i="3"/>
  <c r="D3865" i="3"/>
  <c r="G3865" i="3"/>
  <c r="H3865" i="3"/>
  <c r="I3865" i="3" s="1"/>
  <c r="L3865" i="3"/>
  <c r="O3865" i="3"/>
  <c r="Y3865" i="3" s="1"/>
  <c r="C3866" i="3"/>
  <c r="D3866" i="3"/>
  <c r="G3866" i="3"/>
  <c r="H3866" i="3"/>
  <c r="I3866" i="3" s="1"/>
  <c r="J3866" i="3" s="1"/>
  <c r="L3866" i="3"/>
  <c r="O3866" i="3"/>
  <c r="Y3866" i="3"/>
  <c r="C3867" i="3"/>
  <c r="D3867" i="3"/>
  <c r="G3867" i="3"/>
  <c r="H3867" i="3"/>
  <c r="I3867" i="3" s="1"/>
  <c r="L3867" i="3"/>
  <c r="O3867" i="3"/>
  <c r="Y3867" i="3" s="1"/>
  <c r="C3868" i="3"/>
  <c r="D3868" i="3"/>
  <c r="G3868" i="3"/>
  <c r="H3868" i="3"/>
  <c r="I3868" i="3"/>
  <c r="M3868" i="3" s="1"/>
  <c r="J3868" i="3"/>
  <c r="L3868" i="3"/>
  <c r="O3868" i="3"/>
  <c r="Y3868" i="3" s="1"/>
  <c r="C3869" i="3"/>
  <c r="D3869" i="3"/>
  <c r="G3869" i="3"/>
  <c r="H3869" i="3"/>
  <c r="I3869" i="3"/>
  <c r="J3869" i="3" s="1"/>
  <c r="L3869" i="3"/>
  <c r="O3869" i="3"/>
  <c r="Y3869" i="3" s="1"/>
  <c r="C3870" i="3"/>
  <c r="D3870" i="3"/>
  <c r="G3870" i="3"/>
  <c r="H3870" i="3"/>
  <c r="I3870" i="3" s="1"/>
  <c r="M3870" i="3" s="1"/>
  <c r="L3870" i="3"/>
  <c r="O3870" i="3"/>
  <c r="Y3870" i="3" s="1"/>
  <c r="C3871" i="3"/>
  <c r="D3871" i="3"/>
  <c r="G3871" i="3"/>
  <c r="H3871" i="3"/>
  <c r="I3871" i="3" s="1"/>
  <c r="L3871" i="3"/>
  <c r="O3871" i="3"/>
  <c r="Y3871" i="3" s="1"/>
  <c r="C3872" i="3"/>
  <c r="D3872" i="3"/>
  <c r="G3872" i="3"/>
  <c r="H3872" i="3"/>
  <c r="I3872" i="3"/>
  <c r="J3872" i="3" s="1"/>
  <c r="L3872" i="3"/>
  <c r="O3872" i="3"/>
  <c r="Y3872" i="3" s="1"/>
  <c r="C3873" i="3"/>
  <c r="D3873" i="3"/>
  <c r="G3873" i="3"/>
  <c r="H3873" i="3"/>
  <c r="I3873" i="3"/>
  <c r="J3873" i="3" s="1"/>
  <c r="L3873" i="3"/>
  <c r="O3873" i="3"/>
  <c r="Y3873" i="3" s="1"/>
  <c r="C3874" i="3"/>
  <c r="D3874" i="3"/>
  <c r="G3874" i="3"/>
  <c r="H3874" i="3"/>
  <c r="I3874" i="3"/>
  <c r="J3874" i="3" s="1"/>
  <c r="L3874" i="3"/>
  <c r="O3874" i="3"/>
  <c r="Y3874" i="3"/>
  <c r="C3875" i="3"/>
  <c r="D3875" i="3"/>
  <c r="G3875" i="3"/>
  <c r="H3875" i="3"/>
  <c r="I3875" i="3" s="1"/>
  <c r="L3875" i="3"/>
  <c r="O3875" i="3"/>
  <c r="Y3875" i="3" s="1"/>
  <c r="C3876" i="3"/>
  <c r="D3876" i="3"/>
  <c r="G3876" i="3"/>
  <c r="H3876" i="3"/>
  <c r="I3876" i="3" s="1"/>
  <c r="L3876" i="3"/>
  <c r="O3876" i="3"/>
  <c r="Y3876" i="3" s="1"/>
  <c r="C3877" i="3"/>
  <c r="D3877" i="3"/>
  <c r="G3877" i="3"/>
  <c r="H3877" i="3"/>
  <c r="I3877" i="3" s="1"/>
  <c r="J3877" i="3" s="1"/>
  <c r="L3877" i="3"/>
  <c r="O3877" i="3"/>
  <c r="Y3877" i="3" s="1"/>
  <c r="C3878" i="3"/>
  <c r="D3878" i="3"/>
  <c r="G3878" i="3"/>
  <c r="H3878" i="3"/>
  <c r="I3878" i="3" s="1"/>
  <c r="M3878" i="3" s="1"/>
  <c r="L3878" i="3"/>
  <c r="O3878" i="3"/>
  <c r="Y3878" i="3"/>
  <c r="C3879" i="3"/>
  <c r="D3879" i="3"/>
  <c r="G3879" i="3"/>
  <c r="H3879" i="3"/>
  <c r="I3879" i="3" s="1"/>
  <c r="L3879" i="3"/>
  <c r="O3879" i="3"/>
  <c r="Y3879" i="3" s="1"/>
  <c r="C3880" i="3"/>
  <c r="D3880" i="3"/>
  <c r="G3880" i="3"/>
  <c r="H3880" i="3"/>
  <c r="I3880" i="3"/>
  <c r="J3880" i="3"/>
  <c r="L3880" i="3"/>
  <c r="O3880" i="3"/>
  <c r="Y3880" i="3" s="1"/>
  <c r="C3881" i="3"/>
  <c r="D3881" i="3"/>
  <c r="G3881" i="3"/>
  <c r="H3881" i="3"/>
  <c r="I3881" i="3"/>
  <c r="J3881" i="3" s="1"/>
  <c r="L3881" i="3"/>
  <c r="O3881" i="3"/>
  <c r="Y3881" i="3" s="1"/>
  <c r="C3882" i="3"/>
  <c r="D3882" i="3"/>
  <c r="G3882" i="3"/>
  <c r="H3882" i="3"/>
  <c r="I3882" i="3"/>
  <c r="J3882" i="3" s="1"/>
  <c r="L3882" i="3"/>
  <c r="O3882" i="3"/>
  <c r="Y3882" i="3" s="1"/>
  <c r="C3883" i="3"/>
  <c r="D3883" i="3"/>
  <c r="G3883" i="3"/>
  <c r="H3883" i="3"/>
  <c r="I3883" i="3" s="1"/>
  <c r="L3883" i="3"/>
  <c r="O3883" i="3"/>
  <c r="Y3883" i="3" s="1"/>
  <c r="C3884" i="3"/>
  <c r="D3884" i="3"/>
  <c r="G3884" i="3"/>
  <c r="H3884" i="3"/>
  <c r="I3884" i="3" s="1"/>
  <c r="L3884" i="3"/>
  <c r="O3884" i="3"/>
  <c r="Y3884" i="3" s="1"/>
  <c r="C3885" i="3"/>
  <c r="D3885" i="3"/>
  <c r="G3885" i="3"/>
  <c r="H3885" i="3"/>
  <c r="I3885" i="3" s="1"/>
  <c r="J3885" i="3" s="1"/>
  <c r="L3885" i="3"/>
  <c r="O3885" i="3"/>
  <c r="Y3885" i="3" s="1"/>
  <c r="C3886" i="3"/>
  <c r="D3886" i="3"/>
  <c r="G3886" i="3"/>
  <c r="H3886" i="3"/>
  <c r="I3886" i="3"/>
  <c r="L3886" i="3"/>
  <c r="O3886" i="3"/>
  <c r="Y3886" i="3"/>
  <c r="C3887" i="3"/>
  <c r="D3887" i="3"/>
  <c r="G3887" i="3"/>
  <c r="H3887" i="3"/>
  <c r="I3887" i="3" s="1"/>
  <c r="L3887" i="3"/>
  <c r="O3887" i="3"/>
  <c r="Y3887" i="3" s="1"/>
  <c r="C3888" i="3"/>
  <c r="D3888" i="3"/>
  <c r="G3888" i="3"/>
  <c r="H3888" i="3"/>
  <c r="I3888" i="3" s="1"/>
  <c r="J3888" i="3" s="1"/>
  <c r="L3888" i="3"/>
  <c r="O3888" i="3"/>
  <c r="Y3888" i="3" s="1"/>
  <c r="C3889" i="3"/>
  <c r="D3889" i="3"/>
  <c r="G3889" i="3"/>
  <c r="H3889" i="3"/>
  <c r="I3889" i="3" s="1"/>
  <c r="J3889" i="3" s="1"/>
  <c r="L3889" i="3"/>
  <c r="O3889" i="3"/>
  <c r="Y3889" i="3" s="1"/>
  <c r="C3890" i="3"/>
  <c r="D3890" i="3"/>
  <c r="G3890" i="3"/>
  <c r="H3890" i="3"/>
  <c r="I3890" i="3" s="1"/>
  <c r="M3890" i="3" s="1"/>
  <c r="L3890" i="3"/>
  <c r="O3890" i="3"/>
  <c r="Y3890" i="3"/>
  <c r="C3891" i="3"/>
  <c r="D3891" i="3"/>
  <c r="G3891" i="3"/>
  <c r="H3891" i="3"/>
  <c r="I3891" i="3" s="1"/>
  <c r="L3891" i="3"/>
  <c r="O3891" i="3"/>
  <c r="Y3891" i="3" s="1"/>
  <c r="C3892" i="3"/>
  <c r="D3892" i="3"/>
  <c r="G3892" i="3"/>
  <c r="H3892" i="3"/>
  <c r="I3892" i="3"/>
  <c r="M3892" i="3" s="1"/>
  <c r="J3892" i="3"/>
  <c r="L3892" i="3"/>
  <c r="O3892" i="3"/>
  <c r="Y3892" i="3" s="1"/>
  <c r="C3893" i="3"/>
  <c r="D3893" i="3"/>
  <c r="G3893" i="3"/>
  <c r="H3893" i="3"/>
  <c r="I3893" i="3"/>
  <c r="J3893" i="3" s="1"/>
  <c r="L3893" i="3"/>
  <c r="O3893" i="3"/>
  <c r="Y3893" i="3" s="1"/>
  <c r="C3894" i="3"/>
  <c r="D3894" i="3"/>
  <c r="G3894" i="3"/>
  <c r="H3894" i="3"/>
  <c r="I3894" i="3"/>
  <c r="L3894" i="3"/>
  <c r="O3894" i="3"/>
  <c r="Y3894" i="3" s="1"/>
  <c r="C3895" i="3"/>
  <c r="D3895" i="3"/>
  <c r="G3895" i="3"/>
  <c r="H3895" i="3"/>
  <c r="I3895" i="3" s="1"/>
  <c r="L3895" i="3"/>
  <c r="O3895" i="3"/>
  <c r="Y3895" i="3" s="1"/>
  <c r="C3896" i="3"/>
  <c r="D3896" i="3"/>
  <c r="G3896" i="3"/>
  <c r="H3896" i="3"/>
  <c r="I3896" i="3" s="1"/>
  <c r="J3896" i="3" s="1"/>
  <c r="L3896" i="3"/>
  <c r="O3896" i="3"/>
  <c r="Y3896" i="3" s="1"/>
  <c r="C3897" i="3"/>
  <c r="D3897" i="3"/>
  <c r="G3897" i="3"/>
  <c r="H3897" i="3"/>
  <c r="I3897" i="3" s="1"/>
  <c r="J3897" i="3" s="1"/>
  <c r="L3897" i="3"/>
  <c r="O3897" i="3"/>
  <c r="Y3897" i="3" s="1"/>
  <c r="C3898" i="3"/>
  <c r="D3898" i="3"/>
  <c r="G3898" i="3"/>
  <c r="H3898" i="3"/>
  <c r="I3898" i="3"/>
  <c r="M3898" i="3" s="1"/>
  <c r="L3898" i="3"/>
  <c r="O3898" i="3"/>
  <c r="Y3898" i="3"/>
  <c r="C3899" i="3"/>
  <c r="D3899" i="3"/>
  <c r="G3899" i="3"/>
  <c r="H3899" i="3"/>
  <c r="I3899" i="3" s="1"/>
  <c r="L3899" i="3"/>
  <c r="O3899" i="3"/>
  <c r="Y3899" i="3" s="1"/>
  <c r="C3900" i="3"/>
  <c r="D3900" i="3"/>
  <c r="G3900" i="3"/>
  <c r="H3900" i="3"/>
  <c r="I3900" i="3" s="1"/>
  <c r="L3900" i="3"/>
  <c r="O3900" i="3"/>
  <c r="Y3900" i="3" s="1"/>
  <c r="C3901" i="3"/>
  <c r="D3901" i="3"/>
  <c r="G3901" i="3"/>
  <c r="H3901" i="3"/>
  <c r="I3901" i="3" s="1"/>
  <c r="L3901" i="3"/>
  <c r="O3901" i="3"/>
  <c r="Y3901" i="3" s="1"/>
  <c r="C3902" i="3"/>
  <c r="D3902" i="3"/>
  <c r="G3902" i="3"/>
  <c r="H3902" i="3"/>
  <c r="I3902" i="3" s="1"/>
  <c r="L3902" i="3"/>
  <c r="O3902" i="3"/>
  <c r="Y3902" i="3" s="1"/>
  <c r="C3903" i="3"/>
  <c r="D3903" i="3"/>
  <c r="G3903" i="3"/>
  <c r="H3903" i="3"/>
  <c r="I3903" i="3" s="1"/>
  <c r="L3903" i="3"/>
  <c r="O3903" i="3"/>
  <c r="Y3903" i="3" s="1"/>
  <c r="C3904" i="3"/>
  <c r="D3904" i="3"/>
  <c r="G3904" i="3"/>
  <c r="H3904" i="3"/>
  <c r="I3904" i="3"/>
  <c r="J3904" i="3" s="1"/>
  <c r="L3904" i="3"/>
  <c r="O3904" i="3"/>
  <c r="Y3904" i="3" s="1"/>
  <c r="C3905" i="3"/>
  <c r="D3905" i="3"/>
  <c r="G3905" i="3"/>
  <c r="H3905" i="3"/>
  <c r="I3905" i="3"/>
  <c r="J3905" i="3" s="1"/>
  <c r="L3905" i="3"/>
  <c r="O3905" i="3"/>
  <c r="Y3905" i="3" s="1"/>
  <c r="C3906" i="3"/>
  <c r="D3906" i="3"/>
  <c r="G3906" i="3"/>
  <c r="H3906" i="3"/>
  <c r="I3906" i="3"/>
  <c r="L3906" i="3"/>
  <c r="O3906" i="3"/>
  <c r="Y3906" i="3" s="1"/>
  <c r="C3907" i="3"/>
  <c r="D3907" i="3"/>
  <c r="G3907" i="3"/>
  <c r="H3907" i="3"/>
  <c r="I3907" i="3" s="1"/>
  <c r="L3907" i="3"/>
  <c r="O3907" i="3"/>
  <c r="Y3907" i="3" s="1"/>
  <c r="C3908" i="3"/>
  <c r="D3908" i="3"/>
  <c r="G3908" i="3"/>
  <c r="H3908" i="3"/>
  <c r="I3908" i="3" s="1"/>
  <c r="L3908" i="3"/>
  <c r="O3908" i="3"/>
  <c r="Y3908" i="3" s="1"/>
  <c r="C3909" i="3"/>
  <c r="D3909" i="3"/>
  <c r="G3909" i="3"/>
  <c r="H3909" i="3"/>
  <c r="I3909" i="3" s="1"/>
  <c r="L3909" i="3"/>
  <c r="O3909" i="3"/>
  <c r="Y3909" i="3" s="1"/>
  <c r="C3910" i="3"/>
  <c r="D3910" i="3"/>
  <c r="G3910" i="3"/>
  <c r="H3910" i="3"/>
  <c r="I3910" i="3" s="1"/>
  <c r="L3910" i="3"/>
  <c r="O3910" i="3"/>
  <c r="Y3910" i="3"/>
  <c r="C3911" i="3"/>
  <c r="D3911" i="3"/>
  <c r="G3911" i="3"/>
  <c r="H3911" i="3"/>
  <c r="I3911" i="3" s="1"/>
  <c r="L3911" i="3"/>
  <c r="O3911" i="3"/>
  <c r="Y3911" i="3" s="1"/>
  <c r="C3912" i="3"/>
  <c r="D3912" i="3"/>
  <c r="G3912" i="3"/>
  <c r="H3912" i="3"/>
  <c r="I3912" i="3"/>
  <c r="J3912" i="3"/>
  <c r="L3912" i="3"/>
  <c r="O3912" i="3"/>
  <c r="Y3912" i="3" s="1"/>
  <c r="C3913" i="3"/>
  <c r="D3913" i="3"/>
  <c r="G3913" i="3"/>
  <c r="H3913" i="3"/>
  <c r="I3913" i="3"/>
  <c r="J3913" i="3" s="1"/>
  <c r="L3913" i="3"/>
  <c r="O3913" i="3"/>
  <c r="Y3913" i="3" s="1"/>
  <c r="C3914" i="3"/>
  <c r="D3914" i="3"/>
  <c r="G3914" i="3"/>
  <c r="H3914" i="3"/>
  <c r="I3914" i="3" s="1"/>
  <c r="M3914" i="3" s="1"/>
  <c r="L3914" i="3"/>
  <c r="O3914" i="3"/>
  <c r="Y3914" i="3" s="1"/>
  <c r="C3915" i="3"/>
  <c r="D3915" i="3"/>
  <c r="G3915" i="3"/>
  <c r="H3915" i="3"/>
  <c r="I3915" i="3" s="1"/>
  <c r="L3915" i="3"/>
  <c r="O3915" i="3"/>
  <c r="Y3915" i="3" s="1"/>
  <c r="C3916" i="3"/>
  <c r="D3916" i="3"/>
  <c r="G3916" i="3"/>
  <c r="H3916" i="3"/>
  <c r="I3916" i="3"/>
  <c r="M3916" i="3" s="1"/>
  <c r="L3916" i="3"/>
  <c r="O3916" i="3"/>
  <c r="Y3916" i="3" s="1"/>
  <c r="C3917" i="3"/>
  <c r="D3917" i="3"/>
  <c r="G3917" i="3"/>
  <c r="H3917" i="3"/>
  <c r="I3917" i="3"/>
  <c r="J3917" i="3" s="1"/>
  <c r="L3917" i="3"/>
  <c r="O3917" i="3"/>
  <c r="Y3917" i="3" s="1"/>
  <c r="C3918" i="3"/>
  <c r="D3918" i="3"/>
  <c r="G3918" i="3"/>
  <c r="H3918" i="3"/>
  <c r="I3918" i="3"/>
  <c r="L3918" i="3"/>
  <c r="O3918" i="3"/>
  <c r="Y3918" i="3"/>
  <c r="C3919" i="3"/>
  <c r="D3919" i="3"/>
  <c r="G3919" i="3"/>
  <c r="H3919" i="3"/>
  <c r="I3919" i="3" s="1"/>
  <c r="L3919" i="3"/>
  <c r="O3919" i="3"/>
  <c r="Y3919" i="3" s="1"/>
  <c r="C3920" i="3"/>
  <c r="D3920" i="3"/>
  <c r="G3920" i="3"/>
  <c r="H3920" i="3"/>
  <c r="I3920" i="3" s="1"/>
  <c r="J3920" i="3" s="1"/>
  <c r="L3920" i="3"/>
  <c r="O3920" i="3"/>
  <c r="Y3920" i="3" s="1"/>
  <c r="C3921" i="3"/>
  <c r="D3921" i="3"/>
  <c r="G3921" i="3"/>
  <c r="H3921" i="3"/>
  <c r="I3921" i="3" s="1"/>
  <c r="J3921" i="3" s="1"/>
  <c r="L3921" i="3"/>
  <c r="O3921" i="3"/>
  <c r="Y3921" i="3" s="1"/>
  <c r="C3922" i="3"/>
  <c r="D3922" i="3"/>
  <c r="G3922" i="3"/>
  <c r="H3922" i="3"/>
  <c r="I3922" i="3" s="1"/>
  <c r="M3922" i="3" s="1"/>
  <c r="L3922" i="3"/>
  <c r="O3922" i="3"/>
  <c r="Y3922" i="3"/>
  <c r="C3923" i="3"/>
  <c r="D3923" i="3"/>
  <c r="G3923" i="3"/>
  <c r="H3923" i="3"/>
  <c r="I3923" i="3" s="1"/>
  <c r="L3923" i="3"/>
  <c r="O3923" i="3"/>
  <c r="Y3923" i="3" s="1"/>
  <c r="C3924" i="3"/>
  <c r="D3924" i="3"/>
  <c r="G3924" i="3"/>
  <c r="H3924" i="3"/>
  <c r="I3924" i="3"/>
  <c r="M3924" i="3" s="1"/>
  <c r="J3924" i="3"/>
  <c r="L3924" i="3"/>
  <c r="O3924" i="3"/>
  <c r="Y3924" i="3" s="1"/>
  <c r="C3925" i="3"/>
  <c r="D3925" i="3"/>
  <c r="G3925" i="3"/>
  <c r="H3925" i="3"/>
  <c r="I3925" i="3"/>
  <c r="J3925" i="3" s="1"/>
  <c r="L3925" i="3"/>
  <c r="O3925" i="3"/>
  <c r="Y3925" i="3" s="1"/>
  <c r="C3926" i="3"/>
  <c r="D3926" i="3"/>
  <c r="G3926" i="3"/>
  <c r="H3926" i="3"/>
  <c r="I3926" i="3"/>
  <c r="L3926" i="3"/>
  <c r="O3926" i="3"/>
  <c r="Y3926" i="3" s="1"/>
  <c r="C3927" i="3"/>
  <c r="D3927" i="3"/>
  <c r="G3927" i="3"/>
  <c r="H3927" i="3"/>
  <c r="I3927" i="3" s="1"/>
  <c r="L3927" i="3"/>
  <c r="O3927" i="3"/>
  <c r="Y3927" i="3" s="1"/>
  <c r="C3928" i="3"/>
  <c r="D3928" i="3"/>
  <c r="G3928" i="3"/>
  <c r="H3928" i="3"/>
  <c r="I3928" i="3" s="1"/>
  <c r="J3928" i="3" s="1"/>
  <c r="L3928" i="3"/>
  <c r="O3928" i="3"/>
  <c r="Y3928" i="3" s="1"/>
  <c r="C3929" i="3"/>
  <c r="D3929" i="3"/>
  <c r="G3929" i="3"/>
  <c r="H3929" i="3"/>
  <c r="I3929" i="3" s="1"/>
  <c r="J3929" i="3" s="1"/>
  <c r="L3929" i="3"/>
  <c r="O3929" i="3"/>
  <c r="Y3929" i="3" s="1"/>
  <c r="C3930" i="3"/>
  <c r="D3930" i="3"/>
  <c r="G3930" i="3"/>
  <c r="H3930" i="3"/>
  <c r="I3930" i="3"/>
  <c r="M3930" i="3" s="1"/>
  <c r="L3930" i="3"/>
  <c r="O3930" i="3"/>
  <c r="Y3930" i="3"/>
  <c r="C3931" i="3"/>
  <c r="D3931" i="3"/>
  <c r="G3931" i="3"/>
  <c r="H3931" i="3"/>
  <c r="I3931" i="3" s="1"/>
  <c r="L3931" i="3"/>
  <c r="O3931" i="3"/>
  <c r="Y3931" i="3" s="1"/>
  <c r="C3932" i="3"/>
  <c r="D3932" i="3"/>
  <c r="G3932" i="3"/>
  <c r="H3932" i="3"/>
  <c r="I3932" i="3" s="1"/>
  <c r="L3932" i="3"/>
  <c r="O3932" i="3"/>
  <c r="Y3932" i="3" s="1"/>
  <c r="C3933" i="3"/>
  <c r="D3933" i="3"/>
  <c r="G3933" i="3"/>
  <c r="H3933" i="3"/>
  <c r="I3933" i="3" s="1"/>
  <c r="L3933" i="3"/>
  <c r="O3933" i="3"/>
  <c r="Y3933" i="3" s="1"/>
  <c r="C3934" i="3"/>
  <c r="D3934" i="3"/>
  <c r="G3934" i="3"/>
  <c r="H3934" i="3"/>
  <c r="I3934" i="3" s="1"/>
  <c r="L3934" i="3"/>
  <c r="O3934" i="3"/>
  <c r="Y3934" i="3" s="1"/>
  <c r="C3935" i="3"/>
  <c r="D3935" i="3"/>
  <c r="G3935" i="3"/>
  <c r="H3935" i="3"/>
  <c r="I3935" i="3" s="1"/>
  <c r="L3935" i="3"/>
  <c r="O3935" i="3"/>
  <c r="Y3935" i="3" s="1"/>
  <c r="C3936" i="3"/>
  <c r="D3936" i="3"/>
  <c r="G3936" i="3"/>
  <c r="H3936" i="3"/>
  <c r="I3936" i="3"/>
  <c r="J3936" i="3" s="1"/>
  <c r="L3936" i="3"/>
  <c r="O3936" i="3"/>
  <c r="Y3936" i="3" s="1"/>
  <c r="C3937" i="3"/>
  <c r="D3937" i="3"/>
  <c r="G3937" i="3"/>
  <c r="H3937" i="3"/>
  <c r="I3937" i="3"/>
  <c r="J3937" i="3" s="1"/>
  <c r="L3937" i="3"/>
  <c r="O3937" i="3"/>
  <c r="Y3937" i="3" s="1"/>
  <c r="C3938" i="3"/>
  <c r="D3938" i="3"/>
  <c r="G3938" i="3"/>
  <c r="H3938" i="3"/>
  <c r="I3938" i="3"/>
  <c r="L3938" i="3"/>
  <c r="O3938" i="3"/>
  <c r="Y3938" i="3" s="1"/>
  <c r="C3939" i="3"/>
  <c r="D3939" i="3"/>
  <c r="G3939" i="3"/>
  <c r="H3939" i="3"/>
  <c r="I3939" i="3" s="1"/>
  <c r="L3939" i="3"/>
  <c r="O3939" i="3"/>
  <c r="Y3939" i="3" s="1"/>
  <c r="C3940" i="3"/>
  <c r="D3940" i="3"/>
  <c r="G3940" i="3"/>
  <c r="H3940" i="3"/>
  <c r="I3940" i="3" s="1"/>
  <c r="L3940" i="3"/>
  <c r="O3940" i="3"/>
  <c r="Y3940" i="3" s="1"/>
  <c r="C3941" i="3"/>
  <c r="D3941" i="3"/>
  <c r="G3941" i="3"/>
  <c r="H3941" i="3"/>
  <c r="I3941" i="3" s="1"/>
  <c r="L3941" i="3"/>
  <c r="O3941" i="3"/>
  <c r="Y3941" i="3" s="1"/>
  <c r="C3942" i="3"/>
  <c r="D3942" i="3"/>
  <c r="G3942" i="3"/>
  <c r="H3942" i="3"/>
  <c r="I3942" i="3" s="1"/>
  <c r="L3942" i="3"/>
  <c r="O3942" i="3"/>
  <c r="Y3942" i="3"/>
  <c r="C3943" i="3"/>
  <c r="D3943" i="3"/>
  <c r="G3943" i="3"/>
  <c r="H3943" i="3"/>
  <c r="I3943" i="3" s="1"/>
  <c r="L3943" i="3"/>
  <c r="O3943" i="3"/>
  <c r="Y3943" i="3" s="1"/>
  <c r="C3944" i="3"/>
  <c r="D3944" i="3"/>
  <c r="G3944" i="3"/>
  <c r="H3944" i="3"/>
  <c r="I3944" i="3"/>
  <c r="J3944" i="3"/>
  <c r="L3944" i="3"/>
  <c r="O3944" i="3"/>
  <c r="Y3944" i="3" s="1"/>
  <c r="C3945" i="3"/>
  <c r="D3945" i="3"/>
  <c r="G3945" i="3"/>
  <c r="H3945" i="3"/>
  <c r="I3945" i="3"/>
  <c r="J3945" i="3" s="1"/>
  <c r="L3945" i="3"/>
  <c r="O3945" i="3"/>
  <c r="Y3945" i="3" s="1"/>
  <c r="C3946" i="3"/>
  <c r="D3946" i="3"/>
  <c r="G3946" i="3"/>
  <c r="H3946" i="3"/>
  <c r="I3946" i="3" s="1"/>
  <c r="M3946" i="3" s="1"/>
  <c r="L3946" i="3"/>
  <c r="O3946" i="3"/>
  <c r="Y3946" i="3" s="1"/>
  <c r="C3947" i="3"/>
  <c r="D3947" i="3"/>
  <c r="G3947" i="3"/>
  <c r="H3947" i="3"/>
  <c r="I3947" i="3" s="1"/>
  <c r="L3947" i="3"/>
  <c r="O3947" i="3"/>
  <c r="Y3947" i="3" s="1"/>
  <c r="C3948" i="3"/>
  <c r="D3948" i="3"/>
  <c r="G3948" i="3"/>
  <c r="H3948" i="3"/>
  <c r="I3948" i="3"/>
  <c r="M3948" i="3" s="1"/>
  <c r="L3948" i="3"/>
  <c r="O3948" i="3"/>
  <c r="Y3948" i="3" s="1"/>
  <c r="C3949" i="3"/>
  <c r="D3949" i="3"/>
  <c r="G3949" i="3"/>
  <c r="H3949" i="3"/>
  <c r="I3949" i="3"/>
  <c r="J3949" i="3" s="1"/>
  <c r="L3949" i="3"/>
  <c r="O3949" i="3"/>
  <c r="Y3949" i="3" s="1"/>
  <c r="C3950" i="3"/>
  <c r="D3950" i="3"/>
  <c r="G3950" i="3"/>
  <c r="H3950" i="3"/>
  <c r="I3950" i="3"/>
  <c r="L3950" i="3"/>
  <c r="O3950" i="3"/>
  <c r="Y3950" i="3"/>
  <c r="C3951" i="3"/>
  <c r="D3951" i="3"/>
  <c r="G3951" i="3"/>
  <c r="H3951" i="3"/>
  <c r="I3951" i="3" s="1"/>
  <c r="L3951" i="3"/>
  <c r="O3951" i="3"/>
  <c r="Y3951" i="3" s="1"/>
  <c r="C3952" i="3"/>
  <c r="D3952" i="3"/>
  <c r="G3952" i="3"/>
  <c r="H3952" i="3"/>
  <c r="I3952" i="3" s="1"/>
  <c r="J3952" i="3" s="1"/>
  <c r="L3952" i="3"/>
  <c r="O3952" i="3"/>
  <c r="Y3952" i="3" s="1"/>
  <c r="C3953" i="3"/>
  <c r="D3953" i="3"/>
  <c r="G3953" i="3"/>
  <c r="H3953" i="3"/>
  <c r="I3953" i="3" s="1"/>
  <c r="J3953" i="3" s="1"/>
  <c r="L3953" i="3"/>
  <c r="O3953" i="3"/>
  <c r="Y3953" i="3" s="1"/>
  <c r="C3954" i="3"/>
  <c r="D3954" i="3"/>
  <c r="G3954" i="3"/>
  <c r="H3954" i="3"/>
  <c r="I3954" i="3" s="1"/>
  <c r="M3954" i="3" s="1"/>
  <c r="L3954" i="3"/>
  <c r="O3954" i="3"/>
  <c r="Y3954" i="3"/>
  <c r="C3955" i="3"/>
  <c r="D3955" i="3"/>
  <c r="G3955" i="3"/>
  <c r="H3955" i="3"/>
  <c r="I3955" i="3" s="1"/>
  <c r="L3955" i="3"/>
  <c r="O3955" i="3"/>
  <c r="Y3955" i="3" s="1"/>
  <c r="C3956" i="3"/>
  <c r="D3956" i="3"/>
  <c r="G3956" i="3"/>
  <c r="H3956" i="3"/>
  <c r="I3956" i="3"/>
  <c r="M3956" i="3" s="1"/>
  <c r="J3956" i="3"/>
  <c r="L3956" i="3"/>
  <c r="O3956" i="3"/>
  <c r="Y3956" i="3" s="1"/>
  <c r="C3957" i="3"/>
  <c r="D3957" i="3"/>
  <c r="G3957" i="3"/>
  <c r="H3957" i="3"/>
  <c r="I3957" i="3"/>
  <c r="J3957" i="3" s="1"/>
  <c r="L3957" i="3"/>
  <c r="O3957" i="3"/>
  <c r="Y3957" i="3" s="1"/>
  <c r="C3958" i="3"/>
  <c r="D3958" i="3"/>
  <c r="G3958" i="3"/>
  <c r="H3958" i="3"/>
  <c r="I3958" i="3"/>
  <c r="L3958" i="3"/>
  <c r="O3958" i="3"/>
  <c r="Y3958" i="3" s="1"/>
  <c r="C3959" i="3"/>
  <c r="D3959" i="3"/>
  <c r="G3959" i="3"/>
  <c r="H3959" i="3"/>
  <c r="I3959" i="3" s="1"/>
  <c r="L3959" i="3"/>
  <c r="O3959" i="3"/>
  <c r="Y3959" i="3" s="1"/>
  <c r="C3960" i="3"/>
  <c r="D3960" i="3"/>
  <c r="G3960" i="3"/>
  <c r="H3960" i="3"/>
  <c r="I3960" i="3" s="1"/>
  <c r="J3960" i="3" s="1"/>
  <c r="L3960" i="3"/>
  <c r="O3960" i="3"/>
  <c r="Y3960" i="3" s="1"/>
  <c r="C3961" i="3"/>
  <c r="D3961" i="3"/>
  <c r="G3961" i="3"/>
  <c r="H3961" i="3"/>
  <c r="I3961" i="3" s="1"/>
  <c r="J3961" i="3" s="1"/>
  <c r="L3961" i="3"/>
  <c r="O3961" i="3"/>
  <c r="Y3961" i="3" s="1"/>
  <c r="C3962" i="3"/>
  <c r="D3962" i="3"/>
  <c r="G3962" i="3"/>
  <c r="H3962" i="3"/>
  <c r="I3962" i="3"/>
  <c r="M3962" i="3" s="1"/>
  <c r="L3962" i="3"/>
  <c r="O3962" i="3"/>
  <c r="Y3962" i="3"/>
  <c r="C3963" i="3"/>
  <c r="D3963" i="3"/>
  <c r="G3963" i="3"/>
  <c r="H3963" i="3"/>
  <c r="I3963" i="3" s="1"/>
  <c r="L3963" i="3"/>
  <c r="O3963" i="3"/>
  <c r="Y3963" i="3" s="1"/>
  <c r="C3964" i="3"/>
  <c r="D3964" i="3"/>
  <c r="G3964" i="3"/>
  <c r="H3964" i="3"/>
  <c r="I3964" i="3" s="1"/>
  <c r="L3964" i="3"/>
  <c r="O3964" i="3"/>
  <c r="Y3964" i="3" s="1"/>
  <c r="C3965" i="3"/>
  <c r="D3965" i="3"/>
  <c r="G3965" i="3"/>
  <c r="H3965" i="3"/>
  <c r="I3965" i="3" s="1"/>
  <c r="L3965" i="3"/>
  <c r="O3965" i="3"/>
  <c r="Y3965" i="3" s="1"/>
  <c r="C3966" i="3"/>
  <c r="D3966" i="3"/>
  <c r="G3966" i="3"/>
  <c r="H3966" i="3"/>
  <c r="I3966" i="3" s="1"/>
  <c r="L3966" i="3"/>
  <c r="O3966" i="3"/>
  <c r="Y3966" i="3" s="1"/>
  <c r="C3967" i="3"/>
  <c r="D3967" i="3"/>
  <c r="G3967" i="3"/>
  <c r="H3967" i="3"/>
  <c r="I3967" i="3" s="1"/>
  <c r="L3967" i="3"/>
  <c r="O3967" i="3"/>
  <c r="Y3967" i="3" s="1"/>
  <c r="C3968" i="3"/>
  <c r="D3968" i="3"/>
  <c r="G3968" i="3"/>
  <c r="H3968" i="3"/>
  <c r="I3968" i="3"/>
  <c r="J3968" i="3" s="1"/>
  <c r="L3968" i="3"/>
  <c r="O3968" i="3"/>
  <c r="Y3968" i="3" s="1"/>
  <c r="C3969" i="3"/>
  <c r="D3969" i="3"/>
  <c r="G3969" i="3"/>
  <c r="H3969" i="3"/>
  <c r="I3969" i="3"/>
  <c r="J3969" i="3" s="1"/>
  <c r="L3969" i="3"/>
  <c r="O3969" i="3"/>
  <c r="Y3969" i="3" s="1"/>
  <c r="C3970" i="3"/>
  <c r="D3970" i="3"/>
  <c r="G3970" i="3"/>
  <c r="H3970" i="3"/>
  <c r="I3970" i="3"/>
  <c r="L3970" i="3"/>
  <c r="O3970" i="3"/>
  <c r="Y3970" i="3" s="1"/>
  <c r="C3971" i="3"/>
  <c r="D3971" i="3"/>
  <c r="G3971" i="3"/>
  <c r="H3971" i="3"/>
  <c r="I3971" i="3" s="1"/>
  <c r="L3971" i="3"/>
  <c r="O3971" i="3"/>
  <c r="Y3971" i="3" s="1"/>
  <c r="C3972" i="3"/>
  <c r="D3972" i="3"/>
  <c r="G3972" i="3"/>
  <c r="H3972" i="3"/>
  <c r="I3972" i="3" s="1"/>
  <c r="L3972" i="3"/>
  <c r="O3972" i="3"/>
  <c r="Y3972" i="3" s="1"/>
  <c r="C3973" i="3"/>
  <c r="D3973" i="3"/>
  <c r="G3973" i="3"/>
  <c r="H3973" i="3"/>
  <c r="I3973" i="3" s="1"/>
  <c r="L3973" i="3"/>
  <c r="O3973" i="3"/>
  <c r="Y3973" i="3" s="1"/>
  <c r="C3974" i="3"/>
  <c r="D3974" i="3"/>
  <c r="G3974" i="3"/>
  <c r="H3974" i="3"/>
  <c r="I3974" i="3" s="1"/>
  <c r="L3974" i="3"/>
  <c r="O3974" i="3"/>
  <c r="Y3974" i="3"/>
  <c r="C3975" i="3"/>
  <c r="D3975" i="3"/>
  <c r="G3975" i="3"/>
  <c r="H3975" i="3"/>
  <c r="I3975" i="3" s="1"/>
  <c r="L3975" i="3"/>
  <c r="O3975" i="3"/>
  <c r="Y3975" i="3" s="1"/>
  <c r="C3976" i="3"/>
  <c r="D3976" i="3"/>
  <c r="G3976" i="3"/>
  <c r="H3976" i="3"/>
  <c r="I3976" i="3"/>
  <c r="J3976" i="3"/>
  <c r="L3976" i="3"/>
  <c r="O3976" i="3"/>
  <c r="Y3976" i="3" s="1"/>
  <c r="C3977" i="3"/>
  <c r="D3977" i="3"/>
  <c r="G3977" i="3"/>
  <c r="H3977" i="3"/>
  <c r="I3977" i="3"/>
  <c r="J3977" i="3" s="1"/>
  <c r="L3977" i="3"/>
  <c r="O3977" i="3"/>
  <c r="Y3977" i="3" s="1"/>
  <c r="C3978" i="3"/>
  <c r="D3978" i="3"/>
  <c r="G3978" i="3"/>
  <c r="H3978" i="3"/>
  <c r="I3978" i="3" s="1"/>
  <c r="M3978" i="3" s="1"/>
  <c r="L3978" i="3"/>
  <c r="O3978" i="3"/>
  <c r="Y3978" i="3" s="1"/>
  <c r="C3979" i="3"/>
  <c r="D3979" i="3"/>
  <c r="G3979" i="3"/>
  <c r="H3979" i="3"/>
  <c r="I3979" i="3" s="1"/>
  <c r="L3979" i="3"/>
  <c r="O3979" i="3"/>
  <c r="Y3979" i="3" s="1"/>
  <c r="C3980" i="3"/>
  <c r="D3980" i="3"/>
  <c r="G3980" i="3"/>
  <c r="H3980" i="3"/>
  <c r="I3980" i="3"/>
  <c r="M3980" i="3" s="1"/>
  <c r="L3980" i="3"/>
  <c r="O3980" i="3"/>
  <c r="Y3980" i="3" s="1"/>
  <c r="C3981" i="3"/>
  <c r="D3981" i="3"/>
  <c r="G3981" i="3"/>
  <c r="H3981" i="3"/>
  <c r="I3981" i="3"/>
  <c r="J3981" i="3" s="1"/>
  <c r="L3981" i="3"/>
  <c r="O3981" i="3"/>
  <c r="Y3981" i="3" s="1"/>
  <c r="C3982" i="3"/>
  <c r="D3982" i="3"/>
  <c r="G3982" i="3"/>
  <c r="H3982" i="3"/>
  <c r="I3982" i="3"/>
  <c r="L3982" i="3"/>
  <c r="O3982" i="3"/>
  <c r="Y3982" i="3"/>
  <c r="C3983" i="3"/>
  <c r="D3983" i="3"/>
  <c r="G3983" i="3"/>
  <c r="H3983" i="3"/>
  <c r="I3983" i="3" s="1"/>
  <c r="L3983" i="3"/>
  <c r="O3983" i="3"/>
  <c r="Y3983" i="3" s="1"/>
  <c r="C3984" i="3"/>
  <c r="D3984" i="3"/>
  <c r="G3984" i="3"/>
  <c r="H3984" i="3"/>
  <c r="I3984" i="3" s="1"/>
  <c r="J3984" i="3" s="1"/>
  <c r="L3984" i="3"/>
  <c r="O3984" i="3"/>
  <c r="Y3984" i="3" s="1"/>
  <c r="C3985" i="3"/>
  <c r="D3985" i="3"/>
  <c r="G3985" i="3"/>
  <c r="H3985" i="3"/>
  <c r="I3985" i="3" s="1"/>
  <c r="J3985" i="3" s="1"/>
  <c r="L3985" i="3"/>
  <c r="O3985" i="3"/>
  <c r="Y3985" i="3" s="1"/>
  <c r="C3986" i="3"/>
  <c r="D3986" i="3"/>
  <c r="G3986" i="3"/>
  <c r="H3986" i="3"/>
  <c r="I3986" i="3" s="1"/>
  <c r="M3986" i="3" s="1"/>
  <c r="L3986" i="3"/>
  <c r="O3986" i="3"/>
  <c r="Y3986" i="3"/>
  <c r="C3987" i="3"/>
  <c r="D3987" i="3"/>
  <c r="G3987" i="3"/>
  <c r="H3987" i="3"/>
  <c r="I3987" i="3" s="1"/>
  <c r="L3987" i="3"/>
  <c r="O3987" i="3"/>
  <c r="Y3987" i="3" s="1"/>
  <c r="C3988" i="3"/>
  <c r="D3988" i="3"/>
  <c r="G3988" i="3"/>
  <c r="H3988" i="3"/>
  <c r="I3988" i="3"/>
  <c r="M3988" i="3" s="1"/>
  <c r="J3988" i="3"/>
  <c r="L3988" i="3"/>
  <c r="O3988" i="3"/>
  <c r="Y3988" i="3" s="1"/>
  <c r="C3989" i="3"/>
  <c r="D3989" i="3"/>
  <c r="G3989" i="3"/>
  <c r="H3989" i="3"/>
  <c r="I3989" i="3"/>
  <c r="J3989" i="3" s="1"/>
  <c r="L3989" i="3"/>
  <c r="O3989" i="3"/>
  <c r="Y3989" i="3" s="1"/>
  <c r="C3990" i="3"/>
  <c r="D3990" i="3"/>
  <c r="G3990" i="3"/>
  <c r="H3990" i="3"/>
  <c r="I3990" i="3"/>
  <c r="L3990" i="3"/>
  <c r="O3990" i="3"/>
  <c r="Y3990" i="3" s="1"/>
  <c r="C3991" i="3"/>
  <c r="D3991" i="3"/>
  <c r="G3991" i="3"/>
  <c r="H3991" i="3"/>
  <c r="I3991" i="3" s="1"/>
  <c r="L3991" i="3"/>
  <c r="O3991" i="3"/>
  <c r="Y3991" i="3" s="1"/>
  <c r="C3992" i="3"/>
  <c r="D3992" i="3"/>
  <c r="G3992" i="3"/>
  <c r="H3992" i="3"/>
  <c r="I3992" i="3" s="1"/>
  <c r="J3992" i="3" s="1"/>
  <c r="L3992" i="3"/>
  <c r="O3992" i="3"/>
  <c r="Y3992" i="3" s="1"/>
  <c r="C3993" i="3"/>
  <c r="D3993" i="3"/>
  <c r="G3993" i="3"/>
  <c r="H3993" i="3"/>
  <c r="I3993" i="3" s="1"/>
  <c r="J3993" i="3" s="1"/>
  <c r="L3993" i="3"/>
  <c r="O3993" i="3"/>
  <c r="Y3993" i="3" s="1"/>
  <c r="C3994" i="3"/>
  <c r="D3994" i="3"/>
  <c r="G3994" i="3"/>
  <c r="H3994" i="3"/>
  <c r="I3994" i="3"/>
  <c r="M3994" i="3" s="1"/>
  <c r="L3994" i="3"/>
  <c r="O3994" i="3"/>
  <c r="Y3994" i="3"/>
  <c r="C3995" i="3"/>
  <c r="D3995" i="3"/>
  <c r="G3995" i="3"/>
  <c r="H3995" i="3"/>
  <c r="I3995" i="3" s="1"/>
  <c r="L3995" i="3"/>
  <c r="O3995" i="3"/>
  <c r="Y3995" i="3" s="1"/>
  <c r="C3996" i="3"/>
  <c r="D3996" i="3"/>
  <c r="G3996" i="3"/>
  <c r="H3996" i="3"/>
  <c r="I3996" i="3" s="1"/>
  <c r="L3996" i="3"/>
  <c r="O3996" i="3"/>
  <c r="Y3996" i="3" s="1"/>
  <c r="C3997" i="3"/>
  <c r="D3997" i="3"/>
  <c r="G3997" i="3"/>
  <c r="H3997" i="3"/>
  <c r="I3997" i="3" s="1"/>
  <c r="L3997" i="3"/>
  <c r="O3997" i="3"/>
  <c r="Y3997" i="3" s="1"/>
  <c r="C3998" i="3"/>
  <c r="D3998" i="3"/>
  <c r="G3998" i="3"/>
  <c r="H3998" i="3"/>
  <c r="I3998" i="3" s="1"/>
  <c r="L3998" i="3"/>
  <c r="O3998" i="3"/>
  <c r="Y3998" i="3" s="1"/>
  <c r="C3999" i="3"/>
  <c r="D3999" i="3"/>
  <c r="G3999" i="3"/>
  <c r="H3999" i="3"/>
  <c r="I3999" i="3" s="1"/>
  <c r="L3999" i="3"/>
  <c r="O3999" i="3"/>
  <c r="Y3999" i="3" s="1"/>
  <c r="C4000" i="3"/>
  <c r="D4000" i="3"/>
  <c r="G4000" i="3"/>
  <c r="H4000" i="3"/>
  <c r="I4000" i="3"/>
  <c r="J4000" i="3" s="1"/>
  <c r="L4000" i="3"/>
  <c r="O4000" i="3"/>
  <c r="Y4000" i="3" s="1"/>
  <c r="C4001" i="3"/>
  <c r="D4001" i="3"/>
  <c r="G4001" i="3"/>
  <c r="H4001" i="3"/>
  <c r="I4001" i="3"/>
  <c r="J4001" i="3" s="1"/>
  <c r="L4001" i="3"/>
  <c r="O4001" i="3"/>
  <c r="Y4001" i="3" s="1"/>
  <c r="C4002" i="3"/>
  <c r="D4002" i="3"/>
  <c r="G4002" i="3"/>
  <c r="H4002" i="3"/>
  <c r="I4002" i="3"/>
  <c r="L4002" i="3"/>
  <c r="O4002" i="3"/>
  <c r="Y4002" i="3" s="1"/>
  <c r="C4003" i="3"/>
  <c r="D4003" i="3"/>
  <c r="G4003" i="3"/>
  <c r="H4003" i="3"/>
  <c r="I4003" i="3" s="1"/>
  <c r="L4003" i="3"/>
  <c r="O4003" i="3"/>
  <c r="Y4003" i="3" s="1"/>
  <c r="C4004" i="3"/>
  <c r="D4004" i="3"/>
  <c r="G4004" i="3"/>
  <c r="H4004" i="3"/>
  <c r="I4004" i="3" s="1"/>
  <c r="L4004" i="3"/>
  <c r="O4004" i="3"/>
  <c r="Y4004" i="3" s="1"/>
  <c r="C4005" i="3"/>
  <c r="D4005" i="3"/>
  <c r="G4005" i="3"/>
  <c r="H4005" i="3"/>
  <c r="I4005" i="3" s="1"/>
  <c r="L4005" i="3"/>
  <c r="O4005" i="3"/>
  <c r="Y4005" i="3" s="1"/>
  <c r="C4006" i="3"/>
  <c r="D4006" i="3"/>
  <c r="G4006" i="3"/>
  <c r="H4006" i="3"/>
  <c r="I4006" i="3" s="1"/>
  <c r="L4006" i="3"/>
  <c r="O4006" i="3"/>
  <c r="Y4006" i="3"/>
  <c r="C4007" i="3"/>
  <c r="D4007" i="3"/>
  <c r="G4007" i="3"/>
  <c r="H4007" i="3"/>
  <c r="I4007" i="3" s="1"/>
  <c r="L4007" i="3"/>
  <c r="O4007" i="3"/>
  <c r="Y4007" i="3" s="1"/>
  <c r="C4008" i="3"/>
  <c r="D4008" i="3"/>
  <c r="G4008" i="3"/>
  <c r="H4008" i="3"/>
  <c r="I4008" i="3"/>
  <c r="J4008" i="3"/>
  <c r="L4008" i="3"/>
  <c r="O4008" i="3"/>
  <c r="Y4008" i="3" s="1"/>
  <c r="C4009" i="3"/>
  <c r="D4009" i="3"/>
  <c r="G4009" i="3"/>
  <c r="H4009" i="3"/>
  <c r="I4009" i="3"/>
  <c r="J4009" i="3" s="1"/>
  <c r="L4009" i="3"/>
  <c r="O4009" i="3"/>
  <c r="Y4009" i="3" s="1"/>
  <c r="C4010" i="3"/>
  <c r="D4010" i="3"/>
  <c r="G4010" i="3"/>
  <c r="H4010" i="3"/>
  <c r="I4010" i="3" s="1"/>
  <c r="M4010" i="3" s="1"/>
  <c r="L4010" i="3"/>
  <c r="O4010" i="3"/>
  <c r="Y4010" i="3" s="1"/>
  <c r="C4011" i="3"/>
  <c r="D4011" i="3"/>
  <c r="G4011" i="3"/>
  <c r="H4011" i="3"/>
  <c r="I4011" i="3" s="1"/>
  <c r="L4011" i="3"/>
  <c r="O4011" i="3"/>
  <c r="Y4011" i="3" s="1"/>
  <c r="C4012" i="3"/>
  <c r="D4012" i="3"/>
  <c r="G4012" i="3"/>
  <c r="H4012" i="3"/>
  <c r="I4012" i="3"/>
  <c r="M4012" i="3" s="1"/>
  <c r="L4012" i="3"/>
  <c r="O4012" i="3"/>
  <c r="Y4012" i="3" s="1"/>
  <c r="C4013" i="3"/>
  <c r="D4013" i="3"/>
  <c r="G4013" i="3"/>
  <c r="H4013" i="3"/>
  <c r="I4013" i="3"/>
  <c r="J4013" i="3" s="1"/>
  <c r="L4013" i="3"/>
  <c r="O4013" i="3"/>
  <c r="Y4013" i="3" s="1"/>
  <c r="C4014" i="3"/>
  <c r="D4014" i="3"/>
  <c r="G4014" i="3"/>
  <c r="H4014" i="3"/>
  <c r="I4014" i="3"/>
  <c r="L4014" i="3"/>
  <c r="O4014" i="3"/>
  <c r="Y4014" i="3"/>
  <c r="C4015" i="3"/>
  <c r="D4015" i="3"/>
  <c r="G4015" i="3"/>
  <c r="H4015" i="3"/>
  <c r="I4015" i="3" s="1"/>
  <c r="L4015" i="3"/>
  <c r="O4015" i="3"/>
  <c r="Y4015" i="3" s="1"/>
  <c r="C4016" i="3"/>
  <c r="D4016" i="3"/>
  <c r="G4016" i="3"/>
  <c r="H4016" i="3"/>
  <c r="I4016" i="3" s="1"/>
  <c r="J4016" i="3" s="1"/>
  <c r="L4016" i="3"/>
  <c r="O4016" i="3"/>
  <c r="Y4016" i="3" s="1"/>
  <c r="C4017" i="3"/>
  <c r="D4017" i="3"/>
  <c r="G4017" i="3"/>
  <c r="H4017" i="3"/>
  <c r="I4017" i="3" s="1"/>
  <c r="J4017" i="3" s="1"/>
  <c r="L4017" i="3"/>
  <c r="O4017" i="3"/>
  <c r="Y4017" i="3" s="1"/>
  <c r="C4018" i="3"/>
  <c r="D4018" i="3"/>
  <c r="G4018" i="3"/>
  <c r="H4018" i="3"/>
  <c r="I4018" i="3" s="1"/>
  <c r="M4018" i="3" s="1"/>
  <c r="L4018" i="3"/>
  <c r="O4018" i="3"/>
  <c r="Y4018" i="3"/>
  <c r="C4019" i="3"/>
  <c r="D4019" i="3"/>
  <c r="G4019" i="3"/>
  <c r="H4019" i="3"/>
  <c r="I4019" i="3" s="1"/>
  <c r="L4019" i="3"/>
  <c r="O4019" i="3"/>
  <c r="Y4019" i="3" s="1"/>
  <c r="C4020" i="3"/>
  <c r="D4020" i="3"/>
  <c r="G4020" i="3"/>
  <c r="H4020" i="3"/>
  <c r="I4020" i="3"/>
  <c r="M4020" i="3" s="1"/>
  <c r="J4020" i="3"/>
  <c r="L4020" i="3"/>
  <c r="O4020" i="3"/>
  <c r="Y4020" i="3" s="1"/>
  <c r="C4021" i="3"/>
  <c r="D4021" i="3"/>
  <c r="G4021" i="3"/>
  <c r="H4021" i="3"/>
  <c r="I4021" i="3"/>
  <c r="J4021" i="3" s="1"/>
  <c r="L4021" i="3"/>
  <c r="O4021" i="3"/>
  <c r="Y4021" i="3" s="1"/>
  <c r="C4022" i="3"/>
  <c r="D4022" i="3"/>
  <c r="G4022" i="3"/>
  <c r="H4022" i="3"/>
  <c r="I4022" i="3"/>
  <c r="L4022" i="3"/>
  <c r="O4022" i="3"/>
  <c r="Y4022" i="3" s="1"/>
  <c r="C4023" i="3"/>
  <c r="D4023" i="3"/>
  <c r="G4023" i="3"/>
  <c r="H4023" i="3"/>
  <c r="I4023" i="3" s="1"/>
  <c r="L4023" i="3"/>
  <c r="O4023" i="3"/>
  <c r="Y4023" i="3" s="1"/>
  <c r="C4024" i="3"/>
  <c r="D4024" i="3"/>
  <c r="G4024" i="3"/>
  <c r="H4024" i="3"/>
  <c r="I4024" i="3" s="1"/>
  <c r="J4024" i="3" s="1"/>
  <c r="L4024" i="3"/>
  <c r="O4024" i="3"/>
  <c r="Y4024" i="3" s="1"/>
  <c r="C4025" i="3"/>
  <c r="D4025" i="3"/>
  <c r="G4025" i="3"/>
  <c r="H4025" i="3"/>
  <c r="I4025" i="3" s="1"/>
  <c r="J4025" i="3" s="1"/>
  <c r="L4025" i="3"/>
  <c r="O4025" i="3"/>
  <c r="Y4025" i="3" s="1"/>
  <c r="C4026" i="3"/>
  <c r="D4026" i="3"/>
  <c r="G4026" i="3"/>
  <c r="H4026" i="3"/>
  <c r="I4026" i="3"/>
  <c r="M4026" i="3" s="1"/>
  <c r="L4026" i="3"/>
  <c r="O4026" i="3"/>
  <c r="Y4026" i="3"/>
  <c r="C4027" i="3"/>
  <c r="D4027" i="3"/>
  <c r="G4027" i="3"/>
  <c r="H4027" i="3"/>
  <c r="I4027" i="3" s="1"/>
  <c r="L4027" i="3"/>
  <c r="O4027" i="3"/>
  <c r="Y4027" i="3" s="1"/>
  <c r="C4028" i="3"/>
  <c r="D4028" i="3"/>
  <c r="G4028" i="3"/>
  <c r="H4028" i="3"/>
  <c r="I4028" i="3" s="1"/>
  <c r="L4028" i="3"/>
  <c r="O4028" i="3"/>
  <c r="Y4028" i="3" s="1"/>
  <c r="C4029" i="3"/>
  <c r="D4029" i="3"/>
  <c r="G4029" i="3"/>
  <c r="H4029" i="3"/>
  <c r="I4029" i="3" s="1"/>
  <c r="L4029" i="3"/>
  <c r="O4029" i="3"/>
  <c r="Y4029" i="3" s="1"/>
  <c r="C4030" i="3"/>
  <c r="D4030" i="3"/>
  <c r="G4030" i="3"/>
  <c r="H4030" i="3"/>
  <c r="I4030" i="3" s="1"/>
  <c r="L4030" i="3"/>
  <c r="O4030" i="3"/>
  <c r="Y4030" i="3" s="1"/>
  <c r="C4031" i="3"/>
  <c r="D4031" i="3"/>
  <c r="G4031" i="3"/>
  <c r="H4031" i="3"/>
  <c r="I4031" i="3" s="1"/>
  <c r="L4031" i="3"/>
  <c r="O4031" i="3"/>
  <c r="Y4031" i="3" s="1"/>
  <c r="C4032" i="3"/>
  <c r="D4032" i="3"/>
  <c r="G4032" i="3"/>
  <c r="H4032" i="3"/>
  <c r="I4032" i="3"/>
  <c r="J4032" i="3" s="1"/>
  <c r="L4032" i="3"/>
  <c r="O4032" i="3"/>
  <c r="Y4032" i="3" s="1"/>
  <c r="C4033" i="3"/>
  <c r="D4033" i="3"/>
  <c r="G4033" i="3"/>
  <c r="H4033" i="3"/>
  <c r="I4033" i="3"/>
  <c r="J4033" i="3" s="1"/>
  <c r="L4033" i="3"/>
  <c r="O4033" i="3"/>
  <c r="Y4033" i="3" s="1"/>
  <c r="C4034" i="3"/>
  <c r="D4034" i="3"/>
  <c r="G4034" i="3"/>
  <c r="H4034" i="3"/>
  <c r="I4034" i="3"/>
  <c r="L4034" i="3"/>
  <c r="O4034" i="3"/>
  <c r="Y4034" i="3" s="1"/>
  <c r="C4035" i="3"/>
  <c r="D4035" i="3"/>
  <c r="G4035" i="3"/>
  <c r="H4035" i="3"/>
  <c r="I4035" i="3" s="1"/>
  <c r="L4035" i="3"/>
  <c r="O4035" i="3"/>
  <c r="Y4035" i="3" s="1"/>
  <c r="C4036" i="3"/>
  <c r="D4036" i="3"/>
  <c r="G4036" i="3"/>
  <c r="H4036" i="3"/>
  <c r="I4036" i="3" s="1"/>
  <c r="L4036" i="3"/>
  <c r="O4036" i="3"/>
  <c r="Y4036" i="3" s="1"/>
  <c r="C4037" i="3"/>
  <c r="D4037" i="3"/>
  <c r="G4037" i="3"/>
  <c r="H4037" i="3"/>
  <c r="I4037" i="3" s="1"/>
  <c r="L4037" i="3"/>
  <c r="O4037" i="3"/>
  <c r="Y4037" i="3" s="1"/>
  <c r="C4038" i="3"/>
  <c r="D4038" i="3"/>
  <c r="G4038" i="3"/>
  <c r="H4038" i="3"/>
  <c r="I4038" i="3" s="1"/>
  <c r="L4038" i="3"/>
  <c r="O4038" i="3"/>
  <c r="Y4038" i="3"/>
  <c r="C4039" i="3"/>
  <c r="D4039" i="3"/>
  <c r="G4039" i="3"/>
  <c r="H4039" i="3"/>
  <c r="I4039" i="3" s="1"/>
  <c r="L4039" i="3"/>
  <c r="O4039" i="3"/>
  <c r="Y4039" i="3" s="1"/>
  <c r="C4040" i="3"/>
  <c r="D4040" i="3"/>
  <c r="G4040" i="3"/>
  <c r="H4040" i="3"/>
  <c r="I4040" i="3"/>
  <c r="J4040" i="3"/>
  <c r="L4040" i="3"/>
  <c r="O4040" i="3"/>
  <c r="Y4040" i="3" s="1"/>
  <c r="C4041" i="3"/>
  <c r="D4041" i="3"/>
  <c r="G4041" i="3"/>
  <c r="H4041" i="3"/>
  <c r="I4041" i="3"/>
  <c r="J4041" i="3" s="1"/>
  <c r="L4041" i="3"/>
  <c r="O4041" i="3"/>
  <c r="Y4041" i="3" s="1"/>
  <c r="C4042" i="3"/>
  <c r="D4042" i="3"/>
  <c r="G4042" i="3"/>
  <c r="H4042" i="3"/>
  <c r="I4042" i="3" s="1"/>
  <c r="M4042" i="3" s="1"/>
  <c r="L4042" i="3"/>
  <c r="O4042" i="3"/>
  <c r="Y4042" i="3" s="1"/>
  <c r="C4043" i="3"/>
  <c r="D4043" i="3"/>
  <c r="G4043" i="3"/>
  <c r="H4043" i="3"/>
  <c r="I4043" i="3" s="1"/>
  <c r="L4043" i="3"/>
  <c r="O4043" i="3"/>
  <c r="Y4043" i="3" s="1"/>
  <c r="C4044" i="3"/>
  <c r="D4044" i="3"/>
  <c r="G4044" i="3"/>
  <c r="H4044" i="3"/>
  <c r="I4044" i="3"/>
  <c r="M4044" i="3" s="1"/>
  <c r="L4044" i="3"/>
  <c r="O4044" i="3"/>
  <c r="Y4044" i="3" s="1"/>
  <c r="C4045" i="3"/>
  <c r="D4045" i="3"/>
  <c r="G4045" i="3"/>
  <c r="H4045" i="3"/>
  <c r="I4045" i="3"/>
  <c r="J4045" i="3" s="1"/>
  <c r="L4045" i="3"/>
  <c r="O4045" i="3"/>
  <c r="Y4045" i="3" s="1"/>
  <c r="C4046" i="3"/>
  <c r="D4046" i="3"/>
  <c r="G4046" i="3"/>
  <c r="H4046" i="3"/>
  <c r="I4046" i="3"/>
  <c r="L4046" i="3"/>
  <c r="O4046" i="3"/>
  <c r="Y4046" i="3"/>
  <c r="C4047" i="3"/>
  <c r="D4047" i="3"/>
  <c r="G4047" i="3"/>
  <c r="H4047" i="3"/>
  <c r="I4047" i="3" s="1"/>
  <c r="L4047" i="3"/>
  <c r="O4047" i="3"/>
  <c r="Y4047" i="3" s="1"/>
  <c r="C4048" i="3"/>
  <c r="D4048" i="3"/>
  <c r="G4048" i="3"/>
  <c r="H4048" i="3"/>
  <c r="I4048" i="3" s="1"/>
  <c r="J4048" i="3" s="1"/>
  <c r="L4048" i="3"/>
  <c r="O4048" i="3"/>
  <c r="Y4048" i="3" s="1"/>
  <c r="C4049" i="3"/>
  <c r="D4049" i="3"/>
  <c r="G4049" i="3"/>
  <c r="H4049" i="3"/>
  <c r="I4049" i="3" s="1"/>
  <c r="J4049" i="3" s="1"/>
  <c r="L4049" i="3"/>
  <c r="O4049" i="3"/>
  <c r="Y4049" i="3" s="1"/>
  <c r="C4050" i="3"/>
  <c r="D4050" i="3"/>
  <c r="G4050" i="3"/>
  <c r="H4050" i="3"/>
  <c r="I4050" i="3" s="1"/>
  <c r="M4050" i="3" s="1"/>
  <c r="L4050" i="3"/>
  <c r="O4050" i="3"/>
  <c r="Y4050" i="3"/>
  <c r="C4051" i="3"/>
  <c r="D4051" i="3"/>
  <c r="G4051" i="3"/>
  <c r="H4051" i="3"/>
  <c r="I4051" i="3" s="1"/>
  <c r="L4051" i="3"/>
  <c r="O4051" i="3"/>
  <c r="Y4051" i="3" s="1"/>
  <c r="C4052" i="3"/>
  <c r="D4052" i="3"/>
  <c r="G4052" i="3"/>
  <c r="H4052" i="3"/>
  <c r="I4052" i="3"/>
  <c r="M4052" i="3" s="1"/>
  <c r="J4052" i="3"/>
  <c r="L4052" i="3"/>
  <c r="O4052" i="3"/>
  <c r="Y4052" i="3" s="1"/>
  <c r="C4053" i="3"/>
  <c r="D4053" i="3"/>
  <c r="G4053" i="3"/>
  <c r="H4053" i="3"/>
  <c r="I4053" i="3"/>
  <c r="J4053" i="3" s="1"/>
  <c r="L4053" i="3"/>
  <c r="O4053" i="3"/>
  <c r="Y4053" i="3" s="1"/>
  <c r="C4054" i="3"/>
  <c r="D4054" i="3"/>
  <c r="G4054" i="3"/>
  <c r="H4054" i="3"/>
  <c r="I4054" i="3"/>
  <c r="L4054" i="3"/>
  <c r="O4054" i="3"/>
  <c r="Y4054" i="3" s="1"/>
  <c r="C4055" i="3"/>
  <c r="D4055" i="3"/>
  <c r="G4055" i="3"/>
  <c r="H4055" i="3"/>
  <c r="I4055" i="3" s="1"/>
  <c r="L4055" i="3"/>
  <c r="O4055" i="3"/>
  <c r="Y4055" i="3" s="1"/>
  <c r="C4056" i="3"/>
  <c r="D4056" i="3"/>
  <c r="G4056" i="3"/>
  <c r="H4056" i="3"/>
  <c r="I4056" i="3" s="1"/>
  <c r="J4056" i="3" s="1"/>
  <c r="L4056" i="3"/>
  <c r="O4056" i="3"/>
  <c r="Y4056" i="3" s="1"/>
  <c r="C4057" i="3"/>
  <c r="D4057" i="3"/>
  <c r="G4057" i="3"/>
  <c r="H4057" i="3"/>
  <c r="I4057" i="3" s="1"/>
  <c r="J4057" i="3" s="1"/>
  <c r="L4057" i="3"/>
  <c r="O4057" i="3"/>
  <c r="Y4057" i="3" s="1"/>
  <c r="C4058" i="3"/>
  <c r="D4058" i="3"/>
  <c r="G4058" i="3"/>
  <c r="H4058" i="3"/>
  <c r="I4058" i="3"/>
  <c r="M4058" i="3" s="1"/>
  <c r="L4058" i="3"/>
  <c r="O4058" i="3"/>
  <c r="Y4058" i="3"/>
  <c r="C4059" i="3"/>
  <c r="D4059" i="3"/>
  <c r="G4059" i="3"/>
  <c r="H4059" i="3"/>
  <c r="I4059" i="3" s="1"/>
  <c r="L4059" i="3"/>
  <c r="O4059" i="3"/>
  <c r="Y4059" i="3" s="1"/>
  <c r="C4060" i="3"/>
  <c r="D4060" i="3"/>
  <c r="G4060" i="3"/>
  <c r="H4060" i="3"/>
  <c r="I4060" i="3" s="1"/>
  <c r="L4060" i="3"/>
  <c r="O4060" i="3"/>
  <c r="Y4060" i="3" s="1"/>
  <c r="C4061" i="3"/>
  <c r="D4061" i="3"/>
  <c r="G4061" i="3"/>
  <c r="H4061" i="3"/>
  <c r="I4061" i="3" s="1"/>
  <c r="L4061" i="3"/>
  <c r="O4061" i="3"/>
  <c r="Y4061" i="3" s="1"/>
  <c r="C4062" i="3"/>
  <c r="D4062" i="3"/>
  <c r="G4062" i="3"/>
  <c r="H4062" i="3"/>
  <c r="I4062" i="3" s="1"/>
  <c r="L4062" i="3"/>
  <c r="O4062" i="3"/>
  <c r="Y4062" i="3" s="1"/>
  <c r="C4063" i="3"/>
  <c r="D4063" i="3"/>
  <c r="G4063" i="3"/>
  <c r="H4063" i="3"/>
  <c r="I4063" i="3" s="1"/>
  <c r="L4063" i="3"/>
  <c r="O4063" i="3"/>
  <c r="Y4063" i="3" s="1"/>
  <c r="C4064" i="3"/>
  <c r="D4064" i="3"/>
  <c r="G4064" i="3"/>
  <c r="H4064" i="3"/>
  <c r="I4064" i="3"/>
  <c r="J4064" i="3" s="1"/>
  <c r="L4064" i="3"/>
  <c r="O4064" i="3"/>
  <c r="Y4064" i="3" s="1"/>
  <c r="C4065" i="3"/>
  <c r="D4065" i="3"/>
  <c r="G4065" i="3"/>
  <c r="H4065" i="3"/>
  <c r="I4065" i="3"/>
  <c r="J4065" i="3" s="1"/>
  <c r="L4065" i="3"/>
  <c r="O4065" i="3"/>
  <c r="Y4065" i="3" s="1"/>
  <c r="C4066" i="3"/>
  <c r="D4066" i="3"/>
  <c r="G4066" i="3"/>
  <c r="H4066" i="3"/>
  <c r="I4066" i="3"/>
  <c r="L4066" i="3"/>
  <c r="O4066" i="3"/>
  <c r="Y4066" i="3" s="1"/>
  <c r="C4067" i="3"/>
  <c r="D4067" i="3"/>
  <c r="G4067" i="3"/>
  <c r="H4067" i="3"/>
  <c r="I4067" i="3" s="1"/>
  <c r="L4067" i="3"/>
  <c r="O4067" i="3"/>
  <c r="Y4067" i="3" s="1"/>
  <c r="C4068" i="3"/>
  <c r="D4068" i="3"/>
  <c r="G4068" i="3"/>
  <c r="H4068" i="3"/>
  <c r="I4068" i="3" s="1"/>
  <c r="L4068" i="3"/>
  <c r="O4068" i="3"/>
  <c r="Y4068" i="3" s="1"/>
  <c r="C4069" i="3"/>
  <c r="D4069" i="3"/>
  <c r="G4069" i="3"/>
  <c r="H4069" i="3"/>
  <c r="I4069" i="3" s="1"/>
  <c r="L4069" i="3"/>
  <c r="O4069" i="3"/>
  <c r="Y4069" i="3" s="1"/>
  <c r="C4070" i="3"/>
  <c r="D4070" i="3"/>
  <c r="G4070" i="3"/>
  <c r="H4070" i="3"/>
  <c r="I4070" i="3" s="1"/>
  <c r="L4070" i="3"/>
  <c r="O4070" i="3"/>
  <c r="Y4070" i="3"/>
  <c r="C4071" i="3"/>
  <c r="D4071" i="3"/>
  <c r="G4071" i="3"/>
  <c r="H4071" i="3"/>
  <c r="I4071" i="3" s="1"/>
  <c r="L4071" i="3"/>
  <c r="O4071" i="3"/>
  <c r="Y4071" i="3" s="1"/>
  <c r="C4072" i="3"/>
  <c r="D4072" i="3"/>
  <c r="G4072" i="3"/>
  <c r="H4072" i="3"/>
  <c r="I4072" i="3"/>
  <c r="J4072" i="3"/>
  <c r="L4072" i="3"/>
  <c r="O4072" i="3"/>
  <c r="Y4072" i="3" s="1"/>
  <c r="C4073" i="3"/>
  <c r="D4073" i="3"/>
  <c r="G4073" i="3"/>
  <c r="H4073" i="3"/>
  <c r="I4073" i="3"/>
  <c r="J4073" i="3" s="1"/>
  <c r="L4073" i="3"/>
  <c r="O4073" i="3"/>
  <c r="Y4073" i="3" s="1"/>
  <c r="C4074" i="3"/>
  <c r="D4074" i="3"/>
  <c r="G4074" i="3"/>
  <c r="H4074" i="3"/>
  <c r="I4074" i="3" s="1"/>
  <c r="M4074" i="3" s="1"/>
  <c r="L4074" i="3"/>
  <c r="O4074" i="3"/>
  <c r="Y4074" i="3" s="1"/>
  <c r="C4075" i="3"/>
  <c r="D4075" i="3"/>
  <c r="G4075" i="3"/>
  <c r="H4075" i="3"/>
  <c r="I4075" i="3" s="1"/>
  <c r="L4075" i="3"/>
  <c r="O4075" i="3"/>
  <c r="Y4075" i="3" s="1"/>
  <c r="C4076" i="3"/>
  <c r="D4076" i="3"/>
  <c r="G4076" i="3"/>
  <c r="H4076" i="3"/>
  <c r="I4076" i="3"/>
  <c r="M4076" i="3" s="1"/>
  <c r="L4076" i="3"/>
  <c r="O4076" i="3"/>
  <c r="Y4076" i="3" s="1"/>
  <c r="C4077" i="3"/>
  <c r="D4077" i="3"/>
  <c r="G4077" i="3"/>
  <c r="H4077" i="3"/>
  <c r="I4077" i="3"/>
  <c r="J4077" i="3" s="1"/>
  <c r="L4077" i="3"/>
  <c r="O4077" i="3"/>
  <c r="Y4077" i="3" s="1"/>
  <c r="C4078" i="3"/>
  <c r="D4078" i="3"/>
  <c r="G4078" i="3"/>
  <c r="H4078" i="3"/>
  <c r="I4078" i="3"/>
  <c r="L4078" i="3"/>
  <c r="O4078" i="3"/>
  <c r="Y4078" i="3"/>
  <c r="C4079" i="3"/>
  <c r="D4079" i="3"/>
  <c r="G4079" i="3"/>
  <c r="H4079" i="3"/>
  <c r="I4079" i="3" s="1"/>
  <c r="L4079" i="3"/>
  <c r="O4079" i="3"/>
  <c r="Y4079" i="3" s="1"/>
  <c r="C4080" i="3"/>
  <c r="D4080" i="3"/>
  <c r="G4080" i="3"/>
  <c r="H4080" i="3"/>
  <c r="I4080" i="3" s="1"/>
  <c r="J4080" i="3" s="1"/>
  <c r="L4080" i="3"/>
  <c r="O4080" i="3"/>
  <c r="Y4080" i="3" s="1"/>
  <c r="C4081" i="3"/>
  <c r="D4081" i="3"/>
  <c r="G4081" i="3"/>
  <c r="H4081" i="3"/>
  <c r="I4081" i="3" s="1"/>
  <c r="J4081" i="3" s="1"/>
  <c r="L4081" i="3"/>
  <c r="O4081" i="3"/>
  <c r="Y4081" i="3" s="1"/>
  <c r="C4082" i="3"/>
  <c r="D4082" i="3"/>
  <c r="G4082" i="3"/>
  <c r="H4082" i="3"/>
  <c r="I4082" i="3" s="1"/>
  <c r="M4082" i="3" s="1"/>
  <c r="L4082" i="3"/>
  <c r="O4082" i="3"/>
  <c r="Y4082" i="3"/>
  <c r="C4083" i="3"/>
  <c r="D4083" i="3"/>
  <c r="G4083" i="3"/>
  <c r="H4083" i="3"/>
  <c r="I4083" i="3" s="1"/>
  <c r="L4083" i="3"/>
  <c r="O4083" i="3"/>
  <c r="Y4083" i="3" s="1"/>
  <c r="C4084" i="3"/>
  <c r="D4084" i="3"/>
  <c r="G4084" i="3"/>
  <c r="H4084" i="3"/>
  <c r="I4084" i="3"/>
  <c r="M4084" i="3" s="1"/>
  <c r="J4084" i="3"/>
  <c r="L4084" i="3"/>
  <c r="O4084" i="3"/>
  <c r="Y4084" i="3" s="1"/>
  <c r="C4085" i="3"/>
  <c r="D4085" i="3"/>
  <c r="G4085" i="3"/>
  <c r="H4085" i="3"/>
  <c r="I4085" i="3"/>
  <c r="J4085" i="3" s="1"/>
  <c r="L4085" i="3"/>
  <c r="O4085" i="3"/>
  <c r="Y4085" i="3" s="1"/>
  <c r="C4086" i="3"/>
  <c r="D4086" i="3"/>
  <c r="G4086" i="3"/>
  <c r="H4086" i="3"/>
  <c r="I4086" i="3"/>
  <c r="L4086" i="3"/>
  <c r="O4086" i="3"/>
  <c r="Y4086" i="3" s="1"/>
  <c r="C4087" i="3"/>
  <c r="D4087" i="3"/>
  <c r="G4087" i="3"/>
  <c r="H4087" i="3"/>
  <c r="I4087" i="3" s="1"/>
  <c r="L4087" i="3"/>
  <c r="O4087" i="3"/>
  <c r="Y4087" i="3" s="1"/>
  <c r="C4088" i="3"/>
  <c r="D4088" i="3"/>
  <c r="G4088" i="3"/>
  <c r="H4088" i="3"/>
  <c r="I4088" i="3" s="1"/>
  <c r="J4088" i="3" s="1"/>
  <c r="L4088" i="3"/>
  <c r="O4088" i="3"/>
  <c r="Y4088" i="3" s="1"/>
  <c r="C4089" i="3"/>
  <c r="D4089" i="3"/>
  <c r="G4089" i="3"/>
  <c r="H4089" i="3"/>
  <c r="I4089" i="3" s="1"/>
  <c r="J4089" i="3" s="1"/>
  <c r="L4089" i="3"/>
  <c r="O4089" i="3"/>
  <c r="Y4089" i="3" s="1"/>
  <c r="C4090" i="3"/>
  <c r="D4090" i="3"/>
  <c r="G4090" i="3"/>
  <c r="H4090" i="3"/>
  <c r="I4090" i="3"/>
  <c r="M4090" i="3" s="1"/>
  <c r="L4090" i="3"/>
  <c r="O4090" i="3"/>
  <c r="Y4090" i="3"/>
  <c r="C4091" i="3"/>
  <c r="D4091" i="3"/>
  <c r="G4091" i="3"/>
  <c r="H4091" i="3"/>
  <c r="I4091" i="3" s="1"/>
  <c r="L4091" i="3"/>
  <c r="O4091" i="3"/>
  <c r="Y4091" i="3" s="1"/>
  <c r="C4092" i="3"/>
  <c r="D4092" i="3"/>
  <c r="G4092" i="3"/>
  <c r="H4092" i="3"/>
  <c r="I4092" i="3" s="1"/>
  <c r="L4092" i="3"/>
  <c r="O4092" i="3"/>
  <c r="Y4092" i="3" s="1"/>
  <c r="C4093" i="3"/>
  <c r="D4093" i="3"/>
  <c r="G4093" i="3"/>
  <c r="H4093" i="3"/>
  <c r="I4093" i="3" s="1"/>
  <c r="L4093" i="3"/>
  <c r="O4093" i="3"/>
  <c r="Y4093" i="3" s="1"/>
  <c r="C4094" i="3"/>
  <c r="D4094" i="3"/>
  <c r="G4094" i="3"/>
  <c r="H4094" i="3"/>
  <c r="I4094" i="3" s="1"/>
  <c r="L4094" i="3"/>
  <c r="O4094" i="3"/>
  <c r="Y4094" i="3" s="1"/>
  <c r="C4095" i="3"/>
  <c r="D4095" i="3"/>
  <c r="G4095" i="3"/>
  <c r="H4095" i="3"/>
  <c r="I4095" i="3" s="1"/>
  <c r="L4095" i="3"/>
  <c r="O4095" i="3"/>
  <c r="Y4095" i="3" s="1"/>
  <c r="C4096" i="3"/>
  <c r="D4096" i="3"/>
  <c r="G4096" i="3"/>
  <c r="H4096" i="3"/>
  <c r="I4096" i="3"/>
  <c r="J4096" i="3" s="1"/>
  <c r="L4096" i="3"/>
  <c r="O4096" i="3"/>
  <c r="Y4096" i="3" s="1"/>
  <c r="C4097" i="3"/>
  <c r="D4097" i="3"/>
  <c r="G4097" i="3"/>
  <c r="H4097" i="3"/>
  <c r="I4097" i="3"/>
  <c r="J4097" i="3" s="1"/>
  <c r="L4097" i="3"/>
  <c r="O4097" i="3"/>
  <c r="Y4097" i="3" s="1"/>
  <c r="C4098" i="3"/>
  <c r="D4098" i="3"/>
  <c r="G4098" i="3"/>
  <c r="H4098" i="3"/>
  <c r="I4098" i="3"/>
  <c r="L4098" i="3"/>
  <c r="O4098" i="3"/>
  <c r="Y4098" i="3" s="1"/>
  <c r="C4099" i="3"/>
  <c r="D4099" i="3"/>
  <c r="G4099" i="3"/>
  <c r="H4099" i="3"/>
  <c r="I4099" i="3" s="1"/>
  <c r="L4099" i="3"/>
  <c r="O4099" i="3"/>
  <c r="Y4099" i="3" s="1"/>
  <c r="C4100" i="3"/>
  <c r="D4100" i="3"/>
  <c r="G4100" i="3"/>
  <c r="H4100" i="3"/>
  <c r="I4100" i="3" s="1"/>
  <c r="L4100" i="3"/>
  <c r="O4100" i="3"/>
  <c r="Y4100" i="3" s="1"/>
  <c r="C4101" i="3"/>
  <c r="D4101" i="3"/>
  <c r="G4101" i="3"/>
  <c r="H4101" i="3"/>
  <c r="I4101" i="3" s="1"/>
  <c r="L4101" i="3"/>
  <c r="O4101" i="3"/>
  <c r="Y4101" i="3" s="1"/>
  <c r="C4102" i="3"/>
  <c r="D4102" i="3"/>
  <c r="G4102" i="3"/>
  <c r="H4102" i="3"/>
  <c r="I4102" i="3" s="1"/>
  <c r="L4102" i="3"/>
  <c r="O4102" i="3"/>
  <c r="Y4102" i="3"/>
  <c r="C4103" i="3"/>
  <c r="D4103" i="3"/>
  <c r="G4103" i="3"/>
  <c r="H4103" i="3"/>
  <c r="I4103" i="3" s="1"/>
  <c r="L4103" i="3"/>
  <c r="O4103" i="3"/>
  <c r="Y4103" i="3" s="1"/>
  <c r="C4104" i="3"/>
  <c r="D4104" i="3"/>
  <c r="G4104" i="3"/>
  <c r="H4104" i="3"/>
  <c r="I4104" i="3"/>
  <c r="J4104" i="3"/>
  <c r="L4104" i="3"/>
  <c r="O4104" i="3"/>
  <c r="Y4104" i="3" s="1"/>
  <c r="C4105" i="3"/>
  <c r="D4105" i="3"/>
  <c r="G4105" i="3"/>
  <c r="H4105" i="3"/>
  <c r="I4105" i="3"/>
  <c r="J4105" i="3" s="1"/>
  <c r="L4105" i="3"/>
  <c r="O4105" i="3"/>
  <c r="Y4105" i="3" s="1"/>
  <c r="C4106" i="3"/>
  <c r="D4106" i="3"/>
  <c r="G4106" i="3"/>
  <c r="H4106" i="3"/>
  <c r="I4106" i="3" s="1"/>
  <c r="M4106" i="3" s="1"/>
  <c r="L4106" i="3"/>
  <c r="O4106" i="3"/>
  <c r="Y4106" i="3" s="1"/>
  <c r="C4107" i="3"/>
  <c r="D4107" i="3"/>
  <c r="G4107" i="3"/>
  <c r="H4107" i="3"/>
  <c r="I4107" i="3" s="1"/>
  <c r="L4107" i="3"/>
  <c r="O4107" i="3"/>
  <c r="Y4107" i="3" s="1"/>
  <c r="C4108" i="3"/>
  <c r="D4108" i="3"/>
  <c r="G4108" i="3"/>
  <c r="H4108" i="3"/>
  <c r="I4108" i="3"/>
  <c r="M4108" i="3" s="1"/>
  <c r="L4108" i="3"/>
  <c r="O4108" i="3"/>
  <c r="Y4108" i="3" s="1"/>
  <c r="C4109" i="3"/>
  <c r="D4109" i="3"/>
  <c r="G4109" i="3"/>
  <c r="H4109" i="3"/>
  <c r="I4109" i="3"/>
  <c r="J4109" i="3" s="1"/>
  <c r="L4109" i="3"/>
  <c r="O4109" i="3"/>
  <c r="Y4109" i="3" s="1"/>
  <c r="C4110" i="3"/>
  <c r="D4110" i="3"/>
  <c r="G4110" i="3"/>
  <c r="H4110" i="3"/>
  <c r="I4110" i="3"/>
  <c r="L4110" i="3"/>
  <c r="O4110" i="3"/>
  <c r="Y4110" i="3"/>
  <c r="C4111" i="3"/>
  <c r="D4111" i="3"/>
  <c r="G4111" i="3"/>
  <c r="H4111" i="3"/>
  <c r="I4111" i="3" s="1"/>
  <c r="L4111" i="3"/>
  <c r="O4111" i="3"/>
  <c r="Y4111" i="3" s="1"/>
  <c r="C4112" i="3"/>
  <c r="D4112" i="3"/>
  <c r="G4112" i="3"/>
  <c r="H4112" i="3"/>
  <c r="I4112" i="3" s="1"/>
  <c r="J4112" i="3" s="1"/>
  <c r="L4112" i="3"/>
  <c r="O4112" i="3"/>
  <c r="Y4112" i="3" s="1"/>
  <c r="C4113" i="3"/>
  <c r="D4113" i="3"/>
  <c r="G4113" i="3"/>
  <c r="H4113" i="3"/>
  <c r="I4113" i="3" s="1"/>
  <c r="J4113" i="3" s="1"/>
  <c r="L4113" i="3"/>
  <c r="O4113" i="3"/>
  <c r="Y4113" i="3" s="1"/>
  <c r="C4114" i="3"/>
  <c r="D4114" i="3"/>
  <c r="G4114" i="3"/>
  <c r="H4114" i="3"/>
  <c r="I4114" i="3" s="1"/>
  <c r="M4114" i="3" s="1"/>
  <c r="L4114" i="3"/>
  <c r="O4114" i="3"/>
  <c r="Y4114" i="3"/>
  <c r="C4115" i="3"/>
  <c r="D4115" i="3"/>
  <c r="G4115" i="3"/>
  <c r="H4115" i="3"/>
  <c r="I4115" i="3" s="1"/>
  <c r="L4115" i="3"/>
  <c r="O4115" i="3"/>
  <c r="Y4115" i="3" s="1"/>
  <c r="C4116" i="3"/>
  <c r="D4116" i="3"/>
  <c r="G4116" i="3"/>
  <c r="H4116" i="3"/>
  <c r="I4116" i="3"/>
  <c r="M4116" i="3" s="1"/>
  <c r="J4116" i="3"/>
  <c r="L4116" i="3"/>
  <c r="O4116" i="3"/>
  <c r="Y4116" i="3" s="1"/>
  <c r="C4117" i="3"/>
  <c r="D4117" i="3"/>
  <c r="G4117" i="3"/>
  <c r="H4117" i="3"/>
  <c r="I4117" i="3"/>
  <c r="J4117" i="3" s="1"/>
  <c r="L4117" i="3"/>
  <c r="O4117" i="3"/>
  <c r="Y4117" i="3" s="1"/>
  <c r="C4118" i="3"/>
  <c r="D4118" i="3"/>
  <c r="G4118" i="3"/>
  <c r="H4118" i="3"/>
  <c r="I4118" i="3"/>
  <c r="L4118" i="3"/>
  <c r="O4118" i="3"/>
  <c r="Y4118" i="3" s="1"/>
  <c r="C4119" i="3"/>
  <c r="D4119" i="3"/>
  <c r="G4119" i="3"/>
  <c r="H4119" i="3"/>
  <c r="I4119" i="3" s="1"/>
  <c r="L4119" i="3"/>
  <c r="O4119" i="3"/>
  <c r="Y4119" i="3" s="1"/>
  <c r="C4120" i="3"/>
  <c r="D4120" i="3"/>
  <c r="G4120" i="3"/>
  <c r="H4120" i="3"/>
  <c r="I4120" i="3" s="1"/>
  <c r="J4120" i="3" s="1"/>
  <c r="L4120" i="3"/>
  <c r="O4120" i="3"/>
  <c r="Y4120" i="3" s="1"/>
  <c r="C4121" i="3"/>
  <c r="D4121" i="3"/>
  <c r="G4121" i="3"/>
  <c r="H4121" i="3"/>
  <c r="I4121" i="3" s="1"/>
  <c r="J4121" i="3" s="1"/>
  <c r="L4121" i="3"/>
  <c r="O4121" i="3"/>
  <c r="Y4121" i="3" s="1"/>
  <c r="C4122" i="3"/>
  <c r="D4122" i="3"/>
  <c r="G4122" i="3"/>
  <c r="H4122" i="3"/>
  <c r="I4122" i="3"/>
  <c r="M4122" i="3" s="1"/>
  <c r="L4122" i="3"/>
  <c r="O4122" i="3"/>
  <c r="Y4122" i="3"/>
  <c r="C4123" i="3"/>
  <c r="D4123" i="3"/>
  <c r="G4123" i="3"/>
  <c r="H4123" i="3"/>
  <c r="I4123" i="3" s="1"/>
  <c r="L4123" i="3"/>
  <c r="O4123" i="3"/>
  <c r="Y4123" i="3" s="1"/>
  <c r="C4124" i="3"/>
  <c r="D4124" i="3"/>
  <c r="G4124" i="3"/>
  <c r="H4124" i="3"/>
  <c r="I4124" i="3" s="1"/>
  <c r="L4124" i="3"/>
  <c r="O4124" i="3"/>
  <c r="Y4124" i="3" s="1"/>
  <c r="C4125" i="3"/>
  <c r="D4125" i="3"/>
  <c r="G4125" i="3"/>
  <c r="H4125" i="3"/>
  <c r="I4125" i="3" s="1"/>
  <c r="L4125" i="3"/>
  <c r="O4125" i="3"/>
  <c r="Y4125" i="3" s="1"/>
  <c r="C4126" i="3"/>
  <c r="D4126" i="3"/>
  <c r="G4126" i="3"/>
  <c r="H4126" i="3"/>
  <c r="I4126" i="3" s="1"/>
  <c r="L4126" i="3"/>
  <c r="O4126" i="3"/>
  <c r="Y4126" i="3" s="1"/>
  <c r="C4127" i="3"/>
  <c r="D4127" i="3"/>
  <c r="G4127" i="3"/>
  <c r="H4127" i="3"/>
  <c r="I4127" i="3" s="1"/>
  <c r="L4127" i="3"/>
  <c r="O4127" i="3"/>
  <c r="Y4127" i="3" s="1"/>
  <c r="C4128" i="3"/>
  <c r="D4128" i="3"/>
  <c r="G4128" i="3"/>
  <c r="H4128" i="3"/>
  <c r="I4128" i="3"/>
  <c r="J4128" i="3" s="1"/>
  <c r="L4128" i="3"/>
  <c r="O4128" i="3"/>
  <c r="Y4128" i="3" s="1"/>
  <c r="C4129" i="3"/>
  <c r="D4129" i="3"/>
  <c r="G4129" i="3"/>
  <c r="H4129" i="3"/>
  <c r="I4129" i="3"/>
  <c r="J4129" i="3" s="1"/>
  <c r="L4129" i="3"/>
  <c r="O4129" i="3"/>
  <c r="Y4129" i="3" s="1"/>
  <c r="C4130" i="3"/>
  <c r="D4130" i="3"/>
  <c r="G4130" i="3"/>
  <c r="H4130" i="3"/>
  <c r="I4130" i="3"/>
  <c r="L4130" i="3"/>
  <c r="O4130" i="3"/>
  <c r="Y4130" i="3" s="1"/>
  <c r="C4131" i="3"/>
  <c r="D4131" i="3"/>
  <c r="G4131" i="3"/>
  <c r="H4131" i="3"/>
  <c r="I4131" i="3" s="1"/>
  <c r="L4131" i="3"/>
  <c r="O4131" i="3"/>
  <c r="Y4131" i="3" s="1"/>
  <c r="C4132" i="3"/>
  <c r="D4132" i="3"/>
  <c r="G4132" i="3"/>
  <c r="H4132" i="3"/>
  <c r="I4132" i="3" s="1"/>
  <c r="L4132" i="3"/>
  <c r="O4132" i="3"/>
  <c r="Y4132" i="3" s="1"/>
  <c r="C4133" i="3"/>
  <c r="D4133" i="3"/>
  <c r="G4133" i="3"/>
  <c r="H4133" i="3"/>
  <c r="I4133" i="3" s="1"/>
  <c r="L4133" i="3"/>
  <c r="O4133" i="3"/>
  <c r="Y4133" i="3" s="1"/>
  <c r="C4134" i="3"/>
  <c r="D4134" i="3"/>
  <c r="G4134" i="3"/>
  <c r="H4134" i="3"/>
  <c r="I4134" i="3" s="1"/>
  <c r="L4134" i="3"/>
  <c r="O4134" i="3"/>
  <c r="Y4134" i="3"/>
  <c r="C4135" i="3"/>
  <c r="D4135" i="3"/>
  <c r="G4135" i="3"/>
  <c r="H4135" i="3"/>
  <c r="I4135" i="3" s="1"/>
  <c r="L4135" i="3"/>
  <c r="O4135" i="3"/>
  <c r="Y4135" i="3" s="1"/>
  <c r="C4136" i="3"/>
  <c r="D4136" i="3"/>
  <c r="G4136" i="3"/>
  <c r="H4136" i="3"/>
  <c r="I4136" i="3"/>
  <c r="J4136" i="3"/>
  <c r="L4136" i="3"/>
  <c r="O4136" i="3"/>
  <c r="Y4136" i="3" s="1"/>
  <c r="C4137" i="3"/>
  <c r="D4137" i="3"/>
  <c r="G4137" i="3"/>
  <c r="H4137" i="3"/>
  <c r="I4137" i="3"/>
  <c r="J4137" i="3" s="1"/>
  <c r="L4137" i="3"/>
  <c r="O4137" i="3"/>
  <c r="Y4137" i="3" s="1"/>
  <c r="C4138" i="3"/>
  <c r="D4138" i="3"/>
  <c r="G4138" i="3"/>
  <c r="H4138" i="3"/>
  <c r="I4138" i="3" s="1"/>
  <c r="M4138" i="3" s="1"/>
  <c r="L4138" i="3"/>
  <c r="O4138" i="3"/>
  <c r="Y4138" i="3" s="1"/>
  <c r="C4139" i="3"/>
  <c r="D4139" i="3"/>
  <c r="G4139" i="3"/>
  <c r="H4139" i="3"/>
  <c r="I4139" i="3" s="1"/>
  <c r="L4139" i="3"/>
  <c r="O4139" i="3"/>
  <c r="Y4139" i="3" s="1"/>
  <c r="C4140" i="3"/>
  <c r="D4140" i="3"/>
  <c r="G4140" i="3"/>
  <c r="H4140" i="3"/>
  <c r="I4140" i="3"/>
  <c r="M4140" i="3" s="1"/>
  <c r="L4140" i="3"/>
  <c r="O4140" i="3"/>
  <c r="Y4140" i="3" s="1"/>
  <c r="C4141" i="3"/>
  <c r="D4141" i="3"/>
  <c r="G4141" i="3"/>
  <c r="H4141" i="3"/>
  <c r="I4141" i="3"/>
  <c r="J4141" i="3" s="1"/>
  <c r="L4141" i="3"/>
  <c r="O4141" i="3"/>
  <c r="Y4141" i="3" s="1"/>
  <c r="C4142" i="3"/>
  <c r="D4142" i="3"/>
  <c r="G4142" i="3"/>
  <c r="H4142" i="3"/>
  <c r="I4142" i="3"/>
  <c r="L4142" i="3"/>
  <c r="O4142" i="3"/>
  <c r="Y4142" i="3"/>
  <c r="C4143" i="3"/>
  <c r="D4143" i="3"/>
  <c r="G4143" i="3"/>
  <c r="H4143" i="3"/>
  <c r="I4143" i="3" s="1"/>
  <c r="L4143" i="3"/>
  <c r="O4143" i="3"/>
  <c r="Y4143" i="3" s="1"/>
  <c r="C4144" i="3"/>
  <c r="D4144" i="3"/>
  <c r="G4144" i="3"/>
  <c r="H4144" i="3"/>
  <c r="I4144" i="3" s="1"/>
  <c r="J4144" i="3" s="1"/>
  <c r="L4144" i="3"/>
  <c r="O4144" i="3"/>
  <c r="Y4144" i="3" s="1"/>
  <c r="C4145" i="3"/>
  <c r="D4145" i="3"/>
  <c r="G4145" i="3"/>
  <c r="H4145" i="3"/>
  <c r="I4145" i="3" s="1"/>
  <c r="J4145" i="3" s="1"/>
  <c r="L4145" i="3"/>
  <c r="O4145" i="3"/>
  <c r="Y4145" i="3" s="1"/>
  <c r="C4146" i="3"/>
  <c r="D4146" i="3"/>
  <c r="G4146" i="3"/>
  <c r="H4146" i="3"/>
  <c r="I4146" i="3" s="1"/>
  <c r="M4146" i="3" s="1"/>
  <c r="L4146" i="3"/>
  <c r="O4146" i="3"/>
  <c r="Y4146" i="3"/>
  <c r="C4147" i="3"/>
  <c r="D4147" i="3"/>
  <c r="G4147" i="3"/>
  <c r="H4147" i="3"/>
  <c r="I4147" i="3" s="1"/>
  <c r="L4147" i="3"/>
  <c r="O4147" i="3"/>
  <c r="Y4147" i="3" s="1"/>
  <c r="C4148" i="3"/>
  <c r="D4148" i="3"/>
  <c r="G4148" i="3"/>
  <c r="H4148" i="3"/>
  <c r="I4148" i="3"/>
  <c r="M4148" i="3" s="1"/>
  <c r="J4148" i="3"/>
  <c r="L4148" i="3"/>
  <c r="O4148" i="3"/>
  <c r="Y4148" i="3" s="1"/>
  <c r="C4149" i="3"/>
  <c r="D4149" i="3"/>
  <c r="G4149" i="3"/>
  <c r="H4149" i="3"/>
  <c r="I4149" i="3"/>
  <c r="J4149" i="3" s="1"/>
  <c r="L4149" i="3"/>
  <c r="O4149" i="3"/>
  <c r="Y4149" i="3" s="1"/>
  <c r="C4150" i="3"/>
  <c r="D4150" i="3"/>
  <c r="G4150" i="3"/>
  <c r="H4150" i="3"/>
  <c r="I4150" i="3"/>
  <c r="L4150" i="3"/>
  <c r="O4150" i="3"/>
  <c r="Y4150" i="3" s="1"/>
  <c r="C4151" i="3"/>
  <c r="D4151" i="3"/>
  <c r="G4151" i="3"/>
  <c r="H4151" i="3"/>
  <c r="I4151" i="3" s="1"/>
  <c r="L4151" i="3"/>
  <c r="O4151" i="3"/>
  <c r="Y4151" i="3" s="1"/>
  <c r="C4152" i="3"/>
  <c r="D4152" i="3"/>
  <c r="G4152" i="3"/>
  <c r="H4152" i="3"/>
  <c r="I4152" i="3" s="1"/>
  <c r="J4152" i="3" s="1"/>
  <c r="L4152" i="3"/>
  <c r="O4152" i="3"/>
  <c r="Y4152" i="3" s="1"/>
  <c r="C4153" i="3"/>
  <c r="D4153" i="3"/>
  <c r="G4153" i="3"/>
  <c r="H4153" i="3"/>
  <c r="I4153" i="3" s="1"/>
  <c r="J4153" i="3" s="1"/>
  <c r="L4153" i="3"/>
  <c r="O4153" i="3"/>
  <c r="Y4153" i="3" s="1"/>
  <c r="C4154" i="3"/>
  <c r="D4154" i="3"/>
  <c r="G4154" i="3"/>
  <c r="H4154" i="3"/>
  <c r="I4154" i="3"/>
  <c r="M4154" i="3" s="1"/>
  <c r="L4154" i="3"/>
  <c r="O4154" i="3"/>
  <c r="Y4154" i="3"/>
  <c r="C4155" i="3"/>
  <c r="D4155" i="3"/>
  <c r="G4155" i="3"/>
  <c r="H4155" i="3"/>
  <c r="I4155" i="3" s="1"/>
  <c r="L4155" i="3"/>
  <c r="O4155" i="3"/>
  <c r="Y4155" i="3" s="1"/>
  <c r="C4156" i="3"/>
  <c r="D4156" i="3"/>
  <c r="G4156" i="3"/>
  <c r="H4156" i="3"/>
  <c r="I4156" i="3" s="1"/>
  <c r="L4156" i="3"/>
  <c r="O4156" i="3"/>
  <c r="Y4156" i="3" s="1"/>
  <c r="C4157" i="3"/>
  <c r="D4157" i="3"/>
  <c r="G4157" i="3"/>
  <c r="H4157" i="3"/>
  <c r="I4157" i="3" s="1"/>
  <c r="L4157" i="3"/>
  <c r="O4157" i="3"/>
  <c r="Y4157" i="3" s="1"/>
  <c r="C4158" i="3"/>
  <c r="D4158" i="3"/>
  <c r="G4158" i="3"/>
  <c r="H4158" i="3"/>
  <c r="I4158" i="3" s="1"/>
  <c r="L4158" i="3"/>
  <c r="O4158" i="3"/>
  <c r="Y4158" i="3" s="1"/>
  <c r="C4159" i="3"/>
  <c r="D4159" i="3"/>
  <c r="G4159" i="3"/>
  <c r="H4159" i="3"/>
  <c r="I4159" i="3" s="1"/>
  <c r="L4159" i="3"/>
  <c r="O4159" i="3"/>
  <c r="Y4159" i="3" s="1"/>
  <c r="C4160" i="3"/>
  <c r="D4160" i="3"/>
  <c r="G4160" i="3"/>
  <c r="H4160" i="3"/>
  <c r="I4160" i="3"/>
  <c r="J4160" i="3" s="1"/>
  <c r="L4160" i="3"/>
  <c r="O4160" i="3"/>
  <c r="Y4160" i="3" s="1"/>
  <c r="C4161" i="3"/>
  <c r="D4161" i="3"/>
  <c r="G4161" i="3"/>
  <c r="H4161" i="3"/>
  <c r="I4161" i="3"/>
  <c r="J4161" i="3" s="1"/>
  <c r="L4161" i="3"/>
  <c r="O4161" i="3"/>
  <c r="Y4161" i="3" s="1"/>
  <c r="C4162" i="3"/>
  <c r="D4162" i="3"/>
  <c r="G4162" i="3"/>
  <c r="H4162" i="3"/>
  <c r="I4162" i="3"/>
  <c r="L4162" i="3"/>
  <c r="O4162" i="3"/>
  <c r="Y4162" i="3" s="1"/>
  <c r="C4163" i="3"/>
  <c r="D4163" i="3"/>
  <c r="G4163" i="3"/>
  <c r="H4163" i="3"/>
  <c r="I4163" i="3" s="1"/>
  <c r="L4163" i="3"/>
  <c r="O4163" i="3"/>
  <c r="Y4163" i="3" s="1"/>
  <c r="C4164" i="3"/>
  <c r="D4164" i="3"/>
  <c r="G4164" i="3"/>
  <c r="H4164" i="3"/>
  <c r="I4164" i="3" s="1"/>
  <c r="L4164" i="3"/>
  <c r="O4164" i="3"/>
  <c r="Y4164" i="3" s="1"/>
  <c r="C4165" i="3"/>
  <c r="D4165" i="3"/>
  <c r="G4165" i="3"/>
  <c r="H4165" i="3"/>
  <c r="I4165" i="3" s="1"/>
  <c r="L4165" i="3"/>
  <c r="O4165" i="3"/>
  <c r="Y4165" i="3" s="1"/>
  <c r="C4166" i="3"/>
  <c r="D4166" i="3"/>
  <c r="G4166" i="3"/>
  <c r="H4166" i="3"/>
  <c r="I4166" i="3" s="1"/>
  <c r="L4166" i="3"/>
  <c r="O4166" i="3"/>
  <c r="Y4166" i="3"/>
  <c r="C4167" i="3"/>
  <c r="D4167" i="3"/>
  <c r="G4167" i="3"/>
  <c r="H4167" i="3"/>
  <c r="I4167" i="3" s="1"/>
  <c r="L4167" i="3"/>
  <c r="O4167" i="3"/>
  <c r="Y4167" i="3" s="1"/>
  <c r="C4168" i="3"/>
  <c r="D4168" i="3"/>
  <c r="G4168" i="3"/>
  <c r="H4168" i="3"/>
  <c r="I4168" i="3"/>
  <c r="J4168" i="3"/>
  <c r="L4168" i="3"/>
  <c r="O4168" i="3"/>
  <c r="Y4168" i="3" s="1"/>
  <c r="C4169" i="3"/>
  <c r="D4169" i="3"/>
  <c r="G4169" i="3"/>
  <c r="H4169" i="3"/>
  <c r="I4169" i="3"/>
  <c r="J4169" i="3" s="1"/>
  <c r="L4169" i="3"/>
  <c r="O4169" i="3"/>
  <c r="Y4169" i="3" s="1"/>
  <c r="C4170" i="3"/>
  <c r="D4170" i="3"/>
  <c r="G4170" i="3"/>
  <c r="H4170" i="3"/>
  <c r="I4170" i="3" s="1"/>
  <c r="M4170" i="3" s="1"/>
  <c r="L4170" i="3"/>
  <c r="O4170" i="3"/>
  <c r="Y4170" i="3" s="1"/>
  <c r="C4171" i="3"/>
  <c r="D4171" i="3"/>
  <c r="G4171" i="3"/>
  <c r="H4171" i="3"/>
  <c r="I4171" i="3" s="1"/>
  <c r="L4171" i="3"/>
  <c r="O4171" i="3"/>
  <c r="Y4171" i="3" s="1"/>
  <c r="C4172" i="3"/>
  <c r="D4172" i="3"/>
  <c r="G4172" i="3"/>
  <c r="H4172" i="3"/>
  <c r="I4172" i="3"/>
  <c r="M4172" i="3" s="1"/>
  <c r="L4172" i="3"/>
  <c r="O4172" i="3"/>
  <c r="Y4172" i="3" s="1"/>
  <c r="C4173" i="3"/>
  <c r="D4173" i="3"/>
  <c r="G4173" i="3"/>
  <c r="H4173" i="3"/>
  <c r="I4173" i="3"/>
  <c r="J4173" i="3" s="1"/>
  <c r="L4173" i="3"/>
  <c r="O4173" i="3"/>
  <c r="Y4173" i="3" s="1"/>
  <c r="C4174" i="3"/>
  <c r="D4174" i="3"/>
  <c r="G4174" i="3"/>
  <c r="H4174" i="3"/>
  <c r="I4174" i="3"/>
  <c r="L4174" i="3"/>
  <c r="O4174" i="3"/>
  <c r="Y4174" i="3"/>
  <c r="C4175" i="3"/>
  <c r="D4175" i="3"/>
  <c r="G4175" i="3"/>
  <c r="H4175" i="3"/>
  <c r="I4175" i="3" s="1"/>
  <c r="L4175" i="3"/>
  <c r="O4175" i="3"/>
  <c r="Y4175" i="3" s="1"/>
  <c r="C4176" i="3"/>
  <c r="D4176" i="3"/>
  <c r="G4176" i="3"/>
  <c r="H4176" i="3"/>
  <c r="I4176" i="3" s="1"/>
  <c r="J4176" i="3" s="1"/>
  <c r="L4176" i="3"/>
  <c r="O4176" i="3"/>
  <c r="Y4176" i="3" s="1"/>
  <c r="C4177" i="3"/>
  <c r="D4177" i="3"/>
  <c r="G4177" i="3"/>
  <c r="H4177" i="3"/>
  <c r="I4177" i="3" s="1"/>
  <c r="J4177" i="3" s="1"/>
  <c r="L4177" i="3"/>
  <c r="O4177" i="3"/>
  <c r="Y4177" i="3" s="1"/>
  <c r="C4178" i="3"/>
  <c r="D4178" i="3"/>
  <c r="G4178" i="3"/>
  <c r="H4178" i="3"/>
  <c r="I4178" i="3" s="1"/>
  <c r="M4178" i="3" s="1"/>
  <c r="L4178" i="3"/>
  <c r="O4178" i="3"/>
  <c r="Y4178" i="3"/>
  <c r="C4179" i="3"/>
  <c r="D4179" i="3"/>
  <c r="G4179" i="3"/>
  <c r="H4179" i="3"/>
  <c r="I4179" i="3" s="1"/>
  <c r="L4179" i="3"/>
  <c r="O4179" i="3"/>
  <c r="Y4179" i="3" s="1"/>
  <c r="C4180" i="3"/>
  <c r="D4180" i="3"/>
  <c r="G4180" i="3"/>
  <c r="H4180" i="3"/>
  <c r="I4180" i="3"/>
  <c r="M4180" i="3" s="1"/>
  <c r="J4180" i="3"/>
  <c r="L4180" i="3"/>
  <c r="O4180" i="3"/>
  <c r="Y4180" i="3" s="1"/>
  <c r="C4181" i="3"/>
  <c r="D4181" i="3"/>
  <c r="G4181" i="3"/>
  <c r="H4181" i="3"/>
  <c r="I4181" i="3"/>
  <c r="J4181" i="3" s="1"/>
  <c r="L4181" i="3"/>
  <c r="O4181" i="3"/>
  <c r="Y4181" i="3" s="1"/>
  <c r="C4182" i="3"/>
  <c r="D4182" i="3"/>
  <c r="G4182" i="3"/>
  <c r="H4182" i="3"/>
  <c r="I4182" i="3"/>
  <c r="L4182" i="3"/>
  <c r="O4182" i="3"/>
  <c r="Y4182" i="3" s="1"/>
  <c r="C4183" i="3"/>
  <c r="D4183" i="3"/>
  <c r="G4183" i="3"/>
  <c r="H4183" i="3"/>
  <c r="I4183" i="3" s="1"/>
  <c r="L4183" i="3"/>
  <c r="O4183" i="3"/>
  <c r="Y4183" i="3" s="1"/>
  <c r="C4184" i="3"/>
  <c r="D4184" i="3"/>
  <c r="G4184" i="3"/>
  <c r="H4184" i="3"/>
  <c r="I4184" i="3" s="1"/>
  <c r="J4184" i="3" s="1"/>
  <c r="L4184" i="3"/>
  <c r="O4184" i="3"/>
  <c r="Y4184" i="3" s="1"/>
  <c r="C4185" i="3"/>
  <c r="D4185" i="3"/>
  <c r="G4185" i="3"/>
  <c r="H4185" i="3"/>
  <c r="I4185" i="3" s="1"/>
  <c r="J4185" i="3" s="1"/>
  <c r="L4185" i="3"/>
  <c r="O4185" i="3"/>
  <c r="Y4185" i="3" s="1"/>
  <c r="C4186" i="3"/>
  <c r="D4186" i="3"/>
  <c r="G4186" i="3"/>
  <c r="H4186" i="3"/>
  <c r="I4186" i="3"/>
  <c r="M4186" i="3" s="1"/>
  <c r="L4186" i="3"/>
  <c r="O4186" i="3"/>
  <c r="Y4186" i="3"/>
  <c r="C4187" i="3"/>
  <c r="D4187" i="3"/>
  <c r="G4187" i="3"/>
  <c r="H4187" i="3"/>
  <c r="I4187" i="3" s="1"/>
  <c r="L4187" i="3"/>
  <c r="O4187" i="3"/>
  <c r="Y4187" i="3" s="1"/>
  <c r="C4188" i="3"/>
  <c r="D4188" i="3"/>
  <c r="G4188" i="3"/>
  <c r="H4188" i="3"/>
  <c r="I4188" i="3" s="1"/>
  <c r="L4188" i="3"/>
  <c r="O4188" i="3"/>
  <c r="Y4188" i="3" s="1"/>
  <c r="C4189" i="3"/>
  <c r="D4189" i="3"/>
  <c r="G4189" i="3"/>
  <c r="H4189" i="3"/>
  <c r="I4189" i="3" s="1"/>
  <c r="L4189" i="3"/>
  <c r="O4189" i="3"/>
  <c r="Y4189" i="3" s="1"/>
  <c r="C4190" i="3"/>
  <c r="D4190" i="3"/>
  <c r="G4190" i="3"/>
  <c r="H4190" i="3"/>
  <c r="I4190" i="3" s="1"/>
  <c r="L4190" i="3"/>
  <c r="O4190" i="3"/>
  <c r="Y4190" i="3" s="1"/>
  <c r="C4191" i="3"/>
  <c r="D4191" i="3"/>
  <c r="G4191" i="3"/>
  <c r="H4191" i="3"/>
  <c r="I4191" i="3" s="1"/>
  <c r="L4191" i="3"/>
  <c r="O4191" i="3"/>
  <c r="Y4191" i="3" s="1"/>
  <c r="C4192" i="3"/>
  <c r="D4192" i="3"/>
  <c r="G4192" i="3"/>
  <c r="H4192" i="3"/>
  <c r="I4192" i="3"/>
  <c r="J4192" i="3" s="1"/>
  <c r="L4192" i="3"/>
  <c r="O4192" i="3"/>
  <c r="Y4192" i="3" s="1"/>
  <c r="C4193" i="3"/>
  <c r="D4193" i="3"/>
  <c r="G4193" i="3"/>
  <c r="H4193" i="3"/>
  <c r="I4193" i="3"/>
  <c r="J4193" i="3" s="1"/>
  <c r="L4193" i="3"/>
  <c r="O4193" i="3"/>
  <c r="Y4193" i="3" s="1"/>
  <c r="C4194" i="3"/>
  <c r="D4194" i="3"/>
  <c r="G4194" i="3"/>
  <c r="H4194" i="3"/>
  <c r="I4194" i="3"/>
  <c r="L4194" i="3"/>
  <c r="O4194" i="3"/>
  <c r="Y4194" i="3" s="1"/>
  <c r="C4195" i="3"/>
  <c r="D4195" i="3"/>
  <c r="G4195" i="3"/>
  <c r="H4195" i="3"/>
  <c r="I4195" i="3" s="1"/>
  <c r="L4195" i="3"/>
  <c r="O4195" i="3"/>
  <c r="Y4195" i="3" s="1"/>
  <c r="C4196" i="3"/>
  <c r="D4196" i="3"/>
  <c r="G4196" i="3"/>
  <c r="H4196" i="3"/>
  <c r="I4196" i="3" s="1"/>
  <c r="L4196" i="3"/>
  <c r="O4196" i="3"/>
  <c r="Y4196" i="3" s="1"/>
  <c r="C4197" i="3"/>
  <c r="D4197" i="3"/>
  <c r="G4197" i="3"/>
  <c r="H4197" i="3"/>
  <c r="I4197" i="3" s="1"/>
  <c r="L4197" i="3"/>
  <c r="O4197" i="3"/>
  <c r="Y4197" i="3" s="1"/>
  <c r="C4198" i="3"/>
  <c r="D4198" i="3"/>
  <c r="G4198" i="3"/>
  <c r="H4198" i="3"/>
  <c r="I4198" i="3" s="1"/>
  <c r="L4198" i="3"/>
  <c r="O4198" i="3"/>
  <c r="Y4198" i="3"/>
  <c r="C4199" i="3"/>
  <c r="D4199" i="3"/>
  <c r="G4199" i="3"/>
  <c r="H4199" i="3"/>
  <c r="I4199" i="3" s="1"/>
  <c r="L4199" i="3"/>
  <c r="O4199" i="3"/>
  <c r="Y4199" i="3" s="1"/>
  <c r="C4200" i="3"/>
  <c r="D4200" i="3"/>
  <c r="G4200" i="3"/>
  <c r="H4200" i="3"/>
  <c r="I4200" i="3"/>
  <c r="J4200" i="3"/>
  <c r="L4200" i="3"/>
  <c r="O4200" i="3"/>
  <c r="Y4200" i="3" s="1"/>
  <c r="C4201" i="3"/>
  <c r="D4201" i="3"/>
  <c r="G4201" i="3"/>
  <c r="H4201" i="3"/>
  <c r="I4201" i="3"/>
  <c r="J4201" i="3" s="1"/>
  <c r="L4201" i="3"/>
  <c r="O4201" i="3"/>
  <c r="Y4201" i="3" s="1"/>
  <c r="C4202" i="3"/>
  <c r="D4202" i="3"/>
  <c r="G4202" i="3"/>
  <c r="H4202" i="3"/>
  <c r="I4202" i="3" s="1"/>
  <c r="M4202" i="3" s="1"/>
  <c r="L4202" i="3"/>
  <c r="O4202" i="3"/>
  <c r="Y4202" i="3" s="1"/>
  <c r="C4203" i="3"/>
  <c r="D4203" i="3"/>
  <c r="G4203" i="3"/>
  <c r="H4203" i="3"/>
  <c r="I4203" i="3" s="1"/>
  <c r="L4203" i="3"/>
  <c r="O4203" i="3"/>
  <c r="Y4203" i="3" s="1"/>
  <c r="C4204" i="3"/>
  <c r="D4204" i="3"/>
  <c r="G4204" i="3"/>
  <c r="H4204" i="3"/>
  <c r="I4204" i="3"/>
  <c r="M4204" i="3" s="1"/>
  <c r="L4204" i="3"/>
  <c r="O4204" i="3"/>
  <c r="Y4204" i="3" s="1"/>
  <c r="C4205" i="3"/>
  <c r="D4205" i="3"/>
  <c r="G4205" i="3"/>
  <c r="H4205" i="3"/>
  <c r="I4205" i="3"/>
  <c r="J4205" i="3" s="1"/>
  <c r="L4205" i="3"/>
  <c r="O4205" i="3"/>
  <c r="Y4205" i="3" s="1"/>
  <c r="C4206" i="3"/>
  <c r="D4206" i="3"/>
  <c r="G4206" i="3"/>
  <c r="H4206" i="3"/>
  <c r="I4206" i="3"/>
  <c r="L4206" i="3"/>
  <c r="O4206" i="3"/>
  <c r="Y4206" i="3"/>
  <c r="C4207" i="3"/>
  <c r="D4207" i="3"/>
  <c r="G4207" i="3"/>
  <c r="H4207" i="3"/>
  <c r="I4207" i="3" s="1"/>
  <c r="L4207" i="3"/>
  <c r="O4207" i="3"/>
  <c r="Y4207" i="3" s="1"/>
  <c r="C4208" i="3"/>
  <c r="D4208" i="3"/>
  <c r="G4208" i="3"/>
  <c r="H4208" i="3"/>
  <c r="I4208" i="3" s="1"/>
  <c r="J4208" i="3" s="1"/>
  <c r="L4208" i="3"/>
  <c r="O4208" i="3"/>
  <c r="Y4208" i="3" s="1"/>
  <c r="C4209" i="3"/>
  <c r="D4209" i="3"/>
  <c r="G4209" i="3"/>
  <c r="H4209" i="3"/>
  <c r="I4209" i="3" s="1"/>
  <c r="J4209" i="3" s="1"/>
  <c r="L4209" i="3"/>
  <c r="O4209" i="3"/>
  <c r="Y4209" i="3" s="1"/>
  <c r="C4210" i="3"/>
  <c r="D4210" i="3"/>
  <c r="G4210" i="3"/>
  <c r="H4210" i="3"/>
  <c r="I4210" i="3" s="1"/>
  <c r="M4210" i="3" s="1"/>
  <c r="L4210" i="3"/>
  <c r="O4210" i="3"/>
  <c r="Y4210" i="3"/>
  <c r="C4211" i="3"/>
  <c r="D4211" i="3"/>
  <c r="G4211" i="3"/>
  <c r="H4211" i="3"/>
  <c r="I4211" i="3" s="1"/>
  <c r="L4211" i="3"/>
  <c r="O4211" i="3"/>
  <c r="Y4211" i="3" s="1"/>
  <c r="C4212" i="3"/>
  <c r="D4212" i="3"/>
  <c r="G4212" i="3"/>
  <c r="H4212" i="3"/>
  <c r="I4212" i="3"/>
  <c r="M4212" i="3" s="1"/>
  <c r="J4212" i="3"/>
  <c r="L4212" i="3"/>
  <c r="O4212" i="3"/>
  <c r="Y4212" i="3" s="1"/>
  <c r="C4213" i="3"/>
  <c r="D4213" i="3"/>
  <c r="G4213" i="3"/>
  <c r="H4213" i="3"/>
  <c r="I4213" i="3"/>
  <c r="J4213" i="3" s="1"/>
  <c r="L4213" i="3"/>
  <c r="O4213" i="3"/>
  <c r="Y4213" i="3" s="1"/>
  <c r="C4214" i="3"/>
  <c r="D4214" i="3"/>
  <c r="G4214" i="3"/>
  <c r="H4214" i="3"/>
  <c r="I4214" i="3"/>
  <c r="L4214" i="3"/>
  <c r="O4214" i="3"/>
  <c r="Y4214" i="3" s="1"/>
  <c r="C4215" i="3"/>
  <c r="D4215" i="3"/>
  <c r="G4215" i="3"/>
  <c r="H4215" i="3"/>
  <c r="I4215" i="3" s="1"/>
  <c r="L4215" i="3"/>
  <c r="O4215" i="3"/>
  <c r="Y4215" i="3" s="1"/>
  <c r="C4216" i="3"/>
  <c r="D4216" i="3"/>
  <c r="G4216" i="3"/>
  <c r="H4216" i="3"/>
  <c r="I4216" i="3" s="1"/>
  <c r="J4216" i="3" s="1"/>
  <c r="L4216" i="3"/>
  <c r="O4216" i="3"/>
  <c r="Y4216" i="3" s="1"/>
  <c r="C4217" i="3"/>
  <c r="D4217" i="3"/>
  <c r="G4217" i="3"/>
  <c r="H4217" i="3"/>
  <c r="I4217" i="3" s="1"/>
  <c r="J4217" i="3" s="1"/>
  <c r="L4217" i="3"/>
  <c r="O4217" i="3"/>
  <c r="Y4217" i="3" s="1"/>
  <c r="C4218" i="3"/>
  <c r="D4218" i="3"/>
  <c r="G4218" i="3"/>
  <c r="H4218" i="3"/>
  <c r="I4218" i="3"/>
  <c r="M4218" i="3" s="1"/>
  <c r="L4218" i="3"/>
  <c r="O4218" i="3"/>
  <c r="Y4218" i="3"/>
  <c r="C4219" i="3"/>
  <c r="D4219" i="3"/>
  <c r="G4219" i="3"/>
  <c r="H4219" i="3"/>
  <c r="I4219" i="3" s="1"/>
  <c r="L4219" i="3"/>
  <c r="O4219" i="3"/>
  <c r="Y4219" i="3" s="1"/>
  <c r="C4220" i="3"/>
  <c r="D4220" i="3"/>
  <c r="G4220" i="3"/>
  <c r="H4220" i="3"/>
  <c r="I4220" i="3" s="1"/>
  <c r="L4220" i="3"/>
  <c r="O4220" i="3"/>
  <c r="Y4220" i="3" s="1"/>
  <c r="C4221" i="3"/>
  <c r="D4221" i="3"/>
  <c r="G4221" i="3"/>
  <c r="H4221" i="3"/>
  <c r="I4221" i="3" s="1"/>
  <c r="J4221" i="3" s="1"/>
  <c r="L4221" i="3"/>
  <c r="M4221" i="3"/>
  <c r="O4221" i="3"/>
  <c r="Y4221" i="3" s="1"/>
  <c r="C4222" i="3"/>
  <c r="D4222" i="3"/>
  <c r="G4222" i="3"/>
  <c r="H4222" i="3"/>
  <c r="I4222" i="3" s="1"/>
  <c r="L4222" i="3"/>
  <c r="O4222" i="3"/>
  <c r="Y4222" i="3" s="1"/>
  <c r="C4223" i="3"/>
  <c r="D4223" i="3"/>
  <c r="G4223" i="3"/>
  <c r="H4223" i="3"/>
  <c r="I4223" i="3" s="1"/>
  <c r="L4223" i="3"/>
  <c r="O4223" i="3"/>
  <c r="Y4223" i="3" s="1"/>
  <c r="C4224" i="3"/>
  <c r="D4224" i="3"/>
  <c r="G4224" i="3"/>
  <c r="H4224" i="3"/>
  <c r="I4224" i="3"/>
  <c r="J4224" i="3" s="1"/>
  <c r="L4224" i="3"/>
  <c r="O4224" i="3"/>
  <c r="Y4224" i="3" s="1"/>
  <c r="C4225" i="3"/>
  <c r="D4225" i="3"/>
  <c r="G4225" i="3"/>
  <c r="H4225" i="3"/>
  <c r="I4225" i="3"/>
  <c r="J4225" i="3" s="1"/>
  <c r="L4225" i="3"/>
  <c r="O4225" i="3"/>
  <c r="Y4225" i="3" s="1"/>
  <c r="C4226" i="3"/>
  <c r="D4226" i="3"/>
  <c r="G4226" i="3"/>
  <c r="H4226" i="3"/>
  <c r="I4226" i="3"/>
  <c r="L4226" i="3"/>
  <c r="O4226" i="3"/>
  <c r="Y4226" i="3" s="1"/>
  <c r="C4227" i="3"/>
  <c r="D4227" i="3"/>
  <c r="G4227" i="3"/>
  <c r="H4227" i="3"/>
  <c r="I4227" i="3" s="1"/>
  <c r="L4227" i="3"/>
  <c r="O4227" i="3"/>
  <c r="Y4227" i="3" s="1"/>
  <c r="C4228" i="3"/>
  <c r="D4228" i="3"/>
  <c r="G4228" i="3"/>
  <c r="H4228" i="3"/>
  <c r="I4228" i="3" s="1"/>
  <c r="L4228" i="3"/>
  <c r="O4228" i="3"/>
  <c r="Y4228" i="3" s="1"/>
  <c r="C4229" i="3"/>
  <c r="D4229" i="3"/>
  <c r="G4229" i="3"/>
  <c r="H4229" i="3"/>
  <c r="I4229" i="3" s="1"/>
  <c r="L4229" i="3"/>
  <c r="O4229" i="3"/>
  <c r="Y4229" i="3" s="1"/>
  <c r="C4230" i="3"/>
  <c r="D4230" i="3"/>
  <c r="G4230" i="3"/>
  <c r="H4230" i="3"/>
  <c r="I4230" i="3" s="1"/>
  <c r="L4230" i="3"/>
  <c r="O4230" i="3"/>
  <c r="Y4230" i="3"/>
  <c r="C4231" i="3"/>
  <c r="D4231" i="3"/>
  <c r="G4231" i="3"/>
  <c r="H4231" i="3"/>
  <c r="I4231" i="3" s="1"/>
  <c r="L4231" i="3"/>
  <c r="O4231" i="3"/>
  <c r="Y4231" i="3" s="1"/>
  <c r="C4232" i="3"/>
  <c r="D4232" i="3"/>
  <c r="G4232" i="3"/>
  <c r="H4232" i="3"/>
  <c r="I4232" i="3"/>
  <c r="J4232" i="3"/>
  <c r="L4232" i="3"/>
  <c r="O4232" i="3"/>
  <c r="Y4232" i="3" s="1"/>
  <c r="C4233" i="3"/>
  <c r="D4233" i="3"/>
  <c r="G4233" i="3"/>
  <c r="H4233" i="3"/>
  <c r="I4233" i="3"/>
  <c r="J4233" i="3" s="1"/>
  <c r="L4233" i="3"/>
  <c r="O4233" i="3"/>
  <c r="Y4233" i="3" s="1"/>
  <c r="C4234" i="3"/>
  <c r="D4234" i="3"/>
  <c r="G4234" i="3"/>
  <c r="H4234" i="3"/>
  <c r="I4234" i="3" s="1"/>
  <c r="M4234" i="3" s="1"/>
  <c r="L4234" i="3"/>
  <c r="O4234" i="3"/>
  <c r="Y4234" i="3" s="1"/>
  <c r="C4235" i="3"/>
  <c r="D4235" i="3"/>
  <c r="G4235" i="3"/>
  <c r="H4235" i="3"/>
  <c r="I4235" i="3" s="1"/>
  <c r="L4235" i="3"/>
  <c r="O4235" i="3"/>
  <c r="Y4235" i="3" s="1"/>
  <c r="C4236" i="3"/>
  <c r="D4236" i="3"/>
  <c r="G4236" i="3"/>
  <c r="H4236" i="3"/>
  <c r="I4236" i="3" s="1"/>
  <c r="L4236" i="3"/>
  <c r="O4236" i="3"/>
  <c r="Y4236" i="3" s="1"/>
  <c r="C4237" i="3"/>
  <c r="D4237" i="3"/>
  <c r="G4237" i="3"/>
  <c r="H4237" i="3"/>
  <c r="I4237" i="3"/>
  <c r="L4237" i="3"/>
  <c r="O4237" i="3"/>
  <c r="Y4237" i="3" s="1"/>
  <c r="C4238" i="3"/>
  <c r="D4238" i="3"/>
  <c r="G4238" i="3"/>
  <c r="H4238" i="3"/>
  <c r="I4238" i="3" s="1"/>
  <c r="L4238" i="3"/>
  <c r="O4238" i="3"/>
  <c r="Y4238" i="3"/>
  <c r="C4239" i="3"/>
  <c r="D4239" i="3"/>
  <c r="G4239" i="3"/>
  <c r="H4239" i="3"/>
  <c r="I4239" i="3" s="1"/>
  <c r="L4239" i="3"/>
  <c r="O4239" i="3"/>
  <c r="Y4239" i="3" s="1"/>
  <c r="C4240" i="3"/>
  <c r="D4240" i="3"/>
  <c r="G4240" i="3"/>
  <c r="H4240" i="3"/>
  <c r="I4240" i="3" s="1"/>
  <c r="J4240" i="3" s="1"/>
  <c r="L4240" i="3"/>
  <c r="O4240" i="3"/>
  <c r="Y4240" i="3" s="1"/>
  <c r="C4241" i="3"/>
  <c r="D4241" i="3"/>
  <c r="G4241" i="3"/>
  <c r="H4241" i="3"/>
  <c r="I4241" i="3" s="1"/>
  <c r="J4241" i="3" s="1"/>
  <c r="L4241" i="3"/>
  <c r="O4241" i="3"/>
  <c r="Y4241" i="3" s="1"/>
  <c r="C4242" i="3"/>
  <c r="D4242" i="3"/>
  <c r="G4242" i="3"/>
  <c r="H4242" i="3"/>
  <c r="I4242" i="3" s="1"/>
  <c r="M4242" i="3" s="1"/>
  <c r="L4242" i="3"/>
  <c r="O4242" i="3"/>
  <c r="Y4242" i="3"/>
  <c r="C4243" i="3"/>
  <c r="D4243" i="3"/>
  <c r="G4243" i="3"/>
  <c r="H4243" i="3"/>
  <c r="I4243" i="3" s="1"/>
  <c r="L4243" i="3"/>
  <c r="O4243" i="3"/>
  <c r="Y4243" i="3" s="1"/>
  <c r="C4244" i="3"/>
  <c r="D4244" i="3"/>
  <c r="G4244" i="3"/>
  <c r="H4244" i="3"/>
  <c r="I4244" i="3"/>
  <c r="M4244" i="3" s="1"/>
  <c r="J4244" i="3"/>
  <c r="L4244" i="3"/>
  <c r="O4244" i="3"/>
  <c r="Y4244" i="3" s="1"/>
  <c r="C4245" i="3"/>
  <c r="D4245" i="3"/>
  <c r="G4245" i="3"/>
  <c r="H4245" i="3"/>
  <c r="I4245" i="3"/>
  <c r="L4245" i="3"/>
  <c r="O4245" i="3"/>
  <c r="Y4245" i="3" s="1"/>
  <c r="C4246" i="3"/>
  <c r="D4246" i="3"/>
  <c r="G4246" i="3"/>
  <c r="H4246" i="3"/>
  <c r="I4246" i="3"/>
  <c r="L4246" i="3"/>
  <c r="O4246" i="3"/>
  <c r="Y4246" i="3" s="1"/>
  <c r="C4247" i="3"/>
  <c r="D4247" i="3"/>
  <c r="G4247" i="3"/>
  <c r="H4247" i="3"/>
  <c r="I4247" i="3" s="1"/>
  <c r="L4247" i="3"/>
  <c r="O4247" i="3"/>
  <c r="Y4247" i="3" s="1"/>
  <c r="C4248" i="3"/>
  <c r="D4248" i="3"/>
  <c r="G4248" i="3"/>
  <c r="H4248" i="3"/>
  <c r="I4248" i="3" s="1"/>
  <c r="J4248" i="3" s="1"/>
  <c r="L4248" i="3"/>
  <c r="O4248" i="3"/>
  <c r="Y4248" i="3" s="1"/>
  <c r="C4249" i="3"/>
  <c r="D4249" i="3"/>
  <c r="G4249" i="3"/>
  <c r="H4249" i="3"/>
  <c r="I4249" i="3" s="1"/>
  <c r="J4249" i="3" s="1"/>
  <c r="L4249" i="3"/>
  <c r="O4249" i="3"/>
  <c r="Y4249" i="3" s="1"/>
  <c r="C4250" i="3"/>
  <c r="D4250" i="3"/>
  <c r="G4250" i="3"/>
  <c r="H4250" i="3"/>
  <c r="I4250" i="3" s="1"/>
  <c r="M4250" i="3" s="1"/>
  <c r="L4250" i="3"/>
  <c r="O4250" i="3"/>
  <c r="Y4250" i="3"/>
  <c r="C4251" i="3"/>
  <c r="D4251" i="3"/>
  <c r="G4251" i="3"/>
  <c r="H4251" i="3"/>
  <c r="I4251" i="3" s="1"/>
  <c r="L4251" i="3"/>
  <c r="O4251" i="3"/>
  <c r="Y4251" i="3" s="1"/>
  <c r="C4252" i="3"/>
  <c r="D4252" i="3"/>
  <c r="G4252" i="3"/>
  <c r="H4252" i="3"/>
  <c r="I4252" i="3" s="1"/>
  <c r="M4252" i="3" s="1"/>
  <c r="L4252" i="3"/>
  <c r="O4252" i="3"/>
  <c r="Y4252" i="3" s="1"/>
  <c r="C4253" i="3"/>
  <c r="D4253" i="3"/>
  <c r="G4253" i="3"/>
  <c r="H4253" i="3"/>
  <c r="I4253" i="3" s="1"/>
  <c r="J4253" i="3" s="1"/>
  <c r="L4253" i="3"/>
  <c r="O4253" i="3"/>
  <c r="Y4253" i="3" s="1"/>
  <c r="C4254" i="3"/>
  <c r="D4254" i="3"/>
  <c r="G4254" i="3"/>
  <c r="H4254" i="3"/>
  <c r="I4254" i="3" s="1"/>
  <c r="L4254" i="3"/>
  <c r="O4254" i="3"/>
  <c r="Y4254" i="3" s="1"/>
  <c r="C4255" i="3"/>
  <c r="D4255" i="3"/>
  <c r="G4255" i="3"/>
  <c r="H4255" i="3"/>
  <c r="I4255" i="3" s="1"/>
  <c r="L4255" i="3"/>
  <c r="O4255" i="3"/>
  <c r="Y4255" i="3" s="1"/>
  <c r="C4256" i="3"/>
  <c r="D4256" i="3"/>
  <c r="G4256" i="3"/>
  <c r="H4256" i="3"/>
  <c r="I4256" i="3" s="1"/>
  <c r="J4256" i="3" s="1"/>
  <c r="L4256" i="3"/>
  <c r="O4256" i="3"/>
  <c r="Y4256" i="3" s="1"/>
  <c r="C4257" i="3"/>
  <c r="D4257" i="3"/>
  <c r="G4257" i="3"/>
  <c r="H4257" i="3"/>
  <c r="I4257" i="3"/>
  <c r="J4257" i="3" s="1"/>
  <c r="L4257" i="3"/>
  <c r="O4257" i="3"/>
  <c r="Y4257" i="3" s="1"/>
  <c r="C4258" i="3"/>
  <c r="D4258" i="3"/>
  <c r="G4258" i="3"/>
  <c r="H4258" i="3"/>
  <c r="I4258" i="3"/>
  <c r="L4258" i="3"/>
  <c r="O4258" i="3"/>
  <c r="Y4258" i="3" s="1"/>
  <c r="C4259" i="3"/>
  <c r="D4259" i="3"/>
  <c r="G4259" i="3"/>
  <c r="H4259" i="3"/>
  <c r="I4259" i="3" s="1"/>
  <c r="L4259" i="3"/>
  <c r="O4259" i="3"/>
  <c r="Y4259" i="3" s="1"/>
  <c r="C4260" i="3"/>
  <c r="D4260" i="3"/>
  <c r="G4260" i="3"/>
  <c r="H4260" i="3"/>
  <c r="I4260" i="3" s="1"/>
  <c r="L4260" i="3"/>
  <c r="O4260" i="3"/>
  <c r="Y4260" i="3" s="1"/>
  <c r="C4261" i="3"/>
  <c r="D4261" i="3"/>
  <c r="G4261" i="3"/>
  <c r="H4261" i="3"/>
  <c r="I4261" i="3" s="1"/>
  <c r="J4261" i="3" s="1"/>
  <c r="L4261" i="3"/>
  <c r="O4261" i="3"/>
  <c r="Y4261" i="3" s="1"/>
  <c r="C4262" i="3"/>
  <c r="D4262" i="3"/>
  <c r="G4262" i="3"/>
  <c r="H4262" i="3"/>
  <c r="I4262" i="3" s="1"/>
  <c r="L4262" i="3"/>
  <c r="O4262" i="3"/>
  <c r="Y4262" i="3" s="1"/>
  <c r="C4263" i="3"/>
  <c r="D4263" i="3"/>
  <c r="G4263" i="3"/>
  <c r="H4263" i="3"/>
  <c r="I4263" i="3" s="1"/>
  <c r="L4263" i="3"/>
  <c r="O4263" i="3"/>
  <c r="Y4263" i="3" s="1"/>
  <c r="C4264" i="3"/>
  <c r="D4264" i="3"/>
  <c r="G4264" i="3"/>
  <c r="H4264" i="3"/>
  <c r="I4264" i="3"/>
  <c r="J4264" i="3" s="1"/>
  <c r="L4264" i="3"/>
  <c r="O4264" i="3"/>
  <c r="Y4264" i="3" s="1"/>
  <c r="C4265" i="3"/>
  <c r="D4265" i="3"/>
  <c r="G4265" i="3"/>
  <c r="H4265" i="3"/>
  <c r="I4265" i="3"/>
  <c r="J4265" i="3" s="1"/>
  <c r="L4265" i="3"/>
  <c r="O4265" i="3"/>
  <c r="Y4265" i="3" s="1"/>
  <c r="C4266" i="3"/>
  <c r="D4266" i="3"/>
  <c r="G4266" i="3"/>
  <c r="H4266" i="3"/>
  <c r="I4266" i="3" s="1"/>
  <c r="M4266" i="3" s="1"/>
  <c r="L4266" i="3"/>
  <c r="O4266" i="3"/>
  <c r="Y4266" i="3" s="1"/>
  <c r="C4267" i="3"/>
  <c r="D4267" i="3"/>
  <c r="G4267" i="3"/>
  <c r="H4267" i="3"/>
  <c r="I4267" i="3" s="1"/>
  <c r="L4267" i="3"/>
  <c r="O4267" i="3"/>
  <c r="Y4267" i="3" s="1"/>
  <c r="C4268" i="3"/>
  <c r="D4268" i="3"/>
  <c r="G4268" i="3"/>
  <c r="H4268" i="3"/>
  <c r="I4268" i="3" s="1"/>
  <c r="L4268" i="3"/>
  <c r="O4268" i="3"/>
  <c r="Y4268" i="3" s="1"/>
  <c r="C4269" i="3"/>
  <c r="D4269" i="3"/>
  <c r="G4269" i="3"/>
  <c r="H4269" i="3"/>
  <c r="I4269" i="3"/>
  <c r="L4269" i="3"/>
  <c r="O4269" i="3"/>
  <c r="Y4269" i="3" s="1"/>
  <c r="C4270" i="3"/>
  <c r="D4270" i="3"/>
  <c r="G4270" i="3"/>
  <c r="H4270" i="3"/>
  <c r="I4270" i="3" s="1"/>
  <c r="L4270" i="3"/>
  <c r="O4270" i="3"/>
  <c r="Y4270" i="3"/>
  <c r="C4271" i="3"/>
  <c r="D4271" i="3"/>
  <c r="G4271" i="3"/>
  <c r="H4271" i="3"/>
  <c r="I4271" i="3" s="1"/>
  <c r="L4271" i="3"/>
  <c r="O4271" i="3"/>
  <c r="Y4271" i="3" s="1"/>
  <c r="C4272" i="3"/>
  <c r="D4272" i="3"/>
  <c r="G4272" i="3"/>
  <c r="H4272" i="3"/>
  <c r="I4272" i="3" s="1"/>
  <c r="J4272" i="3" s="1"/>
  <c r="L4272" i="3"/>
  <c r="O4272" i="3"/>
  <c r="Y4272" i="3" s="1"/>
  <c r="C4273" i="3"/>
  <c r="D4273" i="3"/>
  <c r="G4273" i="3"/>
  <c r="H4273" i="3"/>
  <c r="I4273" i="3" s="1"/>
  <c r="J4273" i="3" s="1"/>
  <c r="L4273" i="3"/>
  <c r="O4273" i="3"/>
  <c r="Y4273" i="3" s="1"/>
  <c r="C4274" i="3"/>
  <c r="D4274" i="3"/>
  <c r="G4274" i="3"/>
  <c r="H4274" i="3"/>
  <c r="I4274" i="3" s="1"/>
  <c r="M4274" i="3" s="1"/>
  <c r="L4274" i="3"/>
  <c r="O4274" i="3"/>
  <c r="Y4274" i="3"/>
  <c r="C4275" i="3"/>
  <c r="D4275" i="3"/>
  <c r="G4275" i="3"/>
  <c r="H4275" i="3"/>
  <c r="I4275" i="3" s="1"/>
  <c r="L4275" i="3"/>
  <c r="O4275" i="3"/>
  <c r="Y4275" i="3" s="1"/>
  <c r="C4276" i="3"/>
  <c r="D4276" i="3"/>
  <c r="G4276" i="3"/>
  <c r="H4276" i="3"/>
  <c r="I4276" i="3"/>
  <c r="M4276" i="3" s="1"/>
  <c r="J4276" i="3"/>
  <c r="L4276" i="3"/>
  <c r="O4276" i="3"/>
  <c r="Y4276" i="3" s="1"/>
  <c r="C4277" i="3"/>
  <c r="D4277" i="3"/>
  <c r="G4277" i="3"/>
  <c r="H4277" i="3"/>
  <c r="I4277" i="3"/>
  <c r="L4277" i="3"/>
  <c r="O4277" i="3"/>
  <c r="Y4277" i="3" s="1"/>
  <c r="C4278" i="3"/>
  <c r="D4278" i="3"/>
  <c r="G4278" i="3"/>
  <c r="H4278" i="3"/>
  <c r="I4278" i="3"/>
  <c r="L4278" i="3"/>
  <c r="O4278" i="3"/>
  <c r="Y4278" i="3" s="1"/>
  <c r="C4279" i="3"/>
  <c r="D4279" i="3"/>
  <c r="G4279" i="3"/>
  <c r="H4279" i="3"/>
  <c r="I4279" i="3" s="1"/>
  <c r="L4279" i="3"/>
  <c r="O4279" i="3"/>
  <c r="Y4279" i="3" s="1"/>
  <c r="C4280" i="3"/>
  <c r="D4280" i="3"/>
  <c r="G4280" i="3"/>
  <c r="H4280" i="3"/>
  <c r="I4280" i="3" s="1"/>
  <c r="J4280" i="3" s="1"/>
  <c r="L4280" i="3"/>
  <c r="O4280" i="3"/>
  <c r="Y4280" i="3" s="1"/>
  <c r="C4281" i="3"/>
  <c r="D4281" i="3"/>
  <c r="G4281" i="3"/>
  <c r="H4281" i="3"/>
  <c r="I4281" i="3" s="1"/>
  <c r="J4281" i="3" s="1"/>
  <c r="L4281" i="3"/>
  <c r="O4281" i="3"/>
  <c r="Y4281" i="3" s="1"/>
  <c r="C4282" i="3"/>
  <c r="D4282" i="3"/>
  <c r="G4282" i="3"/>
  <c r="H4282" i="3"/>
  <c r="I4282" i="3" s="1"/>
  <c r="M4282" i="3" s="1"/>
  <c r="L4282" i="3"/>
  <c r="O4282" i="3"/>
  <c r="Y4282" i="3"/>
  <c r="C4283" i="3"/>
  <c r="D4283" i="3"/>
  <c r="G4283" i="3"/>
  <c r="H4283" i="3"/>
  <c r="I4283" i="3" s="1"/>
  <c r="L4283" i="3"/>
  <c r="O4283" i="3"/>
  <c r="Y4283" i="3" s="1"/>
  <c r="C4284" i="3"/>
  <c r="D4284" i="3"/>
  <c r="G4284" i="3"/>
  <c r="H4284" i="3"/>
  <c r="I4284" i="3" s="1"/>
  <c r="J4284" i="3" s="1"/>
  <c r="L4284" i="3"/>
  <c r="O4284" i="3"/>
  <c r="Y4284" i="3" s="1"/>
  <c r="C4285" i="3"/>
  <c r="D4285" i="3"/>
  <c r="G4285" i="3"/>
  <c r="H4285" i="3"/>
  <c r="I4285" i="3" s="1"/>
  <c r="J4285" i="3" s="1"/>
  <c r="L4285" i="3"/>
  <c r="M4285" i="3" s="1"/>
  <c r="O4285" i="3"/>
  <c r="Y4285" i="3" s="1"/>
  <c r="C4286" i="3"/>
  <c r="D4286" i="3"/>
  <c r="G4286" i="3"/>
  <c r="H4286" i="3"/>
  <c r="I4286" i="3" s="1"/>
  <c r="L4286" i="3"/>
  <c r="O4286" i="3"/>
  <c r="Y4286" i="3" s="1"/>
  <c r="C4287" i="3"/>
  <c r="D4287" i="3"/>
  <c r="G4287" i="3"/>
  <c r="H4287" i="3"/>
  <c r="I4287" i="3" s="1"/>
  <c r="L4287" i="3"/>
  <c r="O4287" i="3"/>
  <c r="Y4287" i="3" s="1"/>
  <c r="C4288" i="3"/>
  <c r="D4288" i="3"/>
  <c r="G4288" i="3"/>
  <c r="H4288" i="3"/>
  <c r="I4288" i="3" s="1"/>
  <c r="J4288" i="3" s="1"/>
  <c r="L4288" i="3"/>
  <c r="O4288" i="3"/>
  <c r="Y4288" i="3" s="1"/>
  <c r="C4289" i="3"/>
  <c r="D4289" i="3"/>
  <c r="G4289" i="3"/>
  <c r="H4289" i="3"/>
  <c r="I4289" i="3"/>
  <c r="J4289" i="3" s="1"/>
  <c r="L4289" i="3"/>
  <c r="O4289" i="3"/>
  <c r="Y4289" i="3" s="1"/>
  <c r="C4290" i="3"/>
  <c r="D4290" i="3"/>
  <c r="G4290" i="3"/>
  <c r="H4290" i="3"/>
  <c r="I4290" i="3"/>
  <c r="L4290" i="3"/>
  <c r="O4290" i="3"/>
  <c r="Y4290" i="3" s="1"/>
  <c r="C4291" i="3"/>
  <c r="D4291" i="3"/>
  <c r="G4291" i="3"/>
  <c r="H4291" i="3"/>
  <c r="I4291" i="3" s="1"/>
  <c r="L4291" i="3"/>
  <c r="O4291" i="3"/>
  <c r="Y4291" i="3" s="1"/>
  <c r="C4292" i="3"/>
  <c r="D4292" i="3"/>
  <c r="G4292" i="3"/>
  <c r="H4292" i="3"/>
  <c r="I4292" i="3" s="1"/>
  <c r="L4292" i="3"/>
  <c r="O4292" i="3"/>
  <c r="Y4292" i="3" s="1"/>
  <c r="C4293" i="3"/>
  <c r="D4293" i="3"/>
  <c r="G4293" i="3"/>
  <c r="H4293" i="3"/>
  <c r="I4293" i="3" s="1"/>
  <c r="J4293" i="3" s="1"/>
  <c r="L4293" i="3"/>
  <c r="M4293" i="3"/>
  <c r="O4293" i="3"/>
  <c r="Y4293" i="3" s="1"/>
  <c r="C4294" i="3"/>
  <c r="D4294" i="3"/>
  <c r="G4294" i="3"/>
  <c r="H4294" i="3"/>
  <c r="I4294" i="3" s="1"/>
  <c r="J4294" i="3" s="1"/>
  <c r="L4294" i="3"/>
  <c r="O4294" i="3"/>
  <c r="Y4294" i="3" s="1"/>
  <c r="C4295" i="3"/>
  <c r="D4295" i="3"/>
  <c r="G4295" i="3"/>
  <c r="H4295" i="3"/>
  <c r="I4295" i="3" s="1"/>
  <c r="M4295" i="3" s="1"/>
  <c r="L4295" i="3"/>
  <c r="O4295" i="3"/>
  <c r="Y4295" i="3" s="1"/>
  <c r="C4296" i="3"/>
  <c r="D4296" i="3"/>
  <c r="G4296" i="3"/>
  <c r="H4296" i="3"/>
  <c r="I4296" i="3"/>
  <c r="J4296" i="3" s="1"/>
  <c r="L4296" i="3"/>
  <c r="O4296" i="3"/>
  <c r="Y4296" i="3" s="1"/>
  <c r="C4297" i="3"/>
  <c r="D4297" i="3"/>
  <c r="G4297" i="3"/>
  <c r="H4297" i="3"/>
  <c r="I4297" i="3" s="1"/>
  <c r="M4297" i="3" s="1"/>
  <c r="L4297" i="3"/>
  <c r="O4297" i="3"/>
  <c r="Y4297" i="3" s="1"/>
  <c r="C4298" i="3"/>
  <c r="D4298" i="3"/>
  <c r="G4298" i="3"/>
  <c r="H4298" i="3"/>
  <c r="I4298" i="3" s="1"/>
  <c r="J4298" i="3" s="1"/>
  <c r="L4298" i="3"/>
  <c r="O4298" i="3"/>
  <c r="Y4298" i="3" s="1"/>
  <c r="C4299" i="3"/>
  <c r="D4299" i="3"/>
  <c r="G4299" i="3"/>
  <c r="H4299" i="3"/>
  <c r="I4299" i="3" s="1"/>
  <c r="M4299" i="3" s="1"/>
  <c r="L4299" i="3"/>
  <c r="O4299" i="3"/>
  <c r="Y4299" i="3" s="1"/>
  <c r="C4300" i="3"/>
  <c r="D4300" i="3"/>
  <c r="G4300" i="3"/>
  <c r="H4300" i="3"/>
  <c r="I4300" i="3"/>
  <c r="J4300" i="3" s="1"/>
  <c r="L4300" i="3"/>
  <c r="O4300" i="3"/>
  <c r="Y4300" i="3" s="1"/>
  <c r="C4301" i="3"/>
  <c r="D4301" i="3"/>
  <c r="G4301" i="3"/>
  <c r="H4301" i="3"/>
  <c r="I4301" i="3" s="1"/>
  <c r="M4301" i="3" s="1"/>
  <c r="L4301" i="3"/>
  <c r="O4301" i="3"/>
  <c r="Y4301" i="3" s="1"/>
  <c r="C4302" i="3"/>
  <c r="D4302" i="3"/>
  <c r="G4302" i="3"/>
  <c r="H4302" i="3"/>
  <c r="I4302" i="3" s="1"/>
  <c r="J4302" i="3" s="1"/>
  <c r="L4302" i="3"/>
  <c r="O4302" i="3"/>
  <c r="Y4302" i="3" s="1"/>
  <c r="C4303" i="3"/>
  <c r="D4303" i="3"/>
  <c r="G4303" i="3"/>
  <c r="H4303" i="3"/>
  <c r="I4303" i="3" s="1"/>
  <c r="M4303" i="3" s="1"/>
  <c r="L4303" i="3"/>
  <c r="O4303" i="3"/>
  <c r="Y4303" i="3" s="1"/>
  <c r="C4304" i="3"/>
  <c r="D4304" i="3"/>
  <c r="G4304" i="3"/>
  <c r="H4304" i="3"/>
  <c r="I4304" i="3"/>
  <c r="J4304" i="3" s="1"/>
  <c r="L4304" i="3"/>
  <c r="O4304" i="3"/>
  <c r="Y4304" i="3" s="1"/>
  <c r="C4305" i="3"/>
  <c r="D4305" i="3"/>
  <c r="G4305" i="3"/>
  <c r="H4305" i="3"/>
  <c r="I4305" i="3" s="1"/>
  <c r="M4305" i="3" s="1"/>
  <c r="L4305" i="3"/>
  <c r="O4305" i="3"/>
  <c r="Y4305" i="3" s="1"/>
  <c r="C4306" i="3"/>
  <c r="D4306" i="3"/>
  <c r="G4306" i="3"/>
  <c r="H4306" i="3"/>
  <c r="I4306" i="3" s="1"/>
  <c r="J4306" i="3" s="1"/>
  <c r="L4306" i="3"/>
  <c r="O4306" i="3"/>
  <c r="Y4306" i="3" s="1"/>
  <c r="C4307" i="3"/>
  <c r="D4307" i="3"/>
  <c r="G4307" i="3"/>
  <c r="H4307" i="3"/>
  <c r="I4307" i="3" s="1"/>
  <c r="M4307" i="3" s="1"/>
  <c r="L4307" i="3"/>
  <c r="O4307" i="3"/>
  <c r="Y4307" i="3" s="1"/>
  <c r="C4308" i="3"/>
  <c r="D4308" i="3"/>
  <c r="G4308" i="3"/>
  <c r="H4308" i="3"/>
  <c r="I4308" i="3"/>
  <c r="J4308" i="3" s="1"/>
  <c r="L4308" i="3"/>
  <c r="O4308" i="3"/>
  <c r="Y4308" i="3" s="1"/>
  <c r="C4309" i="3"/>
  <c r="D4309" i="3"/>
  <c r="G4309" i="3"/>
  <c r="H4309" i="3"/>
  <c r="I4309" i="3" s="1"/>
  <c r="M4309" i="3" s="1"/>
  <c r="L4309" i="3"/>
  <c r="O4309" i="3"/>
  <c r="Y4309" i="3" s="1"/>
  <c r="C4310" i="3"/>
  <c r="D4310" i="3"/>
  <c r="G4310" i="3"/>
  <c r="H4310" i="3"/>
  <c r="I4310" i="3" s="1"/>
  <c r="J4310" i="3" s="1"/>
  <c r="L4310" i="3"/>
  <c r="O4310" i="3"/>
  <c r="Y4310" i="3" s="1"/>
  <c r="C4311" i="3"/>
  <c r="D4311" i="3"/>
  <c r="G4311" i="3"/>
  <c r="H4311" i="3"/>
  <c r="I4311" i="3" s="1"/>
  <c r="M4311" i="3" s="1"/>
  <c r="L4311" i="3"/>
  <c r="O4311" i="3"/>
  <c r="Y4311" i="3" s="1"/>
  <c r="C4312" i="3"/>
  <c r="D4312" i="3"/>
  <c r="G4312" i="3"/>
  <c r="H4312" i="3"/>
  <c r="I4312" i="3"/>
  <c r="J4312" i="3" s="1"/>
  <c r="L4312" i="3"/>
  <c r="O4312" i="3"/>
  <c r="Y4312" i="3" s="1"/>
  <c r="C4313" i="3"/>
  <c r="D4313" i="3"/>
  <c r="G4313" i="3"/>
  <c r="H4313" i="3"/>
  <c r="I4313" i="3" s="1"/>
  <c r="M4313" i="3" s="1"/>
  <c r="L4313" i="3"/>
  <c r="O4313" i="3"/>
  <c r="Y4313" i="3" s="1"/>
  <c r="C4314" i="3"/>
  <c r="D4314" i="3"/>
  <c r="G4314" i="3"/>
  <c r="H4314" i="3"/>
  <c r="I4314" i="3" s="1"/>
  <c r="J4314" i="3" s="1"/>
  <c r="L4314" i="3"/>
  <c r="O4314" i="3"/>
  <c r="Y4314" i="3" s="1"/>
  <c r="C4315" i="3"/>
  <c r="D4315" i="3"/>
  <c r="G4315" i="3"/>
  <c r="H4315" i="3"/>
  <c r="I4315" i="3" s="1"/>
  <c r="M4315" i="3" s="1"/>
  <c r="L4315" i="3"/>
  <c r="O4315" i="3"/>
  <c r="Y4315" i="3" s="1"/>
  <c r="C4316" i="3"/>
  <c r="D4316" i="3"/>
  <c r="G4316" i="3"/>
  <c r="H4316" i="3"/>
  <c r="I4316" i="3"/>
  <c r="J4316" i="3" s="1"/>
  <c r="L4316" i="3"/>
  <c r="O4316" i="3"/>
  <c r="Y4316" i="3" s="1"/>
  <c r="C4317" i="3"/>
  <c r="D4317" i="3"/>
  <c r="G4317" i="3"/>
  <c r="H4317" i="3"/>
  <c r="I4317" i="3" s="1"/>
  <c r="M4317" i="3" s="1"/>
  <c r="L4317" i="3"/>
  <c r="O4317" i="3"/>
  <c r="Y4317" i="3" s="1"/>
  <c r="C4318" i="3"/>
  <c r="D4318" i="3"/>
  <c r="G4318" i="3"/>
  <c r="H4318" i="3"/>
  <c r="I4318" i="3" s="1"/>
  <c r="J4318" i="3" s="1"/>
  <c r="L4318" i="3"/>
  <c r="O4318" i="3"/>
  <c r="Y4318" i="3" s="1"/>
  <c r="C4319" i="3"/>
  <c r="D4319" i="3"/>
  <c r="G4319" i="3"/>
  <c r="H4319" i="3"/>
  <c r="I4319" i="3" s="1"/>
  <c r="M4319" i="3" s="1"/>
  <c r="L4319" i="3"/>
  <c r="O4319" i="3"/>
  <c r="Y4319" i="3" s="1"/>
  <c r="C4320" i="3"/>
  <c r="D4320" i="3"/>
  <c r="G4320" i="3"/>
  <c r="H4320" i="3"/>
  <c r="I4320" i="3"/>
  <c r="J4320" i="3" s="1"/>
  <c r="L4320" i="3"/>
  <c r="O4320" i="3"/>
  <c r="Y4320" i="3" s="1"/>
  <c r="C4321" i="3"/>
  <c r="D4321" i="3"/>
  <c r="G4321" i="3"/>
  <c r="H4321" i="3"/>
  <c r="I4321" i="3" s="1"/>
  <c r="M4321" i="3" s="1"/>
  <c r="L4321" i="3"/>
  <c r="O4321" i="3"/>
  <c r="Y4321" i="3" s="1"/>
  <c r="C4322" i="3"/>
  <c r="D4322" i="3"/>
  <c r="G4322" i="3"/>
  <c r="H4322" i="3"/>
  <c r="I4322" i="3" s="1"/>
  <c r="J4322" i="3" s="1"/>
  <c r="L4322" i="3"/>
  <c r="O4322" i="3"/>
  <c r="Y4322" i="3" s="1"/>
  <c r="C4323" i="3"/>
  <c r="D4323" i="3"/>
  <c r="G4323" i="3"/>
  <c r="H4323" i="3"/>
  <c r="I4323" i="3"/>
  <c r="M4323" i="3" s="1"/>
  <c r="L4323" i="3"/>
  <c r="O4323" i="3"/>
  <c r="Y4323" i="3" s="1"/>
  <c r="C4324" i="3"/>
  <c r="D4324" i="3"/>
  <c r="G4324" i="3"/>
  <c r="H4324" i="3"/>
  <c r="I4324" i="3"/>
  <c r="J4324" i="3" s="1"/>
  <c r="L4324" i="3"/>
  <c r="O4324" i="3"/>
  <c r="Y4324" i="3" s="1"/>
  <c r="C4325" i="3"/>
  <c r="D4325" i="3"/>
  <c r="G4325" i="3"/>
  <c r="H4325" i="3"/>
  <c r="I4325" i="3" s="1"/>
  <c r="L4325" i="3"/>
  <c r="O4325" i="3"/>
  <c r="Y4325" i="3" s="1"/>
  <c r="C4326" i="3"/>
  <c r="D4326" i="3"/>
  <c r="G4326" i="3"/>
  <c r="H4326" i="3"/>
  <c r="I4326" i="3"/>
  <c r="J4326" i="3" s="1"/>
  <c r="L4326" i="3"/>
  <c r="O4326" i="3"/>
  <c r="Y4326" i="3" s="1"/>
  <c r="C4327" i="3"/>
  <c r="D4327" i="3"/>
  <c r="G4327" i="3"/>
  <c r="H4327" i="3"/>
  <c r="I4327" i="3" s="1"/>
  <c r="M4327" i="3" s="1"/>
  <c r="L4327" i="3"/>
  <c r="O4327" i="3"/>
  <c r="Y4327" i="3" s="1"/>
  <c r="C4328" i="3"/>
  <c r="D4328" i="3"/>
  <c r="G4328" i="3"/>
  <c r="H4328" i="3"/>
  <c r="I4328" i="3"/>
  <c r="J4328" i="3" s="1"/>
  <c r="L4328" i="3"/>
  <c r="O4328" i="3"/>
  <c r="Y4328" i="3" s="1"/>
  <c r="C4329" i="3"/>
  <c r="D4329" i="3"/>
  <c r="G4329" i="3"/>
  <c r="H4329" i="3"/>
  <c r="I4329" i="3" s="1"/>
  <c r="M4329" i="3" s="1"/>
  <c r="L4329" i="3"/>
  <c r="O4329" i="3"/>
  <c r="Y4329" i="3" s="1"/>
  <c r="C4330" i="3"/>
  <c r="D4330" i="3"/>
  <c r="G4330" i="3"/>
  <c r="H4330" i="3"/>
  <c r="I4330" i="3" s="1"/>
  <c r="J4330" i="3" s="1"/>
  <c r="L4330" i="3"/>
  <c r="O4330" i="3"/>
  <c r="Y4330" i="3" s="1"/>
  <c r="C4331" i="3"/>
  <c r="D4331" i="3"/>
  <c r="G4331" i="3"/>
  <c r="H4331" i="3"/>
  <c r="I4331" i="3"/>
  <c r="L4331" i="3"/>
  <c r="O4331" i="3"/>
  <c r="Y4331" i="3" s="1"/>
  <c r="C4332" i="3"/>
  <c r="D4332" i="3"/>
  <c r="G4332" i="3"/>
  <c r="H4332" i="3"/>
  <c r="I4332" i="3"/>
  <c r="J4332" i="3" s="1"/>
  <c r="L4332" i="3"/>
  <c r="O4332" i="3"/>
  <c r="Y4332" i="3" s="1"/>
  <c r="C4333" i="3"/>
  <c r="D4333" i="3"/>
  <c r="G4333" i="3"/>
  <c r="H4333" i="3"/>
  <c r="I4333" i="3" s="1"/>
  <c r="L4333" i="3"/>
  <c r="O4333" i="3"/>
  <c r="Y4333" i="3" s="1"/>
  <c r="C4334" i="3"/>
  <c r="D4334" i="3"/>
  <c r="G4334" i="3"/>
  <c r="H4334" i="3"/>
  <c r="I4334" i="3"/>
  <c r="J4334" i="3" s="1"/>
  <c r="L4334" i="3"/>
  <c r="O4334" i="3"/>
  <c r="Y4334" i="3" s="1"/>
  <c r="C4335" i="3"/>
  <c r="D4335" i="3"/>
  <c r="G4335" i="3"/>
  <c r="H4335" i="3"/>
  <c r="I4335" i="3" s="1"/>
  <c r="L4335" i="3"/>
  <c r="O4335" i="3"/>
  <c r="Y4335" i="3" s="1"/>
  <c r="C4336" i="3"/>
  <c r="D4336" i="3"/>
  <c r="G4336" i="3"/>
  <c r="H4336" i="3"/>
  <c r="I4336" i="3"/>
  <c r="J4336" i="3" s="1"/>
  <c r="L4336" i="3"/>
  <c r="O4336" i="3"/>
  <c r="Y4336" i="3" s="1"/>
  <c r="C4337" i="3"/>
  <c r="D4337" i="3"/>
  <c r="G4337" i="3"/>
  <c r="H4337" i="3"/>
  <c r="I4337" i="3" s="1"/>
  <c r="L4337" i="3"/>
  <c r="O4337" i="3"/>
  <c r="Y4337" i="3" s="1"/>
  <c r="C4338" i="3"/>
  <c r="D4338" i="3"/>
  <c r="G4338" i="3"/>
  <c r="H4338" i="3"/>
  <c r="I4338" i="3"/>
  <c r="J4338" i="3" s="1"/>
  <c r="L4338" i="3"/>
  <c r="O4338" i="3"/>
  <c r="Y4338" i="3" s="1"/>
  <c r="C4339" i="3"/>
  <c r="D4339" i="3"/>
  <c r="G4339" i="3"/>
  <c r="H4339" i="3"/>
  <c r="I4339" i="3" s="1"/>
  <c r="L4339" i="3"/>
  <c r="O4339" i="3"/>
  <c r="Y4339" i="3" s="1"/>
  <c r="C4340" i="3"/>
  <c r="D4340" i="3"/>
  <c r="G4340" i="3"/>
  <c r="H4340" i="3"/>
  <c r="I4340" i="3"/>
  <c r="J4340" i="3" s="1"/>
  <c r="L4340" i="3"/>
  <c r="O4340" i="3"/>
  <c r="Y4340" i="3" s="1"/>
  <c r="C4341" i="3"/>
  <c r="D4341" i="3"/>
  <c r="G4341" i="3"/>
  <c r="H4341" i="3"/>
  <c r="I4341" i="3" s="1"/>
  <c r="L4341" i="3"/>
  <c r="O4341" i="3"/>
  <c r="Y4341" i="3" s="1"/>
  <c r="C4342" i="3"/>
  <c r="D4342" i="3"/>
  <c r="G4342" i="3"/>
  <c r="H4342" i="3"/>
  <c r="I4342" i="3"/>
  <c r="J4342" i="3" s="1"/>
  <c r="L4342" i="3"/>
  <c r="O4342" i="3"/>
  <c r="Y4342" i="3" s="1"/>
  <c r="C4343" i="3"/>
  <c r="D4343" i="3"/>
  <c r="G4343" i="3"/>
  <c r="H4343" i="3"/>
  <c r="I4343" i="3" s="1"/>
  <c r="L4343" i="3"/>
  <c r="O4343" i="3"/>
  <c r="Y4343" i="3" s="1"/>
  <c r="C4344" i="3"/>
  <c r="D4344" i="3"/>
  <c r="G4344" i="3"/>
  <c r="H4344" i="3"/>
  <c r="I4344" i="3"/>
  <c r="J4344" i="3" s="1"/>
  <c r="L4344" i="3"/>
  <c r="O4344" i="3"/>
  <c r="Y4344" i="3" s="1"/>
  <c r="C4345" i="3"/>
  <c r="D4345" i="3"/>
  <c r="G4345" i="3"/>
  <c r="H4345" i="3"/>
  <c r="I4345" i="3" s="1"/>
  <c r="L4345" i="3"/>
  <c r="O4345" i="3"/>
  <c r="Y4345" i="3" s="1"/>
  <c r="C4346" i="3"/>
  <c r="D4346" i="3"/>
  <c r="G4346" i="3"/>
  <c r="H4346" i="3"/>
  <c r="I4346" i="3"/>
  <c r="J4346" i="3" s="1"/>
  <c r="L4346" i="3"/>
  <c r="O4346" i="3"/>
  <c r="Y4346" i="3" s="1"/>
  <c r="C4347" i="3"/>
  <c r="D4347" i="3"/>
  <c r="G4347" i="3"/>
  <c r="H4347" i="3"/>
  <c r="I4347" i="3" s="1"/>
  <c r="L4347" i="3"/>
  <c r="O4347" i="3"/>
  <c r="Y4347" i="3" s="1"/>
  <c r="C4348" i="3"/>
  <c r="D4348" i="3"/>
  <c r="G4348" i="3"/>
  <c r="H4348" i="3"/>
  <c r="I4348" i="3"/>
  <c r="J4348" i="3" s="1"/>
  <c r="L4348" i="3"/>
  <c r="O4348" i="3"/>
  <c r="Y4348" i="3" s="1"/>
  <c r="C4349" i="3"/>
  <c r="D4349" i="3"/>
  <c r="G4349" i="3"/>
  <c r="H4349" i="3"/>
  <c r="I4349" i="3" s="1"/>
  <c r="L4349" i="3"/>
  <c r="O4349" i="3"/>
  <c r="Y4349" i="3" s="1"/>
  <c r="C4350" i="3"/>
  <c r="D4350" i="3"/>
  <c r="G4350" i="3"/>
  <c r="H4350" i="3"/>
  <c r="I4350" i="3"/>
  <c r="J4350" i="3" s="1"/>
  <c r="L4350" i="3"/>
  <c r="O4350" i="3"/>
  <c r="Y4350" i="3" s="1"/>
  <c r="C4351" i="3"/>
  <c r="D4351" i="3"/>
  <c r="G4351" i="3"/>
  <c r="H4351" i="3"/>
  <c r="I4351" i="3" s="1"/>
  <c r="L4351" i="3"/>
  <c r="O4351" i="3"/>
  <c r="Y4351" i="3" s="1"/>
  <c r="C4352" i="3"/>
  <c r="D4352" i="3"/>
  <c r="G4352" i="3"/>
  <c r="H4352" i="3"/>
  <c r="I4352" i="3"/>
  <c r="L4352" i="3"/>
  <c r="O4352" i="3"/>
  <c r="Y4352" i="3" s="1"/>
  <c r="C4353" i="3"/>
  <c r="D4353" i="3"/>
  <c r="G4353" i="3"/>
  <c r="H4353" i="3"/>
  <c r="I4353" i="3" s="1"/>
  <c r="L4353" i="3"/>
  <c r="O4353" i="3"/>
  <c r="Y4353" i="3" s="1"/>
  <c r="C4354" i="3"/>
  <c r="D4354" i="3"/>
  <c r="G4354" i="3"/>
  <c r="H4354" i="3"/>
  <c r="I4354" i="3"/>
  <c r="L4354" i="3"/>
  <c r="O4354" i="3"/>
  <c r="Y4354" i="3" s="1"/>
  <c r="C4355" i="3"/>
  <c r="D4355" i="3"/>
  <c r="G4355" i="3"/>
  <c r="H4355" i="3"/>
  <c r="I4355" i="3" s="1"/>
  <c r="L4355" i="3"/>
  <c r="O4355" i="3"/>
  <c r="Y4355" i="3" s="1"/>
  <c r="C4356" i="3"/>
  <c r="D4356" i="3"/>
  <c r="G4356" i="3"/>
  <c r="H4356" i="3"/>
  <c r="I4356" i="3"/>
  <c r="L4356" i="3"/>
  <c r="O4356" i="3"/>
  <c r="Y4356" i="3" s="1"/>
  <c r="C4357" i="3"/>
  <c r="D4357" i="3"/>
  <c r="G4357" i="3"/>
  <c r="H4357" i="3"/>
  <c r="I4357" i="3" s="1"/>
  <c r="L4357" i="3"/>
  <c r="O4357" i="3"/>
  <c r="Y4357" i="3" s="1"/>
  <c r="C4358" i="3"/>
  <c r="D4358" i="3"/>
  <c r="G4358" i="3"/>
  <c r="H4358" i="3"/>
  <c r="I4358" i="3"/>
  <c r="L4358" i="3"/>
  <c r="O4358" i="3"/>
  <c r="Y4358" i="3" s="1"/>
  <c r="C4359" i="3"/>
  <c r="D4359" i="3"/>
  <c r="G4359" i="3"/>
  <c r="H4359" i="3"/>
  <c r="I4359" i="3" s="1"/>
  <c r="L4359" i="3"/>
  <c r="O4359" i="3"/>
  <c r="Y4359" i="3" s="1"/>
  <c r="C4360" i="3"/>
  <c r="D4360" i="3"/>
  <c r="G4360" i="3"/>
  <c r="H4360" i="3"/>
  <c r="I4360" i="3"/>
  <c r="L4360" i="3"/>
  <c r="O4360" i="3"/>
  <c r="Y4360" i="3" s="1"/>
  <c r="C4361" i="3"/>
  <c r="D4361" i="3"/>
  <c r="G4361" i="3"/>
  <c r="H4361" i="3"/>
  <c r="I4361" i="3" s="1"/>
  <c r="L4361" i="3"/>
  <c r="O4361" i="3"/>
  <c r="Y4361" i="3" s="1"/>
  <c r="C4362" i="3"/>
  <c r="D4362" i="3"/>
  <c r="G4362" i="3"/>
  <c r="H4362" i="3"/>
  <c r="I4362" i="3"/>
  <c r="L4362" i="3"/>
  <c r="O4362" i="3"/>
  <c r="Y4362" i="3" s="1"/>
  <c r="C4363" i="3"/>
  <c r="D4363" i="3"/>
  <c r="G4363" i="3"/>
  <c r="H4363" i="3"/>
  <c r="I4363" i="3" s="1"/>
  <c r="L4363" i="3"/>
  <c r="O4363" i="3"/>
  <c r="Y4363" i="3" s="1"/>
  <c r="C4364" i="3"/>
  <c r="D4364" i="3"/>
  <c r="G4364" i="3"/>
  <c r="H4364" i="3"/>
  <c r="I4364" i="3"/>
  <c r="L4364" i="3"/>
  <c r="O4364" i="3"/>
  <c r="Y4364" i="3" s="1"/>
  <c r="C4365" i="3"/>
  <c r="D4365" i="3"/>
  <c r="G4365" i="3"/>
  <c r="H4365" i="3"/>
  <c r="I4365" i="3" s="1"/>
  <c r="L4365" i="3"/>
  <c r="O4365" i="3"/>
  <c r="Y4365" i="3" s="1"/>
  <c r="C4366" i="3"/>
  <c r="D4366" i="3"/>
  <c r="G4366" i="3"/>
  <c r="H4366" i="3"/>
  <c r="I4366" i="3"/>
  <c r="L4366" i="3"/>
  <c r="O4366" i="3"/>
  <c r="Y4366" i="3" s="1"/>
  <c r="C4367" i="3"/>
  <c r="D4367" i="3"/>
  <c r="G4367" i="3"/>
  <c r="H4367" i="3"/>
  <c r="I4367" i="3" s="1"/>
  <c r="L4367" i="3"/>
  <c r="O4367" i="3"/>
  <c r="Y4367" i="3" s="1"/>
  <c r="C4368" i="3"/>
  <c r="D4368" i="3"/>
  <c r="G4368" i="3"/>
  <c r="H4368" i="3"/>
  <c r="I4368" i="3"/>
  <c r="L4368" i="3"/>
  <c r="O4368" i="3"/>
  <c r="Y4368" i="3" s="1"/>
  <c r="C4369" i="3"/>
  <c r="D4369" i="3"/>
  <c r="G4369" i="3"/>
  <c r="H4369" i="3"/>
  <c r="I4369" i="3" s="1"/>
  <c r="L4369" i="3"/>
  <c r="O4369" i="3"/>
  <c r="Y4369" i="3" s="1"/>
  <c r="C4370" i="3"/>
  <c r="D4370" i="3"/>
  <c r="G4370" i="3"/>
  <c r="H4370" i="3"/>
  <c r="I4370" i="3"/>
  <c r="L4370" i="3"/>
  <c r="O4370" i="3"/>
  <c r="Y4370" i="3" s="1"/>
  <c r="C4371" i="3"/>
  <c r="D4371" i="3"/>
  <c r="G4371" i="3"/>
  <c r="H4371" i="3"/>
  <c r="I4371" i="3" s="1"/>
  <c r="L4371" i="3"/>
  <c r="O4371" i="3"/>
  <c r="Y4371" i="3" s="1"/>
  <c r="C4372" i="3"/>
  <c r="D4372" i="3"/>
  <c r="G4372" i="3"/>
  <c r="H4372" i="3"/>
  <c r="I4372" i="3"/>
  <c r="L4372" i="3"/>
  <c r="O4372" i="3"/>
  <c r="Y4372" i="3" s="1"/>
  <c r="C4373" i="3"/>
  <c r="D4373" i="3"/>
  <c r="G4373" i="3"/>
  <c r="H4373" i="3"/>
  <c r="I4373" i="3" s="1"/>
  <c r="L4373" i="3"/>
  <c r="O4373" i="3"/>
  <c r="Y4373" i="3" s="1"/>
  <c r="C4374" i="3"/>
  <c r="D4374" i="3"/>
  <c r="G4374" i="3"/>
  <c r="H4374" i="3"/>
  <c r="I4374" i="3"/>
  <c r="L4374" i="3"/>
  <c r="O4374" i="3"/>
  <c r="Y4374" i="3" s="1"/>
  <c r="C4375" i="3"/>
  <c r="D4375" i="3"/>
  <c r="G4375" i="3"/>
  <c r="H4375" i="3"/>
  <c r="I4375" i="3" s="1"/>
  <c r="L4375" i="3"/>
  <c r="O4375" i="3"/>
  <c r="Y4375" i="3" s="1"/>
  <c r="C4376" i="3"/>
  <c r="D4376" i="3"/>
  <c r="G4376" i="3"/>
  <c r="H4376" i="3"/>
  <c r="I4376" i="3"/>
  <c r="L4376" i="3"/>
  <c r="O4376" i="3"/>
  <c r="Y4376" i="3" s="1"/>
  <c r="C4377" i="3"/>
  <c r="D4377" i="3"/>
  <c r="G4377" i="3"/>
  <c r="H4377" i="3"/>
  <c r="I4377" i="3" s="1"/>
  <c r="L4377" i="3"/>
  <c r="O4377" i="3"/>
  <c r="Y4377" i="3" s="1"/>
  <c r="C4378" i="3"/>
  <c r="D4378" i="3"/>
  <c r="G4378" i="3"/>
  <c r="H4378" i="3"/>
  <c r="I4378" i="3"/>
  <c r="L4378" i="3"/>
  <c r="O4378" i="3"/>
  <c r="Y4378" i="3" s="1"/>
  <c r="C4379" i="3"/>
  <c r="D4379" i="3"/>
  <c r="G4379" i="3"/>
  <c r="H4379" i="3"/>
  <c r="I4379" i="3" s="1"/>
  <c r="L4379" i="3"/>
  <c r="O4379" i="3"/>
  <c r="Y4379" i="3" s="1"/>
  <c r="C4380" i="3"/>
  <c r="D4380" i="3"/>
  <c r="G4380" i="3"/>
  <c r="H4380" i="3"/>
  <c r="I4380" i="3"/>
  <c r="L4380" i="3"/>
  <c r="O4380" i="3"/>
  <c r="Y4380" i="3" s="1"/>
  <c r="C4381" i="3"/>
  <c r="D4381" i="3"/>
  <c r="G4381" i="3"/>
  <c r="H4381" i="3"/>
  <c r="I4381" i="3" s="1"/>
  <c r="L4381" i="3"/>
  <c r="O4381" i="3"/>
  <c r="Y4381" i="3" s="1"/>
  <c r="C4382" i="3"/>
  <c r="D4382" i="3"/>
  <c r="G4382" i="3"/>
  <c r="H4382" i="3"/>
  <c r="I4382" i="3"/>
  <c r="L4382" i="3"/>
  <c r="O4382" i="3"/>
  <c r="Y4382" i="3" s="1"/>
  <c r="C4383" i="3"/>
  <c r="D4383" i="3"/>
  <c r="G4383" i="3"/>
  <c r="H4383" i="3"/>
  <c r="I4383" i="3" s="1"/>
  <c r="L4383" i="3"/>
  <c r="O4383" i="3"/>
  <c r="Y4383" i="3" s="1"/>
  <c r="C4384" i="3"/>
  <c r="D4384" i="3"/>
  <c r="G4384" i="3"/>
  <c r="H4384" i="3"/>
  <c r="I4384" i="3"/>
  <c r="L4384" i="3"/>
  <c r="O4384" i="3"/>
  <c r="Y4384" i="3" s="1"/>
  <c r="C4385" i="3"/>
  <c r="D4385" i="3"/>
  <c r="G4385" i="3"/>
  <c r="H4385" i="3"/>
  <c r="I4385" i="3" s="1"/>
  <c r="L4385" i="3"/>
  <c r="O4385" i="3"/>
  <c r="Y4385" i="3" s="1"/>
  <c r="C4386" i="3"/>
  <c r="D4386" i="3"/>
  <c r="G4386" i="3"/>
  <c r="H4386" i="3"/>
  <c r="I4386" i="3"/>
  <c r="L4386" i="3"/>
  <c r="O4386" i="3"/>
  <c r="Y4386" i="3" s="1"/>
  <c r="C4387" i="3"/>
  <c r="D4387" i="3"/>
  <c r="G4387" i="3"/>
  <c r="H4387" i="3"/>
  <c r="I4387" i="3" s="1"/>
  <c r="L4387" i="3"/>
  <c r="O4387" i="3"/>
  <c r="Y4387" i="3" s="1"/>
  <c r="C4388" i="3"/>
  <c r="D4388" i="3"/>
  <c r="G4388" i="3"/>
  <c r="H4388" i="3"/>
  <c r="I4388" i="3"/>
  <c r="L4388" i="3"/>
  <c r="O4388" i="3"/>
  <c r="Y4388" i="3" s="1"/>
  <c r="C4389" i="3"/>
  <c r="D4389" i="3"/>
  <c r="G4389" i="3"/>
  <c r="H4389" i="3"/>
  <c r="I4389" i="3" s="1"/>
  <c r="L4389" i="3"/>
  <c r="O4389" i="3"/>
  <c r="Y4389" i="3" s="1"/>
  <c r="C4390" i="3"/>
  <c r="D4390" i="3"/>
  <c r="G4390" i="3"/>
  <c r="H4390" i="3"/>
  <c r="I4390" i="3"/>
  <c r="L4390" i="3"/>
  <c r="O4390" i="3"/>
  <c r="Y4390" i="3" s="1"/>
  <c r="C4391" i="3"/>
  <c r="D4391" i="3"/>
  <c r="G4391" i="3"/>
  <c r="H4391" i="3"/>
  <c r="I4391" i="3" s="1"/>
  <c r="L4391" i="3"/>
  <c r="O4391" i="3"/>
  <c r="Y4391" i="3" s="1"/>
  <c r="C4392" i="3"/>
  <c r="D4392" i="3"/>
  <c r="G4392" i="3"/>
  <c r="H4392" i="3"/>
  <c r="I4392" i="3"/>
  <c r="L4392" i="3"/>
  <c r="O4392" i="3"/>
  <c r="Y4392" i="3" s="1"/>
  <c r="C4393" i="3"/>
  <c r="D4393" i="3"/>
  <c r="G4393" i="3"/>
  <c r="H4393" i="3"/>
  <c r="I4393" i="3" s="1"/>
  <c r="L4393" i="3"/>
  <c r="O4393" i="3"/>
  <c r="Y4393" i="3" s="1"/>
  <c r="C4394" i="3"/>
  <c r="D4394" i="3"/>
  <c r="G4394" i="3"/>
  <c r="H4394" i="3"/>
  <c r="I4394" i="3"/>
  <c r="L4394" i="3"/>
  <c r="O4394" i="3"/>
  <c r="Y4394" i="3" s="1"/>
  <c r="C4395" i="3"/>
  <c r="D4395" i="3"/>
  <c r="G4395" i="3"/>
  <c r="H4395" i="3"/>
  <c r="I4395" i="3" s="1"/>
  <c r="L4395" i="3"/>
  <c r="O4395" i="3"/>
  <c r="Y4395" i="3" s="1"/>
  <c r="C4396" i="3"/>
  <c r="D4396" i="3"/>
  <c r="G4396" i="3"/>
  <c r="H4396" i="3"/>
  <c r="I4396" i="3"/>
  <c r="L4396" i="3"/>
  <c r="O4396" i="3"/>
  <c r="Y4396" i="3" s="1"/>
  <c r="C4397" i="3"/>
  <c r="D4397" i="3"/>
  <c r="G4397" i="3"/>
  <c r="H4397" i="3"/>
  <c r="I4397" i="3" s="1"/>
  <c r="L4397" i="3"/>
  <c r="O4397" i="3"/>
  <c r="Y4397" i="3" s="1"/>
  <c r="C4398" i="3"/>
  <c r="D4398" i="3"/>
  <c r="G4398" i="3"/>
  <c r="H4398" i="3"/>
  <c r="I4398" i="3"/>
  <c r="L4398" i="3"/>
  <c r="O4398" i="3"/>
  <c r="Y4398" i="3" s="1"/>
  <c r="C4399" i="3"/>
  <c r="D4399" i="3"/>
  <c r="G4399" i="3"/>
  <c r="H4399" i="3"/>
  <c r="I4399" i="3" s="1"/>
  <c r="L4399" i="3"/>
  <c r="O4399" i="3"/>
  <c r="Y4399" i="3" s="1"/>
  <c r="C4400" i="3"/>
  <c r="D4400" i="3"/>
  <c r="G4400" i="3"/>
  <c r="H4400" i="3"/>
  <c r="I4400" i="3"/>
  <c r="L4400" i="3"/>
  <c r="O4400" i="3"/>
  <c r="Y4400" i="3" s="1"/>
  <c r="C4401" i="3"/>
  <c r="D4401" i="3"/>
  <c r="G4401" i="3"/>
  <c r="H4401" i="3"/>
  <c r="I4401" i="3" s="1"/>
  <c r="L4401" i="3"/>
  <c r="O4401" i="3"/>
  <c r="Y4401" i="3" s="1"/>
  <c r="C4402" i="3"/>
  <c r="D4402" i="3"/>
  <c r="G4402" i="3"/>
  <c r="H4402" i="3"/>
  <c r="I4402" i="3"/>
  <c r="L4402" i="3"/>
  <c r="O4402" i="3"/>
  <c r="Y4402" i="3" s="1"/>
  <c r="C4403" i="3"/>
  <c r="D4403" i="3"/>
  <c r="G4403" i="3"/>
  <c r="H4403" i="3"/>
  <c r="I4403" i="3" s="1"/>
  <c r="L4403" i="3"/>
  <c r="O4403" i="3"/>
  <c r="Y4403" i="3" s="1"/>
  <c r="C4404" i="3"/>
  <c r="D4404" i="3"/>
  <c r="G4404" i="3"/>
  <c r="H4404" i="3"/>
  <c r="I4404" i="3"/>
  <c r="L4404" i="3"/>
  <c r="O4404" i="3"/>
  <c r="Y4404" i="3" s="1"/>
  <c r="C4405" i="3"/>
  <c r="D4405" i="3"/>
  <c r="G4405" i="3"/>
  <c r="H4405" i="3"/>
  <c r="I4405" i="3" s="1"/>
  <c r="L4405" i="3"/>
  <c r="O4405" i="3"/>
  <c r="Y4405" i="3" s="1"/>
  <c r="C4406" i="3"/>
  <c r="D4406" i="3"/>
  <c r="G4406" i="3"/>
  <c r="H4406" i="3"/>
  <c r="I4406" i="3"/>
  <c r="L4406" i="3"/>
  <c r="O4406" i="3"/>
  <c r="Y4406" i="3" s="1"/>
  <c r="C4407" i="3"/>
  <c r="D4407" i="3"/>
  <c r="G4407" i="3"/>
  <c r="H4407" i="3"/>
  <c r="I4407" i="3" s="1"/>
  <c r="L4407" i="3"/>
  <c r="O4407" i="3"/>
  <c r="Y4407" i="3" s="1"/>
  <c r="C4408" i="3"/>
  <c r="D4408" i="3"/>
  <c r="G4408" i="3"/>
  <c r="H4408" i="3"/>
  <c r="I4408" i="3"/>
  <c r="L4408" i="3"/>
  <c r="O4408" i="3"/>
  <c r="Y4408" i="3" s="1"/>
  <c r="C4409" i="3"/>
  <c r="D4409" i="3"/>
  <c r="G4409" i="3"/>
  <c r="H4409" i="3"/>
  <c r="I4409" i="3" s="1"/>
  <c r="L4409" i="3"/>
  <c r="O4409" i="3"/>
  <c r="Y4409" i="3" s="1"/>
  <c r="C4410" i="3"/>
  <c r="D4410" i="3"/>
  <c r="G4410" i="3"/>
  <c r="H4410" i="3"/>
  <c r="I4410" i="3"/>
  <c r="L4410" i="3"/>
  <c r="O4410" i="3"/>
  <c r="Y4410" i="3" s="1"/>
  <c r="C4411" i="3"/>
  <c r="D4411" i="3"/>
  <c r="G4411" i="3"/>
  <c r="H4411" i="3"/>
  <c r="I4411" i="3" s="1"/>
  <c r="L4411" i="3"/>
  <c r="O4411" i="3"/>
  <c r="Y4411" i="3" s="1"/>
  <c r="C4412" i="3"/>
  <c r="D4412" i="3"/>
  <c r="G4412" i="3"/>
  <c r="H4412" i="3"/>
  <c r="I4412" i="3"/>
  <c r="L4412" i="3"/>
  <c r="O4412" i="3"/>
  <c r="Y4412" i="3" s="1"/>
  <c r="C4413" i="3"/>
  <c r="D4413" i="3"/>
  <c r="G4413" i="3"/>
  <c r="H4413" i="3"/>
  <c r="I4413" i="3" s="1"/>
  <c r="L4413" i="3"/>
  <c r="O4413" i="3"/>
  <c r="Y4413" i="3" s="1"/>
  <c r="C4414" i="3"/>
  <c r="D4414" i="3"/>
  <c r="G4414" i="3"/>
  <c r="H4414" i="3"/>
  <c r="I4414" i="3"/>
  <c r="L4414" i="3"/>
  <c r="O4414" i="3"/>
  <c r="Y4414" i="3" s="1"/>
  <c r="C4415" i="3"/>
  <c r="D4415" i="3"/>
  <c r="G4415" i="3"/>
  <c r="H4415" i="3"/>
  <c r="I4415" i="3" s="1"/>
  <c r="L4415" i="3"/>
  <c r="O4415" i="3"/>
  <c r="Y4415" i="3" s="1"/>
  <c r="C4416" i="3"/>
  <c r="D4416" i="3"/>
  <c r="G4416" i="3"/>
  <c r="H4416" i="3"/>
  <c r="I4416" i="3"/>
  <c r="L4416" i="3"/>
  <c r="O4416" i="3"/>
  <c r="Y4416" i="3" s="1"/>
  <c r="C4417" i="3"/>
  <c r="D4417" i="3"/>
  <c r="G4417" i="3"/>
  <c r="H4417" i="3"/>
  <c r="I4417" i="3" s="1"/>
  <c r="L4417" i="3"/>
  <c r="O4417" i="3"/>
  <c r="Y4417" i="3" s="1"/>
  <c r="C4418" i="3"/>
  <c r="D4418" i="3"/>
  <c r="G4418" i="3"/>
  <c r="H4418" i="3"/>
  <c r="I4418" i="3"/>
  <c r="L4418" i="3"/>
  <c r="O4418" i="3"/>
  <c r="Y4418" i="3" s="1"/>
  <c r="C4419" i="3"/>
  <c r="D4419" i="3"/>
  <c r="G4419" i="3"/>
  <c r="H4419" i="3"/>
  <c r="I4419" i="3" s="1"/>
  <c r="L4419" i="3"/>
  <c r="O4419" i="3"/>
  <c r="Y4419" i="3" s="1"/>
  <c r="C4420" i="3"/>
  <c r="D4420" i="3"/>
  <c r="G4420" i="3"/>
  <c r="H4420" i="3"/>
  <c r="I4420" i="3"/>
  <c r="L4420" i="3"/>
  <c r="O4420" i="3"/>
  <c r="Y4420" i="3" s="1"/>
  <c r="C4421" i="3"/>
  <c r="D4421" i="3"/>
  <c r="G4421" i="3"/>
  <c r="H4421" i="3"/>
  <c r="I4421" i="3" s="1"/>
  <c r="L4421" i="3"/>
  <c r="O4421" i="3"/>
  <c r="Y4421" i="3" s="1"/>
  <c r="C4422" i="3"/>
  <c r="D4422" i="3"/>
  <c r="G4422" i="3"/>
  <c r="H4422" i="3"/>
  <c r="I4422" i="3"/>
  <c r="L4422" i="3"/>
  <c r="O4422" i="3"/>
  <c r="Y4422" i="3" s="1"/>
  <c r="C4423" i="3"/>
  <c r="D4423" i="3"/>
  <c r="G4423" i="3"/>
  <c r="H4423" i="3"/>
  <c r="I4423" i="3" s="1"/>
  <c r="L4423" i="3"/>
  <c r="O4423" i="3"/>
  <c r="Y4423" i="3" s="1"/>
  <c r="C4424" i="3"/>
  <c r="D4424" i="3"/>
  <c r="G4424" i="3"/>
  <c r="H4424" i="3"/>
  <c r="I4424" i="3"/>
  <c r="L4424" i="3"/>
  <c r="O4424" i="3"/>
  <c r="Y4424" i="3" s="1"/>
  <c r="C4425" i="3"/>
  <c r="D4425" i="3"/>
  <c r="G4425" i="3"/>
  <c r="H4425" i="3"/>
  <c r="I4425" i="3" s="1"/>
  <c r="L4425" i="3"/>
  <c r="O4425" i="3"/>
  <c r="Y4425" i="3" s="1"/>
  <c r="C4426" i="3"/>
  <c r="D4426" i="3"/>
  <c r="G4426" i="3"/>
  <c r="H4426" i="3"/>
  <c r="I4426" i="3"/>
  <c r="L4426" i="3"/>
  <c r="O4426" i="3"/>
  <c r="Y4426" i="3" s="1"/>
  <c r="C4427" i="3"/>
  <c r="D4427" i="3"/>
  <c r="G4427" i="3"/>
  <c r="H4427" i="3"/>
  <c r="I4427" i="3" s="1"/>
  <c r="L4427" i="3"/>
  <c r="O4427" i="3"/>
  <c r="Y4427" i="3" s="1"/>
  <c r="C4428" i="3"/>
  <c r="D4428" i="3"/>
  <c r="G4428" i="3"/>
  <c r="H4428" i="3"/>
  <c r="I4428" i="3"/>
  <c r="L4428" i="3"/>
  <c r="O4428" i="3"/>
  <c r="Y4428" i="3" s="1"/>
  <c r="C4429" i="3"/>
  <c r="D4429" i="3"/>
  <c r="G4429" i="3"/>
  <c r="H4429" i="3"/>
  <c r="I4429" i="3" s="1"/>
  <c r="L4429" i="3"/>
  <c r="O4429" i="3"/>
  <c r="Y4429" i="3" s="1"/>
  <c r="C4430" i="3"/>
  <c r="D4430" i="3"/>
  <c r="G4430" i="3"/>
  <c r="H4430" i="3"/>
  <c r="I4430" i="3"/>
  <c r="L4430" i="3"/>
  <c r="O4430" i="3"/>
  <c r="Y4430" i="3" s="1"/>
  <c r="C4431" i="3"/>
  <c r="D4431" i="3"/>
  <c r="G4431" i="3"/>
  <c r="H4431" i="3"/>
  <c r="I4431" i="3" s="1"/>
  <c r="L4431" i="3"/>
  <c r="O4431" i="3"/>
  <c r="Y4431" i="3" s="1"/>
  <c r="C4432" i="3"/>
  <c r="D4432" i="3"/>
  <c r="G4432" i="3"/>
  <c r="H4432" i="3"/>
  <c r="I4432" i="3"/>
  <c r="L4432" i="3"/>
  <c r="O4432" i="3"/>
  <c r="Y4432" i="3" s="1"/>
  <c r="C4433" i="3"/>
  <c r="D4433" i="3"/>
  <c r="G4433" i="3"/>
  <c r="H4433" i="3"/>
  <c r="I4433" i="3" s="1"/>
  <c r="L4433" i="3"/>
  <c r="O4433" i="3"/>
  <c r="Y4433" i="3" s="1"/>
  <c r="C4434" i="3"/>
  <c r="D4434" i="3"/>
  <c r="G4434" i="3"/>
  <c r="H4434" i="3"/>
  <c r="I4434" i="3"/>
  <c r="L4434" i="3"/>
  <c r="O4434" i="3"/>
  <c r="Y4434" i="3" s="1"/>
  <c r="C4435" i="3"/>
  <c r="D4435" i="3"/>
  <c r="G4435" i="3"/>
  <c r="H4435" i="3"/>
  <c r="I4435" i="3" s="1"/>
  <c r="L4435" i="3"/>
  <c r="O4435" i="3"/>
  <c r="Y4435" i="3" s="1"/>
  <c r="C4436" i="3"/>
  <c r="D4436" i="3"/>
  <c r="G4436" i="3"/>
  <c r="H4436" i="3"/>
  <c r="I4436" i="3"/>
  <c r="L4436" i="3"/>
  <c r="O4436" i="3"/>
  <c r="Y4436" i="3" s="1"/>
  <c r="C4437" i="3"/>
  <c r="D4437" i="3"/>
  <c r="G4437" i="3"/>
  <c r="H4437" i="3"/>
  <c r="I4437" i="3" s="1"/>
  <c r="L4437" i="3"/>
  <c r="O4437" i="3"/>
  <c r="Y4437" i="3" s="1"/>
  <c r="C4438" i="3"/>
  <c r="D4438" i="3"/>
  <c r="G4438" i="3"/>
  <c r="H4438" i="3"/>
  <c r="I4438" i="3"/>
  <c r="L4438" i="3"/>
  <c r="O4438" i="3"/>
  <c r="Y4438" i="3" s="1"/>
  <c r="C4439" i="3"/>
  <c r="D4439" i="3"/>
  <c r="G4439" i="3"/>
  <c r="H4439" i="3"/>
  <c r="I4439" i="3" s="1"/>
  <c r="L4439" i="3"/>
  <c r="O4439" i="3"/>
  <c r="Y4439" i="3" s="1"/>
  <c r="C4440" i="3"/>
  <c r="D4440" i="3"/>
  <c r="G4440" i="3"/>
  <c r="H4440" i="3"/>
  <c r="I4440" i="3"/>
  <c r="L4440" i="3"/>
  <c r="O4440" i="3"/>
  <c r="Y4440" i="3" s="1"/>
  <c r="C4441" i="3"/>
  <c r="D4441" i="3"/>
  <c r="G4441" i="3"/>
  <c r="H4441" i="3"/>
  <c r="I4441" i="3" s="1"/>
  <c r="L4441" i="3"/>
  <c r="O4441" i="3"/>
  <c r="Y4441" i="3" s="1"/>
  <c r="C4442" i="3"/>
  <c r="D4442" i="3"/>
  <c r="G4442" i="3"/>
  <c r="H4442" i="3"/>
  <c r="I4442" i="3"/>
  <c r="L4442" i="3"/>
  <c r="O4442" i="3"/>
  <c r="Y4442" i="3" s="1"/>
  <c r="C4443" i="3"/>
  <c r="D4443" i="3"/>
  <c r="G4443" i="3"/>
  <c r="H4443" i="3"/>
  <c r="I4443" i="3" s="1"/>
  <c r="L4443" i="3"/>
  <c r="O4443" i="3"/>
  <c r="Y4443" i="3" s="1"/>
  <c r="C4444" i="3"/>
  <c r="D4444" i="3"/>
  <c r="G4444" i="3"/>
  <c r="H4444" i="3"/>
  <c r="I4444" i="3"/>
  <c r="L4444" i="3"/>
  <c r="O4444" i="3"/>
  <c r="Y4444" i="3" s="1"/>
  <c r="C4445" i="3"/>
  <c r="D4445" i="3"/>
  <c r="G4445" i="3"/>
  <c r="H4445" i="3"/>
  <c r="I4445" i="3" s="1"/>
  <c r="L4445" i="3"/>
  <c r="O4445" i="3"/>
  <c r="Y4445" i="3" s="1"/>
  <c r="C4446" i="3"/>
  <c r="D4446" i="3"/>
  <c r="G4446" i="3"/>
  <c r="H4446" i="3"/>
  <c r="I4446" i="3"/>
  <c r="L4446" i="3"/>
  <c r="O4446" i="3"/>
  <c r="Y4446" i="3" s="1"/>
  <c r="C4447" i="3"/>
  <c r="D4447" i="3"/>
  <c r="G4447" i="3"/>
  <c r="H4447" i="3"/>
  <c r="I4447" i="3" s="1"/>
  <c r="L4447" i="3"/>
  <c r="O4447" i="3"/>
  <c r="Y4447" i="3" s="1"/>
  <c r="C4448" i="3"/>
  <c r="D4448" i="3"/>
  <c r="G4448" i="3"/>
  <c r="H4448" i="3"/>
  <c r="I4448" i="3"/>
  <c r="L4448" i="3"/>
  <c r="O4448" i="3"/>
  <c r="Y4448" i="3" s="1"/>
  <c r="C4449" i="3"/>
  <c r="D4449" i="3"/>
  <c r="G4449" i="3"/>
  <c r="H4449" i="3"/>
  <c r="I4449" i="3" s="1"/>
  <c r="L4449" i="3"/>
  <c r="O4449" i="3"/>
  <c r="Y4449" i="3" s="1"/>
  <c r="C4450" i="3"/>
  <c r="D4450" i="3"/>
  <c r="G4450" i="3"/>
  <c r="H4450" i="3"/>
  <c r="I4450" i="3"/>
  <c r="L4450" i="3"/>
  <c r="O4450" i="3"/>
  <c r="Y4450" i="3" s="1"/>
  <c r="C4451" i="3"/>
  <c r="D4451" i="3"/>
  <c r="G4451" i="3"/>
  <c r="H4451" i="3"/>
  <c r="I4451" i="3" s="1"/>
  <c r="L4451" i="3"/>
  <c r="O4451" i="3"/>
  <c r="Y4451" i="3" s="1"/>
  <c r="C4452" i="3"/>
  <c r="D4452" i="3"/>
  <c r="G4452" i="3"/>
  <c r="H4452" i="3"/>
  <c r="I4452" i="3"/>
  <c r="L4452" i="3"/>
  <c r="O4452" i="3"/>
  <c r="Y4452" i="3" s="1"/>
  <c r="C4453" i="3"/>
  <c r="D4453" i="3"/>
  <c r="G4453" i="3"/>
  <c r="H4453" i="3"/>
  <c r="I4453" i="3" s="1"/>
  <c r="L4453" i="3"/>
  <c r="O4453" i="3"/>
  <c r="Y4453" i="3" s="1"/>
  <c r="C4454" i="3"/>
  <c r="D4454" i="3"/>
  <c r="G4454" i="3"/>
  <c r="H4454" i="3"/>
  <c r="I4454" i="3"/>
  <c r="L4454" i="3"/>
  <c r="O4454" i="3"/>
  <c r="Y4454" i="3" s="1"/>
  <c r="C4455" i="3"/>
  <c r="D4455" i="3"/>
  <c r="G4455" i="3"/>
  <c r="H4455" i="3"/>
  <c r="I4455" i="3" s="1"/>
  <c r="L4455" i="3"/>
  <c r="O4455" i="3"/>
  <c r="Y4455" i="3" s="1"/>
  <c r="C4456" i="3"/>
  <c r="D4456" i="3"/>
  <c r="G4456" i="3"/>
  <c r="H4456" i="3"/>
  <c r="I4456" i="3"/>
  <c r="L4456" i="3"/>
  <c r="O4456" i="3"/>
  <c r="Y4456" i="3" s="1"/>
  <c r="C4457" i="3"/>
  <c r="D4457" i="3"/>
  <c r="G4457" i="3"/>
  <c r="H4457" i="3"/>
  <c r="I4457" i="3" s="1"/>
  <c r="L4457" i="3"/>
  <c r="O4457" i="3"/>
  <c r="Y4457" i="3" s="1"/>
  <c r="C4458" i="3"/>
  <c r="D4458" i="3"/>
  <c r="G4458" i="3"/>
  <c r="H4458" i="3"/>
  <c r="I4458" i="3"/>
  <c r="L4458" i="3"/>
  <c r="O4458" i="3"/>
  <c r="Y4458" i="3" s="1"/>
  <c r="C4459" i="3"/>
  <c r="D4459" i="3"/>
  <c r="G4459" i="3"/>
  <c r="H4459" i="3"/>
  <c r="I4459" i="3" s="1"/>
  <c r="L4459" i="3"/>
  <c r="O4459" i="3"/>
  <c r="Y4459" i="3" s="1"/>
  <c r="C4460" i="3"/>
  <c r="D4460" i="3"/>
  <c r="G4460" i="3"/>
  <c r="H4460" i="3"/>
  <c r="I4460" i="3"/>
  <c r="L4460" i="3"/>
  <c r="O4460" i="3"/>
  <c r="Y4460" i="3" s="1"/>
  <c r="C4461" i="3"/>
  <c r="D4461" i="3"/>
  <c r="G4461" i="3"/>
  <c r="H4461" i="3"/>
  <c r="I4461" i="3" s="1"/>
  <c r="L4461" i="3"/>
  <c r="O4461" i="3"/>
  <c r="Y4461" i="3" s="1"/>
  <c r="C4462" i="3"/>
  <c r="D4462" i="3"/>
  <c r="G4462" i="3"/>
  <c r="H4462" i="3"/>
  <c r="I4462" i="3"/>
  <c r="L4462" i="3"/>
  <c r="O4462" i="3"/>
  <c r="Y4462" i="3" s="1"/>
  <c r="C4463" i="3"/>
  <c r="D4463" i="3"/>
  <c r="G4463" i="3"/>
  <c r="H4463" i="3"/>
  <c r="I4463" i="3" s="1"/>
  <c r="L4463" i="3"/>
  <c r="O4463" i="3"/>
  <c r="Y4463" i="3" s="1"/>
  <c r="C4464" i="3"/>
  <c r="D4464" i="3"/>
  <c r="G4464" i="3"/>
  <c r="H4464" i="3"/>
  <c r="I4464" i="3"/>
  <c r="L4464" i="3"/>
  <c r="O4464" i="3"/>
  <c r="Y4464" i="3" s="1"/>
  <c r="C4465" i="3"/>
  <c r="D4465" i="3"/>
  <c r="G4465" i="3"/>
  <c r="H4465" i="3"/>
  <c r="I4465" i="3" s="1"/>
  <c r="L4465" i="3"/>
  <c r="O4465" i="3"/>
  <c r="Y4465" i="3" s="1"/>
  <c r="C4466" i="3"/>
  <c r="D4466" i="3"/>
  <c r="G4466" i="3"/>
  <c r="H4466" i="3"/>
  <c r="I4466" i="3"/>
  <c r="L4466" i="3"/>
  <c r="O4466" i="3"/>
  <c r="Y4466" i="3" s="1"/>
  <c r="C4467" i="3"/>
  <c r="D4467" i="3"/>
  <c r="G4467" i="3"/>
  <c r="H4467" i="3"/>
  <c r="I4467" i="3" s="1"/>
  <c r="L4467" i="3"/>
  <c r="O4467" i="3"/>
  <c r="Y4467" i="3" s="1"/>
  <c r="C4468" i="3"/>
  <c r="D4468" i="3"/>
  <c r="G4468" i="3"/>
  <c r="H4468" i="3"/>
  <c r="I4468" i="3"/>
  <c r="L4468" i="3"/>
  <c r="O4468" i="3"/>
  <c r="Y4468" i="3" s="1"/>
  <c r="C4469" i="3"/>
  <c r="D4469" i="3"/>
  <c r="G4469" i="3"/>
  <c r="H4469" i="3"/>
  <c r="I4469" i="3" s="1"/>
  <c r="L4469" i="3"/>
  <c r="O4469" i="3"/>
  <c r="Y4469" i="3" s="1"/>
  <c r="C4470" i="3"/>
  <c r="D4470" i="3"/>
  <c r="G4470" i="3"/>
  <c r="H4470" i="3"/>
  <c r="I4470" i="3"/>
  <c r="L4470" i="3"/>
  <c r="O4470" i="3"/>
  <c r="Y4470" i="3" s="1"/>
  <c r="C4471" i="3"/>
  <c r="D4471" i="3"/>
  <c r="G4471" i="3"/>
  <c r="H4471" i="3"/>
  <c r="I4471" i="3" s="1"/>
  <c r="L4471" i="3"/>
  <c r="O4471" i="3"/>
  <c r="Y4471" i="3" s="1"/>
  <c r="C4472" i="3"/>
  <c r="D4472" i="3"/>
  <c r="G4472" i="3"/>
  <c r="H4472" i="3"/>
  <c r="I4472" i="3"/>
  <c r="L4472" i="3"/>
  <c r="O4472" i="3"/>
  <c r="Y4472" i="3" s="1"/>
  <c r="C4473" i="3"/>
  <c r="D4473" i="3"/>
  <c r="G4473" i="3"/>
  <c r="H4473" i="3"/>
  <c r="I4473" i="3" s="1"/>
  <c r="L4473" i="3"/>
  <c r="O4473" i="3"/>
  <c r="Y4473" i="3" s="1"/>
  <c r="C4474" i="3"/>
  <c r="D4474" i="3"/>
  <c r="G4474" i="3"/>
  <c r="H4474" i="3"/>
  <c r="I4474" i="3"/>
  <c r="L4474" i="3"/>
  <c r="O4474" i="3"/>
  <c r="Y4474" i="3" s="1"/>
  <c r="C4475" i="3"/>
  <c r="D4475" i="3"/>
  <c r="G4475" i="3"/>
  <c r="H4475" i="3"/>
  <c r="I4475" i="3" s="1"/>
  <c r="L4475" i="3"/>
  <c r="O4475" i="3"/>
  <c r="Y4475" i="3" s="1"/>
  <c r="C4476" i="3"/>
  <c r="D4476" i="3"/>
  <c r="G4476" i="3"/>
  <c r="H4476" i="3"/>
  <c r="I4476" i="3"/>
  <c r="L4476" i="3"/>
  <c r="O4476" i="3"/>
  <c r="Y4476" i="3" s="1"/>
  <c r="C4477" i="3"/>
  <c r="D4477" i="3"/>
  <c r="G4477" i="3"/>
  <c r="H4477" i="3"/>
  <c r="I4477" i="3" s="1"/>
  <c r="L4477" i="3"/>
  <c r="O4477" i="3"/>
  <c r="Y4477" i="3" s="1"/>
  <c r="C4478" i="3"/>
  <c r="D4478" i="3"/>
  <c r="G4478" i="3"/>
  <c r="H4478" i="3"/>
  <c r="I4478" i="3"/>
  <c r="L4478" i="3"/>
  <c r="O4478" i="3"/>
  <c r="Y4478" i="3" s="1"/>
  <c r="C4479" i="3"/>
  <c r="D4479" i="3"/>
  <c r="G4479" i="3"/>
  <c r="H4479" i="3"/>
  <c r="I4479" i="3" s="1"/>
  <c r="L4479" i="3"/>
  <c r="O4479" i="3"/>
  <c r="Y4479" i="3" s="1"/>
  <c r="C4480" i="3"/>
  <c r="D4480" i="3"/>
  <c r="G4480" i="3"/>
  <c r="H4480" i="3"/>
  <c r="I4480" i="3"/>
  <c r="L4480" i="3"/>
  <c r="O4480" i="3"/>
  <c r="Y4480" i="3" s="1"/>
  <c r="C4481" i="3"/>
  <c r="D4481" i="3"/>
  <c r="G4481" i="3"/>
  <c r="H4481" i="3"/>
  <c r="I4481" i="3" s="1"/>
  <c r="L4481" i="3"/>
  <c r="O4481" i="3"/>
  <c r="Y4481" i="3" s="1"/>
  <c r="C4482" i="3"/>
  <c r="D4482" i="3"/>
  <c r="G4482" i="3"/>
  <c r="H4482" i="3"/>
  <c r="I4482" i="3"/>
  <c r="L4482" i="3"/>
  <c r="O4482" i="3"/>
  <c r="Y4482" i="3" s="1"/>
  <c r="C4483" i="3"/>
  <c r="D4483" i="3"/>
  <c r="G4483" i="3"/>
  <c r="H4483" i="3"/>
  <c r="I4483" i="3" s="1"/>
  <c r="L4483" i="3"/>
  <c r="O4483" i="3"/>
  <c r="Y4483" i="3" s="1"/>
  <c r="C4484" i="3"/>
  <c r="D4484" i="3"/>
  <c r="G4484" i="3"/>
  <c r="H4484" i="3"/>
  <c r="I4484" i="3"/>
  <c r="L4484" i="3"/>
  <c r="O4484" i="3"/>
  <c r="Y4484" i="3" s="1"/>
  <c r="C4485" i="3"/>
  <c r="D4485" i="3"/>
  <c r="G4485" i="3"/>
  <c r="H4485" i="3"/>
  <c r="I4485" i="3" s="1"/>
  <c r="L4485" i="3"/>
  <c r="O4485" i="3"/>
  <c r="Y4485" i="3" s="1"/>
  <c r="C4486" i="3"/>
  <c r="D4486" i="3"/>
  <c r="G4486" i="3"/>
  <c r="H4486" i="3"/>
  <c r="I4486" i="3"/>
  <c r="L4486" i="3"/>
  <c r="O4486" i="3"/>
  <c r="Y4486" i="3" s="1"/>
  <c r="C4487" i="3"/>
  <c r="D4487" i="3"/>
  <c r="G4487" i="3"/>
  <c r="H4487" i="3"/>
  <c r="I4487" i="3" s="1"/>
  <c r="L4487" i="3"/>
  <c r="O4487" i="3"/>
  <c r="Y4487" i="3" s="1"/>
  <c r="C4488" i="3"/>
  <c r="D4488" i="3"/>
  <c r="G4488" i="3"/>
  <c r="H4488" i="3"/>
  <c r="I4488" i="3"/>
  <c r="L4488" i="3"/>
  <c r="O4488" i="3"/>
  <c r="Y4488" i="3" s="1"/>
  <c r="C4489" i="3"/>
  <c r="D4489" i="3"/>
  <c r="G4489" i="3"/>
  <c r="H4489" i="3"/>
  <c r="I4489" i="3" s="1"/>
  <c r="L4489" i="3"/>
  <c r="O4489" i="3"/>
  <c r="Y4489" i="3" s="1"/>
  <c r="C4490" i="3"/>
  <c r="D4490" i="3"/>
  <c r="G4490" i="3"/>
  <c r="H4490" i="3"/>
  <c r="I4490" i="3"/>
  <c r="L4490" i="3"/>
  <c r="O4490" i="3"/>
  <c r="Y4490" i="3" s="1"/>
  <c r="C4491" i="3"/>
  <c r="D4491" i="3"/>
  <c r="G4491" i="3"/>
  <c r="H4491" i="3"/>
  <c r="I4491" i="3" s="1"/>
  <c r="L4491" i="3"/>
  <c r="O4491" i="3"/>
  <c r="Y4491" i="3" s="1"/>
  <c r="C4492" i="3"/>
  <c r="D4492" i="3"/>
  <c r="G4492" i="3"/>
  <c r="H4492" i="3"/>
  <c r="I4492" i="3"/>
  <c r="L4492" i="3"/>
  <c r="O4492" i="3"/>
  <c r="Y4492" i="3" s="1"/>
  <c r="C4493" i="3"/>
  <c r="D4493" i="3"/>
  <c r="G4493" i="3"/>
  <c r="H4493" i="3"/>
  <c r="I4493" i="3" s="1"/>
  <c r="L4493" i="3"/>
  <c r="O4493" i="3"/>
  <c r="Y4493" i="3" s="1"/>
  <c r="C4494" i="3"/>
  <c r="D4494" i="3"/>
  <c r="G4494" i="3"/>
  <c r="H4494" i="3"/>
  <c r="I4494" i="3"/>
  <c r="L4494" i="3"/>
  <c r="O4494" i="3"/>
  <c r="Y4494" i="3" s="1"/>
  <c r="C4495" i="3"/>
  <c r="D4495" i="3"/>
  <c r="G4495" i="3"/>
  <c r="H4495" i="3"/>
  <c r="I4495" i="3" s="1"/>
  <c r="L4495" i="3"/>
  <c r="O4495" i="3"/>
  <c r="Y4495" i="3" s="1"/>
  <c r="C4496" i="3"/>
  <c r="D4496" i="3"/>
  <c r="G4496" i="3"/>
  <c r="H4496" i="3"/>
  <c r="I4496" i="3"/>
  <c r="L4496" i="3"/>
  <c r="O4496" i="3"/>
  <c r="Y4496" i="3" s="1"/>
  <c r="C4497" i="3"/>
  <c r="D4497" i="3"/>
  <c r="G4497" i="3"/>
  <c r="H4497" i="3"/>
  <c r="I4497" i="3" s="1"/>
  <c r="L4497" i="3"/>
  <c r="O4497" i="3"/>
  <c r="Y4497" i="3" s="1"/>
  <c r="C4498" i="3"/>
  <c r="D4498" i="3"/>
  <c r="G4498" i="3"/>
  <c r="H4498" i="3"/>
  <c r="I4498" i="3"/>
  <c r="L4498" i="3"/>
  <c r="O4498" i="3"/>
  <c r="Y4498" i="3" s="1"/>
  <c r="C4499" i="3"/>
  <c r="D4499" i="3"/>
  <c r="G4499" i="3"/>
  <c r="H4499" i="3"/>
  <c r="I4499" i="3" s="1"/>
  <c r="L4499" i="3"/>
  <c r="O4499" i="3"/>
  <c r="Y4499" i="3" s="1"/>
  <c r="C4500" i="3"/>
  <c r="D4500" i="3"/>
  <c r="G4500" i="3"/>
  <c r="H4500" i="3"/>
  <c r="I4500" i="3"/>
  <c r="L4500" i="3"/>
  <c r="O4500" i="3"/>
  <c r="Y4500" i="3" s="1"/>
  <c r="C4501" i="3"/>
  <c r="D4501" i="3"/>
  <c r="G4501" i="3"/>
  <c r="H4501" i="3"/>
  <c r="I4501" i="3" s="1"/>
  <c r="L4501" i="3"/>
  <c r="O4501" i="3"/>
  <c r="Y4501" i="3" s="1"/>
  <c r="C4502" i="3"/>
  <c r="D4502" i="3"/>
  <c r="G4502" i="3"/>
  <c r="H4502" i="3"/>
  <c r="I4502" i="3"/>
  <c r="L4502" i="3"/>
  <c r="O4502" i="3"/>
  <c r="Y4502" i="3" s="1"/>
  <c r="C4503" i="3"/>
  <c r="D4503" i="3"/>
  <c r="G4503" i="3"/>
  <c r="H4503" i="3"/>
  <c r="I4503" i="3" s="1"/>
  <c r="L4503" i="3"/>
  <c r="O4503" i="3"/>
  <c r="Y4503" i="3" s="1"/>
  <c r="C4504" i="3"/>
  <c r="D4504" i="3"/>
  <c r="G4504" i="3"/>
  <c r="H4504" i="3"/>
  <c r="I4504" i="3"/>
  <c r="L4504" i="3"/>
  <c r="O4504" i="3"/>
  <c r="Y4504" i="3" s="1"/>
  <c r="C4505" i="3"/>
  <c r="D4505" i="3"/>
  <c r="G4505" i="3"/>
  <c r="H4505" i="3"/>
  <c r="I4505" i="3" s="1"/>
  <c r="L4505" i="3"/>
  <c r="O4505" i="3"/>
  <c r="Y4505" i="3" s="1"/>
  <c r="C4506" i="3"/>
  <c r="D4506" i="3"/>
  <c r="G4506" i="3"/>
  <c r="H4506" i="3"/>
  <c r="I4506" i="3"/>
  <c r="L4506" i="3"/>
  <c r="O4506" i="3"/>
  <c r="Y4506" i="3" s="1"/>
  <c r="C4507" i="3"/>
  <c r="D4507" i="3"/>
  <c r="G4507" i="3"/>
  <c r="H4507" i="3"/>
  <c r="I4507" i="3" s="1"/>
  <c r="L4507" i="3"/>
  <c r="O4507" i="3"/>
  <c r="Y4507" i="3" s="1"/>
  <c r="C4508" i="3"/>
  <c r="D4508" i="3"/>
  <c r="G4508" i="3"/>
  <c r="H4508" i="3"/>
  <c r="I4508" i="3"/>
  <c r="L4508" i="3"/>
  <c r="O4508" i="3"/>
  <c r="Y4508" i="3" s="1"/>
  <c r="C4509" i="3"/>
  <c r="D4509" i="3"/>
  <c r="G4509" i="3"/>
  <c r="H4509" i="3"/>
  <c r="I4509" i="3" s="1"/>
  <c r="L4509" i="3"/>
  <c r="O4509" i="3"/>
  <c r="Y4509" i="3" s="1"/>
  <c r="C4510" i="3"/>
  <c r="D4510" i="3"/>
  <c r="G4510" i="3"/>
  <c r="H4510" i="3"/>
  <c r="I4510" i="3"/>
  <c r="L4510" i="3"/>
  <c r="O4510" i="3"/>
  <c r="Y4510" i="3" s="1"/>
  <c r="C4511" i="3"/>
  <c r="D4511" i="3"/>
  <c r="G4511" i="3"/>
  <c r="H4511" i="3"/>
  <c r="I4511" i="3" s="1"/>
  <c r="L4511" i="3"/>
  <c r="O4511" i="3"/>
  <c r="Y4511" i="3" s="1"/>
  <c r="C4512" i="3"/>
  <c r="D4512" i="3"/>
  <c r="G4512" i="3"/>
  <c r="H4512" i="3"/>
  <c r="I4512" i="3"/>
  <c r="L4512" i="3"/>
  <c r="O4512" i="3"/>
  <c r="Y4512" i="3" s="1"/>
  <c r="C4513" i="3"/>
  <c r="D4513" i="3"/>
  <c r="G4513" i="3"/>
  <c r="H4513" i="3"/>
  <c r="I4513" i="3" s="1"/>
  <c r="L4513" i="3"/>
  <c r="O4513" i="3"/>
  <c r="Y4513" i="3" s="1"/>
  <c r="C4514" i="3"/>
  <c r="D4514" i="3"/>
  <c r="G4514" i="3"/>
  <c r="H4514" i="3"/>
  <c r="I4514" i="3"/>
  <c r="L4514" i="3"/>
  <c r="O4514" i="3"/>
  <c r="Y4514" i="3" s="1"/>
  <c r="C4515" i="3"/>
  <c r="D4515" i="3"/>
  <c r="G4515" i="3"/>
  <c r="H4515" i="3"/>
  <c r="I4515" i="3" s="1"/>
  <c r="L4515" i="3"/>
  <c r="O4515" i="3"/>
  <c r="Y4515" i="3" s="1"/>
  <c r="C4516" i="3"/>
  <c r="D4516" i="3"/>
  <c r="G4516" i="3"/>
  <c r="H4516" i="3"/>
  <c r="I4516" i="3"/>
  <c r="L4516" i="3"/>
  <c r="O4516" i="3"/>
  <c r="Y4516" i="3" s="1"/>
  <c r="C4517" i="3"/>
  <c r="D4517" i="3"/>
  <c r="G4517" i="3"/>
  <c r="H4517" i="3"/>
  <c r="I4517" i="3" s="1"/>
  <c r="L4517" i="3"/>
  <c r="O4517" i="3"/>
  <c r="Y4517" i="3" s="1"/>
  <c r="C4518" i="3"/>
  <c r="D4518" i="3"/>
  <c r="G4518" i="3"/>
  <c r="H4518" i="3"/>
  <c r="I4518" i="3"/>
  <c r="L4518" i="3"/>
  <c r="O4518" i="3"/>
  <c r="Y4518" i="3" s="1"/>
  <c r="C4519" i="3"/>
  <c r="D4519" i="3"/>
  <c r="G4519" i="3"/>
  <c r="H4519" i="3"/>
  <c r="I4519" i="3" s="1"/>
  <c r="L4519" i="3"/>
  <c r="O4519" i="3"/>
  <c r="Y4519" i="3" s="1"/>
  <c r="C4520" i="3"/>
  <c r="D4520" i="3"/>
  <c r="G4520" i="3"/>
  <c r="H4520" i="3"/>
  <c r="I4520" i="3"/>
  <c r="L4520" i="3"/>
  <c r="O4520" i="3"/>
  <c r="Y4520" i="3" s="1"/>
  <c r="C4521" i="3"/>
  <c r="D4521" i="3"/>
  <c r="G4521" i="3"/>
  <c r="H4521" i="3"/>
  <c r="I4521" i="3" s="1"/>
  <c r="L4521" i="3"/>
  <c r="O4521" i="3"/>
  <c r="Y4521" i="3" s="1"/>
  <c r="C4522" i="3"/>
  <c r="D4522" i="3"/>
  <c r="G4522" i="3"/>
  <c r="H4522" i="3"/>
  <c r="I4522" i="3"/>
  <c r="L4522" i="3"/>
  <c r="O4522" i="3"/>
  <c r="Y4522" i="3" s="1"/>
  <c r="C4523" i="3"/>
  <c r="D4523" i="3"/>
  <c r="G4523" i="3"/>
  <c r="H4523" i="3"/>
  <c r="I4523" i="3" s="1"/>
  <c r="L4523" i="3"/>
  <c r="O4523" i="3"/>
  <c r="Y4523" i="3" s="1"/>
  <c r="C4524" i="3"/>
  <c r="D4524" i="3"/>
  <c r="G4524" i="3"/>
  <c r="H4524" i="3"/>
  <c r="I4524" i="3"/>
  <c r="L4524" i="3"/>
  <c r="O4524" i="3"/>
  <c r="Y4524" i="3" s="1"/>
  <c r="C4525" i="3"/>
  <c r="D4525" i="3"/>
  <c r="G4525" i="3"/>
  <c r="H4525" i="3"/>
  <c r="I4525" i="3" s="1"/>
  <c r="L4525" i="3"/>
  <c r="O4525" i="3"/>
  <c r="Y4525" i="3" s="1"/>
  <c r="C4526" i="3"/>
  <c r="D4526" i="3"/>
  <c r="G4526" i="3"/>
  <c r="H4526" i="3"/>
  <c r="I4526" i="3"/>
  <c r="L4526" i="3"/>
  <c r="O4526" i="3"/>
  <c r="Y4526" i="3" s="1"/>
  <c r="C4527" i="3"/>
  <c r="D4527" i="3"/>
  <c r="G4527" i="3"/>
  <c r="H4527" i="3"/>
  <c r="I4527" i="3" s="1"/>
  <c r="L4527" i="3"/>
  <c r="O4527" i="3"/>
  <c r="Y4527" i="3" s="1"/>
  <c r="C4528" i="3"/>
  <c r="D4528" i="3"/>
  <c r="G4528" i="3"/>
  <c r="H4528" i="3"/>
  <c r="I4528" i="3"/>
  <c r="L4528" i="3"/>
  <c r="O4528" i="3"/>
  <c r="Y4528" i="3" s="1"/>
  <c r="C4529" i="3"/>
  <c r="D4529" i="3"/>
  <c r="G4529" i="3"/>
  <c r="H4529" i="3"/>
  <c r="I4529" i="3" s="1"/>
  <c r="L4529" i="3"/>
  <c r="O4529" i="3"/>
  <c r="Y4529" i="3" s="1"/>
  <c r="C4530" i="3"/>
  <c r="D4530" i="3"/>
  <c r="G4530" i="3"/>
  <c r="H4530" i="3"/>
  <c r="I4530" i="3"/>
  <c r="L4530" i="3"/>
  <c r="O4530" i="3"/>
  <c r="Y4530" i="3" s="1"/>
  <c r="C4531" i="3"/>
  <c r="D4531" i="3"/>
  <c r="G4531" i="3"/>
  <c r="H4531" i="3"/>
  <c r="I4531" i="3" s="1"/>
  <c r="L4531" i="3"/>
  <c r="O4531" i="3"/>
  <c r="Y4531" i="3" s="1"/>
  <c r="C4532" i="3"/>
  <c r="D4532" i="3"/>
  <c r="G4532" i="3"/>
  <c r="H4532" i="3"/>
  <c r="I4532" i="3"/>
  <c r="L4532" i="3"/>
  <c r="O4532" i="3"/>
  <c r="Y4532" i="3" s="1"/>
  <c r="C4533" i="3"/>
  <c r="D4533" i="3"/>
  <c r="G4533" i="3"/>
  <c r="H4533" i="3"/>
  <c r="I4533" i="3" s="1"/>
  <c r="L4533" i="3"/>
  <c r="O4533" i="3"/>
  <c r="Y4533" i="3" s="1"/>
  <c r="C4534" i="3"/>
  <c r="D4534" i="3"/>
  <c r="G4534" i="3"/>
  <c r="H4534" i="3"/>
  <c r="I4534" i="3"/>
  <c r="L4534" i="3"/>
  <c r="O4534" i="3"/>
  <c r="Y4534" i="3" s="1"/>
  <c r="C4535" i="3"/>
  <c r="D4535" i="3"/>
  <c r="G4535" i="3"/>
  <c r="H4535" i="3"/>
  <c r="I4535" i="3" s="1"/>
  <c r="L4535" i="3"/>
  <c r="O4535" i="3"/>
  <c r="Y4535" i="3" s="1"/>
  <c r="C4536" i="3"/>
  <c r="D4536" i="3"/>
  <c r="G4536" i="3"/>
  <c r="H4536" i="3"/>
  <c r="I4536" i="3"/>
  <c r="L4536" i="3"/>
  <c r="O4536" i="3"/>
  <c r="Y4536" i="3" s="1"/>
  <c r="C4537" i="3"/>
  <c r="D4537" i="3"/>
  <c r="G4537" i="3"/>
  <c r="H4537" i="3"/>
  <c r="I4537" i="3" s="1"/>
  <c r="L4537" i="3"/>
  <c r="O4537" i="3"/>
  <c r="Y4537" i="3" s="1"/>
  <c r="C4538" i="3"/>
  <c r="D4538" i="3"/>
  <c r="G4538" i="3"/>
  <c r="H4538" i="3"/>
  <c r="I4538" i="3"/>
  <c r="L4538" i="3"/>
  <c r="O4538" i="3"/>
  <c r="Y4538" i="3" s="1"/>
  <c r="C4539" i="3"/>
  <c r="D4539" i="3"/>
  <c r="G4539" i="3"/>
  <c r="H4539" i="3"/>
  <c r="I4539" i="3" s="1"/>
  <c r="L4539" i="3"/>
  <c r="O4539" i="3"/>
  <c r="Y4539" i="3" s="1"/>
  <c r="C4540" i="3"/>
  <c r="D4540" i="3"/>
  <c r="G4540" i="3"/>
  <c r="H4540" i="3"/>
  <c r="I4540" i="3"/>
  <c r="L4540" i="3"/>
  <c r="O4540" i="3"/>
  <c r="Y4540" i="3" s="1"/>
  <c r="C4541" i="3"/>
  <c r="D4541" i="3"/>
  <c r="G4541" i="3"/>
  <c r="H4541" i="3"/>
  <c r="I4541" i="3" s="1"/>
  <c r="L4541" i="3"/>
  <c r="O4541" i="3"/>
  <c r="Y4541" i="3" s="1"/>
  <c r="C4542" i="3"/>
  <c r="D4542" i="3"/>
  <c r="G4542" i="3"/>
  <c r="H4542" i="3"/>
  <c r="I4542" i="3"/>
  <c r="L4542" i="3"/>
  <c r="O4542" i="3"/>
  <c r="Y4542" i="3" s="1"/>
  <c r="C4543" i="3"/>
  <c r="D4543" i="3"/>
  <c r="G4543" i="3"/>
  <c r="H4543" i="3"/>
  <c r="I4543" i="3" s="1"/>
  <c r="L4543" i="3"/>
  <c r="O4543" i="3"/>
  <c r="Y4543" i="3" s="1"/>
  <c r="C4544" i="3"/>
  <c r="D4544" i="3"/>
  <c r="G4544" i="3"/>
  <c r="H4544" i="3"/>
  <c r="I4544" i="3"/>
  <c r="L4544" i="3"/>
  <c r="O4544" i="3"/>
  <c r="Y4544" i="3" s="1"/>
  <c r="C4545" i="3"/>
  <c r="D4545" i="3"/>
  <c r="G4545" i="3"/>
  <c r="H4545" i="3"/>
  <c r="I4545" i="3" s="1"/>
  <c r="L4545" i="3"/>
  <c r="O4545" i="3"/>
  <c r="Y4545" i="3" s="1"/>
  <c r="C4546" i="3"/>
  <c r="D4546" i="3"/>
  <c r="G4546" i="3"/>
  <c r="H4546" i="3"/>
  <c r="I4546" i="3"/>
  <c r="L4546" i="3"/>
  <c r="O4546" i="3"/>
  <c r="Y4546" i="3" s="1"/>
  <c r="C4547" i="3"/>
  <c r="D4547" i="3"/>
  <c r="G4547" i="3"/>
  <c r="H4547" i="3"/>
  <c r="I4547" i="3" s="1"/>
  <c r="L4547" i="3"/>
  <c r="O4547" i="3"/>
  <c r="Y4547" i="3" s="1"/>
  <c r="C4548" i="3"/>
  <c r="D4548" i="3"/>
  <c r="G4548" i="3"/>
  <c r="H4548" i="3"/>
  <c r="I4548" i="3"/>
  <c r="L4548" i="3"/>
  <c r="O4548" i="3"/>
  <c r="Y4548" i="3" s="1"/>
  <c r="C4549" i="3"/>
  <c r="D4549" i="3"/>
  <c r="G4549" i="3"/>
  <c r="H4549" i="3"/>
  <c r="I4549" i="3" s="1"/>
  <c r="L4549" i="3"/>
  <c r="O4549" i="3"/>
  <c r="Y4549" i="3" s="1"/>
  <c r="C4550" i="3"/>
  <c r="D4550" i="3"/>
  <c r="G4550" i="3"/>
  <c r="H4550" i="3"/>
  <c r="I4550" i="3"/>
  <c r="L4550" i="3"/>
  <c r="O4550" i="3"/>
  <c r="Y4550" i="3" s="1"/>
  <c r="C4551" i="3"/>
  <c r="D4551" i="3"/>
  <c r="G4551" i="3"/>
  <c r="H4551" i="3"/>
  <c r="I4551" i="3" s="1"/>
  <c r="L4551" i="3"/>
  <c r="O4551" i="3"/>
  <c r="Y4551" i="3" s="1"/>
  <c r="C4552" i="3"/>
  <c r="D4552" i="3"/>
  <c r="G4552" i="3"/>
  <c r="H4552" i="3"/>
  <c r="I4552" i="3"/>
  <c r="L4552" i="3"/>
  <c r="O4552" i="3"/>
  <c r="Y4552" i="3" s="1"/>
  <c r="C4553" i="3"/>
  <c r="D4553" i="3"/>
  <c r="G4553" i="3"/>
  <c r="H4553" i="3"/>
  <c r="I4553" i="3" s="1"/>
  <c r="L4553" i="3"/>
  <c r="O4553" i="3"/>
  <c r="Y4553" i="3" s="1"/>
  <c r="C4554" i="3"/>
  <c r="D4554" i="3"/>
  <c r="G4554" i="3"/>
  <c r="H4554" i="3"/>
  <c r="I4554" i="3"/>
  <c r="L4554" i="3"/>
  <c r="O4554" i="3"/>
  <c r="Y4554" i="3" s="1"/>
  <c r="C4555" i="3"/>
  <c r="D4555" i="3"/>
  <c r="G4555" i="3"/>
  <c r="H4555" i="3"/>
  <c r="I4555" i="3" s="1"/>
  <c r="L4555" i="3"/>
  <c r="O4555" i="3"/>
  <c r="Y4555" i="3" s="1"/>
  <c r="C4556" i="3"/>
  <c r="D4556" i="3"/>
  <c r="G4556" i="3"/>
  <c r="H4556" i="3"/>
  <c r="I4556" i="3"/>
  <c r="L4556" i="3"/>
  <c r="O4556" i="3"/>
  <c r="Y4556" i="3" s="1"/>
  <c r="C4557" i="3"/>
  <c r="D4557" i="3"/>
  <c r="G4557" i="3"/>
  <c r="H4557" i="3"/>
  <c r="I4557" i="3" s="1"/>
  <c r="L4557" i="3"/>
  <c r="O4557" i="3"/>
  <c r="Y4557" i="3" s="1"/>
  <c r="C4558" i="3"/>
  <c r="D4558" i="3"/>
  <c r="G4558" i="3"/>
  <c r="H4558" i="3"/>
  <c r="I4558" i="3"/>
  <c r="L4558" i="3"/>
  <c r="O4558" i="3"/>
  <c r="Y4558" i="3" s="1"/>
  <c r="C4559" i="3"/>
  <c r="D4559" i="3"/>
  <c r="G4559" i="3"/>
  <c r="H4559" i="3"/>
  <c r="I4559" i="3" s="1"/>
  <c r="L4559" i="3"/>
  <c r="O4559" i="3"/>
  <c r="Y4559" i="3" s="1"/>
  <c r="C4560" i="3"/>
  <c r="D4560" i="3"/>
  <c r="G4560" i="3"/>
  <c r="H4560" i="3"/>
  <c r="I4560" i="3"/>
  <c r="L4560" i="3"/>
  <c r="O4560" i="3"/>
  <c r="Y4560" i="3" s="1"/>
  <c r="C4561" i="3"/>
  <c r="D4561" i="3"/>
  <c r="G4561" i="3"/>
  <c r="H4561" i="3"/>
  <c r="I4561" i="3" s="1"/>
  <c r="L4561" i="3"/>
  <c r="O4561" i="3"/>
  <c r="Y4561" i="3" s="1"/>
  <c r="C4562" i="3"/>
  <c r="D4562" i="3"/>
  <c r="G4562" i="3"/>
  <c r="H4562" i="3"/>
  <c r="I4562" i="3"/>
  <c r="L4562" i="3"/>
  <c r="O4562" i="3"/>
  <c r="Y4562" i="3" s="1"/>
  <c r="C4563" i="3"/>
  <c r="D4563" i="3"/>
  <c r="G4563" i="3"/>
  <c r="H4563" i="3"/>
  <c r="I4563" i="3" s="1"/>
  <c r="L4563" i="3"/>
  <c r="O4563" i="3"/>
  <c r="Y4563" i="3" s="1"/>
  <c r="C4564" i="3"/>
  <c r="D4564" i="3"/>
  <c r="G4564" i="3"/>
  <c r="H4564" i="3"/>
  <c r="I4564" i="3"/>
  <c r="L4564" i="3"/>
  <c r="O4564" i="3"/>
  <c r="Y4564" i="3" s="1"/>
  <c r="C4565" i="3"/>
  <c r="D4565" i="3"/>
  <c r="G4565" i="3"/>
  <c r="H4565" i="3"/>
  <c r="I4565" i="3" s="1"/>
  <c r="L4565" i="3"/>
  <c r="O4565" i="3"/>
  <c r="Y4565" i="3" s="1"/>
  <c r="C4566" i="3"/>
  <c r="D4566" i="3"/>
  <c r="G4566" i="3"/>
  <c r="H4566" i="3"/>
  <c r="I4566" i="3"/>
  <c r="L4566" i="3"/>
  <c r="O4566" i="3"/>
  <c r="Y4566" i="3" s="1"/>
  <c r="C4567" i="3"/>
  <c r="D4567" i="3"/>
  <c r="G4567" i="3"/>
  <c r="H4567" i="3"/>
  <c r="I4567" i="3" s="1"/>
  <c r="L4567" i="3"/>
  <c r="O4567" i="3"/>
  <c r="Y4567" i="3" s="1"/>
  <c r="C4568" i="3"/>
  <c r="D4568" i="3"/>
  <c r="G4568" i="3"/>
  <c r="H4568" i="3"/>
  <c r="I4568" i="3"/>
  <c r="L4568" i="3"/>
  <c r="O4568" i="3"/>
  <c r="Y4568" i="3" s="1"/>
  <c r="C4569" i="3"/>
  <c r="D4569" i="3"/>
  <c r="G4569" i="3"/>
  <c r="H4569" i="3"/>
  <c r="I4569" i="3" s="1"/>
  <c r="L4569" i="3"/>
  <c r="O4569" i="3"/>
  <c r="Y4569" i="3" s="1"/>
  <c r="C4570" i="3"/>
  <c r="D4570" i="3"/>
  <c r="G4570" i="3"/>
  <c r="H4570" i="3"/>
  <c r="I4570" i="3"/>
  <c r="L4570" i="3"/>
  <c r="O4570" i="3"/>
  <c r="Y4570" i="3" s="1"/>
  <c r="C4571" i="3"/>
  <c r="D4571" i="3"/>
  <c r="G4571" i="3"/>
  <c r="H4571" i="3"/>
  <c r="I4571" i="3" s="1"/>
  <c r="L4571" i="3"/>
  <c r="O4571" i="3"/>
  <c r="Y4571" i="3" s="1"/>
  <c r="C4572" i="3"/>
  <c r="D4572" i="3"/>
  <c r="G4572" i="3"/>
  <c r="H4572" i="3"/>
  <c r="I4572" i="3"/>
  <c r="L4572" i="3"/>
  <c r="O4572" i="3"/>
  <c r="Y4572" i="3" s="1"/>
  <c r="C4573" i="3"/>
  <c r="D4573" i="3"/>
  <c r="G4573" i="3"/>
  <c r="H4573" i="3"/>
  <c r="I4573" i="3" s="1"/>
  <c r="L4573" i="3"/>
  <c r="O4573" i="3"/>
  <c r="Y4573" i="3" s="1"/>
  <c r="C4574" i="3"/>
  <c r="D4574" i="3"/>
  <c r="G4574" i="3"/>
  <c r="H4574" i="3"/>
  <c r="I4574" i="3"/>
  <c r="L4574" i="3"/>
  <c r="O4574" i="3"/>
  <c r="Y4574" i="3" s="1"/>
  <c r="C4575" i="3"/>
  <c r="D4575" i="3"/>
  <c r="G4575" i="3"/>
  <c r="H4575" i="3"/>
  <c r="I4575" i="3" s="1"/>
  <c r="L4575" i="3"/>
  <c r="O4575" i="3"/>
  <c r="Y4575" i="3" s="1"/>
  <c r="C4576" i="3"/>
  <c r="D4576" i="3"/>
  <c r="G4576" i="3"/>
  <c r="H4576" i="3"/>
  <c r="I4576" i="3"/>
  <c r="L4576" i="3"/>
  <c r="O4576" i="3"/>
  <c r="Y4576" i="3" s="1"/>
  <c r="C4577" i="3"/>
  <c r="D4577" i="3"/>
  <c r="G4577" i="3"/>
  <c r="H4577" i="3"/>
  <c r="I4577" i="3" s="1"/>
  <c r="L4577" i="3"/>
  <c r="O4577" i="3"/>
  <c r="Y4577" i="3" s="1"/>
  <c r="C4578" i="3"/>
  <c r="D4578" i="3"/>
  <c r="G4578" i="3"/>
  <c r="H4578" i="3"/>
  <c r="I4578" i="3"/>
  <c r="L4578" i="3"/>
  <c r="O4578" i="3"/>
  <c r="Y4578" i="3" s="1"/>
  <c r="C4579" i="3"/>
  <c r="D4579" i="3"/>
  <c r="G4579" i="3"/>
  <c r="H4579" i="3"/>
  <c r="I4579" i="3" s="1"/>
  <c r="L4579" i="3"/>
  <c r="O4579" i="3"/>
  <c r="Y4579" i="3" s="1"/>
  <c r="C4580" i="3"/>
  <c r="D4580" i="3"/>
  <c r="G4580" i="3"/>
  <c r="H4580" i="3"/>
  <c r="I4580" i="3"/>
  <c r="L4580" i="3"/>
  <c r="O4580" i="3"/>
  <c r="Y4580" i="3" s="1"/>
  <c r="C4581" i="3"/>
  <c r="D4581" i="3"/>
  <c r="G4581" i="3"/>
  <c r="H4581" i="3"/>
  <c r="I4581" i="3" s="1"/>
  <c r="L4581" i="3"/>
  <c r="O4581" i="3"/>
  <c r="Y4581" i="3" s="1"/>
  <c r="C4582" i="3"/>
  <c r="D4582" i="3"/>
  <c r="G4582" i="3"/>
  <c r="H4582" i="3"/>
  <c r="I4582" i="3"/>
  <c r="L4582" i="3"/>
  <c r="O4582" i="3"/>
  <c r="Y4582" i="3" s="1"/>
  <c r="C4583" i="3"/>
  <c r="D4583" i="3"/>
  <c r="G4583" i="3"/>
  <c r="H4583" i="3"/>
  <c r="I4583" i="3" s="1"/>
  <c r="L4583" i="3"/>
  <c r="O4583" i="3"/>
  <c r="Y4583" i="3" s="1"/>
  <c r="C4584" i="3"/>
  <c r="D4584" i="3"/>
  <c r="G4584" i="3"/>
  <c r="H4584" i="3"/>
  <c r="I4584" i="3"/>
  <c r="L4584" i="3"/>
  <c r="O4584" i="3"/>
  <c r="Y4584" i="3" s="1"/>
  <c r="C4585" i="3"/>
  <c r="D4585" i="3"/>
  <c r="G4585" i="3"/>
  <c r="H4585" i="3"/>
  <c r="I4585" i="3" s="1"/>
  <c r="L4585" i="3"/>
  <c r="O4585" i="3"/>
  <c r="Y4585" i="3" s="1"/>
  <c r="C4586" i="3"/>
  <c r="D4586" i="3"/>
  <c r="G4586" i="3"/>
  <c r="H4586" i="3"/>
  <c r="I4586" i="3"/>
  <c r="L4586" i="3"/>
  <c r="O4586" i="3"/>
  <c r="Y4586" i="3" s="1"/>
  <c r="C4587" i="3"/>
  <c r="D4587" i="3"/>
  <c r="G4587" i="3"/>
  <c r="H4587" i="3"/>
  <c r="I4587" i="3" s="1"/>
  <c r="L4587" i="3"/>
  <c r="O4587" i="3"/>
  <c r="Y4587" i="3" s="1"/>
  <c r="C4588" i="3"/>
  <c r="D4588" i="3"/>
  <c r="G4588" i="3"/>
  <c r="H4588" i="3"/>
  <c r="I4588" i="3"/>
  <c r="L4588" i="3"/>
  <c r="O4588" i="3"/>
  <c r="Y4588" i="3" s="1"/>
  <c r="C4589" i="3"/>
  <c r="D4589" i="3"/>
  <c r="G4589" i="3"/>
  <c r="H4589" i="3"/>
  <c r="I4589" i="3" s="1"/>
  <c r="L4589" i="3"/>
  <c r="O4589" i="3"/>
  <c r="Y4589" i="3" s="1"/>
  <c r="C4590" i="3"/>
  <c r="D4590" i="3"/>
  <c r="G4590" i="3"/>
  <c r="H4590" i="3"/>
  <c r="I4590" i="3"/>
  <c r="L4590" i="3"/>
  <c r="O4590" i="3"/>
  <c r="Y4590" i="3" s="1"/>
  <c r="C4591" i="3"/>
  <c r="D4591" i="3"/>
  <c r="G4591" i="3"/>
  <c r="H4591" i="3"/>
  <c r="I4591" i="3" s="1"/>
  <c r="L4591" i="3"/>
  <c r="O4591" i="3"/>
  <c r="Y4591" i="3" s="1"/>
  <c r="C4592" i="3"/>
  <c r="D4592" i="3"/>
  <c r="G4592" i="3"/>
  <c r="H4592" i="3"/>
  <c r="I4592" i="3"/>
  <c r="J4592" i="3" s="1"/>
  <c r="L4592" i="3"/>
  <c r="O4592" i="3"/>
  <c r="Y4592" i="3"/>
  <c r="C4593" i="3"/>
  <c r="D4593" i="3"/>
  <c r="G4593" i="3"/>
  <c r="H4593" i="3"/>
  <c r="I4593" i="3" s="1"/>
  <c r="L4593" i="3"/>
  <c r="O4593" i="3"/>
  <c r="Y4593" i="3" s="1"/>
  <c r="C4594" i="3"/>
  <c r="D4594" i="3"/>
  <c r="G4594" i="3"/>
  <c r="H4594" i="3"/>
  <c r="I4594" i="3" s="1"/>
  <c r="L4594" i="3"/>
  <c r="O4594" i="3"/>
  <c r="Y4594" i="3" s="1"/>
  <c r="C4595" i="3"/>
  <c r="D4595" i="3"/>
  <c r="G4595" i="3"/>
  <c r="H4595" i="3"/>
  <c r="I4595" i="3" s="1"/>
  <c r="L4595" i="3"/>
  <c r="O4595" i="3"/>
  <c r="Y4595" i="3" s="1"/>
  <c r="C4596" i="3"/>
  <c r="D4596" i="3"/>
  <c r="G4596" i="3"/>
  <c r="H4596" i="3"/>
  <c r="I4596" i="3"/>
  <c r="M4596" i="3" s="1"/>
  <c r="L4596" i="3"/>
  <c r="O4596" i="3"/>
  <c r="Y4596" i="3"/>
  <c r="C4597" i="3"/>
  <c r="D4597" i="3"/>
  <c r="G4597" i="3"/>
  <c r="H4597" i="3"/>
  <c r="I4597" i="3" s="1"/>
  <c r="L4597" i="3"/>
  <c r="O4597" i="3"/>
  <c r="Y4597" i="3" s="1"/>
  <c r="C4598" i="3"/>
  <c r="D4598" i="3"/>
  <c r="G4598" i="3"/>
  <c r="H4598" i="3"/>
  <c r="I4598" i="3" s="1"/>
  <c r="L4598" i="3"/>
  <c r="O4598" i="3"/>
  <c r="Y4598" i="3" s="1"/>
  <c r="C4599" i="3"/>
  <c r="D4599" i="3"/>
  <c r="G4599" i="3"/>
  <c r="H4599" i="3"/>
  <c r="I4599" i="3" s="1"/>
  <c r="L4599" i="3"/>
  <c r="O4599" i="3"/>
  <c r="Y4599" i="3" s="1"/>
  <c r="C4600" i="3"/>
  <c r="D4600" i="3"/>
  <c r="G4600" i="3"/>
  <c r="H4600" i="3"/>
  <c r="I4600" i="3"/>
  <c r="J4600" i="3" s="1"/>
  <c r="L4600" i="3"/>
  <c r="O4600" i="3"/>
  <c r="Y4600" i="3"/>
  <c r="C4601" i="3"/>
  <c r="D4601" i="3"/>
  <c r="G4601" i="3"/>
  <c r="H4601" i="3"/>
  <c r="I4601" i="3" s="1"/>
  <c r="L4601" i="3"/>
  <c r="O4601" i="3"/>
  <c r="Y4601" i="3" s="1"/>
  <c r="C4602" i="3"/>
  <c r="D4602" i="3"/>
  <c r="G4602" i="3"/>
  <c r="H4602" i="3"/>
  <c r="I4602" i="3" s="1"/>
  <c r="L4602" i="3"/>
  <c r="O4602" i="3"/>
  <c r="Y4602" i="3" s="1"/>
  <c r="C4603" i="3"/>
  <c r="D4603" i="3"/>
  <c r="G4603" i="3"/>
  <c r="H4603" i="3"/>
  <c r="I4603" i="3" s="1"/>
  <c r="L4603" i="3"/>
  <c r="O4603" i="3"/>
  <c r="Y4603" i="3" s="1"/>
  <c r="C4604" i="3"/>
  <c r="D4604" i="3"/>
  <c r="G4604" i="3"/>
  <c r="H4604" i="3"/>
  <c r="I4604" i="3"/>
  <c r="M4604" i="3" s="1"/>
  <c r="L4604" i="3"/>
  <c r="O4604" i="3"/>
  <c r="Y4604" i="3"/>
  <c r="C4605" i="3"/>
  <c r="D4605" i="3"/>
  <c r="G4605" i="3"/>
  <c r="H4605" i="3"/>
  <c r="I4605" i="3" s="1"/>
  <c r="L4605" i="3"/>
  <c r="O4605" i="3"/>
  <c r="Y4605" i="3" s="1"/>
  <c r="C4606" i="3"/>
  <c r="D4606" i="3"/>
  <c r="G4606" i="3"/>
  <c r="H4606" i="3"/>
  <c r="I4606" i="3" s="1"/>
  <c r="L4606" i="3"/>
  <c r="O4606" i="3"/>
  <c r="Y4606" i="3" s="1"/>
  <c r="C4607" i="3"/>
  <c r="D4607" i="3"/>
  <c r="G4607" i="3"/>
  <c r="H4607" i="3"/>
  <c r="I4607" i="3" s="1"/>
  <c r="L4607" i="3"/>
  <c r="O4607" i="3"/>
  <c r="Y4607" i="3" s="1"/>
  <c r="C4608" i="3"/>
  <c r="D4608" i="3"/>
  <c r="G4608" i="3"/>
  <c r="H4608" i="3"/>
  <c r="I4608" i="3"/>
  <c r="J4608" i="3" s="1"/>
  <c r="L4608" i="3"/>
  <c r="O4608" i="3"/>
  <c r="Y4608" i="3"/>
  <c r="C4609" i="3"/>
  <c r="D4609" i="3"/>
  <c r="G4609" i="3"/>
  <c r="H4609" i="3"/>
  <c r="I4609" i="3" s="1"/>
  <c r="L4609" i="3"/>
  <c r="O4609" i="3"/>
  <c r="Y4609" i="3" s="1"/>
  <c r="C4610" i="3"/>
  <c r="D4610" i="3"/>
  <c r="G4610" i="3"/>
  <c r="H4610" i="3"/>
  <c r="I4610" i="3" s="1"/>
  <c r="L4610" i="3"/>
  <c r="O4610" i="3"/>
  <c r="Y4610" i="3" s="1"/>
  <c r="C4611" i="3"/>
  <c r="D4611" i="3"/>
  <c r="G4611" i="3"/>
  <c r="H4611" i="3"/>
  <c r="I4611" i="3" s="1"/>
  <c r="L4611" i="3"/>
  <c r="O4611" i="3"/>
  <c r="Y4611" i="3" s="1"/>
  <c r="C4612" i="3"/>
  <c r="D4612" i="3"/>
  <c r="G4612" i="3"/>
  <c r="H4612" i="3"/>
  <c r="I4612" i="3"/>
  <c r="M4612" i="3" s="1"/>
  <c r="L4612" i="3"/>
  <c r="O4612" i="3"/>
  <c r="Y4612" i="3"/>
  <c r="C4613" i="3"/>
  <c r="D4613" i="3"/>
  <c r="G4613" i="3"/>
  <c r="H4613" i="3"/>
  <c r="I4613" i="3" s="1"/>
  <c r="L4613" i="3"/>
  <c r="O4613" i="3"/>
  <c r="Y4613" i="3" s="1"/>
  <c r="C4614" i="3"/>
  <c r="D4614" i="3"/>
  <c r="G4614" i="3"/>
  <c r="H4614" i="3"/>
  <c r="I4614" i="3" s="1"/>
  <c r="L4614" i="3"/>
  <c r="O4614" i="3"/>
  <c r="Y4614" i="3" s="1"/>
  <c r="C4615" i="3"/>
  <c r="D4615" i="3"/>
  <c r="G4615" i="3"/>
  <c r="H4615" i="3"/>
  <c r="I4615" i="3" s="1"/>
  <c r="L4615" i="3"/>
  <c r="O4615" i="3"/>
  <c r="Y4615" i="3" s="1"/>
  <c r="C4616" i="3"/>
  <c r="D4616" i="3"/>
  <c r="G4616" i="3"/>
  <c r="H4616" i="3"/>
  <c r="I4616" i="3"/>
  <c r="J4616" i="3" s="1"/>
  <c r="L4616" i="3"/>
  <c r="O4616" i="3"/>
  <c r="Y4616" i="3"/>
  <c r="C4617" i="3"/>
  <c r="D4617" i="3"/>
  <c r="G4617" i="3"/>
  <c r="H4617" i="3"/>
  <c r="I4617" i="3" s="1"/>
  <c r="L4617" i="3"/>
  <c r="O4617" i="3"/>
  <c r="Y4617" i="3" s="1"/>
  <c r="C4618" i="3"/>
  <c r="D4618" i="3"/>
  <c r="G4618" i="3"/>
  <c r="H4618" i="3"/>
  <c r="I4618" i="3" s="1"/>
  <c r="L4618" i="3"/>
  <c r="O4618" i="3"/>
  <c r="Y4618" i="3" s="1"/>
  <c r="C4619" i="3"/>
  <c r="D4619" i="3"/>
  <c r="G4619" i="3"/>
  <c r="H4619" i="3"/>
  <c r="I4619" i="3" s="1"/>
  <c r="L4619" i="3"/>
  <c r="O4619" i="3"/>
  <c r="Y4619" i="3" s="1"/>
  <c r="C4620" i="3"/>
  <c r="D4620" i="3"/>
  <c r="G4620" i="3"/>
  <c r="H4620" i="3"/>
  <c r="I4620" i="3"/>
  <c r="M4620" i="3" s="1"/>
  <c r="L4620" i="3"/>
  <c r="O4620" i="3"/>
  <c r="Y4620" i="3"/>
  <c r="C4621" i="3"/>
  <c r="D4621" i="3"/>
  <c r="G4621" i="3"/>
  <c r="H4621" i="3"/>
  <c r="I4621" i="3" s="1"/>
  <c r="L4621" i="3"/>
  <c r="O4621" i="3"/>
  <c r="Y4621" i="3" s="1"/>
  <c r="C4622" i="3"/>
  <c r="D4622" i="3"/>
  <c r="G4622" i="3"/>
  <c r="H4622" i="3"/>
  <c r="I4622" i="3" s="1"/>
  <c r="L4622" i="3"/>
  <c r="O4622" i="3"/>
  <c r="Y4622" i="3" s="1"/>
  <c r="C4623" i="3"/>
  <c r="D4623" i="3"/>
  <c r="G4623" i="3"/>
  <c r="H4623" i="3"/>
  <c r="I4623" i="3" s="1"/>
  <c r="L4623" i="3"/>
  <c r="O4623" i="3"/>
  <c r="Y4623" i="3" s="1"/>
  <c r="C4624" i="3"/>
  <c r="D4624" i="3"/>
  <c r="G4624" i="3"/>
  <c r="H4624" i="3"/>
  <c r="I4624" i="3"/>
  <c r="J4624" i="3" s="1"/>
  <c r="L4624" i="3"/>
  <c r="O4624" i="3"/>
  <c r="Y4624" i="3"/>
  <c r="C4625" i="3"/>
  <c r="D4625" i="3"/>
  <c r="G4625" i="3"/>
  <c r="H4625" i="3"/>
  <c r="I4625" i="3" s="1"/>
  <c r="L4625" i="3"/>
  <c r="O4625" i="3"/>
  <c r="Y4625" i="3" s="1"/>
  <c r="C4626" i="3"/>
  <c r="D4626" i="3"/>
  <c r="G4626" i="3"/>
  <c r="H4626" i="3"/>
  <c r="I4626" i="3" s="1"/>
  <c r="L4626" i="3"/>
  <c r="O4626" i="3"/>
  <c r="Y4626" i="3" s="1"/>
  <c r="C4627" i="3"/>
  <c r="D4627" i="3"/>
  <c r="G4627" i="3"/>
  <c r="H4627" i="3"/>
  <c r="I4627" i="3" s="1"/>
  <c r="L4627" i="3"/>
  <c r="O4627" i="3"/>
  <c r="Y4627" i="3" s="1"/>
  <c r="C4628" i="3"/>
  <c r="D4628" i="3"/>
  <c r="G4628" i="3"/>
  <c r="H4628" i="3"/>
  <c r="I4628" i="3"/>
  <c r="M4628" i="3" s="1"/>
  <c r="L4628" i="3"/>
  <c r="O4628" i="3"/>
  <c r="Y4628" i="3"/>
  <c r="C4629" i="3"/>
  <c r="D4629" i="3"/>
  <c r="G4629" i="3"/>
  <c r="H4629" i="3"/>
  <c r="I4629" i="3" s="1"/>
  <c r="L4629" i="3"/>
  <c r="O4629" i="3"/>
  <c r="Y4629" i="3" s="1"/>
  <c r="C4630" i="3"/>
  <c r="D4630" i="3"/>
  <c r="G4630" i="3"/>
  <c r="H4630" i="3"/>
  <c r="I4630" i="3" s="1"/>
  <c r="L4630" i="3"/>
  <c r="O4630" i="3"/>
  <c r="Y4630" i="3" s="1"/>
  <c r="C4631" i="3"/>
  <c r="D4631" i="3"/>
  <c r="G4631" i="3"/>
  <c r="H4631" i="3"/>
  <c r="I4631" i="3" s="1"/>
  <c r="L4631" i="3"/>
  <c r="O4631" i="3"/>
  <c r="Y4631" i="3" s="1"/>
  <c r="C4632" i="3"/>
  <c r="D4632" i="3"/>
  <c r="G4632" i="3"/>
  <c r="H4632" i="3"/>
  <c r="I4632" i="3"/>
  <c r="J4632" i="3" s="1"/>
  <c r="L4632" i="3"/>
  <c r="O4632" i="3"/>
  <c r="Y4632" i="3"/>
  <c r="C4633" i="3"/>
  <c r="D4633" i="3"/>
  <c r="G4633" i="3"/>
  <c r="H4633" i="3"/>
  <c r="I4633" i="3" s="1"/>
  <c r="L4633" i="3"/>
  <c r="O4633" i="3"/>
  <c r="Y4633" i="3" s="1"/>
  <c r="C4634" i="3"/>
  <c r="D4634" i="3"/>
  <c r="G4634" i="3"/>
  <c r="H4634" i="3"/>
  <c r="I4634" i="3" s="1"/>
  <c r="L4634" i="3"/>
  <c r="O4634" i="3"/>
  <c r="Y4634" i="3" s="1"/>
  <c r="C4635" i="3"/>
  <c r="D4635" i="3"/>
  <c r="G4635" i="3"/>
  <c r="H4635" i="3"/>
  <c r="I4635" i="3" s="1"/>
  <c r="L4635" i="3"/>
  <c r="O4635" i="3"/>
  <c r="Y4635" i="3" s="1"/>
  <c r="C4636" i="3"/>
  <c r="D4636" i="3"/>
  <c r="G4636" i="3"/>
  <c r="H4636" i="3"/>
  <c r="I4636" i="3"/>
  <c r="M4636" i="3" s="1"/>
  <c r="L4636" i="3"/>
  <c r="O4636" i="3"/>
  <c r="Y4636" i="3"/>
  <c r="C4637" i="3"/>
  <c r="D4637" i="3"/>
  <c r="G4637" i="3"/>
  <c r="H4637" i="3"/>
  <c r="I4637" i="3" s="1"/>
  <c r="L4637" i="3"/>
  <c r="O4637" i="3"/>
  <c r="Y4637" i="3" s="1"/>
  <c r="C4638" i="3"/>
  <c r="D4638" i="3"/>
  <c r="G4638" i="3"/>
  <c r="H4638" i="3"/>
  <c r="I4638" i="3" s="1"/>
  <c r="L4638" i="3"/>
  <c r="O4638" i="3"/>
  <c r="Y4638" i="3" s="1"/>
  <c r="C4639" i="3"/>
  <c r="D4639" i="3"/>
  <c r="G4639" i="3"/>
  <c r="H4639" i="3"/>
  <c r="I4639" i="3" s="1"/>
  <c r="L4639" i="3"/>
  <c r="O4639" i="3"/>
  <c r="Y4639" i="3" s="1"/>
  <c r="C4640" i="3"/>
  <c r="D4640" i="3"/>
  <c r="G4640" i="3"/>
  <c r="H4640" i="3"/>
  <c r="I4640" i="3"/>
  <c r="J4640" i="3" s="1"/>
  <c r="L4640" i="3"/>
  <c r="O4640" i="3"/>
  <c r="Y4640" i="3"/>
  <c r="C4641" i="3"/>
  <c r="D4641" i="3"/>
  <c r="G4641" i="3"/>
  <c r="H4641" i="3"/>
  <c r="I4641" i="3" s="1"/>
  <c r="L4641" i="3"/>
  <c r="O4641" i="3"/>
  <c r="Y4641" i="3" s="1"/>
  <c r="C4642" i="3"/>
  <c r="D4642" i="3"/>
  <c r="G4642" i="3"/>
  <c r="H4642" i="3"/>
  <c r="I4642" i="3" s="1"/>
  <c r="L4642" i="3"/>
  <c r="O4642" i="3"/>
  <c r="Y4642" i="3" s="1"/>
  <c r="C4643" i="3"/>
  <c r="D4643" i="3"/>
  <c r="G4643" i="3"/>
  <c r="H4643" i="3"/>
  <c r="I4643" i="3" s="1"/>
  <c r="L4643" i="3"/>
  <c r="O4643" i="3"/>
  <c r="Y4643" i="3" s="1"/>
  <c r="C4644" i="3"/>
  <c r="D4644" i="3"/>
  <c r="G4644" i="3"/>
  <c r="H4644" i="3"/>
  <c r="I4644" i="3"/>
  <c r="M4644" i="3" s="1"/>
  <c r="L4644" i="3"/>
  <c r="O4644" i="3"/>
  <c r="Y4644" i="3"/>
  <c r="C4645" i="3"/>
  <c r="D4645" i="3"/>
  <c r="G4645" i="3"/>
  <c r="H4645" i="3"/>
  <c r="I4645" i="3" s="1"/>
  <c r="L4645" i="3"/>
  <c r="O4645" i="3"/>
  <c r="Y4645" i="3" s="1"/>
  <c r="C4646" i="3"/>
  <c r="D4646" i="3"/>
  <c r="G4646" i="3"/>
  <c r="H4646" i="3"/>
  <c r="I4646" i="3" s="1"/>
  <c r="L4646" i="3"/>
  <c r="O4646" i="3"/>
  <c r="Y4646" i="3" s="1"/>
  <c r="C4647" i="3"/>
  <c r="D4647" i="3"/>
  <c r="G4647" i="3"/>
  <c r="H4647" i="3"/>
  <c r="I4647" i="3" s="1"/>
  <c r="L4647" i="3"/>
  <c r="O4647" i="3"/>
  <c r="Y4647" i="3" s="1"/>
  <c r="C4648" i="3"/>
  <c r="D4648" i="3"/>
  <c r="G4648" i="3"/>
  <c r="H4648" i="3"/>
  <c r="I4648" i="3"/>
  <c r="J4648" i="3" s="1"/>
  <c r="L4648" i="3"/>
  <c r="O4648" i="3"/>
  <c r="Y4648" i="3"/>
  <c r="C4649" i="3"/>
  <c r="D4649" i="3"/>
  <c r="G4649" i="3"/>
  <c r="H4649" i="3"/>
  <c r="I4649" i="3" s="1"/>
  <c r="L4649" i="3"/>
  <c r="O4649" i="3"/>
  <c r="Y4649" i="3" s="1"/>
  <c r="C4650" i="3"/>
  <c r="D4650" i="3"/>
  <c r="G4650" i="3"/>
  <c r="H4650" i="3"/>
  <c r="I4650" i="3" s="1"/>
  <c r="L4650" i="3"/>
  <c r="O4650" i="3"/>
  <c r="Y4650" i="3" s="1"/>
  <c r="C4651" i="3"/>
  <c r="D4651" i="3"/>
  <c r="G4651" i="3"/>
  <c r="H4651" i="3"/>
  <c r="I4651" i="3" s="1"/>
  <c r="L4651" i="3"/>
  <c r="O4651" i="3"/>
  <c r="Y4651" i="3" s="1"/>
  <c r="C4652" i="3"/>
  <c r="D4652" i="3"/>
  <c r="G4652" i="3"/>
  <c r="H4652" i="3"/>
  <c r="I4652" i="3"/>
  <c r="M4652" i="3" s="1"/>
  <c r="L4652" i="3"/>
  <c r="O4652" i="3"/>
  <c r="Y4652" i="3"/>
  <c r="C4653" i="3"/>
  <c r="D4653" i="3"/>
  <c r="G4653" i="3"/>
  <c r="H4653" i="3"/>
  <c r="I4653" i="3" s="1"/>
  <c r="L4653" i="3"/>
  <c r="O4653" i="3"/>
  <c r="Y4653" i="3" s="1"/>
  <c r="C4654" i="3"/>
  <c r="D4654" i="3"/>
  <c r="G4654" i="3"/>
  <c r="H4654" i="3"/>
  <c r="I4654" i="3" s="1"/>
  <c r="J4654" i="3" s="1"/>
  <c r="L4654" i="3"/>
  <c r="O4654" i="3"/>
  <c r="Y4654" i="3" s="1"/>
  <c r="C4655" i="3"/>
  <c r="D4655" i="3"/>
  <c r="G4655" i="3"/>
  <c r="H4655" i="3"/>
  <c r="I4655" i="3" s="1"/>
  <c r="L4655" i="3"/>
  <c r="O4655" i="3"/>
  <c r="Y4655" i="3" s="1"/>
  <c r="C4656" i="3"/>
  <c r="D4656" i="3"/>
  <c r="G4656" i="3"/>
  <c r="H4656" i="3"/>
  <c r="I4656" i="3"/>
  <c r="J4656" i="3" s="1"/>
  <c r="L4656" i="3"/>
  <c r="O4656" i="3"/>
  <c r="Y4656" i="3" s="1"/>
  <c r="C4657" i="3"/>
  <c r="D4657" i="3"/>
  <c r="G4657" i="3"/>
  <c r="H4657" i="3"/>
  <c r="I4657" i="3" s="1"/>
  <c r="L4657" i="3"/>
  <c r="O4657" i="3"/>
  <c r="Y4657" i="3" s="1"/>
  <c r="C4658" i="3"/>
  <c r="D4658" i="3"/>
  <c r="G4658" i="3"/>
  <c r="H4658" i="3"/>
  <c r="I4658" i="3" s="1"/>
  <c r="J4658" i="3" s="1"/>
  <c r="L4658" i="3"/>
  <c r="O4658" i="3"/>
  <c r="Y4658" i="3" s="1"/>
  <c r="C4659" i="3"/>
  <c r="D4659" i="3"/>
  <c r="G4659" i="3"/>
  <c r="H4659" i="3"/>
  <c r="I4659" i="3" s="1"/>
  <c r="L4659" i="3"/>
  <c r="O4659" i="3"/>
  <c r="Y4659" i="3" s="1"/>
  <c r="C4660" i="3"/>
  <c r="D4660" i="3"/>
  <c r="G4660" i="3"/>
  <c r="H4660" i="3"/>
  <c r="I4660" i="3"/>
  <c r="J4660" i="3" s="1"/>
  <c r="L4660" i="3"/>
  <c r="O4660" i="3"/>
  <c r="Y4660" i="3" s="1"/>
  <c r="C4661" i="3"/>
  <c r="D4661" i="3"/>
  <c r="G4661" i="3"/>
  <c r="H4661" i="3"/>
  <c r="I4661" i="3" s="1"/>
  <c r="L4661" i="3"/>
  <c r="O4661" i="3"/>
  <c r="Y4661" i="3" s="1"/>
  <c r="C4662" i="3"/>
  <c r="D4662" i="3"/>
  <c r="G4662" i="3"/>
  <c r="H4662" i="3"/>
  <c r="I4662" i="3" s="1"/>
  <c r="J4662" i="3" s="1"/>
  <c r="L4662" i="3"/>
  <c r="O4662" i="3"/>
  <c r="Y4662" i="3" s="1"/>
  <c r="C4663" i="3"/>
  <c r="D4663" i="3"/>
  <c r="G4663" i="3"/>
  <c r="H4663" i="3"/>
  <c r="I4663" i="3" s="1"/>
  <c r="L4663" i="3"/>
  <c r="O4663" i="3"/>
  <c r="Y4663" i="3" s="1"/>
  <c r="C4664" i="3"/>
  <c r="D4664" i="3"/>
  <c r="G4664" i="3"/>
  <c r="H4664" i="3"/>
  <c r="I4664" i="3"/>
  <c r="J4664" i="3" s="1"/>
  <c r="L4664" i="3"/>
  <c r="O4664" i="3"/>
  <c r="Y4664" i="3" s="1"/>
  <c r="C4665" i="3"/>
  <c r="D4665" i="3"/>
  <c r="G4665" i="3"/>
  <c r="H4665" i="3"/>
  <c r="I4665" i="3" s="1"/>
  <c r="M4665" i="3" s="1"/>
  <c r="L4665" i="3"/>
  <c r="O4665" i="3"/>
  <c r="Y4665" i="3" s="1"/>
  <c r="C4666" i="3"/>
  <c r="D4666" i="3"/>
  <c r="G4666" i="3"/>
  <c r="H4666" i="3"/>
  <c r="I4666" i="3"/>
  <c r="J4666" i="3" s="1"/>
  <c r="L4666" i="3"/>
  <c r="O4666" i="3"/>
  <c r="Y4666" i="3" s="1"/>
  <c r="C4667" i="3"/>
  <c r="D4667" i="3"/>
  <c r="G4667" i="3"/>
  <c r="H4667" i="3"/>
  <c r="I4667" i="3" s="1"/>
  <c r="M4667" i="3" s="1"/>
  <c r="L4667" i="3"/>
  <c r="O4667" i="3"/>
  <c r="Y4667" i="3" s="1"/>
  <c r="C4668" i="3"/>
  <c r="D4668" i="3"/>
  <c r="G4668" i="3"/>
  <c r="H4668" i="3"/>
  <c r="I4668" i="3"/>
  <c r="J4668" i="3" s="1"/>
  <c r="L4668" i="3"/>
  <c r="O4668" i="3"/>
  <c r="Y4668" i="3" s="1"/>
  <c r="C4669" i="3"/>
  <c r="D4669" i="3"/>
  <c r="G4669" i="3"/>
  <c r="H4669" i="3"/>
  <c r="I4669" i="3" s="1"/>
  <c r="M4669" i="3" s="1"/>
  <c r="L4669" i="3"/>
  <c r="O4669" i="3"/>
  <c r="Y4669" i="3" s="1"/>
  <c r="C4670" i="3"/>
  <c r="D4670" i="3"/>
  <c r="G4670" i="3"/>
  <c r="H4670" i="3"/>
  <c r="I4670" i="3"/>
  <c r="J4670" i="3" s="1"/>
  <c r="L4670" i="3"/>
  <c r="O4670" i="3"/>
  <c r="Y4670" i="3" s="1"/>
  <c r="C4671" i="3"/>
  <c r="D4671" i="3"/>
  <c r="G4671" i="3"/>
  <c r="H4671" i="3"/>
  <c r="I4671" i="3" s="1"/>
  <c r="M4671" i="3" s="1"/>
  <c r="L4671" i="3"/>
  <c r="O4671" i="3"/>
  <c r="Y4671" i="3" s="1"/>
  <c r="C4672" i="3"/>
  <c r="D4672" i="3"/>
  <c r="G4672" i="3"/>
  <c r="H4672" i="3"/>
  <c r="I4672" i="3"/>
  <c r="J4672" i="3" s="1"/>
  <c r="L4672" i="3"/>
  <c r="O4672" i="3"/>
  <c r="Y4672" i="3" s="1"/>
  <c r="C4673" i="3"/>
  <c r="D4673" i="3"/>
  <c r="G4673" i="3"/>
  <c r="H4673" i="3"/>
  <c r="I4673" i="3" s="1"/>
  <c r="M4673" i="3" s="1"/>
  <c r="L4673" i="3"/>
  <c r="O4673" i="3"/>
  <c r="Y4673" i="3" s="1"/>
  <c r="C4674" i="3"/>
  <c r="D4674" i="3"/>
  <c r="G4674" i="3"/>
  <c r="H4674" i="3"/>
  <c r="I4674" i="3"/>
  <c r="J4674" i="3" s="1"/>
  <c r="L4674" i="3"/>
  <c r="O4674" i="3"/>
  <c r="Y4674" i="3" s="1"/>
  <c r="C4675" i="3"/>
  <c r="D4675" i="3"/>
  <c r="G4675" i="3"/>
  <c r="H4675" i="3"/>
  <c r="I4675" i="3" s="1"/>
  <c r="M4675" i="3" s="1"/>
  <c r="L4675" i="3"/>
  <c r="O4675" i="3"/>
  <c r="Y4675" i="3" s="1"/>
  <c r="C4676" i="3"/>
  <c r="D4676" i="3"/>
  <c r="G4676" i="3"/>
  <c r="H4676" i="3"/>
  <c r="I4676" i="3"/>
  <c r="J4676" i="3" s="1"/>
  <c r="L4676" i="3"/>
  <c r="O4676" i="3"/>
  <c r="Y4676" i="3" s="1"/>
  <c r="C4677" i="3"/>
  <c r="D4677" i="3"/>
  <c r="G4677" i="3"/>
  <c r="H4677" i="3"/>
  <c r="I4677" i="3" s="1"/>
  <c r="M4677" i="3" s="1"/>
  <c r="L4677" i="3"/>
  <c r="O4677" i="3"/>
  <c r="Y4677" i="3" s="1"/>
  <c r="C4678" i="3"/>
  <c r="D4678" i="3"/>
  <c r="G4678" i="3"/>
  <c r="H4678" i="3"/>
  <c r="I4678" i="3"/>
  <c r="J4678" i="3" s="1"/>
  <c r="L4678" i="3"/>
  <c r="O4678" i="3"/>
  <c r="Y4678" i="3" s="1"/>
  <c r="C4679" i="3"/>
  <c r="D4679" i="3"/>
  <c r="G4679" i="3"/>
  <c r="H4679" i="3"/>
  <c r="I4679" i="3" s="1"/>
  <c r="M4679" i="3" s="1"/>
  <c r="L4679" i="3"/>
  <c r="O4679" i="3"/>
  <c r="Y4679" i="3" s="1"/>
  <c r="C4680" i="3"/>
  <c r="D4680" i="3"/>
  <c r="G4680" i="3"/>
  <c r="H4680" i="3"/>
  <c r="I4680" i="3"/>
  <c r="J4680" i="3" s="1"/>
  <c r="L4680" i="3"/>
  <c r="O4680" i="3"/>
  <c r="Y4680" i="3" s="1"/>
  <c r="C4681" i="3"/>
  <c r="D4681" i="3"/>
  <c r="G4681" i="3"/>
  <c r="H4681" i="3"/>
  <c r="I4681" i="3" s="1"/>
  <c r="M4681" i="3" s="1"/>
  <c r="L4681" i="3"/>
  <c r="O4681" i="3"/>
  <c r="Y4681" i="3" s="1"/>
  <c r="C4682" i="3"/>
  <c r="D4682" i="3"/>
  <c r="G4682" i="3"/>
  <c r="H4682" i="3"/>
  <c r="I4682" i="3"/>
  <c r="J4682" i="3" s="1"/>
  <c r="L4682" i="3"/>
  <c r="O4682" i="3"/>
  <c r="Y4682" i="3" s="1"/>
  <c r="C4683" i="3"/>
  <c r="D4683" i="3"/>
  <c r="G4683" i="3"/>
  <c r="H4683" i="3"/>
  <c r="I4683" i="3" s="1"/>
  <c r="M4683" i="3" s="1"/>
  <c r="L4683" i="3"/>
  <c r="O4683" i="3"/>
  <c r="Y4683" i="3" s="1"/>
  <c r="C4684" i="3"/>
  <c r="D4684" i="3"/>
  <c r="G4684" i="3"/>
  <c r="H4684" i="3"/>
  <c r="I4684" i="3"/>
  <c r="J4684" i="3" s="1"/>
  <c r="L4684" i="3"/>
  <c r="O4684" i="3"/>
  <c r="Y4684" i="3" s="1"/>
  <c r="C4685" i="3"/>
  <c r="D4685" i="3"/>
  <c r="G4685" i="3"/>
  <c r="H4685" i="3"/>
  <c r="I4685" i="3" s="1"/>
  <c r="M4685" i="3" s="1"/>
  <c r="L4685" i="3"/>
  <c r="O4685" i="3"/>
  <c r="Y4685" i="3" s="1"/>
  <c r="C4686" i="3"/>
  <c r="D4686" i="3"/>
  <c r="G4686" i="3"/>
  <c r="H4686" i="3"/>
  <c r="I4686" i="3"/>
  <c r="J4686" i="3" s="1"/>
  <c r="L4686" i="3"/>
  <c r="O4686" i="3"/>
  <c r="Y4686" i="3" s="1"/>
  <c r="C4687" i="3"/>
  <c r="D4687" i="3"/>
  <c r="G4687" i="3"/>
  <c r="H4687" i="3"/>
  <c r="I4687" i="3" s="1"/>
  <c r="M4687" i="3" s="1"/>
  <c r="L4687" i="3"/>
  <c r="O4687" i="3"/>
  <c r="Y4687" i="3" s="1"/>
  <c r="C4688" i="3"/>
  <c r="D4688" i="3"/>
  <c r="G4688" i="3"/>
  <c r="H4688" i="3"/>
  <c r="I4688" i="3"/>
  <c r="J4688" i="3" s="1"/>
  <c r="L4688" i="3"/>
  <c r="O4688" i="3"/>
  <c r="Y4688" i="3" s="1"/>
  <c r="C4689" i="3"/>
  <c r="D4689" i="3"/>
  <c r="G4689" i="3"/>
  <c r="H4689" i="3"/>
  <c r="I4689" i="3" s="1"/>
  <c r="M4689" i="3" s="1"/>
  <c r="L4689" i="3"/>
  <c r="O4689" i="3"/>
  <c r="Y4689" i="3" s="1"/>
  <c r="C4690" i="3"/>
  <c r="D4690" i="3"/>
  <c r="G4690" i="3"/>
  <c r="H4690" i="3"/>
  <c r="I4690" i="3"/>
  <c r="J4690" i="3" s="1"/>
  <c r="L4690" i="3"/>
  <c r="O4690" i="3"/>
  <c r="Y4690" i="3" s="1"/>
  <c r="C4691" i="3"/>
  <c r="D4691" i="3"/>
  <c r="G4691" i="3"/>
  <c r="H4691" i="3"/>
  <c r="I4691" i="3" s="1"/>
  <c r="M4691" i="3" s="1"/>
  <c r="L4691" i="3"/>
  <c r="O4691" i="3"/>
  <c r="Y4691" i="3" s="1"/>
  <c r="C4692" i="3"/>
  <c r="D4692" i="3"/>
  <c r="G4692" i="3"/>
  <c r="H4692" i="3"/>
  <c r="I4692" i="3"/>
  <c r="J4692" i="3" s="1"/>
  <c r="L4692" i="3"/>
  <c r="O4692" i="3"/>
  <c r="Y4692" i="3" s="1"/>
  <c r="C4693" i="3"/>
  <c r="D4693" i="3"/>
  <c r="G4693" i="3"/>
  <c r="H4693" i="3"/>
  <c r="I4693" i="3" s="1"/>
  <c r="M4693" i="3" s="1"/>
  <c r="L4693" i="3"/>
  <c r="O4693" i="3"/>
  <c r="Y4693" i="3" s="1"/>
  <c r="C4694" i="3"/>
  <c r="D4694" i="3"/>
  <c r="G4694" i="3"/>
  <c r="H4694" i="3"/>
  <c r="I4694" i="3"/>
  <c r="J4694" i="3" s="1"/>
  <c r="L4694" i="3"/>
  <c r="O4694" i="3"/>
  <c r="Y4694" i="3" s="1"/>
  <c r="C4695" i="3"/>
  <c r="D4695" i="3"/>
  <c r="G4695" i="3"/>
  <c r="H4695" i="3"/>
  <c r="I4695" i="3" s="1"/>
  <c r="M4695" i="3" s="1"/>
  <c r="L4695" i="3"/>
  <c r="O4695" i="3"/>
  <c r="Y4695" i="3" s="1"/>
  <c r="C4696" i="3"/>
  <c r="D4696" i="3"/>
  <c r="G4696" i="3"/>
  <c r="H4696" i="3"/>
  <c r="I4696" i="3"/>
  <c r="J4696" i="3" s="1"/>
  <c r="L4696" i="3"/>
  <c r="O4696" i="3"/>
  <c r="Y4696" i="3" s="1"/>
  <c r="C4697" i="3"/>
  <c r="D4697" i="3"/>
  <c r="G4697" i="3"/>
  <c r="H4697" i="3"/>
  <c r="I4697" i="3" s="1"/>
  <c r="M4697" i="3" s="1"/>
  <c r="L4697" i="3"/>
  <c r="O4697" i="3"/>
  <c r="Y4697" i="3" s="1"/>
  <c r="C4698" i="3"/>
  <c r="D4698" i="3"/>
  <c r="G4698" i="3"/>
  <c r="H4698" i="3"/>
  <c r="I4698" i="3"/>
  <c r="J4698" i="3" s="1"/>
  <c r="L4698" i="3"/>
  <c r="O4698" i="3"/>
  <c r="Y4698" i="3" s="1"/>
  <c r="C4699" i="3"/>
  <c r="D4699" i="3"/>
  <c r="G4699" i="3"/>
  <c r="H4699" i="3"/>
  <c r="I4699" i="3" s="1"/>
  <c r="M4699" i="3" s="1"/>
  <c r="L4699" i="3"/>
  <c r="O4699" i="3"/>
  <c r="Y4699" i="3" s="1"/>
  <c r="C4700" i="3"/>
  <c r="D4700" i="3"/>
  <c r="G4700" i="3"/>
  <c r="H4700" i="3"/>
  <c r="I4700" i="3"/>
  <c r="J4700" i="3" s="1"/>
  <c r="L4700" i="3"/>
  <c r="O4700" i="3"/>
  <c r="Y4700" i="3" s="1"/>
  <c r="C4701" i="3"/>
  <c r="D4701" i="3"/>
  <c r="G4701" i="3"/>
  <c r="H4701" i="3"/>
  <c r="I4701" i="3" s="1"/>
  <c r="M4701" i="3" s="1"/>
  <c r="L4701" i="3"/>
  <c r="O4701" i="3"/>
  <c r="Y4701" i="3" s="1"/>
  <c r="C4702" i="3"/>
  <c r="D4702" i="3"/>
  <c r="G4702" i="3"/>
  <c r="H4702" i="3"/>
  <c r="I4702" i="3"/>
  <c r="J4702" i="3" s="1"/>
  <c r="L4702" i="3"/>
  <c r="O4702" i="3"/>
  <c r="Y4702" i="3" s="1"/>
  <c r="C4703" i="3"/>
  <c r="D4703" i="3"/>
  <c r="G4703" i="3"/>
  <c r="H4703" i="3"/>
  <c r="I4703" i="3" s="1"/>
  <c r="M4703" i="3" s="1"/>
  <c r="L4703" i="3"/>
  <c r="O4703" i="3"/>
  <c r="Y4703" i="3" s="1"/>
  <c r="C4704" i="3"/>
  <c r="D4704" i="3"/>
  <c r="G4704" i="3"/>
  <c r="H4704" i="3"/>
  <c r="I4704" i="3"/>
  <c r="J4704" i="3" s="1"/>
  <c r="L4704" i="3"/>
  <c r="O4704" i="3"/>
  <c r="Y4704" i="3" s="1"/>
  <c r="C4705" i="3"/>
  <c r="D4705" i="3"/>
  <c r="G4705" i="3"/>
  <c r="H4705" i="3"/>
  <c r="I4705" i="3" s="1"/>
  <c r="M4705" i="3" s="1"/>
  <c r="L4705" i="3"/>
  <c r="O4705" i="3"/>
  <c r="Y4705" i="3" s="1"/>
  <c r="C4706" i="3"/>
  <c r="D4706" i="3"/>
  <c r="G4706" i="3"/>
  <c r="H4706" i="3"/>
  <c r="I4706" i="3"/>
  <c r="J4706" i="3" s="1"/>
  <c r="L4706" i="3"/>
  <c r="O4706" i="3"/>
  <c r="Y4706" i="3" s="1"/>
  <c r="C4707" i="3"/>
  <c r="D4707" i="3"/>
  <c r="G4707" i="3"/>
  <c r="H4707" i="3"/>
  <c r="I4707" i="3" s="1"/>
  <c r="M4707" i="3" s="1"/>
  <c r="L4707" i="3"/>
  <c r="O4707" i="3"/>
  <c r="Y4707" i="3" s="1"/>
  <c r="C4708" i="3"/>
  <c r="D4708" i="3"/>
  <c r="G4708" i="3"/>
  <c r="H4708" i="3"/>
  <c r="I4708" i="3"/>
  <c r="J4708" i="3" s="1"/>
  <c r="L4708" i="3"/>
  <c r="O4708" i="3"/>
  <c r="Y4708" i="3" s="1"/>
  <c r="C4709" i="3"/>
  <c r="D4709" i="3"/>
  <c r="G4709" i="3"/>
  <c r="H4709" i="3"/>
  <c r="I4709" i="3" s="1"/>
  <c r="M4709" i="3" s="1"/>
  <c r="L4709" i="3"/>
  <c r="O4709" i="3"/>
  <c r="Y4709" i="3" s="1"/>
  <c r="C4710" i="3"/>
  <c r="D4710" i="3"/>
  <c r="G4710" i="3"/>
  <c r="H4710" i="3"/>
  <c r="I4710" i="3"/>
  <c r="J4710" i="3" s="1"/>
  <c r="L4710" i="3"/>
  <c r="O4710" i="3"/>
  <c r="Y4710" i="3" s="1"/>
  <c r="C4711" i="3"/>
  <c r="D4711" i="3"/>
  <c r="G4711" i="3"/>
  <c r="H4711" i="3"/>
  <c r="I4711" i="3" s="1"/>
  <c r="M4711" i="3" s="1"/>
  <c r="L4711" i="3"/>
  <c r="O4711" i="3"/>
  <c r="Y4711" i="3" s="1"/>
  <c r="C4712" i="3"/>
  <c r="D4712" i="3"/>
  <c r="G4712" i="3"/>
  <c r="H4712" i="3"/>
  <c r="I4712" i="3"/>
  <c r="J4712" i="3" s="1"/>
  <c r="L4712" i="3"/>
  <c r="O4712" i="3"/>
  <c r="Y4712" i="3" s="1"/>
  <c r="C4713" i="3"/>
  <c r="D4713" i="3"/>
  <c r="G4713" i="3"/>
  <c r="H4713" i="3"/>
  <c r="I4713" i="3" s="1"/>
  <c r="M4713" i="3" s="1"/>
  <c r="L4713" i="3"/>
  <c r="O4713" i="3"/>
  <c r="Y4713" i="3" s="1"/>
  <c r="C4714" i="3"/>
  <c r="D4714" i="3"/>
  <c r="G4714" i="3"/>
  <c r="H4714" i="3"/>
  <c r="I4714" i="3"/>
  <c r="J4714" i="3" s="1"/>
  <c r="L4714" i="3"/>
  <c r="O4714" i="3"/>
  <c r="Y4714" i="3" s="1"/>
  <c r="C4715" i="3"/>
  <c r="D4715" i="3"/>
  <c r="G4715" i="3"/>
  <c r="H4715" i="3"/>
  <c r="I4715" i="3" s="1"/>
  <c r="M4715" i="3" s="1"/>
  <c r="L4715" i="3"/>
  <c r="O4715" i="3"/>
  <c r="Y4715" i="3" s="1"/>
  <c r="C4716" i="3"/>
  <c r="D4716" i="3"/>
  <c r="G4716" i="3"/>
  <c r="H4716" i="3"/>
  <c r="I4716" i="3"/>
  <c r="J4716" i="3" s="1"/>
  <c r="L4716" i="3"/>
  <c r="O4716" i="3"/>
  <c r="Y4716" i="3" s="1"/>
  <c r="C4717" i="3"/>
  <c r="D4717" i="3"/>
  <c r="G4717" i="3"/>
  <c r="H4717" i="3"/>
  <c r="I4717" i="3" s="1"/>
  <c r="M4717" i="3" s="1"/>
  <c r="L4717" i="3"/>
  <c r="O4717" i="3"/>
  <c r="Y4717" i="3" s="1"/>
  <c r="C4718" i="3"/>
  <c r="D4718" i="3"/>
  <c r="G4718" i="3"/>
  <c r="H4718" i="3"/>
  <c r="I4718" i="3"/>
  <c r="J4718" i="3" s="1"/>
  <c r="L4718" i="3"/>
  <c r="O4718" i="3"/>
  <c r="Y4718" i="3" s="1"/>
  <c r="C4719" i="3"/>
  <c r="D4719" i="3"/>
  <c r="G4719" i="3"/>
  <c r="H4719" i="3"/>
  <c r="I4719" i="3" s="1"/>
  <c r="M4719" i="3" s="1"/>
  <c r="L4719" i="3"/>
  <c r="O4719" i="3"/>
  <c r="Y4719" i="3" s="1"/>
  <c r="C4720" i="3"/>
  <c r="D4720" i="3"/>
  <c r="G4720" i="3"/>
  <c r="H4720" i="3"/>
  <c r="I4720" i="3"/>
  <c r="J4720" i="3" s="1"/>
  <c r="L4720" i="3"/>
  <c r="O4720" i="3"/>
  <c r="Y4720" i="3" s="1"/>
  <c r="C4721" i="3"/>
  <c r="D4721" i="3"/>
  <c r="G4721" i="3"/>
  <c r="H4721" i="3"/>
  <c r="I4721" i="3" s="1"/>
  <c r="M4721" i="3" s="1"/>
  <c r="L4721" i="3"/>
  <c r="O4721" i="3"/>
  <c r="Y4721" i="3" s="1"/>
  <c r="C4722" i="3"/>
  <c r="D4722" i="3"/>
  <c r="G4722" i="3"/>
  <c r="H4722" i="3"/>
  <c r="I4722" i="3"/>
  <c r="J4722" i="3" s="1"/>
  <c r="L4722" i="3"/>
  <c r="O4722" i="3"/>
  <c r="Y4722" i="3" s="1"/>
  <c r="C4723" i="3"/>
  <c r="D4723" i="3"/>
  <c r="G4723" i="3"/>
  <c r="H4723" i="3"/>
  <c r="I4723" i="3" s="1"/>
  <c r="M4723" i="3" s="1"/>
  <c r="L4723" i="3"/>
  <c r="O4723" i="3"/>
  <c r="Y4723" i="3" s="1"/>
  <c r="C4724" i="3"/>
  <c r="D4724" i="3"/>
  <c r="G4724" i="3"/>
  <c r="H4724" i="3"/>
  <c r="I4724" i="3"/>
  <c r="J4724" i="3" s="1"/>
  <c r="L4724" i="3"/>
  <c r="O4724" i="3"/>
  <c r="Y4724" i="3" s="1"/>
  <c r="C4725" i="3"/>
  <c r="D4725" i="3"/>
  <c r="G4725" i="3"/>
  <c r="H4725" i="3"/>
  <c r="I4725" i="3" s="1"/>
  <c r="M4725" i="3" s="1"/>
  <c r="L4725" i="3"/>
  <c r="O4725" i="3"/>
  <c r="Y4725" i="3" s="1"/>
  <c r="C4726" i="3"/>
  <c r="D4726" i="3"/>
  <c r="G4726" i="3"/>
  <c r="H4726" i="3"/>
  <c r="I4726" i="3"/>
  <c r="J4726" i="3" s="1"/>
  <c r="L4726" i="3"/>
  <c r="O4726" i="3"/>
  <c r="Y4726" i="3" s="1"/>
  <c r="C4727" i="3"/>
  <c r="D4727" i="3"/>
  <c r="G4727" i="3"/>
  <c r="H4727" i="3"/>
  <c r="I4727" i="3" s="1"/>
  <c r="M4727" i="3" s="1"/>
  <c r="L4727" i="3"/>
  <c r="O4727" i="3"/>
  <c r="Y4727" i="3" s="1"/>
  <c r="C4728" i="3"/>
  <c r="D4728" i="3"/>
  <c r="G4728" i="3"/>
  <c r="H4728" i="3"/>
  <c r="I4728" i="3"/>
  <c r="J4728" i="3" s="1"/>
  <c r="L4728" i="3"/>
  <c r="O4728" i="3"/>
  <c r="Y4728" i="3" s="1"/>
  <c r="C4729" i="3"/>
  <c r="D4729" i="3"/>
  <c r="G4729" i="3"/>
  <c r="H4729" i="3"/>
  <c r="I4729" i="3" s="1"/>
  <c r="M4729" i="3" s="1"/>
  <c r="L4729" i="3"/>
  <c r="O4729" i="3"/>
  <c r="Y4729" i="3" s="1"/>
  <c r="C4730" i="3"/>
  <c r="D4730" i="3"/>
  <c r="G4730" i="3"/>
  <c r="H4730" i="3"/>
  <c r="I4730" i="3"/>
  <c r="J4730" i="3" s="1"/>
  <c r="L4730" i="3"/>
  <c r="O4730" i="3"/>
  <c r="Y4730" i="3" s="1"/>
  <c r="C4731" i="3"/>
  <c r="D4731" i="3"/>
  <c r="G4731" i="3"/>
  <c r="H4731" i="3"/>
  <c r="I4731" i="3" s="1"/>
  <c r="M4731" i="3" s="1"/>
  <c r="L4731" i="3"/>
  <c r="O4731" i="3"/>
  <c r="Y4731" i="3" s="1"/>
  <c r="C4732" i="3"/>
  <c r="D4732" i="3"/>
  <c r="G4732" i="3"/>
  <c r="H4732" i="3"/>
  <c r="I4732" i="3"/>
  <c r="J4732" i="3" s="1"/>
  <c r="L4732" i="3"/>
  <c r="O4732" i="3"/>
  <c r="Y4732" i="3" s="1"/>
  <c r="C4733" i="3"/>
  <c r="D4733" i="3"/>
  <c r="G4733" i="3"/>
  <c r="H4733" i="3"/>
  <c r="I4733" i="3" s="1"/>
  <c r="M4733" i="3" s="1"/>
  <c r="L4733" i="3"/>
  <c r="O4733" i="3"/>
  <c r="Y4733" i="3" s="1"/>
  <c r="C4734" i="3"/>
  <c r="D4734" i="3"/>
  <c r="G4734" i="3"/>
  <c r="H4734" i="3"/>
  <c r="I4734" i="3"/>
  <c r="J4734" i="3" s="1"/>
  <c r="L4734" i="3"/>
  <c r="O4734" i="3"/>
  <c r="Y4734" i="3" s="1"/>
  <c r="C4735" i="3"/>
  <c r="D4735" i="3"/>
  <c r="G4735" i="3"/>
  <c r="H4735" i="3"/>
  <c r="I4735" i="3" s="1"/>
  <c r="M4735" i="3" s="1"/>
  <c r="L4735" i="3"/>
  <c r="O4735" i="3"/>
  <c r="Y4735" i="3" s="1"/>
  <c r="C4736" i="3"/>
  <c r="D4736" i="3"/>
  <c r="G4736" i="3"/>
  <c r="H4736" i="3"/>
  <c r="I4736" i="3"/>
  <c r="J4736" i="3" s="1"/>
  <c r="L4736" i="3"/>
  <c r="O4736" i="3"/>
  <c r="Y4736" i="3" s="1"/>
  <c r="C4737" i="3"/>
  <c r="D4737" i="3"/>
  <c r="G4737" i="3"/>
  <c r="H4737" i="3"/>
  <c r="I4737" i="3" s="1"/>
  <c r="M4737" i="3" s="1"/>
  <c r="L4737" i="3"/>
  <c r="O4737" i="3"/>
  <c r="Y4737" i="3" s="1"/>
  <c r="C4738" i="3"/>
  <c r="D4738" i="3"/>
  <c r="G4738" i="3"/>
  <c r="H4738" i="3"/>
  <c r="I4738" i="3"/>
  <c r="J4738" i="3" s="1"/>
  <c r="L4738" i="3"/>
  <c r="O4738" i="3"/>
  <c r="Y4738" i="3" s="1"/>
  <c r="C4739" i="3"/>
  <c r="D4739" i="3"/>
  <c r="G4739" i="3"/>
  <c r="H4739" i="3"/>
  <c r="I4739" i="3" s="1"/>
  <c r="M4739" i="3" s="1"/>
  <c r="L4739" i="3"/>
  <c r="O4739" i="3"/>
  <c r="Y4739" i="3" s="1"/>
  <c r="C4740" i="3"/>
  <c r="D4740" i="3"/>
  <c r="G4740" i="3"/>
  <c r="H4740" i="3"/>
  <c r="I4740" i="3"/>
  <c r="J4740" i="3" s="1"/>
  <c r="L4740" i="3"/>
  <c r="O4740" i="3"/>
  <c r="Y4740" i="3" s="1"/>
  <c r="C4741" i="3"/>
  <c r="D4741" i="3"/>
  <c r="G4741" i="3"/>
  <c r="H4741" i="3"/>
  <c r="I4741" i="3" s="1"/>
  <c r="M4741" i="3" s="1"/>
  <c r="L4741" i="3"/>
  <c r="O4741" i="3"/>
  <c r="Y4741" i="3" s="1"/>
  <c r="C4742" i="3"/>
  <c r="D4742" i="3"/>
  <c r="G4742" i="3"/>
  <c r="H4742" i="3"/>
  <c r="I4742" i="3"/>
  <c r="J4742" i="3" s="1"/>
  <c r="L4742" i="3"/>
  <c r="O4742" i="3"/>
  <c r="Y4742" i="3" s="1"/>
  <c r="C4743" i="3"/>
  <c r="D4743" i="3"/>
  <c r="G4743" i="3"/>
  <c r="H4743" i="3"/>
  <c r="I4743" i="3" s="1"/>
  <c r="M4743" i="3" s="1"/>
  <c r="L4743" i="3"/>
  <c r="O4743" i="3"/>
  <c r="Y4743" i="3" s="1"/>
  <c r="C4744" i="3"/>
  <c r="D4744" i="3"/>
  <c r="G4744" i="3"/>
  <c r="H4744" i="3"/>
  <c r="I4744" i="3"/>
  <c r="J4744" i="3" s="1"/>
  <c r="L4744" i="3"/>
  <c r="O4744" i="3"/>
  <c r="Y4744" i="3" s="1"/>
  <c r="C4745" i="3"/>
  <c r="D4745" i="3"/>
  <c r="G4745" i="3"/>
  <c r="H4745" i="3"/>
  <c r="I4745" i="3" s="1"/>
  <c r="M4745" i="3" s="1"/>
  <c r="L4745" i="3"/>
  <c r="O4745" i="3"/>
  <c r="Y4745" i="3" s="1"/>
  <c r="C4746" i="3"/>
  <c r="D4746" i="3"/>
  <c r="G4746" i="3"/>
  <c r="H4746" i="3"/>
  <c r="I4746" i="3"/>
  <c r="J4746" i="3" s="1"/>
  <c r="L4746" i="3"/>
  <c r="O4746" i="3"/>
  <c r="Y4746" i="3" s="1"/>
  <c r="C4747" i="3"/>
  <c r="D4747" i="3"/>
  <c r="G4747" i="3"/>
  <c r="H4747" i="3"/>
  <c r="I4747" i="3" s="1"/>
  <c r="M4747" i="3" s="1"/>
  <c r="L4747" i="3"/>
  <c r="O4747" i="3"/>
  <c r="Y4747" i="3" s="1"/>
  <c r="C4748" i="3"/>
  <c r="D4748" i="3"/>
  <c r="G4748" i="3"/>
  <c r="H4748" i="3"/>
  <c r="I4748" i="3"/>
  <c r="J4748" i="3" s="1"/>
  <c r="L4748" i="3"/>
  <c r="O4748" i="3"/>
  <c r="Y4748" i="3" s="1"/>
  <c r="C4749" i="3"/>
  <c r="D4749" i="3"/>
  <c r="G4749" i="3"/>
  <c r="H4749" i="3"/>
  <c r="I4749" i="3" s="1"/>
  <c r="M4749" i="3" s="1"/>
  <c r="L4749" i="3"/>
  <c r="O4749" i="3"/>
  <c r="Y4749" i="3" s="1"/>
  <c r="C4750" i="3"/>
  <c r="D4750" i="3"/>
  <c r="G4750" i="3"/>
  <c r="H4750" i="3"/>
  <c r="I4750" i="3"/>
  <c r="J4750" i="3" s="1"/>
  <c r="L4750" i="3"/>
  <c r="O4750" i="3"/>
  <c r="Y4750" i="3" s="1"/>
  <c r="C4751" i="3"/>
  <c r="D4751" i="3"/>
  <c r="G4751" i="3"/>
  <c r="H4751" i="3"/>
  <c r="I4751" i="3" s="1"/>
  <c r="M4751" i="3" s="1"/>
  <c r="L4751" i="3"/>
  <c r="O4751" i="3"/>
  <c r="Y4751" i="3" s="1"/>
  <c r="C4752" i="3"/>
  <c r="D4752" i="3"/>
  <c r="G4752" i="3"/>
  <c r="H4752" i="3"/>
  <c r="I4752" i="3"/>
  <c r="J4752" i="3" s="1"/>
  <c r="L4752" i="3"/>
  <c r="O4752" i="3"/>
  <c r="Y4752" i="3" s="1"/>
  <c r="C4753" i="3"/>
  <c r="D4753" i="3"/>
  <c r="G4753" i="3"/>
  <c r="H4753" i="3"/>
  <c r="I4753" i="3" s="1"/>
  <c r="M4753" i="3" s="1"/>
  <c r="L4753" i="3"/>
  <c r="O4753" i="3"/>
  <c r="Y4753" i="3" s="1"/>
  <c r="C4754" i="3"/>
  <c r="D4754" i="3"/>
  <c r="G4754" i="3"/>
  <c r="H4754" i="3"/>
  <c r="I4754" i="3"/>
  <c r="J4754" i="3" s="1"/>
  <c r="L4754" i="3"/>
  <c r="O4754" i="3"/>
  <c r="Y4754" i="3" s="1"/>
  <c r="C4755" i="3"/>
  <c r="D4755" i="3"/>
  <c r="G4755" i="3"/>
  <c r="H4755" i="3"/>
  <c r="I4755" i="3" s="1"/>
  <c r="M4755" i="3" s="1"/>
  <c r="L4755" i="3"/>
  <c r="O4755" i="3"/>
  <c r="Y4755" i="3" s="1"/>
  <c r="C4756" i="3"/>
  <c r="D4756" i="3"/>
  <c r="G4756" i="3"/>
  <c r="H4756" i="3"/>
  <c r="I4756" i="3"/>
  <c r="J4756" i="3" s="1"/>
  <c r="L4756" i="3"/>
  <c r="O4756" i="3"/>
  <c r="Y4756" i="3" s="1"/>
  <c r="C4757" i="3"/>
  <c r="D4757" i="3"/>
  <c r="G4757" i="3"/>
  <c r="H4757" i="3"/>
  <c r="I4757" i="3" s="1"/>
  <c r="M4757" i="3" s="1"/>
  <c r="L4757" i="3"/>
  <c r="O4757" i="3"/>
  <c r="Y4757" i="3" s="1"/>
  <c r="C4758" i="3"/>
  <c r="D4758" i="3"/>
  <c r="G4758" i="3"/>
  <c r="H4758" i="3"/>
  <c r="I4758" i="3"/>
  <c r="J4758" i="3" s="1"/>
  <c r="L4758" i="3"/>
  <c r="O4758" i="3"/>
  <c r="Y4758" i="3" s="1"/>
  <c r="C4759" i="3"/>
  <c r="D4759" i="3"/>
  <c r="G4759" i="3"/>
  <c r="H4759" i="3"/>
  <c r="I4759" i="3" s="1"/>
  <c r="M4759" i="3" s="1"/>
  <c r="L4759" i="3"/>
  <c r="O4759" i="3"/>
  <c r="Y4759" i="3" s="1"/>
  <c r="C4760" i="3"/>
  <c r="D4760" i="3"/>
  <c r="G4760" i="3"/>
  <c r="H4760" i="3"/>
  <c r="I4760" i="3"/>
  <c r="J4760" i="3" s="1"/>
  <c r="L4760" i="3"/>
  <c r="O4760" i="3"/>
  <c r="Y4760" i="3" s="1"/>
  <c r="C4761" i="3"/>
  <c r="D4761" i="3"/>
  <c r="G4761" i="3"/>
  <c r="H4761" i="3"/>
  <c r="I4761" i="3" s="1"/>
  <c r="M4761" i="3" s="1"/>
  <c r="L4761" i="3"/>
  <c r="O4761" i="3"/>
  <c r="Y4761" i="3" s="1"/>
  <c r="C4762" i="3"/>
  <c r="D4762" i="3"/>
  <c r="G4762" i="3"/>
  <c r="H4762" i="3"/>
  <c r="I4762" i="3"/>
  <c r="J4762" i="3" s="1"/>
  <c r="L4762" i="3"/>
  <c r="O4762" i="3"/>
  <c r="Y4762" i="3" s="1"/>
  <c r="C4763" i="3"/>
  <c r="D4763" i="3"/>
  <c r="G4763" i="3"/>
  <c r="H4763" i="3"/>
  <c r="I4763" i="3" s="1"/>
  <c r="M4763" i="3" s="1"/>
  <c r="L4763" i="3"/>
  <c r="O4763" i="3"/>
  <c r="Y4763" i="3" s="1"/>
  <c r="C4764" i="3"/>
  <c r="D4764" i="3"/>
  <c r="G4764" i="3"/>
  <c r="H4764" i="3"/>
  <c r="I4764" i="3"/>
  <c r="J4764" i="3" s="1"/>
  <c r="L4764" i="3"/>
  <c r="O4764" i="3"/>
  <c r="Y4764" i="3" s="1"/>
  <c r="C4765" i="3"/>
  <c r="D4765" i="3"/>
  <c r="G4765" i="3"/>
  <c r="H4765" i="3"/>
  <c r="I4765" i="3" s="1"/>
  <c r="M4765" i="3" s="1"/>
  <c r="L4765" i="3"/>
  <c r="O4765" i="3"/>
  <c r="Y4765" i="3" s="1"/>
  <c r="C4766" i="3"/>
  <c r="D4766" i="3"/>
  <c r="G4766" i="3"/>
  <c r="H4766" i="3"/>
  <c r="I4766" i="3"/>
  <c r="J4766" i="3" s="1"/>
  <c r="L4766" i="3"/>
  <c r="O4766" i="3"/>
  <c r="Y4766" i="3" s="1"/>
  <c r="C4767" i="3"/>
  <c r="D4767" i="3"/>
  <c r="G4767" i="3"/>
  <c r="H4767" i="3"/>
  <c r="I4767" i="3" s="1"/>
  <c r="M4767" i="3" s="1"/>
  <c r="L4767" i="3"/>
  <c r="O4767" i="3"/>
  <c r="Y4767" i="3" s="1"/>
  <c r="C4768" i="3"/>
  <c r="D4768" i="3"/>
  <c r="G4768" i="3"/>
  <c r="H4768" i="3"/>
  <c r="I4768" i="3"/>
  <c r="J4768" i="3" s="1"/>
  <c r="L4768" i="3"/>
  <c r="O4768" i="3"/>
  <c r="Y4768" i="3" s="1"/>
  <c r="C4769" i="3"/>
  <c r="D4769" i="3"/>
  <c r="G4769" i="3"/>
  <c r="H4769" i="3"/>
  <c r="I4769" i="3" s="1"/>
  <c r="M4769" i="3" s="1"/>
  <c r="L4769" i="3"/>
  <c r="O4769" i="3"/>
  <c r="Y4769" i="3" s="1"/>
  <c r="C4770" i="3"/>
  <c r="D4770" i="3"/>
  <c r="G4770" i="3"/>
  <c r="H4770" i="3"/>
  <c r="I4770" i="3"/>
  <c r="J4770" i="3" s="1"/>
  <c r="L4770" i="3"/>
  <c r="O4770" i="3"/>
  <c r="Y4770" i="3" s="1"/>
  <c r="C4771" i="3"/>
  <c r="D4771" i="3"/>
  <c r="G4771" i="3"/>
  <c r="H4771" i="3"/>
  <c r="I4771" i="3" s="1"/>
  <c r="M4771" i="3" s="1"/>
  <c r="L4771" i="3"/>
  <c r="O4771" i="3"/>
  <c r="Y4771" i="3" s="1"/>
  <c r="C4772" i="3"/>
  <c r="D4772" i="3"/>
  <c r="G4772" i="3"/>
  <c r="H4772" i="3"/>
  <c r="I4772" i="3"/>
  <c r="J4772" i="3" s="1"/>
  <c r="L4772" i="3"/>
  <c r="O4772" i="3"/>
  <c r="Y4772" i="3" s="1"/>
  <c r="C4773" i="3"/>
  <c r="D4773" i="3"/>
  <c r="G4773" i="3"/>
  <c r="H4773" i="3"/>
  <c r="I4773" i="3" s="1"/>
  <c r="M4773" i="3" s="1"/>
  <c r="L4773" i="3"/>
  <c r="O4773" i="3"/>
  <c r="Y4773" i="3" s="1"/>
  <c r="C4774" i="3"/>
  <c r="D4774" i="3"/>
  <c r="G4774" i="3"/>
  <c r="H4774" i="3"/>
  <c r="I4774" i="3"/>
  <c r="J4774" i="3" s="1"/>
  <c r="L4774" i="3"/>
  <c r="O4774" i="3"/>
  <c r="Y4774" i="3" s="1"/>
  <c r="C4775" i="3"/>
  <c r="D4775" i="3"/>
  <c r="G4775" i="3"/>
  <c r="H4775" i="3"/>
  <c r="I4775" i="3" s="1"/>
  <c r="M4775" i="3" s="1"/>
  <c r="L4775" i="3"/>
  <c r="O4775" i="3"/>
  <c r="Y4775" i="3" s="1"/>
  <c r="C4776" i="3"/>
  <c r="D4776" i="3"/>
  <c r="G4776" i="3"/>
  <c r="H4776" i="3"/>
  <c r="I4776" i="3"/>
  <c r="J4776" i="3" s="1"/>
  <c r="L4776" i="3"/>
  <c r="O4776" i="3"/>
  <c r="Y4776" i="3" s="1"/>
  <c r="C4777" i="3"/>
  <c r="D4777" i="3"/>
  <c r="G4777" i="3"/>
  <c r="H4777" i="3"/>
  <c r="I4777" i="3" s="1"/>
  <c r="M4777" i="3" s="1"/>
  <c r="L4777" i="3"/>
  <c r="O4777" i="3"/>
  <c r="Y4777" i="3" s="1"/>
  <c r="C4778" i="3"/>
  <c r="D4778" i="3"/>
  <c r="G4778" i="3"/>
  <c r="H4778" i="3"/>
  <c r="I4778" i="3"/>
  <c r="J4778" i="3" s="1"/>
  <c r="L4778" i="3"/>
  <c r="O4778" i="3"/>
  <c r="Y4778" i="3" s="1"/>
  <c r="C4779" i="3"/>
  <c r="D4779" i="3"/>
  <c r="G4779" i="3"/>
  <c r="H4779" i="3"/>
  <c r="I4779" i="3" s="1"/>
  <c r="M4779" i="3" s="1"/>
  <c r="L4779" i="3"/>
  <c r="O4779" i="3"/>
  <c r="Y4779" i="3" s="1"/>
  <c r="C4780" i="3"/>
  <c r="D4780" i="3"/>
  <c r="G4780" i="3"/>
  <c r="H4780" i="3"/>
  <c r="I4780" i="3"/>
  <c r="J4780" i="3" s="1"/>
  <c r="L4780" i="3"/>
  <c r="O4780" i="3"/>
  <c r="Y4780" i="3" s="1"/>
  <c r="C4781" i="3"/>
  <c r="D4781" i="3"/>
  <c r="G4781" i="3"/>
  <c r="H4781" i="3"/>
  <c r="I4781" i="3" s="1"/>
  <c r="M4781" i="3" s="1"/>
  <c r="L4781" i="3"/>
  <c r="O4781" i="3"/>
  <c r="Y4781" i="3" s="1"/>
  <c r="C4782" i="3"/>
  <c r="D4782" i="3"/>
  <c r="G4782" i="3"/>
  <c r="H4782" i="3"/>
  <c r="I4782" i="3"/>
  <c r="J4782" i="3" s="1"/>
  <c r="L4782" i="3"/>
  <c r="O4782" i="3"/>
  <c r="Y4782" i="3" s="1"/>
  <c r="C4783" i="3"/>
  <c r="D4783" i="3"/>
  <c r="G4783" i="3"/>
  <c r="H4783" i="3"/>
  <c r="I4783" i="3" s="1"/>
  <c r="M4783" i="3" s="1"/>
  <c r="L4783" i="3"/>
  <c r="O4783" i="3"/>
  <c r="Y4783" i="3" s="1"/>
  <c r="C4784" i="3"/>
  <c r="D4784" i="3"/>
  <c r="G4784" i="3"/>
  <c r="H4784" i="3"/>
  <c r="I4784" i="3"/>
  <c r="J4784" i="3" s="1"/>
  <c r="L4784" i="3"/>
  <c r="O4784" i="3"/>
  <c r="Y4784" i="3" s="1"/>
  <c r="C4785" i="3"/>
  <c r="D4785" i="3"/>
  <c r="G4785" i="3"/>
  <c r="H4785" i="3"/>
  <c r="I4785" i="3" s="1"/>
  <c r="M4785" i="3" s="1"/>
  <c r="L4785" i="3"/>
  <c r="O4785" i="3"/>
  <c r="Y4785" i="3" s="1"/>
  <c r="C4786" i="3"/>
  <c r="D4786" i="3"/>
  <c r="G4786" i="3"/>
  <c r="H4786" i="3"/>
  <c r="I4786" i="3"/>
  <c r="J4786" i="3" s="1"/>
  <c r="L4786" i="3"/>
  <c r="O4786" i="3"/>
  <c r="Y4786" i="3" s="1"/>
  <c r="C4787" i="3"/>
  <c r="D4787" i="3"/>
  <c r="G4787" i="3"/>
  <c r="H4787" i="3"/>
  <c r="I4787" i="3" s="1"/>
  <c r="M4787" i="3" s="1"/>
  <c r="L4787" i="3"/>
  <c r="O4787" i="3"/>
  <c r="Y4787" i="3" s="1"/>
  <c r="C4788" i="3"/>
  <c r="D4788" i="3"/>
  <c r="G4788" i="3"/>
  <c r="H4788" i="3"/>
  <c r="I4788" i="3"/>
  <c r="J4788" i="3" s="1"/>
  <c r="L4788" i="3"/>
  <c r="O4788" i="3"/>
  <c r="Y4788" i="3" s="1"/>
  <c r="C4789" i="3"/>
  <c r="D4789" i="3"/>
  <c r="G4789" i="3"/>
  <c r="H4789" i="3"/>
  <c r="I4789" i="3" s="1"/>
  <c r="M4789" i="3" s="1"/>
  <c r="L4789" i="3"/>
  <c r="O4789" i="3"/>
  <c r="Y4789" i="3" s="1"/>
  <c r="C4790" i="3"/>
  <c r="D4790" i="3"/>
  <c r="G4790" i="3"/>
  <c r="H4790" i="3"/>
  <c r="I4790" i="3"/>
  <c r="J4790" i="3" s="1"/>
  <c r="L4790" i="3"/>
  <c r="O4790" i="3"/>
  <c r="Y4790" i="3" s="1"/>
  <c r="C4791" i="3"/>
  <c r="D4791" i="3"/>
  <c r="G4791" i="3"/>
  <c r="H4791" i="3"/>
  <c r="I4791" i="3" s="1"/>
  <c r="M4791" i="3" s="1"/>
  <c r="L4791" i="3"/>
  <c r="O4791" i="3"/>
  <c r="Y4791" i="3" s="1"/>
  <c r="C4792" i="3"/>
  <c r="D4792" i="3"/>
  <c r="G4792" i="3"/>
  <c r="H4792" i="3"/>
  <c r="I4792" i="3"/>
  <c r="J4792" i="3" s="1"/>
  <c r="L4792" i="3"/>
  <c r="O4792" i="3"/>
  <c r="Y4792" i="3" s="1"/>
  <c r="C4793" i="3"/>
  <c r="D4793" i="3"/>
  <c r="G4793" i="3"/>
  <c r="H4793" i="3"/>
  <c r="I4793" i="3" s="1"/>
  <c r="M4793" i="3" s="1"/>
  <c r="L4793" i="3"/>
  <c r="O4793" i="3"/>
  <c r="Y4793" i="3" s="1"/>
  <c r="C4794" i="3"/>
  <c r="D4794" i="3"/>
  <c r="G4794" i="3"/>
  <c r="H4794" i="3"/>
  <c r="I4794" i="3"/>
  <c r="J4794" i="3" s="1"/>
  <c r="L4794" i="3"/>
  <c r="O4794" i="3"/>
  <c r="Y4794" i="3" s="1"/>
  <c r="C4795" i="3"/>
  <c r="D4795" i="3"/>
  <c r="G4795" i="3"/>
  <c r="H4795" i="3"/>
  <c r="I4795" i="3" s="1"/>
  <c r="M4795" i="3" s="1"/>
  <c r="L4795" i="3"/>
  <c r="O4795" i="3"/>
  <c r="Y4795" i="3" s="1"/>
  <c r="C4796" i="3"/>
  <c r="D4796" i="3"/>
  <c r="G4796" i="3"/>
  <c r="H4796" i="3"/>
  <c r="I4796" i="3"/>
  <c r="J4796" i="3" s="1"/>
  <c r="L4796" i="3"/>
  <c r="O4796" i="3"/>
  <c r="Y4796" i="3" s="1"/>
  <c r="C4797" i="3"/>
  <c r="D4797" i="3"/>
  <c r="G4797" i="3"/>
  <c r="H4797" i="3"/>
  <c r="I4797" i="3" s="1"/>
  <c r="M4797" i="3" s="1"/>
  <c r="L4797" i="3"/>
  <c r="O4797" i="3"/>
  <c r="Y4797" i="3" s="1"/>
  <c r="C4798" i="3"/>
  <c r="D4798" i="3"/>
  <c r="G4798" i="3"/>
  <c r="H4798" i="3"/>
  <c r="I4798" i="3"/>
  <c r="J4798" i="3" s="1"/>
  <c r="L4798" i="3"/>
  <c r="O4798" i="3"/>
  <c r="Y4798" i="3" s="1"/>
  <c r="C4799" i="3"/>
  <c r="D4799" i="3"/>
  <c r="G4799" i="3"/>
  <c r="H4799" i="3"/>
  <c r="I4799" i="3" s="1"/>
  <c r="M4799" i="3" s="1"/>
  <c r="L4799" i="3"/>
  <c r="O4799" i="3"/>
  <c r="Y4799" i="3" s="1"/>
  <c r="C4800" i="3"/>
  <c r="D4800" i="3"/>
  <c r="G4800" i="3"/>
  <c r="H4800" i="3"/>
  <c r="I4800" i="3"/>
  <c r="J4800" i="3" s="1"/>
  <c r="L4800" i="3"/>
  <c r="O4800" i="3"/>
  <c r="Y4800" i="3" s="1"/>
  <c r="C4801" i="3"/>
  <c r="D4801" i="3"/>
  <c r="G4801" i="3"/>
  <c r="H4801" i="3"/>
  <c r="I4801" i="3" s="1"/>
  <c r="M4801" i="3" s="1"/>
  <c r="L4801" i="3"/>
  <c r="O4801" i="3"/>
  <c r="Y4801" i="3" s="1"/>
  <c r="C4802" i="3"/>
  <c r="D4802" i="3"/>
  <c r="G4802" i="3"/>
  <c r="H4802" i="3"/>
  <c r="I4802" i="3"/>
  <c r="J4802" i="3" s="1"/>
  <c r="L4802" i="3"/>
  <c r="O4802" i="3"/>
  <c r="Y4802" i="3" s="1"/>
  <c r="C4803" i="3"/>
  <c r="D4803" i="3"/>
  <c r="G4803" i="3"/>
  <c r="H4803" i="3"/>
  <c r="I4803" i="3" s="1"/>
  <c r="M4803" i="3" s="1"/>
  <c r="L4803" i="3"/>
  <c r="O4803" i="3"/>
  <c r="Y4803" i="3" s="1"/>
  <c r="C4804" i="3"/>
  <c r="D4804" i="3"/>
  <c r="G4804" i="3"/>
  <c r="H4804" i="3"/>
  <c r="I4804" i="3"/>
  <c r="J4804" i="3" s="1"/>
  <c r="L4804" i="3"/>
  <c r="O4804" i="3"/>
  <c r="Y4804" i="3" s="1"/>
  <c r="C4805" i="3"/>
  <c r="D4805" i="3"/>
  <c r="G4805" i="3"/>
  <c r="H4805" i="3"/>
  <c r="I4805" i="3" s="1"/>
  <c r="M4805" i="3" s="1"/>
  <c r="L4805" i="3"/>
  <c r="O4805" i="3"/>
  <c r="Y4805" i="3" s="1"/>
  <c r="C4806" i="3"/>
  <c r="D4806" i="3"/>
  <c r="G4806" i="3"/>
  <c r="H4806" i="3"/>
  <c r="I4806" i="3"/>
  <c r="J4806" i="3" s="1"/>
  <c r="L4806" i="3"/>
  <c r="O4806" i="3"/>
  <c r="Y4806" i="3" s="1"/>
  <c r="C4807" i="3"/>
  <c r="D4807" i="3"/>
  <c r="G4807" i="3"/>
  <c r="H4807" i="3"/>
  <c r="I4807" i="3" s="1"/>
  <c r="M4807" i="3" s="1"/>
  <c r="L4807" i="3"/>
  <c r="O4807" i="3"/>
  <c r="Y4807" i="3" s="1"/>
  <c r="C4808" i="3"/>
  <c r="D4808" i="3"/>
  <c r="G4808" i="3"/>
  <c r="H4808" i="3"/>
  <c r="I4808" i="3"/>
  <c r="J4808" i="3" s="1"/>
  <c r="L4808" i="3"/>
  <c r="O4808" i="3"/>
  <c r="Y4808" i="3" s="1"/>
  <c r="C4809" i="3"/>
  <c r="D4809" i="3"/>
  <c r="G4809" i="3"/>
  <c r="H4809" i="3"/>
  <c r="I4809" i="3" s="1"/>
  <c r="M4809" i="3" s="1"/>
  <c r="L4809" i="3"/>
  <c r="O4809" i="3"/>
  <c r="Y4809" i="3" s="1"/>
  <c r="C4810" i="3"/>
  <c r="D4810" i="3"/>
  <c r="G4810" i="3"/>
  <c r="H4810" i="3"/>
  <c r="I4810" i="3"/>
  <c r="J4810" i="3" s="1"/>
  <c r="L4810" i="3"/>
  <c r="O4810" i="3"/>
  <c r="Y4810" i="3" s="1"/>
  <c r="C4811" i="3"/>
  <c r="D4811" i="3"/>
  <c r="G4811" i="3"/>
  <c r="H4811" i="3"/>
  <c r="I4811" i="3" s="1"/>
  <c r="M4811" i="3" s="1"/>
  <c r="L4811" i="3"/>
  <c r="O4811" i="3"/>
  <c r="Y4811" i="3" s="1"/>
  <c r="C4812" i="3"/>
  <c r="D4812" i="3"/>
  <c r="G4812" i="3"/>
  <c r="H4812" i="3"/>
  <c r="I4812" i="3"/>
  <c r="J4812" i="3" s="1"/>
  <c r="L4812" i="3"/>
  <c r="O4812" i="3"/>
  <c r="Y4812" i="3" s="1"/>
  <c r="C4813" i="3"/>
  <c r="D4813" i="3"/>
  <c r="G4813" i="3"/>
  <c r="H4813" i="3"/>
  <c r="I4813" i="3" s="1"/>
  <c r="M4813" i="3" s="1"/>
  <c r="L4813" i="3"/>
  <c r="O4813" i="3"/>
  <c r="Y4813" i="3" s="1"/>
  <c r="C4814" i="3"/>
  <c r="D4814" i="3"/>
  <c r="G4814" i="3"/>
  <c r="H4814" i="3"/>
  <c r="I4814" i="3"/>
  <c r="J4814" i="3" s="1"/>
  <c r="L4814" i="3"/>
  <c r="O4814" i="3"/>
  <c r="Y4814" i="3" s="1"/>
  <c r="C4815" i="3"/>
  <c r="D4815" i="3"/>
  <c r="G4815" i="3"/>
  <c r="H4815" i="3"/>
  <c r="I4815" i="3" s="1"/>
  <c r="M4815" i="3" s="1"/>
  <c r="L4815" i="3"/>
  <c r="O4815" i="3"/>
  <c r="Y4815" i="3" s="1"/>
  <c r="C4816" i="3"/>
  <c r="D4816" i="3"/>
  <c r="G4816" i="3"/>
  <c r="H4816" i="3"/>
  <c r="I4816" i="3"/>
  <c r="J4816" i="3" s="1"/>
  <c r="L4816" i="3"/>
  <c r="O4816" i="3"/>
  <c r="Y4816" i="3" s="1"/>
  <c r="C4817" i="3"/>
  <c r="D4817" i="3"/>
  <c r="G4817" i="3"/>
  <c r="H4817" i="3"/>
  <c r="I4817" i="3" s="1"/>
  <c r="M4817" i="3" s="1"/>
  <c r="L4817" i="3"/>
  <c r="O4817" i="3"/>
  <c r="Y4817" i="3" s="1"/>
  <c r="C4818" i="3"/>
  <c r="D4818" i="3"/>
  <c r="G4818" i="3"/>
  <c r="H4818" i="3"/>
  <c r="I4818" i="3"/>
  <c r="J4818" i="3" s="1"/>
  <c r="L4818" i="3"/>
  <c r="O4818" i="3"/>
  <c r="Y4818" i="3" s="1"/>
  <c r="C4819" i="3"/>
  <c r="D4819" i="3"/>
  <c r="G4819" i="3"/>
  <c r="H4819" i="3"/>
  <c r="I4819" i="3" s="1"/>
  <c r="M4819" i="3" s="1"/>
  <c r="L4819" i="3"/>
  <c r="O4819" i="3"/>
  <c r="Y4819" i="3" s="1"/>
  <c r="C4820" i="3"/>
  <c r="D4820" i="3"/>
  <c r="G4820" i="3"/>
  <c r="H4820" i="3"/>
  <c r="I4820" i="3"/>
  <c r="J4820" i="3" s="1"/>
  <c r="L4820" i="3"/>
  <c r="O4820" i="3"/>
  <c r="Y4820" i="3" s="1"/>
  <c r="C4821" i="3"/>
  <c r="D4821" i="3"/>
  <c r="G4821" i="3"/>
  <c r="H4821" i="3"/>
  <c r="I4821" i="3" s="1"/>
  <c r="M4821" i="3" s="1"/>
  <c r="L4821" i="3"/>
  <c r="O4821" i="3"/>
  <c r="Y4821" i="3" s="1"/>
  <c r="C4822" i="3"/>
  <c r="D4822" i="3"/>
  <c r="G4822" i="3"/>
  <c r="H4822" i="3"/>
  <c r="I4822" i="3"/>
  <c r="J4822" i="3" s="1"/>
  <c r="L4822" i="3"/>
  <c r="O4822" i="3"/>
  <c r="Y4822" i="3" s="1"/>
  <c r="C4823" i="3"/>
  <c r="D4823" i="3"/>
  <c r="G4823" i="3"/>
  <c r="H4823" i="3"/>
  <c r="I4823" i="3" s="1"/>
  <c r="M4823" i="3" s="1"/>
  <c r="L4823" i="3"/>
  <c r="O4823" i="3"/>
  <c r="Y4823" i="3" s="1"/>
  <c r="C4824" i="3"/>
  <c r="D4824" i="3"/>
  <c r="G4824" i="3"/>
  <c r="H4824" i="3"/>
  <c r="I4824" i="3"/>
  <c r="J4824" i="3" s="1"/>
  <c r="L4824" i="3"/>
  <c r="O4824" i="3"/>
  <c r="Y4824" i="3" s="1"/>
  <c r="C4825" i="3"/>
  <c r="D4825" i="3"/>
  <c r="G4825" i="3"/>
  <c r="H4825" i="3"/>
  <c r="I4825" i="3" s="1"/>
  <c r="M4825" i="3" s="1"/>
  <c r="L4825" i="3"/>
  <c r="O4825" i="3"/>
  <c r="Y4825" i="3" s="1"/>
  <c r="C4826" i="3"/>
  <c r="D4826" i="3"/>
  <c r="G4826" i="3"/>
  <c r="H4826" i="3"/>
  <c r="I4826" i="3"/>
  <c r="J4826" i="3" s="1"/>
  <c r="L4826" i="3"/>
  <c r="O4826" i="3"/>
  <c r="Y4826" i="3" s="1"/>
  <c r="C4827" i="3"/>
  <c r="D4827" i="3"/>
  <c r="G4827" i="3"/>
  <c r="H4827" i="3"/>
  <c r="I4827" i="3" s="1"/>
  <c r="M4827" i="3" s="1"/>
  <c r="L4827" i="3"/>
  <c r="O4827" i="3"/>
  <c r="Y4827" i="3" s="1"/>
  <c r="C4828" i="3"/>
  <c r="D4828" i="3"/>
  <c r="G4828" i="3"/>
  <c r="H4828" i="3"/>
  <c r="I4828" i="3"/>
  <c r="J4828" i="3" s="1"/>
  <c r="L4828" i="3"/>
  <c r="O4828" i="3"/>
  <c r="Y4828" i="3" s="1"/>
  <c r="C4829" i="3"/>
  <c r="D4829" i="3"/>
  <c r="G4829" i="3"/>
  <c r="H4829" i="3"/>
  <c r="I4829" i="3" s="1"/>
  <c r="M4829" i="3" s="1"/>
  <c r="L4829" i="3"/>
  <c r="O4829" i="3"/>
  <c r="Y4829" i="3" s="1"/>
  <c r="C4830" i="3"/>
  <c r="D4830" i="3"/>
  <c r="G4830" i="3"/>
  <c r="H4830" i="3"/>
  <c r="I4830" i="3"/>
  <c r="J4830" i="3" s="1"/>
  <c r="L4830" i="3"/>
  <c r="O4830" i="3"/>
  <c r="Y4830" i="3" s="1"/>
  <c r="C4831" i="3"/>
  <c r="D4831" i="3"/>
  <c r="G4831" i="3"/>
  <c r="H4831" i="3"/>
  <c r="I4831" i="3" s="1"/>
  <c r="M4831" i="3" s="1"/>
  <c r="L4831" i="3"/>
  <c r="O4831" i="3"/>
  <c r="Y4831" i="3" s="1"/>
  <c r="C4832" i="3"/>
  <c r="D4832" i="3"/>
  <c r="G4832" i="3"/>
  <c r="H4832" i="3"/>
  <c r="I4832" i="3"/>
  <c r="J4832" i="3" s="1"/>
  <c r="L4832" i="3"/>
  <c r="O4832" i="3"/>
  <c r="Y4832" i="3" s="1"/>
  <c r="C4833" i="3"/>
  <c r="D4833" i="3"/>
  <c r="G4833" i="3"/>
  <c r="H4833" i="3"/>
  <c r="I4833" i="3" s="1"/>
  <c r="M4833" i="3" s="1"/>
  <c r="L4833" i="3"/>
  <c r="O4833" i="3"/>
  <c r="Y4833" i="3" s="1"/>
  <c r="C4834" i="3"/>
  <c r="D4834" i="3"/>
  <c r="G4834" i="3"/>
  <c r="H4834" i="3"/>
  <c r="I4834" i="3"/>
  <c r="J4834" i="3" s="1"/>
  <c r="L4834" i="3"/>
  <c r="O4834" i="3"/>
  <c r="Y4834" i="3" s="1"/>
  <c r="C4835" i="3"/>
  <c r="D4835" i="3"/>
  <c r="G4835" i="3"/>
  <c r="H4835" i="3"/>
  <c r="I4835" i="3" s="1"/>
  <c r="M4835" i="3" s="1"/>
  <c r="L4835" i="3"/>
  <c r="O4835" i="3"/>
  <c r="Y4835" i="3" s="1"/>
  <c r="C4836" i="3"/>
  <c r="D4836" i="3"/>
  <c r="G4836" i="3"/>
  <c r="H4836" i="3"/>
  <c r="I4836" i="3"/>
  <c r="J4836" i="3" s="1"/>
  <c r="L4836" i="3"/>
  <c r="O4836" i="3"/>
  <c r="Y4836" i="3" s="1"/>
  <c r="C4837" i="3"/>
  <c r="D4837" i="3"/>
  <c r="G4837" i="3"/>
  <c r="H4837" i="3"/>
  <c r="I4837" i="3" s="1"/>
  <c r="M4837" i="3" s="1"/>
  <c r="L4837" i="3"/>
  <c r="O4837" i="3"/>
  <c r="Y4837" i="3" s="1"/>
  <c r="C4838" i="3"/>
  <c r="D4838" i="3"/>
  <c r="G4838" i="3"/>
  <c r="H4838" i="3"/>
  <c r="I4838" i="3"/>
  <c r="J4838" i="3" s="1"/>
  <c r="L4838" i="3"/>
  <c r="O4838" i="3"/>
  <c r="Y4838" i="3" s="1"/>
  <c r="C4839" i="3"/>
  <c r="D4839" i="3"/>
  <c r="G4839" i="3"/>
  <c r="H4839" i="3"/>
  <c r="I4839" i="3" s="1"/>
  <c r="M4839" i="3" s="1"/>
  <c r="L4839" i="3"/>
  <c r="O4839" i="3"/>
  <c r="Y4839" i="3" s="1"/>
  <c r="C4840" i="3"/>
  <c r="D4840" i="3"/>
  <c r="G4840" i="3"/>
  <c r="H4840" i="3"/>
  <c r="I4840" i="3"/>
  <c r="J4840" i="3" s="1"/>
  <c r="L4840" i="3"/>
  <c r="O4840" i="3"/>
  <c r="Y4840" i="3" s="1"/>
  <c r="C4841" i="3"/>
  <c r="D4841" i="3"/>
  <c r="G4841" i="3"/>
  <c r="H4841" i="3"/>
  <c r="I4841" i="3" s="1"/>
  <c r="M4841" i="3" s="1"/>
  <c r="L4841" i="3"/>
  <c r="O4841" i="3"/>
  <c r="Y4841" i="3" s="1"/>
  <c r="C4842" i="3"/>
  <c r="D4842" i="3"/>
  <c r="G4842" i="3"/>
  <c r="H4842" i="3"/>
  <c r="I4842" i="3"/>
  <c r="J4842" i="3" s="1"/>
  <c r="L4842" i="3"/>
  <c r="O4842" i="3"/>
  <c r="Y4842" i="3" s="1"/>
  <c r="C4843" i="3"/>
  <c r="D4843" i="3"/>
  <c r="G4843" i="3"/>
  <c r="H4843" i="3"/>
  <c r="I4843" i="3" s="1"/>
  <c r="M4843" i="3" s="1"/>
  <c r="L4843" i="3"/>
  <c r="O4843" i="3"/>
  <c r="Y4843" i="3" s="1"/>
  <c r="C4844" i="3"/>
  <c r="D4844" i="3"/>
  <c r="G4844" i="3"/>
  <c r="H4844" i="3"/>
  <c r="I4844" i="3"/>
  <c r="J4844" i="3" s="1"/>
  <c r="L4844" i="3"/>
  <c r="O4844" i="3"/>
  <c r="Y4844" i="3" s="1"/>
  <c r="C4845" i="3"/>
  <c r="D4845" i="3"/>
  <c r="G4845" i="3"/>
  <c r="H4845" i="3"/>
  <c r="I4845" i="3" s="1"/>
  <c r="M4845" i="3" s="1"/>
  <c r="L4845" i="3"/>
  <c r="O4845" i="3"/>
  <c r="Y4845" i="3" s="1"/>
  <c r="C4846" i="3"/>
  <c r="D4846" i="3"/>
  <c r="G4846" i="3"/>
  <c r="H4846" i="3"/>
  <c r="I4846" i="3"/>
  <c r="J4846" i="3" s="1"/>
  <c r="L4846" i="3"/>
  <c r="O4846" i="3"/>
  <c r="Y4846" i="3" s="1"/>
  <c r="C4847" i="3"/>
  <c r="D4847" i="3"/>
  <c r="G4847" i="3"/>
  <c r="H4847" i="3"/>
  <c r="I4847" i="3" s="1"/>
  <c r="M4847" i="3" s="1"/>
  <c r="L4847" i="3"/>
  <c r="O4847" i="3"/>
  <c r="Y4847" i="3" s="1"/>
  <c r="C4848" i="3"/>
  <c r="D4848" i="3"/>
  <c r="G4848" i="3"/>
  <c r="H4848" i="3"/>
  <c r="I4848" i="3"/>
  <c r="J4848" i="3" s="1"/>
  <c r="L4848" i="3"/>
  <c r="O4848" i="3"/>
  <c r="Y4848" i="3" s="1"/>
  <c r="C4849" i="3"/>
  <c r="D4849" i="3"/>
  <c r="G4849" i="3"/>
  <c r="H4849" i="3"/>
  <c r="I4849" i="3" s="1"/>
  <c r="M4849" i="3" s="1"/>
  <c r="L4849" i="3"/>
  <c r="O4849" i="3"/>
  <c r="Y4849" i="3" s="1"/>
  <c r="C4850" i="3"/>
  <c r="D4850" i="3"/>
  <c r="G4850" i="3"/>
  <c r="H4850" i="3"/>
  <c r="I4850" i="3"/>
  <c r="J4850" i="3" s="1"/>
  <c r="L4850" i="3"/>
  <c r="O4850" i="3"/>
  <c r="Y4850" i="3" s="1"/>
  <c r="C4851" i="3"/>
  <c r="D4851" i="3"/>
  <c r="G4851" i="3"/>
  <c r="H4851" i="3"/>
  <c r="I4851" i="3" s="1"/>
  <c r="M4851" i="3" s="1"/>
  <c r="L4851" i="3"/>
  <c r="O4851" i="3"/>
  <c r="Y4851" i="3" s="1"/>
  <c r="C4852" i="3"/>
  <c r="D4852" i="3"/>
  <c r="G4852" i="3"/>
  <c r="H4852" i="3"/>
  <c r="I4852" i="3"/>
  <c r="J4852" i="3" s="1"/>
  <c r="L4852" i="3"/>
  <c r="O4852" i="3"/>
  <c r="Y4852" i="3" s="1"/>
  <c r="C4853" i="3"/>
  <c r="D4853" i="3"/>
  <c r="G4853" i="3"/>
  <c r="H4853" i="3"/>
  <c r="I4853" i="3" s="1"/>
  <c r="M4853" i="3" s="1"/>
  <c r="L4853" i="3"/>
  <c r="O4853" i="3"/>
  <c r="Y4853" i="3" s="1"/>
  <c r="C4854" i="3"/>
  <c r="D4854" i="3"/>
  <c r="G4854" i="3"/>
  <c r="H4854" i="3"/>
  <c r="I4854" i="3"/>
  <c r="J4854" i="3" s="1"/>
  <c r="L4854" i="3"/>
  <c r="O4854" i="3"/>
  <c r="Y4854" i="3" s="1"/>
  <c r="C4855" i="3"/>
  <c r="D4855" i="3"/>
  <c r="G4855" i="3"/>
  <c r="H4855" i="3"/>
  <c r="I4855" i="3" s="1"/>
  <c r="M4855" i="3" s="1"/>
  <c r="L4855" i="3"/>
  <c r="O4855" i="3"/>
  <c r="Y4855" i="3" s="1"/>
  <c r="C4856" i="3"/>
  <c r="D4856" i="3"/>
  <c r="G4856" i="3"/>
  <c r="H4856" i="3"/>
  <c r="I4856" i="3"/>
  <c r="J4856" i="3" s="1"/>
  <c r="L4856" i="3"/>
  <c r="O4856" i="3"/>
  <c r="Y4856" i="3" s="1"/>
  <c r="C4857" i="3"/>
  <c r="D4857" i="3"/>
  <c r="G4857" i="3"/>
  <c r="H4857" i="3"/>
  <c r="I4857" i="3" s="1"/>
  <c r="M4857" i="3" s="1"/>
  <c r="L4857" i="3"/>
  <c r="O4857" i="3"/>
  <c r="Y4857" i="3" s="1"/>
  <c r="C4858" i="3"/>
  <c r="D4858" i="3"/>
  <c r="G4858" i="3"/>
  <c r="H4858" i="3"/>
  <c r="I4858" i="3"/>
  <c r="J4858" i="3" s="1"/>
  <c r="L4858" i="3"/>
  <c r="O4858" i="3"/>
  <c r="Y4858" i="3" s="1"/>
  <c r="C4859" i="3"/>
  <c r="D4859" i="3"/>
  <c r="G4859" i="3"/>
  <c r="H4859" i="3"/>
  <c r="I4859" i="3" s="1"/>
  <c r="M4859" i="3" s="1"/>
  <c r="L4859" i="3"/>
  <c r="O4859" i="3"/>
  <c r="Y4859" i="3" s="1"/>
  <c r="C4860" i="3"/>
  <c r="D4860" i="3"/>
  <c r="G4860" i="3"/>
  <c r="H4860" i="3"/>
  <c r="I4860" i="3"/>
  <c r="J4860" i="3" s="1"/>
  <c r="L4860" i="3"/>
  <c r="O4860" i="3"/>
  <c r="Y4860" i="3" s="1"/>
  <c r="C4861" i="3"/>
  <c r="D4861" i="3"/>
  <c r="G4861" i="3"/>
  <c r="H4861" i="3"/>
  <c r="I4861" i="3" s="1"/>
  <c r="M4861" i="3" s="1"/>
  <c r="L4861" i="3"/>
  <c r="O4861" i="3"/>
  <c r="Y4861" i="3" s="1"/>
  <c r="C4862" i="3"/>
  <c r="D4862" i="3"/>
  <c r="G4862" i="3"/>
  <c r="H4862" i="3"/>
  <c r="I4862" i="3"/>
  <c r="J4862" i="3" s="1"/>
  <c r="L4862" i="3"/>
  <c r="O4862" i="3"/>
  <c r="Y4862" i="3" s="1"/>
  <c r="C4863" i="3"/>
  <c r="D4863" i="3"/>
  <c r="G4863" i="3"/>
  <c r="H4863" i="3"/>
  <c r="I4863" i="3" s="1"/>
  <c r="M4863" i="3" s="1"/>
  <c r="L4863" i="3"/>
  <c r="O4863" i="3"/>
  <c r="Y4863" i="3" s="1"/>
  <c r="C4864" i="3"/>
  <c r="D4864" i="3"/>
  <c r="G4864" i="3"/>
  <c r="H4864" i="3"/>
  <c r="I4864" i="3"/>
  <c r="J4864" i="3" s="1"/>
  <c r="L4864" i="3"/>
  <c r="O4864" i="3"/>
  <c r="Y4864" i="3" s="1"/>
  <c r="C4865" i="3"/>
  <c r="D4865" i="3"/>
  <c r="G4865" i="3"/>
  <c r="H4865" i="3"/>
  <c r="I4865" i="3" s="1"/>
  <c r="M4865" i="3" s="1"/>
  <c r="L4865" i="3"/>
  <c r="O4865" i="3"/>
  <c r="Y4865" i="3" s="1"/>
  <c r="C4866" i="3"/>
  <c r="D4866" i="3"/>
  <c r="G4866" i="3"/>
  <c r="H4866" i="3"/>
  <c r="I4866" i="3"/>
  <c r="J4866" i="3" s="1"/>
  <c r="L4866" i="3"/>
  <c r="O4866" i="3"/>
  <c r="Y4866" i="3" s="1"/>
  <c r="C4867" i="3"/>
  <c r="D4867" i="3"/>
  <c r="G4867" i="3"/>
  <c r="H4867" i="3"/>
  <c r="I4867" i="3" s="1"/>
  <c r="M4867" i="3" s="1"/>
  <c r="L4867" i="3"/>
  <c r="O4867" i="3"/>
  <c r="Y4867" i="3" s="1"/>
  <c r="C4868" i="3"/>
  <c r="D4868" i="3"/>
  <c r="G4868" i="3"/>
  <c r="H4868" i="3"/>
  <c r="I4868" i="3"/>
  <c r="J4868" i="3" s="1"/>
  <c r="L4868" i="3"/>
  <c r="O4868" i="3"/>
  <c r="Y4868" i="3" s="1"/>
  <c r="C4869" i="3"/>
  <c r="D4869" i="3"/>
  <c r="G4869" i="3"/>
  <c r="H4869" i="3"/>
  <c r="I4869" i="3" s="1"/>
  <c r="M4869" i="3" s="1"/>
  <c r="L4869" i="3"/>
  <c r="O4869" i="3"/>
  <c r="Y4869" i="3" s="1"/>
  <c r="C4870" i="3"/>
  <c r="D4870" i="3"/>
  <c r="G4870" i="3"/>
  <c r="H4870" i="3"/>
  <c r="I4870" i="3"/>
  <c r="J4870" i="3" s="1"/>
  <c r="L4870" i="3"/>
  <c r="O4870" i="3"/>
  <c r="Y4870" i="3" s="1"/>
  <c r="C4871" i="3"/>
  <c r="D4871" i="3"/>
  <c r="G4871" i="3"/>
  <c r="H4871" i="3"/>
  <c r="I4871" i="3" s="1"/>
  <c r="M4871" i="3" s="1"/>
  <c r="L4871" i="3"/>
  <c r="O4871" i="3"/>
  <c r="Y4871" i="3" s="1"/>
  <c r="C4872" i="3"/>
  <c r="D4872" i="3"/>
  <c r="G4872" i="3"/>
  <c r="H4872" i="3"/>
  <c r="I4872" i="3"/>
  <c r="J4872" i="3" s="1"/>
  <c r="L4872" i="3"/>
  <c r="O4872" i="3"/>
  <c r="Y4872" i="3" s="1"/>
  <c r="C4873" i="3"/>
  <c r="D4873" i="3"/>
  <c r="G4873" i="3"/>
  <c r="H4873" i="3"/>
  <c r="I4873" i="3" s="1"/>
  <c r="M4873" i="3" s="1"/>
  <c r="L4873" i="3"/>
  <c r="O4873" i="3"/>
  <c r="Y4873" i="3" s="1"/>
  <c r="C4874" i="3"/>
  <c r="D4874" i="3"/>
  <c r="G4874" i="3"/>
  <c r="H4874" i="3"/>
  <c r="I4874" i="3"/>
  <c r="J4874" i="3" s="1"/>
  <c r="L4874" i="3"/>
  <c r="O4874" i="3"/>
  <c r="Y4874" i="3" s="1"/>
  <c r="C4875" i="3"/>
  <c r="D4875" i="3"/>
  <c r="G4875" i="3"/>
  <c r="H4875" i="3"/>
  <c r="I4875" i="3" s="1"/>
  <c r="M4875" i="3" s="1"/>
  <c r="L4875" i="3"/>
  <c r="O4875" i="3"/>
  <c r="Y4875" i="3" s="1"/>
  <c r="C4876" i="3"/>
  <c r="D4876" i="3"/>
  <c r="G4876" i="3"/>
  <c r="H4876" i="3"/>
  <c r="I4876" i="3"/>
  <c r="J4876" i="3" s="1"/>
  <c r="L4876" i="3"/>
  <c r="O4876" i="3"/>
  <c r="Y4876" i="3" s="1"/>
  <c r="C4877" i="3"/>
  <c r="D4877" i="3"/>
  <c r="G4877" i="3"/>
  <c r="H4877" i="3"/>
  <c r="I4877" i="3" s="1"/>
  <c r="M4877" i="3" s="1"/>
  <c r="L4877" i="3"/>
  <c r="O4877" i="3"/>
  <c r="Y4877" i="3" s="1"/>
  <c r="C4878" i="3"/>
  <c r="D4878" i="3"/>
  <c r="G4878" i="3"/>
  <c r="H4878" i="3"/>
  <c r="I4878" i="3"/>
  <c r="J4878" i="3" s="1"/>
  <c r="L4878" i="3"/>
  <c r="O4878" i="3"/>
  <c r="Y4878" i="3" s="1"/>
  <c r="C4879" i="3"/>
  <c r="D4879" i="3"/>
  <c r="G4879" i="3"/>
  <c r="H4879" i="3"/>
  <c r="I4879" i="3" s="1"/>
  <c r="M4879" i="3" s="1"/>
  <c r="L4879" i="3"/>
  <c r="O4879" i="3"/>
  <c r="Y4879" i="3" s="1"/>
  <c r="C4880" i="3"/>
  <c r="D4880" i="3"/>
  <c r="G4880" i="3"/>
  <c r="H4880" i="3"/>
  <c r="I4880" i="3"/>
  <c r="J4880" i="3" s="1"/>
  <c r="L4880" i="3"/>
  <c r="O4880" i="3"/>
  <c r="Y4880" i="3" s="1"/>
  <c r="C4881" i="3"/>
  <c r="D4881" i="3"/>
  <c r="G4881" i="3"/>
  <c r="H4881" i="3"/>
  <c r="I4881" i="3" s="1"/>
  <c r="M4881" i="3" s="1"/>
  <c r="L4881" i="3"/>
  <c r="O4881" i="3"/>
  <c r="Y4881" i="3" s="1"/>
  <c r="C4882" i="3"/>
  <c r="D4882" i="3"/>
  <c r="G4882" i="3"/>
  <c r="H4882" i="3"/>
  <c r="I4882" i="3"/>
  <c r="J4882" i="3" s="1"/>
  <c r="L4882" i="3"/>
  <c r="O4882" i="3"/>
  <c r="Y4882" i="3" s="1"/>
  <c r="C4883" i="3"/>
  <c r="D4883" i="3"/>
  <c r="G4883" i="3"/>
  <c r="H4883" i="3"/>
  <c r="I4883" i="3" s="1"/>
  <c r="M4883" i="3" s="1"/>
  <c r="L4883" i="3"/>
  <c r="O4883" i="3"/>
  <c r="Y4883" i="3" s="1"/>
  <c r="C4884" i="3"/>
  <c r="D4884" i="3"/>
  <c r="G4884" i="3"/>
  <c r="H4884" i="3"/>
  <c r="I4884" i="3"/>
  <c r="J4884" i="3" s="1"/>
  <c r="L4884" i="3"/>
  <c r="O4884" i="3"/>
  <c r="Y4884" i="3" s="1"/>
  <c r="C4885" i="3"/>
  <c r="D4885" i="3"/>
  <c r="G4885" i="3"/>
  <c r="H4885" i="3"/>
  <c r="I4885" i="3" s="1"/>
  <c r="M4885" i="3" s="1"/>
  <c r="L4885" i="3"/>
  <c r="O4885" i="3"/>
  <c r="Y4885" i="3" s="1"/>
  <c r="C4886" i="3"/>
  <c r="D4886" i="3"/>
  <c r="G4886" i="3"/>
  <c r="H4886" i="3"/>
  <c r="I4886" i="3"/>
  <c r="J4886" i="3" s="1"/>
  <c r="L4886" i="3"/>
  <c r="O4886" i="3"/>
  <c r="Y4886" i="3" s="1"/>
  <c r="C4887" i="3"/>
  <c r="D4887" i="3"/>
  <c r="G4887" i="3"/>
  <c r="H4887" i="3"/>
  <c r="I4887" i="3" s="1"/>
  <c r="M4887" i="3" s="1"/>
  <c r="L4887" i="3"/>
  <c r="O4887" i="3"/>
  <c r="Y4887" i="3" s="1"/>
  <c r="C4888" i="3"/>
  <c r="D4888" i="3"/>
  <c r="G4888" i="3"/>
  <c r="H4888" i="3"/>
  <c r="I4888" i="3"/>
  <c r="J4888" i="3" s="1"/>
  <c r="L4888" i="3"/>
  <c r="O4888" i="3"/>
  <c r="Y4888" i="3" s="1"/>
  <c r="C4889" i="3"/>
  <c r="D4889" i="3"/>
  <c r="G4889" i="3"/>
  <c r="H4889" i="3"/>
  <c r="I4889" i="3" s="1"/>
  <c r="M4889" i="3" s="1"/>
  <c r="L4889" i="3"/>
  <c r="O4889" i="3"/>
  <c r="Y4889" i="3" s="1"/>
  <c r="C4890" i="3"/>
  <c r="D4890" i="3"/>
  <c r="G4890" i="3"/>
  <c r="H4890" i="3"/>
  <c r="I4890" i="3"/>
  <c r="J4890" i="3" s="1"/>
  <c r="L4890" i="3"/>
  <c r="O4890" i="3"/>
  <c r="Y4890" i="3" s="1"/>
  <c r="C4891" i="3"/>
  <c r="D4891" i="3"/>
  <c r="G4891" i="3"/>
  <c r="H4891" i="3"/>
  <c r="I4891" i="3" s="1"/>
  <c r="M4891" i="3" s="1"/>
  <c r="L4891" i="3"/>
  <c r="O4891" i="3"/>
  <c r="Y4891" i="3" s="1"/>
  <c r="C4892" i="3"/>
  <c r="D4892" i="3"/>
  <c r="G4892" i="3"/>
  <c r="H4892" i="3"/>
  <c r="I4892" i="3"/>
  <c r="J4892" i="3" s="1"/>
  <c r="L4892" i="3"/>
  <c r="O4892" i="3"/>
  <c r="Y4892" i="3" s="1"/>
  <c r="C4893" i="3"/>
  <c r="D4893" i="3"/>
  <c r="G4893" i="3"/>
  <c r="H4893" i="3"/>
  <c r="I4893" i="3" s="1"/>
  <c r="M4893" i="3" s="1"/>
  <c r="L4893" i="3"/>
  <c r="O4893" i="3"/>
  <c r="Y4893" i="3" s="1"/>
  <c r="C4894" i="3"/>
  <c r="D4894" i="3"/>
  <c r="G4894" i="3"/>
  <c r="H4894" i="3"/>
  <c r="I4894" i="3"/>
  <c r="J4894" i="3" s="1"/>
  <c r="L4894" i="3"/>
  <c r="O4894" i="3"/>
  <c r="Y4894" i="3" s="1"/>
  <c r="C4895" i="3"/>
  <c r="D4895" i="3"/>
  <c r="G4895" i="3"/>
  <c r="H4895" i="3"/>
  <c r="I4895" i="3" s="1"/>
  <c r="M4895" i="3" s="1"/>
  <c r="L4895" i="3"/>
  <c r="O4895" i="3"/>
  <c r="Y4895" i="3" s="1"/>
  <c r="C4896" i="3"/>
  <c r="D4896" i="3"/>
  <c r="G4896" i="3"/>
  <c r="H4896" i="3"/>
  <c r="I4896" i="3"/>
  <c r="J4896" i="3" s="1"/>
  <c r="L4896" i="3"/>
  <c r="O4896" i="3"/>
  <c r="Y4896" i="3" s="1"/>
  <c r="C4897" i="3"/>
  <c r="D4897" i="3"/>
  <c r="G4897" i="3"/>
  <c r="H4897" i="3"/>
  <c r="I4897" i="3" s="1"/>
  <c r="M4897" i="3" s="1"/>
  <c r="L4897" i="3"/>
  <c r="O4897" i="3"/>
  <c r="Y4897" i="3" s="1"/>
  <c r="C4898" i="3"/>
  <c r="D4898" i="3"/>
  <c r="G4898" i="3"/>
  <c r="H4898" i="3"/>
  <c r="I4898" i="3"/>
  <c r="J4898" i="3" s="1"/>
  <c r="L4898" i="3"/>
  <c r="O4898" i="3"/>
  <c r="Y4898" i="3" s="1"/>
  <c r="C4899" i="3"/>
  <c r="D4899" i="3"/>
  <c r="G4899" i="3"/>
  <c r="H4899" i="3"/>
  <c r="I4899" i="3" s="1"/>
  <c r="M4899" i="3" s="1"/>
  <c r="L4899" i="3"/>
  <c r="O4899" i="3"/>
  <c r="Y4899" i="3" s="1"/>
  <c r="C4900" i="3"/>
  <c r="D4900" i="3"/>
  <c r="G4900" i="3"/>
  <c r="H4900" i="3"/>
  <c r="I4900" i="3"/>
  <c r="J4900" i="3" s="1"/>
  <c r="L4900" i="3"/>
  <c r="O4900" i="3"/>
  <c r="Y4900" i="3" s="1"/>
  <c r="C4901" i="3"/>
  <c r="D4901" i="3"/>
  <c r="G4901" i="3"/>
  <c r="H4901" i="3"/>
  <c r="I4901" i="3" s="1"/>
  <c r="M4901" i="3" s="1"/>
  <c r="L4901" i="3"/>
  <c r="O4901" i="3"/>
  <c r="Y4901" i="3" s="1"/>
  <c r="C4902" i="3"/>
  <c r="D4902" i="3"/>
  <c r="G4902" i="3"/>
  <c r="H4902" i="3"/>
  <c r="I4902" i="3"/>
  <c r="J4902" i="3" s="1"/>
  <c r="L4902" i="3"/>
  <c r="O4902" i="3"/>
  <c r="Y4902" i="3" s="1"/>
  <c r="C4903" i="3"/>
  <c r="D4903" i="3"/>
  <c r="G4903" i="3"/>
  <c r="H4903" i="3"/>
  <c r="I4903" i="3" s="1"/>
  <c r="M4903" i="3" s="1"/>
  <c r="L4903" i="3"/>
  <c r="O4903" i="3"/>
  <c r="Y4903" i="3" s="1"/>
  <c r="C4904" i="3"/>
  <c r="D4904" i="3"/>
  <c r="G4904" i="3"/>
  <c r="H4904" i="3"/>
  <c r="I4904" i="3"/>
  <c r="J4904" i="3" s="1"/>
  <c r="L4904" i="3"/>
  <c r="O4904" i="3"/>
  <c r="Y4904" i="3" s="1"/>
  <c r="C4905" i="3"/>
  <c r="D4905" i="3"/>
  <c r="G4905" i="3"/>
  <c r="H4905" i="3"/>
  <c r="I4905" i="3" s="1"/>
  <c r="M4905" i="3" s="1"/>
  <c r="L4905" i="3"/>
  <c r="O4905" i="3"/>
  <c r="Y4905" i="3" s="1"/>
  <c r="C4906" i="3"/>
  <c r="D4906" i="3"/>
  <c r="G4906" i="3"/>
  <c r="H4906" i="3"/>
  <c r="I4906" i="3"/>
  <c r="J4906" i="3" s="1"/>
  <c r="L4906" i="3"/>
  <c r="O4906" i="3"/>
  <c r="Y4906" i="3" s="1"/>
  <c r="C4907" i="3"/>
  <c r="D4907" i="3"/>
  <c r="G4907" i="3"/>
  <c r="H4907" i="3"/>
  <c r="I4907" i="3" s="1"/>
  <c r="M4907" i="3" s="1"/>
  <c r="L4907" i="3"/>
  <c r="O4907" i="3"/>
  <c r="Y4907" i="3" s="1"/>
  <c r="C4908" i="3"/>
  <c r="D4908" i="3"/>
  <c r="G4908" i="3"/>
  <c r="H4908" i="3"/>
  <c r="I4908" i="3"/>
  <c r="J4908" i="3" s="1"/>
  <c r="L4908" i="3"/>
  <c r="O4908" i="3"/>
  <c r="Y4908" i="3" s="1"/>
  <c r="C4909" i="3"/>
  <c r="D4909" i="3"/>
  <c r="G4909" i="3"/>
  <c r="H4909" i="3"/>
  <c r="I4909" i="3" s="1"/>
  <c r="M4909" i="3" s="1"/>
  <c r="L4909" i="3"/>
  <c r="O4909" i="3"/>
  <c r="Y4909" i="3" s="1"/>
  <c r="C4910" i="3"/>
  <c r="D4910" i="3"/>
  <c r="G4910" i="3"/>
  <c r="H4910" i="3"/>
  <c r="I4910" i="3"/>
  <c r="J4910" i="3" s="1"/>
  <c r="L4910" i="3"/>
  <c r="O4910" i="3"/>
  <c r="Y4910" i="3" s="1"/>
  <c r="C4911" i="3"/>
  <c r="D4911" i="3"/>
  <c r="G4911" i="3"/>
  <c r="H4911" i="3"/>
  <c r="I4911" i="3" s="1"/>
  <c r="M4911" i="3" s="1"/>
  <c r="L4911" i="3"/>
  <c r="O4911" i="3"/>
  <c r="Y4911" i="3" s="1"/>
  <c r="C4912" i="3"/>
  <c r="D4912" i="3"/>
  <c r="G4912" i="3"/>
  <c r="H4912" i="3"/>
  <c r="I4912" i="3"/>
  <c r="J4912" i="3" s="1"/>
  <c r="L4912" i="3"/>
  <c r="O4912" i="3"/>
  <c r="Y4912" i="3" s="1"/>
  <c r="C4913" i="3"/>
  <c r="D4913" i="3"/>
  <c r="G4913" i="3"/>
  <c r="H4913" i="3"/>
  <c r="I4913" i="3" s="1"/>
  <c r="M4913" i="3" s="1"/>
  <c r="L4913" i="3"/>
  <c r="O4913" i="3"/>
  <c r="Y4913" i="3" s="1"/>
  <c r="C4914" i="3"/>
  <c r="D4914" i="3"/>
  <c r="G4914" i="3"/>
  <c r="H4914" i="3"/>
  <c r="I4914" i="3"/>
  <c r="J4914" i="3" s="1"/>
  <c r="L4914" i="3"/>
  <c r="O4914" i="3"/>
  <c r="Y4914" i="3" s="1"/>
  <c r="C4915" i="3"/>
  <c r="D4915" i="3"/>
  <c r="G4915" i="3"/>
  <c r="H4915" i="3"/>
  <c r="I4915" i="3" s="1"/>
  <c r="M4915" i="3" s="1"/>
  <c r="L4915" i="3"/>
  <c r="O4915" i="3"/>
  <c r="Y4915" i="3" s="1"/>
  <c r="C4916" i="3"/>
  <c r="D4916" i="3"/>
  <c r="G4916" i="3"/>
  <c r="H4916" i="3"/>
  <c r="I4916" i="3"/>
  <c r="J4916" i="3" s="1"/>
  <c r="L4916" i="3"/>
  <c r="O4916" i="3"/>
  <c r="Y4916" i="3" s="1"/>
  <c r="C4917" i="3"/>
  <c r="D4917" i="3"/>
  <c r="G4917" i="3"/>
  <c r="H4917" i="3"/>
  <c r="I4917" i="3" s="1"/>
  <c r="M4917" i="3" s="1"/>
  <c r="L4917" i="3"/>
  <c r="O4917" i="3"/>
  <c r="Y4917" i="3" s="1"/>
  <c r="C4918" i="3"/>
  <c r="D4918" i="3"/>
  <c r="G4918" i="3"/>
  <c r="H4918" i="3"/>
  <c r="I4918" i="3"/>
  <c r="J4918" i="3" s="1"/>
  <c r="L4918" i="3"/>
  <c r="O4918" i="3"/>
  <c r="Y4918" i="3" s="1"/>
  <c r="C4919" i="3"/>
  <c r="D4919" i="3"/>
  <c r="G4919" i="3"/>
  <c r="H4919" i="3"/>
  <c r="I4919" i="3" s="1"/>
  <c r="M4919" i="3" s="1"/>
  <c r="L4919" i="3"/>
  <c r="O4919" i="3"/>
  <c r="Y4919" i="3" s="1"/>
  <c r="C4920" i="3"/>
  <c r="D4920" i="3"/>
  <c r="G4920" i="3"/>
  <c r="H4920" i="3"/>
  <c r="I4920" i="3"/>
  <c r="J4920" i="3" s="1"/>
  <c r="L4920" i="3"/>
  <c r="O4920" i="3"/>
  <c r="Y4920" i="3" s="1"/>
  <c r="C4921" i="3"/>
  <c r="D4921" i="3"/>
  <c r="G4921" i="3"/>
  <c r="H4921" i="3"/>
  <c r="I4921" i="3" s="1"/>
  <c r="M4921" i="3" s="1"/>
  <c r="L4921" i="3"/>
  <c r="O4921" i="3"/>
  <c r="Y4921" i="3" s="1"/>
  <c r="C4922" i="3"/>
  <c r="D4922" i="3"/>
  <c r="G4922" i="3"/>
  <c r="H4922" i="3"/>
  <c r="I4922" i="3"/>
  <c r="J4922" i="3" s="1"/>
  <c r="L4922" i="3"/>
  <c r="O4922" i="3"/>
  <c r="Y4922" i="3" s="1"/>
  <c r="C4923" i="3"/>
  <c r="D4923" i="3"/>
  <c r="G4923" i="3"/>
  <c r="H4923" i="3"/>
  <c r="I4923" i="3" s="1"/>
  <c r="M4923" i="3" s="1"/>
  <c r="L4923" i="3"/>
  <c r="O4923" i="3"/>
  <c r="Y4923" i="3" s="1"/>
  <c r="C4924" i="3"/>
  <c r="D4924" i="3"/>
  <c r="G4924" i="3"/>
  <c r="H4924" i="3"/>
  <c r="I4924" i="3"/>
  <c r="J4924" i="3" s="1"/>
  <c r="L4924" i="3"/>
  <c r="O4924" i="3"/>
  <c r="Y4924" i="3" s="1"/>
  <c r="C4925" i="3"/>
  <c r="D4925" i="3"/>
  <c r="G4925" i="3"/>
  <c r="H4925" i="3"/>
  <c r="I4925" i="3" s="1"/>
  <c r="M4925" i="3" s="1"/>
  <c r="L4925" i="3"/>
  <c r="O4925" i="3"/>
  <c r="Y4925" i="3" s="1"/>
  <c r="C4926" i="3"/>
  <c r="D4926" i="3"/>
  <c r="G4926" i="3"/>
  <c r="H4926" i="3"/>
  <c r="I4926" i="3"/>
  <c r="J4926" i="3" s="1"/>
  <c r="L4926" i="3"/>
  <c r="O4926" i="3"/>
  <c r="Y4926" i="3" s="1"/>
  <c r="C4927" i="3"/>
  <c r="D4927" i="3"/>
  <c r="G4927" i="3"/>
  <c r="H4927" i="3"/>
  <c r="I4927" i="3" s="1"/>
  <c r="M4927" i="3" s="1"/>
  <c r="L4927" i="3"/>
  <c r="O4927" i="3"/>
  <c r="Y4927" i="3" s="1"/>
  <c r="C4928" i="3"/>
  <c r="D4928" i="3"/>
  <c r="G4928" i="3"/>
  <c r="H4928" i="3"/>
  <c r="I4928" i="3"/>
  <c r="J4928" i="3" s="1"/>
  <c r="L4928" i="3"/>
  <c r="O4928" i="3"/>
  <c r="Y4928" i="3" s="1"/>
  <c r="C4929" i="3"/>
  <c r="D4929" i="3"/>
  <c r="G4929" i="3"/>
  <c r="H4929" i="3"/>
  <c r="I4929" i="3" s="1"/>
  <c r="M4929" i="3" s="1"/>
  <c r="L4929" i="3"/>
  <c r="O4929" i="3"/>
  <c r="Y4929" i="3" s="1"/>
  <c r="C4930" i="3"/>
  <c r="D4930" i="3"/>
  <c r="G4930" i="3"/>
  <c r="H4930" i="3"/>
  <c r="I4930" i="3"/>
  <c r="J4930" i="3" s="1"/>
  <c r="L4930" i="3"/>
  <c r="O4930" i="3"/>
  <c r="Y4930" i="3" s="1"/>
  <c r="C4931" i="3"/>
  <c r="D4931" i="3"/>
  <c r="G4931" i="3"/>
  <c r="H4931" i="3"/>
  <c r="I4931" i="3" s="1"/>
  <c r="M4931" i="3" s="1"/>
  <c r="L4931" i="3"/>
  <c r="O4931" i="3"/>
  <c r="Y4931" i="3" s="1"/>
  <c r="C4932" i="3"/>
  <c r="D4932" i="3"/>
  <c r="G4932" i="3"/>
  <c r="H4932" i="3"/>
  <c r="I4932" i="3"/>
  <c r="J4932" i="3" s="1"/>
  <c r="L4932" i="3"/>
  <c r="O4932" i="3"/>
  <c r="Y4932" i="3" s="1"/>
  <c r="C4933" i="3"/>
  <c r="D4933" i="3"/>
  <c r="G4933" i="3"/>
  <c r="H4933" i="3"/>
  <c r="I4933" i="3" s="1"/>
  <c r="M4933" i="3" s="1"/>
  <c r="L4933" i="3"/>
  <c r="O4933" i="3"/>
  <c r="Y4933" i="3" s="1"/>
  <c r="C4934" i="3"/>
  <c r="D4934" i="3"/>
  <c r="G4934" i="3"/>
  <c r="H4934" i="3"/>
  <c r="I4934" i="3"/>
  <c r="J4934" i="3" s="1"/>
  <c r="L4934" i="3"/>
  <c r="O4934" i="3"/>
  <c r="Y4934" i="3" s="1"/>
  <c r="C4935" i="3"/>
  <c r="D4935" i="3"/>
  <c r="G4935" i="3"/>
  <c r="H4935" i="3"/>
  <c r="I4935" i="3" s="1"/>
  <c r="M4935" i="3" s="1"/>
  <c r="L4935" i="3"/>
  <c r="O4935" i="3"/>
  <c r="Y4935" i="3" s="1"/>
  <c r="C4936" i="3"/>
  <c r="D4936" i="3"/>
  <c r="G4936" i="3"/>
  <c r="H4936" i="3"/>
  <c r="I4936" i="3"/>
  <c r="J4936" i="3" s="1"/>
  <c r="L4936" i="3"/>
  <c r="O4936" i="3"/>
  <c r="Y4936" i="3" s="1"/>
  <c r="C4937" i="3"/>
  <c r="D4937" i="3"/>
  <c r="G4937" i="3"/>
  <c r="H4937" i="3"/>
  <c r="I4937" i="3" s="1"/>
  <c r="M4937" i="3" s="1"/>
  <c r="L4937" i="3"/>
  <c r="O4937" i="3"/>
  <c r="Y4937" i="3" s="1"/>
  <c r="C4938" i="3"/>
  <c r="D4938" i="3"/>
  <c r="G4938" i="3"/>
  <c r="H4938" i="3"/>
  <c r="I4938" i="3"/>
  <c r="J4938" i="3" s="1"/>
  <c r="L4938" i="3"/>
  <c r="O4938" i="3"/>
  <c r="Y4938" i="3" s="1"/>
  <c r="C4939" i="3"/>
  <c r="D4939" i="3"/>
  <c r="G4939" i="3"/>
  <c r="H4939" i="3"/>
  <c r="I4939" i="3" s="1"/>
  <c r="M4939" i="3" s="1"/>
  <c r="L4939" i="3"/>
  <c r="O4939" i="3"/>
  <c r="Y4939" i="3" s="1"/>
  <c r="C4940" i="3"/>
  <c r="D4940" i="3"/>
  <c r="G4940" i="3"/>
  <c r="H4940" i="3"/>
  <c r="I4940" i="3"/>
  <c r="J4940" i="3" s="1"/>
  <c r="L4940" i="3"/>
  <c r="O4940" i="3"/>
  <c r="Y4940" i="3" s="1"/>
  <c r="C4941" i="3"/>
  <c r="D4941" i="3"/>
  <c r="G4941" i="3"/>
  <c r="H4941" i="3"/>
  <c r="I4941" i="3" s="1"/>
  <c r="M4941" i="3" s="1"/>
  <c r="L4941" i="3"/>
  <c r="O4941" i="3"/>
  <c r="Y4941" i="3" s="1"/>
  <c r="C4942" i="3"/>
  <c r="D4942" i="3"/>
  <c r="G4942" i="3"/>
  <c r="H4942" i="3"/>
  <c r="I4942" i="3"/>
  <c r="J4942" i="3" s="1"/>
  <c r="L4942" i="3"/>
  <c r="O4942" i="3"/>
  <c r="Y4942" i="3" s="1"/>
  <c r="C4943" i="3"/>
  <c r="D4943" i="3"/>
  <c r="G4943" i="3"/>
  <c r="H4943" i="3"/>
  <c r="I4943" i="3" s="1"/>
  <c r="M4943" i="3" s="1"/>
  <c r="L4943" i="3"/>
  <c r="O4943" i="3"/>
  <c r="Y4943" i="3" s="1"/>
  <c r="C4944" i="3"/>
  <c r="D4944" i="3"/>
  <c r="G4944" i="3"/>
  <c r="H4944" i="3"/>
  <c r="I4944" i="3"/>
  <c r="J4944" i="3" s="1"/>
  <c r="L4944" i="3"/>
  <c r="O4944" i="3"/>
  <c r="Y4944" i="3" s="1"/>
  <c r="C4945" i="3"/>
  <c r="D4945" i="3"/>
  <c r="G4945" i="3"/>
  <c r="H4945" i="3"/>
  <c r="I4945" i="3" s="1"/>
  <c r="M4945" i="3" s="1"/>
  <c r="L4945" i="3"/>
  <c r="O4945" i="3"/>
  <c r="Y4945" i="3" s="1"/>
  <c r="C4946" i="3"/>
  <c r="D4946" i="3"/>
  <c r="G4946" i="3"/>
  <c r="H4946" i="3"/>
  <c r="I4946" i="3"/>
  <c r="J4946" i="3" s="1"/>
  <c r="L4946" i="3"/>
  <c r="O4946" i="3"/>
  <c r="Y4946" i="3" s="1"/>
  <c r="C4947" i="3"/>
  <c r="D4947" i="3"/>
  <c r="G4947" i="3"/>
  <c r="H4947" i="3"/>
  <c r="I4947" i="3" s="1"/>
  <c r="M4947" i="3" s="1"/>
  <c r="L4947" i="3"/>
  <c r="O4947" i="3"/>
  <c r="Y4947" i="3" s="1"/>
  <c r="C4948" i="3"/>
  <c r="D4948" i="3"/>
  <c r="G4948" i="3"/>
  <c r="H4948" i="3"/>
  <c r="I4948" i="3"/>
  <c r="J4948" i="3" s="1"/>
  <c r="L4948" i="3"/>
  <c r="O4948" i="3"/>
  <c r="Y4948" i="3" s="1"/>
  <c r="C4949" i="3"/>
  <c r="D4949" i="3"/>
  <c r="G4949" i="3"/>
  <c r="H4949" i="3"/>
  <c r="I4949" i="3" s="1"/>
  <c r="M4949" i="3" s="1"/>
  <c r="L4949" i="3"/>
  <c r="O4949" i="3"/>
  <c r="Y4949" i="3" s="1"/>
  <c r="C4950" i="3"/>
  <c r="D4950" i="3"/>
  <c r="G4950" i="3"/>
  <c r="H4950" i="3"/>
  <c r="I4950" i="3"/>
  <c r="J4950" i="3" s="1"/>
  <c r="L4950" i="3"/>
  <c r="O4950" i="3"/>
  <c r="Y4950" i="3" s="1"/>
  <c r="C4951" i="3"/>
  <c r="D4951" i="3"/>
  <c r="G4951" i="3"/>
  <c r="H4951" i="3"/>
  <c r="I4951" i="3" s="1"/>
  <c r="M4951" i="3" s="1"/>
  <c r="L4951" i="3"/>
  <c r="O4951" i="3"/>
  <c r="Y4951" i="3" s="1"/>
  <c r="C4952" i="3"/>
  <c r="D4952" i="3"/>
  <c r="G4952" i="3"/>
  <c r="H4952" i="3"/>
  <c r="I4952" i="3"/>
  <c r="J4952" i="3" s="1"/>
  <c r="L4952" i="3"/>
  <c r="O4952" i="3"/>
  <c r="Y4952" i="3" s="1"/>
  <c r="C4953" i="3"/>
  <c r="D4953" i="3"/>
  <c r="G4953" i="3"/>
  <c r="H4953" i="3"/>
  <c r="I4953" i="3" s="1"/>
  <c r="M4953" i="3" s="1"/>
  <c r="L4953" i="3"/>
  <c r="O4953" i="3"/>
  <c r="Y4953" i="3" s="1"/>
  <c r="C4954" i="3"/>
  <c r="D4954" i="3"/>
  <c r="G4954" i="3"/>
  <c r="H4954" i="3"/>
  <c r="I4954" i="3"/>
  <c r="J4954" i="3" s="1"/>
  <c r="L4954" i="3"/>
  <c r="O4954" i="3"/>
  <c r="Y4954" i="3" s="1"/>
  <c r="C4955" i="3"/>
  <c r="D4955" i="3"/>
  <c r="G4955" i="3"/>
  <c r="H4955" i="3"/>
  <c r="I4955" i="3" s="1"/>
  <c r="M4955" i="3" s="1"/>
  <c r="L4955" i="3"/>
  <c r="O4955" i="3"/>
  <c r="Y4955" i="3" s="1"/>
  <c r="C4956" i="3"/>
  <c r="D4956" i="3"/>
  <c r="G4956" i="3"/>
  <c r="H4956" i="3"/>
  <c r="I4956" i="3"/>
  <c r="J4956" i="3" s="1"/>
  <c r="L4956" i="3"/>
  <c r="O4956" i="3"/>
  <c r="Y4956" i="3" s="1"/>
  <c r="C4957" i="3"/>
  <c r="D4957" i="3"/>
  <c r="G4957" i="3"/>
  <c r="H4957" i="3"/>
  <c r="I4957" i="3" s="1"/>
  <c r="M4957" i="3" s="1"/>
  <c r="L4957" i="3"/>
  <c r="O4957" i="3"/>
  <c r="Y4957" i="3" s="1"/>
  <c r="C4958" i="3"/>
  <c r="D4958" i="3"/>
  <c r="G4958" i="3"/>
  <c r="H4958" i="3"/>
  <c r="I4958" i="3"/>
  <c r="J4958" i="3" s="1"/>
  <c r="L4958" i="3"/>
  <c r="O4958" i="3"/>
  <c r="Y4958" i="3" s="1"/>
  <c r="C4959" i="3"/>
  <c r="D4959" i="3"/>
  <c r="G4959" i="3"/>
  <c r="H4959" i="3"/>
  <c r="I4959" i="3" s="1"/>
  <c r="M4959" i="3" s="1"/>
  <c r="L4959" i="3"/>
  <c r="O4959" i="3"/>
  <c r="Y4959" i="3" s="1"/>
  <c r="C4960" i="3"/>
  <c r="D4960" i="3"/>
  <c r="G4960" i="3"/>
  <c r="H4960" i="3"/>
  <c r="I4960" i="3"/>
  <c r="J4960" i="3" s="1"/>
  <c r="L4960" i="3"/>
  <c r="O4960" i="3"/>
  <c r="Y4960" i="3" s="1"/>
  <c r="C4961" i="3"/>
  <c r="D4961" i="3"/>
  <c r="G4961" i="3"/>
  <c r="H4961" i="3"/>
  <c r="I4961" i="3" s="1"/>
  <c r="M4961" i="3" s="1"/>
  <c r="L4961" i="3"/>
  <c r="O4961" i="3"/>
  <c r="Y4961" i="3" s="1"/>
  <c r="C4962" i="3"/>
  <c r="D4962" i="3"/>
  <c r="G4962" i="3"/>
  <c r="H4962" i="3"/>
  <c r="I4962" i="3"/>
  <c r="J4962" i="3" s="1"/>
  <c r="L4962" i="3"/>
  <c r="O4962" i="3"/>
  <c r="Y4962" i="3" s="1"/>
  <c r="C4963" i="3"/>
  <c r="D4963" i="3"/>
  <c r="G4963" i="3"/>
  <c r="H4963" i="3"/>
  <c r="I4963" i="3" s="1"/>
  <c r="M4963" i="3" s="1"/>
  <c r="L4963" i="3"/>
  <c r="O4963" i="3"/>
  <c r="Y4963" i="3" s="1"/>
  <c r="C4964" i="3"/>
  <c r="D4964" i="3"/>
  <c r="G4964" i="3"/>
  <c r="H4964" i="3"/>
  <c r="I4964" i="3"/>
  <c r="J4964" i="3" s="1"/>
  <c r="L4964" i="3"/>
  <c r="O4964" i="3"/>
  <c r="Y4964" i="3" s="1"/>
  <c r="C4965" i="3"/>
  <c r="D4965" i="3"/>
  <c r="G4965" i="3"/>
  <c r="H4965" i="3"/>
  <c r="I4965" i="3" s="1"/>
  <c r="M4965" i="3" s="1"/>
  <c r="L4965" i="3"/>
  <c r="O4965" i="3"/>
  <c r="Y4965" i="3" s="1"/>
  <c r="C4966" i="3"/>
  <c r="D4966" i="3"/>
  <c r="G4966" i="3"/>
  <c r="H4966" i="3"/>
  <c r="I4966" i="3"/>
  <c r="J4966" i="3" s="1"/>
  <c r="L4966" i="3"/>
  <c r="O4966" i="3"/>
  <c r="Y4966" i="3" s="1"/>
  <c r="C4967" i="3"/>
  <c r="D4967" i="3"/>
  <c r="G4967" i="3"/>
  <c r="H4967" i="3"/>
  <c r="I4967" i="3" s="1"/>
  <c r="M4967" i="3" s="1"/>
  <c r="L4967" i="3"/>
  <c r="O4967" i="3"/>
  <c r="Y4967" i="3" s="1"/>
  <c r="C4968" i="3"/>
  <c r="D4968" i="3"/>
  <c r="G4968" i="3"/>
  <c r="H4968" i="3"/>
  <c r="I4968" i="3"/>
  <c r="J4968" i="3" s="1"/>
  <c r="L4968" i="3"/>
  <c r="O4968" i="3"/>
  <c r="Y4968" i="3" s="1"/>
  <c r="C4969" i="3"/>
  <c r="D4969" i="3"/>
  <c r="G4969" i="3"/>
  <c r="H4969" i="3"/>
  <c r="I4969" i="3" s="1"/>
  <c r="M4969" i="3" s="1"/>
  <c r="L4969" i="3"/>
  <c r="O4969" i="3"/>
  <c r="Y4969" i="3" s="1"/>
  <c r="C4970" i="3"/>
  <c r="D4970" i="3"/>
  <c r="G4970" i="3"/>
  <c r="H4970" i="3"/>
  <c r="I4970" i="3"/>
  <c r="J4970" i="3" s="1"/>
  <c r="L4970" i="3"/>
  <c r="O4970" i="3"/>
  <c r="Y4970" i="3" s="1"/>
  <c r="C4971" i="3"/>
  <c r="D4971" i="3"/>
  <c r="G4971" i="3"/>
  <c r="H4971" i="3"/>
  <c r="I4971" i="3" s="1"/>
  <c r="M4971" i="3" s="1"/>
  <c r="L4971" i="3"/>
  <c r="O4971" i="3"/>
  <c r="Y4971" i="3" s="1"/>
  <c r="C4972" i="3"/>
  <c r="D4972" i="3"/>
  <c r="G4972" i="3"/>
  <c r="H4972" i="3"/>
  <c r="I4972" i="3"/>
  <c r="J4972" i="3" s="1"/>
  <c r="L4972" i="3"/>
  <c r="O4972" i="3"/>
  <c r="Y4972" i="3" s="1"/>
  <c r="C4973" i="3"/>
  <c r="D4973" i="3"/>
  <c r="G4973" i="3"/>
  <c r="H4973" i="3"/>
  <c r="I4973" i="3" s="1"/>
  <c r="M4973" i="3" s="1"/>
  <c r="L4973" i="3"/>
  <c r="O4973" i="3"/>
  <c r="Y4973" i="3" s="1"/>
  <c r="C4974" i="3"/>
  <c r="D4974" i="3"/>
  <c r="G4974" i="3"/>
  <c r="H4974" i="3"/>
  <c r="I4974" i="3"/>
  <c r="J4974" i="3" s="1"/>
  <c r="L4974" i="3"/>
  <c r="O4974" i="3"/>
  <c r="Y4974" i="3" s="1"/>
  <c r="C4975" i="3"/>
  <c r="D4975" i="3"/>
  <c r="G4975" i="3"/>
  <c r="H4975" i="3"/>
  <c r="I4975" i="3" s="1"/>
  <c r="M4975" i="3" s="1"/>
  <c r="L4975" i="3"/>
  <c r="O4975" i="3"/>
  <c r="Y4975" i="3" s="1"/>
  <c r="C4976" i="3"/>
  <c r="D4976" i="3"/>
  <c r="G4976" i="3"/>
  <c r="H4976" i="3"/>
  <c r="I4976" i="3"/>
  <c r="J4976" i="3" s="1"/>
  <c r="L4976" i="3"/>
  <c r="O4976" i="3"/>
  <c r="Y4976" i="3" s="1"/>
  <c r="C4977" i="3"/>
  <c r="D4977" i="3"/>
  <c r="G4977" i="3"/>
  <c r="H4977" i="3"/>
  <c r="I4977" i="3" s="1"/>
  <c r="M4977" i="3" s="1"/>
  <c r="L4977" i="3"/>
  <c r="O4977" i="3"/>
  <c r="Y4977" i="3" s="1"/>
  <c r="C4978" i="3"/>
  <c r="D4978" i="3"/>
  <c r="G4978" i="3"/>
  <c r="H4978" i="3"/>
  <c r="I4978" i="3"/>
  <c r="J4978" i="3" s="1"/>
  <c r="L4978" i="3"/>
  <c r="O4978" i="3"/>
  <c r="Y4978" i="3" s="1"/>
  <c r="C4979" i="3"/>
  <c r="D4979" i="3"/>
  <c r="G4979" i="3"/>
  <c r="H4979" i="3"/>
  <c r="I4979" i="3" s="1"/>
  <c r="M4979" i="3" s="1"/>
  <c r="L4979" i="3"/>
  <c r="O4979" i="3"/>
  <c r="Y4979" i="3" s="1"/>
  <c r="C4980" i="3"/>
  <c r="D4980" i="3"/>
  <c r="G4980" i="3"/>
  <c r="H4980" i="3"/>
  <c r="I4980" i="3"/>
  <c r="J4980" i="3" s="1"/>
  <c r="L4980" i="3"/>
  <c r="O4980" i="3"/>
  <c r="Y4980" i="3" s="1"/>
  <c r="C4981" i="3"/>
  <c r="D4981" i="3"/>
  <c r="G4981" i="3"/>
  <c r="H4981" i="3"/>
  <c r="I4981" i="3" s="1"/>
  <c r="M4981" i="3" s="1"/>
  <c r="L4981" i="3"/>
  <c r="O4981" i="3"/>
  <c r="Y4981" i="3" s="1"/>
  <c r="C4982" i="3"/>
  <c r="D4982" i="3"/>
  <c r="G4982" i="3"/>
  <c r="H4982" i="3"/>
  <c r="I4982" i="3"/>
  <c r="J4982" i="3" s="1"/>
  <c r="L4982" i="3"/>
  <c r="O4982" i="3"/>
  <c r="Y4982" i="3" s="1"/>
  <c r="C4983" i="3"/>
  <c r="D4983" i="3"/>
  <c r="G4983" i="3"/>
  <c r="H4983" i="3"/>
  <c r="I4983" i="3" s="1"/>
  <c r="M4983" i="3" s="1"/>
  <c r="L4983" i="3"/>
  <c r="O4983" i="3"/>
  <c r="Y4983" i="3" s="1"/>
  <c r="C4984" i="3"/>
  <c r="D4984" i="3"/>
  <c r="G4984" i="3"/>
  <c r="H4984" i="3"/>
  <c r="I4984" i="3"/>
  <c r="J4984" i="3" s="1"/>
  <c r="L4984" i="3"/>
  <c r="O4984" i="3"/>
  <c r="Y4984" i="3" s="1"/>
  <c r="C4985" i="3"/>
  <c r="D4985" i="3"/>
  <c r="G4985" i="3"/>
  <c r="H4985" i="3"/>
  <c r="I4985" i="3" s="1"/>
  <c r="M4985" i="3" s="1"/>
  <c r="L4985" i="3"/>
  <c r="O4985" i="3"/>
  <c r="Y4985" i="3" s="1"/>
  <c r="C4986" i="3"/>
  <c r="D4986" i="3"/>
  <c r="G4986" i="3"/>
  <c r="H4986" i="3"/>
  <c r="I4986" i="3"/>
  <c r="J4986" i="3" s="1"/>
  <c r="L4986" i="3"/>
  <c r="O4986" i="3"/>
  <c r="Y4986" i="3" s="1"/>
  <c r="C4987" i="3"/>
  <c r="D4987" i="3"/>
  <c r="G4987" i="3"/>
  <c r="H4987" i="3"/>
  <c r="I4987" i="3" s="1"/>
  <c r="M4987" i="3" s="1"/>
  <c r="L4987" i="3"/>
  <c r="O4987" i="3"/>
  <c r="Y4987" i="3" s="1"/>
  <c r="C4988" i="3"/>
  <c r="D4988" i="3"/>
  <c r="G4988" i="3"/>
  <c r="H4988" i="3"/>
  <c r="I4988" i="3"/>
  <c r="J4988" i="3" s="1"/>
  <c r="L4988" i="3"/>
  <c r="O4988" i="3"/>
  <c r="Y4988" i="3" s="1"/>
  <c r="C4989" i="3"/>
  <c r="D4989" i="3"/>
  <c r="G4989" i="3"/>
  <c r="H4989" i="3"/>
  <c r="I4989" i="3" s="1"/>
  <c r="M4989" i="3" s="1"/>
  <c r="L4989" i="3"/>
  <c r="O4989" i="3"/>
  <c r="Y4989" i="3" s="1"/>
  <c r="C4990" i="3"/>
  <c r="D4990" i="3"/>
  <c r="G4990" i="3"/>
  <c r="H4990" i="3"/>
  <c r="I4990" i="3"/>
  <c r="J4990" i="3" s="1"/>
  <c r="L4990" i="3"/>
  <c r="O4990" i="3"/>
  <c r="Y4990" i="3" s="1"/>
  <c r="C4991" i="3"/>
  <c r="D4991" i="3"/>
  <c r="G4991" i="3"/>
  <c r="H4991" i="3"/>
  <c r="I4991" i="3" s="1"/>
  <c r="M4991" i="3" s="1"/>
  <c r="L4991" i="3"/>
  <c r="O4991" i="3"/>
  <c r="Y4991" i="3" s="1"/>
  <c r="C4992" i="3"/>
  <c r="D4992" i="3"/>
  <c r="G4992" i="3"/>
  <c r="H4992" i="3"/>
  <c r="I4992" i="3"/>
  <c r="J4992" i="3" s="1"/>
  <c r="L4992" i="3"/>
  <c r="O4992" i="3"/>
  <c r="Y4992" i="3" s="1"/>
  <c r="C4993" i="3"/>
  <c r="D4993" i="3"/>
  <c r="G4993" i="3"/>
  <c r="H4993" i="3"/>
  <c r="I4993" i="3" s="1"/>
  <c r="M4993" i="3" s="1"/>
  <c r="L4993" i="3"/>
  <c r="O4993" i="3"/>
  <c r="Y4993" i="3" s="1"/>
  <c r="C4994" i="3"/>
  <c r="D4994" i="3"/>
  <c r="G4994" i="3"/>
  <c r="H4994" i="3"/>
  <c r="I4994" i="3"/>
  <c r="J4994" i="3" s="1"/>
  <c r="L4994" i="3"/>
  <c r="O4994" i="3"/>
  <c r="Y4994" i="3" s="1"/>
  <c r="C4995" i="3"/>
  <c r="D4995" i="3"/>
  <c r="G4995" i="3"/>
  <c r="H4995" i="3"/>
  <c r="I4995" i="3" s="1"/>
  <c r="M4995" i="3" s="1"/>
  <c r="L4995" i="3"/>
  <c r="O4995" i="3"/>
  <c r="Y4995" i="3" s="1"/>
  <c r="C4996" i="3"/>
  <c r="D4996" i="3"/>
  <c r="G4996" i="3"/>
  <c r="H4996" i="3"/>
  <c r="I4996" i="3"/>
  <c r="J4996" i="3" s="1"/>
  <c r="L4996" i="3"/>
  <c r="O4996" i="3"/>
  <c r="Y4996" i="3" s="1"/>
  <c r="C4997" i="3"/>
  <c r="D4997" i="3"/>
  <c r="G4997" i="3"/>
  <c r="H4997" i="3"/>
  <c r="I4997" i="3" s="1"/>
  <c r="M4997" i="3" s="1"/>
  <c r="L4997" i="3"/>
  <c r="O4997" i="3"/>
  <c r="Y4997" i="3" s="1"/>
  <c r="C4998" i="3"/>
  <c r="D4998" i="3"/>
  <c r="G4998" i="3"/>
  <c r="H4998" i="3"/>
  <c r="I4998" i="3"/>
  <c r="J4998" i="3" s="1"/>
  <c r="L4998" i="3"/>
  <c r="O4998" i="3"/>
  <c r="Y4998" i="3" s="1"/>
  <c r="C4999" i="3"/>
  <c r="D4999" i="3"/>
  <c r="G4999" i="3"/>
  <c r="H4999" i="3"/>
  <c r="I4999" i="3" s="1"/>
  <c r="L4999" i="3"/>
  <c r="O4999" i="3"/>
  <c r="Y4999" i="3" s="1"/>
  <c r="C5000" i="3"/>
  <c r="D5000" i="3"/>
  <c r="G5000" i="3"/>
  <c r="H5000" i="3"/>
  <c r="I5000" i="3" s="1"/>
  <c r="J5000" i="3" s="1"/>
  <c r="L5000" i="3"/>
  <c r="O5000" i="3"/>
  <c r="Y5000" i="3" s="1"/>
  <c r="D1000" i="3"/>
  <c r="G1000" i="3"/>
  <c r="H1000" i="3"/>
  <c r="I1000" i="3" s="1"/>
  <c r="L1000" i="3"/>
  <c r="O1000" i="3"/>
  <c r="Y1000" i="3" s="1"/>
  <c r="M4268" i="3" l="1"/>
  <c r="J4268" i="3"/>
  <c r="M4236" i="3"/>
  <c r="J4236" i="3"/>
  <c r="M4650" i="3"/>
  <c r="J4650" i="3"/>
  <c r="M4642" i="3"/>
  <c r="J4642" i="3"/>
  <c r="M4634" i="3"/>
  <c r="J4634" i="3"/>
  <c r="M4626" i="3"/>
  <c r="J4626" i="3"/>
  <c r="M4618" i="3"/>
  <c r="J4618" i="3"/>
  <c r="M4610" i="3"/>
  <c r="J4610" i="3"/>
  <c r="M4602" i="3"/>
  <c r="J4602" i="3"/>
  <c r="M4594" i="3"/>
  <c r="J4594" i="3"/>
  <c r="M4646" i="3"/>
  <c r="J4646" i="3"/>
  <c r="M4638" i="3"/>
  <c r="J4638" i="3"/>
  <c r="M4630" i="3"/>
  <c r="J4630" i="3"/>
  <c r="M4622" i="3"/>
  <c r="J4622" i="3"/>
  <c r="M4614" i="3"/>
  <c r="J4614" i="3"/>
  <c r="M4606" i="3"/>
  <c r="J4606" i="3"/>
  <c r="M4598" i="3"/>
  <c r="J4598" i="3"/>
  <c r="J4237" i="3"/>
  <c r="M4237" i="3"/>
  <c r="M4228" i="3"/>
  <c r="J4228" i="3"/>
  <c r="M4220" i="3"/>
  <c r="J4220" i="3"/>
  <c r="J4189" i="3"/>
  <c r="M4189" i="3"/>
  <c r="M4156" i="3"/>
  <c r="J4156" i="3"/>
  <c r="J4125" i="3"/>
  <c r="M4125" i="3"/>
  <c r="M4092" i="3"/>
  <c r="J4092" i="3"/>
  <c r="J4061" i="3"/>
  <c r="M4061" i="3"/>
  <c r="M4028" i="3"/>
  <c r="J4028" i="3"/>
  <c r="J3997" i="3"/>
  <c r="M3997" i="3"/>
  <c r="M3964" i="3"/>
  <c r="J3964" i="3"/>
  <c r="J3933" i="3"/>
  <c r="M3933" i="3"/>
  <c r="M3900" i="3"/>
  <c r="J3900" i="3"/>
  <c r="J3865" i="3"/>
  <c r="M3865" i="3"/>
  <c r="M3844" i="3"/>
  <c r="J3844" i="3"/>
  <c r="M3814" i="3"/>
  <c r="J3814" i="3"/>
  <c r="M3812" i="3"/>
  <c r="J3812" i="3"/>
  <c r="M3782" i="3"/>
  <c r="J3782" i="3"/>
  <c r="M3780" i="3"/>
  <c r="J3780" i="3"/>
  <c r="M3750" i="3"/>
  <c r="J3750" i="3"/>
  <c r="M3748" i="3"/>
  <c r="J3748" i="3"/>
  <c r="M3426" i="3"/>
  <c r="J3426" i="3"/>
  <c r="M3418" i="3"/>
  <c r="J3418" i="3"/>
  <c r="M3410" i="3"/>
  <c r="J3410" i="3"/>
  <c r="M3381" i="3"/>
  <c r="J3381" i="3"/>
  <c r="M4325" i="3"/>
  <c r="M4292" i="3"/>
  <c r="J4292" i="3"/>
  <c r="M4290" i="3"/>
  <c r="J4245" i="3"/>
  <c r="M4245" i="3"/>
  <c r="J4197" i="3"/>
  <c r="M4197" i="3"/>
  <c r="M4164" i="3"/>
  <c r="J4164" i="3"/>
  <c r="J4133" i="3"/>
  <c r="M4133" i="3"/>
  <c r="M4100" i="3"/>
  <c r="J4100" i="3"/>
  <c r="J4069" i="3"/>
  <c r="M4069" i="3"/>
  <c r="M4036" i="3"/>
  <c r="J4036" i="3"/>
  <c r="J4005" i="3"/>
  <c r="M4005" i="3"/>
  <c r="M3972" i="3"/>
  <c r="J3972" i="3"/>
  <c r="J3941" i="3"/>
  <c r="M3941" i="3"/>
  <c r="M3908" i="3"/>
  <c r="J3908" i="3"/>
  <c r="M3884" i="3"/>
  <c r="J3884" i="3"/>
  <c r="M3840" i="3"/>
  <c r="J3840" i="3"/>
  <c r="M3806" i="3"/>
  <c r="J3806" i="3"/>
  <c r="M3804" i="3"/>
  <c r="J3804" i="3"/>
  <c r="M3774" i="3"/>
  <c r="J3774" i="3"/>
  <c r="M3772" i="3"/>
  <c r="J3772" i="3"/>
  <c r="M3742" i="3"/>
  <c r="J3742" i="3"/>
  <c r="M3740" i="3"/>
  <c r="J3740" i="3"/>
  <c r="M3424" i="3"/>
  <c r="J3424" i="3"/>
  <c r="M3416" i="3"/>
  <c r="J3416" i="3"/>
  <c r="M3404" i="3"/>
  <c r="J3404" i="3"/>
  <c r="M3402" i="3"/>
  <c r="J3402" i="3"/>
  <c r="M4648" i="3"/>
  <c r="M4640" i="3"/>
  <c r="M4632" i="3"/>
  <c r="M4624" i="3"/>
  <c r="M4616" i="3"/>
  <c r="M4608" i="3"/>
  <c r="M4600" i="3"/>
  <c r="M4592" i="3"/>
  <c r="M4284" i="3"/>
  <c r="J4269" i="3"/>
  <c r="M4269" i="3"/>
  <c r="J4229" i="3"/>
  <c r="M4229" i="3"/>
  <c r="M4188" i="3"/>
  <c r="J4188" i="3"/>
  <c r="J4157" i="3"/>
  <c r="M4157" i="3"/>
  <c r="M4124" i="3"/>
  <c r="J4124" i="3"/>
  <c r="J4093" i="3"/>
  <c r="M4093" i="3"/>
  <c r="M4060" i="3"/>
  <c r="J4060" i="3"/>
  <c r="J4029" i="3"/>
  <c r="M4029" i="3"/>
  <c r="M3996" i="3"/>
  <c r="J3996" i="3"/>
  <c r="J3965" i="3"/>
  <c r="M3965" i="3"/>
  <c r="M3932" i="3"/>
  <c r="J3932" i="3"/>
  <c r="J3901" i="3"/>
  <c r="M3901" i="3"/>
  <c r="M3876" i="3"/>
  <c r="J3876" i="3"/>
  <c r="M3836" i="3"/>
  <c r="J3836" i="3"/>
  <c r="M3798" i="3"/>
  <c r="J3798" i="3"/>
  <c r="M3796" i="3"/>
  <c r="J3796" i="3"/>
  <c r="M3766" i="3"/>
  <c r="J3766" i="3"/>
  <c r="M3764" i="3"/>
  <c r="J3764" i="3"/>
  <c r="M3422" i="3"/>
  <c r="J3422" i="3"/>
  <c r="M3414" i="3"/>
  <c r="J3414" i="3"/>
  <c r="M3389" i="3"/>
  <c r="J3389" i="3"/>
  <c r="J4652" i="3"/>
  <c r="J4644" i="3"/>
  <c r="J4636" i="3"/>
  <c r="J4628" i="3"/>
  <c r="J4620" i="3"/>
  <c r="J4612" i="3"/>
  <c r="J4604" i="3"/>
  <c r="J4596" i="3"/>
  <c r="J4277" i="3"/>
  <c r="M4277" i="3"/>
  <c r="M4261" i="3"/>
  <c r="M4260" i="3"/>
  <c r="J4260" i="3"/>
  <c r="M4258" i="3"/>
  <c r="M4253" i="3"/>
  <c r="J4252" i="3"/>
  <c r="M4196" i="3"/>
  <c r="J4196" i="3"/>
  <c r="J4165" i="3"/>
  <c r="M4165" i="3"/>
  <c r="M4132" i="3"/>
  <c r="J4132" i="3"/>
  <c r="J4101" i="3"/>
  <c r="M4101" i="3"/>
  <c r="M4068" i="3"/>
  <c r="J4068" i="3"/>
  <c r="J4037" i="3"/>
  <c r="M4037" i="3"/>
  <c r="M4004" i="3"/>
  <c r="J4004" i="3"/>
  <c r="J3973" i="3"/>
  <c r="M3973" i="3"/>
  <c r="M3940" i="3"/>
  <c r="J3940" i="3"/>
  <c r="J3909" i="3"/>
  <c r="M3909" i="3"/>
  <c r="J3857" i="3"/>
  <c r="M3857" i="3"/>
  <c r="M3852" i="3"/>
  <c r="J3852" i="3"/>
  <c r="M3832" i="3"/>
  <c r="J3832" i="3"/>
  <c r="M3822" i="3"/>
  <c r="J3822" i="3"/>
  <c r="M3820" i="3"/>
  <c r="J3820" i="3"/>
  <c r="M3790" i="3"/>
  <c r="J3790" i="3"/>
  <c r="M3788" i="3"/>
  <c r="J3788" i="3"/>
  <c r="M3758" i="3"/>
  <c r="J3758" i="3"/>
  <c r="M3756" i="3"/>
  <c r="J3756" i="3"/>
  <c r="M3428" i="3"/>
  <c r="J3428" i="3"/>
  <c r="M3420" i="3"/>
  <c r="J3420" i="3"/>
  <c r="M3412" i="3"/>
  <c r="J3412" i="3"/>
  <c r="M4213" i="3"/>
  <c r="J4204" i="3"/>
  <c r="M4181" i="3"/>
  <c r="J4172" i="3"/>
  <c r="M4149" i="3"/>
  <c r="J4140" i="3"/>
  <c r="M4117" i="3"/>
  <c r="J4108" i="3"/>
  <c r="M4085" i="3"/>
  <c r="J4076" i="3"/>
  <c r="M4053" i="3"/>
  <c r="J4044" i="3"/>
  <c r="M4021" i="3"/>
  <c r="J4012" i="3"/>
  <c r="M3989" i="3"/>
  <c r="J3980" i="3"/>
  <c r="M3957" i="3"/>
  <c r="J3948" i="3"/>
  <c r="M3925" i="3"/>
  <c r="J3916" i="3"/>
  <c r="M3893" i="3"/>
  <c r="M3881" i="3"/>
  <c r="J3860" i="3"/>
  <c r="M3849" i="3"/>
  <c r="J3842" i="3"/>
  <c r="J3838" i="3"/>
  <c r="J3834" i="3"/>
  <c r="J3824" i="3"/>
  <c r="J3816" i="3"/>
  <c r="J3808" i="3"/>
  <c r="J3800" i="3"/>
  <c r="J3792" i="3"/>
  <c r="J3784" i="3"/>
  <c r="J3776" i="3"/>
  <c r="J3768" i="3"/>
  <c r="J3760" i="3"/>
  <c r="J3752" i="3"/>
  <c r="J3744" i="3"/>
  <c r="J3736" i="3"/>
  <c r="J3406" i="3"/>
  <c r="M3039" i="3"/>
  <c r="J3039" i="3"/>
  <c r="M3031" i="3"/>
  <c r="J3031" i="3"/>
  <c r="M3023" i="3"/>
  <c r="J3023" i="3"/>
  <c r="M3015" i="3"/>
  <c r="J3015" i="3"/>
  <c r="M3007" i="3"/>
  <c r="J3007" i="3"/>
  <c r="M2999" i="3"/>
  <c r="J2999" i="3"/>
  <c r="M2991" i="3"/>
  <c r="J2991" i="3"/>
  <c r="M2983" i="3"/>
  <c r="J2983" i="3"/>
  <c r="M2975" i="3"/>
  <c r="J2975" i="3"/>
  <c r="M2347" i="3"/>
  <c r="J2347" i="3"/>
  <c r="M3037" i="3"/>
  <c r="J3037" i="3"/>
  <c r="M3029" i="3"/>
  <c r="J3029" i="3"/>
  <c r="M3021" i="3"/>
  <c r="J3021" i="3"/>
  <c r="M3013" i="3"/>
  <c r="J3013" i="3"/>
  <c r="M3005" i="3"/>
  <c r="J3005" i="3"/>
  <c r="M2997" i="3"/>
  <c r="J2997" i="3"/>
  <c r="M2989" i="3"/>
  <c r="J2989" i="3"/>
  <c r="M2981" i="3"/>
  <c r="J2981" i="3"/>
  <c r="M2973" i="3"/>
  <c r="J2973" i="3"/>
  <c r="M2937" i="3"/>
  <c r="J2937" i="3"/>
  <c r="M2905" i="3"/>
  <c r="J2905" i="3"/>
  <c r="M2873" i="3"/>
  <c r="J2873" i="3"/>
  <c r="M2841" i="3"/>
  <c r="J2841" i="3"/>
  <c r="M2809" i="3"/>
  <c r="J2809" i="3"/>
  <c r="J2680" i="3"/>
  <c r="M2680" i="3"/>
  <c r="M2677" i="3"/>
  <c r="J2677" i="3"/>
  <c r="M2355" i="3"/>
  <c r="J2355" i="3"/>
  <c r="M4226" i="3"/>
  <c r="M4194" i="3"/>
  <c r="M4162" i="3"/>
  <c r="M4130" i="3"/>
  <c r="M4098" i="3"/>
  <c r="M4066" i="3"/>
  <c r="M4034" i="3"/>
  <c r="M4002" i="3"/>
  <c r="M3970" i="3"/>
  <c r="M3938" i="3"/>
  <c r="M3906" i="3"/>
  <c r="M3862" i="3"/>
  <c r="M3826" i="3"/>
  <c r="M3225" i="3"/>
  <c r="M3209" i="3"/>
  <c r="M3193" i="3"/>
  <c r="M3175" i="3"/>
  <c r="M3157" i="3"/>
  <c r="M3143" i="3"/>
  <c r="M3125" i="3"/>
  <c r="M3043" i="3"/>
  <c r="J3043" i="3"/>
  <c r="M3035" i="3"/>
  <c r="J3035" i="3"/>
  <c r="M3027" i="3"/>
  <c r="J3027" i="3"/>
  <c r="M3019" i="3"/>
  <c r="J3019" i="3"/>
  <c r="M3011" i="3"/>
  <c r="J3011" i="3"/>
  <c r="M3003" i="3"/>
  <c r="J3003" i="3"/>
  <c r="M2995" i="3"/>
  <c r="J2995" i="3"/>
  <c r="M2987" i="3"/>
  <c r="J2987" i="3"/>
  <c r="M2979" i="3"/>
  <c r="J2979" i="3"/>
  <c r="J2712" i="3"/>
  <c r="M2712" i="3"/>
  <c r="M2709" i="3"/>
  <c r="J2709" i="3"/>
  <c r="M2683" i="3"/>
  <c r="J2683" i="3"/>
  <c r="M2669" i="3"/>
  <c r="J2669" i="3"/>
  <c r="M2363" i="3"/>
  <c r="J2363" i="3"/>
  <c r="M4205" i="3"/>
  <c r="M4173" i="3"/>
  <c r="M4141" i="3"/>
  <c r="M4109" i="3"/>
  <c r="M4077" i="3"/>
  <c r="M4045" i="3"/>
  <c r="M4013" i="3"/>
  <c r="M3981" i="3"/>
  <c r="M3949" i="3"/>
  <c r="M3917" i="3"/>
  <c r="M3873" i="3"/>
  <c r="M3837" i="3"/>
  <c r="M3833" i="3"/>
  <c r="M3213" i="3"/>
  <c r="M3197" i="3"/>
  <c r="M3041" i="3"/>
  <c r="J3041" i="3"/>
  <c r="M3033" i="3"/>
  <c r="J3033" i="3"/>
  <c r="M3025" i="3"/>
  <c r="J3025" i="3"/>
  <c r="M3017" i="3"/>
  <c r="J3017" i="3"/>
  <c r="M3009" i="3"/>
  <c r="J3009" i="3"/>
  <c r="M3001" i="3"/>
  <c r="J3001" i="3"/>
  <c r="M2993" i="3"/>
  <c r="J2993" i="3"/>
  <c r="M2985" i="3"/>
  <c r="J2985" i="3"/>
  <c r="M2977" i="3"/>
  <c r="J2977" i="3"/>
  <c r="M2921" i="3"/>
  <c r="J2921" i="3"/>
  <c r="M2889" i="3"/>
  <c r="J2889" i="3"/>
  <c r="M2857" i="3"/>
  <c r="J2857" i="3"/>
  <c r="M2825" i="3"/>
  <c r="J2825" i="3"/>
  <c r="J2744" i="3"/>
  <c r="M2744" i="3"/>
  <c r="M2741" i="3"/>
  <c r="J2741" i="3"/>
  <c r="M2715" i="3"/>
  <c r="J2715" i="3"/>
  <c r="M2663" i="3"/>
  <c r="J2663" i="3"/>
  <c r="M2661" i="3"/>
  <c r="J2661" i="3"/>
  <c r="M2371" i="3"/>
  <c r="J2371" i="3"/>
  <c r="M2369" i="3"/>
  <c r="J2369" i="3"/>
  <c r="M2361" i="3"/>
  <c r="J2361" i="3"/>
  <c r="M2353" i="3"/>
  <c r="J2353" i="3"/>
  <c r="M2345" i="3"/>
  <c r="J2345" i="3"/>
  <c r="M2337" i="3"/>
  <c r="J2337" i="3"/>
  <c r="M2329" i="3"/>
  <c r="J2329" i="3"/>
  <c r="M2321" i="3"/>
  <c r="J2321" i="3"/>
  <c r="M2313" i="3"/>
  <c r="J2313" i="3"/>
  <c r="M2305" i="3"/>
  <c r="J2305" i="3"/>
  <c r="M2297" i="3"/>
  <c r="J2297" i="3"/>
  <c r="M2289" i="3"/>
  <c r="J2289" i="3"/>
  <c r="M2281" i="3"/>
  <c r="J2281" i="3"/>
  <c r="M2273" i="3"/>
  <c r="J2273" i="3"/>
  <c r="M2265" i="3"/>
  <c r="J2265" i="3"/>
  <c r="M2257" i="3"/>
  <c r="J2257" i="3"/>
  <c r="M2249" i="3"/>
  <c r="J2249" i="3"/>
  <c r="M2241" i="3"/>
  <c r="J2241" i="3"/>
  <c r="M2233" i="3"/>
  <c r="J2233" i="3"/>
  <c r="M2225" i="3"/>
  <c r="J2225" i="3"/>
  <c r="M2217" i="3"/>
  <c r="J2217" i="3"/>
  <c r="J1799" i="3"/>
  <c r="M1799" i="3"/>
  <c r="M1766" i="3"/>
  <c r="J1766" i="3"/>
  <c r="J1735" i="3"/>
  <c r="M1735" i="3"/>
  <c r="M1696" i="3"/>
  <c r="J1696" i="3"/>
  <c r="M1666" i="3"/>
  <c r="J1666" i="3"/>
  <c r="M1664" i="3"/>
  <c r="J1664" i="3"/>
  <c r="M1634" i="3"/>
  <c r="J1634" i="3"/>
  <c r="M1536" i="3"/>
  <c r="J1536" i="3"/>
  <c r="M1534" i="3"/>
  <c r="J1534" i="3"/>
  <c r="M1504" i="3"/>
  <c r="J1504" i="3"/>
  <c r="M1502" i="3"/>
  <c r="J1502" i="3"/>
  <c r="M1421" i="3"/>
  <c r="J1421" i="3"/>
  <c r="J1390" i="3"/>
  <c r="M1390" i="3"/>
  <c r="M2931" i="3"/>
  <c r="M2915" i="3"/>
  <c r="M2899" i="3"/>
  <c r="M2883" i="3"/>
  <c r="M2867" i="3"/>
  <c r="M2851" i="3"/>
  <c r="M2835" i="3"/>
  <c r="M2819" i="3"/>
  <c r="M2803" i="3"/>
  <c r="M2797" i="3"/>
  <c r="M2787" i="3"/>
  <c r="M2781" i="3"/>
  <c r="M2771" i="3"/>
  <c r="M2765" i="3"/>
  <c r="M2755" i="3"/>
  <c r="M2749" i="3"/>
  <c r="M2613" i="3"/>
  <c r="M2608" i="3"/>
  <c r="M2549" i="3"/>
  <c r="M2544" i="3"/>
  <c r="M2411" i="3"/>
  <c r="M2405" i="3"/>
  <c r="M2395" i="3"/>
  <c r="M2389" i="3"/>
  <c r="M2379" i="3"/>
  <c r="M2373" i="3"/>
  <c r="M2003" i="3"/>
  <c r="J2003" i="3"/>
  <c r="M1790" i="3"/>
  <c r="J1790" i="3"/>
  <c r="J1743" i="3"/>
  <c r="M1743" i="3"/>
  <c r="M1690" i="3"/>
  <c r="J1690" i="3"/>
  <c r="M1688" i="3"/>
  <c r="J1688" i="3"/>
  <c r="M1658" i="3"/>
  <c r="J1658" i="3"/>
  <c r="M1656" i="3"/>
  <c r="J1656" i="3"/>
  <c r="M1558" i="3"/>
  <c r="J1558" i="3"/>
  <c r="M1528" i="3"/>
  <c r="J1528" i="3"/>
  <c r="M1526" i="3"/>
  <c r="J1526" i="3"/>
  <c r="M1496" i="3"/>
  <c r="J1496" i="3"/>
  <c r="M1494" i="3"/>
  <c r="J1494" i="3"/>
  <c r="J1414" i="3"/>
  <c r="M1414" i="3"/>
  <c r="M1381" i="3"/>
  <c r="J1381" i="3"/>
  <c r="M3151" i="3"/>
  <c r="M3133" i="3"/>
  <c r="M3119" i="3"/>
  <c r="M3101" i="3"/>
  <c r="M2739" i="3"/>
  <c r="M2733" i="3"/>
  <c r="M2720" i="3"/>
  <c r="M2707" i="3"/>
  <c r="M2701" i="3"/>
  <c r="M2688" i="3"/>
  <c r="M2675" i="3"/>
  <c r="M2656" i="3"/>
  <c r="M2638" i="3"/>
  <c r="M2637" i="3"/>
  <c r="M2632" i="3"/>
  <c r="M2621" i="3"/>
  <c r="M2616" i="3"/>
  <c r="M2592" i="3"/>
  <c r="M2574" i="3"/>
  <c r="M2568" i="3"/>
  <c r="M2552" i="3"/>
  <c r="M2528" i="3"/>
  <c r="M2512" i="3"/>
  <c r="M2496" i="3"/>
  <c r="M2480" i="3"/>
  <c r="M2464" i="3"/>
  <c r="M2415" i="3"/>
  <c r="M2399" i="3"/>
  <c r="M2383" i="3"/>
  <c r="M1997" i="3"/>
  <c r="J1997" i="3"/>
  <c r="M1995" i="3"/>
  <c r="J1995" i="3"/>
  <c r="M1798" i="3"/>
  <c r="J1798" i="3"/>
  <c r="M1734" i="3"/>
  <c r="J1734" i="3"/>
  <c r="M1700" i="3"/>
  <c r="J1700" i="3"/>
  <c r="M1682" i="3"/>
  <c r="J1682" i="3"/>
  <c r="M1680" i="3"/>
  <c r="J1680" i="3"/>
  <c r="M1650" i="3"/>
  <c r="J1650" i="3"/>
  <c r="M1648" i="3"/>
  <c r="J1648" i="3"/>
  <c r="M1552" i="3"/>
  <c r="J1552" i="3"/>
  <c r="M1550" i="3"/>
  <c r="J1550" i="3"/>
  <c r="M1520" i="3"/>
  <c r="J1520" i="3"/>
  <c r="M1518" i="3"/>
  <c r="J1518" i="3"/>
  <c r="M1488" i="3"/>
  <c r="J1488" i="3"/>
  <c r="M1486" i="3"/>
  <c r="J1486" i="3"/>
  <c r="J1422" i="3"/>
  <c r="M1422" i="3"/>
  <c r="M1389" i="3"/>
  <c r="J1389" i="3"/>
  <c r="M2784" i="3"/>
  <c r="M2768" i="3"/>
  <c r="M2752" i="3"/>
  <c r="M2728" i="3"/>
  <c r="J2723" i="3"/>
  <c r="J2717" i="3"/>
  <c r="M2696" i="3"/>
  <c r="J2691" i="3"/>
  <c r="J2685" i="3"/>
  <c r="J2665" i="3"/>
  <c r="J2657" i="3"/>
  <c r="M2646" i="3"/>
  <c r="M2640" i="3"/>
  <c r="M2582" i="3"/>
  <c r="M2576" i="3"/>
  <c r="M2339" i="3"/>
  <c r="J2339" i="3"/>
  <c r="M2331" i="3"/>
  <c r="J2331" i="3"/>
  <c r="M2323" i="3"/>
  <c r="J2323" i="3"/>
  <c r="J1791" i="3"/>
  <c r="M1791" i="3"/>
  <c r="M1742" i="3"/>
  <c r="J1742" i="3"/>
  <c r="J1711" i="3"/>
  <c r="M1711" i="3"/>
  <c r="M1698" i="3"/>
  <c r="J1698" i="3"/>
  <c r="M1674" i="3"/>
  <c r="J1674" i="3"/>
  <c r="M1672" i="3"/>
  <c r="J1672" i="3"/>
  <c r="M1642" i="3"/>
  <c r="J1642" i="3"/>
  <c r="M1640" i="3"/>
  <c r="J1640" i="3"/>
  <c r="M1544" i="3"/>
  <c r="J1544" i="3"/>
  <c r="M1542" i="3"/>
  <c r="J1542" i="3"/>
  <c r="M1512" i="3"/>
  <c r="J1512" i="3"/>
  <c r="M1510" i="3"/>
  <c r="J1510" i="3"/>
  <c r="M1480" i="3"/>
  <c r="J1480" i="3"/>
  <c r="M1413" i="3"/>
  <c r="J1413" i="3"/>
  <c r="J1382" i="3"/>
  <c r="M1382" i="3"/>
  <c r="M2367" i="3"/>
  <c r="M2359" i="3"/>
  <c r="M2351" i="3"/>
  <c r="M2343" i="3"/>
  <c r="M2335" i="3"/>
  <c r="M2327" i="3"/>
  <c r="M2319" i="3"/>
  <c r="M2311" i="3"/>
  <c r="M2303" i="3"/>
  <c r="M2295" i="3"/>
  <c r="M2287" i="3"/>
  <c r="M2279" i="3"/>
  <c r="M2271" i="3"/>
  <c r="M2263" i="3"/>
  <c r="M2255" i="3"/>
  <c r="M2247" i="3"/>
  <c r="M2239" i="3"/>
  <c r="M2231" i="3"/>
  <c r="M2223" i="3"/>
  <c r="M2215" i="3"/>
  <c r="M1851" i="3"/>
  <c r="M1807" i="3"/>
  <c r="M1775" i="3"/>
  <c r="M1751" i="3"/>
  <c r="M1719" i="3"/>
  <c r="M1398" i="3"/>
  <c r="M1363" i="3"/>
  <c r="M1361" i="3"/>
  <c r="M1358" i="3"/>
  <c r="J1283" i="3"/>
  <c r="M1283" i="3"/>
  <c r="M1254" i="3"/>
  <c r="J1254" i="3"/>
  <c r="M1230" i="3"/>
  <c r="J1230" i="3"/>
  <c r="M1104" i="3"/>
  <c r="J1104" i="3"/>
  <c r="M1096" i="3"/>
  <c r="J1096" i="3"/>
  <c r="J2315" i="3"/>
  <c r="J2307" i="3"/>
  <c r="J2299" i="3"/>
  <c r="J2291" i="3"/>
  <c r="J2283" i="3"/>
  <c r="J2275" i="3"/>
  <c r="J2267" i="3"/>
  <c r="J2259" i="3"/>
  <c r="J2251" i="3"/>
  <c r="J2243" i="3"/>
  <c r="J2235" i="3"/>
  <c r="J2227" i="3"/>
  <c r="J2219" i="3"/>
  <c r="J2211" i="3"/>
  <c r="J1999" i="3"/>
  <c r="J1806" i="3"/>
  <c r="M1783" i="3"/>
  <c r="J1774" i="3"/>
  <c r="M1759" i="3"/>
  <c r="J1750" i="3"/>
  <c r="M1727" i="3"/>
  <c r="J1718" i="3"/>
  <c r="J1692" i="3"/>
  <c r="J1684" i="3"/>
  <c r="J1676" i="3"/>
  <c r="J1668" i="3"/>
  <c r="J1660" i="3"/>
  <c r="J1652" i="3"/>
  <c r="J1644" i="3"/>
  <c r="J1636" i="3"/>
  <c r="M1629" i="3"/>
  <c r="M1613" i="3"/>
  <c r="M1597" i="3"/>
  <c r="M1581" i="3"/>
  <c r="M1565" i="3"/>
  <c r="J1554" i="3"/>
  <c r="J1546" i="3"/>
  <c r="J1538" i="3"/>
  <c r="J1530" i="3"/>
  <c r="J1522" i="3"/>
  <c r="J1514" i="3"/>
  <c r="J1506" i="3"/>
  <c r="J1498" i="3"/>
  <c r="J1490" i="3"/>
  <c r="J1482" i="3"/>
  <c r="M1406" i="3"/>
  <c r="J1397" i="3"/>
  <c r="M1342" i="3"/>
  <c r="J1342" i="3"/>
  <c r="J1331" i="3"/>
  <c r="M1331" i="3"/>
  <c r="M1315" i="3"/>
  <c r="J1299" i="3"/>
  <c r="M1299" i="3"/>
  <c r="M1270" i="3"/>
  <c r="J1270" i="3"/>
  <c r="J1235" i="3"/>
  <c r="M1235" i="3"/>
  <c r="M1228" i="3"/>
  <c r="J1228" i="3"/>
  <c r="M1226" i="3"/>
  <c r="J1226" i="3"/>
  <c r="M1224" i="3"/>
  <c r="J1224" i="3"/>
  <c r="M1222" i="3"/>
  <c r="J1222" i="3"/>
  <c r="M1220" i="3"/>
  <c r="J1220" i="3"/>
  <c r="M1218" i="3"/>
  <c r="J1218" i="3"/>
  <c r="M1216" i="3"/>
  <c r="J1216" i="3"/>
  <c r="M1214" i="3"/>
  <c r="J1214" i="3"/>
  <c r="M1212" i="3"/>
  <c r="J1212" i="3"/>
  <c r="M1210" i="3"/>
  <c r="J1210" i="3"/>
  <c r="M1208" i="3"/>
  <c r="J1208" i="3"/>
  <c r="M1206" i="3"/>
  <c r="J1206" i="3"/>
  <c r="M1204" i="3"/>
  <c r="J1204" i="3"/>
  <c r="M1202" i="3"/>
  <c r="J1202" i="3"/>
  <c r="M1200" i="3"/>
  <c r="J1200" i="3"/>
  <c r="M1198" i="3"/>
  <c r="J1198" i="3"/>
  <c r="M1196" i="3"/>
  <c r="J1196" i="3"/>
  <c r="M1194" i="3"/>
  <c r="J1194" i="3"/>
  <c r="M1192" i="3"/>
  <c r="J1192" i="3"/>
  <c r="M1190" i="3"/>
  <c r="J1190" i="3"/>
  <c r="M1188" i="3"/>
  <c r="J1188" i="3"/>
  <c r="M1186" i="3"/>
  <c r="J1186" i="3"/>
  <c r="M1184" i="3"/>
  <c r="J1184" i="3"/>
  <c r="M1182" i="3"/>
  <c r="J1182" i="3"/>
  <c r="M1170" i="3"/>
  <c r="J1170" i="3"/>
  <c r="M1334" i="3"/>
  <c r="M1326" i="3"/>
  <c r="J1326" i="3"/>
  <c r="M1286" i="3"/>
  <c r="J1286" i="3"/>
  <c r="J1251" i="3"/>
  <c r="M1251" i="3"/>
  <c r="M1108" i="3"/>
  <c r="J1108" i="3"/>
  <c r="M1100" i="3"/>
  <c r="J1100" i="3"/>
  <c r="M1082" i="3"/>
  <c r="J1082" i="3"/>
  <c r="M1979" i="3"/>
  <c r="M1877" i="3"/>
  <c r="M1873" i="3"/>
  <c r="M1869" i="3"/>
  <c r="M1863" i="3"/>
  <c r="M1859" i="3"/>
  <c r="M1855" i="3"/>
  <c r="M1796" i="3"/>
  <c r="M1740" i="3"/>
  <c r="M1632" i="3"/>
  <c r="M1626" i="3"/>
  <c r="M1621" i="3"/>
  <c r="M1616" i="3"/>
  <c r="M1610" i="3"/>
  <c r="M1605" i="3"/>
  <c r="M1600" i="3"/>
  <c r="M1594" i="3"/>
  <c r="M1589" i="3"/>
  <c r="M1584" i="3"/>
  <c r="M1578" i="3"/>
  <c r="M1573" i="3"/>
  <c r="M1568" i="3"/>
  <c r="M1562" i="3"/>
  <c r="M1419" i="3"/>
  <c r="M1387" i="3"/>
  <c r="M1350" i="3"/>
  <c r="J1329" i="3"/>
  <c r="M1329" i="3"/>
  <c r="J1267" i="3"/>
  <c r="M1267" i="3"/>
  <c r="M1238" i="3"/>
  <c r="J1238" i="3"/>
  <c r="M1232" i="3"/>
  <c r="J1232" i="3"/>
  <c r="M1307" i="3"/>
  <c r="M1291" i="3"/>
  <c r="M1275" i="3"/>
  <c r="M1259" i="3"/>
  <c r="M1243" i="3"/>
  <c r="M1159" i="3"/>
  <c r="M1153" i="3"/>
  <c r="M1102" i="3"/>
  <c r="M1094" i="3"/>
  <c r="J1070" i="3"/>
  <c r="M1068" i="3"/>
  <c r="J1062" i="3"/>
  <c r="M1060" i="3"/>
  <c r="M1043" i="3"/>
  <c r="J1310" i="3"/>
  <c r="J1294" i="3"/>
  <c r="J1278" i="3"/>
  <c r="J1262" i="3"/>
  <c r="J1246" i="3"/>
  <c r="J1178" i="3"/>
  <c r="M1161" i="3"/>
  <c r="J1106" i="3"/>
  <c r="J1098" i="3"/>
  <c r="J1090" i="3"/>
  <c r="J1072" i="3"/>
  <c r="J1064" i="3"/>
  <c r="M1169" i="3"/>
  <c r="M1145" i="3"/>
  <c r="M1323" i="3"/>
  <c r="J1102" i="3"/>
  <c r="J1094" i="3"/>
  <c r="M1087" i="3"/>
  <c r="M1074" i="3"/>
  <c r="J1068" i="3"/>
  <c r="M1066" i="3"/>
  <c r="J1060" i="3"/>
  <c r="M1058" i="3"/>
  <c r="M1051" i="3"/>
  <c r="M4999" i="3"/>
  <c r="M4657" i="3"/>
  <c r="J4657" i="3"/>
  <c r="M4649" i="3"/>
  <c r="J4649" i="3"/>
  <c r="M4641" i="3"/>
  <c r="J4641" i="3"/>
  <c r="M4633" i="3"/>
  <c r="J4633" i="3"/>
  <c r="M4625" i="3"/>
  <c r="J4625" i="3"/>
  <c r="M4617" i="3"/>
  <c r="J4617" i="3"/>
  <c r="M4609" i="3"/>
  <c r="J4609" i="3"/>
  <c r="M4601" i="3"/>
  <c r="J4601" i="3"/>
  <c r="M4593" i="3"/>
  <c r="J4593" i="3"/>
  <c r="M4663" i="3"/>
  <c r="J4663" i="3"/>
  <c r="M4655" i="3"/>
  <c r="J4655" i="3"/>
  <c r="M4651" i="3"/>
  <c r="J4651" i="3"/>
  <c r="M4643" i="3"/>
  <c r="J4643" i="3"/>
  <c r="M4635" i="3"/>
  <c r="J4635" i="3"/>
  <c r="M4627" i="3"/>
  <c r="J4627" i="3"/>
  <c r="M4619" i="3"/>
  <c r="J4619" i="3"/>
  <c r="M4611" i="3"/>
  <c r="J4611" i="3"/>
  <c r="M4603" i="3"/>
  <c r="J4603" i="3"/>
  <c r="M4595" i="3"/>
  <c r="J4595" i="3"/>
  <c r="M4661" i="3"/>
  <c r="J4661" i="3"/>
  <c r="M4653" i="3"/>
  <c r="J4653" i="3"/>
  <c r="M4645" i="3"/>
  <c r="J4645" i="3"/>
  <c r="M4637" i="3"/>
  <c r="J4637" i="3"/>
  <c r="M4629" i="3"/>
  <c r="J4629" i="3"/>
  <c r="M4621" i="3"/>
  <c r="J4621" i="3"/>
  <c r="M4613" i="3"/>
  <c r="J4613" i="3"/>
  <c r="M4605" i="3"/>
  <c r="J4605" i="3"/>
  <c r="M4597" i="3"/>
  <c r="J4597" i="3"/>
  <c r="M4659" i="3"/>
  <c r="J4659" i="3"/>
  <c r="M4647" i="3"/>
  <c r="J4647" i="3"/>
  <c r="M4639" i="3"/>
  <c r="J4639" i="3"/>
  <c r="M4631" i="3"/>
  <c r="J4631" i="3"/>
  <c r="M4623" i="3"/>
  <c r="J4623" i="3"/>
  <c r="M4615" i="3"/>
  <c r="J4615" i="3"/>
  <c r="M4607" i="3"/>
  <c r="J4607" i="3"/>
  <c r="M4599" i="3"/>
  <c r="J4599" i="3"/>
  <c r="J4588" i="3"/>
  <c r="M4588" i="3"/>
  <c r="J4584" i="3"/>
  <c r="M4584" i="3"/>
  <c r="J4580" i="3"/>
  <c r="M4580" i="3"/>
  <c r="J4576" i="3"/>
  <c r="M4576" i="3"/>
  <c r="J4572" i="3"/>
  <c r="M4572" i="3"/>
  <c r="J4568" i="3"/>
  <c r="M4568" i="3"/>
  <c r="J4564" i="3"/>
  <c r="M4564" i="3"/>
  <c r="J4560" i="3"/>
  <c r="M4560" i="3"/>
  <c r="J4556" i="3"/>
  <c r="M4556" i="3"/>
  <c r="J4552" i="3"/>
  <c r="M4552" i="3"/>
  <c r="J4548" i="3"/>
  <c r="M4548" i="3"/>
  <c r="J4544" i="3"/>
  <c r="M4544" i="3"/>
  <c r="J4540" i="3"/>
  <c r="M4540" i="3"/>
  <c r="J4536" i="3"/>
  <c r="M4536" i="3"/>
  <c r="J4532" i="3"/>
  <c r="M4532" i="3"/>
  <c r="J4528" i="3"/>
  <c r="M4528" i="3"/>
  <c r="J4524" i="3"/>
  <c r="M4524" i="3"/>
  <c r="J4520" i="3"/>
  <c r="M4520" i="3"/>
  <c r="J4516" i="3"/>
  <c r="M4516" i="3"/>
  <c r="J4512" i="3"/>
  <c r="M4512" i="3"/>
  <c r="J4508" i="3"/>
  <c r="M4508" i="3"/>
  <c r="J4504" i="3"/>
  <c r="M4504" i="3"/>
  <c r="J4500" i="3"/>
  <c r="M4500" i="3"/>
  <c r="J4496" i="3"/>
  <c r="M4496" i="3"/>
  <c r="J4492" i="3"/>
  <c r="M4492" i="3"/>
  <c r="J4488" i="3"/>
  <c r="M4488" i="3"/>
  <c r="J4484" i="3"/>
  <c r="M4484" i="3"/>
  <c r="J4480" i="3"/>
  <c r="M4480" i="3"/>
  <c r="J4476" i="3"/>
  <c r="M4476" i="3"/>
  <c r="J4472" i="3"/>
  <c r="M4472" i="3"/>
  <c r="J4468" i="3"/>
  <c r="M4468" i="3"/>
  <c r="J4464" i="3"/>
  <c r="M4464" i="3"/>
  <c r="J4460" i="3"/>
  <c r="M4460" i="3"/>
  <c r="J4456" i="3"/>
  <c r="M4456" i="3"/>
  <c r="J4452" i="3"/>
  <c r="M4452" i="3"/>
  <c r="J4448" i="3"/>
  <c r="M4448" i="3"/>
  <c r="J4444" i="3"/>
  <c r="M4444" i="3"/>
  <c r="J4440" i="3"/>
  <c r="M4440" i="3"/>
  <c r="J4436" i="3"/>
  <c r="M4436" i="3"/>
  <c r="J4432" i="3"/>
  <c r="M4432" i="3"/>
  <c r="J4428" i="3"/>
  <c r="M4428" i="3"/>
  <c r="J4424" i="3"/>
  <c r="M4424" i="3"/>
  <c r="J4420" i="3"/>
  <c r="M4420" i="3"/>
  <c r="J4416" i="3"/>
  <c r="M4416" i="3"/>
  <c r="J4412" i="3"/>
  <c r="M4412" i="3"/>
  <c r="J4408" i="3"/>
  <c r="M4408" i="3"/>
  <c r="J4404" i="3"/>
  <c r="M4404" i="3"/>
  <c r="J4400" i="3"/>
  <c r="M4400" i="3"/>
  <c r="J4396" i="3"/>
  <c r="M4396" i="3"/>
  <c r="J4392" i="3"/>
  <c r="M4392" i="3"/>
  <c r="J4388" i="3"/>
  <c r="M4388" i="3"/>
  <c r="J4384" i="3"/>
  <c r="M4384" i="3"/>
  <c r="J4380" i="3"/>
  <c r="M4380" i="3"/>
  <c r="J4376" i="3"/>
  <c r="M4376" i="3"/>
  <c r="J4372" i="3"/>
  <c r="M4372" i="3"/>
  <c r="J4368" i="3"/>
  <c r="M4368" i="3"/>
  <c r="J4364" i="3"/>
  <c r="M4364" i="3"/>
  <c r="J4360" i="3"/>
  <c r="M4360" i="3"/>
  <c r="J4356" i="3"/>
  <c r="M4356" i="3"/>
  <c r="J4352" i="3"/>
  <c r="M4352" i="3"/>
  <c r="J4283" i="3"/>
  <c r="M4283" i="3"/>
  <c r="J4271" i="3"/>
  <c r="M4271" i="3"/>
  <c r="J4251" i="3"/>
  <c r="M4251" i="3"/>
  <c r="J4239" i="3"/>
  <c r="M4239" i="3"/>
  <c r="J4219" i="3"/>
  <c r="M4219" i="3"/>
  <c r="J4207" i="3"/>
  <c r="M4207" i="3"/>
  <c r="J4187" i="3"/>
  <c r="M4187" i="3"/>
  <c r="J4175" i="3"/>
  <c r="M4175" i="3"/>
  <c r="J4155" i="3"/>
  <c r="M4155" i="3"/>
  <c r="J4143" i="3"/>
  <c r="M4143" i="3"/>
  <c r="J4123" i="3"/>
  <c r="M4123" i="3"/>
  <c r="J4111" i="3"/>
  <c r="M4111" i="3"/>
  <c r="J4091" i="3"/>
  <c r="M4091" i="3"/>
  <c r="J4079" i="3"/>
  <c r="M4079" i="3"/>
  <c r="J4059" i="3"/>
  <c r="M4059" i="3"/>
  <c r="J4047" i="3"/>
  <c r="M4047" i="3"/>
  <c r="J4027" i="3"/>
  <c r="M4027" i="3"/>
  <c r="J4015" i="3"/>
  <c r="M4015" i="3"/>
  <c r="J3995" i="3"/>
  <c r="M3995" i="3"/>
  <c r="J3983" i="3"/>
  <c r="M3983" i="3"/>
  <c r="J3963" i="3"/>
  <c r="M3963" i="3"/>
  <c r="J3951" i="3"/>
  <c r="M3951" i="3"/>
  <c r="J3931" i="3"/>
  <c r="M3931" i="3"/>
  <c r="J3919" i="3"/>
  <c r="M3919" i="3"/>
  <c r="J3899" i="3"/>
  <c r="M3899" i="3"/>
  <c r="J3887" i="3"/>
  <c r="M3887" i="3"/>
  <c r="J3875" i="3"/>
  <c r="M3875" i="3"/>
  <c r="J3855" i="3"/>
  <c r="M3855" i="3"/>
  <c r="M5000" i="3"/>
  <c r="J4999" i="3"/>
  <c r="D39" i="1" s="1"/>
  <c r="M4998" i="3"/>
  <c r="J4997" i="3"/>
  <c r="M4996" i="3"/>
  <c r="J4995" i="3"/>
  <c r="M4994" i="3"/>
  <c r="J4993" i="3"/>
  <c r="M4992" i="3"/>
  <c r="J4991" i="3"/>
  <c r="M4990" i="3"/>
  <c r="J4989" i="3"/>
  <c r="M4988" i="3"/>
  <c r="J4987" i="3"/>
  <c r="M4986" i="3"/>
  <c r="J4985" i="3"/>
  <c r="M4984" i="3"/>
  <c r="J4983" i="3"/>
  <c r="M4982" i="3"/>
  <c r="J4981" i="3"/>
  <c r="M4980" i="3"/>
  <c r="J4979" i="3"/>
  <c r="M4978" i="3"/>
  <c r="J4977" i="3"/>
  <c r="M4976" i="3"/>
  <c r="J4975" i="3"/>
  <c r="M4974" i="3"/>
  <c r="J4973" i="3"/>
  <c r="M4972" i="3"/>
  <c r="J4971" i="3"/>
  <c r="M4970" i="3"/>
  <c r="J4969" i="3"/>
  <c r="M4968" i="3"/>
  <c r="J4967" i="3"/>
  <c r="M4966" i="3"/>
  <c r="J4965" i="3"/>
  <c r="M4964" i="3"/>
  <c r="J4963" i="3"/>
  <c r="M4962" i="3"/>
  <c r="J4961" i="3"/>
  <c r="M4960" i="3"/>
  <c r="J4959" i="3"/>
  <c r="M4958" i="3"/>
  <c r="J4957" i="3"/>
  <c r="M4956" i="3"/>
  <c r="J4955" i="3"/>
  <c r="M4954" i="3"/>
  <c r="J4953" i="3"/>
  <c r="M4952" i="3"/>
  <c r="J4951" i="3"/>
  <c r="M4950" i="3"/>
  <c r="J4949" i="3"/>
  <c r="M4948" i="3"/>
  <c r="J4947" i="3"/>
  <c r="M4946" i="3"/>
  <c r="J4945" i="3"/>
  <c r="M4944" i="3"/>
  <c r="J4943" i="3"/>
  <c r="M4942" i="3"/>
  <c r="J4941" i="3"/>
  <c r="M4940" i="3"/>
  <c r="J4939" i="3"/>
  <c r="M4938" i="3"/>
  <c r="J4937" i="3"/>
  <c r="M4936" i="3"/>
  <c r="J4935" i="3"/>
  <c r="M4934" i="3"/>
  <c r="J4933" i="3"/>
  <c r="M4932" i="3"/>
  <c r="J4931" i="3"/>
  <c r="M4930" i="3"/>
  <c r="J4929" i="3"/>
  <c r="M4928" i="3"/>
  <c r="J4927" i="3"/>
  <c r="M4926" i="3"/>
  <c r="J4925" i="3"/>
  <c r="M4924" i="3"/>
  <c r="J4923" i="3"/>
  <c r="M4922" i="3"/>
  <c r="J4921" i="3"/>
  <c r="M4920" i="3"/>
  <c r="J4919" i="3"/>
  <c r="M4918" i="3"/>
  <c r="J4917" i="3"/>
  <c r="M4916" i="3"/>
  <c r="J4915" i="3"/>
  <c r="M4914" i="3"/>
  <c r="J4913" i="3"/>
  <c r="M4912" i="3"/>
  <c r="J4911" i="3"/>
  <c r="M4910" i="3"/>
  <c r="J4909" i="3"/>
  <c r="M4908" i="3"/>
  <c r="J4907" i="3"/>
  <c r="M4906" i="3"/>
  <c r="J4905" i="3"/>
  <c r="M4904" i="3"/>
  <c r="J4903" i="3"/>
  <c r="M4902" i="3"/>
  <c r="J4901" i="3"/>
  <c r="M4900" i="3"/>
  <c r="J4899" i="3"/>
  <c r="M4898" i="3"/>
  <c r="J4897" i="3"/>
  <c r="M4896" i="3"/>
  <c r="J4895" i="3"/>
  <c r="M4894" i="3"/>
  <c r="J4893" i="3"/>
  <c r="M4892" i="3"/>
  <c r="J4891" i="3"/>
  <c r="M4890" i="3"/>
  <c r="J4889" i="3"/>
  <c r="M4888" i="3"/>
  <c r="J4887" i="3"/>
  <c r="M4886" i="3"/>
  <c r="J4885" i="3"/>
  <c r="M4884" i="3"/>
  <c r="J4883" i="3"/>
  <c r="M4882" i="3"/>
  <c r="J4881" i="3"/>
  <c r="M4880" i="3"/>
  <c r="J4879" i="3"/>
  <c r="M4878" i="3"/>
  <c r="J4877" i="3"/>
  <c r="M4876" i="3"/>
  <c r="J4875" i="3"/>
  <c r="M4874" i="3"/>
  <c r="J4873" i="3"/>
  <c r="M4872" i="3"/>
  <c r="J4871" i="3"/>
  <c r="M4870" i="3"/>
  <c r="J4869" i="3"/>
  <c r="M4868" i="3"/>
  <c r="J4867" i="3"/>
  <c r="M4866" i="3"/>
  <c r="J4865" i="3"/>
  <c r="M4864" i="3"/>
  <c r="J4863" i="3"/>
  <c r="M4862" i="3"/>
  <c r="J4861" i="3"/>
  <c r="M4860" i="3"/>
  <c r="J4859" i="3"/>
  <c r="M4858" i="3"/>
  <c r="J4857" i="3"/>
  <c r="M4856" i="3"/>
  <c r="J4855" i="3"/>
  <c r="M4854" i="3"/>
  <c r="J4853" i="3"/>
  <c r="M4852" i="3"/>
  <c r="J4851" i="3"/>
  <c r="M4850" i="3"/>
  <c r="J4849" i="3"/>
  <c r="M4848" i="3"/>
  <c r="J4847" i="3"/>
  <c r="M4846" i="3"/>
  <c r="J4845" i="3"/>
  <c r="M4844" i="3"/>
  <c r="J4843" i="3"/>
  <c r="M4842" i="3"/>
  <c r="J4841" i="3"/>
  <c r="M4840" i="3"/>
  <c r="J4839" i="3"/>
  <c r="M4838" i="3"/>
  <c r="J4837" i="3"/>
  <c r="M4836" i="3"/>
  <c r="J4835" i="3"/>
  <c r="M4834" i="3"/>
  <c r="J4833" i="3"/>
  <c r="M4832" i="3"/>
  <c r="J4831" i="3"/>
  <c r="M4830" i="3"/>
  <c r="J4829" i="3"/>
  <c r="M4828" i="3"/>
  <c r="J4827" i="3"/>
  <c r="M4826" i="3"/>
  <c r="J4825" i="3"/>
  <c r="M4824" i="3"/>
  <c r="J4823" i="3"/>
  <c r="M4822" i="3"/>
  <c r="J4821" i="3"/>
  <c r="M4820" i="3"/>
  <c r="J4819" i="3"/>
  <c r="M4818" i="3"/>
  <c r="J4817" i="3"/>
  <c r="M4816" i="3"/>
  <c r="J4815" i="3"/>
  <c r="M4814" i="3"/>
  <c r="J4813" i="3"/>
  <c r="M4812" i="3"/>
  <c r="J4811" i="3"/>
  <c r="M4810" i="3"/>
  <c r="J4809" i="3"/>
  <c r="M4808" i="3"/>
  <c r="J4807" i="3"/>
  <c r="M4806" i="3"/>
  <c r="J4805" i="3"/>
  <c r="M4804" i="3"/>
  <c r="J4803" i="3"/>
  <c r="M4802" i="3"/>
  <c r="J4801" i="3"/>
  <c r="M4800" i="3"/>
  <c r="J4799" i="3"/>
  <c r="M4798" i="3"/>
  <c r="J4797" i="3"/>
  <c r="M4796" i="3"/>
  <c r="J4795" i="3"/>
  <c r="M4794" i="3"/>
  <c r="J4793" i="3"/>
  <c r="M4792" i="3"/>
  <c r="J4791" i="3"/>
  <c r="M4790" i="3"/>
  <c r="J4789" i="3"/>
  <c r="M4788" i="3"/>
  <c r="J4787" i="3"/>
  <c r="M4786" i="3"/>
  <c r="J4785" i="3"/>
  <c r="M4784" i="3"/>
  <c r="J4783" i="3"/>
  <c r="M4782" i="3"/>
  <c r="J4781" i="3"/>
  <c r="M4780" i="3"/>
  <c r="J4779" i="3"/>
  <c r="M4778" i="3"/>
  <c r="J4777" i="3"/>
  <c r="M4776" i="3"/>
  <c r="J4775" i="3"/>
  <c r="M4774" i="3"/>
  <c r="J4773" i="3"/>
  <c r="M4772" i="3"/>
  <c r="J4771" i="3"/>
  <c r="M4770" i="3"/>
  <c r="J4769" i="3"/>
  <c r="M4768" i="3"/>
  <c r="J4767" i="3"/>
  <c r="M4766" i="3"/>
  <c r="J4765" i="3"/>
  <c r="M4764" i="3"/>
  <c r="J4763" i="3"/>
  <c r="M4762" i="3"/>
  <c r="J4761" i="3"/>
  <c r="M4760" i="3"/>
  <c r="J4759" i="3"/>
  <c r="M4758" i="3"/>
  <c r="J4757" i="3"/>
  <c r="M4756" i="3"/>
  <c r="J4755" i="3"/>
  <c r="M4754" i="3"/>
  <c r="J4753" i="3"/>
  <c r="M4752" i="3"/>
  <c r="J4751" i="3"/>
  <c r="M4750" i="3"/>
  <c r="J4749" i="3"/>
  <c r="M4748" i="3"/>
  <c r="J4747" i="3"/>
  <c r="M4746" i="3"/>
  <c r="J4745" i="3"/>
  <c r="M4744" i="3"/>
  <c r="J4743" i="3"/>
  <c r="M4742" i="3"/>
  <c r="J4741" i="3"/>
  <c r="M4740" i="3"/>
  <c r="J4739" i="3"/>
  <c r="M4738" i="3"/>
  <c r="J4737" i="3"/>
  <c r="M4736" i="3"/>
  <c r="J4735" i="3"/>
  <c r="M4734" i="3"/>
  <c r="J4733" i="3"/>
  <c r="M4732" i="3"/>
  <c r="J4731" i="3"/>
  <c r="M4730" i="3"/>
  <c r="J4729" i="3"/>
  <c r="M4728" i="3"/>
  <c r="J4727" i="3"/>
  <c r="M4726" i="3"/>
  <c r="J4725" i="3"/>
  <c r="M4724" i="3"/>
  <c r="J4723" i="3"/>
  <c r="M4722" i="3"/>
  <c r="J4721" i="3"/>
  <c r="M4720" i="3"/>
  <c r="J4719" i="3"/>
  <c r="M4718" i="3"/>
  <c r="J4717" i="3"/>
  <c r="M4716" i="3"/>
  <c r="J4715" i="3"/>
  <c r="M4714" i="3"/>
  <c r="J4713" i="3"/>
  <c r="M4712" i="3"/>
  <c r="J4711" i="3"/>
  <c r="M4710" i="3"/>
  <c r="J4709" i="3"/>
  <c r="M4708" i="3"/>
  <c r="J4707" i="3"/>
  <c r="M4706" i="3"/>
  <c r="J4705" i="3"/>
  <c r="M4704" i="3"/>
  <c r="J4703" i="3"/>
  <c r="M4702" i="3"/>
  <c r="J4701" i="3"/>
  <c r="M4700" i="3"/>
  <c r="J4699" i="3"/>
  <c r="M4698" i="3"/>
  <c r="J4697" i="3"/>
  <c r="M4696" i="3"/>
  <c r="J4695" i="3"/>
  <c r="M4694" i="3"/>
  <c r="J4693" i="3"/>
  <c r="M4692" i="3"/>
  <c r="J4691" i="3"/>
  <c r="M4690" i="3"/>
  <c r="J4689" i="3"/>
  <c r="M4688" i="3"/>
  <c r="J4687" i="3"/>
  <c r="M4686" i="3"/>
  <c r="J4685" i="3"/>
  <c r="M4684" i="3"/>
  <c r="J4683" i="3"/>
  <c r="M4682" i="3"/>
  <c r="J4681" i="3"/>
  <c r="M4680" i="3"/>
  <c r="J4679" i="3"/>
  <c r="M4678" i="3"/>
  <c r="J4677" i="3"/>
  <c r="M4676" i="3"/>
  <c r="J4675" i="3"/>
  <c r="M4674" i="3"/>
  <c r="J4673" i="3"/>
  <c r="M4672" i="3"/>
  <c r="J4671" i="3"/>
  <c r="M4670" i="3"/>
  <c r="J4669" i="3"/>
  <c r="M4668" i="3"/>
  <c r="J4667" i="3"/>
  <c r="M4666" i="3"/>
  <c r="J4665" i="3"/>
  <c r="M4664" i="3"/>
  <c r="M4662" i="3"/>
  <c r="M4660" i="3"/>
  <c r="M4658" i="3"/>
  <c r="M4656" i="3"/>
  <c r="M4654" i="3"/>
  <c r="M4589" i="3"/>
  <c r="J4589" i="3"/>
  <c r="M4585" i="3"/>
  <c r="J4585" i="3"/>
  <c r="M4581" i="3"/>
  <c r="J4581" i="3"/>
  <c r="M4577" i="3"/>
  <c r="J4577" i="3"/>
  <c r="M4573" i="3"/>
  <c r="J4573" i="3"/>
  <c r="M4569" i="3"/>
  <c r="J4569" i="3"/>
  <c r="M4565" i="3"/>
  <c r="J4565" i="3"/>
  <c r="M4561" i="3"/>
  <c r="J4561" i="3"/>
  <c r="M4557" i="3"/>
  <c r="J4557" i="3"/>
  <c r="M4553" i="3"/>
  <c r="J4553" i="3"/>
  <c r="M4549" i="3"/>
  <c r="J4549" i="3"/>
  <c r="M4545" i="3"/>
  <c r="J4545" i="3"/>
  <c r="M4541" i="3"/>
  <c r="J4541" i="3"/>
  <c r="M4537" i="3"/>
  <c r="J4537" i="3"/>
  <c r="M4533" i="3"/>
  <c r="J4533" i="3"/>
  <c r="M4529" i="3"/>
  <c r="J4529" i="3"/>
  <c r="M4525" i="3"/>
  <c r="J4525" i="3"/>
  <c r="M4521" i="3"/>
  <c r="J4521" i="3"/>
  <c r="M4517" i="3"/>
  <c r="J4517" i="3"/>
  <c r="M4513" i="3"/>
  <c r="J4513" i="3"/>
  <c r="M4509" i="3"/>
  <c r="J4509" i="3"/>
  <c r="M4505" i="3"/>
  <c r="J4505" i="3"/>
  <c r="M4501" i="3"/>
  <c r="J4501" i="3"/>
  <c r="M4497" i="3"/>
  <c r="J4497" i="3"/>
  <c r="M4493" i="3"/>
  <c r="J4493" i="3"/>
  <c r="M4489" i="3"/>
  <c r="J4489" i="3"/>
  <c r="M4485" i="3"/>
  <c r="J4485" i="3"/>
  <c r="M4481" i="3"/>
  <c r="J4481" i="3"/>
  <c r="M4477" i="3"/>
  <c r="J4477" i="3"/>
  <c r="M4473" i="3"/>
  <c r="J4473" i="3"/>
  <c r="M4469" i="3"/>
  <c r="J4469" i="3"/>
  <c r="M4465" i="3"/>
  <c r="J4465" i="3"/>
  <c r="M4461" i="3"/>
  <c r="J4461" i="3"/>
  <c r="M4457" i="3"/>
  <c r="J4457" i="3"/>
  <c r="M4453" i="3"/>
  <c r="J4453" i="3"/>
  <c r="M4449" i="3"/>
  <c r="J4449" i="3"/>
  <c r="M4445" i="3"/>
  <c r="J4445" i="3"/>
  <c r="M4441" i="3"/>
  <c r="J4441" i="3"/>
  <c r="M4437" i="3"/>
  <c r="J4437" i="3"/>
  <c r="M4433" i="3"/>
  <c r="J4433" i="3"/>
  <c r="M4429" i="3"/>
  <c r="J4429" i="3"/>
  <c r="M4425" i="3"/>
  <c r="J4425" i="3"/>
  <c r="M4421" i="3"/>
  <c r="J4421" i="3"/>
  <c r="M4417" i="3"/>
  <c r="J4417" i="3"/>
  <c r="M4413" i="3"/>
  <c r="J4413" i="3"/>
  <c r="M4409" i="3"/>
  <c r="J4409" i="3"/>
  <c r="M4405" i="3"/>
  <c r="J4405" i="3"/>
  <c r="M4401" i="3"/>
  <c r="J4401" i="3"/>
  <c r="M4397" i="3"/>
  <c r="J4397" i="3"/>
  <c r="M4393" i="3"/>
  <c r="J4393" i="3"/>
  <c r="M4389" i="3"/>
  <c r="J4389" i="3"/>
  <c r="M4385" i="3"/>
  <c r="J4385" i="3"/>
  <c r="M4381" i="3"/>
  <c r="J4381" i="3"/>
  <c r="M4377" i="3"/>
  <c r="J4377" i="3"/>
  <c r="M4373" i="3"/>
  <c r="J4373" i="3"/>
  <c r="M4369" i="3"/>
  <c r="J4369" i="3"/>
  <c r="M4365" i="3"/>
  <c r="J4365" i="3"/>
  <c r="M4361" i="3"/>
  <c r="J4361" i="3"/>
  <c r="M4357" i="3"/>
  <c r="J4357" i="3"/>
  <c r="M4353" i="3"/>
  <c r="J4353" i="3"/>
  <c r="M4349" i="3"/>
  <c r="J4349" i="3"/>
  <c r="M4345" i="3"/>
  <c r="J4345" i="3"/>
  <c r="M4341" i="3"/>
  <c r="J4341" i="3"/>
  <c r="M4337" i="3"/>
  <c r="J4337" i="3"/>
  <c r="M4333" i="3"/>
  <c r="J4333" i="3"/>
  <c r="J4291" i="3"/>
  <c r="M4291" i="3"/>
  <c r="J4279" i="3"/>
  <c r="M4279" i="3"/>
  <c r="J4259" i="3"/>
  <c r="M4259" i="3"/>
  <c r="J4247" i="3"/>
  <c r="M4247" i="3"/>
  <c r="J4227" i="3"/>
  <c r="M4227" i="3"/>
  <c r="J4215" i="3"/>
  <c r="M4215" i="3"/>
  <c r="J4195" i="3"/>
  <c r="M4195" i="3"/>
  <c r="J4183" i="3"/>
  <c r="M4183" i="3"/>
  <c r="J4163" i="3"/>
  <c r="M4163" i="3"/>
  <c r="J4151" i="3"/>
  <c r="M4151" i="3"/>
  <c r="J4131" i="3"/>
  <c r="M4131" i="3"/>
  <c r="J4119" i="3"/>
  <c r="M4119" i="3"/>
  <c r="J4099" i="3"/>
  <c r="M4099" i="3"/>
  <c r="J4087" i="3"/>
  <c r="M4087" i="3"/>
  <c r="J4067" i="3"/>
  <c r="M4067" i="3"/>
  <c r="J4055" i="3"/>
  <c r="M4055" i="3"/>
  <c r="J4035" i="3"/>
  <c r="M4035" i="3"/>
  <c r="J4023" i="3"/>
  <c r="M4023" i="3"/>
  <c r="J4003" i="3"/>
  <c r="M4003" i="3"/>
  <c r="J3991" i="3"/>
  <c r="M3991" i="3"/>
  <c r="J3971" i="3"/>
  <c r="M3971" i="3"/>
  <c r="J3959" i="3"/>
  <c r="M3959" i="3"/>
  <c r="J3939" i="3"/>
  <c r="M3939" i="3"/>
  <c r="J3927" i="3"/>
  <c r="M3927" i="3"/>
  <c r="J3907" i="3"/>
  <c r="M3907" i="3"/>
  <c r="J3895" i="3"/>
  <c r="M3895" i="3"/>
  <c r="J3883" i="3"/>
  <c r="M3883" i="3"/>
  <c r="J3863" i="3"/>
  <c r="M3863" i="3"/>
  <c r="J3851" i="3"/>
  <c r="M3851" i="3"/>
  <c r="J4590" i="3"/>
  <c r="M4590" i="3"/>
  <c r="J4586" i="3"/>
  <c r="M4586" i="3"/>
  <c r="J4582" i="3"/>
  <c r="M4582" i="3"/>
  <c r="J4578" i="3"/>
  <c r="M4578" i="3"/>
  <c r="J4574" i="3"/>
  <c r="M4574" i="3"/>
  <c r="J4570" i="3"/>
  <c r="M4570" i="3"/>
  <c r="J4566" i="3"/>
  <c r="M4566" i="3"/>
  <c r="J4562" i="3"/>
  <c r="M4562" i="3"/>
  <c r="J4558" i="3"/>
  <c r="M4558" i="3"/>
  <c r="J4554" i="3"/>
  <c r="M4554" i="3"/>
  <c r="J4550" i="3"/>
  <c r="M4550" i="3"/>
  <c r="J4546" i="3"/>
  <c r="M4546" i="3"/>
  <c r="J4542" i="3"/>
  <c r="M4542" i="3"/>
  <c r="J4538" i="3"/>
  <c r="M4538" i="3"/>
  <c r="J4534" i="3"/>
  <c r="M4534" i="3"/>
  <c r="J4530" i="3"/>
  <c r="M4530" i="3"/>
  <c r="J4526" i="3"/>
  <c r="M4526" i="3"/>
  <c r="J4522" i="3"/>
  <c r="M4522" i="3"/>
  <c r="J4518" i="3"/>
  <c r="M4518" i="3"/>
  <c r="J4514" i="3"/>
  <c r="M4514" i="3"/>
  <c r="J4510" i="3"/>
  <c r="M4510" i="3"/>
  <c r="J4506" i="3"/>
  <c r="M4506" i="3"/>
  <c r="J4502" i="3"/>
  <c r="M4502" i="3"/>
  <c r="J4498" i="3"/>
  <c r="M4498" i="3"/>
  <c r="J4494" i="3"/>
  <c r="M4494" i="3"/>
  <c r="J4490" i="3"/>
  <c r="M4490" i="3"/>
  <c r="J4486" i="3"/>
  <c r="M4486" i="3"/>
  <c r="J4482" i="3"/>
  <c r="M4482" i="3"/>
  <c r="J4478" i="3"/>
  <c r="M4478" i="3"/>
  <c r="J4474" i="3"/>
  <c r="M4474" i="3"/>
  <c r="J4470" i="3"/>
  <c r="M4470" i="3"/>
  <c r="J4466" i="3"/>
  <c r="M4466" i="3"/>
  <c r="J4462" i="3"/>
  <c r="M4462" i="3"/>
  <c r="J4458" i="3"/>
  <c r="M4458" i="3"/>
  <c r="J4454" i="3"/>
  <c r="M4454" i="3"/>
  <c r="J4450" i="3"/>
  <c r="M4450" i="3"/>
  <c r="J4446" i="3"/>
  <c r="M4446" i="3"/>
  <c r="J4442" i="3"/>
  <c r="M4442" i="3"/>
  <c r="J4438" i="3"/>
  <c r="M4438" i="3"/>
  <c r="J4434" i="3"/>
  <c r="M4434" i="3"/>
  <c r="J4430" i="3"/>
  <c r="M4430" i="3"/>
  <c r="J4426" i="3"/>
  <c r="M4426" i="3"/>
  <c r="J4422" i="3"/>
  <c r="M4422" i="3"/>
  <c r="J4418" i="3"/>
  <c r="M4418" i="3"/>
  <c r="J4414" i="3"/>
  <c r="M4414" i="3"/>
  <c r="J4410" i="3"/>
  <c r="M4410" i="3"/>
  <c r="J4406" i="3"/>
  <c r="M4406" i="3"/>
  <c r="J4402" i="3"/>
  <c r="M4402" i="3"/>
  <c r="J4398" i="3"/>
  <c r="M4398" i="3"/>
  <c r="J4394" i="3"/>
  <c r="M4394" i="3"/>
  <c r="J4390" i="3"/>
  <c r="M4390" i="3"/>
  <c r="J4386" i="3"/>
  <c r="M4386" i="3"/>
  <c r="J4382" i="3"/>
  <c r="M4382" i="3"/>
  <c r="J4378" i="3"/>
  <c r="M4378" i="3"/>
  <c r="J4374" i="3"/>
  <c r="M4374" i="3"/>
  <c r="J4370" i="3"/>
  <c r="M4370" i="3"/>
  <c r="J4366" i="3"/>
  <c r="M4366" i="3"/>
  <c r="J4362" i="3"/>
  <c r="M4362" i="3"/>
  <c r="J4358" i="3"/>
  <c r="M4358" i="3"/>
  <c r="J4354" i="3"/>
  <c r="M4354" i="3"/>
  <c r="J4287" i="3"/>
  <c r="M4287" i="3"/>
  <c r="J4267" i="3"/>
  <c r="M4267" i="3"/>
  <c r="J4255" i="3"/>
  <c r="M4255" i="3"/>
  <c r="J4235" i="3"/>
  <c r="M4235" i="3"/>
  <c r="J4223" i="3"/>
  <c r="M4223" i="3"/>
  <c r="J4203" i="3"/>
  <c r="M4203" i="3"/>
  <c r="J4191" i="3"/>
  <c r="M4191" i="3"/>
  <c r="J4171" i="3"/>
  <c r="M4171" i="3"/>
  <c r="J4159" i="3"/>
  <c r="M4159" i="3"/>
  <c r="J4139" i="3"/>
  <c r="M4139" i="3"/>
  <c r="J4127" i="3"/>
  <c r="M4127" i="3"/>
  <c r="J4107" i="3"/>
  <c r="M4107" i="3"/>
  <c r="J4095" i="3"/>
  <c r="M4095" i="3"/>
  <c r="J4075" i="3"/>
  <c r="M4075" i="3"/>
  <c r="J4063" i="3"/>
  <c r="M4063" i="3"/>
  <c r="J4043" i="3"/>
  <c r="M4043" i="3"/>
  <c r="J4031" i="3"/>
  <c r="M4031" i="3"/>
  <c r="J4011" i="3"/>
  <c r="M4011" i="3"/>
  <c r="J3999" i="3"/>
  <c r="M3999" i="3"/>
  <c r="J3979" i="3"/>
  <c r="M3979" i="3"/>
  <c r="J3967" i="3"/>
  <c r="M3967" i="3"/>
  <c r="J3947" i="3"/>
  <c r="M3947" i="3"/>
  <c r="J3935" i="3"/>
  <c r="M3935" i="3"/>
  <c r="J3915" i="3"/>
  <c r="M3915" i="3"/>
  <c r="J3903" i="3"/>
  <c r="M3903" i="3"/>
  <c r="J3871" i="3"/>
  <c r="M3871" i="3"/>
  <c r="J3859" i="3"/>
  <c r="M3859" i="3"/>
  <c r="M4591" i="3"/>
  <c r="J4591" i="3"/>
  <c r="M4587" i="3"/>
  <c r="J4587" i="3"/>
  <c r="M4583" i="3"/>
  <c r="J4583" i="3"/>
  <c r="M4579" i="3"/>
  <c r="J4579" i="3"/>
  <c r="M4575" i="3"/>
  <c r="J4575" i="3"/>
  <c r="M4571" i="3"/>
  <c r="J4571" i="3"/>
  <c r="M4567" i="3"/>
  <c r="J4567" i="3"/>
  <c r="M4563" i="3"/>
  <c r="J4563" i="3"/>
  <c r="M4559" i="3"/>
  <c r="J4559" i="3"/>
  <c r="M4555" i="3"/>
  <c r="J4555" i="3"/>
  <c r="M4551" i="3"/>
  <c r="J4551" i="3"/>
  <c r="M4547" i="3"/>
  <c r="J4547" i="3"/>
  <c r="M4543" i="3"/>
  <c r="J4543" i="3"/>
  <c r="M4539" i="3"/>
  <c r="J4539" i="3"/>
  <c r="M4535" i="3"/>
  <c r="J4535" i="3"/>
  <c r="M4531" i="3"/>
  <c r="J4531" i="3"/>
  <c r="M4527" i="3"/>
  <c r="J4527" i="3"/>
  <c r="M4523" i="3"/>
  <c r="J4523" i="3"/>
  <c r="M4519" i="3"/>
  <c r="J4519" i="3"/>
  <c r="M4515" i="3"/>
  <c r="J4515" i="3"/>
  <c r="M4511" i="3"/>
  <c r="J4511" i="3"/>
  <c r="M4507" i="3"/>
  <c r="J4507" i="3"/>
  <c r="M4503" i="3"/>
  <c r="J4503" i="3"/>
  <c r="M4499" i="3"/>
  <c r="J4499" i="3"/>
  <c r="M4495" i="3"/>
  <c r="J4495" i="3"/>
  <c r="M4491" i="3"/>
  <c r="J4491" i="3"/>
  <c r="M4487" i="3"/>
  <c r="J4487" i="3"/>
  <c r="M4483" i="3"/>
  <c r="J4483" i="3"/>
  <c r="M4479" i="3"/>
  <c r="J4479" i="3"/>
  <c r="M4475" i="3"/>
  <c r="J4475" i="3"/>
  <c r="M4471" i="3"/>
  <c r="J4471" i="3"/>
  <c r="M4467" i="3"/>
  <c r="J4467" i="3"/>
  <c r="M4463" i="3"/>
  <c r="J4463" i="3"/>
  <c r="M4459" i="3"/>
  <c r="J4459" i="3"/>
  <c r="M4455" i="3"/>
  <c r="J4455" i="3"/>
  <c r="M4451" i="3"/>
  <c r="J4451" i="3"/>
  <c r="M4447" i="3"/>
  <c r="J4447" i="3"/>
  <c r="M4443" i="3"/>
  <c r="J4443" i="3"/>
  <c r="M4439" i="3"/>
  <c r="J4439" i="3"/>
  <c r="M4435" i="3"/>
  <c r="J4435" i="3"/>
  <c r="M4431" i="3"/>
  <c r="J4431" i="3"/>
  <c r="M4427" i="3"/>
  <c r="J4427" i="3"/>
  <c r="M4423" i="3"/>
  <c r="J4423" i="3"/>
  <c r="M4419" i="3"/>
  <c r="J4419" i="3"/>
  <c r="M4415" i="3"/>
  <c r="J4415" i="3"/>
  <c r="M4411" i="3"/>
  <c r="J4411" i="3"/>
  <c r="M4407" i="3"/>
  <c r="J4407" i="3"/>
  <c r="M4403" i="3"/>
  <c r="J4403" i="3"/>
  <c r="M4399" i="3"/>
  <c r="J4399" i="3"/>
  <c r="M4395" i="3"/>
  <c r="J4395" i="3"/>
  <c r="M4391" i="3"/>
  <c r="J4391" i="3"/>
  <c r="M4387" i="3"/>
  <c r="J4387" i="3"/>
  <c r="M4383" i="3"/>
  <c r="J4383" i="3"/>
  <c r="M4379" i="3"/>
  <c r="J4379" i="3"/>
  <c r="M4375" i="3"/>
  <c r="J4375" i="3"/>
  <c r="M4371" i="3"/>
  <c r="J4371" i="3"/>
  <c r="M4367" i="3"/>
  <c r="J4367" i="3"/>
  <c r="M4363" i="3"/>
  <c r="J4363" i="3"/>
  <c r="M4359" i="3"/>
  <c r="J4359" i="3"/>
  <c r="M4355" i="3"/>
  <c r="J4355" i="3"/>
  <c r="M4351" i="3"/>
  <c r="J4351" i="3"/>
  <c r="M4347" i="3"/>
  <c r="J4347" i="3"/>
  <c r="M4343" i="3"/>
  <c r="J4343" i="3"/>
  <c r="M4339" i="3"/>
  <c r="J4339" i="3"/>
  <c r="M4335" i="3"/>
  <c r="J4335" i="3"/>
  <c r="M4331" i="3"/>
  <c r="J4331" i="3"/>
  <c r="J4275" i="3"/>
  <c r="M4275" i="3"/>
  <c r="J4263" i="3"/>
  <c r="M4263" i="3"/>
  <c r="J4243" i="3"/>
  <c r="M4243" i="3"/>
  <c r="J4231" i="3"/>
  <c r="M4231" i="3"/>
  <c r="J4211" i="3"/>
  <c r="M4211" i="3"/>
  <c r="J4199" i="3"/>
  <c r="M4199" i="3"/>
  <c r="J4179" i="3"/>
  <c r="M4179" i="3"/>
  <c r="J4167" i="3"/>
  <c r="M4167" i="3"/>
  <c r="J4147" i="3"/>
  <c r="M4147" i="3"/>
  <c r="J4135" i="3"/>
  <c r="M4135" i="3"/>
  <c r="J4115" i="3"/>
  <c r="M4115" i="3"/>
  <c r="J4103" i="3"/>
  <c r="M4103" i="3"/>
  <c r="J4083" i="3"/>
  <c r="M4083" i="3"/>
  <c r="J4071" i="3"/>
  <c r="M4071" i="3"/>
  <c r="J4051" i="3"/>
  <c r="M4051" i="3"/>
  <c r="J4039" i="3"/>
  <c r="M4039" i="3"/>
  <c r="J4019" i="3"/>
  <c r="M4019" i="3"/>
  <c r="J4007" i="3"/>
  <c r="M4007" i="3"/>
  <c r="J3987" i="3"/>
  <c r="M3987" i="3"/>
  <c r="J3975" i="3"/>
  <c r="M3975" i="3"/>
  <c r="J3955" i="3"/>
  <c r="M3955" i="3"/>
  <c r="J3943" i="3"/>
  <c r="M3943" i="3"/>
  <c r="J3923" i="3"/>
  <c r="M3923" i="3"/>
  <c r="J3911" i="3"/>
  <c r="M3911" i="3"/>
  <c r="J3891" i="3"/>
  <c r="M3891" i="3"/>
  <c r="J3879" i="3"/>
  <c r="M3879" i="3"/>
  <c r="J3867" i="3"/>
  <c r="M3867" i="3"/>
  <c r="J3847" i="3"/>
  <c r="M3847" i="3"/>
  <c r="M4289" i="3"/>
  <c r="M4286" i="3"/>
  <c r="M4281" i="3"/>
  <c r="M4278" i="3"/>
  <c r="M4273" i="3"/>
  <c r="M4270" i="3"/>
  <c r="M4265" i="3"/>
  <c r="M4262" i="3"/>
  <c r="M4257" i="3"/>
  <c r="M4254" i="3"/>
  <c r="M4249" i="3"/>
  <c r="M4246" i="3"/>
  <c r="M4241" i="3"/>
  <c r="M4238" i="3"/>
  <c r="M4233" i="3"/>
  <c r="M4230" i="3"/>
  <c r="M4225" i="3"/>
  <c r="M4222" i="3"/>
  <c r="M4217" i="3"/>
  <c r="M4214" i="3"/>
  <c r="M4209" i="3"/>
  <c r="M4206" i="3"/>
  <c r="M4201" i="3"/>
  <c r="M4198" i="3"/>
  <c r="M4193" i="3"/>
  <c r="M4190" i="3"/>
  <c r="M4185" i="3"/>
  <c r="M4182" i="3"/>
  <c r="M4177" i="3"/>
  <c r="M4174" i="3"/>
  <c r="M4169" i="3"/>
  <c r="M4166" i="3"/>
  <c r="M4161" i="3"/>
  <c r="M4158" i="3"/>
  <c r="M4153" i="3"/>
  <c r="M4150" i="3"/>
  <c r="M4145" i="3"/>
  <c r="M4142" i="3"/>
  <c r="M4137" i="3"/>
  <c r="M4134" i="3"/>
  <c r="M4129" i="3"/>
  <c r="M4126" i="3"/>
  <c r="M4121" i="3"/>
  <c r="M4118" i="3"/>
  <c r="M4113" i="3"/>
  <c r="M4110" i="3"/>
  <c r="M4105" i="3"/>
  <c r="M4102" i="3"/>
  <c r="M4097" i="3"/>
  <c r="M4094" i="3"/>
  <c r="M4089" i="3"/>
  <c r="M4086" i="3"/>
  <c r="M4081" i="3"/>
  <c r="M4078" i="3"/>
  <c r="M4073" i="3"/>
  <c r="M4070" i="3"/>
  <c r="M4065" i="3"/>
  <c r="M4062" i="3"/>
  <c r="M4057" i="3"/>
  <c r="M4054" i="3"/>
  <c r="M4049" i="3"/>
  <c r="M4046" i="3"/>
  <c r="M4041" i="3"/>
  <c r="M4038" i="3"/>
  <c r="M4033" i="3"/>
  <c r="M4030" i="3"/>
  <c r="M4025" i="3"/>
  <c r="M4022" i="3"/>
  <c r="M4017" i="3"/>
  <c r="M4014" i="3"/>
  <c r="M4009" i="3"/>
  <c r="M4006" i="3"/>
  <c r="M4001" i="3"/>
  <c r="M3998" i="3"/>
  <c r="M3993" i="3"/>
  <c r="M3990" i="3"/>
  <c r="M3985" i="3"/>
  <c r="M3982" i="3"/>
  <c r="M3977" i="3"/>
  <c r="M3974" i="3"/>
  <c r="M3969" i="3"/>
  <c r="M3966" i="3"/>
  <c r="M3961" i="3"/>
  <c r="M3958" i="3"/>
  <c r="M3953" i="3"/>
  <c r="M3950" i="3"/>
  <c r="M3945" i="3"/>
  <c r="M3942" i="3"/>
  <c r="M3937" i="3"/>
  <c r="M3934" i="3"/>
  <c r="M3929" i="3"/>
  <c r="M3926" i="3"/>
  <c r="M3921" i="3"/>
  <c r="M3918" i="3"/>
  <c r="M3913" i="3"/>
  <c r="M3910" i="3"/>
  <c r="M3905" i="3"/>
  <c r="M3902" i="3"/>
  <c r="M3897" i="3"/>
  <c r="M3894" i="3"/>
  <c r="M3889" i="3"/>
  <c r="M3886" i="3"/>
  <c r="J3831" i="3"/>
  <c r="M3831" i="3"/>
  <c r="J3819" i="3"/>
  <c r="M3819" i="3"/>
  <c r="J3811" i="3"/>
  <c r="M3811" i="3"/>
  <c r="J3803" i="3"/>
  <c r="M3803" i="3"/>
  <c r="J3795" i="3"/>
  <c r="M3795" i="3"/>
  <c r="J3787" i="3"/>
  <c r="M3787" i="3"/>
  <c r="J3779" i="3"/>
  <c r="M3779" i="3"/>
  <c r="J3771" i="3"/>
  <c r="M3771" i="3"/>
  <c r="J3763" i="3"/>
  <c r="M3763" i="3"/>
  <c r="J3755" i="3"/>
  <c r="M3755" i="3"/>
  <c r="J3747" i="3"/>
  <c r="M3747" i="3"/>
  <c r="J3739" i="3"/>
  <c r="M3739" i="3"/>
  <c r="J3409" i="3"/>
  <c r="M3409" i="3"/>
  <c r="J3398" i="3"/>
  <c r="M3398" i="3"/>
  <c r="M4350" i="3"/>
  <c r="M4348" i="3"/>
  <c r="M4346" i="3"/>
  <c r="M4344" i="3"/>
  <c r="M4342" i="3"/>
  <c r="M4340" i="3"/>
  <c r="M4338" i="3"/>
  <c r="M4336" i="3"/>
  <c r="M4334" i="3"/>
  <c r="M4332" i="3"/>
  <c r="M4330" i="3"/>
  <c r="J4329" i="3"/>
  <c r="M4328" i="3"/>
  <c r="J4327" i="3"/>
  <c r="M4326" i="3"/>
  <c r="J4325" i="3"/>
  <c r="M4324" i="3"/>
  <c r="J4323" i="3"/>
  <c r="M4322" i="3"/>
  <c r="J4321" i="3"/>
  <c r="M4320" i="3"/>
  <c r="J4319" i="3"/>
  <c r="M4318" i="3"/>
  <c r="J4317" i="3"/>
  <c r="M4316" i="3"/>
  <c r="J4315" i="3"/>
  <c r="M4314" i="3"/>
  <c r="J4313" i="3"/>
  <c r="M4312" i="3"/>
  <c r="J4311" i="3"/>
  <c r="M4310" i="3"/>
  <c r="J4309" i="3"/>
  <c r="M4308" i="3"/>
  <c r="J4307" i="3"/>
  <c r="M4306" i="3"/>
  <c r="J4305" i="3"/>
  <c r="M4304" i="3"/>
  <c r="J4303" i="3"/>
  <c r="M4302" i="3"/>
  <c r="J4301" i="3"/>
  <c r="M4300" i="3"/>
  <c r="J4299" i="3"/>
  <c r="M4298" i="3"/>
  <c r="J4297" i="3"/>
  <c r="M4296" i="3"/>
  <c r="J4295" i="3"/>
  <c r="M4294" i="3"/>
  <c r="J4290" i="3"/>
  <c r="J4282" i="3"/>
  <c r="J4274" i="3"/>
  <c r="J4266" i="3"/>
  <c r="J4258" i="3"/>
  <c r="J4250" i="3"/>
  <c r="J4242" i="3"/>
  <c r="J4234" i="3"/>
  <c r="J4226" i="3"/>
  <c r="J4218" i="3"/>
  <c r="J4210" i="3"/>
  <c r="J4202" i="3"/>
  <c r="J4194" i="3"/>
  <c r="J4186" i="3"/>
  <c r="J4178" i="3"/>
  <c r="J4170" i="3"/>
  <c r="J4162" i="3"/>
  <c r="J4154" i="3"/>
  <c r="J4146" i="3"/>
  <c r="J4138" i="3"/>
  <c r="J4130" i="3"/>
  <c r="J4122" i="3"/>
  <c r="J4114" i="3"/>
  <c r="J4106" i="3"/>
  <c r="J4098" i="3"/>
  <c r="J4090" i="3"/>
  <c r="J4082" i="3"/>
  <c r="J4074" i="3"/>
  <c r="J4066" i="3"/>
  <c r="J4058" i="3"/>
  <c r="J4050" i="3"/>
  <c r="J4042" i="3"/>
  <c r="J4034" i="3"/>
  <c r="J4026" i="3"/>
  <c r="J4018" i="3"/>
  <c r="J4010" i="3"/>
  <c r="J4002" i="3"/>
  <c r="J3994" i="3"/>
  <c r="J3986" i="3"/>
  <c r="J3978" i="3"/>
  <c r="J3970" i="3"/>
  <c r="J3962" i="3"/>
  <c r="J3954" i="3"/>
  <c r="J3946" i="3"/>
  <c r="J3938" i="3"/>
  <c r="J3930" i="3"/>
  <c r="J3922" i="3"/>
  <c r="J3914" i="3"/>
  <c r="J3906" i="3"/>
  <c r="J3898" i="3"/>
  <c r="J3890" i="3"/>
  <c r="J3829" i="3"/>
  <c r="M3829" i="3"/>
  <c r="J3821" i="3"/>
  <c r="M3821" i="3"/>
  <c r="J3813" i="3"/>
  <c r="M3813" i="3"/>
  <c r="J3805" i="3"/>
  <c r="M3805" i="3"/>
  <c r="J3797" i="3"/>
  <c r="M3797" i="3"/>
  <c r="J3789" i="3"/>
  <c r="M3789" i="3"/>
  <c r="J3781" i="3"/>
  <c r="M3781" i="3"/>
  <c r="J3773" i="3"/>
  <c r="M3773" i="3"/>
  <c r="J3765" i="3"/>
  <c r="M3765" i="3"/>
  <c r="J3757" i="3"/>
  <c r="M3757" i="3"/>
  <c r="J3749" i="3"/>
  <c r="M3749" i="3"/>
  <c r="J3741" i="3"/>
  <c r="M3741" i="3"/>
  <c r="J3403" i="3"/>
  <c r="M3403" i="3"/>
  <c r="J3386" i="3"/>
  <c r="M3386" i="3"/>
  <c r="M3885" i="3"/>
  <c r="M3882" i="3"/>
  <c r="M3877" i="3"/>
  <c r="M3874" i="3"/>
  <c r="M3869" i="3"/>
  <c r="M3866" i="3"/>
  <c r="M3861" i="3"/>
  <c r="M3858" i="3"/>
  <c r="M3853" i="3"/>
  <c r="M3850" i="3"/>
  <c r="M3845" i="3"/>
  <c r="M3830" i="3"/>
  <c r="J3830" i="3"/>
  <c r="J3827" i="3"/>
  <c r="M3827" i="3"/>
  <c r="J3823" i="3"/>
  <c r="M3823" i="3"/>
  <c r="J3815" i="3"/>
  <c r="M3815" i="3"/>
  <c r="J3807" i="3"/>
  <c r="M3807" i="3"/>
  <c r="J3799" i="3"/>
  <c r="M3799" i="3"/>
  <c r="J3791" i="3"/>
  <c r="M3791" i="3"/>
  <c r="J3783" i="3"/>
  <c r="M3783" i="3"/>
  <c r="J3775" i="3"/>
  <c r="M3775" i="3"/>
  <c r="J3767" i="3"/>
  <c r="M3767" i="3"/>
  <c r="J3759" i="3"/>
  <c r="M3759" i="3"/>
  <c r="J3751" i="3"/>
  <c r="M3751" i="3"/>
  <c r="J3743" i="3"/>
  <c r="M3743" i="3"/>
  <c r="J3405" i="3"/>
  <c r="M3405" i="3"/>
  <c r="J3394" i="3"/>
  <c r="M3394" i="3"/>
  <c r="J3384" i="3"/>
  <c r="M3384" i="3"/>
  <c r="M4288" i="3"/>
  <c r="J4286" i="3"/>
  <c r="M4280" i="3"/>
  <c r="J4278" i="3"/>
  <c r="M4272" i="3"/>
  <c r="J4270" i="3"/>
  <c r="M4264" i="3"/>
  <c r="J4262" i="3"/>
  <c r="M4256" i="3"/>
  <c r="J4254" i="3"/>
  <c r="M4248" i="3"/>
  <c r="J4246" i="3"/>
  <c r="M4240" i="3"/>
  <c r="J4238" i="3"/>
  <c r="M4232" i="3"/>
  <c r="J4230" i="3"/>
  <c r="M4224" i="3"/>
  <c r="J4222" i="3"/>
  <c r="M4216" i="3"/>
  <c r="J4214" i="3"/>
  <c r="M4208" i="3"/>
  <c r="J4206" i="3"/>
  <c r="M4200" i="3"/>
  <c r="J4198" i="3"/>
  <c r="M4192" i="3"/>
  <c r="J4190" i="3"/>
  <c r="M4184" i="3"/>
  <c r="J4182" i="3"/>
  <c r="M4176" i="3"/>
  <c r="J4174" i="3"/>
  <c r="M4168" i="3"/>
  <c r="J4166" i="3"/>
  <c r="M4160" i="3"/>
  <c r="J4158" i="3"/>
  <c r="M4152" i="3"/>
  <c r="J4150" i="3"/>
  <c r="M4144" i="3"/>
  <c r="J4142" i="3"/>
  <c r="M4136" i="3"/>
  <c r="J4134" i="3"/>
  <c r="M4128" i="3"/>
  <c r="J4126" i="3"/>
  <c r="M4120" i="3"/>
  <c r="J4118" i="3"/>
  <c r="M4112" i="3"/>
  <c r="J4110" i="3"/>
  <c r="M4104" i="3"/>
  <c r="J4102" i="3"/>
  <c r="M4096" i="3"/>
  <c r="J4094" i="3"/>
  <c r="M4088" i="3"/>
  <c r="J4086" i="3"/>
  <c r="M4080" i="3"/>
  <c r="J4078" i="3"/>
  <c r="M4072" i="3"/>
  <c r="J4070" i="3"/>
  <c r="M4064" i="3"/>
  <c r="J4062" i="3"/>
  <c r="M4056" i="3"/>
  <c r="J4054" i="3"/>
  <c r="M4048" i="3"/>
  <c r="J4046" i="3"/>
  <c r="M4040" i="3"/>
  <c r="J4038" i="3"/>
  <c r="M4032" i="3"/>
  <c r="J4030" i="3"/>
  <c r="M4024" i="3"/>
  <c r="J4022" i="3"/>
  <c r="M4016" i="3"/>
  <c r="J4014" i="3"/>
  <c r="M4008" i="3"/>
  <c r="J4006" i="3"/>
  <c r="M4000" i="3"/>
  <c r="J3998" i="3"/>
  <c r="M3992" i="3"/>
  <c r="J3990" i="3"/>
  <c r="M3984" i="3"/>
  <c r="J3982" i="3"/>
  <c r="M3976" i="3"/>
  <c r="J3974" i="3"/>
  <c r="M3968" i="3"/>
  <c r="J3966" i="3"/>
  <c r="M3960" i="3"/>
  <c r="J3958" i="3"/>
  <c r="M3952" i="3"/>
  <c r="J3950" i="3"/>
  <c r="M3944" i="3"/>
  <c r="J3942" i="3"/>
  <c r="M3936" i="3"/>
  <c r="J3934" i="3"/>
  <c r="M3928" i="3"/>
  <c r="J3926" i="3"/>
  <c r="M3920" i="3"/>
  <c r="J3918" i="3"/>
  <c r="M3912" i="3"/>
  <c r="J3910" i="3"/>
  <c r="M3904" i="3"/>
  <c r="J3902" i="3"/>
  <c r="M3896" i="3"/>
  <c r="J3894" i="3"/>
  <c r="M3888" i="3"/>
  <c r="J3886" i="3"/>
  <c r="M3880" i="3"/>
  <c r="J3878" i="3"/>
  <c r="M3872" i="3"/>
  <c r="J3870" i="3"/>
  <c r="M3864" i="3"/>
  <c r="J3862" i="3"/>
  <c r="M3856" i="3"/>
  <c r="J3854" i="3"/>
  <c r="M3848" i="3"/>
  <c r="J3846" i="3"/>
  <c r="M3843" i="3"/>
  <c r="M3841" i="3"/>
  <c r="J3825" i="3"/>
  <c r="M3825" i="3"/>
  <c r="J3817" i="3"/>
  <c r="M3817" i="3"/>
  <c r="J3809" i="3"/>
  <c r="M3809" i="3"/>
  <c r="J3801" i="3"/>
  <c r="M3801" i="3"/>
  <c r="J3793" i="3"/>
  <c r="M3793" i="3"/>
  <c r="J3785" i="3"/>
  <c r="M3785" i="3"/>
  <c r="J3777" i="3"/>
  <c r="M3777" i="3"/>
  <c r="J3769" i="3"/>
  <c r="M3769" i="3"/>
  <c r="J3761" i="3"/>
  <c r="M3761" i="3"/>
  <c r="J3753" i="3"/>
  <c r="M3753" i="3"/>
  <c r="J3745" i="3"/>
  <c r="M3745" i="3"/>
  <c r="J3737" i="3"/>
  <c r="M3737" i="3"/>
  <c r="J3407" i="3"/>
  <c r="M3407" i="3"/>
  <c r="J3400" i="3"/>
  <c r="M3400" i="3"/>
  <c r="J3392" i="3"/>
  <c r="M3392" i="3"/>
  <c r="J3828" i="3"/>
  <c r="J3826" i="3"/>
  <c r="M3735" i="3"/>
  <c r="J3734" i="3"/>
  <c r="M3733" i="3"/>
  <c r="J3732" i="3"/>
  <c r="M3731" i="3"/>
  <c r="J3730" i="3"/>
  <c r="M3729" i="3"/>
  <c r="J3728" i="3"/>
  <c r="M3727" i="3"/>
  <c r="J3726" i="3"/>
  <c r="M3725" i="3"/>
  <c r="J3724" i="3"/>
  <c r="M3723" i="3"/>
  <c r="J3722" i="3"/>
  <c r="M3721" i="3"/>
  <c r="J3720" i="3"/>
  <c r="M3719" i="3"/>
  <c r="J3718" i="3"/>
  <c r="M3717" i="3"/>
  <c r="J3716" i="3"/>
  <c r="M3715" i="3"/>
  <c r="J3714" i="3"/>
  <c r="M3713" i="3"/>
  <c r="J3712" i="3"/>
  <c r="M3711" i="3"/>
  <c r="J3710" i="3"/>
  <c r="M3709" i="3"/>
  <c r="J3708" i="3"/>
  <c r="M3707" i="3"/>
  <c r="J3706" i="3"/>
  <c r="M3705" i="3"/>
  <c r="J3704" i="3"/>
  <c r="M3703" i="3"/>
  <c r="J3702" i="3"/>
  <c r="M3701" i="3"/>
  <c r="J3700" i="3"/>
  <c r="M3699" i="3"/>
  <c r="J3698" i="3"/>
  <c r="M3697" i="3"/>
  <c r="J3696" i="3"/>
  <c r="M3695" i="3"/>
  <c r="J3694" i="3"/>
  <c r="M3693" i="3"/>
  <c r="J3692" i="3"/>
  <c r="M3691" i="3"/>
  <c r="J3690" i="3"/>
  <c r="M3689" i="3"/>
  <c r="J3688" i="3"/>
  <c r="M3687" i="3"/>
  <c r="J3686" i="3"/>
  <c r="M3685" i="3"/>
  <c r="J3684" i="3"/>
  <c r="M3683" i="3"/>
  <c r="J3682" i="3"/>
  <c r="M3681" i="3"/>
  <c r="J3680" i="3"/>
  <c r="M3679" i="3"/>
  <c r="J3678" i="3"/>
  <c r="M3677" i="3"/>
  <c r="J3676" i="3"/>
  <c r="M3675" i="3"/>
  <c r="J3674" i="3"/>
  <c r="M3673" i="3"/>
  <c r="J3672" i="3"/>
  <c r="M3671" i="3"/>
  <c r="J3670" i="3"/>
  <c r="M3669" i="3"/>
  <c r="J3668" i="3"/>
  <c r="M3667" i="3"/>
  <c r="J3666" i="3"/>
  <c r="M3665" i="3"/>
  <c r="J3664" i="3"/>
  <c r="M3663" i="3"/>
  <c r="J3662" i="3"/>
  <c r="M3661" i="3"/>
  <c r="J3660" i="3"/>
  <c r="M3659" i="3"/>
  <c r="J3658" i="3"/>
  <c r="M3657" i="3"/>
  <c r="J3656" i="3"/>
  <c r="M3655" i="3"/>
  <c r="J3654" i="3"/>
  <c r="M3653" i="3"/>
  <c r="J3652" i="3"/>
  <c r="M3651" i="3"/>
  <c r="J3650" i="3"/>
  <c r="M3649" i="3"/>
  <c r="J3648" i="3"/>
  <c r="M3647" i="3"/>
  <c r="J3646" i="3"/>
  <c r="M3645" i="3"/>
  <c r="J3644" i="3"/>
  <c r="M3643" i="3"/>
  <c r="J3642" i="3"/>
  <c r="M3641" i="3"/>
  <c r="J3640" i="3"/>
  <c r="M3639" i="3"/>
  <c r="J3638" i="3"/>
  <c r="M3637" i="3"/>
  <c r="J3636" i="3"/>
  <c r="M3635" i="3"/>
  <c r="J3634" i="3"/>
  <c r="M3633" i="3"/>
  <c r="J3632" i="3"/>
  <c r="M3631" i="3"/>
  <c r="J3630" i="3"/>
  <c r="M3629" i="3"/>
  <c r="J3628" i="3"/>
  <c r="M3627" i="3"/>
  <c r="J3626" i="3"/>
  <c r="M3625" i="3"/>
  <c r="J3624" i="3"/>
  <c r="M3623" i="3"/>
  <c r="J3622" i="3"/>
  <c r="M3621" i="3"/>
  <c r="J3620" i="3"/>
  <c r="M3619" i="3"/>
  <c r="J3618" i="3"/>
  <c r="M3617" i="3"/>
  <c r="J3616" i="3"/>
  <c r="M3615" i="3"/>
  <c r="J3614" i="3"/>
  <c r="M3613" i="3"/>
  <c r="J3612" i="3"/>
  <c r="M3611" i="3"/>
  <c r="J3610" i="3"/>
  <c r="M3609" i="3"/>
  <c r="J3608" i="3"/>
  <c r="M3607" i="3"/>
  <c r="J3606" i="3"/>
  <c r="M3605" i="3"/>
  <c r="J3604" i="3"/>
  <c r="M3603" i="3"/>
  <c r="J3602" i="3"/>
  <c r="M3601" i="3"/>
  <c r="J3600" i="3"/>
  <c r="M3599" i="3"/>
  <c r="J3598" i="3"/>
  <c r="M3597" i="3"/>
  <c r="J3596" i="3"/>
  <c r="M3595" i="3"/>
  <c r="J3594" i="3"/>
  <c r="M3593" i="3"/>
  <c r="J3592" i="3"/>
  <c r="M3591" i="3"/>
  <c r="J3590" i="3"/>
  <c r="M3589" i="3"/>
  <c r="J3588" i="3"/>
  <c r="M3587" i="3"/>
  <c r="J3586" i="3"/>
  <c r="M3585" i="3"/>
  <c r="J3584" i="3"/>
  <c r="M3583" i="3"/>
  <c r="J3582" i="3"/>
  <c r="M3581" i="3"/>
  <c r="J3580" i="3"/>
  <c r="M3579" i="3"/>
  <c r="J3578" i="3"/>
  <c r="M3577" i="3"/>
  <c r="J3576" i="3"/>
  <c r="M3575" i="3"/>
  <c r="J3574" i="3"/>
  <c r="M3573" i="3"/>
  <c r="J3572" i="3"/>
  <c r="M3571" i="3"/>
  <c r="J3570" i="3"/>
  <c r="M3569" i="3"/>
  <c r="J3568" i="3"/>
  <c r="M3567" i="3"/>
  <c r="J3566" i="3"/>
  <c r="M3565" i="3"/>
  <c r="J3564" i="3"/>
  <c r="M3563" i="3"/>
  <c r="J3562" i="3"/>
  <c r="M3561" i="3"/>
  <c r="J3560" i="3"/>
  <c r="M3559" i="3"/>
  <c r="J3558" i="3"/>
  <c r="M3557" i="3"/>
  <c r="J3556" i="3"/>
  <c r="M3555" i="3"/>
  <c r="J3554" i="3"/>
  <c r="M3553" i="3"/>
  <c r="J3552" i="3"/>
  <c r="M3551" i="3"/>
  <c r="J3550" i="3"/>
  <c r="M3549" i="3"/>
  <c r="J3548" i="3"/>
  <c r="M3547" i="3"/>
  <c r="J3546" i="3"/>
  <c r="M3545" i="3"/>
  <c r="J3544" i="3"/>
  <c r="M3543" i="3"/>
  <c r="J3542" i="3"/>
  <c r="M3541" i="3"/>
  <c r="J3540" i="3"/>
  <c r="M3539" i="3"/>
  <c r="J3538" i="3"/>
  <c r="M3537" i="3"/>
  <c r="J3536" i="3"/>
  <c r="M3535" i="3"/>
  <c r="J3534" i="3"/>
  <c r="M3533" i="3"/>
  <c r="J3532" i="3"/>
  <c r="M3531" i="3"/>
  <c r="J3530" i="3"/>
  <c r="M3529" i="3"/>
  <c r="J3528" i="3"/>
  <c r="M3527" i="3"/>
  <c r="J3526" i="3"/>
  <c r="M3525" i="3"/>
  <c r="J3524" i="3"/>
  <c r="M3523" i="3"/>
  <c r="J3522" i="3"/>
  <c r="M3521" i="3"/>
  <c r="J3520" i="3"/>
  <c r="M3519" i="3"/>
  <c r="J3518" i="3"/>
  <c r="M3517" i="3"/>
  <c r="J3516" i="3"/>
  <c r="M3515" i="3"/>
  <c r="J3514" i="3"/>
  <c r="M3513" i="3"/>
  <c r="J3512" i="3"/>
  <c r="M3511" i="3"/>
  <c r="J3510" i="3"/>
  <c r="M3509" i="3"/>
  <c r="J3508" i="3"/>
  <c r="M3507" i="3"/>
  <c r="J3506" i="3"/>
  <c r="M3505" i="3"/>
  <c r="J3504" i="3"/>
  <c r="M3503" i="3"/>
  <c r="J3502" i="3"/>
  <c r="M3501" i="3"/>
  <c r="J3500" i="3"/>
  <c r="M3499" i="3"/>
  <c r="J3498" i="3"/>
  <c r="M3497" i="3"/>
  <c r="J3496" i="3"/>
  <c r="M3495" i="3"/>
  <c r="J3494" i="3"/>
  <c r="M3493" i="3"/>
  <c r="J3492" i="3"/>
  <c r="M3491" i="3"/>
  <c r="J3490" i="3"/>
  <c r="M3489" i="3"/>
  <c r="J3488" i="3"/>
  <c r="M3487" i="3"/>
  <c r="J3486" i="3"/>
  <c r="M3485" i="3"/>
  <c r="J3484" i="3"/>
  <c r="M3483" i="3"/>
  <c r="J3482" i="3"/>
  <c r="M3481" i="3"/>
  <c r="J3480" i="3"/>
  <c r="M3479" i="3"/>
  <c r="J3478" i="3"/>
  <c r="M3477" i="3"/>
  <c r="J3476" i="3"/>
  <c r="M3475" i="3"/>
  <c r="J3474" i="3"/>
  <c r="M3473" i="3"/>
  <c r="J3472" i="3"/>
  <c r="M3471" i="3"/>
  <c r="J3470" i="3"/>
  <c r="M3469" i="3"/>
  <c r="J3468" i="3"/>
  <c r="M3467" i="3"/>
  <c r="J3466" i="3"/>
  <c r="M3465" i="3"/>
  <c r="J3464" i="3"/>
  <c r="M3463" i="3"/>
  <c r="J3462" i="3"/>
  <c r="M3461" i="3"/>
  <c r="J3460" i="3"/>
  <c r="M3459" i="3"/>
  <c r="J3458" i="3"/>
  <c r="M3457" i="3"/>
  <c r="J3456" i="3"/>
  <c r="M3455" i="3"/>
  <c r="J3454" i="3"/>
  <c r="M3453" i="3"/>
  <c r="J3452" i="3"/>
  <c r="M3451" i="3"/>
  <c r="J3450" i="3"/>
  <c r="M3449" i="3"/>
  <c r="J3448" i="3"/>
  <c r="M3447" i="3"/>
  <c r="J3446" i="3"/>
  <c r="M3445" i="3"/>
  <c r="J3444" i="3"/>
  <c r="M3443" i="3"/>
  <c r="J3442" i="3"/>
  <c r="M3441" i="3"/>
  <c r="J3440" i="3"/>
  <c r="M3439" i="3"/>
  <c r="J3438" i="3"/>
  <c r="M3437" i="3"/>
  <c r="J3436" i="3"/>
  <c r="M3435" i="3"/>
  <c r="J3434" i="3"/>
  <c r="M3433" i="3"/>
  <c r="J3432" i="3"/>
  <c r="M3431" i="3"/>
  <c r="J3430" i="3"/>
  <c r="M3429" i="3"/>
  <c r="M3427" i="3"/>
  <c r="M3425" i="3"/>
  <c r="M3423" i="3"/>
  <c r="M3421" i="3"/>
  <c r="M3419" i="3"/>
  <c r="M3417" i="3"/>
  <c r="M3415" i="3"/>
  <c r="M3413" i="3"/>
  <c r="M3411" i="3"/>
  <c r="J3376" i="3"/>
  <c r="M3376" i="3"/>
  <c r="J3372" i="3"/>
  <c r="M3372" i="3"/>
  <c r="J3368" i="3"/>
  <c r="M3368" i="3"/>
  <c r="J3364" i="3"/>
  <c r="M3364" i="3"/>
  <c r="J3360" i="3"/>
  <c r="M3360" i="3"/>
  <c r="J3356" i="3"/>
  <c r="M3356" i="3"/>
  <c r="J3352" i="3"/>
  <c r="M3352" i="3"/>
  <c r="J3348" i="3"/>
  <c r="M3348" i="3"/>
  <c r="J3344" i="3"/>
  <c r="M3344" i="3"/>
  <c r="J3340" i="3"/>
  <c r="M3340" i="3"/>
  <c r="J3336" i="3"/>
  <c r="M3336" i="3"/>
  <c r="J3332" i="3"/>
  <c r="M3332" i="3"/>
  <c r="J3328" i="3"/>
  <c r="M3328" i="3"/>
  <c r="J3324" i="3"/>
  <c r="M3324" i="3"/>
  <c r="J3320" i="3"/>
  <c r="M3320" i="3"/>
  <c r="J3316" i="3"/>
  <c r="M3316" i="3"/>
  <c r="J3312" i="3"/>
  <c r="M3312" i="3"/>
  <c r="J3308" i="3"/>
  <c r="M3308" i="3"/>
  <c r="J3304" i="3"/>
  <c r="M3304" i="3"/>
  <c r="J3300" i="3"/>
  <c r="M3300" i="3"/>
  <c r="J3296" i="3"/>
  <c r="M3296" i="3"/>
  <c r="J3292" i="3"/>
  <c r="M3292" i="3"/>
  <c r="J3288" i="3"/>
  <c r="M3288" i="3"/>
  <c r="J3284" i="3"/>
  <c r="M3284" i="3"/>
  <c r="J3182" i="3"/>
  <c r="M3182" i="3"/>
  <c r="J3170" i="3"/>
  <c r="M3170" i="3"/>
  <c r="J3160" i="3"/>
  <c r="M3160" i="3"/>
  <c r="J3150" i="3"/>
  <c r="M3150" i="3"/>
  <c r="J3138" i="3"/>
  <c r="M3138" i="3"/>
  <c r="J3128" i="3"/>
  <c r="M3128" i="3"/>
  <c r="J3118" i="3"/>
  <c r="M3118" i="3"/>
  <c r="J3106" i="3"/>
  <c r="M3106" i="3"/>
  <c r="J3096" i="3"/>
  <c r="M3096" i="3"/>
  <c r="M3395" i="3"/>
  <c r="M3390" i="3"/>
  <c r="M3387" i="3"/>
  <c r="M3382" i="3"/>
  <c r="M3377" i="3"/>
  <c r="J3377" i="3"/>
  <c r="M3373" i="3"/>
  <c r="J3373" i="3"/>
  <c r="M3369" i="3"/>
  <c r="J3369" i="3"/>
  <c r="M3365" i="3"/>
  <c r="J3365" i="3"/>
  <c r="M3361" i="3"/>
  <c r="J3361" i="3"/>
  <c r="M3357" i="3"/>
  <c r="J3357" i="3"/>
  <c r="M3353" i="3"/>
  <c r="J3353" i="3"/>
  <c r="M3349" i="3"/>
  <c r="J3349" i="3"/>
  <c r="M3345" i="3"/>
  <c r="J3345" i="3"/>
  <c r="M3341" i="3"/>
  <c r="J3341" i="3"/>
  <c r="M3337" i="3"/>
  <c r="J3337" i="3"/>
  <c r="M3333" i="3"/>
  <c r="J3333" i="3"/>
  <c r="M3329" i="3"/>
  <c r="J3329" i="3"/>
  <c r="M3325" i="3"/>
  <c r="J3325" i="3"/>
  <c r="M3321" i="3"/>
  <c r="J3321" i="3"/>
  <c r="M3317" i="3"/>
  <c r="J3317" i="3"/>
  <c r="M3313" i="3"/>
  <c r="J3313" i="3"/>
  <c r="M3309" i="3"/>
  <c r="J3309" i="3"/>
  <c r="M3305" i="3"/>
  <c r="J3305" i="3"/>
  <c r="M3301" i="3"/>
  <c r="J3301" i="3"/>
  <c r="M3297" i="3"/>
  <c r="J3297" i="3"/>
  <c r="M3293" i="3"/>
  <c r="J3293" i="3"/>
  <c r="M3289" i="3"/>
  <c r="J3289" i="3"/>
  <c r="M3285" i="3"/>
  <c r="J3285" i="3"/>
  <c r="M3281" i="3"/>
  <c r="J3281" i="3"/>
  <c r="M3277" i="3"/>
  <c r="J3277" i="3"/>
  <c r="M3273" i="3"/>
  <c r="J3273" i="3"/>
  <c r="M3269" i="3"/>
  <c r="J3269" i="3"/>
  <c r="M3265" i="3"/>
  <c r="J3265" i="3"/>
  <c r="M3261" i="3"/>
  <c r="J3261" i="3"/>
  <c r="M3257" i="3"/>
  <c r="J3257" i="3"/>
  <c r="M3253" i="3"/>
  <c r="J3253" i="3"/>
  <c r="M3249" i="3"/>
  <c r="J3249" i="3"/>
  <c r="M3245" i="3"/>
  <c r="J3245" i="3"/>
  <c r="M3241" i="3"/>
  <c r="J3241" i="3"/>
  <c r="J3178" i="3"/>
  <c r="M3178" i="3"/>
  <c r="J3168" i="3"/>
  <c r="M3168" i="3"/>
  <c r="J3158" i="3"/>
  <c r="M3158" i="3"/>
  <c r="J3146" i="3"/>
  <c r="M3146" i="3"/>
  <c r="J3136" i="3"/>
  <c r="M3136" i="3"/>
  <c r="J3126" i="3"/>
  <c r="M3126" i="3"/>
  <c r="J3114" i="3"/>
  <c r="M3114" i="3"/>
  <c r="J3104" i="3"/>
  <c r="M3104" i="3"/>
  <c r="J3094" i="3"/>
  <c r="M3094" i="3"/>
  <c r="M3401" i="3"/>
  <c r="J3399" i="3"/>
  <c r="M3396" i="3"/>
  <c r="M3393" i="3"/>
  <c r="J3391" i="3"/>
  <c r="M3388" i="3"/>
  <c r="M3385" i="3"/>
  <c r="J3383" i="3"/>
  <c r="M3380" i="3"/>
  <c r="J3378" i="3"/>
  <c r="M3378" i="3"/>
  <c r="J3374" i="3"/>
  <c r="M3374" i="3"/>
  <c r="J3370" i="3"/>
  <c r="M3370" i="3"/>
  <c r="J3366" i="3"/>
  <c r="M3366" i="3"/>
  <c r="J3362" i="3"/>
  <c r="M3362" i="3"/>
  <c r="J3358" i="3"/>
  <c r="M3358" i="3"/>
  <c r="J3354" i="3"/>
  <c r="M3354" i="3"/>
  <c r="J3350" i="3"/>
  <c r="M3350" i="3"/>
  <c r="J3346" i="3"/>
  <c r="M3346" i="3"/>
  <c r="J3342" i="3"/>
  <c r="M3342" i="3"/>
  <c r="J3338" i="3"/>
  <c r="M3338" i="3"/>
  <c r="J3334" i="3"/>
  <c r="M3334" i="3"/>
  <c r="J3330" i="3"/>
  <c r="M3330" i="3"/>
  <c r="J3326" i="3"/>
  <c r="M3326" i="3"/>
  <c r="J3322" i="3"/>
  <c r="M3322" i="3"/>
  <c r="J3318" i="3"/>
  <c r="M3318" i="3"/>
  <c r="J3314" i="3"/>
  <c r="M3314" i="3"/>
  <c r="J3310" i="3"/>
  <c r="M3310" i="3"/>
  <c r="J3306" i="3"/>
  <c r="M3306" i="3"/>
  <c r="J3302" i="3"/>
  <c r="M3302" i="3"/>
  <c r="J3298" i="3"/>
  <c r="M3298" i="3"/>
  <c r="J3294" i="3"/>
  <c r="M3294" i="3"/>
  <c r="J3290" i="3"/>
  <c r="M3290" i="3"/>
  <c r="J3286" i="3"/>
  <c r="M3286" i="3"/>
  <c r="J3282" i="3"/>
  <c r="M3282" i="3"/>
  <c r="J3190" i="3"/>
  <c r="M3190" i="3"/>
  <c r="J3186" i="3"/>
  <c r="M3186" i="3"/>
  <c r="J3176" i="3"/>
  <c r="M3176" i="3"/>
  <c r="J3166" i="3"/>
  <c r="M3166" i="3"/>
  <c r="J3154" i="3"/>
  <c r="M3154" i="3"/>
  <c r="J3144" i="3"/>
  <c r="M3144" i="3"/>
  <c r="J3134" i="3"/>
  <c r="M3134" i="3"/>
  <c r="J3122" i="3"/>
  <c r="M3122" i="3"/>
  <c r="J3112" i="3"/>
  <c r="M3112" i="3"/>
  <c r="J3102" i="3"/>
  <c r="M3102" i="3"/>
  <c r="J3397" i="3"/>
  <c r="M3379" i="3"/>
  <c r="J3379" i="3"/>
  <c r="M3375" i="3"/>
  <c r="J3375" i="3"/>
  <c r="M3371" i="3"/>
  <c r="J3371" i="3"/>
  <c r="M3367" i="3"/>
  <c r="J3367" i="3"/>
  <c r="M3363" i="3"/>
  <c r="J3363" i="3"/>
  <c r="M3359" i="3"/>
  <c r="J3359" i="3"/>
  <c r="M3355" i="3"/>
  <c r="J3355" i="3"/>
  <c r="M3351" i="3"/>
  <c r="J3351" i="3"/>
  <c r="M3347" i="3"/>
  <c r="J3347" i="3"/>
  <c r="M3343" i="3"/>
  <c r="J3343" i="3"/>
  <c r="M3339" i="3"/>
  <c r="J3339" i="3"/>
  <c r="M3335" i="3"/>
  <c r="J3335" i="3"/>
  <c r="M3331" i="3"/>
  <c r="J3331" i="3"/>
  <c r="M3327" i="3"/>
  <c r="J3327" i="3"/>
  <c r="M3323" i="3"/>
  <c r="J3323" i="3"/>
  <c r="M3319" i="3"/>
  <c r="J3319" i="3"/>
  <c r="M3315" i="3"/>
  <c r="J3315" i="3"/>
  <c r="M3311" i="3"/>
  <c r="J3311" i="3"/>
  <c r="M3307" i="3"/>
  <c r="J3307" i="3"/>
  <c r="M3303" i="3"/>
  <c r="J3303" i="3"/>
  <c r="M3299" i="3"/>
  <c r="J3299" i="3"/>
  <c r="M3295" i="3"/>
  <c r="J3295" i="3"/>
  <c r="M3291" i="3"/>
  <c r="J3291" i="3"/>
  <c r="M3287" i="3"/>
  <c r="J3287" i="3"/>
  <c r="M3283" i="3"/>
  <c r="J3283" i="3"/>
  <c r="M3279" i="3"/>
  <c r="J3279" i="3"/>
  <c r="M3275" i="3"/>
  <c r="J3275" i="3"/>
  <c r="M3271" i="3"/>
  <c r="J3271" i="3"/>
  <c r="M3267" i="3"/>
  <c r="J3267" i="3"/>
  <c r="M3263" i="3"/>
  <c r="J3263" i="3"/>
  <c r="M3259" i="3"/>
  <c r="J3259" i="3"/>
  <c r="M3255" i="3"/>
  <c r="J3255" i="3"/>
  <c r="M3251" i="3"/>
  <c r="J3251" i="3"/>
  <c r="M3247" i="3"/>
  <c r="J3247" i="3"/>
  <c r="M3243" i="3"/>
  <c r="J3243" i="3"/>
  <c r="M3239" i="3"/>
  <c r="J3239" i="3"/>
  <c r="J3184" i="3"/>
  <c r="M3184" i="3"/>
  <c r="J3174" i="3"/>
  <c r="M3174" i="3"/>
  <c r="J3162" i="3"/>
  <c r="M3162" i="3"/>
  <c r="J3152" i="3"/>
  <c r="M3152" i="3"/>
  <c r="J3142" i="3"/>
  <c r="M3142" i="3"/>
  <c r="J3130" i="3"/>
  <c r="M3130" i="3"/>
  <c r="J3120" i="3"/>
  <c r="M3120" i="3"/>
  <c r="J3110" i="3"/>
  <c r="M3110" i="3"/>
  <c r="J3098" i="3"/>
  <c r="M3098" i="3"/>
  <c r="M3280" i="3"/>
  <c r="M3278" i="3"/>
  <c r="M3276" i="3"/>
  <c r="M3274" i="3"/>
  <c r="M3272" i="3"/>
  <c r="M3270" i="3"/>
  <c r="M3268" i="3"/>
  <c r="M3266" i="3"/>
  <c r="M3264" i="3"/>
  <c r="M3262" i="3"/>
  <c r="M3260" i="3"/>
  <c r="M3258" i="3"/>
  <c r="M3256" i="3"/>
  <c r="M3254" i="3"/>
  <c r="M3252" i="3"/>
  <c r="M3250" i="3"/>
  <c r="M3248" i="3"/>
  <c r="M3246" i="3"/>
  <c r="M3244" i="3"/>
  <c r="M3242" i="3"/>
  <c r="M3240" i="3"/>
  <c r="M3238" i="3"/>
  <c r="J3237" i="3"/>
  <c r="M3236" i="3"/>
  <c r="J3235" i="3"/>
  <c r="M3234" i="3"/>
  <c r="J3233" i="3"/>
  <c r="M3232" i="3"/>
  <c r="J3231" i="3"/>
  <c r="M3230" i="3"/>
  <c r="J3229" i="3"/>
  <c r="M3228" i="3"/>
  <c r="J3227" i="3"/>
  <c r="M3226" i="3"/>
  <c r="J3225" i="3"/>
  <c r="M3224" i="3"/>
  <c r="J3223" i="3"/>
  <c r="M3222" i="3"/>
  <c r="J3221" i="3"/>
  <c r="M3220" i="3"/>
  <c r="J3219" i="3"/>
  <c r="M3218" i="3"/>
  <c r="J3217" i="3"/>
  <c r="M3216" i="3"/>
  <c r="J3215" i="3"/>
  <c r="M3214" i="3"/>
  <c r="J3213" i="3"/>
  <c r="M3212" i="3"/>
  <c r="J3211" i="3"/>
  <c r="M3210" i="3"/>
  <c r="J3209" i="3"/>
  <c r="M3208" i="3"/>
  <c r="J3207" i="3"/>
  <c r="M3206" i="3"/>
  <c r="J3205" i="3"/>
  <c r="M3204" i="3"/>
  <c r="J3203" i="3"/>
  <c r="M3202" i="3"/>
  <c r="J3201" i="3"/>
  <c r="M3200" i="3"/>
  <c r="J3199" i="3"/>
  <c r="M3198" i="3"/>
  <c r="J3197" i="3"/>
  <c r="M3196" i="3"/>
  <c r="J3195" i="3"/>
  <c r="M3194" i="3"/>
  <c r="J3193" i="3"/>
  <c r="M3192" i="3"/>
  <c r="J3191" i="3"/>
  <c r="J3189" i="3"/>
  <c r="J3181" i="3"/>
  <c r="J3173" i="3"/>
  <c r="J3165" i="3"/>
  <c r="J3157" i="3"/>
  <c r="J3149" i="3"/>
  <c r="J3141" i="3"/>
  <c r="J3133" i="3"/>
  <c r="J3125" i="3"/>
  <c r="J3117" i="3"/>
  <c r="J3109" i="3"/>
  <c r="J3101" i="3"/>
  <c r="M3093" i="3"/>
  <c r="J3093" i="3"/>
  <c r="M3089" i="3"/>
  <c r="J3089" i="3"/>
  <c r="M3085" i="3"/>
  <c r="J3085" i="3"/>
  <c r="J2934" i="3"/>
  <c r="M2934" i="3"/>
  <c r="J2918" i="3"/>
  <c r="M2918" i="3"/>
  <c r="J2902" i="3"/>
  <c r="M2902" i="3"/>
  <c r="J2886" i="3"/>
  <c r="M2886" i="3"/>
  <c r="J2870" i="3"/>
  <c r="M2870" i="3"/>
  <c r="J2854" i="3"/>
  <c r="M2854" i="3"/>
  <c r="J2838" i="3"/>
  <c r="M2838" i="3"/>
  <c r="J2822" i="3"/>
  <c r="M2822" i="3"/>
  <c r="J2806" i="3"/>
  <c r="M2806" i="3"/>
  <c r="J2790" i="3"/>
  <c r="M2790" i="3"/>
  <c r="J2774" i="3"/>
  <c r="M2774" i="3"/>
  <c r="J2758" i="3"/>
  <c r="M2758" i="3"/>
  <c r="J2732" i="3"/>
  <c r="M2732" i="3"/>
  <c r="J2726" i="3"/>
  <c r="M2726" i="3"/>
  <c r="J2700" i="3"/>
  <c r="M2700" i="3"/>
  <c r="J2694" i="3"/>
  <c r="M2694" i="3"/>
  <c r="J2668" i="3"/>
  <c r="M2668" i="3"/>
  <c r="J3090" i="3"/>
  <c r="M3090" i="3"/>
  <c r="J3086" i="3"/>
  <c r="M3086" i="3"/>
  <c r="J3082" i="3"/>
  <c r="M3082" i="3"/>
  <c r="J3078" i="3"/>
  <c r="M3078" i="3"/>
  <c r="J3074" i="3"/>
  <c r="M3074" i="3"/>
  <c r="J3070" i="3"/>
  <c r="M3070" i="3"/>
  <c r="J3068" i="3"/>
  <c r="M3068" i="3"/>
  <c r="J3066" i="3"/>
  <c r="M3066" i="3"/>
  <c r="J3064" i="3"/>
  <c r="M3064" i="3"/>
  <c r="J3062" i="3"/>
  <c r="M3062" i="3"/>
  <c r="J3060" i="3"/>
  <c r="M3060" i="3"/>
  <c r="J3058" i="3"/>
  <c r="M3058" i="3"/>
  <c r="J3056" i="3"/>
  <c r="M3056" i="3"/>
  <c r="J3054" i="3"/>
  <c r="M3054" i="3"/>
  <c r="J3052" i="3"/>
  <c r="M3052" i="3"/>
  <c r="J3050" i="3"/>
  <c r="M3050" i="3"/>
  <c r="J3048" i="3"/>
  <c r="M3048" i="3"/>
  <c r="J3046" i="3"/>
  <c r="M3046" i="3"/>
  <c r="J3044" i="3"/>
  <c r="M3044" i="3"/>
  <c r="J3042" i="3"/>
  <c r="M3042" i="3"/>
  <c r="J3040" i="3"/>
  <c r="M3040" i="3"/>
  <c r="M2971" i="3"/>
  <c r="J2971" i="3"/>
  <c r="M2967" i="3"/>
  <c r="J2967" i="3"/>
  <c r="M2963" i="3"/>
  <c r="J2963" i="3"/>
  <c r="M2959" i="3"/>
  <c r="J2959" i="3"/>
  <c r="M2955" i="3"/>
  <c r="J2955" i="3"/>
  <c r="M2951" i="3"/>
  <c r="J2951" i="3"/>
  <c r="M2947" i="3"/>
  <c r="J2947" i="3"/>
  <c r="J2932" i="3"/>
  <c r="M2932" i="3"/>
  <c r="J2916" i="3"/>
  <c r="M2916" i="3"/>
  <c r="J2900" i="3"/>
  <c r="M2900" i="3"/>
  <c r="J2884" i="3"/>
  <c r="M2884" i="3"/>
  <c r="J2868" i="3"/>
  <c r="M2868" i="3"/>
  <c r="J2852" i="3"/>
  <c r="M2852" i="3"/>
  <c r="J2836" i="3"/>
  <c r="M2836" i="3"/>
  <c r="J2820" i="3"/>
  <c r="M2820" i="3"/>
  <c r="J2804" i="3"/>
  <c r="M2804" i="3"/>
  <c r="J2788" i="3"/>
  <c r="M2788" i="3"/>
  <c r="J2772" i="3"/>
  <c r="M2772" i="3"/>
  <c r="J2756" i="3"/>
  <c r="M2756" i="3"/>
  <c r="J2740" i="3"/>
  <c r="M2740" i="3"/>
  <c r="J2734" i="3"/>
  <c r="M2734" i="3"/>
  <c r="J2708" i="3"/>
  <c r="M2708" i="3"/>
  <c r="J2702" i="3"/>
  <c r="M2702" i="3"/>
  <c r="J2676" i="3"/>
  <c r="M2676" i="3"/>
  <c r="J2670" i="3"/>
  <c r="M2670" i="3"/>
  <c r="M3187" i="3"/>
  <c r="M3179" i="3"/>
  <c r="M3171" i="3"/>
  <c r="M3163" i="3"/>
  <c r="M3155" i="3"/>
  <c r="M3147" i="3"/>
  <c r="M3139" i="3"/>
  <c r="M3131" i="3"/>
  <c r="M3123" i="3"/>
  <c r="M3115" i="3"/>
  <c r="M3107" i="3"/>
  <c r="M3099" i="3"/>
  <c r="M3091" i="3"/>
  <c r="J3091" i="3"/>
  <c r="M3087" i="3"/>
  <c r="J3087" i="3"/>
  <c r="M3083" i="3"/>
  <c r="J3083" i="3"/>
  <c r="M3079" i="3"/>
  <c r="M3075" i="3"/>
  <c r="M3071" i="3"/>
  <c r="M3069" i="3"/>
  <c r="M3067" i="3"/>
  <c r="M3065" i="3"/>
  <c r="M3063" i="3"/>
  <c r="M3061" i="3"/>
  <c r="M3059" i="3"/>
  <c r="M3057" i="3"/>
  <c r="M3055" i="3"/>
  <c r="M3053" i="3"/>
  <c r="M3051" i="3"/>
  <c r="M3049" i="3"/>
  <c r="M3047" i="3"/>
  <c r="M3045" i="3"/>
  <c r="J2942" i="3"/>
  <c r="M2942" i="3"/>
  <c r="J2926" i="3"/>
  <c r="M2926" i="3"/>
  <c r="J2910" i="3"/>
  <c r="M2910" i="3"/>
  <c r="J2894" i="3"/>
  <c r="M2894" i="3"/>
  <c r="J2878" i="3"/>
  <c r="M2878" i="3"/>
  <c r="J2862" i="3"/>
  <c r="M2862" i="3"/>
  <c r="J2846" i="3"/>
  <c r="M2846" i="3"/>
  <c r="J2830" i="3"/>
  <c r="M2830" i="3"/>
  <c r="J2814" i="3"/>
  <c r="M2814" i="3"/>
  <c r="J2798" i="3"/>
  <c r="M2798" i="3"/>
  <c r="J2782" i="3"/>
  <c r="M2782" i="3"/>
  <c r="J2766" i="3"/>
  <c r="M2766" i="3"/>
  <c r="J2750" i="3"/>
  <c r="M2750" i="3"/>
  <c r="J2742" i="3"/>
  <c r="M2742" i="3"/>
  <c r="J2716" i="3"/>
  <c r="M2716" i="3"/>
  <c r="J2710" i="3"/>
  <c r="M2710" i="3"/>
  <c r="J2684" i="3"/>
  <c r="M2684" i="3"/>
  <c r="J2678" i="3"/>
  <c r="M2678" i="3"/>
  <c r="M3188" i="3"/>
  <c r="M3185" i="3"/>
  <c r="J3183" i="3"/>
  <c r="M3180" i="3"/>
  <c r="M3177" i="3"/>
  <c r="J3175" i="3"/>
  <c r="M3172" i="3"/>
  <c r="M3169" i="3"/>
  <c r="J3167" i="3"/>
  <c r="M3164" i="3"/>
  <c r="M3161" i="3"/>
  <c r="J3159" i="3"/>
  <c r="M3156" i="3"/>
  <c r="M3153" i="3"/>
  <c r="J3151" i="3"/>
  <c r="M3148" i="3"/>
  <c r="M3145" i="3"/>
  <c r="J3143" i="3"/>
  <c r="M3140" i="3"/>
  <c r="M3137" i="3"/>
  <c r="J3135" i="3"/>
  <c r="M3132" i="3"/>
  <c r="M3129" i="3"/>
  <c r="J3127" i="3"/>
  <c r="M3124" i="3"/>
  <c r="M3121" i="3"/>
  <c r="J3119" i="3"/>
  <c r="M3116" i="3"/>
  <c r="M3113" i="3"/>
  <c r="J3111" i="3"/>
  <c r="M3108" i="3"/>
  <c r="M3105" i="3"/>
  <c r="J3103" i="3"/>
  <c r="M3100" i="3"/>
  <c r="M3097" i="3"/>
  <c r="J3095" i="3"/>
  <c r="J3092" i="3"/>
  <c r="M3092" i="3"/>
  <c r="J3088" i="3"/>
  <c r="M3088" i="3"/>
  <c r="J3084" i="3"/>
  <c r="M3084" i="3"/>
  <c r="J3080" i="3"/>
  <c r="M3080" i="3"/>
  <c r="J3076" i="3"/>
  <c r="M3076" i="3"/>
  <c r="J3072" i="3"/>
  <c r="M3072" i="3"/>
  <c r="M2969" i="3"/>
  <c r="J2969" i="3"/>
  <c r="M2965" i="3"/>
  <c r="J2965" i="3"/>
  <c r="M2961" i="3"/>
  <c r="J2961" i="3"/>
  <c r="M2957" i="3"/>
  <c r="J2957" i="3"/>
  <c r="M2953" i="3"/>
  <c r="J2953" i="3"/>
  <c r="M2949" i="3"/>
  <c r="J2949" i="3"/>
  <c r="J2940" i="3"/>
  <c r="M2940" i="3"/>
  <c r="J2924" i="3"/>
  <c r="M2924" i="3"/>
  <c r="J2908" i="3"/>
  <c r="M2908" i="3"/>
  <c r="J2892" i="3"/>
  <c r="M2892" i="3"/>
  <c r="J2876" i="3"/>
  <c r="M2876" i="3"/>
  <c r="J2860" i="3"/>
  <c r="M2860" i="3"/>
  <c r="J2844" i="3"/>
  <c r="M2844" i="3"/>
  <c r="J2828" i="3"/>
  <c r="M2828" i="3"/>
  <c r="J2812" i="3"/>
  <c r="M2812" i="3"/>
  <c r="J2796" i="3"/>
  <c r="M2796" i="3"/>
  <c r="J2780" i="3"/>
  <c r="M2780" i="3"/>
  <c r="J2764" i="3"/>
  <c r="M2764" i="3"/>
  <c r="J2748" i="3"/>
  <c r="M2748" i="3"/>
  <c r="J2724" i="3"/>
  <c r="M2724" i="3"/>
  <c r="J2718" i="3"/>
  <c r="M2718" i="3"/>
  <c r="J2692" i="3"/>
  <c r="M2692" i="3"/>
  <c r="J2686" i="3"/>
  <c r="M2686" i="3"/>
  <c r="J3081" i="3"/>
  <c r="J3079" i="3"/>
  <c r="J3077" i="3"/>
  <c r="J3075" i="3"/>
  <c r="J3073" i="3"/>
  <c r="J3071" i="3"/>
  <c r="M3038" i="3"/>
  <c r="M3036" i="3"/>
  <c r="M3034" i="3"/>
  <c r="M3032" i="3"/>
  <c r="M3030" i="3"/>
  <c r="M3028" i="3"/>
  <c r="M3026" i="3"/>
  <c r="M3024" i="3"/>
  <c r="M3022" i="3"/>
  <c r="M3020" i="3"/>
  <c r="M3018" i="3"/>
  <c r="M3016" i="3"/>
  <c r="M3014" i="3"/>
  <c r="M3012" i="3"/>
  <c r="M3010" i="3"/>
  <c r="M3008" i="3"/>
  <c r="M3006" i="3"/>
  <c r="M3004" i="3"/>
  <c r="M3002" i="3"/>
  <c r="M3000" i="3"/>
  <c r="M2998" i="3"/>
  <c r="M2996" i="3"/>
  <c r="M2994" i="3"/>
  <c r="M2992" i="3"/>
  <c r="M2990" i="3"/>
  <c r="M2988" i="3"/>
  <c r="M2986" i="3"/>
  <c r="M2984" i="3"/>
  <c r="M2982" i="3"/>
  <c r="M2980" i="3"/>
  <c r="M2978" i="3"/>
  <c r="M2976" i="3"/>
  <c r="M2974" i="3"/>
  <c r="M2972" i="3"/>
  <c r="M2970" i="3"/>
  <c r="M2968" i="3"/>
  <c r="M2966" i="3"/>
  <c r="M2964" i="3"/>
  <c r="M2962" i="3"/>
  <c r="M2960" i="3"/>
  <c r="M2958" i="3"/>
  <c r="M2956" i="3"/>
  <c r="M2954" i="3"/>
  <c r="M2952" i="3"/>
  <c r="M2950" i="3"/>
  <c r="M2948" i="3"/>
  <c r="M2946" i="3"/>
  <c r="M2793" i="3"/>
  <c r="M2785" i="3"/>
  <c r="M2777" i="3"/>
  <c r="M2769" i="3"/>
  <c r="M2761" i="3"/>
  <c r="M2753" i="3"/>
  <c r="M2745" i="3"/>
  <c r="M2737" i="3"/>
  <c r="M2729" i="3"/>
  <c r="M2721" i="3"/>
  <c r="M2713" i="3"/>
  <c r="M2705" i="3"/>
  <c r="M2697" i="3"/>
  <c r="M2689" i="3"/>
  <c r="M2681" i="3"/>
  <c r="M2673" i="3"/>
  <c r="M2654" i="3"/>
  <c r="J2642" i="3"/>
  <c r="M2642" i="3"/>
  <c r="M2635" i="3"/>
  <c r="J2635" i="3"/>
  <c r="J2628" i="3"/>
  <c r="M2628" i="3"/>
  <c r="M2622" i="3"/>
  <c r="J2610" i="3"/>
  <c r="M2610" i="3"/>
  <c r="M2603" i="3"/>
  <c r="J2603" i="3"/>
  <c r="J2596" i="3"/>
  <c r="M2596" i="3"/>
  <c r="M2590" i="3"/>
  <c r="J2578" i="3"/>
  <c r="M2578" i="3"/>
  <c r="M2571" i="3"/>
  <c r="J2571" i="3"/>
  <c r="J2564" i="3"/>
  <c r="M2564" i="3"/>
  <c r="M2558" i="3"/>
  <c r="J2546" i="3"/>
  <c r="M2546" i="3"/>
  <c r="M2539" i="3"/>
  <c r="J2539" i="3"/>
  <c r="J2532" i="3"/>
  <c r="M2532" i="3"/>
  <c r="J2516" i="3"/>
  <c r="M2516" i="3"/>
  <c r="J2500" i="3"/>
  <c r="M2500" i="3"/>
  <c r="J2484" i="3"/>
  <c r="M2484" i="3"/>
  <c r="J2468" i="3"/>
  <c r="M2468" i="3"/>
  <c r="M2943" i="3"/>
  <c r="M2938" i="3"/>
  <c r="M2935" i="3"/>
  <c r="M2930" i="3"/>
  <c r="M2927" i="3"/>
  <c r="M2922" i="3"/>
  <c r="M2919" i="3"/>
  <c r="M2914" i="3"/>
  <c r="M2911" i="3"/>
  <c r="M2906" i="3"/>
  <c r="M2903" i="3"/>
  <c r="M2898" i="3"/>
  <c r="M2895" i="3"/>
  <c r="M2890" i="3"/>
  <c r="M2887" i="3"/>
  <c r="M2882" i="3"/>
  <c r="M2879" i="3"/>
  <c r="M2874" i="3"/>
  <c r="M2871" i="3"/>
  <c r="M2866" i="3"/>
  <c r="M2863" i="3"/>
  <c r="M2858" i="3"/>
  <c r="M2855" i="3"/>
  <c r="M2850" i="3"/>
  <c r="M2847" i="3"/>
  <c r="M2842" i="3"/>
  <c r="M2839" i="3"/>
  <c r="M2834" i="3"/>
  <c r="M2831" i="3"/>
  <c r="M2826" i="3"/>
  <c r="M2823" i="3"/>
  <c r="M2818" i="3"/>
  <c r="M2815" i="3"/>
  <c r="M2810" i="3"/>
  <c r="M2807" i="3"/>
  <c r="M2802" i="3"/>
  <c r="M2799" i="3"/>
  <c r="J2797" i="3"/>
  <c r="M2794" i="3"/>
  <c r="M2791" i="3"/>
  <c r="J2789" i="3"/>
  <c r="M2786" i="3"/>
  <c r="M2783" i="3"/>
  <c r="J2781" i="3"/>
  <c r="M2778" i="3"/>
  <c r="M2775" i="3"/>
  <c r="J2773" i="3"/>
  <c r="M2770" i="3"/>
  <c r="M2767" i="3"/>
  <c r="J2765" i="3"/>
  <c r="M2762" i="3"/>
  <c r="M2759" i="3"/>
  <c r="J2757" i="3"/>
  <c r="M2754" i="3"/>
  <c r="M2751" i="3"/>
  <c r="J2749" i="3"/>
  <c r="M2746" i="3"/>
  <c r="M2743" i="3"/>
  <c r="M2738" i="3"/>
  <c r="M2735" i="3"/>
  <c r="M2730" i="3"/>
  <c r="M2727" i="3"/>
  <c r="M2722" i="3"/>
  <c r="M2719" i="3"/>
  <c r="M2714" i="3"/>
  <c r="M2711" i="3"/>
  <c r="M2706" i="3"/>
  <c r="M2703" i="3"/>
  <c r="M2698" i="3"/>
  <c r="M2695" i="3"/>
  <c r="M2690" i="3"/>
  <c r="M2687" i="3"/>
  <c r="M2682" i="3"/>
  <c r="M2679" i="3"/>
  <c r="M2674" i="3"/>
  <c r="M2671" i="3"/>
  <c r="M2666" i="3"/>
  <c r="M2664" i="3"/>
  <c r="M2662" i="3"/>
  <c r="M2660" i="3"/>
  <c r="M2658" i="3"/>
  <c r="J2650" i="3"/>
  <c r="M2650" i="3"/>
  <c r="M2643" i="3"/>
  <c r="J2643" i="3"/>
  <c r="J2636" i="3"/>
  <c r="M2636" i="3"/>
  <c r="M2630" i="3"/>
  <c r="J2618" i="3"/>
  <c r="M2618" i="3"/>
  <c r="M2611" i="3"/>
  <c r="J2611" i="3"/>
  <c r="J2604" i="3"/>
  <c r="M2604" i="3"/>
  <c r="M2598" i="3"/>
  <c r="J2586" i="3"/>
  <c r="M2586" i="3"/>
  <c r="M2579" i="3"/>
  <c r="J2579" i="3"/>
  <c r="J2572" i="3"/>
  <c r="M2572" i="3"/>
  <c r="M2566" i="3"/>
  <c r="J2554" i="3"/>
  <c r="M2554" i="3"/>
  <c r="M2547" i="3"/>
  <c r="J2547" i="3"/>
  <c r="J2540" i="3"/>
  <c r="M2540" i="3"/>
  <c r="M2534" i="3"/>
  <c r="J2526" i="3"/>
  <c r="M2526" i="3"/>
  <c r="J2510" i="3"/>
  <c r="M2510" i="3"/>
  <c r="J2494" i="3"/>
  <c r="M2494" i="3"/>
  <c r="J2478" i="3"/>
  <c r="M2478" i="3"/>
  <c r="J2462" i="3"/>
  <c r="M2462" i="3"/>
  <c r="M2944" i="3"/>
  <c r="M2941" i="3"/>
  <c r="J2939" i="3"/>
  <c r="M2936" i="3"/>
  <c r="M2933" i="3"/>
  <c r="J2931" i="3"/>
  <c r="M2928" i="3"/>
  <c r="M2925" i="3"/>
  <c r="J2923" i="3"/>
  <c r="M2920" i="3"/>
  <c r="M2917" i="3"/>
  <c r="J2915" i="3"/>
  <c r="M2912" i="3"/>
  <c r="M2909" i="3"/>
  <c r="J2907" i="3"/>
  <c r="M2904" i="3"/>
  <c r="M2901" i="3"/>
  <c r="J2899" i="3"/>
  <c r="M2896" i="3"/>
  <c r="M2893" i="3"/>
  <c r="J2891" i="3"/>
  <c r="M2888" i="3"/>
  <c r="M2885" i="3"/>
  <c r="J2883" i="3"/>
  <c r="M2880" i="3"/>
  <c r="M2877" i="3"/>
  <c r="J2875" i="3"/>
  <c r="M2872" i="3"/>
  <c r="M2869" i="3"/>
  <c r="J2867" i="3"/>
  <c r="M2864" i="3"/>
  <c r="M2861" i="3"/>
  <c r="J2859" i="3"/>
  <c r="M2856" i="3"/>
  <c r="M2853" i="3"/>
  <c r="J2851" i="3"/>
  <c r="M2848" i="3"/>
  <c r="M2845" i="3"/>
  <c r="J2843" i="3"/>
  <c r="M2840" i="3"/>
  <c r="M2837" i="3"/>
  <c r="J2835" i="3"/>
  <c r="M2832" i="3"/>
  <c r="M2829" i="3"/>
  <c r="J2827" i="3"/>
  <c r="M2824" i="3"/>
  <c r="M2821" i="3"/>
  <c r="J2819" i="3"/>
  <c r="M2816" i="3"/>
  <c r="M2813" i="3"/>
  <c r="J2811" i="3"/>
  <c r="M2808" i="3"/>
  <c r="M2805" i="3"/>
  <c r="J2803" i="3"/>
  <c r="M2800" i="3"/>
  <c r="J2795" i="3"/>
  <c r="J2787" i="3"/>
  <c r="J2779" i="3"/>
  <c r="J2771" i="3"/>
  <c r="J2763" i="3"/>
  <c r="J2755" i="3"/>
  <c r="J2747" i="3"/>
  <c r="M2651" i="3"/>
  <c r="J2651" i="3"/>
  <c r="J2644" i="3"/>
  <c r="M2644" i="3"/>
  <c r="J2626" i="3"/>
  <c r="M2626" i="3"/>
  <c r="M2619" i="3"/>
  <c r="J2619" i="3"/>
  <c r="J2612" i="3"/>
  <c r="M2612" i="3"/>
  <c r="J2594" i="3"/>
  <c r="M2594" i="3"/>
  <c r="M2587" i="3"/>
  <c r="J2587" i="3"/>
  <c r="J2580" i="3"/>
  <c r="M2580" i="3"/>
  <c r="J2562" i="3"/>
  <c r="M2562" i="3"/>
  <c r="M2555" i="3"/>
  <c r="J2555" i="3"/>
  <c r="J2548" i="3"/>
  <c r="M2548" i="3"/>
  <c r="J2530" i="3"/>
  <c r="M2530" i="3"/>
  <c r="J2524" i="3"/>
  <c r="M2524" i="3"/>
  <c r="J2508" i="3"/>
  <c r="M2508" i="3"/>
  <c r="J2492" i="3"/>
  <c r="M2492" i="3"/>
  <c r="J2476" i="3"/>
  <c r="M2476" i="3"/>
  <c r="J2460" i="3"/>
  <c r="M2460" i="3"/>
  <c r="J2652" i="3"/>
  <c r="M2652" i="3"/>
  <c r="J2634" i="3"/>
  <c r="M2634" i="3"/>
  <c r="M2627" i="3"/>
  <c r="J2627" i="3"/>
  <c r="J2620" i="3"/>
  <c r="M2620" i="3"/>
  <c r="J2602" i="3"/>
  <c r="M2602" i="3"/>
  <c r="M2595" i="3"/>
  <c r="J2595" i="3"/>
  <c r="J2588" i="3"/>
  <c r="M2588" i="3"/>
  <c r="J2570" i="3"/>
  <c r="M2570" i="3"/>
  <c r="M2563" i="3"/>
  <c r="J2563" i="3"/>
  <c r="J2556" i="3"/>
  <c r="M2556" i="3"/>
  <c r="J2538" i="3"/>
  <c r="M2538" i="3"/>
  <c r="M2531" i="3"/>
  <c r="J2531" i="3"/>
  <c r="J2518" i="3"/>
  <c r="M2518" i="3"/>
  <c r="J2502" i="3"/>
  <c r="M2502" i="3"/>
  <c r="J2486" i="3"/>
  <c r="M2486" i="3"/>
  <c r="J2470" i="3"/>
  <c r="M2470" i="3"/>
  <c r="J2523" i="3"/>
  <c r="J2515" i="3"/>
  <c r="J2507" i="3"/>
  <c r="J2499" i="3"/>
  <c r="J2491" i="3"/>
  <c r="J2483" i="3"/>
  <c r="J2475" i="3"/>
  <c r="J2467" i="3"/>
  <c r="J2459" i="3"/>
  <c r="J2457" i="3"/>
  <c r="J2455" i="3"/>
  <c r="J2453" i="3"/>
  <c r="J2451" i="3"/>
  <c r="J2449" i="3"/>
  <c r="J2447" i="3"/>
  <c r="J2445" i="3"/>
  <c r="J2443" i="3"/>
  <c r="J2441" i="3"/>
  <c r="J2439" i="3"/>
  <c r="J2437" i="3"/>
  <c r="J2435" i="3"/>
  <c r="J2433" i="3"/>
  <c r="J2431" i="3"/>
  <c r="J2429" i="3"/>
  <c r="J2427" i="3"/>
  <c r="J2425" i="3"/>
  <c r="J2423" i="3"/>
  <c r="J2421" i="3"/>
  <c r="J2419" i="3"/>
  <c r="J2417" i="3"/>
  <c r="J2415" i="3"/>
  <c r="J2413" i="3"/>
  <c r="J2411" i="3"/>
  <c r="J2409" i="3"/>
  <c r="J2407" i="3"/>
  <c r="J2405" i="3"/>
  <c r="J2403" i="3"/>
  <c r="J2401" i="3"/>
  <c r="J2399" i="3"/>
  <c r="J2397" i="3"/>
  <c r="J2395" i="3"/>
  <c r="J2393" i="3"/>
  <c r="J2391" i="3"/>
  <c r="J2389" i="3"/>
  <c r="J2387" i="3"/>
  <c r="J2385" i="3"/>
  <c r="J2383" i="3"/>
  <c r="J2381" i="3"/>
  <c r="J2379" i="3"/>
  <c r="J2377" i="3"/>
  <c r="J2375" i="3"/>
  <c r="J2373" i="3"/>
  <c r="M2649" i="3"/>
  <c r="M2641" i="3"/>
  <c r="M2633" i="3"/>
  <c r="M2625" i="3"/>
  <c r="M2617" i="3"/>
  <c r="M2609" i="3"/>
  <c r="M2601" i="3"/>
  <c r="M2593" i="3"/>
  <c r="M2585" i="3"/>
  <c r="M2577" i="3"/>
  <c r="M2569" i="3"/>
  <c r="M2561" i="3"/>
  <c r="M2553" i="3"/>
  <c r="M2545" i="3"/>
  <c r="M2537" i="3"/>
  <c r="M2529" i="3"/>
  <c r="M2521" i="3"/>
  <c r="M2513" i="3"/>
  <c r="M2505" i="3"/>
  <c r="M2497" i="3"/>
  <c r="M2489" i="3"/>
  <c r="M2481" i="3"/>
  <c r="M2473" i="3"/>
  <c r="M2465" i="3"/>
  <c r="J2208" i="3"/>
  <c r="M2208" i="3"/>
  <c r="M2655" i="3"/>
  <c r="J2653" i="3"/>
  <c r="M2647" i="3"/>
  <c r="J2645" i="3"/>
  <c r="M2639" i="3"/>
  <c r="J2637" i="3"/>
  <c r="M2631" i="3"/>
  <c r="J2629" i="3"/>
  <c r="M2623" i="3"/>
  <c r="J2621" i="3"/>
  <c r="M2615" i="3"/>
  <c r="J2613" i="3"/>
  <c r="M2607" i="3"/>
  <c r="J2605" i="3"/>
  <c r="M2599" i="3"/>
  <c r="J2597" i="3"/>
  <c r="M2591" i="3"/>
  <c r="J2589" i="3"/>
  <c r="M2583" i="3"/>
  <c r="J2581" i="3"/>
  <c r="M2575" i="3"/>
  <c r="J2573" i="3"/>
  <c r="M2567" i="3"/>
  <c r="J2565" i="3"/>
  <c r="M2559" i="3"/>
  <c r="J2557" i="3"/>
  <c r="M2551" i="3"/>
  <c r="J2549" i="3"/>
  <c r="M2543" i="3"/>
  <c r="J2541" i="3"/>
  <c r="M2535" i="3"/>
  <c r="J2533" i="3"/>
  <c r="M2527" i="3"/>
  <c r="J2525" i="3"/>
  <c r="M2522" i="3"/>
  <c r="M2519" i="3"/>
  <c r="J2517" i="3"/>
  <c r="M2514" i="3"/>
  <c r="M2511" i="3"/>
  <c r="J2509" i="3"/>
  <c r="M2506" i="3"/>
  <c r="M2503" i="3"/>
  <c r="J2501" i="3"/>
  <c r="M2498" i="3"/>
  <c r="M2495" i="3"/>
  <c r="J2493" i="3"/>
  <c r="M2490" i="3"/>
  <c r="M2487" i="3"/>
  <c r="J2485" i="3"/>
  <c r="M2482" i="3"/>
  <c r="M2479" i="3"/>
  <c r="J2477" i="3"/>
  <c r="M2474" i="3"/>
  <c r="M2471" i="3"/>
  <c r="J2469" i="3"/>
  <c r="M2466" i="3"/>
  <c r="M2463" i="3"/>
  <c r="J2461" i="3"/>
  <c r="M2458" i="3"/>
  <c r="M2456" i="3"/>
  <c r="M2454" i="3"/>
  <c r="M2452" i="3"/>
  <c r="M2450" i="3"/>
  <c r="M2448" i="3"/>
  <c r="M2446" i="3"/>
  <c r="M2444" i="3"/>
  <c r="M2442" i="3"/>
  <c r="M2440" i="3"/>
  <c r="M2438" i="3"/>
  <c r="M2436" i="3"/>
  <c r="M2434" i="3"/>
  <c r="M2432" i="3"/>
  <c r="M2430" i="3"/>
  <c r="M2428" i="3"/>
  <c r="M2426" i="3"/>
  <c r="M2424" i="3"/>
  <c r="M2422" i="3"/>
  <c r="M2420" i="3"/>
  <c r="M2418" i="3"/>
  <c r="M2416" i="3"/>
  <c r="M2414" i="3"/>
  <c r="M2412" i="3"/>
  <c r="M2410" i="3"/>
  <c r="M2408" i="3"/>
  <c r="M2406" i="3"/>
  <c r="M2404" i="3"/>
  <c r="M2402" i="3"/>
  <c r="M2400" i="3"/>
  <c r="M2398" i="3"/>
  <c r="M2396" i="3"/>
  <c r="M2394" i="3"/>
  <c r="M2392" i="3"/>
  <c r="M2390" i="3"/>
  <c r="M2388" i="3"/>
  <c r="M2386" i="3"/>
  <c r="M2384" i="3"/>
  <c r="M2382" i="3"/>
  <c r="M2380" i="3"/>
  <c r="M2378" i="3"/>
  <c r="M2376" i="3"/>
  <c r="M2374" i="3"/>
  <c r="M2372" i="3"/>
  <c r="M2370" i="3"/>
  <c r="M2368" i="3"/>
  <c r="M2366" i="3"/>
  <c r="M2364" i="3"/>
  <c r="M2362" i="3"/>
  <c r="M2360" i="3"/>
  <c r="M2358" i="3"/>
  <c r="M2356" i="3"/>
  <c r="M2354" i="3"/>
  <c r="M2352" i="3"/>
  <c r="M2350" i="3"/>
  <c r="M2348" i="3"/>
  <c r="M2346" i="3"/>
  <c r="M2344" i="3"/>
  <c r="M2342" i="3"/>
  <c r="M2340" i="3"/>
  <c r="M2338" i="3"/>
  <c r="M2336" i="3"/>
  <c r="M2334" i="3"/>
  <c r="M2332" i="3"/>
  <c r="M2330" i="3"/>
  <c r="M2328" i="3"/>
  <c r="M2326" i="3"/>
  <c r="M2324" i="3"/>
  <c r="M2322" i="3"/>
  <c r="M2320" i="3"/>
  <c r="M2318" i="3"/>
  <c r="M2316" i="3"/>
  <c r="M2314" i="3"/>
  <c r="M2312" i="3"/>
  <c r="M2310" i="3"/>
  <c r="M2308" i="3"/>
  <c r="M2306" i="3"/>
  <c r="M2304" i="3"/>
  <c r="M2302" i="3"/>
  <c r="M2300" i="3"/>
  <c r="M2298" i="3"/>
  <c r="M2296" i="3"/>
  <c r="M2294" i="3"/>
  <c r="M2292" i="3"/>
  <c r="M2290" i="3"/>
  <c r="M2288" i="3"/>
  <c r="M2286" i="3"/>
  <c r="M2284" i="3"/>
  <c r="M2282" i="3"/>
  <c r="M2280" i="3"/>
  <c r="M2278" i="3"/>
  <c r="M2276" i="3"/>
  <c r="M2274" i="3"/>
  <c r="M2272" i="3"/>
  <c r="M2270" i="3"/>
  <c r="M2268" i="3"/>
  <c r="M2266" i="3"/>
  <c r="M2264" i="3"/>
  <c r="M2262" i="3"/>
  <c r="M2260" i="3"/>
  <c r="M2258" i="3"/>
  <c r="M2256" i="3"/>
  <c r="M2254" i="3"/>
  <c r="M2252" i="3"/>
  <c r="M2250" i="3"/>
  <c r="M2248" i="3"/>
  <c r="M2246" i="3"/>
  <c r="M2244" i="3"/>
  <c r="M2242" i="3"/>
  <c r="M2240" i="3"/>
  <c r="M2238" i="3"/>
  <c r="M2236" i="3"/>
  <c r="M2234" i="3"/>
  <c r="M2232" i="3"/>
  <c r="M2230" i="3"/>
  <c r="M2228" i="3"/>
  <c r="M2226" i="3"/>
  <c r="M2224" i="3"/>
  <c r="M2222" i="3"/>
  <c r="M2220" i="3"/>
  <c r="M2218" i="3"/>
  <c r="M2216" i="3"/>
  <c r="M2214" i="3"/>
  <c r="M2212" i="3"/>
  <c r="M2210" i="3"/>
  <c r="M2204" i="3"/>
  <c r="J2204" i="3"/>
  <c r="M2200" i="3"/>
  <c r="J2200" i="3"/>
  <c r="M2196" i="3"/>
  <c r="J2196" i="3"/>
  <c r="M2192" i="3"/>
  <c r="J2192" i="3"/>
  <c r="M2188" i="3"/>
  <c r="J2188" i="3"/>
  <c r="M2184" i="3"/>
  <c r="J2184" i="3"/>
  <c r="M2180" i="3"/>
  <c r="J2180" i="3"/>
  <c r="M2176" i="3"/>
  <c r="J2176" i="3"/>
  <c r="M2172" i="3"/>
  <c r="J2172" i="3"/>
  <c r="M2168" i="3"/>
  <c r="J2168" i="3"/>
  <c r="M2164" i="3"/>
  <c r="J2164" i="3"/>
  <c r="M2160" i="3"/>
  <c r="J2160" i="3"/>
  <c r="M2156" i="3"/>
  <c r="J2156" i="3"/>
  <c r="M2152" i="3"/>
  <c r="J2152" i="3"/>
  <c r="M2148" i="3"/>
  <c r="J2148" i="3"/>
  <c r="M2144" i="3"/>
  <c r="J2144" i="3"/>
  <c r="M2140" i="3"/>
  <c r="J2140" i="3"/>
  <c r="M2136" i="3"/>
  <c r="J2136" i="3"/>
  <c r="M2132" i="3"/>
  <c r="J2132" i="3"/>
  <c r="M2128" i="3"/>
  <c r="J2128" i="3"/>
  <c r="M2124" i="3"/>
  <c r="J2124" i="3"/>
  <c r="M2120" i="3"/>
  <c r="J2120" i="3"/>
  <c r="M2116" i="3"/>
  <c r="J2116" i="3"/>
  <c r="M2112" i="3"/>
  <c r="J2112" i="3"/>
  <c r="M2108" i="3"/>
  <c r="J2108" i="3"/>
  <c r="M2104" i="3"/>
  <c r="J2104" i="3"/>
  <c r="M2004" i="3"/>
  <c r="J2004" i="3"/>
  <c r="M1996" i="3"/>
  <c r="J1996" i="3"/>
  <c r="J1991" i="3"/>
  <c r="M1991" i="3"/>
  <c r="J1987" i="3"/>
  <c r="M1987" i="3"/>
  <c r="M2205" i="3"/>
  <c r="J2201" i="3"/>
  <c r="M2201" i="3"/>
  <c r="J2197" i="3"/>
  <c r="M2197" i="3"/>
  <c r="J2193" i="3"/>
  <c r="M2193" i="3"/>
  <c r="J2189" i="3"/>
  <c r="M2189" i="3"/>
  <c r="J2185" i="3"/>
  <c r="M2185" i="3"/>
  <c r="J2181" i="3"/>
  <c r="M2181" i="3"/>
  <c r="J2177" i="3"/>
  <c r="M2177" i="3"/>
  <c r="J2173" i="3"/>
  <c r="M2173" i="3"/>
  <c r="J2169" i="3"/>
  <c r="M2169" i="3"/>
  <c r="J2165" i="3"/>
  <c r="M2165" i="3"/>
  <c r="J2161" i="3"/>
  <c r="M2161" i="3"/>
  <c r="J2157" i="3"/>
  <c r="M2157" i="3"/>
  <c r="J2153" i="3"/>
  <c r="M2153" i="3"/>
  <c r="J2149" i="3"/>
  <c r="M2149" i="3"/>
  <c r="J2145" i="3"/>
  <c r="M2145" i="3"/>
  <c r="J2141" i="3"/>
  <c r="M2141" i="3"/>
  <c r="J2137" i="3"/>
  <c r="M2137" i="3"/>
  <c r="J2133" i="3"/>
  <c r="M2133" i="3"/>
  <c r="J2129" i="3"/>
  <c r="M2129" i="3"/>
  <c r="J2125" i="3"/>
  <c r="M2125" i="3"/>
  <c r="J2121" i="3"/>
  <c r="M2121" i="3"/>
  <c r="J2117" i="3"/>
  <c r="M2117" i="3"/>
  <c r="J2113" i="3"/>
  <c r="M2113" i="3"/>
  <c r="J2109" i="3"/>
  <c r="M2109" i="3"/>
  <c r="J2105" i="3"/>
  <c r="M2105" i="3"/>
  <c r="M1998" i="3"/>
  <c r="J1998" i="3"/>
  <c r="M1992" i="3"/>
  <c r="J1992" i="3"/>
  <c r="M1988" i="3"/>
  <c r="J1988" i="3"/>
  <c r="M1984" i="3"/>
  <c r="J1984" i="3"/>
  <c r="M2206" i="3"/>
  <c r="M2202" i="3"/>
  <c r="J2202" i="3"/>
  <c r="M2198" i="3"/>
  <c r="J2198" i="3"/>
  <c r="M2194" i="3"/>
  <c r="J2194" i="3"/>
  <c r="M2190" i="3"/>
  <c r="J2190" i="3"/>
  <c r="M2186" i="3"/>
  <c r="J2186" i="3"/>
  <c r="M2182" i="3"/>
  <c r="J2182" i="3"/>
  <c r="M2178" i="3"/>
  <c r="J2178" i="3"/>
  <c r="M2174" i="3"/>
  <c r="J2174" i="3"/>
  <c r="M2170" i="3"/>
  <c r="J2170" i="3"/>
  <c r="M2166" i="3"/>
  <c r="J2166" i="3"/>
  <c r="M2162" i="3"/>
  <c r="J2162" i="3"/>
  <c r="M2158" i="3"/>
  <c r="J2158" i="3"/>
  <c r="M2154" i="3"/>
  <c r="J2154" i="3"/>
  <c r="M2150" i="3"/>
  <c r="J2150" i="3"/>
  <c r="M2146" i="3"/>
  <c r="J2146" i="3"/>
  <c r="M2142" i="3"/>
  <c r="J2142" i="3"/>
  <c r="M2138" i="3"/>
  <c r="J2138" i="3"/>
  <c r="M2134" i="3"/>
  <c r="J2134" i="3"/>
  <c r="M2130" i="3"/>
  <c r="J2130" i="3"/>
  <c r="M2126" i="3"/>
  <c r="J2126" i="3"/>
  <c r="M2122" i="3"/>
  <c r="J2122" i="3"/>
  <c r="M2118" i="3"/>
  <c r="J2118" i="3"/>
  <c r="M2114" i="3"/>
  <c r="J2114" i="3"/>
  <c r="M2110" i="3"/>
  <c r="J2110" i="3"/>
  <c r="M2106" i="3"/>
  <c r="J2106" i="3"/>
  <c r="M2000" i="3"/>
  <c r="J2000" i="3"/>
  <c r="J1993" i="3"/>
  <c r="M1993" i="3"/>
  <c r="J1989" i="3"/>
  <c r="M1989" i="3"/>
  <c r="J1985" i="3"/>
  <c r="M1985" i="3"/>
  <c r="M2209" i="3"/>
  <c r="J2207" i="3"/>
  <c r="J2203" i="3"/>
  <c r="M2203" i="3"/>
  <c r="J2199" i="3"/>
  <c r="M2199" i="3"/>
  <c r="J2195" i="3"/>
  <c r="M2195" i="3"/>
  <c r="J2191" i="3"/>
  <c r="M2191" i="3"/>
  <c r="J2187" i="3"/>
  <c r="M2187" i="3"/>
  <c r="J2183" i="3"/>
  <c r="M2183" i="3"/>
  <c r="J2179" i="3"/>
  <c r="M2179" i="3"/>
  <c r="J2175" i="3"/>
  <c r="M2175" i="3"/>
  <c r="J2171" i="3"/>
  <c r="M2171" i="3"/>
  <c r="J2167" i="3"/>
  <c r="M2167" i="3"/>
  <c r="J2163" i="3"/>
  <c r="M2163" i="3"/>
  <c r="J2159" i="3"/>
  <c r="M2159" i="3"/>
  <c r="J2155" i="3"/>
  <c r="M2155" i="3"/>
  <c r="J2151" i="3"/>
  <c r="M2151" i="3"/>
  <c r="J2147" i="3"/>
  <c r="M2147" i="3"/>
  <c r="J2143" i="3"/>
  <c r="M2143" i="3"/>
  <c r="J2139" i="3"/>
  <c r="M2139" i="3"/>
  <c r="J2135" i="3"/>
  <c r="M2135" i="3"/>
  <c r="J2131" i="3"/>
  <c r="M2131" i="3"/>
  <c r="J2127" i="3"/>
  <c r="M2127" i="3"/>
  <c r="J2123" i="3"/>
  <c r="M2123" i="3"/>
  <c r="J2119" i="3"/>
  <c r="M2119" i="3"/>
  <c r="J2115" i="3"/>
  <c r="M2115" i="3"/>
  <c r="J2111" i="3"/>
  <c r="M2111" i="3"/>
  <c r="J2107" i="3"/>
  <c r="M2107" i="3"/>
  <c r="J2103" i="3"/>
  <c r="M2103" i="3"/>
  <c r="M2002" i="3"/>
  <c r="J2002" i="3"/>
  <c r="M1994" i="3"/>
  <c r="J1994" i="3"/>
  <c r="M1990" i="3"/>
  <c r="J1990" i="3"/>
  <c r="M1986" i="3"/>
  <c r="J1986" i="3"/>
  <c r="J1983" i="3"/>
  <c r="M1983" i="3"/>
  <c r="M1980" i="3"/>
  <c r="M1975" i="3"/>
  <c r="J1975" i="3"/>
  <c r="M1971" i="3"/>
  <c r="J1971" i="3"/>
  <c r="M1967" i="3"/>
  <c r="J1967" i="3"/>
  <c r="M1963" i="3"/>
  <c r="J1963" i="3"/>
  <c r="M1959" i="3"/>
  <c r="J1959" i="3"/>
  <c r="M1955" i="3"/>
  <c r="J1955" i="3"/>
  <c r="M1951" i="3"/>
  <c r="J1951" i="3"/>
  <c r="M1947" i="3"/>
  <c r="J1947" i="3"/>
  <c r="M1943" i="3"/>
  <c r="J1943" i="3"/>
  <c r="M1939" i="3"/>
  <c r="J1939" i="3"/>
  <c r="M1935" i="3"/>
  <c r="J1935" i="3"/>
  <c r="M1931" i="3"/>
  <c r="J1931" i="3"/>
  <c r="M1927" i="3"/>
  <c r="J1927" i="3"/>
  <c r="M1923" i="3"/>
  <c r="M1919" i="3"/>
  <c r="J2102" i="3"/>
  <c r="M2101" i="3"/>
  <c r="J2100" i="3"/>
  <c r="M2099" i="3"/>
  <c r="J2098" i="3"/>
  <c r="M2097" i="3"/>
  <c r="J2096" i="3"/>
  <c r="M2095" i="3"/>
  <c r="J2094" i="3"/>
  <c r="M2093" i="3"/>
  <c r="J2092" i="3"/>
  <c r="M2091" i="3"/>
  <c r="J2090" i="3"/>
  <c r="M2089" i="3"/>
  <c r="J2088" i="3"/>
  <c r="M2087" i="3"/>
  <c r="J2086" i="3"/>
  <c r="M2085" i="3"/>
  <c r="J2084" i="3"/>
  <c r="M2083" i="3"/>
  <c r="J2082" i="3"/>
  <c r="M2081" i="3"/>
  <c r="J2080" i="3"/>
  <c r="M2079" i="3"/>
  <c r="J2078" i="3"/>
  <c r="M2077" i="3"/>
  <c r="J2076" i="3"/>
  <c r="M2075" i="3"/>
  <c r="J2074" i="3"/>
  <c r="M2073" i="3"/>
  <c r="J2072" i="3"/>
  <c r="M2071" i="3"/>
  <c r="J2070" i="3"/>
  <c r="M2069" i="3"/>
  <c r="J2068" i="3"/>
  <c r="M2067" i="3"/>
  <c r="J2066" i="3"/>
  <c r="M2065" i="3"/>
  <c r="J2064" i="3"/>
  <c r="M2063" i="3"/>
  <c r="J2062" i="3"/>
  <c r="M2061" i="3"/>
  <c r="J2060" i="3"/>
  <c r="M2059" i="3"/>
  <c r="J2058" i="3"/>
  <c r="M2057" i="3"/>
  <c r="J2056" i="3"/>
  <c r="M2055" i="3"/>
  <c r="J2054" i="3"/>
  <c r="M2053" i="3"/>
  <c r="J2052" i="3"/>
  <c r="M2051" i="3"/>
  <c r="J2050" i="3"/>
  <c r="M2049" i="3"/>
  <c r="J2048" i="3"/>
  <c r="M2047" i="3"/>
  <c r="J2046" i="3"/>
  <c r="M2045" i="3"/>
  <c r="J2044" i="3"/>
  <c r="M2043" i="3"/>
  <c r="J2042" i="3"/>
  <c r="M2041" i="3"/>
  <c r="J2040" i="3"/>
  <c r="M2039" i="3"/>
  <c r="J2038" i="3"/>
  <c r="M2037" i="3"/>
  <c r="J2036" i="3"/>
  <c r="M2035" i="3"/>
  <c r="J2034" i="3"/>
  <c r="M2033" i="3"/>
  <c r="J2032" i="3"/>
  <c r="M2031" i="3"/>
  <c r="J2030" i="3"/>
  <c r="M2029" i="3"/>
  <c r="J2028" i="3"/>
  <c r="M2027" i="3"/>
  <c r="J2026" i="3"/>
  <c r="M2025" i="3"/>
  <c r="J2024" i="3"/>
  <c r="M2023" i="3"/>
  <c r="J2022" i="3"/>
  <c r="M2021" i="3"/>
  <c r="J2020" i="3"/>
  <c r="M2019" i="3"/>
  <c r="J2018" i="3"/>
  <c r="M2017" i="3"/>
  <c r="J2016" i="3"/>
  <c r="M2015" i="3"/>
  <c r="J2014" i="3"/>
  <c r="M2013" i="3"/>
  <c r="J2012" i="3"/>
  <c r="M2011" i="3"/>
  <c r="J2010" i="3"/>
  <c r="M2009" i="3"/>
  <c r="J2008" i="3"/>
  <c r="M2007" i="3"/>
  <c r="J2006" i="3"/>
  <c r="M2005" i="3"/>
  <c r="M1981" i="3"/>
  <c r="J1976" i="3"/>
  <c r="M1976" i="3"/>
  <c r="J1972" i="3"/>
  <c r="M1972" i="3"/>
  <c r="J1968" i="3"/>
  <c r="M1968" i="3"/>
  <c r="J1964" i="3"/>
  <c r="M1964" i="3"/>
  <c r="J1960" i="3"/>
  <c r="M1960" i="3"/>
  <c r="J1956" i="3"/>
  <c r="M1956" i="3"/>
  <c r="J1952" i="3"/>
  <c r="M1952" i="3"/>
  <c r="J1948" i="3"/>
  <c r="M1948" i="3"/>
  <c r="J1944" i="3"/>
  <c r="M1944" i="3"/>
  <c r="J1940" i="3"/>
  <c r="M1940" i="3"/>
  <c r="J1936" i="3"/>
  <c r="M1936" i="3"/>
  <c r="J1932" i="3"/>
  <c r="M1932" i="3"/>
  <c r="J1928" i="3"/>
  <c r="M1928" i="3"/>
  <c r="J1924" i="3"/>
  <c r="M1924" i="3"/>
  <c r="J1920" i="3"/>
  <c r="M1920" i="3"/>
  <c r="J1982" i="3"/>
  <c r="M1977" i="3"/>
  <c r="J1977" i="3"/>
  <c r="M1973" i="3"/>
  <c r="J1973" i="3"/>
  <c r="M1969" i="3"/>
  <c r="J1969" i="3"/>
  <c r="M1965" i="3"/>
  <c r="J1965" i="3"/>
  <c r="M1961" i="3"/>
  <c r="J1961" i="3"/>
  <c r="M1957" i="3"/>
  <c r="J1957" i="3"/>
  <c r="M1953" i="3"/>
  <c r="J1953" i="3"/>
  <c r="M1949" i="3"/>
  <c r="J1949" i="3"/>
  <c r="M1945" i="3"/>
  <c r="J1945" i="3"/>
  <c r="M1941" i="3"/>
  <c r="J1941" i="3"/>
  <c r="M1937" i="3"/>
  <c r="J1937" i="3"/>
  <c r="M1933" i="3"/>
  <c r="J1933" i="3"/>
  <c r="M1929" i="3"/>
  <c r="J1929" i="3"/>
  <c r="M1925" i="3"/>
  <c r="M1921" i="3"/>
  <c r="J1978" i="3"/>
  <c r="M1978" i="3"/>
  <c r="J1974" i="3"/>
  <c r="M1974" i="3"/>
  <c r="J1970" i="3"/>
  <c r="M1970" i="3"/>
  <c r="J1966" i="3"/>
  <c r="M1966" i="3"/>
  <c r="J1962" i="3"/>
  <c r="M1962" i="3"/>
  <c r="J1958" i="3"/>
  <c r="M1958" i="3"/>
  <c r="J1954" i="3"/>
  <c r="M1954" i="3"/>
  <c r="J1950" i="3"/>
  <c r="M1950" i="3"/>
  <c r="J1946" i="3"/>
  <c r="M1946" i="3"/>
  <c r="J1942" i="3"/>
  <c r="M1942" i="3"/>
  <c r="J1938" i="3"/>
  <c r="M1938" i="3"/>
  <c r="J1934" i="3"/>
  <c r="M1934" i="3"/>
  <c r="J1930" i="3"/>
  <c r="M1930" i="3"/>
  <c r="J1926" i="3"/>
  <c r="M1926" i="3"/>
  <c r="J1922" i="3"/>
  <c r="M1922" i="3"/>
  <c r="J1918" i="3"/>
  <c r="M1918" i="3"/>
  <c r="J1847" i="3"/>
  <c r="M1847" i="3"/>
  <c r="J1843" i="3"/>
  <c r="M1843" i="3"/>
  <c r="J1839" i="3"/>
  <c r="M1839" i="3"/>
  <c r="J1835" i="3"/>
  <c r="M1835" i="3"/>
  <c r="J1831" i="3"/>
  <c r="M1831" i="3"/>
  <c r="J1827" i="3"/>
  <c r="M1827" i="3"/>
  <c r="J1823" i="3"/>
  <c r="M1823" i="3"/>
  <c r="J1819" i="3"/>
  <c r="M1819" i="3"/>
  <c r="J1815" i="3"/>
  <c r="M1815" i="3"/>
  <c r="J1797" i="3"/>
  <c r="M1797" i="3"/>
  <c r="J1785" i="3"/>
  <c r="M1785" i="3"/>
  <c r="J1761" i="3"/>
  <c r="M1761" i="3"/>
  <c r="J1741" i="3"/>
  <c r="M1741" i="3"/>
  <c r="J1729" i="3"/>
  <c r="M1729" i="3"/>
  <c r="J1925" i="3"/>
  <c r="J1923" i="3"/>
  <c r="J1921" i="3"/>
  <c r="J1919" i="3"/>
  <c r="J1917" i="3"/>
  <c r="M1916" i="3"/>
  <c r="J1915" i="3"/>
  <c r="M1914" i="3"/>
  <c r="J1913" i="3"/>
  <c r="M1912" i="3"/>
  <c r="J1911" i="3"/>
  <c r="M1910" i="3"/>
  <c r="J1909" i="3"/>
  <c r="M1908" i="3"/>
  <c r="J1907" i="3"/>
  <c r="M1906" i="3"/>
  <c r="J1905" i="3"/>
  <c r="M1904" i="3"/>
  <c r="J1903" i="3"/>
  <c r="M1902" i="3"/>
  <c r="J1901" i="3"/>
  <c r="M1900" i="3"/>
  <c r="J1899" i="3"/>
  <c r="M1898" i="3"/>
  <c r="J1897" i="3"/>
  <c r="M1896" i="3"/>
  <c r="J1895" i="3"/>
  <c r="M1894" i="3"/>
  <c r="J1893" i="3"/>
  <c r="M1892" i="3"/>
  <c r="J1891" i="3"/>
  <c r="M1890" i="3"/>
  <c r="J1889" i="3"/>
  <c r="M1888" i="3"/>
  <c r="J1887" i="3"/>
  <c r="M1886" i="3"/>
  <c r="J1885" i="3"/>
  <c r="M1884" i="3"/>
  <c r="J1883" i="3"/>
  <c r="M1882" i="3"/>
  <c r="J1881" i="3"/>
  <c r="M1880" i="3"/>
  <c r="J1879" i="3"/>
  <c r="M1878" i="3"/>
  <c r="J1877" i="3"/>
  <c r="M1875" i="3"/>
  <c r="J1873" i="3"/>
  <c r="M1871" i="3"/>
  <c r="J1869" i="3"/>
  <c r="M1867" i="3"/>
  <c r="M1848" i="3"/>
  <c r="J1848" i="3"/>
  <c r="M1844" i="3"/>
  <c r="J1844" i="3"/>
  <c r="M1840" i="3"/>
  <c r="J1840" i="3"/>
  <c r="M1836" i="3"/>
  <c r="J1836" i="3"/>
  <c r="M1832" i="3"/>
  <c r="J1832" i="3"/>
  <c r="M1828" i="3"/>
  <c r="J1828" i="3"/>
  <c r="M1824" i="3"/>
  <c r="J1824" i="3"/>
  <c r="M1820" i="3"/>
  <c r="J1820" i="3"/>
  <c r="M1816" i="3"/>
  <c r="J1816" i="3"/>
  <c r="M1812" i="3"/>
  <c r="J1812" i="3"/>
  <c r="J1805" i="3"/>
  <c r="M1805" i="3"/>
  <c r="J1793" i="3"/>
  <c r="M1793" i="3"/>
  <c r="J1773" i="3"/>
  <c r="M1773" i="3"/>
  <c r="J1749" i="3"/>
  <c r="M1749" i="3"/>
  <c r="J1737" i="3"/>
  <c r="M1737" i="3"/>
  <c r="J1717" i="3"/>
  <c r="M1717" i="3"/>
  <c r="M1866" i="3"/>
  <c r="M1864" i="3"/>
  <c r="M1862" i="3"/>
  <c r="M1860" i="3"/>
  <c r="M1858" i="3"/>
  <c r="M1856" i="3"/>
  <c r="M1854" i="3"/>
  <c r="M1852" i="3"/>
  <c r="J1849" i="3"/>
  <c r="M1849" i="3"/>
  <c r="J1845" i="3"/>
  <c r="M1845" i="3"/>
  <c r="J1841" i="3"/>
  <c r="M1841" i="3"/>
  <c r="J1837" i="3"/>
  <c r="M1837" i="3"/>
  <c r="J1833" i="3"/>
  <c r="M1833" i="3"/>
  <c r="J1829" i="3"/>
  <c r="M1829" i="3"/>
  <c r="J1825" i="3"/>
  <c r="M1825" i="3"/>
  <c r="J1821" i="3"/>
  <c r="M1821" i="3"/>
  <c r="J1817" i="3"/>
  <c r="M1817" i="3"/>
  <c r="J1813" i="3"/>
  <c r="M1813" i="3"/>
  <c r="J1801" i="3"/>
  <c r="M1801" i="3"/>
  <c r="J1781" i="3"/>
  <c r="M1781" i="3"/>
  <c r="J1769" i="3"/>
  <c r="M1769" i="3"/>
  <c r="J1757" i="3"/>
  <c r="M1757" i="3"/>
  <c r="J1745" i="3"/>
  <c r="M1745" i="3"/>
  <c r="J1725" i="3"/>
  <c r="M1725" i="3"/>
  <c r="J1713" i="3"/>
  <c r="M1713" i="3"/>
  <c r="J1865" i="3"/>
  <c r="J1863" i="3"/>
  <c r="J1861" i="3"/>
  <c r="J1859" i="3"/>
  <c r="J1857" i="3"/>
  <c r="J1855" i="3"/>
  <c r="J1853" i="3"/>
  <c r="M1850" i="3"/>
  <c r="J1850" i="3"/>
  <c r="M1846" i="3"/>
  <c r="J1846" i="3"/>
  <c r="M1842" i="3"/>
  <c r="J1842" i="3"/>
  <c r="M1838" i="3"/>
  <c r="J1838" i="3"/>
  <c r="M1834" i="3"/>
  <c r="J1834" i="3"/>
  <c r="M1830" i="3"/>
  <c r="J1830" i="3"/>
  <c r="M1826" i="3"/>
  <c r="J1826" i="3"/>
  <c r="M1822" i="3"/>
  <c r="J1822" i="3"/>
  <c r="M1818" i="3"/>
  <c r="J1818" i="3"/>
  <c r="M1814" i="3"/>
  <c r="J1814" i="3"/>
  <c r="J1809" i="3"/>
  <c r="M1809" i="3"/>
  <c r="J1789" i="3"/>
  <c r="M1789" i="3"/>
  <c r="J1777" i="3"/>
  <c r="M1777" i="3"/>
  <c r="J1765" i="3"/>
  <c r="M1765" i="3"/>
  <c r="J1753" i="3"/>
  <c r="M1753" i="3"/>
  <c r="J1733" i="3"/>
  <c r="M1733" i="3"/>
  <c r="J1721" i="3"/>
  <c r="M1721" i="3"/>
  <c r="M1810" i="3"/>
  <c r="M1802" i="3"/>
  <c r="M1794" i="3"/>
  <c r="M1786" i="3"/>
  <c r="M1778" i="3"/>
  <c r="M1770" i="3"/>
  <c r="J1768" i="3"/>
  <c r="M1762" i="3"/>
  <c r="M1754" i="3"/>
  <c r="M1746" i="3"/>
  <c r="M1738" i="3"/>
  <c r="M1730" i="3"/>
  <c r="M1722" i="3"/>
  <c r="M1714" i="3"/>
  <c r="M1710" i="3"/>
  <c r="J1710" i="3"/>
  <c r="M1706" i="3"/>
  <c r="J1706" i="3"/>
  <c r="J1689" i="3"/>
  <c r="M1689" i="3"/>
  <c r="J1681" i="3"/>
  <c r="M1681" i="3"/>
  <c r="J1673" i="3"/>
  <c r="M1673" i="3"/>
  <c r="J1665" i="3"/>
  <c r="M1665" i="3"/>
  <c r="J1657" i="3"/>
  <c r="M1657" i="3"/>
  <c r="J1649" i="3"/>
  <c r="M1649" i="3"/>
  <c r="J1641" i="3"/>
  <c r="M1641" i="3"/>
  <c r="J1633" i="3"/>
  <c r="M1633" i="3"/>
  <c r="J1617" i="3"/>
  <c r="M1617" i="3"/>
  <c r="J1601" i="3"/>
  <c r="M1601" i="3"/>
  <c r="J1585" i="3"/>
  <c r="M1585" i="3"/>
  <c r="J1569" i="3"/>
  <c r="M1569" i="3"/>
  <c r="M1811" i="3"/>
  <c r="M1808" i="3"/>
  <c r="M1803" i="3"/>
  <c r="M1800" i="3"/>
  <c r="M1795" i="3"/>
  <c r="M1792" i="3"/>
  <c r="M1787" i="3"/>
  <c r="M1784" i="3"/>
  <c r="M1779" i="3"/>
  <c r="M1776" i="3"/>
  <c r="M1771" i="3"/>
  <c r="M1763" i="3"/>
  <c r="M1760" i="3"/>
  <c r="M1755" i="3"/>
  <c r="M1752" i="3"/>
  <c r="M1747" i="3"/>
  <c r="M1744" i="3"/>
  <c r="M1739" i="3"/>
  <c r="M1736" i="3"/>
  <c r="M1731" i="3"/>
  <c r="M1728" i="3"/>
  <c r="M1723" i="3"/>
  <c r="M1720" i="3"/>
  <c r="M1715" i="3"/>
  <c r="M1712" i="3"/>
  <c r="J1707" i="3"/>
  <c r="M1707" i="3"/>
  <c r="J1691" i="3"/>
  <c r="M1691" i="3"/>
  <c r="J1683" i="3"/>
  <c r="M1683" i="3"/>
  <c r="J1675" i="3"/>
  <c r="M1675" i="3"/>
  <c r="J1667" i="3"/>
  <c r="M1667" i="3"/>
  <c r="J1659" i="3"/>
  <c r="M1659" i="3"/>
  <c r="J1651" i="3"/>
  <c r="M1651" i="3"/>
  <c r="J1643" i="3"/>
  <c r="M1643" i="3"/>
  <c r="J1635" i="3"/>
  <c r="M1635" i="3"/>
  <c r="J1627" i="3"/>
  <c r="M1627" i="3"/>
  <c r="J1611" i="3"/>
  <c r="M1611" i="3"/>
  <c r="J1595" i="3"/>
  <c r="M1595" i="3"/>
  <c r="J1579" i="3"/>
  <c r="M1579" i="3"/>
  <c r="J1563" i="3"/>
  <c r="M1563" i="3"/>
  <c r="J1804" i="3"/>
  <c r="J1796" i="3"/>
  <c r="J1788" i="3"/>
  <c r="J1780" i="3"/>
  <c r="J1772" i="3"/>
  <c r="J1764" i="3"/>
  <c r="J1756" i="3"/>
  <c r="J1748" i="3"/>
  <c r="J1740" i="3"/>
  <c r="J1732" i="3"/>
  <c r="J1724" i="3"/>
  <c r="J1716" i="3"/>
  <c r="M1708" i="3"/>
  <c r="J1708" i="3"/>
  <c r="J1693" i="3"/>
  <c r="M1693" i="3"/>
  <c r="J1685" i="3"/>
  <c r="M1685" i="3"/>
  <c r="J1677" i="3"/>
  <c r="M1677" i="3"/>
  <c r="J1669" i="3"/>
  <c r="M1669" i="3"/>
  <c r="J1661" i="3"/>
  <c r="M1661" i="3"/>
  <c r="J1653" i="3"/>
  <c r="M1653" i="3"/>
  <c r="J1645" i="3"/>
  <c r="M1645" i="3"/>
  <c r="J1637" i="3"/>
  <c r="M1637" i="3"/>
  <c r="J1625" i="3"/>
  <c r="M1625" i="3"/>
  <c r="J1609" i="3"/>
  <c r="M1609" i="3"/>
  <c r="J1593" i="3"/>
  <c r="M1593" i="3"/>
  <c r="J1577" i="3"/>
  <c r="M1577" i="3"/>
  <c r="J1561" i="3"/>
  <c r="M1561" i="3"/>
  <c r="M1767" i="3"/>
  <c r="J1709" i="3"/>
  <c r="M1709" i="3"/>
  <c r="J1705" i="3"/>
  <c r="M1705" i="3"/>
  <c r="J1695" i="3"/>
  <c r="M1695" i="3"/>
  <c r="J1687" i="3"/>
  <c r="M1687" i="3"/>
  <c r="J1679" i="3"/>
  <c r="M1679" i="3"/>
  <c r="J1671" i="3"/>
  <c r="M1671" i="3"/>
  <c r="J1663" i="3"/>
  <c r="M1663" i="3"/>
  <c r="J1655" i="3"/>
  <c r="M1655" i="3"/>
  <c r="J1647" i="3"/>
  <c r="M1647" i="3"/>
  <c r="J1639" i="3"/>
  <c r="M1639" i="3"/>
  <c r="J1619" i="3"/>
  <c r="M1619" i="3"/>
  <c r="J1603" i="3"/>
  <c r="M1603" i="3"/>
  <c r="J1587" i="3"/>
  <c r="M1587" i="3"/>
  <c r="J1571" i="3"/>
  <c r="M1571" i="3"/>
  <c r="J1632" i="3"/>
  <c r="J1624" i="3"/>
  <c r="J1616" i="3"/>
  <c r="J1608" i="3"/>
  <c r="J1600" i="3"/>
  <c r="J1592" i="3"/>
  <c r="J1584" i="3"/>
  <c r="J1576" i="3"/>
  <c r="J1568" i="3"/>
  <c r="J1560" i="3"/>
  <c r="J1519" i="3"/>
  <c r="M1519" i="3"/>
  <c r="J1511" i="3"/>
  <c r="M1511" i="3"/>
  <c r="J1503" i="3"/>
  <c r="M1503" i="3"/>
  <c r="J1495" i="3"/>
  <c r="M1495" i="3"/>
  <c r="J1487" i="3"/>
  <c r="M1487" i="3"/>
  <c r="J1479" i="3"/>
  <c r="M1479" i="3"/>
  <c r="M1476" i="3"/>
  <c r="J1476" i="3"/>
  <c r="M1470" i="3"/>
  <c r="J1470" i="3"/>
  <c r="M1466" i="3"/>
  <c r="J1466" i="3"/>
  <c r="M1462" i="3"/>
  <c r="J1462" i="3"/>
  <c r="M1458" i="3"/>
  <c r="J1458" i="3"/>
  <c r="M1454" i="3"/>
  <c r="J1454" i="3"/>
  <c r="M1450" i="3"/>
  <c r="J1450" i="3"/>
  <c r="M1446" i="3"/>
  <c r="J1446" i="3"/>
  <c r="M1442" i="3"/>
  <c r="J1442" i="3"/>
  <c r="M1438" i="3"/>
  <c r="J1438" i="3"/>
  <c r="M1434" i="3"/>
  <c r="J1434" i="3"/>
  <c r="M1430" i="3"/>
  <c r="J1430" i="3"/>
  <c r="M1426" i="3"/>
  <c r="J1426" i="3"/>
  <c r="J1420" i="3"/>
  <c r="M1420" i="3"/>
  <c r="J1408" i="3"/>
  <c r="M1408" i="3"/>
  <c r="J1388" i="3"/>
  <c r="M1388" i="3"/>
  <c r="J1376" i="3"/>
  <c r="M1376" i="3"/>
  <c r="J1704" i="3"/>
  <c r="M1703" i="3"/>
  <c r="J1702" i="3"/>
  <c r="M1701" i="3"/>
  <c r="M1699" i="3"/>
  <c r="M1697" i="3"/>
  <c r="J1513" i="3"/>
  <c r="M1513" i="3"/>
  <c r="J1505" i="3"/>
  <c r="M1505" i="3"/>
  <c r="J1497" i="3"/>
  <c r="M1497" i="3"/>
  <c r="J1489" i="3"/>
  <c r="M1489" i="3"/>
  <c r="J1481" i="3"/>
  <c r="M1481" i="3"/>
  <c r="J1477" i="3"/>
  <c r="M1477" i="3"/>
  <c r="M1474" i="3"/>
  <c r="J1474" i="3"/>
  <c r="J1471" i="3"/>
  <c r="M1471" i="3"/>
  <c r="J1467" i="3"/>
  <c r="M1467" i="3"/>
  <c r="J1463" i="3"/>
  <c r="M1463" i="3"/>
  <c r="J1459" i="3"/>
  <c r="M1459" i="3"/>
  <c r="J1455" i="3"/>
  <c r="M1455" i="3"/>
  <c r="J1451" i="3"/>
  <c r="M1451" i="3"/>
  <c r="J1447" i="3"/>
  <c r="M1447" i="3"/>
  <c r="J1443" i="3"/>
  <c r="M1443" i="3"/>
  <c r="J1439" i="3"/>
  <c r="M1439" i="3"/>
  <c r="J1435" i="3"/>
  <c r="M1435" i="3"/>
  <c r="J1431" i="3"/>
  <c r="M1431" i="3"/>
  <c r="J1427" i="3"/>
  <c r="M1427" i="3"/>
  <c r="J1416" i="3"/>
  <c r="M1416" i="3"/>
  <c r="J1396" i="3"/>
  <c r="M1396" i="3"/>
  <c r="J1384" i="3"/>
  <c r="M1384" i="3"/>
  <c r="J1351" i="3"/>
  <c r="M1351" i="3"/>
  <c r="J1335" i="3"/>
  <c r="M1335" i="3"/>
  <c r="M1630" i="3"/>
  <c r="M1622" i="3"/>
  <c r="M1614" i="3"/>
  <c r="M1606" i="3"/>
  <c r="M1598" i="3"/>
  <c r="M1590" i="3"/>
  <c r="M1582" i="3"/>
  <c r="M1574" i="3"/>
  <c r="M1566" i="3"/>
  <c r="J1515" i="3"/>
  <c r="M1515" i="3"/>
  <c r="J1507" i="3"/>
  <c r="M1507" i="3"/>
  <c r="J1499" i="3"/>
  <c r="M1499" i="3"/>
  <c r="J1491" i="3"/>
  <c r="M1491" i="3"/>
  <c r="J1483" i="3"/>
  <c r="M1483" i="3"/>
  <c r="J1475" i="3"/>
  <c r="M1475" i="3"/>
  <c r="M1472" i="3"/>
  <c r="J1472" i="3"/>
  <c r="M1468" i="3"/>
  <c r="J1468" i="3"/>
  <c r="M1464" i="3"/>
  <c r="J1464" i="3"/>
  <c r="M1460" i="3"/>
  <c r="J1460" i="3"/>
  <c r="M1456" i="3"/>
  <c r="J1456" i="3"/>
  <c r="M1452" i="3"/>
  <c r="J1452" i="3"/>
  <c r="M1448" i="3"/>
  <c r="J1448" i="3"/>
  <c r="M1444" i="3"/>
  <c r="J1444" i="3"/>
  <c r="M1440" i="3"/>
  <c r="J1440" i="3"/>
  <c r="M1436" i="3"/>
  <c r="J1436" i="3"/>
  <c r="M1432" i="3"/>
  <c r="J1432" i="3"/>
  <c r="M1428" i="3"/>
  <c r="J1428" i="3"/>
  <c r="M1424" i="3"/>
  <c r="J1424" i="3"/>
  <c r="J1404" i="3"/>
  <c r="M1404" i="3"/>
  <c r="J1392" i="3"/>
  <c r="M1392" i="3"/>
  <c r="M1631" i="3"/>
  <c r="M1628" i="3"/>
  <c r="J1626" i="3"/>
  <c r="M1623" i="3"/>
  <c r="M1620" i="3"/>
  <c r="J1618" i="3"/>
  <c r="M1615" i="3"/>
  <c r="M1612" i="3"/>
  <c r="J1610" i="3"/>
  <c r="M1607" i="3"/>
  <c r="M1604" i="3"/>
  <c r="J1602" i="3"/>
  <c r="M1599" i="3"/>
  <c r="M1596" i="3"/>
  <c r="J1594" i="3"/>
  <c r="M1591" i="3"/>
  <c r="M1588" i="3"/>
  <c r="J1586" i="3"/>
  <c r="M1583" i="3"/>
  <c r="M1580" i="3"/>
  <c r="J1578" i="3"/>
  <c r="M1575" i="3"/>
  <c r="M1572" i="3"/>
  <c r="J1570" i="3"/>
  <c r="M1567" i="3"/>
  <c r="M1564" i="3"/>
  <c r="J1562" i="3"/>
  <c r="M1559" i="3"/>
  <c r="M1557" i="3"/>
  <c r="M1555" i="3"/>
  <c r="M1553" i="3"/>
  <c r="M1551" i="3"/>
  <c r="M1549" i="3"/>
  <c r="M1547" i="3"/>
  <c r="M1545" i="3"/>
  <c r="M1543" i="3"/>
  <c r="M1541" i="3"/>
  <c r="M1539" i="3"/>
  <c r="M1537" i="3"/>
  <c r="M1535" i="3"/>
  <c r="M1533" i="3"/>
  <c r="M1531" i="3"/>
  <c r="M1529" i="3"/>
  <c r="M1527" i="3"/>
  <c r="M1525" i="3"/>
  <c r="M1523" i="3"/>
  <c r="M1521" i="3"/>
  <c r="J1517" i="3"/>
  <c r="M1517" i="3"/>
  <c r="J1509" i="3"/>
  <c r="M1509" i="3"/>
  <c r="J1501" i="3"/>
  <c r="M1501" i="3"/>
  <c r="J1493" i="3"/>
  <c r="M1493" i="3"/>
  <c r="J1485" i="3"/>
  <c r="M1485" i="3"/>
  <c r="M1478" i="3"/>
  <c r="J1478" i="3"/>
  <c r="J1473" i="3"/>
  <c r="M1473" i="3"/>
  <c r="J1469" i="3"/>
  <c r="M1469" i="3"/>
  <c r="J1465" i="3"/>
  <c r="M1465" i="3"/>
  <c r="J1461" i="3"/>
  <c r="M1461" i="3"/>
  <c r="J1457" i="3"/>
  <c r="M1457" i="3"/>
  <c r="J1453" i="3"/>
  <c r="M1453" i="3"/>
  <c r="J1449" i="3"/>
  <c r="M1449" i="3"/>
  <c r="J1445" i="3"/>
  <c r="M1445" i="3"/>
  <c r="J1441" i="3"/>
  <c r="M1441" i="3"/>
  <c r="J1437" i="3"/>
  <c r="M1437" i="3"/>
  <c r="J1433" i="3"/>
  <c r="M1433" i="3"/>
  <c r="J1429" i="3"/>
  <c r="M1429" i="3"/>
  <c r="J1425" i="3"/>
  <c r="M1425" i="3"/>
  <c r="J1412" i="3"/>
  <c r="M1412" i="3"/>
  <c r="J1400" i="3"/>
  <c r="M1400" i="3"/>
  <c r="J1380" i="3"/>
  <c r="M1380" i="3"/>
  <c r="J1367" i="3"/>
  <c r="M1367" i="3"/>
  <c r="J1319" i="3"/>
  <c r="M1319" i="3"/>
  <c r="J1303" i="3"/>
  <c r="M1303" i="3"/>
  <c r="J1359" i="3"/>
  <c r="M1359" i="3"/>
  <c r="J1357" i="3"/>
  <c r="M1357" i="3"/>
  <c r="M1352" i="3"/>
  <c r="J1352" i="3"/>
  <c r="J1327" i="3"/>
  <c r="M1327" i="3"/>
  <c r="J1325" i="3"/>
  <c r="M1325" i="3"/>
  <c r="M1320" i="3"/>
  <c r="J1320" i="3"/>
  <c r="M1296" i="3"/>
  <c r="J1296" i="3"/>
  <c r="M1280" i="3"/>
  <c r="J1280" i="3"/>
  <c r="M1264" i="3"/>
  <c r="J1264" i="3"/>
  <c r="M1248" i="3"/>
  <c r="J1248" i="3"/>
  <c r="J1231" i="3"/>
  <c r="M1231" i="3"/>
  <c r="J1143" i="3"/>
  <c r="M1143" i="3"/>
  <c r="M1140" i="3"/>
  <c r="J1140" i="3"/>
  <c r="M1136" i="3"/>
  <c r="J1136" i="3"/>
  <c r="M1132" i="3"/>
  <c r="J1132" i="3"/>
  <c r="M1128" i="3"/>
  <c r="J1128" i="3"/>
  <c r="M1124" i="3"/>
  <c r="J1124" i="3"/>
  <c r="M1120" i="3"/>
  <c r="J1120" i="3"/>
  <c r="M1116" i="3"/>
  <c r="J1116" i="3"/>
  <c r="M1112" i="3"/>
  <c r="J1112" i="3"/>
  <c r="J1107" i="3"/>
  <c r="M1107" i="3"/>
  <c r="J1099" i="3"/>
  <c r="M1099" i="3"/>
  <c r="J1075" i="3"/>
  <c r="M1075" i="3"/>
  <c r="J1067" i="3"/>
  <c r="M1067" i="3"/>
  <c r="J1059" i="3"/>
  <c r="M1059" i="3"/>
  <c r="J1049" i="3"/>
  <c r="M1049" i="3"/>
  <c r="M1417" i="3"/>
  <c r="M1409" i="3"/>
  <c r="M1401" i="3"/>
  <c r="M1393" i="3"/>
  <c r="M1385" i="3"/>
  <c r="M1377" i="3"/>
  <c r="M1369" i="3"/>
  <c r="J1366" i="3"/>
  <c r="J1365" i="3"/>
  <c r="M1365" i="3"/>
  <c r="M1360" i="3"/>
  <c r="J1360" i="3"/>
  <c r="M1337" i="3"/>
  <c r="J1334" i="3"/>
  <c r="J1333" i="3"/>
  <c r="M1333" i="3"/>
  <c r="M1328" i="3"/>
  <c r="J1328" i="3"/>
  <c r="M1305" i="3"/>
  <c r="J1302" i="3"/>
  <c r="J1301" i="3"/>
  <c r="M1301" i="3"/>
  <c r="J1297" i="3"/>
  <c r="M1297" i="3"/>
  <c r="J1287" i="3"/>
  <c r="M1287" i="3"/>
  <c r="J1281" i="3"/>
  <c r="M1281" i="3"/>
  <c r="J1271" i="3"/>
  <c r="M1271" i="3"/>
  <c r="J1265" i="3"/>
  <c r="M1265" i="3"/>
  <c r="J1255" i="3"/>
  <c r="M1255" i="3"/>
  <c r="J1249" i="3"/>
  <c r="M1249" i="3"/>
  <c r="J1239" i="3"/>
  <c r="M1239" i="3"/>
  <c r="J1233" i="3"/>
  <c r="M1233" i="3"/>
  <c r="J1147" i="3"/>
  <c r="M1147" i="3"/>
  <c r="M1423" i="3"/>
  <c r="M1418" i="3"/>
  <c r="M1415" i="3"/>
  <c r="M1410" i="3"/>
  <c r="M1407" i="3"/>
  <c r="M1402" i="3"/>
  <c r="M1399" i="3"/>
  <c r="M1394" i="3"/>
  <c r="M1391" i="3"/>
  <c r="M1386" i="3"/>
  <c r="M1383" i="3"/>
  <c r="M1378" i="3"/>
  <c r="M1375" i="3"/>
  <c r="J1373" i="3"/>
  <c r="M1373" i="3"/>
  <c r="M1368" i="3"/>
  <c r="J1368" i="3"/>
  <c r="M1345" i="3"/>
  <c r="J1343" i="3"/>
  <c r="M1343" i="3"/>
  <c r="J1341" i="3"/>
  <c r="M1341" i="3"/>
  <c r="M1336" i="3"/>
  <c r="J1336" i="3"/>
  <c r="M1313" i="3"/>
  <c r="J1311" i="3"/>
  <c r="M1311" i="3"/>
  <c r="J1309" i="3"/>
  <c r="M1309" i="3"/>
  <c r="M1304" i="3"/>
  <c r="J1304" i="3"/>
  <c r="M1288" i="3"/>
  <c r="J1288" i="3"/>
  <c r="M1272" i="3"/>
  <c r="J1272" i="3"/>
  <c r="M1256" i="3"/>
  <c r="J1256" i="3"/>
  <c r="M1240" i="3"/>
  <c r="J1240" i="3"/>
  <c r="J1175" i="3"/>
  <c r="M1175" i="3"/>
  <c r="M1172" i="3"/>
  <c r="J1172" i="3"/>
  <c r="J1165" i="3"/>
  <c r="M1165" i="3"/>
  <c r="J1419" i="3"/>
  <c r="J1411" i="3"/>
  <c r="J1403" i="3"/>
  <c r="J1395" i="3"/>
  <c r="J1387" i="3"/>
  <c r="J1379" i="3"/>
  <c r="J1350" i="3"/>
  <c r="J1349" i="3"/>
  <c r="M1349" i="3"/>
  <c r="M1344" i="3"/>
  <c r="J1344" i="3"/>
  <c r="J1318" i="3"/>
  <c r="J1317" i="3"/>
  <c r="M1317" i="3"/>
  <c r="M1312" i="3"/>
  <c r="J1312" i="3"/>
  <c r="J1295" i="3"/>
  <c r="M1295" i="3"/>
  <c r="J1289" i="3"/>
  <c r="M1289" i="3"/>
  <c r="J1279" i="3"/>
  <c r="M1279" i="3"/>
  <c r="J1273" i="3"/>
  <c r="M1273" i="3"/>
  <c r="J1263" i="3"/>
  <c r="M1263" i="3"/>
  <c r="J1257" i="3"/>
  <c r="M1257" i="3"/>
  <c r="J1247" i="3"/>
  <c r="M1247" i="3"/>
  <c r="J1241" i="3"/>
  <c r="M1241" i="3"/>
  <c r="J1179" i="3"/>
  <c r="M1179" i="3"/>
  <c r="J1025" i="3"/>
  <c r="M1025" i="3"/>
  <c r="J1009" i="3"/>
  <c r="M1009" i="3"/>
  <c r="J1005" i="3"/>
  <c r="M1005" i="3"/>
  <c r="J1001" i="3"/>
  <c r="M1001" i="3"/>
  <c r="M1180" i="3"/>
  <c r="J1180" i="3"/>
  <c r="J1173" i="3"/>
  <c r="M1173" i="3"/>
  <c r="J1155" i="3"/>
  <c r="M1155" i="3"/>
  <c r="M1148" i="3"/>
  <c r="J1148" i="3"/>
  <c r="J1141" i="3"/>
  <c r="M1141" i="3"/>
  <c r="J1137" i="3"/>
  <c r="M1137" i="3"/>
  <c r="J1133" i="3"/>
  <c r="M1133" i="3"/>
  <c r="J1129" i="3"/>
  <c r="M1129" i="3"/>
  <c r="J1125" i="3"/>
  <c r="M1125" i="3"/>
  <c r="J1121" i="3"/>
  <c r="M1121" i="3"/>
  <c r="J1117" i="3"/>
  <c r="M1117" i="3"/>
  <c r="J1113" i="3"/>
  <c r="M1113" i="3"/>
  <c r="J1109" i="3"/>
  <c r="M1109" i="3"/>
  <c r="J1101" i="3"/>
  <c r="M1101" i="3"/>
  <c r="J1093" i="3"/>
  <c r="M1093" i="3"/>
  <c r="M1372" i="3"/>
  <c r="M1364" i="3"/>
  <c r="M1356" i="3"/>
  <c r="M1348" i="3"/>
  <c r="M1340" i="3"/>
  <c r="M1332" i="3"/>
  <c r="M1324" i="3"/>
  <c r="M1316" i="3"/>
  <c r="M1308" i="3"/>
  <c r="M1300" i="3"/>
  <c r="M1292" i="3"/>
  <c r="M1284" i="3"/>
  <c r="M1276" i="3"/>
  <c r="M1268" i="3"/>
  <c r="M1260" i="3"/>
  <c r="M1252" i="3"/>
  <c r="M1244" i="3"/>
  <c r="M1236" i="3"/>
  <c r="J1163" i="3"/>
  <c r="M1163" i="3"/>
  <c r="M1156" i="3"/>
  <c r="J1156" i="3"/>
  <c r="J1149" i="3"/>
  <c r="M1149" i="3"/>
  <c r="M1138" i="3"/>
  <c r="J1138" i="3"/>
  <c r="M1134" i="3"/>
  <c r="J1134" i="3"/>
  <c r="M1130" i="3"/>
  <c r="J1130" i="3"/>
  <c r="M1126" i="3"/>
  <c r="J1126" i="3"/>
  <c r="M1122" i="3"/>
  <c r="J1122" i="3"/>
  <c r="M1118" i="3"/>
  <c r="J1118" i="3"/>
  <c r="M1114" i="3"/>
  <c r="J1114" i="3"/>
  <c r="M1110" i="3"/>
  <c r="J1110" i="3"/>
  <c r="J1103" i="3"/>
  <c r="M1103" i="3"/>
  <c r="J1095" i="3"/>
  <c r="M1095" i="3"/>
  <c r="M1370" i="3"/>
  <c r="M1362" i="3"/>
  <c r="M1354" i="3"/>
  <c r="M1346" i="3"/>
  <c r="M1338" i="3"/>
  <c r="M1330" i="3"/>
  <c r="M1322" i="3"/>
  <c r="M1314" i="3"/>
  <c r="M1306" i="3"/>
  <c r="M1298" i="3"/>
  <c r="M1293" i="3"/>
  <c r="M1290" i="3"/>
  <c r="M1285" i="3"/>
  <c r="M1282" i="3"/>
  <c r="M1277" i="3"/>
  <c r="M1274" i="3"/>
  <c r="M1269" i="3"/>
  <c r="M1266" i="3"/>
  <c r="M1261" i="3"/>
  <c r="M1258" i="3"/>
  <c r="M1253" i="3"/>
  <c r="M1250" i="3"/>
  <c r="M1245" i="3"/>
  <c r="M1242" i="3"/>
  <c r="M1237" i="3"/>
  <c r="M1234" i="3"/>
  <c r="M1229" i="3"/>
  <c r="J1171" i="3"/>
  <c r="M1171" i="3"/>
  <c r="M1164" i="3"/>
  <c r="J1164" i="3"/>
  <c r="J1157" i="3"/>
  <c r="M1157" i="3"/>
  <c r="M1151" i="3"/>
  <c r="J1139" i="3"/>
  <c r="M1139" i="3"/>
  <c r="J1135" i="3"/>
  <c r="M1135" i="3"/>
  <c r="J1131" i="3"/>
  <c r="M1131" i="3"/>
  <c r="J1127" i="3"/>
  <c r="M1127" i="3"/>
  <c r="J1123" i="3"/>
  <c r="M1123" i="3"/>
  <c r="J1119" i="3"/>
  <c r="M1119" i="3"/>
  <c r="J1115" i="3"/>
  <c r="M1115" i="3"/>
  <c r="J1111" i="3"/>
  <c r="M1111" i="3"/>
  <c r="J1105" i="3"/>
  <c r="M1105" i="3"/>
  <c r="J1097" i="3"/>
  <c r="M1097" i="3"/>
  <c r="M1162" i="3"/>
  <c r="M1154" i="3"/>
  <c r="M1146" i="3"/>
  <c r="J1083" i="3"/>
  <c r="M1083" i="3"/>
  <c r="M1076" i="3"/>
  <c r="J1076" i="3"/>
  <c r="J1069" i="3"/>
  <c r="M1069" i="3"/>
  <c r="J1061" i="3"/>
  <c r="M1061" i="3"/>
  <c r="J1055" i="3"/>
  <c r="M1055" i="3"/>
  <c r="J1041" i="3"/>
  <c r="M1041" i="3"/>
  <c r="J1029" i="3"/>
  <c r="M1029" i="3"/>
  <c r="J1013" i="3"/>
  <c r="M1013" i="3"/>
  <c r="M1176" i="3"/>
  <c r="M1168" i="3"/>
  <c r="J1166" i="3"/>
  <c r="M1160" i="3"/>
  <c r="J1158" i="3"/>
  <c r="M1152" i="3"/>
  <c r="J1150" i="3"/>
  <c r="M1144" i="3"/>
  <c r="J1142" i="3"/>
  <c r="J1091" i="3"/>
  <c r="M1091" i="3"/>
  <c r="M1084" i="3"/>
  <c r="J1084" i="3"/>
  <c r="J1077" i="3"/>
  <c r="M1077" i="3"/>
  <c r="J1071" i="3"/>
  <c r="M1071" i="3"/>
  <c r="J1063" i="3"/>
  <c r="M1063" i="3"/>
  <c r="J1047" i="3"/>
  <c r="M1047" i="3"/>
  <c r="J1033" i="3"/>
  <c r="M1033" i="3"/>
  <c r="J1017" i="3"/>
  <c r="M1017" i="3"/>
  <c r="M1177" i="3"/>
  <c r="M1174" i="3"/>
  <c r="M1092" i="3"/>
  <c r="J1092" i="3"/>
  <c r="J1085" i="3"/>
  <c r="M1085" i="3"/>
  <c r="M1079" i="3"/>
  <c r="J1073" i="3"/>
  <c r="M1073" i="3"/>
  <c r="J1065" i="3"/>
  <c r="M1065" i="3"/>
  <c r="J1057" i="3"/>
  <c r="M1057" i="3"/>
  <c r="J1039" i="3"/>
  <c r="M1039" i="3"/>
  <c r="J1021" i="3"/>
  <c r="M1021" i="3"/>
  <c r="M1030" i="3"/>
  <c r="J1030" i="3"/>
  <c r="M1026" i="3"/>
  <c r="J1026" i="3"/>
  <c r="M1022" i="3"/>
  <c r="J1022" i="3"/>
  <c r="M1018" i="3"/>
  <c r="J1018" i="3"/>
  <c r="M1014" i="3"/>
  <c r="J1014" i="3"/>
  <c r="M1010" i="3"/>
  <c r="J1010" i="3"/>
  <c r="M1006" i="3"/>
  <c r="J1006" i="3"/>
  <c r="M1002" i="3"/>
  <c r="J1002" i="3"/>
  <c r="M1088" i="3"/>
  <c r="M1080" i="3"/>
  <c r="J1054" i="3"/>
  <c r="J1053" i="3"/>
  <c r="M1053" i="3"/>
  <c r="J1046" i="3"/>
  <c r="J1045" i="3"/>
  <c r="M1045" i="3"/>
  <c r="J1038" i="3"/>
  <c r="J1037" i="3"/>
  <c r="M1037" i="3"/>
  <c r="J1031" i="3"/>
  <c r="M1031" i="3"/>
  <c r="J1027" i="3"/>
  <c r="M1027" i="3"/>
  <c r="J1023" i="3"/>
  <c r="M1023" i="3"/>
  <c r="J1019" i="3"/>
  <c r="M1019" i="3"/>
  <c r="J1015" i="3"/>
  <c r="M1015" i="3"/>
  <c r="J1011" i="3"/>
  <c r="M1011" i="3"/>
  <c r="J1007" i="3"/>
  <c r="M1007" i="3"/>
  <c r="J1003" i="3"/>
  <c r="M1003" i="3"/>
  <c r="M1089" i="3"/>
  <c r="M1086" i="3"/>
  <c r="M1081" i="3"/>
  <c r="M1078" i="3"/>
  <c r="M1056" i="3"/>
  <c r="J1056" i="3"/>
  <c r="M1048" i="3"/>
  <c r="J1048" i="3"/>
  <c r="M1040" i="3"/>
  <c r="J1040" i="3"/>
  <c r="M1032" i="3"/>
  <c r="J1032" i="3"/>
  <c r="M1028" i="3"/>
  <c r="J1028" i="3"/>
  <c r="M1024" i="3"/>
  <c r="J1024" i="3"/>
  <c r="M1020" i="3"/>
  <c r="J1020" i="3"/>
  <c r="M1016" i="3"/>
  <c r="J1016" i="3"/>
  <c r="M1012" i="3"/>
  <c r="J1012" i="3"/>
  <c r="M1008" i="3"/>
  <c r="J1008" i="3"/>
  <c r="M1004" i="3"/>
  <c r="J1004" i="3"/>
  <c r="M1052" i="3"/>
  <c r="M1044" i="3"/>
  <c r="M1036" i="3"/>
  <c r="M1050" i="3"/>
  <c r="M1042" i="3"/>
  <c r="M1034" i="3"/>
  <c r="J1000" i="3"/>
  <c r="M1000" i="3"/>
  <c r="AC5" i="3" l="1"/>
  <c r="H6" i="3" l="1"/>
  <c r="H7" i="3"/>
  <c r="H5" i="2"/>
  <c r="I5" i="2" s="1"/>
  <c r="H8" i="2"/>
  <c r="H6" i="2" l="1"/>
  <c r="H7" i="2"/>
  <c r="H9" i="2"/>
  <c r="H10" i="2"/>
  <c r="H11" i="2"/>
  <c r="H998" i="3" l="1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9" i="3"/>
  <c r="H5" i="3"/>
  <c r="Q28" i="6" l="1"/>
  <c r="J6" i="6"/>
  <c r="J5" i="2" s="1" a="1"/>
  <c r="J5" i="2" s="1"/>
  <c r="O40" i="3" l="1"/>
  <c r="Y40" i="3" s="1"/>
  <c r="O41" i="3"/>
  <c r="Y41" i="3" s="1"/>
  <c r="O71" i="3"/>
  <c r="Y71" i="3" s="1"/>
  <c r="O72" i="3"/>
  <c r="Y72" i="3" s="1"/>
  <c r="O75" i="3"/>
  <c r="Y75" i="3" s="1"/>
  <c r="O76" i="3"/>
  <c r="Y76" i="3" s="1"/>
  <c r="O79" i="3"/>
  <c r="Y79" i="3" s="1"/>
  <c r="O80" i="3"/>
  <c r="Y80" i="3" s="1"/>
  <c r="O82" i="3"/>
  <c r="Y82" i="3" s="1"/>
  <c r="O83" i="3"/>
  <c r="Y83" i="3" s="1"/>
  <c r="O134" i="3"/>
  <c r="Y134" i="3" s="1"/>
  <c r="O135" i="3"/>
  <c r="Y135" i="3" s="1"/>
  <c r="O150" i="3"/>
  <c r="Y150" i="3" s="1"/>
  <c r="O151" i="3"/>
  <c r="Y151" i="3" s="1"/>
  <c r="O173" i="3"/>
  <c r="Y173" i="3" s="1"/>
  <c r="O174" i="3"/>
  <c r="Y174" i="3" s="1"/>
  <c r="O229" i="3"/>
  <c r="Y229" i="3" s="1"/>
  <c r="O230" i="3"/>
  <c r="Y230" i="3" s="1"/>
  <c r="O231" i="3"/>
  <c r="Y231" i="3" s="1"/>
  <c r="O232" i="3"/>
  <c r="Y232" i="3" s="1"/>
  <c r="O233" i="3"/>
  <c r="Y233" i="3" s="1"/>
  <c r="O234" i="3"/>
  <c r="Y234" i="3" s="1"/>
  <c r="O235" i="3"/>
  <c r="Y235" i="3" s="1"/>
  <c r="O236" i="3"/>
  <c r="Y236" i="3" s="1"/>
  <c r="O237" i="3"/>
  <c r="Y237" i="3" s="1"/>
  <c r="O238" i="3"/>
  <c r="Y238" i="3" s="1"/>
  <c r="O239" i="3"/>
  <c r="Y239" i="3" s="1"/>
  <c r="O240" i="3"/>
  <c r="Y240" i="3" s="1"/>
  <c r="O241" i="3"/>
  <c r="Y241" i="3" s="1"/>
  <c r="O242" i="3"/>
  <c r="Y242" i="3" s="1"/>
  <c r="O243" i="3"/>
  <c r="Y243" i="3" s="1"/>
  <c r="O244" i="3"/>
  <c r="Y244" i="3" s="1"/>
  <c r="O245" i="3"/>
  <c r="Y245" i="3" s="1"/>
  <c r="O246" i="3"/>
  <c r="Y246" i="3" s="1"/>
  <c r="O247" i="3"/>
  <c r="Y247" i="3" s="1"/>
  <c r="O248" i="3"/>
  <c r="Y248" i="3" s="1"/>
  <c r="O249" i="3"/>
  <c r="Y249" i="3" s="1"/>
  <c r="O250" i="3"/>
  <c r="Y250" i="3" s="1"/>
  <c r="O251" i="3"/>
  <c r="Y251" i="3" s="1"/>
  <c r="O252" i="3"/>
  <c r="Y252" i="3" s="1"/>
  <c r="O253" i="3"/>
  <c r="Y253" i="3" s="1"/>
  <c r="O254" i="3"/>
  <c r="Y254" i="3" s="1"/>
  <c r="O255" i="3"/>
  <c r="Y255" i="3" s="1"/>
  <c r="O256" i="3"/>
  <c r="Y256" i="3" s="1"/>
  <c r="O257" i="3"/>
  <c r="Y257" i="3" s="1"/>
  <c r="O258" i="3"/>
  <c r="Y258" i="3" s="1"/>
  <c r="O259" i="3"/>
  <c r="Y259" i="3" s="1"/>
  <c r="O260" i="3"/>
  <c r="Y260" i="3" s="1"/>
  <c r="O261" i="3"/>
  <c r="Y261" i="3" s="1"/>
  <c r="O262" i="3"/>
  <c r="Y262" i="3" s="1"/>
  <c r="O263" i="3"/>
  <c r="Y263" i="3" s="1"/>
  <c r="O264" i="3"/>
  <c r="Y264" i="3" s="1"/>
  <c r="O265" i="3"/>
  <c r="Y265" i="3" s="1"/>
  <c r="O266" i="3"/>
  <c r="Y266" i="3" s="1"/>
  <c r="O267" i="3"/>
  <c r="Y267" i="3" s="1"/>
  <c r="O268" i="3"/>
  <c r="Y268" i="3" s="1"/>
  <c r="O269" i="3"/>
  <c r="Y269" i="3" s="1"/>
  <c r="O270" i="3"/>
  <c r="Y270" i="3" s="1"/>
  <c r="O271" i="3"/>
  <c r="Y271" i="3" s="1"/>
  <c r="O272" i="3"/>
  <c r="Y272" i="3" s="1"/>
  <c r="O273" i="3"/>
  <c r="Y273" i="3" s="1"/>
  <c r="O274" i="3"/>
  <c r="Y274" i="3" s="1"/>
  <c r="O275" i="3"/>
  <c r="Y275" i="3" s="1"/>
  <c r="O276" i="3"/>
  <c r="Y276" i="3" s="1"/>
  <c r="O277" i="3"/>
  <c r="Y277" i="3" s="1"/>
  <c r="O278" i="3"/>
  <c r="Y278" i="3" s="1"/>
  <c r="O279" i="3"/>
  <c r="Y279" i="3" s="1"/>
  <c r="O280" i="3"/>
  <c r="Y280" i="3" s="1"/>
  <c r="O281" i="3"/>
  <c r="Y281" i="3" s="1"/>
  <c r="O282" i="3"/>
  <c r="Y282" i="3" s="1"/>
  <c r="O283" i="3"/>
  <c r="Y283" i="3" s="1"/>
  <c r="O284" i="3"/>
  <c r="Y284" i="3" s="1"/>
  <c r="O285" i="3"/>
  <c r="Y285" i="3" s="1"/>
  <c r="O286" i="3"/>
  <c r="Y286" i="3" s="1"/>
  <c r="O287" i="3"/>
  <c r="Y287" i="3" s="1"/>
  <c r="O288" i="3"/>
  <c r="Y288" i="3" s="1"/>
  <c r="O289" i="3"/>
  <c r="Y289" i="3" s="1"/>
  <c r="O290" i="3"/>
  <c r="Y290" i="3" s="1"/>
  <c r="O291" i="3"/>
  <c r="Y291" i="3" s="1"/>
  <c r="O292" i="3"/>
  <c r="Y292" i="3" s="1"/>
  <c r="O293" i="3"/>
  <c r="Y293" i="3" s="1"/>
  <c r="O294" i="3"/>
  <c r="Y294" i="3" s="1"/>
  <c r="O295" i="3"/>
  <c r="Y295" i="3" s="1"/>
  <c r="O296" i="3"/>
  <c r="Y296" i="3" s="1"/>
  <c r="O297" i="3"/>
  <c r="Y297" i="3" s="1"/>
  <c r="O298" i="3"/>
  <c r="Y298" i="3" s="1"/>
  <c r="O299" i="3"/>
  <c r="Y299" i="3" s="1"/>
  <c r="O300" i="3"/>
  <c r="Y300" i="3" s="1"/>
  <c r="O301" i="3"/>
  <c r="Y301" i="3" s="1"/>
  <c r="O302" i="3"/>
  <c r="Y302" i="3" s="1"/>
  <c r="O303" i="3"/>
  <c r="Y303" i="3" s="1"/>
  <c r="O304" i="3"/>
  <c r="Y304" i="3" s="1"/>
  <c r="O305" i="3"/>
  <c r="Y305" i="3" s="1"/>
  <c r="O306" i="3"/>
  <c r="Y306" i="3" s="1"/>
  <c r="O307" i="3"/>
  <c r="Y307" i="3" s="1"/>
  <c r="O308" i="3"/>
  <c r="Y308" i="3" s="1"/>
  <c r="O309" i="3"/>
  <c r="Y309" i="3" s="1"/>
  <c r="O310" i="3"/>
  <c r="Y310" i="3" s="1"/>
  <c r="O311" i="3"/>
  <c r="Y311" i="3" s="1"/>
  <c r="O312" i="3"/>
  <c r="Y312" i="3" s="1"/>
  <c r="O313" i="3"/>
  <c r="Y313" i="3" s="1"/>
  <c r="O314" i="3"/>
  <c r="Y314" i="3" s="1"/>
  <c r="O315" i="3"/>
  <c r="Y315" i="3" s="1"/>
  <c r="O316" i="3"/>
  <c r="Y316" i="3" s="1"/>
  <c r="O317" i="3"/>
  <c r="Y317" i="3" s="1"/>
  <c r="O318" i="3"/>
  <c r="Y318" i="3" s="1"/>
  <c r="O319" i="3"/>
  <c r="Y319" i="3" s="1"/>
  <c r="O320" i="3"/>
  <c r="Y320" i="3" s="1"/>
  <c r="O321" i="3"/>
  <c r="Y321" i="3" s="1"/>
  <c r="O322" i="3"/>
  <c r="Y322" i="3" s="1"/>
  <c r="O323" i="3"/>
  <c r="Y323" i="3" s="1"/>
  <c r="O324" i="3"/>
  <c r="Y324" i="3" s="1"/>
  <c r="O325" i="3"/>
  <c r="Y325" i="3" s="1"/>
  <c r="O326" i="3"/>
  <c r="Y326" i="3" s="1"/>
  <c r="O327" i="3"/>
  <c r="Y327" i="3" s="1"/>
  <c r="O328" i="3"/>
  <c r="Y328" i="3" s="1"/>
  <c r="O329" i="3"/>
  <c r="Y329" i="3" s="1"/>
  <c r="O330" i="3"/>
  <c r="Y330" i="3" s="1"/>
  <c r="O331" i="3"/>
  <c r="Y331" i="3" s="1"/>
  <c r="O332" i="3"/>
  <c r="Y332" i="3" s="1"/>
  <c r="O333" i="3"/>
  <c r="Y333" i="3" s="1"/>
  <c r="O334" i="3"/>
  <c r="Y334" i="3" s="1"/>
  <c r="O335" i="3"/>
  <c r="Y335" i="3" s="1"/>
  <c r="O336" i="3"/>
  <c r="Y336" i="3" s="1"/>
  <c r="O337" i="3"/>
  <c r="Y337" i="3" s="1"/>
  <c r="O338" i="3"/>
  <c r="Y338" i="3" s="1"/>
  <c r="O339" i="3"/>
  <c r="Y339" i="3" s="1"/>
  <c r="O340" i="3"/>
  <c r="Y340" i="3" s="1"/>
  <c r="O341" i="3"/>
  <c r="Y341" i="3" s="1"/>
  <c r="O342" i="3"/>
  <c r="Y342" i="3" s="1"/>
  <c r="O343" i="3"/>
  <c r="Y343" i="3" s="1"/>
  <c r="O344" i="3"/>
  <c r="Y344" i="3" s="1"/>
  <c r="O345" i="3"/>
  <c r="Y345" i="3" s="1"/>
  <c r="O346" i="3"/>
  <c r="Y346" i="3" s="1"/>
  <c r="O347" i="3"/>
  <c r="Y347" i="3" s="1"/>
  <c r="O348" i="3"/>
  <c r="Y348" i="3" s="1"/>
  <c r="O349" i="3"/>
  <c r="Y349" i="3" s="1"/>
  <c r="O350" i="3"/>
  <c r="Y350" i="3" s="1"/>
  <c r="O351" i="3"/>
  <c r="Y351" i="3" s="1"/>
  <c r="O352" i="3"/>
  <c r="Y352" i="3" s="1"/>
  <c r="O353" i="3"/>
  <c r="Y353" i="3" s="1"/>
  <c r="O354" i="3"/>
  <c r="Y354" i="3" s="1"/>
  <c r="O355" i="3"/>
  <c r="Y355" i="3" s="1"/>
  <c r="O356" i="3"/>
  <c r="Y356" i="3" s="1"/>
  <c r="O357" i="3"/>
  <c r="Y357" i="3" s="1"/>
  <c r="O358" i="3"/>
  <c r="Y358" i="3" s="1"/>
  <c r="O359" i="3"/>
  <c r="Y359" i="3" s="1"/>
  <c r="O360" i="3"/>
  <c r="Y360" i="3" s="1"/>
  <c r="O361" i="3"/>
  <c r="Y361" i="3" s="1"/>
  <c r="O362" i="3"/>
  <c r="Y362" i="3" s="1"/>
  <c r="O363" i="3"/>
  <c r="Y363" i="3" s="1"/>
  <c r="O364" i="3"/>
  <c r="Y364" i="3" s="1"/>
  <c r="O365" i="3"/>
  <c r="Y365" i="3" s="1"/>
  <c r="O366" i="3"/>
  <c r="Y366" i="3" s="1"/>
  <c r="O367" i="3"/>
  <c r="Y367" i="3" s="1"/>
  <c r="O368" i="3"/>
  <c r="Y368" i="3" s="1"/>
  <c r="O369" i="3"/>
  <c r="Y369" i="3" s="1"/>
  <c r="O370" i="3"/>
  <c r="Y370" i="3" s="1"/>
  <c r="O371" i="3"/>
  <c r="Y371" i="3" s="1"/>
  <c r="O372" i="3"/>
  <c r="Y372" i="3" s="1"/>
  <c r="O373" i="3"/>
  <c r="Y373" i="3" s="1"/>
  <c r="O374" i="3"/>
  <c r="Y374" i="3" s="1"/>
  <c r="O375" i="3"/>
  <c r="Y375" i="3" s="1"/>
  <c r="O376" i="3"/>
  <c r="Y376" i="3" s="1"/>
  <c r="O377" i="3"/>
  <c r="Y377" i="3" s="1"/>
  <c r="O378" i="3"/>
  <c r="Y378" i="3" s="1"/>
  <c r="O379" i="3"/>
  <c r="Y379" i="3" s="1"/>
  <c r="O380" i="3"/>
  <c r="Y380" i="3" s="1"/>
  <c r="O381" i="3"/>
  <c r="Y381" i="3" s="1"/>
  <c r="O382" i="3"/>
  <c r="Y382" i="3" s="1"/>
  <c r="O383" i="3"/>
  <c r="Y383" i="3" s="1"/>
  <c r="O384" i="3"/>
  <c r="Y384" i="3" s="1"/>
  <c r="O385" i="3"/>
  <c r="Y385" i="3" s="1"/>
  <c r="O386" i="3"/>
  <c r="Y386" i="3" s="1"/>
  <c r="O387" i="3"/>
  <c r="Y387" i="3" s="1"/>
  <c r="O388" i="3"/>
  <c r="Y388" i="3" s="1"/>
  <c r="O389" i="3"/>
  <c r="Y389" i="3" s="1"/>
  <c r="O390" i="3"/>
  <c r="Y390" i="3" s="1"/>
  <c r="O391" i="3"/>
  <c r="Y391" i="3" s="1"/>
  <c r="O392" i="3"/>
  <c r="Y392" i="3" s="1"/>
  <c r="O393" i="3"/>
  <c r="Y393" i="3" s="1"/>
  <c r="O394" i="3"/>
  <c r="Y394" i="3" s="1"/>
  <c r="O395" i="3"/>
  <c r="Y395" i="3" s="1"/>
  <c r="O396" i="3"/>
  <c r="Y396" i="3" s="1"/>
  <c r="O397" i="3"/>
  <c r="Y397" i="3" s="1"/>
  <c r="O398" i="3"/>
  <c r="Y398" i="3" s="1"/>
  <c r="O399" i="3"/>
  <c r="Y399" i="3" s="1"/>
  <c r="O400" i="3"/>
  <c r="Y400" i="3" s="1"/>
  <c r="O401" i="3"/>
  <c r="Y401" i="3" s="1"/>
  <c r="O402" i="3"/>
  <c r="Y402" i="3" s="1"/>
  <c r="O403" i="3"/>
  <c r="Y403" i="3" s="1"/>
  <c r="O404" i="3"/>
  <c r="Y404" i="3" s="1"/>
  <c r="O405" i="3"/>
  <c r="Y405" i="3" s="1"/>
  <c r="O406" i="3"/>
  <c r="Y406" i="3" s="1"/>
  <c r="O407" i="3"/>
  <c r="Y407" i="3" s="1"/>
  <c r="O408" i="3"/>
  <c r="Y408" i="3" s="1"/>
  <c r="O409" i="3"/>
  <c r="Y409" i="3" s="1"/>
  <c r="O410" i="3"/>
  <c r="Y410" i="3" s="1"/>
  <c r="O411" i="3"/>
  <c r="Y411" i="3" s="1"/>
  <c r="O412" i="3"/>
  <c r="Y412" i="3" s="1"/>
  <c r="O413" i="3"/>
  <c r="Y413" i="3" s="1"/>
  <c r="O414" i="3"/>
  <c r="Y414" i="3" s="1"/>
  <c r="O415" i="3"/>
  <c r="Y415" i="3" s="1"/>
  <c r="O416" i="3"/>
  <c r="Y416" i="3" s="1"/>
  <c r="O417" i="3"/>
  <c r="Y417" i="3" s="1"/>
  <c r="O418" i="3"/>
  <c r="Y418" i="3" s="1"/>
  <c r="O419" i="3"/>
  <c r="Y419" i="3" s="1"/>
  <c r="O420" i="3"/>
  <c r="Y420" i="3" s="1"/>
  <c r="O421" i="3"/>
  <c r="Y421" i="3" s="1"/>
  <c r="O422" i="3"/>
  <c r="Y422" i="3" s="1"/>
  <c r="O423" i="3"/>
  <c r="Y423" i="3" s="1"/>
  <c r="O424" i="3"/>
  <c r="Y424" i="3" s="1"/>
  <c r="O425" i="3"/>
  <c r="Y425" i="3" s="1"/>
  <c r="O426" i="3"/>
  <c r="Y426" i="3" s="1"/>
  <c r="O427" i="3"/>
  <c r="Y427" i="3" s="1"/>
  <c r="O428" i="3"/>
  <c r="Y428" i="3" s="1"/>
  <c r="O429" i="3"/>
  <c r="Y429" i="3" s="1"/>
  <c r="O430" i="3"/>
  <c r="Y430" i="3" s="1"/>
  <c r="O431" i="3"/>
  <c r="Y431" i="3" s="1"/>
  <c r="O432" i="3"/>
  <c r="Y432" i="3" s="1"/>
  <c r="O433" i="3"/>
  <c r="Y433" i="3" s="1"/>
  <c r="O434" i="3"/>
  <c r="Y434" i="3" s="1"/>
  <c r="O435" i="3"/>
  <c r="Y435" i="3" s="1"/>
  <c r="O436" i="3"/>
  <c r="Y436" i="3" s="1"/>
  <c r="O437" i="3"/>
  <c r="Y437" i="3" s="1"/>
  <c r="O438" i="3"/>
  <c r="Y438" i="3" s="1"/>
  <c r="O439" i="3"/>
  <c r="Y439" i="3" s="1"/>
  <c r="O440" i="3"/>
  <c r="Y440" i="3" s="1"/>
  <c r="O441" i="3"/>
  <c r="Y441" i="3" s="1"/>
  <c r="O442" i="3"/>
  <c r="Y442" i="3" s="1"/>
  <c r="O443" i="3"/>
  <c r="Y443" i="3" s="1"/>
  <c r="O444" i="3"/>
  <c r="Y444" i="3" s="1"/>
  <c r="O445" i="3"/>
  <c r="Y445" i="3" s="1"/>
  <c r="O446" i="3"/>
  <c r="Y446" i="3" s="1"/>
  <c r="O447" i="3"/>
  <c r="Y447" i="3" s="1"/>
  <c r="O448" i="3"/>
  <c r="Y448" i="3" s="1"/>
  <c r="O449" i="3"/>
  <c r="Y449" i="3" s="1"/>
  <c r="O450" i="3"/>
  <c r="Y450" i="3" s="1"/>
  <c r="O451" i="3"/>
  <c r="Y451" i="3" s="1"/>
  <c r="O452" i="3"/>
  <c r="Y452" i="3" s="1"/>
  <c r="O453" i="3"/>
  <c r="Y453" i="3" s="1"/>
  <c r="O454" i="3"/>
  <c r="Y454" i="3" s="1"/>
  <c r="O455" i="3"/>
  <c r="Y455" i="3" s="1"/>
  <c r="O456" i="3"/>
  <c r="Y456" i="3" s="1"/>
  <c r="O457" i="3"/>
  <c r="Y457" i="3" s="1"/>
  <c r="O458" i="3"/>
  <c r="Y458" i="3" s="1"/>
  <c r="O459" i="3"/>
  <c r="Y459" i="3" s="1"/>
  <c r="O460" i="3"/>
  <c r="Y460" i="3" s="1"/>
  <c r="O461" i="3"/>
  <c r="Y461" i="3" s="1"/>
  <c r="O462" i="3"/>
  <c r="Y462" i="3" s="1"/>
  <c r="O463" i="3"/>
  <c r="Y463" i="3" s="1"/>
  <c r="O464" i="3"/>
  <c r="Y464" i="3" s="1"/>
  <c r="O465" i="3"/>
  <c r="Y465" i="3" s="1"/>
  <c r="O466" i="3"/>
  <c r="Y466" i="3" s="1"/>
  <c r="O467" i="3"/>
  <c r="Y467" i="3" s="1"/>
  <c r="O468" i="3"/>
  <c r="Y468" i="3" s="1"/>
  <c r="O469" i="3"/>
  <c r="Y469" i="3" s="1"/>
  <c r="O470" i="3"/>
  <c r="Y470" i="3" s="1"/>
  <c r="O471" i="3"/>
  <c r="Y471" i="3" s="1"/>
  <c r="O472" i="3"/>
  <c r="Y472" i="3" s="1"/>
  <c r="O473" i="3"/>
  <c r="Y473" i="3" s="1"/>
  <c r="O474" i="3"/>
  <c r="Y474" i="3" s="1"/>
  <c r="O475" i="3"/>
  <c r="Y475" i="3" s="1"/>
  <c r="O476" i="3"/>
  <c r="Y476" i="3" s="1"/>
  <c r="O477" i="3"/>
  <c r="Y477" i="3" s="1"/>
  <c r="O478" i="3"/>
  <c r="Y478" i="3" s="1"/>
  <c r="O479" i="3"/>
  <c r="Y479" i="3" s="1"/>
  <c r="O480" i="3"/>
  <c r="Y480" i="3" s="1"/>
  <c r="O481" i="3"/>
  <c r="Y481" i="3" s="1"/>
  <c r="O482" i="3"/>
  <c r="Y482" i="3" s="1"/>
  <c r="O483" i="3"/>
  <c r="Y483" i="3" s="1"/>
  <c r="O484" i="3"/>
  <c r="Y484" i="3" s="1"/>
  <c r="O485" i="3"/>
  <c r="Y485" i="3" s="1"/>
  <c r="O486" i="3"/>
  <c r="Y486" i="3" s="1"/>
  <c r="O487" i="3"/>
  <c r="Y487" i="3" s="1"/>
  <c r="O488" i="3"/>
  <c r="Y488" i="3" s="1"/>
  <c r="O489" i="3"/>
  <c r="Y489" i="3" s="1"/>
  <c r="O490" i="3"/>
  <c r="Y490" i="3" s="1"/>
  <c r="O491" i="3"/>
  <c r="Y491" i="3" s="1"/>
  <c r="O492" i="3"/>
  <c r="Y492" i="3" s="1"/>
  <c r="O493" i="3"/>
  <c r="Y493" i="3" s="1"/>
  <c r="O494" i="3"/>
  <c r="Y494" i="3" s="1"/>
  <c r="O495" i="3"/>
  <c r="Y495" i="3" s="1"/>
  <c r="O496" i="3"/>
  <c r="Y496" i="3" s="1"/>
  <c r="O497" i="3"/>
  <c r="Y497" i="3" s="1"/>
  <c r="O498" i="3"/>
  <c r="Y498" i="3" s="1"/>
  <c r="O499" i="3"/>
  <c r="Y499" i="3" s="1"/>
  <c r="O500" i="3"/>
  <c r="Y500" i="3" s="1"/>
  <c r="O501" i="3"/>
  <c r="Y501" i="3" s="1"/>
  <c r="O502" i="3"/>
  <c r="Y502" i="3" s="1"/>
  <c r="O503" i="3"/>
  <c r="Y503" i="3" s="1"/>
  <c r="O504" i="3"/>
  <c r="Y504" i="3" s="1"/>
  <c r="O505" i="3"/>
  <c r="Y505" i="3" s="1"/>
  <c r="O506" i="3"/>
  <c r="Y506" i="3" s="1"/>
  <c r="O507" i="3"/>
  <c r="Y507" i="3" s="1"/>
  <c r="O508" i="3"/>
  <c r="Y508" i="3" s="1"/>
  <c r="O509" i="3"/>
  <c r="Y509" i="3" s="1"/>
  <c r="O510" i="3"/>
  <c r="Y510" i="3" s="1"/>
  <c r="O511" i="3"/>
  <c r="Y511" i="3" s="1"/>
  <c r="O512" i="3"/>
  <c r="Y512" i="3" s="1"/>
  <c r="O513" i="3"/>
  <c r="Y513" i="3" s="1"/>
  <c r="O514" i="3"/>
  <c r="Y514" i="3" s="1"/>
  <c r="O515" i="3"/>
  <c r="Y515" i="3" s="1"/>
  <c r="O516" i="3"/>
  <c r="Y516" i="3" s="1"/>
  <c r="O517" i="3"/>
  <c r="Y517" i="3" s="1"/>
  <c r="O518" i="3"/>
  <c r="Y518" i="3" s="1"/>
  <c r="O519" i="3"/>
  <c r="Y519" i="3" s="1"/>
  <c r="O520" i="3"/>
  <c r="Y520" i="3" s="1"/>
  <c r="O521" i="3"/>
  <c r="Y521" i="3" s="1"/>
  <c r="O522" i="3"/>
  <c r="Y522" i="3" s="1"/>
  <c r="O523" i="3"/>
  <c r="Y523" i="3" s="1"/>
  <c r="O524" i="3"/>
  <c r="Y524" i="3" s="1"/>
  <c r="O525" i="3"/>
  <c r="Y525" i="3" s="1"/>
  <c r="O526" i="3"/>
  <c r="Y526" i="3" s="1"/>
  <c r="O527" i="3"/>
  <c r="Y527" i="3" s="1"/>
  <c r="O528" i="3"/>
  <c r="Y528" i="3" s="1"/>
  <c r="O529" i="3"/>
  <c r="Y529" i="3" s="1"/>
  <c r="O530" i="3"/>
  <c r="Y530" i="3" s="1"/>
  <c r="O531" i="3"/>
  <c r="Y531" i="3" s="1"/>
  <c r="O532" i="3"/>
  <c r="Y532" i="3" s="1"/>
  <c r="O533" i="3"/>
  <c r="Y533" i="3" s="1"/>
  <c r="O534" i="3"/>
  <c r="Y534" i="3" s="1"/>
  <c r="O535" i="3"/>
  <c r="Y535" i="3" s="1"/>
  <c r="O536" i="3"/>
  <c r="Y536" i="3" s="1"/>
  <c r="O537" i="3"/>
  <c r="Y537" i="3" s="1"/>
  <c r="O538" i="3"/>
  <c r="Y538" i="3" s="1"/>
  <c r="O539" i="3"/>
  <c r="Y539" i="3" s="1"/>
  <c r="O540" i="3"/>
  <c r="Y540" i="3" s="1"/>
  <c r="O541" i="3"/>
  <c r="Y541" i="3" s="1"/>
  <c r="O542" i="3"/>
  <c r="Y542" i="3" s="1"/>
  <c r="O543" i="3"/>
  <c r="Y543" i="3" s="1"/>
  <c r="O544" i="3"/>
  <c r="Y544" i="3" s="1"/>
  <c r="O545" i="3"/>
  <c r="Y545" i="3" s="1"/>
  <c r="O546" i="3"/>
  <c r="Y546" i="3" s="1"/>
  <c r="O547" i="3"/>
  <c r="Y547" i="3" s="1"/>
  <c r="O548" i="3"/>
  <c r="Y548" i="3" s="1"/>
  <c r="O549" i="3"/>
  <c r="Y549" i="3" s="1"/>
  <c r="O550" i="3"/>
  <c r="Y550" i="3" s="1"/>
  <c r="O551" i="3"/>
  <c r="Y551" i="3" s="1"/>
  <c r="O552" i="3"/>
  <c r="Y552" i="3" s="1"/>
  <c r="O553" i="3"/>
  <c r="Y553" i="3" s="1"/>
  <c r="O554" i="3"/>
  <c r="Y554" i="3" s="1"/>
  <c r="O555" i="3"/>
  <c r="Y555" i="3" s="1"/>
  <c r="O556" i="3"/>
  <c r="Y556" i="3" s="1"/>
  <c r="O557" i="3"/>
  <c r="Y557" i="3" s="1"/>
  <c r="O558" i="3"/>
  <c r="Y558" i="3" s="1"/>
  <c r="O559" i="3"/>
  <c r="Y559" i="3" s="1"/>
  <c r="O560" i="3"/>
  <c r="Y560" i="3" s="1"/>
  <c r="O561" i="3"/>
  <c r="Y561" i="3" s="1"/>
  <c r="O562" i="3"/>
  <c r="Y562" i="3" s="1"/>
  <c r="O563" i="3"/>
  <c r="Y563" i="3" s="1"/>
  <c r="O564" i="3"/>
  <c r="Y564" i="3" s="1"/>
  <c r="O565" i="3"/>
  <c r="Y565" i="3" s="1"/>
  <c r="O566" i="3"/>
  <c r="Y566" i="3" s="1"/>
  <c r="O567" i="3"/>
  <c r="Y567" i="3" s="1"/>
  <c r="O568" i="3"/>
  <c r="Y568" i="3" s="1"/>
  <c r="O569" i="3"/>
  <c r="Y569" i="3" s="1"/>
  <c r="O570" i="3"/>
  <c r="Y570" i="3" s="1"/>
  <c r="O571" i="3"/>
  <c r="Y571" i="3" s="1"/>
  <c r="O572" i="3"/>
  <c r="Y572" i="3" s="1"/>
  <c r="O573" i="3"/>
  <c r="Y573" i="3" s="1"/>
  <c r="O574" i="3"/>
  <c r="Y574" i="3" s="1"/>
  <c r="O575" i="3"/>
  <c r="Y575" i="3" s="1"/>
  <c r="O576" i="3"/>
  <c r="Y576" i="3" s="1"/>
  <c r="O577" i="3"/>
  <c r="Y577" i="3" s="1"/>
  <c r="O578" i="3"/>
  <c r="Y578" i="3" s="1"/>
  <c r="O579" i="3"/>
  <c r="Y579" i="3" s="1"/>
  <c r="O580" i="3"/>
  <c r="Y580" i="3" s="1"/>
  <c r="O581" i="3"/>
  <c r="Y581" i="3" s="1"/>
  <c r="O582" i="3"/>
  <c r="Y582" i="3" s="1"/>
  <c r="O583" i="3"/>
  <c r="Y583" i="3" s="1"/>
  <c r="O584" i="3"/>
  <c r="Y584" i="3" s="1"/>
  <c r="O585" i="3"/>
  <c r="Y585" i="3" s="1"/>
  <c r="O586" i="3"/>
  <c r="Y586" i="3" s="1"/>
  <c r="O587" i="3"/>
  <c r="Y587" i="3" s="1"/>
  <c r="O588" i="3"/>
  <c r="Y588" i="3" s="1"/>
  <c r="O589" i="3"/>
  <c r="Y589" i="3" s="1"/>
  <c r="O590" i="3"/>
  <c r="Y590" i="3" s="1"/>
  <c r="O591" i="3"/>
  <c r="Y591" i="3" s="1"/>
  <c r="O592" i="3"/>
  <c r="Y592" i="3" s="1"/>
  <c r="O593" i="3"/>
  <c r="Y593" i="3" s="1"/>
  <c r="O594" i="3"/>
  <c r="Y594" i="3" s="1"/>
  <c r="O595" i="3"/>
  <c r="Y595" i="3" s="1"/>
  <c r="O596" i="3"/>
  <c r="Y596" i="3" s="1"/>
  <c r="O597" i="3"/>
  <c r="Y597" i="3" s="1"/>
  <c r="O598" i="3"/>
  <c r="Y598" i="3" s="1"/>
  <c r="O599" i="3"/>
  <c r="Y599" i="3" s="1"/>
  <c r="O600" i="3"/>
  <c r="Y600" i="3" s="1"/>
  <c r="O601" i="3"/>
  <c r="Y601" i="3" s="1"/>
  <c r="O602" i="3"/>
  <c r="Y602" i="3" s="1"/>
  <c r="O603" i="3"/>
  <c r="Y603" i="3" s="1"/>
  <c r="O604" i="3"/>
  <c r="Y604" i="3" s="1"/>
  <c r="O605" i="3"/>
  <c r="Y605" i="3" s="1"/>
  <c r="O606" i="3"/>
  <c r="Y606" i="3" s="1"/>
  <c r="O607" i="3"/>
  <c r="Y607" i="3" s="1"/>
  <c r="O608" i="3"/>
  <c r="Y608" i="3" s="1"/>
  <c r="O609" i="3"/>
  <c r="Y609" i="3" s="1"/>
  <c r="O610" i="3"/>
  <c r="Y610" i="3" s="1"/>
  <c r="O611" i="3"/>
  <c r="Y611" i="3" s="1"/>
  <c r="O612" i="3"/>
  <c r="Y612" i="3" s="1"/>
  <c r="O613" i="3"/>
  <c r="Y613" i="3" s="1"/>
  <c r="O614" i="3"/>
  <c r="Y614" i="3" s="1"/>
  <c r="O615" i="3"/>
  <c r="Y615" i="3" s="1"/>
  <c r="O616" i="3"/>
  <c r="Y616" i="3" s="1"/>
  <c r="O617" i="3"/>
  <c r="Y617" i="3" s="1"/>
  <c r="O618" i="3"/>
  <c r="Y618" i="3" s="1"/>
  <c r="O619" i="3"/>
  <c r="Y619" i="3" s="1"/>
  <c r="O620" i="3"/>
  <c r="Y620" i="3" s="1"/>
  <c r="O621" i="3"/>
  <c r="Y621" i="3" s="1"/>
  <c r="O622" i="3"/>
  <c r="Y622" i="3" s="1"/>
  <c r="O623" i="3"/>
  <c r="Y623" i="3" s="1"/>
  <c r="O624" i="3"/>
  <c r="Y624" i="3" s="1"/>
  <c r="O625" i="3"/>
  <c r="Y625" i="3" s="1"/>
  <c r="O626" i="3"/>
  <c r="Y626" i="3" s="1"/>
  <c r="O627" i="3"/>
  <c r="Y627" i="3" s="1"/>
  <c r="O628" i="3"/>
  <c r="Y628" i="3" s="1"/>
  <c r="O629" i="3"/>
  <c r="Y629" i="3" s="1"/>
  <c r="O630" i="3"/>
  <c r="Y630" i="3" s="1"/>
  <c r="O631" i="3"/>
  <c r="Y631" i="3" s="1"/>
  <c r="O632" i="3"/>
  <c r="Y632" i="3" s="1"/>
  <c r="O633" i="3"/>
  <c r="Y633" i="3" s="1"/>
  <c r="O634" i="3"/>
  <c r="Y634" i="3" s="1"/>
  <c r="O635" i="3"/>
  <c r="Y635" i="3" s="1"/>
  <c r="O636" i="3"/>
  <c r="Y636" i="3" s="1"/>
  <c r="O637" i="3"/>
  <c r="Y637" i="3" s="1"/>
  <c r="O638" i="3"/>
  <c r="Y638" i="3" s="1"/>
  <c r="O639" i="3"/>
  <c r="Y639" i="3" s="1"/>
  <c r="O640" i="3"/>
  <c r="Y640" i="3" s="1"/>
  <c r="O641" i="3"/>
  <c r="Y641" i="3" s="1"/>
  <c r="O642" i="3"/>
  <c r="Y642" i="3" s="1"/>
  <c r="O643" i="3"/>
  <c r="Y643" i="3" s="1"/>
  <c r="O644" i="3"/>
  <c r="Y644" i="3" s="1"/>
  <c r="O645" i="3"/>
  <c r="Y645" i="3" s="1"/>
  <c r="O646" i="3"/>
  <c r="Y646" i="3" s="1"/>
  <c r="O647" i="3"/>
  <c r="Y647" i="3" s="1"/>
  <c r="O648" i="3"/>
  <c r="Y648" i="3" s="1"/>
  <c r="O649" i="3"/>
  <c r="Y649" i="3" s="1"/>
  <c r="O650" i="3"/>
  <c r="Y650" i="3" s="1"/>
  <c r="O651" i="3"/>
  <c r="Y651" i="3" s="1"/>
  <c r="O652" i="3"/>
  <c r="Y652" i="3" s="1"/>
  <c r="O653" i="3"/>
  <c r="Y653" i="3" s="1"/>
  <c r="O654" i="3"/>
  <c r="Y654" i="3" s="1"/>
  <c r="O655" i="3"/>
  <c r="Y655" i="3" s="1"/>
  <c r="O656" i="3"/>
  <c r="Y656" i="3" s="1"/>
  <c r="O657" i="3"/>
  <c r="Y657" i="3" s="1"/>
  <c r="O658" i="3"/>
  <c r="Y658" i="3" s="1"/>
  <c r="O659" i="3"/>
  <c r="Y659" i="3" s="1"/>
  <c r="O660" i="3"/>
  <c r="Y660" i="3" s="1"/>
  <c r="O661" i="3"/>
  <c r="Y661" i="3" s="1"/>
  <c r="O662" i="3"/>
  <c r="Y662" i="3" s="1"/>
  <c r="O663" i="3"/>
  <c r="Y663" i="3" s="1"/>
  <c r="O664" i="3"/>
  <c r="Y664" i="3" s="1"/>
  <c r="O665" i="3"/>
  <c r="Y665" i="3" s="1"/>
  <c r="O666" i="3"/>
  <c r="Y666" i="3" s="1"/>
  <c r="O667" i="3"/>
  <c r="Y667" i="3" s="1"/>
  <c r="O668" i="3"/>
  <c r="Y668" i="3" s="1"/>
  <c r="O669" i="3"/>
  <c r="Y669" i="3" s="1"/>
  <c r="O670" i="3"/>
  <c r="Y670" i="3" s="1"/>
  <c r="O671" i="3"/>
  <c r="Y671" i="3" s="1"/>
  <c r="O672" i="3"/>
  <c r="Y672" i="3" s="1"/>
  <c r="O673" i="3"/>
  <c r="Y673" i="3" s="1"/>
  <c r="O674" i="3"/>
  <c r="Y674" i="3" s="1"/>
  <c r="O675" i="3"/>
  <c r="Y675" i="3" s="1"/>
  <c r="O676" i="3"/>
  <c r="Y676" i="3" s="1"/>
  <c r="O677" i="3"/>
  <c r="Y677" i="3" s="1"/>
  <c r="O678" i="3"/>
  <c r="Y678" i="3" s="1"/>
  <c r="O679" i="3"/>
  <c r="Y679" i="3" s="1"/>
  <c r="O680" i="3"/>
  <c r="Y680" i="3" s="1"/>
  <c r="O681" i="3"/>
  <c r="Y681" i="3" s="1"/>
  <c r="O682" i="3"/>
  <c r="Y682" i="3" s="1"/>
  <c r="O683" i="3"/>
  <c r="Y683" i="3" s="1"/>
  <c r="O684" i="3"/>
  <c r="Y684" i="3" s="1"/>
  <c r="O685" i="3"/>
  <c r="Y685" i="3" s="1"/>
  <c r="O686" i="3"/>
  <c r="Y686" i="3" s="1"/>
  <c r="O687" i="3"/>
  <c r="Y687" i="3" s="1"/>
  <c r="O688" i="3"/>
  <c r="Y688" i="3" s="1"/>
  <c r="O689" i="3"/>
  <c r="Y689" i="3" s="1"/>
  <c r="O690" i="3"/>
  <c r="Y690" i="3" s="1"/>
  <c r="O691" i="3"/>
  <c r="Y691" i="3" s="1"/>
  <c r="O692" i="3"/>
  <c r="Y692" i="3" s="1"/>
  <c r="O693" i="3"/>
  <c r="Y693" i="3" s="1"/>
  <c r="O694" i="3"/>
  <c r="Y694" i="3" s="1"/>
  <c r="O695" i="3"/>
  <c r="Y695" i="3" s="1"/>
  <c r="O696" i="3"/>
  <c r="Y696" i="3" s="1"/>
  <c r="O697" i="3"/>
  <c r="Y697" i="3" s="1"/>
  <c r="O698" i="3"/>
  <c r="Y698" i="3" s="1"/>
  <c r="O699" i="3"/>
  <c r="Y699" i="3" s="1"/>
  <c r="O700" i="3"/>
  <c r="Y700" i="3" s="1"/>
  <c r="O701" i="3"/>
  <c r="Y701" i="3" s="1"/>
  <c r="O702" i="3"/>
  <c r="Y702" i="3" s="1"/>
  <c r="O703" i="3"/>
  <c r="Y703" i="3" s="1"/>
  <c r="O704" i="3"/>
  <c r="Y704" i="3" s="1"/>
  <c r="O705" i="3"/>
  <c r="Y705" i="3" s="1"/>
  <c r="O706" i="3"/>
  <c r="Y706" i="3" s="1"/>
  <c r="O707" i="3"/>
  <c r="Y707" i="3" s="1"/>
  <c r="O708" i="3"/>
  <c r="Y708" i="3" s="1"/>
  <c r="O709" i="3"/>
  <c r="Y709" i="3" s="1"/>
  <c r="O710" i="3"/>
  <c r="Y710" i="3" s="1"/>
  <c r="O711" i="3"/>
  <c r="Y711" i="3" s="1"/>
  <c r="O712" i="3"/>
  <c r="Y712" i="3" s="1"/>
  <c r="O713" i="3"/>
  <c r="Y713" i="3" s="1"/>
  <c r="O714" i="3"/>
  <c r="Y714" i="3" s="1"/>
  <c r="O715" i="3"/>
  <c r="Y715" i="3" s="1"/>
  <c r="O716" i="3"/>
  <c r="Y716" i="3" s="1"/>
  <c r="O717" i="3"/>
  <c r="Y717" i="3" s="1"/>
  <c r="O718" i="3"/>
  <c r="Y718" i="3" s="1"/>
  <c r="O719" i="3"/>
  <c r="Y719" i="3" s="1"/>
  <c r="O720" i="3"/>
  <c r="Y720" i="3" s="1"/>
  <c r="O721" i="3"/>
  <c r="Y721" i="3" s="1"/>
  <c r="O722" i="3"/>
  <c r="Y722" i="3" s="1"/>
  <c r="O723" i="3"/>
  <c r="Y723" i="3" s="1"/>
  <c r="O724" i="3"/>
  <c r="Y724" i="3" s="1"/>
  <c r="O725" i="3"/>
  <c r="Y725" i="3" s="1"/>
  <c r="O726" i="3"/>
  <c r="Y726" i="3" s="1"/>
  <c r="O727" i="3"/>
  <c r="Y727" i="3" s="1"/>
  <c r="O728" i="3"/>
  <c r="Y728" i="3" s="1"/>
  <c r="O729" i="3"/>
  <c r="Y729" i="3" s="1"/>
  <c r="O730" i="3"/>
  <c r="Y730" i="3" s="1"/>
  <c r="O731" i="3"/>
  <c r="Y731" i="3" s="1"/>
  <c r="O732" i="3"/>
  <c r="Y732" i="3" s="1"/>
  <c r="O733" i="3"/>
  <c r="Y733" i="3" s="1"/>
  <c r="O734" i="3"/>
  <c r="Y734" i="3" s="1"/>
  <c r="O735" i="3"/>
  <c r="Y735" i="3" s="1"/>
  <c r="O736" i="3"/>
  <c r="Y736" i="3" s="1"/>
  <c r="O737" i="3"/>
  <c r="Y737" i="3" s="1"/>
  <c r="O738" i="3"/>
  <c r="Y738" i="3" s="1"/>
  <c r="O739" i="3"/>
  <c r="Y739" i="3" s="1"/>
  <c r="O740" i="3"/>
  <c r="Y740" i="3" s="1"/>
  <c r="O741" i="3"/>
  <c r="Y741" i="3" s="1"/>
  <c r="O742" i="3"/>
  <c r="Y742" i="3" s="1"/>
  <c r="O743" i="3"/>
  <c r="Y743" i="3" s="1"/>
  <c r="O744" i="3"/>
  <c r="Y744" i="3" s="1"/>
  <c r="O745" i="3"/>
  <c r="Y745" i="3" s="1"/>
  <c r="O746" i="3"/>
  <c r="Y746" i="3" s="1"/>
  <c r="O747" i="3"/>
  <c r="Y747" i="3" s="1"/>
  <c r="O748" i="3"/>
  <c r="Y748" i="3" s="1"/>
  <c r="O749" i="3"/>
  <c r="Y749" i="3" s="1"/>
  <c r="O750" i="3"/>
  <c r="Y750" i="3" s="1"/>
  <c r="O751" i="3"/>
  <c r="Y751" i="3" s="1"/>
  <c r="O752" i="3"/>
  <c r="Y752" i="3" s="1"/>
  <c r="O753" i="3"/>
  <c r="Y753" i="3" s="1"/>
  <c r="O754" i="3"/>
  <c r="Y754" i="3" s="1"/>
  <c r="O755" i="3"/>
  <c r="Y755" i="3" s="1"/>
  <c r="O756" i="3"/>
  <c r="Y756" i="3" s="1"/>
  <c r="O757" i="3"/>
  <c r="Y757" i="3" s="1"/>
  <c r="O758" i="3"/>
  <c r="Y758" i="3" s="1"/>
  <c r="O759" i="3"/>
  <c r="Y759" i="3" s="1"/>
  <c r="O760" i="3"/>
  <c r="Y760" i="3" s="1"/>
  <c r="O761" i="3"/>
  <c r="Y761" i="3" s="1"/>
  <c r="O762" i="3"/>
  <c r="Y762" i="3" s="1"/>
  <c r="O763" i="3"/>
  <c r="Y763" i="3" s="1"/>
  <c r="O764" i="3"/>
  <c r="Y764" i="3" s="1"/>
  <c r="O765" i="3"/>
  <c r="Y765" i="3" s="1"/>
  <c r="O766" i="3"/>
  <c r="Y766" i="3" s="1"/>
  <c r="O767" i="3"/>
  <c r="Y767" i="3" s="1"/>
  <c r="O768" i="3"/>
  <c r="Y768" i="3" s="1"/>
  <c r="O769" i="3"/>
  <c r="Y769" i="3" s="1"/>
  <c r="O770" i="3"/>
  <c r="Y770" i="3" s="1"/>
  <c r="O771" i="3"/>
  <c r="Y771" i="3" s="1"/>
  <c r="O772" i="3"/>
  <c r="Y772" i="3" s="1"/>
  <c r="O773" i="3"/>
  <c r="Y773" i="3" s="1"/>
  <c r="O774" i="3"/>
  <c r="Y774" i="3" s="1"/>
  <c r="O775" i="3"/>
  <c r="Y775" i="3" s="1"/>
  <c r="O776" i="3"/>
  <c r="Y776" i="3" s="1"/>
  <c r="O777" i="3"/>
  <c r="Y777" i="3" s="1"/>
  <c r="O778" i="3"/>
  <c r="Y778" i="3" s="1"/>
  <c r="O779" i="3"/>
  <c r="Y779" i="3" s="1"/>
  <c r="O780" i="3"/>
  <c r="Y780" i="3" s="1"/>
  <c r="O781" i="3"/>
  <c r="Y781" i="3" s="1"/>
  <c r="O782" i="3"/>
  <c r="Y782" i="3" s="1"/>
  <c r="O783" i="3"/>
  <c r="Y783" i="3" s="1"/>
  <c r="O784" i="3"/>
  <c r="Y784" i="3" s="1"/>
  <c r="O785" i="3"/>
  <c r="Y785" i="3" s="1"/>
  <c r="O786" i="3"/>
  <c r="Y786" i="3" s="1"/>
  <c r="O787" i="3"/>
  <c r="Y787" i="3" s="1"/>
  <c r="O788" i="3"/>
  <c r="Y788" i="3" s="1"/>
  <c r="O789" i="3"/>
  <c r="Y789" i="3" s="1"/>
  <c r="O790" i="3"/>
  <c r="Y790" i="3" s="1"/>
  <c r="O791" i="3"/>
  <c r="Y791" i="3" s="1"/>
  <c r="O792" i="3"/>
  <c r="Y792" i="3" s="1"/>
  <c r="O793" i="3"/>
  <c r="Y793" i="3" s="1"/>
  <c r="O794" i="3"/>
  <c r="Y794" i="3" s="1"/>
  <c r="O795" i="3"/>
  <c r="Y795" i="3" s="1"/>
  <c r="O796" i="3"/>
  <c r="Y796" i="3" s="1"/>
  <c r="O797" i="3"/>
  <c r="Y797" i="3" s="1"/>
  <c r="O798" i="3"/>
  <c r="Y798" i="3" s="1"/>
  <c r="O799" i="3"/>
  <c r="Y799" i="3" s="1"/>
  <c r="O800" i="3"/>
  <c r="Y800" i="3" s="1"/>
  <c r="O801" i="3"/>
  <c r="Y801" i="3" s="1"/>
  <c r="O802" i="3"/>
  <c r="Y802" i="3" s="1"/>
  <c r="O803" i="3"/>
  <c r="Y803" i="3" s="1"/>
  <c r="O804" i="3"/>
  <c r="Y804" i="3" s="1"/>
  <c r="O805" i="3"/>
  <c r="Y805" i="3" s="1"/>
  <c r="O806" i="3"/>
  <c r="Y806" i="3" s="1"/>
  <c r="O807" i="3"/>
  <c r="Y807" i="3" s="1"/>
  <c r="O808" i="3"/>
  <c r="Y808" i="3" s="1"/>
  <c r="O809" i="3"/>
  <c r="Y809" i="3" s="1"/>
  <c r="O810" i="3"/>
  <c r="Y810" i="3" s="1"/>
  <c r="O811" i="3"/>
  <c r="Y811" i="3" s="1"/>
  <c r="O812" i="3"/>
  <c r="Y812" i="3" s="1"/>
  <c r="O813" i="3"/>
  <c r="Y813" i="3" s="1"/>
  <c r="O814" i="3"/>
  <c r="Y814" i="3" s="1"/>
  <c r="O815" i="3"/>
  <c r="Y815" i="3" s="1"/>
  <c r="O816" i="3"/>
  <c r="Y816" i="3" s="1"/>
  <c r="O817" i="3"/>
  <c r="Y817" i="3" s="1"/>
  <c r="O818" i="3"/>
  <c r="Y818" i="3" s="1"/>
  <c r="O819" i="3"/>
  <c r="Y819" i="3" s="1"/>
  <c r="O820" i="3"/>
  <c r="Y820" i="3" s="1"/>
  <c r="O821" i="3"/>
  <c r="Y821" i="3" s="1"/>
  <c r="O822" i="3"/>
  <c r="Y822" i="3" s="1"/>
  <c r="O823" i="3"/>
  <c r="Y823" i="3" s="1"/>
  <c r="O824" i="3"/>
  <c r="Y824" i="3" s="1"/>
  <c r="O825" i="3"/>
  <c r="Y825" i="3" s="1"/>
  <c r="O826" i="3"/>
  <c r="Y826" i="3" s="1"/>
  <c r="O827" i="3"/>
  <c r="Y827" i="3" s="1"/>
  <c r="O828" i="3"/>
  <c r="Y828" i="3" s="1"/>
  <c r="O829" i="3"/>
  <c r="Y829" i="3" s="1"/>
  <c r="O830" i="3"/>
  <c r="Y830" i="3" s="1"/>
  <c r="O831" i="3"/>
  <c r="Y831" i="3" s="1"/>
  <c r="O832" i="3"/>
  <c r="Y832" i="3" s="1"/>
  <c r="O833" i="3"/>
  <c r="Y833" i="3" s="1"/>
  <c r="O834" i="3"/>
  <c r="Y834" i="3" s="1"/>
  <c r="O835" i="3"/>
  <c r="Y835" i="3" s="1"/>
  <c r="O836" i="3"/>
  <c r="Y836" i="3" s="1"/>
  <c r="O837" i="3"/>
  <c r="Y837" i="3" s="1"/>
  <c r="O838" i="3"/>
  <c r="Y838" i="3" s="1"/>
  <c r="O839" i="3"/>
  <c r="Y839" i="3" s="1"/>
  <c r="O840" i="3"/>
  <c r="Y840" i="3" s="1"/>
  <c r="O841" i="3"/>
  <c r="Y841" i="3" s="1"/>
  <c r="O842" i="3"/>
  <c r="Y842" i="3" s="1"/>
  <c r="O843" i="3"/>
  <c r="Y843" i="3" s="1"/>
  <c r="O844" i="3"/>
  <c r="Y844" i="3" s="1"/>
  <c r="O845" i="3"/>
  <c r="Y845" i="3" s="1"/>
  <c r="O846" i="3"/>
  <c r="Y846" i="3" s="1"/>
  <c r="O847" i="3"/>
  <c r="Y847" i="3" s="1"/>
  <c r="O848" i="3"/>
  <c r="Y848" i="3" s="1"/>
  <c r="O849" i="3"/>
  <c r="Y849" i="3" s="1"/>
  <c r="O850" i="3"/>
  <c r="Y850" i="3" s="1"/>
  <c r="O851" i="3"/>
  <c r="Y851" i="3" s="1"/>
  <c r="O852" i="3"/>
  <c r="Y852" i="3" s="1"/>
  <c r="O853" i="3"/>
  <c r="Y853" i="3" s="1"/>
  <c r="O854" i="3"/>
  <c r="Y854" i="3" s="1"/>
  <c r="O855" i="3"/>
  <c r="Y855" i="3" s="1"/>
  <c r="O856" i="3"/>
  <c r="Y856" i="3" s="1"/>
  <c r="O857" i="3"/>
  <c r="Y857" i="3" s="1"/>
  <c r="O858" i="3"/>
  <c r="Y858" i="3" s="1"/>
  <c r="O859" i="3"/>
  <c r="Y859" i="3" s="1"/>
  <c r="O860" i="3"/>
  <c r="Y860" i="3" s="1"/>
  <c r="O861" i="3"/>
  <c r="Y861" i="3" s="1"/>
  <c r="O862" i="3"/>
  <c r="Y862" i="3" s="1"/>
  <c r="O863" i="3"/>
  <c r="Y863" i="3" s="1"/>
  <c r="O864" i="3"/>
  <c r="Y864" i="3" s="1"/>
  <c r="O865" i="3"/>
  <c r="Y865" i="3" s="1"/>
  <c r="O866" i="3"/>
  <c r="Y866" i="3" s="1"/>
  <c r="O867" i="3"/>
  <c r="Y867" i="3" s="1"/>
  <c r="O868" i="3"/>
  <c r="Y868" i="3" s="1"/>
  <c r="O869" i="3"/>
  <c r="Y869" i="3" s="1"/>
  <c r="O870" i="3"/>
  <c r="Y870" i="3" s="1"/>
  <c r="O871" i="3"/>
  <c r="Y871" i="3" s="1"/>
  <c r="O872" i="3"/>
  <c r="Y872" i="3" s="1"/>
  <c r="O873" i="3"/>
  <c r="Y873" i="3" s="1"/>
  <c r="O874" i="3"/>
  <c r="Y874" i="3" s="1"/>
  <c r="O875" i="3"/>
  <c r="Y875" i="3" s="1"/>
  <c r="O876" i="3"/>
  <c r="Y876" i="3" s="1"/>
  <c r="O877" i="3"/>
  <c r="Y877" i="3" s="1"/>
  <c r="O878" i="3"/>
  <c r="Y878" i="3" s="1"/>
  <c r="O879" i="3"/>
  <c r="Y879" i="3" s="1"/>
  <c r="O880" i="3"/>
  <c r="Y880" i="3" s="1"/>
  <c r="O881" i="3"/>
  <c r="Y881" i="3" s="1"/>
  <c r="O882" i="3"/>
  <c r="Y882" i="3" s="1"/>
  <c r="O883" i="3"/>
  <c r="Y883" i="3" s="1"/>
  <c r="O884" i="3"/>
  <c r="Y884" i="3" s="1"/>
  <c r="O885" i="3"/>
  <c r="Y885" i="3" s="1"/>
  <c r="O886" i="3"/>
  <c r="Y886" i="3" s="1"/>
  <c r="O887" i="3"/>
  <c r="Y887" i="3" s="1"/>
  <c r="O888" i="3"/>
  <c r="Y888" i="3" s="1"/>
  <c r="O889" i="3"/>
  <c r="Y889" i="3" s="1"/>
  <c r="O890" i="3"/>
  <c r="Y890" i="3" s="1"/>
  <c r="O891" i="3"/>
  <c r="Y891" i="3" s="1"/>
  <c r="O892" i="3"/>
  <c r="Y892" i="3" s="1"/>
  <c r="O893" i="3"/>
  <c r="Y893" i="3" s="1"/>
  <c r="O894" i="3"/>
  <c r="Y894" i="3" s="1"/>
  <c r="O895" i="3"/>
  <c r="Y895" i="3" s="1"/>
  <c r="O896" i="3"/>
  <c r="Y896" i="3" s="1"/>
  <c r="O897" i="3"/>
  <c r="Y897" i="3" s="1"/>
  <c r="O898" i="3"/>
  <c r="Y898" i="3" s="1"/>
  <c r="O899" i="3"/>
  <c r="Y899" i="3" s="1"/>
  <c r="O900" i="3"/>
  <c r="Y900" i="3" s="1"/>
  <c r="O901" i="3"/>
  <c r="Y901" i="3" s="1"/>
  <c r="O902" i="3"/>
  <c r="Y902" i="3" s="1"/>
  <c r="O903" i="3"/>
  <c r="Y903" i="3" s="1"/>
  <c r="O904" i="3"/>
  <c r="Y904" i="3" s="1"/>
  <c r="O905" i="3"/>
  <c r="Y905" i="3" s="1"/>
  <c r="O906" i="3"/>
  <c r="Y906" i="3" s="1"/>
  <c r="O907" i="3"/>
  <c r="Y907" i="3" s="1"/>
  <c r="O908" i="3"/>
  <c r="Y908" i="3" s="1"/>
  <c r="O909" i="3"/>
  <c r="Y909" i="3" s="1"/>
  <c r="O910" i="3"/>
  <c r="Y910" i="3" s="1"/>
  <c r="O911" i="3"/>
  <c r="Y911" i="3" s="1"/>
  <c r="O912" i="3"/>
  <c r="Y912" i="3" s="1"/>
  <c r="O913" i="3"/>
  <c r="Y913" i="3" s="1"/>
  <c r="O914" i="3"/>
  <c r="Y914" i="3" s="1"/>
  <c r="O915" i="3"/>
  <c r="Y915" i="3" s="1"/>
  <c r="O916" i="3"/>
  <c r="Y916" i="3" s="1"/>
  <c r="O917" i="3"/>
  <c r="Y917" i="3" s="1"/>
  <c r="O918" i="3"/>
  <c r="Y918" i="3" s="1"/>
  <c r="O919" i="3"/>
  <c r="Y919" i="3" s="1"/>
  <c r="O920" i="3"/>
  <c r="Y920" i="3" s="1"/>
  <c r="O921" i="3"/>
  <c r="Y921" i="3" s="1"/>
  <c r="O922" i="3"/>
  <c r="Y922" i="3" s="1"/>
  <c r="O923" i="3"/>
  <c r="Y923" i="3" s="1"/>
  <c r="O924" i="3"/>
  <c r="Y924" i="3" s="1"/>
  <c r="O925" i="3"/>
  <c r="Y925" i="3" s="1"/>
  <c r="O926" i="3"/>
  <c r="Y926" i="3" s="1"/>
  <c r="O927" i="3"/>
  <c r="Y927" i="3" s="1"/>
  <c r="O928" i="3"/>
  <c r="Y928" i="3" s="1"/>
  <c r="O929" i="3"/>
  <c r="Y929" i="3" s="1"/>
  <c r="O930" i="3"/>
  <c r="Y930" i="3" s="1"/>
  <c r="O931" i="3"/>
  <c r="Y931" i="3" s="1"/>
  <c r="O932" i="3"/>
  <c r="Y932" i="3" s="1"/>
  <c r="O933" i="3"/>
  <c r="Y933" i="3" s="1"/>
  <c r="O934" i="3"/>
  <c r="Y934" i="3" s="1"/>
  <c r="O935" i="3"/>
  <c r="Y935" i="3" s="1"/>
  <c r="O936" i="3"/>
  <c r="Y936" i="3" s="1"/>
  <c r="O937" i="3"/>
  <c r="Y937" i="3" s="1"/>
  <c r="O938" i="3"/>
  <c r="Y938" i="3" s="1"/>
  <c r="O939" i="3"/>
  <c r="Y939" i="3" s="1"/>
  <c r="O940" i="3"/>
  <c r="Y940" i="3" s="1"/>
  <c r="O941" i="3"/>
  <c r="Y941" i="3" s="1"/>
  <c r="O942" i="3"/>
  <c r="Y942" i="3" s="1"/>
  <c r="O943" i="3"/>
  <c r="Y943" i="3" s="1"/>
  <c r="O944" i="3"/>
  <c r="Y944" i="3" s="1"/>
  <c r="O945" i="3"/>
  <c r="Y945" i="3" s="1"/>
  <c r="O946" i="3"/>
  <c r="Y946" i="3" s="1"/>
  <c r="O947" i="3"/>
  <c r="Y947" i="3" s="1"/>
  <c r="O948" i="3"/>
  <c r="Y948" i="3" s="1"/>
  <c r="O949" i="3"/>
  <c r="Y949" i="3" s="1"/>
  <c r="O950" i="3"/>
  <c r="Y950" i="3" s="1"/>
  <c r="O951" i="3"/>
  <c r="Y951" i="3" s="1"/>
  <c r="O952" i="3"/>
  <c r="Y952" i="3" s="1"/>
  <c r="O953" i="3"/>
  <c r="Y953" i="3" s="1"/>
  <c r="O954" i="3"/>
  <c r="Y954" i="3" s="1"/>
  <c r="O955" i="3"/>
  <c r="Y955" i="3" s="1"/>
  <c r="O956" i="3"/>
  <c r="Y956" i="3" s="1"/>
  <c r="O957" i="3"/>
  <c r="Y957" i="3" s="1"/>
  <c r="O958" i="3"/>
  <c r="Y958" i="3" s="1"/>
  <c r="O959" i="3"/>
  <c r="Y959" i="3" s="1"/>
  <c r="O960" i="3"/>
  <c r="Y960" i="3" s="1"/>
  <c r="O961" i="3"/>
  <c r="Y961" i="3" s="1"/>
  <c r="O962" i="3"/>
  <c r="Y962" i="3" s="1"/>
  <c r="O963" i="3"/>
  <c r="Y963" i="3" s="1"/>
  <c r="O964" i="3"/>
  <c r="Y964" i="3" s="1"/>
  <c r="O965" i="3"/>
  <c r="Y965" i="3" s="1"/>
  <c r="O966" i="3"/>
  <c r="Y966" i="3" s="1"/>
  <c r="O967" i="3"/>
  <c r="Y967" i="3" s="1"/>
  <c r="O968" i="3"/>
  <c r="Y968" i="3" s="1"/>
  <c r="O969" i="3"/>
  <c r="Y969" i="3" s="1"/>
  <c r="O970" i="3"/>
  <c r="Y970" i="3" s="1"/>
  <c r="O971" i="3"/>
  <c r="Y971" i="3" s="1"/>
  <c r="O972" i="3"/>
  <c r="Y972" i="3" s="1"/>
  <c r="O973" i="3"/>
  <c r="Y973" i="3" s="1"/>
  <c r="O974" i="3"/>
  <c r="Y974" i="3" s="1"/>
  <c r="O975" i="3"/>
  <c r="Y975" i="3" s="1"/>
  <c r="O976" i="3"/>
  <c r="Y976" i="3" s="1"/>
  <c r="O977" i="3"/>
  <c r="Y977" i="3" s="1"/>
  <c r="O978" i="3"/>
  <c r="Y978" i="3" s="1"/>
  <c r="O979" i="3"/>
  <c r="Y979" i="3" s="1"/>
  <c r="O980" i="3"/>
  <c r="Y980" i="3" s="1"/>
  <c r="O981" i="3"/>
  <c r="Y981" i="3" s="1"/>
  <c r="O982" i="3"/>
  <c r="Y982" i="3" s="1"/>
  <c r="O983" i="3"/>
  <c r="Y983" i="3" s="1"/>
  <c r="O984" i="3"/>
  <c r="Y984" i="3" s="1"/>
  <c r="O985" i="3"/>
  <c r="Y985" i="3" s="1"/>
  <c r="O986" i="3"/>
  <c r="Y986" i="3" s="1"/>
  <c r="O987" i="3"/>
  <c r="Y987" i="3" s="1"/>
  <c r="O988" i="3"/>
  <c r="Y988" i="3" s="1"/>
  <c r="O989" i="3"/>
  <c r="Y989" i="3" s="1"/>
  <c r="O990" i="3"/>
  <c r="Y990" i="3" s="1"/>
  <c r="O991" i="3"/>
  <c r="Y991" i="3" s="1"/>
  <c r="O992" i="3"/>
  <c r="Y992" i="3" s="1"/>
  <c r="O993" i="3"/>
  <c r="Y993" i="3" s="1"/>
  <c r="O994" i="3"/>
  <c r="Y994" i="3" s="1"/>
  <c r="O995" i="3"/>
  <c r="Y995" i="3" s="1"/>
  <c r="O996" i="3"/>
  <c r="Y996" i="3" s="1"/>
  <c r="O997" i="3"/>
  <c r="Y997" i="3" s="1"/>
  <c r="O998" i="3"/>
  <c r="Y998" i="3" s="1"/>
  <c r="O999" i="3"/>
  <c r="Y999" i="3" s="1"/>
  <c r="L996" i="3" l="1"/>
  <c r="C996" i="3"/>
  <c r="C206" i="3"/>
  <c r="D206" i="3"/>
  <c r="G206" i="3"/>
  <c r="I206" i="3"/>
  <c r="C207" i="3"/>
  <c r="D207" i="3"/>
  <c r="G207" i="3"/>
  <c r="I207" i="3"/>
  <c r="C208" i="3"/>
  <c r="D208" i="3"/>
  <c r="G208" i="3"/>
  <c r="I208" i="3"/>
  <c r="C209" i="3"/>
  <c r="D209" i="3"/>
  <c r="G209" i="3"/>
  <c r="I209" i="3"/>
  <c r="C210" i="3"/>
  <c r="D210" i="3"/>
  <c r="G210" i="3"/>
  <c r="I210" i="3"/>
  <c r="C211" i="3"/>
  <c r="D211" i="3"/>
  <c r="G211" i="3"/>
  <c r="I211" i="3"/>
  <c r="C212" i="3"/>
  <c r="D212" i="3"/>
  <c r="G212" i="3"/>
  <c r="I212" i="3"/>
  <c r="C213" i="3"/>
  <c r="D213" i="3"/>
  <c r="G213" i="3"/>
  <c r="I213" i="3"/>
  <c r="C214" i="3"/>
  <c r="D214" i="3"/>
  <c r="G214" i="3"/>
  <c r="I214" i="3"/>
  <c r="C215" i="3"/>
  <c r="D215" i="3"/>
  <c r="G215" i="3"/>
  <c r="I215" i="3"/>
  <c r="C216" i="3"/>
  <c r="D216" i="3"/>
  <c r="G216" i="3"/>
  <c r="I216" i="3"/>
  <c r="C217" i="3"/>
  <c r="D217" i="3"/>
  <c r="G217" i="3"/>
  <c r="I217" i="3"/>
  <c r="C218" i="3"/>
  <c r="D218" i="3"/>
  <c r="G218" i="3"/>
  <c r="I218" i="3"/>
  <c r="C219" i="3"/>
  <c r="D219" i="3"/>
  <c r="G219" i="3"/>
  <c r="I219" i="3"/>
  <c r="C220" i="3"/>
  <c r="D220" i="3"/>
  <c r="G220" i="3"/>
  <c r="I220" i="3"/>
  <c r="C221" i="3"/>
  <c r="D221" i="3"/>
  <c r="G221" i="3"/>
  <c r="I221" i="3"/>
  <c r="C222" i="3"/>
  <c r="D222" i="3"/>
  <c r="G222" i="3"/>
  <c r="I222" i="3"/>
  <c r="C223" i="3"/>
  <c r="D223" i="3"/>
  <c r="G223" i="3"/>
  <c r="I223" i="3"/>
  <c r="C224" i="3"/>
  <c r="D224" i="3"/>
  <c r="G224" i="3"/>
  <c r="I224" i="3"/>
  <c r="C225" i="3"/>
  <c r="D225" i="3"/>
  <c r="G225" i="3"/>
  <c r="I225" i="3"/>
  <c r="C226" i="3"/>
  <c r="D226" i="3"/>
  <c r="G226" i="3"/>
  <c r="I226" i="3"/>
  <c r="C227" i="3"/>
  <c r="D227" i="3"/>
  <c r="G227" i="3"/>
  <c r="I227" i="3"/>
  <c r="C228" i="3"/>
  <c r="D228" i="3"/>
  <c r="G228" i="3"/>
  <c r="I228" i="3"/>
  <c r="C229" i="3"/>
  <c r="D229" i="3"/>
  <c r="G229" i="3"/>
  <c r="I229" i="3"/>
  <c r="L229" i="3"/>
  <c r="C230" i="3"/>
  <c r="D230" i="3"/>
  <c r="G230" i="3"/>
  <c r="I230" i="3"/>
  <c r="L230" i="3"/>
  <c r="C231" i="3"/>
  <c r="D231" i="3"/>
  <c r="G231" i="3"/>
  <c r="I231" i="3"/>
  <c r="L231" i="3"/>
  <c r="C232" i="3"/>
  <c r="D232" i="3"/>
  <c r="G232" i="3"/>
  <c r="I232" i="3"/>
  <c r="L232" i="3"/>
  <c r="C233" i="3"/>
  <c r="D233" i="3"/>
  <c r="G233" i="3"/>
  <c r="I233" i="3"/>
  <c r="L233" i="3"/>
  <c r="C234" i="3"/>
  <c r="D234" i="3"/>
  <c r="G234" i="3"/>
  <c r="I234" i="3"/>
  <c r="L234" i="3"/>
  <c r="C235" i="3"/>
  <c r="D235" i="3"/>
  <c r="G235" i="3"/>
  <c r="I235" i="3"/>
  <c r="L235" i="3"/>
  <c r="C236" i="3"/>
  <c r="D236" i="3"/>
  <c r="G236" i="3"/>
  <c r="I236" i="3"/>
  <c r="L236" i="3"/>
  <c r="C237" i="3"/>
  <c r="D237" i="3"/>
  <c r="G237" i="3"/>
  <c r="I237" i="3"/>
  <c r="L237" i="3"/>
  <c r="C238" i="3"/>
  <c r="D238" i="3"/>
  <c r="G238" i="3"/>
  <c r="I238" i="3"/>
  <c r="L238" i="3"/>
  <c r="C239" i="3"/>
  <c r="D239" i="3"/>
  <c r="G239" i="3"/>
  <c r="I239" i="3"/>
  <c r="L239" i="3"/>
  <c r="C240" i="3"/>
  <c r="D240" i="3"/>
  <c r="G240" i="3"/>
  <c r="I240" i="3"/>
  <c r="L240" i="3"/>
  <c r="C241" i="3"/>
  <c r="D241" i="3"/>
  <c r="G241" i="3"/>
  <c r="I241" i="3"/>
  <c r="L241" i="3"/>
  <c r="C242" i="3"/>
  <c r="D242" i="3"/>
  <c r="G242" i="3"/>
  <c r="I242" i="3"/>
  <c r="L242" i="3"/>
  <c r="C243" i="3"/>
  <c r="D243" i="3"/>
  <c r="G243" i="3"/>
  <c r="I243" i="3"/>
  <c r="L243" i="3"/>
  <c r="C244" i="3"/>
  <c r="D244" i="3"/>
  <c r="G244" i="3"/>
  <c r="I244" i="3"/>
  <c r="L244" i="3"/>
  <c r="C245" i="3"/>
  <c r="D245" i="3"/>
  <c r="G245" i="3"/>
  <c r="I245" i="3"/>
  <c r="L245" i="3"/>
  <c r="C246" i="3"/>
  <c r="D246" i="3"/>
  <c r="G246" i="3"/>
  <c r="I246" i="3"/>
  <c r="L246" i="3"/>
  <c r="C247" i="3"/>
  <c r="D247" i="3"/>
  <c r="G247" i="3"/>
  <c r="I247" i="3"/>
  <c r="L247" i="3"/>
  <c r="C248" i="3"/>
  <c r="D248" i="3"/>
  <c r="G248" i="3"/>
  <c r="I248" i="3"/>
  <c r="L248" i="3"/>
  <c r="C249" i="3"/>
  <c r="D249" i="3"/>
  <c r="G249" i="3"/>
  <c r="I249" i="3"/>
  <c r="L249" i="3"/>
  <c r="C250" i="3"/>
  <c r="D250" i="3"/>
  <c r="G250" i="3"/>
  <c r="I250" i="3"/>
  <c r="L250" i="3"/>
  <c r="C251" i="3"/>
  <c r="D251" i="3"/>
  <c r="G251" i="3"/>
  <c r="I251" i="3"/>
  <c r="L251" i="3"/>
  <c r="C252" i="3"/>
  <c r="D252" i="3"/>
  <c r="G252" i="3"/>
  <c r="I252" i="3"/>
  <c r="L252" i="3"/>
  <c r="C253" i="3"/>
  <c r="D253" i="3"/>
  <c r="G253" i="3"/>
  <c r="I253" i="3"/>
  <c r="L253" i="3"/>
  <c r="C254" i="3"/>
  <c r="D254" i="3"/>
  <c r="G254" i="3"/>
  <c r="I254" i="3"/>
  <c r="L254" i="3"/>
  <c r="C255" i="3"/>
  <c r="D255" i="3"/>
  <c r="G255" i="3"/>
  <c r="I255" i="3"/>
  <c r="L255" i="3"/>
  <c r="C256" i="3"/>
  <c r="D256" i="3"/>
  <c r="G256" i="3"/>
  <c r="I256" i="3"/>
  <c r="L256" i="3"/>
  <c r="C257" i="3"/>
  <c r="D257" i="3"/>
  <c r="G257" i="3"/>
  <c r="I257" i="3"/>
  <c r="L257" i="3"/>
  <c r="C258" i="3"/>
  <c r="D258" i="3"/>
  <c r="G258" i="3"/>
  <c r="I258" i="3"/>
  <c r="L258" i="3"/>
  <c r="C259" i="3"/>
  <c r="D259" i="3"/>
  <c r="G259" i="3"/>
  <c r="I259" i="3"/>
  <c r="L259" i="3"/>
  <c r="C260" i="3"/>
  <c r="D260" i="3"/>
  <c r="G260" i="3"/>
  <c r="I260" i="3"/>
  <c r="L260" i="3"/>
  <c r="C261" i="3"/>
  <c r="D261" i="3"/>
  <c r="G261" i="3"/>
  <c r="I261" i="3"/>
  <c r="L261" i="3"/>
  <c r="C262" i="3"/>
  <c r="D262" i="3"/>
  <c r="G262" i="3"/>
  <c r="I262" i="3"/>
  <c r="L262" i="3"/>
  <c r="C263" i="3"/>
  <c r="D263" i="3"/>
  <c r="G263" i="3"/>
  <c r="I263" i="3"/>
  <c r="L263" i="3"/>
  <c r="C264" i="3"/>
  <c r="D264" i="3"/>
  <c r="G264" i="3"/>
  <c r="I264" i="3"/>
  <c r="L264" i="3"/>
  <c r="C265" i="3"/>
  <c r="D265" i="3"/>
  <c r="G265" i="3"/>
  <c r="I265" i="3"/>
  <c r="L265" i="3"/>
  <c r="C266" i="3"/>
  <c r="D266" i="3"/>
  <c r="G266" i="3"/>
  <c r="I266" i="3"/>
  <c r="L266" i="3"/>
  <c r="C267" i="3"/>
  <c r="D267" i="3"/>
  <c r="G267" i="3"/>
  <c r="I267" i="3"/>
  <c r="L267" i="3"/>
  <c r="C268" i="3"/>
  <c r="D268" i="3"/>
  <c r="G268" i="3"/>
  <c r="I268" i="3"/>
  <c r="L268" i="3"/>
  <c r="C269" i="3"/>
  <c r="D269" i="3"/>
  <c r="G269" i="3"/>
  <c r="I269" i="3"/>
  <c r="L269" i="3"/>
  <c r="C270" i="3"/>
  <c r="D270" i="3"/>
  <c r="G270" i="3"/>
  <c r="I270" i="3"/>
  <c r="L270" i="3"/>
  <c r="C271" i="3"/>
  <c r="D271" i="3"/>
  <c r="G271" i="3"/>
  <c r="I271" i="3"/>
  <c r="L271" i="3"/>
  <c r="C272" i="3"/>
  <c r="D272" i="3"/>
  <c r="G272" i="3"/>
  <c r="I272" i="3"/>
  <c r="L272" i="3"/>
  <c r="C273" i="3"/>
  <c r="D273" i="3"/>
  <c r="G273" i="3"/>
  <c r="I273" i="3"/>
  <c r="L273" i="3"/>
  <c r="C274" i="3"/>
  <c r="D274" i="3"/>
  <c r="G274" i="3"/>
  <c r="I274" i="3"/>
  <c r="L274" i="3"/>
  <c r="C275" i="3"/>
  <c r="D275" i="3"/>
  <c r="G275" i="3"/>
  <c r="I275" i="3"/>
  <c r="L275" i="3"/>
  <c r="C276" i="3"/>
  <c r="D276" i="3"/>
  <c r="G276" i="3"/>
  <c r="I276" i="3"/>
  <c r="L276" i="3"/>
  <c r="C277" i="3"/>
  <c r="D277" i="3"/>
  <c r="G277" i="3"/>
  <c r="I277" i="3"/>
  <c r="L277" i="3"/>
  <c r="C278" i="3"/>
  <c r="D278" i="3"/>
  <c r="G278" i="3"/>
  <c r="I278" i="3"/>
  <c r="L278" i="3"/>
  <c r="C279" i="3"/>
  <c r="D279" i="3"/>
  <c r="G279" i="3"/>
  <c r="I279" i="3"/>
  <c r="L279" i="3"/>
  <c r="C280" i="3"/>
  <c r="D280" i="3"/>
  <c r="G280" i="3"/>
  <c r="I280" i="3"/>
  <c r="L280" i="3"/>
  <c r="C281" i="3"/>
  <c r="D281" i="3"/>
  <c r="G281" i="3"/>
  <c r="I281" i="3"/>
  <c r="L281" i="3"/>
  <c r="C282" i="3"/>
  <c r="D282" i="3"/>
  <c r="G282" i="3"/>
  <c r="I282" i="3"/>
  <c r="L282" i="3"/>
  <c r="C283" i="3"/>
  <c r="D283" i="3"/>
  <c r="G283" i="3"/>
  <c r="I283" i="3"/>
  <c r="L283" i="3"/>
  <c r="C284" i="3"/>
  <c r="D284" i="3"/>
  <c r="G284" i="3"/>
  <c r="I284" i="3"/>
  <c r="L284" i="3"/>
  <c r="C285" i="3"/>
  <c r="D285" i="3"/>
  <c r="G285" i="3"/>
  <c r="I285" i="3"/>
  <c r="L285" i="3"/>
  <c r="C286" i="3"/>
  <c r="D286" i="3"/>
  <c r="G286" i="3"/>
  <c r="I286" i="3"/>
  <c r="L286" i="3"/>
  <c r="C287" i="3"/>
  <c r="D287" i="3"/>
  <c r="G287" i="3"/>
  <c r="I287" i="3"/>
  <c r="L287" i="3"/>
  <c r="C288" i="3"/>
  <c r="D288" i="3"/>
  <c r="G288" i="3"/>
  <c r="I288" i="3"/>
  <c r="L288" i="3"/>
  <c r="C289" i="3"/>
  <c r="D289" i="3"/>
  <c r="G289" i="3"/>
  <c r="I289" i="3"/>
  <c r="L289" i="3"/>
  <c r="C290" i="3"/>
  <c r="D290" i="3"/>
  <c r="G290" i="3"/>
  <c r="I290" i="3"/>
  <c r="L290" i="3"/>
  <c r="C291" i="3"/>
  <c r="D291" i="3"/>
  <c r="G291" i="3"/>
  <c r="I291" i="3"/>
  <c r="L291" i="3"/>
  <c r="C292" i="3"/>
  <c r="D292" i="3"/>
  <c r="G292" i="3"/>
  <c r="I292" i="3"/>
  <c r="L292" i="3"/>
  <c r="C293" i="3"/>
  <c r="D293" i="3"/>
  <c r="G293" i="3"/>
  <c r="I293" i="3"/>
  <c r="L293" i="3"/>
  <c r="C294" i="3"/>
  <c r="D294" i="3"/>
  <c r="G294" i="3"/>
  <c r="I294" i="3"/>
  <c r="L294" i="3"/>
  <c r="C295" i="3"/>
  <c r="D295" i="3"/>
  <c r="G295" i="3"/>
  <c r="I295" i="3"/>
  <c r="L295" i="3"/>
  <c r="C296" i="3"/>
  <c r="D296" i="3"/>
  <c r="G296" i="3"/>
  <c r="I296" i="3"/>
  <c r="L296" i="3"/>
  <c r="C297" i="3"/>
  <c r="D297" i="3"/>
  <c r="G297" i="3"/>
  <c r="I297" i="3"/>
  <c r="L297" i="3"/>
  <c r="C298" i="3"/>
  <c r="D298" i="3"/>
  <c r="G298" i="3"/>
  <c r="I298" i="3"/>
  <c r="L298" i="3"/>
  <c r="C299" i="3"/>
  <c r="D299" i="3"/>
  <c r="G299" i="3"/>
  <c r="I299" i="3"/>
  <c r="L299" i="3"/>
  <c r="C300" i="3"/>
  <c r="D300" i="3"/>
  <c r="G300" i="3"/>
  <c r="I300" i="3"/>
  <c r="L300" i="3"/>
  <c r="C301" i="3"/>
  <c r="D301" i="3"/>
  <c r="G301" i="3"/>
  <c r="I301" i="3"/>
  <c r="L301" i="3"/>
  <c r="C302" i="3"/>
  <c r="D302" i="3"/>
  <c r="G302" i="3"/>
  <c r="I302" i="3"/>
  <c r="L302" i="3"/>
  <c r="C303" i="3"/>
  <c r="D303" i="3"/>
  <c r="G303" i="3"/>
  <c r="I303" i="3"/>
  <c r="L303" i="3"/>
  <c r="C304" i="3"/>
  <c r="D304" i="3"/>
  <c r="G304" i="3"/>
  <c r="I304" i="3"/>
  <c r="L304" i="3"/>
  <c r="C305" i="3"/>
  <c r="D305" i="3"/>
  <c r="G305" i="3"/>
  <c r="I305" i="3"/>
  <c r="L305" i="3"/>
  <c r="C306" i="3"/>
  <c r="D306" i="3"/>
  <c r="G306" i="3"/>
  <c r="I306" i="3"/>
  <c r="L306" i="3"/>
  <c r="C307" i="3"/>
  <c r="D307" i="3"/>
  <c r="G307" i="3"/>
  <c r="I307" i="3"/>
  <c r="L307" i="3"/>
  <c r="C308" i="3"/>
  <c r="D308" i="3"/>
  <c r="G308" i="3"/>
  <c r="I308" i="3"/>
  <c r="L308" i="3"/>
  <c r="C309" i="3"/>
  <c r="D309" i="3"/>
  <c r="G309" i="3"/>
  <c r="I309" i="3"/>
  <c r="L309" i="3"/>
  <c r="C310" i="3"/>
  <c r="D310" i="3"/>
  <c r="G310" i="3"/>
  <c r="I310" i="3"/>
  <c r="L310" i="3"/>
  <c r="C311" i="3"/>
  <c r="D311" i="3"/>
  <c r="G311" i="3"/>
  <c r="I311" i="3"/>
  <c r="L311" i="3"/>
  <c r="C312" i="3"/>
  <c r="D312" i="3"/>
  <c r="G312" i="3"/>
  <c r="I312" i="3"/>
  <c r="L312" i="3"/>
  <c r="C313" i="3"/>
  <c r="D313" i="3"/>
  <c r="G313" i="3"/>
  <c r="I313" i="3"/>
  <c r="L313" i="3"/>
  <c r="C314" i="3"/>
  <c r="D314" i="3"/>
  <c r="G314" i="3"/>
  <c r="I314" i="3"/>
  <c r="L314" i="3"/>
  <c r="C315" i="3"/>
  <c r="D315" i="3"/>
  <c r="G315" i="3"/>
  <c r="I315" i="3"/>
  <c r="L315" i="3"/>
  <c r="C316" i="3"/>
  <c r="D316" i="3"/>
  <c r="G316" i="3"/>
  <c r="I316" i="3"/>
  <c r="L316" i="3"/>
  <c r="C317" i="3"/>
  <c r="D317" i="3"/>
  <c r="G317" i="3"/>
  <c r="I317" i="3"/>
  <c r="L317" i="3"/>
  <c r="C318" i="3"/>
  <c r="D318" i="3"/>
  <c r="G318" i="3"/>
  <c r="I318" i="3"/>
  <c r="L318" i="3"/>
  <c r="C319" i="3"/>
  <c r="D319" i="3"/>
  <c r="G319" i="3"/>
  <c r="I319" i="3"/>
  <c r="L319" i="3"/>
  <c r="C320" i="3"/>
  <c r="D320" i="3"/>
  <c r="G320" i="3"/>
  <c r="I320" i="3"/>
  <c r="L320" i="3"/>
  <c r="C321" i="3"/>
  <c r="D321" i="3"/>
  <c r="G321" i="3"/>
  <c r="I321" i="3"/>
  <c r="L321" i="3"/>
  <c r="C322" i="3"/>
  <c r="D322" i="3"/>
  <c r="G322" i="3"/>
  <c r="I322" i="3"/>
  <c r="L322" i="3"/>
  <c r="C323" i="3"/>
  <c r="D323" i="3"/>
  <c r="G323" i="3"/>
  <c r="I323" i="3"/>
  <c r="L323" i="3"/>
  <c r="C324" i="3"/>
  <c r="D324" i="3"/>
  <c r="G324" i="3"/>
  <c r="I324" i="3"/>
  <c r="L324" i="3"/>
  <c r="C325" i="3"/>
  <c r="D325" i="3"/>
  <c r="G325" i="3"/>
  <c r="I325" i="3"/>
  <c r="L325" i="3"/>
  <c r="C326" i="3"/>
  <c r="D326" i="3"/>
  <c r="G326" i="3"/>
  <c r="I326" i="3"/>
  <c r="L326" i="3"/>
  <c r="C327" i="3"/>
  <c r="D327" i="3"/>
  <c r="G327" i="3"/>
  <c r="I327" i="3"/>
  <c r="L327" i="3"/>
  <c r="C328" i="3"/>
  <c r="D328" i="3"/>
  <c r="G328" i="3"/>
  <c r="I328" i="3"/>
  <c r="L328" i="3"/>
  <c r="C329" i="3"/>
  <c r="D329" i="3"/>
  <c r="G329" i="3"/>
  <c r="I329" i="3"/>
  <c r="L329" i="3"/>
  <c r="C330" i="3"/>
  <c r="D330" i="3"/>
  <c r="G330" i="3"/>
  <c r="I330" i="3"/>
  <c r="L330" i="3"/>
  <c r="C331" i="3"/>
  <c r="D331" i="3"/>
  <c r="G331" i="3"/>
  <c r="I331" i="3"/>
  <c r="L331" i="3"/>
  <c r="C332" i="3"/>
  <c r="D332" i="3"/>
  <c r="G332" i="3"/>
  <c r="I332" i="3"/>
  <c r="L332" i="3"/>
  <c r="C333" i="3"/>
  <c r="D333" i="3"/>
  <c r="G333" i="3"/>
  <c r="I333" i="3"/>
  <c r="L333" i="3"/>
  <c r="C334" i="3"/>
  <c r="D334" i="3"/>
  <c r="G334" i="3"/>
  <c r="I334" i="3"/>
  <c r="L334" i="3"/>
  <c r="C335" i="3"/>
  <c r="D335" i="3"/>
  <c r="G335" i="3"/>
  <c r="I335" i="3"/>
  <c r="L335" i="3"/>
  <c r="C336" i="3"/>
  <c r="D336" i="3"/>
  <c r="G336" i="3"/>
  <c r="I336" i="3"/>
  <c r="L336" i="3"/>
  <c r="C337" i="3"/>
  <c r="D337" i="3"/>
  <c r="G337" i="3"/>
  <c r="I337" i="3"/>
  <c r="L337" i="3"/>
  <c r="C338" i="3"/>
  <c r="D338" i="3"/>
  <c r="G338" i="3"/>
  <c r="I338" i="3"/>
  <c r="L338" i="3"/>
  <c r="C339" i="3"/>
  <c r="D339" i="3"/>
  <c r="G339" i="3"/>
  <c r="I339" i="3"/>
  <c r="L339" i="3"/>
  <c r="C340" i="3"/>
  <c r="D340" i="3"/>
  <c r="G340" i="3"/>
  <c r="I340" i="3"/>
  <c r="L340" i="3"/>
  <c r="C341" i="3"/>
  <c r="D341" i="3"/>
  <c r="G341" i="3"/>
  <c r="I341" i="3"/>
  <c r="L341" i="3"/>
  <c r="C342" i="3"/>
  <c r="D342" i="3"/>
  <c r="G342" i="3"/>
  <c r="I342" i="3"/>
  <c r="L342" i="3"/>
  <c r="C343" i="3"/>
  <c r="D343" i="3"/>
  <c r="G343" i="3"/>
  <c r="I343" i="3"/>
  <c r="L343" i="3"/>
  <c r="C344" i="3"/>
  <c r="D344" i="3"/>
  <c r="G344" i="3"/>
  <c r="I344" i="3"/>
  <c r="L344" i="3"/>
  <c r="C345" i="3"/>
  <c r="D345" i="3"/>
  <c r="G345" i="3"/>
  <c r="I345" i="3"/>
  <c r="L345" i="3"/>
  <c r="C346" i="3"/>
  <c r="D346" i="3"/>
  <c r="G346" i="3"/>
  <c r="I346" i="3"/>
  <c r="L346" i="3"/>
  <c r="C347" i="3"/>
  <c r="D347" i="3"/>
  <c r="G347" i="3"/>
  <c r="I347" i="3"/>
  <c r="L347" i="3"/>
  <c r="C348" i="3"/>
  <c r="D348" i="3"/>
  <c r="G348" i="3"/>
  <c r="I348" i="3"/>
  <c r="L348" i="3"/>
  <c r="C349" i="3"/>
  <c r="D349" i="3"/>
  <c r="G349" i="3"/>
  <c r="I349" i="3"/>
  <c r="L349" i="3"/>
  <c r="C350" i="3"/>
  <c r="D350" i="3"/>
  <c r="G350" i="3"/>
  <c r="I350" i="3"/>
  <c r="L350" i="3"/>
  <c r="C351" i="3"/>
  <c r="D351" i="3"/>
  <c r="G351" i="3"/>
  <c r="I351" i="3"/>
  <c r="L351" i="3"/>
  <c r="C352" i="3"/>
  <c r="D352" i="3"/>
  <c r="G352" i="3"/>
  <c r="I352" i="3"/>
  <c r="L352" i="3"/>
  <c r="C353" i="3"/>
  <c r="D353" i="3"/>
  <c r="G353" i="3"/>
  <c r="I353" i="3"/>
  <c r="L353" i="3"/>
  <c r="C354" i="3"/>
  <c r="D354" i="3"/>
  <c r="G354" i="3"/>
  <c r="I354" i="3"/>
  <c r="L354" i="3"/>
  <c r="C355" i="3"/>
  <c r="D355" i="3"/>
  <c r="G355" i="3"/>
  <c r="I355" i="3"/>
  <c r="L355" i="3"/>
  <c r="C356" i="3"/>
  <c r="D356" i="3"/>
  <c r="G356" i="3"/>
  <c r="I356" i="3"/>
  <c r="L356" i="3"/>
  <c r="C357" i="3"/>
  <c r="D357" i="3"/>
  <c r="G357" i="3"/>
  <c r="I357" i="3"/>
  <c r="L357" i="3"/>
  <c r="C358" i="3"/>
  <c r="D358" i="3"/>
  <c r="G358" i="3"/>
  <c r="I358" i="3"/>
  <c r="L358" i="3"/>
  <c r="C359" i="3"/>
  <c r="D359" i="3"/>
  <c r="G359" i="3"/>
  <c r="I359" i="3"/>
  <c r="L359" i="3"/>
  <c r="C360" i="3"/>
  <c r="D360" i="3"/>
  <c r="G360" i="3"/>
  <c r="I360" i="3"/>
  <c r="L360" i="3"/>
  <c r="C361" i="3"/>
  <c r="D361" i="3"/>
  <c r="G361" i="3"/>
  <c r="I361" i="3"/>
  <c r="L361" i="3"/>
  <c r="C362" i="3"/>
  <c r="D362" i="3"/>
  <c r="G362" i="3"/>
  <c r="I362" i="3"/>
  <c r="L362" i="3"/>
  <c r="C363" i="3"/>
  <c r="D363" i="3"/>
  <c r="G363" i="3"/>
  <c r="I363" i="3"/>
  <c r="L363" i="3"/>
  <c r="C364" i="3"/>
  <c r="D364" i="3"/>
  <c r="G364" i="3"/>
  <c r="I364" i="3"/>
  <c r="L364" i="3"/>
  <c r="C365" i="3"/>
  <c r="D365" i="3"/>
  <c r="G365" i="3"/>
  <c r="I365" i="3"/>
  <c r="L365" i="3"/>
  <c r="C366" i="3"/>
  <c r="D366" i="3"/>
  <c r="G366" i="3"/>
  <c r="I366" i="3"/>
  <c r="L366" i="3"/>
  <c r="C367" i="3"/>
  <c r="D367" i="3"/>
  <c r="G367" i="3"/>
  <c r="I367" i="3"/>
  <c r="L367" i="3"/>
  <c r="C368" i="3"/>
  <c r="D368" i="3"/>
  <c r="G368" i="3"/>
  <c r="I368" i="3"/>
  <c r="L368" i="3"/>
  <c r="C369" i="3"/>
  <c r="D369" i="3"/>
  <c r="G369" i="3"/>
  <c r="I369" i="3"/>
  <c r="L369" i="3"/>
  <c r="C370" i="3"/>
  <c r="D370" i="3"/>
  <c r="G370" i="3"/>
  <c r="I370" i="3"/>
  <c r="L370" i="3"/>
  <c r="C371" i="3"/>
  <c r="D371" i="3"/>
  <c r="G371" i="3"/>
  <c r="I371" i="3"/>
  <c r="L371" i="3"/>
  <c r="C372" i="3"/>
  <c r="D372" i="3"/>
  <c r="G372" i="3"/>
  <c r="I372" i="3"/>
  <c r="L372" i="3"/>
  <c r="C373" i="3"/>
  <c r="D373" i="3"/>
  <c r="G373" i="3"/>
  <c r="I373" i="3"/>
  <c r="L373" i="3"/>
  <c r="C374" i="3"/>
  <c r="D374" i="3"/>
  <c r="G374" i="3"/>
  <c r="I374" i="3"/>
  <c r="L374" i="3"/>
  <c r="C375" i="3"/>
  <c r="D375" i="3"/>
  <c r="G375" i="3"/>
  <c r="I375" i="3"/>
  <c r="L375" i="3"/>
  <c r="C376" i="3"/>
  <c r="D376" i="3"/>
  <c r="G376" i="3"/>
  <c r="I376" i="3"/>
  <c r="L376" i="3"/>
  <c r="C377" i="3"/>
  <c r="D377" i="3"/>
  <c r="G377" i="3"/>
  <c r="I377" i="3"/>
  <c r="L377" i="3"/>
  <c r="C378" i="3"/>
  <c r="D378" i="3"/>
  <c r="G378" i="3"/>
  <c r="I378" i="3"/>
  <c r="L378" i="3"/>
  <c r="C379" i="3"/>
  <c r="D379" i="3"/>
  <c r="G379" i="3"/>
  <c r="I379" i="3"/>
  <c r="L379" i="3"/>
  <c r="C380" i="3"/>
  <c r="D380" i="3"/>
  <c r="G380" i="3"/>
  <c r="I380" i="3"/>
  <c r="L380" i="3"/>
  <c r="C381" i="3"/>
  <c r="D381" i="3"/>
  <c r="G381" i="3"/>
  <c r="I381" i="3"/>
  <c r="L381" i="3"/>
  <c r="C382" i="3"/>
  <c r="D382" i="3"/>
  <c r="G382" i="3"/>
  <c r="I382" i="3"/>
  <c r="L382" i="3"/>
  <c r="C383" i="3"/>
  <c r="D383" i="3"/>
  <c r="G383" i="3"/>
  <c r="I383" i="3"/>
  <c r="L383" i="3"/>
  <c r="C384" i="3"/>
  <c r="D384" i="3"/>
  <c r="G384" i="3"/>
  <c r="I384" i="3"/>
  <c r="L384" i="3"/>
  <c r="C385" i="3"/>
  <c r="D385" i="3"/>
  <c r="G385" i="3"/>
  <c r="I385" i="3"/>
  <c r="L385" i="3"/>
  <c r="C386" i="3"/>
  <c r="D386" i="3"/>
  <c r="G386" i="3"/>
  <c r="I386" i="3"/>
  <c r="L386" i="3"/>
  <c r="C387" i="3"/>
  <c r="D387" i="3"/>
  <c r="G387" i="3"/>
  <c r="I387" i="3"/>
  <c r="L387" i="3"/>
  <c r="C388" i="3"/>
  <c r="D388" i="3"/>
  <c r="G388" i="3"/>
  <c r="I388" i="3"/>
  <c r="L388" i="3"/>
  <c r="C389" i="3"/>
  <c r="D389" i="3"/>
  <c r="G389" i="3"/>
  <c r="I389" i="3"/>
  <c r="L389" i="3"/>
  <c r="C390" i="3"/>
  <c r="D390" i="3"/>
  <c r="G390" i="3"/>
  <c r="I390" i="3"/>
  <c r="L390" i="3"/>
  <c r="C391" i="3"/>
  <c r="D391" i="3"/>
  <c r="G391" i="3"/>
  <c r="I391" i="3"/>
  <c r="L391" i="3"/>
  <c r="C392" i="3"/>
  <c r="D392" i="3"/>
  <c r="G392" i="3"/>
  <c r="I392" i="3"/>
  <c r="L392" i="3"/>
  <c r="C393" i="3"/>
  <c r="D393" i="3"/>
  <c r="G393" i="3"/>
  <c r="I393" i="3"/>
  <c r="L393" i="3"/>
  <c r="C394" i="3"/>
  <c r="D394" i="3"/>
  <c r="G394" i="3"/>
  <c r="I394" i="3"/>
  <c r="L394" i="3"/>
  <c r="C395" i="3"/>
  <c r="D395" i="3"/>
  <c r="G395" i="3"/>
  <c r="I395" i="3"/>
  <c r="L395" i="3"/>
  <c r="C396" i="3"/>
  <c r="D396" i="3"/>
  <c r="G396" i="3"/>
  <c r="I396" i="3"/>
  <c r="L396" i="3"/>
  <c r="C397" i="3"/>
  <c r="D397" i="3"/>
  <c r="G397" i="3"/>
  <c r="I397" i="3"/>
  <c r="L397" i="3"/>
  <c r="C398" i="3"/>
  <c r="D398" i="3"/>
  <c r="G398" i="3"/>
  <c r="I398" i="3"/>
  <c r="L398" i="3"/>
  <c r="C399" i="3"/>
  <c r="D399" i="3"/>
  <c r="G399" i="3"/>
  <c r="I399" i="3"/>
  <c r="L399" i="3"/>
  <c r="C400" i="3"/>
  <c r="D400" i="3"/>
  <c r="G400" i="3"/>
  <c r="I400" i="3"/>
  <c r="L400" i="3"/>
  <c r="C401" i="3"/>
  <c r="D401" i="3"/>
  <c r="G401" i="3"/>
  <c r="I401" i="3"/>
  <c r="L401" i="3"/>
  <c r="C402" i="3"/>
  <c r="D402" i="3"/>
  <c r="G402" i="3"/>
  <c r="I402" i="3"/>
  <c r="L402" i="3"/>
  <c r="C403" i="3"/>
  <c r="D403" i="3"/>
  <c r="G403" i="3"/>
  <c r="I403" i="3"/>
  <c r="L403" i="3"/>
  <c r="C404" i="3"/>
  <c r="D404" i="3"/>
  <c r="G404" i="3"/>
  <c r="I404" i="3"/>
  <c r="L404" i="3"/>
  <c r="C405" i="3"/>
  <c r="D405" i="3"/>
  <c r="G405" i="3"/>
  <c r="I405" i="3"/>
  <c r="L405" i="3"/>
  <c r="C406" i="3"/>
  <c r="D406" i="3"/>
  <c r="G406" i="3"/>
  <c r="I406" i="3"/>
  <c r="L406" i="3"/>
  <c r="C407" i="3"/>
  <c r="D407" i="3"/>
  <c r="G407" i="3"/>
  <c r="I407" i="3"/>
  <c r="L407" i="3"/>
  <c r="C408" i="3"/>
  <c r="D408" i="3"/>
  <c r="G408" i="3"/>
  <c r="I408" i="3"/>
  <c r="L408" i="3"/>
  <c r="C409" i="3"/>
  <c r="D409" i="3"/>
  <c r="G409" i="3"/>
  <c r="I409" i="3"/>
  <c r="L409" i="3"/>
  <c r="C410" i="3"/>
  <c r="D410" i="3"/>
  <c r="G410" i="3"/>
  <c r="I410" i="3"/>
  <c r="L410" i="3"/>
  <c r="C411" i="3"/>
  <c r="D411" i="3"/>
  <c r="G411" i="3"/>
  <c r="I411" i="3"/>
  <c r="L411" i="3"/>
  <c r="C412" i="3"/>
  <c r="D412" i="3"/>
  <c r="G412" i="3"/>
  <c r="I412" i="3"/>
  <c r="L412" i="3"/>
  <c r="C413" i="3"/>
  <c r="D413" i="3"/>
  <c r="G413" i="3"/>
  <c r="I413" i="3"/>
  <c r="L413" i="3"/>
  <c r="C414" i="3"/>
  <c r="D414" i="3"/>
  <c r="G414" i="3"/>
  <c r="I414" i="3"/>
  <c r="L414" i="3"/>
  <c r="C415" i="3"/>
  <c r="D415" i="3"/>
  <c r="G415" i="3"/>
  <c r="I415" i="3"/>
  <c r="L415" i="3"/>
  <c r="C416" i="3"/>
  <c r="D416" i="3"/>
  <c r="G416" i="3"/>
  <c r="I416" i="3"/>
  <c r="L416" i="3"/>
  <c r="C417" i="3"/>
  <c r="D417" i="3"/>
  <c r="G417" i="3"/>
  <c r="I417" i="3"/>
  <c r="L417" i="3"/>
  <c r="C418" i="3"/>
  <c r="D418" i="3"/>
  <c r="G418" i="3"/>
  <c r="I418" i="3"/>
  <c r="L418" i="3"/>
  <c r="C419" i="3"/>
  <c r="D419" i="3"/>
  <c r="G419" i="3"/>
  <c r="I419" i="3"/>
  <c r="L419" i="3"/>
  <c r="C420" i="3"/>
  <c r="D420" i="3"/>
  <c r="G420" i="3"/>
  <c r="I420" i="3"/>
  <c r="L420" i="3"/>
  <c r="C421" i="3"/>
  <c r="D421" i="3"/>
  <c r="G421" i="3"/>
  <c r="I421" i="3"/>
  <c r="L421" i="3"/>
  <c r="C422" i="3"/>
  <c r="D422" i="3"/>
  <c r="G422" i="3"/>
  <c r="I422" i="3"/>
  <c r="L422" i="3"/>
  <c r="C423" i="3"/>
  <c r="D423" i="3"/>
  <c r="G423" i="3"/>
  <c r="I423" i="3"/>
  <c r="L423" i="3"/>
  <c r="C424" i="3"/>
  <c r="D424" i="3"/>
  <c r="G424" i="3"/>
  <c r="I424" i="3"/>
  <c r="L424" i="3"/>
  <c r="C425" i="3"/>
  <c r="D425" i="3"/>
  <c r="G425" i="3"/>
  <c r="I425" i="3"/>
  <c r="L425" i="3"/>
  <c r="C426" i="3"/>
  <c r="D426" i="3"/>
  <c r="G426" i="3"/>
  <c r="I426" i="3"/>
  <c r="L426" i="3"/>
  <c r="C427" i="3"/>
  <c r="D427" i="3"/>
  <c r="G427" i="3"/>
  <c r="I427" i="3"/>
  <c r="L427" i="3"/>
  <c r="C428" i="3"/>
  <c r="D428" i="3"/>
  <c r="G428" i="3"/>
  <c r="I428" i="3"/>
  <c r="L428" i="3"/>
  <c r="C429" i="3"/>
  <c r="D429" i="3"/>
  <c r="G429" i="3"/>
  <c r="I429" i="3"/>
  <c r="L429" i="3"/>
  <c r="C430" i="3"/>
  <c r="D430" i="3"/>
  <c r="G430" i="3"/>
  <c r="I430" i="3"/>
  <c r="L430" i="3"/>
  <c r="C431" i="3"/>
  <c r="D431" i="3"/>
  <c r="G431" i="3"/>
  <c r="I431" i="3"/>
  <c r="L431" i="3"/>
  <c r="C432" i="3"/>
  <c r="D432" i="3"/>
  <c r="G432" i="3"/>
  <c r="I432" i="3"/>
  <c r="L432" i="3"/>
  <c r="C433" i="3"/>
  <c r="D433" i="3"/>
  <c r="G433" i="3"/>
  <c r="I433" i="3"/>
  <c r="L433" i="3"/>
  <c r="C434" i="3"/>
  <c r="D434" i="3"/>
  <c r="G434" i="3"/>
  <c r="I434" i="3"/>
  <c r="L434" i="3"/>
  <c r="C435" i="3"/>
  <c r="D435" i="3"/>
  <c r="G435" i="3"/>
  <c r="I435" i="3"/>
  <c r="L435" i="3"/>
  <c r="C436" i="3"/>
  <c r="D436" i="3"/>
  <c r="G436" i="3"/>
  <c r="I436" i="3"/>
  <c r="L436" i="3"/>
  <c r="C437" i="3"/>
  <c r="D437" i="3"/>
  <c r="G437" i="3"/>
  <c r="I437" i="3"/>
  <c r="L437" i="3"/>
  <c r="C438" i="3"/>
  <c r="D438" i="3"/>
  <c r="G438" i="3"/>
  <c r="I438" i="3"/>
  <c r="L438" i="3"/>
  <c r="C439" i="3"/>
  <c r="D439" i="3"/>
  <c r="G439" i="3"/>
  <c r="I439" i="3"/>
  <c r="L439" i="3"/>
  <c r="C440" i="3"/>
  <c r="D440" i="3"/>
  <c r="G440" i="3"/>
  <c r="I440" i="3"/>
  <c r="L440" i="3"/>
  <c r="C441" i="3"/>
  <c r="D441" i="3"/>
  <c r="G441" i="3"/>
  <c r="I441" i="3"/>
  <c r="L441" i="3"/>
  <c r="C442" i="3"/>
  <c r="D442" i="3"/>
  <c r="G442" i="3"/>
  <c r="I442" i="3"/>
  <c r="L442" i="3"/>
  <c r="C443" i="3"/>
  <c r="D443" i="3"/>
  <c r="G443" i="3"/>
  <c r="I443" i="3"/>
  <c r="L443" i="3"/>
  <c r="C444" i="3"/>
  <c r="D444" i="3"/>
  <c r="G444" i="3"/>
  <c r="I444" i="3"/>
  <c r="L444" i="3"/>
  <c r="C445" i="3"/>
  <c r="D445" i="3"/>
  <c r="G445" i="3"/>
  <c r="I445" i="3"/>
  <c r="L445" i="3"/>
  <c r="C446" i="3"/>
  <c r="D446" i="3"/>
  <c r="G446" i="3"/>
  <c r="I446" i="3"/>
  <c r="L446" i="3"/>
  <c r="C447" i="3"/>
  <c r="D447" i="3"/>
  <c r="G447" i="3"/>
  <c r="I447" i="3"/>
  <c r="L447" i="3"/>
  <c r="C448" i="3"/>
  <c r="D448" i="3"/>
  <c r="G448" i="3"/>
  <c r="I448" i="3"/>
  <c r="L448" i="3"/>
  <c r="C449" i="3"/>
  <c r="D449" i="3"/>
  <c r="G449" i="3"/>
  <c r="I449" i="3"/>
  <c r="L449" i="3"/>
  <c r="C450" i="3"/>
  <c r="D450" i="3"/>
  <c r="G450" i="3"/>
  <c r="I450" i="3"/>
  <c r="L450" i="3"/>
  <c r="C451" i="3"/>
  <c r="D451" i="3"/>
  <c r="G451" i="3"/>
  <c r="I451" i="3"/>
  <c r="L451" i="3"/>
  <c r="C452" i="3"/>
  <c r="D452" i="3"/>
  <c r="G452" i="3"/>
  <c r="I452" i="3"/>
  <c r="L452" i="3"/>
  <c r="C453" i="3"/>
  <c r="D453" i="3"/>
  <c r="G453" i="3"/>
  <c r="I453" i="3"/>
  <c r="L453" i="3"/>
  <c r="C454" i="3"/>
  <c r="D454" i="3"/>
  <c r="G454" i="3"/>
  <c r="I454" i="3"/>
  <c r="L454" i="3"/>
  <c r="C455" i="3"/>
  <c r="D455" i="3"/>
  <c r="G455" i="3"/>
  <c r="I455" i="3"/>
  <c r="L455" i="3"/>
  <c r="C456" i="3"/>
  <c r="D456" i="3"/>
  <c r="G456" i="3"/>
  <c r="I456" i="3"/>
  <c r="L456" i="3"/>
  <c r="C457" i="3"/>
  <c r="D457" i="3"/>
  <c r="G457" i="3"/>
  <c r="I457" i="3"/>
  <c r="L457" i="3"/>
  <c r="C458" i="3"/>
  <c r="D458" i="3"/>
  <c r="G458" i="3"/>
  <c r="I458" i="3"/>
  <c r="L458" i="3"/>
  <c r="C459" i="3"/>
  <c r="D459" i="3"/>
  <c r="G459" i="3"/>
  <c r="I459" i="3"/>
  <c r="L459" i="3"/>
  <c r="C460" i="3"/>
  <c r="D460" i="3"/>
  <c r="G460" i="3"/>
  <c r="I460" i="3"/>
  <c r="L460" i="3"/>
  <c r="C461" i="3"/>
  <c r="D461" i="3"/>
  <c r="G461" i="3"/>
  <c r="I461" i="3"/>
  <c r="L461" i="3"/>
  <c r="C462" i="3"/>
  <c r="D462" i="3"/>
  <c r="G462" i="3"/>
  <c r="I462" i="3"/>
  <c r="L462" i="3"/>
  <c r="C463" i="3"/>
  <c r="D463" i="3"/>
  <c r="G463" i="3"/>
  <c r="I463" i="3"/>
  <c r="L463" i="3"/>
  <c r="C464" i="3"/>
  <c r="D464" i="3"/>
  <c r="G464" i="3"/>
  <c r="I464" i="3"/>
  <c r="L464" i="3"/>
  <c r="C465" i="3"/>
  <c r="D465" i="3"/>
  <c r="G465" i="3"/>
  <c r="I465" i="3"/>
  <c r="L465" i="3"/>
  <c r="C466" i="3"/>
  <c r="D466" i="3"/>
  <c r="G466" i="3"/>
  <c r="I466" i="3"/>
  <c r="L466" i="3"/>
  <c r="C467" i="3"/>
  <c r="D467" i="3"/>
  <c r="G467" i="3"/>
  <c r="I467" i="3"/>
  <c r="L467" i="3"/>
  <c r="C468" i="3"/>
  <c r="D468" i="3"/>
  <c r="G468" i="3"/>
  <c r="I468" i="3"/>
  <c r="L468" i="3"/>
  <c r="C469" i="3"/>
  <c r="D469" i="3"/>
  <c r="G469" i="3"/>
  <c r="I469" i="3"/>
  <c r="L469" i="3"/>
  <c r="C470" i="3"/>
  <c r="D470" i="3"/>
  <c r="G470" i="3"/>
  <c r="I470" i="3"/>
  <c r="L470" i="3"/>
  <c r="C471" i="3"/>
  <c r="D471" i="3"/>
  <c r="G471" i="3"/>
  <c r="I471" i="3"/>
  <c r="L471" i="3"/>
  <c r="C472" i="3"/>
  <c r="D472" i="3"/>
  <c r="G472" i="3"/>
  <c r="I472" i="3"/>
  <c r="L472" i="3"/>
  <c r="C473" i="3"/>
  <c r="D473" i="3"/>
  <c r="G473" i="3"/>
  <c r="I473" i="3"/>
  <c r="L473" i="3"/>
  <c r="C474" i="3"/>
  <c r="D474" i="3"/>
  <c r="G474" i="3"/>
  <c r="I474" i="3"/>
  <c r="L474" i="3"/>
  <c r="C475" i="3"/>
  <c r="D475" i="3"/>
  <c r="G475" i="3"/>
  <c r="I475" i="3"/>
  <c r="L475" i="3"/>
  <c r="C476" i="3"/>
  <c r="D476" i="3"/>
  <c r="G476" i="3"/>
  <c r="I476" i="3"/>
  <c r="L476" i="3"/>
  <c r="C477" i="3"/>
  <c r="D477" i="3"/>
  <c r="G477" i="3"/>
  <c r="I477" i="3"/>
  <c r="L477" i="3"/>
  <c r="C478" i="3"/>
  <c r="D478" i="3"/>
  <c r="G478" i="3"/>
  <c r="I478" i="3"/>
  <c r="L478" i="3"/>
  <c r="C479" i="3"/>
  <c r="D479" i="3"/>
  <c r="G479" i="3"/>
  <c r="I479" i="3"/>
  <c r="L479" i="3"/>
  <c r="C480" i="3"/>
  <c r="D480" i="3"/>
  <c r="G480" i="3"/>
  <c r="I480" i="3"/>
  <c r="L480" i="3"/>
  <c r="C481" i="3"/>
  <c r="D481" i="3"/>
  <c r="G481" i="3"/>
  <c r="I481" i="3"/>
  <c r="L481" i="3"/>
  <c r="C482" i="3"/>
  <c r="D482" i="3"/>
  <c r="G482" i="3"/>
  <c r="I482" i="3"/>
  <c r="L482" i="3"/>
  <c r="C483" i="3"/>
  <c r="D483" i="3"/>
  <c r="G483" i="3"/>
  <c r="I483" i="3"/>
  <c r="L483" i="3"/>
  <c r="C484" i="3"/>
  <c r="D484" i="3"/>
  <c r="G484" i="3"/>
  <c r="I484" i="3"/>
  <c r="L484" i="3"/>
  <c r="C485" i="3"/>
  <c r="D485" i="3"/>
  <c r="G485" i="3"/>
  <c r="I485" i="3"/>
  <c r="L485" i="3"/>
  <c r="C486" i="3"/>
  <c r="D486" i="3"/>
  <c r="G486" i="3"/>
  <c r="I486" i="3"/>
  <c r="L486" i="3"/>
  <c r="C487" i="3"/>
  <c r="D487" i="3"/>
  <c r="G487" i="3"/>
  <c r="I487" i="3"/>
  <c r="L487" i="3"/>
  <c r="C488" i="3"/>
  <c r="D488" i="3"/>
  <c r="G488" i="3"/>
  <c r="I488" i="3"/>
  <c r="L488" i="3"/>
  <c r="C489" i="3"/>
  <c r="D489" i="3"/>
  <c r="G489" i="3"/>
  <c r="I489" i="3"/>
  <c r="L489" i="3"/>
  <c r="C490" i="3"/>
  <c r="D490" i="3"/>
  <c r="G490" i="3"/>
  <c r="I490" i="3"/>
  <c r="L490" i="3"/>
  <c r="C491" i="3"/>
  <c r="D491" i="3"/>
  <c r="G491" i="3"/>
  <c r="I491" i="3"/>
  <c r="L491" i="3"/>
  <c r="C492" i="3"/>
  <c r="D492" i="3"/>
  <c r="G492" i="3"/>
  <c r="I492" i="3"/>
  <c r="L492" i="3"/>
  <c r="C493" i="3"/>
  <c r="D493" i="3"/>
  <c r="G493" i="3"/>
  <c r="I493" i="3"/>
  <c r="L493" i="3"/>
  <c r="C494" i="3"/>
  <c r="D494" i="3"/>
  <c r="G494" i="3"/>
  <c r="I494" i="3"/>
  <c r="L494" i="3"/>
  <c r="C495" i="3"/>
  <c r="D495" i="3"/>
  <c r="G495" i="3"/>
  <c r="I495" i="3"/>
  <c r="L495" i="3"/>
  <c r="C496" i="3"/>
  <c r="D496" i="3"/>
  <c r="G496" i="3"/>
  <c r="I496" i="3"/>
  <c r="L496" i="3"/>
  <c r="C497" i="3"/>
  <c r="D497" i="3"/>
  <c r="G497" i="3"/>
  <c r="I497" i="3"/>
  <c r="L497" i="3"/>
  <c r="C498" i="3"/>
  <c r="D498" i="3"/>
  <c r="G498" i="3"/>
  <c r="I498" i="3"/>
  <c r="L498" i="3"/>
  <c r="C499" i="3"/>
  <c r="D499" i="3"/>
  <c r="G499" i="3"/>
  <c r="I499" i="3"/>
  <c r="L499" i="3"/>
  <c r="C500" i="3"/>
  <c r="D500" i="3"/>
  <c r="G500" i="3"/>
  <c r="I500" i="3"/>
  <c r="L500" i="3"/>
  <c r="C501" i="3"/>
  <c r="D501" i="3"/>
  <c r="G501" i="3"/>
  <c r="I501" i="3"/>
  <c r="L501" i="3"/>
  <c r="C502" i="3"/>
  <c r="D502" i="3"/>
  <c r="G502" i="3"/>
  <c r="I502" i="3"/>
  <c r="L502" i="3"/>
  <c r="C503" i="3"/>
  <c r="D503" i="3"/>
  <c r="G503" i="3"/>
  <c r="I503" i="3"/>
  <c r="L503" i="3"/>
  <c r="C504" i="3"/>
  <c r="D504" i="3"/>
  <c r="G504" i="3"/>
  <c r="I504" i="3"/>
  <c r="L504" i="3"/>
  <c r="C505" i="3"/>
  <c r="D505" i="3"/>
  <c r="G505" i="3"/>
  <c r="I505" i="3"/>
  <c r="L505" i="3"/>
  <c r="C506" i="3"/>
  <c r="D506" i="3"/>
  <c r="G506" i="3"/>
  <c r="I506" i="3"/>
  <c r="L506" i="3"/>
  <c r="C507" i="3"/>
  <c r="D507" i="3"/>
  <c r="G507" i="3"/>
  <c r="I507" i="3"/>
  <c r="L507" i="3"/>
  <c r="C508" i="3"/>
  <c r="D508" i="3"/>
  <c r="G508" i="3"/>
  <c r="I508" i="3"/>
  <c r="L508" i="3"/>
  <c r="C509" i="3"/>
  <c r="D509" i="3"/>
  <c r="G509" i="3"/>
  <c r="I509" i="3"/>
  <c r="L509" i="3"/>
  <c r="C510" i="3"/>
  <c r="D510" i="3"/>
  <c r="G510" i="3"/>
  <c r="I510" i="3"/>
  <c r="L510" i="3"/>
  <c r="C511" i="3"/>
  <c r="D511" i="3"/>
  <c r="G511" i="3"/>
  <c r="I511" i="3"/>
  <c r="L511" i="3"/>
  <c r="C512" i="3"/>
  <c r="D512" i="3"/>
  <c r="G512" i="3"/>
  <c r="I512" i="3"/>
  <c r="L512" i="3"/>
  <c r="C513" i="3"/>
  <c r="D513" i="3"/>
  <c r="G513" i="3"/>
  <c r="I513" i="3"/>
  <c r="L513" i="3"/>
  <c r="C514" i="3"/>
  <c r="D514" i="3"/>
  <c r="G514" i="3"/>
  <c r="I514" i="3"/>
  <c r="L514" i="3"/>
  <c r="C515" i="3"/>
  <c r="D515" i="3"/>
  <c r="G515" i="3"/>
  <c r="I515" i="3"/>
  <c r="L515" i="3"/>
  <c r="C516" i="3"/>
  <c r="D516" i="3"/>
  <c r="G516" i="3"/>
  <c r="I516" i="3"/>
  <c r="L516" i="3"/>
  <c r="C517" i="3"/>
  <c r="D517" i="3"/>
  <c r="G517" i="3"/>
  <c r="I517" i="3"/>
  <c r="L517" i="3"/>
  <c r="C518" i="3"/>
  <c r="D518" i="3"/>
  <c r="G518" i="3"/>
  <c r="I518" i="3"/>
  <c r="L518" i="3"/>
  <c r="C519" i="3"/>
  <c r="D519" i="3"/>
  <c r="G519" i="3"/>
  <c r="I519" i="3"/>
  <c r="L519" i="3"/>
  <c r="C520" i="3"/>
  <c r="D520" i="3"/>
  <c r="G520" i="3"/>
  <c r="I520" i="3"/>
  <c r="L520" i="3"/>
  <c r="C521" i="3"/>
  <c r="D521" i="3"/>
  <c r="G521" i="3"/>
  <c r="I521" i="3"/>
  <c r="L521" i="3"/>
  <c r="C522" i="3"/>
  <c r="D522" i="3"/>
  <c r="G522" i="3"/>
  <c r="I522" i="3"/>
  <c r="L522" i="3"/>
  <c r="C523" i="3"/>
  <c r="D523" i="3"/>
  <c r="G523" i="3"/>
  <c r="I523" i="3"/>
  <c r="L523" i="3"/>
  <c r="C524" i="3"/>
  <c r="D524" i="3"/>
  <c r="G524" i="3"/>
  <c r="I524" i="3"/>
  <c r="L524" i="3"/>
  <c r="C525" i="3"/>
  <c r="D525" i="3"/>
  <c r="G525" i="3"/>
  <c r="I525" i="3"/>
  <c r="L525" i="3"/>
  <c r="C526" i="3"/>
  <c r="D526" i="3"/>
  <c r="G526" i="3"/>
  <c r="I526" i="3"/>
  <c r="L526" i="3"/>
  <c r="C527" i="3"/>
  <c r="D527" i="3"/>
  <c r="G527" i="3"/>
  <c r="I527" i="3"/>
  <c r="L527" i="3"/>
  <c r="C528" i="3"/>
  <c r="D528" i="3"/>
  <c r="G528" i="3"/>
  <c r="I528" i="3"/>
  <c r="L528" i="3"/>
  <c r="C529" i="3"/>
  <c r="D529" i="3"/>
  <c r="G529" i="3"/>
  <c r="I529" i="3"/>
  <c r="L529" i="3"/>
  <c r="C530" i="3"/>
  <c r="D530" i="3"/>
  <c r="G530" i="3"/>
  <c r="I530" i="3"/>
  <c r="L530" i="3"/>
  <c r="C531" i="3"/>
  <c r="D531" i="3"/>
  <c r="G531" i="3"/>
  <c r="I531" i="3"/>
  <c r="L531" i="3"/>
  <c r="C532" i="3"/>
  <c r="D532" i="3"/>
  <c r="G532" i="3"/>
  <c r="I532" i="3"/>
  <c r="L532" i="3"/>
  <c r="C533" i="3"/>
  <c r="D533" i="3"/>
  <c r="G533" i="3"/>
  <c r="I533" i="3"/>
  <c r="L533" i="3"/>
  <c r="C534" i="3"/>
  <c r="D534" i="3"/>
  <c r="G534" i="3"/>
  <c r="I534" i="3"/>
  <c r="L534" i="3"/>
  <c r="C535" i="3"/>
  <c r="D535" i="3"/>
  <c r="G535" i="3"/>
  <c r="I535" i="3"/>
  <c r="L535" i="3"/>
  <c r="C536" i="3"/>
  <c r="D536" i="3"/>
  <c r="G536" i="3"/>
  <c r="I536" i="3"/>
  <c r="L536" i="3"/>
  <c r="C537" i="3"/>
  <c r="D537" i="3"/>
  <c r="G537" i="3"/>
  <c r="I537" i="3"/>
  <c r="L537" i="3"/>
  <c r="C538" i="3"/>
  <c r="D538" i="3"/>
  <c r="G538" i="3"/>
  <c r="I538" i="3"/>
  <c r="L538" i="3"/>
  <c r="C539" i="3"/>
  <c r="D539" i="3"/>
  <c r="G539" i="3"/>
  <c r="I539" i="3"/>
  <c r="L539" i="3"/>
  <c r="C540" i="3"/>
  <c r="D540" i="3"/>
  <c r="G540" i="3"/>
  <c r="I540" i="3"/>
  <c r="L540" i="3"/>
  <c r="C541" i="3"/>
  <c r="D541" i="3"/>
  <c r="G541" i="3"/>
  <c r="I541" i="3"/>
  <c r="L541" i="3"/>
  <c r="C542" i="3"/>
  <c r="D542" i="3"/>
  <c r="G542" i="3"/>
  <c r="I542" i="3"/>
  <c r="L542" i="3"/>
  <c r="C543" i="3"/>
  <c r="D543" i="3"/>
  <c r="G543" i="3"/>
  <c r="I543" i="3"/>
  <c r="L543" i="3"/>
  <c r="C544" i="3"/>
  <c r="D544" i="3"/>
  <c r="G544" i="3"/>
  <c r="I544" i="3"/>
  <c r="L544" i="3"/>
  <c r="C545" i="3"/>
  <c r="D545" i="3"/>
  <c r="G545" i="3"/>
  <c r="I545" i="3"/>
  <c r="L545" i="3"/>
  <c r="C546" i="3"/>
  <c r="D546" i="3"/>
  <c r="G546" i="3"/>
  <c r="I546" i="3"/>
  <c r="L546" i="3"/>
  <c r="C547" i="3"/>
  <c r="D547" i="3"/>
  <c r="G547" i="3"/>
  <c r="I547" i="3"/>
  <c r="L547" i="3"/>
  <c r="C548" i="3"/>
  <c r="D548" i="3"/>
  <c r="G548" i="3"/>
  <c r="I548" i="3"/>
  <c r="L548" i="3"/>
  <c r="C549" i="3"/>
  <c r="D549" i="3"/>
  <c r="G549" i="3"/>
  <c r="I549" i="3"/>
  <c r="L549" i="3"/>
  <c r="C550" i="3"/>
  <c r="D550" i="3"/>
  <c r="G550" i="3"/>
  <c r="I550" i="3"/>
  <c r="L550" i="3"/>
  <c r="C551" i="3"/>
  <c r="D551" i="3"/>
  <c r="G551" i="3"/>
  <c r="I551" i="3"/>
  <c r="L551" i="3"/>
  <c r="C552" i="3"/>
  <c r="D552" i="3"/>
  <c r="G552" i="3"/>
  <c r="I552" i="3"/>
  <c r="L552" i="3"/>
  <c r="C553" i="3"/>
  <c r="D553" i="3"/>
  <c r="G553" i="3"/>
  <c r="I553" i="3"/>
  <c r="L553" i="3"/>
  <c r="C554" i="3"/>
  <c r="D554" i="3"/>
  <c r="G554" i="3"/>
  <c r="I554" i="3"/>
  <c r="L554" i="3"/>
  <c r="C555" i="3"/>
  <c r="D555" i="3"/>
  <c r="G555" i="3"/>
  <c r="I555" i="3"/>
  <c r="L555" i="3"/>
  <c r="C556" i="3"/>
  <c r="D556" i="3"/>
  <c r="G556" i="3"/>
  <c r="I556" i="3"/>
  <c r="L556" i="3"/>
  <c r="C557" i="3"/>
  <c r="D557" i="3"/>
  <c r="G557" i="3"/>
  <c r="I557" i="3"/>
  <c r="L557" i="3"/>
  <c r="C558" i="3"/>
  <c r="D558" i="3"/>
  <c r="G558" i="3"/>
  <c r="I558" i="3"/>
  <c r="L558" i="3"/>
  <c r="C559" i="3"/>
  <c r="D559" i="3"/>
  <c r="G559" i="3"/>
  <c r="I559" i="3"/>
  <c r="L559" i="3"/>
  <c r="C560" i="3"/>
  <c r="D560" i="3"/>
  <c r="G560" i="3"/>
  <c r="I560" i="3"/>
  <c r="L560" i="3"/>
  <c r="C561" i="3"/>
  <c r="D561" i="3"/>
  <c r="G561" i="3"/>
  <c r="I561" i="3"/>
  <c r="L561" i="3"/>
  <c r="C562" i="3"/>
  <c r="D562" i="3"/>
  <c r="G562" i="3"/>
  <c r="I562" i="3"/>
  <c r="L562" i="3"/>
  <c r="C563" i="3"/>
  <c r="D563" i="3"/>
  <c r="G563" i="3"/>
  <c r="I563" i="3"/>
  <c r="L563" i="3"/>
  <c r="C564" i="3"/>
  <c r="D564" i="3"/>
  <c r="G564" i="3"/>
  <c r="I564" i="3"/>
  <c r="L564" i="3"/>
  <c r="C565" i="3"/>
  <c r="D565" i="3"/>
  <c r="G565" i="3"/>
  <c r="I565" i="3"/>
  <c r="L565" i="3"/>
  <c r="C566" i="3"/>
  <c r="D566" i="3"/>
  <c r="G566" i="3"/>
  <c r="I566" i="3"/>
  <c r="L566" i="3"/>
  <c r="C567" i="3"/>
  <c r="D567" i="3"/>
  <c r="G567" i="3"/>
  <c r="I567" i="3"/>
  <c r="L567" i="3"/>
  <c r="C568" i="3"/>
  <c r="D568" i="3"/>
  <c r="G568" i="3"/>
  <c r="I568" i="3"/>
  <c r="L568" i="3"/>
  <c r="C569" i="3"/>
  <c r="D569" i="3"/>
  <c r="G569" i="3"/>
  <c r="I569" i="3"/>
  <c r="L569" i="3"/>
  <c r="C570" i="3"/>
  <c r="D570" i="3"/>
  <c r="G570" i="3"/>
  <c r="I570" i="3"/>
  <c r="L570" i="3"/>
  <c r="C571" i="3"/>
  <c r="D571" i="3"/>
  <c r="G571" i="3"/>
  <c r="I571" i="3"/>
  <c r="L571" i="3"/>
  <c r="C572" i="3"/>
  <c r="D572" i="3"/>
  <c r="G572" i="3"/>
  <c r="I572" i="3"/>
  <c r="L572" i="3"/>
  <c r="C573" i="3"/>
  <c r="D573" i="3"/>
  <c r="G573" i="3"/>
  <c r="I573" i="3"/>
  <c r="L573" i="3"/>
  <c r="C574" i="3"/>
  <c r="D574" i="3"/>
  <c r="G574" i="3"/>
  <c r="I574" i="3"/>
  <c r="L574" i="3"/>
  <c r="C575" i="3"/>
  <c r="D575" i="3"/>
  <c r="G575" i="3"/>
  <c r="I575" i="3"/>
  <c r="L575" i="3"/>
  <c r="C576" i="3"/>
  <c r="D576" i="3"/>
  <c r="G576" i="3"/>
  <c r="I576" i="3"/>
  <c r="L576" i="3"/>
  <c r="C577" i="3"/>
  <c r="D577" i="3"/>
  <c r="G577" i="3"/>
  <c r="I577" i="3"/>
  <c r="L577" i="3"/>
  <c r="C578" i="3"/>
  <c r="D578" i="3"/>
  <c r="G578" i="3"/>
  <c r="I578" i="3"/>
  <c r="L578" i="3"/>
  <c r="C579" i="3"/>
  <c r="D579" i="3"/>
  <c r="G579" i="3"/>
  <c r="I579" i="3"/>
  <c r="L579" i="3"/>
  <c r="C580" i="3"/>
  <c r="D580" i="3"/>
  <c r="G580" i="3"/>
  <c r="I580" i="3"/>
  <c r="L580" i="3"/>
  <c r="C581" i="3"/>
  <c r="D581" i="3"/>
  <c r="G581" i="3"/>
  <c r="I581" i="3"/>
  <c r="L581" i="3"/>
  <c r="C582" i="3"/>
  <c r="D582" i="3"/>
  <c r="G582" i="3"/>
  <c r="I582" i="3"/>
  <c r="L582" i="3"/>
  <c r="C583" i="3"/>
  <c r="D583" i="3"/>
  <c r="G583" i="3"/>
  <c r="I583" i="3"/>
  <c r="L583" i="3"/>
  <c r="C584" i="3"/>
  <c r="D584" i="3"/>
  <c r="G584" i="3"/>
  <c r="I584" i="3"/>
  <c r="L584" i="3"/>
  <c r="C585" i="3"/>
  <c r="D585" i="3"/>
  <c r="G585" i="3"/>
  <c r="I585" i="3"/>
  <c r="L585" i="3"/>
  <c r="C586" i="3"/>
  <c r="D586" i="3"/>
  <c r="G586" i="3"/>
  <c r="I586" i="3"/>
  <c r="L586" i="3"/>
  <c r="C587" i="3"/>
  <c r="D587" i="3"/>
  <c r="G587" i="3"/>
  <c r="I587" i="3"/>
  <c r="L587" i="3"/>
  <c r="C588" i="3"/>
  <c r="D588" i="3"/>
  <c r="G588" i="3"/>
  <c r="I588" i="3"/>
  <c r="L588" i="3"/>
  <c r="C589" i="3"/>
  <c r="D589" i="3"/>
  <c r="G589" i="3"/>
  <c r="I589" i="3"/>
  <c r="L589" i="3"/>
  <c r="C590" i="3"/>
  <c r="D590" i="3"/>
  <c r="G590" i="3"/>
  <c r="I590" i="3"/>
  <c r="L590" i="3"/>
  <c r="C591" i="3"/>
  <c r="D591" i="3"/>
  <c r="G591" i="3"/>
  <c r="I591" i="3"/>
  <c r="L591" i="3"/>
  <c r="C592" i="3"/>
  <c r="D592" i="3"/>
  <c r="G592" i="3"/>
  <c r="I592" i="3"/>
  <c r="L592" i="3"/>
  <c r="C593" i="3"/>
  <c r="D593" i="3"/>
  <c r="G593" i="3"/>
  <c r="I593" i="3"/>
  <c r="L593" i="3"/>
  <c r="C594" i="3"/>
  <c r="D594" i="3"/>
  <c r="G594" i="3"/>
  <c r="I594" i="3"/>
  <c r="L594" i="3"/>
  <c r="C595" i="3"/>
  <c r="D595" i="3"/>
  <c r="G595" i="3"/>
  <c r="I595" i="3"/>
  <c r="L595" i="3"/>
  <c r="C596" i="3"/>
  <c r="D596" i="3"/>
  <c r="G596" i="3"/>
  <c r="I596" i="3"/>
  <c r="L596" i="3"/>
  <c r="C597" i="3"/>
  <c r="D597" i="3"/>
  <c r="G597" i="3"/>
  <c r="I597" i="3"/>
  <c r="L597" i="3"/>
  <c r="C598" i="3"/>
  <c r="D598" i="3"/>
  <c r="G598" i="3"/>
  <c r="I598" i="3"/>
  <c r="L598" i="3"/>
  <c r="C599" i="3"/>
  <c r="D599" i="3"/>
  <c r="G599" i="3"/>
  <c r="I599" i="3"/>
  <c r="L599" i="3"/>
  <c r="C600" i="3"/>
  <c r="D600" i="3"/>
  <c r="G600" i="3"/>
  <c r="I600" i="3"/>
  <c r="L600" i="3"/>
  <c r="C601" i="3"/>
  <c r="D601" i="3"/>
  <c r="G601" i="3"/>
  <c r="I601" i="3"/>
  <c r="L601" i="3"/>
  <c r="C602" i="3"/>
  <c r="D602" i="3"/>
  <c r="G602" i="3"/>
  <c r="I602" i="3"/>
  <c r="L602" i="3"/>
  <c r="C603" i="3"/>
  <c r="D603" i="3"/>
  <c r="G603" i="3"/>
  <c r="I603" i="3"/>
  <c r="L603" i="3"/>
  <c r="C604" i="3"/>
  <c r="D604" i="3"/>
  <c r="G604" i="3"/>
  <c r="I604" i="3"/>
  <c r="L604" i="3"/>
  <c r="C605" i="3"/>
  <c r="D605" i="3"/>
  <c r="G605" i="3"/>
  <c r="I605" i="3"/>
  <c r="L605" i="3"/>
  <c r="C606" i="3"/>
  <c r="D606" i="3"/>
  <c r="G606" i="3"/>
  <c r="I606" i="3"/>
  <c r="L606" i="3"/>
  <c r="C607" i="3"/>
  <c r="D607" i="3"/>
  <c r="G607" i="3"/>
  <c r="I607" i="3"/>
  <c r="L607" i="3"/>
  <c r="C608" i="3"/>
  <c r="D608" i="3"/>
  <c r="G608" i="3"/>
  <c r="I608" i="3"/>
  <c r="L608" i="3"/>
  <c r="C609" i="3"/>
  <c r="D609" i="3"/>
  <c r="G609" i="3"/>
  <c r="I609" i="3"/>
  <c r="L609" i="3"/>
  <c r="C610" i="3"/>
  <c r="D610" i="3"/>
  <c r="G610" i="3"/>
  <c r="I610" i="3"/>
  <c r="L610" i="3"/>
  <c r="C611" i="3"/>
  <c r="D611" i="3"/>
  <c r="G611" i="3"/>
  <c r="I611" i="3"/>
  <c r="L611" i="3"/>
  <c r="C612" i="3"/>
  <c r="D612" i="3"/>
  <c r="G612" i="3"/>
  <c r="I612" i="3"/>
  <c r="L612" i="3"/>
  <c r="C613" i="3"/>
  <c r="D613" i="3"/>
  <c r="G613" i="3"/>
  <c r="I613" i="3"/>
  <c r="L613" i="3"/>
  <c r="C614" i="3"/>
  <c r="D614" i="3"/>
  <c r="G614" i="3"/>
  <c r="I614" i="3"/>
  <c r="L614" i="3"/>
  <c r="C615" i="3"/>
  <c r="D615" i="3"/>
  <c r="G615" i="3"/>
  <c r="I615" i="3"/>
  <c r="L615" i="3"/>
  <c r="C616" i="3"/>
  <c r="D616" i="3"/>
  <c r="G616" i="3"/>
  <c r="I616" i="3"/>
  <c r="L616" i="3"/>
  <c r="C617" i="3"/>
  <c r="D617" i="3"/>
  <c r="G617" i="3"/>
  <c r="I617" i="3"/>
  <c r="L617" i="3"/>
  <c r="C618" i="3"/>
  <c r="D618" i="3"/>
  <c r="G618" i="3"/>
  <c r="I618" i="3"/>
  <c r="L618" i="3"/>
  <c r="C619" i="3"/>
  <c r="D619" i="3"/>
  <c r="G619" i="3"/>
  <c r="I619" i="3"/>
  <c r="L619" i="3"/>
  <c r="C620" i="3"/>
  <c r="D620" i="3"/>
  <c r="G620" i="3"/>
  <c r="I620" i="3"/>
  <c r="L620" i="3"/>
  <c r="C621" i="3"/>
  <c r="D621" i="3"/>
  <c r="G621" i="3"/>
  <c r="I621" i="3"/>
  <c r="L621" i="3"/>
  <c r="C622" i="3"/>
  <c r="D622" i="3"/>
  <c r="G622" i="3"/>
  <c r="I622" i="3"/>
  <c r="L622" i="3"/>
  <c r="C623" i="3"/>
  <c r="D623" i="3"/>
  <c r="G623" i="3"/>
  <c r="I623" i="3"/>
  <c r="L623" i="3"/>
  <c r="C624" i="3"/>
  <c r="D624" i="3"/>
  <c r="G624" i="3"/>
  <c r="I624" i="3"/>
  <c r="L624" i="3"/>
  <c r="C625" i="3"/>
  <c r="D625" i="3"/>
  <c r="G625" i="3"/>
  <c r="I625" i="3"/>
  <c r="L625" i="3"/>
  <c r="C626" i="3"/>
  <c r="D626" i="3"/>
  <c r="G626" i="3"/>
  <c r="I626" i="3"/>
  <c r="L626" i="3"/>
  <c r="C627" i="3"/>
  <c r="D627" i="3"/>
  <c r="G627" i="3"/>
  <c r="I627" i="3"/>
  <c r="L627" i="3"/>
  <c r="C628" i="3"/>
  <c r="D628" i="3"/>
  <c r="G628" i="3"/>
  <c r="I628" i="3"/>
  <c r="L628" i="3"/>
  <c r="C629" i="3"/>
  <c r="D629" i="3"/>
  <c r="G629" i="3"/>
  <c r="I629" i="3"/>
  <c r="L629" i="3"/>
  <c r="C630" i="3"/>
  <c r="D630" i="3"/>
  <c r="G630" i="3"/>
  <c r="I630" i="3"/>
  <c r="L630" i="3"/>
  <c r="C631" i="3"/>
  <c r="D631" i="3"/>
  <c r="G631" i="3"/>
  <c r="I631" i="3"/>
  <c r="L631" i="3"/>
  <c r="C632" i="3"/>
  <c r="D632" i="3"/>
  <c r="G632" i="3"/>
  <c r="I632" i="3"/>
  <c r="L632" i="3"/>
  <c r="C633" i="3"/>
  <c r="D633" i="3"/>
  <c r="G633" i="3"/>
  <c r="I633" i="3"/>
  <c r="L633" i="3"/>
  <c r="C634" i="3"/>
  <c r="D634" i="3"/>
  <c r="G634" i="3"/>
  <c r="I634" i="3"/>
  <c r="L634" i="3"/>
  <c r="C635" i="3"/>
  <c r="D635" i="3"/>
  <c r="G635" i="3"/>
  <c r="I635" i="3"/>
  <c r="L635" i="3"/>
  <c r="C636" i="3"/>
  <c r="D636" i="3"/>
  <c r="G636" i="3"/>
  <c r="I636" i="3"/>
  <c r="L636" i="3"/>
  <c r="C637" i="3"/>
  <c r="D637" i="3"/>
  <c r="G637" i="3"/>
  <c r="I637" i="3"/>
  <c r="L637" i="3"/>
  <c r="C638" i="3"/>
  <c r="D638" i="3"/>
  <c r="G638" i="3"/>
  <c r="I638" i="3"/>
  <c r="L638" i="3"/>
  <c r="C639" i="3"/>
  <c r="D639" i="3"/>
  <c r="G639" i="3"/>
  <c r="I639" i="3"/>
  <c r="L639" i="3"/>
  <c r="C640" i="3"/>
  <c r="D640" i="3"/>
  <c r="G640" i="3"/>
  <c r="I640" i="3"/>
  <c r="L640" i="3"/>
  <c r="C641" i="3"/>
  <c r="D641" i="3"/>
  <c r="G641" i="3"/>
  <c r="I641" i="3"/>
  <c r="L641" i="3"/>
  <c r="C642" i="3"/>
  <c r="D642" i="3"/>
  <c r="G642" i="3"/>
  <c r="I642" i="3"/>
  <c r="L642" i="3"/>
  <c r="C643" i="3"/>
  <c r="D643" i="3"/>
  <c r="G643" i="3"/>
  <c r="I643" i="3"/>
  <c r="L643" i="3"/>
  <c r="C644" i="3"/>
  <c r="D644" i="3"/>
  <c r="G644" i="3"/>
  <c r="I644" i="3"/>
  <c r="L644" i="3"/>
  <c r="C645" i="3"/>
  <c r="D645" i="3"/>
  <c r="G645" i="3"/>
  <c r="I645" i="3"/>
  <c r="L645" i="3"/>
  <c r="C646" i="3"/>
  <c r="D646" i="3"/>
  <c r="G646" i="3"/>
  <c r="I646" i="3"/>
  <c r="L646" i="3"/>
  <c r="C647" i="3"/>
  <c r="D647" i="3"/>
  <c r="G647" i="3"/>
  <c r="I647" i="3"/>
  <c r="L647" i="3"/>
  <c r="C648" i="3"/>
  <c r="D648" i="3"/>
  <c r="G648" i="3"/>
  <c r="I648" i="3"/>
  <c r="L648" i="3"/>
  <c r="C649" i="3"/>
  <c r="D649" i="3"/>
  <c r="G649" i="3"/>
  <c r="I649" i="3"/>
  <c r="L649" i="3"/>
  <c r="C650" i="3"/>
  <c r="D650" i="3"/>
  <c r="G650" i="3"/>
  <c r="I650" i="3"/>
  <c r="L650" i="3"/>
  <c r="C651" i="3"/>
  <c r="D651" i="3"/>
  <c r="G651" i="3"/>
  <c r="I651" i="3"/>
  <c r="L651" i="3"/>
  <c r="C652" i="3"/>
  <c r="D652" i="3"/>
  <c r="G652" i="3"/>
  <c r="I652" i="3"/>
  <c r="L652" i="3"/>
  <c r="C653" i="3"/>
  <c r="D653" i="3"/>
  <c r="G653" i="3"/>
  <c r="I653" i="3"/>
  <c r="L653" i="3"/>
  <c r="C654" i="3"/>
  <c r="D654" i="3"/>
  <c r="G654" i="3"/>
  <c r="I654" i="3"/>
  <c r="L654" i="3"/>
  <c r="C655" i="3"/>
  <c r="D655" i="3"/>
  <c r="G655" i="3"/>
  <c r="I655" i="3"/>
  <c r="L655" i="3"/>
  <c r="C656" i="3"/>
  <c r="D656" i="3"/>
  <c r="G656" i="3"/>
  <c r="I656" i="3"/>
  <c r="L656" i="3"/>
  <c r="C657" i="3"/>
  <c r="D657" i="3"/>
  <c r="G657" i="3"/>
  <c r="I657" i="3"/>
  <c r="L657" i="3"/>
  <c r="C658" i="3"/>
  <c r="D658" i="3"/>
  <c r="G658" i="3"/>
  <c r="I658" i="3"/>
  <c r="L658" i="3"/>
  <c r="C659" i="3"/>
  <c r="D659" i="3"/>
  <c r="G659" i="3"/>
  <c r="I659" i="3"/>
  <c r="L659" i="3"/>
  <c r="C660" i="3"/>
  <c r="D660" i="3"/>
  <c r="G660" i="3"/>
  <c r="I660" i="3"/>
  <c r="L660" i="3"/>
  <c r="C661" i="3"/>
  <c r="D661" i="3"/>
  <c r="G661" i="3"/>
  <c r="I661" i="3"/>
  <c r="L661" i="3"/>
  <c r="C662" i="3"/>
  <c r="D662" i="3"/>
  <c r="G662" i="3"/>
  <c r="I662" i="3"/>
  <c r="L662" i="3"/>
  <c r="C663" i="3"/>
  <c r="D663" i="3"/>
  <c r="G663" i="3"/>
  <c r="I663" i="3"/>
  <c r="L663" i="3"/>
  <c r="C664" i="3"/>
  <c r="D664" i="3"/>
  <c r="G664" i="3"/>
  <c r="I664" i="3"/>
  <c r="L664" i="3"/>
  <c r="C665" i="3"/>
  <c r="D665" i="3"/>
  <c r="G665" i="3"/>
  <c r="I665" i="3"/>
  <c r="L665" i="3"/>
  <c r="C666" i="3"/>
  <c r="D666" i="3"/>
  <c r="G666" i="3"/>
  <c r="I666" i="3"/>
  <c r="L666" i="3"/>
  <c r="C667" i="3"/>
  <c r="D667" i="3"/>
  <c r="G667" i="3"/>
  <c r="I667" i="3"/>
  <c r="L667" i="3"/>
  <c r="C668" i="3"/>
  <c r="D668" i="3"/>
  <c r="G668" i="3"/>
  <c r="I668" i="3"/>
  <c r="L668" i="3"/>
  <c r="C669" i="3"/>
  <c r="D669" i="3"/>
  <c r="G669" i="3"/>
  <c r="I669" i="3"/>
  <c r="L669" i="3"/>
  <c r="C670" i="3"/>
  <c r="D670" i="3"/>
  <c r="G670" i="3"/>
  <c r="I670" i="3"/>
  <c r="L670" i="3"/>
  <c r="C671" i="3"/>
  <c r="D671" i="3"/>
  <c r="G671" i="3"/>
  <c r="I671" i="3"/>
  <c r="L671" i="3"/>
  <c r="C672" i="3"/>
  <c r="D672" i="3"/>
  <c r="G672" i="3"/>
  <c r="I672" i="3"/>
  <c r="L672" i="3"/>
  <c r="C673" i="3"/>
  <c r="D673" i="3"/>
  <c r="G673" i="3"/>
  <c r="I673" i="3"/>
  <c r="L673" i="3"/>
  <c r="C674" i="3"/>
  <c r="D674" i="3"/>
  <c r="G674" i="3"/>
  <c r="I674" i="3"/>
  <c r="L674" i="3"/>
  <c r="C675" i="3"/>
  <c r="D675" i="3"/>
  <c r="G675" i="3"/>
  <c r="I675" i="3"/>
  <c r="L675" i="3"/>
  <c r="C676" i="3"/>
  <c r="D676" i="3"/>
  <c r="G676" i="3"/>
  <c r="I676" i="3"/>
  <c r="L676" i="3"/>
  <c r="C677" i="3"/>
  <c r="D677" i="3"/>
  <c r="G677" i="3"/>
  <c r="I677" i="3"/>
  <c r="L677" i="3"/>
  <c r="C678" i="3"/>
  <c r="D678" i="3"/>
  <c r="G678" i="3"/>
  <c r="I678" i="3"/>
  <c r="L678" i="3"/>
  <c r="C679" i="3"/>
  <c r="D679" i="3"/>
  <c r="G679" i="3"/>
  <c r="I679" i="3"/>
  <c r="L679" i="3"/>
  <c r="C680" i="3"/>
  <c r="D680" i="3"/>
  <c r="G680" i="3"/>
  <c r="I680" i="3"/>
  <c r="L680" i="3"/>
  <c r="C681" i="3"/>
  <c r="D681" i="3"/>
  <c r="G681" i="3"/>
  <c r="I681" i="3"/>
  <c r="L681" i="3"/>
  <c r="C682" i="3"/>
  <c r="D682" i="3"/>
  <c r="G682" i="3"/>
  <c r="I682" i="3"/>
  <c r="L682" i="3"/>
  <c r="C683" i="3"/>
  <c r="D683" i="3"/>
  <c r="G683" i="3"/>
  <c r="I683" i="3"/>
  <c r="L683" i="3"/>
  <c r="C684" i="3"/>
  <c r="D684" i="3"/>
  <c r="G684" i="3"/>
  <c r="I684" i="3"/>
  <c r="L684" i="3"/>
  <c r="C685" i="3"/>
  <c r="D685" i="3"/>
  <c r="G685" i="3"/>
  <c r="I685" i="3"/>
  <c r="L685" i="3"/>
  <c r="C686" i="3"/>
  <c r="D686" i="3"/>
  <c r="G686" i="3"/>
  <c r="I686" i="3"/>
  <c r="L686" i="3"/>
  <c r="C687" i="3"/>
  <c r="D687" i="3"/>
  <c r="G687" i="3"/>
  <c r="I687" i="3"/>
  <c r="L687" i="3"/>
  <c r="C688" i="3"/>
  <c r="D688" i="3"/>
  <c r="G688" i="3"/>
  <c r="I688" i="3"/>
  <c r="L688" i="3"/>
  <c r="C689" i="3"/>
  <c r="D689" i="3"/>
  <c r="G689" i="3"/>
  <c r="I689" i="3"/>
  <c r="L689" i="3"/>
  <c r="C690" i="3"/>
  <c r="D690" i="3"/>
  <c r="G690" i="3"/>
  <c r="I690" i="3"/>
  <c r="L690" i="3"/>
  <c r="C691" i="3"/>
  <c r="D691" i="3"/>
  <c r="G691" i="3"/>
  <c r="I691" i="3"/>
  <c r="L691" i="3"/>
  <c r="C692" i="3"/>
  <c r="D692" i="3"/>
  <c r="G692" i="3"/>
  <c r="I692" i="3"/>
  <c r="L692" i="3"/>
  <c r="C693" i="3"/>
  <c r="D693" i="3"/>
  <c r="G693" i="3"/>
  <c r="I693" i="3"/>
  <c r="L693" i="3"/>
  <c r="C694" i="3"/>
  <c r="D694" i="3"/>
  <c r="G694" i="3"/>
  <c r="I694" i="3"/>
  <c r="L694" i="3"/>
  <c r="C695" i="3"/>
  <c r="D695" i="3"/>
  <c r="G695" i="3"/>
  <c r="I695" i="3"/>
  <c r="L695" i="3"/>
  <c r="C696" i="3"/>
  <c r="D696" i="3"/>
  <c r="G696" i="3"/>
  <c r="I696" i="3"/>
  <c r="L696" i="3"/>
  <c r="C697" i="3"/>
  <c r="D697" i="3"/>
  <c r="G697" i="3"/>
  <c r="I697" i="3"/>
  <c r="L697" i="3"/>
  <c r="C698" i="3"/>
  <c r="D698" i="3"/>
  <c r="G698" i="3"/>
  <c r="I698" i="3"/>
  <c r="L698" i="3"/>
  <c r="C699" i="3"/>
  <c r="D699" i="3"/>
  <c r="G699" i="3"/>
  <c r="I699" i="3"/>
  <c r="L699" i="3"/>
  <c r="C700" i="3"/>
  <c r="D700" i="3"/>
  <c r="G700" i="3"/>
  <c r="I700" i="3"/>
  <c r="L700" i="3"/>
  <c r="C701" i="3"/>
  <c r="D701" i="3"/>
  <c r="G701" i="3"/>
  <c r="I701" i="3"/>
  <c r="L701" i="3"/>
  <c r="C702" i="3"/>
  <c r="D702" i="3"/>
  <c r="G702" i="3"/>
  <c r="I702" i="3"/>
  <c r="L702" i="3"/>
  <c r="C703" i="3"/>
  <c r="D703" i="3"/>
  <c r="G703" i="3"/>
  <c r="I703" i="3"/>
  <c r="L703" i="3"/>
  <c r="C704" i="3"/>
  <c r="D704" i="3"/>
  <c r="G704" i="3"/>
  <c r="I704" i="3"/>
  <c r="L704" i="3"/>
  <c r="C705" i="3"/>
  <c r="D705" i="3"/>
  <c r="G705" i="3"/>
  <c r="I705" i="3"/>
  <c r="L705" i="3"/>
  <c r="C706" i="3"/>
  <c r="D706" i="3"/>
  <c r="G706" i="3"/>
  <c r="I706" i="3"/>
  <c r="L706" i="3"/>
  <c r="C707" i="3"/>
  <c r="D707" i="3"/>
  <c r="G707" i="3"/>
  <c r="I707" i="3"/>
  <c r="L707" i="3"/>
  <c r="C708" i="3"/>
  <c r="D708" i="3"/>
  <c r="G708" i="3"/>
  <c r="I708" i="3"/>
  <c r="L708" i="3"/>
  <c r="C709" i="3"/>
  <c r="D709" i="3"/>
  <c r="G709" i="3"/>
  <c r="I709" i="3"/>
  <c r="L709" i="3"/>
  <c r="C710" i="3"/>
  <c r="D710" i="3"/>
  <c r="G710" i="3"/>
  <c r="I710" i="3"/>
  <c r="L710" i="3"/>
  <c r="C711" i="3"/>
  <c r="D711" i="3"/>
  <c r="G711" i="3"/>
  <c r="I711" i="3"/>
  <c r="L711" i="3"/>
  <c r="C712" i="3"/>
  <c r="D712" i="3"/>
  <c r="G712" i="3"/>
  <c r="I712" i="3"/>
  <c r="L712" i="3"/>
  <c r="C713" i="3"/>
  <c r="D713" i="3"/>
  <c r="G713" i="3"/>
  <c r="I713" i="3"/>
  <c r="L713" i="3"/>
  <c r="C714" i="3"/>
  <c r="D714" i="3"/>
  <c r="G714" i="3"/>
  <c r="I714" i="3"/>
  <c r="L714" i="3"/>
  <c r="C715" i="3"/>
  <c r="D715" i="3"/>
  <c r="G715" i="3"/>
  <c r="I715" i="3"/>
  <c r="L715" i="3"/>
  <c r="C716" i="3"/>
  <c r="D716" i="3"/>
  <c r="G716" i="3"/>
  <c r="I716" i="3"/>
  <c r="L716" i="3"/>
  <c r="C717" i="3"/>
  <c r="D717" i="3"/>
  <c r="G717" i="3"/>
  <c r="I717" i="3"/>
  <c r="L717" i="3"/>
  <c r="C718" i="3"/>
  <c r="D718" i="3"/>
  <c r="G718" i="3"/>
  <c r="I718" i="3"/>
  <c r="L718" i="3"/>
  <c r="C719" i="3"/>
  <c r="D719" i="3"/>
  <c r="G719" i="3"/>
  <c r="I719" i="3"/>
  <c r="L719" i="3"/>
  <c r="C720" i="3"/>
  <c r="D720" i="3"/>
  <c r="G720" i="3"/>
  <c r="I720" i="3"/>
  <c r="L720" i="3"/>
  <c r="C721" i="3"/>
  <c r="D721" i="3"/>
  <c r="G721" i="3"/>
  <c r="I721" i="3"/>
  <c r="L721" i="3"/>
  <c r="C722" i="3"/>
  <c r="D722" i="3"/>
  <c r="G722" i="3"/>
  <c r="I722" i="3"/>
  <c r="L722" i="3"/>
  <c r="C723" i="3"/>
  <c r="D723" i="3"/>
  <c r="G723" i="3"/>
  <c r="I723" i="3"/>
  <c r="L723" i="3"/>
  <c r="C724" i="3"/>
  <c r="D724" i="3"/>
  <c r="G724" i="3"/>
  <c r="I724" i="3"/>
  <c r="L724" i="3"/>
  <c r="C725" i="3"/>
  <c r="D725" i="3"/>
  <c r="G725" i="3"/>
  <c r="I725" i="3"/>
  <c r="L725" i="3"/>
  <c r="C726" i="3"/>
  <c r="D726" i="3"/>
  <c r="G726" i="3"/>
  <c r="I726" i="3"/>
  <c r="L726" i="3"/>
  <c r="C727" i="3"/>
  <c r="D727" i="3"/>
  <c r="G727" i="3"/>
  <c r="I727" i="3"/>
  <c r="L727" i="3"/>
  <c r="C728" i="3"/>
  <c r="D728" i="3"/>
  <c r="G728" i="3"/>
  <c r="I728" i="3"/>
  <c r="L728" i="3"/>
  <c r="C729" i="3"/>
  <c r="D729" i="3"/>
  <c r="G729" i="3"/>
  <c r="I729" i="3"/>
  <c r="L729" i="3"/>
  <c r="C730" i="3"/>
  <c r="D730" i="3"/>
  <c r="G730" i="3"/>
  <c r="I730" i="3"/>
  <c r="L730" i="3"/>
  <c r="C731" i="3"/>
  <c r="D731" i="3"/>
  <c r="G731" i="3"/>
  <c r="I731" i="3"/>
  <c r="L731" i="3"/>
  <c r="C732" i="3"/>
  <c r="D732" i="3"/>
  <c r="G732" i="3"/>
  <c r="I732" i="3"/>
  <c r="L732" i="3"/>
  <c r="C733" i="3"/>
  <c r="D733" i="3"/>
  <c r="G733" i="3"/>
  <c r="I733" i="3"/>
  <c r="L733" i="3"/>
  <c r="C734" i="3"/>
  <c r="D734" i="3"/>
  <c r="G734" i="3"/>
  <c r="I734" i="3"/>
  <c r="L734" i="3"/>
  <c r="C735" i="3"/>
  <c r="D735" i="3"/>
  <c r="G735" i="3"/>
  <c r="I735" i="3"/>
  <c r="L735" i="3"/>
  <c r="C736" i="3"/>
  <c r="D736" i="3"/>
  <c r="G736" i="3"/>
  <c r="I736" i="3"/>
  <c r="L736" i="3"/>
  <c r="C737" i="3"/>
  <c r="D737" i="3"/>
  <c r="G737" i="3"/>
  <c r="I737" i="3"/>
  <c r="L737" i="3"/>
  <c r="C738" i="3"/>
  <c r="D738" i="3"/>
  <c r="G738" i="3"/>
  <c r="I738" i="3"/>
  <c r="L738" i="3"/>
  <c r="C739" i="3"/>
  <c r="D739" i="3"/>
  <c r="G739" i="3"/>
  <c r="I739" i="3"/>
  <c r="L739" i="3"/>
  <c r="C740" i="3"/>
  <c r="D740" i="3"/>
  <c r="G740" i="3"/>
  <c r="I740" i="3"/>
  <c r="L740" i="3"/>
  <c r="C741" i="3"/>
  <c r="D741" i="3"/>
  <c r="G741" i="3"/>
  <c r="I741" i="3"/>
  <c r="L741" i="3"/>
  <c r="C742" i="3"/>
  <c r="D742" i="3"/>
  <c r="G742" i="3"/>
  <c r="I742" i="3"/>
  <c r="L742" i="3"/>
  <c r="C743" i="3"/>
  <c r="D743" i="3"/>
  <c r="G743" i="3"/>
  <c r="I743" i="3"/>
  <c r="L743" i="3"/>
  <c r="C744" i="3"/>
  <c r="D744" i="3"/>
  <c r="G744" i="3"/>
  <c r="I744" i="3"/>
  <c r="L744" i="3"/>
  <c r="C745" i="3"/>
  <c r="D745" i="3"/>
  <c r="G745" i="3"/>
  <c r="I745" i="3"/>
  <c r="L745" i="3"/>
  <c r="C746" i="3"/>
  <c r="D746" i="3"/>
  <c r="G746" i="3"/>
  <c r="I746" i="3"/>
  <c r="L746" i="3"/>
  <c r="C747" i="3"/>
  <c r="D747" i="3"/>
  <c r="G747" i="3"/>
  <c r="I747" i="3"/>
  <c r="L747" i="3"/>
  <c r="C748" i="3"/>
  <c r="D748" i="3"/>
  <c r="G748" i="3"/>
  <c r="I748" i="3"/>
  <c r="L748" i="3"/>
  <c r="C749" i="3"/>
  <c r="D749" i="3"/>
  <c r="G749" i="3"/>
  <c r="I749" i="3"/>
  <c r="L749" i="3"/>
  <c r="C750" i="3"/>
  <c r="D750" i="3"/>
  <c r="G750" i="3"/>
  <c r="I750" i="3"/>
  <c r="L750" i="3"/>
  <c r="C751" i="3"/>
  <c r="D751" i="3"/>
  <c r="G751" i="3"/>
  <c r="I751" i="3"/>
  <c r="L751" i="3"/>
  <c r="C752" i="3"/>
  <c r="D752" i="3"/>
  <c r="G752" i="3"/>
  <c r="I752" i="3"/>
  <c r="L752" i="3"/>
  <c r="C753" i="3"/>
  <c r="D753" i="3"/>
  <c r="G753" i="3"/>
  <c r="I753" i="3"/>
  <c r="L753" i="3"/>
  <c r="C754" i="3"/>
  <c r="D754" i="3"/>
  <c r="G754" i="3"/>
  <c r="I754" i="3"/>
  <c r="L754" i="3"/>
  <c r="C755" i="3"/>
  <c r="D755" i="3"/>
  <c r="G755" i="3"/>
  <c r="I755" i="3"/>
  <c r="L755" i="3"/>
  <c r="C756" i="3"/>
  <c r="D756" i="3"/>
  <c r="G756" i="3"/>
  <c r="I756" i="3"/>
  <c r="L756" i="3"/>
  <c r="C757" i="3"/>
  <c r="D757" i="3"/>
  <c r="G757" i="3"/>
  <c r="I757" i="3"/>
  <c r="L757" i="3"/>
  <c r="C758" i="3"/>
  <c r="D758" i="3"/>
  <c r="G758" i="3"/>
  <c r="I758" i="3"/>
  <c r="L758" i="3"/>
  <c r="C759" i="3"/>
  <c r="D759" i="3"/>
  <c r="G759" i="3"/>
  <c r="I759" i="3"/>
  <c r="L759" i="3"/>
  <c r="C760" i="3"/>
  <c r="D760" i="3"/>
  <c r="G760" i="3"/>
  <c r="I760" i="3"/>
  <c r="L760" i="3"/>
  <c r="C761" i="3"/>
  <c r="D761" i="3"/>
  <c r="G761" i="3"/>
  <c r="I761" i="3"/>
  <c r="L761" i="3"/>
  <c r="C762" i="3"/>
  <c r="D762" i="3"/>
  <c r="G762" i="3"/>
  <c r="I762" i="3"/>
  <c r="L762" i="3"/>
  <c r="C763" i="3"/>
  <c r="D763" i="3"/>
  <c r="G763" i="3"/>
  <c r="I763" i="3"/>
  <c r="L763" i="3"/>
  <c r="C764" i="3"/>
  <c r="D764" i="3"/>
  <c r="G764" i="3"/>
  <c r="I764" i="3"/>
  <c r="L764" i="3"/>
  <c r="C765" i="3"/>
  <c r="D765" i="3"/>
  <c r="G765" i="3"/>
  <c r="I765" i="3"/>
  <c r="L765" i="3"/>
  <c r="C766" i="3"/>
  <c r="D766" i="3"/>
  <c r="G766" i="3"/>
  <c r="I766" i="3"/>
  <c r="L766" i="3"/>
  <c r="C767" i="3"/>
  <c r="D767" i="3"/>
  <c r="G767" i="3"/>
  <c r="I767" i="3"/>
  <c r="L767" i="3"/>
  <c r="C768" i="3"/>
  <c r="D768" i="3"/>
  <c r="G768" i="3"/>
  <c r="I768" i="3"/>
  <c r="L768" i="3"/>
  <c r="C769" i="3"/>
  <c r="D769" i="3"/>
  <c r="G769" i="3"/>
  <c r="I769" i="3"/>
  <c r="L769" i="3"/>
  <c r="C770" i="3"/>
  <c r="D770" i="3"/>
  <c r="G770" i="3"/>
  <c r="I770" i="3"/>
  <c r="L770" i="3"/>
  <c r="C771" i="3"/>
  <c r="D771" i="3"/>
  <c r="G771" i="3"/>
  <c r="I771" i="3"/>
  <c r="L771" i="3"/>
  <c r="C772" i="3"/>
  <c r="D772" i="3"/>
  <c r="G772" i="3"/>
  <c r="I772" i="3"/>
  <c r="L772" i="3"/>
  <c r="C773" i="3"/>
  <c r="D773" i="3"/>
  <c r="G773" i="3"/>
  <c r="I773" i="3"/>
  <c r="L773" i="3"/>
  <c r="C774" i="3"/>
  <c r="D774" i="3"/>
  <c r="G774" i="3"/>
  <c r="I774" i="3"/>
  <c r="L774" i="3"/>
  <c r="C775" i="3"/>
  <c r="D775" i="3"/>
  <c r="G775" i="3"/>
  <c r="I775" i="3"/>
  <c r="L775" i="3"/>
  <c r="C776" i="3"/>
  <c r="D776" i="3"/>
  <c r="G776" i="3"/>
  <c r="I776" i="3"/>
  <c r="L776" i="3"/>
  <c r="C777" i="3"/>
  <c r="D777" i="3"/>
  <c r="G777" i="3"/>
  <c r="I777" i="3"/>
  <c r="L777" i="3"/>
  <c r="C778" i="3"/>
  <c r="D778" i="3"/>
  <c r="G778" i="3"/>
  <c r="I778" i="3"/>
  <c r="L778" i="3"/>
  <c r="C779" i="3"/>
  <c r="D779" i="3"/>
  <c r="G779" i="3"/>
  <c r="I779" i="3"/>
  <c r="L779" i="3"/>
  <c r="C780" i="3"/>
  <c r="D780" i="3"/>
  <c r="G780" i="3"/>
  <c r="I780" i="3"/>
  <c r="L780" i="3"/>
  <c r="C781" i="3"/>
  <c r="D781" i="3"/>
  <c r="G781" i="3"/>
  <c r="I781" i="3"/>
  <c r="L781" i="3"/>
  <c r="C782" i="3"/>
  <c r="D782" i="3"/>
  <c r="G782" i="3"/>
  <c r="I782" i="3"/>
  <c r="L782" i="3"/>
  <c r="C783" i="3"/>
  <c r="D783" i="3"/>
  <c r="G783" i="3"/>
  <c r="I783" i="3"/>
  <c r="L783" i="3"/>
  <c r="C784" i="3"/>
  <c r="D784" i="3"/>
  <c r="G784" i="3"/>
  <c r="I784" i="3"/>
  <c r="L784" i="3"/>
  <c r="C785" i="3"/>
  <c r="D785" i="3"/>
  <c r="G785" i="3"/>
  <c r="I785" i="3"/>
  <c r="L785" i="3"/>
  <c r="C786" i="3"/>
  <c r="D786" i="3"/>
  <c r="G786" i="3"/>
  <c r="I786" i="3"/>
  <c r="L786" i="3"/>
  <c r="C787" i="3"/>
  <c r="D787" i="3"/>
  <c r="G787" i="3"/>
  <c r="I787" i="3"/>
  <c r="L787" i="3"/>
  <c r="C788" i="3"/>
  <c r="D788" i="3"/>
  <c r="G788" i="3"/>
  <c r="I788" i="3"/>
  <c r="L788" i="3"/>
  <c r="C789" i="3"/>
  <c r="D789" i="3"/>
  <c r="G789" i="3"/>
  <c r="I789" i="3"/>
  <c r="L789" i="3"/>
  <c r="C790" i="3"/>
  <c r="D790" i="3"/>
  <c r="G790" i="3"/>
  <c r="I790" i="3"/>
  <c r="L790" i="3"/>
  <c r="C791" i="3"/>
  <c r="D791" i="3"/>
  <c r="G791" i="3"/>
  <c r="I791" i="3"/>
  <c r="L791" i="3"/>
  <c r="C792" i="3"/>
  <c r="D792" i="3"/>
  <c r="G792" i="3"/>
  <c r="I792" i="3"/>
  <c r="L792" i="3"/>
  <c r="C793" i="3"/>
  <c r="D793" i="3"/>
  <c r="G793" i="3"/>
  <c r="I793" i="3"/>
  <c r="L793" i="3"/>
  <c r="C794" i="3"/>
  <c r="D794" i="3"/>
  <c r="G794" i="3"/>
  <c r="I794" i="3"/>
  <c r="L794" i="3"/>
  <c r="C795" i="3"/>
  <c r="D795" i="3"/>
  <c r="G795" i="3"/>
  <c r="I795" i="3"/>
  <c r="L795" i="3"/>
  <c r="C796" i="3"/>
  <c r="D796" i="3"/>
  <c r="G796" i="3"/>
  <c r="I796" i="3"/>
  <c r="L796" i="3"/>
  <c r="C797" i="3"/>
  <c r="D797" i="3"/>
  <c r="G797" i="3"/>
  <c r="I797" i="3"/>
  <c r="L797" i="3"/>
  <c r="C798" i="3"/>
  <c r="D798" i="3"/>
  <c r="G798" i="3"/>
  <c r="I798" i="3"/>
  <c r="L798" i="3"/>
  <c r="C799" i="3"/>
  <c r="D799" i="3"/>
  <c r="G799" i="3"/>
  <c r="I799" i="3"/>
  <c r="L799" i="3"/>
  <c r="C800" i="3"/>
  <c r="D800" i="3"/>
  <c r="G800" i="3"/>
  <c r="I800" i="3"/>
  <c r="L800" i="3"/>
  <c r="C801" i="3"/>
  <c r="D801" i="3"/>
  <c r="G801" i="3"/>
  <c r="I801" i="3"/>
  <c r="L801" i="3"/>
  <c r="C802" i="3"/>
  <c r="D802" i="3"/>
  <c r="G802" i="3"/>
  <c r="I802" i="3"/>
  <c r="L802" i="3"/>
  <c r="C803" i="3"/>
  <c r="D803" i="3"/>
  <c r="G803" i="3"/>
  <c r="I803" i="3"/>
  <c r="L803" i="3"/>
  <c r="C804" i="3"/>
  <c r="D804" i="3"/>
  <c r="G804" i="3"/>
  <c r="I804" i="3"/>
  <c r="L804" i="3"/>
  <c r="C805" i="3"/>
  <c r="D805" i="3"/>
  <c r="G805" i="3"/>
  <c r="I805" i="3"/>
  <c r="L805" i="3"/>
  <c r="C806" i="3"/>
  <c r="D806" i="3"/>
  <c r="G806" i="3"/>
  <c r="I806" i="3"/>
  <c r="L806" i="3"/>
  <c r="C807" i="3"/>
  <c r="D807" i="3"/>
  <c r="G807" i="3"/>
  <c r="I807" i="3"/>
  <c r="L807" i="3"/>
  <c r="C808" i="3"/>
  <c r="D808" i="3"/>
  <c r="G808" i="3"/>
  <c r="I808" i="3"/>
  <c r="L808" i="3"/>
  <c r="C809" i="3"/>
  <c r="D809" i="3"/>
  <c r="G809" i="3"/>
  <c r="I809" i="3"/>
  <c r="L809" i="3"/>
  <c r="C810" i="3"/>
  <c r="D810" i="3"/>
  <c r="G810" i="3"/>
  <c r="I810" i="3"/>
  <c r="L810" i="3"/>
  <c r="C811" i="3"/>
  <c r="D811" i="3"/>
  <c r="G811" i="3"/>
  <c r="I811" i="3"/>
  <c r="L811" i="3"/>
  <c r="C812" i="3"/>
  <c r="D812" i="3"/>
  <c r="G812" i="3"/>
  <c r="I812" i="3"/>
  <c r="L812" i="3"/>
  <c r="C813" i="3"/>
  <c r="D813" i="3"/>
  <c r="G813" i="3"/>
  <c r="I813" i="3"/>
  <c r="L813" i="3"/>
  <c r="C814" i="3"/>
  <c r="D814" i="3"/>
  <c r="G814" i="3"/>
  <c r="I814" i="3"/>
  <c r="L814" i="3"/>
  <c r="C815" i="3"/>
  <c r="D815" i="3"/>
  <c r="G815" i="3"/>
  <c r="I815" i="3"/>
  <c r="L815" i="3"/>
  <c r="C816" i="3"/>
  <c r="D816" i="3"/>
  <c r="G816" i="3"/>
  <c r="I816" i="3"/>
  <c r="L816" i="3"/>
  <c r="C817" i="3"/>
  <c r="D817" i="3"/>
  <c r="G817" i="3"/>
  <c r="I817" i="3"/>
  <c r="L817" i="3"/>
  <c r="C818" i="3"/>
  <c r="D818" i="3"/>
  <c r="G818" i="3"/>
  <c r="I818" i="3"/>
  <c r="L818" i="3"/>
  <c r="C819" i="3"/>
  <c r="D819" i="3"/>
  <c r="G819" i="3"/>
  <c r="I819" i="3"/>
  <c r="L819" i="3"/>
  <c r="C820" i="3"/>
  <c r="D820" i="3"/>
  <c r="G820" i="3"/>
  <c r="I820" i="3"/>
  <c r="L820" i="3"/>
  <c r="C821" i="3"/>
  <c r="D821" i="3"/>
  <c r="G821" i="3"/>
  <c r="I821" i="3"/>
  <c r="L821" i="3"/>
  <c r="C822" i="3"/>
  <c r="D822" i="3"/>
  <c r="G822" i="3"/>
  <c r="I822" i="3"/>
  <c r="L822" i="3"/>
  <c r="C823" i="3"/>
  <c r="D823" i="3"/>
  <c r="G823" i="3"/>
  <c r="I823" i="3"/>
  <c r="L823" i="3"/>
  <c r="C824" i="3"/>
  <c r="D824" i="3"/>
  <c r="G824" i="3"/>
  <c r="I824" i="3"/>
  <c r="L824" i="3"/>
  <c r="C825" i="3"/>
  <c r="D825" i="3"/>
  <c r="G825" i="3"/>
  <c r="I825" i="3"/>
  <c r="L825" i="3"/>
  <c r="C826" i="3"/>
  <c r="D826" i="3"/>
  <c r="G826" i="3"/>
  <c r="I826" i="3"/>
  <c r="L826" i="3"/>
  <c r="C827" i="3"/>
  <c r="D827" i="3"/>
  <c r="G827" i="3"/>
  <c r="I827" i="3"/>
  <c r="L827" i="3"/>
  <c r="C828" i="3"/>
  <c r="D828" i="3"/>
  <c r="G828" i="3"/>
  <c r="I828" i="3"/>
  <c r="L828" i="3"/>
  <c r="C829" i="3"/>
  <c r="D829" i="3"/>
  <c r="G829" i="3"/>
  <c r="I829" i="3"/>
  <c r="L829" i="3"/>
  <c r="C830" i="3"/>
  <c r="D830" i="3"/>
  <c r="G830" i="3"/>
  <c r="I830" i="3"/>
  <c r="L830" i="3"/>
  <c r="C831" i="3"/>
  <c r="D831" i="3"/>
  <c r="G831" i="3"/>
  <c r="I831" i="3"/>
  <c r="L831" i="3"/>
  <c r="C832" i="3"/>
  <c r="D832" i="3"/>
  <c r="G832" i="3"/>
  <c r="I832" i="3"/>
  <c r="L832" i="3"/>
  <c r="C833" i="3"/>
  <c r="D833" i="3"/>
  <c r="G833" i="3"/>
  <c r="I833" i="3"/>
  <c r="L833" i="3"/>
  <c r="C834" i="3"/>
  <c r="D834" i="3"/>
  <c r="G834" i="3"/>
  <c r="I834" i="3"/>
  <c r="L834" i="3"/>
  <c r="C835" i="3"/>
  <c r="D835" i="3"/>
  <c r="G835" i="3"/>
  <c r="I835" i="3"/>
  <c r="L835" i="3"/>
  <c r="C836" i="3"/>
  <c r="D836" i="3"/>
  <c r="G836" i="3"/>
  <c r="I836" i="3"/>
  <c r="L836" i="3"/>
  <c r="C837" i="3"/>
  <c r="D837" i="3"/>
  <c r="G837" i="3"/>
  <c r="I837" i="3"/>
  <c r="L837" i="3"/>
  <c r="C838" i="3"/>
  <c r="D838" i="3"/>
  <c r="G838" i="3"/>
  <c r="I838" i="3"/>
  <c r="L838" i="3"/>
  <c r="C839" i="3"/>
  <c r="D839" i="3"/>
  <c r="G839" i="3"/>
  <c r="I839" i="3"/>
  <c r="L839" i="3"/>
  <c r="C840" i="3"/>
  <c r="D840" i="3"/>
  <c r="G840" i="3"/>
  <c r="I840" i="3"/>
  <c r="L840" i="3"/>
  <c r="C841" i="3"/>
  <c r="D841" i="3"/>
  <c r="G841" i="3"/>
  <c r="I841" i="3"/>
  <c r="L841" i="3"/>
  <c r="C842" i="3"/>
  <c r="D842" i="3"/>
  <c r="G842" i="3"/>
  <c r="I842" i="3"/>
  <c r="L842" i="3"/>
  <c r="C843" i="3"/>
  <c r="D843" i="3"/>
  <c r="G843" i="3"/>
  <c r="I843" i="3"/>
  <c r="L843" i="3"/>
  <c r="C844" i="3"/>
  <c r="D844" i="3"/>
  <c r="G844" i="3"/>
  <c r="I844" i="3"/>
  <c r="L844" i="3"/>
  <c r="C845" i="3"/>
  <c r="D845" i="3"/>
  <c r="G845" i="3"/>
  <c r="I845" i="3"/>
  <c r="L845" i="3"/>
  <c r="C846" i="3"/>
  <c r="D846" i="3"/>
  <c r="G846" i="3"/>
  <c r="I846" i="3"/>
  <c r="L846" i="3"/>
  <c r="C847" i="3"/>
  <c r="D847" i="3"/>
  <c r="G847" i="3"/>
  <c r="I847" i="3"/>
  <c r="L847" i="3"/>
  <c r="C848" i="3"/>
  <c r="D848" i="3"/>
  <c r="G848" i="3"/>
  <c r="I848" i="3"/>
  <c r="L848" i="3"/>
  <c r="C849" i="3"/>
  <c r="D849" i="3"/>
  <c r="G849" i="3"/>
  <c r="I849" i="3"/>
  <c r="L849" i="3"/>
  <c r="C850" i="3"/>
  <c r="D850" i="3"/>
  <c r="G850" i="3"/>
  <c r="I850" i="3"/>
  <c r="L850" i="3"/>
  <c r="C851" i="3"/>
  <c r="D851" i="3"/>
  <c r="G851" i="3"/>
  <c r="I851" i="3"/>
  <c r="L851" i="3"/>
  <c r="C852" i="3"/>
  <c r="D852" i="3"/>
  <c r="G852" i="3"/>
  <c r="I852" i="3"/>
  <c r="L852" i="3"/>
  <c r="C853" i="3"/>
  <c r="D853" i="3"/>
  <c r="G853" i="3"/>
  <c r="I853" i="3"/>
  <c r="L853" i="3"/>
  <c r="C854" i="3"/>
  <c r="D854" i="3"/>
  <c r="G854" i="3"/>
  <c r="I854" i="3"/>
  <c r="L854" i="3"/>
  <c r="C855" i="3"/>
  <c r="D855" i="3"/>
  <c r="G855" i="3"/>
  <c r="I855" i="3"/>
  <c r="L855" i="3"/>
  <c r="C856" i="3"/>
  <c r="D856" i="3"/>
  <c r="G856" i="3"/>
  <c r="I856" i="3"/>
  <c r="L856" i="3"/>
  <c r="C857" i="3"/>
  <c r="D857" i="3"/>
  <c r="G857" i="3"/>
  <c r="I857" i="3"/>
  <c r="L857" i="3"/>
  <c r="C858" i="3"/>
  <c r="D858" i="3"/>
  <c r="G858" i="3"/>
  <c r="I858" i="3"/>
  <c r="L858" i="3"/>
  <c r="C859" i="3"/>
  <c r="D859" i="3"/>
  <c r="G859" i="3"/>
  <c r="I859" i="3"/>
  <c r="L859" i="3"/>
  <c r="C860" i="3"/>
  <c r="D860" i="3"/>
  <c r="G860" i="3"/>
  <c r="I860" i="3"/>
  <c r="L860" i="3"/>
  <c r="C861" i="3"/>
  <c r="D861" i="3"/>
  <c r="G861" i="3"/>
  <c r="I861" i="3"/>
  <c r="L861" i="3"/>
  <c r="C862" i="3"/>
  <c r="D862" i="3"/>
  <c r="G862" i="3"/>
  <c r="I862" i="3"/>
  <c r="L862" i="3"/>
  <c r="C863" i="3"/>
  <c r="D863" i="3"/>
  <c r="G863" i="3"/>
  <c r="I863" i="3"/>
  <c r="L863" i="3"/>
  <c r="C864" i="3"/>
  <c r="D864" i="3"/>
  <c r="G864" i="3"/>
  <c r="I864" i="3"/>
  <c r="L864" i="3"/>
  <c r="C865" i="3"/>
  <c r="D865" i="3"/>
  <c r="G865" i="3"/>
  <c r="I865" i="3"/>
  <c r="L865" i="3"/>
  <c r="C866" i="3"/>
  <c r="D866" i="3"/>
  <c r="G866" i="3"/>
  <c r="I866" i="3"/>
  <c r="L866" i="3"/>
  <c r="C867" i="3"/>
  <c r="D867" i="3"/>
  <c r="G867" i="3"/>
  <c r="I867" i="3"/>
  <c r="L867" i="3"/>
  <c r="C868" i="3"/>
  <c r="D868" i="3"/>
  <c r="G868" i="3"/>
  <c r="I868" i="3"/>
  <c r="L868" i="3"/>
  <c r="C869" i="3"/>
  <c r="D869" i="3"/>
  <c r="G869" i="3"/>
  <c r="I869" i="3"/>
  <c r="L869" i="3"/>
  <c r="C870" i="3"/>
  <c r="D870" i="3"/>
  <c r="G870" i="3"/>
  <c r="I870" i="3"/>
  <c r="L870" i="3"/>
  <c r="C871" i="3"/>
  <c r="D871" i="3"/>
  <c r="G871" i="3"/>
  <c r="I871" i="3"/>
  <c r="L871" i="3"/>
  <c r="C872" i="3"/>
  <c r="D872" i="3"/>
  <c r="G872" i="3"/>
  <c r="I872" i="3"/>
  <c r="L872" i="3"/>
  <c r="C873" i="3"/>
  <c r="D873" i="3"/>
  <c r="G873" i="3"/>
  <c r="I873" i="3"/>
  <c r="L873" i="3"/>
  <c r="C874" i="3"/>
  <c r="D874" i="3"/>
  <c r="G874" i="3"/>
  <c r="I874" i="3"/>
  <c r="L874" i="3"/>
  <c r="C875" i="3"/>
  <c r="D875" i="3"/>
  <c r="G875" i="3"/>
  <c r="I875" i="3"/>
  <c r="L875" i="3"/>
  <c r="C876" i="3"/>
  <c r="D876" i="3"/>
  <c r="G876" i="3"/>
  <c r="I876" i="3"/>
  <c r="L876" i="3"/>
  <c r="C877" i="3"/>
  <c r="D877" i="3"/>
  <c r="G877" i="3"/>
  <c r="I877" i="3"/>
  <c r="L877" i="3"/>
  <c r="C878" i="3"/>
  <c r="D878" i="3"/>
  <c r="G878" i="3"/>
  <c r="I878" i="3"/>
  <c r="L878" i="3"/>
  <c r="C879" i="3"/>
  <c r="D879" i="3"/>
  <c r="G879" i="3"/>
  <c r="I879" i="3"/>
  <c r="L879" i="3"/>
  <c r="C880" i="3"/>
  <c r="D880" i="3"/>
  <c r="G880" i="3"/>
  <c r="I880" i="3"/>
  <c r="L880" i="3"/>
  <c r="C881" i="3"/>
  <c r="D881" i="3"/>
  <c r="G881" i="3"/>
  <c r="I881" i="3"/>
  <c r="L881" i="3"/>
  <c r="C882" i="3"/>
  <c r="D882" i="3"/>
  <c r="G882" i="3"/>
  <c r="I882" i="3"/>
  <c r="L882" i="3"/>
  <c r="C883" i="3"/>
  <c r="D883" i="3"/>
  <c r="G883" i="3"/>
  <c r="I883" i="3"/>
  <c r="L883" i="3"/>
  <c r="C884" i="3"/>
  <c r="D884" i="3"/>
  <c r="G884" i="3"/>
  <c r="I884" i="3"/>
  <c r="L884" i="3"/>
  <c r="C885" i="3"/>
  <c r="D885" i="3"/>
  <c r="G885" i="3"/>
  <c r="I885" i="3"/>
  <c r="L885" i="3"/>
  <c r="C886" i="3"/>
  <c r="D886" i="3"/>
  <c r="G886" i="3"/>
  <c r="I886" i="3"/>
  <c r="L886" i="3"/>
  <c r="C887" i="3"/>
  <c r="D887" i="3"/>
  <c r="G887" i="3"/>
  <c r="I887" i="3"/>
  <c r="L887" i="3"/>
  <c r="C888" i="3"/>
  <c r="D888" i="3"/>
  <c r="G888" i="3"/>
  <c r="I888" i="3"/>
  <c r="L888" i="3"/>
  <c r="C889" i="3"/>
  <c r="D889" i="3"/>
  <c r="G889" i="3"/>
  <c r="I889" i="3"/>
  <c r="L889" i="3"/>
  <c r="C890" i="3"/>
  <c r="D890" i="3"/>
  <c r="G890" i="3"/>
  <c r="I890" i="3"/>
  <c r="L890" i="3"/>
  <c r="C891" i="3"/>
  <c r="D891" i="3"/>
  <c r="G891" i="3"/>
  <c r="I891" i="3"/>
  <c r="L891" i="3"/>
  <c r="C892" i="3"/>
  <c r="D892" i="3"/>
  <c r="G892" i="3"/>
  <c r="I892" i="3"/>
  <c r="L892" i="3"/>
  <c r="C893" i="3"/>
  <c r="D893" i="3"/>
  <c r="G893" i="3"/>
  <c r="I893" i="3"/>
  <c r="L893" i="3"/>
  <c r="C894" i="3"/>
  <c r="D894" i="3"/>
  <c r="G894" i="3"/>
  <c r="I894" i="3"/>
  <c r="L894" i="3"/>
  <c r="C895" i="3"/>
  <c r="D895" i="3"/>
  <c r="G895" i="3"/>
  <c r="I895" i="3"/>
  <c r="L895" i="3"/>
  <c r="C896" i="3"/>
  <c r="D896" i="3"/>
  <c r="G896" i="3"/>
  <c r="I896" i="3"/>
  <c r="L896" i="3"/>
  <c r="C897" i="3"/>
  <c r="D897" i="3"/>
  <c r="G897" i="3"/>
  <c r="I897" i="3"/>
  <c r="L897" i="3"/>
  <c r="C898" i="3"/>
  <c r="D898" i="3"/>
  <c r="G898" i="3"/>
  <c r="I898" i="3"/>
  <c r="L898" i="3"/>
  <c r="C899" i="3"/>
  <c r="D899" i="3"/>
  <c r="G899" i="3"/>
  <c r="I899" i="3"/>
  <c r="L899" i="3"/>
  <c r="C900" i="3"/>
  <c r="D900" i="3"/>
  <c r="G900" i="3"/>
  <c r="I900" i="3"/>
  <c r="L900" i="3"/>
  <c r="C901" i="3"/>
  <c r="D901" i="3"/>
  <c r="G901" i="3"/>
  <c r="I901" i="3"/>
  <c r="L901" i="3"/>
  <c r="C902" i="3"/>
  <c r="D902" i="3"/>
  <c r="G902" i="3"/>
  <c r="I902" i="3"/>
  <c r="L902" i="3"/>
  <c r="C903" i="3"/>
  <c r="D903" i="3"/>
  <c r="G903" i="3"/>
  <c r="I903" i="3"/>
  <c r="L903" i="3"/>
  <c r="C904" i="3"/>
  <c r="D904" i="3"/>
  <c r="G904" i="3"/>
  <c r="I904" i="3"/>
  <c r="L904" i="3"/>
  <c r="C905" i="3"/>
  <c r="D905" i="3"/>
  <c r="G905" i="3"/>
  <c r="I905" i="3"/>
  <c r="L905" i="3"/>
  <c r="C906" i="3"/>
  <c r="D906" i="3"/>
  <c r="G906" i="3"/>
  <c r="I906" i="3"/>
  <c r="L906" i="3"/>
  <c r="C907" i="3"/>
  <c r="D907" i="3"/>
  <c r="G907" i="3"/>
  <c r="I907" i="3"/>
  <c r="L907" i="3"/>
  <c r="C908" i="3"/>
  <c r="D908" i="3"/>
  <c r="G908" i="3"/>
  <c r="I908" i="3"/>
  <c r="L908" i="3"/>
  <c r="C909" i="3"/>
  <c r="D909" i="3"/>
  <c r="G909" i="3"/>
  <c r="I909" i="3"/>
  <c r="L909" i="3"/>
  <c r="C910" i="3"/>
  <c r="D910" i="3"/>
  <c r="G910" i="3"/>
  <c r="I910" i="3"/>
  <c r="L910" i="3"/>
  <c r="C911" i="3"/>
  <c r="D911" i="3"/>
  <c r="G911" i="3"/>
  <c r="I911" i="3"/>
  <c r="L911" i="3"/>
  <c r="C912" i="3"/>
  <c r="D912" i="3"/>
  <c r="G912" i="3"/>
  <c r="I912" i="3"/>
  <c r="L912" i="3"/>
  <c r="C913" i="3"/>
  <c r="D913" i="3"/>
  <c r="G913" i="3"/>
  <c r="I913" i="3"/>
  <c r="L913" i="3"/>
  <c r="C914" i="3"/>
  <c r="D914" i="3"/>
  <c r="G914" i="3"/>
  <c r="I914" i="3"/>
  <c r="L914" i="3"/>
  <c r="C915" i="3"/>
  <c r="D915" i="3"/>
  <c r="G915" i="3"/>
  <c r="I915" i="3"/>
  <c r="L915" i="3"/>
  <c r="C916" i="3"/>
  <c r="D916" i="3"/>
  <c r="G916" i="3"/>
  <c r="I916" i="3"/>
  <c r="L916" i="3"/>
  <c r="C917" i="3"/>
  <c r="D917" i="3"/>
  <c r="G917" i="3"/>
  <c r="I917" i="3"/>
  <c r="L917" i="3"/>
  <c r="C918" i="3"/>
  <c r="D918" i="3"/>
  <c r="G918" i="3"/>
  <c r="I918" i="3"/>
  <c r="L918" i="3"/>
  <c r="C919" i="3"/>
  <c r="D919" i="3"/>
  <c r="G919" i="3"/>
  <c r="I919" i="3"/>
  <c r="L919" i="3"/>
  <c r="C920" i="3"/>
  <c r="D920" i="3"/>
  <c r="G920" i="3"/>
  <c r="I920" i="3"/>
  <c r="L920" i="3"/>
  <c r="C921" i="3"/>
  <c r="D921" i="3"/>
  <c r="G921" i="3"/>
  <c r="I921" i="3"/>
  <c r="L921" i="3"/>
  <c r="C922" i="3"/>
  <c r="D922" i="3"/>
  <c r="G922" i="3"/>
  <c r="I922" i="3"/>
  <c r="L922" i="3"/>
  <c r="C923" i="3"/>
  <c r="D923" i="3"/>
  <c r="G923" i="3"/>
  <c r="I923" i="3"/>
  <c r="L923" i="3"/>
  <c r="C924" i="3"/>
  <c r="D924" i="3"/>
  <c r="G924" i="3"/>
  <c r="I924" i="3"/>
  <c r="L924" i="3"/>
  <c r="C925" i="3"/>
  <c r="D925" i="3"/>
  <c r="G925" i="3"/>
  <c r="I925" i="3"/>
  <c r="L925" i="3"/>
  <c r="C926" i="3"/>
  <c r="D926" i="3"/>
  <c r="G926" i="3"/>
  <c r="I926" i="3"/>
  <c r="L926" i="3"/>
  <c r="C927" i="3"/>
  <c r="D927" i="3"/>
  <c r="G927" i="3"/>
  <c r="I927" i="3"/>
  <c r="L927" i="3"/>
  <c r="C928" i="3"/>
  <c r="D928" i="3"/>
  <c r="G928" i="3"/>
  <c r="I928" i="3"/>
  <c r="L928" i="3"/>
  <c r="C929" i="3"/>
  <c r="D929" i="3"/>
  <c r="G929" i="3"/>
  <c r="I929" i="3"/>
  <c r="L929" i="3"/>
  <c r="C930" i="3"/>
  <c r="D930" i="3"/>
  <c r="G930" i="3"/>
  <c r="I930" i="3"/>
  <c r="L930" i="3"/>
  <c r="C931" i="3"/>
  <c r="D931" i="3"/>
  <c r="G931" i="3"/>
  <c r="I931" i="3"/>
  <c r="L931" i="3"/>
  <c r="C932" i="3"/>
  <c r="D932" i="3"/>
  <c r="G932" i="3"/>
  <c r="I932" i="3"/>
  <c r="L932" i="3"/>
  <c r="C933" i="3"/>
  <c r="D933" i="3"/>
  <c r="G933" i="3"/>
  <c r="I933" i="3"/>
  <c r="L933" i="3"/>
  <c r="C934" i="3"/>
  <c r="D934" i="3"/>
  <c r="G934" i="3"/>
  <c r="I934" i="3"/>
  <c r="L934" i="3"/>
  <c r="C935" i="3"/>
  <c r="D935" i="3"/>
  <c r="G935" i="3"/>
  <c r="I935" i="3"/>
  <c r="L935" i="3"/>
  <c r="C936" i="3"/>
  <c r="D936" i="3"/>
  <c r="G936" i="3"/>
  <c r="I936" i="3"/>
  <c r="L936" i="3"/>
  <c r="C937" i="3"/>
  <c r="D937" i="3"/>
  <c r="G937" i="3"/>
  <c r="I937" i="3"/>
  <c r="L937" i="3"/>
  <c r="C938" i="3"/>
  <c r="D938" i="3"/>
  <c r="G938" i="3"/>
  <c r="I938" i="3"/>
  <c r="L938" i="3"/>
  <c r="C939" i="3"/>
  <c r="D939" i="3"/>
  <c r="G939" i="3"/>
  <c r="I939" i="3"/>
  <c r="L939" i="3"/>
  <c r="C940" i="3"/>
  <c r="D940" i="3"/>
  <c r="G940" i="3"/>
  <c r="I940" i="3"/>
  <c r="L940" i="3"/>
  <c r="C941" i="3"/>
  <c r="D941" i="3"/>
  <c r="G941" i="3"/>
  <c r="I941" i="3"/>
  <c r="L941" i="3"/>
  <c r="C942" i="3"/>
  <c r="D942" i="3"/>
  <c r="G942" i="3"/>
  <c r="I942" i="3"/>
  <c r="L942" i="3"/>
  <c r="C943" i="3"/>
  <c r="D943" i="3"/>
  <c r="G943" i="3"/>
  <c r="I943" i="3"/>
  <c r="L943" i="3"/>
  <c r="C944" i="3"/>
  <c r="D944" i="3"/>
  <c r="G944" i="3"/>
  <c r="I944" i="3"/>
  <c r="L944" i="3"/>
  <c r="C945" i="3"/>
  <c r="D945" i="3"/>
  <c r="G945" i="3"/>
  <c r="I945" i="3"/>
  <c r="L945" i="3"/>
  <c r="C946" i="3"/>
  <c r="D946" i="3"/>
  <c r="G946" i="3"/>
  <c r="I946" i="3"/>
  <c r="L946" i="3"/>
  <c r="C947" i="3"/>
  <c r="D947" i="3"/>
  <c r="G947" i="3"/>
  <c r="I947" i="3"/>
  <c r="L947" i="3"/>
  <c r="C948" i="3"/>
  <c r="D948" i="3"/>
  <c r="G948" i="3"/>
  <c r="I948" i="3"/>
  <c r="L948" i="3"/>
  <c r="C949" i="3"/>
  <c r="D949" i="3"/>
  <c r="G949" i="3"/>
  <c r="I949" i="3"/>
  <c r="L949" i="3"/>
  <c r="C950" i="3"/>
  <c r="D950" i="3"/>
  <c r="G950" i="3"/>
  <c r="I950" i="3"/>
  <c r="L950" i="3"/>
  <c r="C951" i="3"/>
  <c r="D951" i="3"/>
  <c r="G951" i="3"/>
  <c r="I951" i="3"/>
  <c r="L951" i="3"/>
  <c r="C952" i="3"/>
  <c r="D952" i="3"/>
  <c r="G952" i="3"/>
  <c r="I952" i="3"/>
  <c r="L952" i="3"/>
  <c r="C953" i="3"/>
  <c r="D953" i="3"/>
  <c r="G953" i="3"/>
  <c r="I953" i="3"/>
  <c r="L953" i="3"/>
  <c r="C954" i="3"/>
  <c r="D954" i="3"/>
  <c r="G954" i="3"/>
  <c r="I954" i="3"/>
  <c r="L954" i="3"/>
  <c r="C955" i="3"/>
  <c r="D955" i="3"/>
  <c r="G955" i="3"/>
  <c r="I955" i="3"/>
  <c r="L955" i="3"/>
  <c r="C956" i="3"/>
  <c r="D956" i="3"/>
  <c r="G956" i="3"/>
  <c r="I956" i="3"/>
  <c r="L956" i="3"/>
  <c r="C957" i="3"/>
  <c r="D957" i="3"/>
  <c r="G957" i="3"/>
  <c r="I957" i="3"/>
  <c r="L957" i="3"/>
  <c r="C958" i="3"/>
  <c r="D958" i="3"/>
  <c r="G958" i="3"/>
  <c r="I958" i="3"/>
  <c r="L958" i="3"/>
  <c r="C959" i="3"/>
  <c r="D959" i="3"/>
  <c r="G959" i="3"/>
  <c r="I959" i="3"/>
  <c r="L959" i="3"/>
  <c r="C960" i="3"/>
  <c r="D960" i="3"/>
  <c r="G960" i="3"/>
  <c r="I960" i="3"/>
  <c r="L960" i="3"/>
  <c r="C961" i="3"/>
  <c r="D961" i="3"/>
  <c r="G961" i="3"/>
  <c r="I961" i="3"/>
  <c r="L961" i="3"/>
  <c r="C962" i="3"/>
  <c r="D962" i="3"/>
  <c r="G962" i="3"/>
  <c r="I962" i="3"/>
  <c r="L962" i="3"/>
  <c r="C963" i="3"/>
  <c r="D963" i="3"/>
  <c r="G963" i="3"/>
  <c r="I963" i="3"/>
  <c r="L963" i="3"/>
  <c r="C964" i="3"/>
  <c r="D964" i="3"/>
  <c r="G964" i="3"/>
  <c r="I964" i="3"/>
  <c r="L964" i="3"/>
  <c r="C965" i="3"/>
  <c r="D965" i="3"/>
  <c r="G965" i="3"/>
  <c r="I965" i="3"/>
  <c r="L965" i="3"/>
  <c r="C966" i="3"/>
  <c r="D966" i="3"/>
  <c r="G966" i="3"/>
  <c r="I966" i="3"/>
  <c r="L966" i="3"/>
  <c r="C967" i="3"/>
  <c r="D967" i="3"/>
  <c r="G967" i="3"/>
  <c r="I967" i="3"/>
  <c r="L967" i="3"/>
  <c r="C968" i="3"/>
  <c r="D968" i="3"/>
  <c r="G968" i="3"/>
  <c r="I968" i="3"/>
  <c r="L968" i="3"/>
  <c r="C969" i="3"/>
  <c r="D969" i="3"/>
  <c r="G969" i="3"/>
  <c r="I969" i="3"/>
  <c r="L969" i="3"/>
  <c r="C970" i="3"/>
  <c r="D970" i="3"/>
  <c r="G970" i="3"/>
  <c r="I970" i="3"/>
  <c r="L970" i="3"/>
  <c r="C971" i="3"/>
  <c r="D971" i="3"/>
  <c r="G971" i="3"/>
  <c r="I971" i="3"/>
  <c r="L971" i="3"/>
  <c r="C972" i="3"/>
  <c r="D972" i="3"/>
  <c r="G972" i="3"/>
  <c r="I972" i="3"/>
  <c r="L972" i="3"/>
  <c r="C973" i="3"/>
  <c r="D973" i="3"/>
  <c r="G973" i="3"/>
  <c r="I973" i="3"/>
  <c r="L973" i="3"/>
  <c r="C974" i="3"/>
  <c r="D974" i="3"/>
  <c r="G974" i="3"/>
  <c r="I974" i="3"/>
  <c r="L974" i="3"/>
  <c r="C975" i="3"/>
  <c r="D975" i="3"/>
  <c r="G975" i="3"/>
  <c r="I975" i="3"/>
  <c r="L975" i="3"/>
  <c r="C976" i="3"/>
  <c r="D976" i="3"/>
  <c r="G976" i="3"/>
  <c r="I976" i="3"/>
  <c r="L976" i="3"/>
  <c r="C977" i="3"/>
  <c r="D977" i="3"/>
  <c r="G977" i="3"/>
  <c r="I977" i="3"/>
  <c r="L977" i="3"/>
  <c r="C978" i="3"/>
  <c r="D978" i="3"/>
  <c r="G978" i="3"/>
  <c r="I978" i="3"/>
  <c r="L978" i="3"/>
  <c r="C979" i="3"/>
  <c r="D979" i="3"/>
  <c r="G979" i="3"/>
  <c r="I979" i="3"/>
  <c r="L979" i="3"/>
  <c r="C980" i="3"/>
  <c r="D980" i="3"/>
  <c r="G980" i="3"/>
  <c r="I980" i="3"/>
  <c r="L980" i="3"/>
  <c r="C981" i="3"/>
  <c r="D981" i="3"/>
  <c r="G981" i="3"/>
  <c r="I981" i="3"/>
  <c r="L981" i="3"/>
  <c r="C982" i="3"/>
  <c r="D982" i="3"/>
  <c r="G982" i="3"/>
  <c r="I982" i="3"/>
  <c r="L982" i="3"/>
  <c r="C983" i="3"/>
  <c r="D983" i="3"/>
  <c r="G983" i="3"/>
  <c r="I983" i="3"/>
  <c r="L983" i="3"/>
  <c r="C984" i="3"/>
  <c r="D984" i="3"/>
  <c r="G984" i="3"/>
  <c r="I984" i="3"/>
  <c r="L984" i="3"/>
  <c r="C985" i="3"/>
  <c r="D985" i="3"/>
  <c r="G985" i="3"/>
  <c r="I985" i="3"/>
  <c r="L985" i="3"/>
  <c r="C986" i="3"/>
  <c r="D986" i="3"/>
  <c r="G986" i="3"/>
  <c r="I986" i="3"/>
  <c r="L986" i="3"/>
  <c r="C987" i="3"/>
  <c r="D987" i="3"/>
  <c r="G987" i="3"/>
  <c r="I987" i="3"/>
  <c r="L987" i="3"/>
  <c r="C988" i="3"/>
  <c r="D988" i="3"/>
  <c r="G988" i="3"/>
  <c r="I988" i="3"/>
  <c r="L988" i="3"/>
  <c r="C989" i="3"/>
  <c r="D989" i="3"/>
  <c r="G989" i="3"/>
  <c r="I989" i="3"/>
  <c r="L989" i="3"/>
  <c r="C990" i="3"/>
  <c r="D990" i="3"/>
  <c r="G990" i="3"/>
  <c r="I990" i="3"/>
  <c r="L990" i="3"/>
  <c r="C991" i="3"/>
  <c r="D991" i="3"/>
  <c r="G991" i="3"/>
  <c r="I991" i="3"/>
  <c r="L991" i="3"/>
  <c r="C992" i="3"/>
  <c r="D992" i="3"/>
  <c r="G992" i="3"/>
  <c r="I992" i="3"/>
  <c r="L992" i="3"/>
  <c r="C993" i="3"/>
  <c r="D993" i="3"/>
  <c r="G993" i="3"/>
  <c r="I993" i="3"/>
  <c r="L993" i="3"/>
  <c r="C994" i="3"/>
  <c r="D994" i="3"/>
  <c r="G994" i="3"/>
  <c r="I994" i="3"/>
  <c r="L994" i="3"/>
  <c r="C995" i="3"/>
  <c r="D995" i="3"/>
  <c r="G995" i="3"/>
  <c r="I995" i="3"/>
  <c r="L995" i="3"/>
  <c r="D996" i="3"/>
  <c r="G996" i="3"/>
  <c r="I996" i="3"/>
  <c r="C997" i="3"/>
  <c r="D997" i="3"/>
  <c r="G997" i="3"/>
  <c r="I997" i="3"/>
  <c r="L997" i="3"/>
  <c r="C998" i="3"/>
  <c r="D998" i="3"/>
  <c r="G998" i="3"/>
  <c r="I998" i="3"/>
  <c r="L998" i="3"/>
  <c r="C999" i="3"/>
  <c r="D999" i="3"/>
  <c r="G999" i="3"/>
  <c r="I999" i="3"/>
  <c r="L999" i="3"/>
  <c r="C1000" i="3"/>
  <c r="J992" i="3" l="1"/>
  <c r="M992" i="3"/>
  <c r="J988" i="3"/>
  <c r="M988" i="3"/>
  <c r="J972" i="3"/>
  <c r="M972" i="3"/>
  <c r="J960" i="3"/>
  <c r="M960" i="3"/>
  <c r="J948" i="3"/>
  <c r="M948" i="3"/>
  <c r="J944" i="3"/>
  <c r="M944" i="3"/>
  <c r="J932" i="3"/>
  <c r="M932" i="3"/>
  <c r="J916" i="3"/>
  <c r="M916" i="3"/>
  <c r="J900" i="3"/>
  <c r="M900" i="3"/>
  <c r="J896" i="3"/>
  <c r="M896" i="3"/>
  <c r="J884" i="3"/>
  <c r="M884" i="3"/>
  <c r="J880" i="3"/>
  <c r="M880" i="3"/>
  <c r="J872" i="3"/>
  <c r="M872" i="3"/>
  <c r="J856" i="3"/>
  <c r="M856" i="3"/>
  <c r="J844" i="3"/>
  <c r="M844" i="3"/>
  <c r="J840" i="3"/>
  <c r="M840" i="3"/>
  <c r="J832" i="3"/>
  <c r="M832" i="3"/>
  <c r="J828" i="3"/>
  <c r="M828" i="3"/>
  <c r="J804" i="3"/>
  <c r="M804" i="3"/>
  <c r="J792" i="3"/>
  <c r="M792" i="3"/>
  <c r="J788" i="3"/>
  <c r="M788" i="3"/>
  <c r="J780" i="3"/>
  <c r="M780" i="3"/>
  <c r="J768" i="3"/>
  <c r="M768" i="3"/>
  <c r="J748" i="3"/>
  <c r="M748" i="3"/>
  <c r="J740" i="3"/>
  <c r="M740" i="3"/>
  <c r="J736" i="3"/>
  <c r="M736" i="3"/>
  <c r="J720" i="3"/>
  <c r="M720" i="3"/>
  <c r="J704" i="3"/>
  <c r="M704" i="3"/>
  <c r="J684" i="3"/>
  <c r="M684" i="3"/>
  <c r="J680" i="3"/>
  <c r="M680" i="3"/>
  <c r="J668" i="3"/>
  <c r="M668" i="3"/>
  <c r="J664" i="3"/>
  <c r="M664" i="3"/>
  <c r="J656" i="3"/>
  <c r="M656" i="3"/>
  <c r="J652" i="3"/>
  <c r="M652" i="3"/>
  <c r="J644" i="3"/>
  <c r="M644" i="3"/>
  <c r="J628" i="3"/>
  <c r="M628" i="3"/>
  <c r="J600" i="3"/>
  <c r="M600" i="3"/>
  <c r="J596" i="3"/>
  <c r="M596" i="3"/>
  <c r="J580" i="3"/>
  <c r="M580" i="3"/>
  <c r="J568" i="3"/>
  <c r="M568" i="3"/>
  <c r="J556" i="3"/>
  <c r="M556" i="3"/>
  <c r="J548" i="3"/>
  <c r="M548" i="3"/>
  <c r="J536" i="3"/>
  <c r="M536" i="3"/>
  <c r="J532" i="3"/>
  <c r="M532" i="3"/>
  <c r="J524" i="3"/>
  <c r="M524" i="3"/>
  <c r="J508" i="3"/>
  <c r="M508" i="3"/>
  <c r="J492" i="3"/>
  <c r="M492" i="3"/>
  <c r="J476" i="3"/>
  <c r="M476" i="3"/>
  <c r="J464" i="3"/>
  <c r="M464" i="3"/>
  <c r="J408" i="3"/>
  <c r="M408" i="3"/>
  <c r="J396" i="3"/>
  <c r="M396" i="3"/>
  <c r="J384" i="3"/>
  <c r="M384" i="3"/>
  <c r="J372" i="3"/>
  <c r="M372" i="3"/>
  <c r="J368" i="3"/>
  <c r="M368" i="3"/>
  <c r="J352" i="3"/>
  <c r="M352" i="3"/>
  <c r="J340" i="3"/>
  <c r="M340" i="3"/>
  <c r="J332" i="3"/>
  <c r="M332" i="3"/>
  <c r="J328" i="3"/>
  <c r="M328" i="3"/>
  <c r="J316" i="3"/>
  <c r="M316" i="3"/>
  <c r="J312" i="3"/>
  <c r="M312" i="3"/>
  <c r="J304" i="3"/>
  <c r="M304" i="3"/>
  <c r="J288" i="3"/>
  <c r="M288" i="3"/>
  <c r="J284" i="3"/>
  <c r="M284" i="3"/>
  <c r="J276" i="3"/>
  <c r="M276" i="3"/>
  <c r="J256" i="3"/>
  <c r="M256" i="3"/>
  <c r="J252" i="3"/>
  <c r="M252" i="3"/>
  <c r="J240" i="3"/>
  <c r="M240" i="3"/>
  <c r="J236" i="3"/>
  <c r="M236" i="3"/>
  <c r="J228" i="3"/>
  <c r="J224" i="3"/>
  <c r="J216" i="3"/>
  <c r="J208" i="3"/>
  <c r="J997" i="3"/>
  <c r="M997" i="3"/>
  <c r="J996" i="3"/>
  <c r="M996" i="3"/>
  <c r="J995" i="3"/>
  <c r="M995" i="3"/>
  <c r="J991" i="3"/>
  <c r="M991" i="3"/>
  <c r="J987" i="3"/>
  <c r="M987" i="3"/>
  <c r="J983" i="3"/>
  <c r="M983" i="3"/>
  <c r="J979" i="3"/>
  <c r="M979" i="3"/>
  <c r="J975" i="3"/>
  <c r="M975" i="3"/>
  <c r="J971" i="3"/>
  <c r="M971" i="3"/>
  <c r="J967" i="3"/>
  <c r="M967" i="3"/>
  <c r="J963" i="3"/>
  <c r="M963" i="3"/>
  <c r="J959" i="3"/>
  <c r="M959" i="3"/>
  <c r="J955" i="3"/>
  <c r="M955" i="3"/>
  <c r="J951" i="3"/>
  <c r="M951" i="3"/>
  <c r="J947" i="3"/>
  <c r="M947" i="3"/>
  <c r="J943" i="3"/>
  <c r="M943" i="3"/>
  <c r="J939" i="3"/>
  <c r="M939" i="3"/>
  <c r="J935" i="3"/>
  <c r="M935" i="3"/>
  <c r="J931" i="3"/>
  <c r="M931" i="3"/>
  <c r="J927" i="3"/>
  <c r="M927" i="3"/>
  <c r="J923" i="3"/>
  <c r="M923" i="3"/>
  <c r="J919" i="3"/>
  <c r="M919" i="3"/>
  <c r="J915" i="3"/>
  <c r="M915" i="3"/>
  <c r="J911" i="3"/>
  <c r="M911" i="3"/>
  <c r="J907" i="3"/>
  <c r="M907" i="3"/>
  <c r="J903" i="3"/>
  <c r="M903" i="3"/>
  <c r="J899" i="3"/>
  <c r="M899" i="3"/>
  <c r="J895" i="3"/>
  <c r="M895" i="3"/>
  <c r="J891" i="3"/>
  <c r="M891" i="3"/>
  <c r="J887" i="3"/>
  <c r="M887" i="3"/>
  <c r="J883" i="3"/>
  <c r="M883" i="3"/>
  <c r="J879" i="3"/>
  <c r="M879" i="3"/>
  <c r="J875" i="3"/>
  <c r="M875" i="3"/>
  <c r="J871" i="3"/>
  <c r="M871" i="3"/>
  <c r="J867" i="3"/>
  <c r="M867" i="3"/>
  <c r="J863" i="3"/>
  <c r="M863" i="3"/>
  <c r="J859" i="3"/>
  <c r="M859" i="3"/>
  <c r="J855" i="3"/>
  <c r="M855" i="3"/>
  <c r="J851" i="3"/>
  <c r="M851" i="3"/>
  <c r="J847" i="3"/>
  <c r="M847" i="3"/>
  <c r="J843" i="3"/>
  <c r="M843" i="3"/>
  <c r="J839" i="3"/>
  <c r="M839" i="3"/>
  <c r="J835" i="3"/>
  <c r="M835" i="3"/>
  <c r="J831" i="3"/>
  <c r="M831" i="3"/>
  <c r="J827" i="3"/>
  <c r="M827" i="3"/>
  <c r="J823" i="3"/>
  <c r="M823" i="3"/>
  <c r="J819" i="3"/>
  <c r="M819" i="3"/>
  <c r="J815" i="3"/>
  <c r="M815" i="3"/>
  <c r="J811" i="3"/>
  <c r="M811" i="3"/>
  <c r="J807" i="3"/>
  <c r="M807" i="3"/>
  <c r="J803" i="3"/>
  <c r="M803" i="3"/>
  <c r="J799" i="3"/>
  <c r="M799" i="3"/>
  <c r="J795" i="3"/>
  <c r="M795" i="3"/>
  <c r="J791" i="3"/>
  <c r="M791" i="3"/>
  <c r="J787" i="3"/>
  <c r="M787" i="3"/>
  <c r="J783" i="3"/>
  <c r="M783" i="3"/>
  <c r="J779" i="3"/>
  <c r="M779" i="3"/>
  <c r="J775" i="3"/>
  <c r="M775" i="3"/>
  <c r="J771" i="3"/>
  <c r="M771" i="3"/>
  <c r="J767" i="3"/>
  <c r="M767" i="3"/>
  <c r="J763" i="3"/>
  <c r="M763" i="3"/>
  <c r="J759" i="3"/>
  <c r="M759" i="3"/>
  <c r="J755" i="3"/>
  <c r="M755" i="3"/>
  <c r="J751" i="3"/>
  <c r="M751" i="3"/>
  <c r="J747" i="3"/>
  <c r="M747" i="3"/>
  <c r="J743" i="3"/>
  <c r="M743" i="3"/>
  <c r="J739" i="3"/>
  <c r="M739" i="3"/>
  <c r="J735" i="3"/>
  <c r="M735" i="3"/>
  <c r="J731" i="3"/>
  <c r="M731" i="3"/>
  <c r="J727" i="3"/>
  <c r="M727" i="3"/>
  <c r="J723" i="3"/>
  <c r="M723" i="3"/>
  <c r="J719" i="3"/>
  <c r="M719" i="3"/>
  <c r="J715" i="3"/>
  <c r="M715" i="3"/>
  <c r="J711" i="3"/>
  <c r="M711" i="3"/>
  <c r="J707" i="3"/>
  <c r="M707" i="3"/>
  <c r="J703" i="3"/>
  <c r="M703" i="3"/>
  <c r="J699" i="3"/>
  <c r="M699" i="3"/>
  <c r="J695" i="3"/>
  <c r="M695" i="3"/>
  <c r="J691" i="3"/>
  <c r="M691" i="3"/>
  <c r="J687" i="3"/>
  <c r="M687" i="3"/>
  <c r="J683" i="3"/>
  <c r="M683" i="3"/>
  <c r="J679" i="3"/>
  <c r="M679" i="3"/>
  <c r="J675" i="3"/>
  <c r="M675" i="3"/>
  <c r="J671" i="3"/>
  <c r="M671" i="3"/>
  <c r="J667" i="3"/>
  <c r="M667" i="3"/>
  <c r="J663" i="3"/>
  <c r="M663" i="3"/>
  <c r="J659" i="3"/>
  <c r="M659" i="3"/>
  <c r="J655" i="3"/>
  <c r="M655" i="3"/>
  <c r="J651" i="3"/>
  <c r="M651" i="3"/>
  <c r="J647" i="3"/>
  <c r="M647" i="3"/>
  <c r="J643" i="3"/>
  <c r="M643" i="3"/>
  <c r="J639" i="3"/>
  <c r="M639" i="3"/>
  <c r="J635" i="3"/>
  <c r="M635" i="3"/>
  <c r="J631" i="3"/>
  <c r="M631" i="3"/>
  <c r="J627" i="3"/>
  <c r="M627" i="3"/>
  <c r="J623" i="3"/>
  <c r="M623" i="3"/>
  <c r="J619" i="3"/>
  <c r="M619" i="3"/>
  <c r="J615" i="3"/>
  <c r="M615" i="3"/>
  <c r="J611" i="3"/>
  <c r="M611" i="3"/>
  <c r="J607" i="3"/>
  <c r="M607" i="3"/>
  <c r="J603" i="3"/>
  <c r="M603" i="3"/>
  <c r="J599" i="3"/>
  <c r="M599" i="3"/>
  <c r="J595" i="3"/>
  <c r="M595" i="3"/>
  <c r="J591" i="3"/>
  <c r="M591" i="3"/>
  <c r="J587" i="3"/>
  <c r="M587" i="3"/>
  <c r="J583" i="3"/>
  <c r="M583" i="3"/>
  <c r="J579" i="3"/>
  <c r="M579" i="3"/>
  <c r="J575" i="3"/>
  <c r="M575" i="3"/>
  <c r="J571" i="3"/>
  <c r="M571" i="3"/>
  <c r="J567" i="3"/>
  <c r="M567" i="3"/>
  <c r="J563" i="3"/>
  <c r="M563" i="3"/>
  <c r="J559" i="3"/>
  <c r="M559" i="3"/>
  <c r="J555" i="3"/>
  <c r="M555" i="3"/>
  <c r="J551" i="3"/>
  <c r="M551" i="3"/>
  <c r="J547" i="3"/>
  <c r="M547" i="3"/>
  <c r="J543" i="3"/>
  <c r="M543" i="3"/>
  <c r="J539" i="3"/>
  <c r="M539" i="3"/>
  <c r="J535" i="3"/>
  <c r="M535" i="3"/>
  <c r="J531" i="3"/>
  <c r="M531" i="3"/>
  <c r="J527" i="3"/>
  <c r="M527" i="3"/>
  <c r="J523" i="3"/>
  <c r="M523" i="3"/>
  <c r="J519" i="3"/>
  <c r="M519" i="3"/>
  <c r="J515" i="3"/>
  <c r="M515" i="3"/>
  <c r="J511" i="3"/>
  <c r="M511" i="3"/>
  <c r="J507" i="3"/>
  <c r="M507" i="3"/>
  <c r="J503" i="3"/>
  <c r="M503" i="3"/>
  <c r="J499" i="3"/>
  <c r="M499" i="3"/>
  <c r="J495" i="3"/>
  <c r="M495" i="3"/>
  <c r="J491" i="3"/>
  <c r="M491" i="3"/>
  <c r="J487" i="3"/>
  <c r="M487" i="3"/>
  <c r="J483" i="3"/>
  <c r="M483" i="3"/>
  <c r="J479" i="3"/>
  <c r="M479" i="3"/>
  <c r="J475" i="3"/>
  <c r="M475" i="3"/>
  <c r="J471" i="3"/>
  <c r="M471" i="3"/>
  <c r="J467" i="3"/>
  <c r="M467" i="3"/>
  <c r="J463" i="3"/>
  <c r="M463" i="3"/>
  <c r="J459" i="3"/>
  <c r="M459" i="3"/>
  <c r="J455" i="3"/>
  <c r="M455" i="3"/>
  <c r="J451" i="3"/>
  <c r="M451" i="3"/>
  <c r="J447" i="3"/>
  <c r="M447" i="3"/>
  <c r="J443" i="3"/>
  <c r="M443" i="3"/>
  <c r="J439" i="3"/>
  <c r="M439" i="3"/>
  <c r="J435" i="3"/>
  <c r="M435" i="3"/>
  <c r="J431" i="3"/>
  <c r="M431" i="3"/>
  <c r="J427" i="3"/>
  <c r="M427" i="3"/>
  <c r="J423" i="3"/>
  <c r="M423" i="3"/>
  <c r="J419" i="3"/>
  <c r="M419" i="3"/>
  <c r="J415" i="3"/>
  <c r="M415" i="3"/>
  <c r="J411" i="3"/>
  <c r="M411" i="3"/>
  <c r="J407" i="3"/>
  <c r="M407" i="3"/>
  <c r="J403" i="3"/>
  <c r="M403" i="3"/>
  <c r="J399" i="3"/>
  <c r="M399" i="3"/>
  <c r="J395" i="3"/>
  <c r="M395" i="3"/>
  <c r="J391" i="3"/>
  <c r="M391" i="3"/>
  <c r="J387" i="3"/>
  <c r="M387" i="3"/>
  <c r="J383" i="3"/>
  <c r="M383" i="3"/>
  <c r="J379" i="3"/>
  <c r="M379" i="3"/>
  <c r="J375" i="3"/>
  <c r="M375" i="3"/>
  <c r="J371" i="3"/>
  <c r="M371" i="3"/>
  <c r="J367" i="3"/>
  <c r="M367" i="3"/>
  <c r="J363" i="3"/>
  <c r="M363" i="3"/>
  <c r="J359" i="3"/>
  <c r="M359" i="3"/>
  <c r="J355" i="3"/>
  <c r="M355" i="3"/>
  <c r="J351" i="3"/>
  <c r="M351" i="3"/>
  <c r="J347" i="3"/>
  <c r="M347" i="3"/>
  <c r="J343" i="3"/>
  <c r="M343" i="3"/>
  <c r="J339" i="3"/>
  <c r="M339" i="3"/>
  <c r="J335" i="3"/>
  <c r="M335" i="3"/>
  <c r="J331" i="3"/>
  <c r="M331" i="3"/>
  <c r="J327" i="3"/>
  <c r="M327" i="3"/>
  <c r="J323" i="3"/>
  <c r="M323" i="3"/>
  <c r="J319" i="3"/>
  <c r="M319" i="3"/>
  <c r="J315" i="3"/>
  <c r="M315" i="3"/>
  <c r="J311" i="3"/>
  <c r="M311" i="3"/>
  <c r="J307" i="3"/>
  <c r="M307" i="3"/>
  <c r="J303" i="3"/>
  <c r="M303" i="3"/>
  <c r="J299" i="3"/>
  <c r="M299" i="3"/>
  <c r="J295" i="3"/>
  <c r="M295" i="3"/>
  <c r="J291" i="3"/>
  <c r="M291" i="3"/>
  <c r="J287" i="3"/>
  <c r="M287" i="3"/>
  <c r="J283" i="3"/>
  <c r="M283" i="3"/>
  <c r="J279" i="3"/>
  <c r="M279" i="3"/>
  <c r="J275" i="3"/>
  <c r="M275" i="3"/>
  <c r="J271" i="3"/>
  <c r="M271" i="3"/>
  <c r="J267" i="3"/>
  <c r="M267" i="3"/>
  <c r="J263" i="3"/>
  <c r="M263" i="3"/>
  <c r="J259" i="3"/>
  <c r="M259" i="3"/>
  <c r="J255" i="3"/>
  <c r="M255" i="3"/>
  <c r="J251" i="3"/>
  <c r="M251" i="3"/>
  <c r="J247" i="3"/>
  <c r="M247" i="3"/>
  <c r="J243" i="3"/>
  <c r="M243" i="3"/>
  <c r="J239" i="3"/>
  <c r="M239" i="3"/>
  <c r="J235" i="3"/>
  <c r="M235" i="3"/>
  <c r="J231" i="3"/>
  <c r="M231" i="3"/>
  <c r="J227" i="3"/>
  <c r="J223" i="3"/>
  <c r="J219" i="3"/>
  <c r="J215" i="3"/>
  <c r="J211" i="3"/>
  <c r="J207" i="3"/>
  <c r="J998" i="3"/>
  <c r="M998" i="3"/>
  <c r="J984" i="3"/>
  <c r="M984" i="3"/>
  <c r="J968" i="3"/>
  <c r="M968" i="3"/>
  <c r="J952" i="3"/>
  <c r="M952" i="3"/>
  <c r="J936" i="3"/>
  <c r="M936" i="3"/>
  <c r="J928" i="3"/>
  <c r="M928" i="3"/>
  <c r="J920" i="3"/>
  <c r="M920" i="3"/>
  <c r="J912" i="3"/>
  <c r="M912" i="3"/>
  <c r="J904" i="3"/>
  <c r="M904" i="3"/>
  <c r="J888" i="3"/>
  <c r="M888" i="3"/>
  <c r="J868" i="3"/>
  <c r="M868" i="3"/>
  <c r="J860" i="3"/>
  <c r="M860" i="3"/>
  <c r="J848" i="3"/>
  <c r="M848" i="3"/>
  <c r="J836" i="3"/>
  <c r="M836" i="3"/>
  <c r="J824" i="3"/>
  <c r="M824" i="3"/>
  <c r="J820" i="3"/>
  <c r="M820" i="3"/>
  <c r="J816" i="3"/>
  <c r="M816" i="3"/>
  <c r="J808" i="3"/>
  <c r="M808" i="3"/>
  <c r="J796" i="3"/>
  <c r="M796" i="3"/>
  <c r="J776" i="3"/>
  <c r="M776" i="3"/>
  <c r="J764" i="3"/>
  <c r="M764" i="3"/>
  <c r="J756" i="3"/>
  <c r="M756" i="3"/>
  <c r="J752" i="3"/>
  <c r="M752" i="3"/>
  <c r="J728" i="3"/>
  <c r="M728" i="3"/>
  <c r="J712" i="3"/>
  <c r="M712" i="3"/>
  <c r="J696" i="3"/>
  <c r="M696" i="3"/>
  <c r="J688" i="3"/>
  <c r="M688" i="3"/>
  <c r="J672" i="3"/>
  <c r="M672" i="3"/>
  <c r="J660" i="3"/>
  <c r="M660" i="3"/>
  <c r="J640" i="3"/>
  <c r="M640" i="3"/>
  <c r="J636" i="3"/>
  <c r="M636" i="3"/>
  <c r="J624" i="3"/>
  <c r="M624" i="3"/>
  <c r="J620" i="3"/>
  <c r="M620" i="3"/>
  <c r="J612" i="3"/>
  <c r="M612" i="3"/>
  <c r="J608" i="3"/>
  <c r="M608" i="3"/>
  <c r="J588" i="3"/>
  <c r="M588" i="3"/>
  <c r="J576" i="3"/>
  <c r="M576" i="3"/>
  <c r="J572" i="3"/>
  <c r="M572" i="3"/>
  <c r="J564" i="3"/>
  <c r="M564" i="3"/>
  <c r="J560" i="3"/>
  <c r="M560" i="3"/>
  <c r="J552" i="3"/>
  <c r="M552" i="3"/>
  <c r="J540" i="3"/>
  <c r="M540" i="3"/>
  <c r="J520" i="3"/>
  <c r="M520" i="3"/>
  <c r="J516" i="3"/>
  <c r="M516" i="3"/>
  <c r="J504" i="3"/>
  <c r="M504" i="3"/>
  <c r="J500" i="3"/>
  <c r="M500" i="3"/>
  <c r="J488" i="3"/>
  <c r="M488" i="3"/>
  <c r="J484" i="3"/>
  <c r="M484" i="3"/>
  <c r="J472" i="3"/>
  <c r="M472" i="3"/>
  <c r="J460" i="3"/>
  <c r="M460" i="3"/>
  <c r="J452" i="3"/>
  <c r="M452" i="3"/>
  <c r="J448" i="3"/>
  <c r="M448" i="3"/>
  <c r="J444" i="3"/>
  <c r="M444" i="3"/>
  <c r="J436" i="3"/>
  <c r="M436" i="3"/>
  <c r="J432" i="3"/>
  <c r="M432" i="3"/>
  <c r="J424" i="3"/>
  <c r="M424" i="3"/>
  <c r="J420" i="3"/>
  <c r="M420" i="3"/>
  <c r="J412" i="3"/>
  <c r="M412" i="3"/>
  <c r="J404" i="3"/>
  <c r="M404" i="3"/>
  <c r="J388" i="3"/>
  <c r="M388" i="3"/>
  <c r="J376" i="3"/>
  <c r="M376" i="3"/>
  <c r="J360" i="3"/>
  <c r="M360" i="3"/>
  <c r="J348" i="3"/>
  <c r="M348" i="3"/>
  <c r="J344" i="3"/>
  <c r="M344" i="3"/>
  <c r="J336" i="3"/>
  <c r="M336" i="3"/>
  <c r="J320" i="3"/>
  <c r="M320" i="3"/>
  <c r="J308" i="3"/>
  <c r="M308" i="3"/>
  <c r="J300" i="3"/>
  <c r="M300" i="3"/>
  <c r="J292" i="3"/>
  <c r="M292" i="3"/>
  <c r="J272" i="3"/>
  <c r="M272" i="3"/>
  <c r="J268" i="3"/>
  <c r="M268" i="3"/>
  <c r="J260" i="3"/>
  <c r="M260" i="3"/>
  <c r="J244" i="3"/>
  <c r="M244" i="3"/>
  <c r="J232" i="3"/>
  <c r="M232" i="3"/>
  <c r="J220" i="3"/>
  <c r="J212" i="3"/>
  <c r="J994" i="3"/>
  <c r="M994" i="3"/>
  <c r="J990" i="3"/>
  <c r="M990" i="3"/>
  <c r="J986" i="3"/>
  <c r="M986" i="3"/>
  <c r="J982" i="3"/>
  <c r="M982" i="3"/>
  <c r="J978" i="3"/>
  <c r="M978" i="3"/>
  <c r="J974" i="3"/>
  <c r="M974" i="3"/>
  <c r="J970" i="3"/>
  <c r="M970" i="3"/>
  <c r="J966" i="3"/>
  <c r="M966" i="3"/>
  <c r="J962" i="3"/>
  <c r="M962" i="3"/>
  <c r="J958" i="3"/>
  <c r="M958" i="3"/>
  <c r="J954" i="3"/>
  <c r="M954" i="3"/>
  <c r="J950" i="3"/>
  <c r="M950" i="3"/>
  <c r="J946" i="3"/>
  <c r="M946" i="3"/>
  <c r="J942" i="3"/>
  <c r="M942" i="3"/>
  <c r="J938" i="3"/>
  <c r="M938" i="3"/>
  <c r="J934" i="3"/>
  <c r="M934" i="3"/>
  <c r="J930" i="3"/>
  <c r="M930" i="3"/>
  <c r="J926" i="3"/>
  <c r="M926" i="3"/>
  <c r="J922" i="3"/>
  <c r="M922" i="3"/>
  <c r="J918" i="3"/>
  <c r="M918" i="3"/>
  <c r="J914" i="3"/>
  <c r="M914" i="3"/>
  <c r="J910" i="3"/>
  <c r="M910" i="3"/>
  <c r="J906" i="3"/>
  <c r="M906" i="3"/>
  <c r="J902" i="3"/>
  <c r="M902" i="3"/>
  <c r="J898" i="3"/>
  <c r="M898" i="3"/>
  <c r="J894" i="3"/>
  <c r="M894" i="3"/>
  <c r="J890" i="3"/>
  <c r="M890" i="3"/>
  <c r="J886" i="3"/>
  <c r="M886" i="3"/>
  <c r="J882" i="3"/>
  <c r="M882" i="3"/>
  <c r="J878" i="3"/>
  <c r="M878" i="3"/>
  <c r="J874" i="3"/>
  <c r="M874" i="3"/>
  <c r="J870" i="3"/>
  <c r="M870" i="3"/>
  <c r="J866" i="3"/>
  <c r="M866" i="3"/>
  <c r="J862" i="3"/>
  <c r="M862" i="3"/>
  <c r="J858" i="3"/>
  <c r="M858" i="3"/>
  <c r="J854" i="3"/>
  <c r="M854" i="3"/>
  <c r="J850" i="3"/>
  <c r="M850" i="3"/>
  <c r="J846" i="3"/>
  <c r="M846" i="3"/>
  <c r="J842" i="3"/>
  <c r="M842" i="3"/>
  <c r="J838" i="3"/>
  <c r="M838" i="3"/>
  <c r="J834" i="3"/>
  <c r="M834" i="3"/>
  <c r="J830" i="3"/>
  <c r="M830" i="3"/>
  <c r="J826" i="3"/>
  <c r="M826" i="3"/>
  <c r="J822" i="3"/>
  <c r="M822" i="3"/>
  <c r="J818" i="3"/>
  <c r="M818" i="3"/>
  <c r="J814" i="3"/>
  <c r="M814" i="3"/>
  <c r="J810" i="3"/>
  <c r="M810" i="3"/>
  <c r="J806" i="3"/>
  <c r="M806" i="3"/>
  <c r="J802" i="3"/>
  <c r="M802" i="3"/>
  <c r="J798" i="3"/>
  <c r="M798" i="3"/>
  <c r="J794" i="3"/>
  <c r="M794" i="3"/>
  <c r="J790" i="3"/>
  <c r="M790" i="3"/>
  <c r="J786" i="3"/>
  <c r="M786" i="3"/>
  <c r="J782" i="3"/>
  <c r="M782" i="3"/>
  <c r="J778" i="3"/>
  <c r="M778" i="3"/>
  <c r="J774" i="3"/>
  <c r="M774" i="3"/>
  <c r="J770" i="3"/>
  <c r="M770" i="3"/>
  <c r="J766" i="3"/>
  <c r="M766" i="3"/>
  <c r="J762" i="3"/>
  <c r="M762" i="3"/>
  <c r="J758" i="3"/>
  <c r="M758" i="3"/>
  <c r="J754" i="3"/>
  <c r="M754" i="3"/>
  <c r="J750" i="3"/>
  <c r="M750" i="3"/>
  <c r="J746" i="3"/>
  <c r="M746" i="3"/>
  <c r="J742" i="3"/>
  <c r="M742" i="3"/>
  <c r="J738" i="3"/>
  <c r="M738" i="3"/>
  <c r="J734" i="3"/>
  <c r="M734" i="3"/>
  <c r="J730" i="3"/>
  <c r="M730" i="3"/>
  <c r="J726" i="3"/>
  <c r="M726" i="3"/>
  <c r="J722" i="3"/>
  <c r="M722" i="3"/>
  <c r="J718" i="3"/>
  <c r="M718" i="3"/>
  <c r="J714" i="3"/>
  <c r="M714" i="3"/>
  <c r="J710" i="3"/>
  <c r="M710" i="3"/>
  <c r="J706" i="3"/>
  <c r="M706" i="3"/>
  <c r="J702" i="3"/>
  <c r="M702" i="3"/>
  <c r="J698" i="3"/>
  <c r="M698" i="3"/>
  <c r="J694" i="3"/>
  <c r="M694" i="3"/>
  <c r="J690" i="3"/>
  <c r="M690" i="3"/>
  <c r="J686" i="3"/>
  <c r="M686" i="3"/>
  <c r="J682" i="3"/>
  <c r="M682" i="3"/>
  <c r="J678" i="3"/>
  <c r="M678" i="3"/>
  <c r="J674" i="3"/>
  <c r="M674" i="3"/>
  <c r="J670" i="3"/>
  <c r="M670" i="3"/>
  <c r="J666" i="3"/>
  <c r="M666" i="3"/>
  <c r="J662" i="3"/>
  <c r="M662" i="3"/>
  <c r="J658" i="3"/>
  <c r="M658" i="3"/>
  <c r="J654" i="3"/>
  <c r="M654" i="3"/>
  <c r="J650" i="3"/>
  <c r="M650" i="3"/>
  <c r="J646" i="3"/>
  <c r="M646" i="3"/>
  <c r="J642" i="3"/>
  <c r="M642" i="3"/>
  <c r="J638" i="3"/>
  <c r="M638" i="3"/>
  <c r="J634" i="3"/>
  <c r="M634" i="3"/>
  <c r="J630" i="3"/>
  <c r="M630" i="3"/>
  <c r="J626" i="3"/>
  <c r="M626" i="3"/>
  <c r="J622" i="3"/>
  <c r="M622" i="3"/>
  <c r="J618" i="3"/>
  <c r="M618" i="3"/>
  <c r="J614" i="3"/>
  <c r="M614" i="3"/>
  <c r="J610" i="3"/>
  <c r="M610" i="3"/>
  <c r="J606" i="3"/>
  <c r="M606" i="3"/>
  <c r="J602" i="3"/>
  <c r="M602" i="3"/>
  <c r="J598" i="3"/>
  <c r="M598" i="3"/>
  <c r="J594" i="3"/>
  <c r="M594" i="3"/>
  <c r="J590" i="3"/>
  <c r="M590" i="3"/>
  <c r="J586" i="3"/>
  <c r="M586" i="3"/>
  <c r="J582" i="3"/>
  <c r="M582" i="3"/>
  <c r="J578" i="3"/>
  <c r="M578" i="3"/>
  <c r="J574" i="3"/>
  <c r="M574" i="3"/>
  <c r="J570" i="3"/>
  <c r="M570" i="3"/>
  <c r="J566" i="3"/>
  <c r="M566" i="3"/>
  <c r="J562" i="3"/>
  <c r="M562" i="3"/>
  <c r="J558" i="3"/>
  <c r="M558" i="3"/>
  <c r="J554" i="3"/>
  <c r="M554" i="3"/>
  <c r="J550" i="3"/>
  <c r="M550" i="3"/>
  <c r="J546" i="3"/>
  <c r="M546" i="3"/>
  <c r="J542" i="3"/>
  <c r="M542" i="3"/>
  <c r="J538" i="3"/>
  <c r="M538" i="3"/>
  <c r="J534" i="3"/>
  <c r="M534" i="3"/>
  <c r="J530" i="3"/>
  <c r="M530" i="3"/>
  <c r="J526" i="3"/>
  <c r="M526" i="3"/>
  <c r="J522" i="3"/>
  <c r="M522" i="3"/>
  <c r="J518" i="3"/>
  <c r="M518" i="3"/>
  <c r="J514" i="3"/>
  <c r="M514" i="3"/>
  <c r="J510" i="3"/>
  <c r="M510" i="3"/>
  <c r="J506" i="3"/>
  <c r="M506" i="3"/>
  <c r="J502" i="3"/>
  <c r="M502" i="3"/>
  <c r="J498" i="3"/>
  <c r="M498" i="3"/>
  <c r="J494" i="3"/>
  <c r="M494" i="3"/>
  <c r="J490" i="3"/>
  <c r="M490" i="3"/>
  <c r="J486" i="3"/>
  <c r="M486" i="3"/>
  <c r="J482" i="3"/>
  <c r="M482" i="3"/>
  <c r="J478" i="3"/>
  <c r="M478" i="3"/>
  <c r="J474" i="3"/>
  <c r="M474" i="3"/>
  <c r="J470" i="3"/>
  <c r="M470" i="3"/>
  <c r="J466" i="3"/>
  <c r="M466" i="3"/>
  <c r="J462" i="3"/>
  <c r="M462" i="3"/>
  <c r="J458" i="3"/>
  <c r="M458" i="3"/>
  <c r="J454" i="3"/>
  <c r="M454" i="3"/>
  <c r="J450" i="3"/>
  <c r="M450" i="3"/>
  <c r="J446" i="3"/>
  <c r="M446" i="3"/>
  <c r="J442" i="3"/>
  <c r="M442" i="3"/>
  <c r="J438" i="3"/>
  <c r="M438" i="3"/>
  <c r="J434" i="3"/>
  <c r="M434" i="3"/>
  <c r="J430" i="3"/>
  <c r="M430" i="3"/>
  <c r="J426" i="3"/>
  <c r="M426" i="3"/>
  <c r="J422" i="3"/>
  <c r="M422" i="3"/>
  <c r="J418" i="3"/>
  <c r="M418" i="3"/>
  <c r="J414" i="3"/>
  <c r="M414" i="3"/>
  <c r="J410" i="3"/>
  <c r="M410" i="3"/>
  <c r="J406" i="3"/>
  <c r="M406" i="3"/>
  <c r="J402" i="3"/>
  <c r="M402" i="3"/>
  <c r="J398" i="3"/>
  <c r="M398" i="3"/>
  <c r="J394" i="3"/>
  <c r="M394" i="3"/>
  <c r="J390" i="3"/>
  <c r="M390" i="3"/>
  <c r="J386" i="3"/>
  <c r="M386" i="3"/>
  <c r="J382" i="3"/>
  <c r="M382" i="3"/>
  <c r="J378" i="3"/>
  <c r="M378" i="3"/>
  <c r="J374" i="3"/>
  <c r="M374" i="3"/>
  <c r="J370" i="3"/>
  <c r="M370" i="3"/>
  <c r="J366" i="3"/>
  <c r="M366" i="3"/>
  <c r="J362" i="3"/>
  <c r="M362" i="3"/>
  <c r="J358" i="3"/>
  <c r="M358" i="3"/>
  <c r="J354" i="3"/>
  <c r="M354" i="3"/>
  <c r="J350" i="3"/>
  <c r="M350" i="3"/>
  <c r="J346" i="3"/>
  <c r="M346" i="3"/>
  <c r="J342" i="3"/>
  <c r="M342" i="3"/>
  <c r="J338" i="3"/>
  <c r="M338" i="3"/>
  <c r="J334" i="3"/>
  <c r="M334" i="3"/>
  <c r="J330" i="3"/>
  <c r="M330" i="3"/>
  <c r="J326" i="3"/>
  <c r="M326" i="3"/>
  <c r="J322" i="3"/>
  <c r="M322" i="3"/>
  <c r="J318" i="3"/>
  <c r="M318" i="3"/>
  <c r="J314" i="3"/>
  <c r="M314" i="3"/>
  <c r="J310" i="3"/>
  <c r="M310" i="3"/>
  <c r="J306" i="3"/>
  <c r="M306" i="3"/>
  <c r="J302" i="3"/>
  <c r="M302" i="3"/>
  <c r="J298" i="3"/>
  <c r="M298" i="3"/>
  <c r="J294" i="3"/>
  <c r="M294" i="3"/>
  <c r="J290" i="3"/>
  <c r="M290" i="3"/>
  <c r="J286" i="3"/>
  <c r="M286" i="3"/>
  <c r="J282" i="3"/>
  <c r="M282" i="3"/>
  <c r="J278" i="3"/>
  <c r="M278" i="3"/>
  <c r="J274" i="3"/>
  <c r="M274" i="3"/>
  <c r="J270" i="3"/>
  <c r="M270" i="3"/>
  <c r="J266" i="3"/>
  <c r="M266" i="3"/>
  <c r="J262" i="3"/>
  <c r="M262" i="3"/>
  <c r="J258" i="3"/>
  <c r="M258" i="3"/>
  <c r="J254" i="3"/>
  <c r="M254" i="3"/>
  <c r="J250" i="3"/>
  <c r="M250" i="3"/>
  <c r="J246" i="3"/>
  <c r="M246" i="3"/>
  <c r="J242" i="3"/>
  <c r="M242" i="3"/>
  <c r="J238" i="3"/>
  <c r="M238" i="3"/>
  <c r="J234" i="3"/>
  <c r="M234" i="3"/>
  <c r="J230" i="3"/>
  <c r="M230" i="3"/>
  <c r="J226" i="3"/>
  <c r="J222" i="3"/>
  <c r="J218" i="3"/>
  <c r="J214" i="3"/>
  <c r="J210" i="3"/>
  <c r="J206" i="3"/>
  <c r="J980" i="3"/>
  <c r="M980" i="3"/>
  <c r="J976" i="3"/>
  <c r="M976" i="3"/>
  <c r="J964" i="3"/>
  <c r="M964" i="3"/>
  <c r="J956" i="3"/>
  <c r="M956" i="3"/>
  <c r="J940" i="3"/>
  <c r="M940" i="3"/>
  <c r="J924" i="3"/>
  <c r="M924" i="3"/>
  <c r="J908" i="3"/>
  <c r="M908" i="3"/>
  <c r="J892" i="3"/>
  <c r="M892" i="3"/>
  <c r="J876" i="3"/>
  <c r="M876" i="3"/>
  <c r="J864" i="3"/>
  <c r="M864" i="3"/>
  <c r="J852" i="3"/>
  <c r="M852" i="3"/>
  <c r="J812" i="3"/>
  <c r="M812" i="3"/>
  <c r="J800" i="3"/>
  <c r="M800" i="3"/>
  <c r="J784" i="3"/>
  <c r="M784" i="3"/>
  <c r="J772" i="3"/>
  <c r="M772" i="3"/>
  <c r="J760" i="3"/>
  <c r="M760" i="3"/>
  <c r="J744" i="3"/>
  <c r="M744" i="3"/>
  <c r="J732" i="3"/>
  <c r="M732" i="3"/>
  <c r="J724" i="3"/>
  <c r="M724" i="3"/>
  <c r="J716" i="3"/>
  <c r="M716" i="3"/>
  <c r="J708" i="3"/>
  <c r="M708" i="3"/>
  <c r="J700" i="3"/>
  <c r="M700" i="3"/>
  <c r="J692" i="3"/>
  <c r="M692" i="3"/>
  <c r="J676" i="3"/>
  <c r="M676" i="3"/>
  <c r="J648" i="3"/>
  <c r="M648" i="3"/>
  <c r="J632" i="3"/>
  <c r="M632" i="3"/>
  <c r="J616" i="3"/>
  <c r="M616" i="3"/>
  <c r="J604" i="3"/>
  <c r="M604" i="3"/>
  <c r="J592" i="3"/>
  <c r="M592" i="3"/>
  <c r="J584" i="3"/>
  <c r="M584" i="3"/>
  <c r="J544" i="3"/>
  <c r="M544" i="3"/>
  <c r="J528" i="3"/>
  <c r="M528" i="3"/>
  <c r="J512" i="3"/>
  <c r="M512" i="3"/>
  <c r="J496" i="3"/>
  <c r="M496" i="3"/>
  <c r="J480" i="3"/>
  <c r="M480" i="3"/>
  <c r="J468" i="3"/>
  <c r="M468" i="3"/>
  <c r="J456" i="3"/>
  <c r="M456" i="3"/>
  <c r="J440" i="3"/>
  <c r="M440" i="3"/>
  <c r="J428" i="3"/>
  <c r="M428" i="3"/>
  <c r="J416" i="3"/>
  <c r="M416" i="3"/>
  <c r="J400" i="3"/>
  <c r="M400" i="3"/>
  <c r="J392" i="3"/>
  <c r="M392" i="3"/>
  <c r="J380" i="3"/>
  <c r="M380" i="3"/>
  <c r="J364" i="3"/>
  <c r="M364" i="3"/>
  <c r="J356" i="3"/>
  <c r="M356" i="3"/>
  <c r="J324" i="3"/>
  <c r="M324" i="3"/>
  <c r="J296" i="3"/>
  <c r="M296" i="3"/>
  <c r="J280" i="3"/>
  <c r="M280" i="3"/>
  <c r="J264" i="3"/>
  <c r="M264" i="3"/>
  <c r="J248" i="3"/>
  <c r="M248" i="3"/>
  <c r="J999" i="3"/>
  <c r="M999" i="3"/>
  <c r="J993" i="3"/>
  <c r="M993" i="3"/>
  <c r="J989" i="3"/>
  <c r="M989" i="3"/>
  <c r="J985" i="3"/>
  <c r="M985" i="3"/>
  <c r="J981" i="3"/>
  <c r="M981" i="3"/>
  <c r="J977" i="3"/>
  <c r="M977" i="3"/>
  <c r="J973" i="3"/>
  <c r="M973" i="3"/>
  <c r="J969" i="3"/>
  <c r="M969" i="3"/>
  <c r="J965" i="3"/>
  <c r="M965" i="3"/>
  <c r="J961" i="3"/>
  <c r="M961" i="3"/>
  <c r="J957" i="3"/>
  <c r="M957" i="3"/>
  <c r="J953" i="3"/>
  <c r="M953" i="3"/>
  <c r="J949" i="3"/>
  <c r="M949" i="3"/>
  <c r="J945" i="3"/>
  <c r="M945" i="3"/>
  <c r="J941" i="3"/>
  <c r="M941" i="3"/>
  <c r="J937" i="3"/>
  <c r="M937" i="3"/>
  <c r="J933" i="3"/>
  <c r="M933" i="3"/>
  <c r="J929" i="3"/>
  <c r="M929" i="3"/>
  <c r="J925" i="3"/>
  <c r="M925" i="3"/>
  <c r="J921" i="3"/>
  <c r="M921" i="3"/>
  <c r="J917" i="3"/>
  <c r="M917" i="3"/>
  <c r="J913" i="3"/>
  <c r="M913" i="3"/>
  <c r="J909" i="3"/>
  <c r="M909" i="3"/>
  <c r="J905" i="3"/>
  <c r="M905" i="3"/>
  <c r="J901" i="3"/>
  <c r="M901" i="3"/>
  <c r="J897" i="3"/>
  <c r="M897" i="3"/>
  <c r="J893" i="3"/>
  <c r="M893" i="3"/>
  <c r="J889" i="3"/>
  <c r="M889" i="3"/>
  <c r="J885" i="3"/>
  <c r="M885" i="3"/>
  <c r="J881" i="3"/>
  <c r="M881" i="3"/>
  <c r="J877" i="3"/>
  <c r="M877" i="3"/>
  <c r="J873" i="3"/>
  <c r="M873" i="3"/>
  <c r="J869" i="3"/>
  <c r="M869" i="3"/>
  <c r="J865" i="3"/>
  <c r="M865" i="3"/>
  <c r="J861" i="3"/>
  <c r="M861" i="3"/>
  <c r="J857" i="3"/>
  <c r="M857" i="3"/>
  <c r="J853" i="3"/>
  <c r="M853" i="3"/>
  <c r="J849" i="3"/>
  <c r="M849" i="3"/>
  <c r="J845" i="3"/>
  <c r="M845" i="3"/>
  <c r="J841" i="3"/>
  <c r="M841" i="3"/>
  <c r="J837" i="3"/>
  <c r="M837" i="3"/>
  <c r="J833" i="3"/>
  <c r="M833" i="3"/>
  <c r="J829" i="3"/>
  <c r="M829" i="3"/>
  <c r="J825" i="3"/>
  <c r="M825" i="3"/>
  <c r="J821" i="3"/>
  <c r="M821" i="3"/>
  <c r="J817" i="3"/>
  <c r="M817" i="3"/>
  <c r="J813" i="3"/>
  <c r="M813" i="3"/>
  <c r="J809" i="3"/>
  <c r="M809" i="3"/>
  <c r="J805" i="3"/>
  <c r="M805" i="3"/>
  <c r="J801" i="3"/>
  <c r="M801" i="3"/>
  <c r="J797" i="3"/>
  <c r="M797" i="3"/>
  <c r="J793" i="3"/>
  <c r="M793" i="3"/>
  <c r="J789" i="3"/>
  <c r="M789" i="3"/>
  <c r="J785" i="3"/>
  <c r="M785" i="3"/>
  <c r="J781" i="3"/>
  <c r="M781" i="3"/>
  <c r="J777" i="3"/>
  <c r="M777" i="3"/>
  <c r="J773" i="3"/>
  <c r="M773" i="3"/>
  <c r="J769" i="3"/>
  <c r="M769" i="3"/>
  <c r="J765" i="3"/>
  <c r="M765" i="3"/>
  <c r="J761" i="3"/>
  <c r="M761" i="3"/>
  <c r="J757" i="3"/>
  <c r="M757" i="3"/>
  <c r="J753" i="3"/>
  <c r="M753" i="3"/>
  <c r="J749" i="3"/>
  <c r="M749" i="3"/>
  <c r="J745" i="3"/>
  <c r="M745" i="3"/>
  <c r="J741" i="3"/>
  <c r="M741" i="3"/>
  <c r="J737" i="3"/>
  <c r="M737" i="3"/>
  <c r="J733" i="3"/>
  <c r="M733" i="3"/>
  <c r="J729" i="3"/>
  <c r="M729" i="3"/>
  <c r="J725" i="3"/>
  <c r="M725" i="3"/>
  <c r="J721" i="3"/>
  <c r="M721" i="3"/>
  <c r="J717" i="3"/>
  <c r="M717" i="3"/>
  <c r="J713" i="3"/>
  <c r="M713" i="3"/>
  <c r="J709" i="3"/>
  <c r="M709" i="3"/>
  <c r="J705" i="3"/>
  <c r="M705" i="3"/>
  <c r="J701" i="3"/>
  <c r="M701" i="3"/>
  <c r="J697" i="3"/>
  <c r="M697" i="3"/>
  <c r="J693" i="3"/>
  <c r="M693" i="3"/>
  <c r="J689" i="3"/>
  <c r="M689" i="3"/>
  <c r="J685" i="3"/>
  <c r="M685" i="3"/>
  <c r="J681" i="3"/>
  <c r="M681" i="3"/>
  <c r="J677" i="3"/>
  <c r="M677" i="3"/>
  <c r="J673" i="3"/>
  <c r="M673" i="3"/>
  <c r="J669" i="3"/>
  <c r="M669" i="3"/>
  <c r="J665" i="3"/>
  <c r="M665" i="3"/>
  <c r="J661" i="3"/>
  <c r="M661" i="3"/>
  <c r="J657" i="3"/>
  <c r="M657" i="3"/>
  <c r="J653" i="3"/>
  <c r="M653" i="3"/>
  <c r="J649" i="3"/>
  <c r="M649" i="3"/>
  <c r="J645" i="3"/>
  <c r="M645" i="3"/>
  <c r="J641" i="3"/>
  <c r="M641" i="3"/>
  <c r="J637" i="3"/>
  <c r="M637" i="3"/>
  <c r="J633" i="3"/>
  <c r="M633" i="3"/>
  <c r="J629" i="3"/>
  <c r="M629" i="3"/>
  <c r="J625" i="3"/>
  <c r="M625" i="3"/>
  <c r="J621" i="3"/>
  <c r="M621" i="3"/>
  <c r="J617" i="3"/>
  <c r="M617" i="3"/>
  <c r="J613" i="3"/>
  <c r="M613" i="3"/>
  <c r="J609" i="3"/>
  <c r="M609" i="3"/>
  <c r="J605" i="3"/>
  <c r="M605" i="3"/>
  <c r="J601" i="3"/>
  <c r="M601" i="3"/>
  <c r="J597" i="3"/>
  <c r="M597" i="3"/>
  <c r="J593" i="3"/>
  <c r="M593" i="3"/>
  <c r="J589" i="3"/>
  <c r="M589" i="3"/>
  <c r="J585" i="3"/>
  <c r="M585" i="3"/>
  <c r="J581" i="3"/>
  <c r="M581" i="3"/>
  <c r="J577" i="3"/>
  <c r="M577" i="3"/>
  <c r="J573" i="3"/>
  <c r="M573" i="3"/>
  <c r="J569" i="3"/>
  <c r="M569" i="3"/>
  <c r="J565" i="3"/>
  <c r="M565" i="3"/>
  <c r="J561" i="3"/>
  <c r="M561" i="3"/>
  <c r="J557" i="3"/>
  <c r="M557" i="3"/>
  <c r="J553" i="3"/>
  <c r="M553" i="3"/>
  <c r="J549" i="3"/>
  <c r="M549" i="3"/>
  <c r="J545" i="3"/>
  <c r="M545" i="3"/>
  <c r="J541" i="3"/>
  <c r="M541" i="3"/>
  <c r="J537" i="3"/>
  <c r="M537" i="3"/>
  <c r="J533" i="3"/>
  <c r="M533" i="3"/>
  <c r="J529" i="3"/>
  <c r="M529" i="3"/>
  <c r="J525" i="3"/>
  <c r="M525" i="3"/>
  <c r="J521" i="3"/>
  <c r="M521" i="3"/>
  <c r="J517" i="3"/>
  <c r="M517" i="3"/>
  <c r="J513" i="3"/>
  <c r="M513" i="3"/>
  <c r="J509" i="3"/>
  <c r="M509" i="3"/>
  <c r="J505" i="3"/>
  <c r="M505" i="3"/>
  <c r="J501" i="3"/>
  <c r="M501" i="3"/>
  <c r="J497" i="3"/>
  <c r="M497" i="3"/>
  <c r="J493" i="3"/>
  <c r="M493" i="3"/>
  <c r="J489" i="3"/>
  <c r="M489" i="3"/>
  <c r="J485" i="3"/>
  <c r="M485" i="3"/>
  <c r="J481" i="3"/>
  <c r="M481" i="3"/>
  <c r="J477" i="3"/>
  <c r="M477" i="3"/>
  <c r="J473" i="3"/>
  <c r="M473" i="3"/>
  <c r="J469" i="3"/>
  <c r="M469" i="3"/>
  <c r="J465" i="3"/>
  <c r="M465" i="3"/>
  <c r="J461" i="3"/>
  <c r="M461" i="3"/>
  <c r="J457" i="3"/>
  <c r="M457" i="3"/>
  <c r="J453" i="3"/>
  <c r="M453" i="3"/>
  <c r="J449" i="3"/>
  <c r="M449" i="3"/>
  <c r="J445" i="3"/>
  <c r="M445" i="3"/>
  <c r="J441" i="3"/>
  <c r="M441" i="3"/>
  <c r="J437" i="3"/>
  <c r="M437" i="3"/>
  <c r="J433" i="3"/>
  <c r="M433" i="3"/>
  <c r="J429" i="3"/>
  <c r="M429" i="3"/>
  <c r="J425" i="3"/>
  <c r="M425" i="3"/>
  <c r="J421" i="3"/>
  <c r="M421" i="3"/>
  <c r="J417" i="3"/>
  <c r="M417" i="3"/>
  <c r="J413" i="3"/>
  <c r="M413" i="3"/>
  <c r="J409" i="3"/>
  <c r="M409" i="3"/>
  <c r="J405" i="3"/>
  <c r="M405" i="3"/>
  <c r="J401" i="3"/>
  <c r="M401" i="3"/>
  <c r="J397" i="3"/>
  <c r="M397" i="3"/>
  <c r="J393" i="3"/>
  <c r="M393" i="3"/>
  <c r="J389" i="3"/>
  <c r="M389" i="3"/>
  <c r="J385" i="3"/>
  <c r="M385" i="3"/>
  <c r="J381" i="3"/>
  <c r="M381" i="3"/>
  <c r="J377" i="3"/>
  <c r="M377" i="3"/>
  <c r="J373" i="3"/>
  <c r="M373" i="3"/>
  <c r="J369" i="3"/>
  <c r="M369" i="3"/>
  <c r="J365" i="3"/>
  <c r="M365" i="3"/>
  <c r="J361" i="3"/>
  <c r="M361" i="3"/>
  <c r="J357" i="3"/>
  <c r="M357" i="3"/>
  <c r="J353" i="3"/>
  <c r="M353" i="3"/>
  <c r="J349" i="3"/>
  <c r="M349" i="3"/>
  <c r="J345" i="3"/>
  <c r="M345" i="3"/>
  <c r="J341" i="3"/>
  <c r="M341" i="3"/>
  <c r="J337" i="3"/>
  <c r="M337" i="3"/>
  <c r="J333" i="3"/>
  <c r="M333" i="3"/>
  <c r="J329" i="3"/>
  <c r="M329" i="3"/>
  <c r="J325" i="3"/>
  <c r="M325" i="3"/>
  <c r="J321" i="3"/>
  <c r="M321" i="3"/>
  <c r="J317" i="3"/>
  <c r="M317" i="3"/>
  <c r="J313" i="3"/>
  <c r="M313" i="3"/>
  <c r="J309" i="3"/>
  <c r="M309" i="3"/>
  <c r="J305" i="3"/>
  <c r="M305" i="3"/>
  <c r="J301" i="3"/>
  <c r="M301" i="3"/>
  <c r="J297" i="3"/>
  <c r="M297" i="3"/>
  <c r="J293" i="3"/>
  <c r="M293" i="3"/>
  <c r="J289" i="3"/>
  <c r="M289" i="3"/>
  <c r="J285" i="3"/>
  <c r="M285" i="3"/>
  <c r="J281" i="3"/>
  <c r="M281" i="3"/>
  <c r="J277" i="3"/>
  <c r="M277" i="3"/>
  <c r="J273" i="3"/>
  <c r="M273" i="3"/>
  <c r="J269" i="3"/>
  <c r="M269" i="3"/>
  <c r="J265" i="3"/>
  <c r="M265" i="3"/>
  <c r="J261" i="3"/>
  <c r="M261" i="3"/>
  <c r="J257" i="3"/>
  <c r="M257" i="3"/>
  <c r="J253" i="3"/>
  <c r="M253" i="3"/>
  <c r="J249" i="3"/>
  <c r="M249" i="3"/>
  <c r="J245" i="3"/>
  <c r="M245" i="3"/>
  <c r="J241" i="3"/>
  <c r="M241" i="3"/>
  <c r="J237" i="3"/>
  <c r="M237" i="3"/>
  <c r="J233" i="3"/>
  <c r="M233" i="3"/>
  <c r="J229" i="3"/>
  <c r="M229" i="3"/>
  <c r="J225" i="3"/>
  <c r="J221" i="3"/>
  <c r="J217" i="3"/>
  <c r="J213" i="3"/>
  <c r="J209" i="3"/>
  <c r="C7" i="3" l="1"/>
  <c r="C6" i="2"/>
  <c r="C6" i="4"/>
  <c r="C7" i="4"/>
  <c r="C8" i="4"/>
  <c r="C9" i="4"/>
  <c r="C5" i="4"/>
  <c r="J350" i="6" l="1"/>
  <c r="J350" i="2" s="1" a="1"/>
  <c r="J350" i="2" s="1"/>
  <c r="J351" i="6"/>
  <c r="J351" i="2" s="1" a="1"/>
  <c r="J351" i="2" s="1"/>
  <c r="J352" i="6"/>
  <c r="J352" i="2" s="1" a="1"/>
  <c r="J352" i="2" s="1"/>
  <c r="J353" i="6"/>
  <c r="J353" i="2" s="1" a="1"/>
  <c r="J353" i="2" s="1"/>
  <c r="J354" i="6"/>
  <c r="J354" i="2" s="1" a="1"/>
  <c r="J354" i="2" s="1"/>
  <c r="J355" i="6"/>
  <c r="J355" i="2" s="1" a="1"/>
  <c r="J355" i="2" s="1"/>
  <c r="J356" i="6"/>
  <c r="J356" i="2" s="1" a="1"/>
  <c r="J356" i="2" s="1"/>
  <c r="J357" i="6"/>
  <c r="J357" i="2" s="1" a="1"/>
  <c r="J357" i="2" s="1"/>
  <c r="J358" i="6"/>
  <c r="J358" i="2" s="1" a="1"/>
  <c r="J358" i="2" s="1"/>
  <c r="J359" i="6"/>
  <c r="J359" i="2" s="1" a="1"/>
  <c r="J359" i="2" s="1"/>
  <c r="J360" i="6"/>
  <c r="J360" i="2" s="1" a="1"/>
  <c r="J360" i="2" s="1"/>
  <c r="J361" i="6"/>
  <c r="J361" i="2" s="1" a="1"/>
  <c r="J361" i="2" s="1"/>
  <c r="J362" i="6"/>
  <c r="J362" i="2" s="1" a="1"/>
  <c r="J362" i="2" s="1"/>
  <c r="J363" i="6"/>
  <c r="J363" i="2" s="1" a="1"/>
  <c r="J363" i="2" s="1"/>
  <c r="J364" i="6"/>
  <c r="J364" i="2" s="1" a="1"/>
  <c r="J364" i="2" s="1"/>
  <c r="J365" i="6"/>
  <c r="J365" i="2" s="1" a="1"/>
  <c r="J365" i="2" s="1"/>
  <c r="J366" i="6"/>
  <c r="J366" i="2" s="1" a="1"/>
  <c r="J366" i="2" s="1"/>
  <c r="J367" i="6"/>
  <c r="J367" i="2" s="1" a="1"/>
  <c r="J367" i="2" s="1"/>
  <c r="J368" i="6"/>
  <c r="J368" i="2" s="1" a="1"/>
  <c r="J368" i="2" s="1"/>
  <c r="J369" i="6"/>
  <c r="J369" i="2" s="1" a="1"/>
  <c r="J369" i="2" s="1"/>
  <c r="J370" i="6"/>
  <c r="J370" i="2" s="1" a="1"/>
  <c r="J370" i="2" s="1"/>
  <c r="J371" i="6"/>
  <c r="J371" i="2" s="1" a="1"/>
  <c r="J371" i="2" s="1"/>
  <c r="J372" i="6"/>
  <c r="J372" i="2" s="1" a="1"/>
  <c r="J372" i="2" s="1"/>
  <c r="J373" i="6"/>
  <c r="J373" i="2" s="1" a="1"/>
  <c r="J373" i="2" s="1"/>
  <c r="J374" i="6"/>
  <c r="J374" i="2" s="1" a="1"/>
  <c r="J374" i="2" s="1"/>
  <c r="J375" i="6"/>
  <c r="J375" i="2" s="1" a="1"/>
  <c r="J375" i="2" s="1"/>
  <c r="J376" i="6"/>
  <c r="J376" i="2" s="1" a="1"/>
  <c r="J376" i="2" s="1"/>
  <c r="J377" i="6"/>
  <c r="J377" i="2" s="1" a="1"/>
  <c r="J377" i="2" s="1"/>
  <c r="J378" i="6"/>
  <c r="J378" i="2" s="1" a="1"/>
  <c r="J378" i="2" s="1"/>
  <c r="J379" i="6"/>
  <c r="J379" i="2" s="1" a="1"/>
  <c r="J379" i="2" s="1"/>
  <c r="J380" i="6"/>
  <c r="J380" i="2" s="1" a="1"/>
  <c r="J380" i="2" s="1"/>
  <c r="J381" i="6"/>
  <c r="J381" i="2" s="1" a="1"/>
  <c r="J381" i="2" s="1"/>
  <c r="J382" i="6"/>
  <c r="J382" i="2" s="1" a="1"/>
  <c r="J382" i="2" s="1"/>
  <c r="J383" i="6"/>
  <c r="J383" i="2" s="1" a="1"/>
  <c r="J383" i="2" s="1"/>
  <c r="J384" i="6"/>
  <c r="J384" i="2" s="1" a="1"/>
  <c r="J384" i="2" s="1"/>
  <c r="J385" i="6"/>
  <c r="J385" i="2" s="1" a="1"/>
  <c r="J385" i="2" s="1"/>
  <c r="J386" i="6"/>
  <c r="J386" i="2" s="1" a="1"/>
  <c r="J386" i="2" s="1"/>
  <c r="J387" i="6"/>
  <c r="J387" i="2" s="1" a="1"/>
  <c r="J387" i="2" s="1"/>
  <c r="J388" i="6"/>
  <c r="J388" i="2" s="1" a="1"/>
  <c r="J388" i="2" s="1"/>
  <c r="J389" i="6"/>
  <c r="J389" i="2" s="1" a="1"/>
  <c r="J389" i="2" s="1"/>
  <c r="J390" i="6"/>
  <c r="J390" i="2" s="1" a="1"/>
  <c r="J390" i="2" s="1"/>
  <c r="J391" i="6"/>
  <c r="J391" i="2" s="1" a="1"/>
  <c r="J391" i="2" s="1"/>
  <c r="J392" i="6"/>
  <c r="J392" i="2" s="1" a="1"/>
  <c r="J392" i="2" s="1"/>
  <c r="J393" i="6"/>
  <c r="J393" i="2" s="1" a="1"/>
  <c r="J393" i="2" s="1"/>
  <c r="J394" i="6"/>
  <c r="J394" i="2" s="1" a="1"/>
  <c r="J394" i="2" s="1"/>
  <c r="J395" i="6"/>
  <c r="J395" i="2" s="1" a="1"/>
  <c r="J395" i="2" s="1"/>
  <c r="J396" i="6"/>
  <c r="J396" i="2" s="1" a="1"/>
  <c r="J396" i="2" s="1"/>
  <c r="J397" i="6"/>
  <c r="J397" i="2" s="1" a="1"/>
  <c r="J397" i="2" s="1"/>
  <c r="J398" i="6"/>
  <c r="J398" i="2" s="1" a="1"/>
  <c r="J398" i="2" s="1"/>
  <c r="J399" i="6"/>
  <c r="J399" i="2" s="1" a="1"/>
  <c r="J399" i="2" s="1"/>
  <c r="J246" i="6"/>
  <c r="J246" i="2" s="1" a="1"/>
  <c r="J246" i="2" s="1"/>
  <c r="J247" i="6"/>
  <c r="J247" i="2" s="1" a="1"/>
  <c r="J247" i="2" s="1"/>
  <c r="J248" i="6"/>
  <c r="J248" i="2" s="1" a="1"/>
  <c r="J248" i="2" s="1"/>
  <c r="J249" i="6"/>
  <c r="J249" i="2" s="1" a="1"/>
  <c r="J249" i="2" s="1"/>
  <c r="J250" i="6"/>
  <c r="J250" i="2" s="1" a="1"/>
  <c r="J250" i="2" s="1"/>
  <c r="J251" i="6"/>
  <c r="J251" i="2" s="1" a="1"/>
  <c r="J251" i="2" s="1"/>
  <c r="J252" i="6"/>
  <c r="J252" i="2" s="1" a="1"/>
  <c r="J252" i="2" s="1"/>
  <c r="J253" i="6"/>
  <c r="J253" i="2" s="1" a="1"/>
  <c r="J253" i="2" s="1"/>
  <c r="J254" i="6"/>
  <c r="J254" i="2" s="1" a="1"/>
  <c r="J254" i="2" s="1"/>
  <c r="J255" i="6"/>
  <c r="J255" i="2" s="1" a="1"/>
  <c r="J255" i="2" s="1"/>
  <c r="J256" i="6"/>
  <c r="J256" i="2" s="1" a="1"/>
  <c r="J256" i="2" s="1"/>
  <c r="J257" i="6"/>
  <c r="J257" i="2" s="1" a="1"/>
  <c r="J257" i="2" s="1"/>
  <c r="J258" i="6"/>
  <c r="J258" i="2" s="1" a="1"/>
  <c r="J258" i="2" s="1"/>
  <c r="J259" i="6"/>
  <c r="J259" i="2" s="1" a="1"/>
  <c r="J259" i="2" s="1"/>
  <c r="J260" i="6"/>
  <c r="J260" i="2" s="1" a="1"/>
  <c r="J260" i="2" s="1"/>
  <c r="J261" i="6"/>
  <c r="J261" i="2" s="1" a="1"/>
  <c r="J261" i="2" s="1"/>
  <c r="J262" i="6"/>
  <c r="J262" i="2" s="1" a="1"/>
  <c r="J262" i="2" s="1"/>
  <c r="J263" i="6"/>
  <c r="J263" i="2" s="1" a="1"/>
  <c r="J263" i="2" s="1"/>
  <c r="J264" i="6"/>
  <c r="J264" i="2" s="1" a="1"/>
  <c r="J264" i="2" s="1"/>
  <c r="J265" i="6"/>
  <c r="J265" i="2" s="1" a="1"/>
  <c r="J265" i="2" s="1"/>
  <c r="J266" i="6"/>
  <c r="J266" i="2" s="1" a="1"/>
  <c r="J266" i="2" s="1"/>
  <c r="J267" i="6"/>
  <c r="J267" i="2" s="1" a="1"/>
  <c r="J267" i="2" s="1"/>
  <c r="J268" i="6"/>
  <c r="J268" i="2" s="1" a="1"/>
  <c r="J268" i="2" s="1"/>
  <c r="J269" i="6"/>
  <c r="J269" i="2" s="1" a="1"/>
  <c r="J269" i="2" s="1"/>
  <c r="J270" i="6"/>
  <c r="J270" i="2" s="1" a="1"/>
  <c r="J270" i="2" s="1"/>
  <c r="J271" i="6"/>
  <c r="J271" i="2" s="1" a="1"/>
  <c r="J271" i="2" s="1"/>
  <c r="J272" i="6"/>
  <c r="J272" i="2" s="1" a="1"/>
  <c r="J272" i="2" s="1"/>
  <c r="J273" i="6"/>
  <c r="J273" i="2" s="1" a="1"/>
  <c r="J273" i="2" s="1"/>
  <c r="J274" i="6"/>
  <c r="J274" i="2" s="1" a="1"/>
  <c r="J274" i="2" s="1"/>
  <c r="J275" i="6"/>
  <c r="J275" i="2" s="1" a="1"/>
  <c r="J275" i="2" s="1"/>
  <c r="J276" i="6"/>
  <c r="J276" i="2" s="1" a="1"/>
  <c r="J276" i="2" s="1"/>
  <c r="J277" i="6"/>
  <c r="J277" i="2" s="1" a="1"/>
  <c r="J277" i="2" s="1"/>
  <c r="J278" i="6"/>
  <c r="J278" i="2" s="1" a="1"/>
  <c r="J278" i="2" s="1"/>
  <c r="J279" i="6"/>
  <c r="J279" i="2" s="1" a="1"/>
  <c r="J279" i="2" s="1"/>
  <c r="J280" i="6"/>
  <c r="J280" i="2" s="1" a="1"/>
  <c r="J280" i="2" s="1"/>
  <c r="J281" i="6"/>
  <c r="J281" i="2" s="1" a="1"/>
  <c r="J281" i="2" s="1"/>
  <c r="J282" i="6"/>
  <c r="J282" i="2" s="1" a="1"/>
  <c r="J282" i="2" s="1"/>
  <c r="J283" i="6"/>
  <c r="J283" i="2" s="1" a="1"/>
  <c r="J283" i="2" s="1"/>
  <c r="J284" i="6"/>
  <c r="J284" i="2" s="1" a="1"/>
  <c r="J284" i="2" s="1"/>
  <c r="J285" i="6"/>
  <c r="J285" i="2" s="1" a="1"/>
  <c r="J285" i="2" s="1"/>
  <c r="J286" i="6"/>
  <c r="J286" i="2" s="1" a="1"/>
  <c r="J286" i="2" s="1"/>
  <c r="J287" i="6"/>
  <c r="J287" i="2" s="1" a="1"/>
  <c r="J287" i="2" s="1"/>
  <c r="J288" i="6"/>
  <c r="J288" i="2" s="1" a="1"/>
  <c r="J288" i="2" s="1"/>
  <c r="J289" i="6"/>
  <c r="J289" i="2" s="1" a="1"/>
  <c r="J289" i="2" s="1"/>
  <c r="J290" i="6"/>
  <c r="J290" i="2" s="1" a="1"/>
  <c r="J290" i="2" s="1"/>
  <c r="J291" i="6"/>
  <c r="J291" i="2" s="1" a="1"/>
  <c r="J291" i="2" s="1"/>
  <c r="J292" i="6"/>
  <c r="J292" i="2" s="1" a="1"/>
  <c r="J292" i="2" s="1"/>
  <c r="J293" i="6"/>
  <c r="J293" i="2" s="1" a="1"/>
  <c r="J293" i="2" s="1"/>
  <c r="J294" i="6"/>
  <c r="J294" i="2" s="1" a="1"/>
  <c r="J294" i="2" s="1"/>
  <c r="J295" i="6"/>
  <c r="J295" i="2" s="1" a="1"/>
  <c r="J295" i="2" s="1"/>
  <c r="J296" i="6"/>
  <c r="J296" i="2" s="1" a="1"/>
  <c r="J296" i="2" s="1"/>
  <c r="J297" i="6"/>
  <c r="J297" i="2" s="1" a="1"/>
  <c r="J297" i="2" s="1"/>
  <c r="J298" i="6"/>
  <c r="J298" i="2" s="1" a="1"/>
  <c r="J298" i="2" s="1"/>
  <c r="J299" i="6"/>
  <c r="J299" i="2" s="1" a="1"/>
  <c r="J299" i="2" s="1"/>
  <c r="J300" i="6"/>
  <c r="J300" i="2" s="1" a="1"/>
  <c r="J300" i="2" s="1"/>
  <c r="J301" i="6"/>
  <c r="J301" i="2" s="1" a="1"/>
  <c r="J301" i="2" s="1"/>
  <c r="J302" i="6"/>
  <c r="J302" i="2" s="1" a="1"/>
  <c r="J302" i="2" s="1"/>
  <c r="J303" i="6"/>
  <c r="J303" i="2" s="1" a="1"/>
  <c r="J303" i="2" s="1"/>
  <c r="J304" i="6"/>
  <c r="J304" i="2" s="1" a="1"/>
  <c r="J304" i="2" s="1"/>
  <c r="J305" i="6"/>
  <c r="J305" i="2" s="1" a="1"/>
  <c r="J305" i="2" s="1"/>
  <c r="J306" i="6"/>
  <c r="J306" i="2" s="1" a="1"/>
  <c r="J306" i="2" s="1"/>
  <c r="J307" i="6"/>
  <c r="J307" i="2" s="1" a="1"/>
  <c r="J307" i="2" s="1"/>
  <c r="J308" i="6"/>
  <c r="J308" i="2" s="1" a="1"/>
  <c r="J308" i="2" s="1"/>
  <c r="J309" i="6"/>
  <c r="J309" i="2" s="1" a="1"/>
  <c r="J309" i="2" s="1"/>
  <c r="J310" i="6"/>
  <c r="J310" i="2" s="1" a="1"/>
  <c r="J310" i="2" s="1"/>
  <c r="J311" i="6"/>
  <c r="J311" i="2" s="1" a="1"/>
  <c r="J311" i="2" s="1"/>
  <c r="J312" i="6"/>
  <c r="J312" i="2" s="1" a="1"/>
  <c r="J312" i="2" s="1"/>
  <c r="J313" i="6"/>
  <c r="J313" i="2" s="1" a="1"/>
  <c r="J313" i="2" s="1"/>
  <c r="J314" i="6"/>
  <c r="J314" i="2" s="1" a="1"/>
  <c r="J314" i="2" s="1"/>
  <c r="J315" i="6"/>
  <c r="J315" i="2" s="1" a="1"/>
  <c r="J315" i="2" s="1"/>
  <c r="J316" i="6"/>
  <c r="J316" i="2" s="1" a="1"/>
  <c r="J316" i="2" s="1"/>
  <c r="J317" i="6"/>
  <c r="J317" i="2" s="1" a="1"/>
  <c r="J317" i="2" s="1"/>
  <c r="J318" i="6"/>
  <c r="J318" i="2" s="1" a="1"/>
  <c r="J318" i="2" s="1"/>
  <c r="J319" i="6"/>
  <c r="J319" i="2" s="1" a="1"/>
  <c r="J319" i="2" s="1"/>
  <c r="J320" i="6"/>
  <c r="J320" i="2" s="1" a="1"/>
  <c r="J320" i="2" s="1"/>
  <c r="J321" i="6"/>
  <c r="J321" i="2" s="1" a="1"/>
  <c r="J321" i="2" s="1"/>
  <c r="J322" i="6"/>
  <c r="J322" i="2" s="1" a="1"/>
  <c r="J322" i="2" s="1"/>
  <c r="J323" i="6"/>
  <c r="J323" i="2" s="1" a="1"/>
  <c r="J323" i="2" s="1"/>
  <c r="J324" i="6"/>
  <c r="J324" i="2" s="1" a="1"/>
  <c r="J324" i="2" s="1"/>
  <c r="J325" i="6"/>
  <c r="J325" i="2" s="1" a="1"/>
  <c r="J325" i="2" s="1"/>
  <c r="J326" i="6"/>
  <c r="J326" i="2" s="1" a="1"/>
  <c r="J326" i="2" s="1"/>
  <c r="J327" i="6"/>
  <c r="J327" i="2" s="1" a="1"/>
  <c r="J327" i="2" s="1"/>
  <c r="J328" i="6"/>
  <c r="J328" i="2" s="1" a="1"/>
  <c r="J328" i="2" s="1"/>
  <c r="J329" i="6"/>
  <c r="J329" i="2" s="1" a="1"/>
  <c r="J329" i="2" s="1"/>
  <c r="J330" i="6"/>
  <c r="J330" i="2" s="1" a="1"/>
  <c r="J330" i="2" s="1"/>
  <c r="J331" i="6"/>
  <c r="J331" i="2" s="1" a="1"/>
  <c r="J331" i="2" s="1"/>
  <c r="J332" i="6"/>
  <c r="J332" i="2" s="1" a="1"/>
  <c r="J332" i="2" s="1"/>
  <c r="J333" i="6"/>
  <c r="J333" i="2" s="1" a="1"/>
  <c r="J333" i="2" s="1"/>
  <c r="J334" i="6"/>
  <c r="J334" i="2" s="1" a="1"/>
  <c r="J334" i="2" s="1"/>
  <c r="J335" i="6"/>
  <c r="J335" i="2" s="1" a="1"/>
  <c r="J335" i="2" s="1"/>
  <c r="J336" i="6"/>
  <c r="J336" i="2" s="1" a="1"/>
  <c r="J336" i="2" s="1"/>
  <c r="J337" i="6"/>
  <c r="J337" i="2" s="1" a="1"/>
  <c r="J337" i="2" s="1"/>
  <c r="J338" i="6"/>
  <c r="J338" i="2" s="1" a="1"/>
  <c r="J338" i="2" s="1"/>
  <c r="J339" i="6"/>
  <c r="J339" i="2" s="1" a="1"/>
  <c r="J339" i="2" s="1"/>
  <c r="J340" i="6"/>
  <c r="J340" i="2" s="1" a="1"/>
  <c r="J340" i="2" s="1"/>
  <c r="J341" i="6"/>
  <c r="J341" i="2" s="1" a="1"/>
  <c r="J341" i="2" s="1"/>
  <c r="J342" i="6"/>
  <c r="J342" i="2" s="1" a="1"/>
  <c r="J342" i="2" s="1"/>
  <c r="J343" i="6"/>
  <c r="J343" i="2" s="1" a="1"/>
  <c r="J343" i="2" s="1"/>
  <c r="J344" i="6"/>
  <c r="J344" i="2" s="1" a="1"/>
  <c r="J344" i="2" s="1"/>
  <c r="J345" i="6"/>
  <c r="J345" i="2" s="1" a="1"/>
  <c r="J345" i="2" s="1"/>
  <c r="J346" i="6"/>
  <c r="J346" i="2" s="1" a="1"/>
  <c r="J346" i="2" s="1"/>
  <c r="J347" i="6"/>
  <c r="J347" i="2" s="1" a="1"/>
  <c r="J347" i="2" s="1"/>
  <c r="J348" i="6"/>
  <c r="J348" i="2" s="1" a="1"/>
  <c r="J348" i="2" s="1"/>
  <c r="J349" i="6"/>
  <c r="J349" i="2" s="1" a="1"/>
  <c r="J349" i="2" s="1"/>
  <c r="J159" i="6"/>
  <c r="J159" i="2" s="1" a="1"/>
  <c r="J159" i="2" s="1"/>
  <c r="J160" i="6"/>
  <c r="J160" i="2" s="1" a="1"/>
  <c r="J160" i="2" s="1"/>
  <c r="J161" i="6"/>
  <c r="J161" i="2" s="1" a="1"/>
  <c r="J161" i="2" s="1"/>
  <c r="J162" i="6"/>
  <c r="J162" i="2" s="1" a="1"/>
  <c r="J162" i="2" s="1"/>
  <c r="J163" i="6"/>
  <c r="J163" i="2" s="1" a="1"/>
  <c r="J163" i="2" s="1"/>
  <c r="J164" i="6"/>
  <c r="J164" i="2" s="1" a="1"/>
  <c r="J164" i="2" s="1"/>
  <c r="J165" i="6"/>
  <c r="J165" i="2" s="1" a="1"/>
  <c r="J165" i="2" s="1"/>
  <c r="J166" i="6"/>
  <c r="J166" i="2" s="1" a="1"/>
  <c r="J166" i="2" s="1"/>
  <c r="J167" i="6"/>
  <c r="J167" i="2" s="1" a="1"/>
  <c r="J167" i="2" s="1"/>
  <c r="J168" i="6"/>
  <c r="J168" i="2" s="1" a="1"/>
  <c r="J168" i="2" s="1"/>
  <c r="J169" i="6"/>
  <c r="J169" i="2" s="1" a="1"/>
  <c r="J169" i="2" s="1"/>
  <c r="J170" i="6"/>
  <c r="J170" i="2" s="1" a="1"/>
  <c r="J170" i="2" s="1"/>
  <c r="J171" i="6"/>
  <c r="J171" i="2" s="1" a="1"/>
  <c r="J171" i="2" s="1"/>
  <c r="J172" i="6"/>
  <c r="J172" i="2" s="1" a="1"/>
  <c r="J172" i="2" s="1"/>
  <c r="J173" i="6"/>
  <c r="J173" i="2" s="1" a="1"/>
  <c r="J173" i="2" s="1"/>
  <c r="J174" i="6"/>
  <c r="J174" i="2" s="1" a="1"/>
  <c r="J174" i="2" s="1"/>
  <c r="J175" i="6"/>
  <c r="J175" i="2" s="1" a="1"/>
  <c r="J175" i="2" s="1"/>
  <c r="J176" i="6"/>
  <c r="J176" i="2" s="1" a="1"/>
  <c r="J176" i="2" s="1"/>
  <c r="J177" i="6"/>
  <c r="J177" i="2" s="1" a="1"/>
  <c r="J177" i="2" s="1"/>
  <c r="J178" i="6"/>
  <c r="J178" i="2" s="1" a="1"/>
  <c r="J178" i="2" s="1"/>
  <c r="J179" i="6"/>
  <c r="J179" i="2" s="1" a="1"/>
  <c r="J179" i="2" s="1"/>
  <c r="J180" i="6"/>
  <c r="J180" i="2" s="1" a="1"/>
  <c r="J180" i="2" s="1"/>
  <c r="J181" i="6"/>
  <c r="J181" i="2" s="1" a="1"/>
  <c r="J181" i="2" s="1"/>
  <c r="J182" i="6"/>
  <c r="J182" i="2" s="1" a="1"/>
  <c r="J182" i="2" s="1"/>
  <c r="J183" i="6"/>
  <c r="J183" i="2" s="1" a="1"/>
  <c r="J183" i="2" s="1"/>
  <c r="J184" i="6"/>
  <c r="J184" i="2" s="1" a="1"/>
  <c r="J184" i="2" s="1"/>
  <c r="J185" i="6"/>
  <c r="J185" i="2" s="1" a="1"/>
  <c r="J185" i="2" s="1"/>
  <c r="J186" i="6"/>
  <c r="J186" i="2" s="1" a="1"/>
  <c r="J186" i="2" s="1"/>
  <c r="J187" i="6"/>
  <c r="J187" i="2" s="1" a="1"/>
  <c r="J187" i="2" s="1"/>
  <c r="J188" i="6"/>
  <c r="J188" i="2" s="1" a="1"/>
  <c r="J188" i="2" s="1"/>
  <c r="J189" i="6"/>
  <c r="J189" i="2" s="1" a="1"/>
  <c r="J189" i="2" s="1"/>
  <c r="J190" i="6"/>
  <c r="J190" i="2" s="1" a="1"/>
  <c r="J190" i="2" s="1"/>
  <c r="J191" i="6"/>
  <c r="J191" i="2" s="1" a="1"/>
  <c r="J191" i="2" s="1"/>
  <c r="J192" i="6"/>
  <c r="J192" i="2" s="1" a="1"/>
  <c r="J192" i="2" s="1"/>
  <c r="J193" i="6"/>
  <c r="J193" i="2" s="1" a="1"/>
  <c r="J193" i="2" s="1"/>
  <c r="J194" i="6"/>
  <c r="J194" i="2" s="1" a="1"/>
  <c r="J194" i="2" s="1"/>
  <c r="J195" i="6"/>
  <c r="J195" i="2" s="1" a="1"/>
  <c r="J195" i="2" s="1"/>
  <c r="J196" i="6"/>
  <c r="J196" i="2" s="1" a="1"/>
  <c r="J196" i="2" s="1"/>
  <c r="J197" i="6"/>
  <c r="J197" i="2" s="1" a="1"/>
  <c r="J197" i="2" s="1"/>
  <c r="J198" i="6"/>
  <c r="J198" i="2" s="1" a="1"/>
  <c r="J198" i="2" s="1"/>
  <c r="J199" i="6"/>
  <c r="J199" i="2" s="1" a="1"/>
  <c r="J199" i="2" s="1"/>
  <c r="J200" i="6"/>
  <c r="J200" i="2" s="1" a="1"/>
  <c r="J200" i="2" s="1"/>
  <c r="J201" i="6"/>
  <c r="J201" i="2" s="1" a="1"/>
  <c r="J201" i="2" s="1"/>
  <c r="J202" i="6"/>
  <c r="J202" i="2" s="1" a="1"/>
  <c r="J202" i="2" s="1"/>
  <c r="J203" i="6"/>
  <c r="J203" i="2" s="1" a="1"/>
  <c r="J203" i="2" s="1"/>
  <c r="J204" i="6"/>
  <c r="J204" i="2" s="1" a="1"/>
  <c r="J204" i="2" s="1"/>
  <c r="J205" i="6"/>
  <c r="J205" i="2" s="1" a="1"/>
  <c r="J205" i="2" s="1"/>
  <c r="J206" i="6"/>
  <c r="J206" i="2" s="1" a="1"/>
  <c r="J206" i="2" s="1"/>
  <c r="J207" i="6"/>
  <c r="J207" i="2" s="1" a="1"/>
  <c r="J207" i="2" s="1"/>
  <c r="J208" i="6"/>
  <c r="J208" i="2" s="1" a="1"/>
  <c r="J208" i="2" s="1"/>
  <c r="J209" i="6"/>
  <c r="J209" i="2" s="1" a="1"/>
  <c r="J209" i="2" s="1"/>
  <c r="J210" i="6"/>
  <c r="J210" i="2" s="1" a="1"/>
  <c r="J210" i="2" s="1"/>
  <c r="J211" i="6"/>
  <c r="J211" i="2" s="1" a="1"/>
  <c r="J211" i="2" s="1"/>
  <c r="J212" i="6"/>
  <c r="J212" i="2" s="1" a="1"/>
  <c r="J212" i="2" s="1"/>
  <c r="J213" i="6"/>
  <c r="J213" i="2" s="1" a="1"/>
  <c r="J213" i="2" s="1"/>
  <c r="J214" i="6"/>
  <c r="J214" i="2" s="1" a="1"/>
  <c r="J214" i="2" s="1"/>
  <c r="J215" i="6"/>
  <c r="J215" i="2" s="1" a="1"/>
  <c r="J215" i="2" s="1"/>
  <c r="J216" i="6"/>
  <c r="J216" i="2" s="1" a="1"/>
  <c r="J216" i="2" s="1"/>
  <c r="J217" i="6"/>
  <c r="J217" i="2" s="1" a="1"/>
  <c r="J217" i="2" s="1"/>
  <c r="J218" i="6"/>
  <c r="J218" i="2" s="1" a="1"/>
  <c r="J218" i="2" s="1"/>
  <c r="J219" i="6"/>
  <c r="J219" i="2" s="1" a="1"/>
  <c r="J219" i="2" s="1"/>
  <c r="J220" i="6"/>
  <c r="J220" i="2" s="1" a="1"/>
  <c r="J220" i="2" s="1"/>
  <c r="J221" i="6"/>
  <c r="J221" i="2" s="1" a="1"/>
  <c r="J221" i="2" s="1"/>
  <c r="J222" i="6"/>
  <c r="J222" i="2" s="1" a="1"/>
  <c r="J222" i="2" s="1"/>
  <c r="J223" i="6"/>
  <c r="J223" i="2" s="1" a="1"/>
  <c r="J223" i="2" s="1"/>
  <c r="J224" i="6"/>
  <c r="J224" i="2" s="1" a="1"/>
  <c r="J224" i="2" s="1"/>
  <c r="J225" i="6"/>
  <c r="J225" i="2" s="1" a="1"/>
  <c r="J225" i="2" s="1"/>
  <c r="J226" i="6"/>
  <c r="J226" i="2" s="1" a="1"/>
  <c r="J226" i="2" s="1"/>
  <c r="J227" i="6"/>
  <c r="J227" i="2" s="1" a="1"/>
  <c r="J227" i="2" s="1"/>
  <c r="J228" i="6"/>
  <c r="J228" i="2" s="1" a="1"/>
  <c r="J228" i="2" s="1"/>
  <c r="J229" i="6"/>
  <c r="J229" i="2" s="1" a="1"/>
  <c r="J229" i="2" s="1"/>
  <c r="J230" i="6"/>
  <c r="J230" i="2" s="1" a="1"/>
  <c r="J230" i="2" s="1"/>
  <c r="J231" i="6"/>
  <c r="J231" i="2" s="1" a="1"/>
  <c r="J231" i="2" s="1"/>
  <c r="J232" i="6"/>
  <c r="J232" i="2" s="1" a="1"/>
  <c r="J232" i="2" s="1"/>
  <c r="J233" i="6"/>
  <c r="J233" i="2" s="1" a="1"/>
  <c r="J233" i="2" s="1"/>
  <c r="J234" i="6"/>
  <c r="J234" i="2" s="1" a="1"/>
  <c r="J234" i="2" s="1"/>
  <c r="J235" i="6"/>
  <c r="J235" i="2" s="1" a="1"/>
  <c r="J235" i="2" s="1"/>
  <c r="J236" i="6"/>
  <c r="J236" i="2" s="1" a="1"/>
  <c r="J236" i="2" s="1"/>
  <c r="J237" i="6"/>
  <c r="J237" i="2" s="1" a="1"/>
  <c r="J237" i="2" s="1"/>
  <c r="J238" i="6"/>
  <c r="J238" i="2" s="1" a="1"/>
  <c r="J238" i="2" s="1"/>
  <c r="J239" i="6"/>
  <c r="J239" i="2" s="1" a="1"/>
  <c r="J239" i="2" s="1"/>
  <c r="J240" i="6"/>
  <c r="J240" i="2" s="1" a="1"/>
  <c r="J240" i="2" s="1"/>
  <c r="J241" i="6"/>
  <c r="J241" i="2" s="1" a="1"/>
  <c r="J241" i="2" s="1"/>
  <c r="J242" i="6"/>
  <c r="J242" i="2" s="1" a="1"/>
  <c r="J242" i="2" s="1"/>
  <c r="J243" i="6"/>
  <c r="J243" i="2" s="1" a="1"/>
  <c r="J243" i="2" s="1"/>
  <c r="J244" i="6"/>
  <c r="J244" i="2" s="1" a="1"/>
  <c r="J244" i="2" s="1"/>
  <c r="J245" i="6"/>
  <c r="J245" i="2" s="1" a="1"/>
  <c r="J245" i="2" s="1"/>
  <c r="J78" i="6"/>
  <c r="J78" i="2" s="1" a="1"/>
  <c r="J78" i="2" s="1"/>
  <c r="J79" i="6"/>
  <c r="J79" i="2" s="1" a="1"/>
  <c r="J79" i="2" s="1"/>
  <c r="J80" i="6"/>
  <c r="J80" i="2" s="1" a="1"/>
  <c r="J80" i="2" s="1"/>
  <c r="J81" i="6"/>
  <c r="J81" i="2" s="1" a="1"/>
  <c r="J81" i="2" s="1"/>
  <c r="J82" i="6"/>
  <c r="J82" i="2" s="1" a="1"/>
  <c r="J82" i="2" s="1"/>
  <c r="J83" i="6"/>
  <c r="J83" i="2" s="1" a="1"/>
  <c r="J83" i="2" s="1"/>
  <c r="J84" i="6"/>
  <c r="J84" i="2" s="1" a="1"/>
  <c r="J84" i="2" s="1"/>
  <c r="J85" i="6"/>
  <c r="J85" i="2" s="1" a="1"/>
  <c r="J85" i="2" s="1"/>
  <c r="J86" i="6"/>
  <c r="J86" i="2" s="1" a="1"/>
  <c r="J86" i="2" s="1"/>
  <c r="J87" i="6"/>
  <c r="J87" i="2" s="1" a="1"/>
  <c r="J87" i="2" s="1"/>
  <c r="J88" i="6"/>
  <c r="J88" i="2" s="1" a="1"/>
  <c r="J88" i="2" s="1"/>
  <c r="J89" i="6"/>
  <c r="J89" i="2" s="1" a="1"/>
  <c r="J89" i="2" s="1"/>
  <c r="J90" i="6"/>
  <c r="J90" i="2" s="1" a="1"/>
  <c r="J90" i="2" s="1"/>
  <c r="J91" i="6"/>
  <c r="J91" i="2" s="1" a="1"/>
  <c r="J91" i="2" s="1"/>
  <c r="J92" i="6"/>
  <c r="J92" i="2" s="1" a="1"/>
  <c r="J92" i="2" s="1"/>
  <c r="J93" i="6"/>
  <c r="J93" i="2" s="1" a="1"/>
  <c r="J93" i="2" s="1"/>
  <c r="J94" i="6"/>
  <c r="J94" i="2" s="1" a="1"/>
  <c r="J94" i="2" s="1"/>
  <c r="J95" i="6"/>
  <c r="J95" i="2" s="1" a="1"/>
  <c r="J95" i="2" s="1"/>
  <c r="J96" i="6"/>
  <c r="J96" i="2" s="1" a="1"/>
  <c r="J96" i="2" s="1"/>
  <c r="J97" i="6"/>
  <c r="J97" i="2" s="1" a="1"/>
  <c r="J97" i="2" s="1"/>
  <c r="J98" i="6"/>
  <c r="J98" i="2" s="1" a="1"/>
  <c r="J98" i="2" s="1"/>
  <c r="J99" i="6"/>
  <c r="J99" i="2" s="1" a="1"/>
  <c r="J99" i="2" s="1"/>
  <c r="J100" i="6"/>
  <c r="J100" i="2" s="1" a="1"/>
  <c r="J100" i="2" s="1"/>
  <c r="J101" i="6"/>
  <c r="J101" i="2" s="1" a="1"/>
  <c r="J101" i="2" s="1"/>
  <c r="J102" i="6"/>
  <c r="J102" i="2" s="1" a="1"/>
  <c r="J102" i="2" s="1"/>
  <c r="J103" i="6"/>
  <c r="J103" i="2" s="1" a="1"/>
  <c r="J103" i="2" s="1"/>
  <c r="J104" i="6"/>
  <c r="J104" i="2" s="1" a="1"/>
  <c r="J104" i="2" s="1"/>
  <c r="J105" i="6"/>
  <c r="J105" i="2" s="1" a="1"/>
  <c r="J105" i="2" s="1"/>
  <c r="J106" i="6"/>
  <c r="J106" i="2" s="1" a="1"/>
  <c r="J106" i="2" s="1"/>
  <c r="J107" i="6"/>
  <c r="J107" i="2" s="1" a="1"/>
  <c r="J107" i="2" s="1"/>
  <c r="J108" i="6"/>
  <c r="J108" i="2" s="1" a="1"/>
  <c r="J108" i="2" s="1"/>
  <c r="J109" i="6"/>
  <c r="J109" i="2" s="1" a="1"/>
  <c r="J109" i="2" s="1"/>
  <c r="J110" i="6"/>
  <c r="J110" i="2" s="1" a="1"/>
  <c r="J110" i="2" s="1"/>
  <c r="J111" i="6"/>
  <c r="J111" i="2" s="1" a="1"/>
  <c r="J111" i="2" s="1"/>
  <c r="J112" i="6"/>
  <c r="J112" i="2" s="1" a="1"/>
  <c r="J112" i="2" s="1"/>
  <c r="J113" i="6"/>
  <c r="J113" i="2" s="1" a="1"/>
  <c r="J113" i="2" s="1"/>
  <c r="J114" i="6"/>
  <c r="J114" i="2" s="1" a="1"/>
  <c r="J114" i="2" s="1"/>
  <c r="J115" i="6"/>
  <c r="J115" i="2" s="1" a="1"/>
  <c r="J115" i="2" s="1"/>
  <c r="J116" i="6"/>
  <c r="J116" i="2" s="1" a="1"/>
  <c r="J116" i="2" s="1"/>
  <c r="J117" i="6"/>
  <c r="J117" i="2" s="1" a="1"/>
  <c r="J117" i="2" s="1"/>
  <c r="J118" i="6"/>
  <c r="J118" i="2" s="1" a="1"/>
  <c r="J118" i="2" s="1"/>
  <c r="J119" i="6"/>
  <c r="J119" i="2" s="1" a="1"/>
  <c r="J119" i="2" s="1"/>
  <c r="J120" i="6"/>
  <c r="J120" i="2" s="1" a="1"/>
  <c r="J120" i="2" s="1"/>
  <c r="J121" i="6"/>
  <c r="J121" i="2" s="1" a="1"/>
  <c r="J121" i="2" s="1"/>
  <c r="J122" i="6"/>
  <c r="J122" i="2" s="1" a="1"/>
  <c r="J122" i="2" s="1"/>
  <c r="J123" i="6"/>
  <c r="J123" i="2" s="1" a="1"/>
  <c r="J123" i="2" s="1"/>
  <c r="J124" i="6"/>
  <c r="J124" i="2" s="1" a="1"/>
  <c r="J124" i="2" s="1"/>
  <c r="J125" i="6"/>
  <c r="J125" i="2" s="1" a="1"/>
  <c r="J125" i="2" s="1"/>
  <c r="J126" i="6"/>
  <c r="J126" i="2" s="1" a="1"/>
  <c r="J126" i="2" s="1"/>
  <c r="J127" i="6"/>
  <c r="J127" i="2" s="1" a="1"/>
  <c r="J127" i="2" s="1"/>
  <c r="J128" i="6"/>
  <c r="J128" i="2" s="1" a="1"/>
  <c r="J128" i="2" s="1"/>
  <c r="J129" i="6"/>
  <c r="J129" i="2" s="1" a="1"/>
  <c r="J129" i="2" s="1"/>
  <c r="J130" i="6"/>
  <c r="J130" i="2" s="1" a="1"/>
  <c r="J130" i="2" s="1"/>
  <c r="J131" i="6"/>
  <c r="J131" i="2" s="1" a="1"/>
  <c r="J131" i="2" s="1"/>
  <c r="J132" i="6"/>
  <c r="J132" i="2" s="1" a="1"/>
  <c r="J132" i="2" s="1"/>
  <c r="J133" i="6"/>
  <c r="J133" i="2" s="1" a="1"/>
  <c r="J133" i="2" s="1"/>
  <c r="J134" i="6"/>
  <c r="J134" i="2" s="1" a="1"/>
  <c r="J134" i="2" s="1"/>
  <c r="J135" i="6"/>
  <c r="J135" i="2" s="1" a="1"/>
  <c r="J135" i="2" s="1"/>
  <c r="J136" i="6"/>
  <c r="J136" i="2" s="1" a="1"/>
  <c r="J136" i="2" s="1"/>
  <c r="J137" i="6"/>
  <c r="J137" i="2" s="1" a="1"/>
  <c r="J137" i="2" s="1"/>
  <c r="J138" i="6"/>
  <c r="J138" i="2" s="1" a="1"/>
  <c r="J138" i="2" s="1"/>
  <c r="J139" i="6"/>
  <c r="J139" i="2" s="1" a="1"/>
  <c r="J139" i="2" s="1"/>
  <c r="J140" i="6"/>
  <c r="J140" i="2" s="1" a="1"/>
  <c r="J140" i="2" s="1"/>
  <c r="J141" i="6"/>
  <c r="J141" i="2" s="1" a="1"/>
  <c r="J141" i="2" s="1"/>
  <c r="J142" i="6"/>
  <c r="J142" i="2" s="1" a="1"/>
  <c r="J142" i="2" s="1"/>
  <c r="J143" i="6"/>
  <c r="J143" i="2" s="1" a="1"/>
  <c r="J143" i="2" s="1"/>
  <c r="J144" i="6"/>
  <c r="J144" i="2" s="1" a="1"/>
  <c r="J144" i="2" s="1"/>
  <c r="J145" i="6"/>
  <c r="J145" i="2" s="1" a="1"/>
  <c r="J145" i="2" s="1"/>
  <c r="J146" i="6"/>
  <c r="J146" i="2" s="1" a="1"/>
  <c r="J146" i="2" s="1"/>
  <c r="J147" i="6"/>
  <c r="J147" i="2" s="1" a="1"/>
  <c r="J147" i="2" s="1"/>
  <c r="J148" i="6"/>
  <c r="J148" i="2" s="1" a="1"/>
  <c r="J148" i="2" s="1"/>
  <c r="J149" i="6"/>
  <c r="J149" i="2" s="1" a="1"/>
  <c r="J149" i="2" s="1"/>
  <c r="J150" i="6"/>
  <c r="J150" i="2" s="1" a="1"/>
  <c r="J150" i="2" s="1"/>
  <c r="J151" i="6"/>
  <c r="J151" i="2" s="1" a="1"/>
  <c r="J151" i="2" s="1"/>
  <c r="J152" i="6"/>
  <c r="J152" i="2" s="1" a="1"/>
  <c r="J152" i="2" s="1"/>
  <c r="J153" i="6"/>
  <c r="J153" i="2" s="1" a="1"/>
  <c r="J153" i="2" s="1"/>
  <c r="J154" i="6"/>
  <c r="J154" i="2" s="1" a="1"/>
  <c r="J154" i="2" s="1"/>
  <c r="J155" i="6"/>
  <c r="J155" i="2" s="1" a="1"/>
  <c r="J155" i="2" s="1"/>
  <c r="J156" i="6"/>
  <c r="J156" i="2" s="1" a="1"/>
  <c r="J156" i="2" s="1"/>
  <c r="J157" i="6"/>
  <c r="J157" i="2" s="1" a="1"/>
  <c r="J157" i="2" s="1"/>
  <c r="J158" i="6"/>
  <c r="J158" i="2" s="1" a="1"/>
  <c r="J158" i="2" s="1"/>
  <c r="J10" i="6"/>
  <c r="J11" i="6"/>
  <c r="J10" i="2" s="1" a="1"/>
  <c r="J10" i="2" s="1"/>
  <c r="J12" i="6"/>
  <c r="J11" i="2" s="1" a="1"/>
  <c r="J11" i="2" s="1"/>
  <c r="J13" i="6"/>
  <c r="J12" i="2" s="1" a="1"/>
  <c r="J12" i="2" s="1"/>
  <c r="J14" i="6"/>
  <c r="J13" i="2" s="1" a="1"/>
  <c r="J13" i="2" s="1"/>
  <c r="J15" i="6"/>
  <c r="J14" i="2" s="1" a="1"/>
  <c r="J14" i="2" s="1"/>
  <c r="J16" i="6"/>
  <c r="J15" i="2" s="1" a="1"/>
  <c r="J15" i="2" s="1"/>
  <c r="J17" i="6"/>
  <c r="J16" i="2" s="1" a="1"/>
  <c r="J16" i="2" s="1"/>
  <c r="J18" i="6"/>
  <c r="J19" i="6"/>
  <c r="J18" i="2" s="1" a="1"/>
  <c r="J18" i="2" s="1"/>
  <c r="J20" i="6"/>
  <c r="J19" i="2" s="1" a="1"/>
  <c r="J19" i="2" s="1"/>
  <c r="J21" i="6"/>
  <c r="J20" i="2" s="1" a="1"/>
  <c r="J20" i="2" s="1"/>
  <c r="J22" i="6"/>
  <c r="J21" i="2" s="1" a="1"/>
  <c r="J21" i="2" s="1"/>
  <c r="J23" i="6"/>
  <c r="J22" i="2" s="1" a="1"/>
  <c r="J22" i="2" s="1"/>
  <c r="J24" i="6"/>
  <c r="J23" i="2" s="1" a="1"/>
  <c r="J23" i="2" s="1"/>
  <c r="J25" i="6"/>
  <c r="J24" i="2" s="1" a="1"/>
  <c r="J24" i="2" s="1"/>
  <c r="J26" i="6"/>
  <c r="J25" i="2" s="1" a="1"/>
  <c r="J25" i="2" s="1"/>
  <c r="J27" i="6"/>
  <c r="J26" i="2" s="1" a="1"/>
  <c r="J26" i="2" s="1"/>
  <c r="J28" i="6"/>
  <c r="J27" i="2" s="1" a="1"/>
  <c r="J27" i="2" s="1"/>
  <c r="J29" i="6"/>
  <c r="J28" i="2" s="1" a="1"/>
  <c r="J28" i="2" s="1"/>
  <c r="J30" i="6"/>
  <c r="J29" i="2" s="1" a="1"/>
  <c r="J29" i="2" s="1"/>
  <c r="J31" i="6"/>
  <c r="J30" i="2" s="1" a="1"/>
  <c r="J30" i="2" s="1"/>
  <c r="J32" i="6"/>
  <c r="J31" i="2" s="1" a="1"/>
  <c r="J31" i="2" s="1"/>
  <c r="J33" i="6"/>
  <c r="J32" i="2" s="1" a="1"/>
  <c r="J32" i="2" s="1"/>
  <c r="J34" i="6"/>
  <c r="J35" i="6"/>
  <c r="J34" i="2" s="1" a="1"/>
  <c r="J34" i="2" s="1"/>
  <c r="J36" i="6"/>
  <c r="J35" i="2" s="1" a="1"/>
  <c r="J35" i="2" s="1"/>
  <c r="J37" i="6"/>
  <c r="J36" i="2" s="1" a="1"/>
  <c r="J36" i="2" s="1"/>
  <c r="J38" i="6"/>
  <c r="J37" i="2" s="1" a="1"/>
  <c r="J37" i="2" s="1"/>
  <c r="J39" i="6"/>
  <c r="J38" i="2" s="1" a="1"/>
  <c r="J38" i="2" s="1"/>
  <c r="J40" i="6"/>
  <c r="J39" i="2" s="1" a="1"/>
  <c r="J39" i="2" s="1"/>
  <c r="J41" i="6"/>
  <c r="J40" i="2" s="1" a="1"/>
  <c r="J40" i="2" s="1"/>
  <c r="J42" i="6"/>
  <c r="J41" i="2" s="1" a="1"/>
  <c r="J41" i="2" s="1"/>
  <c r="J43" i="6"/>
  <c r="J42" i="2" s="1" a="1"/>
  <c r="J42" i="2" s="1"/>
  <c r="J44" i="6"/>
  <c r="J43" i="2" s="1" a="1"/>
  <c r="J43" i="2" s="1"/>
  <c r="J45" i="6"/>
  <c r="J44" i="2" s="1" a="1"/>
  <c r="J44" i="2" s="1"/>
  <c r="J46" i="6"/>
  <c r="J45" i="2" s="1" a="1"/>
  <c r="J45" i="2" s="1"/>
  <c r="J47" i="6"/>
  <c r="J46" i="2" s="1" a="1"/>
  <c r="J46" i="2" s="1"/>
  <c r="J48" i="6"/>
  <c r="J47" i="2" s="1" a="1"/>
  <c r="J47" i="2" s="1"/>
  <c r="J49" i="6"/>
  <c r="J48" i="2" s="1" a="1"/>
  <c r="J48" i="2" s="1"/>
  <c r="J50" i="6"/>
  <c r="J49" i="2" s="1" a="1"/>
  <c r="J49" i="2" s="1"/>
  <c r="J51" i="6"/>
  <c r="J50" i="2" s="1" a="1"/>
  <c r="J50" i="2" s="1"/>
  <c r="J52" i="6"/>
  <c r="J51" i="2" s="1" a="1"/>
  <c r="J51" i="2" s="1"/>
  <c r="J54" i="6"/>
  <c r="J53" i="2" s="1" a="1"/>
  <c r="J53" i="2" s="1"/>
  <c r="J55" i="6"/>
  <c r="J54" i="2" s="1" a="1"/>
  <c r="J54" i="2" s="1"/>
  <c r="J57" i="6"/>
  <c r="J56" i="2" s="1" a="1"/>
  <c r="J56" i="2" s="1"/>
  <c r="J58" i="6"/>
  <c r="J57" i="2" s="1" a="1"/>
  <c r="J57" i="2" s="1"/>
  <c r="J59" i="6"/>
  <c r="J58" i="2" s="1" a="1"/>
  <c r="J58" i="2" s="1"/>
  <c r="J60" i="6"/>
  <c r="J59" i="2" s="1" a="1"/>
  <c r="J59" i="2" s="1"/>
  <c r="J61" i="6"/>
  <c r="J60" i="2" s="1" a="1"/>
  <c r="J60" i="2" s="1"/>
  <c r="J62" i="6"/>
  <c r="J63" i="6"/>
  <c r="J63" i="2" s="1" a="1"/>
  <c r="J63" i="2" s="1"/>
  <c r="J64" i="6"/>
  <c r="J64" i="2" s="1" a="1"/>
  <c r="J64" i="2" s="1"/>
  <c r="J65" i="6"/>
  <c r="J65" i="2" s="1" a="1"/>
  <c r="J65" i="2" s="1"/>
  <c r="J66" i="6"/>
  <c r="J66" i="2" s="1" a="1"/>
  <c r="J66" i="2" s="1"/>
  <c r="J67" i="6"/>
  <c r="J67" i="2" s="1" a="1"/>
  <c r="J67" i="2" s="1"/>
  <c r="J68" i="6"/>
  <c r="J68" i="2" s="1" a="1"/>
  <c r="J68" i="2" s="1"/>
  <c r="J69" i="6"/>
  <c r="J69" i="2" s="1" a="1"/>
  <c r="J69" i="2" s="1"/>
  <c r="J70" i="6"/>
  <c r="J70" i="2" s="1" a="1"/>
  <c r="J70" i="2" s="1"/>
  <c r="J71" i="6"/>
  <c r="J71" i="2" s="1" a="1"/>
  <c r="J71" i="2" s="1"/>
  <c r="J72" i="6"/>
  <c r="J72" i="2" s="1" a="1"/>
  <c r="J72" i="2" s="1"/>
  <c r="J73" i="6"/>
  <c r="J73" i="2" s="1" a="1"/>
  <c r="J73" i="2" s="1"/>
  <c r="J74" i="6"/>
  <c r="J74" i="2" s="1" a="1"/>
  <c r="J74" i="2" s="1"/>
  <c r="J75" i="6"/>
  <c r="J75" i="2" s="1" a="1"/>
  <c r="J75" i="2" s="1"/>
  <c r="J76" i="6"/>
  <c r="J76" i="2" s="1" a="1"/>
  <c r="J76" i="2" s="1"/>
  <c r="J77" i="6"/>
  <c r="J77" i="2" s="1" a="1"/>
  <c r="J77" i="2" s="1"/>
  <c r="J7" i="6"/>
  <c r="J6" i="2" s="1" a="1"/>
  <c r="J6" i="2" s="1"/>
  <c r="J8" i="6"/>
  <c r="J7" i="2" s="1" a="1"/>
  <c r="J7" i="2" s="1"/>
  <c r="J9" i="6"/>
  <c r="J8" i="2" s="1" a="1"/>
  <c r="J8" i="2" s="1"/>
  <c r="L40" i="3"/>
  <c r="L41" i="3"/>
  <c r="L71" i="3"/>
  <c r="L72" i="3"/>
  <c r="L75" i="3"/>
  <c r="L76" i="3"/>
  <c r="L79" i="3"/>
  <c r="L80" i="3"/>
  <c r="L82" i="3"/>
  <c r="L83" i="3"/>
  <c r="L134" i="3"/>
  <c r="L135" i="3"/>
  <c r="L150" i="3"/>
  <c r="L151" i="3"/>
  <c r="L173" i="3"/>
  <c r="L174" i="3"/>
  <c r="G6" i="3"/>
  <c r="I6" i="3"/>
  <c r="G7" i="3"/>
  <c r="G8" i="3"/>
  <c r="I8" i="3"/>
  <c r="G9" i="3"/>
  <c r="I9" i="3"/>
  <c r="G10" i="3"/>
  <c r="I10" i="3"/>
  <c r="G11" i="3"/>
  <c r="I11" i="3"/>
  <c r="G12" i="3"/>
  <c r="I12" i="3"/>
  <c r="G13" i="3"/>
  <c r="I13" i="3"/>
  <c r="G14" i="3"/>
  <c r="I14" i="3"/>
  <c r="G15" i="3"/>
  <c r="I15" i="3"/>
  <c r="G16" i="3"/>
  <c r="I16" i="3"/>
  <c r="G17" i="3"/>
  <c r="I17" i="3"/>
  <c r="G18" i="3"/>
  <c r="I18" i="3"/>
  <c r="G19" i="3"/>
  <c r="I19" i="3"/>
  <c r="G20" i="3"/>
  <c r="I20" i="3"/>
  <c r="G21" i="3"/>
  <c r="I21" i="3"/>
  <c r="G22" i="3"/>
  <c r="I22" i="3"/>
  <c r="G23" i="3"/>
  <c r="I23" i="3"/>
  <c r="G24" i="3"/>
  <c r="I24" i="3"/>
  <c r="G25" i="3"/>
  <c r="I25" i="3"/>
  <c r="G26" i="3"/>
  <c r="I26" i="3"/>
  <c r="G27" i="3"/>
  <c r="I27" i="3"/>
  <c r="G28" i="3"/>
  <c r="I28" i="3"/>
  <c r="G29" i="3"/>
  <c r="I29" i="3"/>
  <c r="G30" i="3"/>
  <c r="I30" i="3"/>
  <c r="G31" i="3"/>
  <c r="I31" i="3"/>
  <c r="G32" i="3"/>
  <c r="I32" i="3"/>
  <c r="G33" i="3"/>
  <c r="I33" i="3"/>
  <c r="G34" i="3"/>
  <c r="I34" i="3"/>
  <c r="G35" i="3"/>
  <c r="I35" i="3"/>
  <c r="G36" i="3"/>
  <c r="I36" i="3"/>
  <c r="G37" i="3"/>
  <c r="I37" i="3"/>
  <c r="G38" i="3"/>
  <c r="I38" i="3"/>
  <c r="G39" i="3"/>
  <c r="I39" i="3"/>
  <c r="G40" i="3"/>
  <c r="I40" i="3"/>
  <c r="G41" i="3"/>
  <c r="I41" i="3"/>
  <c r="G42" i="3"/>
  <c r="I42" i="3"/>
  <c r="G43" i="3"/>
  <c r="I43" i="3"/>
  <c r="G44" i="3"/>
  <c r="I44" i="3"/>
  <c r="G45" i="3"/>
  <c r="I45" i="3"/>
  <c r="G46" i="3"/>
  <c r="I46" i="3"/>
  <c r="G47" i="3"/>
  <c r="I47" i="3"/>
  <c r="G48" i="3"/>
  <c r="I48" i="3"/>
  <c r="G49" i="3"/>
  <c r="I49" i="3"/>
  <c r="G50" i="3"/>
  <c r="I50" i="3"/>
  <c r="G51" i="3"/>
  <c r="I51" i="3"/>
  <c r="G52" i="3"/>
  <c r="I52" i="3"/>
  <c r="G53" i="3"/>
  <c r="I53" i="3"/>
  <c r="G54" i="3"/>
  <c r="I54" i="3"/>
  <c r="G55" i="3"/>
  <c r="I55" i="3"/>
  <c r="G56" i="3"/>
  <c r="I56" i="3"/>
  <c r="G57" i="3"/>
  <c r="I57" i="3"/>
  <c r="G58" i="3"/>
  <c r="I58" i="3"/>
  <c r="G59" i="3"/>
  <c r="I59" i="3"/>
  <c r="G60" i="3"/>
  <c r="I60" i="3"/>
  <c r="G61" i="3"/>
  <c r="I61" i="3"/>
  <c r="G62" i="3"/>
  <c r="I62" i="3"/>
  <c r="G63" i="3"/>
  <c r="I63" i="3"/>
  <c r="G64" i="3"/>
  <c r="I64" i="3"/>
  <c r="G65" i="3"/>
  <c r="I65" i="3"/>
  <c r="G66" i="3"/>
  <c r="I66" i="3"/>
  <c r="G67" i="3"/>
  <c r="I67" i="3"/>
  <c r="G68" i="3"/>
  <c r="I68" i="3"/>
  <c r="G69" i="3"/>
  <c r="I69" i="3"/>
  <c r="G70" i="3"/>
  <c r="I70" i="3"/>
  <c r="G71" i="3"/>
  <c r="I71" i="3"/>
  <c r="G72" i="3"/>
  <c r="I72" i="3"/>
  <c r="G73" i="3"/>
  <c r="I73" i="3"/>
  <c r="G74" i="3"/>
  <c r="I74" i="3"/>
  <c r="G75" i="3"/>
  <c r="I75" i="3"/>
  <c r="G76" i="3"/>
  <c r="I76" i="3"/>
  <c r="G77" i="3"/>
  <c r="I77" i="3"/>
  <c r="G78" i="3"/>
  <c r="I78" i="3"/>
  <c r="G79" i="3"/>
  <c r="I79" i="3"/>
  <c r="G80" i="3"/>
  <c r="I80" i="3"/>
  <c r="G81" i="3"/>
  <c r="I81" i="3"/>
  <c r="G82" i="3"/>
  <c r="I82" i="3"/>
  <c r="G83" i="3"/>
  <c r="I83" i="3"/>
  <c r="G84" i="3"/>
  <c r="I84" i="3"/>
  <c r="G85" i="3"/>
  <c r="I85" i="3"/>
  <c r="G86" i="3"/>
  <c r="I86" i="3"/>
  <c r="G87" i="3"/>
  <c r="I87" i="3"/>
  <c r="G88" i="3"/>
  <c r="I88" i="3"/>
  <c r="G89" i="3"/>
  <c r="I89" i="3"/>
  <c r="G90" i="3"/>
  <c r="I90" i="3"/>
  <c r="G91" i="3"/>
  <c r="I91" i="3"/>
  <c r="G92" i="3"/>
  <c r="I92" i="3"/>
  <c r="G93" i="3"/>
  <c r="I93" i="3"/>
  <c r="G94" i="3"/>
  <c r="I94" i="3"/>
  <c r="G95" i="3"/>
  <c r="I95" i="3"/>
  <c r="G96" i="3"/>
  <c r="I96" i="3"/>
  <c r="G97" i="3"/>
  <c r="I97" i="3"/>
  <c r="G98" i="3"/>
  <c r="I98" i="3"/>
  <c r="G99" i="3"/>
  <c r="I99" i="3"/>
  <c r="G100" i="3"/>
  <c r="I100" i="3"/>
  <c r="G101" i="3"/>
  <c r="I101" i="3"/>
  <c r="G102" i="3"/>
  <c r="I102" i="3"/>
  <c r="G103" i="3"/>
  <c r="I103" i="3"/>
  <c r="G104" i="3"/>
  <c r="I104" i="3"/>
  <c r="G105" i="3"/>
  <c r="I105" i="3"/>
  <c r="G106" i="3"/>
  <c r="I106" i="3"/>
  <c r="G107" i="3"/>
  <c r="I107" i="3"/>
  <c r="G108" i="3"/>
  <c r="I108" i="3"/>
  <c r="G109" i="3"/>
  <c r="I109" i="3"/>
  <c r="G110" i="3"/>
  <c r="I110" i="3"/>
  <c r="G111" i="3"/>
  <c r="I111" i="3"/>
  <c r="G112" i="3"/>
  <c r="I112" i="3"/>
  <c r="G113" i="3"/>
  <c r="I113" i="3"/>
  <c r="G114" i="3"/>
  <c r="I114" i="3"/>
  <c r="G115" i="3"/>
  <c r="I115" i="3"/>
  <c r="G116" i="3"/>
  <c r="I116" i="3"/>
  <c r="G117" i="3"/>
  <c r="I117" i="3"/>
  <c r="G118" i="3"/>
  <c r="I118" i="3"/>
  <c r="G119" i="3"/>
  <c r="I119" i="3"/>
  <c r="G120" i="3"/>
  <c r="I120" i="3"/>
  <c r="G121" i="3"/>
  <c r="I121" i="3"/>
  <c r="G122" i="3"/>
  <c r="I122" i="3"/>
  <c r="G123" i="3"/>
  <c r="I123" i="3"/>
  <c r="G124" i="3"/>
  <c r="I124" i="3"/>
  <c r="G125" i="3"/>
  <c r="I125" i="3"/>
  <c r="G126" i="3"/>
  <c r="I126" i="3"/>
  <c r="G127" i="3"/>
  <c r="I127" i="3"/>
  <c r="G128" i="3"/>
  <c r="I128" i="3"/>
  <c r="G129" i="3"/>
  <c r="I129" i="3"/>
  <c r="G130" i="3"/>
  <c r="I130" i="3"/>
  <c r="G131" i="3"/>
  <c r="I131" i="3"/>
  <c r="G132" i="3"/>
  <c r="I132" i="3"/>
  <c r="G133" i="3"/>
  <c r="I133" i="3"/>
  <c r="G134" i="3"/>
  <c r="I134" i="3"/>
  <c r="G135" i="3"/>
  <c r="I135" i="3"/>
  <c r="G136" i="3"/>
  <c r="I136" i="3"/>
  <c r="G137" i="3"/>
  <c r="I137" i="3"/>
  <c r="G138" i="3"/>
  <c r="I138" i="3"/>
  <c r="G139" i="3"/>
  <c r="I139" i="3"/>
  <c r="G140" i="3"/>
  <c r="I140" i="3"/>
  <c r="G141" i="3"/>
  <c r="I141" i="3"/>
  <c r="G142" i="3"/>
  <c r="I142" i="3"/>
  <c r="G143" i="3"/>
  <c r="I143" i="3"/>
  <c r="G144" i="3"/>
  <c r="I144" i="3"/>
  <c r="G145" i="3"/>
  <c r="I145" i="3"/>
  <c r="G146" i="3"/>
  <c r="I146" i="3"/>
  <c r="G147" i="3"/>
  <c r="I147" i="3"/>
  <c r="G148" i="3"/>
  <c r="I148" i="3"/>
  <c r="G149" i="3"/>
  <c r="I149" i="3"/>
  <c r="G150" i="3"/>
  <c r="I150" i="3"/>
  <c r="G151" i="3"/>
  <c r="I151" i="3"/>
  <c r="G152" i="3"/>
  <c r="I152" i="3"/>
  <c r="G153" i="3"/>
  <c r="I153" i="3"/>
  <c r="G154" i="3"/>
  <c r="I154" i="3"/>
  <c r="G155" i="3"/>
  <c r="I155" i="3"/>
  <c r="G156" i="3"/>
  <c r="I156" i="3"/>
  <c r="G157" i="3"/>
  <c r="I157" i="3"/>
  <c r="G158" i="3"/>
  <c r="I158" i="3"/>
  <c r="G159" i="3"/>
  <c r="I159" i="3"/>
  <c r="G160" i="3"/>
  <c r="I160" i="3"/>
  <c r="G161" i="3"/>
  <c r="I161" i="3"/>
  <c r="G162" i="3"/>
  <c r="I162" i="3"/>
  <c r="G163" i="3"/>
  <c r="I163" i="3"/>
  <c r="G164" i="3"/>
  <c r="I164" i="3"/>
  <c r="G165" i="3"/>
  <c r="I165" i="3"/>
  <c r="G166" i="3"/>
  <c r="I166" i="3"/>
  <c r="G167" i="3"/>
  <c r="I167" i="3"/>
  <c r="G168" i="3"/>
  <c r="I168" i="3"/>
  <c r="G169" i="3"/>
  <c r="I169" i="3"/>
  <c r="G170" i="3"/>
  <c r="I170" i="3"/>
  <c r="G171" i="3"/>
  <c r="I171" i="3"/>
  <c r="G172" i="3"/>
  <c r="I172" i="3"/>
  <c r="G173" i="3"/>
  <c r="I173" i="3"/>
  <c r="G174" i="3"/>
  <c r="I174" i="3"/>
  <c r="G175" i="3"/>
  <c r="I175" i="3"/>
  <c r="G176" i="3"/>
  <c r="I176" i="3"/>
  <c r="G177" i="3"/>
  <c r="I177" i="3"/>
  <c r="G178" i="3"/>
  <c r="I178" i="3"/>
  <c r="G179" i="3"/>
  <c r="I179" i="3"/>
  <c r="G180" i="3"/>
  <c r="I180" i="3"/>
  <c r="G181" i="3"/>
  <c r="I181" i="3"/>
  <c r="G182" i="3"/>
  <c r="I182" i="3"/>
  <c r="G183" i="3"/>
  <c r="I183" i="3"/>
  <c r="G184" i="3"/>
  <c r="I184" i="3"/>
  <c r="G185" i="3"/>
  <c r="I185" i="3"/>
  <c r="G186" i="3"/>
  <c r="I186" i="3"/>
  <c r="G187" i="3"/>
  <c r="I187" i="3"/>
  <c r="G188" i="3"/>
  <c r="I188" i="3"/>
  <c r="G189" i="3"/>
  <c r="I189" i="3"/>
  <c r="G190" i="3"/>
  <c r="I190" i="3"/>
  <c r="G191" i="3"/>
  <c r="I191" i="3"/>
  <c r="G192" i="3"/>
  <c r="I192" i="3"/>
  <c r="G193" i="3"/>
  <c r="I193" i="3"/>
  <c r="G194" i="3"/>
  <c r="I194" i="3"/>
  <c r="G195" i="3"/>
  <c r="I195" i="3"/>
  <c r="G196" i="3"/>
  <c r="I196" i="3"/>
  <c r="G197" i="3"/>
  <c r="I197" i="3"/>
  <c r="G198" i="3"/>
  <c r="I198" i="3"/>
  <c r="G199" i="3"/>
  <c r="I199" i="3"/>
  <c r="G200" i="3"/>
  <c r="I200" i="3"/>
  <c r="G201" i="3"/>
  <c r="I201" i="3"/>
  <c r="G202" i="3"/>
  <c r="I202" i="3"/>
  <c r="G203" i="3"/>
  <c r="I203" i="3"/>
  <c r="G204" i="3"/>
  <c r="I204" i="3"/>
  <c r="G205" i="3"/>
  <c r="I205" i="3"/>
  <c r="I5" i="3"/>
  <c r="C6" i="3"/>
  <c r="D6" i="3"/>
  <c r="D7" i="3"/>
  <c r="C8" i="3"/>
  <c r="D8" i="3"/>
  <c r="C9" i="3"/>
  <c r="D9" i="3"/>
  <c r="C10" i="3"/>
  <c r="D10" i="3"/>
  <c r="C11" i="3"/>
  <c r="D11" i="3"/>
  <c r="C12" i="3"/>
  <c r="D12" i="3"/>
  <c r="C13" i="3"/>
  <c r="D13" i="3"/>
  <c r="C14" i="3"/>
  <c r="D14" i="3"/>
  <c r="C15" i="3"/>
  <c r="D15" i="3"/>
  <c r="C16" i="3"/>
  <c r="D16" i="3"/>
  <c r="C17" i="3"/>
  <c r="D17" i="3"/>
  <c r="C18" i="3"/>
  <c r="D18" i="3"/>
  <c r="C19" i="3"/>
  <c r="D19" i="3"/>
  <c r="C20" i="3"/>
  <c r="D20" i="3"/>
  <c r="C21" i="3"/>
  <c r="D21" i="3"/>
  <c r="C22" i="3"/>
  <c r="D22" i="3"/>
  <c r="C23" i="3"/>
  <c r="D23" i="3"/>
  <c r="C24" i="3"/>
  <c r="D24" i="3"/>
  <c r="C25" i="3"/>
  <c r="D25" i="3"/>
  <c r="C26" i="3"/>
  <c r="D26" i="3"/>
  <c r="C27" i="3"/>
  <c r="D27" i="3"/>
  <c r="C28" i="3"/>
  <c r="D28" i="3"/>
  <c r="C29" i="3"/>
  <c r="D29" i="3"/>
  <c r="C30" i="3"/>
  <c r="D30" i="3"/>
  <c r="C31" i="3"/>
  <c r="D31" i="3"/>
  <c r="C32" i="3"/>
  <c r="D32" i="3"/>
  <c r="C33" i="3"/>
  <c r="D33" i="3"/>
  <c r="C34" i="3"/>
  <c r="D34" i="3"/>
  <c r="C35" i="3"/>
  <c r="D35" i="3"/>
  <c r="C36" i="3"/>
  <c r="D36" i="3"/>
  <c r="C37" i="3"/>
  <c r="D37" i="3"/>
  <c r="C38" i="3"/>
  <c r="D38" i="3"/>
  <c r="C39" i="3"/>
  <c r="D39" i="3"/>
  <c r="C40" i="3"/>
  <c r="D40" i="3"/>
  <c r="C41" i="3"/>
  <c r="D41" i="3"/>
  <c r="C42" i="3"/>
  <c r="D42" i="3"/>
  <c r="C43" i="3"/>
  <c r="D43" i="3"/>
  <c r="C44" i="3"/>
  <c r="D44" i="3"/>
  <c r="C45" i="3"/>
  <c r="D45" i="3"/>
  <c r="C46" i="3"/>
  <c r="D46" i="3"/>
  <c r="C47" i="3"/>
  <c r="D47" i="3"/>
  <c r="C48" i="3"/>
  <c r="D48" i="3"/>
  <c r="C49" i="3"/>
  <c r="D49" i="3"/>
  <c r="C50" i="3"/>
  <c r="D50" i="3"/>
  <c r="C51" i="3"/>
  <c r="D51" i="3"/>
  <c r="C52" i="3"/>
  <c r="D52" i="3"/>
  <c r="C53" i="3"/>
  <c r="D53" i="3"/>
  <c r="C54" i="3"/>
  <c r="D54" i="3"/>
  <c r="C55" i="3"/>
  <c r="D55" i="3"/>
  <c r="C56" i="3"/>
  <c r="D56" i="3"/>
  <c r="C57" i="3"/>
  <c r="D57" i="3"/>
  <c r="C58" i="3"/>
  <c r="D58" i="3"/>
  <c r="C59" i="3"/>
  <c r="D59" i="3"/>
  <c r="C60" i="3"/>
  <c r="D60" i="3"/>
  <c r="C61" i="3"/>
  <c r="D61" i="3"/>
  <c r="C62" i="3"/>
  <c r="D62" i="3"/>
  <c r="C63" i="3"/>
  <c r="D63" i="3"/>
  <c r="C64" i="3"/>
  <c r="D64" i="3"/>
  <c r="C65" i="3"/>
  <c r="D65" i="3"/>
  <c r="C66" i="3"/>
  <c r="D66" i="3"/>
  <c r="C67" i="3"/>
  <c r="D67" i="3"/>
  <c r="C68" i="3"/>
  <c r="D68" i="3"/>
  <c r="C69" i="3"/>
  <c r="D69" i="3"/>
  <c r="C70" i="3"/>
  <c r="D70" i="3"/>
  <c r="C71" i="3"/>
  <c r="D71" i="3"/>
  <c r="C72" i="3"/>
  <c r="D72" i="3"/>
  <c r="C73" i="3"/>
  <c r="D73" i="3"/>
  <c r="C74" i="3"/>
  <c r="D74" i="3"/>
  <c r="C75" i="3"/>
  <c r="D75" i="3"/>
  <c r="C76" i="3"/>
  <c r="D76" i="3"/>
  <c r="C77" i="3"/>
  <c r="D77" i="3"/>
  <c r="C78" i="3"/>
  <c r="D78" i="3"/>
  <c r="C79" i="3"/>
  <c r="D79" i="3"/>
  <c r="C80" i="3"/>
  <c r="D80" i="3"/>
  <c r="C81" i="3"/>
  <c r="D81" i="3"/>
  <c r="C82" i="3"/>
  <c r="D82" i="3"/>
  <c r="C83" i="3"/>
  <c r="D83" i="3"/>
  <c r="C84" i="3"/>
  <c r="D84" i="3"/>
  <c r="C85" i="3"/>
  <c r="D85" i="3"/>
  <c r="C86" i="3"/>
  <c r="D86" i="3"/>
  <c r="C87" i="3"/>
  <c r="D87" i="3"/>
  <c r="C88" i="3"/>
  <c r="D88" i="3"/>
  <c r="C89" i="3"/>
  <c r="D89" i="3"/>
  <c r="C90" i="3"/>
  <c r="D90" i="3"/>
  <c r="C91" i="3"/>
  <c r="D91" i="3"/>
  <c r="C92" i="3"/>
  <c r="D92" i="3"/>
  <c r="C93" i="3"/>
  <c r="D93" i="3"/>
  <c r="C94" i="3"/>
  <c r="D94" i="3"/>
  <c r="C95" i="3"/>
  <c r="D95" i="3"/>
  <c r="C96" i="3"/>
  <c r="D96" i="3"/>
  <c r="C97" i="3"/>
  <c r="D97" i="3"/>
  <c r="C98" i="3"/>
  <c r="D98" i="3"/>
  <c r="C99" i="3"/>
  <c r="D99" i="3"/>
  <c r="C100" i="3"/>
  <c r="D100" i="3"/>
  <c r="C101" i="3"/>
  <c r="D101" i="3"/>
  <c r="C102" i="3"/>
  <c r="D102" i="3"/>
  <c r="C103" i="3"/>
  <c r="D103" i="3"/>
  <c r="C104" i="3"/>
  <c r="D104" i="3"/>
  <c r="C105" i="3"/>
  <c r="D105" i="3"/>
  <c r="C106" i="3"/>
  <c r="D106" i="3"/>
  <c r="C107" i="3"/>
  <c r="D107" i="3"/>
  <c r="C108" i="3"/>
  <c r="D108" i="3"/>
  <c r="C109" i="3"/>
  <c r="D109" i="3"/>
  <c r="C110" i="3"/>
  <c r="D110" i="3"/>
  <c r="C111" i="3"/>
  <c r="D111" i="3"/>
  <c r="C112" i="3"/>
  <c r="D112" i="3"/>
  <c r="C113" i="3"/>
  <c r="D113" i="3"/>
  <c r="C114" i="3"/>
  <c r="D114" i="3"/>
  <c r="C115" i="3"/>
  <c r="D115" i="3"/>
  <c r="C116" i="3"/>
  <c r="D116" i="3"/>
  <c r="C117" i="3"/>
  <c r="D117" i="3"/>
  <c r="C118" i="3"/>
  <c r="D118" i="3"/>
  <c r="C119" i="3"/>
  <c r="D119" i="3"/>
  <c r="C120" i="3"/>
  <c r="D120" i="3"/>
  <c r="C121" i="3"/>
  <c r="D121" i="3"/>
  <c r="C122" i="3"/>
  <c r="D122" i="3"/>
  <c r="C123" i="3"/>
  <c r="D123" i="3"/>
  <c r="C124" i="3"/>
  <c r="D124" i="3"/>
  <c r="C125" i="3"/>
  <c r="D125" i="3"/>
  <c r="C126" i="3"/>
  <c r="D126" i="3"/>
  <c r="C127" i="3"/>
  <c r="D127" i="3"/>
  <c r="C128" i="3"/>
  <c r="D128" i="3"/>
  <c r="C129" i="3"/>
  <c r="D129" i="3"/>
  <c r="C130" i="3"/>
  <c r="D130" i="3"/>
  <c r="C131" i="3"/>
  <c r="D131" i="3"/>
  <c r="C132" i="3"/>
  <c r="D132" i="3"/>
  <c r="C133" i="3"/>
  <c r="D133" i="3"/>
  <c r="C134" i="3"/>
  <c r="D134" i="3"/>
  <c r="C135" i="3"/>
  <c r="D135" i="3"/>
  <c r="C136" i="3"/>
  <c r="D136" i="3"/>
  <c r="C137" i="3"/>
  <c r="D137" i="3"/>
  <c r="C138" i="3"/>
  <c r="D138" i="3"/>
  <c r="C139" i="3"/>
  <c r="D139" i="3"/>
  <c r="C140" i="3"/>
  <c r="D140" i="3"/>
  <c r="C141" i="3"/>
  <c r="D141" i="3"/>
  <c r="C142" i="3"/>
  <c r="D142" i="3"/>
  <c r="C143" i="3"/>
  <c r="D143" i="3"/>
  <c r="C144" i="3"/>
  <c r="D144" i="3"/>
  <c r="C145" i="3"/>
  <c r="D145" i="3"/>
  <c r="C146" i="3"/>
  <c r="D146" i="3"/>
  <c r="C147" i="3"/>
  <c r="D147" i="3"/>
  <c r="C148" i="3"/>
  <c r="D148" i="3"/>
  <c r="C149" i="3"/>
  <c r="D149" i="3"/>
  <c r="C150" i="3"/>
  <c r="D150" i="3"/>
  <c r="C151" i="3"/>
  <c r="D151" i="3"/>
  <c r="C152" i="3"/>
  <c r="D152" i="3"/>
  <c r="C153" i="3"/>
  <c r="D153" i="3"/>
  <c r="C154" i="3"/>
  <c r="D154" i="3"/>
  <c r="C155" i="3"/>
  <c r="D155" i="3"/>
  <c r="C156" i="3"/>
  <c r="D156" i="3"/>
  <c r="C157" i="3"/>
  <c r="D157" i="3"/>
  <c r="C158" i="3"/>
  <c r="D158" i="3"/>
  <c r="C159" i="3"/>
  <c r="D159" i="3"/>
  <c r="C160" i="3"/>
  <c r="D160" i="3"/>
  <c r="C161" i="3"/>
  <c r="D161" i="3"/>
  <c r="C162" i="3"/>
  <c r="D162" i="3"/>
  <c r="C163" i="3"/>
  <c r="D163" i="3"/>
  <c r="C164" i="3"/>
  <c r="D164" i="3"/>
  <c r="C165" i="3"/>
  <c r="D165" i="3"/>
  <c r="C166" i="3"/>
  <c r="D166" i="3"/>
  <c r="C167" i="3"/>
  <c r="D167" i="3"/>
  <c r="C168" i="3"/>
  <c r="D168" i="3"/>
  <c r="C169" i="3"/>
  <c r="D169" i="3"/>
  <c r="C170" i="3"/>
  <c r="D170" i="3"/>
  <c r="C171" i="3"/>
  <c r="D171" i="3"/>
  <c r="C172" i="3"/>
  <c r="D172" i="3"/>
  <c r="C173" i="3"/>
  <c r="D173" i="3"/>
  <c r="C174" i="3"/>
  <c r="D174" i="3"/>
  <c r="C175" i="3"/>
  <c r="D175" i="3"/>
  <c r="C176" i="3"/>
  <c r="D176" i="3"/>
  <c r="C177" i="3"/>
  <c r="D177" i="3"/>
  <c r="C178" i="3"/>
  <c r="D178" i="3"/>
  <c r="C179" i="3"/>
  <c r="D179" i="3"/>
  <c r="C180" i="3"/>
  <c r="D180" i="3"/>
  <c r="C181" i="3"/>
  <c r="D181" i="3"/>
  <c r="C182" i="3"/>
  <c r="D182" i="3"/>
  <c r="C183" i="3"/>
  <c r="D183" i="3"/>
  <c r="C184" i="3"/>
  <c r="D184" i="3"/>
  <c r="C185" i="3"/>
  <c r="D185" i="3"/>
  <c r="C186" i="3"/>
  <c r="D186" i="3"/>
  <c r="C187" i="3"/>
  <c r="D187" i="3"/>
  <c r="C188" i="3"/>
  <c r="D188" i="3"/>
  <c r="C189" i="3"/>
  <c r="D189" i="3"/>
  <c r="C190" i="3"/>
  <c r="D190" i="3"/>
  <c r="C191" i="3"/>
  <c r="D191" i="3"/>
  <c r="C192" i="3"/>
  <c r="D192" i="3"/>
  <c r="C193" i="3"/>
  <c r="D193" i="3"/>
  <c r="C194" i="3"/>
  <c r="D194" i="3"/>
  <c r="C195" i="3"/>
  <c r="D195" i="3"/>
  <c r="C196" i="3"/>
  <c r="D196" i="3"/>
  <c r="C197" i="3"/>
  <c r="D197" i="3"/>
  <c r="C198" i="3"/>
  <c r="D198" i="3"/>
  <c r="C199" i="3"/>
  <c r="D199" i="3"/>
  <c r="C200" i="3"/>
  <c r="D200" i="3"/>
  <c r="C201" i="3"/>
  <c r="D201" i="3"/>
  <c r="C202" i="3"/>
  <c r="D202" i="3"/>
  <c r="C203" i="3"/>
  <c r="D203" i="3"/>
  <c r="C204" i="3"/>
  <c r="D204" i="3"/>
  <c r="C205" i="3"/>
  <c r="D205" i="3"/>
  <c r="G5" i="3"/>
  <c r="D5" i="3"/>
  <c r="C5" i="3"/>
  <c r="J9" i="2" a="1"/>
  <c r="J9" i="2" s="1"/>
  <c r="J17" i="2" a="1"/>
  <c r="J17" i="2" s="1"/>
  <c r="J33" i="2" a="1"/>
  <c r="J33" i="2" s="1"/>
  <c r="I8" i="2"/>
  <c r="I9" i="2"/>
  <c r="I10" i="2"/>
  <c r="I11" i="2"/>
  <c r="H12" i="2"/>
  <c r="I12" i="2" s="1"/>
  <c r="H13" i="2"/>
  <c r="I13" i="2" s="1"/>
  <c r="H14" i="2"/>
  <c r="I14" i="2" s="1"/>
  <c r="H16" i="2"/>
  <c r="I16" i="2" s="1"/>
  <c r="H17" i="2"/>
  <c r="I17" i="2" s="1"/>
  <c r="H18" i="2"/>
  <c r="I18" i="2" s="1"/>
  <c r="H19" i="2"/>
  <c r="I19" i="2" s="1"/>
  <c r="H20" i="2"/>
  <c r="I20" i="2" s="1"/>
  <c r="H21" i="2"/>
  <c r="I21" i="2" s="1"/>
  <c r="H22" i="2"/>
  <c r="I22" i="2" s="1"/>
  <c r="H23" i="2"/>
  <c r="I23" i="2" s="1"/>
  <c r="H24" i="2"/>
  <c r="I24" i="2" s="1"/>
  <c r="H25" i="2"/>
  <c r="I25" i="2" s="1"/>
  <c r="H26" i="2"/>
  <c r="I26" i="2" s="1"/>
  <c r="H27" i="2"/>
  <c r="I27" i="2" s="1"/>
  <c r="H28" i="2"/>
  <c r="I28" i="2" s="1"/>
  <c r="H29" i="2"/>
  <c r="I29" i="2" s="1"/>
  <c r="H30" i="2"/>
  <c r="I30" i="2" s="1"/>
  <c r="H31" i="2"/>
  <c r="I31" i="2" s="1"/>
  <c r="H32" i="2"/>
  <c r="I32" i="2" s="1"/>
  <c r="H33" i="2"/>
  <c r="I33" i="2" s="1"/>
  <c r="H34" i="2"/>
  <c r="I34" i="2" s="1"/>
  <c r="H35" i="2"/>
  <c r="I35" i="2" s="1"/>
  <c r="H36" i="2"/>
  <c r="I36" i="2" s="1"/>
  <c r="H37" i="2"/>
  <c r="I37" i="2" s="1"/>
  <c r="H38" i="2"/>
  <c r="I38" i="2" s="1"/>
  <c r="H39" i="2"/>
  <c r="I39" i="2" s="1"/>
  <c r="H40" i="2"/>
  <c r="I40" i="2" s="1"/>
  <c r="H41" i="2"/>
  <c r="I41" i="2" s="1"/>
  <c r="H42" i="2"/>
  <c r="I42" i="2" s="1"/>
  <c r="H43" i="2"/>
  <c r="I43" i="2" s="1"/>
  <c r="H44" i="2"/>
  <c r="I44" i="2" s="1"/>
  <c r="H45" i="2"/>
  <c r="I45" i="2" s="1"/>
  <c r="H46" i="2"/>
  <c r="I46" i="2" s="1"/>
  <c r="H47" i="2"/>
  <c r="I47" i="2" s="1"/>
  <c r="I6" i="2"/>
  <c r="I7" i="2"/>
  <c r="G8" i="2"/>
  <c r="G9" i="2"/>
  <c r="G10" i="2"/>
  <c r="G11" i="2"/>
  <c r="G12" i="2"/>
  <c r="G13" i="2"/>
  <c r="G14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6" i="2"/>
  <c r="G7" i="2"/>
  <c r="G5" i="2"/>
  <c r="D8" i="2"/>
  <c r="D9" i="2"/>
  <c r="D10" i="2"/>
  <c r="D11" i="2"/>
  <c r="D12" i="2"/>
  <c r="D13" i="2"/>
  <c r="D14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6" i="2"/>
  <c r="D7" i="2"/>
  <c r="D5" i="2"/>
  <c r="C8" i="2"/>
  <c r="C9" i="2"/>
  <c r="C10" i="2"/>
  <c r="C11" i="2"/>
  <c r="C12" i="2"/>
  <c r="C13" i="2"/>
  <c r="C14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7" i="2"/>
  <c r="C5" i="2"/>
  <c r="J62" i="2" l="1" a="1"/>
  <c r="J62" i="2" s="1"/>
  <c r="J61" i="2" a="1"/>
  <c r="J61" i="2" s="1"/>
  <c r="M5" i="2"/>
  <c r="C24" i="1"/>
  <c r="D24" i="1" s="1"/>
  <c r="C20" i="1"/>
  <c r="D28" i="1" s="1"/>
  <c r="J205" i="3"/>
  <c r="J201" i="3"/>
  <c r="J195" i="3"/>
  <c r="J193" i="3"/>
  <c r="J189" i="3"/>
  <c r="J185" i="3"/>
  <c r="J179" i="3"/>
  <c r="J175" i="3"/>
  <c r="J171" i="3"/>
  <c r="J169" i="3"/>
  <c r="J165" i="3"/>
  <c r="J161" i="3"/>
  <c r="J157" i="3"/>
  <c r="J153" i="3"/>
  <c r="J149" i="3"/>
  <c r="J145" i="3"/>
  <c r="J141" i="3"/>
  <c r="J137" i="3"/>
  <c r="J133" i="3"/>
  <c r="J129" i="3"/>
  <c r="J125" i="3"/>
  <c r="J121" i="3"/>
  <c r="J117" i="3"/>
  <c r="J113" i="3"/>
  <c r="J109" i="3"/>
  <c r="J105" i="3"/>
  <c r="J101" i="3"/>
  <c r="J97" i="3"/>
  <c r="J93" i="3"/>
  <c r="J89" i="3"/>
  <c r="J85" i="3"/>
  <c r="J81" i="3"/>
  <c r="J77" i="3"/>
  <c r="J73" i="3"/>
  <c r="J69" i="3"/>
  <c r="J65" i="3"/>
  <c r="J61" i="3"/>
  <c r="J57" i="3"/>
  <c r="J53" i="3"/>
  <c r="J49" i="3"/>
  <c r="J45" i="3"/>
  <c r="J41" i="3"/>
  <c r="M41" i="3"/>
  <c r="J37" i="3"/>
  <c r="J33" i="3"/>
  <c r="J27" i="3"/>
  <c r="J23" i="3"/>
  <c r="J19" i="3"/>
  <c r="J203" i="3"/>
  <c r="J199" i="3"/>
  <c r="J197" i="3"/>
  <c r="J191" i="3"/>
  <c r="J187" i="3"/>
  <c r="J183" i="3"/>
  <c r="J181" i="3"/>
  <c r="J177" i="3"/>
  <c r="J173" i="3"/>
  <c r="M173" i="3"/>
  <c r="J167" i="3"/>
  <c r="J163" i="3"/>
  <c r="J159" i="3"/>
  <c r="J155" i="3"/>
  <c r="J151" i="3"/>
  <c r="M151" i="3"/>
  <c r="J147" i="3"/>
  <c r="J143" i="3"/>
  <c r="J139" i="3"/>
  <c r="J135" i="3"/>
  <c r="M135" i="3"/>
  <c r="J131" i="3"/>
  <c r="J127" i="3"/>
  <c r="J123" i="3"/>
  <c r="J119" i="3"/>
  <c r="J115" i="3"/>
  <c r="J111" i="3"/>
  <c r="J107" i="3"/>
  <c r="J103" i="3"/>
  <c r="J99" i="3"/>
  <c r="J95" i="3"/>
  <c r="J91" i="3"/>
  <c r="J87" i="3"/>
  <c r="J83" i="3"/>
  <c r="M83" i="3"/>
  <c r="J79" i="3"/>
  <c r="M79" i="3"/>
  <c r="J75" i="3"/>
  <c r="M75" i="3"/>
  <c r="J71" i="3"/>
  <c r="M71" i="3"/>
  <c r="J67" i="3"/>
  <c r="J63" i="3"/>
  <c r="J59" i="3"/>
  <c r="J55" i="3"/>
  <c r="J51" i="3"/>
  <c r="J47" i="3"/>
  <c r="J43" i="3"/>
  <c r="J39" i="3"/>
  <c r="J35" i="3"/>
  <c r="J31" i="3"/>
  <c r="J29" i="3"/>
  <c r="J25" i="3"/>
  <c r="J21" i="3"/>
  <c r="J204" i="3"/>
  <c r="J202" i="3"/>
  <c r="J200" i="3"/>
  <c r="J198" i="3"/>
  <c r="J196" i="3"/>
  <c r="J194" i="3"/>
  <c r="J192" i="3"/>
  <c r="J190" i="3"/>
  <c r="J188" i="3"/>
  <c r="J186" i="3"/>
  <c r="J184" i="3"/>
  <c r="J182" i="3"/>
  <c r="J180" i="3"/>
  <c r="J178" i="3"/>
  <c r="J176" i="3"/>
  <c r="J174" i="3"/>
  <c r="M174" i="3"/>
  <c r="J172" i="3"/>
  <c r="J170" i="3"/>
  <c r="J168" i="3"/>
  <c r="J166" i="3"/>
  <c r="J164" i="3"/>
  <c r="J162" i="3"/>
  <c r="J160" i="3"/>
  <c r="J158" i="3"/>
  <c r="J156" i="3"/>
  <c r="J154" i="3"/>
  <c r="J152" i="3"/>
  <c r="J150" i="3"/>
  <c r="M150" i="3"/>
  <c r="J148" i="3"/>
  <c r="J146" i="3"/>
  <c r="J144" i="3"/>
  <c r="J142" i="3"/>
  <c r="J140" i="3"/>
  <c r="J138" i="3"/>
  <c r="J136" i="3"/>
  <c r="J134" i="3"/>
  <c r="M134" i="3"/>
  <c r="J132" i="3"/>
  <c r="J130" i="3"/>
  <c r="J128" i="3"/>
  <c r="J126" i="3"/>
  <c r="J124" i="3"/>
  <c r="J122" i="3"/>
  <c r="J120" i="3"/>
  <c r="J118" i="3"/>
  <c r="J116" i="3"/>
  <c r="J114" i="3"/>
  <c r="J112" i="3"/>
  <c r="J110" i="3"/>
  <c r="J108" i="3"/>
  <c r="J106" i="3"/>
  <c r="J104" i="3"/>
  <c r="J102" i="3"/>
  <c r="J100" i="3"/>
  <c r="J98" i="3"/>
  <c r="J96" i="3"/>
  <c r="J94" i="3"/>
  <c r="J92" i="3"/>
  <c r="J90" i="3"/>
  <c r="J88" i="3"/>
  <c r="J86" i="3"/>
  <c r="J84" i="3"/>
  <c r="J82" i="3"/>
  <c r="M82" i="3"/>
  <c r="J80" i="3"/>
  <c r="M80" i="3"/>
  <c r="J78" i="3"/>
  <c r="J76" i="3"/>
  <c r="M76" i="3"/>
  <c r="J74" i="3"/>
  <c r="J72" i="3"/>
  <c r="M72" i="3"/>
  <c r="J70" i="3"/>
  <c r="J68" i="3"/>
  <c r="J66" i="3"/>
  <c r="J64" i="3"/>
  <c r="J62" i="3"/>
  <c r="J60" i="3"/>
  <c r="J58" i="3"/>
  <c r="J56" i="3"/>
  <c r="J54" i="3"/>
  <c r="J52" i="3"/>
  <c r="J50" i="3"/>
  <c r="J48" i="3"/>
  <c r="J46" i="3"/>
  <c r="J44" i="3"/>
  <c r="J42" i="3"/>
  <c r="J40" i="3"/>
  <c r="M40" i="3"/>
  <c r="J38" i="3"/>
  <c r="J36" i="3"/>
  <c r="J34" i="3"/>
  <c r="J32" i="3"/>
  <c r="J30" i="3"/>
  <c r="J28" i="3"/>
  <c r="J26" i="3"/>
  <c r="J24" i="3"/>
  <c r="J22" i="3"/>
  <c r="J20" i="3"/>
  <c r="J18" i="3"/>
  <c r="J13" i="3"/>
  <c r="J17" i="3"/>
  <c r="J15" i="3"/>
  <c r="J9" i="3"/>
  <c r="J16" i="3"/>
  <c r="J14" i="3"/>
  <c r="J12" i="3"/>
  <c r="J10" i="3"/>
  <c r="J8" i="3"/>
  <c r="J11" i="3"/>
  <c r="J6" i="3"/>
  <c r="J5" i="3"/>
  <c r="L5" i="7"/>
  <c r="D22" i="1" s="1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14" i="4"/>
  <c r="E6" i="4"/>
  <c r="E7" i="4"/>
  <c r="E8" i="4"/>
  <c r="E9" i="4"/>
  <c r="E5" i="4"/>
  <c r="J14" i="4" l="1"/>
  <c r="H5" i="4"/>
  <c r="M17" i="6"/>
  <c r="M16" i="6"/>
  <c r="M15" i="6"/>
  <c r="M14" i="6"/>
  <c r="I7" i="3"/>
  <c r="J7" i="3" l="1"/>
  <c r="Q44" i="6"/>
  <c r="Q43" i="6"/>
  <c r="Q29" i="6"/>
  <c r="Q47" i="6"/>
  <c r="Q46" i="6"/>
  <c r="Q35" i="6"/>
  <c r="Q34" i="6"/>
  <c r="D26" i="1" l="1"/>
  <c r="L211" i="3"/>
  <c r="M211" i="3" s="1"/>
  <c r="L225" i="3"/>
  <c r="M225" i="3" s="1"/>
  <c r="L216" i="3"/>
  <c r="M216" i="3" s="1"/>
  <c r="L220" i="3"/>
  <c r="M220" i="3" s="1"/>
  <c r="L223" i="3"/>
  <c r="M223" i="3" s="1"/>
  <c r="O221" i="3"/>
  <c r="Y221" i="3" s="1"/>
  <c r="L221" i="3"/>
  <c r="M221" i="3" s="1"/>
  <c r="O220" i="3"/>
  <c r="Y220" i="3" s="1"/>
  <c r="O211" i="3"/>
  <c r="Y211" i="3" s="1"/>
  <c r="L226" i="3"/>
  <c r="M226" i="3" s="1"/>
  <c r="O185" i="3"/>
  <c r="Y185" i="3" s="1"/>
  <c r="L185" i="3"/>
  <c r="M185" i="3" s="1"/>
  <c r="O153" i="3"/>
  <c r="Y153" i="3" s="1"/>
  <c r="L153" i="3"/>
  <c r="M153" i="3" s="1"/>
  <c r="O190" i="3"/>
  <c r="Y190" i="3" s="1"/>
  <c r="L190" i="3"/>
  <c r="M190" i="3" s="1"/>
  <c r="O170" i="3"/>
  <c r="Y170" i="3" s="1"/>
  <c r="L170" i="3"/>
  <c r="M170" i="3" s="1"/>
  <c r="O154" i="3"/>
  <c r="Y154" i="3" s="1"/>
  <c r="L154" i="3"/>
  <c r="M154" i="3" s="1"/>
  <c r="O216" i="3"/>
  <c r="Y216" i="3" s="1"/>
  <c r="O225" i="3"/>
  <c r="Y225" i="3" s="1"/>
  <c r="O223" i="3"/>
  <c r="Y223" i="3" s="1"/>
  <c r="O65" i="3"/>
  <c r="Y65" i="3" s="1"/>
  <c r="L65" i="3"/>
  <c r="M65" i="3" s="1"/>
  <c r="L130" i="3"/>
  <c r="M130" i="3" s="1"/>
  <c r="L110" i="3"/>
  <c r="M110" i="3" s="1"/>
  <c r="O110" i="3"/>
  <c r="Y110" i="3" s="1"/>
  <c r="O130" i="3"/>
  <c r="Y130" i="3" s="1"/>
  <c r="O115" i="3"/>
  <c r="Y115" i="3" s="1"/>
  <c r="L115" i="3"/>
  <c r="M115" i="3" s="1"/>
  <c r="O213" i="3"/>
  <c r="Y213" i="3" s="1"/>
  <c r="L213" i="3"/>
  <c r="M213" i="3" s="1"/>
  <c r="O23" i="3"/>
  <c r="Y23" i="3" s="1"/>
  <c r="L23" i="3"/>
  <c r="M23" i="3" s="1"/>
  <c r="O139" i="3"/>
  <c r="Y139" i="3" s="1"/>
  <c r="L139" i="3"/>
  <c r="M139" i="3" s="1"/>
  <c r="O59" i="3"/>
  <c r="Y59" i="3" s="1"/>
  <c r="L59" i="3"/>
  <c r="M59" i="3" s="1"/>
  <c r="O194" i="3"/>
  <c r="Y194" i="3" s="1"/>
  <c r="L194" i="3"/>
  <c r="M194" i="3" s="1"/>
  <c r="O158" i="3"/>
  <c r="Y158" i="3" s="1"/>
  <c r="L158" i="3"/>
  <c r="M158" i="3" s="1"/>
  <c r="O193" i="3"/>
  <c r="Y193" i="3" s="1"/>
  <c r="L193" i="3"/>
  <c r="M193" i="3" s="1"/>
  <c r="L114" i="3"/>
  <c r="M114" i="3" s="1"/>
  <c r="O114" i="3"/>
  <c r="Y114" i="3" s="1"/>
  <c r="L98" i="3"/>
  <c r="M98" i="3" s="1"/>
  <c r="O176" i="3"/>
  <c r="Y176" i="3" s="1"/>
  <c r="L176" i="3"/>
  <c r="M176" i="3" s="1"/>
  <c r="O148" i="3"/>
  <c r="Y148" i="3" s="1"/>
  <c r="L148" i="3"/>
  <c r="M148" i="3" s="1"/>
  <c r="O36" i="3"/>
  <c r="Y36" i="3" s="1"/>
  <c r="L36" i="3"/>
  <c r="M36" i="3" s="1"/>
  <c r="O217" i="3"/>
  <c r="Y217" i="3" s="1"/>
  <c r="L217" i="3"/>
  <c r="M217" i="3" s="1"/>
  <c r="O227" i="3"/>
  <c r="Y227" i="3" s="1"/>
  <c r="L227" i="3"/>
  <c r="M227" i="3" s="1"/>
  <c r="O222" i="3"/>
  <c r="Y222" i="3" s="1"/>
  <c r="L222" i="3"/>
  <c r="M222" i="3" s="1"/>
  <c r="O8" i="3"/>
  <c r="Y8" i="3" s="1"/>
  <c r="L8" i="3"/>
  <c r="M8" i="3" s="1"/>
  <c r="O226" i="3"/>
  <c r="Y226" i="3" s="1"/>
  <c r="O175" i="3"/>
  <c r="Y175" i="3" s="1"/>
  <c r="L175" i="3"/>
  <c r="M175" i="3" s="1"/>
  <c r="O168" i="3"/>
  <c r="Y168" i="3" s="1"/>
  <c r="L168" i="3"/>
  <c r="M168" i="3" s="1"/>
  <c r="O98" i="3"/>
  <c r="Y98" i="3" s="1"/>
  <c r="O104" i="3"/>
  <c r="Y104" i="3" s="1"/>
  <c r="L104" i="3"/>
  <c r="M104" i="3" s="1"/>
  <c r="L24" i="3"/>
  <c r="M24" i="3" s="1"/>
  <c r="O42" i="3"/>
  <c r="Y42" i="3" s="1"/>
  <c r="L42" i="3"/>
  <c r="M42" i="3" s="1"/>
  <c r="O206" i="3"/>
  <c r="Y206" i="3" s="1"/>
  <c r="L206" i="3"/>
  <c r="M206" i="3" s="1"/>
  <c r="O212" i="3"/>
  <c r="Y212" i="3" s="1"/>
  <c r="L212" i="3"/>
  <c r="M212" i="3" s="1"/>
  <c r="O107" i="3"/>
  <c r="Y107" i="3" s="1"/>
  <c r="L107" i="3"/>
  <c r="M107" i="3" s="1"/>
  <c r="O167" i="3"/>
  <c r="Y167" i="3" s="1"/>
  <c r="L167" i="3"/>
  <c r="M167" i="3" s="1"/>
  <c r="O161" i="3"/>
  <c r="Y161" i="3" s="1"/>
  <c r="L161" i="3"/>
  <c r="M161" i="3" s="1"/>
  <c r="O228" i="3"/>
  <c r="Y228" i="3" s="1"/>
  <c r="L228" i="3"/>
  <c r="M228" i="3" s="1"/>
  <c r="O201" i="3"/>
  <c r="Y201" i="3" s="1"/>
  <c r="L201" i="3"/>
  <c r="M201" i="3" s="1"/>
  <c r="O207" i="3"/>
  <c r="Y207" i="3" s="1"/>
  <c r="L207" i="3"/>
  <c r="M207" i="3" s="1"/>
  <c r="O187" i="3"/>
  <c r="Y187" i="3" s="1"/>
  <c r="L187" i="3"/>
  <c r="M187" i="3" s="1"/>
  <c r="O81" i="3"/>
  <c r="Y81" i="3" s="1"/>
  <c r="L81" i="3"/>
  <c r="M81" i="3" s="1"/>
  <c r="L49" i="3"/>
  <c r="M49" i="3" s="1"/>
  <c r="O123" i="3"/>
  <c r="Y123" i="3" s="1"/>
  <c r="L123" i="3"/>
  <c r="M123" i="3" s="1"/>
  <c r="O202" i="3"/>
  <c r="Y202" i="3" s="1"/>
  <c r="L202" i="3"/>
  <c r="M202" i="3" s="1"/>
  <c r="L186" i="3"/>
  <c r="M186" i="3" s="1"/>
  <c r="O186" i="3"/>
  <c r="Y186" i="3" s="1"/>
  <c r="O86" i="3"/>
  <c r="Y86" i="3" s="1"/>
  <c r="L86" i="3"/>
  <c r="M86" i="3" s="1"/>
  <c r="L103" i="3"/>
  <c r="M103" i="3" s="1"/>
  <c r="O103" i="3"/>
  <c r="Y103" i="3" s="1"/>
  <c r="O25" i="3"/>
  <c r="Y25" i="3" s="1"/>
  <c r="L25" i="3"/>
  <c r="M25" i="3" s="1"/>
  <c r="O145" i="3"/>
  <c r="Y145" i="3" s="1"/>
  <c r="L145" i="3"/>
  <c r="M145" i="3" s="1"/>
  <c r="O29" i="3"/>
  <c r="Y29" i="3" s="1"/>
  <c r="L29" i="3"/>
  <c r="M29" i="3" s="1"/>
  <c r="O136" i="3"/>
  <c r="Y136" i="3" s="1"/>
  <c r="L136" i="3"/>
  <c r="M136" i="3" s="1"/>
  <c r="O24" i="3"/>
  <c r="Y24" i="3" s="1"/>
  <c r="O219" i="3"/>
  <c r="Y219" i="3" s="1"/>
  <c r="L219" i="3"/>
  <c r="M219" i="3" s="1"/>
  <c r="O57" i="3"/>
  <c r="Y57" i="3" s="1"/>
  <c r="L57" i="3"/>
  <c r="M57" i="3" s="1"/>
  <c r="O209" i="3"/>
  <c r="Y209" i="3" s="1"/>
  <c r="L209" i="3"/>
  <c r="M209" i="3" s="1"/>
  <c r="O169" i="3"/>
  <c r="Y169" i="3" s="1"/>
  <c r="L169" i="3"/>
  <c r="M169" i="3" s="1"/>
  <c r="O105" i="3"/>
  <c r="Y105" i="3" s="1"/>
  <c r="L105" i="3"/>
  <c r="M105" i="3" s="1"/>
  <c r="O99" i="3"/>
  <c r="Y99" i="3" s="1"/>
  <c r="L99" i="3"/>
  <c r="M99" i="3" s="1"/>
  <c r="O51" i="3"/>
  <c r="Y51" i="3" s="1"/>
  <c r="L51" i="3"/>
  <c r="M51" i="3" s="1"/>
  <c r="O210" i="3"/>
  <c r="Y210" i="3" s="1"/>
  <c r="L210" i="3"/>
  <c r="M210" i="3" s="1"/>
  <c r="L162" i="3"/>
  <c r="M162" i="3" s="1"/>
  <c r="O162" i="3"/>
  <c r="Y162" i="3" s="1"/>
  <c r="O62" i="3"/>
  <c r="Y62" i="3" s="1"/>
  <c r="L62" i="3"/>
  <c r="M62" i="3" s="1"/>
  <c r="O128" i="3"/>
  <c r="Y128" i="3" s="1"/>
  <c r="L128" i="3"/>
  <c r="M128" i="3" s="1"/>
  <c r="O88" i="3"/>
  <c r="Y88" i="3" s="1"/>
  <c r="L88" i="3"/>
  <c r="M88" i="3" s="1"/>
  <c r="O70" i="3"/>
  <c r="Y70" i="3" s="1"/>
  <c r="L70" i="3"/>
  <c r="M70" i="3" s="1"/>
  <c r="O189" i="3"/>
  <c r="Y189" i="3" s="1"/>
  <c r="L189" i="3"/>
  <c r="M189" i="3" s="1"/>
  <c r="O165" i="3"/>
  <c r="Y165" i="3" s="1"/>
  <c r="L165" i="3"/>
  <c r="M165" i="3" s="1"/>
  <c r="O117" i="3"/>
  <c r="Y117" i="3" s="1"/>
  <c r="L117" i="3"/>
  <c r="M117" i="3" s="1"/>
  <c r="O109" i="3"/>
  <c r="Y109" i="3" s="1"/>
  <c r="L109" i="3"/>
  <c r="M109" i="3" s="1"/>
  <c r="O93" i="3"/>
  <c r="Y93" i="3" s="1"/>
  <c r="L93" i="3"/>
  <c r="M93" i="3" s="1"/>
  <c r="L159" i="3"/>
  <c r="M159" i="3" s="1"/>
  <c r="O111" i="3"/>
  <c r="Y111" i="3" s="1"/>
  <c r="L111" i="3"/>
  <c r="M111" i="3" s="1"/>
  <c r="O30" i="3"/>
  <c r="Y30" i="3" s="1"/>
  <c r="L30" i="3"/>
  <c r="M30" i="3" s="1"/>
  <c r="O19" i="3"/>
  <c r="Y19" i="3" s="1"/>
  <c r="L19" i="3"/>
  <c r="M19" i="3" s="1"/>
  <c r="O33" i="3"/>
  <c r="Y33" i="3" s="1"/>
  <c r="L33" i="3"/>
  <c r="M33" i="3" s="1"/>
  <c r="O113" i="3"/>
  <c r="Y113" i="3" s="1"/>
  <c r="L113" i="3"/>
  <c r="M113" i="3" s="1"/>
  <c r="O146" i="3"/>
  <c r="Y146" i="3" s="1"/>
  <c r="L146" i="3"/>
  <c r="M146" i="3" s="1"/>
  <c r="O182" i="3"/>
  <c r="Y182" i="3" s="1"/>
  <c r="L182" i="3"/>
  <c r="M182" i="3" s="1"/>
  <c r="O87" i="3"/>
  <c r="Y87" i="3" s="1"/>
  <c r="L87" i="3"/>
  <c r="M87" i="3" s="1"/>
  <c r="O55" i="3"/>
  <c r="Y55" i="3" s="1"/>
  <c r="L55" i="3"/>
  <c r="M55" i="3" s="1"/>
  <c r="O52" i="3"/>
  <c r="Y52" i="3" s="1"/>
  <c r="L52" i="3"/>
  <c r="M52" i="3" s="1"/>
  <c r="O184" i="3"/>
  <c r="Y184" i="3" s="1"/>
  <c r="L184" i="3"/>
  <c r="M184" i="3" s="1"/>
  <c r="L119" i="3"/>
  <c r="M119" i="3" s="1"/>
  <c r="O119" i="3"/>
  <c r="Y119" i="3" s="1"/>
  <c r="O196" i="3"/>
  <c r="Y196" i="3" s="1"/>
  <c r="L196" i="3"/>
  <c r="M196" i="3" s="1"/>
  <c r="O49" i="3"/>
  <c r="Y49" i="3" s="1"/>
  <c r="O178" i="3"/>
  <c r="Y178" i="3" s="1"/>
  <c r="L178" i="3"/>
  <c r="M178" i="3" s="1"/>
  <c r="O218" i="3"/>
  <c r="Y218" i="3" s="1"/>
  <c r="L218" i="3"/>
  <c r="M218" i="3" s="1"/>
  <c r="O147" i="3"/>
  <c r="Y147" i="3" s="1"/>
  <c r="L147" i="3"/>
  <c r="M147" i="3" s="1"/>
  <c r="O215" i="3"/>
  <c r="Y215" i="3" s="1"/>
  <c r="L215" i="3"/>
  <c r="M215" i="3" s="1"/>
  <c r="O155" i="3"/>
  <c r="Y155" i="3" s="1"/>
  <c r="L155" i="3"/>
  <c r="M155" i="3" s="1"/>
  <c r="O126" i="3"/>
  <c r="Y126" i="3" s="1"/>
  <c r="L126" i="3"/>
  <c r="M126" i="3" s="1"/>
  <c r="O13" i="3"/>
  <c r="Y13" i="3" s="1"/>
  <c r="L13" i="3"/>
  <c r="M13" i="3" s="1"/>
  <c r="O34" i="3"/>
  <c r="Y34" i="3" s="1"/>
  <c r="L34" i="3"/>
  <c r="M34" i="3" s="1"/>
  <c r="O17" i="3"/>
  <c r="Y17" i="3" s="1"/>
  <c r="L17" i="3"/>
  <c r="M17" i="3" s="1"/>
  <c r="O61" i="3"/>
  <c r="Y61" i="3" s="1"/>
  <c r="L61" i="3"/>
  <c r="M61" i="3" s="1"/>
  <c r="O159" i="3"/>
  <c r="Y159" i="3" s="1"/>
  <c r="O64" i="3"/>
  <c r="Y64" i="3" s="1"/>
  <c r="L64" i="3"/>
  <c r="M64" i="3" s="1"/>
  <c r="O192" i="3"/>
  <c r="Y192" i="3" s="1"/>
  <c r="L192" i="3"/>
  <c r="M192" i="3" s="1"/>
  <c r="O53" i="3"/>
  <c r="Y53" i="3" s="1"/>
  <c r="L53" i="3"/>
  <c r="M53" i="3" s="1"/>
  <c r="O32" i="3"/>
  <c r="Y32" i="3" s="1"/>
  <c r="L32" i="3"/>
  <c r="M32" i="3" s="1"/>
  <c r="O74" i="3"/>
  <c r="Y74" i="3" s="1"/>
  <c r="L74" i="3"/>
  <c r="M74" i="3" s="1"/>
  <c r="O14" i="3"/>
  <c r="Y14" i="3" s="1"/>
  <c r="L14" i="3"/>
  <c r="M14" i="3" s="1"/>
  <c r="O177" i="3"/>
  <c r="Y177" i="3" s="1"/>
  <c r="L177" i="3"/>
  <c r="M177" i="3" s="1"/>
  <c r="O31" i="3"/>
  <c r="Y31" i="3" s="1"/>
  <c r="L31" i="3"/>
  <c r="M31" i="3" s="1"/>
  <c r="O180" i="3"/>
  <c r="Y180" i="3" s="1"/>
  <c r="L180" i="3"/>
  <c r="M180" i="3" s="1"/>
  <c r="O144" i="3"/>
  <c r="Y144" i="3" s="1"/>
  <c r="L144" i="3"/>
  <c r="M144" i="3" s="1"/>
  <c r="O116" i="3"/>
  <c r="Y116" i="3" s="1"/>
  <c r="L116" i="3"/>
  <c r="M116" i="3" s="1"/>
  <c r="O84" i="3"/>
  <c r="Y84" i="3" s="1"/>
  <c r="L84" i="3"/>
  <c r="M84" i="3" s="1"/>
  <c r="O56" i="3"/>
  <c r="Y56" i="3" s="1"/>
  <c r="L56" i="3"/>
  <c r="M56" i="3" s="1"/>
  <c r="O12" i="3"/>
  <c r="Y12" i="3" s="1"/>
  <c r="L12" i="3"/>
  <c r="M12" i="3" s="1"/>
  <c r="O66" i="3"/>
  <c r="Y66" i="3" s="1"/>
  <c r="L66" i="3"/>
  <c r="M66" i="3" s="1"/>
  <c r="L6" i="3"/>
  <c r="M6" i="3" s="1"/>
  <c r="O6" i="3"/>
  <c r="Y6" i="3" s="1"/>
  <c r="O21" i="3"/>
  <c r="Y21" i="3" s="1"/>
  <c r="L21" i="3"/>
  <c r="M21" i="3" s="1"/>
  <c r="O95" i="3"/>
  <c r="Y95" i="3" s="1"/>
  <c r="L95" i="3"/>
  <c r="M95" i="3" s="1"/>
  <c r="O140" i="3"/>
  <c r="Y140" i="3" s="1"/>
  <c r="L140" i="3"/>
  <c r="M140" i="3" s="1"/>
  <c r="O100" i="3"/>
  <c r="Y100" i="3" s="1"/>
  <c r="L100" i="3"/>
  <c r="M100" i="3" s="1"/>
  <c r="O10" i="3"/>
  <c r="Y10" i="3" s="1"/>
  <c r="L10" i="3"/>
  <c r="M10" i="3" s="1"/>
  <c r="O47" i="3"/>
  <c r="Y47" i="3" s="1"/>
  <c r="L47" i="3"/>
  <c r="M47" i="3" s="1"/>
  <c r="O92" i="3"/>
  <c r="Y92" i="3" s="1"/>
  <c r="L92" i="3"/>
  <c r="M92" i="3" s="1"/>
  <c r="O141" i="3"/>
  <c r="Y141" i="3" s="1"/>
  <c r="L141" i="3"/>
  <c r="M141" i="3" s="1"/>
  <c r="L152" i="3"/>
  <c r="M152" i="3" s="1"/>
  <c r="O152" i="3"/>
  <c r="Y152" i="3" s="1"/>
  <c r="O20" i="3"/>
  <c r="Y20" i="3" s="1"/>
  <c r="L20" i="3"/>
  <c r="M20" i="3" s="1"/>
  <c r="L46" i="3"/>
  <c r="M46" i="3" s="1"/>
  <c r="O46" i="3"/>
  <c r="Y46" i="3" s="1"/>
  <c r="O181" i="3"/>
  <c r="Y181" i="3" s="1"/>
  <c r="L181" i="3"/>
  <c r="M181" i="3" s="1"/>
  <c r="O97" i="3"/>
  <c r="Y97" i="3" s="1"/>
  <c r="L97" i="3"/>
  <c r="M97" i="3" s="1"/>
  <c r="O214" i="3"/>
  <c r="Y214" i="3" s="1"/>
  <c r="L214" i="3"/>
  <c r="M214" i="3" s="1"/>
  <c r="O198" i="3"/>
  <c r="Y198" i="3" s="1"/>
  <c r="L198" i="3"/>
  <c r="M198" i="3" s="1"/>
  <c r="O50" i="3"/>
  <c r="Y50" i="3" s="1"/>
  <c r="L50" i="3"/>
  <c r="M50" i="3" s="1"/>
  <c r="O137" i="3"/>
  <c r="Y137" i="3" s="1"/>
  <c r="L137" i="3"/>
  <c r="M137" i="3" s="1"/>
  <c r="O122" i="3"/>
  <c r="Y122" i="3" s="1"/>
  <c r="L122" i="3"/>
  <c r="M122" i="3" s="1"/>
  <c r="O101" i="3"/>
  <c r="Y101" i="3" s="1"/>
  <c r="L101" i="3"/>
  <c r="M101" i="3" s="1"/>
  <c r="O195" i="3"/>
  <c r="Y195" i="3" s="1"/>
  <c r="L195" i="3"/>
  <c r="M195" i="3" s="1"/>
  <c r="O157" i="3"/>
  <c r="Y157" i="3" s="1"/>
  <c r="L157" i="3"/>
  <c r="M157" i="3" s="1"/>
  <c r="L224" i="3"/>
  <c r="M224" i="3" s="1"/>
  <c r="O224" i="3"/>
  <c r="Y224" i="3" s="1"/>
  <c r="O16" i="3"/>
  <c r="Y16" i="3" s="1"/>
  <c r="L16" i="3"/>
  <c r="M16" i="3" s="1"/>
  <c r="O149" i="3"/>
  <c r="Y149" i="3" s="1"/>
  <c r="L149" i="3"/>
  <c r="M149" i="3" s="1"/>
  <c r="O63" i="3"/>
  <c r="Y63" i="3" s="1"/>
  <c r="L63" i="3"/>
  <c r="M63" i="3" s="1"/>
  <c r="O94" i="3"/>
  <c r="Y94" i="3" s="1"/>
  <c r="L94" i="3"/>
  <c r="M94" i="3" s="1"/>
  <c r="L26" i="3"/>
  <c r="M26" i="3" s="1"/>
  <c r="O26" i="3"/>
  <c r="Y26" i="3" s="1"/>
  <c r="O73" i="3"/>
  <c r="Y73" i="3" s="1"/>
  <c r="L73" i="3"/>
  <c r="M73" i="3" s="1"/>
  <c r="O43" i="3"/>
  <c r="Y43" i="3" s="1"/>
  <c r="L43" i="3"/>
  <c r="M43" i="3" s="1"/>
  <c r="L129" i="3"/>
  <c r="M129" i="3" s="1"/>
  <c r="O129" i="3"/>
  <c r="Y129" i="3" s="1"/>
  <c r="L156" i="3"/>
  <c r="M156" i="3" s="1"/>
  <c r="O156" i="3"/>
  <c r="Y156" i="3" s="1"/>
  <c r="L106" i="3"/>
  <c r="M106" i="3" s="1"/>
  <c r="O106" i="3"/>
  <c r="Y106" i="3" s="1"/>
  <c r="O118" i="3"/>
  <c r="Y118" i="3" s="1"/>
  <c r="L118" i="3"/>
  <c r="M118" i="3" s="1"/>
  <c r="L28" i="3"/>
  <c r="M28" i="3" s="1"/>
  <c r="O28" i="3"/>
  <c r="Y28" i="3" s="1"/>
  <c r="O68" i="3"/>
  <c r="Y68" i="3" s="1"/>
  <c r="L68" i="3"/>
  <c r="M68" i="3" s="1"/>
  <c r="O69" i="3"/>
  <c r="Y69" i="3" s="1"/>
  <c r="L69" i="3"/>
  <c r="M69" i="3" s="1"/>
  <c r="L127" i="3"/>
  <c r="M127" i="3" s="1"/>
  <c r="O127" i="3"/>
  <c r="Y127" i="3" s="1"/>
  <c r="O48" i="3"/>
  <c r="Y48" i="3" s="1"/>
  <c r="L48" i="3"/>
  <c r="M48" i="3" s="1"/>
  <c r="O160" i="3"/>
  <c r="Y160" i="3" s="1"/>
  <c r="L160" i="3"/>
  <c r="M160" i="3" s="1"/>
  <c r="O191" i="3"/>
  <c r="Y191" i="3" s="1"/>
  <c r="L191" i="3"/>
  <c r="M191" i="3" s="1"/>
  <c r="O131" i="3"/>
  <c r="Y131" i="3" s="1"/>
  <c r="L131" i="3"/>
  <c r="M131" i="3" s="1"/>
  <c r="O90" i="3"/>
  <c r="Y90" i="3" s="1"/>
  <c r="L90" i="3"/>
  <c r="M90" i="3" s="1"/>
  <c r="O171" i="3"/>
  <c r="Y171" i="3" s="1"/>
  <c r="L171" i="3"/>
  <c r="M171" i="3" s="1"/>
  <c r="O85" i="3"/>
  <c r="Y85" i="3" s="1"/>
  <c r="L85" i="3"/>
  <c r="M85" i="3" s="1"/>
  <c r="O58" i="3"/>
  <c r="Y58" i="3" s="1"/>
  <c r="L58" i="3"/>
  <c r="M58" i="3" s="1"/>
  <c r="O125" i="3"/>
  <c r="Y125" i="3" s="1"/>
  <c r="L125" i="3"/>
  <c r="M125" i="3" s="1"/>
  <c r="O22" i="3"/>
  <c r="Y22" i="3" s="1"/>
  <c r="L22" i="3"/>
  <c r="M22" i="3" s="1"/>
  <c r="O132" i="3"/>
  <c r="Y132" i="3" s="1"/>
  <c r="L132" i="3"/>
  <c r="M132" i="3" s="1"/>
  <c r="O143" i="3"/>
  <c r="Y143" i="3" s="1"/>
  <c r="L143" i="3"/>
  <c r="M143" i="3" s="1"/>
  <c r="L102" i="3"/>
  <c r="M102" i="3" s="1"/>
  <c r="O102" i="3"/>
  <c r="Y102" i="3" s="1"/>
  <c r="O38" i="3"/>
  <c r="Y38" i="3" s="1"/>
  <c r="L38" i="3"/>
  <c r="M38" i="3" s="1"/>
  <c r="L67" i="3"/>
  <c r="M67" i="3" s="1"/>
  <c r="O67" i="3"/>
  <c r="Y67" i="3" s="1"/>
  <c r="O138" i="3"/>
  <c r="Y138" i="3" s="1"/>
  <c r="L138" i="3"/>
  <c r="M138" i="3" s="1"/>
  <c r="O203" i="3"/>
  <c r="Y203" i="3" s="1"/>
  <c r="L203" i="3"/>
  <c r="M203" i="3" s="1"/>
  <c r="O199" i="3"/>
  <c r="Y199" i="3" s="1"/>
  <c r="L199" i="3"/>
  <c r="M199" i="3" s="1"/>
  <c r="O44" i="3"/>
  <c r="Y44" i="3" s="1"/>
  <c r="L44" i="3"/>
  <c r="M44" i="3" s="1"/>
  <c r="O91" i="3"/>
  <c r="Y91" i="3" s="1"/>
  <c r="L91" i="3"/>
  <c r="M91" i="3" s="1"/>
  <c r="O54" i="3"/>
  <c r="Y54" i="3" s="1"/>
  <c r="L54" i="3"/>
  <c r="M54" i="3" s="1"/>
  <c r="O35" i="3"/>
  <c r="Y35" i="3" s="1"/>
  <c r="L35" i="3"/>
  <c r="M35" i="3" s="1"/>
  <c r="O166" i="3"/>
  <c r="Y166" i="3" s="1"/>
  <c r="L166" i="3"/>
  <c r="M166" i="3" s="1"/>
  <c r="O96" i="3"/>
  <c r="Y96" i="3" s="1"/>
  <c r="L96" i="3"/>
  <c r="M96" i="3" s="1"/>
  <c r="O188" i="3"/>
  <c r="Y188" i="3" s="1"/>
  <c r="L188" i="3"/>
  <c r="M188" i="3" s="1"/>
  <c r="O60" i="3"/>
  <c r="Y60" i="3" s="1"/>
  <c r="L60" i="3"/>
  <c r="M60" i="3" s="1"/>
  <c r="O183" i="3"/>
  <c r="Y183" i="3" s="1"/>
  <c r="L183" i="3"/>
  <c r="M183" i="3" s="1"/>
  <c r="O45" i="3"/>
  <c r="Y45" i="3" s="1"/>
  <c r="L45" i="3"/>
  <c r="M45" i="3" s="1"/>
  <c r="L124" i="3"/>
  <c r="M124" i="3" s="1"/>
  <c r="O124" i="3"/>
  <c r="Y124" i="3" s="1"/>
  <c r="O208" i="3"/>
  <c r="Y208" i="3" s="1"/>
  <c r="L208" i="3"/>
  <c r="M208" i="3" s="1"/>
  <c r="O39" i="3"/>
  <c r="Y39" i="3" s="1"/>
  <c r="L39" i="3"/>
  <c r="M39" i="3" s="1"/>
  <c r="O133" i="3"/>
  <c r="Y133" i="3" s="1"/>
  <c r="L133" i="3"/>
  <c r="M133" i="3" s="1"/>
  <c r="O15" i="3"/>
  <c r="Y15" i="3" s="1"/>
  <c r="L15" i="3"/>
  <c r="M15" i="3" s="1"/>
  <c r="L112" i="3"/>
  <c r="M112" i="3" s="1"/>
  <c r="O112" i="3"/>
  <c r="Y112" i="3" s="1"/>
  <c r="O204" i="3"/>
  <c r="Y204" i="3" s="1"/>
  <c r="L204" i="3"/>
  <c r="M204" i="3" s="1"/>
  <c r="L27" i="3"/>
  <c r="M27" i="3" s="1"/>
  <c r="O27" i="3"/>
  <c r="Y27" i="3" s="1"/>
  <c r="O164" i="3"/>
  <c r="Y164" i="3" s="1"/>
  <c r="L164" i="3"/>
  <c r="M164" i="3" s="1"/>
  <c r="L9" i="3"/>
  <c r="M9" i="3" s="1"/>
  <c r="O9" i="3"/>
  <c r="Y9" i="3" s="1"/>
  <c r="O18" i="3"/>
  <c r="Y18" i="3" s="1"/>
  <c r="L18" i="3"/>
  <c r="M18" i="3" s="1"/>
  <c r="O120" i="3"/>
  <c r="Y120" i="3" s="1"/>
  <c r="L120" i="3"/>
  <c r="M120" i="3" s="1"/>
  <c r="O163" i="3"/>
  <c r="Y163" i="3" s="1"/>
  <c r="L163" i="3"/>
  <c r="M163" i="3" s="1"/>
  <c r="O197" i="3"/>
  <c r="Y197" i="3" s="1"/>
  <c r="L197" i="3"/>
  <c r="M197" i="3" s="1"/>
  <c r="O200" i="3"/>
  <c r="Y200" i="3" s="1"/>
  <c r="L200" i="3"/>
  <c r="M200" i="3" s="1"/>
  <c r="O5" i="3"/>
  <c r="L5" i="3"/>
  <c r="M5" i="3" s="1"/>
  <c r="O89" i="3"/>
  <c r="Y89" i="3" s="1"/>
  <c r="L89" i="3"/>
  <c r="M89" i="3" s="1"/>
  <c r="O142" i="3"/>
  <c r="Y142" i="3" s="1"/>
  <c r="L142" i="3"/>
  <c r="M142" i="3" s="1"/>
  <c r="O205" i="3"/>
  <c r="Y205" i="3" s="1"/>
  <c r="L205" i="3"/>
  <c r="M205" i="3" s="1"/>
  <c r="O78" i="3"/>
  <c r="Y78" i="3" s="1"/>
  <c r="L78" i="3"/>
  <c r="M78" i="3" s="1"/>
  <c r="O121" i="3"/>
  <c r="Y121" i="3" s="1"/>
  <c r="L121" i="3"/>
  <c r="M121" i="3" s="1"/>
  <c r="O172" i="3"/>
  <c r="Y172" i="3" s="1"/>
  <c r="L172" i="3"/>
  <c r="M172" i="3" s="1"/>
  <c r="O179" i="3"/>
  <c r="Y179" i="3" s="1"/>
  <c r="L179" i="3"/>
  <c r="M179" i="3" s="1"/>
  <c r="O77" i="3"/>
  <c r="Y77" i="3" s="1"/>
  <c r="L77" i="3"/>
  <c r="M77" i="3" s="1"/>
  <c r="O11" i="3"/>
  <c r="Y11" i="3" s="1"/>
  <c r="L11" i="3"/>
  <c r="M11" i="3" s="1"/>
  <c r="O37" i="3"/>
  <c r="Y37" i="3" s="1"/>
  <c r="L37" i="3"/>
  <c r="M37" i="3" s="1"/>
  <c r="O108" i="3"/>
  <c r="Y108" i="3" s="1"/>
  <c r="L108" i="3"/>
  <c r="M108" i="3" s="1"/>
  <c r="O7" i="3"/>
  <c r="Y7" i="3" s="1"/>
  <c r="L7" i="3"/>
  <c r="M7" i="3" s="1"/>
  <c r="Y5" i="3" l="1"/>
  <c r="C34" i="1"/>
  <c r="C30" i="1"/>
  <c r="D30" i="1" s="1"/>
  <c r="E30" i="1"/>
</calcChain>
</file>

<file path=xl/sharedStrings.xml><?xml version="1.0" encoding="utf-8"?>
<sst xmlns="http://schemas.openxmlformats.org/spreadsheetml/2006/main" count="35492" uniqueCount="214">
  <si>
    <t>LHV</t>
  </si>
  <si>
    <t>LPG</t>
  </si>
  <si>
    <t>CNG</t>
  </si>
  <si>
    <t>MTBE</t>
  </si>
  <si>
    <t>MTBE R</t>
  </si>
  <si>
    <t>MTBE T</t>
  </si>
  <si>
    <t>TAME</t>
  </si>
  <si>
    <t>TAME R</t>
  </si>
  <si>
    <t>TAME T</t>
  </si>
  <si>
    <t>ETBE</t>
  </si>
  <si>
    <t>ETBE R</t>
  </si>
  <si>
    <t>ETBE T</t>
  </si>
  <si>
    <t>TAEE</t>
  </si>
  <si>
    <t>TAEE R</t>
  </si>
  <si>
    <t>TAEE T</t>
  </si>
  <si>
    <t>Etanolidiesel</t>
  </si>
  <si>
    <t>Etanolidiesel R</t>
  </si>
  <si>
    <t>Etanolidiesel T</t>
  </si>
  <si>
    <t>Bio-MTBE</t>
  </si>
  <si>
    <t>Bio-ETBE</t>
  </si>
  <si>
    <t>Bio-TAEE</t>
  </si>
  <si>
    <t>UER</t>
  </si>
  <si>
    <t>F-T/HVO</t>
  </si>
  <si>
    <t>-</t>
  </si>
  <si>
    <t>2711 21</t>
  </si>
  <si>
    <t>2711 29</t>
  </si>
  <si>
    <t>LHV (MJ/l)</t>
  </si>
  <si>
    <t>2710 11 41</t>
  </si>
  <si>
    <t>MJ</t>
  </si>
  <si>
    <t>%</t>
  </si>
  <si>
    <t>l</t>
  </si>
  <si>
    <t>kg</t>
  </si>
  <si>
    <t>ID</t>
  </si>
  <si>
    <t>kgCO2ekv</t>
  </si>
  <si>
    <t xml:space="preserve"> gCO2ekv/MJ</t>
  </si>
  <si>
    <t>UER (gCO2ekv)</t>
  </si>
  <si>
    <t>LNG</t>
  </si>
  <si>
    <t>Gasoline</t>
  </si>
  <si>
    <t>Diesel</t>
  </si>
  <si>
    <t>Heavy fuel oil</t>
  </si>
  <si>
    <t>Methanol</t>
  </si>
  <si>
    <t>NG (EU-mix)</t>
  </si>
  <si>
    <t>Methane</t>
  </si>
  <si>
    <t>Hydrogen</t>
  </si>
  <si>
    <t>Syn diesel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</si>
  <si>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</si>
  <si>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UPPGIFTER OM DRIVMEDELSLEVERANTÖREN</t>
  </si>
  <si>
    <t>Drivmedelsleverantör</t>
  </si>
  <si>
    <t>År som rapporteringen gäller</t>
  </si>
  <si>
    <t>UTSLÄPPSMINSKNING SOM UPPNÅTTS AV ANDRA LEVERANTÖRER</t>
  </si>
  <si>
    <t>UTSLÄPPSMINSKNING SOM ANMÄLAREN HAR UPPNÅTT FÖR ANDRAS RÄKNING (partierna ska anmälas på de flikar som är avsedda för rapportering av partier)</t>
  </si>
  <si>
    <t>Bolag som utsläppsminskningen överförs från</t>
  </si>
  <si>
    <t>Mottagen utsläppsminskning ( - kgCO2ekv)</t>
  </si>
  <si>
    <t>Bolag som utsläppsminskningen överförs till</t>
  </si>
  <si>
    <t>Överförd utsläppsminskning ( - kgCO2ekv)</t>
  </si>
  <si>
    <t>RAPPORTERING AV UTSLÄPPSMINSKNING (endast drivmedel som omfattas av lagen om minskning av utsläppen från drivmedel som används för transport har beaktats)</t>
  </si>
  <si>
    <t>RAPPORTERING AV HÅLLBARHET</t>
  </si>
  <si>
    <t>Lägsta utsläppsminskning som rapporterats</t>
  </si>
  <si>
    <t>Levererad energimängd</t>
  </si>
  <si>
    <t>Drivmedelsleverantörens växthusgasintensitet totalt (UER beaktad)</t>
  </si>
  <si>
    <t>Referensnivå (2010)</t>
  </si>
  <si>
    <t>Minskningsskyldighet 2020</t>
  </si>
  <si>
    <t>Minskning</t>
  </si>
  <si>
    <t>FOSSILA BRÄNSLEN</t>
  </si>
  <si>
    <t>Bränsle</t>
  </si>
  <si>
    <t>Produktgrupp</t>
  </si>
  <si>
    <t>CN-kod</t>
  </si>
  <si>
    <t>Råvarukälla och process</t>
  </si>
  <si>
    <t>Välj/ange drivmedel</t>
  </si>
  <si>
    <t>Välj (beror på drivmedel)</t>
  </si>
  <si>
    <t>Mängd</t>
  </si>
  <si>
    <t>Enhet</t>
  </si>
  <si>
    <t>LHV (MJ/l eller MJ/kg, enligt enhet för mängden)</t>
  </si>
  <si>
    <t>Energiinnehåll (MJ)</t>
  </si>
  <si>
    <t>Drivmedlets växthusgasintensitet under hela livscykeln (gCO2ekv/MJ)</t>
  </si>
  <si>
    <t>Ytterligare information</t>
  </si>
  <si>
    <t>Växthusgasintensiteten under hela livscykeln för fossila bränslen totalt (gCOekv/MJ)</t>
  </si>
  <si>
    <t>BIODRIVMEDEL OCH FLYTANDE BIOBRÄNSLEN</t>
  </si>
  <si>
    <t>Drivmedel</t>
  </si>
  <si>
    <t>Välj</t>
  </si>
  <si>
    <t>Omfattas av tillämpningsområdet för lagen om minskning av utsläpp från drivmedel som används för transport</t>
  </si>
  <si>
    <t>Växthusgasintensiteten under hela livscykeln för drivmedlets hållbara bioandel (gCO2ekv/MJ)</t>
  </si>
  <si>
    <t>Energiinnehåll för drivmedlets hållbara bioandel  (MJ)</t>
  </si>
  <si>
    <t>Utsläppen från drivmedlet totalt (gCO2ekv)</t>
  </si>
  <si>
    <t>Leveransland för drivmedlet</t>
  </si>
  <si>
    <t>Utsläppsminskning enligt hållbarhetslagen (%)</t>
  </si>
  <si>
    <t>Råvara</t>
  </si>
  <si>
    <t>Råvarugrupp</t>
  </si>
  <si>
    <t>Ja</t>
  </si>
  <si>
    <t>Nej</t>
  </si>
  <si>
    <t>Ja/Nej</t>
  </si>
  <si>
    <t>Annan (behöver inte specificeras)</t>
  </si>
  <si>
    <t>Oljeväxter</t>
  </si>
  <si>
    <t>Sockerväxter</t>
  </si>
  <si>
    <t>Stråsäd och andra stråsäd som innehåller rikligt med stärkelse</t>
  </si>
  <si>
    <t>Råvarans ursprungsland</t>
  </si>
  <si>
    <t>Råvaruleverantör</t>
  </si>
  <si>
    <t>Område där råvaran produceras</t>
  </si>
  <si>
    <t>NUTS 2-område för råvaran</t>
  </si>
  <si>
    <t>Typ av systemet för hållbara drivmedel</t>
  </si>
  <si>
    <t xml:space="preserve">Typ av systemet </t>
  </si>
  <si>
    <t>Nationellt system</t>
  </si>
  <si>
    <t>Frivilligt system</t>
  </si>
  <si>
    <t>Verksamheten inleddes senast den 5 oktober 2015</t>
  </si>
  <si>
    <t>Verksamheten inleddes efter den 5 oktober 2015</t>
  </si>
  <si>
    <t>Drivmedlets ursprungsland</t>
  </si>
  <si>
    <t>Datum då den anläggning som producerar drivmedel inledde verksamheten</t>
  </si>
  <si>
    <t>Utsläppsminskningskriteriet uppfylls</t>
  </si>
  <si>
    <t>Beslut där råvaran har definierats som avfall, restprodukt, cellulosa från icke-livsmedel eller material som innehåller både cellulosa och lignin (dnr)</t>
  </si>
  <si>
    <t>Växthusgasintensiteten under hela livscykeln för biodrivmedel totalt (gCOekv/MJ)</t>
  </si>
  <si>
    <t>EL</t>
  </si>
  <si>
    <t>BIODRIVMEDEL FÖR LUFTFARTEN</t>
  </si>
  <si>
    <t>El som frisläppts för konsumtion (kWh)</t>
  </si>
  <si>
    <t>El som frisläppts för konsumtion (MJ)</t>
  </si>
  <si>
    <t>Utsläppsfaktor för elproduktionen (gCO2ekv/kWh)</t>
  </si>
  <si>
    <t>Elens växthusgasintensitet under hela livscykeln (gCOekv/MJ)</t>
  </si>
  <si>
    <t>Mängd (l)</t>
  </si>
  <si>
    <t>Elens växthusgasintensitet under hela livscykeln tot. (gCOekv/MJ)</t>
  </si>
  <si>
    <t>Växthusgasintensiteten under hela livscykeln för luftfartens biodrivmedel totalt (gCOekv/MJ)</t>
  </si>
  <si>
    <t>UTSLÄPPSMINSKNINGAR I TIDIGARE LED (UER)</t>
  </si>
  <si>
    <t>Projektets startdatum</t>
  </si>
  <si>
    <t>Period</t>
  </si>
  <si>
    <t>Belägenhet</t>
  </si>
  <si>
    <t>Referensnivå (gCO2ekv/MJ)</t>
  </si>
  <si>
    <t>Utsläpp (gCO2ekv/MJ)</t>
  </si>
  <si>
    <t>Certifikatnummer</t>
  </si>
  <si>
    <t>UER totalt (gCOekv)</t>
  </si>
  <si>
    <t>Motorbensin</t>
  </si>
  <si>
    <t>Bensin för små motorer</t>
  </si>
  <si>
    <t>Bioetanol</t>
  </si>
  <si>
    <t>Bioetanol R</t>
  </si>
  <si>
    <t>Bioetanol T</t>
  </si>
  <si>
    <t>Biobensin</t>
  </si>
  <si>
    <t>Biobensin R</t>
  </si>
  <si>
    <t>Biobensin T</t>
  </si>
  <si>
    <t>Etanoldiesel</t>
  </si>
  <si>
    <t>Etanoldiesel R</t>
  </si>
  <si>
    <t>Etanoldiesel T</t>
  </si>
  <si>
    <t>Dieselolja</t>
  </si>
  <si>
    <t>Dieselolja para</t>
  </si>
  <si>
    <t>Biodieselolja R</t>
  </si>
  <si>
    <t>Biodieselolja T</t>
  </si>
  <si>
    <t>Biodieselolja P</t>
  </si>
  <si>
    <t>Biodieselolja P R</t>
  </si>
  <si>
    <t>Biodieselolja P T</t>
  </si>
  <si>
    <t>Lätt brännolja</t>
  </si>
  <si>
    <t>Lätt brännolja svavelfri</t>
  </si>
  <si>
    <t>Biobrännolja</t>
  </si>
  <si>
    <t>Biobrännolja R</t>
  </si>
  <si>
    <t>Biobrännolja T</t>
  </si>
  <si>
    <t>Tung brännolja</t>
  </si>
  <si>
    <t>Metanol</t>
  </si>
  <si>
    <t>Metanol R</t>
  </si>
  <si>
    <t>Metanol T</t>
  </si>
  <si>
    <t>Biodieselolja</t>
  </si>
  <si>
    <t>Flytande drivmedel enligt skattetabellen</t>
  </si>
  <si>
    <t>Foss i listan</t>
  </si>
  <si>
    <t>Bio i listan</t>
  </si>
  <si>
    <t>I båda listorna</t>
  </si>
  <si>
    <t>Dessutom:</t>
  </si>
  <si>
    <t>Gasolja</t>
  </si>
  <si>
    <t>Kondenserad naturgas</t>
  </si>
  <si>
    <t>Komprimerad naturgas</t>
  </si>
  <si>
    <t>Komprimerat biometan ej hållbart</t>
  </si>
  <si>
    <t>Komprimerat biometan hållbart</t>
  </si>
  <si>
    <t>Syntetiskt metan</t>
  </si>
  <si>
    <t>Syntetiskt metan ej hållbart</t>
  </si>
  <si>
    <t>Syntetiskt metan hållbart</t>
  </si>
  <si>
    <t>Komprimerad vätgas</t>
  </si>
  <si>
    <t>Flytande biometan ej hållbart</t>
  </si>
  <si>
    <t>Flytande biometan hållbart</t>
  </si>
  <si>
    <t>Bensin</t>
  </si>
  <si>
    <t>biologiska</t>
  </si>
  <si>
    <t>DieselGasolja</t>
  </si>
  <si>
    <t>Verksamhetsutövaren fyller i</t>
  </si>
  <si>
    <t>Biometanol</t>
  </si>
  <si>
    <t>Biogas</t>
  </si>
  <si>
    <t>Ange LHV</t>
  </si>
  <si>
    <t>Fossilt bränsle</t>
  </si>
  <si>
    <t>Sökning: namn enligt FQD för fossilt bränsle</t>
  </si>
  <si>
    <t>Råvarukälla och process (FQD)</t>
  </si>
  <si>
    <t>Drivmedel: råvarukälla och process (FQD)</t>
  </si>
  <si>
    <t>Konventionell råolja, GTL, Syntetisk olja som utvinns ur kol, Naturlig bitumen eller Oljeskiffer</t>
  </si>
  <si>
    <t>Plastavfall som utvinns av fossila råvaror</t>
  </si>
  <si>
    <t>Naturgas, EU</t>
  </si>
  <si>
    <t>Fossil källa</t>
  </si>
  <si>
    <t>Sabatier-reaktion av väte genom elektrolys med icke-biologisk förnybar energi</t>
  </si>
  <si>
    <t>Kol</t>
  </si>
  <si>
    <t>Kol med koldioxidinfångning och lagring av processutsläpp</t>
  </si>
  <si>
    <t>Elektrolys helt driven av förnybar icke-biologisk energi</t>
  </si>
  <si>
    <t>Naturgas genom ångreformering</t>
  </si>
  <si>
    <t>Växthusgasintensitet (gCO2ekv/MJ)</t>
  </si>
  <si>
    <t>Källa: (EU) 2015/652 Bilaga 1 del 2 punkt 5</t>
  </si>
  <si>
    <t>LHV-enhet MJ/</t>
  </si>
  <si>
    <t>Biologisk flytande naturgas</t>
  </si>
  <si>
    <t>Biologisk flytande naturgas R</t>
  </si>
  <si>
    <t>Biologisk flytande naturgas T</t>
  </si>
  <si>
    <t>Flytande naturgas</t>
  </si>
  <si>
    <t>Växthusgasintensitet för fossil andel (gCO2ekv/MJ)</t>
  </si>
  <si>
    <t>Bioandel</t>
  </si>
  <si>
    <t>Källa: 2009/28/EG Bilaga III, utom TAME-källan 2007/446</t>
  </si>
  <si>
    <t>Källa: 2009/28/EG Bilaga III</t>
  </si>
  <si>
    <t>Biodrivmedel</t>
  </si>
  <si>
    <t>Produktgrupp för föregående</t>
  </si>
  <si>
    <t>Namnmotsvarighet för drivmedel i FQD (växthusgasutsläpp)</t>
  </si>
  <si>
    <t>Motsvarande namn för fossila bränslen eller fossila bränslens andel i distributionsskyldighetslagen (LHV)</t>
  </si>
  <si>
    <t>Motsvarande namn för biodrivmedel och icke-hållbara biodrivmedel i direktivet 2009/28/EG (LHV)</t>
  </si>
  <si>
    <t>Källa: JEC-raport</t>
  </si>
  <si>
    <t>SyntetisktMetan</t>
  </si>
  <si>
    <t>KomprimeradVätgas</t>
  </si>
  <si>
    <t>PRELIMINÄRA BERÄKNADE ILUC-UTSLÄPP (Utsläpp som orsakas genom indirekt ändring avmarkanvändning till följd av de råvaror som används för produktion av biodrivmedel och flytande biobränslen)</t>
  </si>
  <si>
    <t>Levererad energimängd (MJ)</t>
  </si>
  <si>
    <t>Preliminära ILUC-utsläpp (g CO2eq/MJ)</t>
  </si>
  <si>
    <t>Minimum minskning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</si>
</sst>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5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3671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2"/>
      </left>
      <right style="thin">
        <color theme="0"/>
      </right>
      <top style="thin">
        <color theme="0"/>
      </top>
      <bottom style="thin">
        <color theme="2"/>
      </bottom>
      <diagonal/>
    </border>
    <border>
      <left style="thin">
        <color theme="0"/>
      </left>
      <right style="thin">
        <color theme="2"/>
      </right>
      <top style="thin">
        <color theme="0"/>
      </top>
      <bottom style="thin">
        <color theme="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2"/>
      </left>
      <right/>
      <top style="thin">
        <color theme="0"/>
      </top>
      <bottom style="thin">
        <color theme="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/>
      </bottom>
      <diagonal/>
    </border>
    <border>
      <left style="thin">
        <color theme="0"/>
      </left>
      <right style="thin">
        <color theme="2"/>
      </right>
      <top/>
      <bottom style="thin">
        <color theme="2"/>
      </bottom>
      <diagonal/>
    </border>
    <border>
      <left/>
      <right style="thin">
        <color theme="0"/>
      </right>
      <top/>
      <bottom style="thin">
        <color theme="2"/>
      </bottom>
      <diagonal/>
    </border>
    <border>
      <left style="thin">
        <color theme="0"/>
      </left>
      <right style="thin">
        <color theme="0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0"/>
      </right>
      <top/>
      <bottom style="thin">
        <color theme="2"/>
      </bottom>
      <diagonal/>
    </border>
    <border>
      <left style="thin">
        <color theme="2"/>
      </left>
      <right style="thin">
        <color theme="0"/>
      </right>
      <top style="thin">
        <color theme="2"/>
      </top>
      <bottom style="thin">
        <color theme="2"/>
      </bottom>
      <diagonal/>
    </border>
    <border>
      <left style="thin">
        <color theme="0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0"/>
      </top>
      <bottom style="thin">
        <color theme="2"/>
      </bottom>
      <diagonal/>
    </border>
    <border>
      <left/>
      <right/>
      <top style="thin">
        <color theme="0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 style="thin">
        <color theme="0"/>
      </right>
      <top style="thin">
        <color theme="2"/>
      </top>
      <bottom style="thin">
        <color theme="2"/>
      </bottom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2"/>
      </right>
      <top style="thin">
        <color theme="0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32">
    <xf numFmtId="0" fontId="0" fillId="0" borderId="0" xfId="0"/>
    <xf numFmtId="0" fontId="0" fillId="0" borderId="0" xfId="0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ill="1" applyBorder="1"/>
    <xf numFmtId="0" fontId="0" fillId="0" borderId="0" xfId="0" applyFill="1"/>
    <xf numFmtId="0" fontId="0" fillId="4" borderId="2" xfId="0" applyFill="1" applyBorder="1"/>
    <xf numFmtId="0" fontId="0" fillId="3" borderId="2" xfId="0" applyFill="1" applyBorder="1"/>
    <xf numFmtId="0" fontId="0" fillId="2" borderId="2" xfId="0" applyFill="1" applyBorder="1" applyAlignment="1">
      <alignment wrapText="1"/>
    </xf>
    <xf numFmtId="0" fontId="0" fillId="0" borderId="2" xfId="0" applyBorder="1" applyAlignment="1">
      <alignment wrapText="1"/>
    </xf>
    <xf numFmtId="0" fontId="0" fillId="3" borderId="2" xfId="0" applyFill="1" applyBorder="1" applyAlignment="1">
      <alignment wrapText="1"/>
    </xf>
    <xf numFmtId="0" fontId="0" fillId="4" borderId="2" xfId="0" applyFill="1" applyBorder="1" applyAlignment="1">
      <alignment wrapText="1"/>
    </xf>
    <xf numFmtId="0" fontId="0" fillId="0" borderId="2" xfId="0" applyFill="1" applyBorder="1" applyAlignment="1">
      <alignment wrapText="1"/>
    </xf>
    <xf numFmtId="0" fontId="0" fillId="0" borderId="2" xfId="0" applyBorder="1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wrapText="1"/>
    </xf>
    <xf numFmtId="0" fontId="0" fillId="0" borderId="3" xfId="0" applyFill="1" applyBorder="1"/>
    <xf numFmtId="0" fontId="0" fillId="0" borderId="0" xfId="0" applyFill="1" applyBorder="1" applyAlignment="1"/>
    <xf numFmtId="0" fontId="0" fillId="0" borderId="0" xfId="0" applyBorder="1" applyAlignment="1"/>
    <xf numFmtId="0" fontId="0" fillId="0" borderId="0" xfId="0" applyFill="1" applyAlignment="1">
      <alignment wrapText="1"/>
    </xf>
    <xf numFmtId="0" fontId="0" fillId="3" borderId="1" xfId="0" applyFill="1" applyBorder="1" applyAlignment="1">
      <alignment wrapText="1"/>
    </xf>
    <xf numFmtId="0" fontId="0" fillId="4" borderId="1" xfId="0" applyFill="1" applyBorder="1" applyAlignment="1">
      <alignment wrapText="1"/>
    </xf>
    <xf numFmtId="0" fontId="0" fillId="4" borderId="0" xfId="0" applyFill="1" applyBorder="1" applyAlignment="1">
      <alignment wrapText="1"/>
    </xf>
    <xf numFmtId="0" fontId="0" fillId="3" borderId="0" xfId="0" applyFill="1" applyBorder="1" applyAlignment="1">
      <alignment wrapText="1"/>
    </xf>
    <xf numFmtId="0" fontId="0" fillId="5" borderId="4" xfId="0" applyFill="1" applyBorder="1"/>
    <xf numFmtId="2" fontId="0" fillId="5" borderId="2" xfId="0" applyNumberFormat="1" applyFill="1" applyBorder="1" applyAlignment="1">
      <alignment horizontal="center"/>
    </xf>
    <xf numFmtId="0" fontId="0" fillId="4" borderId="5" xfId="0" applyFill="1" applyBorder="1"/>
    <xf numFmtId="0" fontId="0" fillId="4" borderId="4" xfId="0" applyFill="1" applyBorder="1"/>
    <xf numFmtId="0" fontId="0" fillId="4" borderId="2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0" borderId="0" xfId="0" applyFont="1" applyFill="1" applyBorder="1"/>
    <xf numFmtId="2" fontId="0" fillId="0" borderId="0" xfId="0" applyNumberFormat="1" applyFill="1" applyBorder="1" applyAlignment="1">
      <alignment horizontal="center"/>
    </xf>
    <xf numFmtId="0" fontId="0" fillId="4" borderId="7" xfId="0" applyFill="1" applyBorder="1"/>
    <xf numFmtId="0" fontId="2" fillId="6" borderId="8" xfId="0" applyFont="1" applyFill="1" applyBorder="1" applyAlignment="1">
      <alignment wrapText="1"/>
    </xf>
    <xf numFmtId="0" fontId="0" fillId="5" borderId="8" xfId="0" applyFill="1" applyBorder="1"/>
    <xf numFmtId="0" fontId="0" fillId="0" borderId="9" xfId="0" applyBorder="1"/>
    <xf numFmtId="0" fontId="0" fillId="0" borderId="10" xfId="0" applyBorder="1"/>
    <xf numFmtId="0" fontId="2" fillId="6" borderId="12" xfId="0" applyFont="1" applyFill="1" applyBorder="1" applyAlignment="1">
      <alignment wrapText="1"/>
    </xf>
    <xf numFmtId="0" fontId="4" fillId="0" borderId="0" xfId="0" applyFont="1"/>
    <xf numFmtId="0" fontId="3" fillId="0" borderId="0" xfId="0" applyFont="1" applyFill="1" applyBorder="1" applyAlignment="1">
      <alignment horizontal="left"/>
    </xf>
    <xf numFmtId="2" fontId="0" fillId="5" borderId="11" xfId="0" applyNumberFormat="1" applyFill="1" applyBorder="1" applyAlignment="1">
      <alignment horizontal="center"/>
    </xf>
    <xf numFmtId="0" fontId="0" fillId="5" borderId="14" xfId="0" applyFill="1" applyBorder="1"/>
    <xf numFmtId="2" fontId="0" fillId="5" borderId="14" xfId="0" applyNumberFormat="1" applyFill="1" applyBorder="1"/>
    <xf numFmtId="0" fontId="0" fillId="0" borderId="13" xfId="0" applyBorder="1" applyAlignment="1">
      <alignment wrapText="1"/>
    </xf>
    <xf numFmtId="2" fontId="0" fillId="5" borderId="11" xfId="0" applyNumberFormat="1" applyFill="1" applyBorder="1"/>
    <xf numFmtId="0" fontId="2" fillId="6" borderId="11" xfId="0" applyFont="1" applyFill="1" applyBorder="1" applyAlignment="1">
      <alignment wrapText="1"/>
    </xf>
    <xf numFmtId="0" fontId="0" fillId="5" borderId="11" xfId="0" applyFill="1" applyBorder="1"/>
    <xf numFmtId="0" fontId="0" fillId="7" borderId="2" xfId="0" applyFill="1" applyBorder="1" applyAlignment="1">
      <alignment wrapText="1"/>
    </xf>
    <xf numFmtId="0" fontId="0" fillId="7" borderId="1" xfId="0" applyFill="1" applyBorder="1" applyAlignment="1">
      <alignment wrapText="1"/>
    </xf>
    <xf numFmtId="0" fontId="0" fillId="7" borderId="0" xfId="0" applyFill="1" applyBorder="1" applyAlignment="1">
      <alignment wrapText="1"/>
    </xf>
    <xf numFmtId="0" fontId="2" fillId="0" borderId="0" xfId="0" applyFont="1" applyFill="1" applyBorder="1" applyAlignment="1">
      <alignment wrapText="1"/>
    </xf>
    <xf numFmtId="2" fontId="0" fillId="0" borderId="0" xfId="0" applyNumberFormat="1" applyFill="1" applyBorder="1"/>
    <xf numFmtId="2" fontId="0" fillId="5" borderId="0" xfId="0" applyNumberFormat="1" applyFill="1" applyBorder="1" applyAlignment="1">
      <alignment horizontal="center"/>
    </xf>
    <xf numFmtId="2" fontId="0" fillId="5" borderId="1" xfId="0" applyNumberFormat="1" applyFill="1" applyBorder="1" applyAlignment="1">
      <alignment horizontal="center"/>
    </xf>
    <xf numFmtId="2" fontId="0" fillId="4" borderId="6" xfId="0" applyNumberFormat="1" applyFill="1" applyBorder="1" applyAlignment="1">
      <alignment horizontal="center"/>
    </xf>
    <xf numFmtId="2" fontId="0" fillId="4" borderId="3" xfId="0" applyNumberFormat="1" applyFill="1" applyBorder="1" applyAlignment="1">
      <alignment horizontal="center"/>
    </xf>
    <xf numFmtId="2" fontId="0" fillId="4" borderId="0" xfId="0" applyNumberFormat="1" applyFill="1" applyBorder="1" applyAlignment="1">
      <alignment horizontal="center"/>
    </xf>
    <xf numFmtId="2" fontId="0" fillId="5" borderId="0" xfId="0" applyNumberFormat="1" applyFill="1"/>
    <xf numFmtId="0" fontId="0" fillId="4" borderId="6" xfId="0" applyFill="1" applyBorder="1"/>
    <xf numFmtId="2" fontId="0" fillId="4" borderId="0" xfId="0" applyNumberFormat="1" applyFill="1"/>
    <xf numFmtId="0" fontId="0" fillId="0" borderId="15" xfId="0" applyBorder="1"/>
    <xf numFmtId="0" fontId="2" fillId="6" borderId="14" xfId="0" applyFont="1" applyFill="1" applyBorder="1" applyAlignment="1">
      <alignment wrapText="1"/>
    </xf>
    <xf numFmtId="2" fontId="0" fillId="5" borderId="8" xfId="0" applyNumberFormat="1" applyFill="1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16" xfId="0" applyFill="1" applyBorder="1"/>
    <xf numFmtId="0" fontId="0" fillId="0" borderId="19" xfId="0" applyFill="1" applyBorder="1"/>
    <xf numFmtId="0" fontId="0" fillId="0" borderId="24" xfId="0" applyFill="1" applyBorder="1"/>
    <xf numFmtId="0" fontId="0" fillId="0" borderId="25" xfId="0" applyBorder="1"/>
    <xf numFmtId="0" fontId="0" fillId="0" borderId="23" xfId="0" applyBorder="1"/>
    <xf numFmtId="0" fontId="0" fillId="0" borderId="26" xfId="0" applyFill="1" applyBorder="1"/>
    <xf numFmtId="0" fontId="0" fillId="0" borderId="27" xfId="0" applyBorder="1"/>
    <xf numFmtId="0" fontId="0" fillId="0" borderId="24" xfId="0" applyBorder="1"/>
    <xf numFmtId="0" fontId="0" fillId="0" borderId="26" xfId="0" applyBorder="1"/>
    <xf numFmtId="2" fontId="0" fillId="5" borderId="11" xfId="0" applyNumberFormat="1" applyFill="1" applyBorder="1" applyAlignment="1">
      <alignment wrapText="1"/>
    </xf>
    <xf numFmtId="0" fontId="0" fillId="5" borderId="8" xfId="0" applyFill="1" applyBorder="1" applyAlignment="1">
      <alignment horizontal="right"/>
    </xf>
    <xf numFmtId="0" fontId="0" fillId="0" borderId="28" xfId="0" applyBorder="1"/>
    <xf numFmtId="2" fontId="0" fillId="0" borderId="0" xfId="0" applyNumberFormat="1" applyFill="1" applyBorder="1" applyAlignment="1">
      <alignment horizontal="left"/>
    </xf>
    <xf numFmtId="0" fontId="0" fillId="3" borderId="0" xfId="0" applyFill="1" applyAlignment="1">
      <alignment wrapText="1"/>
    </xf>
    <xf numFmtId="2" fontId="0" fillId="5" borderId="29" xfId="0" applyNumberFormat="1" applyFill="1" applyBorder="1"/>
    <xf numFmtId="2" fontId="0" fillId="0" borderId="26" xfId="0" applyNumberFormat="1" applyFill="1" applyBorder="1"/>
    <xf numFmtId="2" fontId="0" fillId="0" borderId="21" xfId="0" applyNumberFormat="1" applyFill="1" applyBorder="1"/>
    <xf numFmtId="2" fontId="0" fillId="0" borderId="24" xfId="0" applyNumberFormat="1" applyFill="1" applyBorder="1"/>
    <xf numFmtId="2" fontId="0" fillId="5" borderId="13" xfId="0" applyNumberFormat="1" applyFill="1" applyBorder="1"/>
    <xf numFmtId="2" fontId="0" fillId="5" borderId="0" xfId="0" applyNumberFormat="1" applyFill="1" applyAlignment="1">
      <alignment horizontal="center"/>
    </xf>
    <xf numFmtId="2" fontId="0" fillId="4" borderId="30" xfId="0" applyNumberFormat="1" applyFill="1" applyBorder="1" applyAlignment="1">
      <alignment horizontal="center"/>
    </xf>
    <xf numFmtId="2" fontId="0" fillId="5" borderId="31" xfId="0" applyNumberFormat="1" applyFill="1" applyBorder="1" applyAlignment="1">
      <alignment horizontal="center"/>
    </xf>
    <xf numFmtId="0" fontId="1" fillId="0" borderId="0" xfId="0" applyFont="1"/>
    <xf numFmtId="2" fontId="0" fillId="4" borderId="2" xfId="0" applyNumberFormat="1" applyFill="1" applyBorder="1" applyAlignment="1">
      <alignment horizontal="center"/>
    </xf>
    <xf numFmtId="0" fontId="0" fillId="4" borderId="32" xfId="0" applyFill="1" applyBorder="1"/>
    <xf numFmtId="0" fontId="0" fillId="0" borderId="0" xfId="0" applyAlignment="1"/>
    <xf numFmtId="2" fontId="0" fillId="5" borderId="33" xfId="0" applyNumberFormat="1" applyFill="1" applyBorder="1"/>
    <xf numFmtId="0" fontId="0" fillId="3" borderId="2" xfId="0" applyFill="1" applyBorder="1" applyAlignment="1"/>
    <xf numFmtId="0" fontId="0" fillId="0" borderId="0" xfId="0" applyFill="1" applyAlignment="1">
      <alignment horizontal="center"/>
    </xf>
    <xf numFmtId="0" fontId="0" fillId="0" borderId="7" xfId="0" applyFill="1" applyBorder="1"/>
    <xf numFmtId="0" fontId="0" fillId="0" borderId="7" xfId="0" applyBorder="1"/>
    <xf numFmtId="0" fontId="0" fillId="0" borderId="0" xfId="0" applyBorder="1" applyAlignment="1">
      <alignment horizontal="center"/>
    </xf>
    <xf numFmtId="2" fontId="0" fillId="0" borderId="25" xfId="0" applyNumberFormat="1" applyFill="1" applyBorder="1"/>
    <xf numFmtId="0" fontId="0" fillId="0" borderId="34" xfId="0" applyBorder="1"/>
    <xf numFmtId="0" fontId="0" fillId="0" borderId="35" xfId="0" applyBorder="1"/>
    <xf numFmtId="0" fontId="0" fillId="8" borderId="7" xfId="0" applyFill="1" applyBorder="1" applyAlignment="1">
      <alignment horizontal="left"/>
    </xf>
    <xf numFmtId="2" fontId="0" fillId="0" borderId="34" xfId="0" applyNumberFormat="1" applyFill="1" applyBorder="1"/>
    <xf numFmtId="2" fontId="0" fillId="0" borderId="10" xfId="0" applyNumberFormat="1" applyFill="1" applyBorder="1"/>
    <xf numFmtId="0" fontId="2" fillId="9" borderId="14" xfId="0" applyFont="1" applyFill="1" applyBorder="1" applyAlignment="1">
      <alignment wrapText="1"/>
    </xf>
    <xf numFmtId="0" fontId="2" fillId="9" borderId="8" xfId="0" applyFont="1" applyFill="1" applyBorder="1" applyAlignment="1">
      <alignment wrapText="1"/>
    </xf>
    <xf numFmtId="0" fontId="0" fillId="0" borderId="10" xfId="0" applyFill="1" applyBorder="1" applyAlignment="1">
      <alignment horizontal="left"/>
    </xf>
    <xf numFmtId="1" fontId="0" fillId="5" borderId="2" xfId="0" applyNumberFormat="1" applyFill="1" applyBorder="1" applyAlignment="1">
      <alignment horizontal="center"/>
    </xf>
    <xf numFmtId="1" fontId="0" fillId="5" borderId="0" xfId="0" applyNumberFormat="1" applyFill="1" applyBorder="1" applyAlignment="1">
      <alignment horizontal="center"/>
    </xf>
    <xf numFmtId="1" fontId="0" fillId="5" borderId="1" xfId="0" applyNumberFormat="1" applyFill="1" applyBorder="1" applyAlignment="1">
      <alignment horizont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/>
    </xf>
    <xf numFmtId="0" fontId="0" fillId="4" borderId="36" xfId="0" applyFill="1" applyBorder="1"/>
    <xf numFmtId="164" fontId="0" fillId="4" borderId="36" xfId="0" applyNumberFormat="1" applyFill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2" fontId="0" fillId="5" borderId="7" xfId="0" applyNumberFormat="1" applyFill="1" applyBorder="1" applyAlignment="1">
      <alignment horizontal="left"/>
    </xf>
    <xf numFmtId="2" fontId="0" fillId="5" borderId="7" xfId="0" applyNumberFormat="1" applyFill="1" applyBorder="1" applyAlignment="1">
      <alignment horizontal="center"/>
    </xf>
    <xf numFmtId="0" fontId="0" fillId="4" borderId="4" xfId="0" applyFill="1" applyBorder="1" applyAlignment="1">
      <alignment wrapText="1"/>
    </xf>
    <xf numFmtId="0" fontId="0" fillId="4" borderId="3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6" xfId="0" applyFill="1" applyBorder="1" applyAlignment="1">
      <alignment horizontal="center"/>
    </xf>
    <xf numFmtId="2" fontId="0" fillId="4" borderId="36" xfId="0" applyNumberFormat="1" applyFill="1" applyBorder="1" applyAlignment="1">
      <alignment horizontal="center" wrapText="1"/>
    </xf>
    <xf numFmtId="0" fontId="0" fillId="4" borderId="37" xfId="0" applyFill="1" applyBorder="1" applyAlignment="1">
      <alignment horizontal="center" wrapText="1"/>
    </xf>
    <xf numFmtId="0" fontId="0" fillId="0" borderId="7" xfId="0" applyBorder="1" applyAlignment="1">
      <alignment horizontal="center"/>
    </xf>
    <xf numFmtId="0" fontId="0" fillId="8" borderId="7" xfId="0" applyFill="1" applyBorder="1" applyAlignment="1">
      <alignment horizontal="center"/>
    </xf>
    <xf numFmtId="0" fontId="0" fillId="0" borderId="5" xfId="0" applyBorder="1" applyAlignment="1">
      <alignment horizontal="left"/>
    </xf>
    <xf numFmtId="0" fontId="0" fillId="0" borderId="7" xfId="0" applyBorder="1" applyAlignment="1">
      <alignment horizontal="left"/>
    </xf>
  </cellXfs>
  <cellStyles count="1">
    <cellStyle name="Normaali" xfId="0" builtinId="0"/>
  </cellStyles>
  <dxfs count="2">
    <dxf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E3671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59999389629810485"/>
  </sheetPr>
  <dimension ref="B2:I40"/>
  <sheetViews>
    <sheetView showGridLines="0" zoomScale="80" zoomScaleNormal="80" workbookViewId="0">
      <selection activeCell="C24" sqref="C24"/>
    </sheetView>
  </sheetViews>
  <sheetFormatPr defaultRowHeight="15" x14ac:dyDescent="0.25"/>
  <cols>
    <col min="1" max="1" width="2.28515625" customWidth="1"/>
    <col min="2" max="2" width="41.140625" customWidth="1"/>
    <col min="3" max="3" width="37.140625" customWidth="1"/>
    <col min="4" max="4" width="13.140625" bestFit="1" customWidth="1"/>
    <col min="5" max="5" width="10.85546875" bestFit="1" customWidth="1"/>
    <col min="6" max="6" width="21.28515625" customWidth="1"/>
  </cols>
  <sheetData>
    <row r="2" spans="2:5" ht="21" x14ac:dyDescent="0.35">
      <c r="B2" s="92" t="s">
        <v>46</v>
      </c>
    </row>
    <row r="3" spans="2:5" x14ac:dyDescent="0.25">
      <c r="B3" s="33" t="s">
        <v>47</v>
      </c>
      <c r="C3" s="130"/>
      <c r="D3" s="130"/>
      <c r="E3" s="130"/>
    </row>
    <row r="4" spans="2:5" x14ac:dyDescent="0.25">
      <c r="B4" s="94" t="s">
        <v>48</v>
      </c>
      <c r="C4" s="131"/>
      <c r="D4" s="131"/>
      <c r="E4" s="131"/>
    </row>
    <row r="5" spans="2:5" x14ac:dyDescent="0.25">
      <c r="C5" s="13"/>
    </row>
    <row r="6" spans="2:5" ht="21" x14ac:dyDescent="0.35">
      <c r="B6" s="31" t="s">
        <v>49</v>
      </c>
      <c r="C6" s="13"/>
    </row>
    <row r="7" spans="2:5" x14ac:dyDescent="0.25">
      <c r="B7" s="105" t="s">
        <v>51</v>
      </c>
      <c r="C7" s="129" t="s">
        <v>52</v>
      </c>
      <c r="D7" s="129"/>
      <c r="E7" s="4"/>
    </row>
    <row r="8" spans="2:5" x14ac:dyDescent="0.25">
      <c r="B8" s="99"/>
      <c r="C8" s="128"/>
      <c r="D8" s="128"/>
    </row>
    <row r="9" spans="2:5" x14ac:dyDescent="0.25">
      <c r="B9" s="99"/>
      <c r="C9" s="128"/>
      <c r="D9" s="128"/>
    </row>
    <row r="10" spans="2:5" x14ac:dyDescent="0.25">
      <c r="B10" s="100"/>
      <c r="C10" s="128"/>
      <c r="D10" s="128"/>
    </row>
    <row r="11" spans="2:5" x14ac:dyDescent="0.25">
      <c r="B11" s="14"/>
      <c r="C11" s="101"/>
      <c r="D11" s="14"/>
    </row>
    <row r="12" spans="2:5" ht="21" x14ac:dyDescent="0.35">
      <c r="B12" s="92" t="s">
        <v>50</v>
      </c>
      <c r="C12" s="13"/>
    </row>
    <row r="13" spans="2:5" x14ac:dyDescent="0.25">
      <c r="B13" s="105" t="s">
        <v>53</v>
      </c>
      <c r="C13" s="129" t="s">
        <v>54</v>
      </c>
      <c r="D13" s="129"/>
    </row>
    <row r="14" spans="2:5" x14ac:dyDescent="0.25">
      <c r="B14" s="99"/>
      <c r="C14" s="128"/>
      <c r="D14" s="128"/>
    </row>
    <row r="15" spans="2:5" x14ac:dyDescent="0.25">
      <c r="B15" s="99"/>
      <c r="C15" s="128"/>
      <c r="D15" s="128"/>
    </row>
    <row r="16" spans="2:5" x14ac:dyDescent="0.25">
      <c r="B16" s="100"/>
      <c r="C16" s="128"/>
      <c r="D16" s="128"/>
    </row>
    <row r="17" spans="2:6" x14ac:dyDescent="0.25">
      <c r="C17" s="13"/>
    </row>
    <row r="18" spans="2:6" ht="21" x14ac:dyDescent="0.35">
      <c r="B18" s="31" t="s">
        <v>55</v>
      </c>
      <c r="D18" s="40"/>
      <c r="E18" s="3"/>
    </row>
    <row r="19" spans="2:6" x14ac:dyDescent="0.25">
      <c r="B19" s="27" t="s">
        <v>58</v>
      </c>
      <c r="C19" s="28" t="s">
        <v>28</v>
      </c>
      <c r="D19" s="29"/>
      <c r="E19" s="29"/>
    </row>
    <row r="20" spans="2:6" x14ac:dyDescent="0.25">
      <c r="B20" s="24"/>
      <c r="C20" s="111">
        <f>SUM(Fossila!$I:$I)+SUMIF(Biologiska!$E:$E,"Ja",Biologiska!$I:$I)+SUM('El+Luftfartsbio'!C5:C9)+SUM('El+Luftfartsbio'!F14:F213)</f>
        <v>0</v>
      </c>
      <c r="D20" s="53"/>
      <c r="E20" s="54"/>
    </row>
    <row r="21" spans="2:6" x14ac:dyDescent="0.25">
      <c r="B21" s="26" t="s">
        <v>21</v>
      </c>
      <c r="C21" s="55"/>
      <c r="D21" s="56" t="s">
        <v>33</v>
      </c>
      <c r="E21" s="57"/>
    </row>
    <row r="22" spans="2:6" x14ac:dyDescent="0.25">
      <c r="B22" s="24"/>
      <c r="C22" s="58"/>
      <c r="D22" s="113">
        <f>UER!L5/1000</f>
        <v>0</v>
      </c>
      <c r="E22" s="54"/>
    </row>
    <row r="23" spans="2:6" x14ac:dyDescent="0.25">
      <c r="B23" s="59" t="s">
        <v>59</v>
      </c>
      <c r="C23" s="55" t="s">
        <v>34</v>
      </c>
      <c r="D23" s="56" t="s">
        <v>33</v>
      </c>
      <c r="E23" s="60"/>
    </row>
    <row r="24" spans="2:6" x14ac:dyDescent="0.25">
      <c r="B24" s="24"/>
      <c r="C24" s="25" t="str">
        <f>IFERROR((SUMPRODUCT(Fossila!$J:$J,Fossila!$I:$I)+SUMIF(Biologiska!$E:$E,"Ja",Biologiska!$M:$M)+SUMPRODUCT('El+Luftfartsbio'!E5:E9,'El+Luftfartsbio'!C5:C9)+SUMPRODUCT('El+Luftfartsbio'!G14:G213,'El+Luftfartsbio'!F14:F213)-UER!L5-(SUM(C8:D10)*1000)+(SUM(C14:D16)*1000))/Sammanfattning!C20,"")</f>
        <v/>
      </c>
      <c r="D24" s="112" t="str">
        <f>IFERROR((C24*C20)/1000,"")</f>
        <v/>
      </c>
      <c r="E24" s="58"/>
    </row>
    <row r="25" spans="2:6" x14ac:dyDescent="0.25">
      <c r="B25" s="26" t="s">
        <v>60</v>
      </c>
      <c r="C25" s="55" t="s">
        <v>34</v>
      </c>
      <c r="D25" s="56" t="s">
        <v>33</v>
      </c>
      <c r="E25" s="56"/>
    </row>
    <row r="26" spans="2:6" x14ac:dyDescent="0.25">
      <c r="B26" s="24"/>
      <c r="C26" s="25">
        <v>94.1</v>
      </c>
      <c r="D26" s="112">
        <f>(C26*C20)/1000</f>
        <v>0</v>
      </c>
      <c r="E26" s="54"/>
    </row>
    <row r="27" spans="2:6" x14ac:dyDescent="0.25">
      <c r="B27" s="26" t="s">
        <v>61</v>
      </c>
      <c r="C27" s="55" t="s">
        <v>34</v>
      </c>
      <c r="D27" s="56" t="s">
        <v>33</v>
      </c>
      <c r="E27" s="57" t="s">
        <v>29</v>
      </c>
    </row>
    <row r="28" spans="2:6" ht="15.75" thickBot="1" x14ac:dyDescent="0.3">
      <c r="B28" s="24"/>
      <c r="C28" s="25">
        <f>0.06*C26</f>
        <v>5.645999999999999</v>
      </c>
      <c r="D28" s="112">
        <f>(C28*C20)/1000</f>
        <v>0</v>
      </c>
      <c r="E28" s="53">
        <v>6</v>
      </c>
    </row>
    <row r="29" spans="2:6" x14ac:dyDescent="0.25">
      <c r="B29" s="26" t="s">
        <v>62</v>
      </c>
      <c r="C29" s="55" t="s">
        <v>34</v>
      </c>
      <c r="D29" s="56" t="s">
        <v>33</v>
      </c>
      <c r="E29" s="90" t="s">
        <v>29</v>
      </c>
      <c r="F29" s="82"/>
    </row>
    <row r="30" spans="2:6" ht="15.75" thickBot="1" x14ac:dyDescent="0.3">
      <c r="B30" s="24"/>
      <c r="C30" s="53" t="str">
        <f>IFERROR(C26-C24,"")</f>
        <v/>
      </c>
      <c r="D30" s="112" t="str">
        <f>IFERROR((C30*C20)/1000,"")</f>
        <v/>
      </c>
      <c r="E30" s="91" t="str">
        <f>IFERROR(((C26-C24)/C26)*100,"")</f>
        <v/>
      </c>
    </row>
    <row r="31" spans="2:6" x14ac:dyDescent="0.25">
      <c r="B31" s="3"/>
      <c r="C31" s="32"/>
      <c r="D31" s="30"/>
      <c r="E31" s="30"/>
    </row>
    <row r="32" spans="2:6" ht="21" x14ac:dyDescent="0.35">
      <c r="B32" s="31" t="s">
        <v>56</v>
      </c>
      <c r="C32" s="32"/>
      <c r="D32" s="30"/>
      <c r="E32" s="30"/>
    </row>
    <row r="33" spans="2:9" x14ac:dyDescent="0.25">
      <c r="B33" s="5" t="s">
        <v>57</v>
      </c>
      <c r="C33" s="93" t="s">
        <v>29</v>
      </c>
      <c r="D33" s="57"/>
      <c r="E33" s="57"/>
    </row>
    <row r="34" spans="2:9" x14ac:dyDescent="0.25">
      <c r="B34" s="24"/>
      <c r="C34" s="89">
        <f>MIN(Biologiska!$O:$O)</f>
        <v>0</v>
      </c>
      <c r="D34" s="53"/>
      <c r="E34" s="53"/>
    </row>
    <row r="35" spans="2:9" x14ac:dyDescent="0.25">
      <c r="B35" s="3"/>
      <c r="C35" s="32"/>
      <c r="D35" s="32"/>
      <c r="E35" s="32"/>
    </row>
    <row r="36" spans="2:9" x14ac:dyDescent="0.25">
      <c r="B36" s="3"/>
      <c r="C36" s="32"/>
      <c r="D36" s="32"/>
      <c r="E36" s="32"/>
      <c r="I36" s="95"/>
    </row>
    <row r="37" spans="2:9" ht="21" x14ac:dyDescent="0.25">
      <c r="B37" s="115" t="s">
        <v>210</v>
      </c>
      <c r="C37" s="114"/>
      <c r="D37" s="114"/>
      <c r="E37" s="114"/>
      <c r="F37" s="114"/>
    </row>
    <row r="38" spans="2:9" ht="30" x14ac:dyDescent="0.25">
      <c r="B38" s="116" t="s">
        <v>87</v>
      </c>
      <c r="C38" s="126" t="s">
        <v>94</v>
      </c>
      <c r="D38" s="117" t="s">
        <v>93</v>
      </c>
      <c r="E38" s="118" t="s">
        <v>92</v>
      </c>
      <c r="F38" s="127" t="s">
        <v>91</v>
      </c>
    </row>
    <row r="39" spans="2:9" x14ac:dyDescent="0.25">
      <c r="B39" s="119" t="s">
        <v>211</v>
      </c>
      <c r="C39" s="120">
        <f>SUMIFS(Biologiska!$J:$J,Biologiska!$Q:$Q,C$38)</f>
        <v>0</v>
      </c>
      <c r="D39" s="120">
        <f>SUMIFS(Biologiska!$J:$J,Biologiska!$Q:$Q,D$38)</f>
        <v>0</v>
      </c>
      <c r="E39" s="120">
        <f>SUMIFS(Biologiska!$J:$J,Biologiska!$Q:$Q,E$38)</f>
        <v>0</v>
      </c>
      <c r="F39" s="120">
        <f>SUMIFS(Biologiska!$J:$J,Biologiska!$Q:$Q,F$38)</f>
        <v>0</v>
      </c>
    </row>
    <row r="40" spans="2:9" x14ac:dyDescent="0.25">
      <c r="B40" s="121" t="s">
        <v>212</v>
      </c>
      <c r="C40" s="122">
        <v>12</v>
      </c>
      <c r="D40" s="123">
        <v>13</v>
      </c>
      <c r="E40" s="124">
        <v>55</v>
      </c>
      <c r="F40" s="125">
        <v>0</v>
      </c>
    </row>
  </sheetData>
  <mergeCells count="10">
    <mergeCell ref="C3:E3"/>
    <mergeCell ref="C4:E4"/>
    <mergeCell ref="C7:D7"/>
    <mergeCell ref="C8:D8"/>
    <mergeCell ref="C9:D9"/>
    <mergeCell ref="C10:D10"/>
    <mergeCell ref="C13:D13"/>
    <mergeCell ref="C14:D14"/>
    <mergeCell ref="C15:D15"/>
    <mergeCell ref="C16:D1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</sheetPr>
  <dimension ref="B2:M5000"/>
  <sheetViews>
    <sheetView showGridLines="0" tabSelected="1" zoomScale="115" zoomScaleNormal="115" workbookViewId="0">
      <selection activeCell="DK383" sqref="DK383"/>
    </sheetView>
  </sheetViews>
  <sheetFormatPr defaultRowHeight="15" x14ac:dyDescent="0.25"/>
  <cols>
    <col min="1" max="1" width="1.85546875" customWidth="1"/>
    <col min="2" max="2" width="23.28515625" customWidth="1"/>
    <col min="3" max="4" width="13.28515625" customWidth="1"/>
    <col min="5" max="5" width="63.28515625" customWidth="1"/>
    <col min="6" max="6" width="12" customWidth="1"/>
    <col min="7" max="7" width="9.140625" customWidth="1"/>
    <col min="8" max="8" width="23.42578125" customWidth="1"/>
    <col min="9" max="9" width="14.28515625" customWidth="1"/>
    <col min="10" max="10" width="27.5703125" customWidth="1"/>
    <col min="11" max="11" width="21.5703125" customWidth="1"/>
    <col min="12" max="12" width="2.28515625" customWidth="1"/>
    <col min="13" max="13" width="28.7109375" customWidth="1"/>
    <col min="14" max="14" width="3.28515625" customWidth="1"/>
    <col min="15" max="15" width="63" customWidth="1"/>
  </cols>
  <sheetData>
    <row r="2" spans="2:13" ht="21" x14ac:dyDescent="0.35">
      <c r="B2" s="39" t="s">
        <v>63</v>
      </c>
    </row>
    <row r="3" spans="2:13" s="1" customFormat="1" ht="6.6" customHeight="1" x14ac:dyDescent="0.25">
      <c r="F3" s="19"/>
      <c r="J3" s="19"/>
    </row>
    <row r="4" spans="2:13" s="1" customFormat="1" ht="45" x14ac:dyDescent="0.25">
      <c r="B4" s="34" t="s">
        <v>64</v>
      </c>
      <c r="C4" s="62" t="s">
        <v>65</v>
      </c>
      <c r="D4" s="62" t="s">
        <v>66</v>
      </c>
      <c r="E4" s="34" t="s">
        <v>67</v>
      </c>
      <c r="F4" s="34" t="s">
        <v>70</v>
      </c>
      <c r="G4" s="62" t="s">
        <v>71</v>
      </c>
      <c r="H4" s="62" t="s">
        <v>72</v>
      </c>
      <c r="I4" s="62" t="s">
        <v>73</v>
      </c>
      <c r="J4" s="62" t="s">
        <v>74</v>
      </c>
      <c r="K4" s="34" t="s">
        <v>75</v>
      </c>
      <c r="M4" s="38" t="s">
        <v>76</v>
      </c>
    </row>
    <row r="5" spans="2:13" x14ac:dyDescent="0.25">
      <c r="B5" s="68" t="s">
        <v>68</v>
      </c>
      <c r="C5" s="80" t="str">
        <f>IFERROR(VLOOKUP(B5,Listor!$A$6:$B$62,2,FALSE),"")</f>
        <v/>
      </c>
      <c r="D5" s="80" t="str">
        <f>IFERROR(VLOOKUP(B5,Listor!$A$6:$C$62,3,FALSE),"")</f>
        <v/>
      </c>
      <c r="E5" s="64" t="s">
        <v>69</v>
      </c>
      <c r="F5" s="65"/>
      <c r="G5" s="35" t="str">
        <f>IFERROR(VLOOKUP(B5,Listor!$A$6:$G$62,7,FALSE),"")</f>
        <v/>
      </c>
      <c r="H5" s="35" t="str">
        <f>IFERROR(VLOOKUP(B5,Listor!$H$6:$I$24,2,FALSE),"")</f>
        <v/>
      </c>
      <c r="I5" s="35" t="str">
        <f>IFERROR(H5*F5,"")</f>
        <v/>
      </c>
      <c r="J5" s="35" t="str">
        <f t="array" ref="J5">IFERROR(INDEX(Listor!$M$6:$M$17,MATCH(Listor!J6&amp;Fossila!E5,Listor!$K$6:$K$17&amp;Listor!$L$6:$L$17,0)),"")</f>
        <v/>
      </c>
      <c r="K5" s="37"/>
      <c r="M5" s="41" t="str">
        <f>IFERROR(SUMPRODUCT($J:$J,$I:$I)/SUM($I:$I),"")</f>
        <v/>
      </c>
    </row>
    <row r="6" spans="2:13" x14ac:dyDescent="0.25">
      <c r="B6" s="68" t="s">
        <v>68</v>
      </c>
      <c r="C6" s="80" t="str">
        <f>IFERROR(VLOOKUP(B6,Listor!$A$6:$B$62,2,FALSE),"")</f>
        <v/>
      </c>
      <c r="D6" s="80" t="str">
        <f>IFERROR(VLOOKUP(B6,Listor!$A$6:$C$62,3,FALSE),"")</f>
        <v/>
      </c>
      <c r="E6" s="64" t="s">
        <v>69</v>
      </c>
      <c r="F6" s="65"/>
      <c r="G6" s="35" t="str">
        <f>IFERROR(VLOOKUP(B6,Listor!$A$6:$G$62,7,FALSE),"")</f>
        <v/>
      </c>
      <c r="H6" s="35" t="str">
        <f>IFERROR(VLOOKUP(B6,Listor!$H$6:$I$24,2,FALSE),"")</f>
        <v/>
      </c>
      <c r="I6" s="35" t="str">
        <f t="shared" ref="I6:I69" si="0">IFERROR(H6*F6,"")</f>
        <v/>
      </c>
      <c r="J6" s="35" t="str">
        <f t="array" ref="J6">IFERROR(INDEX(Listor!$M$6:$M$17,MATCH(Listor!J7&amp;Fossila!E6,Listor!$K$6:$K$17&amp;Listor!$L$6:$L$17,0)),"")</f>
        <v/>
      </c>
      <c r="K6" s="69"/>
    </row>
    <row r="7" spans="2:13" x14ac:dyDescent="0.25">
      <c r="B7" s="68" t="s">
        <v>68</v>
      </c>
      <c r="C7" s="80" t="str">
        <f>IFERROR(VLOOKUP(B7,Listor!$A$6:$B$62,2,FALSE),"")</f>
        <v/>
      </c>
      <c r="D7" s="80" t="str">
        <f>IFERROR(VLOOKUP(B7,Listor!$A$6:$C$62,3,FALSE),"")</f>
        <v/>
      </c>
      <c r="E7" s="64" t="s">
        <v>69</v>
      </c>
      <c r="F7" s="65"/>
      <c r="G7" s="35" t="str">
        <f>IFERROR(VLOOKUP(B7,Listor!$A$6:$G$62,7,FALSE),"")</f>
        <v/>
      </c>
      <c r="H7" s="35" t="str">
        <f>IFERROR(VLOOKUP(B7,Listor!$H$6:$I$24,2,FALSE),"")</f>
        <v/>
      </c>
      <c r="I7" s="35" t="str">
        <f t="shared" si="0"/>
        <v/>
      </c>
      <c r="J7" s="35" t="str">
        <f t="array" ref="J7">IFERROR(INDEX(Listor!$M$6:$M$17,MATCH(Listor!J8&amp;Fossila!E7,Listor!$K$6:$K$17&amp;Listor!$L$6:$L$17,0)),"")</f>
        <v/>
      </c>
      <c r="K7" s="69"/>
    </row>
    <row r="8" spans="2:13" x14ac:dyDescent="0.25">
      <c r="B8" s="68" t="s">
        <v>68</v>
      </c>
      <c r="C8" s="80" t="str">
        <f>IFERROR(VLOOKUP(B8,Listor!$A$6:$B$62,2,FALSE),"")</f>
        <v/>
      </c>
      <c r="D8" s="80" t="str">
        <f>IFERROR(VLOOKUP(B8,Listor!$A$6:$C$62,3,FALSE),"")</f>
        <v/>
      </c>
      <c r="E8" s="64" t="s">
        <v>69</v>
      </c>
      <c r="F8" s="65"/>
      <c r="G8" s="35" t="str">
        <f>IFERROR(VLOOKUP(B8,Listor!$A$6:$G$62,7,FALSE),"")</f>
        <v/>
      </c>
      <c r="H8" s="35" t="str">
        <f>IFERROR(VLOOKUP(B8,Listor!$H$6:$I$24,2,FALSE),"")</f>
        <v/>
      </c>
      <c r="I8" s="35" t="str">
        <f t="shared" si="0"/>
        <v/>
      </c>
      <c r="J8" s="35" t="str">
        <f t="array" ref="J8">IFERROR(INDEX(Listor!$M$6:$M$17,MATCH(Listor!J9&amp;Fossila!E8,Listor!$K$6:$K$17&amp;Listor!$L$6:$L$17,0)),"")</f>
        <v/>
      </c>
      <c r="K8" s="69"/>
    </row>
    <row r="9" spans="2:13" x14ac:dyDescent="0.25">
      <c r="B9" s="68" t="s">
        <v>68</v>
      </c>
      <c r="C9" s="80" t="str">
        <f>IFERROR(VLOOKUP(B9,Listor!$A$6:$B$62,2,FALSE),"")</f>
        <v/>
      </c>
      <c r="D9" s="80" t="str">
        <f>IFERROR(VLOOKUP(B9,Listor!$A$6:$C$62,3,FALSE),"")</f>
        <v/>
      </c>
      <c r="E9" s="64" t="s">
        <v>69</v>
      </c>
      <c r="F9" s="65"/>
      <c r="G9" s="35" t="str">
        <f>IFERROR(VLOOKUP(B9,Listor!$A$6:$G$62,7,FALSE),"")</f>
        <v/>
      </c>
      <c r="H9" s="35" t="str">
        <f>IFERROR(VLOOKUP(B9,Listor!$H$6:$I$24,2,FALSE),"")</f>
        <v/>
      </c>
      <c r="I9" s="35" t="str">
        <f t="shared" si="0"/>
        <v/>
      </c>
      <c r="J9" s="35" t="str">
        <f t="array" ref="J9">IFERROR(INDEX(Listor!$M$6:$M$17,MATCH(Listor!J10&amp;Fossila!E9,Listor!$K$6:$K$17&amp;Listor!$L$6:$L$17,0)),"")</f>
        <v/>
      </c>
      <c r="K9" s="69"/>
      <c r="M9" s="3"/>
    </row>
    <row r="10" spans="2:13" x14ac:dyDescent="0.25">
      <c r="B10" s="68" t="s">
        <v>68</v>
      </c>
      <c r="C10" s="80" t="str">
        <f>IFERROR(VLOOKUP(B10,Listor!$A$6:$B$62,2,FALSE),"")</f>
        <v/>
      </c>
      <c r="D10" s="80" t="str">
        <f>IFERROR(VLOOKUP(B10,Listor!$A$6:$C$62,3,FALSE),"")</f>
        <v/>
      </c>
      <c r="E10" s="64" t="s">
        <v>69</v>
      </c>
      <c r="F10" s="65"/>
      <c r="G10" s="35" t="str">
        <f>IFERROR(VLOOKUP(B10,Listor!$A$6:$G$62,7,FALSE),"")</f>
        <v/>
      </c>
      <c r="H10" s="35" t="str">
        <f>IFERROR(VLOOKUP(B10,Listor!$H$6:$I$24,2,FALSE),"")</f>
        <v/>
      </c>
      <c r="I10" s="35" t="str">
        <f t="shared" si="0"/>
        <v/>
      </c>
      <c r="J10" s="35" t="str">
        <f t="array" ref="J10">IFERROR(INDEX(Listor!$M$6:$M$17,MATCH(Listor!J11&amp;Fossila!E10,Listor!$K$6:$K$17&amp;Listor!$L$6:$L$17,0)),"")</f>
        <v/>
      </c>
      <c r="K10" s="69"/>
    </row>
    <row r="11" spans="2:13" x14ac:dyDescent="0.25">
      <c r="B11" s="68" t="s">
        <v>68</v>
      </c>
      <c r="C11" s="80" t="str">
        <f>IFERROR(VLOOKUP(B11,Listor!$A$6:$B$62,2,FALSE),"")</f>
        <v/>
      </c>
      <c r="D11" s="80" t="str">
        <f>IFERROR(VLOOKUP(B11,Listor!$A$6:$C$62,3,FALSE),"")</f>
        <v/>
      </c>
      <c r="E11" s="64" t="s">
        <v>69</v>
      </c>
      <c r="F11" s="65"/>
      <c r="G11" s="35" t="str">
        <f>IFERROR(VLOOKUP(B11,Listor!$A$6:$G$62,7,FALSE),"")</f>
        <v/>
      </c>
      <c r="H11" s="35" t="str">
        <f>IFERROR(VLOOKUP(B11,Listor!$H$6:$I$24,2,FALSE),"")</f>
        <v/>
      </c>
      <c r="I11" s="35" t="str">
        <f t="shared" si="0"/>
        <v/>
      </c>
      <c r="J11" s="35" t="str">
        <f t="array" ref="J11">IFERROR(INDEX(Listor!$M$6:$M$17,MATCH(Listor!J12&amp;Fossila!E11,Listor!$K$6:$K$17&amp;Listor!$L$6:$L$17,0)),"")</f>
        <v/>
      </c>
      <c r="K11" s="69"/>
    </row>
    <row r="12" spans="2:13" x14ac:dyDescent="0.25">
      <c r="B12" s="68" t="s">
        <v>68</v>
      </c>
      <c r="C12" s="80" t="str">
        <f>IFERROR(VLOOKUP(B12,Listor!$A$6:$B$62,2,FALSE),"")</f>
        <v/>
      </c>
      <c r="D12" s="80" t="str">
        <f>IFERROR(VLOOKUP(B12,Listor!$A$6:$C$62,3,FALSE),"")</f>
        <v/>
      </c>
      <c r="E12" s="64" t="s">
        <v>69</v>
      </c>
      <c r="F12" s="65"/>
      <c r="G12" s="35" t="str">
        <f>IFERROR(VLOOKUP(B12,Listor!$A$6:$G$62,7,FALSE),"")</f>
        <v/>
      </c>
      <c r="H12" s="35" t="str">
        <f>IFERROR(VLOOKUP(B12,Listor!$H$6:$I$24,2,FALSE),"")</f>
        <v/>
      </c>
      <c r="I12" s="35" t="str">
        <f t="shared" si="0"/>
        <v/>
      </c>
      <c r="J12" s="35" t="str">
        <f t="array" ref="J12">IFERROR(INDEX(Listor!$M$6:$M$17,MATCH(Listor!J13&amp;Fossila!E12,Listor!$K$6:$K$17&amp;Listor!$L$6:$L$17,0)),"")</f>
        <v/>
      </c>
      <c r="K12" s="69"/>
    </row>
    <row r="13" spans="2:13" x14ac:dyDescent="0.25">
      <c r="B13" s="68" t="s">
        <v>68</v>
      </c>
      <c r="C13" s="80" t="str">
        <f>IFERROR(VLOOKUP(B13,Listor!$A$6:$B$62,2,FALSE),"")</f>
        <v/>
      </c>
      <c r="D13" s="80" t="str">
        <f>IFERROR(VLOOKUP(B13,Listor!$A$6:$C$62,3,FALSE),"")</f>
        <v/>
      </c>
      <c r="E13" s="64" t="s">
        <v>69</v>
      </c>
      <c r="F13" s="65"/>
      <c r="G13" s="35" t="str">
        <f>IFERROR(VLOOKUP(B13,Listor!$A$6:$G$62,7,FALSE),"")</f>
        <v/>
      </c>
      <c r="H13" s="35" t="str">
        <f>IFERROR(VLOOKUP(B13,Listor!$H$6:$I$24,2,FALSE),"")</f>
        <v/>
      </c>
      <c r="I13" s="35" t="str">
        <f t="shared" si="0"/>
        <v/>
      </c>
      <c r="J13" s="35" t="str">
        <f t="array" ref="J13">IFERROR(INDEX(Listor!$M$6:$M$17,MATCH(Listor!J14&amp;Fossila!E13,Listor!$K$6:$K$17&amp;Listor!$L$6:$L$17,0)),"")</f>
        <v/>
      </c>
      <c r="K13" s="69"/>
    </row>
    <row r="14" spans="2:13" x14ac:dyDescent="0.25">
      <c r="B14" s="68" t="s">
        <v>68</v>
      </c>
      <c r="C14" s="80" t="str">
        <f>IFERROR(VLOOKUP(B14,Listor!$A$6:$B$62,2,FALSE),"")</f>
        <v/>
      </c>
      <c r="D14" s="80" t="str">
        <f>IFERROR(VLOOKUP(B14,Listor!$A$6:$C$62,3,FALSE),"")</f>
        <v/>
      </c>
      <c r="E14" s="64" t="s">
        <v>69</v>
      </c>
      <c r="F14" s="65"/>
      <c r="G14" s="35" t="str">
        <f>IFERROR(VLOOKUP(B14,Listor!$A$6:$G$62,7,FALSE),"")</f>
        <v/>
      </c>
      <c r="H14" s="35" t="str">
        <f>IFERROR(VLOOKUP(B14,Listor!$H$6:$I$24,2,FALSE),"")</f>
        <v/>
      </c>
      <c r="I14" s="35" t="str">
        <f t="shared" si="0"/>
        <v/>
      </c>
      <c r="J14" s="35" t="str">
        <f t="array" ref="J14">IFERROR(INDEX(Listor!$M$6:$M$17,MATCH(Listor!J15&amp;Fossila!E14,Listor!$K$6:$K$17&amp;Listor!$L$6:$L$17,0)),"")</f>
        <v/>
      </c>
      <c r="K14" s="69"/>
    </row>
    <row r="15" spans="2:13" x14ac:dyDescent="0.25">
      <c r="B15" s="68" t="s">
        <v>68</v>
      </c>
      <c r="C15" s="80" t="str">
        <f>IFERROR(VLOOKUP(B15,Listor!$A$6:$B$62,2,FALSE),"")</f>
        <v/>
      </c>
      <c r="D15" s="80" t="str">
        <f>IFERROR(VLOOKUP(B15,Listor!$A$6:$C$62,3,FALSE),"")</f>
        <v/>
      </c>
      <c r="E15" s="64" t="s">
        <v>69</v>
      </c>
      <c r="F15" s="65"/>
      <c r="G15" s="35" t="str">
        <f>IFERROR(VLOOKUP(B15,Listor!$A$6:$G$62,7,FALSE),"")</f>
        <v/>
      </c>
      <c r="H15" s="35" t="str">
        <f>IFERROR(VLOOKUP(B15,Listor!$H$6:$I$24,2,FALSE),"")</f>
        <v/>
      </c>
      <c r="I15" s="35" t="str">
        <f t="shared" ref="I15" si="1">IFERROR(H15*F15,"")</f>
        <v/>
      </c>
      <c r="J15" s="35" t="str">
        <f t="array" ref="J15">IFERROR(INDEX(Listor!$M$6:$M$17,MATCH(Listor!J16&amp;Fossila!E15,Listor!$K$6:$K$17&amp;Listor!$L$6:$L$17,0)),"")</f>
        <v/>
      </c>
      <c r="K15" s="69"/>
    </row>
    <row r="16" spans="2:13" x14ac:dyDescent="0.25">
      <c r="B16" s="68" t="s">
        <v>68</v>
      </c>
      <c r="C16" s="80" t="str">
        <f>IFERROR(VLOOKUP(B16,Listor!$A$6:$B$62,2,FALSE),"")</f>
        <v/>
      </c>
      <c r="D16" s="80" t="str">
        <f>IFERROR(VLOOKUP(B16,Listor!$A$6:$C$62,3,FALSE),"")</f>
        <v/>
      </c>
      <c r="E16" s="64" t="s">
        <v>69</v>
      </c>
      <c r="F16" s="65"/>
      <c r="G16" s="35" t="str">
        <f>IFERROR(VLOOKUP(B16,Listor!$A$6:$G$62,7,FALSE),"")</f>
        <v/>
      </c>
      <c r="H16" s="35" t="str">
        <f>IFERROR(VLOOKUP(B16,Listor!$H$6:$I$24,2,FALSE),"")</f>
        <v/>
      </c>
      <c r="I16" s="35" t="str">
        <f t="shared" si="0"/>
        <v/>
      </c>
      <c r="J16" s="35" t="str">
        <f t="array" ref="J16">IFERROR(INDEX(Listor!$M$6:$M$17,MATCH(Listor!J17&amp;Fossila!E16,Listor!$K$6:$K$17&amp;Listor!$L$6:$L$17,0)),"")</f>
        <v/>
      </c>
      <c r="K16" s="69"/>
    </row>
    <row r="17" spans="2:11" x14ac:dyDescent="0.25">
      <c r="B17" s="68" t="s">
        <v>68</v>
      </c>
      <c r="C17" s="80" t="str">
        <f>IFERROR(VLOOKUP(B17,Listor!$A$6:$B$62,2,FALSE),"")</f>
        <v/>
      </c>
      <c r="D17" s="80" t="str">
        <f>IFERROR(VLOOKUP(B17,Listor!$A$6:$C$62,3,FALSE),"")</f>
        <v/>
      </c>
      <c r="E17" s="64" t="s">
        <v>69</v>
      </c>
      <c r="F17" s="65"/>
      <c r="G17" s="35" t="str">
        <f>IFERROR(VLOOKUP(B17,Listor!$A$6:$G$62,7,FALSE),"")</f>
        <v/>
      </c>
      <c r="H17" s="35" t="str">
        <f>IFERROR(VLOOKUP(B17,Listor!$H$6:$I$24,2,FALSE),"")</f>
        <v/>
      </c>
      <c r="I17" s="35" t="str">
        <f t="shared" si="0"/>
        <v/>
      </c>
      <c r="J17" s="35" t="str">
        <f t="array" ref="J17">IFERROR(INDEX(Listor!$M$6:$M$17,MATCH(Listor!J18&amp;Fossila!E17,Listor!$K$6:$K$17&amp;Listor!$L$6:$L$17,0)),"")</f>
        <v/>
      </c>
      <c r="K17" s="69"/>
    </row>
    <row r="18" spans="2:11" x14ac:dyDescent="0.25">
      <c r="B18" s="68" t="s">
        <v>68</v>
      </c>
      <c r="C18" s="80" t="str">
        <f>IFERROR(VLOOKUP(B18,Listor!$A$6:$B$62,2,FALSE),"")</f>
        <v/>
      </c>
      <c r="D18" s="80" t="str">
        <f>IFERROR(VLOOKUP(B18,Listor!$A$6:$C$62,3,FALSE),"")</f>
        <v/>
      </c>
      <c r="E18" s="64" t="s">
        <v>69</v>
      </c>
      <c r="F18" s="65"/>
      <c r="G18" s="35" t="str">
        <f>IFERROR(VLOOKUP(B18,Listor!$A$6:$G$62,7,FALSE),"")</f>
        <v/>
      </c>
      <c r="H18" s="35" t="str">
        <f>IFERROR(VLOOKUP(B18,Listor!$H$6:$I$24,2,FALSE),"")</f>
        <v/>
      </c>
      <c r="I18" s="35" t="str">
        <f t="shared" si="0"/>
        <v/>
      </c>
      <c r="J18" s="35" t="str">
        <f t="array" ref="J18">IFERROR(INDEX(Listor!$M$6:$M$17,MATCH(Listor!J19&amp;Fossila!E18,Listor!$K$6:$K$17&amp;Listor!$L$6:$L$17,0)),"")</f>
        <v/>
      </c>
      <c r="K18" s="69"/>
    </row>
    <row r="19" spans="2:11" x14ac:dyDescent="0.25">
      <c r="B19" s="68" t="s">
        <v>68</v>
      </c>
      <c r="C19" s="80" t="str">
        <f>IFERROR(VLOOKUP(B19,Listor!$A$6:$B$62,2,FALSE),"")</f>
        <v/>
      </c>
      <c r="D19" s="80" t="str">
        <f>IFERROR(VLOOKUP(B19,Listor!$A$6:$C$62,3,FALSE),"")</f>
        <v/>
      </c>
      <c r="E19" s="64" t="s">
        <v>69</v>
      </c>
      <c r="F19" s="65"/>
      <c r="G19" s="35" t="str">
        <f>IFERROR(VLOOKUP(B19,Listor!$A$6:$G$62,7,FALSE),"")</f>
        <v/>
      </c>
      <c r="H19" s="35" t="str">
        <f>IFERROR(VLOOKUP(B19,Listor!$H$6:$I$24,2,FALSE),"")</f>
        <v/>
      </c>
      <c r="I19" s="35" t="str">
        <f t="shared" si="0"/>
        <v/>
      </c>
      <c r="J19" s="35" t="str">
        <f t="array" ref="J19">IFERROR(INDEX(Listor!$M$6:$M$17,MATCH(Listor!J20&amp;Fossila!E19,Listor!$K$6:$K$17&amp;Listor!$L$6:$L$17,0)),"")</f>
        <v/>
      </c>
      <c r="K19" s="69"/>
    </row>
    <row r="20" spans="2:11" x14ac:dyDescent="0.25">
      <c r="B20" s="68" t="s">
        <v>68</v>
      </c>
      <c r="C20" s="80" t="str">
        <f>IFERROR(VLOOKUP(B20,Listor!$A$6:$B$62,2,FALSE),"")</f>
        <v/>
      </c>
      <c r="D20" s="80" t="str">
        <f>IFERROR(VLOOKUP(B20,Listor!$A$6:$C$62,3,FALSE),"")</f>
        <v/>
      </c>
      <c r="E20" s="64" t="s">
        <v>69</v>
      </c>
      <c r="F20" s="65"/>
      <c r="G20" s="35" t="str">
        <f>IFERROR(VLOOKUP(B20,Listor!$A$6:$G$62,7,FALSE),"")</f>
        <v/>
      </c>
      <c r="H20" s="35" t="str">
        <f>IFERROR(VLOOKUP(B20,Listor!$H$6:$I$24,2,FALSE),"")</f>
        <v/>
      </c>
      <c r="I20" s="35" t="str">
        <f t="shared" si="0"/>
        <v/>
      </c>
      <c r="J20" s="35" t="str">
        <f t="array" ref="J20">IFERROR(INDEX(Listor!$M$6:$M$17,MATCH(Listor!J21&amp;Fossila!E20,Listor!$K$6:$K$17&amp;Listor!$L$6:$L$17,0)),"")</f>
        <v/>
      </c>
      <c r="K20" s="69"/>
    </row>
    <row r="21" spans="2:11" x14ac:dyDescent="0.25">
      <c r="B21" s="68" t="s">
        <v>68</v>
      </c>
      <c r="C21" s="80" t="str">
        <f>IFERROR(VLOOKUP(B21,Listor!$A$6:$B$62,2,FALSE),"")</f>
        <v/>
      </c>
      <c r="D21" s="80" t="str">
        <f>IFERROR(VLOOKUP(B21,Listor!$A$6:$C$62,3,FALSE),"")</f>
        <v/>
      </c>
      <c r="E21" s="64" t="s">
        <v>69</v>
      </c>
      <c r="F21" s="65"/>
      <c r="G21" s="35" t="str">
        <f>IFERROR(VLOOKUP(B21,Listor!$A$6:$G$62,7,FALSE),"")</f>
        <v/>
      </c>
      <c r="H21" s="35" t="str">
        <f>IFERROR(VLOOKUP(B21,Listor!$H$6:$I$24,2,FALSE),"")</f>
        <v/>
      </c>
      <c r="I21" s="35" t="str">
        <f t="shared" si="0"/>
        <v/>
      </c>
      <c r="J21" s="35" t="str">
        <f t="array" ref="J21">IFERROR(INDEX(Listor!$M$6:$M$17,MATCH(Listor!J22&amp;Fossila!E21,Listor!$K$6:$K$17&amp;Listor!$L$6:$L$17,0)),"")</f>
        <v/>
      </c>
      <c r="K21" s="69"/>
    </row>
    <row r="22" spans="2:11" x14ac:dyDescent="0.25">
      <c r="B22" s="68" t="s">
        <v>68</v>
      </c>
      <c r="C22" s="80" t="str">
        <f>IFERROR(VLOOKUP(B22,Listor!$A$6:$B$62,2,FALSE),"")</f>
        <v/>
      </c>
      <c r="D22" s="80" t="str">
        <f>IFERROR(VLOOKUP(B22,Listor!$A$6:$C$62,3,FALSE),"")</f>
        <v/>
      </c>
      <c r="E22" s="64" t="s">
        <v>69</v>
      </c>
      <c r="F22" s="65"/>
      <c r="G22" s="35" t="str">
        <f>IFERROR(VLOOKUP(B22,Listor!$A$6:$G$62,7,FALSE),"")</f>
        <v/>
      </c>
      <c r="H22" s="35" t="str">
        <f>IFERROR(VLOOKUP(B22,Listor!$H$6:$I$24,2,FALSE),"")</f>
        <v/>
      </c>
      <c r="I22" s="35" t="str">
        <f t="shared" si="0"/>
        <v/>
      </c>
      <c r="J22" s="35" t="str">
        <f t="array" ref="J22">IFERROR(INDEX(Listor!$M$6:$M$17,MATCH(Listor!J23&amp;Fossila!E22,Listor!$K$6:$K$17&amp;Listor!$L$6:$L$17,0)),"")</f>
        <v/>
      </c>
      <c r="K22" s="69"/>
    </row>
    <row r="23" spans="2:11" x14ac:dyDescent="0.25">
      <c r="B23" s="68" t="s">
        <v>68</v>
      </c>
      <c r="C23" s="80" t="str">
        <f>IFERROR(VLOOKUP(B23,Listor!$A$6:$B$62,2,FALSE),"")</f>
        <v/>
      </c>
      <c r="D23" s="80" t="str">
        <f>IFERROR(VLOOKUP(B23,Listor!$A$6:$C$62,3,FALSE),"")</f>
        <v/>
      </c>
      <c r="E23" s="64" t="s">
        <v>69</v>
      </c>
      <c r="F23" s="65"/>
      <c r="G23" s="35" t="str">
        <f>IFERROR(VLOOKUP(B23,Listor!$A$6:$G$62,7,FALSE),"")</f>
        <v/>
      </c>
      <c r="H23" s="35" t="str">
        <f>IFERROR(VLOOKUP(B23,Listor!$H$6:$I$24,2,FALSE),"")</f>
        <v/>
      </c>
      <c r="I23" s="35" t="str">
        <f t="shared" si="0"/>
        <v/>
      </c>
      <c r="J23" s="35" t="str">
        <f t="array" ref="J23">IFERROR(INDEX(Listor!$M$6:$M$17,MATCH(Listor!J24&amp;Fossila!E23,Listor!$K$6:$K$17&amp;Listor!$L$6:$L$17,0)),"")</f>
        <v/>
      </c>
      <c r="K23" s="69"/>
    </row>
    <row r="24" spans="2:11" x14ac:dyDescent="0.25">
      <c r="B24" s="68" t="s">
        <v>68</v>
      </c>
      <c r="C24" s="80" t="str">
        <f>IFERROR(VLOOKUP(B24,Listor!$A$6:$B$62,2,FALSE),"")</f>
        <v/>
      </c>
      <c r="D24" s="80" t="str">
        <f>IFERROR(VLOOKUP(B24,Listor!$A$6:$C$62,3,FALSE),"")</f>
        <v/>
      </c>
      <c r="E24" s="64" t="s">
        <v>69</v>
      </c>
      <c r="F24" s="65"/>
      <c r="G24" s="35" t="str">
        <f>IFERROR(VLOOKUP(B24,Listor!$A$6:$G$62,7,FALSE),"")</f>
        <v/>
      </c>
      <c r="H24" s="35" t="str">
        <f>IFERROR(VLOOKUP(B24,Listor!$H$6:$I$24,2,FALSE),"")</f>
        <v/>
      </c>
      <c r="I24" s="35" t="str">
        <f t="shared" si="0"/>
        <v/>
      </c>
      <c r="J24" s="35" t="str">
        <f t="array" ref="J24">IFERROR(INDEX(Listor!$M$6:$M$17,MATCH(Listor!J25&amp;Fossila!E24,Listor!$K$6:$K$17&amp;Listor!$L$6:$L$17,0)),"")</f>
        <v/>
      </c>
      <c r="K24" s="69"/>
    </row>
    <row r="25" spans="2:11" x14ac:dyDescent="0.25">
      <c r="B25" s="68" t="s">
        <v>68</v>
      </c>
      <c r="C25" s="80" t="str">
        <f>IFERROR(VLOOKUP(B25,Listor!$A$6:$B$62,2,FALSE),"")</f>
        <v/>
      </c>
      <c r="D25" s="80" t="str">
        <f>IFERROR(VLOOKUP(B25,Listor!$A$6:$C$62,3,FALSE),"")</f>
        <v/>
      </c>
      <c r="E25" s="64" t="s">
        <v>69</v>
      </c>
      <c r="F25" s="65"/>
      <c r="G25" s="35" t="str">
        <f>IFERROR(VLOOKUP(B25,Listor!$A$6:$G$62,7,FALSE),"")</f>
        <v/>
      </c>
      <c r="H25" s="35" t="str">
        <f>IFERROR(VLOOKUP(B25,Listor!$H$6:$I$24,2,FALSE),"")</f>
        <v/>
      </c>
      <c r="I25" s="35" t="str">
        <f t="shared" si="0"/>
        <v/>
      </c>
      <c r="J25" s="35" t="str">
        <f t="array" ref="J25">IFERROR(INDEX(Listor!$M$6:$M$17,MATCH(Listor!J26&amp;Fossila!E25,Listor!$K$6:$K$17&amp;Listor!$L$6:$L$17,0)),"")</f>
        <v/>
      </c>
      <c r="K25" s="69"/>
    </row>
    <row r="26" spans="2:11" x14ac:dyDescent="0.25">
      <c r="B26" s="68" t="s">
        <v>68</v>
      </c>
      <c r="C26" s="80" t="str">
        <f>IFERROR(VLOOKUP(B26,Listor!$A$6:$B$62,2,FALSE),"")</f>
        <v/>
      </c>
      <c r="D26" s="80" t="str">
        <f>IFERROR(VLOOKUP(B26,Listor!$A$6:$C$62,3,FALSE),"")</f>
        <v/>
      </c>
      <c r="E26" s="64" t="s">
        <v>69</v>
      </c>
      <c r="F26" s="65"/>
      <c r="G26" s="35" t="str">
        <f>IFERROR(VLOOKUP(B26,Listor!$A$6:$G$62,7,FALSE),"")</f>
        <v/>
      </c>
      <c r="H26" s="35" t="str">
        <f>IFERROR(VLOOKUP(B26,Listor!$H$6:$I$24,2,FALSE),"")</f>
        <v/>
      </c>
      <c r="I26" s="35" t="str">
        <f t="shared" si="0"/>
        <v/>
      </c>
      <c r="J26" s="35" t="str">
        <f t="array" ref="J26">IFERROR(INDEX(Listor!$M$6:$M$17,MATCH(Listor!J27&amp;Fossila!E26,Listor!$K$6:$K$17&amp;Listor!$L$6:$L$17,0)),"")</f>
        <v/>
      </c>
      <c r="K26" s="69"/>
    </row>
    <row r="27" spans="2:11" x14ac:dyDescent="0.25">
      <c r="B27" s="68" t="s">
        <v>68</v>
      </c>
      <c r="C27" s="80" t="str">
        <f>IFERROR(VLOOKUP(B27,Listor!$A$6:$B$62,2,FALSE),"")</f>
        <v/>
      </c>
      <c r="D27" s="80" t="str">
        <f>IFERROR(VLOOKUP(B27,Listor!$A$6:$C$62,3,FALSE),"")</f>
        <v/>
      </c>
      <c r="E27" s="64" t="s">
        <v>69</v>
      </c>
      <c r="F27" s="65"/>
      <c r="G27" s="35" t="str">
        <f>IFERROR(VLOOKUP(B27,Listor!$A$6:$G$62,7,FALSE),"")</f>
        <v/>
      </c>
      <c r="H27" s="35" t="str">
        <f>IFERROR(VLOOKUP(B27,Listor!$H$6:$I$24,2,FALSE),"")</f>
        <v/>
      </c>
      <c r="I27" s="35" t="str">
        <f t="shared" si="0"/>
        <v/>
      </c>
      <c r="J27" s="35" t="str">
        <f t="array" ref="J27">IFERROR(INDEX(Listor!$M$6:$M$17,MATCH(Listor!J28&amp;Fossila!E27,Listor!$K$6:$K$17&amp;Listor!$L$6:$L$17,0)),"")</f>
        <v/>
      </c>
      <c r="K27" s="69"/>
    </row>
    <row r="28" spans="2:11" x14ac:dyDescent="0.25">
      <c r="B28" s="68" t="s">
        <v>68</v>
      </c>
      <c r="C28" s="80" t="str">
        <f>IFERROR(VLOOKUP(B28,Listor!$A$6:$B$62,2,FALSE),"")</f>
        <v/>
      </c>
      <c r="D28" s="80" t="str">
        <f>IFERROR(VLOOKUP(B28,Listor!$A$6:$C$62,3,FALSE),"")</f>
        <v/>
      </c>
      <c r="E28" s="64" t="s">
        <v>69</v>
      </c>
      <c r="F28" s="65"/>
      <c r="G28" s="35" t="str">
        <f>IFERROR(VLOOKUP(B28,Listor!$A$6:$G$62,7,FALSE),"")</f>
        <v/>
      </c>
      <c r="H28" s="35" t="str">
        <f>IFERROR(VLOOKUP(B28,Listor!$H$6:$I$24,2,FALSE),"")</f>
        <v/>
      </c>
      <c r="I28" s="35" t="str">
        <f t="shared" si="0"/>
        <v/>
      </c>
      <c r="J28" s="35" t="str">
        <f t="array" ref="J28">IFERROR(INDEX(Listor!$M$6:$M$17,MATCH(Listor!J29&amp;Fossila!E28,Listor!$K$6:$K$17&amp;Listor!$L$6:$L$17,0)),"")</f>
        <v/>
      </c>
      <c r="K28" s="69"/>
    </row>
    <row r="29" spans="2:11" x14ac:dyDescent="0.25">
      <c r="B29" s="68" t="s">
        <v>68</v>
      </c>
      <c r="C29" s="80" t="str">
        <f>IFERROR(VLOOKUP(B29,Listor!$A$6:$B$62,2,FALSE),"")</f>
        <v/>
      </c>
      <c r="D29" s="80" t="str">
        <f>IFERROR(VLOOKUP(B29,Listor!$A$6:$C$62,3,FALSE),"")</f>
        <v/>
      </c>
      <c r="E29" s="64" t="s">
        <v>69</v>
      </c>
      <c r="F29" s="65"/>
      <c r="G29" s="35" t="str">
        <f>IFERROR(VLOOKUP(B29,Listor!$A$6:$G$62,7,FALSE),"")</f>
        <v/>
      </c>
      <c r="H29" s="35" t="str">
        <f>IFERROR(VLOOKUP(B29,Listor!$H$6:$I$24,2,FALSE),"")</f>
        <v/>
      </c>
      <c r="I29" s="35" t="str">
        <f t="shared" si="0"/>
        <v/>
      </c>
      <c r="J29" s="35" t="str">
        <f t="array" ref="J29">IFERROR(INDEX(Listor!$M$6:$M$17,MATCH(Listor!J30&amp;Fossila!E29,Listor!$K$6:$K$17&amp;Listor!$L$6:$L$17,0)),"")</f>
        <v/>
      </c>
      <c r="K29" s="69"/>
    </row>
    <row r="30" spans="2:11" x14ac:dyDescent="0.25">
      <c r="B30" s="68" t="s">
        <v>68</v>
      </c>
      <c r="C30" s="80" t="str">
        <f>IFERROR(VLOOKUP(B30,Listor!$A$6:$B$62,2,FALSE),"")</f>
        <v/>
      </c>
      <c r="D30" s="80" t="str">
        <f>IFERROR(VLOOKUP(B30,Listor!$A$6:$C$62,3,FALSE),"")</f>
        <v/>
      </c>
      <c r="E30" s="64" t="s">
        <v>69</v>
      </c>
      <c r="F30" s="65"/>
      <c r="G30" s="35" t="str">
        <f>IFERROR(VLOOKUP(B30,Listor!$A$6:$G$62,7,FALSE),"")</f>
        <v/>
      </c>
      <c r="H30" s="35" t="str">
        <f>IFERROR(VLOOKUP(B30,Listor!$H$6:$I$24,2,FALSE),"")</f>
        <v/>
      </c>
      <c r="I30" s="35" t="str">
        <f t="shared" si="0"/>
        <v/>
      </c>
      <c r="J30" s="35" t="str">
        <f t="array" ref="J30">IFERROR(INDEX(Listor!$M$6:$M$17,MATCH(Listor!J31&amp;Fossila!E30,Listor!$K$6:$K$17&amp;Listor!$L$6:$L$17,0)),"")</f>
        <v/>
      </c>
      <c r="K30" s="69"/>
    </row>
    <row r="31" spans="2:11" x14ac:dyDescent="0.25">
      <c r="B31" s="68" t="s">
        <v>68</v>
      </c>
      <c r="C31" s="80" t="str">
        <f>IFERROR(VLOOKUP(B31,Listor!$A$6:$B$62,2,FALSE),"")</f>
        <v/>
      </c>
      <c r="D31" s="80" t="str">
        <f>IFERROR(VLOOKUP(B31,Listor!$A$6:$C$62,3,FALSE),"")</f>
        <v/>
      </c>
      <c r="E31" s="64" t="s">
        <v>69</v>
      </c>
      <c r="F31" s="65"/>
      <c r="G31" s="35" t="str">
        <f>IFERROR(VLOOKUP(B31,Listor!$A$6:$G$62,7,FALSE),"")</f>
        <v/>
      </c>
      <c r="H31" s="35" t="str">
        <f>IFERROR(VLOOKUP(B31,Listor!$H$6:$I$24,2,FALSE),"")</f>
        <v/>
      </c>
      <c r="I31" s="35" t="str">
        <f t="shared" si="0"/>
        <v/>
      </c>
      <c r="J31" s="35" t="str">
        <f t="array" ref="J31">IFERROR(INDEX(Listor!$M$6:$M$17,MATCH(Listor!J32&amp;Fossila!E31,Listor!$K$6:$K$17&amp;Listor!$L$6:$L$17,0)),"")</f>
        <v/>
      </c>
      <c r="K31" s="69"/>
    </row>
    <row r="32" spans="2:11" x14ac:dyDescent="0.25">
      <c r="B32" s="68" t="s">
        <v>68</v>
      </c>
      <c r="C32" s="80" t="str">
        <f>IFERROR(VLOOKUP(B32,Listor!$A$6:$B$62,2,FALSE),"")</f>
        <v/>
      </c>
      <c r="D32" s="80" t="str">
        <f>IFERROR(VLOOKUP(B32,Listor!$A$6:$C$62,3,FALSE),"")</f>
        <v/>
      </c>
      <c r="E32" s="64" t="s">
        <v>69</v>
      </c>
      <c r="F32" s="65"/>
      <c r="G32" s="35" t="str">
        <f>IFERROR(VLOOKUP(B32,Listor!$A$6:$G$62,7,FALSE),"")</f>
        <v/>
      </c>
      <c r="H32" s="35" t="str">
        <f>IFERROR(VLOOKUP(B32,Listor!$H$6:$I$24,2,FALSE),"")</f>
        <v/>
      </c>
      <c r="I32" s="35" t="str">
        <f t="shared" si="0"/>
        <v/>
      </c>
      <c r="J32" s="35" t="str">
        <f t="array" ref="J32">IFERROR(INDEX(Listor!$M$6:$M$17,MATCH(Listor!J33&amp;Fossila!E32,Listor!$K$6:$K$17&amp;Listor!$L$6:$L$17,0)),"")</f>
        <v/>
      </c>
      <c r="K32" s="69"/>
    </row>
    <row r="33" spans="2:11" x14ac:dyDescent="0.25">
      <c r="B33" s="68" t="s">
        <v>68</v>
      </c>
      <c r="C33" s="80" t="str">
        <f>IFERROR(VLOOKUP(B33,Listor!$A$6:$B$62,2,FALSE),"")</f>
        <v/>
      </c>
      <c r="D33" s="80" t="str">
        <f>IFERROR(VLOOKUP(B33,Listor!$A$6:$C$62,3,FALSE),"")</f>
        <v/>
      </c>
      <c r="E33" s="64" t="s">
        <v>69</v>
      </c>
      <c r="F33" s="65"/>
      <c r="G33" s="35" t="str">
        <f>IFERROR(VLOOKUP(B33,Listor!$A$6:$G$62,7,FALSE),"")</f>
        <v/>
      </c>
      <c r="H33" s="35" t="str">
        <f>IFERROR(VLOOKUP(B33,Listor!$H$6:$I$24,2,FALSE),"")</f>
        <v/>
      </c>
      <c r="I33" s="35" t="str">
        <f t="shared" si="0"/>
        <v/>
      </c>
      <c r="J33" s="35" t="str">
        <f t="array" ref="J33">IFERROR(INDEX(Listor!$M$6:$M$17,MATCH(Listor!J34&amp;Fossila!E33,Listor!$K$6:$K$17&amp;Listor!$L$6:$L$17,0)),"")</f>
        <v/>
      </c>
      <c r="K33" s="69"/>
    </row>
    <row r="34" spans="2:11" x14ac:dyDescent="0.25">
      <c r="B34" s="68" t="s">
        <v>68</v>
      </c>
      <c r="C34" s="80" t="str">
        <f>IFERROR(VLOOKUP(B34,Listor!$A$6:$B$62,2,FALSE),"")</f>
        <v/>
      </c>
      <c r="D34" s="80" t="str">
        <f>IFERROR(VLOOKUP(B34,Listor!$A$6:$C$62,3,FALSE),"")</f>
        <v/>
      </c>
      <c r="E34" s="64" t="s">
        <v>69</v>
      </c>
      <c r="F34" s="65"/>
      <c r="G34" s="35" t="str">
        <f>IFERROR(VLOOKUP(B34,Listor!$A$6:$G$62,7,FALSE),"")</f>
        <v/>
      </c>
      <c r="H34" s="35" t="str">
        <f>IFERROR(VLOOKUP(B34,Listor!$H$6:$I$24,2,FALSE),"")</f>
        <v/>
      </c>
      <c r="I34" s="35" t="str">
        <f t="shared" si="0"/>
        <v/>
      </c>
      <c r="J34" s="35" t="str">
        <f t="array" ref="J34">IFERROR(INDEX(Listor!$M$6:$M$17,MATCH(Listor!J35&amp;Fossila!E34,Listor!$K$6:$K$17&amp;Listor!$L$6:$L$17,0)),"")</f>
        <v/>
      </c>
      <c r="K34" s="69"/>
    </row>
    <row r="35" spans="2:11" x14ac:dyDescent="0.25">
      <c r="B35" s="68" t="s">
        <v>68</v>
      </c>
      <c r="C35" s="80" t="str">
        <f>IFERROR(VLOOKUP(B35,Listor!$A$6:$B$62,2,FALSE),"")</f>
        <v/>
      </c>
      <c r="D35" s="80" t="str">
        <f>IFERROR(VLOOKUP(B35,Listor!$A$6:$C$62,3,FALSE),"")</f>
        <v/>
      </c>
      <c r="E35" s="64" t="s">
        <v>69</v>
      </c>
      <c r="F35" s="65"/>
      <c r="G35" s="35" t="str">
        <f>IFERROR(VLOOKUP(B35,Listor!$A$6:$G$62,7,FALSE),"")</f>
        <v/>
      </c>
      <c r="H35" s="35" t="str">
        <f>IFERROR(VLOOKUP(B35,Listor!$H$6:$I$24,2,FALSE),"")</f>
        <v/>
      </c>
      <c r="I35" s="35" t="str">
        <f t="shared" si="0"/>
        <v/>
      </c>
      <c r="J35" s="35" t="str">
        <f t="array" ref="J35">IFERROR(INDEX(Listor!$M$6:$M$17,MATCH(Listor!J36&amp;Fossila!E35,Listor!$K$6:$K$17&amp;Listor!$L$6:$L$17,0)),"")</f>
        <v/>
      </c>
      <c r="K35" s="69"/>
    </row>
    <row r="36" spans="2:11" x14ac:dyDescent="0.25">
      <c r="B36" s="68" t="s">
        <v>68</v>
      </c>
      <c r="C36" s="80" t="str">
        <f>IFERROR(VLOOKUP(B36,Listor!$A$6:$B$62,2,FALSE),"")</f>
        <v/>
      </c>
      <c r="D36" s="80" t="str">
        <f>IFERROR(VLOOKUP(B36,Listor!$A$6:$C$62,3,FALSE),"")</f>
        <v/>
      </c>
      <c r="E36" s="64" t="s">
        <v>69</v>
      </c>
      <c r="F36" s="65"/>
      <c r="G36" s="35" t="str">
        <f>IFERROR(VLOOKUP(B36,Listor!$A$6:$G$62,7,FALSE),"")</f>
        <v/>
      </c>
      <c r="H36" s="35" t="str">
        <f>IFERROR(VLOOKUP(B36,Listor!$H$6:$I$24,2,FALSE),"")</f>
        <v/>
      </c>
      <c r="I36" s="35" t="str">
        <f t="shared" si="0"/>
        <v/>
      </c>
      <c r="J36" s="35" t="str">
        <f t="array" ref="J36">IFERROR(INDEX(Listor!$M$6:$M$17,MATCH(Listor!J37&amp;Fossila!E36,Listor!$K$6:$K$17&amp;Listor!$L$6:$L$17,0)),"")</f>
        <v/>
      </c>
      <c r="K36" s="69"/>
    </row>
    <row r="37" spans="2:11" x14ac:dyDescent="0.25">
      <c r="B37" s="68" t="s">
        <v>68</v>
      </c>
      <c r="C37" s="80" t="str">
        <f>IFERROR(VLOOKUP(B37,Listor!$A$6:$B$62,2,FALSE),"")</f>
        <v/>
      </c>
      <c r="D37" s="80" t="str">
        <f>IFERROR(VLOOKUP(B37,Listor!$A$6:$C$62,3,FALSE),"")</f>
        <v/>
      </c>
      <c r="E37" s="64" t="s">
        <v>69</v>
      </c>
      <c r="F37" s="65"/>
      <c r="G37" s="35" t="str">
        <f>IFERROR(VLOOKUP(B37,Listor!$A$6:$G$62,7,FALSE),"")</f>
        <v/>
      </c>
      <c r="H37" s="35" t="str">
        <f>IFERROR(VLOOKUP(B37,Listor!$H$6:$I$24,2,FALSE),"")</f>
        <v/>
      </c>
      <c r="I37" s="35" t="str">
        <f t="shared" si="0"/>
        <v/>
      </c>
      <c r="J37" s="35" t="str">
        <f t="array" ref="J37">IFERROR(INDEX(Listor!$M$6:$M$17,MATCH(Listor!J38&amp;Fossila!E37,Listor!$K$6:$K$17&amp;Listor!$L$6:$L$17,0)),"")</f>
        <v/>
      </c>
      <c r="K37" s="69"/>
    </row>
    <row r="38" spans="2:11" x14ac:dyDescent="0.25">
      <c r="B38" s="68" t="s">
        <v>68</v>
      </c>
      <c r="C38" s="80" t="str">
        <f>IFERROR(VLOOKUP(B38,Listor!$A$6:$B$62,2,FALSE),"")</f>
        <v/>
      </c>
      <c r="D38" s="80" t="str">
        <f>IFERROR(VLOOKUP(B38,Listor!$A$6:$C$62,3,FALSE),"")</f>
        <v/>
      </c>
      <c r="E38" s="64" t="s">
        <v>69</v>
      </c>
      <c r="F38" s="65"/>
      <c r="G38" s="35" t="str">
        <f>IFERROR(VLOOKUP(B38,Listor!$A$6:$G$62,7,FALSE),"")</f>
        <v/>
      </c>
      <c r="H38" s="35" t="str">
        <f>IFERROR(VLOOKUP(B38,Listor!$H$6:$I$24,2,FALSE),"")</f>
        <v/>
      </c>
      <c r="I38" s="35" t="str">
        <f t="shared" si="0"/>
        <v/>
      </c>
      <c r="J38" s="35" t="str">
        <f t="array" ref="J38">IFERROR(INDEX(Listor!$M$6:$M$17,MATCH(Listor!J39&amp;Fossila!E38,Listor!$K$6:$K$17&amp;Listor!$L$6:$L$17,0)),"")</f>
        <v/>
      </c>
      <c r="K38" s="69"/>
    </row>
    <row r="39" spans="2:11" x14ac:dyDescent="0.25">
      <c r="B39" s="68" t="s">
        <v>68</v>
      </c>
      <c r="C39" s="80" t="str">
        <f>IFERROR(VLOOKUP(B39,Listor!$A$6:$B$62,2,FALSE),"")</f>
        <v/>
      </c>
      <c r="D39" s="80" t="str">
        <f>IFERROR(VLOOKUP(B39,Listor!$A$6:$C$62,3,FALSE),"")</f>
        <v/>
      </c>
      <c r="E39" s="64" t="s">
        <v>69</v>
      </c>
      <c r="F39" s="65"/>
      <c r="G39" s="35" t="str">
        <f>IFERROR(VLOOKUP(B39,Listor!$A$6:$G$62,7,FALSE),"")</f>
        <v/>
      </c>
      <c r="H39" s="35" t="str">
        <f>IFERROR(VLOOKUP(B39,Listor!$H$6:$I$24,2,FALSE),"")</f>
        <v/>
      </c>
      <c r="I39" s="35" t="str">
        <f t="shared" si="0"/>
        <v/>
      </c>
      <c r="J39" s="35" t="str">
        <f t="array" ref="J39">IFERROR(INDEX(Listor!$M$6:$M$17,MATCH(Listor!J40&amp;Fossila!E39,Listor!$K$6:$K$17&amp;Listor!$L$6:$L$17,0)),"")</f>
        <v/>
      </c>
      <c r="K39" s="69"/>
    </row>
    <row r="40" spans="2:11" x14ac:dyDescent="0.25">
      <c r="B40" s="68" t="s">
        <v>68</v>
      </c>
      <c r="C40" s="80" t="str">
        <f>IFERROR(VLOOKUP(B40,Listor!$A$6:$B$62,2,FALSE),"")</f>
        <v/>
      </c>
      <c r="D40" s="80" t="str">
        <f>IFERROR(VLOOKUP(B40,Listor!$A$6:$C$62,3,FALSE),"")</f>
        <v/>
      </c>
      <c r="E40" s="64" t="s">
        <v>69</v>
      </c>
      <c r="F40" s="65"/>
      <c r="G40" s="35" t="str">
        <f>IFERROR(VLOOKUP(B40,Listor!$A$6:$G$62,7,FALSE),"")</f>
        <v/>
      </c>
      <c r="H40" s="35" t="str">
        <f>IFERROR(VLOOKUP(B40,Listor!$H$6:$I$24,2,FALSE),"")</f>
        <v/>
      </c>
      <c r="I40" s="35" t="str">
        <f t="shared" si="0"/>
        <v/>
      </c>
      <c r="J40" s="35" t="str">
        <f t="array" ref="J40">IFERROR(INDEX(Listor!$M$6:$M$17,MATCH(Listor!J41&amp;Fossila!E40,Listor!$K$6:$K$17&amp;Listor!$L$6:$L$17,0)),"")</f>
        <v/>
      </c>
      <c r="K40" s="69"/>
    </row>
    <row r="41" spans="2:11" x14ac:dyDescent="0.25">
      <c r="B41" s="68" t="s">
        <v>68</v>
      </c>
      <c r="C41" s="80" t="str">
        <f>IFERROR(VLOOKUP(B41,Listor!$A$6:$B$62,2,FALSE),"")</f>
        <v/>
      </c>
      <c r="D41" s="80" t="str">
        <f>IFERROR(VLOOKUP(B41,Listor!$A$6:$C$62,3,FALSE),"")</f>
        <v/>
      </c>
      <c r="E41" s="64" t="s">
        <v>69</v>
      </c>
      <c r="F41" s="65"/>
      <c r="G41" s="35" t="str">
        <f>IFERROR(VLOOKUP(B41,Listor!$A$6:$G$62,7,FALSE),"")</f>
        <v/>
      </c>
      <c r="H41" s="35" t="str">
        <f>IFERROR(VLOOKUP(B41,Listor!$H$6:$I$24,2,FALSE),"")</f>
        <v/>
      </c>
      <c r="I41" s="35" t="str">
        <f t="shared" si="0"/>
        <v/>
      </c>
      <c r="J41" s="35" t="str">
        <f t="array" ref="J41">IFERROR(INDEX(Listor!$M$6:$M$17,MATCH(Listor!J42&amp;Fossila!E41,Listor!$K$6:$K$17&amp;Listor!$L$6:$L$17,0)),"")</f>
        <v/>
      </c>
      <c r="K41" s="69"/>
    </row>
    <row r="42" spans="2:11" x14ac:dyDescent="0.25">
      <c r="B42" s="68" t="s">
        <v>68</v>
      </c>
      <c r="C42" s="80" t="str">
        <f>IFERROR(VLOOKUP(B42,Listor!$A$6:$B$62,2,FALSE),"")</f>
        <v/>
      </c>
      <c r="D42" s="80" t="str">
        <f>IFERROR(VLOOKUP(B42,Listor!$A$6:$C$62,3,FALSE),"")</f>
        <v/>
      </c>
      <c r="E42" s="64" t="s">
        <v>69</v>
      </c>
      <c r="F42" s="65"/>
      <c r="G42" s="35" t="str">
        <f>IFERROR(VLOOKUP(B42,Listor!$A$6:$G$62,7,FALSE),"")</f>
        <v/>
      </c>
      <c r="H42" s="35" t="str">
        <f>IFERROR(VLOOKUP(B42,Listor!$H$6:$I$24,2,FALSE),"")</f>
        <v/>
      </c>
      <c r="I42" s="35" t="str">
        <f t="shared" si="0"/>
        <v/>
      </c>
      <c r="J42" s="35" t="str">
        <f t="array" ref="J42">IFERROR(INDEX(Listor!$M$6:$M$17,MATCH(Listor!J43&amp;Fossila!E42,Listor!$K$6:$K$17&amp;Listor!$L$6:$L$17,0)),"")</f>
        <v/>
      </c>
      <c r="K42" s="69"/>
    </row>
    <row r="43" spans="2:11" x14ac:dyDescent="0.25">
      <c r="B43" s="68" t="s">
        <v>68</v>
      </c>
      <c r="C43" s="80" t="str">
        <f>IFERROR(VLOOKUP(B43,Listor!$A$6:$B$62,2,FALSE),"")</f>
        <v/>
      </c>
      <c r="D43" s="80" t="str">
        <f>IFERROR(VLOOKUP(B43,Listor!$A$6:$C$62,3,FALSE),"")</f>
        <v/>
      </c>
      <c r="E43" s="64" t="s">
        <v>69</v>
      </c>
      <c r="F43" s="65"/>
      <c r="G43" s="35" t="str">
        <f>IFERROR(VLOOKUP(B43,Listor!$A$6:$G$62,7,FALSE),"")</f>
        <v/>
      </c>
      <c r="H43" s="35" t="str">
        <f>IFERROR(VLOOKUP(B43,Listor!$H$6:$I$24,2,FALSE),"")</f>
        <v/>
      </c>
      <c r="I43" s="35" t="str">
        <f t="shared" si="0"/>
        <v/>
      </c>
      <c r="J43" s="35" t="str">
        <f t="array" ref="J43">IFERROR(INDEX(Listor!$M$6:$M$17,MATCH(Listor!J44&amp;Fossila!E43,Listor!$K$6:$K$17&amp;Listor!$L$6:$L$17,0)),"")</f>
        <v/>
      </c>
      <c r="K43" s="69"/>
    </row>
    <row r="44" spans="2:11" x14ac:dyDescent="0.25">
      <c r="B44" s="68" t="s">
        <v>68</v>
      </c>
      <c r="C44" s="80" t="str">
        <f>IFERROR(VLOOKUP(B44,Listor!$A$6:$B$62,2,FALSE),"")</f>
        <v/>
      </c>
      <c r="D44" s="80" t="str">
        <f>IFERROR(VLOOKUP(B44,Listor!$A$6:$C$62,3,FALSE),"")</f>
        <v/>
      </c>
      <c r="E44" s="64" t="s">
        <v>69</v>
      </c>
      <c r="F44" s="65"/>
      <c r="G44" s="35" t="str">
        <f>IFERROR(VLOOKUP(B44,Listor!$A$6:$G$62,7,FALSE),"")</f>
        <v/>
      </c>
      <c r="H44" s="35" t="str">
        <f>IFERROR(VLOOKUP(B44,Listor!$H$6:$I$24,2,FALSE),"")</f>
        <v/>
      </c>
      <c r="I44" s="35" t="str">
        <f t="shared" si="0"/>
        <v/>
      </c>
      <c r="J44" s="35" t="str">
        <f t="array" ref="J44">IFERROR(INDEX(Listor!$M$6:$M$17,MATCH(Listor!J45&amp;Fossila!E44,Listor!$K$6:$K$17&amp;Listor!$L$6:$L$17,0)),"")</f>
        <v/>
      </c>
      <c r="K44" s="69"/>
    </row>
    <row r="45" spans="2:11" x14ac:dyDescent="0.25">
      <c r="B45" s="68" t="s">
        <v>68</v>
      </c>
      <c r="C45" s="80" t="str">
        <f>IFERROR(VLOOKUP(B45,Listor!$A$6:$B$62,2,FALSE),"")</f>
        <v/>
      </c>
      <c r="D45" s="80" t="str">
        <f>IFERROR(VLOOKUP(B45,Listor!$A$6:$C$62,3,FALSE),"")</f>
        <v/>
      </c>
      <c r="E45" s="64" t="s">
        <v>69</v>
      </c>
      <c r="F45" s="65"/>
      <c r="G45" s="35" t="str">
        <f>IFERROR(VLOOKUP(B45,Listor!$A$6:$G$62,7,FALSE),"")</f>
        <v/>
      </c>
      <c r="H45" s="35" t="str">
        <f>IFERROR(VLOOKUP(B45,Listor!$H$6:$I$24,2,FALSE),"")</f>
        <v/>
      </c>
      <c r="I45" s="35" t="str">
        <f t="shared" si="0"/>
        <v/>
      </c>
      <c r="J45" s="35" t="str">
        <f t="array" ref="J45">IFERROR(INDEX(Listor!$M$6:$M$17,MATCH(Listor!J46&amp;Fossila!E45,Listor!$K$6:$K$17&amp;Listor!$L$6:$L$17,0)),"")</f>
        <v/>
      </c>
      <c r="K45" s="69"/>
    </row>
    <row r="46" spans="2:11" x14ac:dyDescent="0.25">
      <c r="B46" s="68" t="s">
        <v>68</v>
      </c>
      <c r="C46" s="80" t="str">
        <f>IFERROR(VLOOKUP(B46,Listor!$A$6:$B$62,2,FALSE),"")</f>
        <v/>
      </c>
      <c r="D46" s="80" t="str">
        <f>IFERROR(VLOOKUP(B46,Listor!$A$6:$C$62,3,FALSE),"")</f>
        <v/>
      </c>
      <c r="E46" s="64" t="s">
        <v>69</v>
      </c>
      <c r="F46" s="65"/>
      <c r="G46" s="35" t="str">
        <f>IFERROR(VLOOKUP(B46,Listor!$A$6:$G$62,7,FALSE),"")</f>
        <v/>
      </c>
      <c r="H46" s="35" t="str">
        <f>IFERROR(VLOOKUP(B46,Listor!$H$6:$I$24,2,FALSE),"")</f>
        <v/>
      </c>
      <c r="I46" s="35" t="str">
        <f t="shared" si="0"/>
        <v/>
      </c>
      <c r="J46" s="35" t="str">
        <f t="array" ref="J46">IFERROR(INDEX(Listor!$M$6:$M$17,MATCH(Listor!J47&amp;Fossila!E46,Listor!$K$6:$K$17&amp;Listor!$L$6:$L$17,0)),"")</f>
        <v/>
      </c>
      <c r="K46" s="69"/>
    </row>
    <row r="47" spans="2:11" x14ac:dyDescent="0.25">
      <c r="B47" s="68" t="s">
        <v>68</v>
      </c>
      <c r="C47" s="80" t="str">
        <f>IFERROR(VLOOKUP(B47,Listor!$A$6:$B$62,2,FALSE),"")</f>
        <v/>
      </c>
      <c r="D47" s="80" t="str">
        <f>IFERROR(VLOOKUP(B47,Listor!$A$6:$C$62,3,FALSE),"")</f>
        <v/>
      </c>
      <c r="E47" s="64" t="s">
        <v>69</v>
      </c>
      <c r="F47" s="65"/>
      <c r="G47" s="35" t="str">
        <f>IFERROR(VLOOKUP(B47,Listor!$A$6:$G$62,7,FALSE),"")</f>
        <v/>
      </c>
      <c r="H47" s="35" t="str">
        <f>IFERROR(VLOOKUP(B47,Listor!$H$6:$I$24,2,FALSE),"")</f>
        <v/>
      </c>
      <c r="I47" s="35" t="str">
        <f t="shared" si="0"/>
        <v/>
      </c>
      <c r="J47" s="35" t="str">
        <f t="array" ref="J47">IFERROR(INDEX(Listor!$M$6:$M$17,MATCH(Listor!J48&amp;Fossila!E47,Listor!$K$6:$K$17&amp;Listor!$L$6:$L$17,0)),"")</f>
        <v/>
      </c>
      <c r="K47" s="69"/>
    </row>
    <row r="48" spans="2:11" x14ac:dyDescent="0.25">
      <c r="B48" s="68" t="s">
        <v>68</v>
      </c>
      <c r="C48" s="80" t="str">
        <f>IFERROR(VLOOKUP(B48,Listor!$A$6:$B$62,2,FALSE),"")</f>
        <v/>
      </c>
      <c r="D48" s="80" t="str">
        <f>IFERROR(VLOOKUP(B48,Listor!$A$6:$C$62,3,FALSE),"")</f>
        <v/>
      </c>
      <c r="E48" s="64" t="s">
        <v>69</v>
      </c>
      <c r="F48" s="65"/>
      <c r="G48" s="35" t="str">
        <f>IFERROR(VLOOKUP(B48,Listor!$A$6:$G$62,7,FALSE),"")</f>
        <v/>
      </c>
      <c r="H48" s="35" t="str">
        <f>IFERROR(VLOOKUP(B48,Listor!$H$6:$I$24,2,FALSE),"")</f>
        <v/>
      </c>
      <c r="I48" s="35" t="str">
        <f t="shared" ref="I48:I61" si="2">IFERROR(H48*F48,"")</f>
        <v/>
      </c>
      <c r="J48" s="35" t="str">
        <f t="array" ref="J48">IFERROR(INDEX(Listor!$M$6:$M$17,MATCH(Listor!J49&amp;Fossila!E48,Listor!$K$6:$K$17&amp;Listor!$L$6:$L$17,0)),"")</f>
        <v/>
      </c>
      <c r="K48" s="69"/>
    </row>
    <row r="49" spans="2:11" x14ac:dyDescent="0.25">
      <c r="B49" s="68" t="s">
        <v>68</v>
      </c>
      <c r="C49" s="80" t="str">
        <f>IFERROR(VLOOKUP(B49,Listor!$A$6:$B$62,2,FALSE),"")</f>
        <v/>
      </c>
      <c r="D49" s="80" t="str">
        <f>IFERROR(VLOOKUP(B49,Listor!$A$6:$C$62,3,FALSE),"")</f>
        <v/>
      </c>
      <c r="E49" s="64" t="s">
        <v>69</v>
      </c>
      <c r="F49" s="65"/>
      <c r="G49" s="35" t="str">
        <f>IFERROR(VLOOKUP(B49,Listor!$A$6:$G$62,7,FALSE),"")</f>
        <v/>
      </c>
      <c r="H49" s="35" t="str">
        <f>IFERROR(VLOOKUP(B49,Listor!$H$6:$I$24,2,FALSE),"")</f>
        <v/>
      </c>
      <c r="I49" s="35" t="str">
        <f t="shared" si="2"/>
        <v/>
      </c>
      <c r="J49" s="35" t="str">
        <f t="array" ref="J49">IFERROR(INDEX(Listor!$M$6:$M$17,MATCH(Listor!J50&amp;Fossila!E49,Listor!$K$6:$K$17&amp;Listor!$L$6:$L$17,0)),"")</f>
        <v/>
      </c>
      <c r="K49" s="69"/>
    </row>
    <row r="50" spans="2:11" s="4" customFormat="1" x14ac:dyDescent="0.25">
      <c r="B50" s="68" t="s">
        <v>68</v>
      </c>
      <c r="C50" s="80" t="str">
        <f>IFERROR(VLOOKUP(B50,Listor!$A$6:$B$62,2,FALSE),"")</f>
        <v/>
      </c>
      <c r="D50" s="80" t="str">
        <f>IFERROR(VLOOKUP(B50,Listor!$A$6:$C$62,3,FALSE),"")</f>
        <v/>
      </c>
      <c r="E50" s="64" t="s">
        <v>69</v>
      </c>
      <c r="F50" s="65"/>
      <c r="G50" s="35" t="str">
        <f>IFERROR(VLOOKUP(B50,Listor!$A$6:$G$62,7,FALSE),"")</f>
        <v/>
      </c>
      <c r="H50" s="35" t="str">
        <f>IFERROR(VLOOKUP(B50,Listor!$H$6:$I$24,2,FALSE),"")</f>
        <v/>
      </c>
      <c r="I50" s="35" t="str">
        <f t="shared" si="2"/>
        <v/>
      </c>
      <c r="J50" s="35" t="str">
        <f t="array" ref="J50">IFERROR(INDEX(Listor!$M$6:$M$17,MATCH(Listor!J51&amp;Fossila!E50,Listor!$K$6:$K$17&amp;Listor!$L$6:$L$17,0)),"")</f>
        <v/>
      </c>
      <c r="K50" s="69"/>
    </row>
    <row r="51" spans="2:11" x14ac:dyDescent="0.25">
      <c r="B51" s="68" t="s">
        <v>68</v>
      </c>
      <c r="C51" s="80" t="str">
        <f>IFERROR(VLOOKUP(B51,Listor!$A$6:$B$62,2,FALSE),"")</f>
        <v/>
      </c>
      <c r="D51" s="80" t="str">
        <f>IFERROR(VLOOKUP(B51,Listor!$A$6:$C$62,3,FALSE),"")</f>
        <v/>
      </c>
      <c r="E51" s="64" t="s">
        <v>69</v>
      </c>
      <c r="F51" s="65"/>
      <c r="G51" s="35" t="str">
        <f>IFERROR(VLOOKUP(B51,Listor!$A$6:$G$62,7,FALSE),"")</f>
        <v/>
      </c>
      <c r="H51" s="35" t="str">
        <f>IFERROR(VLOOKUP(B51,Listor!$H$6:$I$24,2,FALSE),"")</f>
        <v/>
      </c>
      <c r="I51" s="35" t="str">
        <f t="shared" si="2"/>
        <v/>
      </c>
      <c r="J51" s="35" t="str">
        <f t="array" ref="J51">IFERROR(INDEX(Listor!$M$6:$M$17,MATCH(Listor!J52&amp;Fossila!E51,Listor!$K$6:$K$17&amp;Listor!$L$6:$L$17,0)),"")</f>
        <v/>
      </c>
      <c r="K51" s="69"/>
    </row>
    <row r="52" spans="2:11" x14ac:dyDescent="0.25">
      <c r="B52" s="68" t="s">
        <v>68</v>
      </c>
      <c r="C52" s="80" t="str">
        <f>IFERROR(VLOOKUP(B52,Listor!$A$6:$B$62,2,FALSE),"")</f>
        <v/>
      </c>
      <c r="D52" s="80" t="str">
        <f>IFERROR(VLOOKUP(B52,Listor!$A$6:$C$62,3,FALSE),"")</f>
        <v/>
      </c>
      <c r="E52" s="64" t="s">
        <v>69</v>
      </c>
      <c r="F52" s="65"/>
      <c r="G52" s="35" t="str">
        <f>IFERROR(VLOOKUP(B52,Listor!$A$6:$G$62,7,FALSE),"")</f>
        <v/>
      </c>
      <c r="H52" s="35" t="str">
        <f>IFERROR(VLOOKUP(B52,Listor!$H$6:$I$24,2,FALSE),"")</f>
        <v/>
      </c>
      <c r="I52" s="35" t="str">
        <f t="shared" si="2"/>
        <v/>
      </c>
      <c r="J52" s="35" t="str">
        <f t="array" ref="J52">IFERROR(INDEX(Listor!$M$6:$M$17,MATCH(Listor!J53&amp;Fossila!E52,Listor!$K$6:$K$17&amp;Listor!$L$6:$L$17,0)),"")</f>
        <v/>
      </c>
      <c r="K52" s="69"/>
    </row>
    <row r="53" spans="2:11" x14ac:dyDescent="0.25">
      <c r="B53" s="68" t="s">
        <v>68</v>
      </c>
      <c r="C53" s="80" t="str">
        <f>IFERROR(VLOOKUP(B53,Listor!$A$6:$B$62,2,FALSE),"")</f>
        <v/>
      </c>
      <c r="D53" s="80" t="str">
        <f>IFERROR(VLOOKUP(B53,Listor!$A$6:$C$62,3,FALSE),"")</f>
        <v/>
      </c>
      <c r="E53" s="64" t="s">
        <v>69</v>
      </c>
      <c r="F53" s="65"/>
      <c r="G53" s="35" t="str">
        <f>IFERROR(VLOOKUP(B53,Listor!$A$6:$G$62,7,FALSE),"")</f>
        <v/>
      </c>
      <c r="H53" s="35" t="str">
        <f>IFERROR(VLOOKUP(B53,Listor!$H$6:$I$24,2,FALSE),"")</f>
        <v/>
      </c>
      <c r="I53" s="35" t="str">
        <f t="shared" si="2"/>
        <v/>
      </c>
      <c r="J53" s="35" t="str">
        <f t="array" ref="J53">IFERROR(INDEX(Listor!$M$6:$M$17,MATCH(Listor!J54&amp;Fossila!E53,Listor!$K$6:$K$17&amp;Listor!$L$6:$L$17,0)),"")</f>
        <v/>
      </c>
      <c r="K53" s="69"/>
    </row>
    <row r="54" spans="2:11" x14ac:dyDescent="0.25">
      <c r="B54" s="68" t="s">
        <v>68</v>
      </c>
      <c r="C54" s="80" t="str">
        <f>IFERROR(VLOOKUP(B54,Listor!$A$6:$B$62,2,FALSE),"")</f>
        <v/>
      </c>
      <c r="D54" s="80" t="str">
        <f>IFERROR(VLOOKUP(B54,Listor!$A$6:$C$62,3,FALSE),"")</f>
        <v/>
      </c>
      <c r="E54" s="64" t="s">
        <v>69</v>
      </c>
      <c r="F54" s="65"/>
      <c r="G54" s="35" t="str">
        <f>IFERROR(VLOOKUP(B54,Listor!$A$6:$G$62,7,FALSE),"")</f>
        <v/>
      </c>
      <c r="H54" s="35" t="str">
        <f>IFERROR(VLOOKUP(B54,Listor!$H$6:$I$24,2,FALSE),"")</f>
        <v/>
      </c>
      <c r="I54" s="35" t="str">
        <f t="shared" si="2"/>
        <v/>
      </c>
      <c r="J54" s="35" t="str">
        <f t="array" ref="J54">IFERROR(INDEX(Listor!$M$6:$M$17,MATCH(Listor!J55&amp;Fossila!E54,Listor!$K$6:$K$17&amp;Listor!$L$6:$L$17,0)),"")</f>
        <v/>
      </c>
      <c r="K54" s="69"/>
    </row>
    <row r="55" spans="2:11" x14ac:dyDescent="0.25">
      <c r="B55" s="68" t="s">
        <v>68</v>
      </c>
      <c r="C55" s="80" t="str">
        <f>IFERROR(VLOOKUP(B55,Listor!$A$6:$B$62,2,FALSE),"")</f>
        <v/>
      </c>
      <c r="D55" s="80" t="str">
        <f>IFERROR(VLOOKUP(B55,Listor!$A$6:$C$62,3,FALSE),"")</f>
        <v/>
      </c>
      <c r="E55" s="64" t="s">
        <v>69</v>
      </c>
      <c r="F55" s="65"/>
      <c r="G55" s="35" t="str">
        <f>IFERROR(VLOOKUP(B55,Listor!$A$6:$G$62,7,FALSE),"")</f>
        <v/>
      </c>
      <c r="H55" s="35" t="str">
        <f>IFERROR(VLOOKUP(B55,Listor!$H$6:$I$24,2,FALSE),"")</f>
        <v/>
      </c>
      <c r="I55" s="35" t="str">
        <f t="shared" si="2"/>
        <v/>
      </c>
      <c r="J55" s="35" t="str">
        <f t="array" ref="J55">IFERROR(INDEX(Listor!$M$6:$M$17,MATCH(Listor!J56&amp;Fossila!E55,Listor!$K$6:$K$17&amp;Listor!$L$6:$L$17,0)),"")</f>
        <v/>
      </c>
      <c r="K55" s="69"/>
    </row>
    <row r="56" spans="2:11" x14ac:dyDescent="0.25">
      <c r="B56" s="68" t="s">
        <v>68</v>
      </c>
      <c r="C56" s="80" t="str">
        <f>IFERROR(VLOOKUP(B56,Listor!$A$6:$B$62,2,FALSE),"")</f>
        <v/>
      </c>
      <c r="D56" s="80" t="str">
        <f>IFERROR(VLOOKUP(B56,Listor!$A$6:$C$62,3,FALSE),"")</f>
        <v/>
      </c>
      <c r="E56" s="64" t="s">
        <v>69</v>
      </c>
      <c r="F56" s="65"/>
      <c r="G56" s="35" t="str">
        <f>IFERROR(VLOOKUP(B56,Listor!$A$6:$G$62,7,FALSE),"")</f>
        <v/>
      </c>
      <c r="H56" s="35" t="str">
        <f>IFERROR(VLOOKUP(B56,Listor!$H$6:$I$24,2,FALSE),"")</f>
        <v/>
      </c>
      <c r="I56" s="35" t="str">
        <f t="shared" si="2"/>
        <v/>
      </c>
      <c r="J56" s="35" t="str">
        <f t="array" ref="J56">IFERROR(INDEX(Listor!$M$6:$M$17,MATCH(Listor!J57&amp;Fossila!E56,Listor!$K$6:$K$17&amp;Listor!$L$6:$L$17,0)),"")</f>
        <v/>
      </c>
      <c r="K56" s="69"/>
    </row>
    <row r="57" spans="2:11" x14ac:dyDescent="0.25">
      <c r="B57" s="68" t="s">
        <v>68</v>
      </c>
      <c r="C57" s="80" t="str">
        <f>IFERROR(VLOOKUP(B57,Listor!$A$6:$B$62,2,FALSE),"")</f>
        <v/>
      </c>
      <c r="D57" s="80" t="str">
        <f>IFERROR(VLOOKUP(B57,Listor!$A$6:$C$62,3,FALSE),"")</f>
        <v/>
      </c>
      <c r="E57" s="64" t="s">
        <v>69</v>
      </c>
      <c r="F57" s="65"/>
      <c r="G57" s="35" t="str">
        <f>IFERROR(VLOOKUP(B57,Listor!$A$6:$G$62,7,FALSE),"")</f>
        <v/>
      </c>
      <c r="H57" s="35" t="str">
        <f>IFERROR(VLOOKUP(B57,Listor!$H$6:$I$24,2,FALSE),"")</f>
        <v/>
      </c>
      <c r="I57" s="35" t="str">
        <f t="shared" si="2"/>
        <v/>
      </c>
      <c r="J57" s="35" t="str">
        <f t="array" ref="J57">IFERROR(INDEX(Listor!$M$6:$M$17,MATCH(Listor!J58&amp;Fossila!E57,Listor!$K$6:$K$17&amp;Listor!$L$6:$L$17,0)),"")</f>
        <v/>
      </c>
      <c r="K57" s="69"/>
    </row>
    <row r="58" spans="2:11" x14ac:dyDescent="0.25">
      <c r="B58" s="68" t="s">
        <v>68</v>
      </c>
      <c r="C58" s="80" t="str">
        <f>IFERROR(VLOOKUP(B58,Listor!$A$6:$B$62,2,FALSE),"")</f>
        <v/>
      </c>
      <c r="D58" s="80" t="str">
        <f>IFERROR(VLOOKUP(B58,Listor!$A$6:$C$62,3,FALSE),"")</f>
        <v/>
      </c>
      <c r="E58" s="64" t="s">
        <v>69</v>
      </c>
      <c r="F58" s="65"/>
      <c r="G58" s="35" t="str">
        <f>IFERROR(VLOOKUP(B58,Listor!$A$6:$G$62,7,FALSE),"")</f>
        <v/>
      </c>
      <c r="H58" s="35" t="str">
        <f>IFERROR(VLOOKUP(B58,Listor!$H$6:$I$24,2,FALSE),"")</f>
        <v/>
      </c>
      <c r="I58" s="35" t="str">
        <f t="shared" si="2"/>
        <v/>
      </c>
      <c r="J58" s="35" t="str">
        <f t="array" ref="J58">IFERROR(INDEX(Listor!$M$6:$M$17,MATCH(Listor!J59&amp;Fossila!E58,Listor!$K$6:$K$17&amp;Listor!$L$6:$L$17,0)),"")</f>
        <v/>
      </c>
      <c r="K58" s="69"/>
    </row>
    <row r="59" spans="2:11" x14ac:dyDescent="0.25">
      <c r="B59" s="68" t="s">
        <v>68</v>
      </c>
      <c r="C59" s="80" t="str">
        <f>IFERROR(VLOOKUP(B59,Listor!$A$6:$B$62,2,FALSE),"")</f>
        <v/>
      </c>
      <c r="D59" s="80" t="str">
        <f>IFERROR(VLOOKUP(B59,Listor!$A$6:$C$62,3,FALSE),"")</f>
        <v/>
      </c>
      <c r="E59" s="64" t="s">
        <v>69</v>
      </c>
      <c r="F59" s="65"/>
      <c r="G59" s="35" t="str">
        <f>IFERROR(VLOOKUP(B59,Listor!$A$6:$G$62,7,FALSE),"")</f>
        <v/>
      </c>
      <c r="H59" s="35" t="str">
        <f>IFERROR(VLOOKUP(B59,Listor!$H$6:$I$24,2,FALSE),"")</f>
        <v/>
      </c>
      <c r="I59" s="35" t="str">
        <f t="shared" si="2"/>
        <v/>
      </c>
      <c r="J59" s="35" t="str">
        <f t="array" ref="J59">IFERROR(INDEX(Listor!$M$6:$M$17,MATCH(Listor!J60&amp;Fossila!E59,Listor!$K$6:$K$17&amp;Listor!$L$6:$L$17,0)),"")</f>
        <v/>
      </c>
      <c r="K59" s="69"/>
    </row>
    <row r="60" spans="2:11" x14ac:dyDescent="0.25">
      <c r="B60" s="68" t="s">
        <v>68</v>
      </c>
      <c r="C60" s="80" t="str">
        <f>IFERROR(VLOOKUP(B60,Listor!$A$6:$B$62,2,FALSE),"")</f>
        <v/>
      </c>
      <c r="D60" s="80" t="str">
        <f>IFERROR(VLOOKUP(B60,Listor!$A$6:$C$62,3,FALSE),"")</f>
        <v/>
      </c>
      <c r="E60" s="64" t="s">
        <v>69</v>
      </c>
      <c r="F60" s="65"/>
      <c r="G60" s="35" t="str">
        <f>IFERROR(VLOOKUP(B60,Listor!$A$6:$G$62,7,FALSE),"")</f>
        <v/>
      </c>
      <c r="H60" s="35" t="str">
        <f>IFERROR(VLOOKUP(B60,Listor!$H$6:$I$24,2,FALSE),"")</f>
        <v/>
      </c>
      <c r="I60" s="35" t="str">
        <f t="shared" si="2"/>
        <v/>
      </c>
      <c r="J60" s="35" t="str">
        <f t="array" ref="J60">IFERROR(INDEX(Listor!$M$6:$M$17,MATCH(Listor!J61&amp;Fossila!E60,Listor!$K$6:$K$17&amp;Listor!$L$6:$L$17,0)),"")</f>
        <v/>
      </c>
      <c r="K60" s="69"/>
    </row>
    <row r="61" spans="2:11" x14ac:dyDescent="0.25">
      <c r="B61" s="68" t="s">
        <v>68</v>
      </c>
      <c r="C61" s="80" t="str">
        <f>IFERROR(VLOOKUP(B61,Listor!$A$6:$B$62,2,FALSE),"")</f>
        <v/>
      </c>
      <c r="D61" s="80" t="str">
        <f>IFERROR(VLOOKUP(B61,Listor!$A$6:$C$62,3,FALSE),"")</f>
        <v/>
      </c>
      <c r="E61" s="64" t="s">
        <v>69</v>
      </c>
      <c r="F61" s="65"/>
      <c r="G61" s="35" t="str">
        <f>IFERROR(VLOOKUP(B61,Listor!$A$6:$G$62,7,FALSE),"")</f>
        <v/>
      </c>
      <c r="H61" s="35" t="str">
        <f>IFERROR(VLOOKUP(B61,Listor!$H$6:$I$24,2,FALSE),"")</f>
        <v/>
      </c>
      <c r="I61" s="35" t="str">
        <f t="shared" si="2"/>
        <v/>
      </c>
      <c r="J61" s="35" t="str">
        <f t="array" ref="J61">IFERROR(INDEX(Listor!$M$6:$M$17,MATCH(Listor!J62&amp;Fossila!E61,Listor!$K$6:$K$17&amp;Listor!$L$6:$L$17,0)),"")</f>
        <v/>
      </c>
      <c r="K61" s="69"/>
    </row>
    <row r="62" spans="2:11" x14ac:dyDescent="0.25">
      <c r="B62" s="68" t="s">
        <v>68</v>
      </c>
      <c r="C62" s="80" t="str">
        <f>IFERROR(VLOOKUP(B62,Listor!$A$6:$B$62,2,FALSE),"")</f>
        <v/>
      </c>
      <c r="D62" s="80" t="str">
        <f>IFERROR(VLOOKUP(B62,Listor!$A$6:$C$62,3,FALSE),"")</f>
        <v/>
      </c>
      <c r="E62" s="64" t="s">
        <v>69</v>
      </c>
      <c r="F62" s="65"/>
      <c r="G62" s="35" t="str">
        <f>IFERROR(VLOOKUP(B62,Listor!$A$6:$G$62,7,FALSE),"")</f>
        <v/>
      </c>
      <c r="H62" s="35" t="str">
        <f>IFERROR(VLOOKUP(B62,Listor!$H$6:$I$24,2,FALSE),"")</f>
        <v/>
      </c>
      <c r="I62" s="35" t="str">
        <f t="shared" si="0"/>
        <v/>
      </c>
      <c r="J62" s="35" t="str">
        <f t="array" ref="J62">IFERROR(INDEX(Listor!$M$6:$M$17,MATCH(Listor!J62&amp;Fossila!E62,Listor!$K$6:$K$17&amp;Listor!$L$6:$L$17,0)),"")</f>
        <v/>
      </c>
      <c r="K62" s="69"/>
    </row>
    <row r="63" spans="2:11" x14ac:dyDescent="0.25">
      <c r="B63" s="68" t="s">
        <v>68</v>
      </c>
      <c r="C63" s="80" t="str">
        <f>IFERROR(VLOOKUP(B63,Listor!$A$6:$B$62,2,FALSE),"")</f>
        <v/>
      </c>
      <c r="D63" s="80" t="str">
        <f>IFERROR(VLOOKUP(B63,Listor!$A$6:$C$62,3,FALSE),"")</f>
        <v/>
      </c>
      <c r="E63" s="64" t="s">
        <v>69</v>
      </c>
      <c r="F63" s="65"/>
      <c r="G63" s="35" t="str">
        <f>IFERROR(VLOOKUP(B63,Listor!$A$6:$G$62,7,FALSE),"")</f>
        <v/>
      </c>
      <c r="H63" s="35" t="str">
        <f>IFERROR(VLOOKUP(B63,Listor!$H$6:$I$24,2,FALSE),"")</f>
        <v/>
      </c>
      <c r="I63" s="35" t="str">
        <f t="shared" si="0"/>
        <v/>
      </c>
      <c r="J63" s="35" t="str">
        <f t="array" ref="J63">IFERROR(INDEX(Listor!$M$6:$M$17,MATCH(Listor!J63&amp;Fossila!E63,Listor!$K$6:$K$17&amp;Listor!$L$6:$L$17,0)),"")</f>
        <v/>
      </c>
      <c r="K63" s="69"/>
    </row>
    <row r="64" spans="2:11" x14ac:dyDescent="0.25">
      <c r="B64" s="68" t="s">
        <v>68</v>
      </c>
      <c r="C64" s="80" t="str">
        <f>IFERROR(VLOOKUP(B64,Listor!$A$6:$B$62,2,FALSE),"")</f>
        <v/>
      </c>
      <c r="D64" s="80" t="str">
        <f>IFERROR(VLOOKUP(B64,Listor!$A$6:$C$62,3,FALSE),"")</f>
        <v/>
      </c>
      <c r="E64" s="64" t="s">
        <v>69</v>
      </c>
      <c r="F64" s="65"/>
      <c r="G64" s="35" t="str">
        <f>IFERROR(VLOOKUP(B64,Listor!$A$6:$G$62,7,FALSE),"")</f>
        <v/>
      </c>
      <c r="H64" s="35" t="str">
        <f>IFERROR(VLOOKUP(B64,Listor!$H$6:$I$24,2,FALSE),"")</f>
        <v/>
      </c>
      <c r="I64" s="35" t="str">
        <f t="shared" si="0"/>
        <v/>
      </c>
      <c r="J64" s="35" t="str">
        <f t="array" ref="J64">IFERROR(INDEX(Listor!$M$6:$M$17,MATCH(Listor!J64&amp;Fossila!E64,Listor!$K$6:$K$17&amp;Listor!$L$6:$L$17,0)),"")</f>
        <v/>
      </c>
      <c r="K64" s="69"/>
    </row>
    <row r="65" spans="2:11" x14ac:dyDescent="0.25">
      <c r="B65" s="68" t="s">
        <v>68</v>
      </c>
      <c r="C65" s="80" t="str">
        <f>IFERROR(VLOOKUP(B65,Listor!$A$6:$B$62,2,FALSE),"")</f>
        <v/>
      </c>
      <c r="D65" s="80" t="str">
        <f>IFERROR(VLOOKUP(B65,Listor!$A$6:$C$62,3,FALSE),"")</f>
        <v/>
      </c>
      <c r="E65" s="64" t="s">
        <v>69</v>
      </c>
      <c r="F65" s="65"/>
      <c r="G65" s="35" t="str">
        <f>IFERROR(VLOOKUP(B65,Listor!$A$6:$G$62,7,FALSE),"")</f>
        <v/>
      </c>
      <c r="H65" s="35" t="str">
        <f>IFERROR(VLOOKUP(B65,Listor!$H$6:$I$24,2,FALSE),"")</f>
        <v/>
      </c>
      <c r="I65" s="35" t="str">
        <f t="shared" si="0"/>
        <v/>
      </c>
      <c r="J65" s="35" t="str">
        <f t="array" ref="J65">IFERROR(INDEX(Listor!$M$6:$M$17,MATCH(Listor!J65&amp;Fossila!E65,Listor!$K$6:$K$17&amp;Listor!$L$6:$L$17,0)),"")</f>
        <v/>
      </c>
      <c r="K65" s="69"/>
    </row>
    <row r="66" spans="2:11" x14ac:dyDescent="0.25">
      <c r="B66" s="68" t="s">
        <v>68</v>
      </c>
      <c r="C66" s="80" t="str">
        <f>IFERROR(VLOOKUP(B66,Listor!$A$6:$B$62,2,FALSE),"")</f>
        <v/>
      </c>
      <c r="D66" s="80" t="str">
        <f>IFERROR(VLOOKUP(B66,Listor!$A$6:$C$62,3,FALSE),"")</f>
        <v/>
      </c>
      <c r="E66" s="64" t="s">
        <v>69</v>
      </c>
      <c r="F66" s="65"/>
      <c r="G66" s="35" t="str">
        <f>IFERROR(VLOOKUP(B66,Listor!$A$6:$G$62,7,FALSE),"")</f>
        <v/>
      </c>
      <c r="H66" s="35" t="str">
        <f>IFERROR(VLOOKUP(B66,Listor!$H$6:$I$24,2,FALSE),"")</f>
        <v/>
      </c>
      <c r="I66" s="35" t="str">
        <f t="shared" si="0"/>
        <v/>
      </c>
      <c r="J66" s="35" t="str">
        <f t="array" ref="J66">IFERROR(INDEX(Listor!$M$6:$M$17,MATCH(Listor!J66&amp;Fossila!E66,Listor!$K$6:$K$17&amp;Listor!$L$6:$L$17,0)),"")</f>
        <v/>
      </c>
      <c r="K66" s="69"/>
    </row>
    <row r="67" spans="2:11" x14ac:dyDescent="0.25">
      <c r="B67" s="68" t="s">
        <v>68</v>
      </c>
      <c r="C67" s="80" t="str">
        <f>IFERROR(VLOOKUP(B67,Listor!$A$6:$B$62,2,FALSE),"")</f>
        <v/>
      </c>
      <c r="D67" s="80" t="str">
        <f>IFERROR(VLOOKUP(B67,Listor!$A$6:$C$62,3,FALSE),"")</f>
        <v/>
      </c>
      <c r="E67" s="64" t="s">
        <v>69</v>
      </c>
      <c r="F67" s="65"/>
      <c r="G67" s="35" t="str">
        <f>IFERROR(VLOOKUP(B67,Listor!$A$6:$G$62,7,FALSE),"")</f>
        <v/>
      </c>
      <c r="H67" s="35" t="str">
        <f>IFERROR(VLOOKUP(B67,Listor!$H$6:$I$24,2,FALSE),"")</f>
        <v/>
      </c>
      <c r="I67" s="35" t="str">
        <f t="shared" si="0"/>
        <v/>
      </c>
      <c r="J67" s="35" t="str">
        <f t="array" ref="J67">IFERROR(INDEX(Listor!$M$6:$M$17,MATCH(Listor!J67&amp;Fossila!E67,Listor!$K$6:$K$17&amp;Listor!$L$6:$L$17,0)),"")</f>
        <v/>
      </c>
      <c r="K67" s="69"/>
    </row>
    <row r="68" spans="2:11" x14ac:dyDescent="0.25">
      <c r="B68" s="68" t="s">
        <v>68</v>
      </c>
      <c r="C68" s="80" t="str">
        <f>IFERROR(VLOOKUP(B68,Listor!$A$6:$B$62,2,FALSE),"")</f>
        <v/>
      </c>
      <c r="D68" s="80" t="str">
        <f>IFERROR(VLOOKUP(B68,Listor!$A$6:$C$62,3,FALSE),"")</f>
        <v/>
      </c>
      <c r="E68" s="64" t="s">
        <v>69</v>
      </c>
      <c r="F68" s="65"/>
      <c r="G68" s="35" t="str">
        <f>IFERROR(VLOOKUP(B68,Listor!$A$6:$G$62,7,FALSE),"")</f>
        <v/>
      </c>
      <c r="H68" s="35" t="str">
        <f>IFERROR(VLOOKUP(B68,Listor!$H$6:$I$24,2,FALSE),"")</f>
        <v/>
      </c>
      <c r="I68" s="35" t="str">
        <f t="shared" si="0"/>
        <v/>
      </c>
      <c r="J68" s="35" t="str">
        <f t="array" ref="J68">IFERROR(INDEX(Listor!$M$6:$M$17,MATCH(Listor!J68&amp;Fossila!E68,Listor!$K$6:$K$17&amp;Listor!$L$6:$L$17,0)),"")</f>
        <v/>
      </c>
      <c r="K68" s="69"/>
    </row>
    <row r="69" spans="2:11" x14ac:dyDescent="0.25">
      <c r="B69" s="68" t="s">
        <v>68</v>
      </c>
      <c r="C69" s="80" t="str">
        <f>IFERROR(VLOOKUP(B69,Listor!$A$6:$B$62,2,FALSE),"")</f>
        <v/>
      </c>
      <c r="D69" s="80" t="str">
        <f>IFERROR(VLOOKUP(B69,Listor!$A$6:$C$62,3,FALSE),"")</f>
        <v/>
      </c>
      <c r="E69" s="64" t="s">
        <v>69</v>
      </c>
      <c r="F69" s="65"/>
      <c r="G69" s="35" t="str">
        <f>IFERROR(VLOOKUP(B69,Listor!$A$6:$G$62,7,FALSE),"")</f>
        <v/>
      </c>
      <c r="H69" s="35" t="str">
        <f>IFERROR(VLOOKUP(B69,Listor!$H$6:$I$24,2,FALSE),"")</f>
        <v/>
      </c>
      <c r="I69" s="35" t="str">
        <f t="shared" si="0"/>
        <v/>
      </c>
      <c r="J69" s="35" t="str">
        <f t="array" ref="J69">IFERROR(INDEX(Listor!$M$6:$M$17,MATCH(Listor!J69&amp;Fossila!E69,Listor!$K$6:$K$17&amp;Listor!$L$6:$L$17,0)),"")</f>
        <v/>
      </c>
      <c r="K69" s="69"/>
    </row>
    <row r="70" spans="2:11" x14ac:dyDescent="0.25">
      <c r="B70" s="68" t="s">
        <v>68</v>
      </c>
      <c r="C70" s="80" t="str">
        <f>IFERROR(VLOOKUP(B70,Listor!$A$6:$B$62,2,FALSE),"")</f>
        <v/>
      </c>
      <c r="D70" s="80" t="str">
        <f>IFERROR(VLOOKUP(B70,Listor!$A$6:$C$62,3,FALSE),"")</f>
        <v/>
      </c>
      <c r="E70" s="64" t="s">
        <v>69</v>
      </c>
      <c r="F70" s="65"/>
      <c r="G70" s="35" t="str">
        <f>IFERROR(VLOOKUP(B70,Listor!$A$6:$G$62,7,FALSE),"")</f>
        <v/>
      </c>
      <c r="H70" s="35" t="str">
        <f>IFERROR(VLOOKUP(B70,Listor!$H$6:$I$24,2,FALSE),"")</f>
        <v/>
      </c>
      <c r="I70" s="35" t="str">
        <f t="shared" ref="I70:I133" si="3">IFERROR(H70*F70,"")</f>
        <v/>
      </c>
      <c r="J70" s="35" t="str">
        <f t="array" ref="J70">IFERROR(INDEX(Listor!$M$6:$M$17,MATCH(Listor!J70&amp;Fossila!E70,Listor!$K$6:$K$17&amp;Listor!$L$6:$L$17,0)),"")</f>
        <v/>
      </c>
      <c r="K70" s="69"/>
    </row>
    <row r="71" spans="2:11" x14ac:dyDescent="0.25">
      <c r="B71" s="68" t="s">
        <v>68</v>
      </c>
      <c r="C71" s="80" t="str">
        <f>IFERROR(VLOOKUP(B71,Listor!$A$6:$B$62,2,FALSE),"")</f>
        <v/>
      </c>
      <c r="D71" s="80" t="str">
        <f>IFERROR(VLOOKUP(B71,Listor!$A$6:$C$62,3,FALSE),"")</f>
        <v/>
      </c>
      <c r="E71" s="64" t="s">
        <v>69</v>
      </c>
      <c r="F71" s="65"/>
      <c r="G71" s="35" t="str">
        <f>IFERROR(VLOOKUP(B71,Listor!$A$6:$G$62,7,FALSE),"")</f>
        <v/>
      </c>
      <c r="H71" s="35" t="str">
        <f>IFERROR(VLOOKUP(B71,Listor!$H$6:$I$24,2,FALSE),"")</f>
        <v/>
      </c>
      <c r="I71" s="35" t="str">
        <f t="shared" si="3"/>
        <v/>
      </c>
      <c r="J71" s="35" t="str">
        <f t="array" ref="J71">IFERROR(INDEX(Listor!$M$6:$M$17,MATCH(Listor!J71&amp;Fossila!E71,Listor!$K$6:$K$17&amp;Listor!$L$6:$L$17,0)),"")</f>
        <v/>
      </c>
      <c r="K71" s="69"/>
    </row>
    <row r="72" spans="2:11" x14ac:dyDescent="0.25">
      <c r="B72" s="68" t="s">
        <v>68</v>
      </c>
      <c r="C72" s="80" t="str">
        <f>IFERROR(VLOOKUP(B72,Listor!$A$6:$B$62,2,FALSE),"")</f>
        <v/>
      </c>
      <c r="D72" s="80" t="str">
        <f>IFERROR(VLOOKUP(B72,Listor!$A$6:$C$62,3,FALSE),"")</f>
        <v/>
      </c>
      <c r="E72" s="64" t="s">
        <v>69</v>
      </c>
      <c r="F72" s="65"/>
      <c r="G72" s="35" t="str">
        <f>IFERROR(VLOOKUP(B72,Listor!$A$6:$G$62,7,FALSE),"")</f>
        <v/>
      </c>
      <c r="H72" s="35" t="str">
        <f>IFERROR(VLOOKUP(B72,Listor!$H$6:$I$24,2,FALSE),"")</f>
        <v/>
      </c>
      <c r="I72" s="35" t="str">
        <f t="shared" si="3"/>
        <v/>
      </c>
      <c r="J72" s="35" t="str">
        <f t="array" ref="J72">IFERROR(INDEX(Listor!$M$6:$M$17,MATCH(Listor!J72&amp;Fossila!E72,Listor!$K$6:$K$17&amp;Listor!$L$6:$L$17,0)),"")</f>
        <v/>
      </c>
      <c r="K72" s="69"/>
    </row>
    <row r="73" spans="2:11" x14ac:dyDescent="0.25">
      <c r="B73" s="68" t="s">
        <v>68</v>
      </c>
      <c r="C73" s="80" t="str">
        <f>IFERROR(VLOOKUP(B73,Listor!$A$6:$B$62,2,FALSE),"")</f>
        <v/>
      </c>
      <c r="D73" s="80" t="str">
        <f>IFERROR(VLOOKUP(B73,Listor!$A$6:$C$62,3,FALSE),"")</f>
        <v/>
      </c>
      <c r="E73" s="64" t="s">
        <v>69</v>
      </c>
      <c r="F73" s="65"/>
      <c r="G73" s="35" t="str">
        <f>IFERROR(VLOOKUP(B73,Listor!$A$6:$G$62,7,FALSE),"")</f>
        <v/>
      </c>
      <c r="H73" s="35" t="str">
        <f>IFERROR(VLOOKUP(B73,Listor!$H$6:$I$24,2,FALSE),"")</f>
        <v/>
      </c>
      <c r="I73" s="35" t="str">
        <f t="shared" si="3"/>
        <v/>
      </c>
      <c r="J73" s="35" t="str">
        <f t="array" ref="J73">IFERROR(INDEX(Listor!$M$6:$M$17,MATCH(Listor!J73&amp;Fossila!E73,Listor!$K$6:$K$17&amp;Listor!$L$6:$L$17,0)),"")</f>
        <v/>
      </c>
      <c r="K73" s="69"/>
    </row>
    <row r="74" spans="2:11" x14ac:dyDescent="0.25">
      <c r="B74" s="68" t="s">
        <v>68</v>
      </c>
      <c r="C74" s="80" t="str">
        <f>IFERROR(VLOOKUP(B74,Listor!$A$6:$B$62,2,FALSE),"")</f>
        <v/>
      </c>
      <c r="D74" s="80" t="str">
        <f>IFERROR(VLOOKUP(B74,Listor!$A$6:$C$62,3,FALSE),"")</f>
        <v/>
      </c>
      <c r="E74" s="64" t="s">
        <v>69</v>
      </c>
      <c r="F74" s="65"/>
      <c r="G74" s="35" t="str">
        <f>IFERROR(VLOOKUP(B74,Listor!$A$6:$G$62,7,FALSE),"")</f>
        <v/>
      </c>
      <c r="H74" s="35" t="str">
        <f>IFERROR(VLOOKUP(B74,Listor!$H$6:$I$24,2,FALSE),"")</f>
        <v/>
      </c>
      <c r="I74" s="35" t="str">
        <f t="shared" si="3"/>
        <v/>
      </c>
      <c r="J74" s="35" t="str">
        <f t="array" ref="J74">IFERROR(INDEX(Listor!$M$6:$M$17,MATCH(Listor!J74&amp;Fossila!E74,Listor!$K$6:$K$17&amp;Listor!$L$6:$L$17,0)),"")</f>
        <v/>
      </c>
      <c r="K74" s="69"/>
    </row>
    <row r="75" spans="2:11" x14ac:dyDescent="0.25">
      <c r="B75" s="68" t="s">
        <v>68</v>
      </c>
      <c r="C75" s="80" t="str">
        <f>IFERROR(VLOOKUP(B75,Listor!$A$6:$B$62,2,FALSE),"")</f>
        <v/>
      </c>
      <c r="D75" s="80" t="str">
        <f>IFERROR(VLOOKUP(B75,Listor!$A$6:$C$62,3,FALSE),"")</f>
        <v/>
      </c>
      <c r="E75" s="64" t="s">
        <v>69</v>
      </c>
      <c r="F75" s="65"/>
      <c r="G75" s="35" t="str">
        <f>IFERROR(VLOOKUP(B75,Listor!$A$6:$G$62,7,FALSE),"")</f>
        <v/>
      </c>
      <c r="H75" s="35" t="str">
        <f>IFERROR(VLOOKUP(B75,Listor!$H$6:$I$24,2,FALSE),"")</f>
        <v/>
      </c>
      <c r="I75" s="35" t="str">
        <f t="shared" si="3"/>
        <v/>
      </c>
      <c r="J75" s="35" t="str">
        <f t="array" ref="J75">IFERROR(INDEX(Listor!$M$6:$M$17,MATCH(Listor!J75&amp;Fossila!E75,Listor!$K$6:$K$17&amp;Listor!$L$6:$L$17,0)),"")</f>
        <v/>
      </c>
      <c r="K75" s="69"/>
    </row>
    <row r="76" spans="2:11" x14ac:dyDescent="0.25">
      <c r="B76" s="68" t="s">
        <v>68</v>
      </c>
      <c r="C76" s="80" t="str">
        <f>IFERROR(VLOOKUP(B76,Listor!$A$6:$B$62,2,FALSE),"")</f>
        <v/>
      </c>
      <c r="D76" s="80" t="str">
        <f>IFERROR(VLOOKUP(B76,Listor!$A$6:$C$62,3,FALSE),"")</f>
        <v/>
      </c>
      <c r="E76" s="64" t="s">
        <v>69</v>
      </c>
      <c r="F76" s="65"/>
      <c r="G76" s="35" t="str">
        <f>IFERROR(VLOOKUP(B76,Listor!$A$6:$G$62,7,FALSE),"")</f>
        <v/>
      </c>
      <c r="H76" s="35" t="str">
        <f>IFERROR(VLOOKUP(B76,Listor!$H$6:$I$24,2,FALSE),"")</f>
        <v/>
      </c>
      <c r="I76" s="35" t="str">
        <f t="shared" si="3"/>
        <v/>
      </c>
      <c r="J76" s="35" t="str">
        <f t="array" ref="J76">IFERROR(INDEX(Listor!$M$6:$M$17,MATCH(Listor!J76&amp;Fossila!E76,Listor!$K$6:$K$17&amp;Listor!$L$6:$L$17,0)),"")</f>
        <v/>
      </c>
      <c r="K76" s="69"/>
    </row>
    <row r="77" spans="2:11" x14ac:dyDescent="0.25">
      <c r="B77" s="68" t="s">
        <v>68</v>
      </c>
      <c r="C77" s="80" t="str">
        <f>IFERROR(VLOOKUP(B77,Listor!$A$6:$B$62,2,FALSE),"")</f>
        <v/>
      </c>
      <c r="D77" s="80" t="str">
        <f>IFERROR(VLOOKUP(B77,Listor!$A$6:$C$62,3,FALSE),"")</f>
        <v/>
      </c>
      <c r="E77" s="64" t="s">
        <v>69</v>
      </c>
      <c r="F77" s="65"/>
      <c r="G77" s="35" t="str">
        <f>IFERROR(VLOOKUP(B77,Listor!$A$6:$G$62,7,FALSE),"")</f>
        <v/>
      </c>
      <c r="H77" s="35" t="str">
        <f>IFERROR(VLOOKUP(B77,Listor!$H$6:$I$24,2,FALSE),"")</f>
        <v/>
      </c>
      <c r="I77" s="35" t="str">
        <f t="shared" si="3"/>
        <v/>
      </c>
      <c r="J77" s="35" t="str">
        <f t="array" ref="J77">IFERROR(INDEX(Listor!$M$6:$M$17,MATCH(Listor!J77&amp;Fossila!E77,Listor!$K$6:$K$17&amp;Listor!$L$6:$L$17,0)),"")</f>
        <v/>
      </c>
      <c r="K77" s="69"/>
    </row>
    <row r="78" spans="2:11" x14ac:dyDescent="0.25">
      <c r="B78" s="68" t="s">
        <v>68</v>
      </c>
      <c r="C78" s="80" t="str">
        <f>IFERROR(VLOOKUP(B78,Listor!$A$6:$B$62,2,FALSE),"")</f>
        <v/>
      </c>
      <c r="D78" s="80" t="str">
        <f>IFERROR(VLOOKUP(B78,Listor!$A$6:$C$62,3,FALSE),"")</f>
        <v/>
      </c>
      <c r="E78" s="64" t="s">
        <v>69</v>
      </c>
      <c r="F78" s="65"/>
      <c r="G78" s="35" t="str">
        <f>IFERROR(VLOOKUP(B78,Listor!$A$6:$G$62,7,FALSE),"")</f>
        <v/>
      </c>
      <c r="H78" s="35" t="str">
        <f>IFERROR(VLOOKUP(B78,Listor!$H$6:$I$24,2,FALSE),"")</f>
        <v/>
      </c>
      <c r="I78" s="35" t="str">
        <f t="shared" si="3"/>
        <v/>
      </c>
      <c r="J78" s="35" t="str">
        <f t="array" ref="J78">IFERROR(INDEX(Listor!$M$6:$M$17,MATCH(Listor!J78&amp;Fossila!E78,Listor!$K$6:$K$17&amp;Listor!$L$6:$L$17,0)),"")</f>
        <v/>
      </c>
      <c r="K78" s="69"/>
    </row>
    <row r="79" spans="2:11" x14ac:dyDescent="0.25">
      <c r="B79" s="68" t="s">
        <v>68</v>
      </c>
      <c r="C79" s="80" t="str">
        <f>IFERROR(VLOOKUP(B79,Listor!$A$6:$B$62,2,FALSE),"")</f>
        <v/>
      </c>
      <c r="D79" s="80" t="str">
        <f>IFERROR(VLOOKUP(B79,Listor!$A$6:$C$62,3,FALSE),"")</f>
        <v/>
      </c>
      <c r="E79" s="64" t="s">
        <v>69</v>
      </c>
      <c r="F79" s="65"/>
      <c r="G79" s="35" t="str">
        <f>IFERROR(VLOOKUP(B79,Listor!$A$6:$G$62,7,FALSE),"")</f>
        <v/>
      </c>
      <c r="H79" s="35" t="str">
        <f>IFERROR(VLOOKUP(B79,Listor!$H$6:$I$24,2,FALSE),"")</f>
        <v/>
      </c>
      <c r="I79" s="35" t="str">
        <f t="shared" si="3"/>
        <v/>
      </c>
      <c r="J79" s="35" t="str">
        <f t="array" ref="J79">IFERROR(INDEX(Listor!$M$6:$M$17,MATCH(Listor!J79&amp;Fossila!E79,Listor!$K$6:$K$17&amp;Listor!$L$6:$L$17,0)),"")</f>
        <v/>
      </c>
      <c r="K79" s="69"/>
    </row>
    <row r="80" spans="2:11" x14ac:dyDescent="0.25">
      <c r="B80" s="68" t="s">
        <v>68</v>
      </c>
      <c r="C80" s="80" t="str">
        <f>IFERROR(VLOOKUP(B80,Listor!$A$6:$B$62,2,FALSE),"")</f>
        <v/>
      </c>
      <c r="D80" s="80" t="str">
        <f>IFERROR(VLOOKUP(B80,Listor!$A$6:$C$62,3,FALSE),"")</f>
        <v/>
      </c>
      <c r="E80" s="64" t="s">
        <v>69</v>
      </c>
      <c r="F80" s="65"/>
      <c r="G80" s="35" t="str">
        <f>IFERROR(VLOOKUP(B80,Listor!$A$6:$G$62,7,FALSE),"")</f>
        <v/>
      </c>
      <c r="H80" s="35" t="str">
        <f>IFERROR(VLOOKUP(B80,Listor!$H$6:$I$24,2,FALSE),"")</f>
        <v/>
      </c>
      <c r="I80" s="35" t="str">
        <f t="shared" si="3"/>
        <v/>
      </c>
      <c r="J80" s="35" t="str">
        <f t="array" ref="J80">IFERROR(INDEX(Listor!$M$6:$M$17,MATCH(Listor!J80&amp;Fossila!E80,Listor!$K$6:$K$17&amp;Listor!$L$6:$L$17,0)),"")</f>
        <v/>
      </c>
      <c r="K80" s="69"/>
    </row>
    <row r="81" spans="2:11" x14ac:dyDescent="0.25">
      <c r="B81" s="68" t="s">
        <v>68</v>
      </c>
      <c r="C81" s="80" t="str">
        <f>IFERROR(VLOOKUP(B81,Listor!$A$6:$B$62,2,FALSE),"")</f>
        <v/>
      </c>
      <c r="D81" s="80" t="str">
        <f>IFERROR(VLOOKUP(B81,Listor!$A$6:$C$62,3,FALSE),"")</f>
        <v/>
      </c>
      <c r="E81" s="64" t="s">
        <v>69</v>
      </c>
      <c r="F81" s="65"/>
      <c r="G81" s="35" t="str">
        <f>IFERROR(VLOOKUP(B81,Listor!$A$6:$G$62,7,FALSE),"")</f>
        <v/>
      </c>
      <c r="H81" s="35" t="str">
        <f>IFERROR(VLOOKUP(B81,Listor!$H$6:$I$24,2,FALSE),"")</f>
        <v/>
      </c>
      <c r="I81" s="35" t="str">
        <f t="shared" si="3"/>
        <v/>
      </c>
      <c r="J81" s="35" t="str">
        <f t="array" ref="J81">IFERROR(INDEX(Listor!$M$6:$M$17,MATCH(Listor!J81&amp;Fossila!E81,Listor!$K$6:$K$17&amp;Listor!$L$6:$L$17,0)),"")</f>
        <v/>
      </c>
      <c r="K81" s="69"/>
    </row>
    <row r="82" spans="2:11" x14ac:dyDescent="0.25">
      <c r="B82" s="68" t="s">
        <v>68</v>
      </c>
      <c r="C82" s="80" t="str">
        <f>IFERROR(VLOOKUP(B82,Listor!$A$6:$B$62,2,FALSE),"")</f>
        <v/>
      </c>
      <c r="D82" s="80" t="str">
        <f>IFERROR(VLOOKUP(B82,Listor!$A$6:$C$62,3,FALSE),"")</f>
        <v/>
      </c>
      <c r="E82" s="64" t="s">
        <v>69</v>
      </c>
      <c r="F82" s="65"/>
      <c r="G82" s="35" t="str">
        <f>IFERROR(VLOOKUP(B82,Listor!$A$6:$G$62,7,FALSE),"")</f>
        <v/>
      </c>
      <c r="H82" s="35" t="str">
        <f>IFERROR(VLOOKUP(B82,Listor!$H$6:$I$24,2,FALSE),"")</f>
        <v/>
      </c>
      <c r="I82" s="35" t="str">
        <f t="shared" si="3"/>
        <v/>
      </c>
      <c r="J82" s="35" t="str">
        <f t="array" ref="J82">IFERROR(INDEX(Listor!$M$6:$M$17,MATCH(Listor!J82&amp;Fossila!E82,Listor!$K$6:$K$17&amp;Listor!$L$6:$L$17,0)),"")</f>
        <v/>
      </c>
      <c r="K82" s="69"/>
    </row>
    <row r="83" spans="2:11" x14ac:dyDescent="0.25">
      <c r="B83" s="68" t="s">
        <v>68</v>
      </c>
      <c r="C83" s="80" t="str">
        <f>IFERROR(VLOOKUP(B83,Listor!$A$6:$B$62,2,FALSE),"")</f>
        <v/>
      </c>
      <c r="D83" s="80" t="str">
        <f>IFERROR(VLOOKUP(B83,Listor!$A$6:$C$62,3,FALSE),"")</f>
        <v/>
      </c>
      <c r="E83" s="64" t="s">
        <v>69</v>
      </c>
      <c r="F83" s="65"/>
      <c r="G83" s="35" t="str">
        <f>IFERROR(VLOOKUP(B83,Listor!$A$6:$G$62,7,FALSE),"")</f>
        <v/>
      </c>
      <c r="H83" s="35" t="str">
        <f>IFERROR(VLOOKUP(B83,Listor!$H$6:$I$24,2,FALSE),"")</f>
        <v/>
      </c>
      <c r="I83" s="35" t="str">
        <f t="shared" si="3"/>
        <v/>
      </c>
      <c r="J83" s="35" t="str">
        <f t="array" ref="J83">IFERROR(INDEX(Listor!$M$6:$M$17,MATCH(Listor!J83&amp;Fossila!E83,Listor!$K$6:$K$17&amp;Listor!$L$6:$L$17,0)),"")</f>
        <v/>
      </c>
      <c r="K83" s="69"/>
    </row>
    <row r="84" spans="2:11" x14ac:dyDescent="0.25">
      <c r="B84" s="68" t="s">
        <v>68</v>
      </c>
      <c r="C84" s="80" t="str">
        <f>IFERROR(VLOOKUP(B84,Listor!$A$6:$B$62,2,FALSE),"")</f>
        <v/>
      </c>
      <c r="D84" s="80" t="str">
        <f>IFERROR(VLOOKUP(B84,Listor!$A$6:$C$62,3,FALSE),"")</f>
        <v/>
      </c>
      <c r="E84" s="64" t="s">
        <v>69</v>
      </c>
      <c r="F84" s="65"/>
      <c r="G84" s="35" t="str">
        <f>IFERROR(VLOOKUP(B84,Listor!$A$6:$G$62,7,FALSE),"")</f>
        <v/>
      </c>
      <c r="H84" s="35" t="str">
        <f>IFERROR(VLOOKUP(B84,Listor!$H$6:$I$24,2,FALSE),"")</f>
        <v/>
      </c>
      <c r="I84" s="35" t="str">
        <f t="shared" si="3"/>
        <v/>
      </c>
      <c r="J84" s="35" t="str">
        <f t="array" ref="J84">IFERROR(INDEX(Listor!$M$6:$M$17,MATCH(Listor!J84&amp;Fossila!E84,Listor!$K$6:$K$17&amp;Listor!$L$6:$L$17,0)),"")</f>
        <v/>
      </c>
      <c r="K84" s="69"/>
    </row>
    <row r="85" spans="2:11" x14ac:dyDescent="0.25">
      <c r="B85" s="68" t="s">
        <v>68</v>
      </c>
      <c r="C85" s="80" t="str">
        <f>IFERROR(VLOOKUP(B85,Listor!$A$6:$B$62,2,FALSE),"")</f>
        <v/>
      </c>
      <c r="D85" s="80" t="str">
        <f>IFERROR(VLOOKUP(B85,Listor!$A$6:$C$62,3,FALSE),"")</f>
        <v/>
      </c>
      <c r="E85" s="64" t="s">
        <v>69</v>
      </c>
      <c r="F85" s="65"/>
      <c r="G85" s="35" t="str">
        <f>IFERROR(VLOOKUP(B85,Listor!$A$6:$G$62,7,FALSE),"")</f>
        <v/>
      </c>
      <c r="H85" s="35" t="str">
        <f>IFERROR(VLOOKUP(B85,Listor!$H$6:$I$24,2,FALSE),"")</f>
        <v/>
      </c>
      <c r="I85" s="35" t="str">
        <f t="shared" si="3"/>
        <v/>
      </c>
      <c r="J85" s="35" t="str">
        <f t="array" ref="J85">IFERROR(INDEX(Listor!$M$6:$M$17,MATCH(Listor!J85&amp;Fossila!E85,Listor!$K$6:$K$17&amp;Listor!$L$6:$L$17,0)),"")</f>
        <v/>
      </c>
      <c r="K85" s="69"/>
    </row>
    <row r="86" spans="2:11" x14ac:dyDescent="0.25">
      <c r="B86" s="68" t="s">
        <v>68</v>
      </c>
      <c r="C86" s="80" t="str">
        <f>IFERROR(VLOOKUP(B86,Listor!$A$6:$B$62,2,FALSE),"")</f>
        <v/>
      </c>
      <c r="D86" s="80" t="str">
        <f>IFERROR(VLOOKUP(B86,Listor!$A$6:$C$62,3,FALSE),"")</f>
        <v/>
      </c>
      <c r="E86" s="64" t="s">
        <v>69</v>
      </c>
      <c r="F86" s="65"/>
      <c r="G86" s="35" t="str">
        <f>IFERROR(VLOOKUP(B86,Listor!$A$6:$G$62,7,FALSE),"")</f>
        <v/>
      </c>
      <c r="H86" s="35" t="str">
        <f>IFERROR(VLOOKUP(B86,Listor!$H$6:$I$24,2,FALSE),"")</f>
        <v/>
      </c>
      <c r="I86" s="35" t="str">
        <f t="shared" si="3"/>
        <v/>
      </c>
      <c r="J86" s="35" t="str">
        <f t="array" ref="J86">IFERROR(INDEX(Listor!$M$6:$M$17,MATCH(Listor!J86&amp;Fossila!E86,Listor!$K$6:$K$17&amp;Listor!$L$6:$L$17,0)),"")</f>
        <v/>
      </c>
      <c r="K86" s="69"/>
    </row>
    <row r="87" spans="2:11" x14ac:dyDescent="0.25">
      <c r="B87" s="68" t="s">
        <v>68</v>
      </c>
      <c r="C87" s="80" t="str">
        <f>IFERROR(VLOOKUP(B87,Listor!$A$6:$B$62,2,FALSE),"")</f>
        <v/>
      </c>
      <c r="D87" s="80" t="str">
        <f>IFERROR(VLOOKUP(B87,Listor!$A$6:$C$62,3,FALSE),"")</f>
        <v/>
      </c>
      <c r="E87" s="64" t="s">
        <v>69</v>
      </c>
      <c r="F87" s="65"/>
      <c r="G87" s="35" t="str">
        <f>IFERROR(VLOOKUP(B87,Listor!$A$6:$G$62,7,FALSE),"")</f>
        <v/>
      </c>
      <c r="H87" s="35" t="str">
        <f>IFERROR(VLOOKUP(B87,Listor!$H$6:$I$24,2,FALSE),"")</f>
        <v/>
      </c>
      <c r="I87" s="35" t="str">
        <f t="shared" si="3"/>
        <v/>
      </c>
      <c r="J87" s="35" t="str">
        <f t="array" ref="J87">IFERROR(INDEX(Listor!$M$6:$M$17,MATCH(Listor!J87&amp;Fossila!E87,Listor!$K$6:$K$17&amp;Listor!$L$6:$L$17,0)),"")</f>
        <v/>
      </c>
      <c r="K87" s="69"/>
    </row>
    <row r="88" spans="2:11" x14ac:dyDescent="0.25">
      <c r="B88" s="68" t="s">
        <v>68</v>
      </c>
      <c r="C88" s="80" t="str">
        <f>IFERROR(VLOOKUP(B88,Listor!$A$6:$B$62,2,FALSE),"")</f>
        <v/>
      </c>
      <c r="D88" s="80" t="str">
        <f>IFERROR(VLOOKUP(B88,Listor!$A$6:$C$62,3,FALSE),"")</f>
        <v/>
      </c>
      <c r="E88" s="64" t="s">
        <v>69</v>
      </c>
      <c r="F88" s="65"/>
      <c r="G88" s="35" t="str">
        <f>IFERROR(VLOOKUP(B88,Listor!$A$6:$G$62,7,FALSE),"")</f>
        <v/>
      </c>
      <c r="H88" s="35" t="str">
        <f>IFERROR(VLOOKUP(B88,Listor!$H$6:$I$24,2,FALSE),"")</f>
        <v/>
      </c>
      <c r="I88" s="35" t="str">
        <f t="shared" si="3"/>
        <v/>
      </c>
      <c r="J88" s="35" t="str">
        <f t="array" ref="J88">IFERROR(INDEX(Listor!$M$6:$M$17,MATCH(Listor!J88&amp;Fossila!E88,Listor!$K$6:$K$17&amp;Listor!$L$6:$L$17,0)),"")</f>
        <v/>
      </c>
      <c r="K88" s="69"/>
    </row>
    <row r="89" spans="2:11" x14ac:dyDescent="0.25">
      <c r="B89" s="68" t="s">
        <v>68</v>
      </c>
      <c r="C89" s="80" t="str">
        <f>IFERROR(VLOOKUP(B89,Listor!$A$6:$B$62,2,FALSE),"")</f>
        <v/>
      </c>
      <c r="D89" s="80" t="str">
        <f>IFERROR(VLOOKUP(B89,Listor!$A$6:$C$62,3,FALSE),"")</f>
        <v/>
      </c>
      <c r="E89" s="64" t="s">
        <v>69</v>
      </c>
      <c r="F89" s="65"/>
      <c r="G89" s="35" t="str">
        <f>IFERROR(VLOOKUP(B89,Listor!$A$6:$G$62,7,FALSE),"")</f>
        <v/>
      </c>
      <c r="H89" s="35" t="str">
        <f>IFERROR(VLOOKUP(B89,Listor!$H$6:$I$24,2,FALSE),"")</f>
        <v/>
      </c>
      <c r="I89" s="35" t="str">
        <f t="shared" si="3"/>
        <v/>
      </c>
      <c r="J89" s="35" t="str">
        <f t="array" ref="J89">IFERROR(INDEX(Listor!$M$6:$M$17,MATCH(Listor!J89&amp;Fossila!E89,Listor!$K$6:$K$17&amp;Listor!$L$6:$L$17,0)),"")</f>
        <v/>
      </c>
      <c r="K89" s="69"/>
    </row>
    <row r="90" spans="2:11" x14ac:dyDescent="0.25">
      <c r="B90" s="68" t="s">
        <v>68</v>
      </c>
      <c r="C90" s="80" t="str">
        <f>IFERROR(VLOOKUP(B90,Listor!$A$6:$B$62,2,FALSE),"")</f>
        <v/>
      </c>
      <c r="D90" s="80" t="str">
        <f>IFERROR(VLOOKUP(B90,Listor!$A$6:$C$62,3,FALSE),"")</f>
        <v/>
      </c>
      <c r="E90" s="64" t="s">
        <v>69</v>
      </c>
      <c r="F90" s="65"/>
      <c r="G90" s="35" t="str">
        <f>IFERROR(VLOOKUP(B90,Listor!$A$6:$G$62,7,FALSE),"")</f>
        <v/>
      </c>
      <c r="H90" s="35" t="str">
        <f>IFERROR(VLOOKUP(B90,Listor!$H$6:$I$24,2,FALSE),"")</f>
        <v/>
      </c>
      <c r="I90" s="35" t="str">
        <f t="shared" si="3"/>
        <v/>
      </c>
      <c r="J90" s="35" t="str">
        <f t="array" ref="J90">IFERROR(INDEX(Listor!$M$6:$M$17,MATCH(Listor!J90&amp;Fossila!E90,Listor!$K$6:$K$17&amp;Listor!$L$6:$L$17,0)),"")</f>
        <v/>
      </c>
      <c r="K90" s="69"/>
    </row>
    <row r="91" spans="2:11" x14ac:dyDescent="0.25">
      <c r="B91" s="68" t="s">
        <v>68</v>
      </c>
      <c r="C91" s="80" t="str">
        <f>IFERROR(VLOOKUP(B91,Listor!$A$6:$B$62,2,FALSE),"")</f>
        <v/>
      </c>
      <c r="D91" s="80" t="str">
        <f>IFERROR(VLOOKUP(B91,Listor!$A$6:$C$62,3,FALSE),"")</f>
        <v/>
      </c>
      <c r="E91" s="64" t="s">
        <v>69</v>
      </c>
      <c r="F91" s="65"/>
      <c r="G91" s="35" t="str">
        <f>IFERROR(VLOOKUP(B91,Listor!$A$6:$G$62,7,FALSE),"")</f>
        <v/>
      </c>
      <c r="H91" s="35" t="str">
        <f>IFERROR(VLOOKUP(B91,Listor!$H$6:$I$24,2,FALSE),"")</f>
        <v/>
      </c>
      <c r="I91" s="35" t="str">
        <f t="shared" si="3"/>
        <v/>
      </c>
      <c r="J91" s="35" t="str">
        <f t="array" ref="J91">IFERROR(INDEX(Listor!$M$6:$M$17,MATCH(Listor!J91&amp;Fossila!E91,Listor!$K$6:$K$17&amp;Listor!$L$6:$L$17,0)),"")</f>
        <v/>
      </c>
      <c r="K91" s="69"/>
    </row>
    <row r="92" spans="2:11" x14ac:dyDescent="0.25">
      <c r="B92" s="68" t="s">
        <v>68</v>
      </c>
      <c r="C92" s="80" t="str">
        <f>IFERROR(VLOOKUP(B92,Listor!$A$6:$B$62,2,FALSE),"")</f>
        <v/>
      </c>
      <c r="D92" s="80" t="str">
        <f>IFERROR(VLOOKUP(B92,Listor!$A$6:$C$62,3,FALSE),"")</f>
        <v/>
      </c>
      <c r="E92" s="64" t="s">
        <v>69</v>
      </c>
      <c r="F92" s="65"/>
      <c r="G92" s="35" t="str">
        <f>IFERROR(VLOOKUP(B92,Listor!$A$6:$G$62,7,FALSE),"")</f>
        <v/>
      </c>
      <c r="H92" s="35" t="str">
        <f>IFERROR(VLOOKUP(B92,Listor!$H$6:$I$24,2,FALSE),"")</f>
        <v/>
      </c>
      <c r="I92" s="35" t="str">
        <f t="shared" si="3"/>
        <v/>
      </c>
      <c r="J92" s="35" t="str">
        <f t="array" ref="J92">IFERROR(INDEX(Listor!$M$6:$M$17,MATCH(Listor!J92&amp;Fossila!E92,Listor!$K$6:$K$17&amp;Listor!$L$6:$L$17,0)),"")</f>
        <v/>
      </c>
      <c r="K92" s="69"/>
    </row>
    <row r="93" spans="2:11" x14ac:dyDescent="0.25">
      <c r="B93" s="68" t="s">
        <v>68</v>
      </c>
      <c r="C93" s="80" t="str">
        <f>IFERROR(VLOOKUP(B93,Listor!$A$6:$B$62,2,FALSE),"")</f>
        <v/>
      </c>
      <c r="D93" s="80" t="str">
        <f>IFERROR(VLOOKUP(B93,Listor!$A$6:$C$62,3,FALSE),"")</f>
        <v/>
      </c>
      <c r="E93" s="64" t="s">
        <v>69</v>
      </c>
      <c r="F93" s="65"/>
      <c r="G93" s="35" t="str">
        <f>IFERROR(VLOOKUP(B93,Listor!$A$6:$G$62,7,FALSE),"")</f>
        <v/>
      </c>
      <c r="H93" s="35" t="str">
        <f>IFERROR(VLOOKUP(B93,Listor!$H$6:$I$24,2,FALSE),"")</f>
        <v/>
      </c>
      <c r="I93" s="35" t="str">
        <f t="shared" si="3"/>
        <v/>
      </c>
      <c r="J93" s="35" t="str">
        <f t="array" ref="J93">IFERROR(INDEX(Listor!$M$6:$M$17,MATCH(Listor!J93&amp;Fossila!E93,Listor!$K$6:$K$17&amp;Listor!$L$6:$L$17,0)),"")</f>
        <v/>
      </c>
      <c r="K93" s="69"/>
    </row>
    <row r="94" spans="2:11" x14ac:dyDescent="0.25">
      <c r="B94" s="68" t="s">
        <v>68</v>
      </c>
      <c r="C94" s="80" t="str">
        <f>IFERROR(VLOOKUP(B94,Listor!$A$6:$B$62,2,FALSE),"")</f>
        <v/>
      </c>
      <c r="D94" s="80" t="str">
        <f>IFERROR(VLOOKUP(B94,Listor!$A$6:$C$62,3,FALSE),"")</f>
        <v/>
      </c>
      <c r="E94" s="64" t="s">
        <v>69</v>
      </c>
      <c r="F94" s="65"/>
      <c r="G94" s="35" t="str">
        <f>IFERROR(VLOOKUP(B94,Listor!$A$6:$G$62,7,FALSE),"")</f>
        <v/>
      </c>
      <c r="H94" s="35" t="str">
        <f>IFERROR(VLOOKUP(B94,Listor!$H$6:$I$24,2,FALSE),"")</f>
        <v/>
      </c>
      <c r="I94" s="35" t="str">
        <f t="shared" si="3"/>
        <v/>
      </c>
      <c r="J94" s="35" t="str">
        <f t="array" ref="J94">IFERROR(INDEX(Listor!$M$6:$M$17,MATCH(Listor!J94&amp;Fossila!E94,Listor!$K$6:$K$17&amp;Listor!$L$6:$L$17,0)),"")</f>
        <v/>
      </c>
      <c r="K94" s="69"/>
    </row>
    <row r="95" spans="2:11" x14ac:dyDescent="0.25">
      <c r="B95" s="68" t="s">
        <v>68</v>
      </c>
      <c r="C95" s="80" t="str">
        <f>IFERROR(VLOOKUP(B95,Listor!$A$6:$B$62,2,FALSE),"")</f>
        <v/>
      </c>
      <c r="D95" s="80" t="str">
        <f>IFERROR(VLOOKUP(B95,Listor!$A$6:$C$62,3,FALSE),"")</f>
        <v/>
      </c>
      <c r="E95" s="64" t="s">
        <v>69</v>
      </c>
      <c r="F95" s="65"/>
      <c r="G95" s="35" t="str">
        <f>IFERROR(VLOOKUP(B95,Listor!$A$6:$G$62,7,FALSE),"")</f>
        <v/>
      </c>
      <c r="H95" s="35" t="str">
        <f>IFERROR(VLOOKUP(B95,Listor!$H$6:$I$24,2,FALSE),"")</f>
        <v/>
      </c>
      <c r="I95" s="35" t="str">
        <f t="shared" si="3"/>
        <v/>
      </c>
      <c r="J95" s="35" t="str">
        <f t="array" ref="J95">IFERROR(INDEX(Listor!$M$6:$M$17,MATCH(Listor!J95&amp;Fossila!E95,Listor!$K$6:$K$17&amp;Listor!$L$6:$L$17,0)),"")</f>
        <v/>
      </c>
      <c r="K95" s="69"/>
    </row>
    <row r="96" spans="2:11" x14ac:dyDescent="0.25">
      <c r="B96" s="68" t="s">
        <v>68</v>
      </c>
      <c r="C96" s="80" t="str">
        <f>IFERROR(VLOOKUP(B96,Listor!$A$6:$B$62,2,FALSE),"")</f>
        <v/>
      </c>
      <c r="D96" s="80" t="str">
        <f>IFERROR(VLOOKUP(B96,Listor!$A$6:$C$62,3,FALSE),"")</f>
        <v/>
      </c>
      <c r="E96" s="64" t="s">
        <v>69</v>
      </c>
      <c r="F96" s="65"/>
      <c r="G96" s="35" t="str">
        <f>IFERROR(VLOOKUP(B96,Listor!$A$6:$G$62,7,FALSE),"")</f>
        <v/>
      </c>
      <c r="H96" s="35" t="str">
        <f>IFERROR(VLOOKUP(B96,Listor!$H$6:$I$24,2,FALSE),"")</f>
        <v/>
      </c>
      <c r="I96" s="35" t="str">
        <f t="shared" si="3"/>
        <v/>
      </c>
      <c r="J96" s="35" t="str">
        <f t="array" ref="J96">IFERROR(INDEX(Listor!$M$6:$M$17,MATCH(Listor!J96&amp;Fossila!E96,Listor!$K$6:$K$17&amp;Listor!$L$6:$L$17,0)),"")</f>
        <v/>
      </c>
      <c r="K96" s="69"/>
    </row>
    <row r="97" spans="2:11" x14ac:dyDescent="0.25">
      <c r="B97" s="68" t="s">
        <v>68</v>
      </c>
      <c r="C97" s="80" t="str">
        <f>IFERROR(VLOOKUP(B97,Listor!$A$6:$B$62,2,FALSE),"")</f>
        <v/>
      </c>
      <c r="D97" s="80" t="str">
        <f>IFERROR(VLOOKUP(B97,Listor!$A$6:$C$62,3,FALSE),"")</f>
        <v/>
      </c>
      <c r="E97" s="64" t="s">
        <v>69</v>
      </c>
      <c r="F97" s="65"/>
      <c r="G97" s="35" t="str">
        <f>IFERROR(VLOOKUP(B97,Listor!$A$6:$G$62,7,FALSE),"")</f>
        <v/>
      </c>
      <c r="H97" s="35" t="str">
        <f>IFERROR(VLOOKUP(B97,Listor!$H$6:$I$24,2,FALSE),"")</f>
        <v/>
      </c>
      <c r="I97" s="35" t="str">
        <f t="shared" si="3"/>
        <v/>
      </c>
      <c r="J97" s="35" t="str">
        <f t="array" ref="J97">IFERROR(INDEX(Listor!$M$6:$M$17,MATCH(Listor!J97&amp;Fossila!E97,Listor!$K$6:$K$17&amp;Listor!$L$6:$L$17,0)),"")</f>
        <v/>
      </c>
      <c r="K97" s="69"/>
    </row>
    <row r="98" spans="2:11" x14ac:dyDescent="0.25">
      <c r="B98" s="68" t="s">
        <v>68</v>
      </c>
      <c r="C98" s="80" t="str">
        <f>IFERROR(VLOOKUP(B98,Listor!$A$6:$B$62,2,FALSE),"")</f>
        <v/>
      </c>
      <c r="D98" s="80" t="str">
        <f>IFERROR(VLOOKUP(B98,Listor!$A$6:$C$62,3,FALSE),"")</f>
        <v/>
      </c>
      <c r="E98" s="64" t="s">
        <v>69</v>
      </c>
      <c r="F98" s="65"/>
      <c r="G98" s="35" t="str">
        <f>IFERROR(VLOOKUP(B98,Listor!$A$6:$G$62,7,FALSE),"")</f>
        <v/>
      </c>
      <c r="H98" s="35" t="str">
        <f>IFERROR(VLOOKUP(B98,Listor!$H$6:$I$24,2,FALSE),"")</f>
        <v/>
      </c>
      <c r="I98" s="35" t="str">
        <f t="shared" si="3"/>
        <v/>
      </c>
      <c r="J98" s="35" t="str">
        <f t="array" ref="J98">IFERROR(INDEX(Listor!$M$6:$M$17,MATCH(Listor!J98&amp;Fossila!E98,Listor!$K$6:$K$17&amp;Listor!$L$6:$L$17,0)),"")</f>
        <v/>
      </c>
      <c r="K98" s="69"/>
    </row>
    <row r="99" spans="2:11" x14ac:dyDescent="0.25">
      <c r="B99" s="68" t="s">
        <v>68</v>
      </c>
      <c r="C99" s="80" t="str">
        <f>IFERROR(VLOOKUP(B99,Listor!$A$6:$B$62,2,FALSE),"")</f>
        <v/>
      </c>
      <c r="D99" s="80" t="str">
        <f>IFERROR(VLOOKUP(B99,Listor!$A$6:$C$62,3,FALSE),"")</f>
        <v/>
      </c>
      <c r="E99" s="64" t="s">
        <v>69</v>
      </c>
      <c r="F99" s="65"/>
      <c r="G99" s="35" t="str">
        <f>IFERROR(VLOOKUP(B99,Listor!$A$6:$G$62,7,FALSE),"")</f>
        <v/>
      </c>
      <c r="H99" s="35" t="str">
        <f>IFERROR(VLOOKUP(B99,Listor!$H$6:$I$24,2,FALSE),"")</f>
        <v/>
      </c>
      <c r="I99" s="35" t="str">
        <f t="shared" si="3"/>
        <v/>
      </c>
      <c r="J99" s="35" t="str">
        <f t="array" ref="J99">IFERROR(INDEX(Listor!$M$6:$M$17,MATCH(Listor!J99&amp;Fossila!E99,Listor!$K$6:$K$17&amp;Listor!$L$6:$L$17,0)),"")</f>
        <v/>
      </c>
      <c r="K99" s="69"/>
    </row>
    <row r="100" spans="2:11" x14ac:dyDescent="0.25">
      <c r="B100" s="68" t="s">
        <v>68</v>
      </c>
      <c r="C100" s="80" t="str">
        <f>IFERROR(VLOOKUP(B100,Listor!$A$6:$B$62,2,FALSE),"")</f>
        <v/>
      </c>
      <c r="D100" s="80" t="str">
        <f>IFERROR(VLOOKUP(B100,Listor!$A$6:$C$62,3,FALSE),"")</f>
        <v/>
      </c>
      <c r="E100" s="64" t="s">
        <v>69</v>
      </c>
      <c r="F100" s="65"/>
      <c r="G100" s="35" t="str">
        <f>IFERROR(VLOOKUP(B100,Listor!$A$6:$G$62,7,FALSE),"")</f>
        <v/>
      </c>
      <c r="H100" s="35" t="str">
        <f>IFERROR(VLOOKUP(B100,Listor!$H$6:$I$24,2,FALSE),"")</f>
        <v/>
      </c>
      <c r="I100" s="35" t="str">
        <f t="shared" si="3"/>
        <v/>
      </c>
      <c r="J100" s="35" t="str">
        <f t="array" ref="J100">IFERROR(INDEX(Listor!$M$6:$M$17,MATCH(Listor!J100&amp;Fossila!E100,Listor!$K$6:$K$17&amp;Listor!$L$6:$L$17,0)),"")</f>
        <v/>
      </c>
      <c r="K100" s="69"/>
    </row>
    <row r="101" spans="2:11" x14ac:dyDescent="0.25">
      <c r="B101" s="68" t="s">
        <v>68</v>
      </c>
      <c r="C101" s="80" t="str">
        <f>IFERROR(VLOOKUP(B101,Listor!$A$6:$B$62,2,FALSE),"")</f>
        <v/>
      </c>
      <c r="D101" s="80" t="str">
        <f>IFERROR(VLOOKUP(B101,Listor!$A$6:$C$62,3,FALSE),"")</f>
        <v/>
      </c>
      <c r="E101" s="64" t="s">
        <v>69</v>
      </c>
      <c r="F101" s="65"/>
      <c r="G101" s="35" t="str">
        <f>IFERROR(VLOOKUP(B101,Listor!$A$6:$G$62,7,FALSE),"")</f>
        <v/>
      </c>
      <c r="H101" s="35" t="str">
        <f>IFERROR(VLOOKUP(B101,Listor!$H$6:$I$24,2,FALSE),"")</f>
        <v/>
      </c>
      <c r="I101" s="35" t="str">
        <f t="shared" si="3"/>
        <v/>
      </c>
      <c r="J101" s="35" t="str">
        <f t="array" ref="J101">IFERROR(INDEX(Listor!$M$6:$M$17,MATCH(Listor!J101&amp;Fossila!E101,Listor!$K$6:$K$17&amp;Listor!$L$6:$L$17,0)),"")</f>
        <v/>
      </c>
      <c r="K101" s="69"/>
    </row>
    <row r="102" spans="2:11" x14ac:dyDescent="0.25">
      <c r="B102" s="68" t="s">
        <v>68</v>
      </c>
      <c r="C102" s="80" t="str">
        <f>IFERROR(VLOOKUP(B102,Listor!$A$6:$B$62,2,FALSE),"")</f>
        <v/>
      </c>
      <c r="D102" s="80" t="str">
        <f>IFERROR(VLOOKUP(B102,Listor!$A$6:$C$62,3,FALSE),"")</f>
        <v/>
      </c>
      <c r="E102" s="64" t="s">
        <v>69</v>
      </c>
      <c r="F102" s="65"/>
      <c r="G102" s="35" t="str">
        <f>IFERROR(VLOOKUP(B102,Listor!$A$6:$G$62,7,FALSE),"")</f>
        <v/>
      </c>
      <c r="H102" s="35" t="str">
        <f>IFERROR(VLOOKUP(B102,Listor!$H$6:$I$24,2,FALSE),"")</f>
        <v/>
      </c>
      <c r="I102" s="35" t="str">
        <f t="shared" si="3"/>
        <v/>
      </c>
      <c r="J102" s="35" t="str">
        <f t="array" ref="J102">IFERROR(INDEX(Listor!$M$6:$M$17,MATCH(Listor!J102&amp;Fossila!E102,Listor!$K$6:$K$17&amp;Listor!$L$6:$L$17,0)),"")</f>
        <v/>
      </c>
      <c r="K102" s="69"/>
    </row>
    <row r="103" spans="2:11" x14ac:dyDescent="0.25">
      <c r="B103" s="68" t="s">
        <v>68</v>
      </c>
      <c r="C103" s="80" t="str">
        <f>IFERROR(VLOOKUP(B103,Listor!$A$6:$B$62,2,FALSE),"")</f>
        <v/>
      </c>
      <c r="D103" s="80" t="str">
        <f>IFERROR(VLOOKUP(B103,Listor!$A$6:$C$62,3,FALSE),"")</f>
        <v/>
      </c>
      <c r="E103" s="64" t="s">
        <v>69</v>
      </c>
      <c r="F103" s="65"/>
      <c r="G103" s="35" t="str">
        <f>IFERROR(VLOOKUP(B103,Listor!$A$6:$G$62,7,FALSE),"")</f>
        <v/>
      </c>
      <c r="H103" s="35" t="str">
        <f>IFERROR(VLOOKUP(B103,Listor!$H$6:$I$24,2,FALSE),"")</f>
        <v/>
      </c>
      <c r="I103" s="35" t="str">
        <f t="shared" si="3"/>
        <v/>
      </c>
      <c r="J103" s="35" t="str">
        <f t="array" ref="J103">IFERROR(INDEX(Listor!$M$6:$M$17,MATCH(Listor!J103&amp;Fossila!E103,Listor!$K$6:$K$17&amp;Listor!$L$6:$L$17,0)),"")</f>
        <v/>
      </c>
      <c r="K103" s="69"/>
    </row>
    <row r="104" spans="2:11" x14ac:dyDescent="0.25">
      <c r="B104" s="68" t="s">
        <v>68</v>
      </c>
      <c r="C104" s="80" t="str">
        <f>IFERROR(VLOOKUP(B104,Listor!$A$6:$B$62,2,FALSE),"")</f>
        <v/>
      </c>
      <c r="D104" s="80" t="str">
        <f>IFERROR(VLOOKUP(B104,Listor!$A$6:$C$62,3,FALSE),"")</f>
        <v/>
      </c>
      <c r="E104" s="64" t="s">
        <v>69</v>
      </c>
      <c r="F104" s="65"/>
      <c r="G104" s="35" t="str">
        <f>IFERROR(VLOOKUP(B104,Listor!$A$6:$G$62,7,FALSE),"")</f>
        <v/>
      </c>
      <c r="H104" s="35" t="str">
        <f>IFERROR(VLOOKUP(B104,Listor!$H$6:$I$24,2,FALSE),"")</f>
        <v/>
      </c>
      <c r="I104" s="35" t="str">
        <f t="shared" si="3"/>
        <v/>
      </c>
      <c r="J104" s="35" t="str">
        <f t="array" ref="J104">IFERROR(INDEX(Listor!$M$6:$M$17,MATCH(Listor!J104&amp;Fossila!E104,Listor!$K$6:$K$17&amp;Listor!$L$6:$L$17,0)),"")</f>
        <v/>
      </c>
      <c r="K104" s="69"/>
    </row>
    <row r="105" spans="2:11" x14ac:dyDescent="0.25">
      <c r="B105" s="68" t="s">
        <v>68</v>
      </c>
      <c r="C105" s="80" t="str">
        <f>IFERROR(VLOOKUP(B105,Listor!$A$6:$B$62,2,FALSE),"")</f>
        <v/>
      </c>
      <c r="D105" s="80" t="str">
        <f>IFERROR(VLOOKUP(B105,Listor!$A$6:$C$62,3,FALSE),"")</f>
        <v/>
      </c>
      <c r="E105" s="64" t="s">
        <v>69</v>
      </c>
      <c r="F105" s="65"/>
      <c r="G105" s="35" t="str">
        <f>IFERROR(VLOOKUP(B105,Listor!$A$6:$G$62,7,FALSE),"")</f>
        <v/>
      </c>
      <c r="H105" s="35" t="str">
        <f>IFERROR(VLOOKUP(B105,Listor!$H$6:$I$24,2,FALSE),"")</f>
        <v/>
      </c>
      <c r="I105" s="35" t="str">
        <f t="shared" si="3"/>
        <v/>
      </c>
      <c r="J105" s="35" t="str">
        <f t="array" ref="J105">IFERROR(INDEX(Listor!$M$6:$M$17,MATCH(Listor!J105&amp;Fossila!E105,Listor!$K$6:$K$17&amp;Listor!$L$6:$L$17,0)),"")</f>
        <v/>
      </c>
      <c r="K105" s="69"/>
    </row>
    <row r="106" spans="2:11" x14ac:dyDescent="0.25">
      <c r="B106" s="68" t="s">
        <v>68</v>
      </c>
      <c r="C106" s="80" t="str">
        <f>IFERROR(VLOOKUP(B106,Listor!$A$6:$B$62,2,FALSE),"")</f>
        <v/>
      </c>
      <c r="D106" s="80" t="str">
        <f>IFERROR(VLOOKUP(B106,Listor!$A$6:$C$62,3,FALSE),"")</f>
        <v/>
      </c>
      <c r="E106" s="64" t="s">
        <v>69</v>
      </c>
      <c r="F106" s="65"/>
      <c r="G106" s="35" t="str">
        <f>IFERROR(VLOOKUP(B106,Listor!$A$6:$G$62,7,FALSE),"")</f>
        <v/>
      </c>
      <c r="H106" s="35" t="str">
        <f>IFERROR(VLOOKUP(B106,Listor!$H$6:$I$24,2,FALSE),"")</f>
        <v/>
      </c>
      <c r="I106" s="35" t="str">
        <f t="shared" si="3"/>
        <v/>
      </c>
      <c r="J106" s="35" t="str">
        <f t="array" ref="J106">IFERROR(INDEX(Listor!$M$6:$M$17,MATCH(Listor!J106&amp;Fossila!E106,Listor!$K$6:$K$17&amp;Listor!$L$6:$L$17,0)),"")</f>
        <v/>
      </c>
      <c r="K106" s="69"/>
    </row>
    <row r="107" spans="2:11" x14ac:dyDescent="0.25">
      <c r="B107" s="68" t="s">
        <v>68</v>
      </c>
      <c r="C107" s="80" t="str">
        <f>IFERROR(VLOOKUP(B107,Listor!$A$6:$B$62,2,FALSE),"")</f>
        <v/>
      </c>
      <c r="D107" s="80" t="str">
        <f>IFERROR(VLOOKUP(B107,Listor!$A$6:$C$62,3,FALSE),"")</f>
        <v/>
      </c>
      <c r="E107" s="64" t="s">
        <v>69</v>
      </c>
      <c r="F107" s="65"/>
      <c r="G107" s="35" t="str">
        <f>IFERROR(VLOOKUP(B107,Listor!$A$6:$G$62,7,FALSE),"")</f>
        <v/>
      </c>
      <c r="H107" s="35" t="str">
        <f>IFERROR(VLOOKUP(B107,Listor!$H$6:$I$24,2,FALSE),"")</f>
        <v/>
      </c>
      <c r="I107" s="35" t="str">
        <f t="shared" si="3"/>
        <v/>
      </c>
      <c r="J107" s="35" t="str">
        <f t="array" ref="J107">IFERROR(INDEX(Listor!$M$6:$M$17,MATCH(Listor!J107&amp;Fossila!E107,Listor!$K$6:$K$17&amp;Listor!$L$6:$L$17,0)),"")</f>
        <v/>
      </c>
      <c r="K107" s="69"/>
    </row>
    <row r="108" spans="2:11" x14ac:dyDescent="0.25">
      <c r="B108" s="68" t="s">
        <v>68</v>
      </c>
      <c r="C108" s="80" t="str">
        <f>IFERROR(VLOOKUP(B108,Listor!$A$6:$B$62,2,FALSE),"")</f>
        <v/>
      </c>
      <c r="D108" s="80" t="str">
        <f>IFERROR(VLOOKUP(B108,Listor!$A$6:$C$62,3,FALSE),"")</f>
        <v/>
      </c>
      <c r="E108" s="64" t="s">
        <v>69</v>
      </c>
      <c r="F108" s="65"/>
      <c r="G108" s="35" t="str">
        <f>IFERROR(VLOOKUP(B108,Listor!$A$6:$G$62,7,FALSE),"")</f>
        <v/>
      </c>
      <c r="H108" s="35" t="str">
        <f>IFERROR(VLOOKUP(B108,Listor!$H$6:$I$24,2,FALSE),"")</f>
        <v/>
      </c>
      <c r="I108" s="35" t="str">
        <f t="shared" si="3"/>
        <v/>
      </c>
      <c r="J108" s="35" t="str">
        <f t="array" ref="J108">IFERROR(INDEX(Listor!$M$6:$M$17,MATCH(Listor!J108&amp;Fossila!E108,Listor!$K$6:$K$17&amp;Listor!$L$6:$L$17,0)),"")</f>
        <v/>
      </c>
      <c r="K108" s="69"/>
    </row>
    <row r="109" spans="2:11" x14ac:dyDescent="0.25">
      <c r="B109" s="68" t="s">
        <v>68</v>
      </c>
      <c r="C109" s="80" t="str">
        <f>IFERROR(VLOOKUP(B109,Listor!$A$6:$B$62,2,FALSE),"")</f>
        <v/>
      </c>
      <c r="D109" s="80" t="str">
        <f>IFERROR(VLOOKUP(B109,Listor!$A$6:$C$62,3,FALSE),"")</f>
        <v/>
      </c>
      <c r="E109" s="64" t="s">
        <v>69</v>
      </c>
      <c r="F109" s="65"/>
      <c r="G109" s="35" t="str">
        <f>IFERROR(VLOOKUP(B109,Listor!$A$6:$G$62,7,FALSE),"")</f>
        <v/>
      </c>
      <c r="H109" s="35" t="str">
        <f>IFERROR(VLOOKUP(B109,Listor!$H$6:$I$24,2,FALSE),"")</f>
        <v/>
      </c>
      <c r="I109" s="35" t="str">
        <f t="shared" si="3"/>
        <v/>
      </c>
      <c r="J109" s="35" t="str">
        <f t="array" ref="J109">IFERROR(INDEX(Listor!$M$6:$M$17,MATCH(Listor!J109&amp;Fossila!E109,Listor!$K$6:$K$17&amp;Listor!$L$6:$L$17,0)),"")</f>
        <v/>
      </c>
      <c r="K109" s="69"/>
    </row>
    <row r="110" spans="2:11" x14ac:dyDescent="0.25">
      <c r="B110" s="68" t="s">
        <v>68</v>
      </c>
      <c r="C110" s="80" t="str">
        <f>IFERROR(VLOOKUP(B110,Listor!$A$6:$B$62,2,FALSE),"")</f>
        <v/>
      </c>
      <c r="D110" s="80" t="str">
        <f>IFERROR(VLOOKUP(B110,Listor!$A$6:$C$62,3,FALSE),"")</f>
        <v/>
      </c>
      <c r="E110" s="64" t="s">
        <v>69</v>
      </c>
      <c r="F110" s="65"/>
      <c r="G110" s="35" t="str">
        <f>IFERROR(VLOOKUP(B110,Listor!$A$6:$G$62,7,FALSE),"")</f>
        <v/>
      </c>
      <c r="H110" s="35" t="str">
        <f>IFERROR(VLOOKUP(B110,Listor!$H$6:$I$24,2,FALSE),"")</f>
        <v/>
      </c>
      <c r="I110" s="35" t="str">
        <f t="shared" si="3"/>
        <v/>
      </c>
      <c r="J110" s="35" t="str">
        <f t="array" ref="J110">IFERROR(INDEX(Listor!$M$6:$M$17,MATCH(Listor!J110&amp;Fossila!E110,Listor!$K$6:$K$17&amp;Listor!$L$6:$L$17,0)),"")</f>
        <v/>
      </c>
      <c r="K110" s="69"/>
    </row>
    <row r="111" spans="2:11" x14ac:dyDescent="0.25">
      <c r="B111" s="68" t="s">
        <v>68</v>
      </c>
      <c r="C111" s="80" t="str">
        <f>IFERROR(VLOOKUP(B111,Listor!$A$6:$B$62,2,FALSE),"")</f>
        <v/>
      </c>
      <c r="D111" s="80" t="str">
        <f>IFERROR(VLOOKUP(B111,Listor!$A$6:$C$62,3,FALSE),"")</f>
        <v/>
      </c>
      <c r="E111" s="64" t="s">
        <v>69</v>
      </c>
      <c r="F111" s="65"/>
      <c r="G111" s="35" t="str">
        <f>IFERROR(VLOOKUP(B111,Listor!$A$6:$G$62,7,FALSE),"")</f>
        <v/>
      </c>
      <c r="H111" s="35" t="str">
        <f>IFERROR(VLOOKUP(B111,Listor!$H$6:$I$24,2,FALSE),"")</f>
        <v/>
      </c>
      <c r="I111" s="35" t="str">
        <f t="shared" si="3"/>
        <v/>
      </c>
      <c r="J111" s="35" t="str">
        <f t="array" ref="J111">IFERROR(INDEX(Listor!$M$6:$M$17,MATCH(Listor!J111&amp;Fossila!E111,Listor!$K$6:$K$17&amp;Listor!$L$6:$L$17,0)),"")</f>
        <v/>
      </c>
      <c r="K111" s="69"/>
    </row>
    <row r="112" spans="2:11" x14ac:dyDescent="0.25">
      <c r="B112" s="68" t="s">
        <v>68</v>
      </c>
      <c r="C112" s="80" t="str">
        <f>IFERROR(VLOOKUP(B112,Listor!$A$6:$B$62,2,FALSE),"")</f>
        <v/>
      </c>
      <c r="D112" s="80" t="str">
        <f>IFERROR(VLOOKUP(B112,Listor!$A$6:$C$62,3,FALSE),"")</f>
        <v/>
      </c>
      <c r="E112" s="64" t="s">
        <v>69</v>
      </c>
      <c r="F112" s="65"/>
      <c r="G112" s="35" t="str">
        <f>IFERROR(VLOOKUP(B112,Listor!$A$6:$G$62,7,FALSE),"")</f>
        <v/>
      </c>
      <c r="H112" s="35" t="str">
        <f>IFERROR(VLOOKUP(B112,Listor!$H$6:$I$24,2,FALSE),"")</f>
        <v/>
      </c>
      <c r="I112" s="35" t="str">
        <f t="shared" si="3"/>
        <v/>
      </c>
      <c r="J112" s="35" t="str">
        <f t="array" ref="J112">IFERROR(INDEX(Listor!$M$6:$M$17,MATCH(Listor!J112&amp;Fossila!E112,Listor!$K$6:$K$17&amp;Listor!$L$6:$L$17,0)),"")</f>
        <v/>
      </c>
      <c r="K112" s="69"/>
    </row>
    <row r="113" spans="2:11" x14ac:dyDescent="0.25">
      <c r="B113" s="68" t="s">
        <v>68</v>
      </c>
      <c r="C113" s="80" t="str">
        <f>IFERROR(VLOOKUP(B113,Listor!$A$6:$B$62,2,FALSE),"")</f>
        <v/>
      </c>
      <c r="D113" s="80" t="str">
        <f>IFERROR(VLOOKUP(B113,Listor!$A$6:$C$62,3,FALSE),"")</f>
        <v/>
      </c>
      <c r="E113" s="64" t="s">
        <v>69</v>
      </c>
      <c r="F113" s="65"/>
      <c r="G113" s="35" t="str">
        <f>IFERROR(VLOOKUP(B113,Listor!$A$6:$G$62,7,FALSE),"")</f>
        <v/>
      </c>
      <c r="H113" s="35" t="str">
        <f>IFERROR(VLOOKUP(B113,Listor!$H$6:$I$24,2,FALSE),"")</f>
        <v/>
      </c>
      <c r="I113" s="35" t="str">
        <f t="shared" si="3"/>
        <v/>
      </c>
      <c r="J113" s="35" t="str">
        <f t="array" ref="J113">IFERROR(INDEX(Listor!$M$6:$M$17,MATCH(Listor!J113&amp;Fossila!E113,Listor!$K$6:$K$17&amp;Listor!$L$6:$L$17,0)),"")</f>
        <v/>
      </c>
      <c r="K113" s="69"/>
    </row>
    <row r="114" spans="2:11" x14ac:dyDescent="0.25">
      <c r="B114" s="68" t="s">
        <v>68</v>
      </c>
      <c r="C114" s="80" t="str">
        <f>IFERROR(VLOOKUP(B114,Listor!$A$6:$B$62,2,FALSE),"")</f>
        <v/>
      </c>
      <c r="D114" s="80" t="str">
        <f>IFERROR(VLOOKUP(B114,Listor!$A$6:$C$62,3,FALSE),"")</f>
        <v/>
      </c>
      <c r="E114" s="64" t="s">
        <v>69</v>
      </c>
      <c r="F114" s="65"/>
      <c r="G114" s="35" t="str">
        <f>IFERROR(VLOOKUP(B114,Listor!$A$6:$G$62,7,FALSE),"")</f>
        <v/>
      </c>
      <c r="H114" s="35" t="str">
        <f>IFERROR(VLOOKUP(B114,Listor!$H$6:$I$24,2,FALSE),"")</f>
        <v/>
      </c>
      <c r="I114" s="35" t="str">
        <f t="shared" si="3"/>
        <v/>
      </c>
      <c r="J114" s="35" t="str">
        <f t="array" ref="J114">IFERROR(INDEX(Listor!$M$6:$M$17,MATCH(Listor!J114&amp;Fossila!E114,Listor!$K$6:$K$17&amp;Listor!$L$6:$L$17,0)),"")</f>
        <v/>
      </c>
      <c r="K114" s="69"/>
    </row>
    <row r="115" spans="2:11" x14ac:dyDescent="0.25">
      <c r="B115" s="68" t="s">
        <v>68</v>
      </c>
      <c r="C115" s="80" t="str">
        <f>IFERROR(VLOOKUP(B115,Listor!$A$6:$B$62,2,FALSE),"")</f>
        <v/>
      </c>
      <c r="D115" s="80" t="str">
        <f>IFERROR(VLOOKUP(B115,Listor!$A$6:$C$62,3,FALSE),"")</f>
        <v/>
      </c>
      <c r="E115" s="64" t="s">
        <v>69</v>
      </c>
      <c r="F115" s="65"/>
      <c r="G115" s="35" t="str">
        <f>IFERROR(VLOOKUP(B115,Listor!$A$6:$G$62,7,FALSE),"")</f>
        <v/>
      </c>
      <c r="H115" s="35" t="str">
        <f>IFERROR(VLOOKUP(B115,Listor!$H$6:$I$24,2,FALSE),"")</f>
        <v/>
      </c>
      <c r="I115" s="35" t="str">
        <f t="shared" si="3"/>
        <v/>
      </c>
      <c r="J115" s="35" t="str">
        <f t="array" ref="J115">IFERROR(INDEX(Listor!$M$6:$M$17,MATCH(Listor!J115&amp;Fossila!E115,Listor!$K$6:$K$17&amp;Listor!$L$6:$L$17,0)),"")</f>
        <v/>
      </c>
      <c r="K115" s="69"/>
    </row>
    <row r="116" spans="2:11" x14ac:dyDescent="0.25">
      <c r="B116" s="68" t="s">
        <v>68</v>
      </c>
      <c r="C116" s="80" t="str">
        <f>IFERROR(VLOOKUP(B116,Listor!$A$6:$B$62,2,FALSE),"")</f>
        <v/>
      </c>
      <c r="D116" s="80" t="str">
        <f>IFERROR(VLOOKUP(B116,Listor!$A$6:$C$62,3,FALSE),"")</f>
        <v/>
      </c>
      <c r="E116" s="64" t="s">
        <v>69</v>
      </c>
      <c r="F116" s="65"/>
      <c r="G116" s="35" t="str">
        <f>IFERROR(VLOOKUP(B116,Listor!$A$6:$G$62,7,FALSE),"")</f>
        <v/>
      </c>
      <c r="H116" s="35" t="str">
        <f>IFERROR(VLOOKUP(B116,Listor!$H$6:$I$24,2,FALSE),"")</f>
        <v/>
      </c>
      <c r="I116" s="35" t="str">
        <f t="shared" si="3"/>
        <v/>
      </c>
      <c r="J116" s="35" t="str">
        <f t="array" ref="J116">IFERROR(INDEX(Listor!$M$6:$M$17,MATCH(Listor!J116&amp;Fossila!E116,Listor!$K$6:$K$17&amp;Listor!$L$6:$L$17,0)),"")</f>
        <v/>
      </c>
      <c r="K116" s="69"/>
    </row>
    <row r="117" spans="2:11" x14ac:dyDescent="0.25">
      <c r="B117" s="68" t="s">
        <v>68</v>
      </c>
      <c r="C117" s="80" t="str">
        <f>IFERROR(VLOOKUP(B117,Listor!$A$6:$B$62,2,FALSE),"")</f>
        <v/>
      </c>
      <c r="D117" s="80" t="str">
        <f>IFERROR(VLOOKUP(B117,Listor!$A$6:$C$62,3,FALSE),"")</f>
        <v/>
      </c>
      <c r="E117" s="64" t="s">
        <v>69</v>
      </c>
      <c r="F117" s="65"/>
      <c r="G117" s="35" t="str">
        <f>IFERROR(VLOOKUP(B117,Listor!$A$6:$G$62,7,FALSE),"")</f>
        <v/>
      </c>
      <c r="H117" s="35" t="str">
        <f>IFERROR(VLOOKUP(B117,Listor!$H$6:$I$24,2,FALSE),"")</f>
        <v/>
      </c>
      <c r="I117" s="35" t="str">
        <f t="shared" si="3"/>
        <v/>
      </c>
      <c r="J117" s="35" t="str">
        <f t="array" ref="J117">IFERROR(INDEX(Listor!$M$6:$M$17,MATCH(Listor!J117&amp;Fossila!E117,Listor!$K$6:$K$17&amp;Listor!$L$6:$L$17,0)),"")</f>
        <v/>
      </c>
      <c r="K117" s="69"/>
    </row>
    <row r="118" spans="2:11" x14ac:dyDescent="0.25">
      <c r="B118" s="68" t="s">
        <v>68</v>
      </c>
      <c r="C118" s="80" t="str">
        <f>IFERROR(VLOOKUP(B118,Listor!$A$6:$B$62,2,FALSE),"")</f>
        <v/>
      </c>
      <c r="D118" s="80" t="str">
        <f>IFERROR(VLOOKUP(B118,Listor!$A$6:$C$62,3,FALSE),"")</f>
        <v/>
      </c>
      <c r="E118" s="64" t="s">
        <v>69</v>
      </c>
      <c r="F118" s="65"/>
      <c r="G118" s="35" t="str">
        <f>IFERROR(VLOOKUP(B118,Listor!$A$6:$G$62,7,FALSE),"")</f>
        <v/>
      </c>
      <c r="H118" s="35" t="str">
        <f>IFERROR(VLOOKUP(B118,Listor!$H$6:$I$24,2,FALSE),"")</f>
        <v/>
      </c>
      <c r="I118" s="35" t="str">
        <f t="shared" si="3"/>
        <v/>
      </c>
      <c r="J118" s="35" t="str">
        <f t="array" ref="J118">IFERROR(INDEX(Listor!$M$6:$M$17,MATCH(Listor!J118&amp;Fossila!E118,Listor!$K$6:$K$17&amp;Listor!$L$6:$L$17,0)),"")</f>
        <v/>
      </c>
      <c r="K118" s="69"/>
    </row>
    <row r="119" spans="2:11" x14ac:dyDescent="0.25">
      <c r="B119" s="68" t="s">
        <v>68</v>
      </c>
      <c r="C119" s="80" t="str">
        <f>IFERROR(VLOOKUP(B119,Listor!$A$6:$B$62,2,FALSE),"")</f>
        <v/>
      </c>
      <c r="D119" s="80" t="str">
        <f>IFERROR(VLOOKUP(B119,Listor!$A$6:$C$62,3,FALSE),"")</f>
        <v/>
      </c>
      <c r="E119" s="64" t="s">
        <v>69</v>
      </c>
      <c r="F119" s="65"/>
      <c r="G119" s="35" t="str">
        <f>IFERROR(VLOOKUP(B119,Listor!$A$6:$G$62,7,FALSE),"")</f>
        <v/>
      </c>
      <c r="H119" s="35" t="str">
        <f>IFERROR(VLOOKUP(B119,Listor!$H$6:$I$24,2,FALSE),"")</f>
        <v/>
      </c>
      <c r="I119" s="35" t="str">
        <f t="shared" si="3"/>
        <v/>
      </c>
      <c r="J119" s="35" t="str">
        <f t="array" ref="J119">IFERROR(INDEX(Listor!$M$6:$M$17,MATCH(Listor!J119&amp;Fossila!E119,Listor!$K$6:$K$17&amp;Listor!$L$6:$L$17,0)),"")</f>
        <v/>
      </c>
      <c r="K119" s="69"/>
    </row>
    <row r="120" spans="2:11" x14ac:dyDescent="0.25">
      <c r="B120" s="68" t="s">
        <v>68</v>
      </c>
      <c r="C120" s="80" t="str">
        <f>IFERROR(VLOOKUP(B120,Listor!$A$6:$B$62,2,FALSE),"")</f>
        <v/>
      </c>
      <c r="D120" s="80" t="str">
        <f>IFERROR(VLOOKUP(B120,Listor!$A$6:$C$62,3,FALSE),"")</f>
        <v/>
      </c>
      <c r="E120" s="64" t="s">
        <v>69</v>
      </c>
      <c r="F120" s="65"/>
      <c r="G120" s="35" t="str">
        <f>IFERROR(VLOOKUP(B120,Listor!$A$6:$G$62,7,FALSE),"")</f>
        <v/>
      </c>
      <c r="H120" s="35" t="str">
        <f>IFERROR(VLOOKUP(B120,Listor!$H$6:$I$24,2,FALSE),"")</f>
        <v/>
      </c>
      <c r="I120" s="35" t="str">
        <f t="shared" si="3"/>
        <v/>
      </c>
      <c r="J120" s="35" t="str">
        <f t="array" ref="J120">IFERROR(INDEX(Listor!$M$6:$M$17,MATCH(Listor!J120&amp;Fossila!E120,Listor!$K$6:$K$17&amp;Listor!$L$6:$L$17,0)),"")</f>
        <v/>
      </c>
      <c r="K120" s="69"/>
    </row>
    <row r="121" spans="2:11" x14ac:dyDescent="0.25">
      <c r="B121" s="68" t="s">
        <v>68</v>
      </c>
      <c r="C121" s="80" t="str">
        <f>IFERROR(VLOOKUP(B121,Listor!$A$6:$B$62,2,FALSE),"")</f>
        <v/>
      </c>
      <c r="D121" s="80" t="str">
        <f>IFERROR(VLOOKUP(B121,Listor!$A$6:$C$62,3,FALSE),"")</f>
        <v/>
      </c>
      <c r="E121" s="64" t="s">
        <v>69</v>
      </c>
      <c r="F121" s="65"/>
      <c r="G121" s="35" t="str">
        <f>IFERROR(VLOOKUP(B121,Listor!$A$6:$G$62,7,FALSE),"")</f>
        <v/>
      </c>
      <c r="H121" s="35" t="str">
        <f>IFERROR(VLOOKUP(B121,Listor!$H$6:$I$24,2,FALSE),"")</f>
        <v/>
      </c>
      <c r="I121" s="35" t="str">
        <f t="shared" si="3"/>
        <v/>
      </c>
      <c r="J121" s="35" t="str">
        <f t="array" ref="J121">IFERROR(INDEX(Listor!$M$6:$M$17,MATCH(Listor!J121&amp;Fossila!E121,Listor!$K$6:$K$17&amp;Listor!$L$6:$L$17,0)),"")</f>
        <v/>
      </c>
      <c r="K121" s="69"/>
    </row>
    <row r="122" spans="2:11" x14ac:dyDescent="0.25">
      <c r="B122" s="68" t="s">
        <v>68</v>
      </c>
      <c r="C122" s="80" t="str">
        <f>IFERROR(VLOOKUP(B122,Listor!$A$6:$B$62,2,FALSE),"")</f>
        <v/>
      </c>
      <c r="D122" s="80" t="str">
        <f>IFERROR(VLOOKUP(B122,Listor!$A$6:$C$62,3,FALSE),"")</f>
        <v/>
      </c>
      <c r="E122" s="64" t="s">
        <v>69</v>
      </c>
      <c r="F122" s="65"/>
      <c r="G122" s="35" t="str">
        <f>IFERROR(VLOOKUP(B122,Listor!$A$6:$G$62,7,FALSE),"")</f>
        <v/>
      </c>
      <c r="H122" s="35" t="str">
        <f>IFERROR(VLOOKUP(B122,Listor!$H$6:$I$24,2,FALSE),"")</f>
        <v/>
      </c>
      <c r="I122" s="35" t="str">
        <f t="shared" si="3"/>
        <v/>
      </c>
      <c r="J122" s="35" t="str">
        <f t="array" ref="J122">IFERROR(INDEX(Listor!$M$6:$M$17,MATCH(Listor!J122&amp;Fossila!E122,Listor!$K$6:$K$17&amp;Listor!$L$6:$L$17,0)),"")</f>
        <v/>
      </c>
      <c r="K122" s="69"/>
    </row>
    <row r="123" spans="2:11" x14ac:dyDescent="0.25">
      <c r="B123" s="68" t="s">
        <v>68</v>
      </c>
      <c r="C123" s="80" t="str">
        <f>IFERROR(VLOOKUP(B123,Listor!$A$6:$B$62,2,FALSE),"")</f>
        <v/>
      </c>
      <c r="D123" s="80" t="str">
        <f>IFERROR(VLOOKUP(B123,Listor!$A$6:$C$62,3,FALSE),"")</f>
        <v/>
      </c>
      <c r="E123" s="64" t="s">
        <v>69</v>
      </c>
      <c r="F123" s="65"/>
      <c r="G123" s="35" t="str">
        <f>IFERROR(VLOOKUP(B123,Listor!$A$6:$G$62,7,FALSE),"")</f>
        <v/>
      </c>
      <c r="H123" s="35" t="str">
        <f>IFERROR(VLOOKUP(B123,Listor!$H$6:$I$24,2,FALSE),"")</f>
        <v/>
      </c>
      <c r="I123" s="35" t="str">
        <f t="shared" si="3"/>
        <v/>
      </c>
      <c r="J123" s="35" t="str">
        <f t="array" ref="J123">IFERROR(INDEX(Listor!$M$6:$M$17,MATCH(Listor!J123&amp;Fossila!E123,Listor!$K$6:$K$17&amp;Listor!$L$6:$L$17,0)),"")</f>
        <v/>
      </c>
      <c r="K123" s="69"/>
    </row>
    <row r="124" spans="2:11" x14ac:dyDescent="0.25">
      <c r="B124" s="68" t="s">
        <v>68</v>
      </c>
      <c r="C124" s="80" t="str">
        <f>IFERROR(VLOOKUP(B124,Listor!$A$6:$B$62,2,FALSE),"")</f>
        <v/>
      </c>
      <c r="D124" s="80" t="str">
        <f>IFERROR(VLOOKUP(B124,Listor!$A$6:$C$62,3,FALSE),"")</f>
        <v/>
      </c>
      <c r="E124" s="64" t="s">
        <v>69</v>
      </c>
      <c r="F124" s="65"/>
      <c r="G124" s="35" t="str">
        <f>IFERROR(VLOOKUP(B124,Listor!$A$6:$G$62,7,FALSE),"")</f>
        <v/>
      </c>
      <c r="H124" s="35" t="str">
        <f>IFERROR(VLOOKUP(B124,Listor!$H$6:$I$24,2,FALSE),"")</f>
        <v/>
      </c>
      <c r="I124" s="35" t="str">
        <f t="shared" si="3"/>
        <v/>
      </c>
      <c r="J124" s="35" t="str">
        <f t="array" ref="J124">IFERROR(INDEX(Listor!$M$6:$M$17,MATCH(Listor!J124&amp;Fossila!E124,Listor!$K$6:$K$17&amp;Listor!$L$6:$L$17,0)),"")</f>
        <v/>
      </c>
      <c r="K124" s="69"/>
    </row>
    <row r="125" spans="2:11" x14ac:dyDescent="0.25">
      <c r="B125" s="68" t="s">
        <v>68</v>
      </c>
      <c r="C125" s="80" t="str">
        <f>IFERROR(VLOOKUP(B125,Listor!$A$6:$B$62,2,FALSE),"")</f>
        <v/>
      </c>
      <c r="D125" s="80" t="str">
        <f>IFERROR(VLOOKUP(B125,Listor!$A$6:$C$62,3,FALSE),"")</f>
        <v/>
      </c>
      <c r="E125" s="64" t="s">
        <v>69</v>
      </c>
      <c r="F125" s="65"/>
      <c r="G125" s="35" t="str">
        <f>IFERROR(VLOOKUP(B125,Listor!$A$6:$G$62,7,FALSE),"")</f>
        <v/>
      </c>
      <c r="H125" s="35" t="str">
        <f>IFERROR(VLOOKUP(B125,Listor!$H$6:$I$24,2,FALSE),"")</f>
        <v/>
      </c>
      <c r="I125" s="35" t="str">
        <f t="shared" si="3"/>
        <v/>
      </c>
      <c r="J125" s="35" t="str">
        <f t="array" ref="J125">IFERROR(INDEX(Listor!$M$6:$M$17,MATCH(Listor!J125&amp;Fossila!E125,Listor!$K$6:$K$17&amp;Listor!$L$6:$L$17,0)),"")</f>
        <v/>
      </c>
      <c r="K125" s="69"/>
    </row>
    <row r="126" spans="2:11" x14ac:dyDescent="0.25">
      <c r="B126" s="68" t="s">
        <v>68</v>
      </c>
      <c r="C126" s="80" t="str">
        <f>IFERROR(VLOOKUP(B126,Listor!$A$6:$B$62,2,FALSE),"")</f>
        <v/>
      </c>
      <c r="D126" s="80" t="str">
        <f>IFERROR(VLOOKUP(B126,Listor!$A$6:$C$62,3,FALSE),"")</f>
        <v/>
      </c>
      <c r="E126" s="64" t="s">
        <v>69</v>
      </c>
      <c r="F126" s="65"/>
      <c r="G126" s="35" t="str">
        <f>IFERROR(VLOOKUP(B126,Listor!$A$6:$G$62,7,FALSE),"")</f>
        <v/>
      </c>
      <c r="H126" s="35" t="str">
        <f>IFERROR(VLOOKUP(B126,Listor!$H$6:$I$24,2,FALSE),"")</f>
        <v/>
      </c>
      <c r="I126" s="35" t="str">
        <f t="shared" si="3"/>
        <v/>
      </c>
      <c r="J126" s="35" t="str">
        <f t="array" ref="J126">IFERROR(INDEX(Listor!$M$6:$M$17,MATCH(Listor!J126&amp;Fossila!E126,Listor!$K$6:$K$17&amp;Listor!$L$6:$L$17,0)),"")</f>
        <v/>
      </c>
      <c r="K126" s="69"/>
    </row>
    <row r="127" spans="2:11" x14ac:dyDescent="0.25">
      <c r="B127" s="68" t="s">
        <v>68</v>
      </c>
      <c r="C127" s="80" t="str">
        <f>IFERROR(VLOOKUP(B127,Listor!$A$6:$B$62,2,FALSE),"")</f>
        <v/>
      </c>
      <c r="D127" s="80" t="str">
        <f>IFERROR(VLOOKUP(B127,Listor!$A$6:$C$62,3,FALSE),"")</f>
        <v/>
      </c>
      <c r="E127" s="64" t="s">
        <v>69</v>
      </c>
      <c r="F127" s="65"/>
      <c r="G127" s="35" t="str">
        <f>IFERROR(VLOOKUP(B127,Listor!$A$6:$G$62,7,FALSE),"")</f>
        <v/>
      </c>
      <c r="H127" s="35" t="str">
        <f>IFERROR(VLOOKUP(B127,Listor!$H$6:$I$24,2,FALSE),"")</f>
        <v/>
      </c>
      <c r="I127" s="35" t="str">
        <f t="shared" si="3"/>
        <v/>
      </c>
      <c r="J127" s="35" t="str">
        <f t="array" ref="J127">IFERROR(INDEX(Listor!$M$6:$M$17,MATCH(Listor!J127&amp;Fossila!E127,Listor!$K$6:$K$17&amp;Listor!$L$6:$L$17,0)),"")</f>
        <v/>
      </c>
      <c r="K127" s="69"/>
    </row>
    <row r="128" spans="2:11" x14ac:dyDescent="0.25">
      <c r="B128" s="68" t="s">
        <v>68</v>
      </c>
      <c r="C128" s="80" t="str">
        <f>IFERROR(VLOOKUP(B128,Listor!$A$6:$B$62,2,FALSE),"")</f>
        <v/>
      </c>
      <c r="D128" s="80" t="str">
        <f>IFERROR(VLOOKUP(B128,Listor!$A$6:$C$62,3,FALSE),"")</f>
        <v/>
      </c>
      <c r="E128" s="64" t="s">
        <v>69</v>
      </c>
      <c r="F128" s="65"/>
      <c r="G128" s="35" t="str">
        <f>IFERROR(VLOOKUP(B128,Listor!$A$6:$G$62,7,FALSE),"")</f>
        <v/>
      </c>
      <c r="H128" s="35" t="str">
        <f>IFERROR(VLOOKUP(B128,Listor!$H$6:$I$24,2,FALSE),"")</f>
        <v/>
      </c>
      <c r="I128" s="35" t="str">
        <f t="shared" si="3"/>
        <v/>
      </c>
      <c r="J128" s="35" t="str">
        <f t="array" ref="J128">IFERROR(INDEX(Listor!$M$6:$M$17,MATCH(Listor!J128&amp;Fossila!E128,Listor!$K$6:$K$17&amp;Listor!$L$6:$L$17,0)),"")</f>
        <v/>
      </c>
      <c r="K128" s="69"/>
    </row>
    <row r="129" spans="2:11" x14ac:dyDescent="0.25">
      <c r="B129" s="68" t="s">
        <v>68</v>
      </c>
      <c r="C129" s="80" t="str">
        <f>IFERROR(VLOOKUP(B129,Listor!$A$6:$B$62,2,FALSE),"")</f>
        <v/>
      </c>
      <c r="D129" s="80" t="str">
        <f>IFERROR(VLOOKUP(B129,Listor!$A$6:$C$62,3,FALSE),"")</f>
        <v/>
      </c>
      <c r="E129" s="64" t="s">
        <v>69</v>
      </c>
      <c r="F129" s="65"/>
      <c r="G129" s="35" t="str">
        <f>IFERROR(VLOOKUP(B129,Listor!$A$6:$G$62,7,FALSE),"")</f>
        <v/>
      </c>
      <c r="H129" s="35" t="str">
        <f>IFERROR(VLOOKUP(B129,Listor!$H$6:$I$24,2,FALSE),"")</f>
        <v/>
      </c>
      <c r="I129" s="35" t="str">
        <f t="shared" si="3"/>
        <v/>
      </c>
      <c r="J129" s="35" t="str">
        <f t="array" ref="J129">IFERROR(INDEX(Listor!$M$6:$M$17,MATCH(Listor!J129&amp;Fossila!E129,Listor!$K$6:$K$17&amp;Listor!$L$6:$L$17,0)),"")</f>
        <v/>
      </c>
      <c r="K129" s="69"/>
    </row>
    <row r="130" spans="2:11" x14ac:dyDescent="0.25">
      <c r="B130" s="68" t="s">
        <v>68</v>
      </c>
      <c r="C130" s="80" t="str">
        <f>IFERROR(VLOOKUP(B130,Listor!$A$6:$B$62,2,FALSE),"")</f>
        <v/>
      </c>
      <c r="D130" s="80" t="str">
        <f>IFERROR(VLOOKUP(B130,Listor!$A$6:$C$62,3,FALSE),"")</f>
        <v/>
      </c>
      <c r="E130" s="64" t="s">
        <v>69</v>
      </c>
      <c r="F130" s="65"/>
      <c r="G130" s="35" t="str">
        <f>IFERROR(VLOOKUP(B130,Listor!$A$6:$G$62,7,FALSE),"")</f>
        <v/>
      </c>
      <c r="H130" s="35" t="str">
        <f>IFERROR(VLOOKUP(B130,Listor!$H$6:$I$24,2,FALSE),"")</f>
        <v/>
      </c>
      <c r="I130" s="35" t="str">
        <f t="shared" si="3"/>
        <v/>
      </c>
      <c r="J130" s="35" t="str">
        <f t="array" ref="J130">IFERROR(INDEX(Listor!$M$6:$M$17,MATCH(Listor!J130&amp;Fossila!E130,Listor!$K$6:$K$17&amp;Listor!$L$6:$L$17,0)),"")</f>
        <v/>
      </c>
      <c r="K130" s="69"/>
    </row>
    <row r="131" spans="2:11" x14ac:dyDescent="0.25">
      <c r="B131" s="68" t="s">
        <v>68</v>
      </c>
      <c r="C131" s="80" t="str">
        <f>IFERROR(VLOOKUP(B131,Listor!$A$6:$B$62,2,FALSE),"")</f>
        <v/>
      </c>
      <c r="D131" s="80" t="str">
        <f>IFERROR(VLOOKUP(B131,Listor!$A$6:$C$62,3,FALSE),"")</f>
        <v/>
      </c>
      <c r="E131" s="64" t="s">
        <v>69</v>
      </c>
      <c r="F131" s="65"/>
      <c r="G131" s="35" t="str">
        <f>IFERROR(VLOOKUP(B131,Listor!$A$6:$G$62,7,FALSE),"")</f>
        <v/>
      </c>
      <c r="H131" s="35" t="str">
        <f>IFERROR(VLOOKUP(B131,Listor!$H$6:$I$24,2,FALSE),"")</f>
        <v/>
      </c>
      <c r="I131" s="35" t="str">
        <f t="shared" si="3"/>
        <v/>
      </c>
      <c r="J131" s="35" t="str">
        <f t="array" ref="J131">IFERROR(INDEX(Listor!$M$6:$M$17,MATCH(Listor!J131&amp;Fossila!E131,Listor!$K$6:$K$17&amp;Listor!$L$6:$L$17,0)),"")</f>
        <v/>
      </c>
      <c r="K131" s="69"/>
    </row>
    <row r="132" spans="2:11" x14ac:dyDescent="0.25">
      <c r="B132" s="68" t="s">
        <v>68</v>
      </c>
      <c r="C132" s="80" t="str">
        <f>IFERROR(VLOOKUP(B132,Listor!$A$6:$B$62,2,FALSE),"")</f>
        <v/>
      </c>
      <c r="D132" s="80" t="str">
        <f>IFERROR(VLOOKUP(B132,Listor!$A$6:$C$62,3,FALSE),"")</f>
        <v/>
      </c>
      <c r="E132" s="64" t="s">
        <v>69</v>
      </c>
      <c r="F132" s="65"/>
      <c r="G132" s="35" t="str">
        <f>IFERROR(VLOOKUP(B132,Listor!$A$6:$G$62,7,FALSE),"")</f>
        <v/>
      </c>
      <c r="H132" s="35" t="str">
        <f>IFERROR(VLOOKUP(B132,Listor!$H$6:$I$24,2,FALSE),"")</f>
        <v/>
      </c>
      <c r="I132" s="35" t="str">
        <f t="shared" si="3"/>
        <v/>
      </c>
      <c r="J132" s="35" t="str">
        <f t="array" ref="J132">IFERROR(INDEX(Listor!$M$6:$M$17,MATCH(Listor!J132&amp;Fossila!E132,Listor!$K$6:$K$17&amp;Listor!$L$6:$L$17,0)),"")</f>
        <v/>
      </c>
      <c r="K132" s="69"/>
    </row>
    <row r="133" spans="2:11" x14ac:dyDescent="0.25">
      <c r="B133" s="68" t="s">
        <v>68</v>
      </c>
      <c r="C133" s="80" t="str">
        <f>IFERROR(VLOOKUP(B133,Listor!$A$6:$B$62,2,FALSE),"")</f>
        <v/>
      </c>
      <c r="D133" s="80" t="str">
        <f>IFERROR(VLOOKUP(B133,Listor!$A$6:$C$62,3,FALSE),"")</f>
        <v/>
      </c>
      <c r="E133" s="64" t="s">
        <v>69</v>
      </c>
      <c r="F133" s="65"/>
      <c r="G133" s="35" t="str">
        <f>IFERROR(VLOOKUP(B133,Listor!$A$6:$G$62,7,FALSE),"")</f>
        <v/>
      </c>
      <c r="H133" s="35" t="str">
        <f>IFERROR(VLOOKUP(B133,Listor!$H$6:$I$24,2,FALSE),"")</f>
        <v/>
      </c>
      <c r="I133" s="35" t="str">
        <f t="shared" si="3"/>
        <v/>
      </c>
      <c r="J133" s="35" t="str">
        <f t="array" ref="J133">IFERROR(INDEX(Listor!$M$6:$M$17,MATCH(Listor!J133&amp;Fossila!E133,Listor!$K$6:$K$17&amp;Listor!$L$6:$L$17,0)),"")</f>
        <v/>
      </c>
      <c r="K133" s="69"/>
    </row>
    <row r="134" spans="2:11" x14ac:dyDescent="0.25">
      <c r="B134" s="68" t="s">
        <v>68</v>
      </c>
      <c r="C134" s="80" t="str">
        <f>IFERROR(VLOOKUP(B134,Listor!$A$6:$B$62,2,FALSE),"")</f>
        <v/>
      </c>
      <c r="D134" s="80" t="str">
        <f>IFERROR(VLOOKUP(B134,Listor!$A$6:$C$62,3,FALSE),"")</f>
        <v/>
      </c>
      <c r="E134" s="64" t="s">
        <v>69</v>
      </c>
      <c r="F134" s="65"/>
      <c r="G134" s="35" t="str">
        <f>IFERROR(VLOOKUP(B134,Listor!$A$6:$G$62,7,FALSE),"")</f>
        <v/>
      </c>
      <c r="H134" s="35" t="str">
        <f>IFERROR(VLOOKUP(B134,Listor!$H$6:$I$24,2,FALSE),"")</f>
        <v/>
      </c>
      <c r="I134" s="35" t="str">
        <f t="shared" ref="I134:I197" si="4">IFERROR(H134*F134,"")</f>
        <v/>
      </c>
      <c r="J134" s="35" t="str">
        <f t="array" ref="J134">IFERROR(INDEX(Listor!$M$6:$M$17,MATCH(Listor!J134&amp;Fossila!E134,Listor!$K$6:$K$17&amp;Listor!$L$6:$L$17,0)),"")</f>
        <v/>
      </c>
      <c r="K134" s="69"/>
    </row>
    <row r="135" spans="2:11" x14ac:dyDescent="0.25">
      <c r="B135" s="68" t="s">
        <v>68</v>
      </c>
      <c r="C135" s="80" t="str">
        <f>IFERROR(VLOOKUP(B135,Listor!$A$6:$B$62,2,FALSE),"")</f>
        <v/>
      </c>
      <c r="D135" s="80" t="str">
        <f>IFERROR(VLOOKUP(B135,Listor!$A$6:$C$62,3,FALSE),"")</f>
        <v/>
      </c>
      <c r="E135" s="64" t="s">
        <v>69</v>
      </c>
      <c r="F135" s="65"/>
      <c r="G135" s="35" t="str">
        <f>IFERROR(VLOOKUP(B135,Listor!$A$6:$G$62,7,FALSE),"")</f>
        <v/>
      </c>
      <c r="H135" s="35" t="str">
        <f>IFERROR(VLOOKUP(B135,Listor!$H$6:$I$24,2,FALSE),"")</f>
        <v/>
      </c>
      <c r="I135" s="35" t="str">
        <f t="shared" si="4"/>
        <v/>
      </c>
      <c r="J135" s="35" t="str">
        <f t="array" ref="J135">IFERROR(INDEX(Listor!$M$6:$M$17,MATCH(Listor!J135&amp;Fossila!E135,Listor!$K$6:$K$17&amp;Listor!$L$6:$L$17,0)),"")</f>
        <v/>
      </c>
      <c r="K135" s="69"/>
    </row>
    <row r="136" spans="2:11" x14ac:dyDescent="0.25">
      <c r="B136" s="68" t="s">
        <v>68</v>
      </c>
      <c r="C136" s="80" t="str">
        <f>IFERROR(VLOOKUP(B136,Listor!$A$6:$B$62,2,FALSE),"")</f>
        <v/>
      </c>
      <c r="D136" s="80" t="str">
        <f>IFERROR(VLOOKUP(B136,Listor!$A$6:$C$62,3,FALSE),"")</f>
        <v/>
      </c>
      <c r="E136" s="64" t="s">
        <v>69</v>
      </c>
      <c r="F136" s="65"/>
      <c r="G136" s="35" t="str">
        <f>IFERROR(VLOOKUP(B136,Listor!$A$6:$G$62,7,FALSE),"")</f>
        <v/>
      </c>
      <c r="H136" s="35" t="str">
        <f>IFERROR(VLOOKUP(B136,Listor!$H$6:$I$24,2,FALSE),"")</f>
        <v/>
      </c>
      <c r="I136" s="35" t="str">
        <f t="shared" si="4"/>
        <v/>
      </c>
      <c r="J136" s="35" t="str">
        <f t="array" ref="J136">IFERROR(INDEX(Listor!$M$6:$M$17,MATCH(Listor!J136&amp;Fossila!E136,Listor!$K$6:$K$17&amp;Listor!$L$6:$L$17,0)),"")</f>
        <v/>
      </c>
      <c r="K136" s="69"/>
    </row>
    <row r="137" spans="2:11" x14ac:dyDescent="0.25">
      <c r="B137" s="68" t="s">
        <v>68</v>
      </c>
      <c r="C137" s="80" t="str">
        <f>IFERROR(VLOOKUP(B137,Listor!$A$6:$B$62,2,FALSE),"")</f>
        <v/>
      </c>
      <c r="D137" s="80" t="str">
        <f>IFERROR(VLOOKUP(B137,Listor!$A$6:$C$62,3,FALSE),"")</f>
        <v/>
      </c>
      <c r="E137" s="64" t="s">
        <v>69</v>
      </c>
      <c r="F137" s="65"/>
      <c r="G137" s="35" t="str">
        <f>IFERROR(VLOOKUP(B137,Listor!$A$6:$G$62,7,FALSE),"")</f>
        <v/>
      </c>
      <c r="H137" s="35" t="str">
        <f>IFERROR(VLOOKUP(B137,Listor!$H$6:$I$24,2,FALSE),"")</f>
        <v/>
      </c>
      <c r="I137" s="35" t="str">
        <f t="shared" si="4"/>
        <v/>
      </c>
      <c r="J137" s="35" t="str">
        <f t="array" ref="J137">IFERROR(INDEX(Listor!$M$6:$M$17,MATCH(Listor!J137&amp;Fossila!E137,Listor!$K$6:$K$17&amp;Listor!$L$6:$L$17,0)),"")</f>
        <v/>
      </c>
      <c r="K137" s="69"/>
    </row>
    <row r="138" spans="2:11" x14ac:dyDescent="0.25">
      <c r="B138" s="68" t="s">
        <v>68</v>
      </c>
      <c r="C138" s="80" t="str">
        <f>IFERROR(VLOOKUP(B138,Listor!$A$6:$B$62,2,FALSE),"")</f>
        <v/>
      </c>
      <c r="D138" s="80" t="str">
        <f>IFERROR(VLOOKUP(B138,Listor!$A$6:$C$62,3,FALSE),"")</f>
        <v/>
      </c>
      <c r="E138" s="64" t="s">
        <v>69</v>
      </c>
      <c r="F138" s="65"/>
      <c r="G138" s="35" t="str">
        <f>IFERROR(VLOOKUP(B138,Listor!$A$6:$G$62,7,FALSE),"")</f>
        <v/>
      </c>
      <c r="H138" s="35" t="str">
        <f>IFERROR(VLOOKUP(B138,Listor!$H$6:$I$24,2,FALSE),"")</f>
        <v/>
      </c>
      <c r="I138" s="35" t="str">
        <f t="shared" si="4"/>
        <v/>
      </c>
      <c r="J138" s="35" t="str">
        <f t="array" ref="J138">IFERROR(INDEX(Listor!$M$6:$M$17,MATCH(Listor!J138&amp;Fossila!E138,Listor!$K$6:$K$17&amp;Listor!$L$6:$L$17,0)),"")</f>
        <v/>
      </c>
      <c r="K138" s="69"/>
    </row>
    <row r="139" spans="2:11" x14ac:dyDescent="0.25">
      <c r="B139" s="68" t="s">
        <v>68</v>
      </c>
      <c r="C139" s="80" t="str">
        <f>IFERROR(VLOOKUP(B139,Listor!$A$6:$B$62,2,FALSE),"")</f>
        <v/>
      </c>
      <c r="D139" s="80" t="str">
        <f>IFERROR(VLOOKUP(B139,Listor!$A$6:$C$62,3,FALSE),"")</f>
        <v/>
      </c>
      <c r="E139" s="64" t="s">
        <v>69</v>
      </c>
      <c r="F139" s="65"/>
      <c r="G139" s="35" t="str">
        <f>IFERROR(VLOOKUP(B139,Listor!$A$6:$G$62,7,FALSE),"")</f>
        <v/>
      </c>
      <c r="H139" s="35" t="str">
        <f>IFERROR(VLOOKUP(B139,Listor!$H$6:$I$24,2,FALSE),"")</f>
        <v/>
      </c>
      <c r="I139" s="35" t="str">
        <f t="shared" si="4"/>
        <v/>
      </c>
      <c r="J139" s="35" t="str">
        <f t="array" ref="J139">IFERROR(INDEX(Listor!$M$6:$M$17,MATCH(Listor!J139&amp;Fossila!E139,Listor!$K$6:$K$17&amp;Listor!$L$6:$L$17,0)),"")</f>
        <v/>
      </c>
      <c r="K139" s="69"/>
    </row>
    <row r="140" spans="2:11" x14ac:dyDescent="0.25">
      <c r="B140" s="68" t="s">
        <v>68</v>
      </c>
      <c r="C140" s="80" t="str">
        <f>IFERROR(VLOOKUP(B140,Listor!$A$6:$B$62,2,FALSE),"")</f>
        <v/>
      </c>
      <c r="D140" s="80" t="str">
        <f>IFERROR(VLOOKUP(B140,Listor!$A$6:$C$62,3,FALSE),"")</f>
        <v/>
      </c>
      <c r="E140" s="64" t="s">
        <v>69</v>
      </c>
      <c r="F140" s="65"/>
      <c r="G140" s="35" t="str">
        <f>IFERROR(VLOOKUP(B140,Listor!$A$6:$G$62,7,FALSE),"")</f>
        <v/>
      </c>
      <c r="H140" s="35" t="str">
        <f>IFERROR(VLOOKUP(B140,Listor!$H$6:$I$24,2,FALSE),"")</f>
        <v/>
      </c>
      <c r="I140" s="35" t="str">
        <f t="shared" si="4"/>
        <v/>
      </c>
      <c r="J140" s="35" t="str">
        <f t="array" ref="J140">IFERROR(INDEX(Listor!$M$6:$M$17,MATCH(Listor!J140&amp;Fossila!E140,Listor!$K$6:$K$17&amp;Listor!$L$6:$L$17,0)),"")</f>
        <v/>
      </c>
      <c r="K140" s="69"/>
    </row>
    <row r="141" spans="2:11" x14ac:dyDescent="0.25">
      <c r="B141" s="68" t="s">
        <v>68</v>
      </c>
      <c r="C141" s="80" t="str">
        <f>IFERROR(VLOOKUP(B141,Listor!$A$6:$B$62,2,FALSE),"")</f>
        <v/>
      </c>
      <c r="D141" s="80" t="str">
        <f>IFERROR(VLOOKUP(B141,Listor!$A$6:$C$62,3,FALSE),"")</f>
        <v/>
      </c>
      <c r="E141" s="64" t="s">
        <v>69</v>
      </c>
      <c r="F141" s="65"/>
      <c r="G141" s="35" t="str">
        <f>IFERROR(VLOOKUP(B141,Listor!$A$6:$G$62,7,FALSE),"")</f>
        <v/>
      </c>
      <c r="H141" s="35" t="str">
        <f>IFERROR(VLOOKUP(B141,Listor!$H$6:$I$24,2,FALSE),"")</f>
        <v/>
      </c>
      <c r="I141" s="35" t="str">
        <f t="shared" si="4"/>
        <v/>
      </c>
      <c r="J141" s="35" t="str">
        <f t="array" ref="J141">IFERROR(INDEX(Listor!$M$6:$M$17,MATCH(Listor!J141&amp;Fossila!E141,Listor!$K$6:$K$17&amp;Listor!$L$6:$L$17,0)),"")</f>
        <v/>
      </c>
      <c r="K141" s="69"/>
    </row>
    <row r="142" spans="2:11" x14ac:dyDescent="0.25">
      <c r="B142" s="68" t="s">
        <v>68</v>
      </c>
      <c r="C142" s="80" t="str">
        <f>IFERROR(VLOOKUP(B142,Listor!$A$6:$B$62,2,FALSE),"")</f>
        <v/>
      </c>
      <c r="D142" s="80" t="str">
        <f>IFERROR(VLOOKUP(B142,Listor!$A$6:$C$62,3,FALSE),"")</f>
        <v/>
      </c>
      <c r="E142" s="64" t="s">
        <v>69</v>
      </c>
      <c r="F142" s="65"/>
      <c r="G142" s="35" t="str">
        <f>IFERROR(VLOOKUP(B142,Listor!$A$6:$G$62,7,FALSE),"")</f>
        <v/>
      </c>
      <c r="H142" s="35" t="str">
        <f>IFERROR(VLOOKUP(B142,Listor!$H$6:$I$24,2,FALSE),"")</f>
        <v/>
      </c>
      <c r="I142" s="35" t="str">
        <f t="shared" si="4"/>
        <v/>
      </c>
      <c r="J142" s="35" t="str">
        <f t="array" ref="J142">IFERROR(INDEX(Listor!$M$6:$M$17,MATCH(Listor!J142&amp;Fossila!E142,Listor!$K$6:$K$17&amp;Listor!$L$6:$L$17,0)),"")</f>
        <v/>
      </c>
      <c r="K142" s="69"/>
    </row>
    <row r="143" spans="2:11" x14ac:dyDescent="0.25">
      <c r="B143" s="68" t="s">
        <v>68</v>
      </c>
      <c r="C143" s="80" t="str">
        <f>IFERROR(VLOOKUP(B143,Listor!$A$6:$B$62,2,FALSE),"")</f>
        <v/>
      </c>
      <c r="D143" s="80" t="str">
        <f>IFERROR(VLOOKUP(B143,Listor!$A$6:$C$62,3,FALSE),"")</f>
        <v/>
      </c>
      <c r="E143" s="64" t="s">
        <v>69</v>
      </c>
      <c r="F143" s="65"/>
      <c r="G143" s="35" t="str">
        <f>IFERROR(VLOOKUP(B143,Listor!$A$6:$G$62,7,FALSE),"")</f>
        <v/>
      </c>
      <c r="H143" s="35" t="str">
        <f>IFERROR(VLOOKUP(B143,Listor!$H$6:$I$24,2,FALSE),"")</f>
        <v/>
      </c>
      <c r="I143" s="35" t="str">
        <f t="shared" si="4"/>
        <v/>
      </c>
      <c r="J143" s="35" t="str">
        <f t="array" ref="J143">IFERROR(INDEX(Listor!$M$6:$M$17,MATCH(Listor!J143&amp;Fossila!E143,Listor!$K$6:$K$17&amp;Listor!$L$6:$L$17,0)),"")</f>
        <v/>
      </c>
      <c r="K143" s="69"/>
    </row>
    <row r="144" spans="2:11" x14ac:dyDescent="0.25">
      <c r="B144" s="68" t="s">
        <v>68</v>
      </c>
      <c r="C144" s="80" t="str">
        <f>IFERROR(VLOOKUP(B144,Listor!$A$6:$B$62,2,FALSE),"")</f>
        <v/>
      </c>
      <c r="D144" s="80" t="str">
        <f>IFERROR(VLOOKUP(B144,Listor!$A$6:$C$62,3,FALSE),"")</f>
        <v/>
      </c>
      <c r="E144" s="64" t="s">
        <v>69</v>
      </c>
      <c r="F144" s="65"/>
      <c r="G144" s="35" t="str">
        <f>IFERROR(VLOOKUP(B144,Listor!$A$6:$G$62,7,FALSE),"")</f>
        <v/>
      </c>
      <c r="H144" s="35" t="str">
        <f>IFERROR(VLOOKUP(B144,Listor!$H$6:$I$24,2,FALSE),"")</f>
        <v/>
      </c>
      <c r="I144" s="35" t="str">
        <f t="shared" si="4"/>
        <v/>
      </c>
      <c r="J144" s="35" t="str">
        <f t="array" ref="J144">IFERROR(INDEX(Listor!$M$6:$M$17,MATCH(Listor!J144&amp;Fossila!E144,Listor!$K$6:$K$17&amp;Listor!$L$6:$L$17,0)),"")</f>
        <v/>
      </c>
      <c r="K144" s="69"/>
    </row>
    <row r="145" spans="2:11" x14ac:dyDescent="0.25">
      <c r="B145" s="68" t="s">
        <v>68</v>
      </c>
      <c r="C145" s="80" t="str">
        <f>IFERROR(VLOOKUP(B145,Listor!$A$6:$B$62,2,FALSE),"")</f>
        <v/>
      </c>
      <c r="D145" s="80" t="str">
        <f>IFERROR(VLOOKUP(B145,Listor!$A$6:$C$62,3,FALSE),"")</f>
        <v/>
      </c>
      <c r="E145" s="64" t="s">
        <v>69</v>
      </c>
      <c r="F145" s="65"/>
      <c r="G145" s="35" t="str">
        <f>IFERROR(VLOOKUP(B145,Listor!$A$6:$G$62,7,FALSE),"")</f>
        <v/>
      </c>
      <c r="H145" s="35" t="str">
        <f>IFERROR(VLOOKUP(B145,Listor!$H$6:$I$24,2,FALSE),"")</f>
        <v/>
      </c>
      <c r="I145" s="35" t="str">
        <f t="shared" si="4"/>
        <v/>
      </c>
      <c r="J145" s="35" t="str">
        <f t="array" ref="J145">IFERROR(INDEX(Listor!$M$6:$M$17,MATCH(Listor!J145&amp;Fossila!E145,Listor!$K$6:$K$17&amp;Listor!$L$6:$L$17,0)),"")</f>
        <v/>
      </c>
      <c r="K145" s="69"/>
    </row>
    <row r="146" spans="2:11" x14ac:dyDescent="0.25">
      <c r="B146" s="68" t="s">
        <v>68</v>
      </c>
      <c r="C146" s="80" t="str">
        <f>IFERROR(VLOOKUP(B146,Listor!$A$6:$B$62,2,FALSE),"")</f>
        <v/>
      </c>
      <c r="D146" s="80" t="str">
        <f>IFERROR(VLOOKUP(B146,Listor!$A$6:$C$62,3,FALSE),"")</f>
        <v/>
      </c>
      <c r="E146" s="64" t="s">
        <v>69</v>
      </c>
      <c r="F146" s="65"/>
      <c r="G146" s="35" t="str">
        <f>IFERROR(VLOOKUP(B146,Listor!$A$6:$G$62,7,FALSE),"")</f>
        <v/>
      </c>
      <c r="H146" s="35" t="str">
        <f>IFERROR(VLOOKUP(B146,Listor!$H$6:$I$24,2,FALSE),"")</f>
        <v/>
      </c>
      <c r="I146" s="35" t="str">
        <f t="shared" si="4"/>
        <v/>
      </c>
      <c r="J146" s="35" t="str">
        <f t="array" ref="J146">IFERROR(INDEX(Listor!$M$6:$M$17,MATCH(Listor!J146&amp;Fossila!E146,Listor!$K$6:$K$17&amp;Listor!$L$6:$L$17,0)),"")</f>
        <v/>
      </c>
      <c r="K146" s="69"/>
    </row>
    <row r="147" spans="2:11" x14ac:dyDescent="0.25">
      <c r="B147" s="68" t="s">
        <v>68</v>
      </c>
      <c r="C147" s="80" t="str">
        <f>IFERROR(VLOOKUP(B147,Listor!$A$6:$B$62,2,FALSE),"")</f>
        <v/>
      </c>
      <c r="D147" s="80" t="str">
        <f>IFERROR(VLOOKUP(B147,Listor!$A$6:$C$62,3,FALSE),"")</f>
        <v/>
      </c>
      <c r="E147" s="64" t="s">
        <v>69</v>
      </c>
      <c r="F147" s="65"/>
      <c r="G147" s="35" t="str">
        <f>IFERROR(VLOOKUP(B147,Listor!$A$6:$G$62,7,FALSE),"")</f>
        <v/>
      </c>
      <c r="H147" s="35" t="str">
        <f>IFERROR(VLOOKUP(B147,Listor!$H$6:$I$24,2,FALSE),"")</f>
        <v/>
      </c>
      <c r="I147" s="35" t="str">
        <f t="shared" si="4"/>
        <v/>
      </c>
      <c r="J147" s="35" t="str">
        <f t="array" ref="J147">IFERROR(INDEX(Listor!$M$6:$M$17,MATCH(Listor!J147&amp;Fossila!E147,Listor!$K$6:$K$17&amp;Listor!$L$6:$L$17,0)),"")</f>
        <v/>
      </c>
      <c r="K147" s="69"/>
    </row>
    <row r="148" spans="2:11" x14ac:dyDescent="0.25">
      <c r="B148" s="68" t="s">
        <v>68</v>
      </c>
      <c r="C148" s="80" t="str">
        <f>IFERROR(VLOOKUP(B148,Listor!$A$6:$B$62,2,FALSE),"")</f>
        <v/>
      </c>
      <c r="D148" s="80" t="str">
        <f>IFERROR(VLOOKUP(B148,Listor!$A$6:$C$62,3,FALSE),"")</f>
        <v/>
      </c>
      <c r="E148" s="64" t="s">
        <v>69</v>
      </c>
      <c r="F148" s="65"/>
      <c r="G148" s="35" t="str">
        <f>IFERROR(VLOOKUP(B148,Listor!$A$6:$G$62,7,FALSE),"")</f>
        <v/>
      </c>
      <c r="H148" s="35" t="str">
        <f>IFERROR(VLOOKUP(B148,Listor!$H$6:$I$24,2,FALSE),"")</f>
        <v/>
      </c>
      <c r="I148" s="35" t="str">
        <f t="shared" si="4"/>
        <v/>
      </c>
      <c r="J148" s="35" t="str">
        <f t="array" ref="J148">IFERROR(INDEX(Listor!$M$6:$M$17,MATCH(Listor!J148&amp;Fossila!E148,Listor!$K$6:$K$17&amp;Listor!$L$6:$L$17,0)),"")</f>
        <v/>
      </c>
      <c r="K148" s="69"/>
    </row>
    <row r="149" spans="2:11" x14ac:dyDescent="0.25">
      <c r="B149" s="68" t="s">
        <v>68</v>
      </c>
      <c r="C149" s="80" t="str">
        <f>IFERROR(VLOOKUP(B149,Listor!$A$6:$B$62,2,FALSE),"")</f>
        <v/>
      </c>
      <c r="D149" s="80" t="str">
        <f>IFERROR(VLOOKUP(B149,Listor!$A$6:$C$62,3,FALSE),"")</f>
        <v/>
      </c>
      <c r="E149" s="64" t="s">
        <v>69</v>
      </c>
      <c r="F149" s="65"/>
      <c r="G149" s="35" t="str">
        <f>IFERROR(VLOOKUP(B149,Listor!$A$6:$G$62,7,FALSE),"")</f>
        <v/>
      </c>
      <c r="H149" s="35" t="str">
        <f>IFERROR(VLOOKUP(B149,Listor!$H$6:$I$24,2,FALSE),"")</f>
        <v/>
      </c>
      <c r="I149" s="35" t="str">
        <f t="shared" si="4"/>
        <v/>
      </c>
      <c r="J149" s="35" t="str">
        <f t="array" ref="J149">IFERROR(INDEX(Listor!$M$6:$M$17,MATCH(Listor!J149&amp;Fossila!E149,Listor!$K$6:$K$17&amp;Listor!$L$6:$L$17,0)),"")</f>
        <v/>
      </c>
      <c r="K149" s="69"/>
    </row>
    <row r="150" spans="2:11" x14ac:dyDescent="0.25">
      <c r="B150" s="68" t="s">
        <v>68</v>
      </c>
      <c r="C150" s="80" t="str">
        <f>IFERROR(VLOOKUP(B150,Listor!$A$6:$B$62,2,FALSE),"")</f>
        <v/>
      </c>
      <c r="D150" s="80" t="str">
        <f>IFERROR(VLOOKUP(B150,Listor!$A$6:$C$62,3,FALSE),"")</f>
        <v/>
      </c>
      <c r="E150" s="64" t="s">
        <v>69</v>
      </c>
      <c r="F150" s="65"/>
      <c r="G150" s="35" t="str">
        <f>IFERROR(VLOOKUP(B150,Listor!$A$6:$G$62,7,FALSE),"")</f>
        <v/>
      </c>
      <c r="H150" s="35" t="str">
        <f>IFERROR(VLOOKUP(B150,Listor!$H$6:$I$24,2,FALSE),"")</f>
        <v/>
      </c>
      <c r="I150" s="35" t="str">
        <f t="shared" si="4"/>
        <v/>
      </c>
      <c r="J150" s="35" t="str">
        <f t="array" ref="J150">IFERROR(INDEX(Listor!$M$6:$M$17,MATCH(Listor!J150&amp;Fossila!E150,Listor!$K$6:$K$17&amp;Listor!$L$6:$L$17,0)),"")</f>
        <v/>
      </c>
      <c r="K150" s="69"/>
    </row>
    <row r="151" spans="2:11" x14ac:dyDescent="0.25">
      <c r="B151" s="68" t="s">
        <v>68</v>
      </c>
      <c r="C151" s="80" t="str">
        <f>IFERROR(VLOOKUP(B151,Listor!$A$6:$B$62,2,FALSE),"")</f>
        <v/>
      </c>
      <c r="D151" s="80" t="str">
        <f>IFERROR(VLOOKUP(B151,Listor!$A$6:$C$62,3,FALSE),"")</f>
        <v/>
      </c>
      <c r="E151" s="64" t="s">
        <v>69</v>
      </c>
      <c r="F151" s="65"/>
      <c r="G151" s="35" t="str">
        <f>IFERROR(VLOOKUP(B151,Listor!$A$6:$G$62,7,FALSE),"")</f>
        <v/>
      </c>
      <c r="H151" s="35" t="str">
        <f>IFERROR(VLOOKUP(B151,Listor!$H$6:$I$24,2,FALSE),"")</f>
        <v/>
      </c>
      <c r="I151" s="35" t="str">
        <f t="shared" si="4"/>
        <v/>
      </c>
      <c r="J151" s="35" t="str">
        <f t="array" ref="J151">IFERROR(INDEX(Listor!$M$6:$M$17,MATCH(Listor!J151&amp;Fossila!E151,Listor!$K$6:$K$17&amp;Listor!$L$6:$L$17,0)),"")</f>
        <v/>
      </c>
      <c r="K151" s="69"/>
    </row>
    <row r="152" spans="2:11" x14ac:dyDescent="0.25">
      <c r="B152" s="68" t="s">
        <v>68</v>
      </c>
      <c r="C152" s="80" t="str">
        <f>IFERROR(VLOOKUP(B152,Listor!$A$6:$B$62,2,FALSE),"")</f>
        <v/>
      </c>
      <c r="D152" s="80" t="str">
        <f>IFERROR(VLOOKUP(B152,Listor!$A$6:$C$62,3,FALSE),"")</f>
        <v/>
      </c>
      <c r="E152" s="64" t="s">
        <v>69</v>
      </c>
      <c r="F152" s="65"/>
      <c r="G152" s="35" t="str">
        <f>IFERROR(VLOOKUP(B152,Listor!$A$6:$G$62,7,FALSE),"")</f>
        <v/>
      </c>
      <c r="H152" s="35" t="str">
        <f>IFERROR(VLOOKUP(B152,Listor!$H$6:$I$24,2,FALSE),"")</f>
        <v/>
      </c>
      <c r="I152" s="35" t="str">
        <f t="shared" si="4"/>
        <v/>
      </c>
      <c r="J152" s="35" t="str">
        <f t="array" ref="J152">IFERROR(INDEX(Listor!$M$6:$M$17,MATCH(Listor!J152&amp;Fossila!E152,Listor!$K$6:$K$17&amp;Listor!$L$6:$L$17,0)),"")</f>
        <v/>
      </c>
      <c r="K152" s="69"/>
    </row>
    <row r="153" spans="2:11" x14ac:dyDescent="0.25">
      <c r="B153" s="68" t="s">
        <v>68</v>
      </c>
      <c r="C153" s="80" t="str">
        <f>IFERROR(VLOOKUP(B153,Listor!$A$6:$B$62,2,FALSE),"")</f>
        <v/>
      </c>
      <c r="D153" s="80" t="str">
        <f>IFERROR(VLOOKUP(B153,Listor!$A$6:$C$62,3,FALSE),"")</f>
        <v/>
      </c>
      <c r="E153" s="64" t="s">
        <v>69</v>
      </c>
      <c r="F153" s="65"/>
      <c r="G153" s="35" t="str">
        <f>IFERROR(VLOOKUP(B153,Listor!$A$6:$G$62,7,FALSE),"")</f>
        <v/>
      </c>
      <c r="H153" s="35" t="str">
        <f>IFERROR(VLOOKUP(B153,Listor!$H$6:$I$24,2,FALSE),"")</f>
        <v/>
      </c>
      <c r="I153" s="35" t="str">
        <f t="shared" si="4"/>
        <v/>
      </c>
      <c r="J153" s="35" t="str">
        <f t="array" ref="J153">IFERROR(INDEX(Listor!$M$6:$M$17,MATCH(Listor!J153&amp;Fossila!E153,Listor!$K$6:$K$17&amp;Listor!$L$6:$L$17,0)),"")</f>
        <v/>
      </c>
      <c r="K153" s="69"/>
    </row>
    <row r="154" spans="2:11" x14ac:dyDescent="0.25">
      <c r="B154" s="68" t="s">
        <v>68</v>
      </c>
      <c r="C154" s="80" t="str">
        <f>IFERROR(VLOOKUP(B154,Listor!$A$6:$B$62,2,FALSE),"")</f>
        <v/>
      </c>
      <c r="D154" s="80" t="str">
        <f>IFERROR(VLOOKUP(B154,Listor!$A$6:$C$62,3,FALSE),"")</f>
        <v/>
      </c>
      <c r="E154" s="64" t="s">
        <v>69</v>
      </c>
      <c r="F154" s="65"/>
      <c r="G154" s="35" t="str">
        <f>IFERROR(VLOOKUP(B154,Listor!$A$6:$G$62,7,FALSE),"")</f>
        <v/>
      </c>
      <c r="H154" s="35" t="str">
        <f>IFERROR(VLOOKUP(B154,Listor!$H$6:$I$24,2,FALSE),"")</f>
        <v/>
      </c>
      <c r="I154" s="35" t="str">
        <f t="shared" si="4"/>
        <v/>
      </c>
      <c r="J154" s="35" t="str">
        <f t="array" ref="J154">IFERROR(INDEX(Listor!$M$6:$M$17,MATCH(Listor!J154&amp;Fossila!E154,Listor!$K$6:$K$17&amp;Listor!$L$6:$L$17,0)),"")</f>
        <v/>
      </c>
      <c r="K154" s="69"/>
    </row>
    <row r="155" spans="2:11" x14ac:dyDescent="0.25">
      <c r="B155" s="68" t="s">
        <v>68</v>
      </c>
      <c r="C155" s="80" t="str">
        <f>IFERROR(VLOOKUP(B155,Listor!$A$6:$B$62,2,FALSE),"")</f>
        <v/>
      </c>
      <c r="D155" s="80" t="str">
        <f>IFERROR(VLOOKUP(B155,Listor!$A$6:$C$62,3,FALSE),"")</f>
        <v/>
      </c>
      <c r="E155" s="64" t="s">
        <v>69</v>
      </c>
      <c r="F155" s="65"/>
      <c r="G155" s="35" t="str">
        <f>IFERROR(VLOOKUP(B155,Listor!$A$6:$G$62,7,FALSE),"")</f>
        <v/>
      </c>
      <c r="H155" s="35" t="str">
        <f>IFERROR(VLOOKUP(B155,Listor!$H$6:$I$24,2,FALSE),"")</f>
        <v/>
      </c>
      <c r="I155" s="35" t="str">
        <f t="shared" si="4"/>
        <v/>
      </c>
      <c r="J155" s="35" t="str">
        <f t="array" ref="J155">IFERROR(INDEX(Listor!$M$6:$M$17,MATCH(Listor!J155&amp;Fossila!E155,Listor!$K$6:$K$17&amp;Listor!$L$6:$L$17,0)),"")</f>
        <v/>
      </c>
      <c r="K155" s="69"/>
    </row>
    <row r="156" spans="2:11" x14ac:dyDescent="0.25">
      <c r="B156" s="68" t="s">
        <v>68</v>
      </c>
      <c r="C156" s="80" t="str">
        <f>IFERROR(VLOOKUP(B156,Listor!$A$6:$B$62,2,FALSE),"")</f>
        <v/>
      </c>
      <c r="D156" s="80" t="str">
        <f>IFERROR(VLOOKUP(B156,Listor!$A$6:$C$62,3,FALSE),"")</f>
        <v/>
      </c>
      <c r="E156" s="64" t="s">
        <v>69</v>
      </c>
      <c r="F156" s="65"/>
      <c r="G156" s="35" t="str">
        <f>IFERROR(VLOOKUP(B156,Listor!$A$6:$G$62,7,FALSE),"")</f>
        <v/>
      </c>
      <c r="H156" s="35" t="str">
        <f>IFERROR(VLOOKUP(B156,Listor!$H$6:$I$24,2,FALSE),"")</f>
        <v/>
      </c>
      <c r="I156" s="35" t="str">
        <f t="shared" si="4"/>
        <v/>
      </c>
      <c r="J156" s="35" t="str">
        <f t="array" ref="J156">IFERROR(INDEX(Listor!$M$6:$M$17,MATCH(Listor!J156&amp;Fossila!E156,Listor!$K$6:$K$17&amp;Listor!$L$6:$L$17,0)),"")</f>
        <v/>
      </c>
      <c r="K156" s="69"/>
    </row>
    <row r="157" spans="2:11" x14ac:dyDescent="0.25">
      <c r="B157" s="68" t="s">
        <v>68</v>
      </c>
      <c r="C157" s="80" t="str">
        <f>IFERROR(VLOOKUP(B157,Listor!$A$6:$B$62,2,FALSE),"")</f>
        <v/>
      </c>
      <c r="D157" s="80" t="str">
        <f>IFERROR(VLOOKUP(B157,Listor!$A$6:$C$62,3,FALSE),"")</f>
        <v/>
      </c>
      <c r="E157" s="64" t="s">
        <v>69</v>
      </c>
      <c r="F157" s="65"/>
      <c r="G157" s="35" t="str">
        <f>IFERROR(VLOOKUP(B157,Listor!$A$6:$G$62,7,FALSE),"")</f>
        <v/>
      </c>
      <c r="H157" s="35" t="str">
        <f>IFERROR(VLOOKUP(B157,Listor!$H$6:$I$24,2,FALSE),"")</f>
        <v/>
      </c>
      <c r="I157" s="35" t="str">
        <f t="shared" si="4"/>
        <v/>
      </c>
      <c r="J157" s="35" t="str">
        <f t="array" ref="J157">IFERROR(INDEX(Listor!$M$6:$M$17,MATCH(Listor!J157&amp;Fossila!E157,Listor!$K$6:$K$17&amp;Listor!$L$6:$L$17,0)),"")</f>
        <v/>
      </c>
      <c r="K157" s="69"/>
    </row>
    <row r="158" spans="2:11" x14ac:dyDescent="0.25">
      <c r="B158" s="68" t="s">
        <v>68</v>
      </c>
      <c r="C158" s="80" t="str">
        <f>IFERROR(VLOOKUP(B158,Listor!$A$6:$B$62,2,FALSE),"")</f>
        <v/>
      </c>
      <c r="D158" s="80" t="str">
        <f>IFERROR(VLOOKUP(B158,Listor!$A$6:$C$62,3,FALSE),"")</f>
        <v/>
      </c>
      <c r="E158" s="64" t="s">
        <v>69</v>
      </c>
      <c r="F158" s="65"/>
      <c r="G158" s="35" t="str">
        <f>IFERROR(VLOOKUP(B158,Listor!$A$6:$G$62,7,FALSE),"")</f>
        <v/>
      </c>
      <c r="H158" s="35" t="str">
        <f>IFERROR(VLOOKUP(B158,Listor!$H$6:$I$24,2,FALSE),"")</f>
        <v/>
      </c>
      <c r="I158" s="35" t="str">
        <f t="shared" si="4"/>
        <v/>
      </c>
      <c r="J158" s="35" t="str">
        <f t="array" ref="J158">IFERROR(INDEX(Listor!$M$6:$M$17,MATCH(Listor!J158&amp;Fossila!E158,Listor!$K$6:$K$17&amp;Listor!$L$6:$L$17,0)),"")</f>
        <v/>
      </c>
      <c r="K158" s="69"/>
    </row>
    <row r="159" spans="2:11" x14ac:dyDescent="0.25">
      <c r="B159" s="68" t="s">
        <v>68</v>
      </c>
      <c r="C159" s="80" t="str">
        <f>IFERROR(VLOOKUP(B159,Listor!$A$6:$B$62,2,FALSE),"")</f>
        <v/>
      </c>
      <c r="D159" s="80" t="str">
        <f>IFERROR(VLOOKUP(B159,Listor!$A$6:$C$62,3,FALSE),"")</f>
        <v/>
      </c>
      <c r="E159" s="64" t="s">
        <v>69</v>
      </c>
      <c r="F159" s="65"/>
      <c r="G159" s="35" t="str">
        <f>IFERROR(VLOOKUP(B159,Listor!$A$6:$G$62,7,FALSE),"")</f>
        <v/>
      </c>
      <c r="H159" s="35" t="str">
        <f>IFERROR(VLOOKUP(B159,Listor!$H$6:$I$24,2,FALSE),"")</f>
        <v/>
      </c>
      <c r="I159" s="35" t="str">
        <f t="shared" si="4"/>
        <v/>
      </c>
      <c r="J159" s="35" t="str">
        <f t="array" ref="J159">IFERROR(INDEX(Listor!$M$6:$M$17,MATCH(Listor!J159&amp;Fossila!E159,Listor!$K$6:$K$17&amp;Listor!$L$6:$L$17,0)),"")</f>
        <v/>
      </c>
      <c r="K159" s="69"/>
    </row>
    <row r="160" spans="2:11" x14ac:dyDescent="0.25">
      <c r="B160" s="68" t="s">
        <v>68</v>
      </c>
      <c r="C160" s="80" t="str">
        <f>IFERROR(VLOOKUP(B160,Listor!$A$6:$B$62,2,FALSE),"")</f>
        <v/>
      </c>
      <c r="D160" s="80" t="str">
        <f>IFERROR(VLOOKUP(B160,Listor!$A$6:$C$62,3,FALSE),"")</f>
        <v/>
      </c>
      <c r="E160" s="64" t="s">
        <v>69</v>
      </c>
      <c r="F160" s="65"/>
      <c r="G160" s="35" t="str">
        <f>IFERROR(VLOOKUP(B160,Listor!$A$6:$G$62,7,FALSE),"")</f>
        <v/>
      </c>
      <c r="H160" s="35" t="str">
        <f>IFERROR(VLOOKUP(B160,Listor!$H$6:$I$24,2,FALSE),"")</f>
        <v/>
      </c>
      <c r="I160" s="35" t="str">
        <f t="shared" si="4"/>
        <v/>
      </c>
      <c r="J160" s="35" t="str">
        <f t="array" ref="J160">IFERROR(INDEX(Listor!$M$6:$M$17,MATCH(Listor!J160&amp;Fossila!E160,Listor!$K$6:$K$17&amp;Listor!$L$6:$L$17,0)),"")</f>
        <v/>
      </c>
      <c r="K160" s="69"/>
    </row>
    <row r="161" spans="2:11" x14ac:dyDescent="0.25">
      <c r="B161" s="68" t="s">
        <v>68</v>
      </c>
      <c r="C161" s="80" t="str">
        <f>IFERROR(VLOOKUP(B161,Listor!$A$6:$B$62,2,FALSE),"")</f>
        <v/>
      </c>
      <c r="D161" s="80" t="str">
        <f>IFERROR(VLOOKUP(B161,Listor!$A$6:$C$62,3,FALSE),"")</f>
        <v/>
      </c>
      <c r="E161" s="64" t="s">
        <v>69</v>
      </c>
      <c r="F161" s="65"/>
      <c r="G161" s="35" t="str">
        <f>IFERROR(VLOOKUP(B161,Listor!$A$6:$G$62,7,FALSE),"")</f>
        <v/>
      </c>
      <c r="H161" s="35" t="str">
        <f>IFERROR(VLOOKUP(B161,Listor!$H$6:$I$24,2,FALSE),"")</f>
        <v/>
      </c>
      <c r="I161" s="35" t="str">
        <f t="shared" si="4"/>
        <v/>
      </c>
      <c r="J161" s="35" t="str">
        <f t="array" ref="J161">IFERROR(INDEX(Listor!$M$6:$M$17,MATCH(Listor!J161&amp;Fossila!E161,Listor!$K$6:$K$17&amp;Listor!$L$6:$L$17,0)),"")</f>
        <v/>
      </c>
      <c r="K161" s="69"/>
    </row>
    <row r="162" spans="2:11" x14ac:dyDescent="0.25">
      <c r="B162" s="68" t="s">
        <v>68</v>
      </c>
      <c r="C162" s="80" t="str">
        <f>IFERROR(VLOOKUP(B162,Listor!$A$6:$B$62,2,FALSE),"")</f>
        <v/>
      </c>
      <c r="D162" s="80" t="str">
        <f>IFERROR(VLOOKUP(B162,Listor!$A$6:$C$62,3,FALSE),"")</f>
        <v/>
      </c>
      <c r="E162" s="64" t="s">
        <v>69</v>
      </c>
      <c r="F162" s="65"/>
      <c r="G162" s="35" t="str">
        <f>IFERROR(VLOOKUP(B162,Listor!$A$6:$G$62,7,FALSE),"")</f>
        <v/>
      </c>
      <c r="H162" s="35" t="str">
        <f>IFERROR(VLOOKUP(B162,Listor!$H$6:$I$24,2,FALSE),"")</f>
        <v/>
      </c>
      <c r="I162" s="35" t="str">
        <f t="shared" si="4"/>
        <v/>
      </c>
      <c r="J162" s="35" t="str">
        <f t="array" ref="J162">IFERROR(INDEX(Listor!$M$6:$M$17,MATCH(Listor!J162&amp;Fossila!E162,Listor!$K$6:$K$17&amp;Listor!$L$6:$L$17,0)),"")</f>
        <v/>
      </c>
      <c r="K162" s="69"/>
    </row>
    <row r="163" spans="2:11" x14ac:dyDescent="0.25">
      <c r="B163" s="68" t="s">
        <v>68</v>
      </c>
      <c r="C163" s="80" t="str">
        <f>IFERROR(VLOOKUP(B163,Listor!$A$6:$B$62,2,FALSE),"")</f>
        <v/>
      </c>
      <c r="D163" s="80" t="str">
        <f>IFERROR(VLOOKUP(B163,Listor!$A$6:$C$62,3,FALSE),"")</f>
        <v/>
      </c>
      <c r="E163" s="64" t="s">
        <v>69</v>
      </c>
      <c r="F163" s="65"/>
      <c r="G163" s="35" t="str">
        <f>IFERROR(VLOOKUP(B163,Listor!$A$6:$G$62,7,FALSE),"")</f>
        <v/>
      </c>
      <c r="H163" s="35" t="str">
        <f>IFERROR(VLOOKUP(B163,Listor!$H$6:$I$24,2,FALSE),"")</f>
        <v/>
      </c>
      <c r="I163" s="35" t="str">
        <f t="shared" si="4"/>
        <v/>
      </c>
      <c r="J163" s="35" t="str">
        <f t="array" ref="J163">IFERROR(INDEX(Listor!$M$6:$M$17,MATCH(Listor!J163&amp;Fossila!E163,Listor!$K$6:$K$17&amp;Listor!$L$6:$L$17,0)),"")</f>
        <v/>
      </c>
      <c r="K163" s="69"/>
    </row>
    <row r="164" spans="2:11" x14ac:dyDescent="0.25">
      <c r="B164" s="68" t="s">
        <v>68</v>
      </c>
      <c r="C164" s="80" t="str">
        <f>IFERROR(VLOOKUP(B164,Listor!$A$6:$B$62,2,FALSE),"")</f>
        <v/>
      </c>
      <c r="D164" s="80" t="str">
        <f>IFERROR(VLOOKUP(B164,Listor!$A$6:$C$62,3,FALSE),"")</f>
        <v/>
      </c>
      <c r="E164" s="64" t="s">
        <v>69</v>
      </c>
      <c r="F164" s="65"/>
      <c r="G164" s="35" t="str">
        <f>IFERROR(VLOOKUP(B164,Listor!$A$6:$G$62,7,FALSE),"")</f>
        <v/>
      </c>
      <c r="H164" s="35" t="str">
        <f>IFERROR(VLOOKUP(B164,Listor!$H$6:$I$24,2,FALSE),"")</f>
        <v/>
      </c>
      <c r="I164" s="35" t="str">
        <f t="shared" si="4"/>
        <v/>
      </c>
      <c r="J164" s="35" t="str">
        <f t="array" ref="J164">IFERROR(INDEX(Listor!$M$6:$M$17,MATCH(Listor!J164&amp;Fossila!E164,Listor!$K$6:$K$17&amp;Listor!$L$6:$L$17,0)),"")</f>
        <v/>
      </c>
      <c r="K164" s="69"/>
    </row>
    <row r="165" spans="2:11" x14ac:dyDescent="0.25">
      <c r="B165" s="68" t="s">
        <v>68</v>
      </c>
      <c r="C165" s="80" t="str">
        <f>IFERROR(VLOOKUP(B165,Listor!$A$6:$B$62,2,FALSE),"")</f>
        <v/>
      </c>
      <c r="D165" s="80" t="str">
        <f>IFERROR(VLOOKUP(B165,Listor!$A$6:$C$62,3,FALSE),"")</f>
        <v/>
      </c>
      <c r="E165" s="64" t="s">
        <v>69</v>
      </c>
      <c r="F165" s="65"/>
      <c r="G165" s="35" t="str">
        <f>IFERROR(VLOOKUP(B165,Listor!$A$6:$G$62,7,FALSE),"")</f>
        <v/>
      </c>
      <c r="H165" s="35" t="str">
        <f>IFERROR(VLOOKUP(B165,Listor!$H$6:$I$24,2,FALSE),"")</f>
        <v/>
      </c>
      <c r="I165" s="35" t="str">
        <f t="shared" si="4"/>
        <v/>
      </c>
      <c r="J165" s="35" t="str">
        <f t="array" ref="J165">IFERROR(INDEX(Listor!$M$6:$M$17,MATCH(Listor!J165&amp;Fossila!E165,Listor!$K$6:$K$17&amp;Listor!$L$6:$L$17,0)),"")</f>
        <v/>
      </c>
      <c r="K165" s="69"/>
    </row>
    <row r="166" spans="2:11" x14ac:dyDescent="0.25">
      <c r="B166" s="68" t="s">
        <v>68</v>
      </c>
      <c r="C166" s="80" t="str">
        <f>IFERROR(VLOOKUP(B166,Listor!$A$6:$B$62,2,FALSE),"")</f>
        <v/>
      </c>
      <c r="D166" s="80" t="str">
        <f>IFERROR(VLOOKUP(B166,Listor!$A$6:$C$62,3,FALSE),"")</f>
        <v/>
      </c>
      <c r="E166" s="64" t="s">
        <v>69</v>
      </c>
      <c r="F166" s="65"/>
      <c r="G166" s="35" t="str">
        <f>IFERROR(VLOOKUP(B166,Listor!$A$6:$G$62,7,FALSE),"")</f>
        <v/>
      </c>
      <c r="H166" s="35" t="str">
        <f>IFERROR(VLOOKUP(B166,Listor!$H$6:$I$24,2,FALSE),"")</f>
        <v/>
      </c>
      <c r="I166" s="35" t="str">
        <f t="shared" si="4"/>
        <v/>
      </c>
      <c r="J166" s="35" t="str">
        <f t="array" ref="J166">IFERROR(INDEX(Listor!$M$6:$M$17,MATCH(Listor!J166&amp;Fossila!E166,Listor!$K$6:$K$17&amp;Listor!$L$6:$L$17,0)),"")</f>
        <v/>
      </c>
      <c r="K166" s="69"/>
    </row>
    <row r="167" spans="2:11" x14ac:dyDescent="0.25">
      <c r="B167" s="68" t="s">
        <v>68</v>
      </c>
      <c r="C167" s="80" t="str">
        <f>IFERROR(VLOOKUP(B167,Listor!$A$6:$B$62,2,FALSE),"")</f>
        <v/>
      </c>
      <c r="D167" s="80" t="str">
        <f>IFERROR(VLOOKUP(B167,Listor!$A$6:$C$62,3,FALSE),"")</f>
        <v/>
      </c>
      <c r="E167" s="64" t="s">
        <v>69</v>
      </c>
      <c r="F167" s="65"/>
      <c r="G167" s="35" t="str">
        <f>IFERROR(VLOOKUP(B167,Listor!$A$6:$G$62,7,FALSE),"")</f>
        <v/>
      </c>
      <c r="H167" s="35" t="str">
        <f>IFERROR(VLOOKUP(B167,Listor!$H$6:$I$24,2,FALSE),"")</f>
        <v/>
      </c>
      <c r="I167" s="35" t="str">
        <f t="shared" si="4"/>
        <v/>
      </c>
      <c r="J167" s="35" t="str">
        <f t="array" ref="J167">IFERROR(INDEX(Listor!$M$6:$M$17,MATCH(Listor!J167&amp;Fossila!E167,Listor!$K$6:$K$17&amp;Listor!$L$6:$L$17,0)),"")</f>
        <v/>
      </c>
      <c r="K167" s="69"/>
    </row>
    <row r="168" spans="2:11" x14ac:dyDescent="0.25">
      <c r="B168" s="68" t="s">
        <v>68</v>
      </c>
      <c r="C168" s="80" t="str">
        <f>IFERROR(VLOOKUP(B168,Listor!$A$6:$B$62,2,FALSE),"")</f>
        <v/>
      </c>
      <c r="D168" s="80" t="str">
        <f>IFERROR(VLOOKUP(B168,Listor!$A$6:$C$62,3,FALSE),"")</f>
        <v/>
      </c>
      <c r="E168" s="64" t="s">
        <v>69</v>
      </c>
      <c r="F168" s="65"/>
      <c r="G168" s="35" t="str">
        <f>IFERROR(VLOOKUP(B168,Listor!$A$6:$G$62,7,FALSE),"")</f>
        <v/>
      </c>
      <c r="H168" s="35" t="str">
        <f>IFERROR(VLOOKUP(B168,Listor!$H$6:$I$24,2,FALSE),"")</f>
        <v/>
      </c>
      <c r="I168" s="35" t="str">
        <f t="shared" si="4"/>
        <v/>
      </c>
      <c r="J168" s="35" t="str">
        <f t="array" ref="J168">IFERROR(INDEX(Listor!$M$6:$M$17,MATCH(Listor!J168&amp;Fossila!E168,Listor!$K$6:$K$17&amp;Listor!$L$6:$L$17,0)),"")</f>
        <v/>
      </c>
      <c r="K168" s="69"/>
    </row>
    <row r="169" spans="2:11" x14ac:dyDescent="0.25">
      <c r="B169" s="68" t="s">
        <v>68</v>
      </c>
      <c r="C169" s="80" t="str">
        <f>IFERROR(VLOOKUP(B169,Listor!$A$6:$B$62,2,FALSE),"")</f>
        <v/>
      </c>
      <c r="D169" s="80" t="str">
        <f>IFERROR(VLOOKUP(B169,Listor!$A$6:$C$62,3,FALSE),"")</f>
        <v/>
      </c>
      <c r="E169" s="64" t="s">
        <v>69</v>
      </c>
      <c r="F169" s="65"/>
      <c r="G169" s="35" t="str">
        <f>IFERROR(VLOOKUP(B169,Listor!$A$6:$G$62,7,FALSE),"")</f>
        <v/>
      </c>
      <c r="H169" s="35" t="str">
        <f>IFERROR(VLOOKUP(B169,Listor!$H$6:$I$24,2,FALSE),"")</f>
        <v/>
      </c>
      <c r="I169" s="35" t="str">
        <f t="shared" si="4"/>
        <v/>
      </c>
      <c r="J169" s="35" t="str">
        <f t="array" ref="J169">IFERROR(INDEX(Listor!$M$6:$M$17,MATCH(Listor!J169&amp;Fossila!E169,Listor!$K$6:$K$17&amp;Listor!$L$6:$L$17,0)),"")</f>
        <v/>
      </c>
      <c r="K169" s="69"/>
    </row>
    <row r="170" spans="2:11" x14ac:dyDescent="0.25">
      <c r="B170" s="68" t="s">
        <v>68</v>
      </c>
      <c r="C170" s="80" t="str">
        <f>IFERROR(VLOOKUP(B170,Listor!$A$6:$B$62,2,FALSE),"")</f>
        <v/>
      </c>
      <c r="D170" s="80" t="str">
        <f>IFERROR(VLOOKUP(B170,Listor!$A$6:$C$62,3,FALSE),"")</f>
        <v/>
      </c>
      <c r="E170" s="64" t="s">
        <v>69</v>
      </c>
      <c r="F170" s="65"/>
      <c r="G170" s="35" t="str">
        <f>IFERROR(VLOOKUP(B170,Listor!$A$6:$G$62,7,FALSE),"")</f>
        <v/>
      </c>
      <c r="H170" s="35" t="str">
        <f>IFERROR(VLOOKUP(B170,Listor!$H$6:$I$24,2,FALSE),"")</f>
        <v/>
      </c>
      <c r="I170" s="35" t="str">
        <f t="shared" si="4"/>
        <v/>
      </c>
      <c r="J170" s="35" t="str">
        <f t="array" ref="J170">IFERROR(INDEX(Listor!$M$6:$M$17,MATCH(Listor!J170&amp;Fossila!E170,Listor!$K$6:$K$17&amp;Listor!$L$6:$L$17,0)),"")</f>
        <v/>
      </c>
      <c r="K170" s="69"/>
    </row>
    <row r="171" spans="2:11" x14ac:dyDescent="0.25">
      <c r="B171" s="68" t="s">
        <v>68</v>
      </c>
      <c r="C171" s="80" t="str">
        <f>IFERROR(VLOOKUP(B171,Listor!$A$6:$B$62,2,FALSE),"")</f>
        <v/>
      </c>
      <c r="D171" s="80" t="str">
        <f>IFERROR(VLOOKUP(B171,Listor!$A$6:$C$62,3,FALSE),"")</f>
        <v/>
      </c>
      <c r="E171" s="64" t="s">
        <v>69</v>
      </c>
      <c r="F171" s="65"/>
      <c r="G171" s="35" t="str">
        <f>IFERROR(VLOOKUP(B171,Listor!$A$6:$G$62,7,FALSE),"")</f>
        <v/>
      </c>
      <c r="H171" s="35" t="str">
        <f>IFERROR(VLOOKUP(B171,Listor!$H$6:$I$24,2,FALSE),"")</f>
        <v/>
      </c>
      <c r="I171" s="35" t="str">
        <f t="shared" si="4"/>
        <v/>
      </c>
      <c r="J171" s="35" t="str">
        <f t="array" ref="J171">IFERROR(INDEX(Listor!$M$6:$M$17,MATCH(Listor!J171&amp;Fossila!E171,Listor!$K$6:$K$17&amp;Listor!$L$6:$L$17,0)),"")</f>
        <v/>
      </c>
      <c r="K171" s="69"/>
    </row>
    <row r="172" spans="2:11" x14ac:dyDescent="0.25">
      <c r="B172" s="68" t="s">
        <v>68</v>
      </c>
      <c r="C172" s="80" t="str">
        <f>IFERROR(VLOOKUP(B172,Listor!$A$6:$B$62,2,FALSE),"")</f>
        <v/>
      </c>
      <c r="D172" s="80" t="str">
        <f>IFERROR(VLOOKUP(B172,Listor!$A$6:$C$62,3,FALSE),"")</f>
        <v/>
      </c>
      <c r="E172" s="64" t="s">
        <v>69</v>
      </c>
      <c r="F172" s="65"/>
      <c r="G172" s="35" t="str">
        <f>IFERROR(VLOOKUP(B172,Listor!$A$6:$G$62,7,FALSE),"")</f>
        <v/>
      </c>
      <c r="H172" s="35" t="str">
        <f>IFERROR(VLOOKUP(B172,Listor!$H$6:$I$24,2,FALSE),"")</f>
        <v/>
      </c>
      <c r="I172" s="35" t="str">
        <f t="shared" si="4"/>
        <v/>
      </c>
      <c r="J172" s="35" t="str">
        <f t="array" ref="J172">IFERROR(INDEX(Listor!$M$6:$M$17,MATCH(Listor!J172&amp;Fossila!E172,Listor!$K$6:$K$17&amp;Listor!$L$6:$L$17,0)),"")</f>
        <v/>
      </c>
      <c r="K172" s="69"/>
    </row>
    <row r="173" spans="2:11" x14ac:dyDescent="0.25">
      <c r="B173" s="68" t="s">
        <v>68</v>
      </c>
      <c r="C173" s="80" t="str">
        <f>IFERROR(VLOOKUP(B173,Listor!$A$6:$B$62,2,FALSE),"")</f>
        <v/>
      </c>
      <c r="D173" s="80" t="str">
        <f>IFERROR(VLOOKUP(B173,Listor!$A$6:$C$62,3,FALSE),"")</f>
        <v/>
      </c>
      <c r="E173" s="64" t="s">
        <v>69</v>
      </c>
      <c r="F173" s="65"/>
      <c r="G173" s="35" t="str">
        <f>IFERROR(VLOOKUP(B173,Listor!$A$6:$G$62,7,FALSE),"")</f>
        <v/>
      </c>
      <c r="H173" s="35" t="str">
        <f>IFERROR(VLOOKUP(B173,Listor!$H$6:$I$24,2,FALSE),"")</f>
        <v/>
      </c>
      <c r="I173" s="35" t="str">
        <f t="shared" si="4"/>
        <v/>
      </c>
      <c r="J173" s="35" t="str">
        <f t="array" ref="J173">IFERROR(INDEX(Listor!$M$6:$M$17,MATCH(Listor!J173&amp;Fossila!E173,Listor!$K$6:$K$17&amp;Listor!$L$6:$L$17,0)),"")</f>
        <v/>
      </c>
      <c r="K173" s="69"/>
    </row>
    <row r="174" spans="2:11" x14ac:dyDescent="0.25">
      <c r="B174" s="68" t="s">
        <v>68</v>
      </c>
      <c r="C174" s="80" t="str">
        <f>IFERROR(VLOOKUP(B174,Listor!$A$6:$B$62,2,FALSE),"")</f>
        <v/>
      </c>
      <c r="D174" s="80" t="str">
        <f>IFERROR(VLOOKUP(B174,Listor!$A$6:$C$62,3,FALSE),"")</f>
        <v/>
      </c>
      <c r="E174" s="64" t="s">
        <v>69</v>
      </c>
      <c r="F174" s="65"/>
      <c r="G174" s="35" t="str">
        <f>IFERROR(VLOOKUP(B174,Listor!$A$6:$G$62,7,FALSE),"")</f>
        <v/>
      </c>
      <c r="H174" s="35" t="str">
        <f>IFERROR(VLOOKUP(B174,Listor!$H$6:$I$24,2,FALSE),"")</f>
        <v/>
      </c>
      <c r="I174" s="35" t="str">
        <f t="shared" si="4"/>
        <v/>
      </c>
      <c r="J174" s="35" t="str">
        <f t="array" ref="J174">IFERROR(INDEX(Listor!$M$6:$M$17,MATCH(Listor!J174&amp;Fossila!E174,Listor!$K$6:$K$17&amp;Listor!$L$6:$L$17,0)),"")</f>
        <v/>
      </c>
      <c r="K174" s="69"/>
    </row>
    <row r="175" spans="2:11" x14ac:dyDescent="0.25">
      <c r="B175" s="68" t="s">
        <v>68</v>
      </c>
      <c r="C175" s="80" t="str">
        <f>IFERROR(VLOOKUP(B175,Listor!$A$6:$B$62,2,FALSE),"")</f>
        <v/>
      </c>
      <c r="D175" s="80" t="str">
        <f>IFERROR(VLOOKUP(B175,Listor!$A$6:$C$62,3,FALSE),"")</f>
        <v/>
      </c>
      <c r="E175" s="64" t="s">
        <v>69</v>
      </c>
      <c r="F175" s="65"/>
      <c r="G175" s="35" t="str">
        <f>IFERROR(VLOOKUP(B175,Listor!$A$6:$G$62,7,FALSE),"")</f>
        <v/>
      </c>
      <c r="H175" s="35" t="str">
        <f>IFERROR(VLOOKUP(B175,Listor!$H$6:$I$24,2,FALSE),"")</f>
        <v/>
      </c>
      <c r="I175" s="35" t="str">
        <f t="shared" si="4"/>
        <v/>
      </c>
      <c r="J175" s="35" t="str">
        <f t="array" ref="J175">IFERROR(INDEX(Listor!$M$6:$M$17,MATCH(Listor!J175&amp;Fossila!E175,Listor!$K$6:$K$17&amp;Listor!$L$6:$L$17,0)),"")</f>
        <v/>
      </c>
      <c r="K175" s="69"/>
    </row>
    <row r="176" spans="2:11" x14ac:dyDescent="0.25">
      <c r="B176" s="68" t="s">
        <v>68</v>
      </c>
      <c r="C176" s="80" t="str">
        <f>IFERROR(VLOOKUP(B176,Listor!$A$6:$B$62,2,FALSE),"")</f>
        <v/>
      </c>
      <c r="D176" s="80" t="str">
        <f>IFERROR(VLOOKUP(B176,Listor!$A$6:$C$62,3,FALSE),"")</f>
        <v/>
      </c>
      <c r="E176" s="64" t="s">
        <v>69</v>
      </c>
      <c r="F176" s="65"/>
      <c r="G176" s="35" t="str">
        <f>IFERROR(VLOOKUP(B176,Listor!$A$6:$G$62,7,FALSE),"")</f>
        <v/>
      </c>
      <c r="H176" s="35" t="str">
        <f>IFERROR(VLOOKUP(B176,Listor!$H$6:$I$24,2,FALSE),"")</f>
        <v/>
      </c>
      <c r="I176" s="35" t="str">
        <f t="shared" si="4"/>
        <v/>
      </c>
      <c r="J176" s="35" t="str">
        <f t="array" ref="J176">IFERROR(INDEX(Listor!$M$6:$M$17,MATCH(Listor!J176&amp;Fossila!E176,Listor!$K$6:$K$17&amp;Listor!$L$6:$L$17,0)),"")</f>
        <v/>
      </c>
      <c r="K176" s="69"/>
    </row>
    <row r="177" spans="2:11" x14ac:dyDescent="0.25">
      <c r="B177" s="68" t="s">
        <v>68</v>
      </c>
      <c r="C177" s="80" t="str">
        <f>IFERROR(VLOOKUP(B177,Listor!$A$6:$B$62,2,FALSE),"")</f>
        <v/>
      </c>
      <c r="D177" s="80" t="str">
        <f>IFERROR(VLOOKUP(B177,Listor!$A$6:$C$62,3,FALSE),"")</f>
        <v/>
      </c>
      <c r="E177" s="64" t="s">
        <v>69</v>
      </c>
      <c r="F177" s="65"/>
      <c r="G177" s="35" t="str">
        <f>IFERROR(VLOOKUP(B177,Listor!$A$6:$G$62,7,FALSE),"")</f>
        <v/>
      </c>
      <c r="H177" s="35" t="str">
        <f>IFERROR(VLOOKUP(B177,Listor!$H$6:$I$24,2,FALSE),"")</f>
        <v/>
      </c>
      <c r="I177" s="35" t="str">
        <f t="shared" si="4"/>
        <v/>
      </c>
      <c r="J177" s="35" t="str">
        <f t="array" ref="J177">IFERROR(INDEX(Listor!$M$6:$M$17,MATCH(Listor!J177&amp;Fossila!E177,Listor!$K$6:$K$17&amp;Listor!$L$6:$L$17,0)),"")</f>
        <v/>
      </c>
      <c r="K177" s="69"/>
    </row>
    <row r="178" spans="2:11" x14ac:dyDescent="0.25">
      <c r="B178" s="68" t="s">
        <v>68</v>
      </c>
      <c r="C178" s="80" t="str">
        <f>IFERROR(VLOOKUP(B178,Listor!$A$6:$B$62,2,FALSE),"")</f>
        <v/>
      </c>
      <c r="D178" s="80" t="str">
        <f>IFERROR(VLOOKUP(B178,Listor!$A$6:$C$62,3,FALSE),"")</f>
        <v/>
      </c>
      <c r="E178" s="64" t="s">
        <v>69</v>
      </c>
      <c r="F178" s="65"/>
      <c r="G178" s="35" t="str">
        <f>IFERROR(VLOOKUP(B178,Listor!$A$6:$G$62,7,FALSE),"")</f>
        <v/>
      </c>
      <c r="H178" s="35" t="str">
        <f>IFERROR(VLOOKUP(B178,Listor!$H$6:$I$24,2,FALSE),"")</f>
        <v/>
      </c>
      <c r="I178" s="35" t="str">
        <f t="shared" si="4"/>
        <v/>
      </c>
      <c r="J178" s="35" t="str">
        <f t="array" ref="J178">IFERROR(INDEX(Listor!$M$6:$M$17,MATCH(Listor!J178&amp;Fossila!E178,Listor!$K$6:$K$17&amp;Listor!$L$6:$L$17,0)),"")</f>
        <v/>
      </c>
      <c r="K178" s="69"/>
    </row>
    <row r="179" spans="2:11" x14ac:dyDescent="0.25">
      <c r="B179" s="68" t="s">
        <v>68</v>
      </c>
      <c r="C179" s="80" t="str">
        <f>IFERROR(VLOOKUP(B179,Listor!$A$6:$B$62,2,FALSE),"")</f>
        <v/>
      </c>
      <c r="D179" s="80" t="str">
        <f>IFERROR(VLOOKUP(B179,Listor!$A$6:$C$62,3,FALSE),"")</f>
        <v/>
      </c>
      <c r="E179" s="64" t="s">
        <v>69</v>
      </c>
      <c r="F179" s="65"/>
      <c r="G179" s="35" t="str">
        <f>IFERROR(VLOOKUP(B179,Listor!$A$6:$G$62,7,FALSE),"")</f>
        <v/>
      </c>
      <c r="H179" s="35" t="str">
        <f>IFERROR(VLOOKUP(B179,Listor!$H$6:$I$24,2,FALSE),"")</f>
        <v/>
      </c>
      <c r="I179" s="35" t="str">
        <f t="shared" si="4"/>
        <v/>
      </c>
      <c r="J179" s="35" t="str">
        <f t="array" ref="J179">IFERROR(INDEX(Listor!$M$6:$M$17,MATCH(Listor!J179&amp;Fossila!E179,Listor!$K$6:$K$17&amp;Listor!$L$6:$L$17,0)),"")</f>
        <v/>
      </c>
      <c r="K179" s="69"/>
    </row>
    <row r="180" spans="2:11" x14ac:dyDescent="0.25">
      <c r="B180" s="68" t="s">
        <v>68</v>
      </c>
      <c r="C180" s="80" t="str">
        <f>IFERROR(VLOOKUP(B180,Listor!$A$6:$B$62,2,FALSE),"")</f>
        <v/>
      </c>
      <c r="D180" s="80" t="str">
        <f>IFERROR(VLOOKUP(B180,Listor!$A$6:$C$62,3,FALSE),"")</f>
        <v/>
      </c>
      <c r="E180" s="64" t="s">
        <v>69</v>
      </c>
      <c r="F180" s="65"/>
      <c r="G180" s="35" t="str">
        <f>IFERROR(VLOOKUP(B180,Listor!$A$6:$G$62,7,FALSE),"")</f>
        <v/>
      </c>
      <c r="H180" s="35" t="str">
        <f>IFERROR(VLOOKUP(B180,Listor!$H$6:$I$24,2,FALSE),"")</f>
        <v/>
      </c>
      <c r="I180" s="35" t="str">
        <f t="shared" si="4"/>
        <v/>
      </c>
      <c r="J180" s="35" t="str">
        <f t="array" ref="J180">IFERROR(INDEX(Listor!$M$6:$M$17,MATCH(Listor!J180&amp;Fossila!E180,Listor!$K$6:$K$17&amp;Listor!$L$6:$L$17,0)),"")</f>
        <v/>
      </c>
      <c r="K180" s="69"/>
    </row>
    <row r="181" spans="2:11" x14ac:dyDescent="0.25">
      <c r="B181" s="68" t="s">
        <v>68</v>
      </c>
      <c r="C181" s="80" t="str">
        <f>IFERROR(VLOOKUP(B181,Listor!$A$6:$B$62,2,FALSE),"")</f>
        <v/>
      </c>
      <c r="D181" s="80" t="str">
        <f>IFERROR(VLOOKUP(B181,Listor!$A$6:$C$62,3,FALSE),"")</f>
        <v/>
      </c>
      <c r="E181" s="64" t="s">
        <v>69</v>
      </c>
      <c r="F181" s="65"/>
      <c r="G181" s="35" t="str">
        <f>IFERROR(VLOOKUP(B181,Listor!$A$6:$G$62,7,FALSE),"")</f>
        <v/>
      </c>
      <c r="H181" s="35" t="str">
        <f>IFERROR(VLOOKUP(B181,Listor!$H$6:$I$24,2,FALSE),"")</f>
        <v/>
      </c>
      <c r="I181" s="35" t="str">
        <f t="shared" si="4"/>
        <v/>
      </c>
      <c r="J181" s="35" t="str">
        <f t="array" ref="J181">IFERROR(INDEX(Listor!$M$6:$M$17,MATCH(Listor!J181&amp;Fossila!E181,Listor!$K$6:$K$17&amp;Listor!$L$6:$L$17,0)),"")</f>
        <v/>
      </c>
      <c r="K181" s="69"/>
    </row>
    <row r="182" spans="2:11" x14ac:dyDescent="0.25">
      <c r="B182" s="68" t="s">
        <v>68</v>
      </c>
      <c r="C182" s="80" t="str">
        <f>IFERROR(VLOOKUP(B182,Listor!$A$6:$B$62,2,FALSE),"")</f>
        <v/>
      </c>
      <c r="D182" s="80" t="str">
        <f>IFERROR(VLOOKUP(B182,Listor!$A$6:$C$62,3,FALSE),"")</f>
        <v/>
      </c>
      <c r="E182" s="64" t="s">
        <v>69</v>
      </c>
      <c r="F182" s="65"/>
      <c r="G182" s="35" t="str">
        <f>IFERROR(VLOOKUP(B182,Listor!$A$6:$G$62,7,FALSE),"")</f>
        <v/>
      </c>
      <c r="H182" s="35" t="str">
        <f>IFERROR(VLOOKUP(B182,Listor!$H$6:$I$24,2,FALSE),"")</f>
        <v/>
      </c>
      <c r="I182" s="35" t="str">
        <f t="shared" si="4"/>
        <v/>
      </c>
      <c r="J182" s="35" t="str">
        <f t="array" ref="J182">IFERROR(INDEX(Listor!$M$6:$M$17,MATCH(Listor!J182&amp;Fossila!E182,Listor!$K$6:$K$17&amp;Listor!$L$6:$L$17,0)),"")</f>
        <v/>
      </c>
      <c r="K182" s="69"/>
    </row>
    <row r="183" spans="2:11" x14ac:dyDescent="0.25">
      <c r="B183" s="68" t="s">
        <v>68</v>
      </c>
      <c r="C183" s="80" t="str">
        <f>IFERROR(VLOOKUP(B183,Listor!$A$6:$B$62,2,FALSE),"")</f>
        <v/>
      </c>
      <c r="D183" s="80" t="str">
        <f>IFERROR(VLOOKUP(B183,Listor!$A$6:$C$62,3,FALSE),"")</f>
        <v/>
      </c>
      <c r="E183" s="64" t="s">
        <v>69</v>
      </c>
      <c r="F183" s="65"/>
      <c r="G183" s="35" t="str">
        <f>IFERROR(VLOOKUP(B183,Listor!$A$6:$G$62,7,FALSE),"")</f>
        <v/>
      </c>
      <c r="H183" s="35" t="str">
        <f>IFERROR(VLOOKUP(B183,Listor!$H$6:$I$24,2,FALSE),"")</f>
        <v/>
      </c>
      <c r="I183" s="35" t="str">
        <f t="shared" si="4"/>
        <v/>
      </c>
      <c r="J183" s="35" t="str">
        <f t="array" ref="J183">IFERROR(INDEX(Listor!$M$6:$M$17,MATCH(Listor!J183&amp;Fossila!E183,Listor!$K$6:$K$17&amp;Listor!$L$6:$L$17,0)),"")</f>
        <v/>
      </c>
      <c r="K183" s="69"/>
    </row>
    <row r="184" spans="2:11" x14ac:dyDescent="0.25">
      <c r="B184" s="68" t="s">
        <v>68</v>
      </c>
      <c r="C184" s="80" t="str">
        <f>IFERROR(VLOOKUP(B184,Listor!$A$6:$B$62,2,FALSE),"")</f>
        <v/>
      </c>
      <c r="D184" s="80" t="str">
        <f>IFERROR(VLOOKUP(B184,Listor!$A$6:$C$62,3,FALSE),"")</f>
        <v/>
      </c>
      <c r="E184" s="64" t="s">
        <v>69</v>
      </c>
      <c r="F184" s="65"/>
      <c r="G184" s="35" t="str">
        <f>IFERROR(VLOOKUP(B184,Listor!$A$6:$G$62,7,FALSE),"")</f>
        <v/>
      </c>
      <c r="H184" s="35" t="str">
        <f>IFERROR(VLOOKUP(B184,Listor!$H$6:$I$24,2,FALSE),"")</f>
        <v/>
      </c>
      <c r="I184" s="35" t="str">
        <f t="shared" si="4"/>
        <v/>
      </c>
      <c r="J184" s="35" t="str">
        <f t="array" ref="J184">IFERROR(INDEX(Listor!$M$6:$M$17,MATCH(Listor!J184&amp;Fossila!E184,Listor!$K$6:$K$17&amp;Listor!$L$6:$L$17,0)),"")</f>
        <v/>
      </c>
      <c r="K184" s="69"/>
    </row>
    <row r="185" spans="2:11" x14ac:dyDescent="0.25">
      <c r="B185" s="68" t="s">
        <v>68</v>
      </c>
      <c r="C185" s="80" t="str">
        <f>IFERROR(VLOOKUP(B185,Listor!$A$6:$B$62,2,FALSE),"")</f>
        <v/>
      </c>
      <c r="D185" s="80" t="str">
        <f>IFERROR(VLOOKUP(B185,Listor!$A$6:$C$62,3,FALSE),"")</f>
        <v/>
      </c>
      <c r="E185" s="64" t="s">
        <v>69</v>
      </c>
      <c r="F185" s="65"/>
      <c r="G185" s="35" t="str">
        <f>IFERROR(VLOOKUP(B185,Listor!$A$6:$G$62,7,FALSE),"")</f>
        <v/>
      </c>
      <c r="H185" s="35" t="str">
        <f>IFERROR(VLOOKUP(B185,Listor!$H$6:$I$24,2,FALSE),"")</f>
        <v/>
      </c>
      <c r="I185" s="35" t="str">
        <f t="shared" si="4"/>
        <v/>
      </c>
      <c r="J185" s="35" t="str">
        <f t="array" ref="J185">IFERROR(INDEX(Listor!$M$6:$M$17,MATCH(Listor!J185&amp;Fossila!E185,Listor!$K$6:$K$17&amp;Listor!$L$6:$L$17,0)),"")</f>
        <v/>
      </c>
      <c r="K185" s="69"/>
    </row>
    <row r="186" spans="2:11" x14ac:dyDescent="0.25">
      <c r="B186" s="68" t="s">
        <v>68</v>
      </c>
      <c r="C186" s="80" t="str">
        <f>IFERROR(VLOOKUP(B186,Listor!$A$6:$B$62,2,FALSE),"")</f>
        <v/>
      </c>
      <c r="D186" s="80" t="str">
        <f>IFERROR(VLOOKUP(B186,Listor!$A$6:$C$62,3,FALSE),"")</f>
        <v/>
      </c>
      <c r="E186" s="64" t="s">
        <v>69</v>
      </c>
      <c r="F186" s="65"/>
      <c r="G186" s="35" t="str">
        <f>IFERROR(VLOOKUP(B186,Listor!$A$6:$G$62,7,FALSE),"")</f>
        <v/>
      </c>
      <c r="H186" s="35" t="str">
        <f>IFERROR(VLOOKUP(B186,Listor!$H$6:$I$24,2,FALSE),"")</f>
        <v/>
      </c>
      <c r="I186" s="35" t="str">
        <f t="shared" si="4"/>
        <v/>
      </c>
      <c r="J186" s="35" t="str">
        <f t="array" ref="J186">IFERROR(INDEX(Listor!$M$6:$M$17,MATCH(Listor!J186&amp;Fossila!E186,Listor!$K$6:$K$17&amp;Listor!$L$6:$L$17,0)),"")</f>
        <v/>
      </c>
      <c r="K186" s="69"/>
    </row>
    <row r="187" spans="2:11" x14ac:dyDescent="0.25">
      <c r="B187" s="68" t="s">
        <v>68</v>
      </c>
      <c r="C187" s="80" t="str">
        <f>IFERROR(VLOOKUP(B187,Listor!$A$6:$B$62,2,FALSE),"")</f>
        <v/>
      </c>
      <c r="D187" s="80" t="str">
        <f>IFERROR(VLOOKUP(B187,Listor!$A$6:$C$62,3,FALSE),"")</f>
        <v/>
      </c>
      <c r="E187" s="64" t="s">
        <v>69</v>
      </c>
      <c r="F187" s="65"/>
      <c r="G187" s="35" t="str">
        <f>IFERROR(VLOOKUP(B187,Listor!$A$6:$G$62,7,FALSE),"")</f>
        <v/>
      </c>
      <c r="H187" s="35" t="str">
        <f>IFERROR(VLOOKUP(B187,Listor!$H$6:$I$24,2,FALSE),"")</f>
        <v/>
      </c>
      <c r="I187" s="35" t="str">
        <f t="shared" si="4"/>
        <v/>
      </c>
      <c r="J187" s="35" t="str">
        <f t="array" ref="J187">IFERROR(INDEX(Listor!$M$6:$M$17,MATCH(Listor!J187&amp;Fossila!E187,Listor!$K$6:$K$17&amp;Listor!$L$6:$L$17,0)),"")</f>
        <v/>
      </c>
      <c r="K187" s="69"/>
    </row>
    <row r="188" spans="2:11" x14ac:dyDescent="0.25">
      <c r="B188" s="68" t="s">
        <v>68</v>
      </c>
      <c r="C188" s="80" t="str">
        <f>IFERROR(VLOOKUP(B188,Listor!$A$6:$B$62,2,FALSE),"")</f>
        <v/>
      </c>
      <c r="D188" s="80" t="str">
        <f>IFERROR(VLOOKUP(B188,Listor!$A$6:$C$62,3,FALSE),"")</f>
        <v/>
      </c>
      <c r="E188" s="64" t="s">
        <v>69</v>
      </c>
      <c r="F188" s="65"/>
      <c r="G188" s="35" t="str">
        <f>IFERROR(VLOOKUP(B188,Listor!$A$6:$G$62,7,FALSE),"")</f>
        <v/>
      </c>
      <c r="H188" s="35" t="str">
        <f>IFERROR(VLOOKUP(B188,Listor!$H$6:$I$24,2,FALSE),"")</f>
        <v/>
      </c>
      <c r="I188" s="35" t="str">
        <f t="shared" si="4"/>
        <v/>
      </c>
      <c r="J188" s="35" t="str">
        <f t="array" ref="J188">IFERROR(INDEX(Listor!$M$6:$M$17,MATCH(Listor!J188&amp;Fossila!E188,Listor!$K$6:$K$17&amp;Listor!$L$6:$L$17,0)),"")</f>
        <v/>
      </c>
      <c r="K188" s="69"/>
    </row>
    <row r="189" spans="2:11" x14ac:dyDescent="0.25">
      <c r="B189" s="68" t="s">
        <v>68</v>
      </c>
      <c r="C189" s="80" t="str">
        <f>IFERROR(VLOOKUP(B189,Listor!$A$6:$B$62,2,FALSE),"")</f>
        <v/>
      </c>
      <c r="D189" s="80" t="str">
        <f>IFERROR(VLOOKUP(B189,Listor!$A$6:$C$62,3,FALSE),"")</f>
        <v/>
      </c>
      <c r="E189" s="64" t="s">
        <v>69</v>
      </c>
      <c r="F189" s="65"/>
      <c r="G189" s="35" t="str">
        <f>IFERROR(VLOOKUP(B189,Listor!$A$6:$G$62,7,FALSE),"")</f>
        <v/>
      </c>
      <c r="H189" s="35" t="str">
        <f>IFERROR(VLOOKUP(B189,Listor!$H$6:$I$24,2,FALSE),"")</f>
        <v/>
      </c>
      <c r="I189" s="35" t="str">
        <f t="shared" si="4"/>
        <v/>
      </c>
      <c r="J189" s="35" t="str">
        <f t="array" ref="J189">IFERROR(INDEX(Listor!$M$6:$M$17,MATCH(Listor!J189&amp;Fossila!E189,Listor!$K$6:$K$17&amp;Listor!$L$6:$L$17,0)),"")</f>
        <v/>
      </c>
      <c r="K189" s="69"/>
    </row>
    <row r="190" spans="2:11" x14ac:dyDescent="0.25">
      <c r="B190" s="68" t="s">
        <v>68</v>
      </c>
      <c r="C190" s="80" t="str">
        <f>IFERROR(VLOOKUP(B190,Listor!$A$6:$B$62,2,FALSE),"")</f>
        <v/>
      </c>
      <c r="D190" s="80" t="str">
        <f>IFERROR(VLOOKUP(B190,Listor!$A$6:$C$62,3,FALSE),"")</f>
        <v/>
      </c>
      <c r="E190" s="64" t="s">
        <v>69</v>
      </c>
      <c r="F190" s="65"/>
      <c r="G190" s="35" t="str">
        <f>IFERROR(VLOOKUP(B190,Listor!$A$6:$G$62,7,FALSE),"")</f>
        <v/>
      </c>
      <c r="H190" s="35" t="str">
        <f>IFERROR(VLOOKUP(B190,Listor!$H$6:$I$24,2,FALSE),"")</f>
        <v/>
      </c>
      <c r="I190" s="35" t="str">
        <f t="shared" si="4"/>
        <v/>
      </c>
      <c r="J190" s="35" t="str">
        <f t="array" ref="J190">IFERROR(INDEX(Listor!$M$6:$M$17,MATCH(Listor!J190&amp;Fossila!E190,Listor!$K$6:$K$17&amp;Listor!$L$6:$L$17,0)),"")</f>
        <v/>
      </c>
      <c r="K190" s="69"/>
    </row>
    <row r="191" spans="2:11" x14ac:dyDescent="0.25">
      <c r="B191" s="68" t="s">
        <v>68</v>
      </c>
      <c r="C191" s="80" t="str">
        <f>IFERROR(VLOOKUP(B191,Listor!$A$6:$B$62,2,FALSE),"")</f>
        <v/>
      </c>
      <c r="D191" s="80" t="str">
        <f>IFERROR(VLOOKUP(B191,Listor!$A$6:$C$62,3,FALSE),"")</f>
        <v/>
      </c>
      <c r="E191" s="64" t="s">
        <v>69</v>
      </c>
      <c r="F191" s="65"/>
      <c r="G191" s="35" t="str">
        <f>IFERROR(VLOOKUP(B191,Listor!$A$6:$G$62,7,FALSE),"")</f>
        <v/>
      </c>
      <c r="H191" s="35" t="str">
        <f>IFERROR(VLOOKUP(B191,Listor!$H$6:$I$24,2,FALSE),"")</f>
        <v/>
      </c>
      <c r="I191" s="35" t="str">
        <f t="shared" si="4"/>
        <v/>
      </c>
      <c r="J191" s="35" t="str">
        <f t="array" ref="J191">IFERROR(INDEX(Listor!$M$6:$M$17,MATCH(Listor!J191&amp;Fossila!E191,Listor!$K$6:$K$17&amp;Listor!$L$6:$L$17,0)),"")</f>
        <v/>
      </c>
      <c r="K191" s="69"/>
    </row>
    <row r="192" spans="2:11" x14ac:dyDescent="0.25">
      <c r="B192" s="68" t="s">
        <v>68</v>
      </c>
      <c r="C192" s="80" t="str">
        <f>IFERROR(VLOOKUP(B192,Listor!$A$6:$B$62,2,FALSE),"")</f>
        <v/>
      </c>
      <c r="D192" s="80" t="str">
        <f>IFERROR(VLOOKUP(B192,Listor!$A$6:$C$62,3,FALSE),"")</f>
        <v/>
      </c>
      <c r="E192" s="64" t="s">
        <v>69</v>
      </c>
      <c r="F192" s="65"/>
      <c r="G192" s="35" t="str">
        <f>IFERROR(VLOOKUP(B192,Listor!$A$6:$G$62,7,FALSE),"")</f>
        <v/>
      </c>
      <c r="H192" s="35" t="str">
        <f>IFERROR(VLOOKUP(B192,Listor!$H$6:$I$24,2,FALSE),"")</f>
        <v/>
      </c>
      <c r="I192" s="35" t="str">
        <f t="shared" si="4"/>
        <v/>
      </c>
      <c r="J192" s="35" t="str">
        <f t="array" ref="J192">IFERROR(INDEX(Listor!$M$6:$M$17,MATCH(Listor!J192&amp;Fossila!E192,Listor!$K$6:$K$17&amp;Listor!$L$6:$L$17,0)),"")</f>
        <v/>
      </c>
      <c r="K192" s="69"/>
    </row>
    <row r="193" spans="2:11" x14ac:dyDescent="0.25">
      <c r="B193" s="68" t="s">
        <v>68</v>
      </c>
      <c r="C193" s="80" t="str">
        <f>IFERROR(VLOOKUP(B193,Listor!$A$6:$B$62,2,FALSE),"")</f>
        <v/>
      </c>
      <c r="D193" s="80" t="str">
        <f>IFERROR(VLOOKUP(B193,Listor!$A$6:$C$62,3,FALSE),"")</f>
        <v/>
      </c>
      <c r="E193" s="64" t="s">
        <v>69</v>
      </c>
      <c r="F193" s="65"/>
      <c r="G193" s="35" t="str">
        <f>IFERROR(VLOOKUP(B193,Listor!$A$6:$G$62,7,FALSE),"")</f>
        <v/>
      </c>
      <c r="H193" s="35" t="str">
        <f>IFERROR(VLOOKUP(B193,Listor!$H$6:$I$24,2,FALSE),"")</f>
        <v/>
      </c>
      <c r="I193" s="35" t="str">
        <f t="shared" si="4"/>
        <v/>
      </c>
      <c r="J193" s="35" t="str">
        <f t="array" ref="J193">IFERROR(INDEX(Listor!$M$6:$M$17,MATCH(Listor!J193&amp;Fossila!E193,Listor!$K$6:$K$17&amp;Listor!$L$6:$L$17,0)),"")</f>
        <v/>
      </c>
      <c r="K193" s="69"/>
    </row>
    <row r="194" spans="2:11" x14ac:dyDescent="0.25">
      <c r="B194" s="68" t="s">
        <v>68</v>
      </c>
      <c r="C194" s="80" t="str">
        <f>IFERROR(VLOOKUP(B194,Listor!$A$6:$B$62,2,FALSE),"")</f>
        <v/>
      </c>
      <c r="D194" s="80" t="str">
        <f>IFERROR(VLOOKUP(B194,Listor!$A$6:$C$62,3,FALSE),"")</f>
        <v/>
      </c>
      <c r="E194" s="64" t="s">
        <v>69</v>
      </c>
      <c r="F194" s="65"/>
      <c r="G194" s="35" t="str">
        <f>IFERROR(VLOOKUP(B194,Listor!$A$6:$G$62,7,FALSE),"")</f>
        <v/>
      </c>
      <c r="H194" s="35" t="str">
        <f>IFERROR(VLOOKUP(B194,Listor!$H$6:$I$24,2,FALSE),"")</f>
        <v/>
      </c>
      <c r="I194" s="35" t="str">
        <f t="shared" si="4"/>
        <v/>
      </c>
      <c r="J194" s="35" t="str">
        <f t="array" ref="J194">IFERROR(INDEX(Listor!$M$6:$M$17,MATCH(Listor!J194&amp;Fossila!E194,Listor!$K$6:$K$17&amp;Listor!$L$6:$L$17,0)),"")</f>
        <v/>
      </c>
      <c r="K194" s="69"/>
    </row>
    <row r="195" spans="2:11" x14ac:dyDescent="0.25">
      <c r="B195" s="68" t="s">
        <v>68</v>
      </c>
      <c r="C195" s="80" t="str">
        <f>IFERROR(VLOOKUP(B195,Listor!$A$6:$B$62,2,FALSE),"")</f>
        <v/>
      </c>
      <c r="D195" s="80" t="str">
        <f>IFERROR(VLOOKUP(B195,Listor!$A$6:$C$62,3,FALSE),"")</f>
        <v/>
      </c>
      <c r="E195" s="64" t="s">
        <v>69</v>
      </c>
      <c r="F195" s="65"/>
      <c r="G195" s="35" t="str">
        <f>IFERROR(VLOOKUP(B195,Listor!$A$6:$G$62,7,FALSE),"")</f>
        <v/>
      </c>
      <c r="H195" s="35" t="str">
        <f>IFERROR(VLOOKUP(B195,Listor!$H$6:$I$24,2,FALSE),"")</f>
        <v/>
      </c>
      <c r="I195" s="35" t="str">
        <f t="shared" si="4"/>
        <v/>
      </c>
      <c r="J195" s="35" t="str">
        <f t="array" ref="J195">IFERROR(INDEX(Listor!$M$6:$M$17,MATCH(Listor!J195&amp;Fossila!E195,Listor!$K$6:$K$17&amp;Listor!$L$6:$L$17,0)),"")</f>
        <v/>
      </c>
      <c r="K195" s="69"/>
    </row>
    <row r="196" spans="2:11" x14ac:dyDescent="0.25">
      <c r="B196" s="68" t="s">
        <v>68</v>
      </c>
      <c r="C196" s="80" t="str">
        <f>IFERROR(VLOOKUP(B196,Listor!$A$6:$B$62,2,FALSE),"")</f>
        <v/>
      </c>
      <c r="D196" s="80" t="str">
        <f>IFERROR(VLOOKUP(B196,Listor!$A$6:$C$62,3,FALSE),"")</f>
        <v/>
      </c>
      <c r="E196" s="64" t="s">
        <v>69</v>
      </c>
      <c r="F196" s="65"/>
      <c r="G196" s="35" t="str">
        <f>IFERROR(VLOOKUP(B196,Listor!$A$6:$G$62,7,FALSE),"")</f>
        <v/>
      </c>
      <c r="H196" s="35" t="str">
        <f>IFERROR(VLOOKUP(B196,Listor!$H$6:$I$24,2,FALSE),"")</f>
        <v/>
      </c>
      <c r="I196" s="35" t="str">
        <f t="shared" si="4"/>
        <v/>
      </c>
      <c r="J196" s="35" t="str">
        <f t="array" ref="J196">IFERROR(INDEX(Listor!$M$6:$M$17,MATCH(Listor!J196&amp;Fossila!E196,Listor!$K$6:$K$17&amp;Listor!$L$6:$L$17,0)),"")</f>
        <v/>
      </c>
      <c r="K196" s="69"/>
    </row>
    <row r="197" spans="2:11" x14ac:dyDescent="0.25">
      <c r="B197" s="68" t="s">
        <v>68</v>
      </c>
      <c r="C197" s="80" t="str">
        <f>IFERROR(VLOOKUP(B197,Listor!$A$6:$B$62,2,FALSE),"")</f>
        <v/>
      </c>
      <c r="D197" s="80" t="str">
        <f>IFERROR(VLOOKUP(B197,Listor!$A$6:$C$62,3,FALSE),"")</f>
        <v/>
      </c>
      <c r="E197" s="64" t="s">
        <v>69</v>
      </c>
      <c r="F197" s="65"/>
      <c r="G197" s="35" t="str">
        <f>IFERROR(VLOOKUP(B197,Listor!$A$6:$G$62,7,FALSE),"")</f>
        <v/>
      </c>
      <c r="H197" s="35" t="str">
        <f>IFERROR(VLOOKUP(B197,Listor!$H$6:$I$24,2,FALSE),"")</f>
        <v/>
      </c>
      <c r="I197" s="35" t="str">
        <f t="shared" si="4"/>
        <v/>
      </c>
      <c r="J197" s="35" t="str">
        <f t="array" ref="J197">IFERROR(INDEX(Listor!$M$6:$M$17,MATCH(Listor!J197&amp;Fossila!E197,Listor!$K$6:$K$17&amp;Listor!$L$6:$L$17,0)),"")</f>
        <v/>
      </c>
      <c r="K197" s="69"/>
    </row>
    <row r="198" spans="2:11" x14ac:dyDescent="0.25">
      <c r="B198" s="68" t="s">
        <v>68</v>
      </c>
      <c r="C198" s="80" t="str">
        <f>IFERROR(VLOOKUP(B198,Listor!$A$6:$B$62,2,FALSE),"")</f>
        <v/>
      </c>
      <c r="D198" s="80" t="str">
        <f>IFERROR(VLOOKUP(B198,Listor!$A$6:$C$62,3,FALSE),"")</f>
        <v/>
      </c>
      <c r="E198" s="64" t="s">
        <v>69</v>
      </c>
      <c r="F198" s="65"/>
      <c r="G198" s="35" t="str">
        <f>IFERROR(VLOOKUP(B198,Listor!$A$6:$G$62,7,FALSE),"")</f>
        <v/>
      </c>
      <c r="H198" s="35" t="str">
        <f>IFERROR(VLOOKUP(B198,Listor!$H$6:$I$24,2,FALSE),"")</f>
        <v/>
      </c>
      <c r="I198" s="35" t="str">
        <f t="shared" ref="I198:I204" si="5">IFERROR(H198*F198,"")</f>
        <v/>
      </c>
      <c r="J198" s="35" t="str">
        <f t="array" ref="J198">IFERROR(INDEX(Listor!$M$6:$M$17,MATCH(Listor!J198&amp;Fossila!E198,Listor!$K$6:$K$17&amp;Listor!$L$6:$L$17,0)),"")</f>
        <v/>
      </c>
      <c r="K198" s="69"/>
    </row>
    <row r="199" spans="2:11" x14ac:dyDescent="0.25">
      <c r="B199" s="68" t="s">
        <v>68</v>
      </c>
      <c r="C199" s="80" t="str">
        <f>IFERROR(VLOOKUP(B199,Listor!$A$6:$B$62,2,FALSE),"")</f>
        <v/>
      </c>
      <c r="D199" s="80" t="str">
        <f>IFERROR(VLOOKUP(B199,Listor!$A$6:$C$62,3,FALSE),"")</f>
        <v/>
      </c>
      <c r="E199" s="64" t="s">
        <v>69</v>
      </c>
      <c r="F199" s="65"/>
      <c r="G199" s="35" t="str">
        <f>IFERROR(VLOOKUP(B199,Listor!$A$6:$G$62,7,FALSE),"")</f>
        <v/>
      </c>
      <c r="H199" s="35" t="str">
        <f>IFERROR(VLOOKUP(B199,Listor!$H$6:$I$24,2,FALSE),"")</f>
        <v/>
      </c>
      <c r="I199" s="35" t="str">
        <f t="shared" si="5"/>
        <v/>
      </c>
      <c r="J199" s="35" t="str">
        <f t="array" ref="J199">IFERROR(INDEX(Listor!$M$6:$M$17,MATCH(Listor!J199&amp;Fossila!E199,Listor!$K$6:$K$17&amp;Listor!$L$6:$L$17,0)),"")</f>
        <v/>
      </c>
      <c r="K199" s="69"/>
    </row>
    <row r="200" spans="2:11" x14ac:dyDescent="0.25">
      <c r="B200" s="68" t="s">
        <v>68</v>
      </c>
      <c r="C200" s="80" t="str">
        <f>IFERROR(VLOOKUP(B200,Listor!$A$6:$B$62,2,FALSE),"")</f>
        <v/>
      </c>
      <c r="D200" s="80" t="str">
        <f>IFERROR(VLOOKUP(B200,Listor!$A$6:$C$62,3,FALSE),"")</f>
        <v/>
      </c>
      <c r="E200" s="64" t="s">
        <v>69</v>
      </c>
      <c r="F200" s="65"/>
      <c r="G200" s="35" t="str">
        <f>IFERROR(VLOOKUP(B200,Listor!$A$6:$G$62,7,FALSE),"")</f>
        <v/>
      </c>
      <c r="H200" s="35" t="str">
        <f>IFERROR(VLOOKUP(B200,Listor!$H$6:$I$24,2,FALSE),"")</f>
        <v/>
      </c>
      <c r="I200" s="35" t="str">
        <f t="shared" si="5"/>
        <v/>
      </c>
      <c r="J200" s="35" t="str">
        <f t="array" ref="J200">IFERROR(INDEX(Listor!$M$6:$M$17,MATCH(Listor!J200&amp;Fossila!E200,Listor!$K$6:$K$17&amp;Listor!$L$6:$L$17,0)),"")</f>
        <v/>
      </c>
      <c r="K200" s="69"/>
    </row>
    <row r="201" spans="2:11" x14ac:dyDescent="0.25">
      <c r="B201" s="68" t="s">
        <v>68</v>
      </c>
      <c r="C201" s="80" t="str">
        <f>IFERROR(VLOOKUP(B201,Listor!$A$6:$B$62,2,FALSE),"")</f>
        <v/>
      </c>
      <c r="D201" s="80" t="str">
        <f>IFERROR(VLOOKUP(B201,Listor!$A$6:$C$62,3,FALSE),"")</f>
        <v/>
      </c>
      <c r="E201" s="64" t="s">
        <v>69</v>
      </c>
      <c r="F201" s="65"/>
      <c r="G201" s="35" t="str">
        <f>IFERROR(VLOOKUP(B201,Listor!$A$6:$G$62,7,FALSE),"")</f>
        <v/>
      </c>
      <c r="H201" s="35" t="str">
        <f>IFERROR(VLOOKUP(B201,Listor!$H$6:$I$24,2,FALSE),"")</f>
        <v/>
      </c>
      <c r="I201" s="35" t="str">
        <f t="shared" si="5"/>
        <v/>
      </c>
      <c r="J201" s="35" t="str">
        <f t="array" ref="J201">IFERROR(INDEX(Listor!$M$6:$M$17,MATCH(Listor!J201&amp;Fossila!E201,Listor!$K$6:$K$17&amp;Listor!$L$6:$L$17,0)),"")</f>
        <v/>
      </c>
      <c r="K201" s="69"/>
    </row>
    <row r="202" spans="2:11" x14ac:dyDescent="0.25">
      <c r="B202" s="68" t="s">
        <v>68</v>
      </c>
      <c r="C202" s="80" t="str">
        <f>IFERROR(VLOOKUP(B202,Listor!$A$6:$B$62,2,FALSE),"")</f>
        <v/>
      </c>
      <c r="D202" s="80" t="str">
        <f>IFERROR(VLOOKUP(B202,Listor!$A$6:$C$62,3,FALSE),"")</f>
        <v/>
      </c>
      <c r="E202" s="64" t="s">
        <v>69</v>
      </c>
      <c r="F202" s="65"/>
      <c r="G202" s="35" t="str">
        <f>IFERROR(VLOOKUP(B202,Listor!$A$6:$G$62,7,FALSE),"")</f>
        <v/>
      </c>
      <c r="H202" s="35" t="str">
        <f>IFERROR(VLOOKUP(B202,Listor!$H$6:$I$24,2,FALSE),"")</f>
        <v/>
      </c>
      <c r="I202" s="35" t="str">
        <f t="shared" si="5"/>
        <v/>
      </c>
      <c r="J202" s="35" t="str">
        <f t="array" ref="J202">IFERROR(INDEX(Listor!$M$6:$M$17,MATCH(Listor!J202&amp;Fossila!E202,Listor!$K$6:$K$17&amp;Listor!$L$6:$L$17,0)),"")</f>
        <v/>
      </c>
      <c r="K202" s="69"/>
    </row>
    <row r="203" spans="2:11" x14ac:dyDescent="0.25">
      <c r="B203" s="68" t="s">
        <v>68</v>
      </c>
      <c r="C203" s="80" t="str">
        <f>IFERROR(VLOOKUP(B203,Listor!$A$6:$B$62,2,FALSE),"")</f>
        <v/>
      </c>
      <c r="D203" s="80" t="str">
        <f>IFERROR(VLOOKUP(B203,Listor!$A$6:$C$62,3,FALSE),"")</f>
        <v/>
      </c>
      <c r="E203" s="64" t="s">
        <v>69</v>
      </c>
      <c r="F203" s="65"/>
      <c r="G203" s="35" t="str">
        <f>IFERROR(VLOOKUP(B203,Listor!$A$6:$G$62,7,FALSE),"")</f>
        <v/>
      </c>
      <c r="H203" s="35" t="str">
        <f>IFERROR(VLOOKUP(B203,Listor!$H$6:$I$24,2,FALSE),"")</f>
        <v/>
      </c>
      <c r="I203" s="35" t="str">
        <f t="shared" si="5"/>
        <v/>
      </c>
      <c r="J203" s="35" t="str">
        <f t="array" ref="J203">IFERROR(INDEX(Listor!$M$6:$M$17,MATCH(Listor!J203&amp;Fossila!E203,Listor!$K$6:$K$17&amp;Listor!$L$6:$L$17,0)),"")</f>
        <v/>
      </c>
      <c r="K203" s="69"/>
    </row>
    <row r="204" spans="2:11" x14ac:dyDescent="0.25">
      <c r="B204" s="68" t="s">
        <v>68</v>
      </c>
      <c r="C204" s="80" t="str">
        <f>IFERROR(VLOOKUP(B204,Listor!$A$6:$B$62,2,FALSE),"")</f>
        <v/>
      </c>
      <c r="D204" s="80" t="str">
        <f>IFERROR(VLOOKUP(B204,Listor!$A$6:$C$62,3,FALSE),"")</f>
        <v/>
      </c>
      <c r="E204" s="64" t="s">
        <v>69</v>
      </c>
      <c r="F204" s="65"/>
      <c r="G204" s="35" t="str">
        <f>IFERROR(VLOOKUP(B204,Listor!$A$6:$G$62,7,FALSE),"")</f>
        <v/>
      </c>
      <c r="H204" s="35" t="str">
        <f>IFERROR(VLOOKUP(B204,Listor!$H$6:$I$24,2,FALSE),"")</f>
        <v/>
      </c>
      <c r="I204" s="35" t="str">
        <f t="shared" si="5"/>
        <v/>
      </c>
      <c r="J204" s="35" t="str">
        <f t="array" ref="J204">IFERROR(INDEX(Listor!$M$6:$M$17,MATCH(Listor!J204&amp;Fossila!E204,Listor!$K$6:$K$17&amp;Listor!$L$6:$L$17,0)),"")</f>
        <v/>
      </c>
      <c r="K204" s="69"/>
    </row>
    <row r="205" spans="2:11" x14ac:dyDescent="0.25">
      <c r="B205" s="68" t="s">
        <v>68</v>
      </c>
      <c r="C205" s="80" t="str">
        <f>IFERROR(VLOOKUP(B205,Listor!$A$6:$B$62,2,FALSE),"")</f>
        <v/>
      </c>
      <c r="D205" s="80" t="str">
        <f>IFERROR(VLOOKUP(B205,Listor!$A$6:$C$62,3,FALSE),"")</f>
        <v/>
      </c>
      <c r="E205" s="64" t="s">
        <v>69</v>
      </c>
      <c r="F205" s="65"/>
      <c r="G205" s="35" t="str">
        <f>IFERROR(VLOOKUP(B205,Listor!$A$6:$G$62,7,FALSE),"")</f>
        <v/>
      </c>
      <c r="H205" s="35" t="str">
        <f>IFERROR(VLOOKUP(B205,Listor!$H$6:$I$24,2,FALSE),"")</f>
        <v/>
      </c>
      <c r="I205" s="35" t="str">
        <f t="shared" ref="I205:I268" si="6">IFERROR(H205*F205,"")</f>
        <v/>
      </c>
      <c r="J205" s="35" t="str">
        <f t="array" ref="J205">IFERROR(INDEX(Listor!$M$6:$M$17,MATCH(Listor!J205&amp;Fossila!E205,Listor!$K$6:$K$17&amp;Listor!$L$6:$L$17,0)),"")</f>
        <v/>
      </c>
      <c r="K205" s="69"/>
    </row>
    <row r="206" spans="2:11" x14ac:dyDescent="0.25">
      <c r="B206" s="68" t="s">
        <v>68</v>
      </c>
      <c r="C206" s="80" t="str">
        <f>IFERROR(VLOOKUP(B206,Listor!$A$6:$B$62,2,FALSE),"")</f>
        <v/>
      </c>
      <c r="D206" s="80" t="str">
        <f>IFERROR(VLOOKUP(B206,Listor!$A$6:$C$62,3,FALSE),"")</f>
        <v/>
      </c>
      <c r="E206" s="64" t="s">
        <v>69</v>
      </c>
      <c r="F206" s="65"/>
      <c r="G206" s="35" t="str">
        <f>IFERROR(VLOOKUP(B206,Listor!$A$6:$G$62,7,FALSE),"")</f>
        <v/>
      </c>
      <c r="H206" s="35" t="str">
        <f>IFERROR(VLOOKUP(B206,Listor!$H$6:$I$24,2,FALSE),"")</f>
        <v/>
      </c>
      <c r="I206" s="35" t="str">
        <f t="shared" si="6"/>
        <v/>
      </c>
      <c r="J206" s="35" t="str">
        <f t="array" ref="J206">IFERROR(INDEX(Listor!$M$6:$M$17,MATCH(Listor!J206&amp;Fossila!E206,Listor!$K$6:$K$17&amp;Listor!$L$6:$L$17,0)),"")</f>
        <v/>
      </c>
      <c r="K206" s="69"/>
    </row>
    <row r="207" spans="2:11" x14ac:dyDescent="0.25">
      <c r="B207" s="68" t="s">
        <v>68</v>
      </c>
      <c r="C207" s="80" t="str">
        <f>IFERROR(VLOOKUP(B207,Listor!$A$6:$B$62,2,FALSE),"")</f>
        <v/>
      </c>
      <c r="D207" s="80" t="str">
        <f>IFERROR(VLOOKUP(B207,Listor!$A$6:$C$62,3,FALSE),"")</f>
        <v/>
      </c>
      <c r="E207" s="64" t="s">
        <v>69</v>
      </c>
      <c r="F207" s="65"/>
      <c r="G207" s="35" t="str">
        <f>IFERROR(VLOOKUP(B207,Listor!$A$6:$G$62,7,FALSE),"")</f>
        <v/>
      </c>
      <c r="H207" s="35" t="str">
        <f>IFERROR(VLOOKUP(B207,Listor!$H$6:$I$24,2,FALSE),"")</f>
        <v/>
      </c>
      <c r="I207" s="35" t="str">
        <f t="shared" si="6"/>
        <v/>
      </c>
      <c r="J207" s="35" t="str">
        <f t="array" ref="J207">IFERROR(INDEX(Listor!$M$6:$M$17,MATCH(Listor!J207&amp;Fossila!E207,Listor!$K$6:$K$17&amp;Listor!$L$6:$L$17,0)),"")</f>
        <v/>
      </c>
      <c r="K207" s="69"/>
    </row>
    <row r="208" spans="2:11" x14ac:dyDescent="0.25">
      <c r="B208" s="68" t="s">
        <v>68</v>
      </c>
      <c r="C208" s="80" t="str">
        <f>IFERROR(VLOOKUP(B208,Listor!$A$6:$B$62,2,FALSE),"")</f>
        <v/>
      </c>
      <c r="D208" s="80" t="str">
        <f>IFERROR(VLOOKUP(B208,Listor!$A$6:$C$62,3,FALSE),"")</f>
        <v/>
      </c>
      <c r="E208" s="64" t="s">
        <v>69</v>
      </c>
      <c r="F208" s="65"/>
      <c r="G208" s="35" t="str">
        <f>IFERROR(VLOOKUP(B208,Listor!$A$6:$G$62,7,FALSE),"")</f>
        <v/>
      </c>
      <c r="H208" s="35" t="str">
        <f>IFERROR(VLOOKUP(B208,Listor!$H$6:$I$24,2,FALSE),"")</f>
        <v/>
      </c>
      <c r="I208" s="35" t="str">
        <f t="shared" si="6"/>
        <v/>
      </c>
      <c r="J208" s="35" t="str">
        <f t="array" ref="J208">IFERROR(INDEX(Listor!$M$6:$M$17,MATCH(Listor!J208&amp;Fossila!E208,Listor!$K$6:$K$17&amp;Listor!$L$6:$L$17,0)),"")</f>
        <v/>
      </c>
      <c r="K208" s="69"/>
    </row>
    <row r="209" spans="2:11" x14ac:dyDescent="0.25">
      <c r="B209" s="68" t="s">
        <v>68</v>
      </c>
      <c r="C209" s="80" t="str">
        <f>IFERROR(VLOOKUP(B209,Listor!$A$6:$B$62,2,FALSE),"")</f>
        <v/>
      </c>
      <c r="D209" s="80" t="str">
        <f>IFERROR(VLOOKUP(B209,Listor!$A$6:$C$62,3,FALSE),"")</f>
        <v/>
      </c>
      <c r="E209" s="64" t="s">
        <v>69</v>
      </c>
      <c r="F209" s="65"/>
      <c r="G209" s="35" t="str">
        <f>IFERROR(VLOOKUP(B209,Listor!$A$6:$G$62,7,FALSE),"")</f>
        <v/>
      </c>
      <c r="H209" s="35" t="str">
        <f>IFERROR(VLOOKUP(B209,Listor!$H$6:$I$24,2,FALSE),"")</f>
        <v/>
      </c>
      <c r="I209" s="35" t="str">
        <f t="shared" si="6"/>
        <v/>
      </c>
      <c r="J209" s="35" t="str">
        <f t="array" ref="J209">IFERROR(INDEX(Listor!$M$6:$M$17,MATCH(Listor!J209&amp;Fossila!E209,Listor!$K$6:$K$17&amp;Listor!$L$6:$L$17,0)),"")</f>
        <v/>
      </c>
      <c r="K209" s="69"/>
    </row>
    <row r="210" spans="2:11" x14ac:dyDescent="0.25">
      <c r="B210" s="68" t="s">
        <v>68</v>
      </c>
      <c r="C210" s="80" t="str">
        <f>IFERROR(VLOOKUP(B210,Listor!$A$6:$B$62,2,FALSE),"")</f>
        <v/>
      </c>
      <c r="D210" s="80" t="str">
        <f>IFERROR(VLOOKUP(B210,Listor!$A$6:$C$62,3,FALSE),"")</f>
        <v/>
      </c>
      <c r="E210" s="64" t="s">
        <v>69</v>
      </c>
      <c r="F210" s="65"/>
      <c r="G210" s="35" t="str">
        <f>IFERROR(VLOOKUP(B210,Listor!$A$6:$G$62,7,FALSE),"")</f>
        <v/>
      </c>
      <c r="H210" s="35" t="str">
        <f>IFERROR(VLOOKUP(B210,Listor!$H$6:$I$24,2,FALSE),"")</f>
        <v/>
      </c>
      <c r="I210" s="35" t="str">
        <f t="shared" si="6"/>
        <v/>
      </c>
      <c r="J210" s="35" t="str">
        <f t="array" ref="J210">IFERROR(INDEX(Listor!$M$6:$M$17,MATCH(Listor!J210&amp;Fossila!E210,Listor!$K$6:$K$17&amp;Listor!$L$6:$L$17,0)),"")</f>
        <v/>
      </c>
      <c r="K210" s="69"/>
    </row>
    <row r="211" spans="2:11" x14ac:dyDescent="0.25">
      <c r="B211" s="68" t="s">
        <v>68</v>
      </c>
      <c r="C211" s="80" t="str">
        <f>IFERROR(VLOOKUP(B211,Listor!$A$6:$B$62,2,FALSE),"")</f>
        <v/>
      </c>
      <c r="D211" s="80" t="str">
        <f>IFERROR(VLOOKUP(B211,Listor!$A$6:$C$62,3,FALSE),"")</f>
        <v/>
      </c>
      <c r="E211" s="64" t="s">
        <v>69</v>
      </c>
      <c r="F211" s="65"/>
      <c r="G211" s="35" t="str">
        <f>IFERROR(VLOOKUP(B211,Listor!$A$6:$G$62,7,FALSE),"")</f>
        <v/>
      </c>
      <c r="H211" s="35" t="str">
        <f>IFERROR(VLOOKUP(B211,Listor!$H$6:$I$24,2,FALSE),"")</f>
        <v/>
      </c>
      <c r="I211" s="35" t="str">
        <f t="shared" si="6"/>
        <v/>
      </c>
      <c r="J211" s="35" t="str">
        <f t="array" ref="J211">IFERROR(INDEX(Listor!$M$6:$M$17,MATCH(Listor!J211&amp;Fossila!E211,Listor!$K$6:$K$17&amp;Listor!$L$6:$L$17,0)),"")</f>
        <v/>
      </c>
      <c r="K211" s="69"/>
    </row>
    <row r="212" spans="2:11" x14ac:dyDescent="0.25">
      <c r="B212" s="68" t="s">
        <v>68</v>
      </c>
      <c r="C212" s="80" t="str">
        <f>IFERROR(VLOOKUP(B212,Listor!$A$6:$B$62,2,FALSE),"")</f>
        <v/>
      </c>
      <c r="D212" s="80" t="str">
        <f>IFERROR(VLOOKUP(B212,Listor!$A$6:$C$62,3,FALSE),"")</f>
        <v/>
      </c>
      <c r="E212" s="64" t="s">
        <v>69</v>
      </c>
      <c r="F212" s="65"/>
      <c r="G212" s="35" t="str">
        <f>IFERROR(VLOOKUP(B212,Listor!$A$6:$G$62,7,FALSE),"")</f>
        <v/>
      </c>
      <c r="H212" s="35" t="str">
        <f>IFERROR(VLOOKUP(B212,Listor!$H$6:$I$24,2,FALSE),"")</f>
        <v/>
      </c>
      <c r="I212" s="35" t="str">
        <f t="shared" si="6"/>
        <v/>
      </c>
      <c r="J212" s="35" t="str">
        <f t="array" ref="J212">IFERROR(INDEX(Listor!$M$6:$M$17,MATCH(Listor!J212&amp;Fossila!E212,Listor!$K$6:$K$17&amp;Listor!$L$6:$L$17,0)),"")</f>
        <v/>
      </c>
      <c r="K212" s="69"/>
    </row>
    <row r="213" spans="2:11" x14ac:dyDescent="0.25">
      <c r="B213" s="68" t="s">
        <v>68</v>
      </c>
      <c r="C213" s="80" t="str">
        <f>IFERROR(VLOOKUP(B213,Listor!$A$6:$B$62,2,FALSE),"")</f>
        <v/>
      </c>
      <c r="D213" s="80" t="str">
        <f>IFERROR(VLOOKUP(B213,Listor!$A$6:$C$62,3,FALSE),"")</f>
        <v/>
      </c>
      <c r="E213" s="64" t="s">
        <v>69</v>
      </c>
      <c r="F213" s="65"/>
      <c r="G213" s="35" t="str">
        <f>IFERROR(VLOOKUP(B213,Listor!$A$6:$G$62,7,FALSE),"")</f>
        <v/>
      </c>
      <c r="H213" s="35" t="str">
        <f>IFERROR(VLOOKUP(B213,Listor!$H$6:$I$24,2,FALSE),"")</f>
        <v/>
      </c>
      <c r="I213" s="35" t="str">
        <f t="shared" si="6"/>
        <v/>
      </c>
      <c r="J213" s="35" t="str">
        <f t="array" ref="J213">IFERROR(INDEX(Listor!$M$6:$M$17,MATCH(Listor!J213&amp;Fossila!E213,Listor!$K$6:$K$17&amp;Listor!$L$6:$L$17,0)),"")</f>
        <v/>
      </c>
      <c r="K213" s="69"/>
    </row>
    <row r="214" spans="2:11" x14ac:dyDescent="0.25">
      <c r="B214" s="68" t="s">
        <v>68</v>
      </c>
      <c r="C214" s="80" t="str">
        <f>IFERROR(VLOOKUP(B214,Listor!$A$6:$B$62,2,FALSE),"")</f>
        <v/>
      </c>
      <c r="D214" s="80" t="str">
        <f>IFERROR(VLOOKUP(B214,Listor!$A$6:$C$62,3,FALSE),"")</f>
        <v/>
      </c>
      <c r="E214" s="64" t="s">
        <v>69</v>
      </c>
      <c r="F214" s="65"/>
      <c r="G214" s="35" t="str">
        <f>IFERROR(VLOOKUP(B214,Listor!$A$6:$G$62,7,FALSE),"")</f>
        <v/>
      </c>
      <c r="H214" s="35" t="str">
        <f>IFERROR(VLOOKUP(B214,Listor!$H$6:$I$24,2,FALSE),"")</f>
        <v/>
      </c>
      <c r="I214" s="35" t="str">
        <f t="shared" si="6"/>
        <v/>
      </c>
      <c r="J214" s="35" t="str">
        <f t="array" ref="J214">IFERROR(INDEX(Listor!$M$6:$M$17,MATCH(Listor!J214&amp;Fossila!E214,Listor!$K$6:$K$17&amp;Listor!$L$6:$L$17,0)),"")</f>
        <v/>
      </c>
      <c r="K214" s="69"/>
    </row>
    <row r="215" spans="2:11" x14ac:dyDescent="0.25">
      <c r="B215" s="68" t="s">
        <v>68</v>
      </c>
      <c r="C215" s="80" t="str">
        <f>IFERROR(VLOOKUP(B215,Listor!$A$6:$B$62,2,FALSE),"")</f>
        <v/>
      </c>
      <c r="D215" s="80" t="str">
        <f>IFERROR(VLOOKUP(B215,Listor!$A$6:$C$62,3,FALSE),"")</f>
        <v/>
      </c>
      <c r="E215" s="64" t="s">
        <v>69</v>
      </c>
      <c r="F215" s="65"/>
      <c r="G215" s="35" t="str">
        <f>IFERROR(VLOOKUP(B215,Listor!$A$6:$G$62,7,FALSE),"")</f>
        <v/>
      </c>
      <c r="H215" s="35" t="str">
        <f>IFERROR(VLOOKUP(B215,Listor!$H$6:$I$24,2,FALSE),"")</f>
        <v/>
      </c>
      <c r="I215" s="35" t="str">
        <f t="shared" si="6"/>
        <v/>
      </c>
      <c r="J215" s="35" t="str">
        <f t="array" ref="J215">IFERROR(INDEX(Listor!$M$6:$M$17,MATCH(Listor!J215&amp;Fossila!E215,Listor!$K$6:$K$17&amp;Listor!$L$6:$L$17,0)),"")</f>
        <v/>
      </c>
      <c r="K215" s="69"/>
    </row>
    <row r="216" spans="2:11" x14ac:dyDescent="0.25">
      <c r="B216" s="68" t="s">
        <v>68</v>
      </c>
      <c r="C216" s="80" t="str">
        <f>IFERROR(VLOOKUP(B216,Listor!$A$6:$B$62,2,FALSE),"")</f>
        <v/>
      </c>
      <c r="D216" s="80" t="str">
        <f>IFERROR(VLOOKUP(B216,Listor!$A$6:$C$62,3,FALSE),"")</f>
        <v/>
      </c>
      <c r="E216" s="64" t="s">
        <v>69</v>
      </c>
      <c r="F216" s="65"/>
      <c r="G216" s="35" t="str">
        <f>IFERROR(VLOOKUP(B216,Listor!$A$6:$G$62,7,FALSE),"")</f>
        <v/>
      </c>
      <c r="H216" s="35" t="str">
        <f>IFERROR(VLOOKUP(B216,Listor!$H$6:$I$24,2,FALSE),"")</f>
        <v/>
      </c>
      <c r="I216" s="35" t="str">
        <f t="shared" si="6"/>
        <v/>
      </c>
      <c r="J216" s="35" t="str">
        <f t="array" ref="J216">IFERROR(INDEX(Listor!$M$6:$M$17,MATCH(Listor!J216&amp;Fossila!E216,Listor!$K$6:$K$17&amp;Listor!$L$6:$L$17,0)),"")</f>
        <v/>
      </c>
      <c r="K216" s="69"/>
    </row>
    <row r="217" spans="2:11" x14ac:dyDescent="0.25">
      <c r="B217" s="68" t="s">
        <v>68</v>
      </c>
      <c r="C217" s="80" t="str">
        <f>IFERROR(VLOOKUP(B217,Listor!$A$6:$B$62,2,FALSE),"")</f>
        <v/>
      </c>
      <c r="D217" s="80" t="str">
        <f>IFERROR(VLOOKUP(B217,Listor!$A$6:$C$62,3,FALSE),"")</f>
        <v/>
      </c>
      <c r="E217" s="64" t="s">
        <v>69</v>
      </c>
      <c r="F217" s="65"/>
      <c r="G217" s="35" t="str">
        <f>IFERROR(VLOOKUP(B217,Listor!$A$6:$G$62,7,FALSE),"")</f>
        <v/>
      </c>
      <c r="H217" s="35" t="str">
        <f>IFERROR(VLOOKUP(B217,Listor!$H$6:$I$24,2,FALSE),"")</f>
        <v/>
      </c>
      <c r="I217" s="35" t="str">
        <f t="shared" si="6"/>
        <v/>
      </c>
      <c r="J217" s="35" t="str">
        <f t="array" ref="J217">IFERROR(INDEX(Listor!$M$6:$M$17,MATCH(Listor!J217&amp;Fossila!E217,Listor!$K$6:$K$17&amp;Listor!$L$6:$L$17,0)),"")</f>
        <v/>
      </c>
      <c r="K217" s="69"/>
    </row>
    <row r="218" spans="2:11" x14ac:dyDescent="0.25">
      <c r="B218" s="68" t="s">
        <v>68</v>
      </c>
      <c r="C218" s="80" t="str">
        <f>IFERROR(VLOOKUP(B218,Listor!$A$6:$B$62,2,FALSE),"")</f>
        <v/>
      </c>
      <c r="D218" s="80" t="str">
        <f>IFERROR(VLOOKUP(B218,Listor!$A$6:$C$62,3,FALSE),"")</f>
        <v/>
      </c>
      <c r="E218" s="64" t="s">
        <v>69</v>
      </c>
      <c r="F218" s="65"/>
      <c r="G218" s="35" t="str">
        <f>IFERROR(VLOOKUP(B218,Listor!$A$6:$G$62,7,FALSE),"")</f>
        <v/>
      </c>
      <c r="H218" s="35" t="str">
        <f>IFERROR(VLOOKUP(B218,Listor!$H$6:$I$24,2,FALSE),"")</f>
        <v/>
      </c>
      <c r="I218" s="35" t="str">
        <f t="shared" si="6"/>
        <v/>
      </c>
      <c r="J218" s="35" t="str">
        <f t="array" ref="J218">IFERROR(INDEX(Listor!$M$6:$M$17,MATCH(Listor!J218&amp;Fossila!E218,Listor!$K$6:$K$17&amp;Listor!$L$6:$L$17,0)),"")</f>
        <v/>
      </c>
      <c r="K218" s="69"/>
    </row>
    <row r="219" spans="2:11" x14ac:dyDescent="0.25">
      <c r="B219" s="68" t="s">
        <v>68</v>
      </c>
      <c r="C219" s="80" t="str">
        <f>IFERROR(VLOOKUP(B219,Listor!$A$6:$B$62,2,FALSE),"")</f>
        <v/>
      </c>
      <c r="D219" s="80" t="str">
        <f>IFERROR(VLOOKUP(B219,Listor!$A$6:$C$62,3,FALSE),"")</f>
        <v/>
      </c>
      <c r="E219" s="64" t="s">
        <v>69</v>
      </c>
      <c r="F219" s="65"/>
      <c r="G219" s="35" t="str">
        <f>IFERROR(VLOOKUP(B219,Listor!$A$6:$G$62,7,FALSE),"")</f>
        <v/>
      </c>
      <c r="H219" s="35" t="str">
        <f>IFERROR(VLOOKUP(B219,Listor!$H$6:$I$24,2,FALSE),"")</f>
        <v/>
      </c>
      <c r="I219" s="35" t="str">
        <f t="shared" si="6"/>
        <v/>
      </c>
      <c r="J219" s="35" t="str">
        <f t="array" ref="J219">IFERROR(INDEX(Listor!$M$6:$M$17,MATCH(Listor!J219&amp;Fossila!E219,Listor!$K$6:$K$17&amp;Listor!$L$6:$L$17,0)),"")</f>
        <v/>
      </c>
      <c r="K219" s="69"/>
    </row>
    <row r="220" spans="2:11" x14ac:dyDescent="0.25">
      <c r="B220" s="68" t="s">
        <v>68</v>
      </c>
      <c r="C220" s="80" t="str">
        <f>IFERROR(VLOOKUP(B220,Listor!$A$6:$B$62,2,FALSE),"")</f>
        <v/>
      </c>
      <c r="D220" s="80" t="str">
        <f>IFERROR(VLOOKUP(B220,Listor!$A$6:$C$62,3,FALSE),"")</f>
        <v/>
      </c>
      <c r="E220" s="64" t="s">
        <v>69</v>
      </c>
      <c r="F220" s="65"/>
      <c r="G220" s="35" t="str">
        <f>IFERROR(VLOOKUP(B220,Listor!$A$6:$G$62,7,FALSE),"")</f>
        <v/>
      </c>
      <c r="H220" s="35" t="str">
        <f>IFERROR(VLOOKUP(B220,Listor!$H$6:$I$24,2,FALSE),"")</f>
        <v/>
      </c>
      <c r="I220" s="35" t="str">
        <f t="shared" si="6"/>
        <v/>
      </c>
      <c r="J220" s="35" t="str">
        <f t="array" ref="J220">IFERROR(INDEX(Listor!$M$6:$M$17,MATCH(Listor!J220&amp;Fossila!E220,Listor!$K$6:$K$17&amp;Listor!$L$6:$L$17,0)),"")</f>
        <v/>
      </c>
      <c r="K220" s="69"/>
    </row>
    <row r="221" spans="2:11" x14ac:dyDescent="0.25">
      <c r="B221" s="68" t="s">
        <v>68</v>
      </c>
      <c r="C221" s="80" t="str">
        <f>IFERROR(VLOOKUP(B221,Listor!$A$6:$B$62,2,FALSE),"")</f>
        <v/>
      </c>
      <c r="D221" s="80" t="str">
        <f>IFERROR(VLOOKUP(B221,Listor!$A$6:$C$62,3,FALSE),"")</f>
        <v/>
      </c>
      <c r="E221" s="64" t="s">
        <v>69</v>
      </c>
      <c r="F221" s="65"/>
      <c r="G221" s="35" t="str">
        <f>IFERROR(VLOOKUP(B221,Listor!$A$6:$G$62,7,FALSE),"")</f>
        <v/>
      </c>
      <c r="H221" s="35" t="str">
        <f>IFERROR(VLOOKUP(B221,Listor!$H$6:$I$24,2,FALSE),"")</f>
        <v/>
      </c>
      <c r="I221" s="35" t="str">
        <f t="shared" si="6"/>
        <v/>
      </c>
      <c r="J221" s="35" t="str">
        <f t="array" ref="J221">IFERROR(INDEX(Listor!$M$6:$M$17,MATCH(Listor!J221&amp;Fossila!E221,Listor!$K$6:$K$17&amp;Listor!$L$6:$L$17,0)),"")</f>
        <v/>
      </c>
      <c r="K221" s="69"/>
    </row>
    <row r="222" spans="2:11" x14ac:dyDescent="0.25">
      <c r="B222" s="68" t="s">
        <v>68</v>
      </c>
      <c r="C222" s="80" t="str">
        <f>IFERROR(VLOOKUP(B222,Listor!$A$6:$B$62,2,FALSE),"")</f>
        <v/>
      </c>
      <c r="D222" s="80" t="str">
        <f>IFERROR(VLOOKUP(B222,Listor!$A$6:$C$62,3,FALSE),"")</f>
        <v/>
      </c>
      <c r="E222" s="64" t="s">
        <v>69</v>
      </c>
      <c r="F222" s="65"/>
      <c r="G222" s="35" t="str">
        <f>IFERROR(VLOOKUP(B222,Listor!$A$6:$G$62,7,FALSE),"")</f>
        <v/>
      </c>
      <c r="H222" s="35" t="str">
        <f>IFERROR(VLOOKUP(B222,Listor!$H$6:$I$24,2,FALSE),"")</f>
        <v/>
      </c>
      <c r="I222" s="35" t="str">
        <f t="shared" si="6"/>
        <v/>
      </c>
      <c r="J222" s="35" t="str">
        <f t="array" ref="J222">IFERROR(INDEX(Listor!$M$6:$M$17,MATCH(Listor!J222&amp;Fossila!E222,Listor!$K$6:$K$17&amp;Listor!$L$6:$L$17,0)),"")</f>
        <v/>
      </c>
      <c r="K222" s="69"/>
    </row>
    <row r="223" spans="2:11" x14ac:dyDescent="0.25">
      <c r="B223" s="68" t="s">
        <v>68</v>
      </c>
      <c r="C223" s="80" t="str">
        <f>IFERROR(VLOOKUP(B223,Listor!$A$6:$B$62,2,FALSE),"")</f>
        <v/>
      </c>
      <c r="D223" s="80" t="str">
        <f>IFERROR(VLOOKUP(B223,Listor!$A$6:$C$62,3,FALSE),"")</f>
        <v/>
      </c>
      <c r="E223" s="64" t="s">
        <v>69</v>
      </c>
      <c r="F223" s="65"/>
      <c r="G223" s="35" t="str">
        <f>IFERROR(VLOOKUP(B223,Listor!$A$6:$G$62,7,FALSE),"")</f>
        <v/>
      </c>
      <c r="H223" s="35" t="str">
        <f>IFERROR(VLOOKUP(B223,Listor!$H$6:$I$24,2,FALSE),"")</f>
        <v/>
      </c>
      <c r="I223" s="35" t="str">
        <f t="shared" si="6"/>
        <v/>
      </c>
      <c r="J223" s="35" t="str">
        <f t="array" ref="J223">IFERROR(INDEX(Listor!$M$6:$M$17,MATCH(Listor!J223&amp;Fossila!E223,Listor!$K$6:$K$17&amp;Listor!$L$6:$L$17,0)),"")</f>
        <v/>
      </c>
      <c r="K223" s="69"/>
    </row>
    <row r="224" spans="2:11" x14ac:dyDescent="0.25">
      <c r="B224" s="68" t="s">
        <v>68</v>
      </c>
      <c r="C224" s="80" t="str">
        <f>IFERROR(VLOOKUP(B224,Listor!$A$6:$B$62,2,FALSE),"")</f>
        <v/>
      </c>
      <c r="D224" s="80" t="str">
        <f>IFERROR(VLOOKUP(B224,Listor!$A$6:$C$62,3,FALSE),"")</f>
        <v/>
      </c>
      <c r="E224" s="64" t="s">
        <v>69</v>
      </c>
      <c r="F224" s="65"/>
      <c r="G224" s="35" t="str">
        <f>IFERROR(VLOOKUP(B224,Listor!$A$6:$G$62,7,FALSE),"")</f>
        <v/>
      </c>
      <c r="H224" s="35" t="str">
        <f>IFERROR(VLOOKUP(B224,Listor!$H$6:$I$24,2,FALSE),"")</f>
        <v/>
      </c>
      <c r="I224" s="35" t="str">
        <f t="shared" si="6"/>
        <v/>
      </c>
      <c r="J224" s="35" t="str">
        <f t="array" ref="J224">IFERROR(INDEX(Listor!$M$6:$M$17,MATCH(Listor!J224&amp;Fossila!E224,Listor!$K$6:$K$17&amp;Listor!$L$6:$L$17,0)),"")</f>
        <v/>
      </c>
      <c r="K224" s="69"/>
    </row>
    <row r="225" spans="2:11" x14ac:dyDescent="0.25">
      <c r="B225" s="68" t="s">
        <v>68</v>
      </c>
      <c r="C225" s="80" t="str">
        <f>IFERROR(VLOOKUP(B225,Listor!$A$6:$B$62,2,FALSE),"")</f>
        <v/>
      </c>
      <c r="D225" s="80" t="str">
        <f>IFERROR(VLOOKUP(B225,Listor!$A$6:$C$62,3,FALSE),"")</f>
        <v/>
      </c>
      <c r="E225" s="64" t="s">
        <v>69</v>
      </c>
      <c r="F225" s="65"/>
      <c r="G225" s="35" t="str">
        <f>IFERROR(VLOOKUP(B225,Listor!$A$6:$G$62,7,FALSE),"")</f>
        <v/>
      </c>
      <c r="H225" s="35" t="str">
        <f>IFERROR(VLOOKUP(B225,Listor!$H$6:$I$24,2,FALSE),"")</f>
        <v/>
      </c>
      <c r="I225" s="35" t="str">
        <f t="shared" si="6"/>
        <v/>
      </c>
      <c r="J225" s="35" t="str">
        <f t="array" ref="J225">IFERROR(INDEX(Listor!$M$6:$M$17,MATCH(Listor!J225&amp;Fossila!E225,Listor!$K$6:$K$17&amp;Listor!$L$6:$L$17,0)),"")</f>
        <v/>
      </c>
      <c r="K225" s="69"/>
    </row>
    <row r="226" spans="2:11" x14ac:dyDescent="0.25">
      <c r="B226" s="68" t="s">
        <v>68</v>
      </c>
      <c r="C226" s="80" t="str">
        <f>IFERROR(VLOOKUP(B226,Listor!$A$6:$B$62,2,FALSE),"")</f>
        <v/>
      </c>
      <c r="D226" s="80" t="str">
        <f>IFERROR(VLOOKUP(B226,Listor!$A$6:$C$62,3,FALSE),"")</f>
        <v/>
      </c>
      <c r="E226" s="64" t="s">
        <v>69</v>
      </c>
      <c r="F226" s="65"/>
      <c r="G226" s="35" t="str">
        <f>IFERROR(VLOOKUP(B226,Listor!$A$6:$G$62,7,FALSE),"")</f>
        <v/>
      </c>
      <c r="H226" s="35" t="str">
        <f>IFERROR(VLOOKUP(B226,Listor!$H$6:$I$24,2,FALSE),"")</f>
        <v/>
      </c>
      <c r="I226" s="35" t="str">
        <f t="shared" si="6"/>
        <v/>
      </c>
      <c r="J226" s="35" t="str">
        <f t="array" ref="J226">IFERROR(INDEX(Listor!$M$6:$M$17,MATCH(Listor!J226&amp;Fossila!E226,Listor!$K$6:$K$17&amp;Listor!$L$6:$L$17,0)),"")</f>
        <v/>
      </c>
      <c r="K226" s="69"/>
    </row>
    <row r="227" spans="2:11" x14ac:dyDescent="0.25">
      <c r="B227" s="68" t="s">
        <v>68</v>
      </c>
      <c r="C227" s="80" t="str">
        <f>IFERROR(VLOOKUP(B227,Listor!$A$6:$B$62,2,FALSE),"")</f>
        <v/>
      </c>
      <c r="D227" s="80" t="str">
        <f>IFERROR(VLOOKUP(B227,Listor!$A$6:$C$62,3,FALSE),"")</f>
        <v/>
      </c>
      <c r="E227" s="64" t="s">
        <v>69</v>
      </c>
      <c r="F227" s="65"/>
      <c r="G227" s="35" t="str">
        <f>IFERROR(VLOOKUP(B227,Listor!$A$6:$G$62,7,FALSE),"")</f>
        <v/>
      </c>
      <c r="H227" s="35" t="str">
        <f>IFERROR(VLOOKUP(B227,Listor!$H$6:$I$24,2,FALSE),"")</f>
        <v/>
      </c>
      <c r="I227" s="35" t="str">
        <f t="shared" si="6"/>
        <v/>
      </c>
      <c r="J227" s="35" t="str">
        <f t="array" ref="J227">IFERROR(INDEX(Listor!$M$6:$M$17,MATCH(Listor!J227&amp;Fossila!E227,Listor!$K$6:$K$17&amp;Listor!$L$6:$L$17,0)),"")</f>
        <v/>
      </c>
      <c r="K227" s="69"/>
    </row>
    <row r="228" spans="2:11" x14ac:dyDescent="0.25">
      <c r="B228" s="68" t="s">
        <v>68</v>
      </c>
      <c r="C228" s="80" t="str">
        <f>IFERROR(VLOOKUP(B228,Listor!$A$6:$B$62,2,FALSE),"")</f>
        <v/>
      </c>
      <c r="D228" s="80" t="str">
        <f>IFERROR(VLOOKUP(B228,Listor!$A$6:$C$62,3,FALSE),"")</f>
        <v/>
      </c>
      <c r="E228" s="64" t="s">
        <v>69</v>
      </c>
      <c r="F228" s="65"/>
      <c r="G228" s="35" t="str">
        <f>IFERROR(VLOOKUP(B228,Listor!$A$6:$G$62,7,FALSE),"")</f>
        <v/>
      </c>
      <c r="H228" s="35" t="str">
        <f>IFERROR(VLOOKUP(B228,Listor!$H$6:$I$24,2,FALSE),"")</f>
        <v/>
      </c>
      <c r="I228" s="35" t="str">
        <f t="shared" si="6"/>
        <v/>
      </c>
      <c r="J228" s="35" t="str">
        <f t="array" ref="J228">IFERROR(INDEX(Listor!$M$6:$M$17,MATCH(Listor!J228&amp;Fossila!E228,Listor!$K$6:$K$17&amp;Listor!$L$6:$L$17,0)),"")</f>
        <v/>
      </c>
      <c r="K228" s="69"/>
    </row>
    <row r="229" spans="2:11" x14ac:dyDescent="0.25">
      <c r="B229" s="68" t="s">
        <v>68</v>
      </c>
      <c r="C229" s="80" t="str">
        <f>IFERROR(VLOOKUP(B229,Listor!$A$6:$B$62,2,FALSE),"")</f>
        <v/>
      </c>
      <c r="D229" s="80" t="str">
        <f>IFERROR(VLOOKUP(B229,Listor!$A$6:$C$62,3,FALSE),"")</f>
        <v/>
      </c>
      <c r="E229" s="64" t="s">
        <v>69</v>
      </c>
      <c r="F229" s="65"/>
      <c r="G229" s="35" t="str">
        <f>IFERROR(VLOOKUP(B229,Listor!$A$6:$G$62,7,FALSE),"")</f>
        <v/>
      </c>
      <c r="H229" s="35" t="str">
        <f>IFERROR(VLOOKUP(B229,Listor!$H$6:$I$24,2,FALSE),"")</f>
        <v/>
      </c>
      <c r="I229" s="35" t="str">
        <f t="shared" si="6"/>
        <v/>
      </c>
      <c r="J229" s="35" t="str">
        <f t="array" ref="J229">IFERROR(INDEX(Listor!$M$6:$M$17,MATCH(Listor!J229&amp;Fossila!E229,Listor!$K$6:$K$17&amp;Listor!$L$6:$L$17,0)),"")</f>
        <v/>
      </c>
      <c r="K229" s="69"/>
    </row>
    <row r="230" spans="2:11" x14ac:dyDescent="0.25">
      <c r="B230" s="68" t="s">
        <v>68</v>
      </c>
      <c r="C230" s="80" t="str">
        <f>IFERROR(VLOOKUP(B230,Listor!$A$6:$B$62,2,FALSE),"")</f>
        <v/>
      </c>
      <c r="D230" s="80" t="str">
        <f>IFERROR(VLOOKUP(B230,Listor!$A$6:$C$62,3,FALSE),"")</f>
        <v/>
      </c>
      <c r="E230" s="64" t="s">
        <v>69</v>
      </c>
      <c r="F230" s="65"/>
      <c r="G230" s="35" t="str">
        <f>IFERROR(VLOOKUP(B230,Listor!$A$6:$G$62,7,FALSE),"")</f>
        <v/>
      </c>
      <c r="H230" s="35" t="str">
        <f>IFERROR(VLOOKUP(B230,Listor!$H$6:$I$24,2,FALSE),"")</f>
        <v/>
      </c>
      <c r="I230" s="35" t="str">
        <f t="shared" si="6"/>
        <v/>
      </c>
      <c r="J230" s="35" t="str">
        <f t="array" ref="J230">IFERROR(INDEX(Listor!$M$6:$M$17,MATCH(Listor!J230&amp;Fossila!E230,Listor!$K$6:$K$17&amp;Listor!$L$6:$L$17,0)),"")</f>
        <v/>
      </c>
      <c r="K230" s="69"/>
    </row>
    <row r="231" spans="2:11" x14ac:dyDescent="0.25">
      <c r="B231" s="68" t="s">
        <v>68</v>
      </c>
      <c r="C231" s="80" t="str">
        <f>IFERROR(VLOOKUP(B231,Listor!$A$6:$B$62,2,FALSE),"")</f>
        <v/>
      </c>
      <c r="D231" s="80" t="str">
        <f>IFERROR(VLOOKUP(B231,Listor!$A$6:$C$62,3,FALSE),"")</f>
        <v/>
      </c>
      <c r="E231" s="64" t="s">
        <v>69</v>
      </c>
      <c r="F231" s="65"/>
      <c r="G231" s="35" t="str">
        <f>IFERROR(VLOOKUP(B231,Listor!$A$6:$G$62,7,FALSE),"")</f>
        <v/>
      </c>
      <c r="H231" s="35" t="str">
        <f>IFERROR(VLOOKUP(B231,Listor!$H$6:$I$24,2,FALSE),"")</f>
        <v/>
      </c>
      <c r="I231" s="35" t="str">
        <f t="shared" si="6"/>
        <v/>
      </c>
      <c r="J231" s="35" t="str">
        <f t="array" ref="J231">IFERROR(INDEX(Listor!$M$6:$M$17,MATCH(Listor!J231&amp;Fossila!E231,Listor!$K$6:$K$17&amp;Listor!$L$6:$L$17,0)),"")</f>
        <v/>
      </c>
      <c r="K231" s="69"/>
    </row>
    <row r="232" spans="2:11" x14ac:dyDescent="0.25">
      <c r="B232" s="68" t="s">
        <v>68</v>
      </c>
      <c r="C232" s="80" t="str">
        <f>IFERROR(VLOOKUP(B232,Listor!$A$6:$B$62,2,FALSE),"")</f>
        <v/>
      </c>
      <c r="D232" s="80" t="str">
        <f>IFERROR(VLOOKUP(B232,Listor!$A$6:$C$62,3,FALSE),"")</f>
        <v/>
      </c>
      <c r="E232" s="64" t="s">
        <v>69</v>
      </c>
      <c r="F232" s="65"/>
      <c r="G232" s="35" t="str">
        <f>IFERROR(VLOOKUP(B232,Listor!$A$6:$G$62,7,FALSE),"")</f>
        <v/>
      </c>
      <c r="H232" s="35" t="str">
        <f>IFERROR(VLOOKUP(B232,Listor!$H$6:$I$24,2,FALSE),"")</f>
        <v/>
      </c>
      <c r="I232" s="35" t="str">
        <f t="shared" si="6"/>
        <v/>
      </c>
      <c r="J232" s="35" t="str">
        <f t="array" ref="J232">IFERROR(INDEX(Listor!$M$6:$M$17,MATCH(Listor!J232&amp;Fossila!E232,Listor!$K$6:$K$17&amp;Listor!$L$6:$L$17,0)),"")</f>
        <v/>
      </c>
      <c r="K232" s="69"/>
    </row>
    <row r="233" spans="2:11" x14ac:dyDescent="0.25">
      <c r="B233" s="68" t="s">
        <v>68</v>
      </c>
      <c r="C233" s="80" t="str">
        <f>IFERROR(VLOOKUP(B233,Listor!$A$6:$B$62,2,FALSE),"")</f>
        <v/>
      </c>
      <c r="D233" s="80" t="str">
        <f>IFERROR(VLOOKUP(B233,Listor!$A$6:$C$62,3,FALSE),"")</f>
        <v/>
      </c>
      <c r="E233" s="64" t="s">
        <v>69</v>
      </c>
      <c r="F233" s="65"/>
      <c r="G233" s="35" t="str">
        <f>IFERROR(VLOOKUP(B233,Listor!$A$6:$G$62,7,FALSE),"")</f>
        <v/>
      </c>
      <c r="H233" s="35" t="str">
        <f>IFERROR(VLOOKUP(B233,Listor!$H$6:$I$24,2,FALSE),"")</f>
        <v/>
      </c>
      <c r="I233" s="35" t="str">
        <f t="shared" si="6"/>
        <v/>
      </c>
      <c r="J233" s="35" t="str">
        <f t="array" ref="J233">IFERROR(INDEX(Listor!$M$6:$M$17,MATCH(Listor!J233&amp;Fossila!E233,Listor!$K$6:$K$17&amp;Listor!$L$6:$L$17,0)),"")</f>
        <v/>
      </c>
      <c r="K233" s="69"/>
    </row>
    <row r="234" spans="2:11" x14ac:dyDescent="0.25">
      <c r="B234" s="68" t="s">
        <v>68</v>
      </c>
      <c r="C234" s="80" t="str">
        <f>IFERROR(VLOOKUP(B234,Listor!$A$6:$B$62,2,FALSE),"")</f>
        <v/>
      </c>
      <c r="D234" s="80" t="str">
        <f>IFERROR(VLOOKUP(B234,Listor!$A$6:$C$62,3,FALSE),"")</f>
        <v/>
      </c>
      <c r="E234" s="64" t="s">
        <v>69</v>
      </c>
      <c r="F234" s="65"/>
      <c r="G234" s="35" t="str">
        <f>IFERROR(VLOOKUP(B234,Listor!$A$6:$G$62,7,FALSE),"")</f>
        <v/>
      </c>
      <c r="H234" s="35" t="str">
        <f>IFERROR(VLOOKUP(B234,Listor!$H$6:$I$24,2,FALSE),"")</f>
        <v/>
      </c>
      <c r="I234" s="35" t="str">
        <f t="shared" si="6"/>
        <v/>
      </c>
      <c r="J234" s="35" t="str">
        <f t="array" ref="J234">IFERROR(INDEX(Listor!$M$6:$M$17,MATCH(Listor!J234&amp;Fossila!E234,Listor!$K$6:$K$17&amp;Listor!$L$6:$L$17,0)),"")</f>
        <v/>
      </c>
      <c r="K234" s="69"/>
    </row>
    <row r="235" spans="2:11" x14ac:dyDescent="0.25">
      <c r="B235" s="68" t="s">
        <v>68</v>
      </c>
      <c r="C235" s="80" t="str">
        <f>IFERROR(VLOOKUP(B235,Listor!$A$6:$B$62,2,FALSE),"")</f>
        <v/>
      </c>
      <c r="D235" s="80" t="str">
        <f>IFERROR(VLOOKUP(B235,Listor!$A$6:$C$62,3,FALSE),"")</f>
        <v/>
      </c>
      <c r="E235" s="64" t="s">
        <v>69</v>
      </c>
      <c r="F235" s="65"/>
      <c r="G235" s="35" t="str">
        <f>IFERROR(VLOOKUP(B235,Listor!$A$6:$G$62,7,FALSE),"")</f>
        <v/>
      </c>
      <c r="H235" s="35" t="str">
        <f>IFERROR(VLOOKUP(B235,Listor!$H$6:$I$24,2,FALSE),"")</f>
        <v/>
      </c>
      <c r="I235" s="35" t="str">
        <f t="shared" si="6"/>
        <v/>
      </c>
      <c r="J235" s="35" t="str">
        <f t="array" ref="J235">IFERROR(INDEX(Listor!$M$6:$M$17,MATCH(Listor!J235&amp;Fossila!E235,Listor!$K$6:$K$17&amp;Listor!$L$6:$L$17,0)),"")</f>
        <v/>
      </c>
      <c r="K235" s="69"/>
    </row>
    <row r="236" spans="2:11" x14ac:dyDescent="0.25">
      <c r="B236" s="68" t="s">
        <v>68</v>
      </c>
      <c r="C236" s="80" t="str">
        <f>IFERROR(VLOOKUP(B236,Listor!$A$6:$B$62,2,FALSE),"")</f>
        <v/>
      </c>
      <c r="D236" s="80" t="str">
        <f>IFERROR(VLOOKUP(B236,Listor!$A$6:$C$62,3,FALSE),"")</f>
        <v/>
      </c>
      <c r="E236" s="64" t="s">
        <v>69</v>
      </c>
      <c r="F236" s="65"/>
      <c r="G236" s="35" t="str">
        <f>IFERROR(VLOOKUP(B236,Listor!$A$6:$G$62,7,FALSE),"")</f>
        <v/>
      </c>
      <c r="H236" s="35" t="str">
        <f>IFERROR(VLOOKUP(B236,Listor!$H$6:$I$24,2,FALSE),"")</f>
        <v/>
      </c>
      <c r="I236" s="35" t="str">
        <f t="shared" si="6"/>
        <v/>
      </c>
      <c r="J236" s="35" t="str">
        <f t="array" ref="J236">IFERROR(INDEX(Listor!$M$6:$M$17,MATCH(Listor!J236&amp;Fossila!E236,Listor!$K$6:$K$17&amp;Listor!$L$6:$L$17,0)),"")</f>
        <v/>
      </c>
      <c r="K236" s="69"/>
    </row>
    <row r="237" spans="2:11" x14ac:dyDescent="0.25">
      <c r="B237" s="68" t="s">
        <v>68</v>
      </c>
      <c r="C237" s="80" t="str">
        <f>IFERROR(VLOOKUP(B237,Listor!$A$6:$B$62,2,FALSE),"")</f>
        <v/>
      </c>
      <c r="D237" s="80" t="str">
        <f>IFERROR(VLOOKUP(B237,Listor!$A$6:$C$62,3,FALSE),"")</f>
        <v/>
      </c>
      <c r="E237" s="64" t="s">
        <v>69</v>
      </c>
      <c r="F237" s="65"/>
      <c r="G237" s="35" t="str">
        <f>IFERROR(VLOOKUP(B237,Listor!$A$6:$G$62,7,FALSE),"")</f>
        <v/>
      </c>
      <c r="H237" s="35" t="str">
        <f>IFERROR(VLOOKUP(B237,Listor!$H$6:$I$24,2,FALSE),"")</f>
        <v/>
      </c>
      <c r="I237" s="35" t="str">
        <f t="shared" si="6"/>
        <v/>
      </c>
      <c r="J237" s="35" t="str">
        <f t="array" ref="J237">IFERROR(INDEX(Listor!$M$6:$M$17,MATCH(Listor!J237&amp;Fossila!E237,Listor!$K$6:$K$17&amp;Listor!$L$6:$L$17,0)),"")</f>
        <v/>
      </c>
      <c r="K237" s="69"/>
    </row>
    <row r="238" spans="2:11" x14ac:dyDescent="0.25">
      <c r="B238" s="68" t="s">
        <v>68</v>
      </c>
      <c r="C238" s="80" t="str">
        <f>IFERROR(VLOOKUP(B238,Listor!$A$6:$B$62,2,FALSE),"")</f>
        <v/>
      </c>
      <c r="D238" s="80" t="str">
        <f>IFERROR(VLOOKUP(B238,Listor!$A$6:$C$62,3,FALSE),"")</f>
        <v/>
      </c>
      <c r="E238" s="64" t="s">
        <v>69</v>
      </c>
      <c r="F238" s="65"/>
      <c r="G238" s="35" t="str">
        <f>IFERROR(VLOOKUP(B238,Listor!$A$6:$G$62,7,FALSE),"")</f>
        <v/>
      </c>
      <c r="H238" s="35" t="str">
        <f>IFERROR(VLOOKUP(B238,Listor!$H$6:$I$24,2,FALSE),"")</f>
        <v/>
      </c>
      <c r="I238" s="35" t="str">
        <f t="shared" si="6"/>
        <v/>
      </c>
      <c r="J238" s="35" t="str">
        <f t="array" ref="J238">IFERROR(INDEX(Listor!$M$6:$M$17,MATCH(Listor!J238&amp;Fossila!E238,Listor!$K$6:$K$17&amp;Listor!$L$6:$L$17,0)),"")</f>
        <v/>
      </c>
      <c r="K238" s="69"/>
    </row>
    <row r="239" spans="2:11" x14ac:dyDescent="0.25">
      <c r="B239" s="68" t="s">
        <v>68</v>
      </c>
      <c r="C239" s="80" t="str">
        <f>IFERROR(VLOOKUP(B239,Listor!$A$6:$B$62,2,FALSE),"")</f>
        <v/>
      </c>
      <c r="D239" s="80" t="str">
        <f>IFERROR(VLOOKUP(B239,Listor!$A$6:$C$62,3,FALSE),"")</f>
        <v/>
      </c>
      <c r="E239" s="64" t="s">
        <v>69</v>
      </c>
      <c r="F239" s="65"/>
      <c r="G239" s="35" t="str">
        <f>IFERROR(VLOOKUP(B239,Listor!$A$6:$G$62,7,FALSE),"")</f>
        <v/>
      </c>
      <c r="H239" s="35" t="str">
        <f>IFERROR(VLOOKUP(B239,Listor!$H$6:$I$24,2,FALSE),"")</f>
        <v/>
      </c>
      <c r="I239" s="35" t="str">
        <f t="shared" si="6"/>
        <v/>
      </c>
      <c r="J239" s="35" t="str">
        <f t="array" ref="J239">IFERROR(INDEX(Listor!$M$6:$M$17,MATCH(Listor!J239&amp;Fossila!E239,Listor!$K$6:$K$17&amp;Listor!$L$6:$L$17,0)),"")</f>
        <v/>
      </c>
      <c r="K239" s="69"/>
    </row>
    <row r="240" spans="2:11" x14ac:dyDescent="0.25">
      <c r="B240" s="68" t="s">
        <v>68</v>
      </c>
      <c r="C240" s="80" t="str">
        <f>IFERROR(VLOOKUP(B240,Listor!$A$6:$B$62,2,FALSE),"")</f>
        <v/>
      </c>
      <c r="D240" s="80" t="str">
        <f>IFERROR(VLOOKUP(B240,Listor!$A$6:$C$62,3,FALSE),"")</f>
        <v/>
      </c>
      <c r="E240" s="64" t="s">
        <v>69</v>
      </c>
      <c r="F240" s="65"/>
      <c r="G240" s="35" t="str">
        <f>IFERROR(VLOOKUP(B240,Listor!$A$6:$G$62,7,FALSE),"")</f>
        <v/>
      </c>
      <c r="H240" s="35" t="str">
        <f>IFERROR(VLOOKUP(B240,Listor!$H$6:$I$24,2,FALSE),"")</f>
        <v/>
      </c>
      <c r="I240" s="35" t="str">
        <f t="shared" si="6"/>
        <v/>
      </c>
      <c r="J240" s="35" t="str">
        <f t="array" ref="J240">IFERROR(INDEX(Listor!$M$6:$M$17,MATCH(Listor!J240&amp;Fossila!E240,Listor!$K$6:$K$17&amp;Listor!$L$6:$L$17,0)),"")</f>
        <v/>
      </c>
      <c r="K240" s="69"/>
    </row>
    <row r="241" spans="2:11" x14ac:dyDescent="0.25">
      <c r="B241" s="68" t="s">
        <v>68</v>
      </c>
      <c r="C241" s="80" t="str">
        <f>IFERROR(VLOOKUP(B241,Listor!$A$6:$B$62,2,FALSE),"")</f>
        <v/>
      </c>
      <c r="D241" s="80" t="str">
        <f>IFERROR(VLOOKUP(B241,Listor!$A$6:$C$62,3,FALSE),"")</f>
        <v/>
      </c>
      <c r="E241" s="64" t="s">
        <v>69</v>
      </c>
      <c r="F241" s="65"/>
      <c r="G241" s="35" t="str">
        <f>IFERROR(VLOOKUP(B241,Listor!$A$6:$G$62,7,FALSE),"")</f>
        <v/>
      </c>
      <c r="H241" s="35" t="str">
        <f>IFERROR(VLOOKUP(B241,Listor!$H$6:$I$24,2,FALSE),"")</f>
        <v/>
      </c>
      <c r="I241" s="35" t="str">
        <f t="shared" si="6"/>
        <v/>
      </c>
      <c r="J241" s="35" t="str">
        <f t="array" ref="J241">IFERROR(INDEX(Listor!$M$6:$M$17,MATCH(Listor!J241&amp;Fossila!E241,Listor!$K$6:$K$17&amp;Listor!$L$6:$L$17,0)),"")</f>
        <v/>
      </c>
      <c r="K241" s="69"/>
    </row>
    <row r="242" spans="2:11" x14ac:dyDescent="0.25">
      <c r="B242" s="68" t="s">
        <v>68</v>
      </c>
      <c r="C242" s="80" t="str">
        <f>IFERROR(VLOOKUP(B242,Listor!$A$6:$B$62,2,FALSE),"")</f>
        <v/>
      </c>
      <c r="D242" s="80" t="str">
        <f>IFERROR(VLOOKUP(B242,Listor!$A$6:$C$62,3,FALSE),"")</f>
        <v/>
      </c>
      <c r="E242" s="64" t="s">
        <v>69</v>
      </c>
      <c r="F242" s="65"/>
      <c r="G242" s="35" t="str">
        <f>IFERROR(VLOOKUP(B242,Listor!$A$6:$G$62,7,FALSE),"")</f>
        <v/>
      </c>
      <c r="H242" s="35" t="str">
        <f>IFERROR(VLOOKUP(B242,Listor!$H$6:$I$24,2,FALSE),"")</f>
        <v/>
      </c>
      <c r="I242" s="35" t="str">
        <f t="shared" si="6"/>
        <v/>
      </c>
      <c r="J242" s="35" t="str">
        <f t="array" ref="J242">IFERROR(INDEX(Listor!$M$6:$M$17,MATCH(Listor!J242&amp;Fossila!E242,Listor!$K$6:$K$17&amp;Listor!$L$6:$L$17,0)),"")</f>
        <v/>
      </c>
      <c r="K242" s="69"/>
    </row>
    <row r="243" spans="2:11" x14ac:dyDescent="0.25">
      <c r="B243" s="68" t="s">
        <v>68</v>
      </c>
      <c r="C243" s="80" t="str">
        <f>IFERROR(VLOOKUP(B243,Listor!$A$6:$B$62,2,FALSE),"")</f>
        <v/>
      </c>
      <c r="D243" s="80" t="str">
        <f>IFERROR(VLOOKUP(B243,Listor!$A$6:$C$62,3,FALSE),"")</f>
        <v/>
      </c>
      <c r="E243" s="64" t="s">
        <v>69</v>
      </c>
      <c r="F243" s="65"/>
      <c r="G243" s="35" t="str">
        <f>IFERROR(VLOOKUP(B243,Listor!$A$6:$G$62,7,FALSE),"")</f>
        <v/>
      </c>
      <c r="H243" s="35" t="str">
        <f>IFERROR(VLOOKUP(B243,Listor!$H$6:$I$24,2,FALSE),"")</f>
        <v/>
      </c>
      <c r="I243" s="35" t="str">
        <f t="shared" si="6"/>
        <v/>
      </c>
      <c r="J243" s="35" t="str">
        <f t="array" ref="J243">IFERROR(INDEX(Listor!$M$6:$M$17,MATCH(Listor!J243&amp;Fossila!E243,Listor!$K$6:$K$17&amp;Listor!$L$6:$L$17,0)),"")</f>
        <v/>
      </c>
      <c r="K243" s="69"/>
    </row>
    <row r="244" spans="2:11" x14ac:dyDescent="0.25">
      <c r="B244" s="68" t="s">
        <v>68</v>
      </c>
      <c r="C244" s="80" t="str">
        <f>IFERROR(VLOOKUP(B244,Listor!$A$6:$B$62,2,FALSE),"")</f>
        <v/>
      </c>
      <c r="D244" s="80" t="str">
        <f>IFERROR(VLOOKUP(B244,Listor!$A$6:$C$62,3,FALSE),"")</f>
        <v/>
      </c>
      <c r="E244" s="64" t="s">
        <v>69</v>
      </c>
      <c r="F244" s="65"/>
      <c r="G244" s="35" t="str">
        <f>IFERROR(VLOOKUP(B244,Listor!$A$6:$G$62,7,FALSE),"")</f>
        <v/>
      </c>
      <c r="H244" s="35" t="str">
        <f>IFERROR(VLOOKUP(B244,Listor!$H$6:$I$24,2,FALSE),"")</f>
        <v/>
      </c>
      <c r="I244" s="35" t="str">
        <f t="shared" si="6"/>
        <v/>
      </c>
      <c r="J244" s="35" t="str">
        <f t="array" ref="J244">IFERROR(INDEX(Listor!$M$6:$M$17,MATCH(Listor!J244&amp;Fossila!E244,Listor!$K$6:$K$17&amp;Listor!$L$6:$L$17,0)),"")</f>
        <v/>
      </c>
      <c r="K244" s="69"/>
    </row>
    <row r="245" spans="2:11" x14ac:dyDescent="0.25">
      <c r="B245" s="68" t="s">
        <v>68</v>
      </c>
      <c r="C245" s="80" t="str">
        <f>IFERROR(VLOOKUP(B245,Listor!$A$6:$B$62,2,FALSE),"")</f>
        <v/>
      </c>
      <c r="D245" s="80" t="str">
        <f>IFERROR(VLOOKUP(B245,Listor!$A$6:$C$62,3,FALSE),"")</f>
        <v/>
      </c>
      <c r="E245" s="64" t="s">
        <v>69</v>
      </c>
      <c r="F245" s="65"/>
      <c r="G245" s="35" t="str">
        <f>IFERROR(VLOOKUP(B245,Listor!$A$6:$G$62,7,FALSE),"")</f>
        <v/>
      </c>
      <c r="H245" s="35" t="str">
        <f>IFERROR(VLOOKUP(B245,Listor!$H$6:$I$24,2,FALSE),"")</f>
        <v/>
      </c>
      <c r="I245" s="35" t="str">
        <f t="shared" si="6"/>
        <v/>
      </c>
      <c r="J245" s="35" t="str">
        <f t="array" ref="J245">IFERROR(INDEX(Listor!$M$6:$M$17,MATCH(Listor!J245&amp;Fossila!E245,Listor!$K$6:$K$17&amp;Listor!$L$6:$L$17,0)),"")</f>
        <v/>
      </c>
      <c r="K245" s="69"/>
    </row>
    <row r="246" spans="2:11" x14ac:dyDescent="0.25">
      <c r="B246" s="68" t="s">
        <v>68</v>
      </c>
      <c r="C246" s="80" t="str">
        <f>IFERROR(VLOOKUP(B246,Listor!$A$6:$B$62,2,FALSE),"")</f>
        <v/>
      </c>
      <c r="D246" s="80" t="str">
        <f>IFERROR(VLOOKUP(B246,Listor!$A$6:$C$62,3,FALSE),"")</f>
        <v/>
      </c>
      <c r="E246" s="64" t="s">
        <v>69</v>
      </c>
      <c r="F246" s="65"/>
      <c r="G246" s="35" t="str">
        <f>IFERROR(VLOOKUP(B246,Listor!$A$6:$G$62,7,FALSE),"")</f>
        <v/>
      </c>
      <c r="H246" s="35" t="str">
        <f>IFERROR(VLOOKUP(B246,Listor!$H$6:$I$24,2,FALSE),"")</f>
        <v/>
      </c>
      <c r="I246" s="35" t="str">
        <f t="shared" si="6"/>
        <v/>
      </c>
      <c r="J246" s="35" t="str">
        <f t="array" ref="J246">IFERROR(INDEX(Listor!$M$6:$M$17,MATCH(Listor!J246&amp;Fossila!E246,Listor!$K$6:$K$17&amp;Listor!$L$6:$L$17,0)),"")</f>
        <v/>
      </c>
      <c r="K246" s="69"/>
    </row>
    <row r="247" spans="2:11" x14ac:dyDescent="0.25">
      <c r="B247" s="68" t="s">
        <v>68</v>
      </c>
      <c r="C247" s="80" t="str">
        <f>IFERROR(VLOOKUP(B247,Listor!$A$6:$B$62,2,FALSE),"")</f>
        <v/>
      </c>
      <c r="D247" s="80" t="str">
        <f>IFERROR(VLOOKUP(B247,Listor!$A$6:$C$62,3,FALSE),"")</f>
        <v/>
      </c>
      <c r="E247" s="64" t="s">
        <v>69</v>
      </c>
      <c r="F247" s="65"/>
      <c r="G247" s="35" t="str">
        <f>IFERROR(VLOOKUP(B247,Listor!$A$6:$G$62,7,FALSE),"")</f>
        <v/>
      </c>
      <c r="H247" s="35" t="str">
        <f>IFERROR(VLOOKUP(B247,Listor!$H$6:$I$24,2,FALSE),"")</f>
        <v/>
      </c>
      <c r="I247" s="35" t="str">
        <f t="shared" si="6"/>
        <v/>
      </c>
      <c r="J247" s="35" t="str">
        <f t="array" ref="J247">IFERROR(INDEX(Listor!$M$6:$M$17,MATCH(Listor!J247&amp;Fossila!E247,Listor!$K$6:$K$17&amp;Listor!$L$6:$L$17,0)),"")</f>
        <v/>
      </c>
      <c r="K247" s="69"/>
    </row>
    <row r="248" spans="2:11" x14ac:dyDescent="0.25">
      <c r="B248" s="68" t="s">
        <v>68</v>
      </c>
      <c r="C248" s="80" t="str">
        <f>IFERROR(VLOOKUP(B248,Listor!$A$6:$B$62,2,FALSE),"")</f>
        <v/>
      </c>
      <c r="D248" s="80" t="str">
        <f>IFERROR(VLOOKUP(B248,Listor!$A$6:$C$62,3,FALSE),"")</f>
        <v/>
      </c>
      <c r="E248" s="64" t="s">
        <v>69</v>
      </c>
      <c r="F248" s="65"/>
      <c r="G248" s="35" t="str">
        <f>IFERROR(VLOOKUP(B248,Listor!$A$6:$G$62,7,FALSE),"")</f>
        <v/>
      </c>
      <c r="H248" s="35" t="str">
        <f>IFERROR(VLOOKUP(B248,Listor!$H$6:$I$24,2,FALSE),"")</f>
        <v/>
      </c>
      <c r="I248" s="35" t="str">
        <f t="shared" si="6"/>
        <v/>
      </c>
      <c r="J248" s="35" t="str">
        <f t="array" ref="J248">IFERROR(INDEX(Listor!$M$6:$M$17,MATCH(Listor!J248&amp;Fossila!E248,Listor!$K$6:$K$17&amp;Listor!$L$6:$L$17,0)),"")</f>
        <v/>
      </c>
      <c r="K248" s="69"/>
    </row>
    <row r="249" spans="2:11" x14ac:dyDescent="0.25">
      <c r="B249" s="68" t="s">
        <v>68</v>
      </c>
      <c r="C249" s="80" t="str">
        <f>IFERROR(VLOOKUP(B249,Listor!$A$6:$B$62,2,FALSE),"")</f>
        <v/>
      </c>
      <c r="D249" s="80" t="str">
        <f>IFERROR(VLOOKUP(B249,Listor!$A$6:$C$62,3,FALSE),"")</f>
        <v/>
      </c>
      <c r="E249" s="64" t="s">
        <v>69</v>
      </c>
      <c r="F249" s="65"/>
      <c r="G249" s="35" t="str">
        <f>IFERROR(VLOOKUP(B249,Listor!$A$6:$G$62,7,FALSE),"")</f>
        <v/>
      </c>
      <c r="H249" s="35" t="str">
        <f>IFERROR(VLOOKUP(B249,Listor!$H$6:$I$24,2,FALSE),"")</f>
        <v/>
      </c>
      <c r="I249" s="35" t="str">
        <f t="shared" si="6"/>
        <v/>
      </c>
      <c r="J249" s="35" t="str">
        <f t="array" ref="J249">IFERROR(INDEX(Listor!$M$6:$M$17,MATCH(Listor!J249&amp;Fossila!E249,Listor!$K$6:$K$17&amp;Listor!$L$6:$L$17,0)),"")</f>
        <v/>
      </c>
      <c r="K249" s="69"/>
    </row>
    <row r="250" spans="2:11" x14ac:dyDescent="0.25">
      <c r="B250" s="68" t="s">
        <v>68</v>
      </c>
      <c r="C250" s="80" t="str">
        <f>IFERROR(VLOOKUP(B250,Listor!$A$6:$B$62,2,FALSE),"")</f>
        <v/>
      </c>
      <c r="D250" s="80" t="str">
        <f>IFERROR(VLOOKUP(B250,Listor!$A$6:$C$62,3,FALSE),"")</f>
        <v/>
      </c>
      <c r="E250" s="64" t="s">
        <v>69</v>
      </c>
      <c r="F250" s="65"/>
      <c r="G250" s="35" t="str">
        <f>IFERROR(VLOOKUP(B250,Listor!$A$6:$G$62,7,FALSE),"")</f>
        <v/>
      </c>
      <c r="H250" s="35" t="str">
        <f>IFERROR(VLOOKUP(B250,Listor!$H$6:$I$24,2,FALSE),"")</f>
        <v/>
      </c>
      <c r="I250" s="35" t="str">
        <f t="shared" si="6"/>
        <v/>
      </c>
      <c r="J250" s="35" t="str">
        <f t="array" ref="J250">IFERROR(INDEX(Listor!$M$6:$M$17,MATCH(Listor!J250&amp;Fossila!E250,Listor!$K$6:$K$17&amp;Listor!$L$6:$L$17,0)),"")</f>
        <v/>
      </c>
      <c r="K250" s="69"/>
    </row>
    <row r="251" spans="2:11" x14ac:dyDescent="0.25">
      <c r="B251" s="68" t="s">
        <v>68</v>
      </c>
      <c r="C251" s="80" t="str">
        <f>IFERROR(VLOOKUP(B251,Listor!$A$6:$B$62,2,FALSE),"")</f>
        <v/>
      </c>
      <c r="D251" s="80" t="str">
        <f>IFERROR(VLOOKUP(B251,Listor!$A$6:$C$62,3,FALSE),"")</f>
        <v/>
      </c>
      <c r="E251" s="64" t="s">
        <v>69</v>
      </c>
      <c r="F251" s="65"/>
      <c r="G251" s="35" t="str">
        <f>IFERROR(VLOOKUP(B251,Listor!$A$6:$G$62,7,FALSE),"")</f>
        <v/>
      </c>
      <c r="H251" s="35" t="str">
        <f>IFERROR(VLOOKUP(B251,Listor!$H$6:$I$24,2,FALSE),"")</f>
        <v/>
      </c>
      <c r="I251" s="35" t="str">
        <f t="shared" si="6"/>
        <v/>
      </c>
      <c r="J251" s="35" t="str">
        <f t="array" ref="J251">IFERROR(INDEX(Listor!$M$6:$M$17,MATCH(Listor!J251&amp;Fossila!E251,Listor!$K$6:$K$17&amp;Listor!$L$6:$L$17,0)),"")</f>
        <v/>
      </c>
      <c r="K251" s="69"/>
    </row>
    <row r="252" spans="2:11" x14ac:dyDescent="0.25">
      <c r="B252" s="68" t="s">
        <v>68</v>
      </c>
      <c r="C252" s="80" t="str">
        <f>IFERROR(VLOOKUP(B252,Listor!$A$6:$B$62,2,FALSE),"")</f>
        <v/>
      </c>
      <c r="D252" s="80" t="str">
        <f>IFERROR(VLOOKUP(B252,Listor!$A$6:$C$62,3,FALSE),"")</f>
        <v/>
      </c>
      <c r="E252" s="64" t="s">
        <v>69</v>
      </c>
      <c r="F252" s="65"/>
      <c r="G252" s="35" t="str">
        <f>IFERROR(VLOOKUP(B252,Listor!$A$6:$G$62,7,FALSE),"")</f>
        <v/>
      </c>
      <c r="H252" s="35" t="str">
        <f>IFERROR(VLOOKUP(B252,Listor!$H$6:$I$24,2,FALSE),"")</f>
        <v/>
      </c>
      <c r="I252" s="35" t="str">
        <f t="shared" si="6"/>
        <v/>
      </c>
      <c r="J252" s="35" t="str">
        <f t="array" ref="J252">IFERROR(INDEX(Listor!$M$6:$M$17,MATCH(Listor!J252&amp;Fossila!E252,Listor!$K$6:$K$17&amp;Listor!$L$6:$L$17,0)),"")</f>
        <v/>
      </c>
      <c r="K252" s="69"/>
    </row>
    <row r="253" spans="2:11" x14ac:dyDescent="0.25">
      <c r="B253" s="68" t="s">
        <v>68</v>
      </c>
      <c r="C253" s="80" t="str">
        <f>IFERROR(VLOOKUP(B253,Listor!$A$6:$B$62,2,FALSE),"")</f>
        <v/>
      </c>
      <c r="D253" s="80" t="str">
        <f>IFERROR(VLOOKUP(B253,Listor!$A$6:$C$62,3,FALSE),"")</f>
        <v/>
      </c>
      <c r="E253" s="64" t="s">
        <v>69</v>
      </c>
      <c r="F253" s="65"/>
      <c r="G253" s="35" t="str">
        <f>IFERROR(VLOOKUP(B253,Listor!$A$6:$G$62,7,FALSE),"")</f>
        <v/>
      </c>
      <c r="H253" s="35" t="str">
        <f>IFERROR(VLOOKUP(B253,Listor!$H$6:$I$24,2,FALSE),"")</f>
        <v/>
      </c>
      <c r="I253" s="35" t="str">
        <f t="shared" si="6"/>
        <v/>
      </c>
      <c r="J253" s="35" t="str">
        <f t="array" ref="J253">IFERROR(INDEX(Listor!$M$6:$M$17,MATCH(Listor!J253&amp;Fossila!E253,Listor!$K$6:$K$17&amp;Listor!$L$6:$L$17,0)),"")</f>
        <v/>
      </c>
      <c r="K253" s="69"/>
    </row>
    <row r="254" spans="2:11" x14ac:dyDescent="0.25">
      <c r="B254" s="68" t="s">
        <v>68</v>
      </c>
      <c r="C254" s="80" t="str">
        <f>IFERROR(VLOOKUP(B254,Listor!$A$6:$B$62,2,FALSE),"")</f>
        <v/>
      </c>
      <c r="D254" s="80" t="str">
        <f>IFERROR(VLOOKUP(B254,Listor!$A$6:$C$62,3,FALSE),"")</f>
        <v/>
      </c>
      <c r="E254" s="64" t="s">
        <v>69</v>
      </c>
      <c r="F254" s="65"/>
      <c r="G254" s="35" t="str">
        <f>IFERROR(VLOOKUP(B254,Listor!$A$6:$G$62,7,FALSE),"")</f>
        <v/>
      </c>
      <c r="H254" s="35" t="str">
        <f>IFERROR(VLOOKUP(B254,Listor!$H$6:$I$24,2,FALSE),"")</f>
        <v/>
      </c>
      <c r="I254" s="35" t="str">
        <f t="shared" si="6"/>
        <v/>
      </c>
      <c r="J254" s="35" t="str">
        <f t="array" ref="J254">IFERROR(INDEX(Listor!$M$6:$M$17,MATCH(Listor!J254&amp;Fossila!E254,Listor!$K$6:$K$17&amp;Listor!$L$6:$L$17,0)),"")</f>
        <v/>
      </c>
      <c r="K254" s="69"/>
    </row>
    <row r="255" spans="2:11" x14ac:dyDescent="0.25">
      <c r="B255" s="68" t="s">
        <v>68</v>
      </c>
      <c r="C255" s="80" t="str">
        <f>IFERROR(VLOOKUP(B255,Listor!$A$6:$B$62,2,FALSE),"")</f>
        <v/>
      </c>
      <c r="D255" s="80" t="str">
        <f>IFERROR(VLOOKUP(B255,Listor!$A$6:$C$62,3,FALSE),"")</f>
        <v/>
      </c>
      <c r="E255" s="64" t="s">
        <v>69</v>
      </c>
      <c r="F255" s="65"/>
      <c r="G255" s="35" t="str">
        <f>IFERROR(VLOOKUP(B255,Listor!$A$6:$G$62,7,FALSE),"")</f>
        <v/>
      </c>
      <c r="H255" s="35" t="str">
        <f>IFERROR(VLOOKUP(B255,Listor!$H$6:$I$24,2,FALSE),"")</f>
        <v/>
      </c>
      <c r="I255" s="35" t="str">
        <f t="shared" si="6"/>
        <v/>
      </c>
      <c r="J255" s="35" t="str">
        <f t="array" ref="J255">IFERROR(INDEX(Listor!$M$6:$M$17,MATCH(Listor!J255&amp;Fossila!E255,Listor!$K$6:$K$17&amp;Listor!$L$6:$L$17,0)),"")</f>
        <v/>
      </c>
      <c r="K255" s="69"/>
    </row>
    <row r="256" spans="2:11" x14ac:dyDescent="0.25">
      <c r="B256" s="68" t="s">
        <v>68</v>
      </c>
      <c r="C256" s="80" t="str">
        <f>IFERROR(VLOOKUP(B256,Listor!$A$6:$B$62,2,FALSE),"")</f>
        <v/>
      </c>
      <c r="D256" s="80" t="str">
        <f>IFERROR(VLOOKUP(B256,Listor!$A$6:$C$62,3,FALSE),"")</f>
        <v/>
      </c>
      <c r="E256" s="64" t="s">
        <v>69</v>
      </c>
      <c r="F256" s="65"/>
      <c r="G256" s="35" t="str">
        <f>IFERROR(VLOOKUP(B256,Listor!$A$6:$G$62,7,FALSE),"")</f>
        <v/>
      </c>
      <c r="H256" s="35" t="str">
        <f>IFERROR(VLOOKUP(B256,Listor!$H$6:$I$24,2,FALSE),"")</f>
        <v/>
      </c>
      <c r="I256" s="35" t="str">
        <f t="shared" si="6"/>
        <v/>
      </c>
      <c r="J256" s="35" t="str">
        <f t="array" ref="J256">IFERROR(INDEX(Listor!$M$6:$M$17,MATCH(Listor!J256&amp;Fossila!E256,Listor!$K$6:$K$17&amp;Listor!$L$6:$L$17,0)),"")</f>
        <v/>
      </c>
      <c r="K256" s="69"/>
    </row>
    <row r="257" spans="2:11" x14ac:dyDescent="0.25">
      <c r="B257" s="68" t="s">
        <v>68</v>
      </c>
      <c r="C257" s="80" t="str">
        <f>IFERROR(VLOOKUP(B257,Listor!$A$6:$B$62,2,FALSE),"")</f>
        <v/>
      </c>
      <c r="D257" s="80" t="str">
        <f>IFERROR(VLOOKUP(B257,Listor!$A$6:$C$62,3,FALSE),"")</f>
        <v/>
      </c>
      <c r="E257" s="64" t="s">
        <v>69</v>
      </c>
      <c r="F257" s="65"/>
      <c r="G257" s="35" t="str">
        <f>IFERROR(VLOOKUP(B257,Listor!$A$6:$G$62,7,FALSE),"")</f>
        <v/>
      </c>
      <c r="H257" s="35" t="str">
        <f>IFERROR(VLOOKUP(B257,Listor!$H$6:$I$24,2,FALSE),"")</f>
        <v/>
      </c>
      <c r="I257" s="35" t="str">
        <f t="shared" si="6"/>
        <v/>
      </c>
      <c r="J257" s="35" t="str">
        <f t="array" ref="J257">IFERROR(INDEX(Listor!$M$6:$M$17,MATCH(Listor!J257&amp;Fossila!E257,Listor!$K$6:$K$17&amp;Listor!$L$6:$L$17,0)),"")</f>
        <v/>
      </c>
      <c r="K257" s="69"/>
    </row>
    <row r="258" spans="2:11" x14ac:dyDescent="0.25">
      <c r="B258" s="68" t="s">
        <v>68</v>
      </c>
      <c r="C258" s="80" t="str">
        <f>IFERROR(VLOOKUP(B258,Listor!$A$6:$B$62,2,FALSE),"")</f>
        <v/>
      </c>
      <c r="D258" s="80" t="str">
        <f>IFERROR(VLOOKUP(B258,Listor!$A$6:$C$62,3,FALSE),"")</f>
        <v/>
      </c>
      <c r="E258" s="64" t="s">
        <v>69</v>
      </c>
      <c r="F258" s="65"/>
      <c r="G258" s="35" t="str">
        <f>IFERROR(VLOOKUP(B258,Listor!$A$6:$G$62,7,FALSE),"")</f>
        <v/>
      </c>
      <c r="H258" s="35" t="str">
        <f>IFERROR(VLOOKUP(B258,Listor!$H$6:$I$24,2,FALSE),"")</f>
        <v/>
      </c>
      <c r="I258" s="35" t="str">
        <f t="shared" si="6"/>
        <v/>
      </c>
      <c r="J258" s="35" t="str">
        <f t="array" ref="J258">IFERROR(INDEX(Listor!$M$6:$M$17,MATCH(Listor!J258&amp;Fossila!E258,Listor!$K$6:$K$17&amp;Listor!$L$6:$L$17,0)),"")</f>
        <v/>
      </c>
      <c r="K258" s="69"/>
    </row>
    <row r="259" spans="2:11" x14ac:dyDescent="0.25">
      <c r="B259" s="68" t="s">
        <v>68</v>
      </c>
      <c r="C259" s="80" t="str">
        <f>IFERROR(VLOOKUP(B259,Listor!$A$6:$B$62,2,FALSE),"")</f>
        <v/>
      </c>
      <c r="D259" s="80" t="str">
        <f>IFERROR(VLOOKUP(B259,Listor!$A$6:$C$62,3,FALSE),"")</f>
        <v/>
      </c>
      <c r="E259" s="64" t="s">
        <v>69</v>
      </c>
      <c r="F259" s="65"/>
      <c r="G259" s="35" t="str">
        <f>IFERROR(VLOOKUP(B259,Listor!$A$6:$G$62,7,FALSE),"")</f>
        <v/>
      </c>
      <c r="H259" s="35" t="str">
        <f>IFERROR(VLOOKUP(B259,Listor!$H$6:$I$24,2,FALSE),"")</f>
        <v/>
      </c>
      <c r="I259" s="35" t="str">
        <f t="shared" si="6"/>
        <v/>
      </c>
      <c r="J259" s="35" t="str">
        <f t="array" ref="J259">IFERROR(INDEX(Listor!$M$6:$M$17,MATCH(Listor!J259&amp;Fossila!E259,Listor!$K$6:$K$17&amp;Listor!$L$6:$L$17,0)),"")</f>
        <v/>
      </c>
      <c r="K259" s="69"/>
    </row>
    <row r="260" spans="2:11" x14ac:dyDescent="0.25">
      <c r="B260" s="68" t="s">
        <v>68</v>
      </c>
      <c r="C260" s="80" t="str">
        <f>IFERROR(VLOOKUP(B260,Listor!$A$6:$B$62,2,FALSE),"")</f>
        <v/>
      </c>
      <c r="D260" s="80" t="str">
        <f>IFERROR(VLOOKUP(B260,Listor!$A$6:$C$62,3,FALSE),"")</f>
        <v/>
      </c>
      <c r="E260" s="64" t="s">
        <v>69</v>
      </c>
      <c r="F260" s="65"/>
      <c r="G260" s="35" t="str">
        <f>IFERROR(VLOOKUP(B260,Listor!$A$6:$G$62,7,FALSE),"")</f>
        <v/>
      </c>
      <c r="H260" s="35" t="str">
        <f>IFERROR(VLOOKUP(B260,Listor!$H$6:$I$24,2,FALSE),"")</f>
        <v/>
      </c>
      <c r="I260" s="35" t="str">
        <f t="shared" si="6"/>
        <v/>
      </c>
      <c r="J260" s="35" t="str">
        <f t="array" ref="J260">IFERROR(INDEX(Listor!$M$6:$M$17,MATCH(Listor!J260&amp;Fossila!E260,Listor!$K$6:$K$17&amp;Listor!$L$6:$L$17,0)),"")</f>
        <v/>
      </c>
      <c r="K260" s="69"/>
    </row>
    <row r="261" spans="2:11" x14ac:dyDescent="0.25">
      <c r="B261" s="68" t="s">
        <v>68</v>
      </c>
      <c r="C261" s="80" t="str">
        <f>IFERROR(VLOOKUP(B261,Listor!$A$6:$B$62,2,FALSE),"")</f>
        <v/>
      </c>
      <c r="D261" s="80" t="str">
        <f>IFERROR(VLOOKUP(B261,Listor!$A$6:$C$62,3,FALSE),"")</f>
        <v/>
      </c>
      <c r="E261" s="64" t="s">
        <v>69</v>
      </c>
      <c r="F261" s="65"/>
      <c r="G261" s="35" t="str">
        <f>IFERROR(VLOOKUP(B261,Listor!$A$6:$G$62,7,FALSE),"")</f>
        <v/>
      </c>
      <c r="H261" s="35" t="str">
        <f>IFERROR(VLOOKUP(B261,Listor!$H$6:$I$24,2,FALSE),"")</f>
        <v/>
      </c>
      <c r="I261" s="35" t="str">
        <f t="shared" si="6"/>
        <v/>
      </c>
      <c r="J261" s="35" t="str">
        <f t="array" ref="J261">IFERROR(INDEX(Listor!$M$6:$M$17,MATCH(Listor!J261&amp;Fossila!E261,Listor!$K$6:$K$17&amp;Listor!$L$6:$L$17,0)),"")</f>
        <v/>
      </c>
      <c r="K261" s="69"/>
    </row>
    <row r="262" spans="2:11" x14ac:dyDescent="0.25">
      <c r="B262" s="68" t="s">
        <v>68</v>
      </c>
      <c r="C262" s="80" t="str">
        <f>IFERROR(VLOOKUP(B262,Listor!$A$6:$B$62,2,FALSE),"")</f>
        <v/>
      </c>
      <c r="D262" s="80" t="str">
        <f>IFERROR(VLOOKUP(B262,Listor!$A$6:$C$62,3,FALSE),"")</f>
        <v/>
      </c>
      <c r="E262" s="64" t="s">
        <v>69</v>
      </c>
      <c r="F262" s="65"/>
      <c r="G262" s="35" t="str">
        <f>IFERROR(VLOOKUP(B262,Listor!$A$6:$G$62,7,FALSE),"")</f>
        <v/>
      </c>
      <c r="H262" s="35" t="str">
        <f>IFERROR(VLOOKUP(B262,Listor!$H$6:$I$24,2,FALSE),"")</f>
        <v/>
      </c>
      <c r="I262" s="35" t="str">
        <f t="shared" si="6"/>
        <v/>
      </c>
      <c r="J262" s="35" t="str">
        <f t="array" ref="J262">IFERROR(INDEX(Listor!$M$6:$M$17,MATCH(Listor!J262&amp;Fossila!E262,Listor!$K$6:$K$17&amp;Listor!$L$6:$L$17,0)),"")</f>
        <v/>
      </c>
      <c r="K262" s="69"/>
    </row>
    <row r="263" spans="2:11" x14ac:dyDescent="0.25">
      <c r="B263" s="68" t="s">
        <v>68</v>
      </c>
      <c r="C263" s="80" t="str">
        <f>IFERROR(VLOOKUP(B263,Listor!$A$6:$B$62,2,FALSE),"")</f>
        <v/>
      </c>
      <c r="D263" s="80" t="str">
        <f>IFERROR(VLOOKUP(B263,Listor!$A$6:$C$62,3,FALSE),"")</f>
        <v/>
      </c>
      <c r="E263" s="64" t="s">
        <v>69</v>
      </c>
      <c r="F263" s="65"/>
      <c r="G263" s="35" t="str">
        <f>IFERROR(VLOOKUP(B263,Listor!$A$6:$G$62,7,FALSE),"")</f>
        <v/>
      </c>
      <c r="H263" s="35" t="str">
        <f>IFERROR(VLOOKUP(B263,Listor!$H$6:$I$24,2,FALSE),"")</f>
        <v/>
      </c>
      <c r="I263" s="35" t="str">
        <f t="shared" si="6"/>
        <v/>
      </c>
      <c r="J263" s="35" t="str">
        <f t="array" ref="J263">IFERROR(INDEX(Listor!$M$6:$M$17,MATCH(Listor!J263&amp;Fossila!E263,Listor!$K$6:$K$17&amp;Listor!$L$6:$L$17,0)),"")</f>
        <v/>
      </c>
      <c r="K263" s="69"/>
    </row>
    <row r="264" spans="2:11" x14ac:dyDescent="0.25">
      <c r="B264" s="68" t="s">
        <v>68</v>
      </c>
      <c r="C264" s="80" t="str">
        <f>IFERROR(VLOOKUP(B264,Listor!$A$6:$B$62,2,FALSE),"")</f>
        <v/>
      </c>
      <c r="D264" s="80" t="str">
        <f>IFERROR(VLOOKUP(B264,Listor!$A$6:$C$62,3,FALSE),"")</f>
        <v/>
      </c>
      <c r="E264" s="64" t="s">
        <v>69</v>
      </c>
      <c r="F264" s="65"/>
      <c r="G264" s="35" t="str">
        <f>IFERROR(VLOOKUP(B264,Listor!$A$6:$G$62,7,FALSE),"")</f>
        <v/>
      </c>
      <c r="H264" s="35" t="str">
        <f>IFERROR(VLOOKUP(B264,Listor!$H$6:$I$24,2,FALSE),"")</f>
        <v/>
      </c>
      <c r="I264" s="35" t="str">
        <f t="shared" si="6"/>
        <v/>
      </c>
      <c r="J264" s="35" t="str">
        <f t="array" ref="J264">IFERROR(INDEX(Listor!$M$6:$M$17,MATCH(Listor!J264&amp;Fossila!E264,Listor!$K$6:$K$17&amp;Listor!$L$6:$L$17,0)),"")</f>
        <v/>
      </c>
      <c r="K264" s="69"/>
    </row>
    <row r="265" spans="2:11" x14ac:dyDescent="0.25">
      <c r="B265" s="68" t="s">
        <v>68</v>
      </c>
      <c r="C265" s="80" t="str">
        <f>IFERROR(VLOOKUP(B265,Listor!$A$6:$B$62,2,FALSE),"")</f>
        <v/>
      </c>
      <c r="D265" s="80" t="str">
        <f>IFERROR(VLOOKUP(B265,Listor!$A$6:$C$62,3,FALSE),"")</f>
        <v/>
      </c>
      <c r="E265" s="64" t="s">
        <v>69</v>
      </c>
      <c r="F265" s="65"/>
      <c r="G265" s="35" t="str">
        <f>IFERROR(VLOOKUP(B265,Listor!$A$6:$G$62,7,FALSE),"")</f>
        <v/>
      </c>
      <c r="H265" s="35" t="str">
        <f>IFERROR(VLOOKUP(B265,Listor!$H$6:$I$24,2,FALSE),"")</f>
        <v/>
      </c>
      <c r="I265" s="35" t="str">
        <f t="shared" si="6"/>
        <v/>
      </c>
      <c r="J265" s="35" t="str">
        <f t="array" ref="J265">IFERROR(INDEX(Listor!$M$6:$M$17,MATCH(Listor!J265&amp;Fossila!E265,Listor!$K$6:$K$17&amp;Listor!$L$6:$L$17,0)),"")</f>
        <v/>
      </c>
      <c r="K265" s="69"/>
    </row>
    <row r="266" spans="2:11" x14ac:dyDescent="0.25">
      <c r="B266" s="68" t="s">
        <v>68</v>
      </c>
      <c r="C266" s="80" t="str">
        <f>IFERROR(VLOOKUP(B266,Listor!$A$6:$B$62,2,FALSE),"")</f>
        <v/>
      </c>
      <c r="D266" s="80" t="str">
        <f>IFERROR(VLOOKUP(B266,Listor!$A$6:$C$62,3,FALSE),"")</f>
        <v/>
      </c>
      <c r="E266" s="64" t="s">
        <v>69</v>
      </c>
      <c r="F266" s="65"/>
      <c r="G266" s="35" t="str">
        <f>IFERROR(VLOOKUP(B266,Listor!$A$6:$G$62,7,FALSE),"")</f>
        <v/>
      </c>
      <c r="H266" s="35" t="str">
        <f>IFERROR(VLOOKUP(B266,Listor!$H$6:$I$24,2,FALSE),"")</f>
        <v/>
      </c>
      <c r="I266" s="35" t="str">
        <f t="shared" si="6"/>
        <v/>
      </c>
      <c r="J266" s="35" t="str">
        <f t="array" ref="J266">IFERROR(INDEX(Listor!$M$6:$M$17,MATCH(Listor!J266&amp;Fossila!E266,Listor!$K$6:$K$17&amp;Listor!$L$6:$L$17,0)),"")</f>
        <v/>
      </c>
      <c r="K266" s="69"/>
    </row>
    <row r="267" spans="2:11" x14ac:dyDescent="0.25">
      <c r="B267" s="68" t="s">
        <v>68</v>
      </c>
      <c r="C267" s="80" t="str">
        <f>IFERROR(VLOOKUP(B267,Listor!$A$6:$B$62,2,FALSE),"")</f>
        <v/>
      </c>
      <c r="D267" s="80" t="str">
        <f>IFERROR(VLOOKUP(B267,Listor!$A$6:$C$62,3,FALSE),"")</f>
        <v/>
      </c>
      <c r="E267" s="64" t="s">
        <v>69</v>
      </c>
      <c r="F267" s="65"/>
      <c r="G267" s="35" t="str">
        <f>IFERROR(VLOOKUP(B267,Listor!$A$6:$G$62,7,FALSE),"")</f>
        <v/>
      </c>
      <c r="H267" s="35" t="str">
        <f>IFERROR(VLOOKUP(B267,Listor!$H$6:$I$24,2,FALSE),"")</f>
        <v/>
      </c>
      <c r="I267" s="35" t="str">
        <f t="shared" si="6"/>
        <v/>
      </c>
      <c r="J267" s="35" t="str">
        <f t="array" ref="J267">IFERROR(INDEX(Listor!$M$6:$M$17,MATCH(Listor!J267&amp;Fossila!E267,Listor!$K$6:$K$17&amp;Listor!$L$6:$L$17,0)),"")</f>
        <v/>
      </c>
      <c r="K267" s="69"/>
    </row>
    <row r="268" spans="2:11" x14ac:dyDescent="0.25">
      <c r="B268" s="68" t="s">
        <v>68</v>
      </c>
      <c r="C268" s="80" t="str">
        <f>IFERROR(VLOOKUP(B268,Listor!$A$6:$B$62,2,FALSE),"")</f>
        <v/>
      </c>
      <c r="D268" s="80" t="str">
        <f>IFERROR(VLOOKUP(B268,Listor!$A$6:$C$62,3,FALSE),"")</f>
        <v/>
      </c>
      <c r="E268" s="64" t="s">
        <v>69</v>
      </c>
      <c r="F268" s="65"/>
      <c r="G268" s="35" t="str">
        <f>IFERROR(VLOOKUP(B268,Listor!$A$6:$G$62,7,FALSE),"")</f>
        <v/>
      </c>
      <c r="H268" s="35" t="str">
        <f>IFERROR(VLOOKUP(B268,Listor!$H$6:$I$24,2,FALSE),"")</f>
        <v/>
      </c>
      <c r="I268" s="35" t="str">
        <f t="shared" si="6"/>
        <v/>
      </c>
      <c r="J268" s="35" t="str">
        <f t="array" ref="J268">IFERROR(INDEX(Listor!$M$6:$M$17,MATCH(Listor!J268&amp;Fossila!E268,Listor!$K$6:$K$17&amp;Listor!$L$6:$L$17,0)),"")</f>
        <v/>
      </c>
      <c r="K268" s="69"/>
    </row>
    <row r="269" spans="2:11" x14ac:dyDescent="0.25">
      <c r="B269" s="68" t="s">
        <v>68</v>
      </c>
      <c r="C269" s="80" t="str">
        <f>IFERROR(VLOOKUP(B269,Listor!$A$6:$B$62,2,FALSE),"")</f>
        <v/>
      </c>
      <c r="D269" s="80" t="str">
        <f>IFERROR(VLOOKUP(B269,Listor!$A$6:$C$62,3,FALSE),"")</f>
        <v/>
      </c>
      <c r="E269" s="64" t="s">
        <v>69</v>
      </c>
      <c r="F269" s="65"/>
      <c r="G269" s="35" t="str">
        <f>IFERROR(VLOOKUP(B269,Listor!$A$6:$G$62,7,FALSE),"")</f>
        <v/>
      </c>
      <c r="H269" s="35" t="str">
        <f>IFERROR(VLOOKUP(B269,Listor!$H$6:$I$24,2,FALSE),"")</f>
        <v/>
      </c>
      <c r="I269" s="35" t="str">
        <f t="shared" ref="I269:I332" si="7">IFERROR(H269*F269,"")</f>
        <v/>
      </c>
      <c r="J269" s="35" t="str">
        <f t="array" ref="J269">IFERROR(INDEX(Listor!$M$6:$M$17,MATCH(Listor!J269&amp;Fossila!E269,Listor!$K$6:$K$17&amp;Listor!$L$6:$L$17,0)),"")</f>
        <v/>
      </c>
      <c r="K269" s="69"/>
    </row>
    <row r="270" spans="2:11" x14ac:dyDescent="0.25">
      <c r="B270" s="68" t="s">
        <v>68</v>
      </c>
      <c r="C270" s="80" t="str">
        <f>IFERROR(VLOOKUP(B270,Listor!$A$6:$B$62,2,FALSE),"")</f>
        <v/>
      </c>
      <c r="D270" s="80" t="str">
        <f>IFERROR(VLOOKUP(B270,Listor!$A$6:$C$62,3,FALSE),"")</f>
        <v/>
      </c>
      <c r="E270" s="64" t="s">
        <v>69</v>
      </c>
      <c r="F270" s="65"/>
      <c r="G270" s="35" t="str">
        <f>IFERROR(VLOOKUP(B270,Listor!$A$6:$G$62,7,FALSE),"")</f>
        <v/>
      </c>
      <c r="H270" s="35" t="str">
        <f>IFERROR(VLOOKUP(B270,Listor!$H$6:$I$24,2,FALSE),"")</f>
        <v/>
      </c>
      <c r="I270" s="35" t="str">
        <f t="shared" si="7"/>
        <v/>
      </c>
      <c r="J270" s="35" t="str">
        <f t="array" ref="J270">IFERROR(INDEX(Listor!$M$6:$M$17,MATCH(Listor!J270&amp;Fossila!E270,Listor!$K$6:$K$17&amp;Listor!$L$6:$L$17,0)),"")</f>
        <v/>
      </c>
      <c r="K270" s="69"/>
    </row>
    <row r="271" spans="2:11" x14ac:dyDescent="0.25">
      <c r="B271" s="68" t="s">
        <v>68</v>
      </c>
      <c r="C271" s="80" t="str">
        <f>IFERROR(VLOOKUP(B271,Listor!$A$6:$B$62,2,FALSE),"")</f>
        <v/>
      </c>
      <c r="D271" s="80" t="str">
        <f>IFERROR(VLOOKUP(B271,Listor!$A$6:$C$62,3,FALSE),"")</f>
        <v/>
      </c>
      <c r="E271" s="64" t="s">
        <v>69</v>
      </c>
      <c r="F271" s="65"/>
      <c r="G271" s="35" t="str">
        <f>IFERROR(VLOOKUP(B271,Listor!$A$6:$G$62,7,FALSE),"")</f>
        <v/>
      </c>
      <c r="H271" s="35" t="str">
        <f>IFERROR(VLOOKUP(B271,Listor!$H$6:$I$24,2,FALSE),"")</f>
        <v/>
      </c>
      <c r="I271" s="35" t="str">
        <f t="shared" si="7"/>
        <v/>
      </c>
      <c r="J271" s="35" t="str">
        <f t="array" ref="J271">IFERROR(INDEX(Listor!$M$6:$M$17,MATCH(Listor!J271&amp;Fossila!E271,Listor!$K$6:$K$17&amp;Listor!$L$6:$L$17,0)),"")</f>
        <v/>
      </c>
      <c r="K271" s="69"/>
    </row>
    <row r="272" spans="2:11" x14ac:dyDescent="0.25">
      <c r="B272" s="68" t="s">
        <v>68</v>
      </c>
      <c r="C272" s="80" t="str">
        <f>IFERROR(VLOOKUP(B272,Listor!$A$6:$B$62,2,FALSE),"")</f>
        <v/>
      </c>
      <c r="D272" s="80" t="str">
        <f>IFERROR(VLOOKUP(B272,Listor!$A$6:$C$62,3,FALSE),"")</f>
        <v/>
      </c>
      <c r="E272" s="64" t="s">
        <v>69</v>
      </c>
      <c r="F272" s="65"/>
      <c r="G272" s="35" t="str">
        <f>IFERROR(VLOOKUP(B272,Listor!$A$6:$G$62,7,FALSE),"")</f>
        <v/>
      </c>
      <c r="H272" s="35" t="str">
        <f>IFERROR(VLOOKUP(B272,Listor!$H$6:$I$24,2,FALSE),"")</f>
        <v/>
      </c>
      <c r="I272" s="35" t="str">
        <f t="shared" si="7"/>
        <v/>
      </c>
      <c r="J272" s="35" t="str">
        <f t="array" ref="J272">IFERROR(INDEX(Listor!$M$6:$M$17,MATCH(Listor!J272&amp;Fossila!E272,Listor!$K$6:$K$17&amp;Listor!$L$6:$L$17,0)),"")</f>
        <v/>
      </c>
      <c r="K272" s="69"/>
    </row>
    <row r="273" spans="2:11" x14ac:dyDescent="0.25">
      <c r="B273" s="68" t="s">
        <v>68</v>
      </c>
      <c r="C273" s="80" t="str">
        <f>IFERROR(VLOOKUP(B273,Listor!$A$6:$B$62,2,FALSE),"")</f>
        <v/>
      </c>
      <c r="D273" s="80" t="str">
        <f>IFERROR(VLOOKUP(B273,Listor!$A$6:$C$62,3,FALSE),"")</f>
        <v/>
      </c>
      <c r="E273" s="64" t="s">
        <v>69</v>
      </c>
      <c r="F273" s="65"/>
      <c r="G273" s="35" t="str">
        <f>IFERROR(VLOOKUP(B273,Listor!$A$6:$G$62,7,FALSE),"")</f>
        <v/>
      </c>
      <c r="H273" s="35" t="str">
        <f>IFERROR(VLOOKUP(B273,Listor!$H$6:$I$24,2,FALSE),"")</f>
        <v/>
      </c>
      <c r="I273" s="35" t="str">
        <f t="shared" si="7"/>
        <v/>
      </c>
      <c r="J273" s="35" t="str">
        <f t="array" ref="J273">IFERROR(INDEX(Listor!$M$6:$M$17,MATCH(Listor!J273&amp;Fossila!E273,Listor!$K$6:$K$17&amp;Listor!$L$6:$L$17,0)),"")</f>
        <v/>
      </c>
      <c r="K273" s="69"/>
    </row>
    <row r="274" spans="2:11" x14ac:dyDescent="0.25">
      <c r="B274" s="68" t="s">
        <v>68</v>
      </c>
      <c r="C274" s="80" t="str">
        <f>IFERROR(VLOOKUP(B274,Listor!$A$6:$B$62,2,FALSE),"")</f>
        <v/>
      </c>
      <c r="D274" s="80" t="str">
        <f>IFERROR(VLOOKUP(B274,Listor!$A$6:$C$62,3,FALSE),"")</f>
        <v/>
      </c>
      <c r="E274" s="64" t="s">
        <v>69</v>
      </c>
      <c r="F274" s="65"/>
      <c r="G274" s="35" t="str">
        <f>IFERROR(VLOOKUP(B274,Listor!$A$6:$G$62,7,FALSE),"")</f>
        <v/>
      </c>
      <c r="H274" s="35" t="str">
        <f>IFERROR(VLOOKUP(B274,Listor!$H$6:$I$24,2,FALSE),"")</f>
        <v/>
      </c>
      <c r="I274" s="35" t="str">
        <f t="shared" si="7"/>
        <v/>
      </c>
      <c r="J274" s="35" t="str">
        <f t="array" ref="J274">IFERROR(INDEX(Listor!$M$6:$M$17,MATCH(Listor!J274&amp;Fossila!E274,Listor!$K$6:$K$17&amp;Listor!$L$6:$L$17,0)),"")</f>
        <v/>
      </c>
      <c r="K274" s="69"/>
    </row>
    <row r="275" spans="2:11" x14ac:dyDescent="0.25">
      <c r="B275" s="68" t="s">
        <v>68</v>
      </c>
      <c r="C275" s="80" t="str">
        <f>IFERROR(VLOOKUP(B275,Listor!$A$6:$B$62,2,FALSE),"")</f>
        <v/>
      </c>
      <c r="D275" s="80" t="str">
        <f>IFERROR(VLOOKUP(B275,Listor!$A$6:$C$62,3,FALSE),"")</f>
        <v/>
      </c>
      <c r="E275" s="64" t="s">
        <v>69</v>
      </c>
      <c r="F275" s="65"/>
      <c r="G275" s="35" t="str">
        <f>IFERROR(VLOOKUP(B275,Listor!$A$6:$G$62,7,FALSE),"")</f>
        <v/>
      </c>
      <c r="H275" s="35" t="str">
        <f>IFERROR(VLOOKUP(B275,Listor!$H$6:$I$24,2,FALSE),"")</f>
        <v/>
      </c>
      <c r="I275" s="35" t="str">
        <f t="shared" si="7"/>
        <v/>
      </c>
      <c r="J275" s="35" t="str">
        <f t="array" ref="J275">IFERROR(INDEX(Listor!$M$6:$M$17,MATCH(Listor!J275&amp;Fossila!E275,Listor!$K$6:$K$17&amp;Listor!$L$6:$L$17,0)),"")</f>
        <v/>
      </c>
      <c r="K275" s="69"/>
    </row>
    <row r="276" spans="2:11" x14ac:dyDescent="0.25">
      <c r="B276" s="68" t="s">
        <v>68</v>
      </c>
      <c r="C276" s="80" t="str">
        <f>IFERROR(VLOOKUP(B276,Listor!$A$6:$B$62,2,FALSE),"")</f>
        <v/>
      </c>
      <c r="D276" s="80" t="str">
        <f>IFERROR(VLOOKUP(B276,Listor!$A$6:$C$62,3,FALSE),"")</f>
        <v/>
      </c>
      <c r="E276" s="64" t="s">
        <v>69</v>
      </c>
      <c r="F276" s="65"/>
      <c r="G276" s="35" t="str">
        <f>IFERROR(VLOOKUP(B276,Listor!$A$6:$G$62,7,FALSE),"")</f>
        <v/>
      </c>
      <c r="H276" s="35" t="str">
        <f>IFERROR(VLOOKUP(B276,Listor!$H$6:$I$24,2,FALSE),"")</f>
        <v/>
      </c>
      <c r="I276" s="35" t="str">
        <f t="shared" si="7"/>
        <v/>
      </c>
      <c r="J276" s="35" t="str">
        <f t="array" ref="J276">IFERROR(INDEX(Listor!$M$6:$M$17,MATCH(Listor!J276&amp;Fossila!E276,Listor!$K$6:$K$17&amp;Listor!$L$6:$L$17,0)),"")</f>
        <v/>
      </c>
      <c r="K276" s="69"/>
    </row>
    <row r="277" spans="2:11" x14ac:dyDescent="0.25">
      <c r="B277" s="68" t="s">
        <v>68</v>
      </c>
      <c r="C277" s="80" t="str">
        <f>IFERROR(VLOOKUP(B277,Listor!$A$6:$B$62,2,FALSE),"")</f>
        <v/>
      </c>
      <c r="D277" s="80" t="str">
        <f>IFERROR(VLOOKUP(B277,Listor!$A$6:$C$62,3,FALSE),"")</f>
        <v/>
      </c>
      <c r="E277" s="64" t="s">
        <v>69</v>
      </c>
      <c r="F277" s="65"/>
      <c r="G277" s="35" t="str">
        <f>IFERROR(VLOOKUP(B277,Listor!$A$6:$G$62,7,FALSE),"")</f>
        <v/>
      </c>
      <c r="H277" s="35" t="str">
        <f>IFERROR(VLOOKUP(B277,Listor!$H$6:$I$24,2,FALSE),"")</f>
        <v/>
      </c>
      <c r="I277" s="35" t="str">
        <f t="shared" si="7"/>
        <v/>
      </c>
      <c r="J277" s="35" t="str">
        <f t="array" ref="J277">IFERROR(INDEX(Listor!$M$6:$M$17,MATCH(Listor!J277&amp;Fossila!E277,Listor!$K$6:$K$17&amp;Listor!$L$6:$L$17,0)),"")</f>
        <v/>
      </c>
      <c r="K277" s="69"/>
    </row>
    <row r="278" spans="2:11" x14ac:dyDescent="0.25">
      <c r="B278" s="68" t="s">
        <v>68</v>
      </c>
      <c r="C278" s="80" t="str">
        <f>IFERROR(VLOOKUP(B278,Listor!$A$6:$B$62,2,FALSE),"")</f>
        <v/>
      </c>
      <c r="D278" s="80" t="str">
        <f>IFERROR(VLOOKUP(B278,Listor!$A$6:$C$62,3,FALSE),"")</f>
        <v/>
      </c>
      <c r="E278" s="64" t="s">
        <v>69</v>
      </c>
      <c r="F278" s="65"/>
      <c r="G278" s="35" t="str">
        <f>IFERROR(VLOOKUP(B278,Listor!$A$6:$G$62,7,FALSE),"")</f>
        <v/>
      </c>
      <c r="H278" s="35" t="str">
        <f>IFERROR(VLOOKUP(B278,Listor!$H$6:$I$24,2,FALSE),"")</f>
        <v/>
      </c>
      <c r="I278" s="35" t="str">
        <f t="shared" si="7"/>
        <v/>
      </c>
      <c r="J278" s="35" t="str">
        <f t="array" ref="J278">IFERROR(INDEX(Listor!$M$6:$M$17,MATCH(Listor!J278&amp;Fossila!E278,Listor!$K$6:$K$17&amp;Listor!$L$6:$L$17,0)),"")</f>
        <v/>
      </c>
      <c r="K278" s="69"/>
    </row>
    <row r="279" spans="2:11" x14ac:dyDescent="0.25">
      <c r="B279" s="68" t="s">
        <v>68</v>
      </c>
      <c r="C279" s="80" t="str">
        <f>IFERROR(VLOOKUP(B279,Listor!$A$6:$B$62,2,FALSE),"")</f>
        <v/>
      </c>
      <c r="D279" s="80" t="str">
        <f>IFERROR(VLOOKUP(B279,Listor!$A$6:$C$62,3,FALSE),"")</f>
        <v/>
      </c>
      <c r="E279" s="64" t="s">
        <v>69</v>
      </c>
      <c r="F279" s="65"/>
      <c r="G279" s="35" t="str">
        <f>IFERROR(VLOOKUP(B279,Listor!$A$6:$G$62,7,FALSE),"")</f>
        <v/>
      </c>
      <c r="H279" s="35" t="str">
        <f>IFERROR(VLOOKUP(B279,Listor!$H$6:$I$24,2,FALSE),"")</f>
        <v/>
      </c>
      <c r="I279" s="35" t="str">
        <f t="shared" si="7"/>
        <v/>
      </c>
      <c r="J279" s="35" t="str">
        <f t="array" ref="J279">IFERROR(INDEX(Listor!$M$6:$M$17,MATCH(Listor!J279&amp;Fossila!E279,Listor!$K$6:$K$17&amp;Listor!$L$6:$L$17,0)),"")</f>
        <v/>
      </c>
      <c r="K279" s="69"/>
    </row>
    <row r="280" spans="2:11" x14ac:dyDescent="0.25">
      <c r="B280" s="68" t="s">
        <v>68</v>
      </c>
      <c r="C280" s="80" t="str">
        <f>IFERROR(VLOOKUP(B280,Listor!$A$6:$B$62,2,FALSE),"")</f>
        <v/>
      </c>
      <c r="D280" s="80" t="str">
        <f>IFERROR(VLOOKUP(B280,Listor!$A$6:$C$62,3,FALSE),"")</f>
        <v/>
      </c>
      <c r="E280" s="64" t="s">
        <v>69</v>
      </c>
      <c r="F280" s="65"/>
      <c r="G280" s="35" t="str">
        <f>IFERROR(VLOOKUP(B280,Listor!$A$6:$G$62,7,FALSE),"")</f>
        <v/>
      </c>
      <c r="H280" s="35" t="str">
        <f>IFERROR(VLOOKUP(B280,Listor!$H$6:$I$24,2,FALSE),"")</f>
        <v/>
      </c>
      <c r="I280" s="35" t="str">
        <f t="shared" si="7"/>
        <v/>
      </c>
      <c r="J280" s="35" t="str">
        <f t="array" ref="J280">IFERROR(INDEX(Listor!$M$6:$M$17,MATCH(Listor!J280&amp;Fossila!E280,Listor!$K$6:$K$17&amp;Listor!$L$6:$L$17,0)),"")</f>
        <v/>
      </c>
      <c r="K280" s="69"/>
    </row>
    <row r="281" spans="2:11" x14ac:dyDescent="0.25">
      <c r="B281" s="68" t="s">
        <v>68</v>
      </c>
      <c r="C281" s="80" t="str">
        <f>IFERROR(VLOOKUP(B281,Listor!$A$6:$B$62,2,FALSE),"")</f>
        <v/>
      </c>
      <c r="D281" s="80" t="str">
        <f>IFERROR(VLOOKUP(B281,Listor!$A$6:$C$62,3,FALSE),"")</f>
        <v/>
      </c>
      <c r="E281" s="64" t="s">
        <v>69</v>
      </c>
      <c r="F281" s="65"/>
      <c r="G281" s="35" t="str">
        <f>IFERROR(VLOOKUP(B281,Listor!$A$6:$G$62,7,FALSE),"")</f>
        <v/>
      </c>
      <c r="H281" s="35" t="str">
        <f>IFERROR(VLOOKUP(B281,Listor!$H$6:$I$24,2,FALSE),"")</f>
        <v/>
      </c>
      <c r="I281" s="35" t="str">
        <f t="shared" si="7"/>
        <v/>
      </c>
      <c r="J281" s="35" t="str">
        <f t="array" ref="J281">IFERROR(INDEX(Listor!$M$6:$M$17,MATCH(Listor!J281&amp;Fossila!E281,Listor!$K$6:$K$17&amp;Listor!$L$6:$L$17,0)),"")</f>
        <v/>
      </c>
      <c r="K281" s="69"/>
    </row>
    <row r="282" spans="2:11" x14ac:dyDescent="0.25">
      <c r="B282" s="68" t="s">
        <v>68</v>
      </c>
      <c r="C282" s="80" t="str">
        <f>IFERROR(VLOOKUP(B282,Listor!$A$6:$B$62,2,FALSE),"")</f>
        <v/>
      </c>
      <c r="D282" s="80" t="str">
        <f>IFERROR(VLOOKUP(B282,Listor!$A$6:$C$62,3,FALSE),"")</f>
        <v/>
      </c>
      <c r="E282" s="64" t="s">
        <v>69</v>
      </c>
      <c r="F282" s="65"/>
      <c r="G282" s="35" t="str">
        <f>IFERROR(VLOOKUP(B282,Listor!$A$6:$G$62,7,FALSE),"")</f>
        <v/>
      </c>
      <c r="H282" s="35" t="str">
        <f>IFERROR(VLOOKUP(B282,Listor!$H$6:$I$24,2,FALSE),"")</f>
        <v/>
      </c>
      <c r="I282" s="35" t="str">
        <f t="shared" si="7"/>
        <v/>
      </c>
      <c r="J282" s="35" t="str">
        <f t="array" ref="J282">IFERROR(INDEX(Listor!$M$6:$M$17,MATCH(Listor!J282&amp;Fossila!E282,Listor!$K$6:$K$17&amp;Listor!$L$6:$L$17,0)),"")</f>
        <v/>
      </c>
      <c r="K282" s="69"/>
    </row>
    <row r="283" spans="2:11" x14ac:dyDescent="0.25">
      <c r="B283" s="68" t="s">
        <v>68</v>
      </c>
      <c r="C283" s="80" t="str">
        <f>IFERROR(VLOOKUP(B283,Listor!$A$6:$B$62,2,FALSE),"")</f>
        <v/>
      </c>
      <c r="D283" s="80" t="str">
        <f>IFERROR(VLOOKUP(B283,Listor!$A$6:$C$62,3,FALSE),"")</f>
        <v/>
      </c>
      <c r="E283" s="64" t="s">
        <v>69</v>
      </c>
      <c r="F283" s="65"/>
      <c r="G283" s="35" t="str">
        <f>IFERROR(VLOOKUP(B283,Listor!$A$6:$G$62,7,FALSE),"")</f>
        <v/>
      </c>
      <c r="H283" s="35" t="str">
        <f>IFERROR(VLOOKUP(B283,Listor!$H$6:$I$24,2,FALSE),"")</f>
        <v/>
      </c>
      <c r="I283" s="35" t="str">
        <f t="shared" si="7"/>
        <v/>
      </c>
      <c r="J283" s="35" t="str">
        <f t="array" ref="J283">IFERROR(INDEX(Listor!$M$6:$M$17,MATCH(Listor!J283&amp;Fossila!E283,Listor!$K$6:$K$17&amp;Listor!$L$6:$L$17,0)),"")</f>
        <v/>
      </c>
      <c r="K283" s="69"/>
    </row>
    <row r="284" spans="2:11" x14ac:dyDescent="0.25">
      <c r="B284" s="68" t="s">
        <v>68</v>
      </c>
      <c r="C284" s="80" t="str">
        <f>IFERROR(VLOOKUP(B284,Listor!$A$6:$B$62,2,FALSE),"")</f>
        <v/>
      </c>
      <c r="D284" s="80" t="str">
        <f>IFERROR(VLOOKUP(B284,Listor!$A$6:$C$62,3,FALSE),"")</f>
        <v/>
      </c>
      <c r="E284" s="64" t="s">
        <v>69</v>
      </c>
      <c r="F284" s="65"/>
      <c r="G284" s="35" t="str">
        <f>IFERROR(VLOOKUP(B284,Listor!$A$6:$G$62,7,FALSE),"")</f>
        <v/>
      </c>
      <c r="H284" s="35" t="str">
        <f>IFERROR(VLOOKUP(B284,Listor!$H$6:$I$24,2,FALSE),"")</f>
        <v/>
      </c>
      <c r="I284" s="35" t="str">
        <f t="shared" si="7"/>
        <v/>
      </c>
      <c r="J284" s="35" t="str">
        <f t="array" ref="J284">IFERROR(INDEX(Listor!$M$6:$M$17,MATCH(Listor!J284&amp;Fossila!E284,Listor!$K$6:$K$17&amp;Listor!$L$6:$L$17,0)),"")</f>
        <v/>
      </c>
      <c r="K284" s="69"/>
    </row>
    <row r="285" spans="2:11" x14ac:dyDescent="0.25">
      <c r="B285" s="68" t="s">
        <v>68</v>
      </c>
      <c r="C285" s="80" t="str">
        <f>IFERROR(VLOOKUP(B285,Listor!$A$6:$B$62,2,FALSE),"")</f>
        <v/>
      </c>
      <c r="D285" s="80" t="str">
        <f>IFERROR(VLOOKUP(B285,Listor!$A$6:$C$62,3,FALSE),"")</f>
        <v/>
      </c>
      <c r="E285" s="64" t="s">
        <v>69</v>
      </c>
      <c r="F285" s="65"/>
      <c r="G285" s="35" t="str">
        <f>IFERROR(VLOOKUP(B285,Listor!$A$6:$G$62,7,FALSE),"")</f>
        <v/>
      </c>
      <c r="H285" s="35" t="str">
        <f>IFERROR(VLOOKUP(B285,Listor!$H$6:$I$24,2,FALSE),"")</f>
        <v/>
      </c>
      <c r="I285" s="35" t="str">
        <f t="shared" si="7"/>
        <v/>
      </c>
      <c r="J285" s="35" t="str">
        <f t="array" ref="J285">IFERROR(INDEX(Listor!$M$6:$M$17,MATCH(Listor!J285&amp;Fossila!E285,Listor!$K$6:$K$17&amp;Listor!$L$6:$L$17,0)),"")</f>
        <v/>
      </c>
      <c r="K285" s="69"/>
    </row>
    <row r="286" spans="2:11" x14ac:dyDescent="0.25">
      <c r="B286" s="68" t="s">
        <v>68</v>
      </c>
      <c r="C286" s="80" t="str">
        <f>IFERROR(VLOOKUP(B286,Listor!$A$6:$B$62,2,FALSE),"")</f>
        <v/>
      </c>
      <c r="D286" s="80" t="str">
        <f>IFERROR(VLOOKUP(B286,Listor!$A$6:$C$62,3,FALSE),"")</f>
        <v/>
      </c>
      <c r="E286" s="64" t="s">
        <v>69</v>
      </c>
      <c r="F286" s="65"/>
      <c r="G286" s="35" t="str">
        <f>IFERROR(VLOOKUP(B286,Listor!$A$6:$G$62,7,FALSE),"")</f>
        <v/>
      </c>
      <c r="H286" s="35" t="str">
        <f>IFERROR(VLOOKUP(B286,Listor!$H$6:$I$24,2,FALSE),"")</f>
        <v/>
      </c>
      <c r="I286" s="35" t="str">
        <f t="shared" si="7"/>
        <v/>
      </c>
      <c r="J286" s="35" t="str">
        <f t="array" ref="J286">IFERROR(INDEX(Listor!$M$6:$M$17,MATCH(Listor!J286&amp;Fossila!E286,Listor!$K$6:$K$17&amp;Listor!$L$6:$L$17,0)),"")</f>
        <v/>
      </c>
      <c r="K286" s="69"/>
    </row>
    <row r="287" spans="2:11" x14ac:dyDescent="0.25">
      <c r="B287" s="68" t="s">
        <v>68</v>
      </c>
      <c r="C287" s="80" t="str">
        <f>IFERROR(VLOOKUP(B287,Listor!$A$6:$B$62,2,FALSE),"")</f>
        <v/>
      </c>
      <c r="D287" s="80" t="str">
        <f>IFERROR(VLOOKUP(B287,Listor!$A$6:$C$62,3,FALSE),"")</f>
        <v/>
      </c>
      <c r="E287" s="64" t="s">
        <v>69</v>
      </c>
      <c r="F287" s="65"/>
      <c r="G287" s="35" t="str">
        <f>IFERROR(VLOOKUP(B287,Listor!$A$6:$G$62,7,FALSE),"")</f>
        <v/>
      </c>
      <c r="H287" s="35" t="str">
        <f>IFERROR(VLOOKUP(B287,Listor!$H$6:$I$24,2,FALSE),"")</f>
        <v/>
      </c>
      <c r="I287" s="35" t="str">
        <f t="shared" si="7"/>
        <v/>
      </c>
      <c r="J287" s="35" t="str">
        <f t="array" ref="J287">IFERROR(INDEX(Listor!$M$6:$M$17,MATCH(Listor!J287&amp;Fossila!E287,Listor!$K$6:$K$17&amp;Listor!$L$6:$L$17,0)),"")</f>
        <v/>
      </c>
      <c r="K287" s="69"/>
    </row>
    <row r="288" spans="2:11" x14ac:dyDescent="0.25">
      <c r="B288" s="68" t="s">
        <v>68</v>
      </c>
      <c r="C288" s="80" t="str">
        <f>IFERROR(VLOOKUP(B288,Listor!$A$6:$B$62,2,FALSE),"")</f>
        <v/>
      </c>
      <c r="D288" s="80" t="str">
        <f>IFERROR(VLOOKUP(B288,Listor!$A$6:$C$62,3,FALSE),"")</f>
        <v/>
      </c>
      <c r="E288" s="64" t="s">
        <v>69</v>
      </c>
      <c r="F288" s="65"/>
      <c r="G288" s="35" t="str">
        <f>IFERROR(VLOOKUP(B288,Listor!$A$6:$G$62,7,FALSE),"")</f>
        <v/>
      </c>
      <c r="H288" s="35" t="str">
        <f>IFERROR(VLOOKUP(B288,Listor!$H$6:$I$24,2,FALSE),"")</f>
        <v/>
      </c>
      <c r="I288" s="35" t="str">
        <f t="shared" si="7"/>
        <v/>
      </c>
      <c r="J288" s="35" t="str">
        <f t="array" ref="J288">IFERROR(INDEX(Listor!$M$6:$M$17,MATCH(Listor!J288&amp;Fossila!E288,Listor!$K$6:$K$17&amp;Listor!$L$6:$L$17,0)),"")</f>
        <v/>
      </c>
      <c r="K288" s="69"/>
    </row>
    <row r="289" spans="2:11" x14ac:dyDescent="0.25">
      <c r="B289" s="68" t="s">
        <v>68</v>
      </c>
      <c r="C289" s="80" t="str">
        <f>IFERROR(VLOOKUP(B289,Listor!$A$6:$B$62,2,FALSE),"")</f>
        <v/>
      </c>
      <c r="D289" s="80" t="str">
        <f>IFERROR(VLOOKUP(B289,Listor!$A$6:$C$62,3,FALSE),"")</f>
        <v/>
      </c>
      <c r="E289" s="64" t="s">
        <v>69</v>
      </c>
      <c r="F289" s="65"/>
      <c r="G289" s="35" t="str">
        <f>IFERROR(VLOOKUP(B289,Listor!$A$6:$G$62,7,FALSE),"")</f>
        <v/>
      </c>
      <c r="H289" s="35" t="str">
        <f>IFERROR(VLOOKUP(B289,Listor!$H$6:$I$24,2,FALSE),"")</f>
        <v/>
      </c>
      <c r="I289" s="35" t="str">
        <f t="shared" si="7"/>
        <v/>
      </c>
      <c r="J289" s="35" t="str">
        <f t="array" ref="J289">IFERROR(INDEX(Listor!$M$6:$M$17,MATCH(Listor!J289&amp;Fossila!E289,Listor!$K$6:$K$17&amp;Listor!$L$6:$L$17,0)),"")</f>
        <v/>
      </c>
      <c r="K289" s="69"/>
    </row>
    <row r="290" spans="2:11" x14ac:dyDescent="0.25">
      <c r="B290" s="68" t="s">
        <v>68</v>
      </c>
      <c r="C290" s="80" t="str">
        <f>IFERROR(VLOOKUP(B290,Listor!$A$6:$B$62,2,FALSE),"")</f>
        <v/>
      </c>
      <c r="D290" s="80" t="str">
        <f>IFERROR(VLOOKUP(B290,Listor!$A$6:$C$62,3,FALSE),"")</f>
        <v/>
      </c>
      <c r="E290" s="64" t="s">
        <v>69</v>
      </c>
      <c r="F290" s="65"/>
      <c r="G290" s="35" t="str">
        <f>IFERROR(VLOOKUP(B290,Listor!$A$6:$G$62,7,FALSE),"")</f>
        <v/>
      </c>
      <c r="H290" s="35" t="str">
        <f>IFERROR(VLOOKUP(B290,Listor!$H$6:$I$24,2,FALSE),"")</f>
        <v/>
      </c>
      <c r="I290" s="35" t="str">
        <f t="shared" si="7"/>
        <v/>
      </c>
      <c r="J290" s="35" t="str">
        <f t="array" ref="J290">IFERROR(INDEX(Listor!$M$6:$M$17,MATCH(Listor!J290&amp;Fossila!E290,Listor!$K$6:$K$17&amp;Listor!$L$6:$L$17,0)),"")</f>
        <v/>
      </c>
      <c r="K290" s="69"/>
    </row>
    <row r="291" spans="2:11" x14ac:dyDescent="0.25">
      <c r="B291" s="68" t="s">
        <v>68</v>
      </c>
      <c r="C291" s="80" t="str">
        <f>IFERROR(VLOOKUP(B291,Listor!$A$6:$B$62,2,FALSE),"")</f>
        <v/>
      </c>
      <c r="D291" s="80" t="str">
        <f>IFERROR(VLOOKUP(B291,Listor!$A$6:$C$62,3,FALSE),"")</f>
        <v/>
      </c>
      <c r="E291" s="64" t="s">
        <v>69</v>
      </c>
      <c r="F291" s="65"/>
      <c r="G291" s="35" t="str">
        <f>IFERROR(VLOOKUP(B291,Listor!$A$6:$G$62,7,FALSE),"")</f>
        <v/>
      </c>
      <c r="H291" s="35" t="str">
        <f>IFERROR(VLOOKUP(B291,Listor!$H$6:$I$24,2,FALSE),"")</f>
        <v/>
      </c>
      <c r="I291" s="35" t="str">
        <f t="shared" si="7"/>
        <v/>
      </c>
      <c r="J291" s="35" t="str">
        <f t="array" ref="J291">IFERROR(INDEX(Listor!$M$6:$M$17,MATCH(Listor!J291&amp;Fossila!E291,Listor!$K$6:$K$17&amp;Listor!$L$6:$L$17,0)),"")</f>
        <v/>
      </c>
      <c r="K291" s="69"/>
    </row>
    <row r="292" spans="2:11" x14ac:dyDescent="0.25">
      <c r="B292" s="68" t="s">
        <v>68</v>
      </c>
      <c r="C292" s="80" t="str">
        <f>IFERROR(VLOOKUP(B292,Listor!$A$6:$B$62,2,FALSE),"")</f>
        <v/>
      </c>
      <c r="D292" s="80" t="str">
        <f>IFERROR(VLOOKUP(B292,Listor!$A$6:$C$62,3,FALSE),"")</f>
        <v/>
      </c>
      <c r="E292" s="64" t="s">
        <v>69</v>
      </c>
      <c r="F292" s="65"/>
      <c r="G292" s="35" t="str">
        <f>IFERROR(VLOOKUP(B292,Listor!$A$6:$G$62,7,FALSE),"")</f>
        <v/>
      </c>
      <c r="H292" s="35" t="str">
        <f>IFERROR(VLOOKUP(B292,Listor!$H$6:$I$24,2,FALSE),"")</f>
        <v/>
      </c>
      <c r="I292" s="35" t="str">
        <f t="shared" si="7"/>
        <v/>
      </c>
      <c r="J292" s="35" t="str">
        <f t="array" ref="J292">IFERROR(INDEX(Listor!$M$6:$M$17,MATCH(Listor!J292&amp;Fossila!E292,Listor!$K$6:$K$17&amp;Listor!$L$6:$L$17,0)),"")</f>
        <v/>
      </c>
      <c r="K292" s="69"/>
    </row>
    <row r="293" spans="2:11" x14ac:dyDescent="0.25">
      <c r="B293" s="68" t="s">
        <v>68</v>
      </c>
      <c r="C293" s="80" t="str">
        <f>IFERROR(VLOOKUP(B293,Listor!$A$6:$B$62,2,FALSE),"")</f>
        <v/>
      </c>
      <c r="D293" s="80" t="str">
        <f>IFERROR(VLOOKUP(B293,Listor!$A$6:$C$62,3,FALSE),"")</f>
        <v/>
      </c>
      <c r="E293" s="64" t="s">
        <v>69</v>
      </c>
      <c r="F293" s="65"/>
      <c r="G293" s="35" t="str">
        <f>IFERROR(VLOOKUP(B293,Listor!$A$6:$G$62,7,FALSE),"")</f>
        <v/>
      </c>
      <c r="H293" s="35" t="str">
        <f>IFERROR(VLOOKUP(B293,Listor!$H$6:$I$24,2,FALSE),"")</f>
        <v/>
      </c>
      <c r="I293" s="35" t="str">
        <f t="shared" si="7"/>
        <v/>
      </c>
      <c r="J293" s="35" t="str">
        <f t="array" ref="J293">IFERROR(INDEX(Listor!$M$6:$M$17,MATCH(Listor!J293&amp;Fossila!E293,Listor!$K$6:$K$17&amp;Listor!$L$6:$L$17,0)),"")</f>
        <v/>
      </c>
      <c r="K293" s="69"/>
    </row>
    <row r="294" spans="2:11" x14ac:dyDescent="0.25">
      <c r="B294" s="68" t="s">
        <v>68</v>
      </c>
      <c r="C294" s="80" t="str">
        <f>IFERROR(VLOOKUP(B294,Listor!$A$6:$B$62,2,FALSE),"")</f>
        <v/>
      </c>
      <c r="D294" s="80" t="str">
        <f>IFERROR(VLOOKUP(B294,Listor!$A$6:$C$62,3,FALSE),"")</f>
        <v/>
      </c>
      <c r="E294" s="64" t="s">
        <v>69</v>
      </c>
      <c r="F294" s="65"/>
      <c r="G294" s="35" t="str">
        <f>IFERROR(VLOOKUP(B294,Listor!$A$6:$G$62,7,FALSE),"")</f>
        <v/>
      </c>
      <c r="H294" s="35" t="str">
        <f>IFERROR(VLOOKUP(B294,Listor!$H$6:$I$24,2,FALSE),"")</f>
        <v/>
      </c>
      <c r="I294" s="35" t="str">
        <f t="shared" si="7"/>
        <v/>
      </c>
      <c r="J294" s="35" t="str">
        <f t="array" ref="J294">IFERROR(INDEX(Listor!$M$6:$M$17,MATCH(Listor!J294&amp;Fossila!E294,Listor!$K$6:$K$17&amp;Listor!$L$6:$L$17,0)),"")</f>
        <v/>
      </c>
      <c r="K294" s="69"/>
    </row>
    <row r="295" spans="2:11" x14ac:dyDescent="0.25">
      <c r="B295" s="68" t="s">
        <v>68</v>
      </c>
      <c r="C295" s="80" t="str">
        <f>IFERROR(VLOOKUP(B295,Listor!$A$6:$B$62,2,FALSE),"")</f>
        <v/>
      </c>
      <c r="D295" s="80" t="str">
        <f>IFERROR(VLOOKUP(B295,Listor!$A$6:$C$62,3,FALSE),"")</f>
        <v/>
      </c>
      <c r="E295" s="64" t="s">
        <v>69</v>
      </c>
      <c r="F295" s="65"/>
      <c r="G295" s="35" t="str">
        <f>IFERROR(VLOOKUP(B295,Listor!$A$6:$G$62,7,FALSE),"")</f>
        <v/>
      </c>
      <c r="H295" s="35" t="str">
        <f>IFERROR(VLOOKUP(B295,Listor!$H$6:$I$24,2,FALSE),"")</f>
        <v/>
      </c>
      <c r="I295" s="35" t="str">
        <f t="shared" si="7"/>
        <v/>
      </c>
      <c r="J295" s="35" t="str">
        <f t="array" ref="J295">IFERROR(INDEX(Listor!$M$6:$M$17,MATCH(Listor!J295&amp;Fossila!E295,Listor!$K$6:$K$17&amp;Listor!$L$6:$L$17,0)),"")</f>
        <v/>
      </c>
      <c r="K295" s="69"/>
    </row>
    <row r="296" spans="2:11" x14ac:dyDescent="0.25">
      <c r="B296" s="68" t="s">
        <v>68</v>
      </c>
      <c r="C296" s="80" t="str">
        <f>IFERROR(VLOOKUP(B296,Listor!$A$6:$B$62,2,FALSE),"")</f>
        <v/>
      </c>
      <c r="D296" s="80" t="str">
        <f>IFERROR(VLOOKUP(B296,Listor!$A$6:$C$62,3,FALSE),"")</f>
        <v/>
      </c>
      <c r="E296" s="64" t="s">
        <v>69</v>
      </c>
      <c r="F296" s="65"/>
      <c r="G296" s="35" t="str">
        <f>IFERROR(VLOOKUP(B296,Listor!$A$6:$G$62,7,FALSE),"")</f>
        <v/>
      </c>
      <c r="H296" s="35" t="str">
        <f>IFERROR(VLOOKUP(B296,Listor!$H$6:$I$24,2,FALSE),"")</f>
        <v/>
      </c>
      <c r="I296" s="35" t="str">
        <f t="shared" si="7"/>
        <v/>
      </c>
      <c r="J296" s="35" t="str">
        <f t="array" ref="J296">IFERROR(INDEX(Listor!$M$6:$M$17,MATCH(Listor!J296&amp;Fossila!E296,Listor!$K$6:$K$17&amp;Listor!$L$6:$L$17,0)),"")</f>
        <v/>
      </c>
      <c r="K296" s="69"/>
    </row>
    <row r="297" spans="2:11" x14ac:dyDescent="0.25">
      <c r="B297" s="68" t="s">
        <v>68</v>
      </c>
      <c r="C297" s="80" t="str">
        <f>IFERROR(VLOOKUP(B297,Listor!$A$6:$B$62,2,FALSE),"")</f>
        <v/>
      </c>
      <c r="D297" s="80" t="str">
        <f>IFERROR(VLOOKUP(B297,Listor!$A$6:$C$62,3,FALSE),"")</f>
        <v/>
      </c>
      <c r="E297" s="64" t="s">
        <v>69</v>
      </c>
      <c r="F297" s="65"/>
      <c r="G297" s="35" t="str">
        <f>IFERROR(VLOOKUP(B297,Listor!$A$6:$G$62,7,FALSE),"")</f>
        <v/>
      </c>
      <c r="H297" s="35" t="str">
        <f>IFERROR(VLOOKUP(B297,Listor!$H$6:$I$24,2,FALSE),"")</f>
        <v/>
      </c>
      <c r="I297" s="35" t="str">
        <f t="shared" si="7"/>
        <v/>
      </c>
      <c r="J297" s="35" t="str">
        <f t="array" ref="J297">IFERROR(INDEX(Listor!$M$6:$M$17,MATCH(Listor!J297&amp;Fossila!E297,Listor!$K$6:$K$17&amp;Listor!$L$6:$L$17,0)),"")</f>
        <v/>
      </c>
      <c r="K297" s="69"/>
    </row>
    <row r="298" spans="2:11" x14ac:dyDescent="0.25">
      <c r="B298" s="68" t="s">
        <v>68</v>
      </c>
      <c r="C298" s="80" t="str">
        <f>IFERROR(VLOOKUP(B298,Listor!$A$6:$B$62,2,FALSE),"")</f>
        <v/>
      </c>
      <c r="D298" s="80" t="str">
        <f>IFERROR(VLOOKUP(B298,Listor!$A$6:$C$62,3,FALSE),"")</f>
        <v/>
      </c>
      <c r="E298" s="64" t="s">
        <v>69</v>
      </c>
      <c r="F298" s="65"/>
      <c r="G298" s="35" t="str">
        <f>IFERROR(VLOOKUP(B298,Listor!$A$6:$G$62,7,FALSE),"")</f>
        <v/>
      </c>
      <c r="H298" s="35" t="str">
        <f>IFERROR(VLOOKUP(B298,Listor!$H$6:$I$24,2,FALSE),"")</f>
        <v/>
      </c>
      <c r="I298" s="35" t="str">
        <f t="shared" si="7"/>
        <v/>
      </c>
      <c r="J298" s="35" t="str">
        <f t="array" ref="J298">IFERROR(INDEX(Listor!$M$6:$M$17,MATCH(Listor!J298&amp;Fossila!E298,Listor!$K$6:$K$17&amp;Listor!$L$6:$L$17,0)),"")</f>
        <v/>
      </c>
      <c r="K298" s="69"/>
    </row>
    <row r="299" spans="2:11" x14ac:dyDescent="0.25">
      <c r="B299" s="68" t="s">
        <v>68</v>
      </c>
      <c r="C299" s="80" t="str">
        <f>IFERROR(VLOOKUP(B299,Listor!$A$6:$B$62,2,FALSE),"")</f>
        <v/>
      </c>
      <c r="D299" s="80" t="str">
        <f>IFERROR(VLOOKUP(B299,Listor!$A$6:$C$62,3,FALSE),"")</f>
        <v/>
      </c>
      <c r="E299" s="64" t="s">
        <v>69</v>
      </c>
      <c r="F299" s="65"/>
      <c r="G299" s="35" t="str">
        <f>IFERROR(VLOOKUP(B299,Listor!$A$6:$G$62,7,FALSE),"")</f>
        <v/>
      </c>
      <c r="H299" s="35" t="str">
        <f>IFERROR(VLOOKUP(B299,Listor!$H$6:$I$24,2,FALSE),"")</f>
        <v/>
      </c>
      <c r="I299" s="35" t="str">
        <f t="shared" si="7"/>
        <v/>
      </c>
      <c r="J299" s="35" t="str">
        <f t="array" ref="J299">IFERROR(INDEX(Listor!$M$6:$M$17,MATCH(Listor!J299&amp;Fossila!E299,Listor!$K$6:$K$17&amp;Listor!$L$6:$L$17,0)),"")</f>
        <v/>
      </c>
      <c r="K299" s="69"/>
    </row>
    <row r="300" spans="2:11" x14ac:dyDescent="0.25">
      <c r="B300" s="68" t="s">
        <v>68</v>
      </c>
      <c r="C300" s="80" t="str">
        <f>IFERROR(VLOOKUP(B300,Listor!$A$6:$B$62,2,FALSE),"")</f>
        <v/>
      </c>
      <c r="D300" s="80" t="str">
        <f>IFERROR(VLOOKUP(B300,Listor!$A$6:$C$62,3,FALSE),"")</f>
        <v/>
      </c>
      <c r="E300" s="64" t="s">
        <v>69</v>
      </c>
      <c r="F300" s="65"/>
      <c r="G300" s="35" t="str">
        <f>IFERROR(VLOOKUP(B300,Listor!$A$6:$G$62,7,FALSE),"")</f>
        <v/>
      </c>
      <c r="H300" s="35" t="str">
        <f>IFERROR(VLOOKUP(B300,Listor!$H$6:$I$24,2,FALSE),"")</f>
        <v/>
      </c>
      <c r="I300" s="35" t="str">
        <f t="shared" si="7"/>
        <v/>
      </c>
      <c r="J300" s="35" t="str">
        <f t="array" ref="J300">IFERROR(INDEX(Listor!$M$6:$M$17,MATCH(Listor!J300&amp;Fossila!E300,Listor!$K$6:$K$17&amp;Listor!$L$6:$L$17,0)),"")</f>
        <v/>
      </c>
      <c r="K300" s="69"/>
    </row>
    <row r="301" spans="2:11" x14ac:dyDescent="0.25">
      <c r="B301" s="68" t="s">
        <v>68</v>
      </c>
      <c r="C301" s="80" t="str">
        <f>IFERROR(VLOOKUP(B301,Listor!$A$6:$B$62,2,FALSE),"")</f>
        <v/>
      </c>
      <c r="D301" s="80" t="str">
        <f>IFERROR(VLOOKUP(B301,Listor!$A$6:$C$62,3,FALSE),"")</f>
        <v/>
      </c>
      <c r="E301" s="64" t="s">
        <v>69</v>
      </c>
      <c r="F301" s="65"/>
      <c r="G301" s="35" t="str">
        <f>IFERROR(VLOOKUP(B301,Listor!$A$6:$G$62,7,FALSE),"")</f>
        <v/>
      </c>
      <c r="H301" s="35" t="str">
        <f>IFERROR(VLOOKUP(B301,Listor!$H$6:$I$24,2,FALSE),"")</f>
        <v/>
      </c>
      <c r="I301" s="35" t="str">
        <f t="shared" si="7"/>
        <v/>
      </c>
      <c r="J301" s="35" t="str">
        <f t="array" ref="J301">IFERROR(INDEX(Listor!$M$6:$M$17,MATCH(Listor!J301&amp;Fossila!E301,Listor!$K$6:$K$17&amp;Listor!$L$6:$L$17,0)),"")</f>
        <v/>
      </c>
      <c r="K301" s="69"/>
    </row>
    <row r="302" spans="2:11" x14ac:dyDescent="0.25">
      <c r="B302" s="68" t="s">
        <v>68</v>
      </c>
      <c r="C302" s="80" t="str">
        <f>IFERROR(VLOOKUP(B302,Listor!$A$6:$B$62,2,FALSE),"")</f>
        <v/>
      </c>
      <c r="D302" s="80" t="str">
        <f>IFERROR(VLOOKUP(B302,Listor!$A$6:$C$62,3,FALSE),"")</f>
        <v/>
      </c>
      <c r="E302" s="64" t="s">
        <v>69</v>
      </c>
      <c r="F302" s="65"/>
      <c r="G302" s="35" t="str">
        <f>IFERROR(VLOOKUP(B302,Listor!$A$6:$G$62,7,FALSE),"")</f>
        <v/>
      </c>
      <c r="H302" s="35" t="str">
        <f>IFERROR(VLOOKUP(B302,Listor!$H$6:$I$24,2,FALSE),"")</f>
        <v/>
      </c>
      <c r="I302" s="35" t="str">
        <f t="shared" si="7"/>
        <v/>
      </c>
      <c r="J302" s="35" t="str">
        <f t="array" ref="J302">IFERROR(INDEX(Listor!$M$6:$M$17,MATCH(Listor!J302&amp;Fossila!E302,Listor!$K$6:$K$17&amp;Listor!$L$6:$L$17,0)),"")</f>
        <v/>
      </c>
      <c r="K302" s="69"/>
    </row>
    <row r="303" spans="2:11" x14ac:dyDescent="0.25">
      <c r="B303" s="68" t="s">
        <v>68</v>
      </c>
      <c r="C303" s="80" t="str">
        <f>IFERROR(VLOOKUP(B303,Listor!$A$6:$B$62,2,FALSE),"")</f>
        <v/>
      </c>
      <c r="D303" s="80" t="str">
        <f>IFERROR(VLOOKUP(B303,Listor!$A$6:$C$62,3,FALSE),"")</f>
        <v/>
      </c>
      <c r="E303" s="64" t="s">
        <v>69</v>
      </c>
      <c r="F303" s="65"/>
      <c r="G303" s="35" t="str">
        <f>IFERROR(VLOOKUP(B303,Listor!$A$6:$G$62,7,FALSE),"")</f>
        <v/>
      </c>
      <c r="H303" s="35" t="str">
        <f>IFERROR(VLOOKUP(B303,Listor!$H$6:$I$24,2,FALSE),"")</f>
        <v/>
      </c>
      <c r="I303" s="35" t="str">
        <f t="shared" si="7"/>
        <v/>
      </c>
      <c r="J303" s="35" t="str">
        <f t="array" ref="J303">IFERROR(INDEX(Listor!$M$6:$M$17,MATCH(Listor!J303&amp;Fossila!E303,Listor!$K$6:$K$17&amp;Listor!$L$6:$L$17,0)),"")</f>
        <v/>
      </c>
      <c r="K303" s="69"/>
    </row>
    <row r="304" spans="2:11" x14ac:dyDescent="0.25">
      <c r="B304" s="68" t="s">
        <v>68</v>
      </c>
      <c r="C304" s="80" t="str">
        <f>IFERROR(VLOOKUP(B304,Listor!$A$6:$B$62,2,FALSE),"")</f>
        <v/>
      </c>
      <c r="D304" s="80" t="str">
        <f>IFERROR(VLOOKUP(B304,Listor!$A$6:$C$62,3,FALSE),"")</f>
        <v/>
      </c>
      <c r="E304" s="64" t="s">
        <v>69</v>
      </c>
      <c r="F304" s="65"/>
      <c r="G304" s="35" t="str">
        <f>IFERROR(VLOOKUP(B304,Listor!$A$6:$G$62,7,FALSE),"")</f>
        <v/>
      </c>
      <c r="H304" s="35" t="str">
        <f>IFERROR(VLOOKUP(B304,Listor!$H$6:$I$24,2,FALSE),"")</f>
        <v/>
      </c>
      <c r="I304" s="35" t="str">
        <f t="shared" si="7"/>
        <v/>
      </c>
      <c r="J304" s="35" t="str">
        <f t="array" ref="J304">IFERROR(INDEX(Listor!$M$6:$M$17,MATCH(Listor!J304&amp;Fossila!E304,Listor!$K$6:$K$17&amp;Listor!$L$6:$L$17,0)),"")</f>
        <v/>
      </c>
      <c r="K304" s="69"/>
    </row>
    <row r="305" spans="2:11" x14ac:dyDescent="0.25">
      <c r="B305" s="68" t="s">
        <v>68</v>
      </c>
      <c r="C305" s="80" t="str">
        <f>IFERROR(VLOOKUP(B305,Listor!$A$6:$B$62,2,FALSE),"")</f>
        <v/>
      </c>
      <c r="D305" s="80" t="str">
        <f>IFERROR(VLOOKUP(B305,Listor!$A$6:$C$62,3,FALSE),"")</f>
        <v/>
      </c>
      <c r="E305" s="64" t="s">
        <v>69</v>
      </c>
      <c r="F305" s="65"/>
      <c r="G305" s="35" t="str">
        <f>IFERROR(VLOOKUP(B305,Listor!$A$6:$G$62,7,FALSE),"")</f>
        <v/>
      </c>
      <c r="H305" s="35" t="str">
        <f>IFERROR(VLOOKUP(B305,Listor!$H$6:$I$24,2,FALSE),"")</f>
        <v/>
      </c>
      <c r="I305" s="35" t="str">
        <f t="shared" si="7"/>
        <v/>
      </c>
      <c r="J305" s="35" t="str">
        <f t="array" ref="J305">IFERROR(INDEX(Listor!$M$6:$M$17,MATCH(Listor!J305&amp;Fossila!E305,Listor!$K$6:$K$17&amp;Listor!$L$6:$L$17,0)),"")</f>
        <v/>
      </c>
      <c r="K305" s="69"/>
    </row>
    <row r="306" spans="2:11" x14ac:dyDescent="0.25">
      <c r="B306" s="68" t="s">
        <v>68</v>
      </c>
      <c r="C306" s="80" t="str">
        <f>IFERROR(VLOOKUP(B306,Listor!$A$6:$B$62,2,FALSE),"")</f>
        <v/>
      </c>
      <c r="D306" s="80" t="str">
        <f>IFERROR(VLOOKUP(B306,Listor!$A$6:$C$62,3,FALSE),"")</f>
        <v/>
      </c>
      <c r="E306" s="64" t="s">
        <v>69</v>
      </c>
      <c r="F306" s="65"/>
      <c r="G306" s="35" t="str">
        <f>IFERROR(VLOOKUP(B306,Listor!$A$6:$G$62,7,FALSE),"")</f>
        <v/>
      </c>
      <c r="H306" s="35" t="str">
        <f>IFERROR(VLOOKUP(B306,Listor!$H$6:$I$24,2,FALSE),"")</f>
        <v/>
      </c>
      <c r="I306" s="35" t="str">
        <f t="shared" si="7"/>
        <v/>
      </c>
      <c r="J306" s="35" t="str">
        <f t="array" ref="J306">IFERROR(INDEX(Listor!$M$6:$M$17,MATCH(Listor!J306&amp;Fossila!E306,Listor!$K$6:$K$17&amp;Listor!$L$6:$L$17,0)),"")</f>
        <v/>
      </c>
      <c r="K306" s="69"/>
    </row>
    <row r="307" spans="2:11" x14ac:dyDescent="0.25">
      <c r="B307" s="68" t="s">
        <v>68</v>
      </c>
      <c r="C307" s="80" t="str">
        <f>IFERROR(VLOOKUP(B307,Listor!$A$6:$B$62,2,FALSE),"")</f>
        <v/>
      </c>
      <c r="D307" s="80" t="str">
        <f>IFERROR(VLOOKUP(B307,Listor!$A$6:$C$62,3,FALSE),"")</f>
        <v/>
      </c>
      <c r="E307" s="64" t="s">
        <v>69</v>
      </c>
      <c r="F307" s="65"/>
      <c r="G307" s="35" t="str">
        <f>IFERROR(VLOOKUP(B307,Listor!$A$6:$G$62,7,FALSE),"")</f>
        <v/>
      </c>
      <c r="H307" s="35" t="str">
        <f>IFERROR(VLOOKUP(B307,Listor!$H$6:$I$24,2,FALSE),"")</f>
        <v/>
      </c>
      <c r="I307" s="35" t="str">
        <f t="shared" si="7"/>
        <v/>
      </c>
      <c r="J307" s="35" t="str">
        <f t="array" ref="J307">IFERROR(INDEX(Listor!$M$6:$M$17,MATCH(Listor!J307&amp;Fossila!E307,Listor!$K$6:$K$17&amp;Listor!$L$6:$L$17,0)),"")</f>
        <v/>
      </c>
      <c r="K307" s="69"/>
    </row>
    <row r="308" spans="2:11" x14ac:dyDescent="0.25">
      <c r="B308" s="68" t="s">
        <v>68</v>
      </c>
      <c r="C308" s="80" t="str">
        <f>IFERROR(VLOOKUP(B308,Listor!$A$6:$B$62,2,FALSE),"")</f>
        <v/>
      </c>
      <c r="D308" s="80" t="str">
        <f>IFERROR(VLOOKUP(B308,Listor!$A$6:$C$62,3,FALSE),"")</f>
        <v/>
      </c>
      <c r="E308" s="64" t="s">
        <v>69</v>
      </c>
      <c r="F308" s="65"/>
      <c r="G308" s="35" t="str">
        <f>IFERROR(VLOOKUP(B308,Listor!$A$6:$G$62,7,FALSE),"")</f>
        <v/>
      </c>
      <c r="H308" s="35" t="str">
        <f>IFERROR(VLOOKUP(B308,Listor!$H$6:$I$24,2,FALSE),"")</f>
        <v/>
      </c>
      <c r="I308" s="35" t="str">
        <f t="shared" si="7"/>
        <v/>
      </c>
      <c r="J308" s="35" t="str">
        <f t="array" ref="J308">IFERROR(INDEX(Listor!$M$6:$M$17,MATCH(Listor!J308&amp;Fossila!E308,Listor!$K$6:$K$17&amp;Listor!$L$6:$L$17,0)),"")</f>
        <v/>
      </c>
      <c r="K308" s="69"/>
    </row>
    <row r="309" spans="2:11" x14ac:dyDescent="0.25">
      <c r="B309" s="68" t="s">
        <v>68</v>
      </c>
      <c r="C309" s="80" t="str">
        <f>IFERROR(VLOOKUP(B309,Listor!$A$6:$B$62,2,FALSE),"")</f>
        <v/>
      </c>
      <c r="D309" s="80" t="str">
        <f>IFERROR(VLOOKUP(B309,Listor!$A$6:$C$62,3,FALSE),"")</f>
        <v/>
      </c>
      <c r="E309" s="64" t="s">
        <v>69</v>
      </c>
      <c r="F309" s="65"/>
      <c r="G309" s="35" t="str">
        <f>IFERROR(VLOOKUP(B309,Listor!$A$6:$G$62,7,FALSE),"")</f>
        <v/>
      </c>
      <c r="H309" s="35" t="str">
        <f>IFERROR(VLOOKUP(B309,Listor!$H$6:$I$24,2,FALSE),"")</f>
        <v/>
      </c>
      <c r="I309" s="35" t="str">
        <f t="shared" si="7"/>
        <v/>
      </c>
      <c r="J309" s="35" t="str">
        <f t="array" ref="J309">IFERROR(INDEX(Listor!$M$6:$M$17,MATCH(Listor!J309&amp;Fossila!E309,Listor!$K$6:$K$17&amp;Listor!$L$6:$L$17,0)),"")</f>
        <v/>
      </c>
      <c r="K309" s="69"/>
    </row>
    <row r="310" spans="2:11" x14ac:dyDescent="0.25">
      <c r="B310" s="68" t="s">
        <v>68</v>
      </c>
      <c r="C310" s="80" t="str">
        <f>IFERROR(VLOOKUP(B310,Listor!$A$6:$B$62,2,FALSE),"")</f>
        <v/>
      </c>
      <c r="D310" s="80" t="str">
        <f>IFERROR(VLOOKUP(B310,Listor!$A$6:$C$62,3,FALSE),"")</f>
        <v/>
      </c>
      <c r="E310" s="64" t="s">
        <v>69</v>
      </c>
      <c r="F310" s="65"/>
      <c r="G310" s="35" t="str">
        <f>IFERROR(VLOOKUP(B310,Listor!$A$6:$G$62,7,FALSE),"")</f>
        <v/>
      </c>
      <c r="H310" s="35" t="str">
        <f>IFERROR(VLOOKUP(B310,Listor!$H$6:$I$24,2,FALSE),"")</f>
        <v/>
      </c>
      <c r="I310" s="35" t="str">
        <f t="shared" si="7"/>
        <v/>
      </c>
      <c r="J310" s="35" t="str">
        <f t="array" ref="J310">IFERROR(INDEX(Listor!$M$6:$M$17,MATCH(Listor!J310&amp;Fossila!E310,Listor!$K$6:$K$17&amp;Listor!$L$6:$L$17,0)),"")</f>
        <v/>
      </c>
      <c r="K310" s="69"/>
    </row>
    <row r="311" spans="2:11" x14ac:dyDescent="0.25">
      <c r="B311" s="68" t="s">
        <v>68</v>
      </c>
      <c r="C311" s="80" t="str">
        <f>IFERROR(VLOOKUP(B311,Listor!$A$6:$B$62,2,FALSE),"")</f>
        <v/>
      </c>
      <c r="D311" s="80" t="str">
        <f>IFERROR(VLOOKUP(B311,Listor!$A$6:$C$62,3,FALSE),"")</f>
        <v/>
      </c>
      <c r="E311" s="64" t="s">
        <v>69</v>
      </c>
      <c r="F311" s="65"/>
      <c r="G311" s="35" t="str">
        <f>IFERROR(VLOOKUP(B311,Listor!$A$6:$G$62,7,FALSE),"")</f>
        <v/>
      </c>
      <c r="H311" s="35" t="str">
        <f>IFERROR(VLOOKUP(B311,Listor!$H$6:$I$24,2,FALSE),"")</f>
        <v/>
      </c>
      <c r="I311" s="35" t="str">
        <f t="shared" si="7"/>
        <v/>
      </c>
      <c r="J311" s="35" t="str">
        <f t="array" ref="J311">IFERROR(INDEX(Listor!$M$6:$M$17,MATCH(Listor!J311&amp;Fossila!E311,Listor!$K$6:$K$17&amp;Listor!$L$6:$L$17,0)),"")</f>
        <v/>
      </c>
      <c r="K311" s="69"/>
    </row>
    <row r="312" spans="2:11" x14ac:dyDescent="0.25">
      <c r="B312" s="68" t="s">
        <v>68</v>
      </c>
      <c r="C312" s="80" t="str">
        <f>IFERROR(VLOOKUP(B312,Listor!$A$6:$B$62,2,FALSE),"")</f>
        <v/>
      </c>
      <c r="D312" s="80" t="str">
        <f>IFERROR(VLOOKUP(B312,Listor!$A$6:$C$62,3,FALSE),"")</f>
        <v/>
      </c>
      <c r="E312" s="64" t="s">
        <v>69</v>
      </c>
      <c r="F312" s="65"/>
      <c r="G312" s="35" t="str">
        <f>IFERROR(VLOOKUP(B312,Listor!$A$6:$G$62,7,FALSE),"")</f>
        <v/>
      </c>
      <c r="H312" s="35" t="str">
        <f>IFERROR(VLOOKUP(B312,Listor!$H$6:$I$24,2,FALSE),"")</f>
        <v/>
      </c>
      <c r="I312" s="35" t="str">
        <f t="shared" si="7"/>
        <v/>
      </c>
      <c r="J312" s="35" t="str">
        <f t="array" ref="J312">IFERROR(INDEX(Listor!$M$6:$M$17,MATCH(Listor!J312&amp;Fossila!E312,Listor!$K$6:$K$17&amp;Listor!$L$6:$L$17,0)),"")</f>
        <v/>
      </c>
      <c r="K312" s="69"/>
    </row>
    <row r="313" spans="2:11" x14ac:dyDescent="0.25">
      <c r="B313" s="68" t="s">
        <v>68</v>
      </c>
      <c r="C313" s="80" t="str">
        <f>IFERROR(VLOOKUP(B313,Listor!$A$6:$B$62,2,FALSE),"")</f>
        <v/>
      </c>
      <c r="D313" s="80" t="str">
        <f>IFERROR(VLOOKUP(B313,Listor!$A$6:$C$62,3,FALSE),"")</f>
        <v/>
      </c>
      <c r="E313" s="64" t="s">
        <v>69</v>
      </c>
      <c r="F313" s="65"/>
      <c r="G313" s="35" t="str">
        <f>IFERROR(VLOOKUP(B313,Listor!$A$6:$G$62,7,FALSE),"")</f>
        <v/>
      </c>
      <c r="H313" s="35" t="str">
        <f>IFERROR(VLOOKUP(B313,Listor!$H$6:$I$24,2,FALSE),"")</f>
        <v/>
      </c>
      <c r="I313" s="35" t="str">
        <f t="shared" si="7"/>
        <v/>
      </c>
      <c r="J313" s="35" t="str">
        <f t="array" ref="J313">IFERROR(INDEX(Listor!$M$6:$M$17,MATCH(Listor!J313&amp;Fossila!E313,Listor!$K$6:$K$17&amp;Listor!$L$6:$L$17,0)),"")</f>
        <v/>
      </c>
      <c r="K313" s="69"/>
    </row>
    <row r="314" spans="2:11" x14ac:dyDescent="0.25">
      <c r="B314" s="68" t="s">
        <v>68</v>
      </c>
      <c r="C314" s="80" t="str">
        <f>IFERROR(VLOOKUP(B314,Listor!$A$6:$B$62,2,FALSE),"")</f>
        <v/>
      </c>
      <c r="D314" s="80" t="str">
        <f>IFERROR(VLOOKUP(B314,Listor!$A$6:$C$62,3,FALSE),"")</f>
        <v/>
      </c>
      <c r="E314" s="64" t="s">
        <v>69</v>
      </c>
      <c r="F314" s="65"/>
      <c r="G314" s="35" t="str">
        <f>IFERROR(VLOOKUP(B314,Listor!$A$6:$G$62,7,FALSE),"")</f>
        <v/>
      </c>
      <c r="H314" s="35" t="str">
        <f>IFERROR(VLOOKUP(B314,Listor!$H$6:$I$24,2,FALSE),"")</f>
        <v/>
      </c>
      <c r="I314" s="35" t="str">
        <f t="shared" si="7"/>
        <v/>
      </c>
      <c r="J314" s="35" t="str">
        <f t="array" ref="J314">IFERROR(INDEX(Listor!$M$6:$M$17,MATCH(Listor!J314&amp;Fossila!E314,Listor!$K$6:$K$17&amp;Listor!$L$6:$L$17,0)),"")</f>
        <v/>
      </c>
      <c r="K314" s="69"/>
    </row>
    <row r="315" spans="2:11" x14ac:dyDescent="0.25">
      <c r="B315" s="68" t="s">
        <v>68</v>
      </c>
      <c r="C315" s="80" t="str">
        <f>IFERROR(VLOOKUP(B315,Listor!$A$6:$B$62,2,FALSE),"")</f>
        <v/>
      </c>
      <c r="D315" s="80" t="str">
        <f>IFERROR(VLOOKUP(B315,Listor!$A$6:$C$62,3,FALSE),"")</f>
        <v/>
      </c>
      <c r="E315" s="64" t="s">
        <v>69</v>
      </c>
      <c r="F315" s="65"/>
      <c r="G315" s="35" t="str">
        <f>IFERROR(VLOOKUP(B315,Listor!$A$6:$G$62,7,FALSE),"")</f>
        <v/>
      </c>
      <c r="H315" s="35" t="str">
        <f>IFERROR(VLOOKUP(B315,Listor!$H$6:$I$24,2,FALSE),"")</f>
        <v/>
      </c>
      <c r="I315" s="35" t="str">
        <f t="shared" si="7"/>
        <v/>
      </c>
      <c r="J315" s="35" t="str">
        <f t="array" ref="J315">IFERROR(INDEX(Listor!$M$6:$M$17,MATCH(Listor!J315&amp;Fossila!E315,Listor!$K$6:$K$17&amp;Listor!$L$6:$L$17,0)),"")</f>
        <v/>
      </c>
      <c r="K315" s="69"/>
    </row>
    <row r="316" spans="2:11" x14ac:dyDescent="0.25">
      <c r="B316" s="68" t="s">
        <v>68</v>
      </c>
      <c r="C316" s="80" t="str">
        <f>IFERROR(VLOOKUP(B316,Listor!$A$6:$B$62,2,FALSE),"")</f>
        <v/>
      </c>
      <c r="D316" s="80" t="str">
        <f>IFERROR(VLOOKUP(B316,Listor!$A$6:$C$62,3,FALSE),"")</f>
        <v/>
      </c>
      <c r="E316" s="64" t="s">
        <v>69</v>
      </c>
      <c r="F316" s="65"/>
      <c r="G316" s="35" t="str">
        <f>IFERROR(VLOOKUP(B316,Listor!$A$6:$G$62,7,FALSE),"")</f>
        <v/>
      </c>
      <c r="H316" s="35" t="str">
        <f>IFERROR(VLOOKUP(B316,Listor!$H$6:$I$24,2,FALSE),"")</f>
        <v/>
      </c>
      <c r="I316" s="35" t="str">
        <f t="shared" si="7"/>
        <v/>
      </c>
      <c r="J316" s="35" t="str">
        <f t="array" ref="J316">IFERROR(INDEX(Listor!$M$6:$M$17,MATCH(Listor!J316&amp;Fossila!E316,Listor!$K$6:$K$17&amp;Listor!$L$6:$L$17,0)),"")</f>
        <v/>
      </c>
      <c r="K316" s="69"/>
    </row>
    <row r="317" spans="2:11" x14ac:dyDescent="0.25">
      <c r="B317" s="68" t="s">
        <v>68</v>
      </c>
      <c r="C317" s="80" t="str">
        <f>IFERROR(VLOOKUP(B317,Listor!$A$6:$B$62,2,FALSE),"")</f>
        <v/>
      </c>
      <c r="D317" s="80" t="str">
        <f>IFERROR(VLOOKUP(B317,Listor!$A$6:$C$62,3,FALSE),"")</f>
        <v/>
      </c>
      <c r="E317" s="64" t="s">
        <v>69</v>
      </c>
      <c r="F317" s="65"/>
      <c r="G317" s="35" t="str">
        <f>IFERROR(VLOOKUP(B317,Listor!$A$6:$G$62,7,FALSE),"")</f>
        <v/>
      </c>
      <c r="H317" s="35" t="str">
        <f>IFERROR(VLOOKUP(B317,Listor!$H$6:$I$24,2,FALSE),"")</f>
        <v/>
      </c>
      <c r="I317" s="35" t="str">
        <f t="shared" si="7"/>
        <v/>
      </c>
      <c r="J317" s="35" t="str">
        <f t="array" ref="J317">IFERROR(INDEX(Listor!$M$6:$M$17,MATCH(Listor!J317&amp;Fossila!E317,Listor!$K$6:$K$17&amp;Listor!$L$6:$L$17,0)),"")</f>
        <v/>
      </c>
      <c r="K317" s="69"/>
    </row>
    <row r="318" spans="2:11" x14ac:dyDescent="0.25">
      <c r="B318" s="68" t="s">
        <v>68</v>
      </c>
      <c r="C318" s="80" t="str">
        <f>IFERROR(VLOOKUP(B318,Listor!$A$6:$B$62,2,FALSE),"")</f>
        <v/>
      </c>
      <c r="D318" s="80" t="str">
        <f>IFERROR(VLOOKUP(B318,Listor!$A$6:$C$62,3,FALSE),"")</f>
        <v/>
      </c>
      <c r="E318" s="64" t="s">
        <v>69</v>
      </c>
      <c r="F318" s="65"/>
      <c r="G318" s="35" t="str">
        <f>IFERROR(VLOOKUP(B318,Listor!$A$6:$G$62,7,FALSE),"")</f>
        <v/>
      </c>
      <c r="H318" s="35" t="str">
        <f>IFERROR(VLOOKUP(B318,Listor!$H$6:$I$24,2,FALSE),"")</f>
        <v/>
      </c>
      <c r="I318" s="35" t="str">
        <f t="shared" si="7"/>
        <v/>
      </c>
      <c r="J318" s="35" t="str">
        <f t="array" ref="J318">IFERROR(INDEX(Listor!$M$6:$M$17,MATCH(Listor!J318&amp;Fossila!E318,Listor!$K$6:$K$17&amp;Listor!$L$6:$L$17,0)),"")</f>
        <v/>
      </c>
      <c r="K318" s="69"/>
    </row>
    <row r="319" spans="2:11" x14ac:dyDescent="0.25">
      <c r="B319" s="68" t="s">
        <v>68</v>
      </c>
      <c r="C319" s="80" t="str">
        <f>IFERROR(VLOOKUP(B319,Listor!$A$6:$B$62,2,FALSE),"")</f>
        <v/>
      </c>
      <c r="D319" s="80" t="str">
        <f>IFERROR(VLOOKUP(B319,Listor!$A$6:$C$62,3,FALSE),"")</f>
        <v/>
      </c>
      <c r="E319" s="64" t="s">
        <v>69</v>
      </c>
      <c r="F319" s="65"/>
      <c r="G319" s="35" t="str">
        <f>IFERROR(VLOOKUP(B319,Listor!$A$6:$G$62,7,FALSE),"")</f>
        <v/>
      </c>
      <c r="H319" s="35" t="str">
        <f>IFERROR(VLOOKUP(B319,Listor!$H$6:$I$24,2,FALSE),"")</f>
        <v/>
      </c>
      <c r="I319" s="35" t="str">
        <f t="shared" si="7"/>
        <v/>
      </c>
      <c r="J319" s="35" t="str">
        <f t="array" ref="J319">IFERROR(INDEX(Listor!$M$6:$M$17,MATCH(Listor!J319&amp;Fossila!E319,Listor!$K$6:$K$17&amp;Listor!$L$6:$L$17,0)),"")</f>
        <v/>
      </c>
      <c r="K319" s="69"/>
    </row>
    <row r="320" spans="2:11" x14ac:dyDescent="0.25">
      <c r="B320" s="68" t="s">
        <v>68</v>
      </c>
      <c r="C320" s="80" t="str">
        <f>IFERROR(VLOOKUP(B320,Listor!$A$6:$B$62,2,FALSE),"")</f>
        <v/>
      </c>
      <c r="D320" s="80" t="str">
        <f>IFERROR(VLOOKUP(B320,Listor!$A$6:$C$62,3,FALSE),"")</f>
        <v/>
      </c>
      <c r="E320" s="64" t="s">
        <v>69</v>
      </c>
      <c r="F320" s="65"/>
      <c r="G320" s="35" t="str">
        <f>IFERROR(VLOOKUP(B320,Listor!$A$6:$G$62,7,FALSE),"")</f>
        <v/>
      </c>
      <c r="H320" s="35" t="str">
        <f>IFERROR(VLOOKUP(B320,Listor!$H$6:$I$24,2,FALSE),"")</f>
        <v/>
      </c>
      <c r="I320" s="35" t="str">
        <f t="shared" si="7"/>
        <v/>
      </c>
      <c r="J320" s="35" t="str">
        <f t="array" ref="J320">IFERROR(INDEX(Listor!$M$6:$M$17,MATCH(Listor!J320&amp;Fossila!E320,Listor!$K$6:$K$17&amp;Listor!$L$6:$L$17,0)),"")</f>
        <v/>
      </c>
      <c r="K320" s="69"/>
    </row>
    <row r="321" spans="2:11" x14ac:dyDescent="0.25">
      <c r="B321" s="68" t="s">
        <v>68</v>
      </c>
      <c r="C321" s="80" t="str">
        <f>IFERROR(VLOOKUP(B321,Listor!$A$6:$B$62,2,FALSE),"")</f>
        <v/>
      </c>
      <c r="D321" s="80" t="str">
        <f>IFERROR(VLOOKUP(B321,Listor!$A$6:$C$62,3,FALSE),"")</f>
        <v/>
      </c>
      <c r="E321" s="64" t="s">
        <v>69</v>
      </c>
      <c r="F321" s="65"/>
      <c r="G321" s="35" t="str">
        <f>IFERROR(VLOOKUP(B321,Listor!$A$6:$G$62,7,FALSE),"")</f>
        <v/>
      </c>
      <c r="H321" s="35" t="str">
        <f>IFERROR(VLOOKUP(B321,Listor!$H$6:$I$24,2,FALSE),"")</f>
        <v/>
      </c>
      <c r="I321" s="35" t="str">
        <f t="shared" si="7"/>
        <v/>
      </c>
      <c r="J321" s="35" t="str">
        <f t="array" ref="J321">IFERROR(INDEX(Listor!$M$6:$M$17,MATCH(Listor!J321&amp;Fossila!E321,Listor!$K$6:$K$17&amp;Listor!$L$6:$L$17,0)),"")</f>
        <v/>
      </c>
      <c r="K321" s="69"/>
    </row>
    <row r="322" spans="2:11" x14ac:dyDescent="0.25">
      <c r="B322" s="68" t="s">
        <v>68</v>
      </c>
      <c r="C322" s="80" t="str">
        <f>IFERROR(VLOOKUP(B322,Listor!$A$6:$B$62,2,FALSE),"")</f>
        <v/>
      </c>
      <c r="D322" s="80" t="str">
        <f>IFERROR(VLOOKUP(B322,Listor!$A$6:$C$62,3,FALSE),"")</f>
        <v/>
      </c>
      <c r="E322" s="64" t="s">
        <v>69</v>
      </c>
      <c r="F322" s="65"/>
      <c r="G322" s="35" t="str">
        <f>IFERROR(VLOOKUP(B322,Listor!$A$6:$G$62,7,FALSE),"")</f>
        <v/>
      </c>
      <c r="H322" s="35" t="str">
        <f>IFERROR(VLOOKUP(B322,Listor!$H$6:$I$24,2,FALSE),"")</f>
        <v/>
      </c>
      <c r="I322" s="35" t="str">
        <f t="shared" si="7"/>
        <v/>
      </c>
      <c r="J322" s="35" t="str">
        <f t="array" ref="J322">IFERROR(INDEX(Listor!$M$6:$M$17,MATCH(Listor!J322&amp;Fossila!E322,Listor!$K$6:$K$17&amp;Listor!$L$6:$L$17,0)),"")</f>
        <v/>
      </c>
      <c r="K322" s="69"/>
    </row>
    <row r="323" spans="2:11" x14ac:dyDescent="0.25">
      <c r="B323" s="68" t="s">
        <v>68</v>
      </c>
      <c r="C323" s="80" t="str">
        <f>IFERROR(VLOOKUP(B323,Listor!$A$6:$B$62,2,FALSE),"")</f>
        <v/>
      </c>
      <c r="D323" s="80" t="str">
        <f>IFERROR(VLOOKUP(B323,Listor!$A$6:$C$62,3,FALSE),"")</f>
        <v/>
      </c>
      <c r="E323" s="64" t="s">
        <v>69</v>
      </c>
      <c r="F323" s="65"/>
      <c r="G323" s="35" t="str">
        <f>IFERROR(VLOOKUP(B323,Listor!$A$6:$G$62,7,FALSE),"")</f>
        <v/>
      </c>
      <c r="H323" s="35" t="str">
        <f>IFERROR(VLOOKUP(B323,Listor!$H$6:$I$24,2,FALSE),"")</f>
        <v/>
      </c>
      <c r="I323" s="35" t="str">
        <f t="shared" si="7"/>
        <v/>
      </c>
      <c r="J323" s="35" t="str">
        <f t="array" ref="J323">IFERROR(INDEX(Listor!$M$6:$M$17,MATCH(Listor!J323&amp;Fossila!E323,Listor!$K$6:$K$17&amp;Listor!$L$6:$L$17,0)),"")</f>
        <v/>
      </c>
      <c r="K323" s="69"/>
    </row>
    <row r="324" spans="2:11" x14ac:dyDescent="0.25">
      <c r="B324" s="68" t="s">
        <v>68</v>
      </c>
      <c r="C324" s="80" t="str">
        <f>IFERROR(VLOOKUP(B324,Listor!$A$6:$B$62,2,FALSE),"")</f>
        <v/>
      </c>
      <c r="D324" s="80" t="str">
        <f>IFERROR(VLOOKUP(B324,Listor!$A$6:$C$62,3,FALSE),"")</f>
        <v/>
      </c>
      <c r="E324" s="64" t="s">
        <v>69</v>
      </c>
      <c r="F324" s="65"/>
      <c r="G324" s="35" t="str">
        <f>IFERROR(VLOOKUP(B324,Listor!$A$6:$G$62,7,FALSE),"")</f>
        <v/>
      </c>
      <c r="H324" s="35" t="str">
        <f>IFERROR(VLOOKUP(B324,Listor!$H$6:$I$24,2,FALSE),"")</f>
        <v/>
      </c>
      <c r="I324" s="35" t="str">
        <f t="shared" si="7"/>
        <v/>
      </c>
      <c r="J324" s="35" t="str">
        <f t="array" ref="J324">IFERROR(INDEX(Listor!$M$6:$M$17,MATCH(Listor!J324&amp;Fossila!E324,Listor!$K$6:$K$17&amp;Listor!$L$6:$L$17,0)),"")</f>
        <v/>
      </c>
      <c r="K324" s="69"/>
    </row>
    <row r="325" spans="2:11" x14ac:dyDescent="0.25">
      <c r="B325" s="68" t="s">
        <v>68</v>
      </c>
      <c r="C325" s="80" t="str">
        <f>IFERROR(VLOOKUP(B325,Listor!$A$6:$B$62,2,FALSE),"")</f>
        <v/>
      </c>
      <c r="D325" s="80" t="str">
        <f>IFERROR(VLOOKUP(B325,Listor!$A$6:$C$62,3,FALSE),"")</f>
        <v/>
      </c>
      <c r="E325" s="64" t="s">
        <v>69</v>
      </c>
      <c r="F325" s="65"/>
      <c r="G325" s="35" t="str">
        <f>IFERROR(VLOOKUP(B325,Listor!$A$6:$G$62,7,FALSE),"")</f>
        <v/>
      </c>
      <c r="H325" s="35" t="str">
        <f>IFERROR(VLOOKUP(B325,Listor!$H$6:$I$24,2,FALSE),"")</f>
        <v/>
      </c>
      <c r="I325" s="35" t="str">
        <f t="shared" si="7"/>
        <v/>
      </c>
      <c r="J325" s="35" t="str">
        <f t="array" ref="J325">IFERROR(INDEX(Listor!$M$6:$M$17,MATCH(Listor!J325&amp;Fossila!E325,Listor!$K$6:$K$17&amp;Listor!$L$6:$L$17,0)),"")</f>
        <v/>
      </c>
      <c r="K325" s="69"/>
    </row>
    <row r="326" spans="2:11" x14ac:dyDescent="0.25">
      <c r="B326" s="68" t="s">
        <v>68</v>
      </c>
      <c r="C326" s="80" t="str">
        <f>IFERROR(VLOOKUP(B326,Listor!$A$6:$B$62,2,FALSE),"")</f>
        <v/>
      </c>
      <c r="D326" s="80" t="str">
        <f>IFERROR(VLOOKUP(B326,Listor!$A$6:$C$62,3,FALSE),"")</f>
        <v/>
      </c>
      <c r="E326" s="64" t="s">
        <v>69</v>
      </c>
      <c r="F326" s="65"/>
      <c r="G326" s="35" t="str">
        <f>IFERROR(VLOOKUP(B326,Listor!$A$6:$G$62,7,FALSE),"")</f>
        <v/>
      </c>
      <c r="H326" s="35" t="str">
        <f>IFERROR(VLOOKUP(B326,Listor!$H$6:$I$24,2,FALSE),"")</f>
        <v/>
      </c>
      <c r="I326" s="35" t="str">
        <f t="shared" si="7"/>
        <v/>
      </c>
      <c r="J326" s="35" t="str">
        <f t="array" ref="J326">IFERROR(INDEX(Listor!$M$6:$M$17,MATCH(Listor!J326&amp;Fossila!E326,Listor!$K$6:$K$17&amp;Listor!$L$6:$L$17,0)),"")</f>
        <v/>
      </c>
      <c r="K326" s="69"/>
    </row>
    <row r="327" spans="2:11" x14ac:dyDescent="0.25">
      <c r="B327" s="68" t="s">
        <v>68</v>
      </c>
      <c r="C327" s="80" t="str">
        <f>IFERROR(VLOOKUP(B327,Listor!$A$6:$B$62,2,FALSE),"")</f>
        <v/>
      </c>
      <c r="D327" s="80" t="str">
        <f>IFERROR(VLOOKUP(B327,Listor!$A$6:$C$62,3,FALSE),"")</f>
        <v/>
      </c>
      <c r="E327" s="64" t="s">
        <v>69</v>
      </c>
      <c r="F327" s="65"/>
      <c r="G327" s="35" t="str">
        <f>IFERROR(VLOOKUP(B327,Listor!$A$6:$G$62,7,FALSE),"")</f>
        <v/>
      </c>
      <c r="H327" s="35" t="str">
        <f>IFERROR(VLOOKUP(B327,Listor!$H$6:$I$24,2,FALSE),"")</f>
        <v/>
      </c>
      <c r="I327" s="35" t="str">
        <f t="shared" si="7"/>
        <v/>
      </c>
      <c r="J327" s="35" t="str">
        <f t="array" ref="J327">IFERROR(INDEX(Listor!$M$6:$M$17,MATCH(Listor!J327&amp;Fossila!E327,Listor!$K$6:$K$17&amp;Listor!$L$6:$L$17,0)),"")</f>
        <v/>
      </c>
      <c r="K327" s="69"/>
    </row>
    <row r="328" spans="2:11" x14ac:dyDescent="0.25">
      <c r="B328" s="68" t="s">
        <v>68</v>
      </c>
      <c r="C328" s="80" t="str">
        <f>IFERROR(VLOOKUP(B328,Listor!$A$6:$B$62,2,FALSE),"")</f>
        <v/>
      </c>
      <c r="D328" s="80" t="str">
        <f>IFERROR(VLOOKUP(B328,Listor!$A$6:$C$62,3,FALSE),"")</f>
        <v/>
      </c>
      <c r="E328" s="64" t="s">
        <v>69</v>
      </c>
      <c r="F328" s="65"/>
      <c r="G328" s="35" t="str">
        <f>IFERROR(VLOOKUP(B328,Listor!$A$6:$G$62,7,FALSE),"")</f>
        <v/>
      </c>
      <c r="H328" s="35" t="str">
        <f>IFERROR(VLOOKUP(B328,Listor!$H$6:$I$24,2,FALSE),"")</f>
        <v/>
      </c>
      <c r="I328" s="35" t="str">
        <f t="shared" si="7"/>
        <v/>
      </c>
      <c r="J328" s="35" t="str">
        <f t="array" ref="J328">IFERROR(INDEX(Listor!$M$6:$M$17,MATCH(Listor!J328&amp;Fossila!E328,Listor!$K$6:$K$17&amp;Listor!$L$6:$L$17,0)),"")</f>
        <v/>
      </c>
      <c r="K328" s="69"/>
    </row>
    <row r="329" spans="2:11" x14ac:dyDescent="0.25">
      <c r="B329" s="68" t="s">
        <v>68</v>
      </c>
      <c r="C329" s="80" t="str">
        <f>IFERROR(VLOOKUP(B329,Listor!$A$6:$B$62,2,FALSE),"")</f>
        <v/>
      </c>
      <c r="D329" s="80" t="str">
        <f>IFERROR(VLOOKUP(B329,Listor!$A$6:$C$62,3,FALSE),"")</f>
        <v/>
      </c>
      <c r="E329" s="64" t="s">
        <v>69</v>
      </c>
      <c r="F329" s="65"/>
      <c r="G329" s="35" t="str">
        <f>IFERROR(VLOOKUP(B329,Listor!$A$6:$G$62,7,FALSE),"")</f>
        <v/>
      </c>
      <c r="H329" s="35" t="str">
        <f>IFERROR(VLOOKUP(B329,Listor!$H$6:$I$24,2,FALSE),"")</f>
        <v/>
      </c>
      <c r="I329" s="35" t="str">
        <f t="shared" si="7"/>
        <v/>
      </c>
      <c r="J329" s="35" t="str">
        <f t="array" ref="J329">IFERROR(INDEX(Listor!$M$6:$M$17,MATCH(Listor!J329&amp;Fossila!E329,Listor!$K$6:$K$17&amp;Listor!$L$6:$L$17,0)),"")</f>
        <v/>
      </c>
      <c r="K329" s="69"/>
    </row>
    <row r="330" spans="2:11" x14ac:dyDescent="0.25">
      <c r="B330" s="68" t="s">
        <v>68</v>
      </c>
      <c r="C330" s="80" t="str">
        <f>IFERROR(VLOOKUP(B330,Listor!$A$6:$B$62,2,FALSE),"")</f>
        <v/>
      </c>
      <c r="D330" s="80" t="str">
        <f>IFERROR(VLOOKUP(B330,Listor!$A$6:$C$62,3,FALSE),"")</f>
        <v/>
      </c>
      <c r="E330" s="64" t="s">
        <v>69</v>
      </c>
      <c r="F330" s="65"/>
      <c r="G330" s="35" t="str">
        <f>IFERROR(VLOOKUP(B330,Listor!$A$6:$G$62,7,FALSE),"")</f>
        <v/>
      </c>
      <c r="H330" s="35" t="str">
        <f>IFERROR(VLOOKUP(B330,Listor!$H$6:$I$24,2,FALSE),"")</f>
        <v/>
      </c>
      <c r="I330" s="35" t="str">
        <f t="shared" si="7"/>
        <v/>
      </c>
      <c r="J330" s="35" t="str">
        <f t="array" ref="J330">IFERROR(INDEX(Listor!$M$6:$M$17,MATCH(Listor!J330&amp;Fossila!E330,Listor!$K$6:$K$17&amp;Listor!$L$6:$L$17,0)),"")</f>
        <v/>
      </c>
      <c r="K330" s="69"/>
    </row>
    <row r="331" spans="2:11" x14ac:dyDescent="0.25">
      <c r="B331" s="68" t="s">
        <v>68</v>
      </c>
      <c r="C331" s="80" t="str">
        <f>IFERROR(VLOOKUP(B331,Listor!$A$6:$B$62,2,FALSE),"")</f>
        <v/>
      </c>
      <c r="D331" s="80" t="str">
        <f>IFERROR(VLOOKUP(B331,Listor!$A$6:$C$62,3,FALSE),"")</f>
        <v/>
      </c>
      <c r="E331" s="64" t="s">
        <v>69</v>
      </c>
      <c r="F331" s="65"/>
      <c r="G331" s="35" t="str">
        <f>IFERROR(VLOOKUP(B331,Listor!$A$6:$G$62,7,FALSE),"")</f>
        <v/>
      </c>
      <c r="H331" s="35" t="str">
        <f>IFERROR(VLOOKUP(B331,Listor!$H$6:$I$24,2,FALSE),"")</f>
        <v/>
      </c>
      <c r="I331" s="35" t="str">
        <f t="shared" si="7"/>
        <v/>
      </c>
      <c r="J331" s="35" t="str">
        <f t="array" ref="J331">IFERROR(INDEX(Listor!$M$6:$M$17,MATCH(Listor!J331&amp;Fossila!E331,Listor!$K$6:$K$17&amp;Listor!$L$6:$L$17,0)),"")</f>
        <v/>
      </c>
      <c r="K331" s="69"/>
    </row>
    <row r="332" spans="2:11" x14ac:dyDescent="0.25">
      <c r="B332" s="68" t="s">
        <v>68</v>
      </c>
      <c r="C332" s="80" t="str">
        <f>IFERROR(VLOOKUP(B332,Listor!$A$6:$B$62,2,FALSE),"")</f>
        <v/>
      </c>
      <c r="D332" s="80" t="str">
        <f>IFERROR(VLOOKUP(B332,Listor!$A$6:$C$62,3,FALSE),"")</f>
        <v/>
      </c>
      <c r="E332" s="64" t="s">
        <v>69</v>
      </c>
      <c r="F332" s="65"/>
      <c r="G332" s="35" t="str">
        <f>IFERROR(VLOOKUP(B332,Listor!$A$6:$G$62,7,FALSE),"")</f>
        <v/>
      </c>
      <c r="H332" s="35" t="str">
        <f>IFERROR(VLOOKUP(B332,Listor!$H$6:$I$24,2,FALSE),"")</f>
        <v/>
      </c>
      <c r="I332" s="35" t="str">
        <f t="shared" si="7"/>
        <v/>
      </c>
      <c r="J332" s="35" t="str">
        <f t="array" ref="J332">IFERROR(INDEX(Listor!$M$6:$M$17,MATCH(Listor!J332&amp;Fossila!E332,Listor!$K$6:$K$17&amp;Listor!$L$6:$L$17,0)),"")</f>
        <v/>
      </c>
      <c r="K332" s="69"/>
    </row>
    <row r="333" spans="2:11" x14ac:dyDescent="0.25">
      <c r="B333" s="68" t="s">
        <v>68</v>
      </c>
      <c r="C333" s="80" t="str">
        <f>IFERROR(VLOOKUP(B333,Listor!$A$6:$B$62,2,FALSE),"")</f>
        <v/>
      </c>
      <c r="D333" s="80" t="str">
        <f>IFERROR(VLOOKUP(B333,Listor!$A$6:$C$62,3,FALSE),"")</f>
        <v/>
      </c>
      <c r="E333" s="64" t="s">
        <v>69</v>
      </c>
      <c r="F333" s="65"/>
      <c r="G333" s="35" t="str">
        <f>IFERROR(VLOOKUP(B333,Listor!$A$6:$G$62,7,FALSE),"")</f>
        <v/>
      </c>
      <c r="H333" s="35" t="str">
        <f>IFERROR(VLOOKUP(B333,Listor!$H$6:$I$24,2,FALSE),"")</f>
        <v/>
      </c>
      <c r="I333" s="35" t="str">
        <f t="shared" ref="I333:I396" si="8">IFERROR(H333*F333,"")</f>
        <v/>
      </c>
      <c r="J333" s="35" t="str">
        <f t="array" ref="J333">IFERROR(INDEX(Listor!$M$6:$M$17,MATCH(Listor!J333&amp;Fossila!E333,Listor!$K$6:$K$17&amp;Listor!$L$6:$L$17,0)),"")</f>
        <v/>
      </c>
      <c r="K333" s="69"/>
    </row>
    <row r="334" spans="2:11" x14ac:dyDescent="0.25">
      <c r="B334" s="68" t="s">
        <v>68</v>
      </c>
      <c r="C334" s="80" t="str">
        <f>IFERROR(VLOOKUP(B334,Listor!$A$6:$B$62,2,FALSE),"")</f>
        <v/>
      </c>
      <c r="D334" s="80" t="str">
        <f>IFERROR(VLOOKUP(B334,Listor!$A$6:$C$62,3,FALSE),"")</f>
        <v/>
      </c>
      <c r="E334" s="64" t="s">
        <v>69</v>
      </c>
      <c r="F334" s="65"/>
      <c r="G334" s="35" t="str">
        <f>IFERROR(VLOOKUP(B334,Listor!$A$6:$G$62,7,FALSE),"")</f>
        <v/>
      </c>
      <c r="H334" s="35" t="str">
        <f>IFERROR(VLOOKUP(B334,Listor!$H$6:$I$24,2,FALSE),"")</f>
        <v/>
      </c>
      <c r="I334" s="35" t="str">
        <f t="shared" si="8"/>
        <v/>
      </c>
      <c r="J334" s="35" t="str">
        <f t="array" ref="J334">IFERROR(INDEX(Listor!$M$6:$M$17,MATCH(Listor!J334&amp;Fossila!E334,Listor!$K$6:$K$17&amp;Listor!$L$6:$L$17,0)),"")</f>
        <v/>
      </c>
      <c r="K334" s="69"/>
    </row>
    <row r="335" spans="2:11" x14ac:dyDescent="0.25">
      <c r="B335" s="68" t="s">
        <v>68</v>
      </c>
      <c r="C335" s="80" t="str">
        <f>IFERROR(VLOOKUP(B335,Listor!$A$6:$B$62,2,FALSE),"")</f>
        <v/>
      </c>
      <c r="D335" s="80" t="str">
        <f>IFERROR(VLOOKUP(B335,Listor!$A$6:$C$62,3,FALSE),"")</f>
        <v/>
      </c>
      <c r="E335" s="64" t="s">
        <v>69</v>
      </c>
      <c r="F335" s="65"/>
      <c r="G335" s="35" t="str">
        <f>IFERROR(VLOOKUP(B335,Listor!$A$6:$G$62,7,FALSE),"")</f>
        <v/>
      </c>
      <c r="H335" s="35" t="str">
        <f>IFERROR(VLOOKUP(B335,Listor!$H$6:$I$24,2,FALSE),"")</f>
        <v/>
      </c>
      <c r="I335" s="35" t="str">
        <f t="shared" si="8"/>
        <v/>
      </c>
      <c r="J335" s="35" t="str">
        <f t="array" ref="J335">IFERROR(INDEX(Listor!$M$6:$M$17,MATCH(Listor!J335&amp;Fossila!E335,Listor!$K$6:$K$17&amp;Listor!$L$6:$L$17,0)),"")</f>
        <v/>
      </c>
      <c r="K335" s="69"/>
    </row>
    <row r="336" spans="2:11" x14ac:dyDescent="0.25">
      <c r="B336" s="68" t="s">
        <v>68</v>
      </c>
      <c r="C336" s="80" t="str">
        <f>IFERROR(VLOOKUP(B336,Listor!$A$6:$B$62,2,FALSE),"")</f>
        <v/>
      </c>
      <c r="D336" s="80" t="str">
        <f>IFERROR(VLOOKUP(B336,Listor!$A$6:$C$62,3,FALSE),"")</f>
        <v/>
      </c>
      <c r="E336" s="64" t="s">
        <v>69</v>
      </c>
      <c r="F336" s="65"/>
      <c r="G336" s="35" t="str">
        <f>IFERROR(VLOOKUP(B336,Listor!$A$6:$G$62,7,FALSE),"")</f>
        <v/>
      </c>
      <c r="H336" s="35" t="str">
        <f>IFERROR(VLOOKUP(B336,Listor!$H$6:$I$24,2,FALSE),"")</f>
        <v/>
      </c>
      <c r="I336" s="35" t="str">
        <f t="shared" si="8"/>
        <v/>
      </c>
      <c r="J336" s="35" t="str">
        <f t="array" ref="J336">IFERROR(INDEX(Listor!$M$6:$M$17,MATCH(Listor!J336&amp;Fossila!E336,Listor!$K$6:$K$17&amp;Listor!$L$6:$L$17,0)),"")</f>
        <v/>
      </c>
      <c r="K336" s="69"/>
    </row>
    <row r="337" spans="2:11" x14ac:dyDescent="0.25">
      <c r="B337" s="68" t="s">
        <v>68</v>
      </c>
      <c r="C337" s="80" t="str">
        <f>IFERROR(VLOOKUP(B337,Listor!$A$6:$B$62,2,FALSE),"")</f>
        <v/>
      </c>
      <c r="D337" s="80" t="str">
        <f>IFERROR(VLOOKUP(B337,Listor!$A$6:$C$62,3,FALSE),"")</f>
        <v/>
      </c>
      <c r="E337" s="64" t="s">
        <v>69</v>
      </c>
      <c r="F337" s="65"/>
      <c r="G337" s="35" t="str">
        <f>IFERROR(VLOOKUP(B337,Listor!$A$6:$G$62,7,FALSE),"")</f>
        <v/>
      </c>
      <c r="H337" s="35" t="str">
        <f>IFERROR(VLOOKUP(B337,Listor!$H$6:$I$24,2,FALSE),"")</f>
        <v/>
      </c>
      <c r="I337" s="35" t="str">
        <f t="shared" si="8"/>
        <v/>
      </c>
      <c r="J337" s="35" t="str">
        <f t="array" ref="J337">IFERROR(INDEX(Listor!$M$6:$M$17,MATCH(Listor!J337&amp;Fossila!E337,Listor!$K$6:$K$17&amp;Listor!$L$6:$L$17,0)),"")</f>
        <v/>
      </c>
      <c r="K337" s="69"/>
    </row>
    <row r="338" spans="2:11" x14ac:dyDescent="0.25">
      <c r="B338" s="68" t="s">
        <v>68</v>
      </c>
      <c r="C338" s="80" t="str">
        <f>IFERROR(VLOOKUP(B338,Listor!$A$6:$B$62,2,FALSE),"")</f>
        <v/>
      </c>
      <c r="D338" s="80" t="str">
        <f>IFERROR(VLOOKUP(B338,Listor!$A$6:$C$62,3,FALSE),"")</f>
        <v/>
      </c>
      <c r="E338" s="64" t="s">
        <v>69</v>
      </c>
      <c r="F338" s="65"/>
      <c r="G338" s="35" t="str">
        <f>IFERROR(VLOOKUP(B338,Listor!$A$6:$G$62,7,FALSE),"")</f>
        <v/>
      </c>
      <c r="H338" s="35" t="str">
        <f>IFERROR(VLOOKUP(B338,Listor!$H$6:$I$24,2,FALSE),"")</f>
        <v/>
      </c>
      <c r="I338" s="35" t="str">
        <f t="shared" si="8"/>
        <v/>
      </c>
      <c r="J338" s="35" t="str">
        <f t="array" ref="J338">IFERROR(INDEX(Listor!$M$6:$M$17,MATCH(Listor!J338&amp;Fossila!E338,Listor!$K$6:$K$17&amp;Listor!$L$6:$L$17,0)),"")</f>
        <v/>
      </c>
      <c r="K338" s="69"/>
    </row>
    <row r="339" spans="2:11" x14ac:dyDescent="0.25">
      <c r="B339" s="68" t="s">
        <v>68</v>
      </c>
      <c r="C339" s="80" t="str">
        <f>IFERROR(VLOOKUP(B339,Listor!$A$6:$B$62,2,FALSE),"")</f>
        <v/>
      </c>
      <c r="D339" s="80" t="str">
        <f>IFERROR(VLOOKUP(B339,Listor!$A$6:$C$62,3,FALSE),"")</f>
        <v/>
      </c>
      <c r="E339" s="64" t="s">
        <v>69</v>
      </c>
      <c r="F339" s="65"/>
      <c r="G339" s="35" t="str">
        <f>IFERROR(VLOOKUP(B339,Listor!$A$6:$G$62,7,FALSE),"")</f>
        <v/>
      </c>
      <c r="H339" s="35" t="str">
        <f>IFERROR(VLOOKUP(B339,Listor!$H$6:$I$24,2,FALSE),"")</f>
        <v/>
      </c>
      <c r="I339" s="35" t="str">
        <f t="shared" si="8"/>
        <v/>
      </c>
      <c r="J339" s="35" t="str">
        <f t="array" ref="J339">IFERROR(INDEX(Listor!$M$6:$M$17,MATCH(Listor!J339&amp;Fossila!E339,Listor!$K$6:$K$17&amp;Listor!$L$6:$L$17,0)),"")</f>
        <v/>
      </c>
      <c r="K339" s="69"/>
    </row>
    <row r="340" spans="2:11" x14ac:dyDescent="0.25">
      <c r="B340" s="68" t="s">
        <v>68</v>
      </c>
      <c r="C340" s="80" t="str">
        <f>IFERROR(VLOOKUP(B340,Listor!$A$6:$B$62,2,FALSE),"")</f>
        <v/>
      </c>
      <c r="D340" s="80" t="str">
        <f>IFERROR(VLOOKUP(B340,Listor!$A$6:$C$62,3,FALSE),"")</f>
        <v/>
      </c>
      <c r="E340" s="64" t="s">
        <v>69</v>
      </c>
      <c r="F340" s="65"/>
      <c r="G340" s="35" t="str">
        <f>IFERROR(VLOOKUP(B340,Listor!$A$6:$G$62,7,FALSE),"")</f>
        <v/>
      </c>
      <c r="H340" s="35" t="str">
        <f>IFERROR(VLOOKUP(B340,Listor!$H$6:$I$24,2,FALSE),"")</f>
        <v/>
      </c>
      <c r="I340" s="35" t="str">
        <f t="shared" si="8"/>
        <v/>
      </c>
      <c r="J340" s="35" t="str">
        <f t="array" ref="J340">IFERROR(INDEX(Listor!$M$6:$M$17,MATCH(Listor!J340&amp;Fossila!E340,Listor!$K$6:$K$17&amp;Listor!$L$6:$L$17,0)),"")</f>
        <v/>
      </c>
      <c r="K340" s="69"/>
    </row>
    <row r="341" spans="2:11" x14ac:dyDescent="0.25">
      <c r="B341" s="68" t="s">
        <v>68</v>
      </c>
      <c r="C341" s="80" t="str">
        <f>IFERROR(VLOOKUP(B341,Listor!$A$6:$B$62,2,FALSE),"")</f>
        <v/>
      </c>
      <c r="D341" s="80" t="str">
        <f>IFERROR(VLOOKUP(B341,Listor!$A$6:$C$62,3,FALSE),"")</f>
        <v/>
      </c>
      <c r="E341" s="64" t="s">
        <v>69</v>
      </c>
      <c r="F341" s="65"/>
      <c r="G341" s="35" t="str">
        <f>IFERROR(VLOOKUP(B341,Listor!$A$6:$G$62,7,FALSE),"")</f>
        <v/>
      </c>
      <c r="H341" s="35" t="str">
        <f>IFERROR(VLOOKUP(B341,Listor!$H$6:$I$24,2,FALSE),"")</f>
        <v/>
      </c>
      <c r="I341" s="35" t="str">
        <f t="shared" si="8"/>
        <v/>
      </c>
      <c r="J341" s="35" t="str">
        <f t="array" ref="J341">IFERROR(INDEX(Listor!$M$6:$M$17,MATCH(Listor!J341&amp;Fossila!E341,Listor!$K$6:$K$17&amp;Listor!$L$6:$L$17,0)),"")</f>
        <v/>
      </c>
      <c r="K341" s="69"/>
    </row>
    <row r="342" spans="2:11" x14ac:dyDescent="0.25">
      <c r="B342" s="68" t="s">
        <v>68</v>
      </c>
      <c r="C342" s="80" t="str">
        <f>IFERROR(VLOOKUP(B342,Listor!$A$6:$B$62,2,FALSE),"")</f>
        <v/>
      </c>
      <c r="D342" s="80" t="str">
        <f>IFERROR(VLOOKUP(B342,Listor!$A$6:$C$62,3,FALSE),"")</f>
        <v/>
      </c>
      <c r="E342" s="64" t="s">
        <v>69</v>
      </c>
      <c r="F342" s="65"/>
      <c r="G342" s="35" t="str">
        <f>IFERROR(VLOOKUP(B342,Listor!$A$6:$G$62,7,FALSE),"")</f>
        <v/>
      </c>
      <c r="H342" s="35" t="str">
        <f>IFERROR(VLOOKUP(B342,Listor!$H$6:$I$24,2,FALSE),"")</f>
        <v/>
      </c>
      <c r="I342" s="35" t="str">
        <f t="shared" si="8"/>
        <v/>
      </c>
      <c r="J342" s="35" t="str">
        <f t="array" ref="J342">IFERROR(INDEX(Listor!$M$6:$M$17,MATCH(Listor!J342&amp;Fossila!E342,Listor!$K$6:$K$17&amp;Listor!$L$6:$L$17,0)),"")</f>
        <v/>
      </c>
      <c r="K342" s="69"/>
    </row>
    <row r="343" spans="2:11" x14ac:dyDescent="0.25">
      <c r="B343" s="68" t="s">
        <v>68</v>
      </c>
      <c r="C343" s="80" t="str">
        <f>IFERROR(VLOOKUP(B343,Listor!$A$6:$B$62,2,FALSE),"")</f>
        <v/>
      </c>
      <c r="D343" s="80" t="str">
        <f>IFERROR(VLOOKUP(B343,Listor!$A$6:$C$62,3,FALSE),"")</f>
        <v/>
      </c>
      <c r="E343" s="64" t="s">
        <v>69</v>
      </c>
      <c r="F343" s="65"/>
      <c r="G343" s="35" t="str">
        <f>IFERROR(VLOOKUP(B343,Listor!$A$6:$G$62,7,FALSE),"")</f>
        <v/>
      </c>
      <c r="H343" s="35" t="str">
        <f>IFERROR(VLOOKUP(B343,Listor!$H$6:$I$24,2,FALSE),"")</f>
        <v/>
      </c>
      <c r="I343" s="35" t="str">
        <f t="shared" si="8"/>
        <v/>
      </c>
      <c r="J343" s="35" t="str">
        <f t="array" ref="J343">IFERROR(INDEX(Listor!$M$6:$M$17,MATCH(Listor!J343&amp;Fossila!E343,Listor!$K$6:$K$17&amp;Listor!$L$6:$L$17,0)),"")</f>
        <v/>
      </c>
      <c r="K343" s="69"/>
    </row>
    <row r="344" spans="2:11" x14ac:dyDescent="0.25">
      <c r="B344" s="68" t="s">
        <v>68</v>
      </c>
      <c r="C344" s="80" t="str">
        <f>IFERROR(VLOOKUP(B344,Listor!$A$6:$B$62,2,FALSE),"")</f>
        <v/>
      </c>
      <c r="D344" s="80" t="str">
        <f>IFERROR(VLOOKUP(B344,Listor!$A$6:$C$62,3,FALSE),"")</f>
        <v/>
      </c>
      <c r="E344" s="64" t="s">
        <v>69</v>
      </c>
      <c r="F344" s="65"/>
      <c r="G344" s="35" t="str">
        <f>IFERROR(VLOOKUP(B344,Listor!$A$6:$G$62,7,FALSE),"")</f>
        <v/>
      </c>
      <c r="H344" s="35" t="str">
        <f>IFERROR(VLOOKUP(B344,Listor!$H$6:$I$24,2,FALSE),"")</f>
        <v/>
      </c>
      <c r="I344" s="35" t="str">
        <f t="shared" si="8"/>
        <v/>
      </c>
      <c r="J344" s="35" t="str">
        <f t="array" ref="J344">IFERROR(INDEX(Listor!$M$6:$M$17,MATCH(Listor!J344&amp;Fossila!E344,Listor!$K$6:$K$17&amp;Listor!$L$6:$L$17,0)),"")</f>
        <v/>
      </c>
      <c r="K344" s="69"/>
    </row>
    <row r="345" spans="2:11" x14ac:dyDescent="0.25">
      <c r="B345" s="68" t="s">
        <v>68</v>
      </c>
      <c r="C345" s="80" t="str">
        <f>IFERROR(VLOOKUP(B345,Listor!$A$6:$B$62,2,FALSE),"")</f>
        <v/>
      </c>
      <c r="D345" s="80" t="str">
        <f>IFERROR(VLOOKUP(B345,Listor!$A$6:$C$62,3,FALSE),"")</f>
        <v/>
      </c>
      <c r="E345" s="64" t="s">
        <v>69</v>
      </c>
      <c r="F345" s="65"/>
      <c r="G345" s="35" t="str">
        <f>IFERROR(VLOOKUP(B345,Listor!$A$6:$G$62,7,FALSE),"")</f>
        <v/>
      </c>
      <c r="H345" s="35" t="str">
        <f>IFERROR(VLOOKUP(B345,Listor!$H$6:$I$24,2,FALSE),"")</f>
        <v/>
      </c>
      <c r="I345" s="35" t="str">
        <f t="shared" si="8"/>
        <v/>
      </c>
      <c r="J345" s="35" t="str">
        <f t="array" ref="J345">IFERROR(INDEX(Listor!$M$6:$M$17,MATCH(Listor!J345&amp;Fossila!E345,Listor!$K$6:$K$17&amp;Listor!$L$6:$L$17,0)),"")</f>
        <v/>
      </c>
      <c r="K345" s="69"/>
    </row>
    <row r="346" spans="2:11" x14ac:dyDescent="0.25">
      <c r="B346" s="68" t="s">
        <v>68</v>
      </c>
      <c r="C346" s="80" t="str">
        <f>IFERROR(VLOOKUP(B346,Listor!$A$6:$B$62,2,FALSE),"")</f>
        <v/>
      </c>
      <c r="D346" s="80" t="str">
        <f>IFERROR(VLOOKUP(B346,Listor!$A$6:$C$62,3,FALSE),"")</f>
        <v/>
      </c>
      <c r="E346" s="64" t="s">
        <v>69</v>
      </c>
      <c r="F346" s="65"/>
      <c r="G346" s="35" t="str">
        <f>IFERROR(VLOOKUP(B346,Listor!$A$6:$G$62,7,FALSE),"")</f>
        <v/>
      </c>
      <c r="H346" s="35" t="str">
        <f>IFERROR(VLOOKUP(B346,Listor!$H$6:$I$24,2,FALSE),"")</f>
        <v/>
      </c>
      <c r="I346" s="35" t="str">
        <f t="shared" si="8"/>
        <v/>
      </c>
      <c r="J346" s="35" t="str">
        <f t="array" ref="J346">IFERROR(INDEX(Listor!$M$6:$M$17,MATCH(Listor!J346&amp;Fossila!E346,Listor!$K$6:$K$17&amp;Listor!$L$6:$L$17,0)),"")</f>
        <v/>
      </c>
      <c r="K346" s="69"/>
    </row>
    <row r="347" spans="2:11" x14ac:dyDescent="0.25">
      <c r="B347" s="68" t="s">
        <v>68</v>
      </c>
      <c r="C347" s="80" t="str">
        <f>IFERROR(VLOOKUP(B347,Listor!$A$6:$B$62,2,FALSE),"")</f>
        <v/>
      </c>
      <c r="D347" s="80" t="str">
        <f>IFERROR(VLOOKUP(B347,Listor!$A$6:$C$62,3,FALSE),"")</f>
        <v/>
      </c>
      <c r="E347" s="64" t="s">
        <v>69</v>
      </c>
      <c r="F347" s="65"/>
      <c r="G347" s="35" t="str">
        <f>IFERROR(VLOOKUP(B347,Listor!$A$6:$G$62,7,FALSE),"")</f>
        <v/>
      </c>
      <c r="H347" s="35" t="str">
        <f>IFERROR(VLOOKUP(B347,Listor!$H$6:$I$24,2,FALSE),"")</f>
        <v/>
      </c>
      <c r="I347" s="35" t="str">
        <f t="shared" si="8"/>
        <v/>
      </c>
      <c r="J347" s="35" t="str">
        <f t="array" ref="J347">IFERROR(INDEX(Listor!$M$6:$M$17,MATCH(Listor!J347&amp;Fossila!E347,Listor!$K$6:$K$17&amp;Listor!$L$6:$L$17,0)),"")</f>
        <v/>
      </c>
      <c r="K347" s="69"/>
    </row>
    <row r="348" spans="2:11" x14ac:dyDescent="0.25">
      <c r="B348" s="68" t="s">
        <v>68</v>
      </c>
      <c r="C348" s="80" t="str">
        <f>IFERROR(VLOOKUP(B348,Listor!$A$6:$B$62,2,FALSE),"")</f>
        <v/>
      </c>
      <c r="D348" s="80" t="str">
        <f>IFERROR(VLOOKUP(B348,Listor!$A$6:$C$62,3,FALSE),"")</f>
        <v/>
      </c>
      <c r="E348" s="64" t="s">
        <v>69</v>
      </c>
      <c r="F348" s="65"/>
      <c r="G348" s="35" t="str">
        <f>IFERROR(VLOOKUP(B348,Listor!$A$6:$G$62,7,FALSE),"")</f>
        <v/>
      </c>
      <c r="H348" s="35" t="str">
        <f>IFERROR(VLOOKUP(B348,Listor!$H$6:$I$24,2,FALSE),"")</f>
        <v/>
      </c>
      <c r="I348" s="35" t="str">
        <f t="shared" si="8"/>
        <v/>
      </c>
      <c r="J348" s="35" t="str">
        <f t="array" ref="J348">IFERROR(INDEX(Listor!$M$6:$M$17,MATCH(Listor!J348&amp;Fossila!E348,Listor!$K$6:$K$17&amp;Listor!$L$6:$L$17,0)),"")</f>
        <v/>
      </c>
      <c r="K348" s="69"/>
    </row>
    <row r="349" spans="2:11" x14ac:dyDescent="0.25">
      <c r="B349" s="68" t="s">
        <v>68</v>
      </c>
      <c r="C349" s="80" t="str">
        <f>IFERROR(VLOOKUP(B349,Listor!$A$6:$B$62,2,FALSE),"")</f>
        <v/>
      </c>
      <c r="D349" s="80" t="str">
        <f>IFERROR(VLOOKUP(B349,Listor!$A$6:$C$62,3,FALSE),"")</f>
        <v/>
      </c>
      <c r="E349" s="64" t="s">
        <v>69</v>
      </c>
      <c r="F349" s="65"/>
      <c r="G349" s="35" t="str">
        <f>IFERROR(VLOOKUP(B349,Listor!$A$6:$G$62,7,FALSE),"")</f>
        <v/>
      </c>
      <c r="H349" s="35" t="str">
        <f>IFERROR(VLOOKUP(B349,Listor!$H$6:$I$24,2,FALSE),"")</f>
        <v/>
      </c>
      <c r="I349" s="35" t="str">
        <f t="shared" si="8"/>
        <v/>
      </c>
      <c r="J349" s="35" t="str">
        <f t="array" ref="J349">IFERROR(INDEX(Listor!$M$6:$M$17,MATCH(Listor!J349&amp;Fossila!E349,Listor!$K$6:$K$17&amp;Listor!$L$6:$L$17,0)),"")</f>
        <v/>
      </c>
      <c r="K349" s="69"/>
    </row>
    <row r="350" spans="2:11" x14ac:dyDescent="0.25">
      <c r="B350" s="68" t="s">
        <v>68</v>
      </c>
      <c r="C350" s="80" t="str">
        <f>IFERROR(VLOOKUP(B350,Listor!$A$6:$B$62,2,FALSE),"")</f>
        <v/>
      </c>
      <c r="D350" s="80" t="str">
        <f>IFERROR(VLOOKUP(B350,Listor!$A$6:$C$62,3,FALSE),"")</f>
        <v/>
      </c>
      <c r="E350" s="64" t="s">
        <v>69</v>
      </c>
      <c r="F350" s="65"/>
      <c r="G350" s="35" t="str">
        <f>IFERROR(VLOOKUP(B350,Listor!$A$6:$G$62,7,FALSE),"")</f>
        <v/>
      </c>
      <c r="H350" s="35" t="str">
        <f>IFERROR(VLOOKUP(B350,Listor!$H$6:$I$24,2,FALSE),"")</f>
        <v/>
      </c>
      <c r="I350" s="35" t="str">
        <f t="shared" si="8"/>
        <v/>
      </c>
      <c r="J350" s="35" t="str">
        <f t="array" ref="J350">IFERROR(INDEX(Listor!$M$6:$M$17,MATCH(Listor!J350&amp;Fossila!E350,Listor!$K$6:$K$17&amp;Listor!$L$6:$L$17,0)),"")</f>
        <v/>
      </c>
      <c r="K350" s="69"/>
    </row>
    <row r="351" spans="2:11" x14ac:dyDescent="0.25">
      <c r="B351" s="68" t="s">
        <v>68</v>
      </c>
      <c r="C351" s="80" t="str">
        <f>IFERROR(VLOOKUP(B351,Listor!$A$6:$B$62,2,FALSE),"")</f>
        <v/>
      </c>
      <c r="D351" s="80" t="str">
        <f>IFERROR(VLOOKUP(B351,Listor!$A$6:$C$62,3,FALSE),"")</f>
        <v/>
      </c>
      <c r="E351" s="64" t="s">
        <v>69</v>
      </c>
      <c r="F351" s="65"/>
      <c r="G351" s="35" t="str">
        <f>IFERROR(VLOOKUP(B351,Listor!$A$6:$G$62,7,FALSE),"")</f>
        <v/>
      </c>
      <c r="H351" s="35" t="str">
        <f>IFERROR(VLOOKUP(B351,Listor!$H$6:$I$24,2,FALSE),"")</f>
        <v/>
      </c>
      <c r="I351" s="35" t="str">
        <f t="shared" si="8"/>
        <v/>
      </c>
      <c r="J351" s="35" t="str">
        <f t="array" ref="J351">IFERROR(INDEX(Listor!$M$6:$M$17,MATCH(Listor!J351&amp;Fossila!E351,Listor!$K$6:$K$17&amp;Listor!$L$6:$L$17,0)),"")</f>
        <v/>
      </c>
      <c r="K351" s="69"/>
    </row>
    <row r="352" spans="2:11" x14ac:dyDescent="0.25">
      <c r="B352" s="68" t="s">
        <v>68</v>
      </c>
      <c r="C352" s="80" t="str">
        <f>IFERROR(VLOOKUP(B352,Listor!$A$6:$B$62,2,FALSE),"")</f>
        <v/>
      </c>
      <c r="D352" s="80" t="str">
        <f>IFERROR(VLOOKUP(B352,Listor!$A$6:$C$62,3,FALSE),"")</f>
        <v/>
      </c>
      <c r="E352" s="64" t="s">
        <v>69</v>
      </c>
      <c r="F352" s="65"/>
      <c r="G352" s="35" t="str">
        <f>IFERROR(VLOOKUP(B352,Listor!$A$6:$G$62,7,FALSE),"")</f>
        <v/>
      </c>
      <c r="H352" s="35" t="str">
        <f>IFERROR(VLOOKUP(B352,Listor!$H$6:$I$24,2,FALSE),"")</f>
        <v/>
      </c>
      <c r="I352" s="35" t="str">
        <f t="shared" si="8"/>
        <v/>
      </c>
      <c r="J352" s="35" t="str">
        <f t="array" ref="J352">IFERROR(INDEX(Listor!$M$6:$M$17,MATCH(Listor!J352&amp;Fossila!E352,Listor!$K$6:$K$17&amp;Listor!$L$6:$L$17,0)),"")</f>
        <v/>
      </c>
      <c r="K352" s="69"/>
    </row>
    <row r="353" spans="2:11" x14ac:dyDescent="0.25">
      <c r="B353" s="68" t="s">
        <v>68</v>
      </c>
      <c r="C353" s="80" t="str">
        <f>IFERROR(VLOOKUP(B353,Listor!$A$6:$B$62,2,FALSE),"")</f>
        <v/>
      </c>
      <c r="D353" s="80" t="str">
        <f>IFERROR(VLOOKUP(B353,Listor!$A$6:$C$62,3,FALSE),"")</f>
        <v/>
      </c>
      <c r="E353" s="64" t="s">
        <v>69</v>
      </c>
      <c r="F353" s="65"/>
      <c r="G353" s="35" t="str">
        <f>IFERROR(VLOOKUP(B353,Listor!$A$6:$G$62,7,FALSE),"")</f>
        <v/>
      </c>
      <c r="H353" s="35" t="str">
        <f>IFERROR(VLOOKUP(B353,Listor!$H$6:$I$24,2,FALSE),"")</f>
        <v/>
      </c>
      <c r="I353" s="35" t="str">
        <f t="shared" si="8"/>
        <v/>
      </c>
      <c r="J353" s="35" t="str">
        <f t="array" ref="J353">IFERROR(INDEX(Listor!$M$6:$M$17,MATCH(Listor!J353&amp;Fossila!E353,Listor!$K$6:$K$17&amp;Listor!$L$6:$L$17,0)),"")</f>
        <v/>
      </c>
      <c r="K353" s="69"/>
    </row>
    <row r="354" spans="2:11" x14ac:dyDescent="0.25">
      <c r="B354" s="68" t="s">
        <v>68</v>
      </c>
      <c r="C354" s="80" t="str">
        <f>IFERROR(VLOOKUP(B354,Listor!$A$6:$B$62,2,FALSE),"")</f>
        <v/>
      </c>
      <c r="D354" s="80" t="str">
        <f>IFERROR(VLOOKUP(B354,Listor!$A$6:$C$62,3,FALSE),"")</f>
        <v/>
      </c>
      <c r="E354" s="64" t="s">
        <v>69</v>
      </c>
      <c r="F354" s="65"/>
      <c r="G354" s="35" t="str">
        <f>IFERROR(VLOOKUP(B354,Listor!$A$6:$G$62,7,FALSE),"")</f>
        <v/>
      </c>
      <c r="H354" s="35" t="str">
        <f>IFERROR(VLOOKUP(B354,Listor!$H$6:$I$24,2,FALSE),"")</f>
        <v/>
      </c>
      <c r="I354" s="35" t="str">
        <f t="shared" si="8"/>
        <v/>
      </c>
      <c r="J354" s="35" t="str">
        <f t="array" ref="J354">IFERROR(INDEX(Listor!$M$6:$M$17,MATCH(Listor!J354&amp;Fossila!E354,Listor!$K$6:$K$17&amp;Listor!$L$6:$L$17,0)),"")</f>
        <v/>
      </c>
      <c r="K354" s="69"/>
    </row>
    <row r="355" spans="2:11" x14ac:dyDescent="0.25">
      <c r="B355" s="68" t="s">
        <v>68</v>
      </c>
      <c r="C355" s="80" t="str">
        <f>IFERROR(VLOOKUP(B355,Listor!$A$6:$B$62,2,FALSE),"")</f>
        <v/>
      </c>
      <c r="D355" s="80" t="str">
        <f>IFERROR(VLOOKUP(B355,Listor!$A$6:$C$62,3,FALSE),"")</f>
        <v/>
      </c>
      <c r="E355" s="64" t="s">
        <v>69</v>
      </c>
      <c r="F355" s="65"/>
      <c r="G355" s="35" t="str">
        <f>IFERROR(VLOOKUP(B355,Listor!$A$6:$G$62,7,FALSE),"")</f>
        <v/>
      </c>
      <c r="H355" s="35" t="str">
        <f>IFERROR(VLOOKUP(B355,Listor!$H$6:$I$24,2,FALSE),"")</f>
        <v/>
      </c>
      <c r="I355" s="35" t="str">
        <f t="shared" si="8"/>
        <v/>
      </c>
      <c r="J355" s="35" t="str">
        <f t="array" ref="J355">IFERROR(INDEX(Listor!$M$6:$M$17,MATCH(Listor!J355&amp;Fossila!E355,Listor!$K$6:$K$17&amp;Listor!$L$6:$L$17,0)),"")</f>
        <v/>
      </c>
      <c r="K355" s="69"/>
    </row>
    <row r="356" spans="2:11" x14ac:dyDescent="0.25">
      <c r="B356" s="68" t="s">
        <v>68</v>
      </c>
      <c r="C356" s="80" t="str">
        <f>IFERROR(VLOOKUP(B356,Listor!$A$6:$B$62,2,FALSE),"")</f>
        <v/>
      </c>
      <c r="D356" s="80" t="str">
        <f>IFERROR(VLOOKUP(B356,Listor!$A$6:$C$62,3,FALSE),"")</f>
        <v/>
      </c>
      <c r="E356" s="64" t="s">
        <v>69</v>
      </c>
      <c r="F356" s="65"/>
      <c r="G356" s="35" t="str">
        <f>IFERROR(VLOOKUP(B356,Listor!$A$6:$G$62,7,FALSE),"")</f>
        <v/>
      </c>
      <c r="H356" s="35" t="str">
        <f>IFERROR(VLOOKUP(B356,Listor!$H$6:$I$24,2,FALSE),"")</f>
        <v/>
      </c>
      <c r="I356" s="35" t="str">
        <f t="shared" si="8"/>
        <v/>
      </c>
      <c r="J356" s="35" t="str">
        <f t="array" ref="J356">IFERROR(INDEX(Listor!$M$6:$M$17,MATCH(Listor!J356&amp;Fossila!E356,Listor!$K$6:$K$17&amp;Listor!$L$6:$L$17,0)),"")</f>
        <v/>
      </c>
      <c r="K356" s="69"/>
    </row>
    <row r="357" spans="2:11" x14ac:dyDescent="0.25">
      <c r="B357" s="68" t="s">
        <v>68</v>
      </c>
      <c r="C357" s="80" t="str">
        <f>IFERROR(VLOOKUP(B357,Listor!$A$6:$B$62,2,FALSE),"")</f>
        <v/>
      </c>
      <c r="D357" s="80" t="str">
        <f>IFERROR(VLOOKUP(B357,Listor!$A$6:$C$62,3,FALSE),"")</f>
        <v/>
      </c>
      <c r="E357" s="64" t="s">
        <v>69</v>
      </c>
      <c r="F357" s="65"/>
      <c r="G357" s="35" t="str">
        <f>IFERROR(VLOOKUP(B357,Listor!$A$6:$G$62,7,FALSE),"")</f>
        <v/>
      </c>
      <c r="H357" s="35" t="str">
        <f>IFERROR(VLOOKUP(B357,Listor!$H$6:$I$24,2,FALSE),"")</f>
        <v/>
      </c>
      <c r="I357" s="35" t="str">
        <f t="shared" si="8"/>
        <v/>
      </c>
      <c r="J357" s="35" t="str">
        <f t="array" ref="J357">IFERROR(INDEX(Listor!$M$6:$M$17,MATCH(Listor!J357&amp;Fossila!E357,Listor!$K$6:$K$17&amp;Listor!$L$6:$L$17,0)),"")</f>
        <v/>
      </c>
      <c r="K357" s="69"/>
    </row>
    <row r="358" spans="2:11" x14ac:dyDescent="0.25">
      <c r="B358" s="68" t="s">
        <v>68</v>
      </c>
      <c r="C358" s="80" t="str">
        <f>IFERROR(VLOOKUP(B358,Listor!$A$6:$B$62,2,FALSE),"")</f>
        <v/>
      </c>
      <c r="D358" s="80" t="str">
        <f>IFERROR(VLOOKUP(B358,Listor!$A$6:$C$62,3,FALSE),"")</f>
        <v/>
      </c>
      <c r="E358" s="64" t="s">
        <v>69</v>
      </c>
      <c r="F358" s="65"/>
      <c r="G358" s="35" t="str">
        <f>IFERROR(VLOOKUP(B358,Listor!$A$6:$G$62,7,FALSE),"")</f>
        <v/>
      </c>
      <c r="H358" s="35" t="str">
        <f>IFERROR(VLOOKUP(B358,Listor!$H$6:$I$24,2,FALSE),"")</f>
        <v/>
      </c>
      <c r="I358" s="35" t="str">
        <f t="shared" si="8"/>
        <v/>
      </c>
      <c r="J358" s="35" t="str">
        <f t="array" ref="J358">IFERROR(INDEX(Listor!$M$6:$M$17,MATCH(Listor!J358&amp;Fossila!E358,Listor!$K$6:$K$17&amp;Listor!$L$6:$L$17,0)),"")</f>
        <v/>
      </c>
      <c r="K358" s="69"/>
    </row>
    <row r="359" spans="2:11" x14ac:dyDescent="0.25">
      <c r="B359" s="68" t="s">
        <v>68</v>
      </c>
      <c r="C359" s="80" t="str">
        <f>IFERROR(VLOOKUP(B359,Listor!$A$6:$B$62,2,FALSE),"")</f>
        <v/>
      </c>
      <c r="D359" s="80" t="str">
        <f>IFERROR(VLOOKUP(B359,Listor!$A$6:$C$62,3,FALSE),"")</f>
        <v/>
      </c>
      <c r="E359" s="64" t="s">
        <v>69</v>
      </c>
      <c r="F359" s="65"/>
      <c r="G359" s="35" t="str">
        <f>IFERROR(VLOOKUP(B359,Listor!$A$6:$G$62,7,FALSE),"")</f>
        <v/>
      </c>
      <c r="H359" s="35" t="str">
        <f>IFERROR(VLOOKUP(B359,Listor!$H$6:$I$24,2,FALSE),"")</f>
        <v/>
      </c>
      <c r="I359" s="35" t="str">
        <f t="shared" si="8"/>
        <v/>
      </c>
      <c r="J359" s="35" t="str">
        <f t="array" ref="J359">IFERROR(INDEX(Listor!$M$6:$M$17,MATCH(Listor!J359&amp;Fossila!E359,Listor!$K$6:$K$17&amp;Listor!$L$6:$L$17,0)),"")</f>
        <v/>
      </c>
      <c r="K359" s="69"/>
    </row>
    <row r="360" spans="2:11" x14ac:dyDescent="0.25">
      <c r="B360" s="68" t="s">
        <v>68</v>
      </c>
      <c r="C360" s="80" t="str">
        <f>IFERROR(VLOOKUP(B360,Listor!$A$6:$B$62,2,FALSE),"")</f>
        <v/>
      </c>
      <c r="D360" s="80" t="str">
        <f>IFERROR(VLOOKUP(B360,Listor!$A$6:$C$62,3,FALSE),"")</f>
        <v/>
      </c>
      <c r="E360" s="64" t="s">
        <v>69</v>
      </c>
      <c r="F360" s="65"/>
      <c r="G360" s="35" t="str">
        <f>IFERROR(VLOOKUP(B360,Listor!$A$6:$G$62,7,FALSE),"")</f>
        <v/>
      </c>
      <c r="H360" s="35" t="str">
        <f>IFERROR(VLOOKUP(B360,Listor!$H$6:$I$24,2,FALSE),"")</f>
        <v/>
      </c>
      <c r="I360" s="35" t="str">
        <f t="shared" si="8"/>
        <v/>
      </c>
      <c r="J360" s="35" t="str">
        <f t="array" ref="J360">IFERROR(INDEX(Listor!$M$6:$M$17,MATCH(Listor!J360&amp;Fossila!E360,Listor!$K$6:$K$17&amp;Listor!$L$6:$L$17,0)),"")</f>
        <v/>
      </c>
      <c r="K360" s="69"/>
    </row>
    <row r="361" spans="2:11" x14ac:dyDescent="0.25">
      <c r="B361" s="68" t="s">
        <v>68</v>
      </c>
      <c r="C361" s="80" t="str">
        <f>IFERROR(VLOOKUP(B361,Listor!$A$6:$B$62,2,FALSE),"")</f>
        <v/>
      </c>
      <c r="D361" s="80" t="str">
        <f>IFERROR(VLOOKUP(B361,Listor!$A$6:$C$62,3,FALSE),"")</f>
        <v/>
      </c>
      <c r="E361" s="64" t="s">
        <v>69</v>
      </c>
      <c r="F361" s="65"/>
      <c r="G361" s="35" t="str">
        <f>IFERROR(VLOOKUP(B361,Listor!$A$6:$G$62,7,FALSE),"")</f>
        <v/>
      </c>
      <c r="H361" s="35" t="str">
        <f>IFERROR(VLOOKUP(B361,Listor!$H$6:$I$24,2,FALSE),"")</f>
        <v/>
      </c>
      <c r="I361" s="35" t="str">
        <f t="shared" si="8"/>
        <v/>
      </c>
      <c r="J361" s="35" t="str">
        <f t="array" ref="J361">IFERROR(INDEX(Listor!$M$6:$M$17,MATCH(Listor!J361&amp;Fossila!E361,Listor!$K$6:$K$17&amp;Listor!$L$6:$L$17,0)),"")</f>
        <v/>
      </c>
      <c r="K361" s="69"/>
    </row>
    <row r="362" spans="2:11" x14ac:dyDescent="0.25">
      <c r="B362" s="68" t="s">
        <v>68</v>
      </c>
      <c r="C362" s="80" t="str">
        <f>IFERROR(VLOOKUP(B362,Listor!$A$6:$B$62,2,FALSE),"")</f>
        <v/>
      </c>
      <c r="D362" s="80" t="str">
        <f>IFERROR(VLOOKUP(B362,Listor!$A$6:$C$62,3,FALSE),"")</f>
        <v/>
      </c>
      <c r="E362" s="64" t="s">
        <v>69</v>
      </c>
      <c r="F362" s="65"/>
      <c r="G362" s="35" t="str">
        <f>IFERROR(VLOOKUP(B362,Listor!$A$6:$G$62,7,FALSE),"")</f>
        <v/>
      </c>
      <c r="H362" s="35" t="str">
        <f>IFERROR(VLOOKUP(B362,Listor!$H$6:$I$24,2,FALSE),"")</f>
        <v/>
      </c>
      <c r="I362" s="35" t="str">
        <f t="shared" si="8"/>
        <v/>
      </c>
      <c r="J362" s="35" t="str">
        <f t="array" ref="J362">IFERROR(INDEX(Listor!$M$6:$M$17,MATCH(Listor!J362&amp;Fossila!E362,Listor!$K$6:$K$17&amp;Listor!$L$6:$L$17,0)),"")</f>
        <v/>
      </c>
      <c r="K362" s="69"/>
    </row>
    <row r="363" spans="2:11" x14ac:dyDescent="0.25">
      <c r="B363" s="68" t="s">
        <v>68</v>
      </c>
      <c r="C363" s="80" t="str">
        <f>IFERROR(VLOOKUP(B363,Listor!$A$6:$B$62,2,FALSE),"")</f>
        <v/>
      </c>
      <c r="D363" s="80" t="str">
        <f>IFERROR(VLOOKUP(B363,Listor!$A$6:$C$62,3,FALSE),"")</f>
        <v/>
      </c>
      <c r="E363" s="64" t="s">
        <v>69</v>
      </c>
      <c r="F363" s="65"/>
      <c r="G363" s="35" t="str">
        <f>IFERROR(VLOOKUP(B363,Listor!$A$6:$G$62,7,FALSE),"")</f>
        <v/>
      </c>
      <c r="H363" s="35" t="str">
        <f>IFERROR(VLOOKUP(B363,Listor!$H$6:$I$24,2,FALSE),"")</f>
        <v/>
      </c>
      <c r="I363" s="35" t="str">
        <f t="shared" si="8"/>
        <v/>
      </c>
      <c r="J363" s="35" t="str">
        <f t="array" ref="J363">IFERROR(INDEX(Listor!$M$6:$M$17,MATCH(Listor!J363&amp;Fossila!E363,Listor!$K$6:$K$17&amp;Listor!$L$6:$L$17,0)),"")</f>
        <v/>
      </c>
      <c r="K363" s="69"/>
    </row>
    <row r="364" spans="2:11" x14ac:dyDescent="0.25">
      <c r="B364" s="68" t="s">
        <v>68</v>
      </c>
      <c r="C364" s="80" t="str">
        <f>IFERROR(VLOOKUP(B364,Listor!$A$6:$B$62,2,FALSE),"")</f>
        <v/>
      </c>
      <c r="D364" s="80" t="str">
        <f>IFERROR(VLOOKUP(B364,Listor!$A$6:$C$62,3,FALSE),"")</f>
        <v/>
      </c>
      <c r="E364" s="64" t="s">
        <v>69</v>
      </c>
      <c r="F364" s="65"/>
      <c r="G364" s="35" t="str">
        <f>IFERROR(VLOOKUP(B364,Listor!$A$6:$G$62,7,FALSE),"")</f>
        <v/>
      </c>
      <c r="H364" s="35" t="str">
        <f>IFERROR(VLOOKUP(B364,Listor!$H$6:$I$24,2,FALSE),"")</f>
        <v/>
      </c>
      <c r="I364" s="35" t="str">
        <f t="shared" si="8"/>
        <v/>
      </c>
      <c r="J364" s="35" t="str">
        <f t="array" ref="J364">IFERROR(INDEX(Listor!$M$6:$M$17,MATCH(Listor!J364&amp;Fossila!E364,Listor!$K$6:$K$17&amp;Listor!$L$6:$L$17,0)),"")</f>
        <v/>
      </c>
      <c r="K364" s="69"/>
    </row>
    <row r="365" spans="2:11" x14ac:dyDescent="0.25">
      <c r="B365" s="68" t="s">
        <v>68</v>
      </c>
      <c r="C365" s="80" t="str">
        <f>IFERROR(VLOOKUP(B365,Listor!$A$6:$B$62,2,FALSE),"")</f>
        <v/>
      </c>
      <c r="D365" s="80" t="str">
        <f>IFERROR(VLOOKUP(B365,Listor!$A$6:$C$62,3,FALSE),"")</f>
        <v/>
      </c>
      <c r="E365" s="64" t="s">
        <v>69</v>
      </c>
      <c r="F365" s="65"/>
      <c r="G365" s="35" t="str">
        <f>IFERROR(VLOOKUP(B365,Listor!$A$6:$G$62,7,FALSE),"")</f>
        <v/>
      </c>
      <c r="H365" s="35" t="str">
        <f>IFERROR(VLOOKUP(B365,Listor!$H$6:$I$24,2,FALSE),"")</f>
        <v/>
      </c>
      <c r="I365" s="35" t="str">
        <f t="shared" si="8"/>
        <v/>
      </c>
      <c r="J365" s="35" t="str">
        <f t="array" ref="J365">IFERROR(INDEX(Listor!$M$6:$M$17,MATCH(Listor!J365&amp;Fossila!E365,Listor!$K$6:$K$17&amp;Listor!$L$6:$L$17,0)),"")</f>
        <v/>
      </c>
      <c r="K365" s="69"/>
    </row>
    <row r="366" spans="2:11" x14ac:dyDescent="0.25">
      <c r="B366" s="68" t="s">
        <v>68</v>
      </c>
      <c r="C366" s="80" t="str">
        <f>IFERROR(VLOOKUP(B366,Listor!$A$6:$B$62,2,FALSE),"")</f>
        <v/>
      </c>
      <c r="D366" s="80" t="str">
        <f>IFERROR(VLOOKUP(B366,Listor!$A$6:$C$62,3,FALSE),"")</f>
        <v/>
      </c>
      <c r="E366" s="64" t="s">
        <v>69</v>
      </c>
      <c r="F366" s="65"/>
      <c r="G366" s="35" t="str">
        <f>IFERROR(VLOOKUP(B366,Listor!$A$6:$G$62,7,FALSE),"")</f>
        <v/>
      </c>
      <c r="H366" s="35" t="str">
        <f>IFERROR(VLOOKUP(B366,Listor!$H$6:$I$24,2,FALSE),"")</f>
        <v/>
      </c>
      <c r="I366" s="35" t="str">
        <f t="shared" si="8"/>
        <v/>
      </c>
      <c r="J366" s="35" t="str">
        <f t="array" ref="J366">IFERROR(INDEX(Listor!$M$6:$M$17,MATCH(Listor!J366&amp;Fossila!E366,Listor!$K$6:$K$17&amp;Listor!$L$6:$L$17,0)),"")</f>
        <v/>
      </c>
      <c r="K366" s="69"/>
    </row>
    <row r="367" spans="2:11" x14ac:dyDescent="0.25">
      <c r="B367" s="68" t="s">
        <v>68</v>
      </c>
      <c r="C367" s="80" t="str">
        <f>IFERROR(VLOOKUP(B367,Listor!$A$6:$B$62,2,FALSE),"")</f>
        <v/>
      </c>
      <c r="D367" s="80" t="str">
        <f>IFERROR(VLOOKUP(B367,Listor!$A$6:$C$62,3,FALSE),"")</f>
        <v/>
      </c>
      <c r="E367" s="64" t="s">
        <v>69</v>
      </c>
      <c r="F367" s="65"/>
      <c r="G367" s="35" t="str">
        <f>IFERROR(VLOOKUP(B367,Listor!$A$6:$G$62,7,FALSE),"")</f>
        <v/>
      </c>
      <c r="H367" s="35" t="str">
        <f>IFERROR(VLOOKUP(B367,Listor!$H$6:$I$24,2,FALSE),"")</f>
        <v/>
      </c>
      <c r="I367" s="35" t="str">
        <f t="shared" si="8"/>
        <v/>
      </c>
      <c r="J367" s="35" t="str">
        <f t="array" ref="J367">IFERROR(INDEX(Listor!$M$6:$M$17,MATCH(Listor!J367&amp;Fossila!E367,Listor!$K$6:$K$17&amp;Listor!$L$6:$L$17,0)),"")</f>
        <v/>
      </c>
      <c r="K367" s="69"/>
    </row>
    <row r="368" spans="2:11" x14ac:dyDescent="0.25">
      <c r="B368" s="68" t="s">
        <v>68</v>
      </c>
      <c r="C368" s="80" t="str">
        <f>IFERROR(VLOOKUP(B368,Listor!$A$6:$B$62,2,FALSE),"")</f>
        <v/>
      </c>
      <c r="D368" s="80" t="str">
        <f>IFERROR(VLOOKUP(B368,Listor!$A$6:$C$62,3,FALSE),"")</f>
        <v/>
      </c>
      <c r="E368" s="64" t="s">
        <v>69</v>
      </c>
      <c r="F368" s="65"/>
      <c r="G368" s="35" t="str">
        <f>IFERROR(VLOOKUP(B368,Listor!$A$6:$G$62,7,FALSE),"")</f>
        <v/>
      </c>
      <c r="H368" s="35" t="str">
        <f>IFERROR(VLOOKUP(B368,Listor!$H$6:$I$24,2,FALSE),"")</f>
        <v/>
      </c>
      <c r="I368" s="35" t="str">
        <f t="shared" si="8"/>
        <v/>
      </c>
      <c r="J368" s="35" t="str">
        <f t="array" ref="J368">IFERROR(INDEX(Listor!$M$6:$M$17,MATCH(Listor!J368&amp;Fossila!E368,Listor!$K$6:$K$17&amp;Listor!$L$6:$L$17,0)),"")</f>
        <v/>
      </c>
      <c r="K368" s="69"/>
    </row>
    <row r="369" spans="2:11" x14ac:dyDescent="0.25">
      <c r="B369" s="68" t="s">
        <v>68</v>
      </c>
      <c r="C369" s="80" t="str">
        <f>IFERROR(VLOOKUP(B369,Listor!$A$6:$B$62,2,FALSE),"")</f>
        <v/>
      </c>
      <c r="D369" s="80" t="str">
        <f>IFERROR(VLOOKUP(B369,Listor!$A$6:$C$62,3,FALSE),"")</f>
        <v/>
      </c>
      <c r="E369" s="64" t="s">
        <v>69</v>
      </c>
      <c r="F369" s="65"/>
      <c r="G369" s="35" t="str">
        <f>IFERROR(VLOOKUP(B369,Listor!$A$6:$G$62,7,FALSE),"")</f>
        <v/>
      </c>
      <c r="H369" s="35" t="str">
        <f>IFERROR(VLOOKUP(B369,Listor!$H$6:$I$24,2,FALSE),"")</f>
        <v/>
      </c>
      <c r="I369" s="35" t="str">
        <f t="shared" si="8"/>
        <v/>
      </c>
      <c r="J369" s="35" t="str">
        <f t="array" ref="J369">IFERROR(INDEX(Listor!$M$6:$M$17,MATCH(Listor!J369&amp;Fossila!E369,Listor!$K$6:$K$17&amp;Listor!$L$6:$L$17,0)),"")</f>
        <v/>
      </c>
      <c r="K369" s="69"/>
    </row>
    <row r="370" spans="2:11" x14ac:dyDescent="0.25">
      <c r="B370" s="68" t="s">
        <v>68</v>
      </c>
      <c r="C370" s="80" t="str">
        <f>IFERROR(VLOOKUP(B370,Listor!$A$6:$B$62,2,FALSE),"")</f>
        <v/>
      </c>
      <c r="D370" s="80" t="str">
        <f>IFERROR(VLOOKUP(B370,Listor!$A$6:$C$62,3,FALSE),"")</f>
        <v/>
      </c>
      <c r="E370" s="64" t="s">
        <v>69</v>
      </c>
      <c r="F370" s="65"/>
      <c r="G370" s="35" t="str">
        <f>IFERROR(VLOOKUP(B370,Listor!$A$6:$G$62,7,FALSE),"")</f>
        <v/>
      </c>
      <c r="H370" s="35" t="str">
        <f>IFERROR(VLOOKUP(B370,Listor!$H$6:$I$24,2,FALSE),"")</f>
        <v/>
      </c>
      <c r="I370" s="35" t="str">
        <f t="shared" si="8"/>
        <v/>
      </c>
      <c r="J370" s="35" t="str">
        <f t="array" ref="J370">IFERROR(INDEX(Listor!$M$6:$M$17,MATCH(Listor!J370&amp;Fossila!E370,Listor!$K$6:$K$17&amp;Listor!$L$6:$L$17,0)),"")</f>
        <v/>
      </c>
      <c r="K370" s="69"/>
    </row>
    <row r="371" spans="2:11" x14ac:dyDescent="0.25">
      <c r="B371" s="68" t="s">
        <v>68</v>
      </c>
      <c r="C371" s="80" t="str">
        <f>IFERROR(VLOOKUP(B371,Listor!$A$6:$B$62,2,FALSE),"")</f>
        <v/>
      </c>
      <c r="D371" s="80" t="str">
        <f>IFERROR(VLOOKUP(B371,Listor!$A$6:$C$62,3,FALSE),"")</f>
        <v/>
      </c>
      <c r="E371" s="64" t="s">
        <v>69</v>
      </c>
      <c r="F371" s="65"/>
      <c r="G371" s="35" t="str">
        <f>IFERROR(VLOOKUP(B371,Listor!$A$6:$G$62,7,FALSE),"")</f>
        <v/>
      </c>
      <c r="H371" s="35" t="str">
        <f>IFERROR(VLOOKUP(B371,Listor!$H$6:$I$24,2,FALSE),"")</f>
        <v/>
      </c>
      <c r="I371" s="35" t="str">
        <f t="shared" si="8"/>
        <v/>
      </c>
      <c r="J371" s="35" t="str">
        <f t="array" ref="J371">IFERROR(INDEX(Listor!$M$6:$M$17,MATCH(Listor!J371&amp;Fossila!E371,Listor!$K$6:$K$17&amp;Listor!$L$6:$L$17,0)),"")</f>
        <v/>
      </c>
      <c r="K371" s="69"/>
    </row>
    <row r="372" spans="2:11" x14ac:dyDescent="0.25">
      <c r="B372" s="68" t="s">
        <v>68</v>
      </c>
      <c r="C372" s="80" t="str">
        <f>IFERROR(VLOOKUP(B372,Listor!$A$6:$B$62,2,FALSE),"")</f>
        <v/>
      </c>
      <c r="D372" s="80" t="str">
        <f>IFERROR(VLOOKUP(B372,Listor!$A$6:$C$62,3,FALSE),"")</f>
        <v/>
      </c>
      <c r="E372" s="64" t="s">
        <v>69</v>
      </c>
      <c r="F372" s="65"/>
      <c r="G372" s="35" t="str">
        <f>IFERROR(VLOOKUP(B372,Listor!$A$6:$G$62,7,FALSE),"")</f>
        <v/>
      </c>
      <c r="H372" s="35" t="str">
        <f>IFERROR(VLOOKUP(B372,Listor!$H$6:$I$24,2,FALSE),"")</f>
        <v/>
      </c>
      <c r="I372" s="35" t="str">
        <f t="shared" si="8"/>
        <v/>
      </c>
      <c r="J372" s="35" t="str">
        <f t="array" ref="J372">IFERROR(INDEX(Listor!$M$6:$M$17,MATCH(Listor!J372&amp;Fossila!E372,Listor!$K$6:$K$17&amp;Listor!$L$6:$L$17,0)),"")</f>
        <v/>
      </c>
      <c r="K372" s="69"/>
    </row>
    <row r="373" spans="2:11" x14ac:dyDescent="0.25">
      <c r="B373" s="68" t="s">
        <v>68</v>
      </c>
      <c r="C373" s="80" t="str">
        <f>IFERROR(VLOOKUP(B373,Listor!$A$6:$B$62,2,FALSE),"")</f>
        <v/>
      </c>
      <c r="D373" s="80" t="str">
        <f>IFERROR(VLOOKUP(B373,Listor!$A$6:$C$62,3,FALSE),"")</f>
        <v/>
      </c>
      <c r="E373" s="64" t="s">
        <v>69</v>
      </c>
      <c r="F373" s="65"/>
      <c r="G373" s="35" t="str">
        <f>IFERROR(VLOOKUP(B373,Listor!$A$6:$G$62,7,FALSE),"")</f>
        <v/>
      </c>
      <c r="H373" s="35" t="str">
        <f>IFERROR(VLOOKUP(B373,Listor!$H$6:$I$24,2,FALSE),"")</f>
        <v/>
      </c>
      <c r="I373" s="35" t="str">
        <f t="shared" si="8"/>
        <v/>
      </c>
      <c r="J373" s="35" t="str">
        <f t="array" ref="J373">IFERROR(INDEX(Listor!$M$6:$M$17,MATCH(Listor!J373&amp;Fossila!E373,Listor!$K$6:$K$17&amp;Listor!$L$6:$L$17,0)),"")</f>
        <v/>
      </c>
      <c r="K373" s="69"/>
    </row>
    <row r="374" spans="2:11" x14ac:dyDescent="0.25">
      <c r="B374" s="68" t="s">
        <v>68</v>
      </c>
      <c r="C374" s="80" t="str">
        <f>IFERROR(VLOOKUP(B374,Listor!$A$6:$B$62,2,FALSE),"")</f>
        <v/>
      </c>
      <c r="D374" s="80" t="str">
        <f>IFERROR(VLOOKUP(B374,Listor!$A$6:$C$62,3,FALSE),"")</f>
        <v/>
      </c>
      <c r="E374" s="64" t="s">
        <v>69</v>
      </c>
      <c r="F374" s="65"/>
      <c r="G374" s="35" t="str">
        <f>IFERROR(VLOOKUP(B374,Listor!$A$6:$G$62,7,FALSE),"")</f>
        <v/>
      </c>
      <c r="H374" s="35" t="str">
        <f>IFERROR(VLOOKUP(B374,Listor!$H$6:$I$24,2,FALSE),"")</f>
        <v/>
      </c>
      <c r="I374" s="35" t="str">
        <f t="shared" si="8"/>
        <v/>
      </c>
      <c r="J374" s="35" t="str">
        <f t="array" ref="J374">IFERROR(INDEX(Listor!$M$6:$M$17,MATCH(Listor!J374&amp;Fossila!E374,Listor!$K$6:$K$17&amp;Listor!$L$6:$L$17,0)),"")</f>
        <v/>
      </c>
      <c r="K374" s="69"/>
    </row>
    <row r="375" spans="2:11" x14ac:dyDescent="0.25">
      <c r="B375" s="68" t="s">
        <v>68</v>
      </c>
      <c r="C375" s="80" t="str">
        <f>IFERROR(VLOOKUP(B375,Listor!$A$6:$B$62,2,FALSE),"")</f>
        <v/>
      </c>
      <c r="D375" s="80" t="str">
        <f>IFERROR(VLOOKUP(B375,Listor!$A$6:$C$62,3,FALSE),"")</f>
        <v/>
      </c>
      <c r="E375" s="64" t="s">
        <v>69</v>
      </c>
      <c r="F375" s="65"/>
      <c r="G375" s="35" t="str">
        <f>IFERROR(VLOOKUP(B375,Listor!$A$6:$G$62,7,FALSE),"")</f>
        <v/>
      </c>
      <c r="H375" s="35" t="str">
        <f>IFERROR(VLOOKUP(B375,Listor!$H$6:$I$24,2,FALSE),"")</f>
        <v/>
      </c>
      <c r="I375" s="35" t="str">
        <f t="shared" si="8"/>
        <v/>
      </c>
      <c r="J375" s="35" t="str">
        <f t="array" ref="J375">IFERROR(INDEX(Listor!$M$6:$M$17,MATCH(Listor!J375&amp;Fossila!E375,Listor!$K$6:$K$17&amp;Listor!$L$6:$L$17,0)),"")</f>
        <v/>
      </c>
      <c r="K375" s="69"/>
    </row>
    <row r="376" spans="2:11" x14ac:dyDescent="0.25">
      <c r="B376" s="68" t="s">
        <v>68</v>
      </c>
      <c r="C376" s="80" t="str">
        <f>IFERROR(VLOOKUP(B376,Listor!$A$6:$B$62,2,FALSE),"")</f>
        <v/>
      </c>
      <c r="D376" s="80" t="str">
        <f>IFERROR(VLOOKUP(B376,Listor!$A$6:$C$62,3,FALSE),"")</f>
        <v/>
      </c>
      <c r="E376" s="64" t="s">
        <v>69</v>
      </c>
      <c r="F376" s="65"/>
      <c r="G376" s="35" t="str">
        <f>IFERROR(VLOOKUP(B376,Listor!$A$6:$G$62,7,FALSE),"")</f>
        <v/>
      </c>
      <c r="H376" s="35" t="str">
        <f>IFERROR(VLOOKUP(B376,Listor!$H$6:$I$24,2,FALSE),"")</f>
        <v/>
      </c>
      <c r="I376" s="35" t="str">
        <f t="shared" si="8"/>
        <v/>
      </c>
      <c r="J376" s="35" t="str">
        <f t="array" ref="J376">IFERROR(INDEX(Listor!$M$6:$M$17,MATCH(Listor!J376&amp;Fossila!E376,Listor!$K$6:$K$17&amp;Listor!$L$6:$L$17,0)),"")</f>
        <v/>
      </c>
      <c r="K376" s="69"/>
    </row>
    <row r="377" spans="2:11" x14ac:dyDescent="0.25">
      <c r="B377" s="68" t="s">
        <v>68</v>
      </c>
      <c r="C377" s="80" t="str">
        <f>IFERROR(VLOOKUP(B377,Listor!$A$6:$B$62,2,FALSE),"")</f>
        <v/>
      </c>
      <c r="D377" s="80" t="str">
        <f>IFERROR(VLOOKUP(B377,Listor!$A$6:$C$62,3,FALSE),"")</f>
        <v/>
      </c>
      <c r="E377" s="64" t="s">
        <v>69</v>
      </c>
      <c r="F377" s="65"/>
      <c r="G377" s="35" t="str">
        <f>IFERROR(VLOOKUP(B377,Listor!$A$6:$G$62,7,FALSE),"")</f>
        <v/>
      </c>
      <c r="H377" s="35" t="str">
        <f>IFERROR(VLOOKUP(B377,Listor!$H$6:$I$24,2,FALSE),"")</f>
        <v/>
      </c>
      <c r="I377" s="35" t="str">
        <f t="shared" si="8"/>
        <v/>
      </c>
      <c r="J377" s="35" t="str">
        <f t="array" ref="J377">IFERROR(INDEX(Listor!$M$6:$M$17,MATCH(Listor!J377&amp;Fossila!E377,Listor!$K$6:$K$17&amp;Listor!$L$6:$L$17,0)),"")</f>
        <v/>
      </c>
      <c r="K377" s="69"/>
    </row>
    <row r="378" spans="2:11" x14ac:dyDescent="0.25">
      <c r="B378" s="68" t="s">
        <v>68</v>
      </c>
      <c r="C378" s="80" t="str">
        <f>IFERROR(VLOOKUP(B378,Listor!$A$6:$B$62,2,FALSE),"")</f>
        <v/>
      </c>
      <c r="D378" s="80" t="str">
        <f>IFERROR(VLOOKUP(B378,Listor!$A$6:$C$62,3,FALSE),"")</f>
        <v/>
      </c>
      <c r="E378" s="64" t="s">
        <v>69</v>
      </c>
      <c r="F378" s="65"/>
      <c r="G378" s="35" t="str">
        <f>IFERROR(VLOOKUP(B378,Listor!$A$6:$G$62,7,FALSE),"")</f>
        <v/>
      </c>
      <c r="H378" s="35" t="str">
        <f>IFERROR(VLOOKUP(B378,Listor!$H$6:$I$24,2,FALSE),"")</f>
        <v/>
      </c>
      <c r="I378" s="35" t="str">
        <f t="shared" si="8"/>
        <v/>
      </c>
      <c r="J378" s="35" t="str">
        <f t="array" ref="J378">IFERROR(INDEX(Listor!$M$6:$M$17,MATCH(Listor!J378&amp;Fossila!E378,Listor!$K$6:$K$17&amp;Listor!$L$6:$L$17,0)),"")</f>
        <v/>
      </c>
      <c r="K378" s="69"/>
    </row>
    <row r="379" spans="2:11" x14ac:dyDescent="0.25">
      <c r="B379" s="68" t="s">
        <v>68</v>
      </c>
      <c r="C379" s="80" t="str">
        <f>IFERROR(VLOOKUP(B379,Listor!$A$6:$B$62,2,FALSE),"")</f>
        <v/>
      </c>
      <c r="D379" s="80" t="str">
        <f>IFERROR(VLOOKUP(B379,Listor!$A$6:$C$62,3,FALSE),"")</f>
        <v/>
      </c>
      <c r="E379" s="64" t="s">
        <v>69</v>
      </c>
      <c r="F379" s="65"/>
      <c r="G379" s="35" t="str">
        <f>IFERROR(VLOOKUP(B379,Listor!$A$6:$G$62,7,FALSE),"")</f>
        <v/>
      </c>
      <c r="H379" s="35" t="str">
        <f>IFERROR(VLOOKUP(B379,Listor!$H$6:$I$24,2,FALSE),"")</f>
        <v/>
      </c>
      <c r="I379" s="35" t="str">
        <f t="shared" si="8"/>
        <v/>
      </c>
      <c r="J379" s="35" t="str">
        <f t="array" ref="J379">IFERROR(INDEX(Listor!$M$6:$M$17,MATCH(Listor!J379&amp;Fossila!E379,Listor!$K$6:$K$17&amp;Listor!$L$6:$L$17,0)),"")</f>
        <v/>
      </c>
      <c r="K379" s="69"/>
    </row>
    <row r="380" spans="2:11" x14ac:dyDescent="0.25">
      <c r="B380" s="68" t="s">
        <v>68</v>
      </c>
      <c r="C380" s="80" t="str">
        <f>IFERROR(VLOOKUP(B380,Listor!$A$6:$B$62,2,FALSE),"")</f>
        <v/>
      </c>
      <c r="D380" s="80" t="str">
        <f>IFERROR(VLOOKUP(B380,Listor!$A$6:$C$62,3,FALSE),"")</f>
        <v/>
      </c>
      <c r="E380" s="64" t="s">
        <v>69</v>
      </c>
      <c r="F380" s="65"/>
      <c r="G380" s="35" t="str">
        <f>IFERROR(VLOOKUP(B380,Listor!$A$6:$G$62,7,FALSE),"")</f>
        <v/>
      </c>
      <c r="H380" s="35" t="str">
        <f>IFERROR(VLOOKUP(B380,Listor!$H$6:$I$24,2,FALSE),"")</f>
        <v/>
      </c>
      <c r="I380" s="35" t="str">
        <f t="shared" si="8"/>
        <v/>
      </c>
      <c r="J380" s="35" t="str">
        <f t="array" ref="J380">IFERROR(INDEX(Listor!$M$6:$M$17,MATCH(Listor!J380&amp;Fossila!E380,Listor!$K$6:$K$17&amp;Listor!$L$6:$L$17,0)),"")</f>
        <v/>
      </c>
      <c r="K380" s="69"/>
    </row>
    <row r="381" spans="2:11" x14ac:dyDescent="0.25">
      <c r="B381" s="68" t="s">
        <v>68</v>
      </c>
      <c r="C381" s="80" t="str">
        <f>IFERROR(VLOOKUP(B381,Listor!$A$6:$B$62,2,FALSE),"")</f>
        <v/>
      </c>
      <c r="D381" s="80" t="str">
        <f>IFERROR(VLOOKUP(B381,Listor!$A$6:$C$62,3,FALSE),"")</f>
        <v/>
      </c>
      <c r="E381" s="64" t="s">
        <v>69</v>
      </c>
      <c r="F381" s="65"/>
      <c r="G381" s="35" t="str">
        <f>IFERROR(VLOOKUP(B381,Listor!$A$6:$G$62,7,FALSE),"")</f>
        <v/>
      </c>
      <c r="H381" s="35" t="str">
        <f>IFERROR(VLOOKUP(B381,Listor!$H$6:$I$24,2,FALSE),"")</f>
        <v/>
      </c>
      <c r="I381" s="35" t="str">
        <f t="shared" si="8"/>
        <v/>
      </c>
      <c r="J381" s="35" t="str">
        <f t="array" ref="J381">IFERROR(INDEX(Listor!$M$6:$M$17,MATCH(Listor!J381&amp;Fossila!E381,Listor!$K$6:$K$17&amp;Listor!$L$6:$L$17,0)),"")</f>
        <v/>
      </c>
      <c r="K381" s="69"/>
    </row>
    <row r="382" spans="2:11" x14ac:dyDescent="0.25">
      <c r="B382" s="68" t="s">
        <v>68</v>
      </c>
      <c r="C382" s="80" t="str">
        <f>IFERROR(VLOOKUP(B382,Listor!$A$6:$B$62,2,FALSE),"")</f>
        <v/>
      </c>
      <c r="D382" s="80" t="str">
        <f>IFERROR(VLOOKUP(B382,Listor!$A$6:$C$62,3,FALSE),"")</f>
        <v/>
      </c>
      <c r="E382" s="64" t="s">
        <v>69</v>
      </c>
      <c r="F382" s="65"/>
      <c r="G382" s="35" t="str">
        <f>IFERROR(VLOOKUP(B382,Listor!$A$6:$G$62,7,FALSE),"")</f>
        <v/>
      </c>
      <c r="H382" s="35" t="str">
        <f>IFERROR(VLOOKUP(B382,Listor!$H$6:$I$24,2,FALSE),"")</f>
        <v/>
      </c>
      <c r="I382" s="35" t="str">
        <f t="shared" si="8"/>
        <v/>
      </c>
      <c r="J382" s="35" t="str">
        <f t="array" ref="J382">IFERROR(INDEX(Listor!$M$6:$M$17,MATCH(Listor!J382&amp;Fossila!E382,Listor!$K$6:$K$17&amp;Listor!$L$6:$L$17,0)),"")</f>
        <v/>
      </c>
      <c r="K382" s="69"/>
    </row>
    <row r="383" spans="2:11" x14ac:dyDescent="0.25">
      <c r="B383" s="68" t="s">
        <v>68</v>
      </c>
      <c r="C383" s="80" t="str">
        <f>IFERROR(VLOOKUP(B383,Listor!$A$6:$B$62,2,FALSE),"")</f>
        <v/>
      </c>
      <c r="D383" s="80" t="str">
        <f>IFERROR(VLOOKUP(B383,Listor!$A$6:$C$62,3,FALSE),"")</f>
        <v/>
      </c>
      <c r="E383" s="64" t="s">
        <v>69</v>
      </c>
      <c r="F383" s="65"/>
      <c r="G383" s="35" t="str">
        <f>IFERROR(VLOOKUP(B383,Listor!$A$6:$G$62,7,FALSE),"")</f>
        <v/>
      </c>
      <c r="H383" s="35" t="str">
        <f>IFERROR(VLOOKUP(B383,Listor!$H$6:$I$24,2,FALSE),"")</f>
        <v/>
      </c>
      <c r="I383" s="35" t="str">
        <f t="shared" si="8"/>
        <v/>
      </c>
      <c r="J383" s="35" t="str">
        <f t="array" ref="J383">IFERROR(INDEX(Listor!$M$6:$M$17,MATCH(Listor!J383&amp;Fossila!E383,Listor!$K$6:$K$17&amp;Listor!$L$6:$L$17,0)),"")</f>
        <v/>
      </c>
      <c r="K383" s="69"/>
    </row>
    <row r="384" spans="2:11" x14ac:dyDescent="0.25">
      <c r="B384" s="68" t="s">
        <v>68</v>
      </c>
      <c r="C384" s="80" t="str">
        <f>IFERROR(VLOOKUP(B384,Listor!$A$6:$B$62,2,FALSE),"")</f>
        <v/>
      </c>
      <c r="D384" s="80" t="str">
        <f>IFERROR(VLOOKUP(B384,Listor!$A$6:$C$62,3,FALSE),"")</f>
        <v/>
      </c>
      <c r="E384" s="64" t="s">
        <v>69</v>
      </c>
      <c r="F384" s="65"/>
      <c r="G384" s="35" t="str">
        <f>IFERROR(VLOOKUP(B384,Listor!$A$6:$G$62,7,FALSE),"")</f>
        <v/>
      </c>
      <c r="H384" s="35" t="str">
        <f>IFERROR(VLOOKUP(B384,Listor!$H$6:$I$24,2,FALSE),"")</f>
        <v/>
      </c>
      <c r="I384" s="35" t="str">
        <f t="shared" si="8"/>
        <v/>
      </c>
      <c r="J384" s="35" t="str">
        <f t="array" ref="J384">IFERROR(INDEX(Listor!$M$6:$M$17,MATCH(Listor!J384&amp;Fossila!E384,Listor!$K$6:$K$17&amp;Listor!$L$6:$L$17,0)),"")</f>
        <v/>
      </c>
      <c r="K384" s="69"/>
    </row>
    <row r="385" spans="2:11" x14ac:dyDescent="0.25">
      <c r="B385" s="68" t="s">
        <v>68</v>
      </c>
      <c r="C385" s="80" t="str">
        <f>IFERROR(VLOOKUP(B385,Listor!$A$6:$B$62,2,FALSE),"")</f>
        <v/>
      </c>
      <c r="D385" s="80" t="str">
        <f>IFERROR(VLOOKUP(B385,Listor!$A$6:$C$62,3,FALSE),"")</f>
        <v/>
      </c>
      <c r="E385" s="64" t="s">
        <v>69</v>
      </c>
      <c r="F385" s="65"/>
      <c r="G385" s="35" t="str">
        <f>IFERROR(VLOOKUP(B385,Listor!$A$6:$G$62,7,FALSE),"")</f>
        <v/>
      </c>
      <c r="H385" s="35" t="str">
        <f>IFERROR(VLOOKUP(B385,Listor!$H$6:$I$24,2,FALSE),"")</f>
        <v/>
      </c>
      <c r="I385" s="35" t="str">
        <f t="shared" si="8"/>
        <v/>
      </c>
      <c r="J385" s="35" t="str">
        <f t="array" ref="J385">IFERROR(INDEX(Listor!$M$6:$M$17,MATCH(Listor!J385&amp;Fossila!E385,Listor!$K$6:$K$17&amp;Listor!$L$6:$L$17,0)),"")</f>
        <v/>
      </c>
      <c r="K385" s="69"/>
    </row>
    <row r="386" spans="2:11" x14ac:dyDescent="0.25">
      <c r="B386" s="68" t="s">
        <v>68</v>
      </c>
      <c r="C386" s="80" t="str">
        <f>IFERROR(VLOOKUP(B386,Listor!$A$6:$B$62,2,FALSE),"")</f>
        <v/>
      </c>
      <c r="D386" s="80" t="str">
        <f>IFERROR(VLOOKUP(B386,Listor!$A$6:$C$62,3,FALSE),"")</f>
        <v/>
      </c>
      <c r="E386" s="64" t="s">
        <v>69</v>
      </c>
      <c r="F386" s="65"/>
      <c r="G386" s="35" t="str">
        <f>IFERROR(VLOOKUP(B386,Listor!$A$6:$G$62,7,FALSE),"")</f>
        <v/>
      </c>
      <c r="H386" s="35" t="str">
        <f>IFERROR(VLOOKUP(B386,Listor!$H$6:$I$24,2,FALSE),"")</f>
        <v/>
      </c>
      <c r="I386" s="35" t="str">
        <f t="shared" si="8"/>
        <v/>
      </c>
      <c r="J386" s="35" t="str">
        <f t="array" ref="J386">IFERROR(INDEX(Listor!$M$6:$M$17,MATCH(Listor!J386&amp;Fossila!E386,Listor!$K$6:$K$17&amp;Listor!$L$6:$L$17,0)),"")</f>
        <v/>
      </c>
      <c r="K386" s="69"/>
    </row>
    <row r="387" spans="2:11" x14ac:dyDescent="0.25">
      <c r="B387" s="68" t="s">
        <v>68</v>
      </c>
      <c r="C387" s="80" t="str">
        <f>IFERROR(VLOOKUP(B387,Listor!$A$6:$B$62,2,FALSE),"")</f>
        <v/>
      </c>
      <c r="D387" s="80" t="str">
        <f>IFERROR(VLOOKUP(B387,Listor!$A$6:$C$62,3,FALSE),"")</f>
        <v/>
      </c>
      <c r="E387" s="64" t="s">
        <v>69</v>
      </c>
      <c r="F387" s="65"/>
      <c r="G387" s="35" t="str">
        <f>IFERROR(VLOOKUP(B387,Listor!$A$6:$G$62,7,FALSE),"")</f>
        <v/>
      </c>
      <c r="H387" s="35" t="str">
        <f>IFERROR(VLOOKUP(B387,Listor!$H$6:$I$24,2,FALSE),"")</f>
        <v/>
      </c>
      <c r="I387" s="35" t="str">
        <f t="shared" si="8"/>
        <v/>
      </c>
      <c r="J387" s="35" t="str">
        <f t="array" ref="J387">IFERROR(INDEX(Listor!$M$6:$M$17,MATCH(Listor!J387&amp;Fossila!E387,Listor!$K$6:$K$17&amp;Listor!$L$6:$L$17,0)),"")</f>
        <v/>
      </c>
      <c r="K387" s="69"/>
    </row>
    <row r="388" spans="2:11" x14ac:dyDescent="0.25">
      <c r="B388" s="68" t="s">
        <v>68</v>
      </c>
      <c r="C388" s="80" t="str">
        <f>IFERROR(VLOOKUP(B388,Listor!$A$6:$B$62,2,FALSE),"")</f>
        <v/>
      </c>
      <c r="D388" s="80" t="str">
        <f>IFERROR(VLOOKUP(B388,Listor!$A$6:$C$62,3,FALSE),"")</f>
        <v/>
      </c>
      <c r="E388" s="64" t="s">
        <v>69</v>
      </c>
      <c r="F388" s="65"/>
      <c r="G388" s="35" t="str">
        <f>IFERROR(VLOOKUP(B388,Listor!$A$6:$G$62,7,FALSE),"")</f>
        <v/>
      </c>
      <c r="H388" s="35" t="str">
        <f>IFERROR(VLOOKUP(B388,Listor!$H$6:$I$24,2,FALSE),"")</f>
        <v/>
      </c>
      <c r="I388" s="35" t="str">
        <f t="shared" si="8"/>
        <v/>
      </c>
      <c r="J388" s="35" t="str">
        <f t="array" ref="J388">IFERROR(INDEX(Listor!$M$6:$M$17,MATCH(Listor!J388&amp;Fossila!E388,Listor!$K$6:$K$17&amp;Listor!$L$6:$L$17,0)),"")</f>
        <v/>
      </c>
      <c r="K388" s="69"/>
    </row>
    <row r="389" spans="2:11" x14ac:dyDescent="0.25">
      <c r="B389" s="68" t="s">
        <v>68</v>
      </c>
      <c r="C389" s="80" t="str">
        <f>IFERROR(VLOOKUP(B389,Listor!$A$6:$B$62,2,FALSE),"")</f>
        <v/>
      </c>
      <c r="D389" s="80" t="str">
        <f>IFERROR(VLOOKUP(B389,Listor!$A$6:$C$62,3,FALSE),"")</f>
        <v/>
      </c>
      <c r="E389" s="64" t="s">
        <v>69</v>
      </c>
      <c r="F389" s="65"/>
      <c r="G389" s="35" t="str">
        <f>IFERROR(VLOOKUP(B389,Listor!$A$6:$G$62,7,FALSE),"")</f>
        <v/>
      </c>
      <c r="H389" s="35" t="str">
        <f>IFERROR(VLOOKUP(B389,Listor!$H$6:$I$24,2,FALSE),"")</f>
        <v/>
      </c>
      <c r="I389" s="35" t="str">
        <f t="shared" si="8"/>
        <v/>
      </c>
      <c r="J389" s="35" t="str">
        <f t="array" ref="J389">IFERROR(INDEX(Listor!$M$6:$M$17,MATCH(Listor!J389&amp;Fossila!E389,Listor!$K$6:$K$17&amp;Listor!$L$6:$L$17,0)),"")</f>
        <v/>
      </c>
      <c r="K389" s="69"/>
    </row>
    <row r="390" spans="2:11" x14ac:dyDescent="0.25">
      <c r="B390" s="68" t="s">
        <v>68</v>
      </c>
      <c r="C390" s="80" t="str">
        <f>IFERROR(VLOOKUP(B390,Listor!$A$6:$B$62,2,FALSE),"")</f>
        <v/>
      </c>
      <c r="D390" s="80" t="str">
        <f>IFERROR(VLOOKUP(B390,Listor!$A$6:$C$62,3,FALSE),"")</f>
        <v/>
      </c>
      <c r="E390" s="64" t="s">
        <v>69</v>
      </c>
      <c r="F390" s="65"/>
      <c r="G390" s="35" t="str">
        <f>IFERROR(VLOOKUP(B390,Listor!$A$6:$G$62,7,FALSE),"")</f>
        <v/>
      </c>
      <c r="H390" s="35" t="str">
        <f>IFERROR(VLOOKUP(B390,Listor!$H$6:$I$24,2,FALSE),"")</f>
        <v/>
      </c>
      <c r="I390" s="35" t="str">
        <f t="shared" si="8"/>
        <v/>
      </c>
      <c r="J390" s="35" t="str">
        <f t="array" ref="J390">IFERROR(INDEX(Listor!$M$6:$M$17,MATCH(Listor!J390&amp;Fossila!E390,Listor!$K$6:$K$17&amp;Listor!$L$6:$L$17,0)),"")</f>
        <v/>
      </c>
      <c r="K390" s="69"/>
    </row>
    <row r="391" spans="2:11" x14ac:dyDescent="0.25">
      <c r="B391" s="68" t="s">
        <v>68</v>
      </c>
      <c r="C391" s="80" t="str">
        <f>IFERROR(VLOOKUP(B391,Listor!$A$6:$B$62,2,FALSE),"")</f>
        <v/>
      </c>
      <c r="D391" s="80" t="str">
        <f>IFERROR(VLOOKUP(B391,Listor!$A$6:$C$62,3,FALSE),"")</f>
        <v/>
      </c>
      <c r="E391" s="64" t="s">
        <v>69</v>
      </c>
      <c r="F391" s="65"/>
      <c r="G391" s="35" t="str">
        <f>IFERROR(VLOOKUP(B391,Listor!$A$6:$G$62,7,FALSE),"")</f>
        <v/>
      </c>
      <c r="H391" s="35" t="str">
        <f>IFERROR(VLOOKUP(B391,Listor!$H$6:$I$24,2,FALSE),"")</f>
        <v/>
      </c>
      <c r="I391" s="35" t="str">
        <f t="shared" si="8"/>
        <v/>
      </c>
      <c r="J391" s="35" t="str">
        <f t="array" ref="J391">IFERROR(INDEX(Listor!$M$6:$M$17,MATCH(Listor!J391&amp;Fossila!E391,Listor!$K$6:$K$17&amp;Listor!$L$6:$L$17,0)),"")</f>
        <v/>
      </c>
      <c r="K391" s="69"/>
    </row>
    <row r="392" spans="2:11" x14ac:dyDescent="0.25">
      <c r="B392" s="68" t="s">
        <v>68</v>
      </c>
      <c r="C392" s="80" t="str">
        <f>IFERROR(VLOOKUP(B392,Listor!$A$6:$B$62,2,FALSE),"")</f>
        <v/>
      </c>
      <c r="D392" s="80" t="str">
        <f>IFERROR(VLOOKUP(B392,Listor!$A$6:$C$62,3,FALSE),"")</f>
        <v/>
      </c>
      <c r="E392" s="64" t="s">
        <v>69</v>
      </c>
      <c r="F392" s="65"/>
      <c r="G392" s="35" t="str">
        <f>IFERROR(VLOOKUP(B392,Listor!$A$6:$G$62,7,FALSE),"")</f>
        <v/>
      </c>
      <c r="H392" s="35" t="str">
        <f>IFERROR(VLOOKUP(B392,Listor!$H$6:$I$24,2,FALSE),"")</f>
        <v/>
      </c>
      <c r="I392" s="35" t="str">
        <f t="shared" si="8"/>
        <v/>
      </c>
      <c r="J392" s="35" t="str">
        <f t="array" ref="J392">IFERROR(INDEX(Listor!$M$6:$M$17,MATCH(Listor!J392&amp;Fossila!E392,Listor!$K$6:$K$17&amp;Listor!$L$6:$L$17,0)),"")</f>
        <v/>
      </c>
      <c r="K392" s="69"/>
    </row>
    <row r="393" spans="2:11" x14ac:dyDescent="0.25">
      <c r="B393" s="68" t="s">
        <v>68</v>
      </c>
      <c r="C393" s="80" t="str">
        <f>IFERROR(VLOOKUP(B393,Listor!$A$6:$B$62,2,FALSE),"")</f>
        <v/>
      </c>
      <c r="D393" s="80" t="str">
        <f>IFERROR(VLOOKUP(B393,Listor!$A$6:$C$62,3,FALSE),"")</f>
        <v/>
      </c>
      <c r="E393" s="64" t="s">
        <v>69</v>
      </c>
      <c r="F393" s="65"/>
      <c r="G393" s="35" t="str">
        <f>IFERROR(VLOOKUP(B393,Listor!$A$6:$G$62,7,FALSE),"")</f>
        <v/>
      </c>
      <c r="H393" s="35" t="str">
        <f>IFERROR(VLOOKUP(B393,Listor!$H$6:$I$24,2,FALSE),"")</f>
        <v/>
      </c>
      <c r="I393" s="35" t="str">
        <f t="shared" si="8"/>
        <v/>
      </c>
      <c r="J393" s="35" t="str">
        <f t="array" ref="J393">IFERROR(INDEX(Listor!$M$6:$M$17,MATCH(Listor!J393&amp;Fossila!E393,Listor!$K$6:$K$17&amp;Listor!$L$6:$L$17,0)),"")</f>
        <v/>
      </c>
      <c r="K393" s="69"/>
    </row>
    <row r="394" spans="2:11" x14ac:dyDescent="0.25">
      <c r="B394" s="68" t="s">
        <v>68</v>
      </c>
      <c r="C394" s="80" t="str">
        <f>IFERROR(VLOOKUP(B394,Listor!$A$6:$B$62,2,FALSE),"")</f>
        <v/>
      </c>
      <c r="D394" s="80" t="str">
        <f>IFERROR(VLOOKUP(B394,Listor!$A$6:$C$62,3,FALSE),"")</f>
        <v/>
      </c>
      <c r="E394" s="64" t="s">
        <v>69</v>
      </c>
      <c r="F394" s="65"/>
      <c r="G394" s="35" t="str">
        <f>IFERROR(VLOOKUP(B394,Listor!$A$6:$G$62,7,FALSE),"")</f>
        <v/>
      </c>
      <c r="H394" s="35" t="str">
        <f>IFERROR(VLOOKUP(B394,Listor!$H$6:$I$24,2,FALSE),"")</f>
        <v/>
      </c>
      <c r="I394" s="35" t="str">
        <f t="shared" si="8"/>
        <v/>
      </c>
      <c r="J394" s="35" t="str">
        <f t="array" ref="J394">IFERROR(INDEX(Listor!$M$6:$M$17,MATCH(Listor!J394&amp;Fossila!E394,Listor!$K$6:$K$17&amp;Listor!$L$6:$L$17,0)),"")</f>
        <v/>
      </c>
      <c r="K394" s="69"/>
    </row>
    <row r="395" spans="2:11" x14ac:dyDescent="0.25">
      <c r="B395" s="68" t="s">
        <v>68</v>
      </c>
      <c r="C395" s="80" t="str">
        <f>IFERROR(VLOOKUP(B395,Listor!$A$6:$B$62,2,FALSE),"")</f>
        <v/>
      </c>
      <c r="D395" s="80" t="str">
        <f>IFERROR(VLOOKUP(B395,Listor!$A$6:$C$62,3,FALSE),"")</f>
        <v/>
      </c>
      <c r="E395" s="64" t="s">
        <v>69</v>
      </c>
      <c r="F395" s="65"/>
      <c r="G395" s="35" t="str">
        <f>IFERROR(VLOOKUP(B395,Listor!$A$6:$G$62,7,FALSE),"")</f>
        <v/>
      </c>
      <c r="H395" s="35" t="str">
        <f>IFERROR(VLOOKUP(B395,Listor!$H$6:$I$24,2,FALSE),"")</f>
        <v/>
      </c>
      <c r="I395" s="35" t="str">
        <f t="shared" si="8"/>
        <v/>
      </c>
      <c r="J395" s="35" t="str">
        <f t="array" ref="J395">IFERROR(INDEX(Listor!$M$6:$M$17,MATCH(Listor!J395&amp;Fossila!E395,Listor!$K$6:$K$17&amp;Listor!$L$6:$L$17,0)),"")</f>
        <v/>
      </c>
      <c r="K395" s="69"/>
    </row>
    <row r="396" spans="2:11" x14ac:dyDescent="0.25">
      <c r="B396" s="68" t="s">
        <v>68</v>
      </c>
      <c r="C396" s="80" t="str">
        <f>IFERROR(VLOOKUP(B396,Listor!$A$6:$B$62,2,FALSE),"")</f>
        <v/>
      </c>
      <c r="D396" s="80" t="str">
        <f>IFERROR(VLOOKUP(B396,Listor!$A$6:$C$62,3,FALSE),"")</f>
        <v/>
      </c>
      <c r="E396" s="64" t="s">
        <v>69</v>
      </c>
      <c r="F396" s="65"/>
      <c r="G396" s="35" t="str">
        <f>IFERROR(VLOOKUP(B396,Listor!$A$6:$G$62,7,FALSE),"")</f>
        <v/>
      </c>
      <c r="H396" s="35" t="str">
        <f>IFERROR(VLOOKUP(B396,Listor!$H$6:$I$24,2,FALSE),"")</f>
        <v/>
      </c>
      <c r="I396" s="35" t="str">
        <f t="shared" si="8"/>
        <v/>
      </c>
      <c r="J396" s="35" t="str">
        <f t="array" ref="J396">IFERROR(INDEX(Listor!$M$6:$M$17,MATCH(Listor!J396&amp;Fossila!E396,Listor!$K$6:$K$17&amp;Listor!$L$6:$L$17,0)),"")</f>
        <v/>
      </c>
      <c r="K396" s="69"/>
    </row>
    <row r="397" spans="2:11" x14ac:dyDescent="0.25">
      <c r="B397" s="68" t="s">
        <v>68</v>
      </c>
      <c r="C397" s="80" t="str">
        <f>IFERROR(VLOOKUP(B397,Listor!$A$6:$B$62,2,FALSE),"")</f>
        <v/>
      </c>
      <c r="D397" s="80" t="str">
        <f>IFERROR(VLOOKUP(B397,Listor!$A$6:$C$62,3,FALSE),"")</f>
        <v/>
      </c>
      <c r="E397" s="64" t="s">
        <v>69</v>
      </c>
      <c r="F397" s="65"/>
      <c r="G397" s="35" t="str">
        <f>IFERROR(VLOOKUP(B397,Listor!$A$6:$G$62,7,FALSE),"")</f>
        <v/>
      </c>
      <c r="H397" s="35" t="str">
        <f>IFERROR(VLOOKUP(B397,Listor!$H$6:$I$24,2,FALSE),"")</f>
        <v/>
      </c>
      <c r="I397" s="35" t="str">
        <f t="shared" ref="I397:I460" si="9">IFERROR(H397*F397,"")</f>
        <v/>
      </c>
      <c r="J397" s="35" t="str">
        <f t="array" ref="J397">IFERROR(INDEX(Listor!$M$6:$M$17,MATCH(Listor!J397&amp;Fossila!E397,Listor!$K$6:$K$17&amp;Listor!$L$6:$L$17,0)),"")</f>
        <v/>
      </c>
      <c r="K397" s="69"/>
    </row>
    <row r="398" spans="2:11" x14ac:dyDescent="0.25">
      <c r="B398" s="68" t="s">
        <v>68</v>
      </c>
      <c r="C398" s="80" t="str">
        <f>IFERROR(VLOOKUP(B398,Listor!$A$6:$B$62,2,FALSE),"")</f>
        <v/>
      </c>
      <c r="D398" s="80" t="str">
        <f>IFERROR(VLOOKUP(B398,Listor!$A$6:$C$62,3,FALSE),"")</f>
        <v/>
      </c>
      <c r="E398" s="64" t="s">
        <v>69</v>
      </c>
      <c r="F398" s="65"/>
      <c r="G398" s="35" t="str">
        <f>IFERROR(VLOOKUP(B398,Listor!$A$6:$G$62,7,FALSE),"")</f>
        <v/>
      </c>
      <c r="H398" s="35" t="str">
        <f>IFERROR(VLOOKUP(B398,Listor!$H$6:$I$24,2,FALSE),"")</f>
        <v/>
      </c>
      <c r="I398" s="35" t="str">
        <f t="shared" si="9"/>
        <v/>
      </c>
      <c r="J398" s="35" t="str">
        <f t="array" ref="J398">IFERROR(INDEX(Listor!$M$6:$M$17,MATCH(Listor!J398&amp;Fossila!E398,Listor!$K$6:$K$17&amp;Listor!$L$6:$L$17,0)),"")</f>
        <v/>
      </c>
      <c r="K398" s="69"/>
    </row>
    <row r="399" spans="2:11" x14ac:dyDescent="0.25">
      <c r="B399" s="68" t="s">
        <v>68</v>
      </c>
      <c r="C399" s="80" t="str">
        <f>IFERROR(VLOOKUP(B399,Listor!$A$6:$B$62,2,FALSE),"")</f>
        <v/>
      </c>
      <c r="D399" s="80" t="str">
        <f>IFERROR(VLOOKUP(B399,Listor!$A$6:$C$62,3,FALSE),"")</f>
        <v/>
      </c>
      <c r="E399" s="64" t="s">
        <v>69</v>
      </c>
      <c r="F399" s="65"/>
      <c r="G399" s="35" t="str">
        <f>IFERROR(VLOOKUP(B399,Listor!$A$6:$G$62,7,FALSE),"")</f>
        <v/>
      </c>
      <c r="H399" s="35" t="str">
        <f>IFERROR(VLOOKUP(B399,Listor!$H$6:$I$24,2,FALSE),"")</f>
        <v/>
      </c>
      <c r="I399" s="35" t="str">
        <f t="shared" si="9"/>
        <v/>
      </c>
      <c r="J399" s="35" t="str">
        <f t="array" ref="J399">IFERROR(INDEX(Listor!$M$6:$M$17,MATCH(Listor!J399&amp;Fossila!E399,Listor!$K$6:$K$17&amp;Listor!$L$6:$L$17,0)),"")</f>
        <v/>
      </c>
      <c r="K399" s="69"/>
    </row>
    <row r="400" spans="2:11" x14ac:dyDescent="0.25">
      <c r="B400" s="68" t="s">
        <v>68</v>
      </c>
      <c r="C400" s="80" t="str">
        <f>IFERROR(VLOOKUP(B400,Listor!$A$6:$B$62,2,FALSE),"")</f>
        <v/>
      </c>
      <c r="D400" s="80" t="str">
        <f>IFERROR(VLOOKUP(B400,Listor!$A$6:$C$62,3,FALSE),"")</f>
        <v/>
      </c>
      <c r="E400" s="64" t="s">
        <v>69</v>
      </c>
      <c r="F400" s="65"/>
      <c r="G400" s="35" t="str">
        <f>IFERROR(VLOOKUP(B400,Listor!$A$6:$G$62,7,FALSE),"")</f>
        <v/>
      </c>
      <c r="H400" s="35" t="str">
        <f>IFERROR(VLOOKUP(B400,Listor!$H$6:$I$24,2,FALSE),"")</f>
        <v/>
      </c>
      <c r="I400" s="35" t="str">
        <f t="shared" si="9"/>
        <v/>
      </c>
      <c r="J400" s="35" t="str">
        <f t="array" ref="J400">IFERROR(INDEX(Listor!$M$6:$M$17,MATCH(Listor!J400&amp;Fossila!E400,Listor!$K$6:$K$17&amp;Listor!$L$6:$L$17,0)),"")</f>
        <v/>
      </c>
      <c r="K400" s="69"/>
    </row>
    <row r="401" spans="2:11" x14ac:dyDescent="0.25">
      <c r="B401" s="68" t="s">
        <v>68</v>
      </c>
      <c r="C401" s="80" t="str">
        <f>IFERROR(VLOOKUP(B401,Listor!$A$6:$B$62,2,FALSE),"")</f>
        <v/>
      </c>
      <c r="D401" s="80" t="str">
        <f>IFERROR(VLOOKUP(B401,Listor!$A$6:$C$62,3,FALSE),"")</f>
        <v/>
      </c>
      <c r="E401" s="64" t="s">
        <v>69</v>
      </c>
      <c r="F401" s="65"/>
      <c r="G401" s="35" t="str">
        <f>IFERROR(VLOOKUP(B401,Listor!$A$6:$G$62,7,FALSE),"")</f>
        <v/>
      </c>
      <c r="H401" s="35" t="str">
        <f>IFERROR(VLOOKUP(B401,Listor!$H$6:$I$24,2,FALSE),"")</f>
        <v/>
      </c>
      <c r="I401" s="35" t="str">
        <f t="shared" si="9"/>
        <v/>
      </c>
      <c r="J401" s="35" t="str">
        <f t="array" ref="J401">IFERROR(INDEX(Listor!$M$6:$M$17,MATCH(Listor!J401&amp;Fossila!E401,Listor!$K$6:$K$17&amp;Listor!$L$6:$L$17,0)),"")</f>
        <v/>
      </c>
      <c r="K401" s="69"/>
    </row>
    <row r="402" spans="2:11" x14ac:dyDescent="0.25">
      <c r="B402" s="68" t="s">
        <v>68</v>
      </c>
      <c r="C402" s="80" t="str">
        <f>IFERROR(VLOOKUP(B402,Listor!$A$6:$B$62,2,FALSE),"")</f>
        <v/>
      </c>
      <c r="D402" s="80" t="str">
        <f>IFERROR(VLOOKUP(B402,Listor!$A$6:$C$62,3,FALSE),"")</f>
        <v/>
      </c>
      <c r="E402" s="64" t="s">
        <v>69</v>
      </c>
      <c r="F402" s="65"/>
      <c r="G402" s="35" t="str">
        <f>IFERROR(VLOOKUP(B402,Listor!$A$6:$G$62,7,FALSE),"")</f>
        <v/>
      </c>
      <c r="H402" s="35" t="str">
        <f>IFERROR(VLOOKUP(B402,Listor!$H$6:$I$24,2,FALSE),"")</f>
        <v/>
      </c>
      <c r="I402" s="35" t="str">
        <f t="shared" si="9"/>
        <v/>
      </c>
      <c r="J402" s="35" t="str">
        <f t="array" ref="J402">IFERROR(INDEX(Listor!$M$6:$M$17,MATCH(Listor!J402&amp;Fossila!E402,Listor!$K$6:$K$17&amp;Listor!$L$6:$L$17,0)),"")</f>
        <v/>
      </c>
      <c r="K402" s="69"/>
    </row>
    <row r="403" spans="2:11" x14ac:dyDescent="0.25">
      <c r="B403" s="68" t="s">
        <v>68</v>
      </c>
      <c r="C403" s="80" t="str">
        <f>IFERROR(VLOOKUP(B403,Listor!$A$6:$B$62,2,FALSE),"")</f>
        <v/>
      </c>
      <c r="D403" s="80" t="str">
        <f>IFERROR(VLOOKUP(B403,Listor!$A$6:$C$62,3,FALSE),"")</f>
        <v/>
      </c>
      <c r="E403" s="64" t="s">
        <v>69</v>
      </c>
      <c r="F403" s="65"/>
      <c r="G403" s="35" t="str">
        <f>IFERROR(VLOOKUP(B403,Listor!$A$6:$G$62,7,FALSE),"")</f>
        <v/>
      </c>
      <c r="H403" s="35" t="str">
        <f>IFERROR(VLOOKUP(B403,Listor!$H$6:$I$24,2,FALSE),"")</f>
        <v/>
      </c>
      <c r="I403" s="35" t="str">
        <f t="shared" si="9"/>
        <v/>
      </c>
      <c r="J403" s="35" t="str">
        <f t="array" ref="J403">IFERROR(INDEX(Listor!$M$6:$M$17,MATCH(Listor!J403&amp;Fossila!E403,Listor!$K$6:$K$17&amp;Listor!$L$6:$L$17,0)),"")</f>
        <v/>
      </c>
      <c r="K403" s="69"/>
    </row>
    <row r="404" spans="2:11" x14ac:dyDescent="0.25">
      <c r="B404" s="68" t="s">
        <v>68</v>
      </c>
      <c r="C404" s="80" t="str">
        <f>IFERROR(VLOOKUP(B404,Listor!$A$6:$B$62,2,FALSE),"")</f>
        <v/>
      </c>
      <c r="D404" s="80" t="str">
        <f>IFERROR(VLOOKUP(B404,Listor!$A$6:$C$62,3,FALSE),"")</f>
        <v/>
      </c>
      <c r="E404" s="64" t="s">
        <v>69</v>
      </c>
      <c r="F404" s="65"/>
      <c r="G404" s="35" t="str">
        <f>IFERROR(VLOOKUP(B404,Listor!$A$6:$G$62,7,FALSE),"")</f>
        <v/>
      </c>
      <c r="H404" s="35" t="str">
        <f>IFERROR(VLOOKUP(B404,Listor!$H$6:$I$24,2,FALSE),"")</f>
        <v/>
      </c>
      <c r="I404" s="35" t="str">
        <f t="shared" si="9"/>
        <v/>
      </c>
      <c r="J404" s="35" t="str">
        <f t="array" ref="J404">IFERROR(INDEX(Listor!$M$6:$M$17,MATCH(Listor!J404&amp;Fossila!E404,Listor!$K$6:$K$17&amp;Listor!$L$6:$L$17,0)),"")</f>
        <v/>
      </c>
      <c r="K404" s="69"/>
    </row>
    <row r="405" spans="2:11" x14ac:dyDescent="0.25">
      <c r="B405" s="68" t="s">
        <v>68</v>
      </c>
      <c r="C405" s="80" t="str">
        <f>IFERROR(VLOOKUP(B405,Listor!$A$6:$B$62,2,FALSE),"")</f>
        <v/>
      </c>
      <c r="D405" s="80" t="str">
        <f>IFERROR(VLOOKUP(B405,Listor!$A$6:$C$62,3,FALSE),"")</f>
        <v/>
      </c>
      <c r="E405" s="64" t="s">
        <v>69</v>
      </c>
      <c r="F405" s="65"/>
      <c r="G405" s="35" t="str">
        <f>IFERROR(VLOOKUP(B405,Listor!$A$6:$G$62,7,FALSE),"")</f>
        <v/>
      </c>
      <c r="H405" s="35" t="str">
        <f>IFERROR(VLOOKUP(B405,Listor!$H$6:$I$24,2,FALSE),"")</f>
        <v/>
      </c>
      <c r="I405" s="35" t="str">
        <f t="shared" si="9"/>
        <v/>
      </c>
      <c r="J405" s="35" t="str">
        <f t="array" ref="J405">IFERROR(INDEX(Listor!$M$6:$M$17,MATCH(Listor!J405&amp;Fossila!E405,Listor!$K$6:$K$17&amp;Listor!$L$6:$L$17,0)),"")</f>
        <v/>
      </c>
      <c r="K405" s="69"/>
    </row>
    <row r="406" spans="2:11" x14ac:dyDescent="0.25">
      <c r="B406" s="68" t="s">
        <v>68</v>
      </c>
      <c r="C406" s="80" t="str">
        <f>IFERROR(VLOOKUP(B406,Listor!$A$6:$B$62,2,FALSE),"")</f>
        <v/>
      </c>
      <c r="D406" s="80" t="str">
        <f>IFERROR(VLOOKUP(B406,Listor!$A$6:$C$62,3,FALSE),"")</f>
        <v/>
      </c>
      <c r="E406" s="64" t="s">
        <v>69</v>
      </c>
      <c r="F406" s="65"/>
      <c r="G406" s="35" t="str">
        <f>IFERROR(VLOOKUP(B406,Listor!$A$6:$G$62,7,FALSE),"")</f>
        <v/>
      </c>
      <c r="H406" s="35" t="str">
        <f>IFERROR(VLOOKUP(B406,Listor!$H$6:$I$24,2,FALSE),"")</f>
        <v/>
      </c>
      <c r="I406" s="35" t="str">
        <f t="shared" si="9"/>
        <v/>
      </c>
      <c r="J406" s="35" t="str">
        <f t="array" ref="J406">IFERROR(INDEX(Listor!$M$6:$M$17,MATCH(Listor!J406&amp;Fossila!E406,Listor!$K$6:$K$17&amp;Listor!$L$6:$L$17,0)),"")</f>
        <v/>
      </c>
      <c r="K406" s="69"/>
    </row>
    <row r="407" spans="2:11" x14ac:dyDescent="0.25">
      <c r="B407" s="68" t="s">
        <v>68</v>
      </c>
      <c r="C407" s="80" t="str">
        <f>IFERROR(VLOOKUP(B407,Listor!$A$6:$B$62,2,FALSE),"")</f>
        <v/>
      </c>
      <c r="D407" s="80" t="str">
        <f>IFERROR(VLOOKUP(B407,Listor!$A$6:$C$62,3,FALSE),"")</f>
        <v/>
      </c>
      <c r="E407" s="64" t="s">
        <v>69</v>
      </c>
      <c r="F407" s="65"/>
      <c r="G407" s="35" t="str">
        <f>IFERROR(VLOOKUP(B407,Listor!$A$6:$G$62,7,FALSE),"")</f>
        <v/>
      </c>
      <c r="H407" s="35" t="str">
        <f>IFERROR(VLOOKUP(B407,Listor!$H$6:$I$24,2,FALSE),"")</f>
        <v/>
      </c>
      <c r="I407" s="35" t="str">
        <f t="shared" si="9"/>
        <v/>
      </c>
      <c r="J407" s="35" t="str">
        <f t="array" ref="J407">IFERROR(INDEX(Listor!$M$6:$M$17,MATCH(Listor!J407&amp;Fossila!E407,Listor!$K$6:$K$17&amp;Listor!$L$6:$L$17,0)),"")</f>
        <v/>
      </c>
      <c r="K407" s="69"/>
    </row>
    <row r="408" spans="2:11" x14ac:dyDescent="0.25">
      <c r="B408" s="68" t="s">
        <v>68</v>
      </c>
      <c r="C408" s="80" t="str">
        <f>IFERROR(VLOOKUP(B408,Listor!$A$6:$B$62,2,FALSE),"")</f>
        <v/>
      </c>
      <c r="D408" s="80" t="str">
        <f>IFERROR(VLOOKUP(B408,Listor!$A$6:$C$62,3,FALSE),"")</f>
        <v/>
      </c>
      <c r="E408" s="64" t="s">
        <v>69</v>
      </c>
      <c r="F408" s="65"/>
      <c r="G408" s="35" t="str">
        <f>IFERROR(VLOOKUP(B408,Listor!$A$6:$G$62,7,FALSE),"")</f>
        <v/>
      </c>
      <c r="H408" s="35" t="str">
        <f>IFERROR(VLOOKUP(B408,Listor!$H$6:$I$24,2,FALSE),"")</f>
        <v/>
      </c>
      <c r="I408" s="35" t="str">
        <f t="shared" si="9"/>
        <v/>
      </c>
      <c r="J408" s="35" t="str">
        <f t="array" ref="J408">IFERROR(INDEX(Listor!$M$6:$M$17,MATCH(Listor!J408&amp;Fossila!E408,Listor!$K$6:$K$17&amp;Listor!$L$6:$L$17,0)),"")</f>
        <v/>
      </c>
      <c r="K408" s="69"/>
    </row>
    <row r="409" spans="2:11" x14ac:dyDescent="0.25">
      <c r="B409" s="68" t="s">
        <v>68</v>
      </c>
      <c r="C409" s="80" t="str">
        <f>IFERROR(VLOOKUP(B409,Listor!$A$6:$B$62,2,FALSE),"")</f>
        <v/>
      </c>
      <c r="D409" s="80" t="str">
        <f>IFERROR(VLOOKUP(B409,Listor!$A$6:$C$62,3,FALSE),"")</f>
        <v/>
      </c>
      <c r="E409" s="64" t="s">
        <v>69</v>
      </c>
      <c r="F409" s="65"/>
      <c r="G409" s="35" t="str">
        <f>IFERROR(VLOOKUP(B409,Listor!$A$6:$G$62,7,FALSE),"")</f>
        <v/>
      </c>
      <c r="H409" s="35" t="str">
        <f>IFERROR(VLOOKUP(B409,Listor!$H$6:$I$24,2,FALSE),"")</f>
        <v/>
      </c>
      <c r="I409" s="35" t="str">
        <f t="shared" si="9"/>
        <v/>
      </c>
      <c r="J409" s="35" t="str">
        <f t="array" ref="J409">IFERROR(INDEX(Listor!$M$6:$M$17,MATCH(Listor!J409&amp;Fossila!E409,Listor!$K$6:$K$17&amp;Listor!$L$6:$L$17,0)),"")</f>
        <v/>
      </c>
      <c r="K409" s="69"/>
    </row>
    <row r="410" spans="2:11" x14ac:dyDescent="0.25">
      <c r="B410" s="68" t="s">
        <v>68</v>
      </c>
      <c r="C410" s="80" t="str">
        <f>IFERROR(VLOOKUP(B410,Listor!$A$6:$B$62,2,FALSE),"")</f>
        <v/>
      </c>
      <c r="D410" s="80" t="str">
        <f>IFERROR(VLOOKUP(B410,Listor!$A$6:$C$62,3,FALSE),"")</f>
        <v/>
      </c>
      <c r="E410" s="64" t="s">
        <v>69</v>
      </c>
      <c r="F410" s="65"/>
      <c r="G410" s="35" t="str">
        <f>IFERROR(VLOOKUP(B410,Listor!$A$6:$G$62,7,FALSE),"")</f>
        <v/>
      </c>
      <c r="H410" s="35" t="str">
        <f>IFERROR(VLOOKUP(B410,Listor!$H$6:$I$24,2,FALSE),"")</f>
        <v/>
      </c>
      <c r="I410" s="35" t="str">
        <f t="shared" si="9"/>
        <v/>
      </c>
      <c r="J410" s="35" t="str">
        <f t="array" ref="J410">IFERROR(INDEX(Listor!$M$6:$M$17,MATCH(Listor!J410&amp;Fossila!E410,Listor!$K$6:$K$17&amp;Listor!$L$6:$L$17,0)),"")</f>
        <v/>
      </c>
      <c r="K410" s="69"/>
    </row>
    <row r="411" spans="2:11" x14ac:dyDescent="0.25">
      <c r="B411" s="68" t="s">
        <v>68</v>
      </c>
      <c r="C411" s="80" t="str">
        <f>IFERROR(VLOOKUP(B411,Listor!$A$6:$B$62,2,FALSE),"")</f>
        <v/>
      </c>
      <c r="D411" s="80" t="str">
        <f>IFERROR(VLOOKUP(B411,Listor!$A$6:$C$62,3,FALSE),"")</f>
        <v/>
      </c>
      <c r="E411" s="64" t="s">
        <v>69</v>
      </c>
      <c r="F411" s="65"/>
      <c r="G411" s="35" t="str">
        <f>IFERROR(VLOOKUP(B411,Listor!$A$6:$G$62,7,FALSE),"")</f>
        <v/>
      </c>
      <c r="H411" s="35" t="str">
        <f>IFERROR(VLOOKUP(B411,Listor!$H$6:$I$24,2,FALSE),"")</f>
        <v/>
      </c>
      <c r="I411" s="35" t="str">
        <f t="shared" si="9"/>
        <v/>
      </c>
      <c r="J411" s="35" t="str">
        <f t="array" ref="J411">IFERROR(INDEX(Listor!$M$6:$M$17,MATCH(Listor!J411&amp;Fossila!E411,Listor!$K$6:$K$17&amp;Listor!$L$6:$L$17,0)),"")</f>
        <v/>
      </c>
      <c r="K411" s="69"/>
    </row>
    <row r="412" spans="2:11" x14ac:dyDescent="0.25">
      <c r="B412" s="68" t="s">
        <v>68</v>
      </c>
      <c r="C412" s="80" t="str">
        <f>IFERROR(VLOOKUP(B412,Listor!$A$6:$B$62,2,FALSE),"")</f>
        <v/>
      </c>
      <c r="D412" s="80" t="str">
        <f>IFERROR(VLOOKUP(B412,Listor!$A$6:$C$62,3,FALSE),"")</f>
        <v/>
      </c>
      <c r="E412" s="64" t="s">
        <v>69</v>
      </c>
      <c r="F412" s="65"/>
      <c r="G412" s="35" t="str">
        <f>IFERROR(VLOOKUP(B412,Listor!$A$6:$G$62,7,FALSE),"")</f>
        <v/>
      </c>
      <c r="H412" s="35" t="str">
        <f>IFERROR(VLOOKUP(B412,Listor!$H$6:$I$24,2,FALSE),"")</f>
        <v/>
      </c>
      <c r="I412" s="35" t="str">
        <f t="shared" si="9"/>
        <v/>
      </c>
      <c r="J412" s="35" t="str">
        <f t="array" ref="J412">IFERROR(INDEX(Listor!$M$6:$M$17,MATCH(Listor!J412&amp;Fossila!E412,Listor!$K$6:$K$17&amp;Listor!$L$6:$L$17,0)),"")</f>
        <v/>
      </c>
      <c r="K412" s="69"/>
    </row>
    <row r="413" spans="2:11" x14ac:dyDescent="0.25">
      <c r="B413" s="68" t="s">
        <v>68</v>
      </c>
      <c r="C413" s="80" t="str">
        <f>IFERROR(VLOOKUP(B413,Listor!$A$6:$B$62,2,FALSE),"")</f>
        <v/>
      </c>
      <c r="D413" s="80" t="str">
        <f>IFERROR(VLOOKUP(B413,Listor!$A$6:$C$62,3,FALSE),"")</f>
        <v/>
      </c>
      <c r="E413" s="64" t="s">
        <v>69</v>
      </c>
      <c r="F413" s="65"/>
      <c r="G413" s="35" t="str">
        <f>IFERROR(VLOOKUP(B413,Listor!$A$6:$G$62,7,FALSE),"")</f>
        <v/>
      </c>
      <c r="H413" s="35" t="str">
        <f>IFERROR(VLOOKUP(B413,Listor!$H$6:$I$24,2,FALSE),"")</f>
        <v/>
      </c>
      <c r="I413" s="35" t="str">
        <f t="shared" si="9"/>
        <v/>
      </c>
      <c r="J413" s="35" t="str">
        <f t="array" ref="J413">IFERROR(INDEX(Listor!$M$6:$M$17,MATCH(Listor!J413&amp;Fossila!E413,Listor!$K$6:$K$17&amp;Listor!$L$6:$L$17,0)),"")</f>
        <v/>
      </c>
      <c r="K413" s="69"/>
    </row>
    <row r="414" spans="2:11" x14ac:dyDescent="0.25">
      <c r="B414" s="68" t="s">
        <v>68</v>
      </c>
      <c r="C414" s="80" t="str">
        <f>IFERROR(VLOOKUP(B414,Listor!$A$6:$B$62,2,FALSE),"")</f>
        <v/>
      </c>
      <c r="D414" s="80" t="str">
        <f>IFERROR(VLOOKUP(B414,Listor!$A$6:$C$62,3,FALSE),"")</f>
        <v/>
      </c>
      <c r="E414" s="64" t="s">
        <v>69</v>
      </c>
      <c r="F414" s="65"/>
      <c r="G414" s="35" t="str">
        <f>IFERROR(VLOOKUP(B414,Listor!$A$6:$G$62,7,FALSE),"")</f>
        <v/>
      </c>
      <c r="H414" s="35" t="str">
        <f>IFERROR(VLOOKUP(B414,Listor!$H$6:$I$24,2,FALSE),"")</f>
        <v/>
      </c>
      <c r="I414" s="35" t="str">
        <f t="shared" si="9"/>
        <v/>
      </c>
      <c r="J414" s="35" t="str">
        <f t="array" ref="J414">IFERROR(INDEX(Listor!$M$6:$M$17,MATCH(Listor!J414&amp;Fossila!E414,Listor!$K$6:$K$17&amp;Listor!$L$6:$L$17,0)),"")</f>
        <v/>
      </c>
      <c r="K414" s="69"/>
    </row>
    <row r="415" spans="2:11" x14ac:dyDescent="0.25">
      <c r="B415" s="68" t="s">
        <v>68</v>
      </c>
      <c r="C415" s="80" t="str">
        <f>IFERROR(VLOOKUP(B415,Listor!$A$6:$B$62,2,FALSE),"")</f>
        <v/>
      </c>
      <c r="D415" s="80" t="str">
        <f>IFERROR(VLOOKUP(B415,Listor!$A$6:$C$62,3,FALSE),"")</f>
        <v/>
      </c>
      <c r="E415" s="64" t="s">
        <v>69</v>
      </c>
      <c r="F415" s="65"/>
      <c r="G415" s="35" t="str">
        <f>IFERROR(VLOOKUP(B415,Listor!$A$6:$G$62,7,FALSE),"")</f>
        <v/>
      </c>
      <c r="H415" s="35" t="str">
        <f>IFERROR(VLOOKUP(B415,Listor!$H$6:$I$24,2,FALSE),"")</f>
        <v/>
      </c>
      <c r="I415" s="35" t="str">
        <f t="shared" si="9"/>
        <v/>
      </c>
      <c r="J415" s="35" t="str">
        <f t="array" ref="J415">IFERROR(INDEX(Listor!$M$6:$M$17,MATCH(Listor!J415&amp;Fossila!E415,Listor!$K$6:$K$17&amp;Listor!$L$6:$L$17,0)),"")</f>
        <v/>
      </c>
      <c r="K415" s="69"/>
    </row>
    <row r="416" spans="2:11" x14ac:dyDescent="0.25">
      <c r="B416" s="68" t="s">
        <v>68</v>
      </c>
      <c r="C416" s="80" t="str">
        <f>IFERROR(VLOOKUP(B416,Listor!$A$6:$B$62,2,FALSE),"")</f>
        <v/>
      </c>
      <c r="D416" s="80" t="str">
        <f>IFERROR(VLOOKUP(B416,Listor!$A$6:$C$62,3,FALSE),"")</f>
        <v/>
      </c>
      <c r="E416" s="64" t="s">
        <v>69</v>
      </c>
      <c r="F416" s="65"/>
      <c r="G416" s="35" t="str">
        <f>IFERROR(VLOOKUP(B416,Listor!$A$6:$G$62,7,FALSE),"")</f>
        <v/>
      </c>
      <c r="H416" s="35" t="str">
        <f>IFERROR(VLOOKUP(B416,Listor!$H$6:$I$24,2,FALSE),"")</f>
        <v/>
      </c>
      <c r="I416" s="35" t="str">
        <f t="shared" si="9"/>
        <v/>
      </c>
      <c r="J416" s="35" t="str">
        <f t="array" ref="J416">IFERROR(INDEX(Listor!$M$6:$M$17,MATCH(Listor!J416&amp;Fossila!E416,Listor!$K$6:$K$17&amp;Listor!$L$6:$L$17,0)),"")</f>
        <v/>
      </c>
      <c r="K416" s="69"/>
    </row>
    <row r="417" spans="2:11" x14ac:dyDescent="0.25">
      <c r="B417" s="68" t="s">
        <v>68</v>
      </c>
      <c r="C417" s="80" t="str">
        <f>IFERROR(VLOOKUP(B417,Listor!$A$6:$B$62,2,FALSE),"")</f>
        <v/>
      </c>
      <c r="D417" s="80" t="str">
        <f>IFERROR(VLOOKUP(B417,Listor!$A$6:$C$62,3,FALSE),"")</f>
        <v/>
      </c>
      <c r="E417" s="64" t="s">
        <v>69</v>
      </c>
      <c r="F417" s="65"/>
      <c r="G417" s="35" t="str">
        <f>IFERROR(VLOOKUP(B417,Listor!$A$6:$G$62,7,FALSE),"")</f>
        <v/>
      </c>
      <c r="H417" s="35" t="str">
        <f>IFERROR(VLOOKUP(B417,Listor!$H$6:$I$24,2,FALSE),"")</f>
        <v/>
      </c>
      <c r="I417" s="35" t="str">
        <f t="shared" si="9"/>
        <v/>
      </c>
      <c r="J417" s="35" t="str">
        <f t="array" ref="J417">IFERROR(INDEX(Listor!$M$6:$M$17,MATCH(Listor!J417&amp;Fossila!E417,Listor!$K$6:$K$17&amp;Listor!$L$6:$L$17,0)),"")</f>
        <v/>
      </c>
      <c r="K417" s="69"/>
    </row>
    <row r="418" spans="2:11" x14ac:dyDescent="0.25">
      <c r="B418" s="68" t="s">
        <v>68</v>
      </c>
      <c r="C418" s="80" t="str">
        <f>IFERROR(VLOOKUP(B418,Listor!$A$6:$B$62,2,FALSE),"")</f>
        <v/>
      </c>
      <c r="D418" s="80" t="str">
        <f>IFERROR(VLOOKUP(B418,Listor!$A$6:$C$62,3,FALSE),"")</f>
        <v/>
      </c>
      <c r="E418" s="64" t="s">
        <v>69</v>
      </c>
      <c r="F418" s="65"/>
      <c r="G418" s="35" t="str">
        <f>IFERROR(VLOOKUP(B418,Listor!$A$6:$G$62,7,FALSE),"")</f>
        <v/>
      </c>
      <c r="H418" s="35" t="str">
        <f>IFERROR(VLOOKUP(B418,Listor!$H$6:$I$24,2,FALSE),"")</f>
        <v/>
      </c>
      <c r="I418" s="35" t="str">
        <f t="shared" si="9"/>
        <v/>
      </c>
      <c r="J418" s="35" t="str">
        <f t="array" ref="J418">IFERROR(INDEX(Listor!$M$6:$M$17,MATCH(Listor!J418&amp;Fossila!E418,Listor!$K$6:$K$17&amp;Listor!$L$6:$L$17,0)),"")</f>
        <v/>
      </c>
      <c r="K418" s="69"/>
    </row>
    <row r="419" spans="2:11" x14ac:dyDescent="0.25">
      <c r="B419" s="68" t="s">
        <v>68</v>
      </c>
      <c r="C419" s="80" t="str">
        <f>IFERROR(VLOOKUP(B419,Listor!$A$6:$B$62,2,FALSE),"")</f>
        <v/>
      </c>
      <c r="D419" s="80" t="str">
        <f>IFERROR(VLOOKUP(B419,Listor!$A$6:$C$62,3,FALSE),"")</f>
        <v/>
      </c>
      <c r="E419" s="64" t="s">
        <v>69</v>
      </c>
      <c r="F419" s="65"/>
      <c r="G419" s="35" t="str">
        <f>IFERROR(VLOOKUP(B419,Listor!$A$6:$G$62,7,FALSE),"")</f>
        <v/>
      </c>
      <c r="H419" s="35" t="str">
        <f>IFERROR(VLOOKUP(B419,Listor!$H$6:$I$24,2,FALSE),"")</f>
        <v/>
      </c>
      <c r="I419" s="35" t="str">
        <f t="shared" si="9"/>
        <v/>
      </c>
      <c r="J419" s="35" t="str">
        <f t="array" ref="J419">IFERROR(INDEX(Listor!$M$6:$M$17,MATCH(Listor!J419&amp;Fossila!E419,Listor!$K$6:$K$17&amp;Listor!$L$6:$L$17,0)),"")</f>
        <v/>
      </c>
      <c r="K419" s="69"/>
    </row>
    <row r="420" spans="2:11" x14ac:dyDescent="0.25">
      <c r="B420" s="68" t="s">
        <v>68</v>
      </c>
      <c r="C420" s="80" t="str">
        <f>IFERROR(VLOOKUP(B420,Listor!$A$6:$B$62,2,FALSE),"")</f>
        <v/>
      </c>
      <c r="D420" s="80" t="str">
        <f>IFERROR(VLOOKUP(B420,Listor!$A$6:$C$62,3,FALSE),"")</f>
        <v/>
      </c>
      <c r="E420" s="64" t="s">
        <v>69</v>
      </c>
      <c r="F420" s="65"/>
      <c r="G420" s="35" t="str">
        <f>IFERROR(VLOOKUP(B420,Listor!$A$6:$G$62,7,FALSE),"")</f>
        <v/>
      </c>
      <c r="H420" s="35" t="str">
        <f>IFERROR(VLOOKUP(B420,Listor!$H$6:$I$24,2,FALSE),"")</f>
        <v/>
      </c>
      <c r="I420" s="35" t="str">
        <f t="shared" si="9"/>
        <v/>
      </c>
      <c r="J420" s="35" t="str">
        <f t="array" ref="J420">IFERROR(INDEX(Listor!$M$6:$M$17,MATCH(Listor!J420&amp;Fossila!E420,Listor!$K$6:$K$17&amp;Listor!$L$6:$L$17,0)),"")</f>
        <v/>
      </c>
      <c r="K420" s="69"/>
    </row>
    <row r="421" spans="2:11" x14ac:dyDescent="0.25">
      <c r="B421" s="68" t="s">
        <v>68</v>
      </c>
      <c r="C421" s="80" t="str">
        <f>IFERROR(VLOOKUP(B421,Listor!$A$6:$B$62,2,FALSE),"")</f>
        <v/>
      </c>
      <c r="D421" s="80" t="str">
        <f>IFERROR(VLOOKUP(B421,Listor!$A$6:$C$62,3,FALSE),"")</f>
        <v/>
      </c>
      <c r="E421" s="64" t="s">
        <v>69</v>
      </c>
      <c r="F421" s="65"/>
      <c r="G421" s="35" t="str">
        <f>IFERROR(VLOOKUP(B421,Listor!$A$6:$G$62,7,FALSE),"")</f>
        <v/>
      </c>
      <c r="H421" s="35" t="str">
        <f>IFERROR(VLOOKUP(B421,Listor!$H$6:$I$24,2,FALSE),"")</f>
        <v/>
      </c>
      <c r="I421" s="35" t="str">
        <f t="shared" si="9"/>
        <v/>
      </c>
      <c r="J421" s="35" t="str">
        <f t="array" ref="J421">IFERROR(INDEX(Listor!$M$6:$M$17,MATCH(Listor!J421&amp;Fossila!E421,Listor!$K$6:$K$17&amp;Listor!$L$6:$L$17,0)),"")</f>
        <v/>
      </c>
      <c r="K421" s="69"/>
    </row>
    <row r="422" spans="2:11" x14ac:dyDescent="0.25">
      <c r="B422" s="68" t="s">
        <v>68</v>
      </c>
      <c r="C422" s="80" t="str">
        <f>IFERROR(VLOOKUP(B422,Listor!$A$6:$B$62,2,FALSE),"")</f>
        <v/>
      </c>
      <c r="D422" s="80" t="str">
        <f>IFERROR(VLOOKUP(B422,Listor!$A$6:$C$62,3,FALSE),"")</f>
        <v/>
      </c>
      <c r="E422" s="64" t="s">
        <v>69</v>
      </c>
      <c r="F422" s="65"/>
      <c r="G422" s="35" t="str">
        <f>IFERROR(VLOOKUP(B422,Listor!$A$6:$G$62,7,FALSE),"")</f>
        <v/>
      </c>
      <c r="H422" s="35" t="str">
        <f>IFERROR(VLOOKUP(B422,Listor!$H$6:$I$24,2,FALSE),"")</f>
        <v/>
      </c>
      <c r="I422" s="35" t="str">
        <f t="shared" si="9"/>
        <v/>
      </c>
      <c r="J422" s="35" t="str">
        <f t="array" ref="J422">IFERROR(INDEX(Listor!$M$6:$M$17,MATCH(Listor!J422&amp;Fossila!E422,Listor!$K$6:$K$17&amp;Listor!$L$6:$L$17,0)),"")</f>
        <v/>
      </c>
      <c r="K422" s="69"/>
    </row>
    <row r="423" spans="2:11" x14ac:dyDescent="0.25">
      <c r="B423" s="68" t="s">
        <v>68</v>
      </c>
      <c r="C423" s="80" t="str">
        <f>IFERROR(VLOOKUP(B423,Listor!$A$6:$B$62,2,FALSE),"")</f>
        <v/>
      </c>
      <c r="D423" s="80" t="str">
        <f>IFERROR(VLOOKUP(B423,Listor!$A$6:$C$62,3,FALSE),"")</f>
        <v/>
      </c>
      <c r="E423" s="64" t="s">
        <v>69</v>
      </c>
      <c r="F423" s="65"/>
      <c r="G423" s="35" t="str">
        <f>IFERROR(VLOOKUP(B423,Listor!$A$6:$G$62,7,FALSE),"")</f>
        <v/>
      </c>
      <c r="H423" s="35" t="str">
        <f>IFERROR(VLOOKUP(B423,Listor!$H$6:$I$24,2,FALSE),"")</f>
        <v/>
      </c>
      <c r="I423" s="35" t="str">
        <f t="shared" si="9"/>
        <v/>
      </c>
      <c r="J423" s="35" t="str">
        <f t="array" ref="J423">IFERROR(INDEX(Listor!$M$6:$M$17,MATCH(Listor!J423&amp;Fossila!E423,Listor!$K$6:$K$17&amp;Listor!$L$6:$L$17,0)),"")</f>
        <v/>
      </c>
      <c r="K423" s="69"/>
    </row>
    <row r="424" spans="2:11" x14ac:dyDescent="0.25">
      <c r="B424" s="68" t="s">
        <v>68</v>
      </c>
      <c r="C424" s="80" t="str">
        <f>IFERROR(VLOOKUP(B424,Listor!$A$6:$B$62,2,FALSE),"")</f>
        <v/>
      </c>
      <c r="D424" s="80" t="str">
        <f>IFERROR(VLOOKUP(B424,Listor!$A$6:$C$62,3,FALSE),"")</f>
        <v/>
      </c>
      <c r="E424" s="64" t="s">
        <v>69</v>
      </c>
      <c r="F424" s="65"/>
      <c r="G424" s="35" t="str">
        <f>IFERROR(VLOOKUP(B424,Listor!$A$6:$G$62,7,FALSE),"")</f>
        <v/>
      </c>
      <c r="H424" s="35" t="str">
        <f>IFERROR(VLOOKUP(B424,Listor!$H$6:$I$24,2,FALSE),"")</f>
        <v/>
      </c>
      <c r="I424" s="35" t="str">
        <f t="shared" si="9"/>
        <v/>
      </c>
      <c r="J424" s="35" t="str">
        <f t="array" ref="J424">IFERROR(INDEX(Listor!$M$6:$M$17,MATCH(Listor!J424&amp;Fossila!E424,Listor!$K$6:$K$17&amp;Listor!$L$6:$L$17,0)),"")</f>
        <v/>
      </c>
      <c r="K424" s="69"/>
    </row>
    <row r="425" spans="2:11" x14ac:dyDescent="0.25">
      <c r="B425" s="68" t="s">
        <v>68</v>
      </c>
      <c r="C425" s="80" t="str">
        <f>IFERROR(VLOOKUP(B425,Listor!$A$6:$B$62,2,FALSE),"")</f>
        <v/>
      </c>
      <c r="D425" s="80" t="str">
        <f>IFERROR(VLOOKUP(B425,Listor!$A$6:$C$62,3,FALSE),"")</f>
        <v/>
      </c>
      <c r="E425" s="64" t="s">
        <v>69</v>
      </c>
      <c r="F425" s="65"/>
      <c r="G425" s="35" t="str">
        <f>IFERROR(VLOOKUP(B425,Listor!$A$6:$G$62,7,FALSE),"")</f>
        <v/>
      </c>
      <c r="H425" s="35" t="str">
        <f>IFERROR(VLOOKUP(B425,Listor!$H$6:$I$24,2,FALSE),"")</f>
        <v/>
      </c>
      <c r="I425" s="35" t="str">
        <f t="shared" si="9"/>
        <v/>
      </c>
      <c r="J425" s="35" t="str">
        <f t="array" ref="J425">IFERROR(INDEX(Listor!$M$6:$M$17,MATCH(Listor!J425&amp;Fossila!E425,Listor!$K$6:$K$17&amp;Listor!$L$6:$L$17,0)),"")</f>
        <v/>
      </c>
      <c r="K425" s="69"/>
    </row>
    <row r="426" spans="2:11" x14ac:dyDescent="0.25">
      <c r="B426" s="68" t="s">
        <v>68</v>
      </c>
      <c r="C426" s="80" t="str">
        <f>IFERROR(VLOOKUP(B426,Listor!$A$6:$B$62,2,FALSE),"")</f>
        <v/>
      </c>
      <c r="D426" s="80" t="str">
        <f>IFERROR(VLOOKUP(B426,Listor!$A$6:$C$62,3,FALSE),"")</f>
        <v/>
      </c>
      <c r="E426" s="64" t="s">
        <v>69</v>
      </c>
      <c r="F426" s="65"/>
      <c r="G426" s="35" t="str">
        <f>IFERROR(VLOOKUP(B426,Listor!$A$6:$G$62,7,FALSE),"")</f>
        <v/>
      </c>
      <c r="H426" s="35" t="str">
        <f>IFERROR(VLOOKUP(B426,Listor!$H$6:$I$24,2,FALSE),"")</f>
        <v/>
      </c>
      <c r="I426" s="35" t="str">
        <f t="shared" si="9"/>
        <v/>
      </c>
      <c r="J426" s="35" t="str">
        <f t="array" ref="J426">IFERROR(INDEX(Listor!$M$6:$M$17,MATCH(Listor!J426&amp;Fossila!E426,Listor!$K$6:$K$17&amp;Listor!$L$6:$L$17,0)),"")</f>
        <v/>
      </c>
      <c r="K426" s="69"/>
    </row>
    <row r="427" spans="2:11" x14ac:dyDescent="0.25">
      <c r="B427" s="68" t="s">
        <v>68</v>
      </c>
      <c r="C427" s="80" t="str">
        <f>IFERROR(VLOOKUP(B427,Listor!$A$6:$B$62,2,FALSE),"")</f>
        <v/>
      </c>
      <c r="D427" s="80" t="str">
        <f>IFERROR(VLOOKUP(B427,Listor!$A$6:$C$62,3,FALSE),"")</f>
        <v/>
      </c>
      <c r="E427" s="64" t="s">
        <v>69</v>
      </c>
      <c r="F427" s="65"/>
      <c r="G427" s="35" t="str">
        <f>IFERROR(VLOOKUP(B427,Listor!$A$6:$G$62,7,FALSE),"")</f>
        <v/>
      </c>
      <c r="H427" s="35" t="str">
        <f>IFERROR(VLOOKUP(B427,Listor!$H$6:$I$24,2,FALSE),"")</f>
        <v/>
      </c>
      <c r="I427" s="35" t="str">
        <f t="shared" si="9"/>
        <v/>
      </c>
      <c r="J427" s="35" t="str">
        <f t="array" ref="J427">IFERROR(INDEX(Listor!$M$6:$M$17,MATCH(Listor!J427&amp;Fossila!E427,Listor!$K$6:$K$17&amp;Listor!$L$6:$L$17,0)),"")</f>
        <v/>
      </c>
      <c r="K427" s="69"/>
    </row>
    <row r="428" spans="2:11" x14ac:dyDescent="0.25">
      <c r="B428" s="68" t="s">
        <v>68</v>
      </c>
      <c r="C428" s="80" t="str">
        <f>IFERROR(VLOOKUP(B428,Listor!$A$6:$B$62,2,FALSE),"")</f>
        <v/>
      </c>
      <c r="D428" s="80" t="str">
        <f>IFERROR(VLOOKUP(B428,Listor!$A$6:$C$62,3,FALSE),"")</f>
        <v/>
      </c>
      <c r="E428" s="64" t="s">
        <v>69</v>
      </c>
      <c r="F428" s="65"/>
      <c r="G428" s="35" t="str">
        <f>IFERROR(VLOOKUP(B428,Listor!$A$6:$G$62,7,FALSE),"")</f>
        <v/>
      </c>
      <c r="H428" s="35" t="str">
        <f>IFERROR(VLOOKUP(B428,Listor!$H$6:$I$24,2,FALSE),"")</f>
        <v/>
      </c>
      <c r="I428" s="35" t="str">
        <f t="shared" si="9"/>
        <v/>
      </c>
      <c r="J428" s="35" t="str">
        <f t="array" ref="J428">IFERROR(INDEX(Listor!$M$6:$M$17,MATCH(Listor!J428&amp;Fossila!E428,Listor!$K$6:$K$17&amp;Listor!$L$6:$L$17,0)),"")</f>
        <v/>
      </c>
      <c r="K428" s="69"/>
    </row>
    <row r="429" spans="2:11" x14ac:dyDescent="0.25">
      <c r="B429" s="68" t="s">
        <v>68</v>
      </c>
      <c r="C429" s="80" t="str">
        <f>IFERROR(VLOOKUP(B429,Listor!$A$6:$B$62,2,FALSE),"")</f>
        <v/>
      </c>
      <c r="D429" s="80" t="str">
        <f>IFERROR(VLOOKUP(B429,Listor!$A$6:$C$62,3,FALSE),"")</f>
        <v/>
      </c>
      <c r="E429" s="64" t="s">
        <v>69</v>
      </c>
      <c r="F429" s="65"/>
      <c r="G429" s="35" t="str">
        <f>IFERROR(VLOOKUP(B429,Listor!$A$6:$G$62,7,FALSE),"")</f>
        <v/>
      </c>
      <c r="H429" s="35" t="str">
        <f>IFERROR(VLOOKUP(B429,Listor!$H$6:$I$24,2,FALSE),"")</f>
        <v/>
      </c>
      <c r="I429" s="35" t="str">
        <f t="shared" si="9"/>
        <v/>
      </c>
      <c r="J429" s="35" t="str">
        <f t="array" ref="J429">IFERROR(INDEX(Listor!$M$6:$M$17,MATCH(Listor!J429&amp;Fossila!E429,Listor!$K$6:$K$17&amp;Listor!$L$6:$L$17,0)),"")</f>
        <v/>
      </c>
      <c r="K429" s="69"/>
    </row>
    <row r="430" spans="2:11" x14ac:dyDescent="0.25">
      <c r="B430" s="68" t="s">
        <v>68</v>
      </c>
      <c r="C430" s="80" t="str">
        <f>IFERROR(VLOOKUP(B430,Listor!$A$6:$B$62,2,FALSE),"")</f>
        <v/>
      </c>
      <c r="D430" s="80" t="str">
        <f>IFERROR(VLOOKUP(B430,Listor!$A$6:$C$62,3,FALSE),"")</f>
        <v/>
      </c>
      <c r="E430" s="64" t="s">
        <v>69</v>
      </c>
      <c r="F430" s="65"/>
      <c r="G430" s="35" t="str">
        <f>IFERROR(VLOOKUP(B430,Listor!$A$6:$G$62,7,FALSE),"")</f>
        <v/>
      </c>
      <c r="H430" s="35" t="str">
        <f>IFERROR(VLOOKUP(B430,Listor!$H$6:$I$24,2,FALSE),"")</f>
        <v/>
      </c>
      <c r="I430" s="35" t="str">
        <f t="shared" si="9"/>
        <v/>
      </c>
      <c r="J430" s="35" t="str">
        <f t="array" ref="J430">IFERROR(INDEX(Listor!$M$6:$M$17,MATCH(Listor!J430&amp;Fossila!E430,Listor!$K$6:$K$17&amp;Listor!$L$6:$L$17,0)),"")</f>
        <v/>
      </c>
      <c r="K430" s="69"/>
    </row>
    <row r="431" spans="2:11" x14ac:dyDescent="0.25">
      <c r="B431" s="68" t="s">
        <v>68</v>
      </c>
      <c r="C431" s="80" t="str">
        <f>IFERROR(VLOOKUP(B431,Listor!$A$6:$B$62,2,FALSE),"")</f>
        <v/>
      </c>
      <c r="D431" s="80" t="str">
        <f>IFERROR(VLOOKUP(B431,Listor!$A$6:$C$62,3,FALSE),"")</f>
        <v/>
      </c>
      <c r="E431" s="64" t="s">
        <v>69</v>
      </c>
      <c r="F431" s="65"/>
      <c r="G431" s="35" t="str">
        <f>IFERROR(VLOOKUP(B431,Listor!$A$6:$G$62,7,FALSE),"")</f>
        <v/>
      </c>
      <c r="H431" s="35" t="str">
        <f>IFERROR(VLOOKUP(B431,Listor!$H$6:$I$24,2,FALSE),"")</f>
        <v/>
      </c>
      <c r="I431" s="35" t="str">
        <f t="shared" si="9"/>
        <v/>
      </c>
      <c r="J431" s="35" t="str">
        <f t="array" ref="J431">IFERROR(INDEX(Listor!$M$6:$M$17,MATCH(Listor!J431&amp;Fossila!E431,Listor!$K$6:$K$17&amp;Listor!$L$6:$L$17,0)),"")</f>
        <v/>
      </c>
      <c r="K431" s="69"/>
    </row>
    <row r="432" spans="2:11" x14ac:dyDescent="0.25">
      <c r="B432" s="68" t="s">
        <v>68</v>
      </c>
      <c r="C432" s="80" t="str">
        <f>IFERROR(VLOOKUP(B432,Listor!$A$6:$B$62,2,FALSE),"")</f>
        <v/>
      </c>
      <c r="D432" s="80" t="str">
        <f>IFERROR(VLOOKUP(B432,Listor!$A$6:$C$62,3,FALSE),"")</f>
        <v/>
      </c>
      <c r="E432" s="64" t="s">
        <v>69</v>
      </c>
      <c r="F432" s="65"/>
      <c r="G432" s="35" t="str">
        <f>IFERROR(VLOOKUP(B432,Listor!$A$6:$G$62,7,FALSE),"")</f>
        <v/>
      </c>
      <c r="H432" s="35" t="str">
        <f>IFERROR(VLOOKUP(B432,Listor!$H$6:$I$24,2,FALSE),"")</f>
        <v/>
      </c>
      <c r="I432" s="35" t="str">
        <f t="shared" si="9"/>
        <v/>
      </c>
      <c r="J432" s="35" t="str">
        <f t="array" ref="J432">IFERROR(INDEX(Listor!$M$6:$M$17,MATCH(Listor!J432&amp;Fossila!E432,Listor!$K$6:$K$17&amp;Listor!$L$6:$L$17,0)),"")</f>
        <v/>
      </c>
      <c r="K432" s="69"/>
    </row>
    <row r="433" spans="2:11" x14ac:dyDescent="0.25">
      <c r="B433" s="68" t="s">
        <v>68</v>
      </c>
      <c r="C433" s="80" t="str">
        <f>IFERROR(VLOOKUP(B433,Listor!$A$6:$B$62,2,FALSE),"")</f>
        <v/>
      </c>
      <c r="D433" s="80" t="str">
        <f>IFERROR(VLOOKUP(B433,Listor!$A$6:$C$62,3,FALSE),"")</f>
        <v/>
      </c>
      <c r="E433" s="64" t="s">
        <v>69</v>
      </c>
      <c r="F433" s="65"/>
      <c r="G433" s="35" t="str">
        <f>IFERROR(VLOOKUP(B433,Listor!$A$6:$G$62,7,FALSE),"")</f>
        <v/>
      </c>
      <c r="H433" s="35" t="str">
        <f>IFERROR(VLOOKUP(B433,Listor!$H$6:$I$24,2,FALSE),"")</f>
        <v/>
      </c>
      <c r="I433" s="35" t="str">
        <f t="shared" si="9"/>
        <v/>
      </c>
      <c r="J433" s="35" t="str">
        <f t="array" ref="J433">IFERROR(INDEX(Listor!$M$6:$M$17,MATCH(Listor!J433&amp;Fossila!E433,Listor!$K$6:$K$17&amp;Listor!$L$6:$L$17,0)),"")</f>
        <v/>
      </c>
      <c r="K433" s="69"/>
    </row>
    <row r="434" spans="2:11" x14ac:dyDescent="0.25">
      <c r="B434" s="68" t="s">
        <v>68</v>
      </c>
      <c r="C434" s="80" t="str">
        <f>IFERROR(VLOOKUP(B434,Listor!$A$6:$B$62,2,FALSE),"")</f>
        <v/>
      </c>
      <c r="D434" s="80" t="str">
        <f>IFERROR(VLOOKUP(B434,Listor!$A$6:$C$62,3,FALSE),"")</f>
        <v/>
      </c>
      <c r="E434" s="64" t="s">
        <v>69</v>
      </c>
      <c r="F434" s="65"/>
      <c r="G434" s="35" t="str">
        <f>IFERROR(VLOOKUP(B434,Listor!$A$6:$G$62,7,FALSE),"")</f>
        <v/>
      </c>
      <c r="H434" s="35" t="str">
        <f>IFERROR(VLOOKUP(B434,Listor!$H$6:$I$24,2,FALSE),"")</f>
        <v/>
      </c>
      <c r="I434" s="35" t="str">
        <f t="shared" si="9"/>
        <v/>
      </c>
      <c r="J434" s="35" t="str">
        <f t="array" ref="J434">IFERROR(INDEX(Listor!$M$6:$M$17,MATCH(Listor!J434&amp;Fossila!E434,Listor!$K$6:$K$17&amp;Listor!$L$6:$L$17,0)),"")</f>
        <v/>
      </c>
      <c r="K434" s="69"/>
    </row>
    <row r="435" spans="2:11" x14ac:dyDescent="0.25">
      <c r="B435" s="68" t="s">
        <v>68</v>
      </c>
      <c r="C435" s="80" t="str">
        <f>IFERROR(VLOOKUP(B435,Listor!$A$6:$B$62,2,FALSE),"")</f>
        <v/>
      </c>
      <c r="D435" s="80" t="str">
        <f>IFERROR(VLOOKUP(B435,Listor!$A$6:$C$62,3,FALSE),"")</f>
        <v/>
      </c>
      <c r="E435" s="64" t="s">
        <v>69</v>
      </c>
      <c r="F435" s="65"/>
      <c r="G435" s="35" t="str">
        <f>IFERROR(VLOOKUP(B435,Listor!$A$6:$G$62,7,FALSE),"")</f>
        <v/>
      </c>
      <c r="H435" s="35" t="str">
        <f>IFERROR(VLOOKUP(B435,Listor!$H$6:$I$24,2,FALSE),"")</f>
        <v/>
      </c>
      <c r="I435" s="35" t="str">
        <f t="shared" si="9"/>
        <v/>
      </c>
      <c r="J435" s="35" t="str">
        <f t="array" ref="J435">IFERROR(INDEX(Listor!$M$6:$M$17,MATCH(Listor!J435&amp;Fossila!E435,Listor!$K$6:$K$17&amp;Listor!$L$6:$L$17,0)),"")</f>
        <v/>
      </c>
      <c r="K435" s="69"/>
    </row>
    <row r="436" spans="2:11" x14ac:dyDescent="0.25">
      <c r="B436" s="68" t="s">
        <v>68</v>
      </c>
      <c r="C436" s="80" t="str">
        <f>IFERROR(VLOOKUP(B436,Listor!$A$6:$B$62,2,FALSE),"")</f>
        <v/>
      </c>
      <c r="D436" s="80" t="str">
        <f>IFERROR(VLOOKUP(B436,Listor!$A$6:$C$62,3,FALSE),"")</f>
        <v/>
      </c>
      <c r="E436" s="64" t="s">
        <v>69</v>
      </c>
      <c r="F436" s="65"/>
      <c r="G436" s="35" t="str">
        <f>IFERROR(VLOOKUP(B436,Listor!$A$6:$G$62,7,FALSE),"")</f>
        <v/>
      </c>
      <c r="H436" s="35" t="str">
        <f>IFERROR(VLOOKUP(B436,Listor!$H$6:$I$24,2,FALSE),"")</f>
        <v/>
      </c>
      <c r="I436" s="35" t="str">
        <f t="shared" si="9"/>
        <v/>
      </c>
      <c r="J436" s="35" t="str">
        <f t="array" ref="J436">IFERROR(INDEX(Listor!$M$6:$M$17,MATCH(Listor!J436&amp;Fossila!E436,Listor!$K$6:$K$17&amp;Listor!$L$6:$L$17,0)),"")</f>
        <v/>
      </c>
      <c r="K436" s="69"/>
    </row>
    <row r="437" spans="2:11" x14ac:dyDescent="0.25">
      <c r="B437" s="68" t="s">
        <v>68</v>
      </c>
      <c r="C437" s="80" t="str">
        <f>IFERROR(VLOOKUP(B437,Listor!$A$6:$B$62,2,FALSE),"")</f>
        <v/>
      </c>
      <c r="D437" s="80" t="str">
        <f>IFERROR(VLOOKUP(B437,Listor!$A$6:$C$62,3,FALSE),"")</f>
        <v/>
      </c>
      <c r="E437" s="64" t="s">
        <v>69</v>
      </c>
      <c r="F437" s="65"/>
      <c r="G437" s="35" t="str">
        <f>IFERROR(VLOOKUP(B437,Listor!$A$6:$G$62,7,FALSE),"")</f>
        <v/>
      </c>
      <c r="H437" s="35" t="str">
        <f>IFERROR(VLOOKUP(B437,Listor!$H$6:$I$24,2,FALSE),"")</f>
        <v/>
      </c>
      <c r="I437" s="35" t="str">
        <f t="shared" si="9"/>
        <v/>
      </c>
      <c r="J437" s="35" t="str">
        <f t="array" ref="J437">IFERROR(INDEX(Listor!$M$6:$M$17,MATCH(Listor!J437&amp;Fossila!E437,Listor!$K$6:$K$17&amp;Listor!$L$6:$L$17,0)),"")</f>
        <v/>
      </c>
      <c r="K437" s="69"/>
    </row>
    <row r="438" spans="2:11" x14ac:dyDescent="0.25">
      <c r="B438" s="68" t="s">
        <v>68</v>
      </c>
      <c r="C438" s="80" t="str">
        <f>IFERROR(VLOOKUP(B438,Listor!$A$6:$B$62,2,FALSE),"")</f>
        <v/>
      </c>
      <c r="D438" s="80" t="str">
        <f>IFERROR(VLOOKUP(B438,Listor!$A$6:$C$62,3,FALSE),"")</f>
        <v/>
      </c>
      <c r="E438" s="64" t="s">
        <v>69</v>
      </c>
      <c r="F438" s="65"/>
      <c r="G438" s="35" t="str">
        <f>IFERROR(VLOOKUP(B438,Listor!$A$6:$G$62,7,FALSE),"")</f>
        <v/>
      </c>
      <c r="H438" s="35" t="str">
        <f>IFERROR(VLOOKUP(B438,Listor!$H$6:$I$24,2,FALSE),"")</f>
        <v/>
      </c>
      <c r="I438" s="35" t="str">
        <f t="shared" si="9"/>
        <v/>
      </c>
      <c r="J438" s="35" t="str">
        <f t="array" ref="J438">IFERROR(INDEX(Listor!$M$6:$M$17,MATCH(Listor!J438&amp;Fossila!E438,Listor!$K$6:$K$17&amp;Listor!$L$6:$L$17,0)),"")</f>
        <v/>
      </c>
      <c r="K438" s="69"/>
    </row>
    <row r="439" spans="2:11" x14ac:dyDescent="0.25">
      <c r="B439" s="68" t="s">
        <v>68</v>
      </c>
      <c r="C439" s="80" t="str">
        <f>IFERROR(VLOOKUP(B439,Listor!$A$6:$B$62,2,FALSE),"")</f>
        <v/>
      </c>
      <c r="D439" s="80" t="str">
        <f>IFERROR(VLOOKUP(B439,Listor!$A$6:$C$62,3,FALSE),"")</f>
        <v/>
      </c>
      <c r="E439" s="64" t="s">
        <v>69</v>
      </c>
      <c r="F439" s="65"/>
      <c r="G439" s="35" t="str">
        <f>IFERROR(VLOOKUP(B439,Listor!$A$6:$G$62,7,FALSE),"")</f>
        <v/>
      </c>
      <c r="H439" s="35" t="str">
        <f>IFERROR(VLOOKUP(B439,Listor!$H$6:$I$24,2,FALSE),"")</f>
        <v/>
      </c>
      <c r="I439" s="35" t="str">
        <f t="shared" si="9"/>
        <v/>
      </c>
      <c r="J439" s="35" t="str">
        <f t="array" ref="J439">IFERROR(INDEX(Listor!$M$6:$M$17,MATCH(Listor!J439&amp;Fossila!E439,Listor!$K$6:$K$17&amp;Listor!$L$6:$L$17,0)),"")</f>
        <v/>
      </c>
      <c r="K439" s="69"/>
    </row>
    <row r="440" spans="2:11" x14ac:dyDescent="0.25">
      <c r="B440" s="68" t="s">
        <v>68</v>
      </c>
      <c r="C440" s="80" t="str">
        <f>IFERROR(VLOOKUP(B440,Listor!$A$6:$B$62,2,FALSE),"")</f>
        <v/>
      </c>
      <c r="D440" s="80" t="str">
        <f>IFERROR(VLOOKUP(B440,Listor!$A$6:$C$62,3,FALSE),"")</f>
        <v/>
      </c>
      <c r="E440" s="64" t="s">
        <v>69</v>
      </c>
      <c r="F440" s="65"/>
      <c r="G440" s="35" t="str">
        <f>IFERROR(VLOOKUP(B440,Listor!$A$6:$G$62,7,FALSE),"")</f>
        <v/>
      </c>
      <c r="H440" s="35" t="str">
        <f>IFERROR(VLOOKUP(B440,Listor!$H$6:$I$24,2,FALSE),"")</f>
        <v/>
      </c>
      <c r="I440" s="35" t="str">
        <f t="shared" si="9"/>
        <v/>
      </c>
      <c r="J440" s="35" t="str">
        <f t="array" ref="J440">IFERROR(INDEX(Listor!$M$6:$M$17,MATCH(Listor!J440&amp;Fossila!E440,Listor!$K$6:$K$17&amp;Listor!$L$6:$L$17,0)),"")</f>
        <v/>
      </c>
      <c r="K440" s="69"/>
    </row>
    <row r="441" spans="2:11" x14ac:dyDescent="0.25">
      <c r="B441" s="68" t="s">
        <v>68</v>
      </c>
      <c r="C441" s="80" t="str">
        <f>IFERROR(VLOOKUP(B441,Listor!$A$6:$B$62,2,FALSE),"")</f>
        <v/>
      </c>
      <c r="D441" s="80" t="str">
        <f>IFERROR(VLOOKUP(B441,Listor!$A$6:$C$62,3,FALSE),"")</f>
        <v/>
      </c>
      <c r="E441" s="64" t="s">
        <v>69</v>
      </c>
      <c r="F441" s="65"/>
      <c r="G441" s="35" t="str">
        <f>IFERROR(VLOOKUP(B441,Listor!$A$6:$G$62,7,FALSE),"")</f>
        <v/>
      </c>
      <c r="H441" s="35" t="str">
        <f>IFERROR(VLOOKUP(B441,Listor!$H$6:$I$24,2,FALSE),"")</f>
        <v/>
      </c>
      <c r="I441" s="35" t="str">
        <f t="shared" si="9"/>
        <v/>
      </c>
      <c r="J441" s="35" t="str">
        <f t="array" ref="J441">IFERROR(INDEX(Listor!$M$6:$M$17,MATCH(Listor!J441&amp;Fossila!E441,Listor!$K$6:$K$17&amp;Listor!$L$6:$L$17,0)),"")</f>
        <v/>
      </c>
      <c r="K441" s="69"/>
    </row>
    <row r="442" spans="2:11" x14ac:dyDescent="0.25">
      <c r="B442" s="68" t="s">
        <v>68</v>
      </c>
      <c r="C442" s="80" t="str">
        <f>IFERROR(VLOOKUP(B442,Listor!$A$6:$B$62,2,FALSE),"")</f>
        <v/>
      </c>
      <c r="D442" s="80" t="str">
        <f>IFERROR(VLOOKUP(B442,Listor!$A$6:$C$62,3,FALSE),"")</f>
        <v/>
      </c>
      <c r="E442" s="64" t="s">
        <v>69</v>
      </c>
      <c r="F442" s="65"/>
      <c r="G442" s="35" t="str">
        <f>IFERROR(VLOOKUP(B442,Listor!$A$6:$G$62,7,FALSE),"")</f>
        <v/>
      </c>
      <c r="H442" s="35" t="str">
        <f>IFERROR(VLOOKUP(B442,Listor!$H$6:$I$24,2,FALSE),"")</f>
        <v/>
      </c>
      <c r="I442" s="35" t="str">
        <f t="shared" si="9"/>
        <v/>
      </c>
      <c r="J442" s="35" t="str">
        <f t="array" ref="J442">IFERROR(INDEX(Listor!$M$6:$M$17,MATCH(Listor!J442&amp;Fossila!E442,Listor!$K$6:$K$17&amp;Listor!$L$6:$L$17,0)),"")</f>
        <v/>
      </c>
      <c r="K442" s="69"/>
    </row>
    <row r="443" spans="2:11" x14ac:dyDescent="0.25">
      <c r="B443" s="68" t="s">
        <v>68</v>
      </c>
      <c r="C443" s="80" t="str">
        <f>IFERROR(VLOOKUP(B443,Listor!$A$6:$B$62,2,FALSE),"")</f>
        <v/>
      </c>
      <c r="D443" s="80" t="str">
        <f>IFERROR(VLOOKUP(B443,Listor!$A$6:$C$62,3,FALSE),"")</f>
        <v/>
      </c>
      <c r="E443" s="64" t="s">
        <v>69</v>
      </c>
      <c r="F443" s="65"/>
      <c r="G443" s="35" t="str">
        <f>IFERROR(VLOOKUP(B443,Listor!$A$6:$G$62,7,FALSE),"")</f>
        <v/>
      </c>
      <c r="H443" s="35" t="str">
        <f>IFERROR(VLOOKUP(B443,Listor!$H$6:$I$24,2,FALSE),"")</f>
        <v/>
      </c>
      <c r="I443" s="35" t="str">
        <f t="shared" si="9"/>
        <v/>
      </c>
      <c r="J443" s="35" t="str">
        <f t="array" ref="J443">IFERROR(INDEX(Listor!$M$6:$M$17,MATCH(Listor!J443&amp;Fossila!E443,Listor!$K$6:$K$17&amp;Listor!$L$6:$L$17,0)),"")</f>
        <v/>
      </c>
      <c r="K443" s="69"/>
    </row>
    <row r="444" spans="2:11" x14ac:dyDescent="0.25">
      <c r="B444" s="68" t="s">
        <v>68</v>
      </c>
      <c r="C444" s="80" t="str">
        <f>IFERROR(VLOOKUP(B444,Listor!$A$6:$B$62,2,FALSE),"")</f>
        <v/>
      </c>
      <c r="D444" s="80" t="str">
        <f>IFERROR(VLOOKUP(B444,Listor!$A$6:$C$62,3,FALSE),"")</f>
        <v/>
      </c>
      <c r="E444" s="64" t="s">
        <v>69</v>
      </c>
      <c r="F444" s="65"/>
      <c r="G444" s="35" t="str">
        <f>IFERROR(VLOOKUP(B444,Listor!$A$6:$G$62,7,FALSE),"")</f>
        <v/>
      </c>
      <c r="H444" s="35" t="str">
        <f>IFERROR(VLOOKUP(B444,Listor!$H$6:$I$24,2,FALSE),"")</f>
        <v/>
      </c>
      <c r="I444" s="35" t="str">
        <f t="shared" si="9"/>
        <v/>
      </c>
      <c r="J444" s="35" t="str">
        <f t="array" ref="J444">IFERROR(INDEX(Listor!$M$6:$M$17,MATCH(Listor!J444&amp;Fossila!E444,Listor!$K$6:$K$17&amp;Listor!$L$6:$L$17,0)),"")</f>
        <v/>
      </c>
      <c r="K444" s="69"/>
    </row>
    <row r="445" spans="2:11" x14ac:dyDescent="0.25">
      <c r="B445" s="68" t="s">
        <v>68</v>
      </c>
      <c r="C445" s="80" t="str">
        <f>IFERROR(VLOOKUP(B445,Listor!$A$6:$B$62,2,FALSE),"")</f>
        <v/>
      </c>
      <c r="D445" s="80" t="str">
        <f>IFERROR(VLOOKUP(B445,Listor!$A$6:$C$62,3,FALSE),"")</f>
        <v/>
      </c>
      <c r="E445" s="64" t="s">
        <v>69</v>
      </c>
      <c r="F445" s="65"/>
      <c r="G445" s="35" t="str">
        <f>IFERROR(VLOOKUP(B445,Listor!$A$6:$G$62,7,FALSE),"")</f>
        <v/>
      </c>
      <c r="H445" s="35" t="str">
        <f>IFERROR(VLOOKUP(B445,Listor!$H$6:$I$24,2,FALSE),"")</f>
        <v/>
      </c>
      <c r="I445" s="35" t="str">
        <f t="shared" si="9"/>
        <v/>
      </c>
      <c r="J445" s="35" t="str">
        <f t="array" ref="J445">IFERROR(INDEX(Listor!$M$6:$M$17,MATCH(Listor!J445&amp;Fossila!E445,Listor!$K$6:$K$17&amp;Listor!$L$6:$L$17,0)),"")</f>
        <v/>
      </c>
      <c r="K445" s="69"/>
    </row>
    <row r="446" spans="2:11" x14ac:dyDescent="0.25">
      <c r="B446" s="68" t="s">
        <v>68</v>
      </c>
      <c r="C446" s="80" t="str">
        <f>IFERROR(VLOOKUP(B446,Listor!$A$6:$B$62,2,FALSE),"")</f>
        <v/>
      </c>
      <c r="D446" s="80" t="str">
        <f>IFERROR(VLOOKUP(B446,Listor!$A$6:$C$62,3,FALSE),"")</f>
        <v/>
      </c>
      <c r="E446" s="64" t="s">
        <v>69</v>
      </c>
      <c r="F446" s="65"/>
      <c r="G446" s="35" t="str">
        <f>IFERROR(VLOOKUP(B446,Listor!$A$6:$G$62,7,FALSE),"")</f>
        <v/>
      </c>
      <c r="H446" s="35" t="str">
        <f>IFERROR(VLOOKUP(B446,Listor!$H$6:$I$24,2,FALSE),"")</f>
        <v/>
      </c>
      <c r="I446" s="35" t="str">
        <f t="shared" si="9"/>
        <v/>
      </c>
      <c r="J446" s="35" t="str">
        <f t="array" ref="J446">IFERROR(INDEX(Listor!$M$6:$M$17,MATCH(Listor!J446&amp;Fossila!E446,Listor!$K$6:$K$17&amp;Listor!$L$6:$L$17,0)),"")</f>
        <v/>
      </c>
      <c r="K446" s="69"/>
    </row>
    <row r="447" spans="2:11" x14ac:dyDescent="0.25">
      <c r="B447" s="68" t="s">
        <v>68</v>
      </c>
      <c r="C447" s="80" t="str">
        <f>IFERROR(VLOOKUP(B447,Listor!$A$6:$B$62,2,FALSE),"")</f>
        <v/>
      </c>
      <c r="D447" s="80" t="str">
        <f>IFERROR(VLOOKUP(B447,Listor!$A$6:$C$62,3,FALSE),"")</f>
        <v/>
      </c>
      <c r="E447" s="64" t="s">
        <v>69</v>
      </c>
      <c r="F447" s="65"/>
      <c r="G447" s="35" t="str">
        <f>IFERROR(VLOOKUP(B447,Listor!$A$6:$G$62,7,FALSE),"")</f>
        <v/>
      </c>
      <c r="H447" s="35" t="str">
        <f>IFERROR(VLOOKUP(B447,Listor!$H$6:$I$24,2,FALSE),"")</f>
        <v/>
      </c>
      <c r="I447" s="35" t="str">
        <f t="shared" si="9"/>
        <v/>
      </c>
      <c r="J447" s="35" t="str">
        <f t="array" ref="J447">IFERROR(INDEX(Listor!$M$6:$M$17,MATCH(Listor!J447&amp;Fossila!E447,Listor!$K$6:$K$17&amp;Listor!$L$6:$L$17,0)),"")</f>
        <v/>
      </c>
      <c r="K447" s="69"/>
    </row>
    <row r="448" spans="2:11" x14ac:dyDescent="0.25">
      <c r="B448" s="68" t="s">
        <v>68</v>
      </c>
      <c r="C448" s="80" t="str">
        <f>IFERROR(VLOOKUP(B448,Listor!$A$6:$B$62,2,FALSE),"")</f>
        <v/>
      </c>
      <c r="D448" s="80" t="str">
        <f>IFERROR(VLOOKUP(B448,Listor!$A$6:$C$62,3,FALSE),"")</f>
        <v/>
      </c>
      <c r="E448" s="64" t="s">
        <v>69</v>
      </c>
      <c r="F448" s="65"/>
      <c r="G448" s="35" t="str">
        <f>IFERROR(VLOOKUP(B448,Listor!$A$6:$G$62,7,FALSE),"")</f>
        <v/>
      </c>
      <c r="H448" s="35" t="str">
        <f>IFERROR(VLOOKUP(B448,Listor!$H$6:$I$24,2,FALSE),"")</f>
        <v/>
      </c>
      <c r="I448" s="35" t="str">
        <f t="shared" si="9"/>
        <v/>
      </c>
      <c r="J448" s="35" t="str">
        <f t="array" ref="J448">IFERROR(INDEX(Listor!$M$6:$M$17,MATCH(Listor!J448&amp;Fossila!E448,Listor!$K$6:$K$17&amp;Listor!$L$6:$L$17,0)),"")</f>
        <v/>
      </c>
      <c r="K448" s="69"/>
    </row>
    <row r="449" spans="2:11" x14ac:dyDescent="0.25">
      <c r="B449" s="68" t="s">
        <v>68</v>
      </c>
      <c r="C449" s="80" t="str">
        <f>IFERROR(VLOOKUP(B449,Listor!$A$6:$B$62,2,FALSE),"")</f>
        <v/>
      </c>
      <c r="D449" s="80" t="str">
        <f>IFERROR(VLOOKUP(B449,Listor!$A$6:$C$62,3,FALSE),"")</f>
        <v/>
      </c>
      <c r="E449" s="64" t="s">
        <v>69</v>
      </c>
      <c r="F449" s="65"/>
      <c r="G449" s="35" t="str">
        <f>IFERROR(VLOOKUP(B449,Listor!$A$6:$G$62,7,FALSE),"")</f>
        <v/>
      </c>
      <c r="H449" s="35" t="str">
        <f>IFERROR(VLOOKUP(B449,Listor!$H$6:$I$24,2,FALSE),"")</f>
        <v/>
      </c>
      <c r="I449" s="35" t="str">
        <f t="shared" si="9"/>
        <v/>
      </c>
      <c r="J449" s="35" t="str">
        <f t="array" ref="J449">IFERROR(INDEX(Listor!$M$6:$M$17,MATCH(Listor!J449&amp;Fossila!E449,Listor!$K$6:$K$17&amp;Listor!$L$6:$L$17,0)),"")</f>
        <v/>
      </c>
      <c r="K449" s="69"/>
    </row>
    <row r="450" spans="2:11" x14ac:dyDescent="0.25">
      <c r="B450" s="68" t="s">
        <v>68</v>
      </c>
      <c r="C450" s="80" t="str">
        <f>IFERROR(VLOOKUP(B450,Listor!$A$6:$B$62,2,FALSE),"")</f>
        <v/>
      </c>
      <c r="D450" s="80" t="str">
        <f>IFERROR(VLOOKUP(B450,Listor!$A$6:$C$62,3,FALSE),"")</f>
        <v/>
      </c>
      <c r="E450" s="64" t="s">
        <v>69</v>
      </c>
      <c r="F450" s="65"/>
      <c r="G450" s="35" t="str">
        <f>IFERROR(VLOOKUP(B450,Listor!$A$6:$G$62,7,FALSE),"")</f>
        <v/>
      </c>
      <c r="H450" s="35" t="str">
        <f>IFERROR(VLOOKUP(B450,Listor!$H$6:$I$24,2,FALSE),"")</f>
        <v/>
      </c>
      <c r="I450" s="35" t="str">
        <f t="shared" si="9"/>
        <v/>
      </c>
      <c r="J450" s="35" t="str">
        <f t="array" ref="J450">IFERROR(INDEX(Listor!$M$6:$M$17,MATCH(Listor!J450&amp;Fossila!E450,Listor!$K$6:$K$17&amp;Listor!$L$6:$L$17,0)),"")</f>
        <v/>
      </c>
      <c r="K450" s="69"/>
    </row>
    <row r="451" spans="2:11" x14ac:dyDescent="0.25">
      <c r="B451" s="68" t="s">
        <v>68</v>
      </c>
      <c r="C451" s="80" t="str">
        <f>IFERROR(VLOOKUP(B451,Listor!$A$6:$B$62,2,FALSE),"")</f>
        <v/>
      </c>
      <c r="D451" s="80" t="str">
        <f>IFERROR(VLOOKUP(B451,Listor!$A$6:$C$62,3,FALSE),"")</f>
        <v/>
      </c>
      <c r="E451" s="64" t="s">
        <v>69</v>
      </c>
      <c r="F451" s="65"/>
      <c r="G451" s="35" t="str">
        <f>IFERROR(VLOOKUP(B451,Listor!$A$6:$G$62,7,FALSE),"")</f>
        <v/>
      </c>
      <c r="H451" s="35" t="str">
        <f>IFERROR(VLOOKUP(B451,Listor!$H$6:$I$24,2,FALSE),"")</f>
        <v/>
      </c>
      <c r="I451" s="35" t="str">
        <f t="shared" si="9"/>
        <v/>
      </c>
      <c r="J451" s="35" t="str">
        <f t="array" ref="J451">IFERROR(INDEX(Listor!$M$6:$M$17,MATCH(Listor!J451&amp;Fossila!E451,Listor!$K$6:$K$17&amp;Listor!$L$6:$L$17,0)),"")</f>
        <v/>
      </c>
      <c r="K451" s="69"/>
    </row>
    <row r="452" spans="2:11" x14ac:dyDescent="0.25">
      <c r="B452" s="68" t="s">
        <v>68</v>
      </c>
      <c r="C452" s="80" t="str">
        <f>IFERROR(VLOOKUP(B452,Listor!$A$6:$B$62,2,FALSE),"")</f>
        <v/>
      </c>
      <c r="D452" s="80" t="str">
        <f>IFERROR(VLOOKUP(B452,Listor!$A$6:$C$62,3,FALSE),"")</f>
        <v/>
      </c>
      <c r="E452" s="64" t="s">
        <v>69</v>
      </c>
      <c r="F452" s="65"/>
      <c r="G452" s="35" t="str">
        <f>IFERROR(VLOOKUP(B452,Listor!$A$6:$G$62,7,FALSE),"")</f>
        <v/>
      </c>
      <c r="H452" s="35" t="str">
        <f>IFERROR(VLOOKUP(B452,Listor!$H$6:$I$24,2,FALSE),"")</f>
        <v/>
      </c>
      <c r="I452" s="35" t="str">
        <f t="shared" si="9"/>
        <v/>
      </c>
      <c r="J452" s="35" t="str">
        <f t="array" ref="J452">IFERROR(INDEX(Listor!$M$6:$M$17,MATCH(Listor!J452&amp;Fossila!E452,Listor!$K$6:$K$17&amp;Listor!$L$6:$L$17,0)),"")</f>
        <v/>
      </c>
      <c r="K452" s="69"/>
    </row>
    <row r="453" spans="2:11" x14ac:dyDescent="0.25">
      <c r="B453" s="68" t="s">
        <v>68</v>
      </c>
      <c r="C453" s="80" t="str">
        <f>IFERROR(VLOOKUP(B453,Listor!$A$6:$B$62,2,FALSE),"")</f>
        <v/>
      </c>
      <c r="D453" s="80" t="str">
        <f>IFERROR(VLOOKUP(B453,Listor!$A$6:$C$62,3,FALSE),"")</f>
        <v/>
      </c>
      <c r="E453" s="64" t="s">
        <v>69</v>
      </c>
      <c r="F453" s="65"/>
      <c r="G453" s="35" t="str">
        <f>IFERROR(VLOOKUP(B453,Listor!$A$6:$G$62,7,FALSE),"")</f>
        <v/>
      </c>
      <c r="H453" s="35" t="str">
        <f>IFERROR(VLOOKUP(B453,Listor!$H$6:$I$24,2,FALSE),"")</f>
        <v/>
      </c>
      <c r="I453" s="35" t="str">
        <f t="shared" si="9"/>
        <v/>
      </c>
      <c r="J453" s="35" t="str">
        <f t="array" ref="J453">IFERROR(INDEX(Listor!$M$6:$M$17,MATCH(Listor!J453&amp;Fossila!E453,Listor!$K$6:$K$17&amp;Listor!$L$6:$L$17,0)),"")</f>
        <v/>
      </c>
      <c r="K453" s="69"/>
    </row>
    <row r="454" spans="2:11" x14ac:dyDescent="0.25">
      <c r="B454" s="68" t="s">
        <v>68</v>
      </c>
      <c r="C454" s="80" t="str">
        <f>IFERROR(VLOOKUP(B454,Listor!$A$6:$B$62,2,FALSE),"")</f>
        <v/>
      </c>
      <c r="D454" s="80" t="str">
        <f>IFERROR(VLOOKUP(B454,Listor!$A$6:$C$62,3,FALSE),"")</f>
        <v/>
      </c>
      <c r="E454" s="64" t="s">
        <v>69</v>
      </c>
      <c r="F454" s="65"/>
      <c r="G454" s="35" t="str">
        <f>IFERROR(VLOOKUP(B454,Listor!$A$6:$G$62,7,FALSE),"")</f>
        <v/>
      </c>
      <c r="H454" s="35" t="str">
        <f>IFERROR(VLOOKUP(B454,Listor!$H$6:$I$24,2,FALSE),"")</f>
        <v/>
      </c>
      <c r="I454" s="35" t="str">
        <f t="shared" si="9"/>
        <v/>
      </c>
      <c r="J454" s="35" t="str">
        <f t="array" ref="J454">IFERROR(INDEX(Listor!$M$6:$M$17,MATCH(Listor!J454&amp;Fossila!E454,Listor!$K$6:$K$17&amp;Listor!$L$6:$L$17,0)),"")</f>
        <v/>
      </c>
      <c r="K454" s="69"/>
    </row>
    <row r="455" spans="2:11" x14ac:dyDescent="0.25">
      <c r="B455" s="68" t="s">
        <v>68</v>
      </c>
      <c r="C455" s="80" t="str">
        <f>IFERROR(VLOOKUP(B455,Listor!$A$6:$B$62,2,FALSE),"")</f>
        <v/>
      </c>
      <c r="D455" s="80" t="str">
        <f>IFERROR(VLOOKUP(B455,Listor!$A$6:$C$62,3,FALSE),"")</f>
        <v/>
      </c>
      <c r="E455" s="64" t="s">
        <v>69</v>
      </c>
      <c r="F455" s="65"/>
      <c r="G455" s="35" t="str">
        <f>IFERROR(VLOOKUP(B455,Listor!$A$6:$G$62,7,FALSE),"")</f>
        <v/>
      </c>
      <c r="H455" s="35" t="str">
        <f>IFERROR(VLOOKUP(B455,Listor!$H$6:$I$24,2,FALSE),"")</f>
        <v/>
      </c>
      <c r="I455" s="35" t="str">
        <f t="shared" si="9"/>
        <v/>
      </c>
      <c r="J455" s="35" t="str">
        <f t="array" ref="J455">IFERROR(INDEX(Listor!$M$6:$M$17,MATCH(Listor!J455&amp;Fossila!E455,Listor!$K$6:$K$17&amp;Listor!$L$6:$L$17,0)),"")</f>
        <v/>
      </c>
      <c r="K455" s="69"/>
    </row>
    <row r="456" spans="2:11" x14ac:dyDescent="0.25">
      <c r="B456" s="68" t="s">
        <v>68</v>
      </c>
      <c r="C456" s="80" t="str">
        <f>IFERROR(VLOOKUP(B456,Listor!$A$6:$B$62,2,FALSE),"")</f>
        <v/>
      </c>
      <c r="D456" s="80" t="str">
        <f>IFERROR(VLOOKUP(B456,Listor!$A$6:$C$62,3,FALSE),"")</f>
        <v/>
      </c>
      <c r="E456" s="64" t="s">
        <v>69</v>
      </c>
      <c r="F456" s="65"/>
      <c r="G456" s="35" t="str">
        <f>IFERROR(VLOOKUP(B456,Listor!$A$6:$G$62,7,FALSE),"")</f>
        <v/>
      </c>
      <c r="H456" s="35" t="str">
        <f>IFERROR(VLOOKUP(B456,Listor!$H$6:$I$24,2,FALSE),"")</f>
        <v/>
      </c>
      <c r="I456" s="35" t="str">
        <f t="shared" si="9"/>
        <v/>
      </c>
      <c r="J456" s="35" t="str">
        <f t="array" ref="J456">IFERROR(INDEX(Listor!$M$6:$M$17,MATCH(Listor!J456&amp;Fossila!E456,Listor!$K$6:$K$17&amp;Listor!$L$6:$L$17,0)),"")</f>
        <v/>
      </c>
      <c r="K456" s="69"/>
    </row>
    <row r="457" spans="2:11" x14ac:dyDescent="0.25">
      <c r="B457" s="68" t="s">
        <v>68</v>
      </c>
      <c r="C457" s="80" t="str">
        <f>IFERROR(VLOOKUP(B457,Listor!$A$6:$B$62,2,FALSE),"")</f>
        <v/>
      </c>
      <c r="D457" s="80" t="str">
        <f>IFERROR(VLOOKUP(B457,Listor!$A$6:$C$62,3,FALSE),"")</f>
        <v/>
      </c>
      <c r="E457" s="64" t="s">
        <v>69</v>
      </c>
      <c r="F457" s="65"/>
      <c r="G457" s="35" t="str">
        <f>IFERROR(VLOOKUP(B457,Listor!$A$6:$G$62,7,FALSE),"")</f>
        <v/>
      </c>
      <c r="H457" s="35" t="str">
        <f>IFERROR(VLOOKUP(B457,Listor!$H$6:$I$24,2,FALSE),"")</f>
        <v/>
      </c>
      <c r="I457" s="35" t="str">
        <f t="shared" si="9"/>
        <v/>
      </c>
      <c r="J457" s="35" t="str">
        <f t="array" ref="J457">IFERROR(INDEX(Listor!$M$6:$M$17,MATCH(Listor!J457&amp;Fossila!E457,Listor!$K$6:$K$17&amp;Listor!$L$6:$L$17,0)),"")</f>
        <v/>
      </c>
      <c r="K457" s="69"/>
    </row>
    <row r="458" spans="2:11" x14ac:dyDescent="0.25">
      <c r="B458" s="68" t="s">
        <v>68</v>
      </c>
      <c r="C458" s="80" t="str">
        <f>IFERROR(VLOOKUP(B458,Listor!$A$6:$B$62,2,FALSE),"")</f>
        <v/>
      </c>
      <c r="D458" s="80" t="str">
        <f>IFERROR(VLOOKUP(B458,Listor!$A$6:$C$62,3,FALSE),"")</f>
        <v/>
      </c>
      <c r="E458" s="64" t="s">
        <v>69</v>
      </c>
      <c r="F458" s="65"/>
      <c r="G458" s="35" t="str">
        <f>IFERROR(VLOOKUP(B458,Listor!$A$6:$G$62,7,FALSE),"")</f>
        <v/>
      </c>
      <c r="H458" s="35" t="str">
        <f>IFERROR(VLOOKUP(B458,Listor!$H$6:$I$24,2,FALSE),"")</f>
        <v/>
      </c>
      <c r="I458" s="35" t="str">
        <f t="shared" si="9"/>
        <v/>
      </c>
      <c r="J458" s="35" t="str">
        <f t="array" ref="J458">IFERROR(INDEX(Listor!$M$6:$M$17,MATCH(Listor!J458&amp;Fossila!E458,Listor!$K$6:$K$17&amp;Listor!$L$6:$L$17,0)),"")</f>
        <v/>
      </c>
      <c r="K458" s="69"/>
    </row>
    <row r="459" spans="2:11" x14ac:dyDescent="0.25">
      <c r="B459" s="68" t="s">
        <v>68</v>
      </c>
      <c r="C459" s="80" t="str">
        <f>IFERROR(VLOOKUP(B459,Listor!$A$6:$B$62,2,FALSE),"")</f>
        <v/>
      </c>
      <c r="D459" s="80" t="str">
        <f>IFERROR(VLOOKUP(B459,Listor!$A$6:$C$62,3,FALSE),"")</f>
        <v/>
      </c>
      <c r="E459" s="64" t="s">
        <v>69</v>
      </c>
      <c r="F459" s="65"/>
      <c r="G459" s="35" t="str">
        <f>IFERROR(VLOOKUP(B459,Listor!$A$6:$G$62,7,FALSE),"")</f>
        <v/>
      </c>
      <c r="H459" s="35" t="str">
        <f>IFERROR(VLOOKUP(B459,Listor!$H$6:$I$24,2,FALSE),"")</f>
        <v/>
      </c>
      <c r="I459" s="35" t="str">
        <f t="shared" si="9"/>
        <v/>
      </c>
      <c r="J459" s="35" t="str">
        <f t="array" ref="J459">IFERROR(INDEX(Listor!$M$6:$M$17,MATCH(Listor!J459&amp;Fossila!E459,Listor!$K$6:$K$17&amp;Listor!$L$6:$L$17,0)),"")</f>
        <v/>
      </c>
      <c r="K459" s="69"/>
    </row>
    <row r="460" spans="2:11" x14ac:dyDescent="0.25">
      <c r="B460" s="68" t="s">
        <v>68</v>
      </c>
      <c r="C460" s="80" t="str">
        <f>IFERROR(VLOOKUP(B460,Listor!$A$6:$B$62,2,FALSE),"")</f>
        <v/>
      </c>
      <c r="D460" s="80" t="str">
        <f>IFERROR(VLOOKUP(B460,Listor!$A$6:$C$62,3,FALSE),"")</f>
        <v/>
      </c>
      <c r="E460" s="64" t="s">
        <v>69</v>
      </c>
      <c r="F460" s="65"/>
      <c r="G460" s="35" t="str">
        <f>IFERROR(VLOOKUP(B460,Listor!$A$6:$G$62,7,FALSE),"")</f>
        <v/>
      </c>
      <c r="H460" s="35" t="str">
        <f>IFERROR(VLOOKUP(B460,Listor!$H$6:$I$24,2,FALSE),"")</f>
        <v/>
      </c>
      <c r="I460" s="35" t="str">
        <f t="shared" si="9"/>
        <v/>
      </c>
      <c r="J460" s="35" t="str">
        <f t="array" ref="J460">IFERROR(INDEX(Listor!$M$6:$M$17,MATCH(Listor!J460&amp;Fossila!E460,Listor!$K$6:$K$17&amp;Listor!$L$6:$L$17,0)),"")</f>
        <v/>
      </c>
      <c r="K460" s="69"/>
    </row>
    <row r="461" spans="2:11" x14ac:dyDescent="0.25">
      <c r="B461" s="68" t="s">
        <v>68</v>
      </c>
      <c r="C461" s="80" t="str">
        <f>IFERROR(VLOOKUP(B461,Listor!$A$6:$B$62,2,FALSE),"")</f>
        <v/>
      </c>
      <c r="D461" s="80" t="str">
        <f>IFERROR(VLOOKUP(B461,Listor!$A$6:$C$62,3,FALSE),"")</f>
        <v/>
      </c>
      <c r="E461" s="64" t="s">
        <v>69</v>
      </c>
      <c r="F461" s="65"/>
      <c r="G461" s="35" t="str">
        <f>IFERROR(VLOOKUP(B461,Listor!$A$6:$G$62,7,FALSE),"")</f>
        <v/>
      </c>
      <c r="H461" s="35" t="str">
        <f>IFERROR(VLOOKUP(B461,Listor!$H$6:$I$24,2,FALSE),"")</f>
        <v/>
      </c>
      <c r="I461" s="35" t="str">
        <f t="shared" ref="I461:I524" si="10">IFERROR(H461*F461,"")</f>
        <v/>
      </c>
      <c r="J461" s="35" t="str">
        <f t="array" ref="J461">IFERROR(INDEX(Listor!$M$6:$M$17,MATCH(Listor!J461&amp;Fossila!E461,Listor!$K$6:$K$17&amp;Listor!$L$6:$L$17,0)),"")</f>
        <v/>
      </c>
      <c r="K461" s="69"/>
    </row>
    <row r="462" spans="2:11" x14ac:dyDescent="0.25">
      <c r="B462" s="68" t="s">
        <v>68</v>
      </c>
      <c r="C462" s="80" t="str">
        <f>IFERROR(VLOOKUP(B462,Listor!$A$6:$B$62,2,FALSE),"")</f>
        <v/>
      </c>
      <c r="D462" s="80" t="str">
        <f>IFERROR(VLOOKUP(B462,Listor!$A$6:$C$62,3,FALSE),"")</f>
        <v/>
      </c>
      <c r="E462" s="64" t="s">
        <v>69</v>
      </c>
      <c r="F462" s="65"/>
      <c r="G462" s="35" t="str">
        <f>IFERROR(VLOOKUP(B462,Listor!$A$6:$G$62,7,FALSE),"")</f>
        <v/>
      </c>
      <c r="H462" s="35" t="str">
        <f>IFERROR(VLOOKUP(B462,Listor!$H$6:$I$24,2,FALSE),"")</f>
        <v/>
      </c>
      <c r="I462" s="35" t="str">
        <f t="shared" si="10"/>
        <v/>
      </c>
      <c r="J462" s="35" t="str">
        <f t="array" ref="J462">IFERROR(INDEX(Listor!$M$6:$M$17,MATCH(Listor!J462&amp;Fossila!E462,Listor!$K$6:$K$17&amp;Listor!$L$6:$L$17,0)),"")</f>
        <v/>
      </c>
      <c r="K462" s="69"/>
    </row>
    <row r="463" spans="2:11" x14ac:dyDescent="0.25">
      <c r="B463" s="68" t="s">
        <v>68</v>
      </c>
      <c r="C463" s="80" t="str">
        <f>IFERROR(VLOOKUP(B463,Listor!$A$6:$B$62,2,FALSE),"")</f>
        <v/>
      </c>
      <c r="D463" s="80" t="str">
        <f>IFERROR(VLOOKUP(B463,Listor!$A$6:$C$62,3,FALSE),"")</f>
        <v/>
      </c>
      <c r="E463" s="64" t="s">
        <v>69</v>
      </c>
      <c r="F463" s="65"/>
      <c r="G463" s="35" t="str">
        <f>IFERROR(VLOOKUP(B463,Listor!$A$6:$G$62,7,FALSE),"")</f>
        <v/>
      </c>
      <c r="H463" s="35" t="str">
        <f>IFERROR(VLOOKUP(B463,Listor!$H$6:$I$24,2,FALSE),"")</f>
        <v/>
      </c>
      <c r="I463" s="35" t="str">
        <f t="shared" si="10"/>
        <v/>
      </c>
      <c r="J463" s="35" t="str">
        <f t="array" ref="J463">IFERROR(INDEX(Listor!$M$6:$M$17,MATCH(Listor!J463&amp;Fossila!E463,Listor!$K$6:$K$17&amp;Listor!$L$6:$L$17,0)),"")</f>
        <v/>
      </c>
      <c r="K463" s="69"/>
    </row>
    <row r="464" spans="2:11" x14ac:dyDescent="0.25">
      <c r="B464" s="68" t="s">
        <v>68</v>
      </c>
      <c r="C464" s="80" t="str">
        <f>IFERROR(VLOOKUP(B464,Listor!$A$6:$B$62,2,FALSE),"")</f>
        <v/>
      </c>
      <c r="D464" s="80" t="str">
        <f>IFERROR(VLOOKUP(B464,Listor!$A$6:$C$62,3,FALSE),"")</f>
        <v/>
      </c>
      <c r="E464" s="64" t="s">
        <v>69</v>
      </c>
      <c r="F464" s="65"/>
      <c r="G464" s="35" t="str">
        <f>IFERROR(VLOOKUP(B464,Listor!$A$6:$G$62,7,FALSE),"")</f>
        <v/>
      </c>
      <c r="H464" s="35" t="str">
        <f>IFERROR(VLOOKUP(B464,Listor!$H$6:$I$24,2,FALSE),"")</f>
        <v/>
      </c>
      <c r="I464" s="35" t="str">
        <f t="shared" si="10"/>
        <v/>
      </c>
      <c r="J464" s="35" t="str">
        <f t="array" ref="J464">IFERROR(INDEX(Listor!$M$6:$M$17,MATCH(Listor!J464&amp;Fossila!E464,Listor!$K$6:$K$17&amp;Listor!$L$6:$L$17,0)),"")</f>
        <v/>
      </c>
      <c r="K464" s="69"/>
    </row>
    <row r="465" spans="2:11" x14ac:dyDescent="0.25">
      <c r="B465" s="68" t="s">
        <v>68</v>
      </c>
      <c r="C465" s="80" t="str">
        <f>IFERROR(VLOOKUP(B465,Listor!$A$6:$B$62,2,FALSE),"")</f>
        <v/>
      </c>
      <c r="D465" s="80" t="str">
        <f>IFERROR(VLOOKUP(B465,Listor!$A$6:$C$62,3,FALSE),"")</f>
        <v/>
      </c>
      <c r="E465" s="64" t="s">
        <v>69</v>
      </c>
      <c r="F465" s="65"/>
      <c r="G465" s="35" t="str">
        <f>IFERROR(VLOOKUP(B465,Listor!$A$6:$G$62,7,FALSE),"")</f>
        <v/>
      </c>
      <c r="H465" s="35" t="str">
        <f>IFERROR(VLOOKUP(B465,Listor!$H$6:$I$24,2,FALSE),"")</f>
        <v/>
      </c>
      <c r="I465" s="35" t="str">
        <f t="shared" si="10"/>
        <v/>
      </c>
      <c r="J465" s="35" t="str">
        <f t="array" ref="J465">IFERROR(INDEX(Listor!$M$6:$M$17,MATCH(Listor!J465&amp;Fossila!E465,Listor!$K$6:$K$17&amp;Listor!$L$6:$L$17,0)),"")</f>
        <v/>
      </c>
      <c r="K465" s="69"/>
    </row>
    <row r="466" spans="2:11" x14ac:dyDescent="0.25">
      <c r="B466" s="68" t="s">
        <v>68</v>
      </c>
      <c r="C466" s="80" t="str">
        <f>IFERROR(VLOOKUP(B466,Listor!$A$6:$B$62,2,FALSE),"")</f>
        <v/>
      </c>
      <c r="D466" s="80" t="str">
        <f>IFERROR(VLOOKUP(B466,Listor!$A$6:$C$62,3,FALSE),"")</f>
        <v/>
      </c>
      <c r="E466" s="64" t="s">
        <v>69</v>
      </c>
      <c r="F466" s="65"/>
      <c r="G466" s="35" t="str">
        <f>IFERROR(VLOOKUP(B466,Listor!$A$6:$G$62,7,FALSE),"")</f>
        <v/>
      </c>
      <c r="H466" s="35" t="str">
        <f>IFERROR(VLOOKUP(B466,Listor!$H$6:$I$24,2,FALSE),"")</f>
        <v/>
      </c>
      <c r="I466" s="35" t="str">
        <f t="shared" si="10"/>
        <v/>
      </c>
      <c r="J466" s="35" t="str">
        <f t="array" ref="J466">IFERROR(INDEX(Listor!$M$6:$M$17,MATCH(Listor!J466&amp;Fossila!E466,Listor!$K$6:$K$17&amp;Listor!$L$6:$L$17,0)),"")</f>
        <v/>
      </c>
      <c r="K466" s="69"/>
    </row>
    <row r="467" spans="2:11" x14ac:dyDescent="0.25">
      <c r="B467" s="68" t="s">
        <v>68</v>
      </c>
      <c r="C467" s="80" t="str">
        <f>IFERROR(VLOOKUP(B467,Listor!$A$6:$B$62,2,FALSE),"")</f>
        <v/>
      </c>
      <c r="D467" s="80" t="str">
        <f>IFERROR(VLOOKUP(B467,Listor!$A$6:$C$62,3,FALSE),"")</f>
        <v/>
      </c>
      <c r="E467" s="64" t="s">
        <v>69</v>
      </c>
      <c r="F467" s="65"/>
      <c r="G467" s="35" t="str">
        <f>IFERROR(VLOOKUP(B467,Listor!$A$6:$G$62,7,FALSE),"")</f>
        <v/>
      </c>
      <c r="H467" s="35" t="str">
        <f>IFERROR(VLOOKUP(B467,Listor!$H$6:$I$24,2,FALSE),"")</f>
        <v/>
      </c>
      <c r="I467" s="35" t="str">
        <f t="shared" si="10"/>
        <v/>
      </c>
      <c r="J467" s="35" t="str">
        <f t="array" ref="J467">IFERROR(INDEX(Listor!$M$6:$M$17,MATCH(Listor!J467&amp;Fossila!E467,Listor!$K$6:$K$17&amp;Listor!$L$6:$L$17,0)),"")</f>
        <v/>
      </c>
      <c r="K467" s="69"/>
    </row>
    <row r="468" spans="2:11" x14ac:dyDescent="0.25">
      <c r="B468" s="68" t="s">
        <v>68</v>
      </c>
      <c r="C468" s="80" t="str">
        <f>IFERROR(VLOOKUP(B468,Listor!$A$6:$B$62,2,FALSE),"")</f>
        <v/>
      </c>
      <c r="D468" s="80" t="str">
        <f>IFERROR(VLOOKUP(B468,Listor!$A$6:$C$62,3,FALSE),"")</f>
        <v/>
      </c>
      <c r="E468" s="64" t="s">
        <v>69</v>
      </c>
      <c r="F468" s="65"/>
      <c r="G468" s="35" t="str">
        <f>IFERROR(VLOOKUP(B468,Listor!$A$6:$G$62,7,FALSE),"")</f>
        <v/>
      </c>
      <c r="H468" s="35" t="str">
        <f>IFERROR(VLOOKUP(B468,Listor!$H$6:$I$24,2,FALSE),"")</f>
        <v/>
      </c>
      <c r="I468" s="35" t="str">
        <f t="shared" si="10"/>
        <v/>
      </c>
      <c r="J468" s="35" t="str">
        <f t="array" ref="J468">IFERROR(INDEX(Listor!$M$6:$M$17,MATCH(Listor!J468&amp;Fossila!E468,Listor!$K$6:$K$17&amp;Listor!$L$6:$L$17,0)),"")</f>
        <v/>
      </c>
      <c r="K468" s="69"/>
    </row>
    <row r="469" spans="2:11" x14ac:dyDescent="0.25">
      <c r="B469" s="68" t="s">
        <v>68</v>
      </c>
      <c r="C469" s="80" t="str">
        <f>IFERROR(VLOOKUP(B469,Listor!$A$6:$B$62,2,FALSE),"")</f>
        <v/>
      </c>
      <c r="D469" s="80" t="str">
        <f>IFERROR(VLOOKUP(B469,Listor!$A$6:$C$62,3,FALSE),"")</f>
        <v/>
      </c>
      <c r="E469" s="64" t="s">
        <v>69</v>
      </c>
      <c r="F469" s="65"/>
      <c r="G469" s="35" t="str">
        <f>IFERROR(VLOOKUP(B469,Listor!$A$6:$G$62,7,FALSE),"")</f>
        <v/>
      </c>
      <c r="H469" s="35" t="str">
        <f>IFERROR(VLOOKUP(B469,Listor!$H$6:$I$24,2,FALSE),"")</f>
        <v/>
      </c>
      <c r="I469" s="35" t="str">
        <f t="shared" si="10"/>
        <v/>
      </c>
      <c r="J469" s="35" t="str">
        <f t="array" ref="J469">IFERROR(INDEX(Listor!$M$6:$M$17,MATCH(Listor!J469&amp;Fossila!E469,Listor!$K$6:$K$17&amp;Listor!$L$6:$L$17,0)),"")</f>
        <v/>
      </c>
      <c r="K469" s="69"/>
    </row>
    <row r="470" spans="2:11" x14ac:dyDescent="0.25">
      <c r="B470" s="68" t="s">
        <v>68</v>
      </c>
      <c r="C470" s="80" t="str">
        <f>IFERROR(VLOOKUP(B470,Listor!$A$6:$B$62,2,FALSE),"")</f>
        <v/>
      </c>
      <c r="D470" s="80" t="str">
        <f>IFERROR(VLOOKUP(B470,Listor!$A$6:$C$62,3,FALSE),"")</f>
        <v/>
      </c>
      <c r="E470" s="64" t="s">
        <v>69</v>
      </c>
      <c r="F470" s="65"/>
      <c r="G470" s="35" t="str">
        <f>IFERROR(VLOOKUP(B470,Listor!$A$6:$G$62,7,FALSE),"")</f>
        <v/>
      </c>
      <c r="H470" s="35" t="str">
        <f>IFERROR(VLOOKUP(B470,Listor!$H$6:$I$24,2,FALSE),"")</f>
        <v/>
      </c>
      <c r="I470" s="35" t="str">
        <f t="shared" si="10"/>
        <v/>
      </c>
      <c r="J470" s="35" t="str">
        <f t="array" ref="J470">IFERROR(INDEX(Listor!$M$6:$M$17,MATCH(Listor!J470&amp;Fossila!E470,Listor!$K$6:$K$17&amp;Listor!$L$6:$L$17,0)),"")</f>
        <v/>
      </c>
      <c r="K470" s="69"/>
    </row>
    <row r="471" spans="2:11" x14ac:dyDescent="0.25">
      <c r="B471" s="68" t="s">
        <v>68</v>
      </c>
      <c r="C471" s="80" t="str">
        <f>IFERROR(VLOOKUP(B471,Listor!$A$6:$B$62,2,FALSE),"")</f>
        <v/>
      </c>
      <c r="D471" s="80" t="str">
        <f>IFERROR(VLOOKUP(B471,Listor!$A$6:$C$62,3,FALSE),"")</f>
        <v/>
      </c>
      <c r="E471" s="64" t="s">
        <v>69</v>
      </c>
      <c r="F471" s="65"/>
      <c r="G471" s="35" t="str">
        <f>IFERROR(VLOOKUP(B471,Listor!$A$6:$G$62,7,FALSE),"")</f>
        <v/>
      </c>
      <c r="H471" s="35" t="str">
        <f>IFERROR(VLOOKUP(B471,Listor!$H$6:$I$24,2,FALSE),"")</f>
        <v/>
      </c>
      <c r="I471" s="35" t="str">
        <f t="shared" si="10"/>
        <v/>
      </c>
      <c r="J471" s="35" t="str">
        <f t="array" ref="J471">IFERROR(INDEX(Listor!$M$6:$M$17,MATCH(Listor!J471&amp;Fossila!E471,Listor!$K$6:$K$17&amp;Listor!$L$6:$L$17,0)),"")</f>
        <v/>
      </c>
      <c r="K471" s="69"/>
    </row>
    <row r="472" spans="2:11" x14ac:dyDescent="0.25">
      <c r="B472" s="68" t="s">
        <v>68</v>
      </c>
      <c r="C472" s="80" t="str">
        <f>IFERROR(VLOOKUP(B472,Listor!$A$6:$B$62,2,FALSE),"")</f>
        <v/>
      </c>
      <c r="D472" s="80" t="str">
        <f>IFERROR(VLOOKUP(B472,Listor!$A$6:$C$62,3,FALSE),"")</f>
        <v/>
      </c>
      <c r="E472" s="64" t="s">
        <v>69</v>
      </c>
      <c r="F472" s="65"/>
      <c r="G472" s="35" t="str">
        <f>IFERROR(VLOOKUP(B472,Listor!$A$6:$G$62,7,FALSE),"")</f>
        <v/>
      </c>
      <c r="H472" s="35" t="str">
        <f>IFERROR(VLOOKUP(B472,Listor!$H$6:$I$24,2,FALSE),"")</f>
        <v/>
      </c>
      <c r="I472" s="35" t="str">
        <f t="shared" si="10"/>
        <v/>
      </c>
      <c r="J472" s="35" t="str">
        <f t="array" ref="J472">IFERROR(INDEX(Listor!$M$6:$M$17,MATCH(Listor!J472&amp;Fossila!E472,Listor!$K$6:$K$17&amp;Listor!$L$6:$L$17,0)),"")</f>
        <v/>
      </c>
      <c r="K472" s="69"/>
    </row>
    <row r="473" spans="2:11" x14ac:dyDescent="0.25">
      <c r="B473" s="68" t="s">
        <v>68</v>
      </c>
      <c r="C473" s="80" t="str">
        <f>IFERROR(VLOOKUP(B473,Listor!$A$6:$B$62,2,FALSE),"")</f>
        <v/>
      </c>
      <c r="D473" s="80" t="str">
        <f>IFERROR(VLOOKUP(B473,Listor!$A$6:$C$62,3,FALSE),"")</f>
        <v/>
      </c>
      <c r="E473" s="64" t="s">
        <v>69</v>
      </c>
      <c r="F473" s="65"/>
      <c r="G473" s="35" t="str">
        <f>IFERROR(VLOOKUP(B473,Listor!$A$6:$G$62,7,FALSE),"")</f>
        <v/>
      </c>
      <c r="H473" s="35" t="str">
        <f>IFERROR(VLOOKUP(B473,Listor!$H$6:$I$24,2,FALSE),"")</f>
        <v/>
      </c>
      <c r="I473" s="35" t="str">
        <f t="shared" si="10"/>
        <v/>
      </c>
      <c r="J473" s="35" t="str">
        <f t="array" ref="J473">IFERROR(INDEX(Listor!$M$6:$M$17,MATCH(Listor!J473&amp;Fossila!E473,Listor!$K$6:$K$17&amp;Listor!$L$6:$L$17,0)),"")</f>
        <v/>
      </c>
      <c r="K473" s="69"/>
    </row>
    <row r="474" spans="2:11" x14ac:dyDescent="0.25">
      <c r="B474" s="68" t="s">
        <v>68</v>
      </c>
      <c r="C474" s="80" t="str">
        <f>IFERROR(VLOOKUP(B474,Listor!$A$6:$B$62,2,FALSE),"")</f>
        <v/>
      </c>
      <c r="D474" s="80" t="str">
        <f>IFERROR(VLOOKUP(B474,Listor!$A$6:$C$62,3,FALSE),"")</f>
        <v/>
      </c>
      <c r="E474" s="64" t="s">
        <v>69</v>
      </c>
      <c r="F474" s="65"/>
      <c r="G474" s="35" t="str">
        <f>IFERROR(VLOOKUP(B474,Listor!$A$6:$G$62,7,FALSE),"")</f>
        <v/>
      </c>
      <c r="H474" s="35" t="str">
        <f>IFERROR(VLOOKUP(B474,Listor!$H$6:$I$24,2,FALSE),"")</f>
        <v/>
      </c>
      <c r="I474" s="35" t="str">
        <f t="shared" si="10"/>
        <v/>
      </c>
      <c r="J474" s="35" t="str">
        <f t="array" ref="J474">IFERROR(INDEX(Listor!$M$6:$M$17,MATCH(Listor!J474&amp;Fossila!E474,Listor!$K$6:$K$17&amp;Listor!$L$6:$L$17,0)),"")</f>
        <v/>
      </c>
      <c r="K474" s="69"/>
    </row>
    <row r="475" spans="2:11" x14ac:dyDescent="0.25">
      <c r="B475" s="68" t="s">
        <v>68</v>
      </c>
      <c r="C475" s="80" t="str">
        <f>IFERROR(VLOOKUP(B475,Listor!$A$6:$B$62,2,FALSE),"")</f>
        <v/>
      </c>
      <c r="D475" s="80" t="str">
        <f>IFERROR(VLOOKUP(B475,Listor!$A$6:$C$62,3,FALSE),"")</f>
        <v/>
      </c>
      <c r="E475" s="64" t="s">
        <v>69</v>
      </c>
      <c r="F475" s="65"/>
      <c r="G475" s="35" t="str">
        <f>IFERROR(VLOOKUP(B475,Listor!$A$6:$G$62,7,FALSE),"")</f>
        <v/>
      </c>
      <c r="H475" s="35" t="str">
        <f>IFERROR(VLOOKUP(B475,Listor!$H$6:$I$24,2,FALSE),"")</f>
        <v/>
      </c>
      <c r="I475" s="35" t="str">
        <f t="shared" si="10"/>
        <v/>
      </c>
      <c r="J475" s="35" t="str">
        <f t="array" ref="J475">IFERROR(INDEX(Listor!$M$6:$M$17,MATCH(Listor!J475&amp;Fossila!E475,Listor!$K$6:$K$17&amp;Listor!$L$6:$L$17,0)),"")</f>
        <v/>
      </c>
      <c r="K475" s="69"/>
    </row>
    <row r="476" spans="2:11" x14ac:dyDescent="0.25">
      <c r="B476" s="68" t="s">
        <v>68</v>
      </c>
      <c r="C476" s="80" t="str">
        <f>IFERROR(VLOOKUP(B476,Listor!$A$6:$B$62,2,FALSE),"")</f>
        <v/>
      </c>
      <c r="D476" s="80" t="str">
        <f>IFERROR(VLOOKUP(B476,Listor!$A$6:$C$62,3,FALSE),"")</f>
        <v/>
      </c>
      <c r="E476" s="64" t="s">
        <v>69</v>
      </c>
      <c r="F476" s="65"/>
      <c r="G476" s="35" t="str">
        <f>IFERROR(VLOOKUP(B476,Listor!$A$6:$G$62,7,FALSE),"")</f>
        <v/>
      </c>
      <c r="H476" s="35" t="str">
        <f>IFERROR(VLOOKUP(B476,Listor!$H$6:$I$24,2,FALSE),"")</f>
        <v/>
      </c>
      <c r="I476" s="35" t="str">
        <f t="shared" si="10"/>
        <v/>
      </c>
      <c r="J476" s="35" t="str">
        <f t="array" ref="J476">IFERROR(INDEX(Listor!$M$6:$M$17,MATCH(Listor!J476&amp;Fossila!E476,Listor!$K$6:$K$17&amp;Listor!$L$6:$L$17,0)),"")</f>
        <v/>
      </c>
      <c r="K476" s="69"/>
    </row>
    <row r="477" spans="2:11" x14ac:dyDescent="0.25">
      <c r="B477" s="68" t="s">
        <v>68</v>
      </c>
      <c r="C477" s="80" t="str">
        <f>IFERROR(VLOOKUP(B477,Listor!$A$6:$B$62,2,FALSE),"")</f>
        <v/>
      </c>
      <c r="D477" s="80" t="str">
        <f>IFERROR(VLOOKUP(B477,Listor!$A$6:$C$62,3,FALSE),"")</f>
        <v/>
      </c>
      <c r="E477" s="64" t="s">
        <v>69</v>
      </c>
      <c r="F477" s="65"/>
      <c r="G477" s="35" t="str">
        <f>IFERROR(VLOOKUP(B477,Listor!$A$6:$G$62,7,FALSE),"")</f>
        <v/>
      </c>
      <c r="H477" s="35" t="str">
        <f>IFERROR(VLOOKUP(B477,Listor!$H$6:$I$24,2,FALSE),"")</f>
        <v/>
      </c>
      <c r="I477" s="35" t="str">
        <f t="shared" si="10"/>
        <v/>
      </c>
      <c r="J477" s="35" t="str">
        <f t="array" ref="J477">IFERROR(INDEX(Listor!$M$6:$M$17,MATCH(Listor!J477&amp;Fossila!E477,Listor!$K$6:$K$17&amp;Listor!$L$6:$L$17,0)),"")</f>
        <v/>
      </c>
      <c r="K477" s="69"/>
    </row>
    <row r="478" spans="2:11" x14ac:dyDescent="0.25">
      <c r="B478" s="68" t="s">
        <v>68</v>
      </c>
      <c r="C478" s="80" t="str">
        <f>IFERROR(VLOOKUP(B478,Listor!$A$6:$B$62,2,FALSE),"")</f>
        <v/>
      </c>
      <c r="D478" s="80" t="str">
        <f>IFERROR(VLOOKUP(B478,Listor!$A$6:$C$62,3,FALSE),"")</f>
        <v/>
      </c>
      <c r="E478" s="64" t="s">
        <v>69</v>
      </c>
      <c r="F478" s="65"/>
      <c r="G478" s="35" t="str">
        <f>IFERROR(VLOOKUP(B478,Listor!$A$6:$G$62,7,FALSE),"")</f>
        <v/>
      </c>
      <c r="H478" s="35" t="str">
        <f>IFERROR(VLOOKUP(B478,Listor!$H$6:$I$24,2,FALSE),"")</f>
        <v/>
      </c>
      <c r="I478" s="35" t="str">
        <f t="shared" si="10"/>
        <v/>
      </c>
      <c r="J478" s="35" t="str">
        <f t="array" ref="J478">IFERROR(INDEX(Listor!$M$6:$M$17,MATCH(Listor!J478&amp;Fossila!E478,Listor!$K$6:$K$17&amp;Listor!$L$6:$L$17,0)),"")</f>
        <v/>
      </c>
      <c r="K478" s="69"/>
    </row>
    <row r="479" spans="2:11" x14ac:dyDescent="0.25">
      <c r="B479" s="68" t="s">
        <v>68</v>
      </c>
      <c r="C479" s="80" t="str">
        <f>IFERROR(VLOOKUP(B479,Listor!$A$6:$B$62,2,FALSE),"")</f>
        <v/>
      </c>
      <c r="D479" s="80" t="str">
        <f>IFERROR(VLOOKUP(B479,Listor!$A$6:$C$62,3,FALSE),"")</f>
        <v/>
      </c>
      <c r="E479" s="64" t="s">
        <v>69</v>
      </c>
      <c r="F479" s="65"/>
      <c r="G479" s="35" t="str">
        <f>IFERROR(VLOOKUP(B479,Listor!$A$6:$G$62,7,FALSE),"")</f>
        <v/>
      </c>
      <c r="H479" s="35" t="str">
        <f>IFERROR(VLOOKUP(B479,Listor!$H$6:$I$24,2,FALSE),"")</f>
        <v/>
      </c>
      <c r="I479" s="35" t="str">
        <f t="shared" si="10"/>
        <v/>
      </c>
      <c r="J479" s="35" t="str">
        <f t="array" ref="J479">IFERROR(INDEX(Listor!$M$6:$M$17,MATCH(Listor!J479&amp;Fossila!E479,Listor!$K$6:$K$17&amp;Listor!$L$6:$L$17,0)),"")</f>
        <v/>
      </c>
      <c r="K479" s="69"/>
    </row>
    <row r="480" spans="2:11" x14ac:dyDescent="0.25">
      <c r="B480" s="68" t="s">
        <v>68</v>
      </c>
      <c r="C480" s="80" t="str">
        <f>IFERROR(VLOOKUP(B480,Listor!$A$6:$B$62,2,FALSE),"")</f>
        <v/>
      </c>
      <c r="D480" s="80" t="str">
        <f>IFERROR(VLOOKUP(B480,Listor!$A$6:$C$62,3,FALSE),"")</f>
        <v/>
      </c>
      <c r="E480" s="64" t="s">
        <v>69</v>
      </c>
      <c r="F480" s="65"/>
      <c r="G480" s="35" t="str">
        <f>IFERROR(VLOOKUP(B480,Listor!$A$6:$G$62,7,FALSE),"")</f>
        <v/>
      </c>
      <c r="H480" s="35" t="str">
        <f>IFERROR(VLOOKUP(B480,Listor!$H$6:$I$24,2,FALSE),"")</f>
        <v/>
      </c>
      <c r="I480" s="35" t="str">
        <f t="shared" si="10"/>
        <v/>
      </c>
      <c r="J480" s="35" t="str">
        <f t="array" ref="J480">IFERROR(INDEX(Listor!$M$6:$M$17,MATCH(Listor!J480&amp;Fossila!E480,Listor!$K$6:$K$17&amp;Listor!$L$6:$L$17,0)),"")</f>
        <v/>
      </c>
      <c r="K480" s="69"/>
    </row>
    <row r="481" spans="2:11" x14ac:dyDescent="0.25">
      <c r="B481" s="68" t="s">
        <v>68</v>
      </c>
      <c r="C481" s="80" t="str">
        <f>IFERROR(VLOOKUP(B481,Listor!$A$6:$B$62,2,FALSE),"")</f>
        <v/>
      </c>
      <c r="D481" s="80" t="str">
        <f>IFERROR(VLOOKUP(B481,Listor!$A$6:$C$62,3,FALSE),"")</f>
        <v/>
      </c>
      <c r="E481" s="64" t="s">
        <v>69</v>
      </c>
      <c r="F481" s="65"/>
      <c r="G481" s="35" t="str">
        <f>IFERROR(VLOOKUP(B481,Listor!$A$6:$G$62,7,FALSE),"")</f>
        <v/>
      </c>
      <c r="H481" s="35" t="str">
        <f>IFERROR(VLOOKUP(B481,Listor!$H$6:$I$24,2,FALSE),"")</f>
        <v/>
      </c>
      <c r="I481" s="35" t="str">
        <f t="shared" si="10"/>
        <v/>
      </c>
      <c r="J481" s="35" t="str">
        <f t="array" ref="J481">IFERROR(INDEX(Listor!$M$6:$M$17,MATCH(Listor!J481&amp;Fossila!E481,Listor!$K$6:$K$17&amp;Listor!$L$6:$L$17,0)),"")</f>
        <v/>
      </c>
      <c r="K481" s="69"/>
    </row>
    <row r="482" spans="2:11" x14ac:dyDescent="0.25">
      <c r="B482" s="68" t="s">
        <v>68</v>
      </c>
      <c r="C482" s="80" t="str">
        <f>IFERROR(VLOOKUP(B482,Listor!$A$6:$B$62,2,FALSE),"")</f>
        <v/>
      </c>
      <c r="D482" s="80" t="str">
        <f>IFERROR(VLOOKUP(B482,Listor!$A$6:$C$62,3,FALSE),"")</f>
        <v/>
      </c>
      <c r="E482" s="64" t="s">
        <v>69</v>
      </c>
      <c r="F482" s="65"/>
      <c r="G482" s="35" t="str">
        <f>IFERROR(VLOOKUP(B482,Listor!$A$6:$G$62,7,FALSE),"")</f>
        <v/>
      </c>
      <c r="H482" s="35" t="str">
        <f>IFERROR(VLOOKUP(B482,Listor!$H$6:$I$24,2,FALSE),"")</f>
        <v/>
      </c>
      <c r="I482" s="35" t="str">
        <f t="shared" si="10"/>
        <v/>
      </c>
      <c r="J482" s="35" t="str">
        <f t="array" ref="J482">IFERROR(INDEX(Listor!$M$6:$M$17,MATCH(Listor!J482&amp;Fossila!E482,Listor!$K$6:$K$17&amp;Listor!$L$6:$L$17,0)),"")</f>
        <v/>
      </c>
      <c r="K482" s="69"/>
    </row>
    <row r="483" spans="2:11" x14ac:dyDescent="0.25">
      <c r="B483" s="68" t="s">
        <v>68</v>
      </c>
      <c r="C483" s="80" t="str">
        <f>IFERROR(VLOOKUP(B483,Listor!$A$6:$B$62,2,FALSE),"")</f>
        <v/>
      </c>
      <c r="D483" s="80" t="str">
        <f>IFERROR(VLOOKUP(B483,Listor!$A$6:$C$62,3,FALSE),"")</f>
        <v/>
      </c>
      <c r="E483" s="64" t="s">
        <v>69</v>
      </c>
      <c r="F483" s="65"/>
      <c r="G483" s="35" t="str">
        <f>IFERROR(VLOOKUP(B483,Listor!$A$6:$G$62,7,FALSE),"")</f>
        <v/>
      </c>
      <c r="H483" s="35" t="str">
        <f>IFERROR(VLOOKUP(B483,Listor!$H$6:$I$24,2,FALSE),"")</f>
        <v/>
      </c>
      <c r="I483" s="35" t="str">
        <f t="shared" si="10"/>
        <v/>
      </c>
      <c r="J483" s="35" t="str">
        <f t="array" ref="J483">IFERROR(INDEX(Listor!$M$6:$M$17,MATCH(Listor!J483&amp;Fossila!E483,Listor!$K$6:$K$17&amp;Listor!$L$6:$L$17,0)),"")</f>
        <v/>
      </c>
      <c r="K483" s="69"/>
    </row>
    <row r="484" spans="2:11" x14ac:dyDescent="0.25">
      <c r="B484" s="68" t="s">
        <v>68</v>
      </c>
      <c r="C484" s="80" t="str">
        <f>IFERROR(VLOOKUP(B484,Listor!$A$6:$B$62,2,FALSE),"")</f>
        <v/>
      </c>
      <c r="D484" s="80" t="str">
        <f>IFERROR(VLOOKUP(B484,Listor!$A$6:$C$62,3,FALSE),"")</f>
        <v/>
      </c>
      <c r="E484" s="64" t="s">
        <v>69</v>
      </c>
      <c r="F484" s="65"/>
      <c r="G484" s="35" t="str">
        <f>IFERROR(VLOOKUP(B484,Listor!$A$6:$G$62,7,FALSE),"")</f>
        <v/>
      </c>
      <c r="H484" s="35" t="str">
        <f>IFERROR(VLOOKUP(B484,Listor!$H$6:$I$24,2,FALSE),"")</f>
        <v/>
      </c>
      <c r="I484" s="35" t="str">
        <f t="shared" si="10"/>
        <v/>
      </c>
      <c r="J484" s="35" t="str">
        <f t="array" ref="J484">IFERROR(INDEX(Listor!$M$6:$M$17,MATCH(Listor!J484&amp;Fossila!E484,Listor!$K$6:$K$17&amp;Listor!$L$6:$L$17,0)),"")</f>
        <v/>
      </c>
      <c r="K484" s="69"/>
    </row>
    <row r="485" spans="2:11" x14ac:dyDescent="0.25">
      <c r="B485" s="68" t="s">
        <v>68</v>
      </c>
      <c r="C485" s="80" t="str">
        <f>IFERROR(VLOOKUP(B485,Listor!$A$6:$B$62,2,FALSE),"")</f>
        <v/>
      </c>
      <c r="D485" s="80" t="str">
        <f>IFERROR(VLOOKUP(B485,Listor!$A$6:$C$62,3,FALSE),"")</f>
        <v/>
      </c>
      <c r="E485" s="64" t="s">
        <v>69</v>
      </c>
      <c r="F485" s="65"/>
      <c r="G485" s="35" t="str">
        <f>IFERROR(VLOOKUP(B485,Listor!$A$6:$G$62,7,FALSE),"")</f>
        <v/>
      </c>
      <c r="H485" s="35" t="str">
        <f>IFERROR(VLOOKUP(B485,Listor!$H$6:$I$24,2,FALSE),"")</f>
        <v/>
      </c>
      <c r="I485" s="35" t="str">
        <f t="shared" si="10"/>
        <v/>
      </c>
      <c r="J485" s="35" t="str">
        <f t="array" ref="J485">IFERROR(INDEX(Listor!$M$6:$M$17,MATCH(Listor!J485&amp;Fossila!E485,Listor!$K$6:$K$17&amp;Listor!$L$6:$L$17,0)),"")</f>
        <v/>
      </c>
      <c r="K485" s="69"/>
    </row>
    <row r="486" spans="2:11" x14ac:dyDescent="0.25">
      <c r="B486" s="68" t="s">
        <v>68</v>
      </c>
      <c r="C486" s="80" t="str">
        <f>IFERROR(VLOOKUP(B486,Listor!$A$6:$B$62,2,FALSE),"")</f>
        <v/>
      </c>
      <c r="D486" s="80" t="str">
        <f>IFERROR(VLOOKUP(B486,Listor!$A$6:$C$62,3,FALSE),"")</f>
        <v/>
      </c>
      <c r="E486" s="64" t="s">
        <v>69</v>
      </c>
      <c r="F486" s="65"/>
      <c r="G486" s="35" t="str">
        <f>IFERROR(VLOOKUP(B486,Listor!$A$6:$G$62,7,FALSE),"")</f>
        <v/>
      </c>
      <c r="H486" s="35" t="str">
        <f>IFERROR(VLOOKUP(B486,Listor!$H$6:$I$24,2,FALSE),"")</f>
        <v/>
      </c>
      <c r="I486" s="35" t="str">
        <f t="shared" si="10"/>
        <v/>
      </c>
      <c r="J486" s="35" t="str">
        <f t="array" ref="J486">IFERROR(INDEX(Listor!$M$6:$M$17,MATCH(Listor!J486&amp;Fossila!E486,Listor!$K$6:$K$17&amp;Listor!$L$6:$L$17,0)),"")</f>
        <v/>
      </c>
      <c r="K486" s="69"/>
    </row>
    <row r="487" spans="2:11" x14ac:dyDescent="0.25">
      <c r="B487" s="68" t="s">
        <v>68</v>
      </c>
      <c r="C487" s="80" t="str">
        <f>IFERROR(VLOOKUP(B487,Listor!$A$6:$B$62,2,FALSE),"")</f>
        <v/>
      </c>
      <c r="D487" s="80" t="str">
        <f>IFERROR(VLOOKUP(B487,Listor!$A$6:$C$62,3,FALSE),"")</f>
        <v/>
      </c>
      <c r="E487" s="64" t="s">
        <v>69</v>
      </c>
      <c r="F487" s="65"/>
      <c r="G487" s="35" t="str">
        <f>IFERROR(VLOOKUP(B487,Listor!$A$6:$G$62,7,FALSE),"")</f>
        <v/>
      </c>
      <c r="H487" s="35" t="str">
        <f>IFERROR(VLOOKUP(B487,Listor!$H$6:$I$24,2,FALSE),"")</f>
        <v/>
      </c>
      <c r="I487" s="35" t="str">
        <f t="shared" si="10"/>
        <v/>
      </c>
      <c r="J487" s="35" t="str">
        <f t="array" ref="J487">IFERROR(INDEX(Listor!$M$6:$M$17,MATCH(Listor!J487&amp;Fossila!E487,Listor!$K$6:$K$17&amp;Listor!$L$6:$L$17,0)),"")</f>
        <v/>
      </c>
      <c r="K487" s="69"/>
    </row>
    <row r="488" spans="2:11" x14ac:dyDescent="0.25">
      <c r="B488" s="68" t="s">
        <v>68</v>
      </c>
      <c r="C488" s="80" t="str">
        <f>IFERROR(VLOOKUP(B488,Listor!$A$6:$B$62,2,FALSE),"")</f>
        <v/>
      </c>
      <c r="D488" s="80" t="str">
        <f>IFERROR(VLOOKUP(B488,Listor!$A$6:$C$62,3,FALSE),"")</f>
        <v/>
      </c>
      <c r="E488" s="64" t="s">
        <v>69</v>
      </c>
      <c r="F488" s="65"/>
      <c r="G488" s="35" t="str">
        <f>IFERROR(VLOOKUP(B488,Listor!$A$6:$G$62,7,FALSE),"")</f>
        <v/>
      </c>
      <c r="H488" s="35" t="str">
        <f>IFERROR(VLOOKUP(B488,Listor!$H$6:$I$24,2,FALSE),"")</f>
        <v/>
      </c>
      <c r="I488" s="35" t="str">
        <f t="shared" si="10"/>
        <v/>
      </c>
      <c r="J488" s="35" t="str">
        <f t="array" ref="J488">IFERROR(INDEX(Listor!$M$6:$M$17,MATCH(Listor!J488&amp;Fossila!E488,Listor!$K$6:$K$17&amp;Listor!$L$6:$L$17,0)),"")</f>
        <v/>
      </c>
      <c r="K488" s="69"/>
    </row>
    <row r="489" spans="2:11" x14ac:dyDescent="0.25">
      <c r="B489" s="68" t="s">
        <v>68</v>
      </c>
      <c r="C489" s="80" t="str">
        <f>IFERROR(VLOOKUP(B489,Listor!$A$6:$B$62,2,FALSE),"")</f>
        <v/>
      </c>
      <c r="D489" s="80" t="str">
        <f>IFERROR(VLOOKUP(B489,Listor!$A$6:$C$62,3,FALSE),"")</f>
        <v/>
      </c>
      <c r="E489" s="64" t="s">
        <v>69</v>
      </c>
      <c r="F489" s="65"/>
      <c r="G489" s="35" t="str">
        <f>IFERROR(VLOOKUP(B489,Listor!$A$6:$G$62,7,FALSE),"")</f>
        <v/>
      </c>
      <c r="H489" s="35" t="str">
        <f>IFERROR(VLOOKUP(B489,Listor!$H$6:$I$24,2,FALSE),"")</f>
        <v/>
      </c>
      <c r="I489" s="35" t="str">
        <f t="shared" si="10"/>
        <v/>
      </c>
      <c r="J489" s="35" t="str">
        <f t="array" ref="J489">IFERROR(INDEX(Listor!$M$6:$M$17,MATCH(Listor!J489&amp;Fossila!E489,Listor!$K$6:$K$17&amp;Listor!$L$6:$L$17,0)),"")</f>
        <v/>
      </c>
      <c r="K489" s="69"/>
    </row>
    <row r="490" spans="2:11" x14ac:dyDescent="0.25">
      <c r="B490" s="68" t="s">
        <v>68</v>
      </c>
      <c r="C490" s="80" t="str">
        <f>IFERROR(VLOOKUP(B490,Listor!$A$6:$B$62,2,FALSE),"")</f>
        <v/>
      </c>
      <c r="D490" s="80" t="str">
        <f>IFERROR(VLOOKUP(B490,Listor!$A$6:$C$62,3,FALSE),"")</f>
        <v/>
      </c>
      <c r="E490" s="64" t="s">
        <v>69</v>
      </c>
      <c r="F490" s="65"/>
      <c r="G490" s="35" t="str">
        <f>IFERROR(VLOOKUP(B490,Listor!$A$6:$G$62,7,FALSE),"")</f>
        <v/>
      </c>
      <c r="H490" s="35" t="str">
        <f>IFERROR(VLOOKUP(B490,Listor!$H$6:$I$24,2,FALSE),"")</f>
        <v/>
      </c>
      <c r="I490" s="35" t="str">
        <f t="shared" si="10"/>
        <v/>
      </c>
      <c r="J490" s="35" t="str">
        <f t="array" ref="J490">IFERROR(INDEX(Listor!$M$6:$M$17,MATCH(Listor!J490&amp;Fossila!E490,Listor!$K$6:$K$17&amp;Listor!$L$6:$L$17,0)),"")</f>
        <v/>
      </c>
      <c r="K490" s="69"/>
    </row>
    <row r="491" spans="2:11" x14ac:dyDescent="0.25">
      <c r="B491" s="68" t="s">
        <v>68</v>
      </c>
      <c r="C491" s="80" t="str">
        <f>IFERROR(VLOOKUP(B491,Listor!$A$6:$B$62,2,FALSE),"")</f>
        <v/>
      </c>
      <c r="D491" s="80" t="str">
        <f>IFERROR(VLOOKUP(B491,Listor!$A$6:$C$62,3,FALSE),"")</f>
        <v/>
      </c>
      <c r="E491" s="64" t="s">
        <v>69</v>
      </c>
      <c r="F491" s="65"/>
      <c r="G491" s="35" t="str">
        <f>IFERROR(VLOOKUP(B491,Listor!$A$6:$G$62,7,FALSE),"")</f>
        <v/>
      </c>
      <c r="H491" s="35" t="str">
        <f>IFERROR(VLOOKUP(B491,Listor!$H$6:$I$24,2,FALSE),"")</f>
        <v/>
      </c>
      <c r="I491" s="35" t="str">
        <f t="shared" si="10"/>
        <v/>
      </c>
      <c r="J491" s="35" t="str">
        <f t="array" ref="J491">IFERROR(INDEX(Listor!$M$6:$M$17,MATCH(Listor!J491&amp;Fossila!E491,Listor!$K$6:$K$17&amp;Listor!$L$6:$L$17,0)),"")</f>
        <v/>
      </c>
      <c r="K491" s="69"/>
    </row>
    <row r="492" spans="2:11" x14ac:dyDescent="0.25">
      <c r="B492" s="68" t="s">
        <v>68</v>
      </c>
      <c r="C492" s="80" t="str">
        <f>IFERROR(VLOOKUP(B492,Listor!$A$6:$B$62,2,FALSE),"")</f>
        <v/>
      </c>
      <c r="D492" s="80" t="str">
        <f>IFERROR(VLOOKUP(B492,Listor!$A$6:$C$62,3,FALSE),"")</f>
        <v/>
      </c>
      <c r="E492" s="64" t="s">
        <v>69</v>
      </c>
      <c r="F492" s="65"/>
      <c r="G492" s="35" t="str">
        <f>IFERROR(VLOOKUP(B492,Listor!$A$6:$G$62,7,FALSE),"")</f>
        <v/>
      </c>
      <c r="H492" s="35" t="str">
        <f>IFERROR(VLOOKUP(B492,Listor!$H$6:$I$24,2,FALSE),"")</f>
        <v/>
      </c>
      <c r="I492" s="35" t="str">
        <f t="shared" si="10"/>
        <v/>
      </c>
      <c r="J492" s="35" t="str">
        <f t="array" ref="J492">IFERROR(INDEX(Listor!$M$6:$M$17,MATCH(Listor!J492&amp;Fossila!E492,Listor!$K$6:$K$17&amp;Listor!$L$6:$L$17,0)),"")</f>
        <v/>
      </c>
      <c r="K492" s="69"/>
    </row>
    <row r="493" spans="2:11" x14ac:dyDescent="0.25">
      <c r="B493" s="68" t="s">
        <v>68</v>
      </c>
      <c r="C493" s="80" t="str">
        <f>IFERROR(VLOOKUP(B493,Listor!$A$6:$B$62,2,FALSE),"")</f>
        <v/>
      </c>
      <c r="D493" s="80" t="str">
        <f>IFERROR(VLOOKUP(B493,Listor!$A$6:$C$62,3,FALSE),"")</f>
        <v/>
      </c>
      <c r="E493" s="64" t="s">
        <v>69</v>
      </c>
      <c r="F493" s="65"/>
      <c r="G493" s="35" t="str">
        <f>IFERROR(VLOOKUP(B493,Listor!$A$6:$G$62,7,FALSE),"")</f>
        <v/>
      </c>
      <c r="H493" s="35" t="str">
        <f>IFERROR(VLOOKUP(B493,Listor!$H$6:$I$24,2,FALSE),"")</f>
        <v/>
      </c>
      <c r="I493" s="35" t="str">
        <f t="shared" si="10"/>
        <v/>
      </c>
      <c r="J493" s="35" t="str">
        <f t="array" ref="J493">IFERROR(INDEX(Listor!$M$6:$M$17,MATCH(Listor!J493&amp;Fossila!E493,Listor!$K$6:$K$17&amp;Listor!$L$6:$L$17,0)),"")</f>
        <v/>
      </c>
      <c r="K493" s="69"/>
    </row>
    <row r="494" spans="2:11" x14ac:dyDescent="0.25">
      <c r="B494" s="68" t="s">
        <v>68</v>
      </c>
      <c r="C494" s="80" t="str">
        <f>IFERROR(VLOOKUP(B494,Listor!$A$6:$B$62,2,FALSE),"")</f>
        <v/>
      </c>
      <c r="D494" s="80" t="str">
        <f>IFERROR(VLOOKUP(B494,Listor!$A$6:$C$62,3,FALSE),"")</f>
        <v/>
      </c>
      <c r="E494" s="64" t="s">
        <v>69</v>
      </c>
      <c r="F494" s="65"/>
      <c r="G494" s="35" t="str">
        <f>IFERROR(VLOOKUP(B494,Listor!$A$6:$G$62,7,FALSE),"")</f>
        <v/>
      </c>
      <c r="H494" s="35" t="str">
        <f>IFERROR(VLOOKUP(B494,Listor!$H$6:$I$24,2,FALSE),"")</f>
        <v/>
      </c>
      <c r="I494" s="35" t="str">
        <f t="shared" si="10"/>
        <v/>
      </c>
      <c r="J494" s="35" t="str">
        <f t="array" ref="J494">IFERROR(INDEX(Listor!$M$6:$M$17,MATCH(Listor!J494&amp;Fossila!E494,Listor!$K$6:$K$17&amp;Listor!$L$6:$L$17,0)),"")</f>
        <v/>
      </c>
      <c r="K494" s="69"/>
    </row>
    <row r="495" spans="2:11" x14ac:dyDescent="0.25">
      <c r="B495" s="68" t="s">
        <v>68</v>
      </c>
      <c r="C495" s="80" t="str">
        <f>IFERROR(VLOOKUP(B495,Listor!$A$6:$B$62,2,FALSE),"")</f>
        <v/>
      </c>
      <c r="D495" s="80" t="str">
        <f>IFERROR(VLOOKUP(B495,Listor!$A$6:$C$62,3,FALSE),"")</f>
        <v/>
      </c>
      <c r="E495" s="64" t="s">
        <v>69</v>
      </c>
      <c r="F495" s="65"/>
      <c r="G495" s="35" t="str">
        <f>IFERROR(VLOOKUP(B495,Listor!$A$6:$G$62,7,FALSE),"")</f>
        <v/>
      </c>
      <c r="H495" s="35" t="str">
        <f>IFERROR(VLOOKUP(B495,Listor!$H$6:$I$24,2,FALSE),"")</f>
        <v/>
      </c>
      <c r="I495" s="35" t="str">
        <f t="shared" si="10"/>
        <v/>
      </c>
      <c r="J495" s="35" t="str">
        <f t="array" ref="J495">IFERROR(INDEX(Listor!$M$6:$M$17,MATCH(Listor!J495&amp;Fossila!E495,Listor!$K$6:$K$17&amp;Listor!$L$6:$L$17,0)),"")</f>
        <v/>
      </c>
      <c r="K495" s="69"/>
    </row>
    <row r="496" spans="2:11" x14ac:dyDescent="0.25">
      <c r="B496" s="68" t="s">
        <v>68</v>
      </c>
      <c r="C496" s="80" t="str">
        <f>IFERROR(VLOOKUP(B496,Listor!$A$6:$B$62,2,FALSE),"")</f>
        <v/>
      </c>
      <c r="D496" s="80" t="str">
        <f>IFERROR(VLOOKUP(B496,Listor!$A$6:$C$62,3,FALSE),"")</f>
        <v/>
      </c>
      <c r="E496" s="64" t="s">
        <v>69</v>
      </c>
      <c r="F496" s="65"/>
      <c r="G496" s="35" t="str">
        <f>IFERROR(VLOOKUP(B496,Listor!$A$6:$G$62,7,FALSE),"")</f>
        <v/>
      </c>
      <c r="H496" s="35" t="str">
        <f>IFERROR(VLOOKUP(B496,Listor!$H$6:$I$24,2,FALSE),"")</f>
        <v/>
      </c>
      <c r="I496" s="35" t="str">
        <f t="shared" si="10"/>
        <v/>
      </c>
      <c r="J496" s="35" t="str">
        <f t="array" ref="J496">IFERROR(INDEX(Listor!$M$6:$M$17,MATCH(Listor!J496&amp;Fossila!E496,Listor!$K$6:$K$17&amp;Listor!$L$6:$L$17,0)),"")</f>
        <v/>
      </c>
      <c r="K496" s="69"/>
    </row>
    <row r="497" spans="2:11" x14ac:dyDescent="0.25">
      <c r="B497" s="68" t="s">
        <v>68</v>
      </c>
      <c r="C497" s="80" t="str">
        <f>IFERROR(VLOOKUP(B497,Listor!$A$6:$B$62,2,FALSE),"")</f>
        <v/>
      </c>
      <c r="D497" s="80" t="str">
        <f>IFERROR(VLOOKUP(B497,Listor!$A$6:$C$62,3,FALSE),"")</f>
        <v/>
      </c>
      <c r="E497" s="64" t="s">
        <v>69</v>
      </c>
      <c r="F497" s="65"/>
      <c r="G497" s="35" t="str">
        <f>IFERROR(VLOOKUP(B497,Listor!$A$6:$G$62,7,FALSE),"")</f>
        <v/>
      </c>
      <c r="H497" s="35" t="str">
        <f>IFERROR(VLOOKUP(B497,Listor!$H$6:$I$24,2,FALSE),"")</f>
        <v/>
      </c>
      <c r="I497" s="35" t="str">
        <f t="shared" si="10"/>
        <v/>
      </c>
      <c r="J497" s="35" t="str">
        <f t="array" ref="J497">IFERROR(INDEX(Listor!$M$6:$M$17,MATCH(Listor!J497&amp;Fossila!E497,Listor!$K$6:$K$17&amp;Listor!$L$6:$L$17,0)),"")</f>
        <v/>
      </c>
      <c r="K497" s="69"/>
    </row>
    <row r="498" spans="2:11" x14ac:dyDescent="0.25">
      <c r="B498" s="68" t="s">
        <v>68</v>
      </c>
      <c r="C498" s="80" t="str">
        <f>IFERROR(VLOOKUP(B498,Listor!$A$6:$B$62,2,FALSE),"")</f>
        <v/>
      </c>
      <c r="D498" s="80" t="str">
        <f>IFERROR(VLOOKUP(B498,Listor!$A$6:$C$62,3,FALSE),"")</f>
        <v/>
      </c>
      <c r="E498" s="64" t="s">
        <v>69</v>
      </c>
      <c r="F498" s="65"/>
      <c r="G498" s="35" t="str">
        <f>IFERROR(VLOOKUP(B498,Listor!$A$6:$G$62,7,FALSE),"")</f>
        <v/>
      </c>
      <c r="H498" s="35" t="str">
        <f>IFERROR(VLOOKUP(B498,Listor!$H$6:$I$24,2,FALSE),"")</f>
        <v/>
      </c>
      <c r="I498" s="35" t="str">
        <f t="shared" si="10"/>
        <v/>
      </c>
      <c r="J498" s="35" t="str">
        <f t="array" ref="J498">IFERROR(INDEX(Listor!$M$6:$M$17,MATCH(Listor!J498&amp;Fossila!E498,Listor!$K$6:$K$17&amp;Listor!$L$6:$L$17,0)),"")</f>
        <v/>
      </c>
      <c r="K498" s="69"/>
    </row>
    <row r="499" spans="2:11" x14ac:dyDescent="0.25">
      <c r="B499" s="68" t="s">
        <v>68</v>
      </c>
      <c r="C499" s="80" t="str">
        <f>IFERROR(VLOOKUP(B499,Listor!$A$6:$B$62,2,FALSE),"")</f>
        <v/>
      </c>
      <c r="D499" s="80" t="str">
        <f>IFERROR(VLOOKUP(B499,Listor!$A$6:$C$62,3,FALSE),"")</f>
        <v/>
      </c>
      <c r="E499" s="64" t="s">
        <v>69</v>
      </c>
      <c r="F499" s="65"/>
      <c r="G499" s="35" t="str">
        <f>IFERROR(VLOOKUP(B499,Listor!$A$6:$G$62,7,FALSE),"")</f>
        <v/>
      </c>
      <c r="H499" s="35" t="str">
        <f>IFERROR(VLOOKUP(B499,Listor!$H$6:$I$24,2,FALSE),"")</f>
        <v/>
      </c>
      <c r="I499" s="35" t="str">
        <f t="shared" si="10"/>
        <v/>
      </c>
      <c r="J499" s="35" t="str">
        <f t="array" ref="J499">IFERROR(INDEX(Listor!$M$6:$M$17,MATCH(Listor!J499&amp;Fossila!E499,Listor!$K$6:$K$17&amp;Listor!$L$6:$L$17,0)),"")</f>
        <v/>
      </c>
      <c r="K499" s="69"/>
    </row>
    <row r="500" spans="2:11" x14ac:dyDescent="0.25">
      <c r="B500" s="68" t="s">
        <v>68</v>
      </c>
      <c r="C500" s="80" t="str">
        <f>IFERROR(VLOOKUP(B500,Listor!$A$6:$B$62,2,FALSE),"")</f>
        <v/>
      </c>
      <c r="D500" s="80" t="str">
        <f>IFERROR(VLOOKUP(B500,Listor!$A$6:$C$62,3,FALSE),"")</f>
        <v/>
      </c>
      <c r="E500" s="64" t="s">
        <v>69</v>
      </c>
      <c r="F500" s="65"/>
      <c r="G500" s="35" t="str">
        <f>IFERROR(VLOOKUP(B500,Listor!$A$6:$G$62,7,FALSE),"")</f>
        <v/>
      </c>
      <c r="H500" s="35" t="str">
        <f>IFERROR(VLOOKUP(B500,Listor!$H$6:$I$24,2,FALSE),"")</f>
        <v/>
      </c>
      <c r="I500" s="35" t="str">
        <f t="shared" si="10"/>
        <v/>
      </c>
      <c r="J500" s="35" t="str">
        <f t="array" ref="J500">IFERROR(INDEX(Listor!$M$6:$M$17,MATCH(Listor!J500&amp;Fossila!E500,Listor!$K$6:$K$17&amp;Listor!$L$6:$L$17,0)),"")</f>
        <v/>
      </c>
      <c r="K500" s="69"/>
    </row>
    <row r="501" spans="2:11" x14ac:dyDescent="0.25">
      <c r="B501" s="68" t="s">
        <v>68</v>
      </c>
      <c r="C501" s="80" t="str">
        <f>IFERROR(VLOOKUP(B501,Listor!$A$6:$B$62,2,FALSE),"")</f>
        <v/>
      </c>
      <c r="D501" s="80" t="str">
        <f>IFERROR(VLOOKUP(B501,Listor!$A$6:$C$62,3,FALSE),"")</f>
        <v/>
      </c>
      <c r="E501" s="64" t="s">
        <v>69</v>
      </c>
      <c r="F501" s="65"/>
      <c r="G501" s="35" t="str">
        <f>IFERROR(VLOOKUP(B501,Listor!$A$6:$G$62,7,FALSE),"")</f>
        <v/>
      </c>
      <c r="H501" s="35" t="str">
        <f>IFERROR(VLOOKUP(B501,Listor!$H$6:$I$24,2,FALSE),"")</f>
        <v/>
      </c>
      <c r="I501" s="35" t="str">
        <f t="shared" si="10"/>
        <v/>
      </c>
      <c r="J501" s="35" t="str">
        <f t="array" ref="J501">IFERROR(INDEX(Listor!$M$6:$M$17,MATCH(Listor!J501&amp;Fossila!E501,Listor!$K$6:$K$17&amp;Listor!$L$6:$L$17,0)),"")</f>
        <v/>
      </c>
      <c r="K501" s="69"/>
    </row>
    <row r="502" spans="2:11" x14ac:dyDescent="0.25">
      <c r="B502" s="68" t="s">
        <v>68</v>
      </c>
      <c r="C502" s="80" t="str">
        <f>IFERROR(VLOOKUP(B502,Listor!$A$6:$B$62,2,FALSE),"")</f>
        <v/>
      </c>
      <c r="D502" s="80" t="str">
        <f>IFERROR(VLOOKUP(B502,Listor!$A$6:$C$62,3,FALSE),"")</f>
        <v/>
      </c>
      <c r="E502" s="64" t="s">
        <v>69</v>
      </c>
      <c r="F502" s="65"/>
      <c r="G502" s="35" t="str">
        <f>IFERROR(VLOOKUP(B502,Listor!$A$6:$G$62,7,FALSE),"")</f>
        <v/>
      </c>
      <c r="H502" s="35" t="str">
        <f>IFERROR(VLOOKUP(B502,Listor!$H$6:$I$24,2,FALSE),"")</f>
        <v/>
      </c>
      <c r="I502" s="35" t="str">
        <f t="shared" si="10"/>
        <v/>
      </c>
      <c r="J502" s="35" t="str">
        <f t="array" ref="J502">IFERROR(INDEX(Listor!$M$6:$M$17,MATCH(Listor!J502&amp;Fossila!E502,Listor!$K$6:$K$17&amp;Listor!$L$6:$L$17,0)),"")</f>
        <v/>
      </c>
      <c r="K502" s="69"/>
    </row>
    <row r="503" spans="2:11" x14ac:dyDescent="0.25">
      <c r="B503" s="68" t="s">
        <v>68</v>
      </c>
      <c r="C503" s="80" t="str">
        <f>IFERROR(VLOOKUP(B503,Listor!$A$6:$B$62,2,FALSE),"")</f>
        <v/>
      </c>
      <c r="D503" s="80" t="str">
        <f>IFERROR(VLOOKUP(B503,Listor!$A$6:$C$62,3,FALSE),"")</f>
        <v/>
      </c>
      <c r="E503" s="64" t="s">
        <v>69</v>
      </c>
      <c r="F503" s="65"/>
      <c r="G503" s="35" t="str">
        <f>IFERROR(VLOOKUP(B503,Listor!$A$6:$G$62,7,FALSE),"")</f>
        <v/>
      </c>
      <c r="H503" s="35" t="str">
        <f>IFERROR(VLOOKUP(B503,Listor!$H$6:$I$24,2,FALSE),"")</f>
        <v/>
      </c>
      <c r="I503" s="35" t="str">
        <f t="shared" si="10"/>
        <v/>
      </c>
      <c r="J503" s="35" t="str">
        <f t="array" ref="J503">IFERROR(INDEX(Listor!$M$6:$M$17,MATCH(Listor!J503&amp;Fossila!E503,Listor!$K$6:$K$17&amp;Listor!$L$6:$L$17,0)),"")</f>
        <v/>
      </c>
      <c r="K503" s="69"/>
    </row>
    <row r="504" spans="2:11" x14ac:dyDescent="0.25">
      <c r="B504" s="68" t="s">
        <v>68</v>
      </c>
      <c r="C504" s="80" t="str">
        <f>IFERROR(VLOOKUP(B504,Listor!$A$6:$B$62,2,FALSE),"")</f>
        <v/>
      </c>
      <c r="D504" s="80" t="str">
        <f>IFERROR(VLOOKUP(B504,Listor!$A$6:$C$62,3,FALSE),"")</f>
        <v/>
      </c>
      <c r="E504" s="64" t="s">
        <v>69</v>
      </c>
      <c r="F504" s="65"/>
      <c r="G504" s="35" t="str">
        <f>IFERROR(VLOOKUP(B504,Listor!$A$6:$G$62,7,FALSE),"")</f>
        <v/>
      </c>
      <c r="H504" s="35" t="str">
        <f>IFERROR(VLOOKUP(B504,Listor!$H$6:$I$24,2,FALSE),"")</f>
        <v/>
      </c>
      <c r="I504" s="35" t="str">
        <f t="shared" si="10"/>
        <v/>
      </c>
      <c r="J504" s="35" t="str">
        <f t="array" ref="J504">IFERROR(INDEX(Listor!$M$6:$M$17,MATCH(Listor!J504&amp;Fossila!E504,Listor!$K$6:$K$17&amp;Listor!$L$6:$L$17,0)),"")</f>
        <v/>
      </c>
      <c r="K504" s="69"/>
    </row>
    <row r="505" spans="2:11" x14ac:dyDescent="0.25">
      <c r="B505" s="68" t="s">
        <v>68</v>
      </c>
      <c r="C505" s="80" t="str">
        <f>IFERROR(VLOOKUP(B505,Listor!$A$6:$B$62,2,FALSE),"")</f>
        <v/>
      </c>
      <c r="D505" s="80" t="str">
        <f>IFERROR(VLOOKUP(B505,Listor!$A$6:$C$62,3,FALSE),"")</f>
        <v/>
      </c>
      <c r="E505" s="64" t="s">
        <v>69</v>
      </c>
      <c r="F505" s="65"/>
      <c r="G505" s="35" t="str">
        <f>IFERROR(VLOOKUP(B505,Listor!$A$6:$G$62,7,FALSE),"")</f>
        <v/>
      </c>
      <c r="H505" s="35" t="str">
        <f>IFERROR(VLOOKUP(B505,Listor!$H$6:$I$24,2,FALSE),"")</f>
        <v/>
      </c>
      <c r="I505" s="35" t="str">
        <f t="shared" si="10"/>
        <v/>
      </c>
      <c r="J505" s="35" t="str">
        <f t="array" ref="J505">IFERROR(INDEX(Listor!$M$6:$M$17,MATCH(Listor!J505&amp;Fossila!E505,Listor!$K$6:$K$17&amp;Listor!$L$6:$L$17,0)),"")</f>
        <v/>
      </c>
      <c r="K505" s="69"/>
    </row>
    <row r="506" spans="2:11" x14ac:dyDescent="0.25">
      <c r="B506" s="68" t="s">
        <v>68</v>
      </c>
      <c r="C506" s="80" t="str">
        <f>IFERROR(VLOOKUP(B506,Listor!$A$6:$B$62,2,FALSE),"")</f>
        <v/>
      </c>
      <c r="D506" s="80" t="str">
        <f>IFERROR(VLOOKUP(B506,Listor!$A$6:$C$62,3,FALSE),"")</f>
        <v/>
      </c>
      <c r="E506" s="64" t="s">
        <v>69</v>
      </c>
      <c r="F506" s="65"/>
      <c r="G506" s="35" t="str">
        <f>IFERROR(VLOOKUP(B506,Listor!$A$6:$G$62,7,FALSE),"")</f>
        <v/>
      </c>
      <c r="H506" s="35" t="str">
        <f>IFERROR(VLOOKUP(B506,Listor!$H$6:$I$24,2,FALSE),"")</f>
        <v/>
      </c>
      <c r="I506" s="35" t="str">
        <f t="shared" si="10"/>
        <v/>
      </c>
      <c r="J506" s="35" t="str">
        <f t="array" ref="J506">IFERROR(INDEX(Listor!$M$6:$M$17,MATCH(Listor!J506&amp;Fossila!E506,Listor!$K$6:$K$17&amp;Listor!$L$6:$L$17,0)),"")</f>
        <v/>
      </c>
      <c r="K506" s="69"/>
    </row>
    <row r="507" spans="2:11" x14ac:dyDescent="0.25">
      <c r="B507" s="68" t="s">
        <v>68</v>
      </c>
      <c r="C507" s="80" t="str">
        <f>IFERROR(VLOOKUP(B507,Listor!$A$6:$B$62,2,FALSE),"")</f>
        <v/>
      </c>
      <c r="D507" s="80" t="str">
        <f>IFERROR(VLOOKUP(B507,Listor!$A$6:$C$62,3,FALSE),"")</f>
        <v/>
      </c>
      <c r="E507" s="64" t="s">
        <v>69</v>
      </c>
      <c r="F507" s="65"/>
      <c r="G507" s="35" t="str">
        <f>IFERROR(VLOOKUP(B507,Listor!$A$6:$G$62,7,FALSE),"")</f>
        <v/>
      </c>
      <c r="H507" s="35" t="str">
        <f>IFERROR(VLOOKUP(B507,Listor!$H$6:$I$24,2,FALSE),"")</f>
        <v/>
      </c>
      <c r="I507" s="35" t="str">
        <f t="shared" si="10"/>
        <v/>
      </c>
      <c r="J507" s="35" t="str">
        <f t="array" ref="J507">IFERROR(INDEX(Listor!$M$6:$M$17,MATCH(Listor!J507&amp;Fossila!E507,Listor!$K$6:$K$17&amp;Listor!$L$6:$L$17,0)),"")</f>
        <v/>
      </c>
      <c r="K507" s="69"/>
    </row>
    <row r="508" spans="2:11" x14ac:dyDescent="0.25">
      <c r="B508" s="68" t="s">
        <v>68</v>
      </c>
      <c r="C508" s="80" t="str">
        <f>IFERROR(VLOOKUP(B508,Listor!$A$6:$B$62,2,FALSE),"")</f>
        <v/>
      </c>
      <c r="D508" s="80" t="str">
        <f>IFERROR(VLOOKUP(B508,Listor!$A$6:$C$62,3,FALSE),"")</f>
        <v/>
      </c>
      <c r="E508" s="64" t="s">
        <v>69</v>
      </c>
      <c r="F508" s="65"/>
      <c r="G508" s="35" t="str">
        <f>IFERROR(VLOOKUP(B508,Listor!$A$6:$G$62,7,FALSE),"")</f>
        <v/>
      </c>
      <c r="H508" s="35" t="str">
        <f>IFERROR(VLOOKUP(B508,Listor!$H$6:$I$24,2,FALSE),"")</f>
        <v/>
      </c>
      <c r="I508" s="35" t="str">
        <f t="shared" si="10"/>
        <v/>
      </c>
      <c r="J508" s="35" t="str">
        <f t="array" ref="J508">IFERROR(INDEX(Listor!$M$6:$M$17,MATCH(Listor!J508&amp;Fossila!E508,Listor!$K$6:$K$17&amp;Listor!$L$6:$L$17,0)),"")</f>
        <v/>
      </c>
      <c r="K508" s="69"/>
    </row>
    <row r="509" spans="2:11" x14ac:dyDescent="0.25">
      <c r="B509" s="68" t="s">
        <v>68</v>
      </c>
      <c r="C509" s="80" t="str">
        <f>IFERROR(VLOOKUP(B509,Listor!$A$6:$B$62,2,FALSE),"")</f>
        <v/>
      </c>
      <c r="D509" s="80" t="str">
        <f>IFERROR(VLOOKUP(B509,Listor!$A$6:$C$62,3,FALSE),"")</f>
        <v/>
      </c>
      <c r="E509" s="64" t="s">
        <v>69</v>
      </c>
      <c r="F509" s="65"/>
      <c r="G509" s="35" t="str">
        <f>IFERROR(VLOOKUP(B509,Listor!$A$6:$G$62,7,FALSE),"")</f>
        <v/>
      </c>
      <c r="H509" s="35" t="str">
        <f>IFERROR(VLOOKUP(B509,Listor!$H$6:$I$24,2,FALSE),"")</f>
        <v/>
      </c>
      <c r="I509" s="35" t="str">
        <f t="shared" si="10"/>
        <v/>
      </c>
      <c r="J509" s="35" t="str">
        <f t="array" ref="J509">IFERROR(INDEX(Listor!$M$6:$M$17,MATCH(Listor!J509&amp;Fossila!E509,Listor!$K$6:$K$17&amp;Listor!$L$6:$L$17,0)),"")</f>
        <v/>
      </c>
      <c r="K509" s="69"/>
    </row>
    <row r="510" spans="2:11" x14ac:dyDescent="0.25">
      <c r="B510" s="68" t="s">
        <v>68</v>
      </c>
      <c r="C510" s="80" t="str">
        <f>IFERROR(VLOOKUP(B510,Listor!$A$6:$B$62,2,FALSE),"")</f>
        <v/>
      </c>
      <c r="D510" s="80" t="str">
        <f>IFERROR(VLOOKUP(B510,Listor!$A$6:$C$62,3,FALSE),"")</f>
        <v/>
      </c>
      <c r="E510" s="64" t="s">
        <v>69</v>
      </c>
      <c r="F510" s="65"/>
      <c r="G510" s="35" t="str">
        <f>IFERROR(VLOOKUP(B510,Listor!$A$6:$G$62,7,FALSE),"")</f>
        <v/>
      </c>
      <c r="H510" s="35" t="str">
        <f>IFERROR(VLOOKUP(B510,Listor!$H$6:$I$24,2,FALSE),"")</f>
        <v/>
      </c>
      <c r="I510" s="35" t="str">
        <f t="shared" si="10"/>
        <v/>
      </c>
      <c r="J510" s="35" t="str">
        <f t="array" ref="J510">IFERROR(INDEX(Listor!$M$6:$M$17,MATCH(Listor!J510&amp;Fossila!E510,Listor!$K$6:$K$17&amp;Listor!$L$6:$L$17,0)),"")</f>
        <v/>
      </c>
      <c r="K510" s="69"/>
    </row>
    <row r="511" spans="2:11" x14ac:dyDescent="0.25">
      <c r="B511" s="68" t="s">
        <v>68</v>
      </c>
      <c r="C511" s="80" t="str">
        <f>IFERROR(VLOOKUP(B511,Listor!$A$6:$B$62,2,FALSE),"")</f>
        <v/>
      </c>
      <c r="D511" s="80" t="str">
        <f>IFERROR(VLOOKUP(B511,Listor!$A$6:$C$62,3,FALSE),"")</f>
        <v/>
      </c>
      <c r="E511" s="64" t="s">
        <v>69</v>
      </c>
      <c r="F511" s="65"/>
      <c r="G511" s="35" t="str">
        <f>IFERROR(VLOOKUP(B511,Listor!$A$6:$G$62,7,FALSE),"")</f>
        <v/>
      </c>
      <c r="H511" s="35" t="str">
        <f>IFERROR(VLOOKUP(B511,Listor!$H$6:$I$24,2,FALSE),"")</f>
        <v/>
      </c>
      <c r="I511" s="35" t="str">
        <f t="shared" si="10"/>
        <v/>
      </c>
      <c r="J511" s="35" t="str">
        <f t="array" ref="J511">IFERROR(INDEX(Listor!$M$6:$M$17,MATCH(Listor!J511&amp;Fossila!E511,Listor!$K$6:$K$17&amp;Listor!$L$6:$L$17,0)),"")</f>
        <v/>
      </c>
      <c r="K511" s="69"/>
    </row>
    <row r="512" spans="2:11" x14ac:dyDescent="0.25">
      <c r="B512" s="68" t="s">
        <v>68</v>
      </c>
      <c r="C512" s="80" t="str">
        <f>IFERROR(VLOOKUP(B512,Listor!$A$6:$B$62,2,FALSE),"")</f>
        <v/>
      </c>
      <c r="D512" s="80" t="str">
        <f>IFERROR(VLOOKUP(B512,Listor!$A$6:$C$62,3,FALSE),"")</f>
        <v/>
      </c>
      <c r="E512" s="64" t="s">
        <v>69</v>
      </c>
      <c r="F512" s="65"/>
      <c r="G512" s="35" t="str">
        <f>IFERROR(VLOOKUP(B512,Listor!$A$6:$G$62,7,FALSE),"")</f>
        <v/>
      </c>
      <c r="H512" s="35" t="str">
        <f>IFERROR(VLOOKUP(B512,Listor!$H$6:$I$24,2,FALSE),"")</f>
        <v/>
      </c>
      <c r="I512" s="35" t="str">
        <f t="shared" si="10"/>
        <v/>
      </c>
      <c r="J512" s="35" t="str">
        <f t="array" ref="J512">IFERROR(INDEX(Listor!$M$6:$M$17,MATCH(Listor!J512&amp;Fossila!E512,Listor!$K$6:$K$17&amp;Listor!$L$6:$L$17,0)),"")</f>
        <v/>
      </c>
      <c r="K512" s="69"/>
    </row>
    <row r="513" spans="2:11" x14ac:dyDescent="0.25">
      <c r="B513" s="68" t="s">
        <v>68</v>
      </c>
      <c r="C513" s="80" t="str">
        <f>IFERROR(VLOOKUP(B513,Listor!$A$6:$B$62,2,FALSE),"")</f>
        <v/>
      </c>
      <c r="D513" s="80" t="str">
        <f>IFERROR(VLOOKUP(B513,Listor!$A$6:$C$62,3,FALSE),"")</f>
        <v/>
      </c>
      <c r="E513" s="64" t="s">
        <v>69</v>
      </c>
      <c r="F513" s="65"/>
      <c r="G513" s="35" t="str">
        <f>IFERROR(VLOOKUP(B513,Listor!$A$6:$G$62,7,FALSE),"")</f>
        <v/>
      </c>
      <c r="H513" s="35" t="str">
        <f>IFERROR(VLOOKUP(B513,Listor!$H$6:$I$24,2,FALSE),"")</f>
        <v/>
      </c>
      <c r="I513" s="35" t="str">
        <f t="shared" si="10"/>
        <v/>
      </c>
      <c r="J513" s="35" t="str">
        <f t="array" ref="J513">IFERROR(INDEX(Listor!$M$6:$M$17,MATCH(Listor!J513&amp;Fossila!E513,Listor!$K$6:$K$17&amp;Listor!$L$6:$L$17,0)),"")</f>
        <v/>
      </c>
      <c r="K513" s="69"/>
    </row>
    <row r="514" spans="2:11" x14ac:dyDescent="0.25">
      <c r="B514" s="68" t="s">
        <v>68</v>
      </c>
      <c r="C514" s="80" t="str">
        <f>IFERROR(VLOOKUP(B514,Listor!$A$6:$B$62,2,FALSE),"")</f>
        <v/>
      </c>
      <c r="D514" s="80" t="str">
        <f>IFERROR(VLOOKUP(B514,Listor!$A$6:$C$62,3,FALSE),"")</f>
        <v/>
      </c>
      <c r="E514" s="64" t="s">
        <v>69</v>
      </c>
      <c r="F514" s="65"/>
      <c r="G514" s="35" t="str">
        <f>IFERROR(VLOOKUP(B514,Listor!$A$6:$G$62,7,FALSE),"")</f>
        <v/>
      </c>
      <c r="H514" s="35" t="str">
        <f>IFERROR(VLOOKUP(B514,Listor!$H$6:$I$24,2,FALSE),"")</f>
        <v/>
      </c>
      <c r="I514" s="35" t="str">
        <f t="shared" si="10"/>
        <v/>
      </c>
      <c r="J514" s="35" t="str">
        <f t="array" ref="J514">IFERROR(INDEX(Listor!$M$6:$M$17,MATCH(Listor!J514&amp;Fossila!E514,Listor!$K$6:$K$17&amp;Listor!$L$6:$L$17,0)),"")</f>
        <v/>
      </c>
      <c r="K514" s="69"/>
    </row>
    <row r="515" spans="2:11" x14ac:dyDescent="0.25">
      <c r="B515" s="68" t="s">
        <v>68</v>
      </c>
      <c r="C515" s="80" t="str">
        <f>IFERROR(VLOOKUP(B515,Listor!$A$6:$B$62,2,FALSE),"")</f>
        <v/>
      </c>
      <c r="D515" s="80" t="str">
        <f>IFERROR(VLOOKUP(B515,Listor!$A$6:$C$62,3,FALSE),"")</f>
        <v/>
      </c>
      <c r="E515" s="64" t="s">
        <v>69</v>
      </c>
      <c r="F515" s="65"/>
      <c r="G515" s="35" t="str">
        <f>IFERROR(VLOOKUP(B515,Listor!$A$6:$G$62,7,FALSE),"")</f>
        <v/>
      </c>
      <c r="H515" s="35" t="str">
        <f>IFERROR(VLOOKUP(B515,Listor!$H$6:$I$24,2,FALSE),"")</f>
        <v/>
      </c>
      <c r="I515" s="35" t="str">
        <f t="shared" si="10"/>
        <v/>
      </c>
      <c r="J515" s="35" t="str">
        <f t="array" ref="J515">IFERROR(INDEX(Listor!$M$6:$M$17,MATCH(Listor!J515&amp;Fossila!E515,Listor!$K$6:$K$17&amp;Listor!$L$6:$L$17,0)),"")</f>
        <v/>
      </c>
      <c r="K515" s="69"/>
    </row>
    <row r="516" spans="2:11" x14ac:dyDescent="0.25">
      <c r="B516" s="68" t="s">
        <v>68</v>
      </c>
      <c r="C516" s="80" t="str">
        <f>IFERROR(VLOOKUP(B516,Listor!$A$6:$B$62,2,FALSE),"")</f>
        <v/>
      </c>
      <c r="D516" s="80" t="str">
        <f>IFERROR(VLOOKUP(B516,Listor!$A$6:$C$62,3,FALSE),"")</f>
        <v/>
      </c>
      <c r="E516" s="64" t="s">
        <v>69</v>
      </c>
      <c r="F516" s="65"/>
      <c r="G516" s="35" t="str">
        <f>IFERROR(VLOOKUP(B516,Listor!$A$6:$G$62,7,FALSE),"")</f>
        <v/>
      </c>
      <c r="H516" s="35" t="str">
        <f>IFERROR(VLOOKUP(B516,Listor!$H$6:$I$24,2,FALSE),"")</f>
        <v/>
      </c>
      <c r="I516" s="35" t="str">
        <f t="shared" si="10"/>
        <v/>
      </c>
      <c r="J516" s="35" t="str">
        <f t="array" ref="J516">IFERROR(INDEX(Listor!$M$6:$M$17,MATCH(Listor!J516&amp;Fossila!E516,Listor!$K$6:$K$17&amp;Listor!$L$6:$L$17,0)),"")</f>
        <v/>
      </c>
      <c r="K516" s="69"/>
    </row>
    <row r="517" spans="2:11" x14ac:dyDescent="0.25">
      <c r="B517" s="68" t="s">
        <v>68</v>
      </c>
      <c r="C517" s="80" t="str">
        <f>IFERROR(VLOOKUP(B517,Listor!$A$6:$B$62,2,FALSE),"")</f>
        <v/>
      </c>
      <c r="D517" s="80" t="str">
        <f>IFERROR(VLOOKUP(B517,Listor!$A$6:$C$62,3,FALSE),"")</f>
        <v/>
      </c>
      <c r="E517" s="64" t="s">
        <v>69</v>
      </c>
      <c r="F517" s="65"/>
      <c r="G517" s="35" t="str">
        <f>IFERROR(VLOOKUP(B517,Listor!$A$6:$G$62,7,FALSE),"")</f>
        <v/>
      </c>
      <c r="H517" s="35" t="str">
        <f>IFERROR(VLOOKUP(B517,Listor!$H$6:$I$24,2,FALSE),"")</f>
        <v/>
      </c>
      <c r="I517" s="35" t="str">
        <f t="shared" si="10"/>
        <v/>
      </c>
      <c r="J517" s="35" t="str">
        <f t="array" ref="J517">IFERROR(INDEX(Listor!$M$6:$M$17,MATCH(Listor!J517&amp;Fossila!E517,Listor!$K$6:$K$17&amp;Listor!$L$6:$L$17,0)),"")</f>
        <v/>
      </c>
      <c r="K517" s="69"/>
    </row>
    <row r="518" spans="2:11" x14ac:dyDescent="0.25">
      <c r="B518" s="68" t="s">
        <v>68</v>
      </c>
      <c r="C518" s="80" t="str">
        <f>IFERROR(VLOOKUP(B518,Listor!$A$6:$B$62,2,FALSE),"")</f>
        <v/>
      </c>
      <c r="D518" s="80" t="str">
        <f>IFERROR(VLOOKUP(B518,Listor!$A$6:$C$62,3,FALSE),"")</f>
        <v/>
      </c>
      <c r="E518" s="64" t="s">
        <v>69</v>
      </c>
      <c r="F518" s="65"/>
      <c r="G518" s="35" t="str">
        <f>IFERROR(VLOOKUP(B518,Listor!$A$6:$G$62,7,FALSE),"")</f>
        <v/>
      </c>
      <c r="H518" s="35" t="str">
        <f>IFERROR(VLOOKUP(B518,Listor!$H$6:$I$24,2,FALSE),"")</f>
        <v/>
      </c>
      <c r="I518" s="35" t="str">
        <f t="shared" si="10"/>
        <v/>
      </c>
      <c r="J518" s="35" t="str">
        <f t="array" ref="J518">IFERROR(INDEX(Listor!$M$6:$M$17,MATCH(Listor!J518&amp;Fossila!E518,Listor!$K$6:$K$17&amp;Listor!$L$6:$L$17,0)),"")</f>
        <v/>
      </c>
      <c r="K518" s="69"/>
    </row>
    <row r="519" spans="2:11" x14ac:dyDescent="0.25">
      <c r="B519" s="68" t="s">
        <v>68</v>
      </c>
      <c r="C519" s="80" t="str">
        <f>IFERROR(VLOOKUP(B519,Listor!$A$6:$B$62,2,FALSE),"")</f>
        <v/>
      </c>
      <c r="D519" s="80" t="str">
        <f>IFERROR(VLOOKUP(B519,Listor!$A$6:$C$62,3,FALSE),"")</f>
        <v/>
      </c>
      <c r="E519" s="64" t="s">
        <v>69</v>
      </c>
      <c r="F519" s="65"/>
      <c r="G519" s="35" t="str">
        <f>IFERROR(VLOOKUP(B519,Listor!$A$6:$G$62,7,FALSE),"")</f>
        <v/>
      </c>
      <c r="H519" s="35" t="str">
        <f>IFERROR(VLOOKUP(B519,Listor!$H$6:$I$24,2,FALSE),"")</f>
        <v/>
      </c>
      <c r="I519" s="35" t="str">
        <f t="shared" si="10"/>
        <v/>
      </c>
      <c r="J519" s="35" t="str">
        <f t="array" ref="J519">IFERROR(INDEX(Listor!$M$6:$M$17,MATCH(Listor!J519&amp;Fossila!E519,Listor!$K$6:$K$17&amp;Listor!$L$6:$L$17,0)),"")</f>
        <v/>
      </c>
      <c r="K519" s="69"/>
    </row>
    <row r="520" spans="2:11" x14ac:dyDescent="0.25">
      <c r="B520" s="68" t="s">
        <v>68</v>
      </c>
      <c r="C520" s="80" t="str">
        <f>IFERROR(VLOOKUP(B520,Listor!$A$6:$B$62,2,FALSE),"")</f>
        <v/>
      </c>
      <c r="D520" s="80" t="str">
        <f>IFERROR(VLOOKUP(B520,Listor!$A$6:$C$62,3,FALSE),"")</f>
        <v/>
      </c>
      <c r="E520" s="64" t="s">
        <v>69</v>
      </c>
      <c r="F520" s="65"/>
      <c r="G520" s="35" t="str">
        <f>IFERROR(VLOOKUP(B520,Listor!$A$6:$G$62,7,FALSE),"")</f>
        <v/>
      </c>
      <c r="H520" s="35" t="str">
        <f>IFERROR(VLOOKUP(B520,Listor!$H$6:$I$24,2,FALSE),"")</f>
        <v/>
      </c>
      <c r="I520" s="35" t="str">
        <f t="shared" si="10"/>
        <v/>
      </c>
      <c r="J520" s="35" t="str">
        <f t="array" ref="J520">IFERROR(INDEX(Listor!$M$6:$M$17,MATCH(Listor!J520&amp;Fossila!E520,Listor!$K$6:$K$17&amp;Listor!$L$6:$L$17,0)),"")</f>
        <v/>
      </c>
      <c r="K520" s="69"/>
    </row>
    <row r="521" spans="2:11" x14ac:dyDescent="0.25">
      <c r="B521" s="68" t="s">
        <v>68</v>
      </c>
      <c r="C521" s="80" t="str">
        <f>IFERROR(VLOOKUP(B521,Listor!$A$6:$B$62,2,FALSE),"")</f>
        <v/>
      </c>
      <c r="D521" s="80" t="str">
        <f>IFERROR(VLOOKUP(B521,Listor!$A$6:$C$62,3,FALSE),"")</f>
        <v/>
      </c>
      <c r="E521" s="64" t="s">
        <v>69</v>
      </c>
      <c r="F521" s="65"/>
      <c r="G521" s="35" t="str">
        <f>IFERROR(VLOOKUP(B521,Listor!$A$6:$G$62,7,FALSE),"")</f>
        <v/>
      </c>
      <c r="H521" s="35" t="str">
        <f>IFERROR(VLOOKUP(B521,Listor!$H$6:$I$24,2,FALSE),"")</f>
        <v/>
      </c>
      <c r="I521" s="35" t="str">
        <f t="shared" si="10"/>
        <v/>
      </c>
      <c r="J521" s="35" t="str">
        <f t="array" ref="J521">IFERROR(INDEX(Listor!$M$6:$M$17,MATCH(Listor!J521&amp;Fossila!E521,Listor!$K$6:$K$17&amp;Listor!$L$6:$L$17,0)),"")</f>
        <v/>
      </c>
      <c r="K521" s="69"/>
    </row>
    <row r="522" spans="2:11" x14ac:dyDescent="0.25">
      <c r="B522" s="68" t="s">
        <v>68</v>
      </c>
      <c r="C522" s="80" t="str">
        <f>IFERROR(VLOOKUP(B522,Listor!$A$6:$B$62,2,FALSE),"")</f>
        <v/>
      </c>
      <c r="D522" s="80" t="str">
        <f>IFERROR(VLOOKUP(B522,Listor!$A$6:$C$62,3,FALSE),"")</f>
        <v/>
      </c>
      <c r="E522" s="64" t="s">
        <v>69</v>
      </c>
      <c r="F522" s="65"/>
      <c r="G522" s="35" t="str">
        <f>IFERROR(VLOOKUP(B522,Listor!$A$6:$G$62,7,FALSE),"")</f>
        <v/>
      </c>
      <c r="H522" s="35" t="str">
        <f>IFERROR(VLOOKUP(B522,Listor!$H$6:$I$24,2,FALSE),"")</f>
        <v/>
      </c>
      <c r="I522" s="35" t="str">
        <f t="shared" si="10"/>
        <v/>
      </c>
      <c r="J522" s="35" t="str">
        <f t="array" ref="J522">IFERROR(INDEX(Listor!$M$6:$M$17,MATCH(Listor!J522&amp;Fossila!E522,Listor!$K$6:$K$17&amp;Listor!$L$6:$L$17,0)),"")</f>
        <v/>
      </c>
      <c r="K522" s="69"/>
    </row>
    <row r="523" spans="2:11" x14ac:dyDescent="0.25">
      <c r="B523" s="68" t="s">
        <v>68</v>
      </c>
      <c r="C523" s="80" t="str">
        <f>IFERROR(VLOOKUP(B523,Listor!$A$6:$B$62,2,FALSE),"")</f>
        <v/>
      </c>
      <c r="D523" s="80" t="str">
        <f>IFERROR(VLOOKUP(B523,Listor!$A$6:$C$62,3,FALSE),"")</f>
        <v/>
      </c>
      <c r="E523" s="64" t="s">
        <v>69</v>
      </c>
      <c r="F523" s="65"/>
      <c r="G523" s="35" t="str">
        <f>IFERROR(VLOOKUP(B523,Listor!$A$6:$G$62,7,FALSE),"")</f>
        <v/>
      </c>
      <c r="H523" s="35" t="str">
        <f>IFERROR(VLOOKUP(B523,Listor!$H$6:$I$24,2,FALSE),"")</f>
        <v/>
      </c>
      <c r="I523" s="35" t="str">
        <f t="shared" si="10"/>
        <v/>
      </c>
      <c r="J523" s="35" t="str">
        <f t="array" ref="J523">IFERROR(INDEX(Listor!$M$6:$M$17,MATCH(Listor!J523&amp;Fossila!E523,Listor!$K$6:$K$17&amp;Listor!$L$6:$L$17,0)),"")</f>
        <v/>
      </c>
      <c r="K523" s="69"/>
    </row>
    <row r="524" spans="2:11" x14ac:dyDescent="0.25">
      <c r="B524" s="68" t="s">
        <v>68</v>
      </c>
      <c r="C524" s="80" t="str">
        <f>IFERROR(VLOOKUP(B524,Listor!$A$6:$B$62,2,FALSE),"")</f>
        <v/>
      </c>
      <c r="D524" s="80" t="str">
        <f>IFERROR(VLOOKUP(B524,Listor!$A$6:$C$62,3,FALSE),"")</f>
        <v/>
      </c>
      <c r="E524" s="64" t="s">
        <v>69</v>
      </c>
      <c r="F524" s="65"/>
      <c r="G524" s="35" t="str">
        <f>IFERROR(VLOOKUP(B524,Listor!$A$6:$G$62,7,FALSE),"")</f>
        <v/>
      </c>
      <c r="H524" s="35" t="str">
        <f>IFERROR(VLOOKUP(B524,Listor!$H$6:$I$24,2,FALSE),"")</f>
        <v/>
      </c>
      <c r="I524" s="35" t="str">
        <f t="shared" si="10"/>
        <v/>
      </c>
      <c r="J524" s="35" t="str">
        <f t="array" ref="J524">IFERROR(INDEX(Listor!$M$6:$M$17,MATCH(Listor!J524&amp;Fossila!E524,Listor!$K$6:$K$17&amp;Listor!$L$6:$L$17,0)),"")</f>
        <v/>
      </c>
      <c r="K524" s="69"/>
    </row>
    <row r="525" spans="2:11" x14ac:dyDescent="0.25">
      <c r="B525" s="68" t="s">
        <v>68</v>
      </c>
      <c r="C525" s="80" t="str">
        <f>IFERROR(VLOOKUP(B525,Listor!$A$6:$B$62,2,FALSE),"")</f>
        <v/>
      </c>
      <c r="D525" s="80" t="str">
        <f>IFERROR(VLOOKUP(B525,Listor!$A$6:$C$62,3,FALSE),"")</f>
        <v/>
      </c>
      <c r="E525" s="64" t="s">
        <v>69</v>
      </c>
      <c r="F525" s="65"/>
      <c r="G525" s="35" t="str">
        <f>IFERROR(VLOOKUP(B525,Listor!$A$6:$G$62,7,FALSE),"")</f>
        <v/>
      </c>
      <c r="H525" s="35" t="str">
        <f>IFERROR(VLOOKUP(B525,Listor!$H$6:$I$24,2,FALSE),"")</f>
        <v/>
      </c>
      <c r="I525" s="35" t="str">
        <f t="shared" ref="I525:I588" si="11">IFERROR(H525*F525,"")</f>
        <v/>
      </c>
      <c r="J525" s="35" t="str">
        <f t="array" ref="J525">IFERROR(INDEX(Listor!$M$6:$M$17,MATCH(Listor!J525&amp;Fossila!E525,Listor!$K$6:$K$17&amp;Listor!$L$6:$L$17,0)),"")</f>
        <v/>
      </c>
      <c r="K525" s="69"/>
    </row>
    <row r="526" spans="2:11" x14ac:dyDescent="0.25">
      <c r="B526" s="68" t="s">
        <v>68</v>
      </c>
      <c r="C526" s="80" t="str">
        <f>IFERROR(VLOOKUP(B526,Listor!$A$6:$B$62,2,FALSE),"")</f>
        <v/>
      </c>
      <c r="D526" s="80" t="str">
        <f>IFERROR(VLOOKUP(B526,Listor!$A$6:$C$62,3,FALSE),"")</f>
        <v/>
      </c>
      <c r="E526" s="64" t="s">
        <v>69</v>
      </c>
      <c r="F526" s="65"/>
      <c r="G526" s="35" t="str">
        <f>IFERROR(VLOOKUP(B526,Listor!$A$6:$G$62,7,FALSE),"")</f>
        <v/>
      </c>
      <c r="H526" s="35" t="str">
        <f>IFERROR(VLOOKUP(B526,Listor!$H$6:$I$24,2,FALSE),"")</f>
        <v/>
      </c>
      <c r="I526" s="35" t="str">
        <f t="shared" si="11"/>
        <v/>
      </c>
      <c r="J526" s="35" t="str">
        <f t="array" ref="J526">IFERROR(INDEX(Listor!$M$6:$M$17,MATCH(Listor!J526&amp;Fossila!E526,Listor!$K$6:$K$17&amp;Listor!$L$6:$L$17,0)),"")</f>
        <v/>
      </c>
      <c r="K526" s="69"/>
    </row>
    <row r="527" spans="2:11" x14ac:dyDescent="0.25">
      <c r="B527" s="68" t="s">
        <v>68</v>
      </c>
      <c r="C527" s="80" t="str">
        <f>IFERROR(VLOOKUP(B527,Listor!$A$6:$B$62,2,FALSE),"")</f>
        <v/>
      </c>
      <c r="D527" s="80" t="str">
        <f>IFERROR(VLOOKUP(B527,Listor!$A$6:$C$62,3,FALSE),"")</f>
        <v/>
      </c>
      <c r="E527" s="64" t="s">
        <v>69</v>
      </c>
      <c r="F527" s="65"/>
      <c r="G527" s="35" t="str">
        <f>IFERROR(VLOOKUP(B527,Listor!$A$6:$G$62,7,FALSE),"")</f>
        <v/>
      </c>
      <c r="H527" s="35" t="str">
        <f>IFERROR(VLOOKUP(B527,Listor!$H$6:$I$24,2,FALSE),"")</f>
        <v/>
      </c>
      <c r="I527" s="35" t="str">
        <f t="shared" si="11"/>
        <v/>
      </c>
      <c r="J527" s="35" t="str">
        <f t="array" ref="J527">IFERROR(INDEX(Listor!$M$6:$M$17,MATCH(Listor!J527&amp;Fossila!E527,Listor!$K$6:$K$17&amp;Listor!$L$6:$L$17,0)),"")</f>
        <v/>
      </c>
      <c r="K527" s="69"/>
    </row>
    <row r="528" spans="2:11" x14ac:dyDescent="0.25">
      <c r="B528" s="68" t="s">
        <v>68</v>
      </c>
      <c r="C528" s="80" t="str">
        <f>IFERROR(VLOOKUP(B528,Listor!$A$6:$B$62,2,FALSE),"")</f>
        <v/>
      </c>
      <c r="D528" s="80" t="str">
        <f>IFERROR(VLOOKUP(B528,Listor!$A$6:$C$62,3,FALSE),"")</f>
        <v/>
      </c>
      <c r="E528" s="64" t="s">
        <v>69</v>
      </c>
      <c r="F528" s="65"/>
      <c r="G528" s="35" t="str">
        <f>IFERROR(VLOOKUP(B528,Listor!$A$6:$G$62,7,FALSE),"")</f>
        <v/>
      </c>
      <c r="H528" s="35" t="str">
        <f>IFERROR(VLOOKUP(B528,Listor!$H$6:$I$24,2,FALSE),"")</f>
        <v/>
      </c>
      <c r="I528" s="35" t="str">
        <f t="shared" si="11"/>
        <v/>
      </c>
      <c r="J528" s="35" t="str">
        <f t="array" ref="J528">IFERROR(INDEX(Listor!$M$6:$M$17,MATCH(Listor!J528&amp;Fossila!E528,Listor!$K$6:$K$17&amp;Listor!$L$6:$L$17,0)),"")</f>
        <v/>
      </c>
      <c r="K528" s="69"/>
    </row>
    <row r="529" spans="2:11" x14ac:dyDescent="0.25">
      <c r="B529" s="68" t="s">
        <v>68</v>
      </c>
      <c r="C529" s="80" t="str">
        <f>IFERROR(VLOOKUP(B529,Listor!$A$6:$B$62,2,FALSE),"")</f>
        <v/>
      </c>
      <c r="D529" s="80" t="str">
        <f>IFERROR(VLOOKUP(B529,Listor!$A$6:$C$62,3,FALSE),"")</f>
        <v/>
      </c>
      <c r="E529" s="64" t="s">
        <v>69</v>
      </c>
      <c r="F529" s="65"/>
      <c r="G529" s="35" t="str">
        <f>IFERROR(VLOOKUP(B529,Listor!$A$6:$G$62,7,FALSE),"")</f>
        <v/>
      </c>
      <c r="H529" s="35" t="str">
        <f>IFERROR(VLOOKUP(B529,Listor!$H$6:$I$24,2,FALSE),"")</f>
        <v/>
      </c>
      <c r="I529" s="35" t="str">
        <f t="shared" si="11"/>
        <v/>
      </c>
      <c r="J529" s="35" t="str">
        <f t="array" ref="J529">IFERROR(INDEX(Listor!$M$6:$M$17,MATCH(Listor!J529&amp;Fossila!E529,Listor!$K$6:$K$17&amp;Listor!$L$6:$L$17,0)),"")</f>
        <v/>
      </c>
      <c r="K529" s="69"/>
    </row>
    <row r="530" spans="2:11" x14ac:dyDescent="0.25">
      <c r="B530" s="68" t="s">
        <v>68</v>
      </c>
      <c r="C530" s="80" t="str">
        <f>IFERROR(VLOOKUP(B530,Listor!$A$6:$B$62,2,FALSE),"")</f>
        <v/>
      </c>
      <c r="D530" s="80" t="str">
        <f>IFERROR(VLOOKUP(B530,Listor!$A$6:$C$62,3,FALSE),"")</f>
        <v/>
      </c>
      <c r="E530" s="64" t="s">
        <v>69</v>
      </c>
      <c r="F530" s="65"/>
      <c r="G530" s="35" t="str">
        <f>IFERROR(VLOOKUP(B530,Listor!$A$6:$G$62,7,FALSE),"")</f>
        <v/>
      </c>
      <c r="H530" s="35" t="str">
        <f>IFERROR(VLOOKUP(B530,Listor!$H$6:$I$24,2,FALSE),"")</f>
        <v/>
      </c>
      <c r="I530" s="35" t="str">
        <f t="shared" si="11"/>
        <v/>
      </c>
      <c r="J530" s="35" t="str">
        <f t="array" ref="J530">IFERROR(INDEX(Listor!$M$6:$M$17,MATCH(Listor!J530&amp;Fossila!E530,Listor!$K$6:$K$17&amp;Listor!$L$6:$L$17,0)),"")</f>
        <v/>
      </c>
      <c r="K530" s="69"/>
    </row>
    <row r="531" spans="2:11" x14ac:dyDescent="0.25">
      <c r="B531" s="68" t="s">
        <v>68</v>
      </c>
      <c r="C531" s="80" t="str">
        <f>IFERROR(VLOOKUP(B531,Listor!$A$6:$B$62,2,FALSE),"")</f>
        <v/>
      </c>
      <c r="D531" s="80" t="str">
        <f>IFERROR(VLOOKUP(B531,Listor!$A$6:$C$62,3,FALSE),"")</f>
        <v/>
      </c>
      <c r="E531" s="64" t="s">
        <v>69</v>
      </c>
      <c r="F531" s="65"/>
      <c r="G531" s="35" t="str">
        <f>IFERROR(VLOOKUP(B531,Listor!$A$6:$G$62,7,FALSE),"")</f>
        <v/>
      </c>
      <c r="H531" s="35" t="str">
        <f>IFERROR(VLOOKUP(B531,Listor!$H$6:$I$24,2,FALSE),"")</f>
        <v/>
      </c>
      <c r="I531" s="35" t="str">
        <f t="shared" si="11"/>
        <v/>
      </c>
      <c r="J531" s="35" t="str">
        <f t="array" ref="J531">IFERROR(INDEX(Listor!$M$6:$M$17,MATCH(Listor!J531&amp;Fossila!E531,Listor!$K$6:$K$17&amp;Listor!$L$6:$L$17,0)),"")</f>
        <v/>
      </c>
      <c r="K531" s="69"/>
    </row>
    <row r="532" spans="2:11" x14ac:dyDescent="0.25">
      <c r="B532" s="68" t="s">
        <v>68</v>
      </c>
      <c r="C532" s="80" t="str">
        <f>IFERROR(VLOOKUP(B532,Listor!$A$6:$B$62,2,FALSE),"")</f>
        <v/>
      </c>
      <c r="D532" s="80" t="str">
        <f>IFERROR(VLOOKUP(B532,Listor!$A$6:$C$62,3,FALSE),"")</f>
        <v/>
      </c>
      <c r="E532" s="64" t="s">
        <v>69</v>
      </c>
      <c r="F532" s="65"/>
      <c r="G532" s="35" t="str">
        <f>IFERROR(VLOOKUP(B532,Listor!$A$6:$G$62,7,FALSE),"")</f>
        <v/>
      </c>
      <c r="H532" s="35" t="str">
        <f>IFERROR(VLOOKUP(B532,Listor!$H$6:$I$24,2,FALSE),"")</f>
        <v/>
      </c>
      <c r="I532" s="35" t="str">
        <f t="shared" si="11"/>
        <v/>
      </c>
      <c r="J532" s="35" t="str">
        <f t="array" ref="J532">IFERROR(INDEX(Listor!$M$6:$M$17,MATCH(Listor!J532&amp;Fossila!E532,Listor!$K$6:$K$17&amp;Listor!$L$6:$L$17,0)),"")</f>
        <v/>
      </c>
      <c r="K532" s="69"/>
    </row>
    <row r="533" spans="2:11" x14ac:dyDescent="0.25">
      <c r="B533" s="68" t="s">
        <v>68</v>
      </c>
      <c r="C533" s="80" t="str">
        <f>IFERROR(VLOOKUP(B533,Listor!$A$6:$B$62,2,FALSE),"")</f>
        <v/>
      </c>
      <c r="D533" s="80" t="str">
        <f>IFERROR(VLOOKUP(B533,Listor!$A$6:$C$62,3,FALSE),"")</f>
        <v/>
      </c>
      <c r="E533" s="64" t="s">
        <v>69</v>
      </c>
      <c r="F533" s="65"/>
      <c r="G533" s="35" t="str">
        <f>IFERROR(VLOOKUP(B533,Listor!$A$6:$G$62,7,FALSE),"")</f>
        <v/>
      </c>
      <c r="H533" s="35" t="str">
        <f>IFERROR(VLOOKUP(B533,Listor!$H$6:$I$24,2,FALSE),"")</f>
        <v/>
      </c>
      <c r="I533" s="35" t="str">
        <f t="shared" si="11"/>
        <v/>
      </c>
      <c r="J533" s="35" t="str">
        <f t="array" ref="J533">IFERROR(INDEX(Listor!$M$6:$M$17,MATCH(Listor!J533&amp;Fossila!E533,Listor!$K$6:$K$17&amp;Listor!$L$6:$L$17,0)),"")</f>
        <v/>
      </c>
      <c r="K533" s="69"/>
    </row>
    <row r="534" spans="2:11" x14ac:dyDescent="0.25">
      <c r="B534" s="68" t="s">
        <v>68</v>
      </c>
      <c r="C534" s="80" t="str">
        <f>IFERROR(VLOOKUP(B534,Listor!$A$6:$B$62,2,FALSE),"")</f>
        <v/>
      </c>
      <c r="D534" s="80" t="str">
        <f>IFERROR(VLOOKUP(B534,Listor!$A$6:$C$62,3,FALSE),"")</f>
        <v/>
      </c>
      <c r="E534" s="64" t="s">
        <v>69</v>
      </c>
      <c r="F534" s="65"/>
      <c r="G534" s="35" t="str">
        <f>IFERROR(VLOOKUP(B534,Listor!$A$6:$G$62,7,FALSE),"")</f>
        <v/>
      </c>
      <c r="H534" s="35" t="str">
        <f>IFERROR(VLOOKUP(B534,Listor!$H$6:$I$24,2,FALSE),"")</f>
        <v/>
      </c>
      <c r="I534" s="35" t="str">
        <f t="shared" si="11"/>
        <v/>
      </c>
      <c r="J534" s="35" t="str">
        <f t="array" ref="J534">IFERROR(INDEX(Listor!$M$6:$M$17,MATCH(Listor!J534&amp;Fossila!E534,Listor!$K$6:$K$17&amp;Listor!$L$6:$L$17,0)),"")</f>
        <v/>
      </c>
      <c r="K534" s="69"/>
    </row>
    <row r="535" spans="2:11" x14ac:dyDescent="0.25">
      <c r="B535" s="68" t="s">
        <v>68</v>
      </c>
      <c r="C535" s="80" t="str">
        <f>IFERROR(VLOOKUP(B535,Listor!$A$6:$B$62,2,FALSE),"")</f>
        <v/>
      </c>
      <c r="D535" s="80" t="str">
        <f>IFERROR(VLOOKUP(B535,Listor!$A$6:$C$62,3,FALSE),"")</f>
        <v/>
      </c>
      <c r="E535" s="64" t="s">
        <v>69</v>
      </c>
      <c r="F535" s="65"/>
      <c r="G535" s="35" t="str">
        <f>IFERROR(VLOOKUP(B535,Listor!$A$6:$G$62,7,FALSE),"")</f>
        <v/>
      </c>
      <c r="H535" s="35" t="str">
        <f>IFERROR(VLOOKUP(B535,Listor!$H$6:$I$24,2,FALSE),"")</f>
        <v/>
      </c>
      <c r="I535" s="35" t="str">
        <f t="shared" si="11"/>
        <v/>
      </c>
      <c r="J535" s="35" t="str">
        <f t="array" ref="J535">IFERROR(INDEX(Listor!$M$6:$M$17,MATCH(Listor!J535&amp;Fossila!E535,Listor!$K$6:$K$17&amp;Listor!$L$6:$L$17,0)),"")</f>
        <v/>
      </c>
      <c r="K535" s="69"/>
    </row>
    <row r="536" spans="2:11" x14ac:dyDescent="0.25">
      <c r="B536" s="68" t="s">
        <v>68</v>
      </c>
      <c r="C536" s="80" t="str">
        <f>IFERROR(VLOOKUP(B536,Listor!$A$6:$B$62,2,FALSE),"")</f>
        <v/>
      </c>
      <c r="D536" s="80" t="str">
        <f>IFERROR(VLOOKUP(B536,Listor!$A$6:$C$62,3,FALSE),"")</f>
        <v/>
      </c>
      <c r="E536" s="64" t="s">
        <v>69</v>
      </c>
      <c r="F536" s="65"/>
      <c r="G536" s="35" t="str">
        <f>IFERROR(VLOOKUP(B536,Listor!$A$6:$G$62,7,FALSE),"")</f>
        <v/>
      </c>
      <c r="H536" s="35" t="str">
        <f>IFERROR(VLOOKUP(B536,Listor!$H$6:$I$24,2,FALSE),"")</f>
        <v/>
      </c>
      <c r="I536" s="35" t="str">
        <f t="shared" si="11"/>
        <v/>
      </c>
      <c r="J536" s="35" t="str">
        <f t="array" ref="J536">IFERROR(INDEX(Listor!$M$6:$M$17,MATCH(Listor!J536&amp;Fossila!E536,Listor!$K$6:$K$17&amp;Listor!$L$6:$L$17,0)),"")</f>
        <v/>
      </c>
      <c r="K536" s="69"/>
    </row>
    <row r="537" spans="2:11" x14ac:dyDescent="0.25">
      <c r="B537" s="68" t="s">
        <v>68</v>
      </c>
      <c r="C537" s="80" t="str">
        <f>IFERROR(VLOOKUP(B537,Listor!$A$6:$B$62,2,FALSE),"")</f>
        <v/>
      </c>
      <c r="D537" s="80" t="str">
        <f>IFERROR(VLOOKUP(B537,Listor!$A$6:$C$62,3,FALSE),"")</f>
        <v/>
      </c>
      <c r="E537" s="64" t="s">
        <v>69</v>
      </c>
      <c r="F537" s="65"/>
      <c r="G537" s="35" t="str">
        <f>IFERROR(VLOOKUP(B537,Listor!$A$6:$G$62,7,FALSE),"")</f>
        <v/>
      </c>
      <c r="H537" s="35" t="str">
        <f>IFERROR(VLOOKUP(B537,Listor!$H$6:$I$24,2,FALSE),"")</f>
        <v/>
      </c>
      <c r="I537" s="35" t="str">
        <f t="shared" si="11"/>
        <v/>
      </c>
      <c r="J537" s="35" t="str">
        <f t="array" ref="J537">IFERROR(INDEX(Listor!$M$6:$M$17,MATCH(Listor!J537&amp;Fossila!E537,Listor!$K$6:$K$17&amp;Listor!$L$6:$L$17,0)),"")</f>
        <v/>
      </c>
      <c r="K537" s="69"/>
    </row>
    <row r="538" spans="2:11" x14ac:dyDescent="0.25">
      <c r="B538" s="68" t="s">
        <v>68</v>
      </c>
      <c r="C538" s="80" t="str">
        <f>IFERROR(VLOOKUP(B538,Listor!$A$6:$B$62,2,FALSE),"")</f>
        <v/>
      </c>
      <c r="D538" s="80" t="str">
        <f>IFERROR(VLOOKUP(B538,Listor!$A$6:$C$62,3,FALSE),"")</f>
        <v/>
      </c>
      <c r="E538" s="64" t="s">
        <v>69</v>
      </c>
      <c r="F538" s="65"/>
      <c r="G538" s="35" t="str">
        <f>IFERROR(VLOOKUP(B538,Listor!$A$6:$G$62,7,FALSE),"")</f>
        <v/>
      </c>
      <c r="H538" s="35" t="str">
        <f>IFERROR(VLOOKUP(B538,Listor!$H$6:$I$24,2,FALSE),"")</f>
        <v/>
      </c>
      <c r="I538" s="35" t="str">
        <f t="shared" si="11"/>
        <v/>
      </c>
      <c r="J538" s="35" t="str">
        <f t="array" ref="J538">IFERROR(INDEX(Listor!$M$6:$M$17,MATCH(Listor!J538&amp;Fossila!E538,Listor!$K$6:$K$17&amp;Listor!$L$6:$L$17,0)),"")</f>
        <v/>
      </c>
      <c r="K538" s="69"/>
    </row>
    <row r="539" spans="2:11" x14ac:dyDescent="0.25">
      <c r="B539" s="68" t="s">
        <v>68</v>
      </c>
      <c r="C539" s="80" t="str">
        <f>IFERROR(VLOOKUP(B539,Listor!$A$6:$B$62,2,FALSE),"")</f>
        <v/>
      </c>
      <c r="D539" s="80" t="str">
        <f>IFERROR(VLOOKUP(B539,Listor!$A$6:$C$62,3,FALSE),"")</f>
        <v/>
      </c>
      <c r="E539" s="64" t="s">
        <v>69</v>
      </c>
      <c r="F539" s="65"/>
      <c r="G539" s="35" t="str">
        <f>IFERROR(VLOOKUP(B539,Listor!$A$6:$G$62,7,FALSE),"")</f>
        <v/>
      </c>
      <c r="H539" s="35" t="str">
        <f>IFERROR(VLOOKUP(B539,Listor!$H$6:$I$24,2,FALSE),"")</f>
        <v/>
      </c>
      <c r="I539" s="35" t="str">
        <f t="shared" si="11"/>
        <v/>
      </c>
      <c r="J539" s="35" t="str">
        <f t="array" ref="J539">IFERROR(INDEX(Listor!$M$6:$M$17,MATCH(Listor!J539&amp;Fossila!E539,Listor!$K$6:$K$17&amp;Listor!$L$6:$L$17,0)),"")</f>
        <v/>
      </c>
      <c r="K539" s="69"/>
    </row>
    <row r="540" spans="2:11" x14ac:dyDescent="0.25">
      <c r="B540" s="68" t="s">
        <v>68</v>
      </c>
      <c r="C540" s="80" t="str">
        <f>IFERROR(VLOOKUP(B540,Listor!$A$6:$B$62,2,FALSE),"")</f>
        <v/>
      </c>
      <c r="D540" s="80" t="str">
        <f>IFERROR(VLOOKUP(B540,Listor!$A$6:$C$62,3,FALSE),"")</f>
        <v/>
      </c>
      <c r="E540" s="64" t="s">
        <v>69</v>
      </c>
      <c r="F540" s="65"/>
      <c r="G540" s="35" t="str">
        <f>IFERROR(VLOOKUP(B540,Listor!$A$6:$G$62,7,FALSE),"")</f>
        <v/>
      </c>
      <c r="H540" s="35" t="str">
        <f>IFERROR(VLOOKUP(B540,Listor!$H$6:$I$24,2,FALSE),"")</f>
        <v/>
      </c>
      <c r="I540" s="35" t="str">
        <f t="shared" si="11"/>
        <v/>
      </c>
      <c r="J540" s="35" t="str">
        <f t="array" ref="J540">IFERROR(INDEX(Listor!$M$6:$M$17,MATCH(Listor!J540&amp;Fossila!E540,Listor!$K$6:$K$17&amp;Listor!$L$6:$L$17,0)),"")</f>
        <v/>
      </c>
      <c r="K540" s="69"/>
    </row>
    <row r="541" spans="2:11" x14ac:dyDescent="0.25">
      <c r="B541" s="68" t="s">
        <v>68</v>
      </c>
      <c r="C541" s="80" t="str">
        <f>IFERROR(VLOOKUP(B541,Listor!$A$6:$B$62,2,FALSE),"")</f>
        <v/>
      </c>
      <c r="D541" s="80" t="str">
        <f>IFERROR(VLOOKUP(B541,Listor!$A$6:$C$62,3,FALSE),"")</f>
        <v/>
      </c>
      <c r="E541" s="64" t="s">
        <v>69</v>
      </c>
      <c r="F541" s="65"/>
      <c r="G541" s="35" t="str">
        <f>IFERROR(VLOOKUP(B541,Listor!$A$6:$G$62,7,FALSE),"")</f>
        <v/>
      </c>
      <c r="H541" s="35" t="str">
        <f>IFERROR(VLOOKUP(B541,Listor!$H$6:$I$24,2,FALSE),"")</f>
        <v/>
      </c>
      <c r="I541" s="35" t="str">
        <f t="shared" si="11"/>
        <v/>
      </c>
      <c r="J541" s="35" t="str">
        <f t="array" ref="J541">IFERROR(INDEX(Listor!$M$6:$M$17,MATCH(Listor!J541&amp;Fossila!E541,Listor!$K$6:$K$17&amp;Listor!$L$6:$L$17,0)),"")</f>
        <v/>
      </c>
      <c r="K541" s="69"/>
    </row>
    <row r="542" spans="2:11" x14ac:dyDescent="0.25">
      <c r="B542" s="68" t="s">
        <v>68</v>
      </c>
      <c r="C542" s="80" t="str">
        <f>IFERROR(VLOOKUP(B542,Listor!$A$6:$B$62,2,FALSE),"")</f>
        <v/>
      </c>
      <c r="D542" s="80" t="str">
        <f>IFERROR(VLOOKUP(B542,Listor!$A$6:$C$62,3,FALSE),"")</f>
        <v/>
      </c>
      <c r="E542" s="64" t="s">
        <v>69</v>
      </c>
      <c r="F542" s="65"/>
      <c r="G542" s="35" t="str">
        <f>IFERROR(VLOOKUP(B542,Listor!$A$6:$G$62,7,FALSE),"")</f>
        <v/>
      </c>
      <c r="H542" s="35" t="str">
        <f>IFERROR(VLOOKUP(B542,Listor!$H$6:$I$24,2,FALSE),"")</f>
        <v/>
      </c>
      <c r="I542" s="35" t="str">
        <f t="shared" si="11"/>
        <v/>
      </c>
      <c r="J542" s="35" t="str">
        <f t="array" ref="J542">IFERROR(INDEX(Listor!$M$6:$M$17,MATCH(Listor!J542&amp;Fossila!E542,Listor!$K$6:$K$17&amp;Listor!$L$6:$L$17,0)),"")</f>
        <v/>
      </c>
      <c r="K542" s="69"/>
    </row>
    <row r="543" spans="2:11" x14ac:dyDescent="0.25">
      <c r="B543" s="68" t="s">
        <v>68</v>
      </c>
      <c r="C543" s="80" t="str">
        <f>IFERROR(VLOOKUP(B543,Listor!$A$6:$B$62,2,FALSE),"")</f>
        <v/>
      </c>
      <c r="D543" s="80" t="str">
        <f>IFERROR(VLOOKUP(B543,Listor!$A$6:$C$62,3,FALSE),"")</f>
        <v/>
      </c>
      <c r="E543" s="64" t="s">
        <v>69</v>
      </c>
      <c r="F543" s="65"/>
      <c r="G543" s="35" t="str">
        <f>IFERROR(VLOOKUP(B543,Listor!$A$6:$G$62,7,FALSE),"")</f>
        <v/>
      </c>
      <c r="H543" s="35" t="str">
        <f>IFERROR(VLOOKUP(B543,Listor!$H$6:$I$24,2,FALSE),"")</f>
        <v/>
      </c>
      <c r="I543" s="35" t="str">
        <f t="shared" si="11"/>
        <v/>
      </c>
      <c r="J543" s="35" t="str">
        <f t="array" ref="J543">IFERROR(INDEX(Listor!$M$6:$M$17,MATCH(Listor!J543&amp;Fossila!E543,Listor!$K$6:$K$17&amp;Listor!$L$6:$L$17,0)),"")</f>
        <v/>
      </c>
      <c r="K543" s="69"/>
    </row>
    <row r="544" spans="2:11" x14ac:dyDescent="0.25">
      <c r="B544" s="68" t="s">
        <v>68</v>
      </c>
      <c r="C544" s="80" t="str">
        <f>IFERROR(VLOOKUP(B544,Listor!$A$6:$B$62,2,FALSE),"")</f>
        <v/>
      </c>
      <c r="D544" s="80" t="str">
        <f>IFERROR(VLOOKUP(B544,Listor!$A$6:$C$62,3,FALSE),"")</f>
        <v/>
      </c>
      <c r="E544" s="64" t="s">
        <v>69</v>
      </c>
      <c r="F544" s="65"/>
      <c r="G544" s="35" t="str">
        <f>IFERROR(VLOOKUP(B544,Listor!$A$6:$G$62,7,FALSE),"")</f>
        <v/>
      </c>
      <c r="H544" s="35" t="str">
        <f>IFERROR(VLOOKUP(B544,Listor!$H$6:$I$24,2,FALSE),"")</f>
        <v/>
      </c>
      <c r="I544" s="35" t="str">
        <f t="shared" si="11"/>
        <v/>
      </c>
      <c r="J544" s="35" t="str">
        <f t="array" ref="J544">IFERROR(INDEX(Listor!$M$6:$M$17,MATCH(Listor!J544&amp;Fossila!E544,Listor!$K$6:$K$17&amp;Listor!$L$6:$L$17,0)),"")</f>
        <v/>
      </c>
      <c r="K544" s="69"/>
    </row>
    <row r="545" spans="2:11" x14ac:dyDescent="0.25">
      <c r="B545" s="68" t="s">
        <v>68</v>
      </c>
      <c r="C545" s="80" t="str">
        <f>IFERROR(VLOOKUP(B545,Listor!$A$6:$B$62,2,FALSE),"")</f>
        <v/>
      </c>
      <c r="D545" s="80" t="str">
        <f>IFERROR(VLOOKUP(B545,Listor!$A$6:$C$62,3,FALSE),"")</f>
        <v/>
      </c>
      <c r="E545" s="64" t="s">
        <v>69</v>
      </c>
      <c r="F545" s="65"/>
      <c r="G545" s="35" t="str">
        <f>IFERROR(VLOOKUP(B545,Listor!$A$6:$G$62,7,FALSE),"")</f>
        <v/>
      </c>
      <c r="H545" s="35" t="str">
        <f>IFERROR(VLOOKUP(B545,Listor!$H$6:$I$24,2,FALSE),"")</f>
        <v/>
      </c>
      <c r="I545" s="35" t="str">
        <f t="shared" si="11"/>
        <v/>
      </c>
      <c r="J545" s="35" t="str">
        <f t="array" ref="J545">IFERROR(INDEX(Listor!$M$6:$M$17,MATCH(Listor!J545&amp;Fossila!E545,Listor!$K$6:$K$17&amp;Listor!$L$6:$L$17,0)),"")</f>
        <v/>
      </c>
      <c r="K545" s="69"/>
    </row>
    <row r="546" spans="2:11" x14ac:dyDescent="0.25">
      <c r="B546" s="68" t="s">
        <v>68</v>
      </c>
      <c r="C546" s="80" t="str">
        <f>IFERROR(VLOOKUP(B546,Listor!$A$6:$B$62,2,FALSE),"")</f>
        <v/>
      </c>
      <c r="D546" s="80" t="str">
        <f>IFERROR(VLOOKUP(B546,Listor!$A$6:$C$62,3,FALSE),"")</f>
        <v/>
      </c>
      <c r="E546" s="64" t="s">
        <v>69</v>
      </c>
      <c r="F546" s="65"/>
      <c r="G546" s="35" t="str">
        <f>IFERROR(VLOOKUP(B546,Listor!$A$6:$G$62,7,FALSE),"")</f>
        <v/>
      </c>
      <c r="H546" s="35" t="str">
        <f>IFERROR(VLOOKUP(B546,Listor!$H$6:$I$24,2,FALSE),"")</f>
        <v/>
      </c>
      <c r="I546" s="35" t="str">
        <f t="shared" si="11"/>
        <v/>
      </c>
      <c r="J546" s="35" t="str">
        <f t="array" ref="J546">IFERROR(INDEX(Listor!$M$6:$M$17,MATCH(Listor!J546&amp;Fossila!E546,Listor!$K$6:$K$17&amp;Listor!$L$6:$L$17,0)),"")</f>
        <v/>
      </c>
      <c r="K546" s="69"/>
    </row>
    <row r="547" spans="2:11" x14ac:dyDescent="0.25">
      <c r="B547" s="68" t="s">
        <v>68</v>
      </c>
      <c r="C547" s="80" t="str">
        <f>IFERROR(VLOOKUP(B547,Listor!$A$6:$B$62,2,FALSE),"")</f>
        <v/>
      </c>
      <c r="D547" s="80" t="str">
        <f>IFERROR(VLOOKUP(B547,Listor!$A$6:$C$62,3,FALSE),"")</f>
        <v/>
      </c>
      <c r="E547" s="64" t="s">
        <v>69</v>
      </c>
      <c r="F547" s="65"/>
      <c r="G547" s="35" t="str">
        <f>IFERROR(VLOOKUP(B547,Listor!$A$6:$G$62,7,FALSE),"")</f>
        <v/>
      </c>
      <c r="H547" s="35" t="str">
        <f>IFERROR(VLOOKUP(B547,Listor!$H$6:$I$24,2,FALSE),"")</f>
        <v/>
      </c>
      <c r="I547" s="35" t="str">
        <f t="shared" si="11"/>
        <v/>
      </c>
      <c r="J547" s="35" t="str">
        <f t="array" ref="J547">IFERROR(INDEX(Listor!$M$6:$M$17,MATCH(Listor!J547&amp;Fossila!E547,Listor!$K$6:$K$17&amp;Listor!$L$6:$L$17,0)),"")</f>
        <v/>
      </c>
      <c r="K547" s="69"/>
    </row>
    <row r="548" spans="2:11" x14ac:dyDescent="0.25">
      <c r="B548" s="68" t="s">
        <v>68</v>
      </c>
      <c r="C548" s="80" t="str">
        <f>IFERROR(VLOOKUP(B548,Listor!$A$6:$B$62,2,FALSE),"")</f>
        <v/>
      </c>
      <c r="D548" s="80" t="str">
        <f>IFERROR(VLOOKUP(B548,Listor!$A$6:$C$62,3,FALSE),"")</f>
        <v/>
      </c>
      <c r="E548" s="64" t="s">
        <v>69</v>
      </c>
      <c r="F548" s="65"/>
      <c r="G548" s="35" t="str">
        <f>IFERROR(VLOOKUP(B548,Listor!$A$6:$G$62,7,FALSE),"")</f>
        <v/>
      </c>
      <c r="H548" s="35" t="str">
        <f>IFERROR(VLOOKUP(B548,Listor!$H$6:$I$24,2,FALSE),"")</f>
        <v/>
      </c>
      <c r="I548" s="35" t="str">
        <f t="shared" si="11"/>
        <v/>
      </c>
      <c r="J548" s="35" t="str">
        <f t="array" ref="J548">IFERROR(INDEX(Listor!$M$6:$M$17,MATCH(Listor!J548&amp;Fossila!E548,Listor!$K$6:$K$17&amp;Listor!$L$6:$L$17,0)),"")</f>
        <v/>
      </c>
      <c r="K548" s="69"/>
    </row>
    <row r="549" spans="2:11" x14ac:dyDescent="0.25">
      <c r="B549" s="68" t="s">
        <v>68</v>
      </c>
      <c r="C549" s="80" t="str">
        <f>IFERROR(VLOOKUP(B549,Listor!$A$6:$B$62,2,FALSE),"")</f>
        <v/>
      </c>
      <c r="D549" s="80" t="str">
        <f>IFERROR(VLOOKUP(B549,Listor!$A$6:$C$62,3,FALSE),"")</f>
        <v/>
      </c>
      <c r="E549" s="64" t="s">
        <v>69</v>
      </c>
      <c r="F549" s="65"/>
      <c r="G549" s="35" t="str">
        <f>IFERROR(VLOOKUP(B549,Listor!$A$6:$G$62,7,FALSE),"")</f>
        <v/>
      </c>
      <c r="H549" s="35" t="str">
        <f>IFERROR(VLOOKUP(B549,Listor!$H$6:$I$24,2,FALSE),"")</f>
        <v/>
      </c>
      <c r="I549" s="35" t="str">
        <f t="shared" si="11"/>
        <v/>
      </c>
      <c r="J549" s="35" t="str">
        <f t="array" ref="J549">IFERROR(INDEX(Listor!$M$6:$M$17,MATCH(Listor!J549&amp;Fossila!E549,Listor!$K$6:$K$17&amp;Listor!$L$6:$L$17,0)),"")</f>
        <v/>
      </c>
      <c r="K549" s="69"/>
    </row>
    <row r="550" spans="2:11" x14ac:dyDescent="0.25">
      <c r="B550" s="68" t="s">
        <v>68</v>
      </c>
      <c r="C550" s="80" t="str">
        <f>IFERROR(VLOOKUP(B550,Listor!$A$6:$B$62,2,FALSE),"")</f>
        <v/>
      </c>
      <c r="D550" s="80" t="str">
        <f>IFERROR(VLOOKUP(B550,Listor!$A$6:$C$62,3,FALSE),"")</f>
        <v/>
      </c>
      <c r="E550" s="64" t="s">
        <v>69</v>
      </c>
      <c r="F550" s="65"/>
      <c r="G550" s="35" t="str">
        <f>IFERROR(VLOOKUP(B550,Listor!$A$6:$G$62,7,FALSE),"")</f>
        <v/>
      </c>
      <c r="H550" s="35" t="str">
        <f>IFERROR(VLOOKUP(B550,Listor!$H$6:$I$24,2,FALSE),"")</f>
        <v/>
      </c>
      <c r="I550" s="35" t="str">
        <f t="shared" si="11"/>
        <v/>
      </c>
      <c r="J550" s="35" t="str">
        <f t="array" ref="J550">IFERROR(INDEX(Listor!$M$6:$M$17,MATCH(Listor!J550&amp;Fossila!E550,Listor!$K$6:$K$17&amp;Listor!$L$6:$L$17,0)),"")</f>
        <v/>
      </c>
      <c r="K550" s="69"/>
    </row>
    <row r="551" spans="2:11" x14ac:dyDescent="0.25">
      <c r="B551" s="68" t="s">
        <v>68</v>
      </c>
      <c r="C551" s="80" t="str">
        <f>IFERROR(VLOOKUP(B551,Listor!$A$6:$B$62,2,FALSE),"")</f>
        <v/>
      </c>
      <c r="D551" s="80" t="str">
        <f>IFERROR(VLOOKUP(B551,Listor!$A$6:$C$62,3,FALSE),"")</f>
        <v/>
      </c>
      <c r="E551" s="64" t="s">
        <v>69</v>
      </c>
      <c r="F551" s="65"/>
      <c r="G551" s="35" t="str">
        <f>IFERROR(VLOOKUP(B551,Listor!$A$6:$G$62,7,FALSE),"")</f>
        <v/>
      </c>
      <c r="H551" s="35" t="str">
        <f>IFERROR(VLOOKUP(B551,Listor!$H$6:$I$24,2,FALSE),"")</f>
        <v/>
      </c>
      <c r="I551" s="35" t="str">
        <f t="shared" si="11"/>
        <v/>
      </c>
      <c r="J551" s="35" t="str">
        <f t="array" ref="J551">IFERROR(INDEX(Listor!$M$6:$M$17,MATCH(Listor!J551&amp;Fossila!E551,Listor!$K$6:$K$17&amp;Listor!$L$6:$L$17,0)),"")</f>
        <v/>
      </c>
      <c r="K551" s="69"/>
    </row>
    <row r="552" spans="2:11" x14ac:dyDescent="0.25">
      <c r="B552" s="68" t="s">
        <v>68</v>
      </c>
      <c r="C552" s="80" t="str">
        <f>IFERROR(VLOOKUP(B552,Listor!$A$6:$B$62,2,FALSE),"")</f>
        <v/>
      </c>
      <c r="D552" s="80" t="str">
        <f>IFERROR(VLOOKUP(B552,Listor!$A$6:$C$62,3,FALSE),"")</f>
        <v/>
      </c>
      <c r="E552" s="64" t="s">
        <v>69</v>
      </c>
      <c r="F552" s="65"/>
      <c r="G552" s="35" t="str">
        <f>IFERROR(VLOOKUP(B552,Listor!$A$6:$G$62,7,FALSE),"")</f>
        <v/>
      </c>
      <c r="H552" s="35" t="str">
        <f>IFERROR(VLOOKUP(B552,Listor!$H$6:$I$24,2,FALSE),"")</f>
        <v/>
      </c>
      <c r="I552" s="35" t="str">
        <f t="shared" si="11"/>
        <v/>
      </c>
      <c r="J552" s="35" t="str">
        <f t="array" ref="J552">IFERROR(INDEX(Listor!$M$6:$M$17,MATCH(Listor!J552&amp;Fossila!E552,Listor!$K$6:$K$17&amp;Listor!$L$6:$L$17,0)),"")</f>
        <v/>
      </c>
      <c r="K552" s="69"/>
    </row>
    <row r="553" spans="2:11" x14ac:dyDescent="0.25">
      <c r="B553" s="68" t="s">
        <v>68</v>
      </c>
      <c r="C553" s="80" t="str">
        <f>IFERROR(VLOOKUP(B553,Listor!$A$6:$B$62,2,FALSE),"")</f>
        <v/>
      </c>
      <c r="D553" s="80" t="str">
        <f>IFERROR(VLOOKUP(B553,Listor!$A$6:$C$62,3,FALSE),"")</f>
        <v/>
      </c>
      <c r="E553" s="64" t="s">
        <v>69</v>
      </c>
      <c r="F553" s="65"/>
      <c r="G553" s="35" t="str">
        <f>IFERROR(VLOOKUP(B553,Listor!$A$6:$G$62,7,FALSE),"")</f>
        <v/>
      </c>
      <c r="H553" s="35" t="str">
        <f>IFERROR(VLOOKUP(B553,Listor!$H$6:$I$24,2,FALSE),"")</f>
        <v/>
      </c>
      <c r="I553" s="35" t="str">
        <f t="shared" si="11"/>
        <v/>
      </c>
      <c r="J553" s="35" t="str">
        <f t="array" ref="J553">IFERROR(INDEX(Listor!$M$6:$M$17,MATCH(Listor!J553&amp;Fossila!E553,Listor!$K$6:$K$17&amp;Listor!$L$6:$L$17,0)),"")</f>
        <v/>
      </c>
      <c r="K553" s="69"/>
    </row>
    <row r="554" spans="2:11" x14ac:dyDescent="0.25">
      <c r="B554" s="68" t="s">
        <v>68</v>
      </c>
      <c r="C554" s="80" t="str">
        <f>IFERROR(VLOOKUP(B554,Listor!$A$6:$B$62,2,FALSE),"")</f>
        <v/>
      </c>
      <c r="D554" s="80" t="str">
        <f>IFERROR(VLOOKUP(B554,Listor!$A$6:$C$62,3,FALSE),"")</f>
        <v/>
      </c>
      <c r="E554" s="64" t="s">
        <v>69</v>
      </c>
      <c r="F554" s="65"/>
      <c r="G554" s="35" t="str">
        <f>IFERROR(VLOOKUP(B554,Listor!$A$6:$G$62,7,FALSE),"")</f>
        <v/>
      </c>
      <c r="H554" s="35" t="str">
        <f>IFERROR(VLOOKUP(B554,Listor!$H$6:$I$24,2,FALSE),"")</f>
        <v/>
      </c>
      <c r="I554" s="35" t="str">
        <f t="shared" si="11"/>
        <v/>
      </c>
      <c r="J554" s="35" t="str">
        <f t="array" ref="J554">IFERROR(INDEX(Listor!$M$6:$M$17,MATCH(Listor!J554&amp;Fossila!E554,Listor!$K$6:$K$17&amp;Listor!$L$6:$L$17,0)),"")</f>
        <v/>
      </c>
      <c r="K554" s="69"/>
    </row>
    <row r="555" spans="2:11" x14ac:dyDescent="0.25">
      <c r="B555" s="68" t="s">
        <v>68</v>
      </c>
      <c r="C555" s="80" t="str">
        <f>IFERROR(VLOOKUP(B555,Listor!$A$6:$B$62,2,FALSE),"")</f>
        <v/>
      </c>
      <c r="D555" s="80" t="str">
        <f>IFERROR(VLOOKUP(B555,Listor!$A$6:$C$62,3,FALSE),"")</f>
        <v/>
      </c>
      <c r="E555" s="64" t="s">
        <v>69</v>
      </c>
      <c r="F555" s="65"/>
      <c r="G555" s="35" t="str">
        <f>IFERROR(VLOOKUP(B555,Listor!$A$6:$G$62,7,FALSE),"")</f>
        <v/>
      </c>
      <c r="H555" s="35" t="str">
        <f>IFERROR(VLOOKUP(B555,Listor!$H$6:$I$24,2,FALSE),"")</f>
        <v/>
      </c>
      <c r="I555" s="35" t="str">
        <f t="shared" si="11"/>
        <v/>
      </c>
      <c r="J555" s="35" t="str">
        <f t="array" ref="J555">IFERROR(INDEX(Listor!$M$6:$M$17,MATCH(Listor!J555&amp;Fossila!E555,Listor!$K$6:$K$17&amp;Listor!$L$6:$L$17,0)),"")</f>
        <v/>
      </c>
      <c r="K555" s="69"/>
    </row>
    <row r="556" spans="2:11" x14ac:dyDescent="0.25">
      <c r="B556" s="68" t="s">
        <v>68</v>
      </c>
      <c r="C556" s="80" t="str">
        <f>IFERROR(VLOOKUP(B556,Listor!$A$6:$B$62,2,FALSE),"")</f>
        <v/>
      </c>
      <c r="D556" s="80" t="str">
        <f>IFERROR(VLOOKUP(B556,Listor!$A$6:$C$62,3,FALSE),"")</f>
        <v/>
      </c>
      <c r="E556" s="64" t="s">
        <v>69</v>
      </c>
      <c r="F556" s="65"/>
      <c r="G556" s="35" t="str">
        <f>IFERROR(VLOOKUP(B556,Listor!$A$6:$G$62,7,FALSE),"")</f>
        <v/>
      </c>
      <c r="H556" s="35" t="str">
        <f>IFERROR(VLOOKUP(B556,Listor!$H$6:$I$24,2,FALSE),"")</f>
        <v/>
      </c>
      <c r="I556" s="35" t="str">
        <f t="shared" si="11"/>
        <v/>
      </c>
      <c r="J556" s="35" t="str">
        <f t="array" ref="J556">IFERROR(INDEX(Listor!$M$6:$M$17,MATCH(Listor!J556&amp;Fossila!E556,Listor!$K$6:$K$17&amp;Listor!$L$6:$L$17,0)),"")</f>
        <v/>
      </c>
      <c r="K556" s="69"/>
    </row>
    <row r="557" spans="2:11" x14ac:dyDescent="0.25">
      <c r="B557" s="68" t="s">
        <v>68</v>
      </c>
      <c r="C557" s="80" t="str">
        <f>IFERROR(VLOOKUP(B557,Listor!$A$6:$B$62,2,FALSE),"")</f>
        <v/>
      </c>
      <c r="D557" s="80" t="str">
        <f>IFERROR(VLOOKUP(B557,Listor!$A$6:$C$62,3,FALSE),"")</f>
        <v/>
      </c>
      <c r="E557" s="64" t="s">
        <v>69</v>
      </c>
      <c r="F557" s="65"/>
      <c r="G557" s="35" t="str">
        <f>IFERROR(VLOOKUP(B557,Listor!$A$6:$G$62,7,FALSE),"")</f>
        <v/>
      </c>
      <c r="H557" s="35" t="str">
        <f>IFERROR(VLOOKUP(B557,Listor!$H$6:$I$24,2,FALSE),"")</f>
        <v/>
      </c>
      <c r="I557" s="35" t="str">
        <f t="shared" si="11"/>
        <v/>
      </c>
      <c r="J557" s="35" t="str">
        <f t="array" ref="J557">IFERROR(INDEX(Listor!$M$6:$M$17,MATCH(Listor!J557&amp;Fossila!E557,Listor!$K$6:$K$17&amp;Listor!$L$6:$L$17,0)),"")</f>
        <v/>
      </c>
      <c r="K557" s="69"/>
    </row>
    <row r="558" spans="2:11" x14ac:dyDescent="0.25">
      <c r="B558" s="68" t="s">
        <v>68</v>
      </c>
      <c r="C558" s="80" t="str">
        <f>IFERROR(VLOOKUP(B558,Listor!$A$6:$B$62,2,FALSE),"")</f>
        <v/>
      </c>
      <c r="D558" s="80" t="str">
        <f>IFERROR(VLOOKUP(B558,Listor!$A$6:$C$62,3,FALSE),"")</f>
        <v/>
      </c>
      <c r="E558" s="64" t="s">
        <v>69</v>
      </c>
      <c r="F558" s="65"/>
      <c r="G558" s="35" t="str">
        <f>IFERROR(VLOOKUP(B558,Listor!$A$6:$G$62,7,FALSE),"")</f>
        <v/>
      </c>
      <c r="H558" s="35" t="str">
        <f>IFERROR(VLOOKUP(B558,Listor!$H$6:$I$24,2,FALSE),"")</f>
        <v/>
      </c>
      <c r="I558" s="35" t="str">
        <f t="shared" si="11"/>
        <v/>
      </c>
      <c r="J558" s="35" t="str">
        <f t="array" ref="J558">IFERROR(INDEX(Listor!$M$6:$M$17,MATCH(Listor!J558&amp;Fossila!E558,Listor!$K$6:$K$17&amp;Listor!$L$6:$L$17,0)),"")</f>
        <v/>
      </c>
      <c r="K558" s="69"/>
    </row>
    <row r="559" spans="2:11" x14ac:dyDescent="0.25">
      <c r="B559" s="68" t="s">
        <v>68</v>
      </c>
      <c r="C559" s="80" t="str">
        <f>IFERROR(VLOOKUP(B559,Listor!$A$6:$B$62,2,FALSE),"")</f>
        <v/>
      </c>
      <c r="D559" s="80" t="str">
        <f>IFERROR(VLOOKUP(B559,Listor!$A$6:$C$62,3,FALSE),"")</f>
        <v/>
      </c>
      <c r="E559" s="64" t="s">
        <v>69</v>
      </c>
      <c r="F559" s="65"/>
      <c r="G559" s="35" t="str">
        <f>IFERROR(VLOOKUP(B559,Listor!$A$6:$G$62,7,FALSE),"")</f>
        <v/>
      </c>
      <c r="H559" s="35" t="str">
        <f>IFERROR(VLOOKUP(B559,Listor!$H$6:$I$24,2,FALSE),"")</f>
        <v/>
      </c>
      <c r="I559" s="35" t="str">
        <f t="shared" si="11"/>
        <v/>
      </c>
      <c r="J559" s="35" t="str">
        <f t="array" ref="J559">IFERROR(INDEX(Listor!$M$6:$M$17,MATCH(Listor!J559&amp;Fossila!E559,Listor!$K$6:$K$17&amp;Listor!$L$6:$L$17,0)),"")</f>
        <v/>
      </c>
      <c r="K559" s="69"/>
    </row>
    <row r="560" spans="2:11" x14ac:dyDescent="0.25">
      <c r="B560" s="68" t="s">
        <v>68</v>
      </c>
      <c r="C560" s="80" t="str">
        <f>IFERROR(VLOOKUP(B560,Listor!$A$6:$B$62,2,FALSE),"")</f>
        <v/>
      </c>
      <c r="D560" s="80" t="str">
        <f>IFERROR(VLOOKUP(B560,Listor!$A$6:$C$62,3,FALSE),"")</f>
        <v/>
      </c>
      <c r="E560" s="64" t="s">
        <v>69</v>
      </c>
      <c r="F560" s="65"/>
      <c r="G560" s="35" t="str">
        <f>IFERROR(VLOOKUP(B560,Listor!$A$6:$G$62,7,FALSE),"")</f>
        <v/>
      </c>
      <c r="H560" s="35" t="str">
        <f>IFERROR(VLOOKUP(B560,Listor!$H$6:$I$24,2,FALSE),"")</f>
        <v/>
      </c>
      <c r="I560" s="35" t="str">
        <f t="shared" si="11"/>
        <v/>
      </c>
      <c r="J560" s="35" t="str">
        <f t="array" ref="J560">IFERROR(INDEX(Listor!$M$6:$M$17,MATCH(Listor!J560&amp;Fossila!E560,Listor!$K$6:$K$17&amp;Listor!$L$6:$L$17,0)),"")</f>
        <v/>
      </c>
      <c r="K560" s="69"/>
    </row>
    <row r="561" spans="2:11" x14ac:dyDescent="0.25">
      <c r="B561" s="68" t="s">
        <v>68</v>
      </c>
      <c r="C561" s="80" t="str">
        <f>IFERROR(VLOOKUP(B561,Listor!$A$6:$B$62,2,FALSE),"")</f>
        <v/>
      </c>
      <c r="D561" s="80" t="str">
        <f>IFERROR(VLOOKUP(B561,Listor!$A$6:$C$62,3,FALSE),"")</f>
        <v/>
      </c>
      <c r="E561" s="64" t="s">
        <v>69</v>
      </c>
      <c r="F561" s="65"/>
      <c r="G561" s="35" t="str">
        <f>IFERROR(VLOOKUP(B561,Listor!$A$6:$G$62,7,FALSE),"")</f>
        <v/>
      </c>
      <c r="H561" s="35" t="str">
        <f>IFERROR(VLOOKUP(B561,Listor!$H$6:$I$24,2,FALSE),"")</f>
        <v/>
      </c>
      <c r="I561" s="35" t="str">
        <f t="shared" si="11"/>
        <v/>
      </c>
      <c r="J561" s="35" t="str">
        <f t="array" ref="J561">IFERROR(INDEX(Listor!$M$6:$M$17,MATCH(Listor!J561&amp;Fossila!E561,Listor!$K$6:$K$17&amp;Listor!$L$6:$L$17,0)),"")</f>
        <v/>
      </c>
      <c r="K561" s="69"/>
    </row>
    <row r="562" spans="2:11" x14ac:dyDescent="0.25">
      <c r="B562" s="68" t="s">
        <v>68</v>
      </c>
      <c r="C562" s="80" t="str">
        <f>IFERROR(VLOOKUP(B562,Listor!$A$6:$B$62,2,FALSE),"")</f>
        <v/>
      </c>
      <c r="D562" s="80" t="str">
        <f>IFERROR(VLOOKUP(B562,Listor!$A$6:$C$62,3,FALSE),"")</f>
        <v/>
      </c>
      <c r="E562" s="64" t="s">
        <v>69</v>
      </c>
      <c r="F562" s="65"/>
      <c r="G562" s="35" t="str">
        <f>IFERROR(VLOOKUP(B562,Listor!$A$6:$G$62,7,FALSE),"")</f>
        <v/>
      </c>
      <c r="H562" s="35" t="str">
        <f>IFERROR(VLOOKUP(B562,Listor!$H$6:$I$24,2,FALSE),"")</f>
        <v/>
      </c>
      <c r="I562" s="35" t="str">
        <f t="shared" si="11"/>
        <v/>
      </c>
      <c r="J562" s="35" t="str">
        <f t="array" ref="J562">IFERROR(INDEX(Listor!$M$6:$M$17,MATCH(Listor!J562&amp;Fossila!E562,Listor!$K$6:$K$17&amp;Listor!$L$6:$L$17,0)),"")</f>
        <v/>
      </c>
      <c r="K562" s="69"/>
    </row>
    <row r="563" spans="2:11" x14ac:dyDescent="0.25">
      <c r="B563" s="68" t="s">
        <v>68</v>
      </c>
      <c r="C563" s="80" t="str">
        <f>IFERROR(VLOOKUP(B563,Listor!$A$6:$B$62,2,FALSE),"")</f>
        <v/>
      </c>
      <c r="D563" s="80" t="str">
        <f>IFERROR(VLOOKUP(B563,Listor!$A$6:$C$62,3,FALSE),"")</f>
        <v/>
      </c>
      <c r="E563" s="64" t="s">
        <v>69</v>
      </c>
      <c r="F563" s="65"/>
      <c r="G563" s="35" t="str">
        <f>IFERROR(VLOOKUP(B563,Listor!$A$6:$G$62,7,FALSE),"")</f>
        <v/>
      </c>
      <c r="H563" s="35" t="str">
        <f>IFERROR(VLOOKUP(B563,Listor!$H$6:$I$24,2,FALSE),"")</f>
        <v/>
      </c>
      <c r="I563" s="35" t="str">
        <f t="shared" si="11"/>
        <v/>
      </c>
      <c r="J563" s="35" t="str">
        <f t="array" ref="J563">IFERROR(INDEX(Listor!$M$6:$M$17,MATCH(Listor!J563&amp;Fossila!E563,Listor!$K$6:$K$17&amp;Listor!$L$6:$L$17,0)),"")</f>
        <v/>
      </c>
      <c r="K563" s="69"/>
    </row>
    <row r="564" spans="2:11" x14ac:dyDescent="0.25">
      <c r="B564" s="68" t="s">
        <v>68</v>
      </c>
      <c r="C564" s="80" t="str">
        <f>IFERROR(VLOOKUP(B564,Listor!$A$6:$B$62,2,FALSE),"")</f>
        <v/>
      </c>
      <c r="D564" s="80" t="str">
        <f>IFERROR(VLOOKUP(B564,Listor!$A$6:$C$62,3,FALSE),"")</f>
        <v/>
      </c>
      <c r="E564" s="64" t="s">
        <v>69</v>
      </c>
      <c r="F564" s="65"/>
      <c r="G564" s="35" t="str">
        <f>IFERROR(VLOOKUP(B564,Listor!$A$6:$G$62,7,FALSE),"")</f>
        <v/>
      </c>
      <c r="H564" s="35" t="str">
        <f>IFERROR(VLOOKUP(B564,Listor!$H$6:$I$24,2,FALSE),"")</f>
        <v/>
      </c>
      <c r="I564" s="35" t="str">
        <f t="shared" si="11"/>
        <v/>
      </c>
      <c r="J564" s="35" t="str">
        <f t="array" ref="J564">IFERROR(INDEX(Listor!$M$6:$M$17,MATCH(Listor!J564&amp;Fossila!E564,Listor!$K$6:$K$17&amp;Listor!$L$6:$L$17,0)),"")</f>
        <v/>
      </c>
      <c r="K564" s="69"/>
    </row>
    <row r="565" spans="2:11" x14ac:dyDescent="0.25">
      <c r="B565" s="68" t="s">
        <v>68</v>
      </c>
      <c r="C565" s="80" t="str">
        <f>IFERROR(VLOOKUP(B565,Listor!$A$6:$B$62,2,FALSE),"")</f>
        <v/>
      </c>
      <c r="D565" s="80" t="str">
        <f>IFERROR(VLOOKUP(B565,Listor!$A$6:$C$62,3,FALSE),"")</f>
        <v/>
      </c>
      <c r="E565" s="64" t="s">
        <v>69</v>
      </c>
      <c r="F565" s="65"/>
      <c r="G565" s="35" t="str">
        <f>IFERROR(VLOOKUP(B565,Listor!$A$6:$G$62,7,FALSE),"")</f>
        <v/>
      </c>
      <c r="H565" s="35" t="str">
        <f>IFERROR(VLOOKUP(B565,Listor!$H$6:$I$24,2,FALSE),"")</f>
        <v/>
      </c>
      <c r="I565" s="35" t="str">
        <f t="shared" si="11"/>
        <v/>
      </c>
      <c r="J565" s="35" t="str">
        <f t="array" ref="J565">IFERROR(INDEX(Listor!$M$6:$M$17,MATCH(Listor!J565&amp;Fossila!E565,Listor!$K$6:$K$17&amp;Listor!$L$6:$L$17,0)),"")</f>
        <v/>
      </c>
      <c r="K565" s="69"/>
    </row>
    <row r="566" spans="2:11" x14ac:dyDescent="0.25">
      <c r="B566" s="68" t="s">
        <v>68</v>
      </c>
      <c r="C566" s="80" t="str">
        <f>IFERROR(VLOOKUP(B566,Listor!$A$6:$B$62,2,FALSE),"")</f>
        <v/>
      </c>
      <c r="D566" s="80" t="str">
        <f>IFERROR(VLOOKUP(B566,Listor!$A$6:$C$62,3,FALSE),"")</f>
        <v/>
      </c>
      <c r="E566" s="64" t="s">
        <v>69</v>
      </c>
      <c r="F566" s="65"/>
      <c r="G566" s="35" t="str">
        <f>IFERROR(VLOOKUP(B566,Listor!$A$6:$G$62,7,FALSE),"")</f>
        <v/>
      </c>
      <c r="H566" s="35" t="str">
        <f>IFERROR(VLOOKUP(B566,Listor!$H$6:$I$24,2,FALSE),"")</f>
        <v/>
      </c>
      <c r="I566" s="35" t="str">
        <f t="shared" si="11"/>
        <v/>
      </c>
      <c r="J566" s="35" t="str">
        <f t="array" ref="J566">IFERROR(INDEX(Listor!$M$6:$M$17,MATCH(Listor!J566&amp;Fossila!E566,Listor!$K$6:$K$17&amp;Listor!$L$6:$L$17,0)),"")</f>
        <v/>
      </c>
      <c r="K566" s="69"/>
    </row>
    <row r="567" spans="2:11" x14ac:dyDescent="0.25">
      <c r="B567" s="68" t="s">
        <v>68</v>
      </c>
      <c r="C567" s="80" t="str">
        <f>IFERROR(VLOOKUP(B567,Listor!$A$6:$B$62,2,FALSE),"")</f>
        <v/>
      </c>
      <c r="D567" s="80" t="str">
        <f>IFERROR(VLOOKUP(B567,Listor!$A$6:$C$62,3,FALSE),"")</f>
        <v/>
      </c>
      <c r="E567" s="64" t="s">
        <v>69</v>
      </c>
      <c r="F567" s="65"/>
      <c r="G567" s="35" t="str">
        <f>IFERROR(VLOOKUP(B567,Listor!$A$6:$G$62,7,FALSE),"")</f>
        <v/>
      </c>
      <c r="H567" s="35" t="str">
        <f>IFERROR(VLOOKUP(B567,Listor!$H$6:$I$24,2,FALSE),"")</f>
        <v/>
      </c>
      <c r="I567" s="35" t="str">
        <f t="shared" si="11"/>
        <v/>
      </c>
      <c r="J567" s="35" t="str">
        <f t="array" ref="J567">IFERROR(INDEX(Listor!$M$6:$M$17,MATCH(Listor!J567&amp;Fossila!E567,Listor!$K$6:$K$17&amp;Listor!$L$6:$L$17,0)),"")</f>
        <v/>
      </c>
      <c r="K567" s="69"/>
    </row>
    <row r="568" spans="2:11" x14ac:dyDescent="0.25">
      <c r="B568" s="68" t="s">
        <v>68</v>
      </c>
      <c r="C568" s="80" t="str">
        <f>IFERROR(VLOOKUP(B568,Listor!$A$6:$B$62,2,FALSE),"")</f>
        <v/>
      </c>
      <c r="D568" s="80" t="str">
        <f>IFERROR(VLOOKUP(B568,Listor!$A$6:$C$62,3,FALSE),"")</f>
        <v/>
      </c>
      <c r="E568" s="64" t="s">
        <v>69</v>
      </c>
      <c r="F568" s="65"/>
      <c r="G568" s="35" t="str">
        <f>IFERROR(VLOOKUP(B568,Listor!$A$6:$G$62,7,FALSE),"")</f>
        <v/>
      </c>
      <c r="H568" s="35" t="str">
        <f>IFERROR(VLOOKUP(B568,Listor!$H$6:$I$24,2,FALSE),"")</f>
        <v/>
      </c>
      <c r="I568" s="35" t="str">
        <f t="shared" si="11"/>
        <v/>
      </c>
      <c r="J568" s="35" t="str">
        <f t="array" ref="J568">IFERROR(INDEX(Listor!$M$6:$M$17,MATCH(Listor!J568&amp;Fossila!E568,Listor!$K$6:$K$17&amp;Listor!$L$6:$L$17,0)),"")</f>
        <v/>
      </c>
      <c r="K568" s="69"/>
    </row>
    <row r="569" spans="2:11" x14ac:dyDescent="0.25">
      <c r="B569" s="68" t="s">
        <v>68</v>
      </c>
      <c r="C569" s="80" t="str">
        <f>IFERROR(VLOOKUP(B569,Listor!$A$6:$B$62,2,FALSE),"")</f>
        <v/>
      </c>
      <c r="D569" s="80" t="str">
        <f>IFERROR(VLOOKUP(B569,Listor!$A$6:$C$62,3,FALSE),"")</f>
        <v/>
      </c>
      <c r="E569" s="64" t="s">
        <v>69</v>
      </c>
      <c r="F569" s="65"/>
      <c r="G569" s="35" t="str">
        <f>IFERROR(VLOOKUP(B569,Listor!$A$6:$G$62,7,FALSE),"")</f>
        <v/>
      </c>
      <c r="H569" s="35" t="str">
        <f>IFERROR(VLOOKUP(B569,Listor!$H$6:$I$24,2,FALSE),"")</f>
        <v/>
      </c>
      <c r="I569" s="35" t="str">
        <f t="shared" si="11"/>
        <v/>
      </c>
      <c r="J569" s="35" t="str">
        <f t="array" ref="J569">IFERROR(INDEX(Listor!$M$6:$M$17,MATCH(Listor!J569&amp;Fossila!E569,Listor!$K$6:$K$17&amp;Listor!$L$6:$L$17,0)),"")</f>
        <v/>
      </c>
      <c r="K569" s="69"/>
    </row>
    <row r="570" spans="2:11" x14ac:dyDescent="0.25">
      <c r="B570" s="68" t="s">
        <v>68</v>
      </c>
      <c r="C570" s="80" t="str">
        <f>IFERROR(VLOOKUP(B570,Listor!$A$6:$B$62,2,FALSE),"")</f>
        <v/>
      </c>
      <c r="D570" s="80" t="str">
        <f>IFERROR(VLOOKUP(B570,Listor!$A$6:$C$62,3,FALSE),"")</f>
        <v/>
      </c>
      <c r="E570" s="64" t="s">
        <v>69</v>
      </c>
      <c r="F570" s="65"/>
      <c r="G570" s="35" t="str">
        <f>IFERROR(VLOOKUP(B570,Listor!$A$6:$G$62,7,FALSE),"")</f>
        <v/>
      </c>
      <c r="H570" s="35" t="str">
        <f>IFERROR(VLOOKUP(B570,Listor!$H$6:$I$24,2,FALSE),"")</f>
        <v/>
      </c>
      <c r="I570" s="35" t="str">
        <f t="shared" si="11"/>
        <v/>
      </c>
      <c r="J570" s="35" t="str">
        <f t="array" ref="J570">IFERROR(INDEX(Listor!$M$6:$M$17,MATCH(Listor!J570&amp;Fossila!E570,Listor!$K$6:$K$17&amp;Listor!$L$6:$L$17,0)),"")</f>
        <v/>
      </c>
      <c r="K570" s="69"/>
    </row>
    <row r="571" spans="2:11" x14ac:dyDescent="0.25">
      <c r="B571" s="68" t="s">
        <v>68</v>
      </c>
      <c r="C571" s="80" t="str">
        <f>IFERROR(VLOOKUP(B571,Listor!$A$6:$B$62,2,FALSE),"")</f>
        <v/>
      </c>
      <c r="D571" s="80" t="str">
        <f>IFERROR(VLOOKUP(B571,Listor!$A$6:$C$62,3,FALSE),"")</f>
        <v/>
      </c>
      <c r="E571" s="64" t="s">
        <v>69</v>
      </c>
      <c r="F571" s="65"/>
      <c r="G571" s="35" t="str">
        <f>IFERROR(VLOOKUP(B571,Listor!$A$6:$G$62,7,FALSE),"")</f>
        <v/>
      </c>
      <c r="H571" s="35" t="str">
        <f>IFERROR(VLOOKUP(B571,Listor!$H$6:$I$24,2,FALSE),"")</f>
        <v/>
      </c>
      <c r="I571" s="35" t="str">
        <f t="shared" si="11"/>
        <v/>
      </c>
      <c r="J571" s="35" t="str">
        <f t="array" ref="J571">IFERROR(INDEX(Listor!$M$6:$M$17,MATCH(Listor!J571&amp;Fossila!E571,Listor!$K$6:$K$17&amp;Listor!$L$6:$L$17,0)),"")</f>
        <v/>
      </c>
      <c r="K571" s="69"/>
    </row>
    <row r="572" spans="2:11" x14ac:dyDescent="0.25">
      <c r="B572" s="68" t="s">
        <v>68</v>
      </c>
      <c r="C572" s="80" t="str">
        <f>IFERROR(VLOOKUP(B572,Listor!$A$6:$B$62,2,FALSE),"")</f>
        <v/>
      </c>
      <c r="D572" s="80" t="str">
        <f>IFERROR(VLOOKUP(B572,Listor!$A$6:$C$62,3,FALSE),"")</f>
        <v/>
      </c>
      <c r="E572" s="64" t="s">
        <v>69</v>
      </c>
      <c r="F572" s="65"/>
      <c r="G572" s="35" t="str">
        <f>IFERROR(VLOOKUP(B572,Listor!$A$6:$G$62,7,FALSE),"")</f>
        <v/>
      </c>
      <c r="H572" s="35" t="str">
        <f>IFERROR(VLOOKUP(B572,Listor!$H$6:$I$24,2,FALSE),"")</f>
        <v/>
      </c>
      <c r="I572" s="35" t="str">
        <f t="shared" si="11"/>
        <v/>
      </c>
      <c r="J572" s="35" t="str">
        <f t="array" ref="J572">IFERROR(INDEX(Listor!$M$6:$M$17,MATCH(Listor!J572&amp;Fossila!E572,Listor!$K$6:$K$17&amp;Listor!$L$6:$L$17,0)),"")</f>
        <v/>
      </c>
      <c r="K572" s="69"/>
    </row>
    <row r="573" spans="2:11" x14ac:dyDescent="0.25">
      <c r="B573" s="68" t="s">
        <v>68</v>
      </c>
      <c r="C573" s="80" t="str">
        <f>IFERROR(VLOOKUP(B573,Listor!$A$6:$B$62,2,FALSE),"")</f>
        <v/>
      </c>
      <c r="D573" s="80" t="str">
        <f>IFERROR(VLOOKUP(B573,Listor!$A$6:$C$62,3,FALSE),"")</f>
        <v/>
      </c>
      <c r="E573" s="64" t="s">
        <v>69</v>
      </c>
      <c r="F573" s="65"/>
      <c r="G573" s="35" t="str">
        <f>IFERROR(VLOOKUP(B573,Listor!$A$6:$G$62,7,FALSE),"")</f>
        <v/>
      </c>
      <c r="H573" s="35" t="str">
        <f>IFERROR(VLOOKUP(B573,Listor!$H$6:$I$24,2,FALSE),"")</f>
        <v/>
      </c>
      <c r="I573" s="35" t="str">
        <f t="shared" si="11"/>
        <v/>
      </c>
      <c r="J573" s="35" t="str">
        <f t="array" ref="J573">IFERROR(INDEX(Listor!$M$6:$M$17,MATCH(Listor!J573&amp;Fossila!E573,Listor!$K$6:$K$17&amp;Listor!$L$6:$L$17,0)),"")</f>
        <v/>
      </c>
      <c r="K573" s="69"/>
    </row>
    <row r="574" spans="2:11" x14ac:dyDescent="0.25">
      <c r="B574" s="68" t="s">
        <v>68</v>
      </c>
      <c r="C574" s="80" t="str">
        <f>IFERROR(VLOOKUP(B574,Listor!$A$6:$B$62,2,FALSE),"")</f>
        <v/>
      </c>
      <c r="D574" s="80" t="str">
        <f>IFERROR(VLOOKUP(B574,Listor!$A$6:$C$62,3,FALSE),"")</f>
        <v/>
      </c>
      <c r="E574" s="64" t="s">
        <v>69</v>
      </c>
      <c r="F574" s="65"/>
      <c r="G574" s="35" t="str">
        <f>IFERROR(VLOOKUP(B574,Listor!$A$6:$G$62,7,FALSE),"")</f>
        <v/>
      </c>
      <c r="H574" s="35" t="str">
        <f>IFERROR(VLOOKUP(B574,Listor!$H$6:$I$24,2,FALSE),"")</f>
        <v/>
      </c>
      <c r="I574" s="35" t="str">
        <f t="shared" si="11"/>
        <v/>
      </c>
      <c r="J574" s="35" t="str">
        <f t="array" ref="J574">IFERROR(INDEX(Listor!$M$6:$M$17,MATCH(Listor!J574&amp;Fossila!E574,Listor!$K$6:$K$17&amp;Listor!$L$6:$L$17,0)),"")</f>
        <v/>
      </c>
      <c r="K574" s="69"/>
    </row>
    <row r="575" spans="2:11" x14ac:dyDescent="0.25">
      <c r="B575" s="68" t="s">
        <v>68</v>
      </c>
      <c r="C575" s="80" t="str">
        <f>IFERROR(VLOOKUP(B575,Listor!$A$6:$B$62,2,FALSE),"")</f>
        <v/>
      </c>
      <c r="D575" s="80" t="str">
        <f>IFERROR(VLOOKUP(B575,Listor!$A$6:$C$62,3,FALSE),"")</f>
        <v/>
      </c>
      <c r="E575" s="64" t="s">
        <v>69</v>
      </c>
      <c r="F575" s="65"/>
      <c r="G575" s="35" t="str">
        <f>IFERROR(VLOOKUP(B575,Listor!$A$6:$G$62,7,FALSE),"")</f>
        <v/>
      </c>
      <c r="H575" s="35" t="str">
        <f>IFERROR(VLOOKUP(B575,Listor!$H$6:$I$24,2,FALSE),"")</f>
        <v/>
      </c>
      <c r="I575" s="35" t="str">
        <f t="shared" si="11"/>
        <v/>
      </c>
      <c r="J575" s="35" t="str">
        <f t="array" ref="J575">IFERROR(INDEX(Listor!$M$6:$M$17,MATCH(Listor!J575&amp;Fossila!E575,Listor!$K$6:$K$17&amp;Listor!$L$6:$L$17,0)),"")</f>
        <v/>
      </c>
      <c r="K575" s="69"/>
    </row>
    <row r="576" spans="2:11" x14ac:dyDescent="0.25">
      <c r="B576" s="68" t="s">
        <v>68</v>
      </c>
      <c r="C576" s="80" t="str">
        <f>IFERROR(VLOOKUP(B576,Listor!$A$6:$B$62,2,FALSE),"")</f>
        <v/>
      </c>
      <c r="D576" s="80" t="str">
        <f>IFERROR(VLOOKUP(B576,Listor!$A$6:$C$62,3,FALSE),"")</f>
        <v/>
      </c>
      <c r="E576" s="64" t="s">
        <v>69</v>
      </c>
      <c r="F576" s="65"/>
      <c r="G576" s="35" t="str">
        <f>IFERROR(VLOOKUP(B576,Listor!$A$6:$G$62,7,FALSE),"")</f>
        <v/>
      </c>
      <c r="H576" s="35" t="str">
        <f>IFERROR(VLOOKUP(B576,Listor!$H$6:$I$24,2,FALSE),"")</f>
        <v/>
      </c>
      <c r="I576" s="35" t="str">
        <f t="shared" si="11"/>
        <v/>
      </c>
      <c r="J576" s="35" t="str">
        <f t="array" ref="J576">IFERROR(INDEX(Listor!$M$6:$M$17,MATCH(Listor!J576&amp;Fossila!E576,Listor!$K$6:$K$17&amp;Listor!$L$6:$L$17,0)),"")</f>
        <v/>
      </c>
      <c r="K576" s="69"/>
    </row>
    <row r="577" spans="2:11" x14ac:dyDescent="0.25">
      <c r="B577" s="68" t="s">
        <v>68</v>
      </c>
      <c r="C577" s="80" t="str">
        <f>IFERROR(VLOOKUP(B577,Listor!$A$6:$B$62,2,FALSE),"")</f>
        <v/>
      </c>
      <c r="D577" s="80" t="str">
        <f>IFERROR(VLOOKUP(B577,Listor!$A$6:$C$62,3,FALSE),"")</f>
        <v/>
      </c>
      <c r="E577" s="64" t="s">
        <v>69</v>
      </c>
      <c r="F577" s="65"/>
      <c r="G577" s="35" t="str">
        <f>IFERROR(VLOOKUP(B577,Listor!$A$6:$G$62,7,FALSE),"")</f>
        <v/>
      </c>
      <c r="H577" s="35" t="str">
        <f>IFERROR(VLOOKUP(B577,Listor!$H$6:$I$24,2,FALSE),"")</f>
        <v/>
      </c>
      <c r="I577" s="35" t="str">
        <f t="shared" si="11"/>
        <v/>
      </c>
      <c r="J577" s="35" t="str">
        <f t="array" ref="J577">IFERROR(INDEX(Listor!$M$6:$M$17,MATCH(Listor!J577&amp;Fossila!E577,Listor!$K$6:$K$17&amp;Listor!$L$6:$L$17,0)),"")</f>
        <v/>
      </c>
      <c r="K577" s="69"/>
    </row>
    <row r="578" spans="2:11" x14ac:dyDescent="0.25">
      <c r="B578" s="68" t="s">
        <v>68</v>
      </c>
      <c r="C578" s="80" t="str">
        <f>IFERROR(VLOOKUP(B578,Listor!$A$6:$B$62,2,FALSE),"")</f>
        <v/>
      </c>
      <c r="D578" s="80" t="str">
        <f>IFERROR(VLOOKUP(B578,Listor!$A$6:$C$62,3,FALSE),"")</f>
        <v/>
      </c>
      <c r="E578" s="64" t="s">
        <v>69</v>
      </c>
      <c r="F578" s="65"/>
      <c r="G578" s="35" t="str">
        <f>IFERROR(VLOOKUP(B578,Listor!$A$6:$G$62,7,FALSE),"")</f>
        <v/>
      </c>
      <c r="H578" s="35" t="str">
        <f>IFERROR(VLOOKUP(B578,Listor!$H$6:$I$24,2,FALSE),"")</f>
        <v/>
      </c>
      <c r="I578" s="35" t="str">
        <f t="shared" si="11"/>
        <v/>
      </c>
      <c r="J578" s="35" t="str">
        <f t="array" ref="J578">IFERROR(INDEX(Listor!$M$6:$M$17,MATCH(Listor!J578&amp;Fossila!E578,Listor!$K$6:$K$17&amp;Listor!$L$6:$L$17,0)),"")</f>
        <v/>
      </c>
      <c r="K578" s="69"/>
    </row>
    <row r="579" spans="2:11" x14ac:dyDescent="0.25">
      <c r="B579" s="68" t="s">
        <v>68</v>
      </c>
      <c r="C579" s="80" t="str">
        <f>IFERROR(VLOOKUP(B579,Listor!$A$6:$B$62,2,FALSE),"")</f>
        <v/>
      </c>
      <c r="D579" s="80" t="str">
        <f>IFERROR(VLOOKUP(B579,Listor!$A$6:$C$62,3,FALSE),"")</f>
        <v/>
      </c>
      <c r="E579" s="64" t="s">
        <v>69</v>
      </c>
      <c r="F579" s="65"/>
      <c r="G579" s="35" t="str">
        <f>IFERROR(VLOOKUP(B579,Listor!$A$6:$G$62,7,FALSE),"")</f>
        <v/>
      </c>
      <c r="H579" s="35" t="str">
        <f>IFERROR(VLOOKUP(B579,Listor!$H$6:$I$24,2,FALSE),"")</f>
        <v/>
      </c>
      <c r="I579" s="35" t="str">
        <f t="shared" si="11"/>
        <v/>
      </c>
      <c r="J579" s="35" t="str">
        <f t="array" ref="J579">IFERROR(INDEX(Listor!$M$6:$M$17,MATCH(Listor!J579&amp;Fossila!E579,Listor!$K$6:$K$17&amp;Listor!$L$6:$L$17,0)),"")</f>
        <v/>
      </c>
      <c r="K579" s="69"/>
    </row>
    <row r="580" spans="2:11" x14ac:dyDescent="0.25">
      <c r="B580" s="68" t="s">
        <v>68</v>
      </c>
      <c r="C580" s="80" t="str">
        <f>IFERROR(VLOOKUP(B580,Listor!$A$6:$B$62,2,FALSE),"")</f>
        <v/>
      </c>
      <c r="D580" s="80" t="str">
        <f>IFERROR(VLOOKUP(B580,Listor!$A$6:$C$62,3,FALSE),"")</f>
        <v/>
      </c>
      <c r="E580" s="64" t="s">
        <v>69</v>
      </c>
      <c r="F580" s="65"/>
      <c r="G580" s="35" t="str">
        <f>IFERROR(VLOOKUP(B580,Listor!$A$6:$G$62,7,FALSE),"")</f>
        <v/>
      </c>
      <c r="H580" s="35" t="str">
        <f>IFERROR(VLOOKUP(B580,Listor!$H$6:$I$24,2,FALSE),"")</f>
        <v/>
      </c>
      <c r="I580" s="35" t="str">
        <f t="shared" si="11"/>
        <v/>
      </c>
      <c r="J580" s="35" t="str">
        <f t="array" ref="J580">IFERROR(INDEX(Listor!$M$6:$M$17,MATCH(Listor!J580&amp;Fossila!E580,Listor!$K$6:$K$17&amp;Listor!$L$6:$L$17,0)),"")</f>
        <v/>
      </c>
      <c r="K580" s="69"/>
    </row>
    <row r="581" spans="2:11" x14ac:dyDescent="0.25">
      <c r="B581" s="68" t="s">
        <v>68</v>
      </c>
      <c r="C581" s="80" t="str">
        <f>IFERROR(VLOOKUP(B581,Listor!$A$6:$B$62,2,FALSE),"")</f>
        <v/>
      </c>
      <c r="D581" s="80" t="str">
        <f>IFERROR(VLOOKUP(B581,Listor!$A$6:$C$62,3,FALSE),"")</f>
        <v/>
      </c>
      <c r="E581" s="64" t="s">
        <v>69</v>
      </c>
      <c r="F581" s="65"/>
      <c r="G581" s="35" t="str">
        <f>IFERROR(VLOOKUP(B581,Listor!$A$6:$G$62,7,FALSE),"")</f>
        <v/>
      </c>
      <c r="H581" s="35" t="str">
        <f>IFERROR(VLOOKUP(B581,Listor!$H$6:$I$24,2,FALSE),"")</f>
        <v/>
      </c>
      <c r="I581" s="35" t="str">
        <f t="shared" si="11"/>
        <v/>
      </c>
      <c r="J581" s="35" t="str">
        <f t="array" ref="J581">IFERROR(INDEX(Listor!$M$6:$M$17,MATCH(Listor!J581&amp;Fossila!E581,Listor!$K$6:$K$17&amp;Listor!$L$6:$L$17,0)),"")</f>
        <v/>
      </c>
      <c r="K581" s="69"/>
    </row>
    <row r="582" spans="2:11" x14ac:dyDescent="0.25">
      <c r="B582" s="68" t="s">
        <v>68</v>
      </c>
      <c r="C582" s="80" t="str">
        <f>IFERROR(VLOOKUP(B582,Listor!$A$6:$B$62,2,FALSE),"")</f>
        <v/>
      </c>
      <c r="D582" s="80" t="str">
        <f>IFERROR(VLOOKUP(B582,Listor!$A$6:$C$62,3,FALSE),"")</f>
        <v/>
      </c>
      <c r="E582" s="64" t="s">
        <v>69</v>
      </c>
      <c r="F582" s="65"/>
      <c r="G582" s="35" t="str">
        <f>IFERROR(VLOOKUP(B582,Listor!$A$6:$G$62,7,FALSE),"")</f>
        <v/>
      </c>
      <c r="H582" s="35" t="str">
        <f>IFERROR(VLOOKUP(B582,Listor!$H$6:$I$24,2,FALSE),"")</f>
        <v/>
      </c>
      <c r="I582" s="35" t="str">
        <f t="shared" si="11"/>
        <v/>
      </c>
      <c r="J582" s="35" t="str">
        <f t="array" ref="J582">IFERROR(INDEX(Listor!$M$6:$M$17,MATCH(Listor!J582&amp;Fossila!E582,Listor!$K$6:$K$17&amp;Listor!$L$6:$L$17,0)),"")</f>
        <v/>
      </c>
      <c r="K582" s="69"/>
    </row>
    <row r="583" spans="2:11" x14ac:dyDescent="0.25">
      <c r="B583" s="68" t="s">
        <v>68</v>
      </c>
      <c r="C583" s="80" t="str">
        <f>IFERROR(VLOOKUP(B583,Listor!$A$6:$B$62,2,FALSE),"")</f>
        <v/>
      </c>
      <c r="D583" s="80" t="str">
        <f>IFERROR(VLOOKUP(B583,Listor!$A$6:$C$62,3,FALSE),"")</f>
        <v/>
      </c>
      <c r="E583" s="64" t="s">
        <v>69</v>
      </c>
      <c r="F583" s="65"/>
      <c r="G583" s="35" t="str">
        <f>IFERROR(VLOOKUP(B583,Listor!$A$6:$G$62,7,FALSE),"")</f>
        <v/>
      </c>
      <c r="H583" s="35" t="str">
        <f>IFERROR(VLOOKUP(B583,Listor!$H$6:$I$24,2,FALSE),"")</f>
        <v/>
      </c>
      <c r="I583" s="35" t="str">
        <f t="shared" si="11"/>
        <v/>
      </c>
      <c r="J583" s="35" t="str">
        <f t="array" ref="J583">IFERROR(INDEX(Listor!$M$6:$M$17,MATCH(Listor!J583&amp;Fossila!E583,Listor!$K$6:$K$17&amp;Listor!$L$6:$L$17,0)),"")</f>
        <v/>
      </c>
      <c r="K583" s="69"/>
    </row>
    <row r="584" spans="2:11" x14ac:dyDescent="0.25">
      <c r="B584" s="68" t="s">
        <v>68</v>
      </c>
      <c r="C584" s="80" t="str">
        <f>IFERROR(VLOOKUP(B584,Listor!$A$6:$B$62,2,FALSE),"")</f>
        <v/>
      </c>
      <c r="D584" s="80" t="str">
        <f>IFERROR(VLOOKUP(B584,Listor!$A$6:$C$62,3,FALSE),"")</f>
        <v/>
      </c>
      <c r="E584" s="64" t="s">
        <v>69</v>
      </c>
      <c r="F584" s="65"/>
      <c r="G584" s="35" t="str">
        <f>IFERROR(VLOOKUP(B584,Listor!$A$6:$G$62,7,FALSE),"")</f>
        <v/>
      </c>
      <c r="H584" s="35" t="str">
        <f>IFERROR(VLOOKUP(B584,Listor!$H$6:$I$24,2,FALSE),"")</f>
        <v/>
      </c>
      <c r="I584" s="35" t="str">
        <f t="shared" si="11"/>
        <v/>
      </c>
      <c r="J584" s="35" t="str">
        <f t="array" ref="J584">IFERROR(INDEX(Listor!$M$6:$M$17,MATCH(Listor!J584&amp;Fossila!E584,Listor!$K$6:$K$17&amp;Listor!$L$6:$L$17,0)),"")</f>
        <v/>
      </c>
      <c r="K584" s="69"/>
    </row>
    <row r="585" spans="2:11" x14ac:dyDescent="0.25">
      <c r="B585" s="68" t="s">
        <v>68</v>
      </c>
      <c r="C585" s="80" t="str">
        <f>IFERROR(VLOOKUP(B585,Listor!$A$6:$B$62,2,FALSE),"")</f>
        <v/>
      </c>
      <c r="D585" s="80" t="str">
        <f>IFERROR(VLOOKUP(B585,Listor!$A$6:$C$62,3,FALSE),"")</f>
        <v/>
      </c>
      <c r="E585" s="64" t="s">
        <v>69</v>
      </c>
      <c r="F585" s="65"/>
      <c r="G585" s="35" t="str">
        <f>IFERROR(VLOOKUP(B585,Listor!$A$6:$G$62,7,FALSE),"")</f>
        <v/>
      </c>
      <c r="H585" s="35" t="str">
        <f>IFERROR(VLOOKUP(B585,Listor!$H$6:$I$24,2,FALSE),"")</f>
        <v/>
      </c>
      <c r="I585" s="35" t="str">
        <f t="shared" si="11"/>
        <v/>
      </c>
      <c r="J585" s="35" t="str">
        <f t="array" ref="J585">IFERROR(INDEX(Listor!$M$6:$M$17,MATCH(Listor!J585&amp;Fossila!E585,Listor!$K$6:$K$17&amp;Listor!$L$6:$L$17,0)),"")</f>
        <v/>
      </c>
      <c r="K585" s="69"/>
    </row>
    <row r="586" spans="2:11" x14ac:dyDescent="0.25">
      <c r="B586" s="68" t="s">
        <v>68</v>
      </c>
      <c r="C586" s="80" t="str">
        <f>IFERROR(VLOOKUP(B586,Listor!$A$6:$B$62,2,FALSE),"")</f>
        <v/>
      </c>
      <c r="D586" s="80" t="str">
        <f>IFERROR(VLOOKUP(B586,Listor!$A$6:$C$62,3,FALSE),"")</f>
        <v/>
      </c>
      <c r="E586" s="64" t="s">
        <v>69</v>
      </c>
      <c r="F586" s="65"/>
      <c r="G586" s="35" t="str">
        <f>IFERROR(VLOOKUP(B586,Listor!$A$6:$G$62,7,FALSE),"")</f>
        <v/>
      </c>
      <c r="H586" s="35" t="str">
        <f>IFERROR(VLOOKUP(B586,Listor!$H$6:$I$24,2,FALSE),"")</f>
        <v/>
      </c>
      <c r="I586" s="35" t="str">
        <f t="shared" si="11"/>
        <v/>
      </c>
      <c r="J586" s="35" t="str">
        <f t="array" ref="J586">IFERROR(INDEX(Listor!$M$6:$M$17,MATCH(Listor!J586&amp;Fossila!E586,Listor!$K$6:$K$17&amp;Listor!$L$6:$L$17,0)),"")</f>
        <v/>
      </c>
      <c r="K586" s="69"/>
    </row>
    <row r="587" spans="2:11" x14ac:dyDescent="0.25">
      <c r="B587" s="68" t="s">
        <v>68</v>
      </c>
      <c r="C587" s="80" t="str">
        <f>IFERROR(VLOOKUP(B587,Listor!$A$6:$B$62,2,FALSE),"")</f>
        <v/>
      </c>
      <c r="D587" s="80" t="str">
        <f>IFERROR(VLOOKUP(B587,Listor!$A$6:$C$62,3,FALSE),"")</f>
        <v/>
      </c>
      <c r="E587" s="64" t="s">
        <v>69</v>
      </c>
      <c r="F587" s="65"/>
      <c r="G587" s="35" t="str">
        <f>IFERROR(VLOOKUP(B587,Listor!$A$6:$G$62,7,FALSE),"")</f>
        <v/>
      </c>
      <c r="H587" s="35" t="str">
        <f>IFERROR(VLOOKUP(B587,Listor!$H$6:$I$24,2,FALSE),"")</f>
        <v/>
      </c>
      <c r="I587" s="35" t="str">
        <f t="shared" si="11"/>
        <v/>
      </c>
      <c r="J587" s="35" t="str">
        <f t="array" ref="J587">IFERROR(INDEX(Listor!$M$6:$M$17,MATCH(Listor!J587&amp;Fossila!E587,Listor!$K$6:$K$17&amp;Listor!$L$6:$L$17,0)),"")</f>
        <v/>
      </c>
      <c r="K587" s="69"/>
    </row>
    <row r="588" spans="2:11" x14ac:dyDescent="0.25">
      <c r="B588" s="68" t="s">
        <v>68</v>
      </c>
      <c r="C588" s="80" t="str">
        <f>IFERROR(VLOOKUP(B588,Listor!$A$6:$B$62,2,FALSE),"")</f>
        <v/>
      </c>
      <c r="D588" s="80" t="str">
        <f>IFERROR(VLOOKUP(B588,Listor!$A$6:$C$62,3,FALSE),"")</f>
        <v/>
      </c>
      <c r="E588" s="64" t="s">
        <v>69</v>
      </c>
      <c r="F588" s="65"/>
      <c r="G588" s="35" t="str">
        <f>IFERROR(VLOOKUP(B588,Listor!$A$6:$G$62,7,FALSE),"")</f>
        <v/>
      </c>
      <c r="H588" s="35" t="str">
        <f>IFERROR(VLOOKUP(B588,Listor!$H$6:$I$24,2,FALSE),"")</f>
        <v/>
      </c>
      <c r="I588" s="35" t="str">
        <f t="shared" si="11"/>
        <v/>
      </c>
      <c r="J588" s="35" t="str">
        <f t="array" ref="J588">IFERROR(INDEX(Listor!$M$6:$M$17,MATCH(Listor!J588&amp;Fossila!E588,Listor!$K$6:$K$17&amp;Listor!$L$6:$L$17,0)),"")</f>
        <v/>
      </c>
      <c r="K588" s="69"/>
    </row>
    <row r="589" spans="2:11" x14ac:dyDescent="0.25">
      <c r="B589" s="68" t="s">
        <v>68</v>
      </c>
      <c r="C589" s="80" t="str">
        <f>IFERROR(VLOOKUP(B589,Listor!$A$6:$B$62,2,FALSE),"")</f>
        <v/>
      </c>
      <c r="D589" s="80" t="str">
        <f>IFERROR(VLOOKUP(B589,Listor!$A$6:$C$62,3,FALSE),"")</f>
        <v/>
      </c>
      <c r="E589" s="64" t="s">
        <v>69</v>
      </c>
      <c r="F589" s="65"/>
      <c r="G589" s="35" t="str">
        <f>IFERROR(VLOOKUP(B589,Listor!$A$6:$G$62,7,FALSE),"")</f>
        <v/>
      </c>
      <c r="H589" s="35" t="str">
        <f>IFERROR(VLOOKUP(B589,Listor!$H$6:$I$24,2,FALSE),"")</f>
        <v/>
      </c>
      <c r="I589" s="35" t="str">
        <f t="shared" ref="I589:I652" si="12">IFERROR(H589*F589,"")</f>
        <v/>
      </c>
      <c r="J589" s="35" t="str">
        <f t="array" ref="J589">IFERROR(INDEX(Listor!$M$6:$M$17,MATCH(Listor!J589&amp;Fossila!E589,Listor!$K$6:$K$17&amp;Listor!$L$6:$L$17,0)),"")</f>
        <v/>
      </c>
      <c r="K589" s="69"/>
    </row>
    <row r="590" spans="2:11" x14ac:dyDescent="0.25">
      <c r="B590" s="68" t="s">
        <v>68</v>
      </c>
      <c r="C590" s="80" t="str">
        <f>IFERROR(VLOOKUP(B590,Listor!$A$6:$B$62,2,FALSE),"")</f>
        <v/>
      </c>
      <c r="D590" s="80" t="str">
        <f>IFERROR(VLOOKUP(B590,Listor!$A$6:$C$62,3,FALSE),"")</f>
        <v/>
      </c>
      <c r="E590" s="64" t="s">
        <v>69</v>
      </c>
      <c r="F590" s="65"/>
      <c r="G590" s="35" t="str">
        <f>IFERROR(VLOOKUP(B590,Listor!$A$6:$G$62,7,FALSE),"")</f>
        <v/>
      </c>
      <c r="H590" s="35" t="str">
        <f>IFERROR(VLOOKUP(B590,Listor!$H$6:$I$24,2,FALSE),"")</f>
        <v/>
      </c>
      <c r="I590" s="35" t="str">
        <f t="shared" si="12"/>
        <v/>
      </c>
      <c r="J590" s="35" t="str">
        <f t="array" ref="J590">IFERROR(INDEX(Listor!$M$6:$M$17,MATCH(Listor!J590&amp;Fossila!E590,Listor!$K$6:$K$17&amp;Listor!$L$6:$L$17,0)),"")</f>
        <v/>
      </c>
      <c r="K590" s="69"/>
    </row>
    <row r="591" spans="2:11" x14ac:dyDescent="0.25">
      <c r="B591" s="68" t="s">
        <v>68</v>
      </c>
      <c r="C591" s="80" t="str">
        <f>IFERROR(VLOOKUP(B591,Listor!$A$6:$B$62,2,FALSE),"")</f>
        <v/>
      </c>
      <c r="D591" s="80" t="str">
        <f>IFERROR(VLOOKUP(B591,Listor!$A$6:$C$62,3,FALSE),"")</f>
        <v/>
      </c>
      <c r="E591" s="64" t="s">
        <v>69</v>
      </c>
      <c r="F591" s="65"/>
      <c r="G591" s="35" t="str">
        <f>IFERROR(VLOOKUP(B591,Listor!$A$6:$G$62,7,FALSE),"")</f>
        <v/>
      </c>
      <c r="H591" s="35" t="str">
        <f>IFERROR(VLOOKUP(B591,Listor!$H$6:$I$24,2,FALSE),"")</f>
        <v/>
      </c>
      <c r="I591" s="35" t="str">
        <f t="shared" si="12"/>
        <v/>
      </c>
      <c r="J591" s="35" t="str">
        <f t="array" ref="J591">IFERROR(INDEX(Listor!$M$6:$M$17,MATCH(Listor!J591&amp;Fossila!E591,Listor!$K$6:$K$17&amp;Listor!$L$6:$L$17,0)),"")</f>
        <v/>
      </c>
      <c r="K591" s="69"/>
    </row>
    <row r="592" spans="2:11" x14ac:dyDescent="0.25">
      <c r="B592" s="68" t="s">
        <v>68</v>
      </c>
      <c r="C592" s="80" t="str">
        <f>IFERROR(VLOOKUP(B592,Listor!$A$6:$B$62,2,FALSE),"")</f>
        <v/>
      </c>
      <c r="D592" s="80" t="str">
        <f>IFERROR(VLOOKUP(B592,Listor!$A$6:$C$62,3,FALSE),"")</f>
        <v/>
      </c>
      <c r="E592" s="64" t="s">
        <v>69</v>
      </c>
      <c r="F592" s="65"/>
      <c r="G592" s="35" t="str">
        <f>IFERROR(VLOOKUP(B592,Listor!$A$6:$G$62,7,FALSE),"")</f>
        <v/>
      </c>
      <c r="H592" s="35" t="str">
        <f>IFERROR(VLOOKUP(B592,Listor!$H$6:$I$24,2,FALSE),"")</f>
        <v/>
      </c>
      <c r="I592" s="35" t="str">
        <f t="shared" si="12"/>
        <v/>
      </c>
      <c r="J592" s="35" t="str">
        <f t="array" ref="J592">IFERROR(INDEX(Listor!$M$6:$M$17,MATCH(Listor!J592&amp;Fossila!E592,Listor!$K$6:$K$17&amp;Listor!$L$6:$L$17,0)),"")</f>
        <v/>
      </c>
      <c r="K592" s="69"/>
    </row>
    <row r="593" spans="2:11" x14ac:dyDescent="0.25">
      <c r="B593" s="68" t="s">
        <v>68</v>
      </c>
      <c r="C593" s="80" t="str">
        <f>IFERROR(VLOOKUP(B593,Listor!$A$6:$B$62,2,FALSE),"")</f>
        <v/>
      </c>
      <c r="D593" s="80" t="str">
        <f>IFERROR(VLOOKUP(B593,Listor!$A$6:$C$62,3,FALSE),"")</f>
        <v/>
      </c>
      <c r="E593" s="64" t="s">
        <v>69</v>
      </c>
      <c r="F593" s="65"/>
      <c r="G593" s="35" t="str">
        <f>IFERROR(VLOOKUP(B593,Listor!$A$6:$G$62,7,FALSE),"")</f>
        <v/>
      </c>
      <c r="H593" s="35" t="str">
        <f>IFERROR(VLOOKUP(B593,Listor!$H$6:$I$24,2,FALSE),"")</f>
        <v/>
      </c>
      <c r="I593" s="35" t="str">
        <f t="shared" si="12"/>
        <v/>
      </c>
      <c r="J593" s="35" t="str">
        <f t="array" ref="J593">IFERROR(INDEX(Listor!$M$6:$M$17,MATCH(Listor!J593&amp;Fossila!E593,Listor!$K$6:$K$17&amp;Listor!$L$6:$L$17,0)),"")</f>
        <v/>
      </c>
      <c r="K593" s="69"/>
    </row>
    <row r="594" spans="2:11" x14ac:dyDescent="0.25">
      <c r="B594" s="68" t="s">
        <v>68</v>
      </c>
      <c r="C594" s="80" t="str">
        <f>IFERROR(VLOOKUP(B594,Listor!$A$6:$B$62,2,FALSE),"")</f>
        <v/>
      </c>
      <c r="D594" s="80" t="str">
        <f>IFERROR(VLOOKUP(B594,Listor!$A$6:$C$62,3,FALSE),"")</f>
        <v/>
      </c>
      <c r="E594" s="64" t="s">
        <v>69</v>
      </c>
      <c r="F594" s="65"/>
      <c r="G594" s="35" t="str">
        <f>IFERROR(VLOOKUP(B594,Listor!$A$6:$G$62,7,FALSE),"")</f>
        <v/>
      </c>
      <c r="H594" s="35" t="str">
        <f>IFERROR(VLOOKUP(B594,Listor!$H$6:$I$24,2,FALSE),"")</f>
        <v/>
      </c>
      <c r="I594" s="35" t="str">
        <f t="shared" si="12"/>
        <v/>
      </c>
      <c r="J594" s="35" t="str">
        <f t="array" ref="J594">IFERROR(INDEX(Listor!$M$6:$M$17,MATCH(Listor!J594&amp;Fossila!E594,Listor!$K$6:$K$17&amp;Listor!$L$6:$L$17,0)),"")</f>
        <v/>
      </c>
      <c r="K594" s="69"/>
    </row>
    <row r="595" spans="2:11" x14ac:dyDescent="0.25">
      <c r="B595" s="68" t="s">
        <v>68</v>
      </c>
      <c r="C595" s="80" t="str">
        <f>IFERROR(VLOOKUP(B595,Listor!$A$6:$B$62,2,FALSE),"")</f>
        <v/>
      </c>
      <c r="D595" s="80" t="str">
        <f>IFERROR(VLOOKUP(B595,Listor!$A$6:$C$62,3,FALSE),"")</f>
        <v/>
      </c>
      <c r="E595" s="64" t="s">
        <v>69</v>
      </c>
      <c r="F595" s="65"/>
      <c r="G595" s="35" t="str">
        <f>IFERROR(VLOOKUP(B595,Listor!$A$6:$G$62,7,FALSE),"")</f>
        <v/>
      </c>
      <c r="H595" s="35" t="str">
        <f>IFERROR(VLOOKUP(B595,Listor!$H$6:$I$24,2,FALSE),"")</f>
        <v/>
      </c>
      <c r="I595" s="35" t="str">
        <f t="shared" si="12"/>
        <v/>
      </c>
      <c r="J595" s="35" t="str">
        <f t="array" ref="J595">IFERROR(INDEX(Listor!$M$6:$M$17,MATCH(Listor!J595&amp;Fossila!E595,Listor!$K$6:$K$17&amp;Listor!$L$6:$L$17,0)),"")</f>
        <v/>
      </c>
      <c r="K595" s="69"/>
    </row>
    <row r="596" spans="2:11" x14ac:dyDescent="0.25">
      <c r="B596" s="68" t="s">
        <v>68</v>
      </c>
      <c r="C596" s="80" t="str">
        <f>IFERROR(VLOOKUP(B596,Listor!$A$6:$B$62,2,FALSE),"")</f>
        <v/>
      </c>
      <c r="D596" s="80" t="str">
        <f>IFERROR(VLOOKUP(B596,Listor!$A$6:$C$62,3,FALSE),"")</f>
        <v/>
      </c>
      <c r="E596" s="64" t="s">
        <v>69</v>
      </c>
      <c r="F596" s="65"/>
      <c r="G596" s="35" t="str">
        <f>IFERROR(VLOOKUP(B596,Listor!$A$6:$G$62,7,FALSE),"")</f>
        <v/>
      </c>
      <c r="H596" s="35" t="str">
        <f>IFERROR(VLOOKUP(B596,Listor!$H$6:$I$24,2,FALSE),"")</f>
        <v/>
      </c>
      <c r="I596" s="35" t="str">
        <f t="shared" si="12"/>
        <v/>
      </c>
      <c r="J596" s="35" t="str">
        <f t="array" ref="J596">IFERROR(INDEX(Listor!$M$6:$M$17,MATCH(Listor!J596&amp;Fossila!E596,Listor!$K$6:$K$17&amp;Listor!$L$6:$L$17,0)),"")</f>
        <v/>
      </c>
      <c r="K596" s="69"/>
    </row>
    <row r="597" spans="2:11" x14ac:dyDescent="0.25">
      <c r="B597" s="68" t="s">
        <v>68</v>
      </c>
      <c r="C597" s="80" t="str">
        <f>IFERROR(VLOOKUP(B597,Listor!$A$6:$B$62,2,FALSE),"")</f>
        <v/>
      </c>
      <c r="D597" s="80" t="str">
        <f>IFERROR(VLOOKUP(B597,Listor!$A$6:$C$62,3,FALSE),"")</f>
        <v/>
      </c>
      <c r="E597" s="64" t="s">
        <v>69</v>
      </c>
      <c r="F597" s="65"/>
      <c r="G597" s="35" t="str">
        <f>IFERROR(VLOOKUP(B597,Listor!$A$6:$G$62,7,FALSE),"")</f>
        <v/>
      </c>
      <c r="H597" s="35" t="str">
        <f>IFERROR(VLOOKUP(B597,Listor!$H$6:$I$24,2,FALSE),"")</f>
        <v/>
      </c>
      <c r="I597" s="35" t="str">
        <f t="shared" si="12"/>
        <v/>
      </c>
      <c r="J597" s="35" t="str">
        <f t="array" ref="J597">IFERROR(INDEX(Listor!$M$6:$M$17,MATCH(Listor!J597&amp;Fossila!E597,Listor!$K$6:$K$17&amp;Listor!$L$6:$L$17,0)),"")</f>
        <v/>
      </c>
      <c r="K597" s="69"/>
    </row>
    <row r="598" spans="2:11" x14ac:dyDescent="0.25">
      <c r="B598" s="68" t="s">
        <v>68</v>
      </c>
      <c r="C598" s="80" t="str">
        <f>IFERROR(VLOOKUP(B598,Listor!$A$6:$B$62,2,FALSE),"")</f>
        <v/>
      </c>
      <c r="D598" s="80" t="str">
        <f>IFERROR(VLOOKUP(B598,Listor!$A$6:$C$62,3,FALSE),"")</f>
        <v/>
      </c>
      <c r="E598" s="64" t="s">
        <v>69</v>
      </c>
      <c r="F598" s="65"/>
      <c r="G598" s="35" t="str">
        <f>IFERROR(VLOOKUP(B598,Listor!$A$6:$G$62,7,FALSE),"")</f>
        <v/>
      </c>
      <c r="H598" s="35" t="str">
        <f>IFERROR(VLOOKUP(B598,Listor!$H$6:$I$24,2,FALSE),"")</f>
        <v/>
      </c>
      <c r="I598" s="35" t="str">
        <f t="shared" si="12"/>
        <v/>
      </c>
      <c r="J598" s="35" t="str">
        <f t="array" ref="J598">IFERROR(INDEX(Listor!$M$6:$M$17,MATCH(Listor!J598&amp;Fossila!E598,Listor!$K$6:$K$17&amp;Listor!$L$6:$L$17,0)),"")</f>
        <v/>
      </c>
      <c r="K598" s="69"/>
    </row>
    <row r="599" spans="2:11" x14ac:dyDescent="0.25">
      <c r="B599" s="68" t="s">
        <v>68</v>
      </c>
      <c r="C599" s="80" t="str">
        <f>IFERROR(VLOOKUP(B599,Listor!$A$6:$B$62,2,FALSE),"")</f>
        <v/>
      </c>
      <c r="D599" s="80" t="str">
        <f>IFERROR(VLOOKUP(B599,Listor!$A$6:$C$62,3,FALSE),"")</f>
        <v/>
      </c>
      <c r="E599" s="64" t="s">
        <v>69</v>
      </c>
      <c r="F599" s="65"/>
      <c r="G599" s="35" t="str">
        <f>IFERROR(VLOOKUP(B599,Listor!$A$6:$G$62,7,FALSE),"")</f>
        <v/>
      </c>
      <c r="H599" s="35" t="str">
        <f>IFERROR(VLOOKUP(B599,Listor!$H$6:$I$24,2,FALSE),"")</f>
        <v/>
      </c>
      <c r="I599" s="35" t="str">
        <f t="shared" si="12"/>
        <v/>
      </c>
      <c r="J599" s="35" t="str">
        <f t="array" ref="J599">IFERROR(INDEX(Listor!$M$6:$M$17,MATCH(Listor!J599&amp;Fossila!E599,Listor!$K$6:$K$17&amp;Listor!$L$6:$L$17,0)),"")</f>
        <v/>
      </c>
      <c r="K599" s="69"/>
    </row>
    <row r="600" spans="2:11" x14ac:dyDescent="0.25">
      <c r="B600" s="68" t="s">
        <v>68</v>
      </c>
      <c r="C600" s="80" t="str">
        <f>IFERROR(VLOOKUP(B600,Listor!$A$6:$B$62,2,FALSE),"")</f>
        <v/>
      </c>
      <c r="D600" s="80" t="str">
        <f>IFERROR(VLOOKUP(B600,Listor!$A$6:$C$62,3,FALSE),"")</f>
        <v/>
      </c>
      <c r="E600" s="64" t="s">
        <v>69</v>
      </c>
      <c r="F600" s="65"/>
      <c r="G600" s="35" t="str">
        <f>IFERROR(VLOOKUP(B600,Listor!$A$6:$G$62,7,FALSE),"")</f>
        <v/>
      </c>
      <c r="H600" s="35" t="str">
        <f>IFERROR(VLOOKUP(B600,Listor!$H$6:$I$24,2,FALSE),"")</f>
        <v/>
      </c>
      <c r="I600" s="35" t="str">
        <f t="shared" si="12"/>
        <v/>
      </c>
      <c r="J600" s="35" t="str">
        <f t="array" ref="J600">IFERROR(INDEX(Listor!$M$6:$M$17,MATCH(Listor!J600&amp;Fossila!E600,Listor!$K$6:$K$17&amp;Listor!$L$6:$L$17,0)),"")</f>
        <v/>
      </c>
      <c r="K600" s="69"/>
    </row>
    <row r="601" spans="2:11" x14ac:dyDescent="0.25">
      <c r="B601" s="68" t="s">
        <v>68</v>
      </c>
      <c r="C601" s="80" t="str">
        <f>IFERROR(VLOOKUP(B601,Listor!$A$6:$B$62,2,FALSE),"")</f>
        <v/>
      </c>
      <c r="D601" s="80" t="str">
        <f>IFERROR(VLOOKUP(B601,Listor!$A$6:$C$62,3,FALSE),"")</f>
        <v/>
      </c>
      <c r="E601" s="64" t="s">
        <v>69</v>
      </c>
      <c r="F601" s="65"/>
      <c r="G601" s="35" t="str">
        <f>IFERROR(VLOOKUP(B601,Listor!$A$6:$G$62,7,FALSE),"")</f>
        <v/>
      </c>
      <c r="H601" s="35" t="str">
        <f>IFERROR(VLOOKUP(B601,Listor!$H$6:$I$24,2,FALSE),"")</f>
        <v/>
      </c>
      <c r="I601" s="35" t="str">
        <f t="shared" si="12"/>
        <v/>
      </c>
      <c r="J601" s="35" t="str">
        <f t="array" ref="J601">IFERROR(INDEX(Listor!$M$6:$M$17,MATCH(Listor!J601&amp;Fossila!E601,Listor!$K$6:$K$17&amp;Listor!$L$6:$L$17,0)),"")</f>
        <v/>
      </c>
      <c r="K601" s="69"/>
    </row>
    <row r="602" spans="2:11" x14ac:dyDescent="0.25">
      <c r="B602" s="68" t="s">
        <v>68</v>
      </c>
      <c r="C602" s="80" t="str">
        <f>IFERROR(VLOOKUP(B602,Listor!$A$6:$B$62,2,FALSE),"")</f>
        <v/>
      </c>
      <c r="D602" s="80" t="str">
        <f>IFERROR(VLOOKUP(B602,Listor!$A$6:$C$62,3,FALSE),"")</f>
        <v/>
      </c>
      <c r="E602" s="64" t="s">
        <v>69</v>
      </c>
      <c r="F602" s="65"/>
      <c r="G602" s="35" t="str">
        <f>IFERROR(VLOOKUP(B602,Listor!$A$6:$G$62,7,FALSE),"")</f>
        <v/>
      </c>
      <c r="H602" s="35" t="str">
        <f>IFERROR(VLOOKUP(B602,Listor!$H$6:$I$24,2,FALSE),"")</f>
        <v/>
      </c>
      <c r="I602" s="35" t="str">
        <f t="shared" si="12"/>
        <v/>
      </c>
      <c r="J602" s="35" t="str">
        <f t="array" ref="J602">IFERROR(INDEX(Listor!$M$6:$M$17,MATCH(Listor!J602&amp;Fossila!E602,Listor!$K$6:$K$17&amp;Listor!$L$6:$L$17,0)),"")</f>
        <v/>
      </c>
      <c r="K602" s="69"/>
    </row>
    <row r="603" spans="2:11" x14ac:dyDescent="0.25">
      <c r="B603" s="68" t="s">
        <v>68</v>
      </c>
      <c r="C603" s="80" t="str">
        <f>IFERROR(VLOOKUP(B603,Listor!$A$6:$B$62,2,FALSE),"")</f>
        <v/>
      </c>
      <c r="D603" s="80" t="str">
        <f>IFERROR(VLOOKUP(B603,Listor!$A$6:$C$62,3,FALSE),"")</f>
        <v/>
      </c>
      <c r="E603" s="64" t="s">
        <v>69</v>
      </c>
      <c r="F603" s="65"/>
      <c r="G603" s="35" t="str">
        <f>IFERROR(VLOOKUP(B603,Listor!$A$6:$G$62,7,FALSE),"")</f>
        <v/>
      </c>
      <c r="H603" s="35" t="str">
        <f>IFERROR(VLOOKUP(B603,Listor!$H$6:$I$24,2,FALSE),"")</f>
        <v/>
      </c>
      <c r="I603" s="35" t="str">
        <f t="shared" si="12"/>
        <v/>
      </c>
      <c r="J603" s="35" t="str">
        <f t="array" ref="J603">IFERROR(INDEX(Listor!$M$6:$M$17,MATCH(Listor!J603&amp;Fossila!E603,Listor!$K$6:$K$17&amp;Listor!$L$6:$L$17,0)),"")</f>
        <v/>
      </c>
      <c r="K603" s="69"/>
    </row>
    <row r="604" spans="2:11" x14ac:dyDescent="0.25">
      <c r="B604" s="68" t="s">
        <v>68</v>
      </c>
      <c r="C604" s="80" t="str">
        <f>IFERROR(VLOOKUP(B604,Listor!$A$6:$B$62,2,FALSE),"")</f>
        <v/>
      </c>
      <c r="D604" s="80" t="str">
        <f>IFERROR(VLOOKUP(B604,Listor!$A$6:$C$62,3,FALSE),"")</f>
        <v/>
      </c>
      <c r="E604" s="64" t="s">
        <v>69</v>
      </c>
      <c r="F604" s="65"/>
      <c r="G604" s="35" t="str">
        <f>IFERROR(VLOOKUP(B604,Listor!$A$6:$G$62,7,FALSE),"")</f>
        <v/>
      </c>
      <c r="H604" s="35" t="str">
        <f>IFERROR(VLOOKUP(B604,Listor!$H$6:$I$24,2,FALSE),"")</f>
        <v/>
      </c>
      <c r="I604" s="35" t="str">
        <f t="shared" si="12"/>
        <v/>
      </c>
      <c r="J604" s="35" t="str">
        <f t="array" ref="J604">IFERROR(INDEX(Listor!$M$6:$M$17,MATCH(Listor!J604&amp;Fossila!E604,Listor!$K$6:$K$17&amp;Listor!$L$6:$L$17,0)),"")</f>
        <v/>
      </c>
      <c r="K604" s="69"/>
    </row>
    <row r="605" spans="2:11" x14ac:dyDescent="0.25">
      <c r="B605" s="68" t="s">
        <v>68</v>
      </c>
      <c r="C605" s="80" t="str">
        <f>IFERROR(VLOOKUP(B605,Listor!$A$6:$B$62,2,FALSE),"")</f>
        <v/>
      </c>
      <c r="D605" s="80" t="str">
        <f>IFERROR(VLOOKUP(B605,Listor!$A$6:$C$62,3,FALSE),"")</f>
        <v/>
      </c>
      <c r="E605" s="64" t="s">
        <v>69</v>
      </c>
      <c r="F605" s="65"/>
      <c r="G605" s="35" t="str">
        <f>IFERROR(VLOOKUP(B605,Listor!$A$6:$G$62,7,FALSE),"")</f>
        <v/>
      </c>
      <c r="H605" s="35" t="str">
        <f>IFERROR(VLOOKUP(B605,Listor!$H$6:$I$24,2,FALSE),"")</f>
        <v/>
      </c>
      <c r="I605" s="35" t="str">
        <f t="shared" si="12"/>
        <v/>
      </c>
      <c r="J605" s="35" t="str">
        <f t="array" ref="J605">IFERROR(INDEX(Listor!$M$6:$M$17,MATCH(Listor!J605&amp;Fossila!E605,Listor!$K$6:$K$17&amp;Listor!$L$6:$L$17,0)),"")</f>
        <v/>
      </c>
      <c r="K605" s="69"/>
    </row>
    <row r="606" spans="2:11" x14ac:dyDescent="0.25">
      <c r="B606" s="68" t="s">
        <v>68</v>
      </c>
      <c r="C606" s="80" t="str">
        <f>IFERROR(VLOOKUP(B606,Listor!$A$6:$B$62,2,FALSE),"")</f>
        <v/>
      </c>
      <c r="D606" s="80" t="str">
        <f>IFERROR(VLOOKUP(B606,Listor!$A$6:$C$62,3,FALSE),"")</f>
        <v/>
      </c>
      <c r="E606" s="64" t="s">
        <v>69</v>
      </c>
      <c r="F606" s="65"/>
      <c r="G606" s="35" t="str">
        <f>IFERROR(VLOOKUP(B606,Listor!$A$6:$G$62,7,FALSE),"")</f>
        <v/>
      </c>
      <c r="H606" s="35" t="str">
        <f>IFERROR(VLOOKUP(B606,Listor!$H$6:$I$24,2,FALSE),"")</f>
        <v/>
      </c>
      <c r="I606" s="35" t="str">
        <f t="shared" si="12"/>
        <v/>
      </c>
      <c r="J606" s="35" t="str">
        <f t="array" ref="J606">IFERROR(INDEX(Listor!$M$6:$M$17,MATCH(Listor!J606&amp;Fossila!E606,Listor!$K$6:$K$17&amp;Listor!$L$6:$L$17,0)),"")</f>
        <v/>
      </c>
      <c r="K606" s="69"/>
    </row>
    <row r="607" spans="2:11" x14ac:dyDescent="0.25">
      <c r="B607" s="68" t="s">
        <v>68</v>
      </c>
      <c r="C607" s="80" t="str">
        <f>IFERROR(VLOOKUP(B607,Listor!$A$6:$B$62,2,FALSE),"")</f>
        <v/>
      </c>
      <c r="D607" s="80" t="str">
        <f>IFERROR(VLOOKUP(B607,Listor!$A$6:$C$62,3,FALSE),"")</f>
        <v/>
      </c>
      <c r="E607" s="64" t="s">
        <v>69</v>
      </c>
      <c r="F607" s="65"/>
      <c r="G607" s="35" t="str">
        <f>IFERROR(VLOOKUP(B607,Listor!$A$6:$G$62,7,FALSE),"")</f>
        <v/>
      </c>
      <c r="H607" s="35" t="str">
        <f>IFERROR(VLOOKUP(B607,Listor!$H$6:$I$24,2,FALSE),"")</f>
        <v/>
      </c>
      <c r="I607" s="35" t="str">
        <f t="shared" si="12"/>
        <v/>
      </c>
      <c r="J607" s="35" t="str">
        <f t="array" ref="J607">IFERROR(INDEX(Listor!$M$6:$M$17,MATCH(Listor!J607&amp;Fossila!E607,Listor!$K$6:$K$17&amp;Listor!$L$6:$L$17,0)),"")</f>
        <v/>
      </c>
      <c r="K607" s="69"/>
    </row>
    <row r="608" spans="2:11" x14ac:dyDescent="0.25">
      <c r="B608" s="68" t="s">
        <v>68</v>
      </c>
      <c r="C608" s="80" t="str">
        <f>IFERROR(VLOOKUP(B608,Listor!$A$6:$B$62,2,FALSE),"")</f>
        <v/>
      </c>
      <c r="D608" s="80" t="str">
        <f>IFERROR(VLOOKUP(B608,Listor!$A$6:$C$62,3,FALSE),"")</f>
        <v/>
      </c>
      <c r="E608" s="64" t="s">
        <v>69</v>
      </c>
      <c r="F608" s="65"/>
      <c r="G608" s="35" t="str">
        <f>IFERROR(VLOOKUP(B608,Listor!$A$6:$G$62,7,FALSE),"")</f>
        <v/>
      </c>
      <c r="H608" s="35" t="str">
        <f>IFERROR(VLOOKUP(B608,Listor!$H$6:$I$24,2,FALSE),"")</f>
        <v/>
      </c>
      <c r="I608" s="35" t="str">
        <f t="shared" si="12"/>
        <v/>
      </c>
      <c r="J608" s="35" t="str">
        <f t="array" ref="J608">IFERROR(INDEX(Listor!$M$6:$M$17,MATCH(Listor!J608&amp;Fossila!E608,Listor!$K$6:$K$17&amp;Listor!$L$6:$L$17,0)),"")</f>
        <v/>
      </c>
      <c r="K608" s="69"/>
    </row>
    <row r="609" spans="2:11" x14ac:dyDescent="0.25">
      <c r="B609" s="68" t="s">
        <v>68</v>
      </c>
      <c r="C609" s="80" t="str">
        <f>IFERROR(VLOOKUP(B609,Listor!$A$6:$B$62,2,FALSE),"")</f>
        <v/>
      </c>
      <c r="D609" s="80" t="str">
        <f>IFERROR(VLOOKUP(B609,Listor!$A$6:$C$62,3,FALSE),"")</f>
        <v/>
      </c>
      <c r="E609" s="64" t="s">
        <v>69</v>
      </c>
      <c r="F609" s="65"/>
      <c r="G609" s="35" t="str">
        <f>IFERROR(VLOOKUP(B609,Listor!$A$6:$G$62,7,FALSE),"")</f>
        <v/>
      </c>
      <c r="H609" s="35" t="str">
        <f>IFERROR(VLOOKUP(B609,Listor!$H$6:$I$24,2,FALSE),"")</f>
        <v/>
      </c>
      <c r="I609" s="35" t="str">
        <f t="shared" si="12"/>
        <v/>
      </c>
      <c r="J609" s="35" t="str">
        <f t="array" ref="J609">IFERROR(INDEX(Listor!$M$6:$M$17,MATCH(Listor!J609&amp;Fossila!E609,Listor!$K$6:$K$17&amp;Listor!$L$6:$L$17,0)),"")</f>
        <v/>
      </c>
      <c r="K609" s="69"/>
    </row>
    <row r="610" spans="2:11" x14ac:dyDescent="0.25">
      <c r="B610" s="68" t="s">
        <v>68</v>
      </c>
      <c r="C610" s="80" t="str">
        <f>IFERROR(VLOOKUP(B610,Listor!$A$6:$B$62,2,FALSE),"")</f>
        <v/>
      </c>
      <c r="D610" s="80" t="str">
        <f>IFERROR(VLOOKUP(B610,Listor!$A$6:$C$62,3,FALSE),"")</f>
        <v/>
      </c>
      <c r="E610" s="64" t="s">
        <v>69</v>
      </c>
      <c r="F610" s="65"/>
      <c r="G610" s="35" t="str">
        <f>IFERROR(VLOOKUP(B610,Listor!$A$6:$G$62,7,FALSE),"")</f>
        <v/>
      </c>
      <c r="H610" s="35" t="str">
        <f>IFERROR(VLOOKUP(B610,Listor!$H$6:$I$24,2,FALSE),"")</f>
        <v/>
      </c>
      <c r="I610" s="35" t="str">
        <f t="shared" si="12"/>
        <v/>
      </c>
      <c r="J610" s="35" t="str">
        <f t="array" ref="J610">IFERROR(INDEX(Listor!$M$6:$M$17,MATCH(Listor!J610&amp;Fossila!E610,Listor!$K$6:$K$17&amp;Listor!$L$6:$L$17,0)),"")</f>
        <v/>
      </c>
      <c r="K610" s="69"/>
    </row>
    <row r="611" spans="2:11" x14ac:dyDescent="0.25">
      <c r="B611" s="68" t="s">
        <v>68</v>
      </c>
      <c r="C611" s="80" t="str">
        <f>IFERROR(VLOOKUP(B611,Listor!$A$6:$B$62,2,FALSE),"")</f>
        <v/>
      </c>
      <c r="D611" s="80" t="str">
        <f>IFERROR(VLOOKUP(B611,Listor!$A$6:$C$62,3,FALSE),"")</f>
        <v/>
      </c>
      <c r="E611" s="64" t="s">
        <v>69</v>
      </c>
      <c r="F611" s="65"/>
      <c r="G611" s="35" t="str">
        <f>IFERROR(VLOOKUP(B611,Listor!$A$6:$G$62,7,FALSE),"")</f>
        <v/>
      </c>
      <c r="H611" s="35" t="str">
        <f>IFERROR(VLOOKUP(B611,Listor!$H$6:$I$24,2,FALSE),"")</f>
        <v/>
      </c>
      <c r="I611" s="35" t="str">
        <f t="shared" si="12"/>
        <v/>
      </c>
      <c r="J611" s="35" t="str">
        <f t="array" ref="J611">IFERROR(INDEX(Listor!$M$6:$M$17,MATCH(Listor!J611&amp;Fossila!E611,Listor!$K$6:$K$17&amp;Listor!$L$6:$L$17,0)),"")</f>
        <v/>
      </c>
      <c r="K611" s="69"/>
    </row>
    <row r="612" spans="2:11" x14ac:dyDescent="0.25">
      <c r="B612" s="68" t="s">
        <v>68</v>
      </c>
      <c r="C612" s="80" t="str">
        <f>IFERROR(VLOOKUP(B612,Listor!$A$6:$B$62,2,FALSE),"")</f>
        <v/>
      </c>
      <c r="D612" s="80" t="str">
        <f>IFERROR(VLOOKUP(B612,Listor!$A$6:$C$62,3,FALSE),"")</f>
        <v/>
      </c>
      <c r="E612" s="64" t="s">
        <v>69</v>
      </c>
      <c r="F612" s="65"/>
      <c r="G612" s="35" t="str">
        <f>IFERROR(VLOOKUP(B612,Listor!$A$6:$G$62,7,FALSE),"")</f>
        <v/>
      </c>
      <c r="H612" s="35" t="str">
        <f>IFERROR(VLOOKUP(B612,Listor!$H$6:$I$24,2,FALSE),"")</f>
        <v/>
      </c>
      <c r="I612" s="35" t="str">
        <f t="shared" si="12"/>
        <v/>
      </c>
      <c r="J612" s="35" t="str">
        <f t="array" ref="J612">IFERROR(INDEX(Listor!$M$6:$M$17,MATCH(Listor!J612&amp;Fossila!E612,Listor!$K$6:$K$17&amp;Listor!$L$6:$L$17,0)),"")</f>
        <v/>
      </c>
      <c r="K612" s="69"/>
    </row>
    <row r="613" spans="2:11" x14ac:dyDescent="0.25">
      <c r="B613" s="68" t="s">
        <v>68</v>
      </c>
      <c r="C613" s="80" t="str">
        <f>IFERROR(VLOOKUP(B613,Listor!$A$6:$B$62,2,FALSE),"")</f>
        <v/>
      </c>
      <c r="D613" s="80" t="str">
        <f>IFERROR(VLOOKUP(B613,Listor!$A$6:$C$62,3,FALSE),"")</f>
        <v/>
      </c>
      <c r="E613" s="64" t="s">
        <v>69</v>
      </c>
      <c r="F613" s="65"/>
      <c r="G613" s="35" t="str">
        <f>IFERROR(VLOOKUP(B613,Listor!$A$6:$G$62,7,FALSE),"")</f>
        <v/>
      </c>
      <c r="H613" s="35" t="str">
        <f>IFERROR(VLOOKUP(B613,Listor!$H$6:$I$24,2,FALSE),"")</f>
        <v/>
      </c>
      <c r="I613" s="35" t="str">
        <f t="shared" si="12"/>
        <v/>
      </c>
      <c r="J613" s="35" t="str">
        <f t="array" ref="J613">IFERROR(INDEX(Listor!$M$6:$M$17,MATCH(Listor!J613&amp;Fossila!E613,Listor!$K$6:$K$17&amp;Listor!$L$6:$L$17,0)),"")</f>
        <v/>
      </c>
      <c r="K613" s="69"/>
    </row>
    <row r="614" spans="2:11" x14ac:dyDescent="0.25">
      <c r="B614" s="68" t="s">
        <v>68</v>
      </c>
      <c r="C614" s="80" t="str">
        <f>IFERROR(VLOOKUP(B614,Listor!$A$6:$B$62,2,FALSE),"")</f>
        <v/>
      </c>
      <c r="D614" s="80" t="str">
        <f>IFERROR(VLOOKUP(B614,Listor!$A$6:$C$62,3,FALSE),"")</f>
        <v/>
      </c>
      <c r="E614" s="64" t="s">
        <v>69</v>
      </c>
      <c r="F614" s="65"/>
      <c r="G614" s="35" t="str">
        <f>IFERROR(VLOOKUP(B614,Listor!$A$6:$G$62,7,FALSE),"")</f>
        <v/>
      </c>
      <c r="H614" s="35" t="str">
        <f>IFERROR(VLOOKUP(B614,Listor!$H$6:$I$24,2,FALSE),"")</f>
        <v/>
      </c>
      <c r="I614" s="35" t="str">
        <f t="shared" si="12"/>
        <v/>
      </c>
      <c r="J614" s="35" t="str">
        <f t="array" ref="J614">IFERROR(INDEX(Listor!$M$6:$M$17,MATCH(Listor!J614&amp;Fossila!E614,Listor!$K$6:$K$17&amp;Listor!$L$6:$L$17,0)),"")</f>
        <v/>
      </c>
      <c r="K614" s="69"/>
    </row>
    <row r="615" spans="2:11" x14ac:dyDescent="0.25">
      <c r="B615" s="68" t="s">
        <v>68</v>
      </c>
      <c r="C615" s="80" t="str">
        <f>IFERROR(VLOOKUP(B615,Listor!$A$6:$B$62,2,FALSE),"")</f>
        <v/>
      </c>
      <c r="D615" s="80" t="str">
        <f>IFERROR(VLOOKUP(B615,Listor!$A$6:$C$62,3,FALSE),"")</f>
        <v/>
      </c>
      <c r="E615" s="64" t="s">
        <v>69</v>
      </c>
      <c r="F615" s="65"/>
      <c r="G615" s="35" t="str">
        <f>IFERROR(VLOOKUP(B615,Listor!$A$6:$G$62,7,FALSE),"")</f>
        <v/>
      </c>
      <c r="H615" s="35" t="str">
        <f>IFERROR(VLOOKUP(B615,Listor!$H$6:$I$24,2,FALSE),"")</f>
        <v/>
      </c>
      <c r="I615" s="35" t="str">
        <f t="shared" si="12"/>
        <v/>
      </c>
      <c r="J615" s="35" t="str">
        <f t="array" ref="J615">IFERROR(INDEX(Listor!$M$6:$M$17,MATCH(Listor!J615&amp;Fossila!E615,Listor!$K$6:$K$17&amp;Listor!$L$6:$L$17,0)),"")</f>
        <v/>
      </c>
      <c r="K615" s="69"/>
    </row>
    <row r="616" spans="2:11" x14ac:dyDescent="0.25">
      <c r="B616" s="68" t="s">
        <v>68</v>
      </c>
      <c r="C616" s="80" t="str">
        <f>IFERROR(VLOOKUP(B616,Listor!$A$6:$B$62,2,FALSE),"")</f>
        <v/>
      </c>
      <c r="D616" s="80" t="str">
        <f>IFERROR(VLOOKUP(B616,Listor!$A$6:$C$62,3,FALSE),"")</f>
        <v/>
      </c>
      <c r="E616" s="64" t="s">
        <v>69</v>
      </c>
      <c r="F616" s="65"/>
      <c r="G616" s="35" t="str">
        <f>IFERROR(VLOOKUP(B616,Listor!$A$6:$G$62,7,FALSE),"")</f>
        <v/>
      </c>
      <c r="H616" s="35" t="str">
        <f>IFERROR(VLOOKUP(B616,Listor!$H$6:$I$24,2,FALSE),"")</f>
        <v/>
      </c>
      <c r="I616" s="35" t="str">
        <f t="shared" si="12"/>
        <v/>
      </c>
      <c r="J616" s="35" t="str">
        <f t="array" ref="J616">IFERROR(INDEX(Listor!$M$6:$M$17,MATCH(Listor!J616&amp;Fossila!E616,Listor!$K$6:$K$17&amp;Listor!$L$6:$L$17,0)),"")</f>
        <v/>
      </c>
      <c r="K616" s="69"/>
    </row>
    <row r="617" spans="2:11" x14ac:dyDescent="0.25">
      <c r="B617" s="68" t="s">
        <v>68</v>
      </c>
      <c r="C617" s="80" t="str">
        <f>IFERROR(VLOOKUP(B617,Listor!$A$6:$B$62,2,FALSE),"")</f>
        <v/>
      </c>
      <c r="D617" s="80" t="str">
        <f>IFERROR(VLOOKUP(B617,Listor!$A$6:$C$62,3,FALSE),"")</f>
        <v/>
      </c>
      <c r="E617" s="64" t="s">
        <v>69</v>
      </c>
      <c r="F617" s="65"/>
      <c r="G617" s="35" t="str">
        <f>IFERROR(VLOOKUP(B617,Listor!$A$6:$G$62,7,FALSE),"")</f>
        <v/>
      </c>
      <c r="H617" s="35" t="str">
        <f>IFERROR(VLOOKUP(B617,Listor!$H$6:$I$24,2,FALSE),"")</f>
        <v/>
      </c>
      <c r="I617" s="35" t="str">
        <f t="shared" si="12"/>
        <v/>
      </c>
      <c r="J617" s="35" t="str">
        <f t="array" ref="J617">IFERROR(INDEX(Listor!$M$6:$M$17,MATCH(Listor!J617&amp;Fossila!E617,Listor!$K$6:$K$17&amp;Listor!$L$6:$L$17,0)),"")</f>
        <v/>
      </c>
      <c r="K617" s="69"/>
    </row>
    <row r="618" spans="2:11" x14ac:dyDescent="0.25">
      <c r="B618" s="68" t="s">
        <v>68</v>
      </c>
      <c r="C618" s="80" t="str">
        <f>IFERROR(VLOOKUP(B618,Listor!$A$6:$B$62,2,FALSE),"")</f>
        <v/>
      </c>
      <c r="D618" s="80" t="str">
        <f>IFERROR(VLOOKUP(B618,Listor!$A$6:$C$62,3,FALSE),"")</f>
        <v/>
      </c>
      <c r="E618" s="64" t="s">
        <v>69</v>
      </c>
      <c r="F618" s="65"/>
      <c r="G618" s="35" t="str">
        <f>IFERROR(VLOOKUP(B618,Listor!$A$6:$G$62,7,FALSE),"")</f>
        <v/>
      </c>
      <c r="H618" s="35" t="str">
        <f>IFERROR(VLOOKUP(B618,Listor!$H$6:$I$24,2,FALSE),"")</f>
        <v/>
      </c>
      <c r="I618" s="35" t="str">
        <f t="shared" si="12"/>
        <v/>
      </c>
      <c r="J618" s="35" t="str">
        <f t="array" ref="J618">IFERROR(INDEX(Listor!$M$6:$M$17,MATCH(Listor!J618&amp;Fossila!E618,Listor!$K$6:$K$17&amp;Listor!$L$6:$L$17,0)),"")</f>
        <v/>
      </c>
      <c r="K618" s="69"/>
    </row>
    <row r="619" spans="2:11" x14ac:dyDescent="0.25">
      <c r="B619" s="68" t="s">
        <v>68</v>
      </c>
      <c r="C619" s="80" t="str">
        <f>IFERROR(VLOOKUP(B619,Listor!$A$6:$B$62,2,FALSE),"")</f>
        <v/>
      </c>
      <c r="D619" s="80" t="str">
        <f>IFERROR(VLOOKUP(B619,Listor!$A$6:$C$62,3,FALSE),"")</f>
        <v/>
      </c>
      <c r="E619" s="64" t="s">
        <v>69</v>
      </c>
      <c r="F619" s="65"/>
      <c r="G619" s="35" t="str">
        <f>IFERROR(VLOOKUP(B619,Listor!$A$6:$G$62,7,FALSE),"")</f>
        <v/>
      </c>
      <c r="H619" s="35" t="str">
        <f>IFERROR(VLOOKUP(B619,Listor!$H$6:$I$24,2,FALSE),"")</f>
        <v/>
      </c>
      <c r="I619" s="35" t="str">
        <f t="shared" si="12"/>
        <v/>
      </c>
      <c r="J619" s="35" t="str">
        <f t="array" ref="J619">IFERROR(INDEX(Listor!$M$6:$M$17,MATCH(Listor!J619&amp;Fossila!E619,Listor!$K$6:$K$17&amp;Listor!$L$6:$L$17,0)),"")</f>
        <v/>
      </c>
      <c r="K619" s="69"/>
    </row>
    <row r="620" spans="2:11" x14ac:dyDescent="0.25">
      <c r="B620" s="68" t="s">
        <v>68</v>
      </c>
      <c r="C620" s="80" t="str">
        <f>IFERROR(VLOOKUP(B620,Listor!$A$6:$B$62,2,FALSE),"")</f>
        <v/>
      </c>
      <c r="D620" s="80" t="str">
        <f>IFERROR(VLOOKUP(B620,Listor!$A$6:$C$62,3,FALSE),"")</f>
        <v/>
      </c>
      <c r="E620" s="64" t="s">
        <v>69</v>
      </c>
      <c r="F620" s="65"/>
      <c r="G620" s="35" t="str">
        <f>IFERROR(VLOOKUP(B620,Listor!$A$6:$G$62,7,FALSE),"")</f>
        <v/>
      </c>
      <c r="H620" s="35" t="str">
        <f>IFERROR(VLOOKUP(B620,Listor!$H$6:$I$24,2,FALSE),"")</f>
        <v/>
      </c>
      <c r="I620" s="35" t="str">
        <f t="shared" si="12"/>
        <v/>
      </c>
      <c r="J620" s="35" t="str">
        <f t="array" ref="J620">IFERROR(INDEX(Listor!$M$6:$M$17,MATCH(Listor!J620&amp;Fossila!E620,Listor!$K$6:$K$17&amp;Listor!$L$6:$L$17,0)),"")</f>
        <v/>
      </c>
      <c r="K620" s="69"/>
    </row>
    <row r="621" spans="2:11" x14ac:dyDescent="0.25">
      <c r="B621" s="68" t="s">
        <v>68</v>
      </c>
      <c r="C621" s="80" t="str">
        <f>IFERROR(VLOOKUP(B621,Listor!$A$6:$B$62,2,FALSE),"")</f>
        <v/>
      </c>
      <c r="D621" s="80" t="str">
        <f>IFERROR(VLOOKUP(B621,Listor!$A$6:$C$62,3,FALSE),"")</f>
        <v/>
      </c>
      <c r="E621" s="64" t="s">
        <v>69</v>
      </c>
      <c r="F621" s="65"/>
      <c r="G621" s="35" t="str">
        <f>IFERROR(VLOOKUP(B621,Listor!$A$6:$G$62,7,FALSE),"")</f>
        <v/>
      </c>
      <c r="H621" s="35" t="str">
        <f>IFERROR(VLOOKUP(B621,Listor!$H$6:$I$24,2,FALSE),"")</f>
        <v/>
      </c>
      <c r="I621" s="35" t="str">
        <f t="shared" si="12"/>
        <v/>
      </c>
      <c r="J621" s="35" t="str">
        <f t="array" ref="J621">IFERROR(INDEX(Listor!$M$6:$M$17,MATCH(Listor!J621&amp;Fossila!E621,Listor!$K$6:$K$17&amp;Listor!$L$6:$L$17,0)),"")</f>
        <v/>
      </c>
      <c r="K621" s="69"/>
    </row>
    <row r="622" spans="2:11" x14ac:dyDescent="0.25">
      <c r="B622" s="68" t="s">
        <v>68</v>
      </c>
      <c r="C622" s="80" t="str">
        <f>IFERROR(VLOOKUP(B622,Listor!$A$6:$B$62,2,FALSE),"")</f>
        <v/>
      </c>
      <c r="D622" s="80" t="str">
        <f>IFERROR(VLOOKUP(B622,Listor!$A$6:$C$62,3,FALSE),"")</f>
        <v/>
      </c>
      <c r="E622" s="64" t="s">
        <v>69</v>
      </c>
      <c r="F622" s="65"/>
      <c r="G622" s="35" t="str">
        <f>IFERROR(VLOOKUP(B622,Listor!$A$6:$G$62,7,FALSE),"")</f>
        <v/>
      </c>
      <c r="H622" s="35" t="str">
        <f>IFERROR(VLOOKUP(B622,Listor!$H$6:$I$24,2,FALSE),"")</f>
        <v/>
      </c>
      <c r="I622" s="35" t="str">
        <f t="shared" si="12"/>
        <v/>
      </c>
      <c r="J622" s="35" t="str">
        <f t="array" ref="J622">IFERROR(INDEX(Listor!$M$6:$M$17,MATCH(Listor!J622&amp;Fossila!E622,Listor!$K$6:$K$17&amp;Listor!$L$6:$L$17,0)),"")</f>
        <v/>
      </c>
      <c r="K622" s="69"/>
    </row>
    <row r="623" spans="2:11" x14ac:dyDescent="0.25">
      <c r="B623" s="68" t="s">
        <v>68</v>
      </c>
      <c r="C623" s="80" t="str">
        <f>IFERROR(VLOOKUP(B623,Listor!$A$6:$B$62,2,FALSE),"")</f>
        <v/>
      </c>
      <c r="D623" s="80" t="str">
        <f>IFERROR(VLOOKUP(B623,Listor!$A$6:$C$62,3,FALSE),"")</f>
        <v/>
      </c>
      <c r="E623" s="64" t="s">
        <v>69</v>
      </c>
      <c r="F623" s="65"/>
      <c r="G623" s="35" t="str">
        <f>IFERROR(VLOOKUP(B623,Listor!$A$6:$G$62,7,FALSE),"")</f>
        <v/>
      </c>
      <c r="H623" s="35" t="str">
        <f>IFERROR(VLOOKUP(B623,Listor!$H$6:$I$24,2,FALSE),"")</f>
        <v/>
      </c>
      <c r="I623" s="35" t="str">
        <f t="shared" si="12"/>
        <v/>
      </c>
      <c r="J623" s="35" t="str">
        <f t="array" ref="J623">IFERROR(INDEX(Listor!$M$6:$M$17,MATCH(Listor!J623&amp;Fossila!E623,Listor!$K$6:$K$17&amp;Listor!$L$6:$L$17,0)),"")</f>
        <v/>
      </c>
      <c r="K623" s="69"/>
    </row>
    <row r="624" spans="2:11" x14ac:dyDescent="0.25">
      <c r="B624" s="68" t="s">
        <v>68</v>
      </c>
      <c r="C624" s="80" t="str">
        <f>IFERROR(VLOOKUP(B624,Listor!$A$6:$B$62,2,FALSE),"")</f>
        <v/>
      </c>
      <c r="D624" s="80" t="str">
        <f>IFERROR(VLOOKUP(B624,Listor!$A$6:$C$62,3,FALSE),"")</f>
        <v/>
      </c>
      <c r="E624" s="64" t="s">
        <v>69</v>
      </c>
      <c r="F624" s="65"/>
      <c r="G624" s="35" t="str">
        <f>IFERROR(VLOOKUP(B624,Listor!$A$6:$G$62,7,FALSE),"")</f>
        <v/>
      </c>
      <c r="H624" s="35" t="str">
        <f>IFERROR(VLOOKUP(B624,Listor!$H$6:$I$24,2,FALSE),"")</f>
        <v/>
      </c>
      <c r="I624" s="35" t="str">
        <f t="shared" si="12"/>
        <v/>
      </c>
      <c r="J624" s="35" t="str">
        <f t="array" ref="J624">IFERROR(INDEX(Listor!$M$6:$M$17,MATCH(Listor!J624&amp;Fossila!E624,Listor!$K$6:$K$17&amp;Listor!$L$6:$L$17,0)),"")</f>
        <v/>
      </c>
      <c r="K624" s="69"/>
    </row>
    <row r="625" spans="2:11" x14ac:dyDescent="0.25">
      <c r="B625" s="68" t="s">
        <v>68</v>
      </c>
      <c r="C625" s="80" t="str">
        <f>IFERROR(VLOOKUP(B625,Listor!$A$6:$B$62,2,FALSE),"")</f>
        <v/>
      </c>
      <c r="D625" s="80" t="str">
        <f>IFERROR(VLOOKUP(B625,Listor!$A$6:$C$62,3,FALSE),"")</f>
        <v/>
      </c>
      <c r="E625" s="64" t="s">
        <v>69</v>
      </c>
      <c r="F625" s="65"/>
      <c r="G625" s="35" t="str">
        <f>IFERROR(VLOOKUP(B625,Listor!$A$6:$G$62,7,FALSE),"")</f>
        <v/>
      </c>
      <c r="H625" s="35" t="str">
        <f>IFERROR(VLOOKUP(B625,Listor!$H$6:$I$24,2,FALSE),"")</f>
        <v/>
      </c>
      <c r="I625" s="35" t="str">
        <f t="shared" si="12"/>
        <v/>
      </c>
      <c r="J625" s="35" t="str">
        <f t="array" ref="J625">IFERROR(INDEX(Listor!$M$6:$M$17,MATCH(Listor!J625&amp;Fossila!E625,Listor!$K$6:$K$17&amp;Listor!$L$6:$L$17,0)),"")</f>
        <v/>
      </c>
      <c r="K625" s="69"/>
    </row>
    <row r="626" spans="2:11" x14ac:dyDescent="0.25">
      <c r="B626" s="68" t="s">
        <v>68</v>
      </c>
      <c r="C626" s="80" t="str">
        <f>IFERROR(VLOOKUP(B626,Listor!$A$6:$B$62,2,FALSE),"")</f>
        <v/>
      </c>
      <c r="D626" s="80" t="str">
        <f>IFERROR(VLOOKUP(B626,Listor!$A$6:$C$62,3,FALSE),"")</f>
        <v/>
      </c>
      <c r="E626" s="64" t="s">
        <v>69</v>
      </c>
      <c r="F626" s="65"/>
      <c r="G626" s="35" t="str">
        <f>IFERROR(VLOOKUP(B626,Listor!$A$6:$G$62,7,FALSE),"")</f>
        <v/>
      </c>
      <c r="H626" s="35" t="str">
        <f>IFERROR(VLOOKUP(B626,Listor!$H$6:$I$24,2,FALSE),"")</f>
        <v/>
      </c>
      <c r="I626" s="35" t="str">
        <f t="shared" si="12"/>
        <v/>
      </c>
      <c r="J626" s="35" t="str">
        <f t="array" ref="J626">IFERROR(INDEX(Listor!$M$6:$M$17,MATCH(Listor!J626&amp;Fossila!E626,Listor!$K$6:$K$17&amp;Listor!$L$6:$L$17,0)),"")</f>
        <v/>
      </c>
      <c r="K626" s="69"/>
    </row>
    <row r="627" spans="2:11" x14ac:dyDescent="0.25">
      <c r="B627" s="68" t="s">
        <v>68</v>
      </c>
      <c r="C627" s="80" t="str">
        <f>IFERROR(VLOOKUP(B627,Listor!$A$6:$B$62,2,FALSE),"")</f>
        <v/>
      </c>
      <c r="D627" s="80" t="str">
        <f>IFERROR(VLOOKUP(B627,Listor!$A$6:$C$62,3,FALSE),"")</f>
        <v/>
      </c>
      <c r="E627" s="64" t="s">
        <v>69</v>
      </c>
      <c r="F627" s="65"/>
      <c r="G627" s="35" t="str">
        <f>IFERROR(VLOOKUP(B627,Listor!$A$6:$G$62,7,FALSE),"")</f>
        <v/>
      </c>
      <c r="H627" s="35" t="str">
        <f>IFERROR(VLOOKUP(B627,Listor!$H$6:$I$24,2,FALSE),"")</f>
        <v/>
      </c>
      <c r="I627" s="35" t="str">
        <f t="shared" si="12"/>
        <v/>
      </c>
      <c r="J627" s="35" t="str">
        <f t="array" ref="J627">IFERROR(INDEX(Listor!$M$6:$M$17,MATCH(Listor!J627&amp;Fossila!E627,Listor!$K$6:$K$17&amp;Listor!$L$6:$L$17,0)),"")</f>
        <v/>
      </c>
      <c r="K627" s="69"/>
    </row>
    <row r="628" spans="2:11" x14ac:dyDescent="0.25">
      <c r="B628" s="68" t="s">
        <v>68</v>
      </c>
      <c r="C628" s="80" t="str">
        <f>IFERROR(VLOOKUP(B628,Listor!$A$6:$B$62,2,FALSE),"")</f>
        <v/>
      </c>
      <c r="D628" s="80" t="str">
        <f>IFERROR(VLOOKUP(B628,Listor!$A$6:$C$62,3,FALSE),"")</f>
        <v/>
      </c>
      <c r="E628" s="64" t="s">
        <v>69</v>
      </c>
      <c r="F628" s="65"/>
      <c r="G628" s="35" t="str">
        <f>IFERROR(VLOOKUP(B628,Listor!$A$6:$G$62,7,FALSE),"")</f>
        <v/>
      </c>
      <c r="H628" s="35" t="str">
        <f>IFERROR(VLOOKUP(B628,Listor!$H$6:$I$24,2,FALSE),"")</f>
        <v/>
      </c>
      <c r="I628" s="35" t="str">
        <f t="shared" si="12"/>
        <v/>
      </c>
      <c r="J628" s="35" t="str">
        <f t="array" ref="J628">IFERROR(INDEX(Listor!$M$6:$M$17,MATCH(Listor!J628&amp;Fossila!E628,Listor!$K$6:$K$17&amp;Listor!$L$6:$L$17,0)),"")</f>
        <v/>
      </c>
      <c r="K628" s="69"/>
    </row>
    <row r="629" spans="2:11" x14ac:dyDescent="0.25">
      <c r="B629" s="68" t="s">
        <v>68</v>
      </c>
      <c r="C629" s="80" t="str">
        <f>IFERROR(VLOOKUP(B629,Listor!$A$6:$B$62,2,FALSE),"")</f>
        <v/>
      </c>
      <c r="D629" s="80" t="str">
        <f>IFERROR(VLOOKUP(B629,Listor!$A$6:$C$62,3,FALSE),"")</f>
        <v/>
      </c>
      <c r="E629" s="64" t="s">
        <v>69</v>
      </c>
      <c r="F629" s="65"/>
      <c r="G629" s="35" t="str">
        <f>IFERROR(VLOOKUP(B629,Listor!$A$6:$G$62,7,FALSE),"")</f>
        <v/>
      </c>
      <c r="H629" s="35" t="str">
        <f>IFERROR(VLOOKUP(B629,Listor!$H$6:$I$24,2,FALSE),"")</f>
        <v/>
      </c>
      <c r="I629" s="35" t="str">
        <f t="shared" si="12"/>
        <v/>
      </c>
      <c r="J629" s="35" t="str">
        <f t="array" ref="J629">IFERROR(INDEX(Listor!$M$6:$M$17,MATCH(Listor!J629&amp;Fossila!E629,Listor!$K$6:$K$17&amp;Listor!$L$6:$L$17,0)),"")</f>
        <v/>
      </c>
      <c r="K629" s="69"/>
    </row>
    <row r="630" spans="2:11" x14ac:dyDescent="0.25">
      <c r="B630" s="68" t="s">
        <v>68</v>
      </c>
      <c r="C630" s="80" t="str">
        <f>IFERROR(VLOOKUP(B630,Listor!$A$6:$B$62,2,FALSE),"")</f>
        <v/>
      </c>
      <c r="D630" s="80" t="str">
        <f>IFERROR(VLOOKUP(B630,Listor!$A$6:$C$62,3,FALSE),"")</f>
        <v/>
      </c>
      <c r="E630" s="64" t="s">
        <v>69</v>
      </c>
      <c r="F630" s="65"/>
      <c r="G630" s="35" t="str">
        <f>IFERROR(VLOOKUP(B630,Listor!$A$6:$G$62,7,FALSE),"")</f>
        <v/>
      </c>
      <c r="H630" s="35" t="str">
        <f>IFERROR(VLOOKUP(B630,Listor!$H$6:$I$24,2,FALSE),"")</f>
        <v/>
      </c>
      <c r="I630" s="35" t="str">
        <f t="shared" si="12"/>
        <v/>
      </c>
      <c r="J630" s="35" t="str">
        <f t="array" ref="J630">IFERROR(INDEX(Listor!$M$6:$M$17,MATCH(Listor!J630&amp;Fossila!E630,Listor!$K$6:$K$17&amp;Listor!$L$6:$L$17,0)),"")</f>
        <v/>
      </c>
      <c r="K630" s="69"/>
    </row>
    <row r="631" spans="2:11" x14ac:dyDescent="0.25">
      <c r="B631" s="68" t="s">
        <v>68</v>
      </c>
      <c r="C631" s="80" t="str">
        <f>IFERROR(VLOOKUP(B631,Listor!$A$6:$B$62,2,FALSE),"")</f>
        <v/>
      </c>
      <c r="D631" s="80" t="str">
        <f>IFERROR(VLOOKUP(B631,Listor!$A$6:$C$62,3,FALSE),"")</f>
        <v/>
      </c>
      <c r="E631" s="64" t="s">
        <v>69</v>
      </c>
      <c r="F631" s="65"/>
      <c r="G631" s="35" t="str">
        <f>IFERROR(VLOOKUP(B631,Listor!$A$6:$G$62,7,FALSE),"")</f>
        <v/>
      </c>
      <c r="H631" s="35" t="str">
        <f>IFERROR(VLOOKUP(B631,Listor!$H$6:$I$24,2,FALSE),"")</f>
        <v/>
      </c>
      <c r="I631" s="35" t="str">
        <f t="shared" si="12"/>
        <v/>
      </c>
      <c r="J631" s="35" t="str">
        <f t="array" ref="J631">IFERROR(INDEX(Listor!$M$6:$M$17,MATCH(Listor!J631&amp;Fossila!E631,Listor!$K$6:$K$17&amp;Listor!$L$6:$L$17,0)),"")</f>
        <v/>
      </c>
      <c r="K631" s="69"/>
    </row>
    <row r="632" spans="2:11" x14ac:dyDescent="0.25">
      <c r="B632" s="68" t="s">
        <v>68</v>
      </c>
      <c r="C632" s="80" t="str">
        <f>IFERROR(VLOOKUP(B632,Listor!$A$6:$B$62,2,FALSE),"")</f>
        <v/>
      </c>
      <c r="D632" s="80" t="str">
        <f>IFERROR(VLOOKUP(B632,Listor!$A$6:$C$62,3,FALSE),"")</f>
        <v/>
      </c>
      <c r="E632" s="64" t="s">
        <v>69</v>
      </c>
      <c r="F632" s="65"/>
      <c r="G632" s="35" t="str">
        <f>IFERROR(VLOOKUP(B632,Listor!$A$6:$G$62,7,FALSE),"")</f>
        <v/>
      </c>
      <c r="H632" s="35" t="str">
        <f>IFERROR(VLOOKUP(B632,Listor!$H$6:$I$24,2,FALSE),"")</f>
        <v/>
      </c>
      <c r="I632" s="35" t="str">
        <f t="shared" si="12"/>
        <v/>
      </c>
      <c r="J632" s="35" t="str">
        <f t="array" ref="J632">IFERROR(INDEX(Listor!$M$6:$M$17,MATCH(Listor!J632&amp;Fossila!E632,Listor!$K$6:$K$17&amp;Listor!$L$6:$L$17,0)),"")</f>
        <v/>
      </c>
      <c r="K632" s="69"/>
    </row>
    <row r="633" spans="2:11" x14ac:dyDescent="0.25">
      <c r="B633" s="68" t="s">
        <v>68</v>
      </c>
      <c r="C633" s="80" t="str">
        <f>IFERROR(VLOOKUP(B633,Listor!$A$6:$B$62,2,FALSE),"")</f>
        <v/>
      </c>
      <c r="D633" s="80" t="str">
        <f>IFERROR(VLOOKUP(B633,Listor!$A$6:$C$62,3,FALSE),"")</f>
        <v/>
      </c>
      <c r="E633" s="64" t="s">
        <v>69</v>
      </c>
      <c r="F633" s="65"/>
      <c r="G633" s="35" t="str">
        <f>IFERROR(VLOOKUP(B633,Listor!$A$6:$G$62,7,FALSE),"")</f>
        <v/>
      </c>
      <c r="H633" s="35" t="str">
        <f>IFERROR(VLOOKUP(B633,Listor!$H$6:$I$24,2,FALSE),"")</f>
        <v/>
      </c>
      <c r="I633" s="35" t="str">
        <f t="shared" si="12"/>
        <v/>
      </c>
      <c r="J633" s="35" t="str">
        <f t="array" ref="J633">IFERROR(INDEX(Listor!$M$6:$M$17,MATCH(Listor!J633&amp;Fossila!E633,Listor!$K$6:$K$17&amp;Listor!$L$6:$L$17,0)),"")</f>
        <v/>
      </c>
      <c r="K633" s="69"/>
    </row>
    <row r="634" spans="2:11" x14ac:dyDescent="0.25">
      <c r="B634" s="68" t="s">
        <v>68</v>
      </c>
      <c r="C634" s="80" t="str">
        <f>IFERROR(VLOOKUP(B634,Listor!$A$6:$B$62,2,FALSE),"")</f>
        <v/>
      </c>
      <c r="D634" s="80" t="str">
        <f>IFERROR(VLOOKUP(B634,Listor!$A$6:$C$62,3,FALSE),"")</f>
        <v/>
      </c>
      <c r="E634" s="64" t="s">
        <v>69</v>
      </c>
      <c r="F634" s="65"/>
      <c r="G634" s="35" t="str">
        <f>IFERROR(VLOOKUP(B634,Listor!$A$6:$G$62,7,FALSE),"")</f>
        <v/>
      </c>
      <c r="H634" s="35" t="str">
        <f>IFERROR(VLOOKUP(B634,Listor!$H$6:$I$24,2,FALSE),"")</f>
        <v/>
      </c>
      <c r="I634" s="35" t="str">
        <f t="shared" si="12"/>
        <v/>
      </c>
      <c r="J634" s="35" t="str">
        <f t="array" ref="J634">IFERROR(INDEX(Listor!$M$6:$M$17,MATCH(Listor!J634&amp;Fossila!E634,Listor!$K$6:$K$17&amp;Listor!$L$6:$L$17,0)),"")</f>
        <v/>
      </c>
      <c r="K634" s="69"/>
    </row>
    <row r="635" spans="2:11" x14ac:dyDescent="0.25">
      <c r="B635" s="68" t="s">
        <v>68</v>
      </c>
      <c r="C635" s="80" t="str">
        <f>IFERROR(VLOOKUP(B635,Listor!$A$6:$B$62,2,FALSE),"")</f>
        <v/>
      </c>
      <c r="D635" s="80" t="str">
        <f>IFERROR(VLOOKUP(B635,Listor!$A$6:$C$62,3,FALSE),"")</f>
        <v/>
      </c>
      <c r="E635" s="64" t="s">
        <v>69</v>
      </c>
      <c r="F635" s="65"/>
      <c r="G635" s="35" t="str">
        <f>IFERROR(VLOOKUP(B635,Listor!$A$6:$G$62,7,FALSE),"")</f>
        <v/>
      </c>
      <c r="H635" s="35" t="str">
        <f>IFERROR(VLOOKUP(B635,Listor!$H$6:$I$24,2,FALSE),"")</f>
        <v/>
      </c>
      <c r="I635" s="35" t="str">
        <f t="shared" si="12"/>
        <v/>
      </c>
      <c r="J635" s="35" t="str">
        <f t="array" ref="J635">IFERROR(INDEX(Listor!$M$6:$M$17,MATCH(Listor!J635&amp;Fossila!E635,Listor!$K$6:$K$17&amp;Listor!$L$6:$L$17,0)),"")</f>
        <v/>
      </c>
      <c r="K635" s="69"/>
    </row>
    <row r="636" spans="2:11" x14ac:dyDescent="0.25">
      <c r="B636" s="68" t="s">
        <v>68</v>
      </c>
      <c r="C636" s="80" t="str">
        <f>IFERROR(VLOOKUP(B636,Listor!$A$6:$B$62,2,FALSE),"")</f>
        <v/>
      </c>
      <c r="D636" s="80" t="str">
        <f>IFERROR(VLOOKUP(B636,Listor!$A$6:$C$62,3,FALSE),"")</f>
        <v/>
      </c>
      <c r="E636" s="64" t="s">
        <v>69</v>
      </c>
      <c r="F636" s="65"/>
      <c r="G636" s="35" t="str">
        <f>IFERROR(VLOOKUP(B636,Listor!$A$6:$G$62,7,FALSE),"")</f>
        <v/>
      </c>
      <c r="H636" s="35" t="str">
        <f>IFERROR(VLOOKUP(B636,Listor!$H$6:$I$24,2,FALSE),"")</f>
        <v/>
      </c>
      <c r="I636" s="35" t="str">
        <f t="shared" si="12"/>
        <v/>
      </c>
      <c r="J636" s="35" t="str">
        <f t="array" ref="J636">IFERROR(INDEX(Listor!$M$6:$M$17,MATCH(Listor!J636&amp;Fossila!E636,Listor!$K$6:$K$17&amp;Listor!$L$6:$L$17,0)),"")</f>
        <v/>
      </c>
      <c r="K636" s="69"/>
    </row>
    <row r="637" spans="2:11" x14ac:dyDescent="0.25">
      <c r="B637" s="68" t="s">
        <v>68</v>
      </c>
      <c r="C637" s="80" t="str">
        <f>IFERROR(VLOOKUP(B637,Listor!$A$6:$B$62,2,FALSE),"")</f>
        <v/>
      </c>
      <c r="D637" s="80" t="str">
        <f>IFERROR(VLOOKUP(B637,Listor!$A$6:$C$62,3,FALSE),"")</f>
        <v/>
      </c>
      <c r="E637" s="64" t="s">
        <v>69</v>
      </c>
      <c r="F637" s="65"/>
      <c r="G637" s="35" t="str">
        <f>IFERROR(VLOOKUP(B637,Listor!$A$6:$G$62,7,FALSE),"")</f>
        <v/>
      </c>
      <c r="H637" s="35" t="str">
        <f>IFERROR(VLOOKUP(B637,Listor!$H$6:$I$24,2,FALSE),"")</f>
        <v/>
      </c>
      <c r="I637" s="35" t="str">
        <f t="shared" si="12"/>
        <v/>
      </c>
      <c r="J637" s="35" t="str">
        <f t="array" ref="J637">IFERROR(INDEX(Listor!$M$6:$M$17,MATCH(Listor!J637&amp;Fossila!E637,Listor!$K$6:$K$17&amp;Listor!$L$6:$L$17,0)),"")</f>
        <v/>
      </c>
      <c r="K637" s="69"/>
    </row>
    <row r="638" spans="2:11" x14ac:dyDescent="0.25">
      <c r="B638" s="68" t="s">
        <v>68</v>
      </c>
      <c r="C638" s="80" t="str">
        <f>IFERROR(VLOOKUP(B638,Listor!$A$6:$B$62,2,FALSE),"")</f>
        <v/>
      </c>
      <c r="D638" s="80" t="str">
        <f>IFERROR(VLOOKUP(B638,Listor!$A$6:$C$62,3,FALSE),"")</f>
        <v/>
      </c>
      <c r="E638" s="64" t="s">
        <v>69</v>
      </c>
      <c r="F638" s="65"/>
      <c r="G638" s="35" t="str">
        <f>IFERROR(VLOOKUP(B638,Listor!$A$6:$G$62,7,FALSE),"")</f>
        <v/>
      </c>
      <c r="H638" s="35" t="str">
        <f>IFERROR(VLOOKUP(B638,Listor!$H$6:$I$24,2,FALSE),"")</f>
        <v/>
      </c>
      <c r="I638" s="35" t="str">
        <f t="shared" si="12"/>
        <v/>
      </c>
      <c r="J638" s="35" t="str">
        <f t="array" ref="J638">IFERROR(INDEX(Listor!$M$6:$M$17,MATCH(Listor!J638&amp;Fossila!E638,Listor!$K$6:$K$17&amp;Listor!$L$6:$L$17,0)),"")</f>
        <v/>
      </c>
      <c r="K638" s="69"/>
    </row>
    <row r="639" spans="2:11" x14ac:dyDescent="0.25">
      <c r="B639" s="68" t="s">
        <v>68</v>
      </c>
      <c r="C639" s="80" t="str">
        <f>IFERROR(VLOOKUP(B639,Listor!$A$6:$B$62,2,FALSE),"")</f>
        <v/>
      </c>
      <c r="D639" s="80" t="str">
        <f>IFERROR(VLOOKUP(B639,Listor!$A$6:$C$62,3,FALSE),"")</f>
        <v/>
      </c>
      <c r="E639" s="64" t="s">
        <v>69</v>
      </c>
      <c r="F639" s="65"/>
      <c r="G639" s="35" t="str">
        <f>IFERROR(VLOOKUP(B639,Listor!$A$6:$G$62,7,FALSE),"")</f>
        <v/>
      </c>
      <c r="H639" s="35" t="str">
        <f>IFERROR(VLOOKUP(B639,Listor!$H$6:$I$24,2,FALSE),"")</f>
        <v/>
      </c>
      <c r="I639" s="35" t="str">
        <f t="shared" si="12"/>
        <v/>
      </c>
      <c r="J639" s="35" t="str">
        <f t="array" ref="J639">IFERROR(INDEX(Listor!$M$6:$M$17,MATCH(Listor!J639&amp;Fossila!E639,Listor!$K$6:$K$17&amp;Listor!$L$6:$L$17,0)),"")</f>
        <v/>
      </c>
      <c r="K639" s="69"/>
    </row>
    <row r="640" spans="2:11" x14ac:dyDescent="0.25">
      <c r="B640" s="68" t="s">
        <v>68</v>
      </c>
      <c r="C640" s="80" t="str">
        <f>IFERROR(VLOOKUP(B640,Listor!$A$6:$B$62,2,FALSE),"")</f>
        <v/>
      </c>
      <c r="D640" s="80" t="str">
        <f>IFERROR(VLOOKUP(B640,Listor!$A$6:$C$62,3,FALSE),"")</f>
        <v/>
      </c>
      <c r="E640" s="64" t="s">
        <v>69</v>
      </c>
      <c r="F640" s="65"/>
      <c r="G640" s="35" t="str">
        <f>IFERROR(VLOOKUP(B640,Listor!$A$6:$G$62,7,FALSE),"")</f>
        <v/>
      </c>
      <c r="H640" s="35" t="str">
        <f>IFERROR(VLOOKUP(B640,Listor!$H$6:$I$24,2,FALSE),"")</f>
        <v/>
      </c>
      <c r="I640" s="35" t="str">
        <f t="shared" si="12"/>
        <v/>
      </c>
      <c r="J640" s="35" t="str">
        <f t="array" ref="J640">IFERROR(INDEX(Listor!$M$6:$M$17,MATCH(Listor!J640&amp;Fossila!E640,Listor!$K$6:$K$17&amp;Listor!$L$6:$L$17,0)),"")</f>
        <v/>
      </c>
      <c r="K640" s="69"/>
    </row>
    <row r="641" spans="2:11" x14ac:dyDescent="0.25">
      <c r="B641" s="68" t="s">
        <v>68</v>
      </c>
      <c r="C641" s="80" t="str">
        <f>IFERROR(VLOOKUP(B641,Listor!$A$6:$B$62,2,FALSE),"")</f>
        <v/>
      </c>
      <c r="D641" s="80" t="str">
        <f>IFERROR(VLOOKUP(B641,Listor!$A$6:$C$62,3,FALSE),"")</f>
        <v/>
      </c>
      <c r="E641" s="64" t="s">
        <v>69</v>
      </c>
      <c r="F641" s="65"/>
      <c r="G641" s="35" t="str">
        <f>IFERROR(VLOOKUP(B641,Listor!$A$6:$G$62,7,FALSE),"")</f>
        <v/>
      </c>
      <c r="H641" s="35" t="str">
        <f>IFERROR(VLOOKUP(B641,Listor!$H$6:$I$24,2,FALSE),"")</f>
        <v/>
      </c>
      <c r="I641" s="35" t="str">
        <f t="shared" si="12"/>
        <v/>
      </c>
      <c r="J641" s="35" t="str">
        <f t="array" ref="J641">IFERROR(INDEX(Listor!$M$6:$M$17,MATCH(Listor!J641&amp;Fossila!E641,Listor!$K$6:$K$17&amp;Listor!$L$6:$L$17,0)),"")</f>
        <v/>
      </c>
      <c r="K641" s="69"/>
    </row>
    <row r="642" spans="2:11" x14ac:dyDescent="0.25">
      <c r="B642" s="68" t="s">
        <v>68</v>
      </c>
      <c r="C642" s="80" t="str">
        <f>IFERROR(VLOOKUP(B642,Listor!$A$6:$B$62,2,FALSE),"")</f>
        <v/>
      </c>
      <c r="D642" s="80" t="str">
        <f>IFERROR(VLOOKUP(B642,Listor!$A$6:$C$62,3,FALSE),"")</f>
        <v/>
      </c>
      <c r="E642" s="64" t="s">
        <v>69</v>
      </c>
      <c r="F642" s="65"/>
      <c r="G642" s="35" t="str">
        <f>IFERROR(VLOOKUP(B642,Listor!$A$6:$G$62,7,FALSE),"")</f>
        <v/>
      </c>
      <c r="H642" s="35" t="str">
        <f>IFERROR(VLOOKUP(B642,Listor!$H$6:$I$24,2,FALSE),"")</f>
        <v/>
      </c>
      <c r="I642" s="35" t="str">
        <f t="shared" si="12"/>
        <v/>
      </c>
      <c r="J642" s="35" t="str">
        <f t="array" ref="J642">IFERROR(INDEX(Listor!$M$6:$M$17,MATCH(Listor!J642&amp;Fossila!E642,Listor!$K$6:$K$17&amp;Listor!$L$6:$L$17,0)),"")</f>
        <v/>
      </c>
      <c r="K642" s="69"/>
    </row>
    <row r="643" spans="2:11" x14ac:dyDescent="0.25">
      <c r="B643" s="68" t="s">
        <v>68</v>
      </c>
      <c r="C643" s="80" t="str">
        <f>IFERROR(VLOOKUP(B643,Listor!$A$6:$B$62,2,FALSE),"")</f>
        <v/>
      </c>
      <c r="D643" s="80" t="str">
        <f>IFERROR(VLOOKUP(B643,Listor!$A$6:$C$62,3,FALSE),"")</f>
        <v/>
      </c>
      <c r="E643" s="64" t="s">
        <v>69</v>
      </c>
      <c r="F643" s="65"/>
      <c r="G643" s="35" t="str">
        <f>IFERROR(VLOOKUP(B643,Listor!$A$6:$G$62,7,FALSE),"")</f>
        <v/>
      </c>
      <c r="H643" s="35" t="str">
        <f>IFERROR(VLOOKUP(B643,Listor!$H$6:$I$24,2,FALSE),"")</f>
        <v/>
      </c>
      <c r="I643" s="35" t="str">
        <f t="shared" si="12"/>
        <v/>
      </c>
      <c r="J643" s="35" t="str">
        <f t="array" ref="J643">IFERROR(INDEX(Listor!$M$6:$M$17,MATCH(Listor!J643&amp;Fossila!E643,Listor!$K$6:$K$17&amp;Listor!$L$6:$L$17,0)),"")</f>
        <v/>
      </c>
      <c r="K643" s="69"/>
    </row>
    <row r="644" spans="2:11" x14ac:dyDescent="0.25">
      <c r="B644" s="68" t="s">
        <v>68</v>
      </c>
      <c r="C644" s="80" t="str">
        <f>IFERROR(VLOOKUP(B644,Listor!$A$6:$B$62,2,FALSE),"")</f>
        <v/>
      </c>
      <c r="D644" s="80" t="str">
        <f>IFERROR(VLOOKUP(B644,Listor!$A$6:$C$62,3,FALSE),"")</f>
        <v/>
      </c>
      <c r="E644" s="64" t="s">
        <v>69</v>
      </c>
      <c r="F644" s="65"/>
      <c r="G644" s="35" t="str">
        <f>IFERROR(VLOOKUP(B644,Listor!$A$6:$G$62,7,FALSE),"")</f>
        <v/>
      </c>
      <c r="H644" s="35" t="str">
        <f>IFERROR(VLOOKUP(B644,Listor!$H$6:$I$24,2,FALSE),"")</f>
        <v/>
      </c>
      <c r="I644" s="35" t="str">
        <f t="shared" si="12"/>
        <v/>
      </c>
      <c r="J644" s="35" t="str">
        <f t="array" ref="J644">IFERROR(INDEX(Listor!$M$6:$M$17,MATCH(Listor!J644&amp;Fossila!E644,Listor!$K$6:$K$17&amp;Listor!$L$6:$L$17,0)),"")</f>
        <v/>
      </c>
      <c r="K644" s="69"/>
    </row>
    <row r="645" spans="2:11" x14ac:dyDescent="0.25">
      <c r="B645" s="68" t="s">
        <v>68</v>
      </c>
      <c r="C645" s="80" t="str">
        <f>IFERROR(VLOOKUP(B645,Listor!$A$6:$B$62,2,FALSE),"")</f>
        <v/>
      </c>
      <c r="D645" s="80" t="str">
        <f>IFERROR(VLOOKUP(B645,Listor!$A$6:$C$62,3,FALSE),"")</f>
        <v/>
      </c>
      <c r="E645" s="64" t="s">
        <v>69</v>
      </c>
      <c r="F645" s="65"/>
      <c r="G645" s="35" t="str">
        <f>IFERROR(VLOOKUP(B645,Listor!$A$6:$G$62,7,FALSE),"")</f>
        <v/>
      </c>
      <c r="H645" s="35" t="str">
        <f>IFERROR(VLOOKUP(B645,Listor!$H$6:$I$24,2,FALSE),"")</f>
        <v/>
      </c>
      <c r="I645" s="35" t="str">
        <f t="shared" si="12"/>
        <v/>
      </c>
      <c r="J645" s="35" t="str">
        <f t="array" ref="J645">IFERROR(INDEX(Listor!$M$6:$M$17,MATCH(Listor!J645&amp;Fossila!E645,Listor!$K$6:$K$17&amp;Listor!$L$6:$L$17,0)),"")</f>
        <v/>
      </c>
      <c r="K645" s="69"/>
    </row>
    <row r="646" spans="2:11" x14ac:dyDescent="0.25">
      <c r="B646" s="68" t="s">
        <v>68</v>
      </c>
      <c r="C646" s="80" t="str">
        <f>IFERROR(VLOOKUP(B646,Listor!$A$6:$B$62,2,FALSE),"")</f>
        <v/>
      </c>
      <c r="D646" s="80" t="str">
        <f>IFERROR(VLOOKUP(B646,Listor!$A$6:$C$62,3,FALSE),"")</f>
        <v/>
      </c>
      <c r="E646" s="64" t="s">
        <v>69</v>
      </c>
      <c r="F646" s="65"/>
      <c r="G646" s="35" t="str">
        <f>IFERROR(VLOOKUP(B646,Listor!$A$6:$G$62,7,FALSE),"")</f>
        <v/>
      </c>
      <c r="H646" s="35" t="str">
        <f>IFERROR(VLOOKUP(B646,Listor!$H$6:$I$24,2,FALSE),"")</f>
        <v/>
      </c>
      <c r="I646" s="35" t="str">
        <f t="shared" si="12"/>
        <v/>
      </c>
      <c r="J646" s="35" t="str">
        <f t="array" ref="J646">IFERROR(INDEX(Listor!$M$6:$M$17,MATCH(Listor!J646&amp;Fossila!E646,Listor!$K$6:$K$17&amp;Listor!$L$6:$L$17,0)),"")</f>
        <v/>
      </c>
      <c r="K646" s="69"/>
    </row>
    <row r="647" spans="2:11" x14ac:dyDescent="0.25">
      <c r="B647" s="68" t="s">
        <v>68</v>
      </c>
      <c r="C647" s="80" t="str">
        <f>IFERROR(VLOOKUP(B647,Listor!$A$6:$B$62,2,FALSE),"")</f>
        <v/>
      </c>
      <c r="D647" s="80" t="str">
        <f>IFERROR(VLOOKUP(B647,Listor!$A$6:$C$62,3,FALSE),"")</f>
        <v/>
      </c>
      <c r="E647" s="64" t="s">
        <v>69</v>
      </c>
      <c r="F647" s="65"/>
      <c r="G647" s="35" t="str">
        <f>IFERROR(VLOOKUP(B647,Listor!$A$6:$G$62,7,FALSE),"")</f>
        <v/>
      </c>
      <c r="H647" s="35" t="str">
        <f>IFERROR(VLOOKUP(B647,Listor!$H$6:$I$24,2,FALSE),"")</f>
        <v/>
      </c>
      <c r="I647" s="35" t="str">
        <f t="shared" si="12"/>
        <v/>
      </c>
      <c r="J647" s="35" t="str">
        <f t="array" ref="J647">IFERROR(INDEX(Listor!$M$6:$M$17,MATCH(Listor!J647&amp;Fossila!E647,Listor!$K$6:$K$17&amp;Listor!$L$6:$L$17,0)),"")</f>
        <v/>
      </c>
      <c r="K647" s="69"/>
    </row>
    <row r="648" spans="2:11" x14ac:dyDescent="0.25">
      <c r="B648" s="68" t="s">
        <v>68</v>
      </c>
      <c r="C648" s="80" t="str">
        <f>IFERROR(VLOOKUP(B648,Listor!$A$6:$B$62,2,FALSE),"")</f>
        <v/>
      </c>
      <c r="D648" s="80" t="str">
        <f>IFERROR(VLOOKUP(B648,Listor!$A$6:$C$62,3,FALSE),"")</f>
        <v/>
      </c>
      <c r="E648" s="64" t="s">
        <v>69</v>
      </c>
      <c r="F648" s="65"/>
      <c r="G648" s="35" t="str">
        <f>IFERROR(VLOOKUP(B648,Listor!$A$6:$G$62,7,FALSE),"")</f>
        <v/>
      </c>
      <c r="H648" s="35" t="str">
        <f>IFERROR(VLOOKUP(B648,Listor!$H$6:$I$24,2,FALSE),"")</f>
        <v/>
      </c>
      <c r="I648" s="35" t="str">
        <f t="shared" si="12"/>
        <v/>
      </c>
      <c r="J648" s="35" t="str">
        <f t="array" ref="J648">IFERROR(INDEX(Listor!$M$6:$M$17,MATCH(Listor!J648&amp;Fossila!E648,Listor!$K$6:$K$17&amp;Listor!$L$6:$L$17,0)),"")</f>
        <v/>
      </c>
      <c r="K648" s="69"/>
    </row>
    <row r="649" spans="2:11" x14ac:dyDescent="0.25">
      <c r="B649" s="68" t="s">
        <v>68</v>
      </c>
      <c r="C649" s="80" t="str">
        <f>IFERROR(VLOOKUP(B649,Listor!$A$6:$B$62,2,FALSE),"")</f>
        <v/>
      </c>
      <c r="D649" s="80" t="str">
        <f>IFERROR(VLOOKUP(B649,Listor!$A$6:$C$62,3,FALSE),"")</f>
        <v/>
      </c>
      <c r="E649" s="64" t="s">
        <v>69</v>
      </c>
      <c r="F649" s="65"/>
      <c r="G649" s="35" t="str">
        <f>IFERROR(VLOOKUP(B649,Listor!$A$6:$G$62,7,FALSE),"")</f>
        <v/>
      </c>
      <c r="H649" s="35" t="str">
        <f>IFERROR(VLOOKUP(B649,Listor!$H$6:$I$24,2,FALSE),"")</f>
        <v/>
      </c>
      <c r="I649" s="35" t="str">
        <f t="shared" si="12"/>
        <v/>
      </c>
      <c r="J649" s="35" t="str">
        <f t="array" ref="J649">IFERROR(INDEX(Listor!$M$6:$M$17,MATCH(Listor!J649&amp;Fossila!E649,Listor!$K$6:$K$17&amp;Listor!$L$6:$L$17,0)),"")</f>
        <v/>
      </c>
      <c r="K649" s="69"/>
    </row>
    <row r="650" spans="2:11" x14ac:dyDescent="0.25">
      <c r="B650" s="68" t="s">
        <v>68</v>
      </c>
      <c r="C650" s="80" t="str">
        <f>IFERROR(VLOOKUP(B650,Listor!$A$6:$B$62,2,FALSE),"")</f>
        <v/>
      </c>
      <c r="D650" s="80" t="str">
        <f>IFERROR(VLOOKUP(B650,Listor!$A$6:$C$62,3,FALSE),"")</f>
        <v/>
      </c>
      <c r="E650" s="64" t="s">
        <v>69</v>
      </c>
      <c r="F650" s="65"/>
      <c r="G650" s="35" t="str">
        <f>IFERROR(VLOOKUP(B650,Listor!$A$6:$G$62,7,FALSE),"")</f>
        <v/>
      </c>
      <c r="H650" s="35" t="str">
        <f>IFERROR(VLOOKUP(B650,Listor!$H$6:$I$24,2,FALSE),"")</f>
        <v/>
      </c>
      <c r="I650" s="35" t="str">
        <f t="shared" si="12"/>
        <v/>
      </c>
      <c r="J650" s="35" t="str">
        <f t="array" ref="J650">IFERROR(INDEX(Listor!$M$6:$M$17,MATCH(Listor!J650&amp;Fossila!E650,Listor!$K$6:$K$17&amp;Listor!$L$6:$L$17,0)),"")</f>
        <v/>
      </c>
      <c r="K650" s="69"/>
    </row>
    <row r="651" spans="2:11" x14ac:dyDescent="0.25">
      <c r="B651" s="68" t="s">
        <v>68</v>
      </c>
      <c r="C651" s="80" t="str">
        <f>IFERROR(VLOOKUP(B651,Listor!$A$6:$B$62,2,FALSE),"")</f>
        <v/>
      </c>
      <c r="D651" s="80" t="str">
        <f>IFERROR(VLOOKUP(B651,Listor!$A$6:$C$62,3,FALSE),"")</f>
        <v/>
      </c>
      <c r="E651" s="64" t="s">
        <v>69</v>
      </c>
      <c r="F651" s="65"/>
      <c r="G651" s="35" t="str">
        <f>IFERROR(VLOOKUP(B651,Listor!$A$6:$G$62,7,FALSE),"")</f>
        <v/>
      </c>
      <c r="H651" s="35" t="str">
        <f>IFERROR(VLOOKUP(B651,Listor!$H$6:$I$24,2,FALSE),"")</f>
        <v/>
      </c>
      <c r="I651" s="35" t="str">
        <f t="shared" si="12"/>
        <v/>
      </c>
      <c r="J651" s="35" t="str">
        <f t="array" ref="J651">IFERROR(INDEX(Listor!$M$6:$M$17,MATCH(Listor!J651&amp;Fossila!E651,Listor!$K$6:$K$17&amp;Listor!$L$6:$L$17,0)),"")</f>
        <v/>
      </c>
      <c r="K651" s="69"/>
    </row>
    <row r="652" spans="2:11" x14ac:dyDescent="0.25">
      <c r="B652" s="68" t="s">
        <v>68</v>
      </c>
      <c r="C652" s="80" t="str">
        <f>IFERROR(VLOOKUP(B652,Listor!$A$6:$B$62,2,FALSE),"")</f>
        <v/>
      </c>
      <c r="D652" s="80" t="str">
        <f>IFERROR(VLOOKUP(B652,Listor!$A$6:$C$62,3,FALSE),"")</f>
        <v/>
      </c>
      <c r="E652" s="64" t="s">
        <v>69</v>
      </c>
      <c r="F652" s="65"/>
      <c r="G652" s="35" t="str">
        <f>IFERROR(VLOOKUP(B652,Listor!$A$6:$G$62,7,FALSE),"")</f>
        <v/>
      </c>
      <c r="H652" s="35" t="str">
        <f>IFERROR(VLOOKUP(B652,Listor!$H$6:$I$24,2,FALSE),"")</f>
        <v/>
      </c>
      <c r="I652" s="35" t="str">
        <f t="shared" si="12"/>
        <v/>
      </c>
      <c r="J652" s="35" t="str">
        <f t="array" ref="J652">IFERROR(INDEX(Listor!$M$6:$M$17,MATCH(Listor!J652&amp;Fossila!E652,Listor!$K$6:$K$17&amp;Listor!$L$6:$L$17,0)),"")</f>
        <v/>
      </c>
      <c r="K652" s="69"/>
    </row>
    <row r="653" spans="2:11" x14ac:dyDescent="0.25">
      <c r="B653" s="68" t="s">
        <v>68</v>
      </c>
      <c r="C653" s="80" t="str">
        <f>IFERROR(VLOOKUP(B653,Listor!$A$6:$B$62,2,FALSE),"")</f>
        <v/>
      </c>
      <c r="D653" s="80" t="str">
        <f>IFERROR(VLOOKUP(B653,Listor!$A$6:$C$62,3,FALSE),"")</f>
        <v/>
      </c>
      <c r="E653" s="64" t="s">
        <v>69</v>
      </c>
      <c r="F653" s="65"/>
      <c r="G653" s="35" t="str">
        <f>IFERROR(VLOOKUP(B653,Listor!$A$6:$G$62,7,FALSE),"")</f>
        <v/>
      </c>
      <c r="H653" s="35" t="str">
        <f>IFERROR(VLOOKUP(B653,Listor!$H$6:$I$24,2,FALSE),"")</f>
        <v/>
      </c>
      <c r="I653" s="35" t="str">
        <f t="shared" ref="I653:I716" si="13">IFERROR(H653*F653,"")</f>
        <v/>
      </c>
      <c r="J653" s="35" t="str">
        <f t="array" ref="J653">IFERROR(INDEX(Listor!$M$6:$M$17,MATCH(Listor!J653&amp;Fossila!E653,Listor!$K$6:$K$17&amp;Listor!$L$6:$L$17,0)),"")</f>
        <v/>
      </c>
      <c r="K653" s="69"/>
    </row>
    <row r="654" spans="2:11" x14ac:dyDescent="0.25">
      <c r="B654" s="68" t="s">
        <v>68</v>
      </c>
      <c r="C654" s="80" t="str">
        <f>IFERROR(VLOOKUP(B654,Listor!$A$6:$B$62,2,FALSE),"")</f>
        <v/>
      </c>
      <c r="D654" s="80" t="str">
        <f>IFERROR(VLOOKUP(B654,Listor!$A$6:$C$62,3,FALSE),"")</f>
        <v/>
      </c>
      <c r="E654" s="64" t="s">
        <v>69</v>
      </c>
      <c r="F654" s="65"/>
      <c r="G654" s="35" t="str">
        <f>IFERROR(VLOOKUP(B654,Listor!$A$6:$G$62,7,FALSE),"")</f>
        <v/>
      </c>
      <c r="H654" s="35" t="str">
        <f>IFERROR(VLOOKUP(B654,Listor!$H$6:$I$24,2,FALSE),"")</f>
        <v/>
      </c>
      <c r="I654" s="35" t="str">
        <f t="shared" si="13"/>
        <v/>
      </c>
      <c r="J654" s="35" t="str">
        <f t="array" ref="J654">IFERROR(INDEX(Listor!$M$6:$M$17,MATCH(Listor!J654&amp;Fossila!E654,Listor!$K$6:$K$17&amp;Listor!$L$6:$L$17,0)),"")</f>
        <v/>
      </c>
      <c r="K654" s="69"/>
    </row>
    <row r="655" spans="2:11" x14ac:dyDescent="0.25">
      <c r="B655" s="68" t="s">
        <v>68</v>
      </c>
      <c r="C655" s="80" t="str">
        <f>IFERROR(VLOOKUP(B655,Listor!$A$6:$B$62,2,FALSE),"")</f>
        <v/>
      </c>
      <c r="D655" s="80" t="str">
        <f>IFERROR(VLOOKUP(B655,Listor!$A$6:$C$62,3,FALSE),"")</f>
        <v/>
      </c>
      <c r="E655" s="64" t="s">
        <v>69</v>
      </c>
      <c r="F655" s="65"/>
      <c r="G655" s="35" t="str">
        <f>IFERROR(VLOOKUP(B655,Listor!$A$6:$G$62,7,FALSE),"")</f>
        <v/>
      </c>
      <c r="H655" s="35" t="str">
        <f>IFERROR(VLOOKUP(B655,Listor!$H$6:$I$24,2,FALSE),"")</f>
        <v/>
      </c>
      <c r="I655" s="35" t="str">
        <f t="shared" si="13"/>
        <v/>
      </c>
      <c r="J655" s="35" t="str">
        <f t="array" ref="J655">IFERROR(INDEX(Listor!$M$6:$M$17,MATCH(Listor!J655&amp;Fossila!E655,Listor!$K$6:$K$17&amp;Listor!$L$6:$L$17,0)),"")</f>
        <v/>
      </c>
      <c r="K655" s="69"/>
    </row>
    <row r="656" spans="2:11" x14ac:dyDescent="0.25">
      <c r="B656" s="68" t="s">
        <v>68</v>
      </c>
      <c r="C656" s="80" t="str">
        <f>IFERROR(VLOOKUP(B656,Listor!$A$6:$B$62,2,FALSE),"")</f>
        <v/>
      </c>
      <c r="D656" s="80" t="str">
        <f>IFERROR(VLOOKUP(B656,Listor!$A$6:$C$62,3,FALSE),"")</f>
        <v/>
      </c>
      <c r="E656" s="64" t="s">
        <v>69</v>
      </c>
      <c r="F656" s="65"/>
      <c r="G656" s="35" t="str">
        <f>IFERROR(VLOOKUP(B656,Listor!$A$6:$G$62,7,FALSE),"")</f>
        <v/>
      </c>
      <c r="H656" s="35" t="str">
        <f>IFERROR(VLOOKUP(B656,Listor!$H$6:$I$24,2,FALSE),"")</f>
        <v/>
      </c>
      <c r="I656" s="35" t="str">
        <f t="shared" si="13"/>
        <v/>
      </c>
      <c r="J656" s="35" t="str">
        <f t="array" ref="J656">IFERROR(INDEX(Listor!$M$6:$M$17,MATCH(Listor!J656&amp;Fossila!E656,Listor!$K$6:$K$17&amp;Listor!$L$6:$L$17,0)),"")</f>
        <v/>
      </c>
      <c r="K656" s="69"/>
    </row>
    <row r="657" spans="2:11" x14ac:dyDescent="0.25">
      <c r="B657" s="68" t="s">
        <v>68</v>
      </c>
      <c r="C657" s="80" t="str">
        <f>IFERROR(VLOOKUP(B657,Listor!$A$6:$B$62,2,FALSE),"")</f>
        <v/>
      </c>
      <c r="D657" s="80" t="str">
        <f>IFERROR(VLOOKUP(B657,Listor!$A$6:$C$62,3,FALSE),"")</f>
        <v/>
      </c>
      <c r="E657" s="64" t="s">
        <v>69</v>
      </c>
      <c r="F657" s="65"/>
      <c r="G657" s="35" t="str">
        <f>IFERROR(VLOOKUP(B657,Listor!$A$6:$G$62,7,FALSE),"")</f>
        <v/>
      </c>
      <c r="H657" s="35" t="str">
        <f>IFERROR(VLOOKUP(B657,Listor!$H$6:$I$24,2,FALSE),"")</f>
        <v/>
      </c>
      <c r="I657" s="35" t="str">
        <f t="shared" si="13"/>
        <v/>
      </c>
      <c r="J657" s="35" t="str">
        <f t="array" ref="J657">IFERROR(INDEX(Listor!$M$6:$M$17,MATCH(Listor!J657&amp;Fossila!E657,Listor!$K$6:$K$17&amp;Listor!$L$6:$L$17,0)),"")</f>
        <v/>
      </c>
      <c r="K657" s="69"/>
    </row>
    <row r="658" spans="2:11" x14ac:dyDescent="0.25">
      <c r="B658" s="68" t="s">
        <v>68</v>
      </c>
      <c r="C658" s="80" t="str">
        <f>IFERROR(VLOOKUP(B658,Listor!$A$6:$B$62,2,FALSE),"")</f>
        <v/>
      </c>
      <c r="D658" s="80" t="str">
        <f>IFERROR(VLOOKUP(B658,Listor!$A$6:$C$62,3,FALSE),"")</f>
        <v/>
      </c>
      <c r="E658" s="64" t="s">
        <v>69</v>
      </c>
      <c r="F658" s="65"/>
      <c r="G658" s="35" t="str">
        <f>IFERROR(VLOOKUP(B658,Listor!$A$6:$G$62,7,FALSE),"")</f>
        <v/>
      </c>
      <c r="H658" s="35" t="str">
        <f>IFERROR(VLOOKUP(B658,Listor!$H$6:$I$24,2,FALSE),"")</f>
        <v/>
      </c>
      <c r="I658" s="35" t="str">
        <f t="shared" si="13"/>
        <v/>
      </c>
      <c r="J658" s="35" t="str">
        <f t="array" ref="J658">IFERROR(INDEX(Listor!$M$6:$M$17,MATCH(Listor!J658&amp;Fossila!E658,Listor!$K$6:$K$17&amp;Listor!$L$6:$L$17,0)),"")</f>
        <v/>
      </c>
      <c r="K658" s="69"/>
    </row>
    <row r="659" spans="2:11" x14ac:dyDescent="0.25">
      <c r="B659" s="68" t="s">
        <v>68</v>
      </c>
      <c r="C659" s="80" t="str">
        <f>IFERROR(VLOOKUP(B659,Listor!$A$6:$B$62,2,FALSE),"")</f>
        <v/>
      </c>
      <c r="D659" s="80" t="str">
        <f>IFERROR(VLOOKUP(B659,Listor!$A$6:$C$62,3,FALSE),"")</f>
        <v/>
      </c>
      <c r="E659" s="64" t="s">
        <v>69</v>
      </c>
      <c r="F659" s="65"/>
      <c r="G659" s="35" t="str">
        <f>IFERROR(VLOOKUP(B659,Listor!$A$6:$G$62,7,FALSE),"")</f>
        <v/>
      </c>
      <c r="H659" s="35" t="str">
        <f>IFERROR(VLOOKUP(B659,Listor!$H$6:$I$24,2,FALSE),"")</f>
        <v/>
      </c>
      <c r="I659" s="35" t="str">
        <f t="shared" si="13"/>
        <v/>
      </c>
      <c r="J659" s="35" t="str">
        <f t="array" ref="J659">IFERROR(INDEX(Listor!$M$6:$M$17,MATCH(Listor!J659&amp;Fossila!E659,Listor!$K$6:$K$17&amp;Listor!$L$6:$L$17,0)),"")</f>
        <v/>
      </c>
      <c r="K659" s="69"/>
    </row>
    <row r="660" spans="2:11" x14ac:dyDescent="0.25">
      <c r="B660" s="68" t="s">
        <v>68</v>
      </c>
      <c r="C660" s="80" t="str">
        <f>IFERROR(VLOOKUP(B660,Listor!$A$6:$B$62,2,FALSE),"")</f>
        <v/>
      </c>
      <c r="D660" s="80" t="str">
        <f>IFERROR(VLOOKUP(B660,Listor!$A$6:$C$62,3,FALSE),"")</f>
        <v/>
      </c>
      <c r="E660" s="64" t="s">
        <v>69</v>
      </c>
      <c r="F660" s="65"/>
      <c r="G660" s="35" t="str">
        <f>IFERROR(VLOOKUP(B660,Listor!$A$6:$G$62,7,FALSE),"")</f>
        <v/>
      </c>
      <c r="H660" s="35" t="str">
        <f>IFERROR(VLOOKUP(B660,Listor!$H$6:$I$24,2,FALSE),"")</f>
        <v/>
      </c>
      <c r="I660" s="35" t="str">
        <f t="shared" si="13"/>
        <v/>
      </c>
      <c r="J660" s="35" t="str">
        <f t="array" ref="J660">IFERROR(INDEX(Listor!$M$6:$M$17,MATCH(Listor!J660&amp;Fossila!E660,Listor!$K$6:$K$17&amp;Listor!$L$6:$L$17,0)),"")</f>
        <v/>
      </c>
      <c r="K660" s="69"/>
    </row>
    <row r="661" spans="2:11" x14ac:dyDescent="0.25">
      <c r="B661" s="68" t="s">
        <v>68</v>
      </c>
      <c r="C661" s="80" t="str">
        <f>IFERROR(VLOOKUP(B661,Listor!$A$6:$B$62,2,FALSE),"")</f>
        <v/>
      </c>
      <c r="D661" s="80" t="str">
        <f>IFERROR(VLOOKUP(B661,Listor!$A$6:$C$62,3,FALSE),"")</f>
        <v/>
      </c>
      <c r="E661" s="64" t="s">
        <v>69</v>
      </c>
      <c r="F661" s="65"/>
      <c r="G661" s="35" t="str">
        <f>IFERROR(VLOOKUP(B661,Listor!$A$6:$G$62,7,FALSE),"")</f>
        <v/>
      </c>
      <c r="H661" s="35" t="str">
        <f>IFERROR(VLOOKUP(B661,Listor!$H$6:$I$24,2,FALSE),"")</f>
        <v/>
      </c>
      <c r="I661" s="35" t="str">
        <f t="shared" si="13"/>
        <v/>
      </c>
      <c r="J661" s="35" t="str">
        <f t="array" ref="J661">IFERROR(INDEX(Listor!$M$6:$M$17,MATCH(Listor!J661&amp;Fossila!E661,Listor!$K$6:$K$17&amp;Listor!$L$6:$L$17,0)),"")</f>
        <v/>
      </c>
      <c r="K661" s="69"/>
    </row>
    <row r="662" spans="2:11" x14ac:dyDescent="0.25">
      <c r="B662" s="68" t="s">
        <v>68</v>
      </c>
      <c r="C662" s="80" t="str">
        <f>IFERROR(VLOOKUP(B662,Listor!$A$6:$B$62,2,FALSE),"")</f>
        <v/>
      </c>
      <c r="D662" s="80" t="str">
        <f>IFERROR(VLOOKUP(B662,Listor!$A$6:$C$62,3,FALSE),"")</f>
        <v/>
      </c>
      <c r="E662" s="64" t="s">
        <v>69</v>
      </c>
      <c r="F662" s="65"/>
      <c r="G662" s="35" t="str">
        <f>IFERROR(VLOOKUP(B662,Listor!$A$6:$G$62,7,FALSE),"")</f>
        <v/>
      </c>
      <c r="H662" s="35" t="str">
        <f>IFERROR(VLOOKUP(B662,Listor!$H$6:$I$24,2,FALSE),"")</f>
        <v/>
      </c>
      <c r="I662" s="35" t="str">
        <f t="shared" si="13"/>
        <v/>
      </c>
      <c r="J662" s="35" t="str">
        <f t="array" ref="J662">IFERROR(INDEX(Listor!$M$6:$M$17,MATCH(Listor!J662&amp;Fossila!E662,Listor!$K$6:$K$17&amp;Listor!$L$6:$L$17,0)),"")</f>
        <v/>
      </c>
      <c r="K662" s="69"/>
    </row>
    <row r="663" spans="2:11" x14ac:dyDescent="0.25">
      <c r="B663" s="68" t="s">
        <v>68</v>
      </c>
      <c r="C663" s="80" t="str">
        <f>IFERROR(VLOOKUP(B663,Listor!$A$6:$B$62,2,FALSE),"")</f>
        <v/>
      </c>
      <c r="D663" s="80" t="str">
        <f>IFERROR(VLOOKUP(B663,Listor!$A$6:$C$62,3,FALSE),"")</f>
        <v/>
      </c>
      <c r="E663" s="64" t="s">
        <v>69</v>
      </c>
      <c r="F663" s="65"/>
      <c r="G663" s="35" t="str">
        <f>IFERROR(VLOOKUP(B663,Listor!$A$6:$G$62,7,FALSE),"")</f>
        <v/>
      </c>
      <c r="H663" s="35" t="str">
        <f>IFERROR(VLOOKUP(B663,Listor!$H$6:$I$24,2,FALSE),"")</f>
        <v/>
      </c>
      <c r="I663" s="35" t="str">
        <f t="shared" si="13"/>
        <v/>
      </c>
      <c r="J663" s="35" t="str">
        <f t="array" ref="J663">IFERROR(INDEX(Listor!$M$6:$M$17,MATCH(Listor!J663&amp;Fossila!E663,Listor!$K$6:$K$17&amp;Listor!$L$6:$L$17,0)),"")</f>
        <v/>
      </c>
      <c r="K663" s="69"/>
    </row>
    <row r="664" spans="2:11" x14ac:dyDescent="0.25">
      <c r="B664" s="68" t="s">
        <v>68</v>
      </c>
      <c r="C664" s="80" t="str">
        <f>IFERROR(VLOOKUP(B664,Listor!$A$6:$B$62,2,FALSE),"")</f>
        <v/>
      </c>
      <c r="D664" s="80" t="str">
        <f>IFERROR(VLOOKUP(B664,Listor!$A$6:$C$62,3,FALSE),"")</f>
        <v/>
      </c>
      <c r="E664" s="64" t="s">
        <v>69</v>
      </c>
      <c r="F664" s="65"/>
      <c r="G664" s="35" t="str">
        <f>IFERROR(VLOOKUP(B664,Listor!$A$6:$G$62,7,FALSE),"")</f>
        <v/>
      </c>
      <c r="H664" s="35" t="str">
        <f>IFERROR(VLOOKUP(B664,Listor!$H$6:$I$24,2,FALSE),"")</f>
        <v/>
      </c>
      <c r="I664" s="35" t="str">
        <f t="shared" si="13"/>
        <v/>
      </c>
      <c r="J664" s="35" t="str">
        <f t="array" ref="J664">IFERROR(INDEX(Listor!$M$6:$M$17,MATCH(Listor!J664&amp;Fossila!E664,Listor!$K$6:$K$17&amp;Listor!$L$6:$L$17,0)),"")</f>
        <v/>
      </c>
      <c r="K664" s="69"/>
    </row>
    <row r="665" spans="2:11" x14ac:dyDescent="0.25">
      <c r="B665" s="68" t="s">
        <v>68</v>
      </c>
      <c r="C665" s="80" t="str">
        <f>IFERROR(VLOOKUP(B665,Listor!$A$6:$B$62,2,FALSE),"")</f>
        <v/>
      </c>
      <c r="D665" s="80" t="str">
        <f>IFERROR(VLOOKUP(B665,Listor!$A$6:$C$62,3,FALSE),"")</f>
        <v/>
      </c>
      <c r="E665" s="64" t="s">
        <v>69</v>
      </c>
      <c r="F665" s="65"/>
      <c r="G665" s="35" t="str">
        <f>IFERROR(VLOOKUP(B665,Listor!$A$6:$G$62,7,FALSE),"")</f>
        <v/>
      </c>
      <c r="H665" s="35" t="str">
        <f>IFERROR(VLOOKUP(B665,Listor!$H$6:$I$24,2,FALSE),"")</f>
        <v/>
      </c>
      <c r="I665" s="35" t="str">
        <f t="shared" si="13"/>
        <v/>
      </c>
      <c r="J665" s="35" t="str">
        <f t="array" ref="J665">IFERROR(INDEX(Listor!$M$6:$M$17,MATCH(Listor!J665&amp;Fossila!E665,Listor!$K$6:$K$17&amp;Listor!$L$6:$L$17,0)),"")</f>
        <v/>
      </c>
      <c r="K665" s="69"/>
    </row>
    <row r="666" spans="2:11" x14ac:dyDescent="0.25">
      <c r="B666" s="68" t="s">
        <v>68</v>
      </c>
      <c r="C666" s="80" t="str">
        <f>IFERROR(VLOOKUP(B666,Listor!$A$6:$B$62,2,FALSE),"")</f>
        <v/>
      </c>
      <c r="D666" s="80" t="str">
        <f>IFERROR(VLOOKUP(B666,Listor!$A$6:$C$62,3,FALSE),"")</f>
        <v/>
      </c>
      <c r="E666" s="64" t="s">
        <v>69</v>
      </c>
      <c r="F666" s="65"/>
      <c r="G666" s="35" t="str">
        <f>IFERROR(VLOOKUP(B666,Listor!$A$6:$G$62,7,FALSE),"")</f>
        <v/>
      </c>
      <c r="H666" s="35" t="str">
        <f>IFERROR(VLOOKUP(B666,Listor!$H$6:$I$24,2,FALSE),"")</f>
        <v/>
      </c>
      <c r="I666" s="35" t="str">
        <f t="shared" si="13"/>
        <v/>
      </c>
      <c r="J666" s="35" t="str">
        <f t="array" ref="J666">IFERROR(INDEX(Listor!$M$6:$M$17,MATCH(Listor!J666&amp;Fossila!E666,Listor!$K$6:$K$17&amp;Listor!$L$6:$L$17,0)),"")</f>
        <v/>
      </c>
      <c r="K666" s="69"/>
    </row>
    <row r="667" spans="2:11" x14ac:dyDescent="0.25">
      <c r="B667" s="68" t="s">
        <v>68</v>
      </c>
      <c r="C667" s="80" t="str">
        <f>IFERROR(VLOOKUP(B667,Listor!$A$6:$B$62,2,FALSE),"")</f>
        <v/>
      </c>
      <c r="D667" s="80" t="str">
        <f>IFERROR(VLOOKUP(B667,Listor!$A$6:$C$62,3,FALSE),"")</f>
        <v/>
      </c>
      <c r="E667" s="64" t="s">
        <v>69</v>
      </c>
      <c r="F667" s="65"/>
      <c r="G667" s="35" t="str">
        <f>IFERROR(VLOOKUP(B667,Listor!$A$6:$G$62,7,FALSE),"")</f>
        <v/>
      </c>
      <c r="H667" s="35" t="str">
        <f>IFERROR(VLOOKUP(B667,Listor!$H$6:$I$24,2,FALSE),"")</f>
        <v/>
      </c>
      <c r="I667" s="35" t="str">
        <f t="shared" si="13"/>
        <v/>
      </c>
      <c r="J667" s="35" t="str">
        <f t="array" ref="J667">IFERROR(INDEX(Listor!$M$6:$M$17,MATCH(Listor!J667&amp;Fossila!E667,Listor!$K$6:$K$17&amp;Listor!$L$6:$L$17,0)),"")</f>
        <v/>
      </c>
      <c r="K667" s="69"/>
    </row>
    <row r="668" spans="2:11" x14ac:dyDescent="0.25">
      <c r="B668" s="68" t="s">
        <v>68</v>
      </c>
      <c r="C668" s="80" t="str">
        <f>IFERROR(VLOOKUP(B668,Listor!$A$6:$B$62,2,FALSE),"")</f>
        <v/>
      </c>
      <c r="D668" s="80" t="str">
        <f>IFERROR(VLOOKUP(B668,Listor!$A$6:$C$62,3,FALSE),"")</f>
        <v/>
      </c>
      <c r="E668" s="64" t="s">
        <v>69</v>
      </c>
      <c r="F668" s="65"/>
      <c r="G668" s="35" t="str">
        <f>IFERROR(VLOOKUP(B668,Listor!$A$6:$G$62,7,FALSE),"")</f>
        <v/>
      </c>
      <c r="H668" s="35" t="str">
        <f>IFERROR(VLOOKUP(B668,Listor!$H$6:$I$24,2,FALSE),"")</f>
        <v/>
      </c>
      <c r="I668" s="35" t="str">
        <f t="shared" si="13"/>
        <v/>
      </c>
      <c r="J668" s="35" t="str">
        <f t="array" ref="J668">IFERROR(INDEX(Listor!$M$6:$M$17,MATCH(Listor!J668&amp;Fossila!E668,Listor!$K$6:$K$17&amp;Listor!$L$6:$L$17,0)),"")</f>
        <v/>
      </c>
      <c r="K668" s="69"/>
    </row>
    <row r="669" spans="2:11" x14ac:dyDescent="0.25">
      <c r="B669" s="68" t="s">
        <v>68</v>
      </c>
      <c r="C669" s="80" t="str">
        <f>IFERROR(VLOOKUP(B669,Listor!$A$6:$B$62,2,FALSE),"")</f>
        <v/>
      </c>
      <c r="D669" s="80" t="str">
        <f>IFERROR(VLOOKUP(B669,Listor!$A$6:$C$62,3,FALSE),"")</f>
        <v/>
      </c>
      <c r="E669" s="64" t="s">
        <v>69</v>
      </c>
      <c r="F669" s="65"/>
      <c r="G669" s="35" t="str">
        <f>IFERROR(VLOOKUP(B669,Listor!$A$6:$G$62,7,FALSE),"")</f>
        <v/>
      </c>
      <c r="H669" s="35" t="str">
        <f>IFERROR(VLOOKUP(B669,Listor!$H$6:$I$24,2,FALSE),"")</f>
        <v/>
      </c>
      <c r="I669" s="35" t="str">
        <f t="shared" si="13"/>
        <v/>
      </c>
      <c r="J669" s="35" t="str">
        <f t="array" ref="J669">IFERROR(INDEX(Listor!$M$6:$M$17,MATCH(Listor!J669&amp;Fossila!E669,Listor!$K$6:$K$17&amp;Listor!$L$6:$L$17,0)),"")</f>
        <v/>
      </c>
      <c r="K669" s="69"/>
    </row>
    <row r="670" spans="2:11" x14ac:dyDescent="0.25">
      <c r="B670" s="68" t="s">
        <v>68</v>
      </c>
      <c r="C670" s="80" t="str">
        <f>IFERROR(VLOOKUP(B670,Listor!$A$6:$B$62,2,FALSE),"")</f>
        <v/>
      </c>
      <c r="D670" s="80" t="str">
        <f>IFERROR(VLOOKUP(B670,Listor!$A$6:$C$62,3,FALSE),"")</f>
        <v/>
      </c>
      <c r="E670" s="64" t="s">
        <v>69</v>
      </c>
      <c r="F670" s="65"/>
      <c r="G670" s="35" t="str">
        <f>IFERROR(VLOOKUP(B670,Listor!$A$6:$G$62,7,FALSE),"")</f>
        <v/>
      </c>
      <c r="H670" s="35" t="str">
        <f>IFERROR(VLOOKUP(B670,Listor!$H$6:$I$24,2,FALSE),"")</f>
        <v/>
      </c>
      <c r="I670" s="35" t="str">
        <f t="shared" si="13"/>
        <v/>
      </c>
      <c r="J670" s="35" t="str">
        <f t="array" ref="J670">IFERROR(INDEX(Listor!$M$6:$M$17,MATCH(Listor!J670&amp;Fossila!E670,Listor!$K$6:$K$17&amp;Listor!$L$6:$L$17,0)),"")</f>
        <v/>
      </c>
      <c r="K670" s="69"/>
    </row>
    <row r="671" spans="2:11" x14ac:dyDescent="0.25">
      <c r="B671" s="68" t="s">
        <v>68</v>
      </c>
      <c r="C671" s="80" t="str">
        <f>IFERROR(VLOOKUP(B671,Listor!$A$6:$B$62,2,FALSE),"")</f>
        <v/>
      </c>
      <c r="D671" s="80" t="str">
        <f>IFERROR(VLOOKUP(B671,Listor!$A$6:$C$62,3,FALSE),"")</f>
        <v/>
      </c>
      <c r="E671" s="64" t="s">
        <v>69</v>
      </c>
      <c r="F671" s="65"/>
      <c r="G671" s="35" t="str">
        <f>IFERROR(VLOOKUP(B671,Listor!$A$6:$G$62,7,FALSE),"")</f>
        <v/>
      </c>
      <c r="H671" s="35" t="str">
        <f>IFERROR(VLOOKUP(B671,Listor!$H$6:$I$24,2,FALSE),"")</f>
        <v/>
      </c>
      <c r="I671" s="35" t="str">
        <f t="shared" si="13"/>
        <v/>
      </c>
      <c r="J671" s="35" t="str">
        <f t="array" ref="J671">IFERROR(INDEX(Listor!$M$6:$M$17,MATCH(Listor!J671&amp;Fossila!E671,Listor!$K$6:$K$17&amp;Listor!$L$6:$L$17,0)),"")</f>
        <v/>
      </c>
      <c r="K671" s="69"/>
    </row>
    <row r="672" spans="2:11" x14ac:dyDescent="0.25">
      <c r="B672" s="68" t="s">
        <v>68</v>
      </c>
      <c r="C672" s="80" t="str">
        <f>IFERROR(VLOOKUP(B672,Listor!$A$6:$B$62,2,FALSE),"")</f>
        <v/>
      </c>
      <c r="D672" s="80" t="str">
        <f>IFERROR(VLOOKUP(B672,Listor!$A$6:$C$62,3,FALSE),"")</f>
        <v/>
      </c>
      <c r="E672" s="64" t="s">
        <v>69</v>
      </c>
      <c r="F672" s="65"/>
      <c r="G672" s="35" t="str">
        <f>IFERROR(VLOOKUP(B672,Listor!$A$6:$G$62,7,FALSE),"")</f>
        <v/>
      </c>
      <c r="H672" s="35" t="str">
        <f>IFERROR(VLOOKUP(B672,Listor!$H$6:$I$24,2,FALSE),"")</f>
        <v/>
      </c>
      <c r="I672" s="35" t="str">
        <f t="shared" si="13"/>
        <v/>
      </c>
      <c r="J672" s="35" t="str">
        <f t="array" ref="J672">IFERROR(INDEX(Listor!$M$6:$M$17,MATCH(Listor!J672&amp;Fossila!E672,Listor!$K$6:$K$17&amp;Listor!$L$6:$L$17,0)),"")</f>
        <v/>
      </c>
      <c r="K672" s="69"/>
    </row>
    <row r="673" spans="2:11" x14ac:dyDescent="0.25">
      <c r="B673" s="68" t="s">
        <v>68</v>
      </c>
      <c r="C673" s="80" t="str">
        <f>IFERROR(VLOOKUP(B673,Listor!$A$6:$B$62,2,FALSE),"")</f>
        <v/>
      </c>
      <c r="D673" s="80" t="str">
        <f>IFERROR(VLOOKUP(B673,Listor!$A$6:$C$62,3,FALSE),"")</f>
        <v/>
      </c>
      <c r="E673" s="64" t="s">
        <v>69</v>
      </c>
      <c r="F673" s="65"/>
      <c r="G673" s="35" t="str">
        <f>IFERROR(VLOOKUP(B673,Listor!$A$6:$G$62,7,FALSE),"")</f>
        <v/>
      </c>
      <c r="H673" s="35" t="str">
        <f>IFERROR(VLOOKUP(B673,Listor!$H$6:$I$24,2,FALSE),"")</f>
        <v/>
      </c>
      <c r="I673" s="35" t="str">
        <f t="shared" si="13"/>
        <v/>
      </c>
      <c r="J673" s="35" t="str">
        <f t="array" ref="J673">IFERROR(INDEX(Listor!$M$6:$M$17,MATCH(Listor!J673&amp;Fossila!E673,Listor!$K$6:$K$17&amp;Listor!$L$6:$L$17,0)),"")</f>
        <v/>
      </c>
      <c r="K673" s="69"/>
    </row>
    <row r="674" spans="2:11" x14ac:dyDescent="0.25">
      <c r="B674" s="68" t="s">
        <v>68</v>
      </c>
      <c r="C674" s="80" t="str">
        <f>IFERROR(VLOOKUP(B674,Listor!$A$6:$B$62,2,FALSE),"")</f>
        <v/>
      </c>
      <c r="D674" s="80" t="str">
        <f>IFERROR(VLOOKUP(B674,Listor!$A$6:$C$62,3,FALSE),"")</f>
        <v/>
      </c>
      <c r="E674" s="64" t="s">
        <v>69</v>
      </c>
      <c r="F674" s="65"/>
      <c r="G674" s="35" t="str">
        <f>IFERROR(VLOOKUP(B674,Listor!$A$6:$G$62,7,FALSE),"")</f>
        <v/>
      </c>
      <c r="H674" s="35" t="str">
        <f>IFERROR(VLOOKUP(B674,Listor!$H$6:$I$24,2,FALSE),"")</f>
        <v/>
      </c>
      <c r="I674" s="35" t="str">
        <f t="shared" si="13"/>
        <v/>
      </c>
      <c r="J674" s="35" t="str">
        <f t="array" ref="J674">IFERROR(INDEX(Listor!$M$6:$M$17,MATCH(Listor!J674&amp;Fossila!E674,Listor!$K$6:$K$17&amp;Listor!$L$6:$L$17,0)),"")</f>
        <v/>
      </c>
      <c r="K674" s="69"/>
    </row>
    <row r="675" spans="2:11" x14ac:dyDescent="0.25">
      <c r="B675" s="68" t="s">
        <v>68</v>
      </c>
      <c r="C675" s="80" t="str">
        <f>IFERROR(VLOOKUP(B675,Listor!$A$6:$B$62,2,FALSE),"")</f>
        <v/>
      </c>
      <c r="D675" s="80" t="str">
        <f>IFERROR(VLOOKUP(B675,Listor!$A$6:$C$62,3,FALSE),"")</f>
        <v/>
      </c>
      <c r="E675" s="64" t="s">
        <v>69</v>
      </c>
      <c r="F675" s="65"/>
      <c r="G675" s="35" t="str">
        <f>IFERROR(VLOOKUP(B675,Listor!$A$6:$G$62,7,FALSE),"")</f>
        <v/>
      </c>
      <c r="H675" s="35" t="str">
        <f>IFERROR(VLOOKUP(B675,Listor!$H$6:$I$24,2,FALSE),"")</f>
        <v/>
      </c>
      <c r="I675" s="35" t="str">
        <f t="shared" si="13"/>
        <v/>
      </c>
      <c r="J675" s="35" t="str">
        <f t="array" ref="J675">IFERROR(INDEX(Listor!$M$6:$M$17,MATCH(Listor!J675&amp;Fossila!E675,Listor!$K$6:$K$17&amp;Listor!$L$6:$L$17,0)),"")</f>
        <v/>
      </c>
      <c r="K675" s="69"/>
    </row>
    <row r="676" spans="2:11" x14ac:dyDescent="0.25">
      <c r="B676" s="68" t="s">
        <v>68</v>
      </c>
      <c r="C676" s="80" t="str">
        <f>IFERROR(VLOOKUP(B676,Listor!$A$6:$B$62,2,FALSE),"")</f>
        <v/>
      </c>
      <c r="D676" s="80" t="str">
        <f>IFERROR(VLOOKUP(B676,Listor!$A$6:$C$62,3,FALSE),"")</f>
        <v/>
      </c>
      <c r="E676" s="64" t="s">
        <v>69</v>
      </c>
      <c r="F676" s="65"/>
      <c r="G676" s="35" t="str">
        <f>IFERROR(VLOOKUP(B676,Listor!$A$6:$G$62,7,FALSE),"")</f>
        <v/>
      </c>
      <c r="H676" s="35" t="str">
        <f>IFERROR(VLOOKUP(B676,Listor!$H$6:$I$24,2,FALSE),"")</f>
        <v/>
      </c>
      <c r="I676" s="35" t="str">
        <f t="shared" si="13"/>
        <v/>
      </c>
      <c r="J676" s="35" t="str">
        <f t="array" ref="J676">IFERROR(INDEX(Listor!$M$6:$M$17,MATCH(Listor!J676&amp;Fossila!E676,Listor!$K$6:$K$17&amp;Listor!$L$6:$L$17,0)),"")</f>
        <v/>
      </c>
      <c r="K676" s="69"/>
    </row>
    <row r="677" spans="2:11" x14ac:dyDescent="0.25">
      <c r="B677" s="68" t="s">
        <v>68</v>
      </c>
      <c r="C677" s="80" t="str">
        <f>IFERROR(VLOOKUP(B677,Listor!$A$6:$B$62,2,FALSE),"")</f>
        <v/>
      </c>
      <c r="D677" s="80" t="str">
        <f>IFERROR(VLOOKUP(B677,Listor!$A$6:$C$62,3,FALSE),"")</f>
        <v/>
      </c>
      <c r="E677" s="64" t="s">
        <v>69</v>
      </c>
      <c r="F677" s="65"/>
      <c r="G677" s="35" t="str">
        <f>IFERROR(VLOOKUP(B677,Listor!$A$6:$G$62,7,FALSE),"")</f>
        <v/>
      </c>
      <c r="H677" s="35" t="str">
        <f>IFERROR(VLOOKUP(B677,Listor!$H$6:$I$24,2,FALSE),"")</f>
        <v/>
      </c>
      <c r="I677" s="35" t="str">
        <f t="shared" si="13"/>
        <v/>
      </c>
      <c r="J677" s="35" t="str">
        <f t="array" ref="J677">IFERROR(INDEX(Listor!$M$6:$M$17,MATCH(Listor!J677&amp;Fossila!E677,Listor!$K$6:$K$17&amp;Listor!$L$6:$L$17,0)),"")</f>
        <v/>
      </c>
      <c r="K677" s="69"/>
    </row>
    <row r="678" spans="2:11" x14ac:dyDescent="0.25">
      <c r="B678" s="68" t="s">
        <v>68</v>
      </c>
      <c r="C678" s="80" t="str">
        <f>IFERROR(VLOOKUP(B678,Listor!$A$6:$B$62,2,FALSE),"")</f>
        <v/>
      </c>
      <c r="D678" s="80" t="str">
        <f>IFERROR(VLOOKUP(B678,Listor!$A$6:$C$62,3,FALSE),"")</f>
        <v/>
      </c>
      <c r="E678" s="64" t="s">
        <v>69</v>
      </c>
      <c r="F678" s="65"/>
      <c r="G678" s="35" t="str">
        <f>IFERROR(VLOOKUP(B678,Listor!$A$6:$G$62,7,FALSE),"")</f>
        <v/>
      </c>
      <c r="H678" s="35" t="str">
        <f>IFERROR(VLOOKUP(B678,Listor!$H$6:$I$24,2,FALSE),"")</f>
        <v/>
      </c>
      <c r="I678" s="35" t="str">
        <f t="shared" si="13"/>
        <v/>
      </c>
      <c r="J678" s="35" t="str">
        <f t="array" ref="J678">IFERROR(INDEX(Listor!$M$6:$M$17,MATCH(Listor!J678&amp;Fossila!E678,Listor!$K$6:$K$17&amp;Listor!$L$6:$L$17,0)),"")</f>
        <v/>
      </c>
      <c r="K678" s="69"/>
    </row>
    <row r="679" spans="2:11" x14ac:dyDescent="0.25">
      <c r="B679" s="68" t="s">
        <v>68</v>
      </c>
      <c r="C679" s="80" t="str">
        <f>IFERROR(VLOOKUP(B679,Listor!$A$6:$B$62,2,FALSE),"")</f>
        <v/>
      </c>
      <c r="D679" s="80" t="str">
        <f>IFERROR(VLOOKUP(B679,Listor!$A$6:$C$62,3,FALSE),"")</f>
        <v/>
      </c>
      <c r="E679" s="64" t="s">
        <v>69</v>
      </c>
      <c r="F679" s="65"/>
      <c r="G679" s="35" t="str">
        <f>IFERROR(VLOOKUP(B679,Listor!$A$6:$G$62,7,FALSE),"")</f>
        <v/>
      </c>
      <c r="H679" s="35" t="str">
        <f>IFERROR(VLOOKUP(B679,Listor!$H$6:$I$24,2,FALSE),"")</f>
        <v/>
      </c>
      <c r="I679" s="35" t="str">
        <f t="shared" si="13"/>
        <v/>
      </c>
      <c r="J679" s="35" t="str">
        <f t="array" ref="J679">IFERROR(INDEX(Listor!$M$6:$M$17,MATCH(Listor!J679&amp;Fossila!E679,Listor!$K$6:$K$17&amp;Listor!$L$6:$L$17,0)),"")</f>
        <v/>
      </c>
      <c r="K679" s="69"/>
    </row>
    <row r="680" spans="2:11" x14ac:dyDescent="0.25">
      <c r="B680" s="68" t="s">
        <v>68</v>
      </c>
      <c r="C680" s="80" t="str">
        <f>IFERROR(VLOOKUP(B680,Listor!$A$6:$B$62,2,FALSE),"")</f>
        <v/>
      </c>
      <c r="D680" s="80" t="str">
        <f>IFERROR(VLOOKUP(B680,Listor!$A$6:$C$62,3,FALSE),"")</f>
        <v/>
      </c>
      <c r="E680" s="64" t="s">
        <v>69</v>
      </c>
      <c r="F680" s="65"/>
      <c r="G680" s="35" t="str">
        <f>IFERROR(VLOOKUP(B680,Listor!$A$6:$G$62,7,FALSE),"")</f>
        <v/>
      </c>
      <c r="H680" s="35" t="str">
        <f>IFERROR(VLOOKUP(B680,Listor!$H$6:$I$24,2,FALSE),"")</f>
        <v/>
      </c>
      <c r="I680" s="35" t="str">
        <f t="shared" si="13"/>
        <v/>
      </c>
      <c r="J680" s="35" t="str">
        <f t="array" ref="J680">IFERROR(INDEX(Listor!$M$6:$M$17,MATCH(Listor!J680&amp;Fossila!E680,Listor!$K$6:$K$17&amp;Listor!$L$6:$L$17,0)),"")</f>
        <v/>
      </c>
      <c r="K680" s="69"/>
    </row>
    <row r="681" spans="2:11" x14ac:dyDescent="0.25">
      <c r="B681" s="68" t="s">
        <v>68</v>
      </c>
      <c r="C681" s="80" t="str">
        <f>IFERROR(VLOOKUP(B681,Listor!$A$6:$B$62,2,FALSE),"")</f>
        <v/>
      </c>
      <c r="D681" s="80" t="str">
        <f>IFERROR(VLOOKUP(B681,Listor!$A$6:$C$62,3,FALSE),"")</f>
        <v/>
      </c>
      <c r="E681" s="64" t="s">
        <v>69</v>
      </c>
      <c r="F681" s="65"/>
      <c r="G681" s="35" t="str">
        <f>IFERROR(VLOOKUP(B681,Listor!$A$6:$G$62,7,FALSE),"")</f>
        <v/>
      </c>
      <c r="H681" s="35" t="str">
        <f>IFERROR(VLOOKUP(B681,Listor!$H$6:$I$24,2,FALSE),"")</f>
        <v/>
      </c>
      <c r="I681" s="35" t="str">
        <f t="shared" si="13"/>
        <v/>
      </c>
      <c r="J681" s="35" t="str">
        <f t="array" ref="J681">IFERROR(INDEX(Listor!$M$6:$M$17,MATCH(Listor!J681&amp;Fossila!E681,Listor!$K$6:$K$17&amp;Listor!$L$6:$L$17,0)),"")</f>
        <v/>
      </c>
      <c r="K681" s="69"/>
    </row>
    <row r="682" spans="2:11" x14ac:dyDescent="0.25">
      <c r="B682" s="68" t="s">
        <v>68</v>
      </c>
      <c r="C682" s="80" t="str">
        <f>IFERROR(VLOOKUP(B682,Listor!$A$6:$B$62,2,FALSE),"")</f>
        <v/>
      </c>
      <c r="D682" s="80" t="str">
        <f>IFERROR(VLOOKUP(B682,Listor!$A$6:$C$62,3,FALSE),"")</f>
        <v/>
      </c>
      <c r="E682" s="64" t="s">
        <v>69</v>
      </c>
      <c r="F682" s="65"/>
      <c r="G682" s="35" t="str">
        <f>IFERROR(VLOOKUP(B682,Listor!$A$6:$G$62,7,FALSE),"")</f>
        <v/>
      </c>
      <c r="H682" s="35" t="str">
        <f>IFERROR(VLOOKUP(B682,Listor!$H$6:$I$24,2,FALSE),"")</f>
        <v/>
      </c>
      <c r="I682" s="35" t="str">
        <f t="shared" si="13"/>
        <v/>
      </c>
      <c r="J682" s="35" t="str">
        <f t="array" ref="J682">IFERROR(INDEX(Listor!$M$6:$M$17,MATCH(Listor!J682&amp;Fossila!E682,Listor!$K$6:$K$17&amp;Listor!$L$6:$L$17,0)),"")</f>
        <v/>
      </c>
      <c r="K682" s="69"/>
    </row>
    <row r="683" spans="2:11" x14ac:dyDescent="0.25">
      <c r="B683" s="68" t="s">
        <v>68</v>
      </c>
      <c r="C683" s="80" t="str">
        <f>IFERROR(VLOOKUP(B683,Listor!$A$6:$B$62,2,FALSE),"")</f>
        <v/>
      </c>
      <c r="D683" s="80" t="str">
        <f>IFERROR(VLOOKUP(B683,Listor!$A$6:$C$62,3,FALSE),"")</f>
        <v/>
      </c>
      <c r="E683" s="64" t="s">
        <v>69</v>
      </c>
      <c r="F683" s="65"/>
      <c r="G683" s="35" t="str">
        <f>IFERROR(VLOOKUP(B683,Listor!$A$6:$G$62,7,FALSE),"")</f>
        <v/>
      </c>
      <c r="H683" s="35" t="str">
        <f>IFERROR(VLOOKUP(B683,Listor!$H$6:$I$24,2,FALSE),"")</f>
        <v/>
      </c>
      <c r="I683" s="35" t="str">
        <f t="shared" si="13"/>
        <v/>
      </c>
      <c r="J683" s="35" t="str">
        <f t="array" ref="J683">IFERROR(INDEX(Listor!$M$6:$M$17,MATCH(Listor!J683&amp;Fossila!E683,Listor!$K$6:$K$17&amp;Listor!$L$6:$L$17,0)),"")</f>
        <v/>
      </c>
      <c r="K683" s="69"/>
    </row>
    <row r="684" spans="2:11" x14ac:dyDescent="0.25">
      <c r="B684" s="68" t="s">
        <v>68</v>
      </c>
      <c r="C684" s="80" t="str">
        <f>IFERROR(VLOOKUP(B684,Listor!$A$6:$B$62,2,FALSE),"")</f>
        <v/>
      </c>
      <c r="D684" s="80" t="str">
        <f>IFERROR(VLOOKUP(B684,Listor!$A$6:$C$62,3,FALSE),"")</f>
        <v/>
      </c>
      <c r="E684" s="64" t="s">
        <v>69</v>
      </c>
      <c r="F684" s="65"/>
      <c r="G684" s="35" t="str">
        <f>IFERROR(VLOOKUP(B684,Listor!$A$6:$G$62,7,FALSE),"")</f>
        <v/>
      </c>
      <c r="H684" s="35" t="str">
        <f>IFERROR(VLOOKUP(B684,Listor!$H$6:$I$24,2,FALSE),"")</f>
        <v/>
      </c>
      <c r="I684" s="35" t="str">
        <f t="shared" si="13"/>
        <v/>
      </c>
      <c r="J684" s="35" t="str">
        <f t="array" ref="J684">IFERROR(INDEX(Listor!$M$6:$M$17,MATCH(Listor!J684&amp;Fossila!E684,Listor!$K$6:$K$17&amp;Listor!$L$6:$L$17,0)),"")</f>
        <v/>
      </c>
      <c r="K684" s="69"/>
    </row>
    <row r="685" spans="2:11" x14ac:dyDescent="0.25">
      <c r="B685" s="68" t="s">
        <v>68</v>
      </c>
      <c r="C685" s="80" t="str">
        <f>IFERROR(VLOOKUP(B685,Listor!$A$6:$B$62,2,FALSE),"")</f>
        <v/>
      </c>
      <c r="D685" s="80" t="str">
        <f>IFERROR(VLOOKUP(B685,Listor!$A$6:$C$62,3,FALSE),"")</f>
        <v/>
      </c>
      <c r="E685" s="64" t="s">
        <v>69</v>
      </c>
      <c r="F685" s="65"/>
      <c r="G685" s="35" t="str">
        <f>IFERROR(VLOOKUP(B685,Listor!$A$6:$G$62,7,FALSE),"")</f>
        <v/>
      </c>
      <c r="H685" s="35" t="str">
        <f>IFERROR(VLOOKUP(B685,Listor!$H$6:$I$24,2,FALSE),"")</f>
        <v/>
      </c>
      <c r="I685" s="35" t="str">
        <f t="shared" si="13"/>
        <v/>
      </c>
      <c r="J685" s="35" t="str">
        <f t="array" ref="J685">IFERROR(INDEX(Listor!$M$6:$M$17,MATCH(Listor!J685&amp;Fossila!E685,Listor!$K$6:$K$17&amp;Listor!$L$6:$L$17,0)),"")</f>
        <v/>
      </c>
      <c r="K685" s="69"/>
    </row>
    <row r="686" spans="2:11" x14ac:dyDescent="0.25">
      <c r="B686" s="68" t="s">
        <v>68</v>
      </c>
      <c r="C686" s="80" t="str">
        <f>IFERROR(VLOOKUP(B686,Listor!$A$6:$B$62,2,FALSE),"")</f>
        <v/>
      </c>
      <c r="D686" s="80" t="str">
        <f>IFERROR(VLOOKUP(B686,Listor!$A$6:$C$62,3,FALSE),"")</f>
        <v/>
      </c>
      <c r="E686" s="64" t="s">
        <v>69</v>
      </c>
      <c r="F686" s="65"/>
      <c r="G686" s="35" t="str">
        <f>IFERROR(VLOOKUP(B686,Listor!$A$6:$G$62,7,FALSE),"")</f>
        <v/>
      </c>
      <c r="H686" s="35" t="str">
        <f>IFERROR(VLOOKUP(B686,Listor!$H$6:$I$24,2,FALSE),"")</f>
        <v/>
      </c>
      <c r="I686" s="35" t="str">
        <f t="shared" si="13"/>
        <v/>
      </c>
      <c r="J686" s="35" t="str">
        <f t="array" ref="J686">IFERROR(INDEX(Listor!$M$6:$M$17,MATCH(Listor!J686&amp;Fossila!E686,Listor!$K$6:$K$17&amp;Listor!$L$6:$L$17,0)),"")</f>
        <v/>
      </c>
      <c r="K686" s="69"/>
    </row>
    <row r="687" spans="2:11" x14ac:dyDescent="0.25">
      <c r="B687" s="68" t="s">
        <v>68</v>
      </c>
      <c r="C687" s="80" t="str">
        <f>IFERROR(VLOOKUP(B687,Listor!$A$6:$B$62,2,FALSE),"")</f>
        <v/>
      </c>
      <c r="D687" s="80" t="str">
        <f>IFERROR(VLOOKUP(B687,Listor!$A$6:$C$62,3,FALSE),"")</f>
        <v/>
      </c>
      <c r="E687" s="64" t="s">
        <v>69</v>
      </c>
      <c r="F687" s="65"/>
      <c r="G687" s="35" t="str">
        <f>IFERROR(VLOOKUP(B687,Listor!$A$6:$G$62,7,FALSE),"")</f>
        <v/>
      </c>
      <c r="H687" s="35" t="str">
        <f>IFERROR(VLOOKUP(B687,Listor!$H$6:$I$24,2,FALSE),"")</f>
        <v/>
      </c>
      <c r="I687" s="35" t="str">
        <f t="shared" si="13"/>
        <v/>
      </c>
      <c r="J687" s="35" t="str">
        <f t="array" ref="J687">IFERROR(INDEX(Listor!$M$6:$M$17,MATCH(Listor!J687&amp;Fossila!E687,Listor!$K$6:$K$17&amp;Listor!$L$6:$L$17,0)),"")</f>
        <v/>
      </c>
      <c r="K687" s="69"/>
    </row>
    <row r="688" spans="2:11" x14ac:dyDescent="0.25">
      <c r="B688" s="68" t="s">
        <v>68</v>
      </c>
      <c r="C688" s="80" t="str">
        <f>IFERROR(VLOOKUP(B688,Listor!$A$6:$B$62,2,FALSE),"")</f>
        <v/>
      </c>
      <c r="D688" s="80" t="str">
        <f>IFERROR(VLOOKUP(B688,Listor!$A$6:$C$62,3,FALSE),"")</f>
        <v/>
      </c>
      <c r="E688" s="64" t="s">
        <v>69</v>
      </c>
      <c r="F688" s="65"/>
      <c r="G688" s="35" t="str">
        <f>IFERROR(VLOOKUP(B688,Listor!$A$6:$G$62,7,FALSE),"")</f>
        <v/>
      </c>
      <c r="H688" s="35" t="str">
        <f>IFERROR(VLOOKUP(B688,Listor!$H$6:$I$24,2,FALSE),"")</f>
        <v/>
      </c>
      <c r="I688" s="35" t="str">
        <f t="shared" si="13"/>
        <v/>
      </c>
      <c r="J688" s="35" t="str">
        <f t="array" ref="J688">IFERROR(INDEX(Listor!$M$6:$M$17,MATCH(Listor!J688&amp;Fossila!E688,Listor!$K$6:$K$17&amp;Listor!$L$6:$L$17,0)),"")</f>
        <v/>
      </c>
      <c r="K688" s="69"/>
    </row>
    <row r="689" spans="2:11" x14ac:dyDescent="0.25">
      <c r="B689" s="68" t="s">
        <v>68</v>
      </c>
      <c r="C689" s="80" t="str">
        <f>IFERROR(VLOOKUP(B689,Listor!$A$6:$B$62,2,FALSE),"")</f>
        <v/>
      </c>
      <c r="D689" s="80" t="str">
        <f>IFERROR(VLOOKUP(B689,Listor!$A$6:$C$62,3,FALSE),"")</f>
        <v/>
      </c>
      <c r="E689" s="64" t="s">
        <v>69</v>
      </c>
      <c r="F689" s="65"/>
      <c r="G689" s="35" t="str">
        <f>IFERROR(VLOOKUP(B689,Listor!$A$6:$G$62,7,FALSE),"")</f>
        <v/>
      </c>
      <c r="H689" s="35" t="str">
        <f>IFERROR(VLOOKUP(B689,Listor!$H$6:$I$24,2,FALSE),"")</f>
        <v/>
      </c>
      <c r="I689" s="35" t="str">
        <f t="shared" si="13"/>
        <v/>
      </c>
      <c r="J689" s="35" t="str">
        <f t="array" ref="J689">IFERROR(INDEX(Listor!$M$6:$M$17,MATCH(Listor!J689&amp;Fossila!E689,Listor!$K$6:$K$17&amp;Listor!$L$6:$L$17,0)),"")</f>
        <v/>
      </c>
      <c r="K689" s="69"/>
    </row>
    <row r="690" spans="2:11" x14ac:dyDescent="0.25">
      <c r="B690" s="68" t="s">
        <v>68</v>
      </c>
      <c r="C690" s="80" t="str">
        <f>IFERROR(VLOOKUP(B690,Listor!$A$6:$B$62,2,FALSE),"")</f>
        <v/>
      </c>
      <c r="D690" s="80" t="str">
        <f>IFERROR(VLOOKUP(B690,Listor!$A$6:$C$62,3,FALSE),"")</f>
        <v/>
      </c>
      <c r="E690" s="64" t="s">
        <v>69</v>
      </c>
      <c r="F690" s="65"/>
      <c r="G690" s="35" t="str">
        <f>IFERROR(VLOOKUP(B690,Listor!$A$6:$G$62,7,FALSE),"")</f>
        <v/>
      </c>
      <c r="H690" s="35" t="str">
        <f>IFERROR(VLOOKUP(B690,Listor!$H$6:$I$24,2,FALSE),"")</f>
        <v/>
      </c>
      <c r="I690" s="35" t="str">
        <f t="shared" si="13"/>
        <v/>
      </c>
      <c r="J690" s="35" t="str">
        <f t="array" ref="J690">IFERROR(INDEX(Listor!$M$6:$M$17,MATCH(Listor!J690&amp;Fossila!E690,Listor!$K$6:$K$17&amp;Listor!$L$6:$L$17,0)),"")</f>
        <v/>
      </c>
      <c r="K690" s="69"/>
    </row>
    <row r="691" spans="2:11" x14ac:dyDescent="0.25">
      <c r="B691" s="68" t="s">
        <v>68</v>
      </c>
      <c r="C691" s="80" t="str">
        <f>IFERROR(VLOOKUP(B691,Listor!$A$6:$B$62,2,FALSE),"")</f>
        <v/>
      </c>
      <c r="D691" s="80" t="str">
        <f>IFERROR(VLOOKUP(B691,Listor!$A$6:$C$62,3,FALSE),"")</f>
        <v/>
      </c>
      <c r="E691" s="64" t="s">
        <v>69</v>
      </c>
      <c r="F691" s="65"/>
      <c r="G691" s="35" t="str">
        <f>IFERROR(VLOOKUP(B691,Listor!$A$6:$G$62,7,FALSE),"")</f>
        <v/>
      </c>
      <c r="H691" s="35" t="str">
        <f>IFERROR(VLOOKUP(B691,Listor!$H$6:$I$24,2,FALSE),"")</f>
        <v/>
      </c>
      <c r="I691" s="35" t="str">
        <f t="shared" si="13"/>
        <v/>
      </c>
      <c r="J691" s="35" t="str">
        <f t="array" ref="J691">IFERROR(INDEX(Listor!$M$6:$M$17,MATCH(Listor!J691&amp;Fossila!E691,Listor!$K$6:$K$17&amp;Listor!$L$6:$L$17,0)),"")</f>
        <v/>
      </c>
      <c r="K691" s="69"/>
    </row>
    <row r="692" spans="2:11" x14ac:dyDescent="0.25">
      <c r="B692" s="68" t="s">
        <v>68</v>
      </c>
      <c r="C692" s="80" t="str">
        <f>IFERROR(VLOOKUP(B692,Listor!$A$6:$B$62,2,FALSE),"")</f>
        <v/>
      </c>
      <c r="D692" s="80" t="str">
        <f>IFERROR(VLOOKUP(B692,Listor!$A$6:$C$62,3,FALSE),"")</f>
        <v/>
      </c>
      <c r="E692" s="64" t="s">
        <v>69</v>
      </c>
      <c r="F692" s="65"/>
      <c r="G692" s="35" t="str">
        <f>IFERROR(VLOOKUP(B692,Listor!$A$6:$G$62,7,FALSE),"")</f>
        <v/>
      </c>
      <c r="H692" s="35" t="str">
        <f>IFERROR(VLOOKUP(B692,Listor!$H$6:$I$24,2,FALSE),"")</f>
        <v/>
      </c>
      <c r="I692" s="35" t="str">
        <f t="shared" si="13"/>
        <v/>
      </c>
      <c r="J692" s="35" t="str">
        <f t="array" ref="J692">IFERROR(INDEX(Listor!$M$6:$M$17,MATCH(Listor!J692&amp;Fossila!E692,Listor!$K$6:$K$17&amp;Listor!$L$6:$L$17,0)),"")</f>
        <v/>
      </c>
      <c r="K692" s="69"/>
    </row>
    <row r="693" spans="2:11" x14ac:dyDescent="0.25">
      <c r="B693" s="68" t="s">
        <v>68</v>
      </c>
      <c r="C693" s="80" t="str">
        <f>IFERROR(VLOOKUP(B693,Listor!$A$6:$B$62,2,FALSE),"")</f>
        <v/>
      </c>
      <c r="D693" s="80" t="str">
        <f>IFERROR(VLOOKUP(B693,Listor!$A$6:$C$62,3,FALSE),"")</f>
        <v/>
      </c>
      <c r="E693" s="64" t="s">
        <v>69</v>
      </c>
      <c r="F693" s="65"/>
      <c r="G693" s="35" t="str">
        <f>IFERROR(VLOOKUP(B693,Listor!$A$6:$G$62,7,FALSE),"")</f>
        <v/>
      </c>
      <c r="H693" s="35" t="str">
        <f>IFERROR(VLOOKUP(B693,Listor!$H$6:$I$24,2,FALSE),"")</f>
        <v/>
      </c>
      <c r="I693" s="35" t="str">
        <f t="shared" si="13"/>
        <v/>
      </c>
      <c r="J693" s="35" t="str">
        <f t="array" ref="J693">IFERROR(INDEX(Listor!$M$6:$M$17,MATCH(Listor!J693&amp;Fossila!E693,Listor!$K$6:$K$17&amp;Listor!$L$6:$L$17,0)),"")</f>
        <v/>
      </c>
      <c r="K693" s="69"/>
    </row>
    <row r="694" spans="2:11" x14ac:dyDescent="0.25">
      <c r="B694" s="68" t="s">
        <v>68</v>
      </c>
      <c r="C694" s="80" t="str">
        <f>IFERROR(VLOOKUP(B694,Listor!$A$6:$B$62,2,FALSE),"")</f>
        <v/>
      </c>
      <c r="D694" s="80" t="str">
        <f>IFERROR(VLOOKUP(B694,Listor!$A$6:$C$62,3,FALSE),"")</f>
        <v/>
      </c>
      <c r="E694" s="64" t="s">
        <v>69</v>
      </c>
      <c r="F694" s="65"/>
      <c r="G694" s="35" t="str">
        <f>IFERROR(VLOOKUP(B694,Listor!$A$6:$G$62,7,FALSE),"")</f>
        <v/>
      </c>
      <c r="H694" s="35" t="str">
        <f>IFERROR(VLOOKUP(B694,Listor!$H$6:$I$24,2,FALSE),"")</f>
        <v/>
      </c>
      <c r="I694" s="35" t="str">
        <f t="shared" si="13"/>
        <v/>
      </c>
      <c r="J694" s="35" t="str">
        <f t="array" ref="J694">IFERROR(INDEX(Listor!$M$6:$M$17,MATCH(Listor!J694&amp;Fossila!E694,Listor!$K$6:$K$17&amp;Listor!$L$6:$L$17,0)),"")</f>
        <v/>
      </c>
      <c r="K694" s="69"/>
    </row>
    <row r="695" spans="2:11" x14ac:dyDescent="0.25">
      <c r="B695" s="68" t="s">
        <v>68</v>
      </c>
      <c r="C695" s="80" t="str">
        <f>IFERROR(VLOOKUP(B695,Listor!$A$6:$B$62,2,FALSE),"")</f>
        <v/>
      </c>
      <c r="D695" s="80" t="str">
        <f>IFERROR(VLOOKUP(B695,Listor!$A$6:$C$62,3,FALSE),"")</f>
        <v/>
      </c>
      <c r="E695" s="64" t="s">
        <v>69</v>
      </c>
      <c r="F695" s="65"/>
      <c r="G695" s="35" t="str">
        <f>IFERROR(VLOOKUP(B695,Listor!$A$6:$G$62,7,FALSE),"")</f>
        <v/>
      </c>
      <c r="H695" s="35" t="str">
        <f>IFERROR(VLOOKUP(B695,Listor!$H$6:$I$24,2,FALSE),"")</f>
        <v/>
      </c>
      <c r="I695" s="35" t="str">
        <f t="shared" si="13"/>
        <v/>
      </c>
      <c r="J695" s="35" t="str">
        <f t="array" ref="J695">IFERROR(INDEX(Listor!$M$6:$M$17,MATCH(Listor!J695&amp;Fossila!E695,Listor!$K$6:$K$17&amp;Listor!$L$6:$L$17,0)),"")</f>
        <v/>
      </c>
      <c r="K695" s="69"/>
    </row>
    <row r="696" spans="2:11" x14ac:dyDescent="0.25">
      <c r="B696" s="68" t="s">
        <v>68</v>
      </c>
      <c r="C696" s="80" t="str">
        <f>IFERROR(VLOOKUP(B696,Listor!$A$6:$B$62,2,FALSE),"")</f>
        <v/>
      </c>
      <c r="D696" s="80" t="str">
        <f>IFERROR(VLOOKUP(B696,Listor!$A$6:$C$62,3,FALSE),"")</f>
        <v/>
      </c>
      <c r="E696" s="64" t="s">
        <v>69</v>
      </c>
      <c r="F696" s="65"/>
      <c r="G696" s="35" t="str">
        <f>IFERROR(VLOOKUP(B696,Listor!$A$6:$G$62,7,FALSE),"")</f>
        <v/>
      </c>
      <c r="H696" s="35" t="str">
        <f>IFERROR(VLOOKUP(B696,Listor!$H$6:$I$24,2,FALSE),"")</f>
        <v/>
      </c>
      <c r="I696" s="35" t="str">
        <f t="shared" si="13"/>
        <v/>
      </c>
      <c r="J696" s="35" t="str">
        <f t="array" ref="J696">IFERROR(INDEX(Listor!$M$6:$M$17,MATCH(Listor!J696&amp;Fossila!E696,Listor!$K$6:$K$17&amp;Listor!$L$6:$L$17,0)),"")</f>
        <v/>
      </c>
      <c r="K696" s="69"/>
    </row>
    <row r="697" spans="2:11" x14ac:dyDescent="0.25">
      <c r="B697" s="68" t="s">
        <v>68</v>
      </c>
      <c r="C697" s="80" t="str">
        <f>IFERROR(VLOOKUP(B697,Listor!$A$6:$B$62,2,FALSE),"")</f>
        <v/>
      </c>
      <c r="D697" s="80" t="str">
        <f>IFERROR(VLOOKUP(B697,Listor!$A$6:$C$62,3,FALSE),"")</f>
        <v/>
      </c>
      <c r="E697" s="64" t="s">
        <v>69</v>
      </c>
      <c r="F697" s="65"/>
      <c r="G697" s="35" t="str">
        <f>IFERROR(VLOOKUP(B697,Listor!$A$6:$G$62,7,FALSE),"")</f>
        <v/>
      </c>
      <c r="H697" s="35" t="str">
        <f>IFERROR(VLOOKUP(B697,Listor!$H$6:$I$24,2,FALSE),"")</f>
        <v/>
      </c>
      <c r="I697" s="35" t="str">
        <f t="shared" si="13"/>
        <v/>
      </c>
      <c r="J697" s="35" t="str">
        <f t="array" ref="J697">IFERROR(INDEX(Listor!$M$6:$M$17,MATCH(Listor!J697&amp;Fossila!E697,Listor!$K$6:$K$17&amp;Listor!$L$6:$L$17,0)),"")</f>
        <v/>
      </c>
      <c r="K697" s="69"/>
    </row>
    <row r="698" spans="2:11" x14ac:dyDescent="0.25">
      <c r="B698" s="68" t="s">
        <v>68</v>
      </c>
      <c r="C698" s="80" t="str">
        <f>IFERROR(VLOOKUP(B698,Listor!$A$6:$B$62,2,FALSE),"")</f>
        <v/>
      </c>
      <c r="D698" s="80" t="str">
        <f>IFERROR(VLOOKUP(B698,Listor!$A$6:$C$62,3,FALSE),"")</f>
        <v/>
      </c>
      <c r="E698" s="64" t="s">
        <v>69</v>
      </c>
      <c r="F698" s="65"/>
      <c r="G698" s="35" t="str">
        <f>IFERROR(VLOOKUP(B698,Listor!$A$6:$G$62,7,FALSE),"")</f>
        <v/>
      </c>
      <c r="H698" s="35" t="str">
        <f>IFERROR(VLOOKUP(B698,Listor!$H$6:$I$24,2,FALSE),"")</f>
        <v/>
      </c>
      <c r="I698" s="35" t="str">
        <f t="shared" si="13"/>
        <v/>
      </c>
      <c r="J698" s="35" t="str">
        <f t="array" ref="J698">IFERROR(INDEX(Listor!$M$6:$M$17,MATCH(Listor!J698&amp;Fossila!E698,Listor!$K$6:$K$17&amp;Listor!$L$6:$L$17,0)),"")</f>
        <v/>
      </c>
      <c r="K698" s="69"/>
    </row>
    <row r="699" spans="2:11" x14ac:dyDescent="0.25">
      <c r="B699" s="68" t="s">
        <v>68</v>
      </c>
      <c r="C699" s="80" t="str">
        <f>IFERROR(VLOOKUP(B699,Listor!$A$6:$B$62,2,FALSE),"")</f>
        <v/>
      </c>
      <c r="D699" s="80" t="str">
        <f>IFERROR(VLOOKUP(B699,Listor!$A$6:$C$62,3,FALSE),"")</f>
        <v/>
      </c>
      <c r="E699" s="64" t="s">
        <v>69</v>
      </c>
      <c r="F699" s="65"/>
      <c r="G699" s="35" t="str">
        <f>IFERROR(VLOOKUP(B699,Listor!$A$6:$G$62,7,FALSE),"")</f>
        <v/>
      </c>
      <c r="H699" s="35" t="str">
        <f>IFERROR(VLOOKUP(B699,Listor!$H$6:$I$24,2,FALSE),"")</f>
        <v/>
      </c>
      <c r="I699" s="35" t="str">
        <f t="shared" si="13"/>
        <v/>
      </c>
      <c r="J699" s="35" t="str">
        <f t="array" ref="J699">IFERROR(INDEX(Listor!$M$6:$M$17,MATCH(Listor!J699&amp;Fossila!E699,Listor!$K$6:$K$17&amp;Listor!$L$6:$L$17,0)),"")</f>
        <v/>
      </c>
      <c r="K699" s="69"/>
    </row>
    <row r="700" spans="2:11" x14ac:dyDescent="0.25">
      <c r="B700" s="68" t="s">
        <v>68</v>
      </c>
      <c r="C700" s="80" t="str">
        <f>IFERROR(VLOOKUP(B700,Listor!$A$6:$B$62,2,FALSE),"")</f>
        <v/>
      </c>
      <c r="D700" s="80" t="str">
        <f>IFERROR(VLOOKUP(B700,Listor!$A$6:$C$62,3,FALSE),"")</f>
        <v/>
      </c>
      <c r="E700" s="64" t="s">
        <v>69</v>
      </c>
      <c r="F700" s="65"/>
      <c r="G700" s="35" t="str">
        <f>IFERROR(VLOOKUP(B700,Listor!$A$6:$G$62,7,FALSE),"")</f>
        <v/>
      </c>
      <c r="H700" s="35" t="str">
        <f>IFERROR(VLOOKUP(B700,Listor!$H$6:$I$24,2,FALSE),"")</f>
        <v/>
      </c>
      <c r="I700" s="35" t="str">
        <f t="shared" si="13"/>
        <v/>
      </c>
      <c r="J700" s="35" t="str">
        <f t="array" ref="J700">IFERROR(INDEX(Listor!$M$6:$M$17,MATCH(Listor!J700&amp;Fossila!E700,Listor!$K$6:$K$17&amp;Listor!$L$6:$L$17,0)),"")</f>
        <v/>
      </c>
      <c r="K700" s="69"/>
    </row>
    <row r="701" spans="2:11" x14ac:dyDescent="0.25">
      <c r="B701" s="68" t="s">
        <v>68</v>
      </c>
      <c r="C701" s="80" t="str">
        <f>IFERROR(VLOOKUP(B701,Listor!$A$6:$B$62,2,FALSE),"")</f>
        <v/>
      </c>
      <c r="D701" s="80" t="str">
        <f>IFERROR(VLOOKUP(B701,Listor!$A$6:$C$62,3,FALSE),"")</f>
        <v/>
      </c>
      <c r="E701" s="64" t="s">
        <v>69</v>
      </c>
      <c r="F701" s="65"/>
      <c r="G701" s="35" t="str">
        <f>IFERROR(VLOOKUP(B701,Listor!$A$6:$G$62,7,FALSE),"")</f>
        <v/>
      </c>
      <c r="H701" s="35" t="str">
        <f>IFERROR(VLOOKUP(B701,Listor!$H$6:$I$24,2,FALSE),"")</f>
        <v/>
      </c>
      <c r="I701" s="35" t="str">
        <f t="shared" si="13"/>
        <v/>
      </c>
      <c r="J701" s="35" t="str">
        <f t="array" ref="J701">IFERROR(INDEX(Listor!$M$6:$M$17,MATCH(Listor!J701&amp;Fossila!E701,Listor!$K$6:$K$17&amp;Listor!$L$6:$L$17,0)),"")</f>
        <v/>
      </c>
      <c r="K701" s="69"/>
    </row>
    <row r="702" spans="2:11" x14ac:dyDescent="0.25">
      <c r="B702" s="68" t="s">
        <v>68</v>
      </c>
      <c r="C702" s="80" t="str">
        <f>IFERROR(VLOOKUP(B702,Listor!$A$6:$B$62,2,FALSE),"")</f>
        <v/>
      </c>
      <c r="D702" s="80" t="str">
        <f>IFERROR(VLOOKUP(B702,Listor!$A$6:$C$62,3,FALSE),"")</f>
        <v/>
      </c>
      <c r="E702" s="64" t="s">
        <v>69</v>
      </c>
      <c r="F702" s="65"/>
      <c r="G702" s="35" t="str">
        <f>IFERROR(VLOOKUP(B702,Listor!$A$6:$G$62,7,FALSE),"")</f>
        <v/>
      </c>
      <c r="H702" s="35" t="str">
        <f>IFERROR(VLOOKUP(B702,Listor!$H$6:$I$24,2,FALSE),"")</f>
        <v/>
      </c>
      <c r="I702" s="35" t="str">
        <f t="shared" si="13"/>
        <v/>
      </c>
      <c r="J702" s="35" t="str">
        <f t="array" ref="J702">IFERROR(INDEX(Listor!$M$6:$M$17,MATCH(Listor!J702&amp;Fossila!E702,Listor!$K$6:$K$17&amp;Listor!$L$6:$L$17,0)),"")</f>
        <v/>
      </c>
      <c r="K702" s="69"/>
    </row>
    <row r="703" spans="2:11" x14ac:dyDescent="0.25">
      <c r="B703" s="68" t="s">
        <v>68</v>
      </c>
      <c r="C703" s="80" t="str">
        <f>IFERROR(VLOOKUP(B703,Listor!$A$6:$B$62,2,FALSE),"")</f>
        <v/>
      </c>
      <c r="D703" s="80" t="str">
        <f>IFERROR(VLOOKUP(B703,Listor!$A$6:$C$62,3,FALSE),"")</f>
        <v/>
      </c>
      <c r="E703" s="64" t="s">
        <v>69</v>
      </c>
      <c r="F703" s="65"/>
      <c r="G703" s="35" t="str">
        <f>IFERROR(VLOOKUP(B703,Listor!$A$6:$G$62,7,FALSE),"")</f>
        <v/>
      </c>
      <c r="H703" s="35" t="str">
        <f>IFERROR(VLOOKUP(B703,Listor!$H$6:$I$24,2,FALSE),"")</f>
        <v/>
      </c>
      <c r="I703" s="35" t="str">
        <f t="shared" si="13"/>
        <v/>
      </c>
      <c r="J703" s="35" t="str">
        <f t="array" ref="J703">IFERROR(INDEX(Listor!$M$6:$M$17,MATCH(Listor!J703&amp;Fossila!E703,Listor!$K$6:$K$17&amp;Listor!$L$6:$L$17,0)),"")</f>
        <v/>
      </c>
      <c r="K703" s="69"/>
    </row>
    <row r="704" spans="2:11" x14ac:dyDescent="0.25">
      <c r="B704" s="68" t="s">
        <v>68</v>
      </c>
      <c r="C704" s="80" t="str">
        <f>IFERROR(VLOOKUP(B704,Listor!$A$6:$B$62,2,FALSE),"")</f>
        <v/>
      </c>
      <c r="D704" s="80" t="str">
        <f>IFERROR(VLOOKUP(B704,Listor!$A$6:$C$62,3,FALSE),"")</f>
        <v/>
      </c>
      <c r="E704" s="64" t="s">
        <v>69</v>
      </c>
      <c r="F704" s="65"/>
      <c r="G704" s="35" t="str">
        <f>IFERROR(VLOOKUP(B704,Listor!$A$6:$G$62,7,FALSE),"")</f>
        <v/>
      </c>
      <c r="H704" s="35" t="str">
        <f>IFERROR(VLOOKUP(B704,Listor!$H$6:$I$24,2,FALSE),"")</f>
        <v/>
      </c>
      <c r="I704" s="35" t="str">
        <f t="shared" si="13"/>
        <v/>
      </c>
      <c r="J704" s="35" t="str">
        <f t="array" ref="J704">IFERROR(INDEX(Listor!$M$6:$M$17,MATCH(Listor!J704&amp;Fossila!E704,Listor!$K$6:$K$17&amp;Listor!$L$6:$L$17,0)),"")</f>
        <v/>
      </c>
      <c r="K704" s="69"/>
    </row>
    <row r="705" spans="2:11" x14ac:dyDescent="0.25">
      <c r="B705" s="68" t="s">
        <v>68</v>
      </c>
      <c r="C705" s="80" t="str">
        <f>IFERROR(VLOOKUP(B705,Listor!$A$6:$B$62,2,FALSE),"")</f>
        <v/>
      </c>
      <c r="D705" s="80" t="str">
        <f>IFERROR(VLOOKUP(B705,Listor!$A$6:$C$62,3,FALSE),"")</f>
        <v/>
      </c>
      <c r="E705" s="64" t="s">
        <v>69</v>
      </c>
      <c r="F705" s="65"/>
      <c r="G705" s="35" t="str">
        <f>IFERROR(VLOOKUP(B705,Listor!$A$6:$G$62,7,FALSE),"")</f>
        <v/>
      </c>
      <c r="H705" s="35" t="str">
        <f>IFERROR(VLOOKUP(B705,Listor!$H$6:$I$24,2,FALSE),"")</f>
        <v/>
      </c>
      <c r="I705" s="35" t="str">
        <f t="shared" si="13"/>
        <v/>
      </c>
      <c r="J705" s="35" t="str">
        <f t="array" ref="J705">IFERROR(INDEX(Listor!$M$6:$M$17,MATCH(Listor!J705&amp;Fossila!E705,Listor!$K$6:$K$17&amp;Listor!$L$6:$L$17,0)),"")</f>
        <v/>
      </c>
      <c r="K705" s="69"/>
    </row>
    <row r="706" spans="2:11" x14ac:dyDescent="0.25">
      <c r="B706" s="68" t="s">
        <v>68</v>
      </c>
      <c r="C706" s="80" t="str">
        <f>IFERROR(VLOOKUP(B706,Listor!$A$6:$B$62,2,FALSE),"")</f>
        <v/>
      </c>
      <c r="D706" s="80" t="str">
        <f>IFERROR(VLOOKUP(B706,Listor!$A$6:$C$62,3,FALSE),"")</f>
        <v/>
      </c>
      <c r="E706" s="64" t="s">
        <v>69</v>
      </c>
      <c r="F706" s="65"/>
      <c r="G706" s="35" t="str">
        <f>IFERROR(VLOOKUP(B706,Listor!$A$6:$G$62,7,FALSE),"")</f>
        <v/>
      </c>
      <c r="H706" s="35" t="str">
        <f>IFERROR(VLOOKUP(B706,Listor!$H$6:$I$24,2,FALSE),"")</f>
        <v/>
      </c>
      <c r="I706" s="35" t="str">
        <f t="shared" si="13"/>
        <v/>
      </c>
      <c r="J706" s="35" t="str">
        <f t="array" ref="J706">IFERROR(INDEX(Listor!$M$6:$M$17,MATCH(Listor!J706&amp;Fossila!E706,Listor!$K$6:$K$17&amp;Listor!$L$6:$L$17,0)),"")</f>
        <v/>
      </c>
      <c r="K706" s="69"/>
    </row>
    <row r="707" spans="2:11" x14ac:dyDescent="0.25">
      <c r="B707" s="68" t="s">
        <v>68</v>
      </c>
      <c r="C707" s="80" t="str">
        <f>IFERROR(VLOOKUP(B707,Listor!$A$6:$B$62,2,FALSE),"")</f>
        <v/>
      </c>
      <c r="D707" s="80" t="str">
        <f>IFERROR(VLOOKUP(B707,Listor!$A$6:$C$62,3,FALSE),"")</f>
        <v/>
      </c>
      <c r="E707" s="64" t="s">
        <v>69</v>
      </c>
      <c r="F707" s="65"/>
      <c r="G707" s="35" t="str">
        <f>IFERROR(VLOOKUP(B707,Listor!$A$6:$G$62,7,FALSE),"")</f>
        <v/>
      </c>
      <c r="H707" s="35" t="str">
        <f>IFERROR(VLOOKUP(B707,Listor!$H$6:$I$24,2,FALSE),"")</f>
        <v/>
      </c>
      <c r="I707" s="35" t="str">
        <f t="shared" si="13"/>
        <v/>
      </c>
      <c r="J707" s="35" t="str">
        <f t="array" ref="J707">IFERROR(INDEX(Listor!$M$6:$M$17,MATCH(Listor!J707&amp;Fossila!E707,Listor!$K$6:$K$17&amp;Listor!$L$6:$L$17,0)),"")</f>
        <v/>
      </c>
      <c r="K707" s="69"/>
    </row>
    <row r="708" spans="2:11" x14ac:dyDescent="0.25">
      <c r="B708" s="68" t="s">
        <v>68</v>
      </c>
      <c r="C708" s="80" t="str">
        <f>IFERROR(VLOOKUP(B708,Listor!$A$6:$B$62,2,FALSE),"")</f>
        <v/>
      </c>
      <c r="D708" s="80" t="str">
        <f>IFERROR(VLOOKUP(B708,Listor!$A$6:$C$62,3,FALSE),"")</f>
        <v/>
      </c>
      <c r="E708" s="64" t="s">
        <v>69</v>
      </c>
      <c r="F708" s="65"/>
      <c r="G708" s="35" t="str">
        <f>IFERROR(VLOOKUP(B708,Listor!$A$6:$G$62,7,FALSE),"")</f>
        <v/>
      </c>
      <c r="H708" s="35" t="str">
        <f>IFERROR(VLOOKUP(B708,Listor!$H$6:$I$24,2,FALSE),"")</f>
        <v/>
      </c>
      <c r="I708" s="35" t="str">
        <f t="shared" si="13"/>
        <v/>
      </c>
      <c r="J708" s="35" t="str">
        <f t="array" ref="J708">IFERROR(INDEX(Listor!$M$6:$M$17,MATCH(Listor!J708&amp;Fossila!E708,Listor!$K$6:$K$17&amp;Listor!$L$6:$L$17,0)),"")</f>
        <v/>
      </c>
      <c r="K708" s="69"/>
    </row>
    <row r="709" spans="2:11" x14ac:dyDescent="0.25">
      <c r="B709" s="68" t="s">
        <v>68</v>
      </c>
      <c r="C709" s="80" t="str">
        <f>IFERROR(VLOOKUP(B709,Listor!$A$6:$B$62,2,FALSE),"")</f>
        <v/>
      </c>
      <c r="D709" s="80" t="str">
        <f>IFERROR(VLOOKUP(B709,Listor!$A$6:$C$62,3,FALSE),"")</f>
        <v/>
      </c>
      <c r="E709" s="64" t="s">
        <v>69</v>
      </c>
      <c r="F709" s="65"/>
      <c r="G709" s="35" t="str">
        <f>IFERROR(VLOOKUP(B709,Listor!$A$6:$G$62,7,FALSE),"")</f>
        <v/>
      </c>
      <c r="H709" s="35" t="str">
        <f>IFERROR(VLOOKUP(B709,Listor!$H$6:$I$24,2,FALSE),"")</f>
        <v/>
      </c>
      <c r="I709" s="35" t="str">
        <f t="shared" si="13"/>
        <v/>
      </c>
      <c r="J709" s="35" t="str">
        <f t="array" ref="J709">IFERROR(INDEX(Listor!$M$6:$M$17,MATCH(Listor!J709&amp;Fossila!E709,Listor!$K$6:$K$17&amp;Listor!$L$6:$L$17,0)),"")</f>
        <v/>
      </c>
      <c r="K709" s="69"/>
    </row>
    <row r="710" spans="2:11" x14ac:dyDescent="0.25">
      <c r="B710" s="68" t="s">
        <v>68</v>
      </c>
      <c r="C710" s="80" t="str">
        <f>IFERROR(VLOOKUP(B710,Listor!$A$6:$B$62,2,FALSE),"")</f>
        <v/>
      </c>
      <c r="D710" s="80" t="str">
        <f>IFERROR(VLOOKUP(B710,Listor!$A$6:$C$62,3,FALSE),"")</f>
        <v/>
      </c>
      <c r="E710" s="64" t="s">
        <v>69</v>
      </c>
      <c r="F710" s="65"/>
      <c r="G710" s="35" t="str">
        <f>IFERROR(VLOOKUP(B710,Listor!$A$6:$G$62,7,FALSE),"")</f>
        <v/>
      </c>
      <c r="H710" s="35" t="str">
        <f>IFERROR(VLOOKUP(B710,Listor!$H$6:$I$24,2,FALSE),"")</f>
        <v/>
      </c>
      <c r="I710" s="35" t="str">
        <f t="shared" si="13"/>
        <v/>
      </c>
      <c r="J710" s="35" t="str">
        <f t="array" ref="J710">IFERROR(INDEX(Listor!$M$6:$M$17,MATCH(Listor!J710&amp;Fossila!E710,Listor!$K$6:$K$17&amp;Listor!$L$6:$L$17,0)),"")</f>
        <v/>
      </c>
      <c r="K710" s="69"/>
    </row>
    <row r="711" spans="2:11" x14ac:dyDescent="0.25">
      <c r="B711" s="68" t="s">
        <v>68</v>
      </c>
      <c r="C711" s="80" t="str">
        <f>IFERROR(VLOOKUP(B711,Listor!$A$6:$B$62,2,FALSE),"")</f>
        <v/>
      </c>
      <c r="D711" s="80" t="str">
        <f>IFERROR(VLOOKUP(B711,Listor!$A$6:$C$62,3,FALSE),"")</f>
        <v/>
      </c>
      <c r="E711" s="64" t="s">
        <v>69</v>
      </c>
      <c r="F711" s="65"/>
      <c r="G711" s="35" t="str">
        <f>IFERROR(VLOOKUP(B711,Listor!$A$6:$G$62,7,FALSE),"")</f>
        <v/>
      </c>
      <c r="H711" s="35" t="str">
        <f>IFERROR(VLOOKUP(B711,Listor!$H$6:$I$24,2,FALSE),"")</f>
        <v/>
      </c>
      <c r="I711" s="35" t="str">
        <f t="shared" si="13"/>
        <v/>
      </c>
      <c r="J711" s="35" t="str">
        <f t="array" ref="J711">IFERROR(INDEX(Listor!$M$6:$M$17,MATCH(Listor!J711&amp;Fossila!E711,Listor!$K$6:$K$17&amp;Listor!$L$6:$L$17,0)),"")</f>
        <v/>
      </c>
      <c r="K711" s="69"/>
    </row>
    <row r="712" spans="2:11" x14ac:dyDescent="0.25">
      <c r="B712" s="68" t="s">
        <v>68</v>
      </c>
      <c r="C712" s="80" t="str">
        <f>IFERROR(VLOOKUP(B712,Listor!$A$6:$B$62,2,FALSE),"")</f>
        <v/>
      </c>
      <c r="D712" s="80" t="str">
        <f>IFERROR(VLOOKUP(B712,Listor!$A$6:$C$62,3,FALSE),"")</f>
        <v/>
      </c>
      <c r="E712" s="64" t="s">
        <v>69</v>
      </c>
      <c r="F712" s="65"/>
      <c r="G712" s="35" t="str">
        <f>IFERROR(VLOOKUP(B712,Listor!$A$6:$G$62,7,FALSE),"")</f>
        <v/>
      </c>
      <c r="H712" s="35" t="str">
        <f>IFERROR(VLOOKUP(B712,Listor!$H$6:$I$24,2,FALSE),"")</f>
        <v/>
      </c>
      <c r="I712" s="35" t="str">
        <f t="shared" si="13"/>
        <v/>
      </c>
      <c r="J712" s="35" t="str">
        <f t="array" ref="J712">IFERROR(INDEX(Listor!$M$6:$M$17,MATCH(Listor!J712&amp;Fossila!E712,Listor!$K$6:$K$17&amp;Listor!$L$6:$L$17,0)),"")</f>
        <v/>
      </c>
      <c r="K712" s="69"/>
    </row>
    <row r="713" spans="2:11" x14ac:dyDescent="0.25">
      <c r="B713" s="68" t="s">
        <v>68</v>
      </c>
      <c r="C713" s="80" t="str">
        <f>IFERROR(VLOOKUP(B713,Listor!$A$6:$B$62,2,FALSE),"")</f>
        <v/>
      </c>
      <c r="D713" s="80" t="str">
        <f>IFERROR(VLOOKUP(B713,Listor!$A$6:$C$62,3,FALSE),"")</f>
        <v/>
      </c>
      <c r="E713" s="64" t="s">
        <v>69</v>
      </c>
      <c r="F713" s="65"/>
      <c r="G713" s="35" t="str">
        <f>IFERROR(VLOOKUP(B713,Listor!$A$6:$G$62,7,FALSE),"")</f>
        <v/>
      </c>
      <c r="H713" s="35" t="str">
        <f>IFERROR(VLOOKUP(B713,Listor!$H$6:$I$24,2,FALSE),"")</f>
        <v/>
      </c>
      <c r="I713" s="35" t="str">
        <f t="shared" si="13"/>
        <v/>
      </c>
      <c r="J713" s="35" t="str">
        <f t="array" ref="J713">IFERROR(INDEX(Listor!$M$6:$M$17,MATCH(Listor!J713&amp;Fossila!E713,Listor!$K$6:$K$17&amp;Listor!$L$6:$L$17,0)),"")</f>
        <v/>
      </c>
      <c r="K713" s="69"/>
    </row>
    <row r="714" spans="2:11" x14ac:dyDescent="0.25">
      <c r="B714" s="68" t="s">
        <v>68</v>
      </c>
      <c r="C714" s="80" t="str">
        <f>IFERROR(VLOOKUP(B714,Listor!$A$6:$B$62,2,FALSE),"")</f>
        <v/>
      </c>
      <c r="D714" s="80" t="str">
        <f>IFERROR(VLOOKUP(B714,Listor!$A$6:$C$62,3,FALSE),"")</f>
        <v/>
      </c>
      <c r="E714" s="64" t="s">
        <v>69</v>
      </c>
      <c r="F714" s="65"/>
      <c r="G714" s="35" t="str">
        <f>IFERROR(VLOOKUP(B714,Listor!$A$6:$G$62,7,FALSE),"")</f>
        <v/>
      </c>
      <c r="H714" s="35" t="str">
        <f>IFERROR(VLOOKUP(B714,Listor!$H$6:$I$24,2,FALSE),"")</f>
        <v/>
      </c>
      <c r="I714" s="35" t="str">
        <f t="shared" si="13"/>
        <v/>
      </c>
      <c r="J714" s="35" t="str">
        <f t="array" ref="J714">IFERROR(INDEX(Listor!$M$6:$M$17,MATCH(Listor!J714&amp;Fossila!E714,Listor!$K$6:$K$17&amp;Listor!$L$6:$L$17,0)),"")</f>
        <v/>
      </c>
      <c r="K714" s="69"/>
    </row>
    <row r="715" spans="2:11" x14ac:dyDescent="0.25">
      <c r="B715" s="68" t="s">
        <v>68</v>
      </c>
      <c r="C715" s="80" t="str">
        <f>IFERROR(VLOOKUP(B715,Listor!$A$6:$B$62,2,FALSE),"")</f>
        <v/>
      </c>
      <c r="D715" s="80" t="str">
        <f>IFERROR(VLOOKUP(B715,Listor!$A$6:$C$62,3,FALSE),"")</f>
        <v/>
      </c>
      <c r="E715" s="64" t="s">
        <v>69</v>
      </c>
      <c r="F715" s="65"/>
      <c r="G715" s="35" t="str">
        <f>IFERROR(VLOOKUP(B715,Listor!$A$6:$G$62,7,FALSE),"")</f>
        <v/>
      </c>
      <c r="H715" s="35" t="str">
        <f>IFERROR(VLOOKUP(B715,Listor!$H$6:$I$24,2,FALSE),"")</f>
        <v/>
      </c>
      <c r="I715" s="35" t="str">
        <f t="shared" si="13"/>
        <v/>
      </c>
      <c r="J715" s="35" t="str">
        <f t="array" ref="J715">IFERROR(INDEX(Listor!$M$6:$M$17,MATCH(Listor!J715&amp;Fossila!E715,Listor!$K$6:$K$17&amp;Listor!$L$6:$L$17,0)),"")</f>
        <v/>
      </c>
      <c r="K715" s="69"/>
    </row>
    <row r="716" spans="2:11" x14ac:dyDescent="0.25">
      <c r="B716" s="68" t="s">
        <v>68</v>
      </c>
      <c r="C716" s="80" t="str">
        <f>IFERROR(VLOOKUP(B716,Listor!$A$6:$B$62,2,FALSE),"")</f>
        <v/>
      </c>
      <c r="D716" s="80" t="str">
        <f>IFERROR(VLOOKUP(B716,Listor!$A$6:$C$62,3,FALSE),"")</f>
        <v/>
      </c>
      <c r="E716" s="64" t="s">
        <v>69</v>
      </c>
      <c r="F716" s="65"/>
      <c r="G716" s="35" t="str">
        <f>IFERROR(VLOOKUP(B716,Listor!$A$6:$G$62,7,FALSE),"")</f>
        <v/>
      </c>
      <c r="H716" s="35" t="str">
        <f>IFERROR(VLOOKUP(B716,Listor!$H$6:$I$24,2,FALSE),"")</f>
        <v/>
      </c>
      <c r="I716" s="35" t="str">
        <f t="shared" si="13"/>
        <v/>
      </c>
      <c r="J716" s="35" t="str">
        <f t="array" ref="J716">IFERROR(INDEX(Listor!$M$6:$M$17,MATCH(Listor!J716&amp;Fossila!E716,Listor!$K$6:$K$17&amp;Listor!$L$6:$L$17,0)),"")</f>
        <v/>
      </c>
      <c r="K716" s="69"/>
    </row>
    <row r="717" spans="2:11" x14ac:dyDescent="0.25">
      <c r="B717" s="68" t="s">
        <v>68</v>
      </c>
      <c r="C717" s="80" t="str">
        <f>IFERROR(VLOOKUP(B717,Listor!$A$6:$B$62,2,FALSE),"")</f>
        <v/>
      </c>
      <c r="D717" s="80" t="str">
        <f>IFERROR(VLOOKUP(B717,Listor!$A$6:$C$62,3,FALSE),"")</f>
        <v/>
      </c>
      <c r="E717" s="64" t="s">
        <v>69</v>
      </c>
      <c r="F717" s="65"/>
      <c r="G717" s="35" t="str">
        <f>IFERROR(VLOOKUP(B717,Listor!$A$6:$G$62,7,FALSE),"")</f>
        <v/>
      </c>
      <c r="H717" s="35" t="str">
        <f>IFERROR(VLOOKUP(B717,Listor!$H$6:$I$24,2,FALSE),"")</f>
        <v/>
      </c>
      <c r="I717" s="35" t="str">
        <f t="shared" ref="I717:I780" si="14">IFERROR(H717*F717,"")</f>
        <v/>
      </c>
      <c r="J717" s="35" t="str">
        <f t="array" ref="J717">IFERROR(INDEX(Listor!$M$6:$M$17,MATCH(Listor!J717&amp;Fossila!E717,Listor!$K$6:$K$17&amp;Listor!$L$6:$L$17,0)),"")</f>
        <v/>
      </c>
      <c r="K717" s="69"/>
    </row>
    <row r="718" spans="2:11" x14ac:dyDescent="0.25">
      <c r="B718" s="68" t="s">
        <v>68</v>
      </c>
      <c r="C718" s="80" t="str">
        <f>IFERROR(VLOOKUP(B718,Listor!$A$6:$B$62,2,FALSE),"")</f>
        <v/>
      </c>
      <c r="D718" s="80" t="str">
        <f>IFERROR(VLOOKUP(B718,Listor!$A$6:$C$62,3,FALSE),"")</f>
        <v/>
      </c>
      <c r="E718" s="64" t="s">
        <v>69</v>
      </c>
      <c r="F718" s="65"/>
      <c r="G718" s="35" t="str">
        <f>IFERROR(VLOOKUP(B718,Listor!$A$6:$G$62,7,FALSE),"")</f>
        <v/>
      </c>
      <c r="H718" s="35" t="str">
        <f>IFERROR(VLOOKUP(B718,Listor!$H$6:$I$24,2,FALSE),"")</f>
        <v/>
      </c>
      <c r="I718" s="35" t="str">
        <f t="shared" si="14"/>
        <v/>
      </c>
      <c r="J718" s="35" t="str">
        <f t="array" ref="J718">IFERROR(INDEX(Listor!$M$6:$M$17,MATCH(Listor!J718&amp;Fossila!E718,Listor!$K$6:$K$17&amp;Listor!$L$6:$L$17,0)),"")</f>
        <v/>
      </c>
      <c r="K718" s="69"/>
    </row>
    <row r="719" spans="2:11" x14ac:dyDescent="0.25">
      <c r="B719" s="68" t="s">
        <v>68</v>
      </c>
      <c r="C719" s="80" t="str">
        <f>IFERROR(VLOOKUP(B719,Listor!$A$6:$B$62,2,FALSE),"")</f>
        <v/>
      </c>
      <c r="D719" s="80" t="str">
        <f>IFERROR(VLOOKUP(B719,Listor!$A$6:$C$62,3,FALSE),"")</f>
        <v/>
      </c>
      <c r="E719" s="64" t="s">
        <v>69</v>
      </c>
      <c r="F719" s="65"/>
      <c r="G719" s="35" t="str">
        <f>IFERROR(VLOOKUP(B719,Listor!$A$6:$G$62,7,FALSE),"")</f>
        <v/>
      </c>
      <c r="H719" s="35" t="str">
        <f>IFERROR(VLOOKUP(B719,Listor!$H$6:$I$24,2,FALSE),"")</f>
        <v/>
      </c>
      <c r="I719" s="35" t="str">
        <f t="shared" si="14"/>
        <v/>
      </c>
      <c r="J719" s="35" t="str">
        <f t="array" ref="J719">IFERROR(INDEX(Listor!$M$6:$M$17,MATCH(Listor!J719&amp;Fossila!E719,Listor!$K$6:$K$17&amp;Listor!$L$6:$L$17,0)),"")</f>
        <v/>
      </c>
      <c r="K719" s="69"/>
    </row>
    <row r="720" spans="2:11" x14ac:dyDescent="0.25">
      <c r="B720" s="68" t="s">
        <v>68</v>
      </c>
      <c r="C720" s="80" t="str">
        <f>IFERROR(VLOOKUP(B720,Listor!$A$6:$B$62,2,FALSE),"")</f>
        <v/>
      </c>
      <c r="D720" s="80" t="str">
        <f>IFERROR(VLOOKUP(B720,Listor!$A$6:$C$62,3,FALSE),"")</f>
        <v/>
      </c>
      <c r="E720" s="64" t="s">
        <v>69</v>
      </c>
      <c r="F720" s="65"/>
      <c r="G720" s="35" t="str">
        <f>IFERROR(VLOOKUP(B720,Listor!$A$6:$G$62,7,FALSE),"")</f>
        <v/>
      </c>
      <c r="H720" s="35" t="str">
        <f>IFERROR(VLOOKUP(B720,Listor!$H$6:$I$24,2,FALSE),"")</f>
        <v/>
      </c>
      <c r="I720" s="35" t="str">
        <f t="shared" si="14"/>
        <v/>
      </c>
      <c r="J720" s="35" t="str">
        <f t="array" ref="J720">IFERROR(INDEX(Listor!$M$6:$M$17,MATCH(Listor!J720&amp;Fossila!E720,Listor!$K$6:$K$17&amp;Listor!$L$6:$L$17,0)),"")</f>
        <v/>
      </c>
      <c r="K720" s="69"/>
    </row>
    <row r="721" spans="2:11" x14ac:dyDescent="0.25">
      <c r="B721" s="68" t="s">
        <v>68</v>
      </c>
      <c r="C721" s="80" t="str">
        <f>IFERROR(VLOOKUP(B721,Listor!$A$6:$B$62,2,FALSE),"")</f>
        <v/>
      </c>
      <c r="D721" s="80" t="str">
        <f>IFERROR(VLOOKUP(B721,Listor!$A$6:$C$62,3,FALSE),"")</f>
        <v/>
      </c>
      <c r="E721" s="64" t="s">
        <v>69</v>
      </c>
      <c r="F721" s="65"/>
      <c r="G721" s="35" t="str">
        <f>IFERROR(VLOOKUP(B721,Listor!$A$6:$G$62,7,FALSE),"")</f>
        <v/>
      </c>
      <c r="H721" s="35" t="str">
        <f>IFERROR(VLOOKUP(B721,Listor!$H$6:$I$24,2,FALSE),"")</f>
        <v/>
      </c>
      <c r="I721" s="35" t="str">
        <f t="shared" si="14"/>
        <v/>
      </c>
      <c r="J721" s="35" t="str">
        <f t="array" ref="J721">IFERROR(INDEX(Listor!$M$6:$M$17,MATCH(Listor!J721&amp;Fossila!E721,Listor!$K$6:$K$17&amp;Listor!$L$6:$L$17,0)),"")</f>
        <v/>
      </c>
      <c r="K721" s="69"/>
    </row>
    <row r="722" spans="2:11" x14ac:dyDescent="0.25">
      <c r="B722" s="68" t="s">
        <v>68</v>
      </c>
      <c r="C722" s="80" t="str">
        <f>IFERROR(VLOOKUP(B722,Listor!$A$6:$B$62,2,FALSE),"")</f>
        <v/>
      </c>
      <c r="D722" s="80" t="str">
        <f>IFERROR(VLOOKUP(B722,Listor!$A$6:$C$62,3,FALSE),"")</f>
        <v/>
      </c>
      <c r="E722" s="64" t="s">
        <v>69</v>
      </c>
      <c r="F722" s="65"/>
      <c r="G722" s="35" t="str">
        <f>IFERROR(VLOOKUP(B722,Listor!$A$6:$G$62,7,FALSE),"")</f>
        <v/>
      </c>
      <c r="H722" s="35" t="str">
        <f>IFERROR(VLOOKUP(B722,Listor!$H$6:$I$24,2,FALSE),"")</f>
        <v/>
      </c>
      <c r="I722" s="35" t="str">
        <f t="shared" si="14"/>
        <v/>
      </c>
      <c r="J722" s="35" t="str">
        <f t="array" ref="J722">IFERROR(INDEX(Listor!$M$6:$M$17,MATCH(Listor!J722&amp;Fossila!E722,Listor!$K$6:$K$17&amp;Listor!$L$6:$L$17,0)),"")</f>
        <v/>
      </c>
      <c r="K722" s="69"/>
    </row>
    <row r="723" spans="2:11" x14ac:dyDescent="0.25">
      <c r="B723" s="68" t="s">
        <v>68</v>
      </c>
      <c r="C723" s="80" t="str">
        <f>IFERROR(VLOOKUP(B723,Listor!$A$6:$B$62,2,FALSE),"")</f>
        <v/>
      </c>
      <c r="D723" s="80" t="str">
        <f>IFERROR(VLOOKUP(B723,Listor!$A$6:$C$62,3,FALSE),"")</f>
        <v/>
      </c>
      <c r="E723" s="64" t="s">
        <v>69</v>
      </c>
      <c r="F723" s="65"/>
      <c r="G723" s="35" t="str">
        <f>IFERROR(VLOOKUP(B723,Listor!$A$6:$G$62,7,FALSE),"")</f>
        <v/>
      </c>
      <c r="H723" s="35" t="str">
        <f>IFERROR(VLOOKUP(B723,Listor!$H$6:$I$24,2,FALSE),"")</f>
        <v/>
      </c>
      <c r="I723" s="35" t="str">
        <f t="shared" si="14"/>
        <v/>
      </c>
      <c r="J723" s="35" t="str">
        <f t="array" ref="J723">IFERROR(INDEX(Listor!$M$6:$M$17,MATCH(Listor!J723&amp;Fossila!E723,Listor!$K$6:$K$17&amp;Listor!$L$6:$L$17,0)),"")</f>
        <v/>
      </c>
      <c r="K723" s="69"/>
    </row>
    <row r="724" spans="2:11" x14ac:dyDescent="0.25">
      <c r="B724" s="68" t="s">
        <v>68</v>
      </c>
      <c r="C724" s="80" t="str">
        <f>IFERROR(VLOOKUP(B724,Listor!$A$6:$B$62,2,FALSE),"")</f>
        <v/>
      </c>
      <c r="D724" s="80" t="str">
        <f>IFERROR(VLOOKUP(B724,Listor!$A$6:$C$62,3,FALSE),"")</f>
        <v/>
      </c>
      <c r="E724" s="64" t="s">
        <v>69</v>
      </c>
      <c r="F724" s="65"/>
      <c r="G724" s="35" t="str">
        <f>IFERROR(VLOOKUP(B724,Listor!$A$6:$G$62,7,FALSE),"")</f>
        <v/>
      </c>
      <c r="H724" s="35" t="str">
        <f>IFERROR(VLOOKUP(B724,Listor!$H$6:$I$24,2,FALSE),"")</f>
        <v/>
      </c>
      <c r="I724" s="35" t="str">
        <f t="shared" si="14"/>
        <v/>
      </c>
      <c r="J724" s="35" t="str">
        <f t="array" ref="J724">IFERROR(INDEX(Listor!$M$6:$M$17,MATCH(Listor!J724&amp;Fossila!E724,Listor!$K$6:$K$17&amp;Listor!$L$6:$L$17,0)),"")</f>
        <v/>
      </c>
      <c r="K724" s="69"/>
    </row>
    <row r="725" spans="2:11" x14ac:dyDescent="0.25">
      <c r="B725" s="68" t="s">
        <v>68</v>
      </c>
      <c r="C725" s="80" t="str">
        <f>IFERROR(VLOOKUP(B725,Listor!$A$6:$B$62,2,FALSE),"")</f>
        <v/>
      </c>
      <c r="D725" s="80" t="str">
        <f>IFERROR(VLOOKUP(B725,Listor!$A$6:$C$62,3,FALSE),"")</f>
        <v/>
      </c>
      <c r="E725" s="64" t="s">
        <v>69</v>
      </c>
      <c r="F725" s="65"/>
      <c r="G725" s="35" t="str">
        <f>IFERROR(VLOOKUP(B725,Listor!$A$6:$G$62,7,FALSE),"")</f>
        <v/>
      </c>
      <c r="H725" s="35" t="str">
        <f>IFERROR(VLOOKUP(B725,Listor!$H$6:$I$24,2,FALSE),"")</f>
        <v/>
      </c>
      <c r="I725" s="35" t="str">
        <f t="shared" si="14"/>
        <v/>
      </c>
      <c r="J725" s="35" t="str">
        <f t="array" ref="J725">IFERROR(INDEX(Listor!$M$6:$M$17,MATCH(Listor!J725&amp;Fossila!E725,Listor!$K$6:$K$17&amp;Listor!$L$6:$L$17,0)),"")</f>
        <v/>
      </c>
      <c r="K725" s="69"/>
    </row>
    <row r="726" spans="2:11" x14ac:dyDescent="0.25">
      <c r="B726" s="68" t="s">
        <v>68</v>
      </c>
      <c r="C726" s="80" t="str">
        <f>IFERROR(VLOOKUP(B726,Listor!$A$6:$B$62,2,FALSE),"")</f>
        <v/>
      </c>
      <c r="D726" s="80" t="str">
        <f>IFERROR(VLOOKUP(B726,Listor!$A$6:$C$62,3,FALSE),"")</f>
        <v/>
      </c>
      <c r="E726" s="64" t="s">
        <v>69</v>
      </c>
      <c r="F726" s="65"/>
      <c r="G726" s="35" t="str">
        <f>IFERROR(VLOOKUP(B726,Listor!$A$6:$G$62,7,FALSE),"")</f>
        <v/>
      </c>
      <c r="H726" s="35" t="str">
        <f>IFERROR(VLOOKUP(B726,Listor!$H$6:$I$24,2,FALSE),"")</f>
        <v/>
      </c>
      <c r="I726" s="35" t="str">
        <f t="shared" si="14"/>
        <v/>
      </c>
      <c r="J726" s="35" t="str">
        <f t="array" ref="J726">IFERROR(INDEX(Listor!$M$6:$M$17,MATCH(Listor!J726&amp;Fossila!E726,Listor!$K$6:$K$17&amp;Listor!$L$6:$L$17,0)),"")</f>
        <v/>
      </c>
      <c r="K726" s="69"/>
    </row>
    <row r="727" spans="2:11" x14ac:dyDescent="0.25">
      <c r="B727" s="68" t="s">
        <v>68</v>
      </c>
      <c r="C727" s="80" t="str">
        <f>IFERROR(VLOOKUP(B727,Listor!$A$6:$B$62,2,FALSE),"")</f>
        <v/>
      </c>
      <c r="D727" s="80" t="str">
        <f>IFERROR(VLOOKUP(B727,Listor!$A$6:$C$62,3,FALSE),"")</f>
        <v/>
      </c>
      <c r="E727" s="64" t="s">
        <v>69</v>
      </c>
      <c r="F727" s="65"/>
      <c r="G727" s="35" t="str">
        <f>IFERROR(VLOOKUP(B727,Listor!$A$6:$G$62,7,FALSE),"")</f>
        <v/>
      </c>
      <c r="H727" s="35" t="str">
        <f>IFERROR(VLOOKUP(B727,Listor!$H$6:$I$24,2,FALSE),"")</f>
        <v/>
      </c>
      <c r="I727" s="35" t="str">
        <f t="shared" si="14"/>
        <v/>
      </c>
      <c r="J727" s="35" t="str">
        <f t="array" ref="J727">IFERROR(INDEX(Listor!$M$6:$M$17,MATCH(Listor!J727&amp;Fossila!E727,Listor!$K$6:$K$17&amp;Listor!$L$6:$L$17,0)),"")</f>
        <v/>
      </c>
      <c r="K727" s="69"/>
    </row>
    <row r="728" spans="2:11" x14ac:dyDescent="0.25">
      <c r="B728" s="68" t="s">
        <v>68</v>
      </c>
      <c r="C728" s="80" t="str">
        <f>IFERROR(VLOOKUP(B728,Listor!$A$6:$B$62,2,FALSE),"")</f>
        <v/>
      </c>
      <c r="D728" s="80" t="str">
        <f>IFERROR(VLOOKUP(B728,Listor!$A$6:$C$62,3,FALSE),"")</f>
        <v/>
      </c>
      <c r="E728" s="64" t="s">
        <v>69</v>
      </c>
      <c r="F728" s="65"/>
      <c r="G728" s="35" t="str">
        <f>IFERROR(VLOOKUP(B728,Listor!$A$6:$G$62,7,FALSE),"")</f>
        <v/>
      </c>
      <c r="H728" s="35" t="str">
        <f>IFERROR(VLOOKUP(B728,Listor!$H$6:$I$24,2,FALSE),"")</f>
        <v/>
      </c>
      <c r="I728" s="35" t="str">
        <f t="shared" si="14"/>
        <v/>
      </c>
      <c r="J728" s="35" t="str">
        <f t="array" ref="J728">IFERROR(INDEX(Listor!$M$6:$M$17,MATCH(Listor!J728&amp;Fossila!E728,Listor!$K$6:$K$17&amp;Listor!$L$6:$L$17,0)),"")</f>
        <v/>
      </c>
      <c r="K728" s="69"/>
    </row>
    <row r="729" spans="2:11" x14ac:dyDescent="0.25">
      <c r="B729" s="68" t="s">
        <v>68</v>
      </c>
      <c r="C729" s="80" t="str">
        <f>IFERROR(VLOOKUP(B729,Listor!$A$6:$B$62,2,FALSE),"")</f>
        <v/>
      </c>
      <c r="D729" s="80" t="str">
        <f>IFERROR(VLOOKUP(B729,Listor!$A$6:$C$62,3,FALSE),"")</f>
        <v/>
      </c>
      <c r="E729" s="64" t="s">
        <v>69</v>
      </c>
      <c r="F729" s="65"/>
      <c r="G729" s="35" t="str">
        <f>IFERROR(VLOOKUP(B729,Listor!$A$6:$G$62,7,FALSE),"")</f>
        <v/>
      </c>
      <c r="H729" s="35" t="str">
        <f>IFERROR(VLOOKUP(B729,Listor!$H$6:$I$24,2,FALSE),"")</f>
        <v/>
      </c>
      <c r="I729" s="35" t="str">
        <f t="shared" si="14"/>
        <v/>
      </c>
      <c r="J729" s="35" t="str">
        <f t="array" ref="J729">IFERROR(INDEX(Listor!$M$6:$M$17,MATCH(Listor!J729&amp;Fossila!E729,Listor!$K$6:$K$17&amp;Listor!$L$6:$L$17,0)),"")</f>
        <v/>
      </c>
      <c r="K729" s="69"/>
    </row>
    <row r="730" spans="2:11" x14ac:dyDescent="0.25">
      <c r="B730" s="68" t="s">
        <v>68</v>
      </c>
      <c r="C730" s="80" t="str">
        <f>IFERROR(VLOOKUP(B730,Listor!$A$6:$B$62,2,FALSE),"")</f>
        <v/>
      </c>
      <c r="D730" s="80" t="str">
        <f>IFERROR(VLOOKUP(B730,Listor!$A$6:$C$62,3,FALSE),"")</f>
        <v/>
      </c>
      <c r="E730" s="64" t="s">
        <v>69</v>
      </c>
      <c r="F730" s="65"/>
      <c r="G730" s="35" t="str">
        <f>IFERROR(VLOOKUP(B730,Listor!$A$6:$G$62,7,FALSE),"")</f>
        <v/>
      </c>
      <c r="H730" s="35" t="str">
        <f>IFERROR(VLOOKUP(B730,Listor!$H$6:$I$24,2,FALSE),"")</f>
        <v/>
      </c>
      <c r="I730" s="35" t="str">
        <f t="shared" si="14"/>
        <v/>
      </c>
      <c r="J730" s="35" t="str">
        <f t="array" ref="J730">IFERROR(INDEX(Listor!$M$6:$M$17,MATCH(Listor!J730&amp;Fossila!E730,Listor!$K$6:$K$17&amp;Listor!$L$6:$L$17,0)),"")</f>
        <v/>
      </c>
      <c r="K730" s="69"/>
    </row>
    <row r="731" spans="2:11" x14ac:dyDescent="0.25">
      <c r="B731" s="68" t="s">
        <v>68</v>
      </c>
      <c r="C731" s="80" t="str">
        <f>IFERROR(VLOOKUP(B731,Listor!$A$6:$B$62,2,FALSE),"")</f>
        <v/>
      </c>
      <c r="D731" s="80" t="str">
        <f>IFERROR(VLOOKUP(B731,Listor!$A$6:$C$62,3,FALSE),"")</f>
        <v/>
      </c>
      <c r="E731" s="64" t="s">
        <v>69</v>
      </c>
      <c r="F731" s="65"/>
      <c r="G731" s="35" t="str">
        <f>IFERROR(VLOOKUP(B731,Listor!$A$6:$G$62,7,FALSE),"")</f>
        <v/>
      </c>
      <c r="H731" s="35" t="str">
        <f>IFERROR(VLOOKUP(B731,Listor!$H$6:$I$24,2,FALSE),"")</f>
        <v/>
      </c>
      <c r="I731" s="35" t="str">
        <f t="shared" si="14"/>
        <v/>
      </c>
      <c r="J731" s="35" t="str">
        <f t="array" ref="J731">IFERROR(INDEX(Listor!$M$6:$M$17,MATCH(Listor!J731&amp;Fossila!E731,Listor!$K$6:$K$17&amp;Listor!$L$6:$L$17,0)),"")</f>
        <v/>
      </c>
      <c r="K731" s="69"/>
    </row>
    <row r="732" spans="2:11" x14ac:dyDescent="0.25">
      <c r="B732" s="68" t="s">
        <v>68</v>
      </c>
      <c r="C732" s="80" t="str">
        <f>IFERROR(VLOOKUP(B732,Listor!$A$6:$B$62,2,FALSE),"")</f>
        <v/>
      </c>
      <c r="D732" s="80" t="str">
        <f>IFERROR(VLOOKUP(B732,Listor!$A$6:$C$62,3,FALSE),"")</f>
        <v/>
      </c>
      <c r="E732" s="64" t="s">
        <v>69</v>
      </c>
      <c r="F732" s="65"/>
      <c r="G732" s="35" t="str">
        <f>IFERROR(VLOOKUP(B732,Listor!$A$6:$G$62,7,FALSE),"")</f>
        <v/>
      </c>
      <c r="H732" s="35" t="str">
        <f>IFERROR(VLOOKUP(B732,Listor!$H$6:$I$24,2,FALSE),"")</f>
        <v/>
      </c>
      <c r="I732" s="35" t="str">
        <f t="shared" si="14"/>
        <v/>
      </c>
      <c r="J732" s="35" t="str">
        <f t="array" ref="J732">IFERROR(INDEX(Listor!$M$6:$M$17,MATCH(Listor!J732&amp;Fossila!E732,Listor!$K$6:$K$17&amp;Listor!$L$6:$L$17,0)),"")</f>
        <v/>
      </c>
      <c r="K732" s="69"/>
    </row>
    <row r="733" spans="2:11" x14ac:dyDescent="0.25">
      <c r="B733" s="68" t="s">
        <v>68</v>
      </c>
      <c r="C733" s="80" t="str">
        <f>IFERROR(VLOOKUP(B733,Listor!$A$6:$B$62,2,FALSE),"")</f>
        <v/>
      </c>
      <c r="D733" s="80" t="str">
        <f>IFERROR(VLOOKUP(B733,Listor!$A$6:$C$62,3,FALSE),"")</f>
        <v/>
      </c>
      <c r="E733" s="64" t="s">
        <v>69</v>
      </c>
      <c r="F733" s="65"/>
      <c r="G733" s="35" t="str">
        <f>IFERROR(VLOOKUP(B733,Listor!$A$6:$G$62,7,FALSE),"")</f>
        <v/>
      </c>
      <c r="H733" s="35" t="str">
        <f>IFERROR(VLOOKUP(B733,Listor!$H$6:$I$24,2,FALSE),"")</f>
        <v/>
      </c>
      <c r="I733" s="35" t="str">
        <f t="shared" si="14"/>
        <v/>
      </c>
      <c r="J733" s="35" t="str">
        <f t="array" ref="J733">IFERROR(INDEX(Listor!$M$6:$M$17,MATCH(Listor!J733&amp;Fossila!E733,Listor!$K$6:$K$17&amp;Listor!$L$6:$L$17,0)),"")</f>
        <v/>
      </c>
      <c r="K733" s="69"/>
    </row>
    <row r="734" spans="2:11" x14ac:dyDescent="0.25">
      <c r="B734" s="68" t="s">
        <v>68</v>
      </c>
      <c r="C734" s="80" t="str">
        <f>IFERROR(VLOOKUP(B734,Listor!$A$6:$B$62,2,FALSE),"")</f>
        <v/>
      </c>
      <c r="D734" s="80" t="str">
        <f>IFERROR(VLOOKUP(B734,Listor!$A$6:$C$62,3,FALSE),"")</f>
        <v/>
      </c>
      <c r="E734" s="64" t="s">
        <v>69</v>
      </c>
      <c r="F734" s="65"/>
      <c r="G734" s="35" t="str">
        <f>IFERROR(VLOOKUP(B734,Listor!$A$6:$G$62,7,FALSE),"")</f>
        <v/>
      </c>
      <c r="H734" s="35" t="str">
        <f>IFERROR(VLOOKUP(B734,Listor!$H$6:$I$24,2,FALSE),"")</f>
        <v/>
      </c>
      <c r="I734" s="35" t="str">
        <f t="shared" si="14"/>
        <v/>
      </c>
      <c r="J734" s="35" t="str">
        <f t="array" ref="J734">IFERROR(INDEX(Listor!$M$6:$M$17,MATCH(Listor!J734&amp;Fossila!E734,Listor!$K$6:$K$17&amp;Listor!$L$6:$L$17,0)),"")</f>
        <v/>
      </c>
      <c r="K734" s="69"/>
    </row>
    <row r="735" spans="2:11" x14ac:dyDescent="0.25">
      <c r="B735" s="68" t="s">
        <v>68</v>
      </c>
      <c r="C735" s="80" t="str">
        <f>IFERROR(VLOOKUP(B735,Listor!$A$6:$B$62,2,FALSE),"")</f>
        <v/>
      </c>
      <c r="D735" s="80" t="str">
        <f>IFERROR(VLOOKUP(B735,Listor!$A$6:$C$62,3,FALSE),"")</f>
        <v/>
      </c>
      <c r="E735" s="64" t="s">
        <v>69</v>
      </c>
      <c r="F735" s="65"/>
      <c r="G735" s="35" t="str">
        <f>IFERROR(VLOOKUP(B735,Listor!$A$6:$G$62,7,FALSE),"")</f>
        <v/>
      </c>
      <c r="H735" s="35" t="str">
        <f>IFERROR(VLOOKUP(B735,Listor!$H$6:$I$24,2,FALSE),"")</f>
        <v/>
      </c>
      <c r="I735" s="35" t="str">
        <f t="shared" si="14"/>
        <v/>
      </c>
      <c r="J735" s="35" t="str">
        <f t="array" ref="J735">IFERROR(INDEX(Listor!$M$6:$M$17,MATCH(Listor!J735&amp;Fossila!E735,Listor!$K$6:$K$17&amp;Listor!$L$6:$L$17,0)),"")</f>
        <v/>
      </c>
      <c r="K735" s="69"/>
    </row>
    <row r="736" spans="2:11" x14ac:dyDescent="0.25">
      <c r="B736" s="68" t="s">
        <v>68</v>
      </c>
      <c r="C736" s="80" t="str">
        <f>IFERROR(VLOOKUP(B736,Listor!$A$6:$B$62,2,FALSE),"")</f>
        <v/>
      </c>
      <c r="D736" s="80" t="str">
        <f>IFERROR(VLOOKUP(B736,Listor!$A$6:$C$62,3,FALSE),"")</f>
        <v/>
      </c>
      <c r="E736" s="64" t="s">
        <v>69</v>
      </c>
      <c r="F736" s="65"/>
      <c r="G736" s="35" t="str">
        <f>IFERROR(VLOOKUP(B736,Listor!$A$6:$G$62,7,FALSE),"")</f>
        <v/>
      </c>
      <c r="H736" s="35" t="str">
        <f>IFERROR(VLOOKUP(B736,Listor!$H$6:$I$24,2,FALSE),"")</f>
        <v/>
      </c>
      <c r="I736" s="35" t="str">
        <f t="shared" si="14"/>
        <v/>
      </c>
      <c r="J736" s="35" t="str">
        <f t="array" ref="J736">IFERROR(INDEX(Listor!$M$6:$M$17,MATCH(Listor!J736&amp;Fossila!E736,Listor!$K$6:$K$17&amp;Listor!$L$6:$L$17,0)),"")</f>
        <v/>
      </c>
      <c r="K736" s="69"/>
    </row>
    <row r="737" spans="2:11" x14ac:dyDescent="0.25">
      <c r="B737" s="68" t="s">
        <v>68</v>
      </c>
      <c r="C737" s="80" t="str">
        <f>IFERROR(VLOOKUP(B737,Listor!$A$6:$B$62,2,FALSE),"")</f>
        <v/>
      </c>
      <c r="D737" s="80" t="str">
        <f>IFERROR(VLOOKUP(B737,Listor!$A$6:$C$62,3,FALSE),"")</f>
        <v/>
      </c>
      <c r="E737" s="64" t="s">
        <v>69</v>
      </c>
      <c r="F737" s="65"/>
      <c r="G737" s="35" t="str">
        <f>IFERROR(VLOOKUP(B737,Listor!$A$6:$G$62,7,FALSE),"")</f>
        <v/>
      </c>
      <c r="H737" s="35" t="str">
        <f>IFERROR(VLOOKUP(B737,Listor!$H$6:$I$24,2,FALSE),"")</f>
        <v/>
      </c>
      <c r="I737" s="35" t="str">
        <f t="shared" si="14"/>
        <v/>
      </c>
      <c r="J737" s="35" t="str">
        <f t="array" ref="J737">IFERROR(INDEX(Listor!$M$6:$M$17,MATCH(Listor!J737&amp;Fossila!E737,Listor!$K$6:$K$17&amp;Listor!$L$6:$L$17,0)),"")</f>
        <v/>
      </c>
      <c r="K737" s="69"/>
    </row>
    <row r="738" spans="2:11" x14ac:dyDescent="0.25">
      <c r="B738" s="68" t="s">
        <v>68</v>
      </c>
      <c r="C738" s="80" t="str">
        <f>IFERROR(VLOOKUP(B738,Listor!$A$6:$B$62,2,FALSE),"")</f>
        <v/>
      </c>
      <c r="D738" s="80" t="str">
        <f>IFERROR(VLOOKUP(B738,Listor!$A$6:$C$62,3,FALSE),"")</f>
        <v/>
      </c>
      <c r="E738" s="64" t="s">
        <v>69</v>
      </c>
      <c r="F738" s="65"/>
      <c r="G738" s="35" t="str">
        <f>IFERROR(VLOOKUP(B738,Listor!$A$6:$G$62,7,FALSE),"")</f>
        <v/>
      </c>
      <c r="H738" s="35" t="str">
        <f>IFERROR(VLOOKUP(B738,Listor!$H$6:$I$24,2,FALSE),"")</f>
        <v/>
      </c>
      <c r="I738" s="35" t="str">
        <f t="shared" si="14"/>
        <v/>
      </c>
      <c r="J738" s="35" t="str">
        <f t="array" ref="J738">IFERROR(INDEX(Listor!$M$6:$M$17,MATCH(Listor!J738&amp;Fossila!E738,Listor!$K$6:$K$17&amp;Listor!$L$6:$L$17,0)),"")</f>
        <v/>
      </c>
      <c r="K738" s="69"/>
    </row>
    <row r="739" spans="2:11" x14ac:dyDescent="0.25">
      <c r="B739" s="68" t="s">
        <v>68</v>
      </c>
      <c r="C739" s="80" t="str">
        <f>IFERROR(VLOOKUP(B739,Listor!$A$6:$B$62,2,FALSE),"")</f>
        <v/>
      </c>
      <c r="D739" s="80" t="str">
        <f>IFERROR(VLOOKUP(B739,Listor!$A$6:$C$62,3,FALSE),"")</f>
        <v/>
      </c>
      <c r="E739" s="64" t="s">
        <v>69</v>
      </c>
      <c r="F739" s="65"/>
      <c r="G739" s="35" t="str">
        <f>IFERROR(VLOOKUP(B739,Listor!$A$6:$G$62,7,FALSE),"")</f>
        <v/>
      </c>
      <c r="H739" s="35" t="str">
        <f>IFERROR(VLOOKUP(B739,Listor!$H$6:$I$24,2,FALSE),"")</f>
        <v/>
      </c>
      <c r="I739" s="35" t="str">
        <f t="shared" si="14"/>
        <v/>
      </c>
      <c r="J739" s="35" t="str">
        <f t="array" ref="J739">IFERROR(INDEX(Listor!$M$6:$M$17,MATCH(Listor!J739&amp;Fossila!E739,Listor!$K$6:$K$17&amp;Listor!$L$6:$L$17,0)),"")</f>
        <v/>
      </c>
      <c r="K739" s="69"/>
    </row>
    <row r="740" spans="2:11" x14ac:dyDescent="0.25">
      <c r="B740" s="68" t="s">
        <v>68</v>
      </c>
      <c r="C740" s="80" t="str">
        <f>IFERROR(VLOOKUP(B740,Listor!$A$6:$B$62,2,FALSE),"")</f>
        <v/>
      </c>
      <c r="D740" s="80" t="str">
        <f>IFERROR(VLOOKUP(B740,Listor!$A$6:$C$62,3,FALSE),"")</f>
        <v/>
      </c>
      <c r="E740" s="64" t="s">
        <v>69</v>
      </c>
      <c r="F740" s="65"/>
      <c r="G740" s="35" t="str">
        <f>IFERROR(VLOOKUP(B740,Listor!$A$6:$G$62,7,FALSE),"")</f>
        <v/>
      </c>
      <c r="H740" s="35" t="str">
        <f>IFERROR(VLOOKUP(B740,Listor!$H$6:$I$24,2,FALSE),"")</f>
        <v/>
      </c>
      <c r="I740" s="35" t="str">
        <f t="shared" si="14"/>
        <v/>
      </c>
      <c r="J740" s="35" t="str">
        <f t="array" ref="J740">IFERROR(INDEX(Listor!$M$6:$M$17,MATCH(Listor!J740&amp;Fossila!E740,Listor!$K$6:$K$17&amp;Listor!$L$6:$L$17,0)),"")</f>
        <v/>
      </c>
      <c r="K740" s="69"/>
    </row>
    <row r="741" spans="2:11" x14ac:dyDescent="0.25">
      <c r="B741" s="68" t="s">
        <v>68</v>
      </c>
      <c r="C741" s="80" t="str">
        <f>IFERROR(VLOOKUP(B741,Listor!$A$6:$B$62,2,FALSE),"")</f>
        <v/>
      </c>
      <c r="D741" s="80" t="str">
        <f>IFERROR(VLOOKUP(B741,Listor!$A$6:$C$62,3,FALSE),"")</f>
        <v/>
      </c>
      <c r="E741" s="64" t="s">
        <v>69</v>
      </c>
      <c r="F741" s="65"/>
      <c r="G741" s="35" t="str">
        <f>IFERROR(VLOOKUP(B741,Listor!$A$6:$G$62,7,FALSE),"")</f>
        <v/>
      </c>
      <c r="H741" s="35" t="str">
        <f>IFERROR(VLOOKUP(B741,Listor!$H$6:$I$24,2,FALSE),"")</f>
        <v/>
      </c>
      <c r="I741" s="35" t="str">
        <f t="shared" si="14"/>
        <v/>
      </c>
      <c r="J741" s="35" t="str">
        <f t="array" ref="J741">IFERROR(INDEX(Listor!$M$6:$M$17,MATCH(Listor!J741&amp;Fossila!E741,Listor!$K$6:$K$17&amp;Listor!$L$6:$L$17,0)),"")</f>
        <v/>
      </c>
      <c r="K741" s="69"/>
    </row>
    <row r="742" spans="2:11" x14ac:dyDescent="0.25">
      <c r="B742" s="68" t="s">
        <v>68</v>
      </c>
      <c r="C742" s="80" t="str">
        <f>IFERROR(VLOOKUP(B742,Listor!$A$6:$B$62,2,FALSE),"")</f>
        <v/>
      </c>
      <c r="D742" s="80" t="str">
        <f>IFERROR(VLOOKUP(B742,Listor!$A$6:$C$62,3,FALSE),"")</f>
        <v/>
      </c>
      <c r="E742" s="64" t="s">
        <v>69</v>
      </c>
      <c r="F742" s="65"/>
      <c r="G742" s="35" t="str">
        <f>IFERROR(VLOOKUP(B742,Listor!$A$6:$G$62,7,FALSE),"")</f>
        <v/>
      </c>
      <c r="H742" s="35" t="str">
        <f>IFERROR(VLOOKUP(B742,Listor!$H$6:$I$24,2,FALSE),"")</f>
        <v/>
      </c>
      <c r="I742" s="35" t="str">
        <f t="shared" si="14"/>
        <v/>
      </c>
      <c r="J742" s="35" t="str">
        <f t="array" ref="J742">IFERROR(INDEX(Listor!$M$6:$M$17,MATCH(Listor!J742&amp;Fossila!E742,Listor!$K$6:$K$17&amp;Listor!$L$6:$L$17,0)),"")</f>
        <v/>
      </c>
      <c r="K742" s="69"/>
    </row>
    <row r="743" spans="2:11" x14ac:dyDescent="0.25">
      <c r="B743" s="68" t="s">
        <v>68</v>
      </c>
      <c r="C743" s="80" t="str">
        <f>IFERROR(VLOOKUP(B743,Listor!$A$6:$B$62,2,FALSE),"")</f>
        <v/>
      </c>
      <c r="D743" s="80" t="str">
        <f>IFERROR(VLOOKUP(B743,Listor!$A$6:$C$62,3,FALSE),"")</f>
        <v/>
      </c>
      <c r="E743" s="64" t="s">
        <v>69</v>
      </c>
      <c r="F743" s="65"/>
      <c r="G743" s="35" t="str">
        <f>IFERROR(VLOOKUP(B743,Listor!$A$6:$G$62,7,FALSE),"")</f>
        <v/>
      </c>
      <c r="H743" s="35" t="str">
        <f>IFERROR(VLOOKUP(B743,Listor!$H$6:$I$24,2,FALSE),"")</f>
        <v/>
      </c>
      <c r="I743" s="35" t="str">
        <f t="shared" si="14"/>
        <v/>
      </c>
      <c r="J743" s="35" t="str">
        <f t="array" ref="J743">IFERROR(INDEX(Listor!$M$6:$M$17,MATCH(Listor!J743&amp;Fossila!E743,Listor!$K$6:$K$17&amp;Listor!$L$6:$L$17,0)),"")</f>
        <v/>
      </c>
      <c r="K743" s="69"/>
    </row>
    <row r="744" spans="2:11" x14ac:dyDescent="0.25">
      <c r="B744" s="68" t="s">
        <v>68</v>
      </c>
      <c r="C744" s="80" t="str">
        <f>IFERROR(VLOOKUP(B744,Listor!$A$6:$B$62,2,FALSE),"")</f>
        <v/>
      </c>
      <c r="D744" s="80" t="str">
        <f>IFERROR(VLOOKUP(B744,Listor!$A$6:$C$62,3,FALSE),"")</f>
        <v/>
      </c>
      <c r="E744" s="64" t="s">
        <v>69</v>
      </c>
      <c r="F744" s="65"/>
      <c r="G744" s="35" t="str">
        <f>IFERROR(VLOOKUP(B744,Listor!$A$6:$G$62,7,FALSE),"")</f>
        <v/>
      </c>
      <c r="H744" s="35" t="str">
        <f>IFERROR(VLOOKUP(B744,Listor!$H$6:$I$24,2,FALSE),"")</f>
        <v/>
      </c>
      <c r="I744" s="35" t="str">
        <f t="shared" si="14"/>
        <v/>
      </c>
      <c r="J744" s="35" t="str">
        <f t="array" ref="J744">IFERROR(INDEX(Listor!$M$6:$M$17,MATCH(Listor!J744&amp;Fossila!E744,Listor!$K$6:$K$17&amp;Listor!$L$6:$L$17,0)),"")</f>
        <v/>
      </c>
      <c r="K744" s="69"/>
    </row>
    <row r="745" spans="2:11" x14ac:dyDescent="0.25">
      <c r="B745" s="68" t="s">
        <v>68</v>
      </c>
      <c r="C745" s="80" t="str">
        <f>IFERROR(VLOOKUP(B745,Listor!$A$6:$B$62,2,FALSE),"")</f>
        <v/>
      </c>
      <c r="D745" s="80" t="str">
        <f>IFERROR(VLOOKUP(B745,Listor!$A$6:$C$62,3,FALSE),"")</f>
        <v/>
      </c>
      <c r="E745" s="64" t="s">
        <v>69</v>
      </c>
      <c r="F745" s="65"/>
      <c r="G745" s="35" t="str">
        <f>IFERROR(VLOOKUP(B745,Listor!$A$6:$G$62,7,FALSE),"")</f>
        <v/>
      </c>
      <c r="H745" s="35" t="str">
        <f>IFERROR(VLOOKUP(B745,Listor!$H$6:$I$24,2,FALSE),"")</f>
        <v/>
      </c>
      <c r="I745" s="35" t="str">
        <f t="shared" si="14"/>
        <v/>
      </c>
      <c r="J745" s="35" t="str">
        <f t="array" ref="J745">IFERROR(INDEX(Listor!$M$6:$M$17,MATCH(Listor!J745&amp;Fossila!E745,Listor!$K$6:$K$17&amp;Listor!$L$6:$L$17,0)),"")</f>
        <v/>
      </c>
      <c r="K745" s="69"/>
    </row>
    <row r="746" spans="2:11" x14ac:dyDescent="0.25">
      <c r="B746" s="68" t="s">
        <v>68</v>
      </c>
      <c r="C746" s="80" t="str">
        <f>IFERROR(VLOOKUP(B746,Listor!$A$6:$B$62,2,FALSE),"")</f>
        <v/>
      </c>
      <c r="D746" s="80" t="str">
        <f>IFERROR(VLOOKUP(B746,Listor!$A$6:$C$62,3,FALSE),"")</f>
        <v/>
      </c>
      <c r="E746" s="64" t="s">
        <v>69</v>
      </c>
      <c r="F746" s="65"/>
      <c r="G746" s="35" t="str">
        <f>IFERROR(VLOOKUP(B746,Listor!$A$6:$G$62,7,FALSE),"")</f>
        <v/>
      </c>
      <c r="H746" s="35" t="str">
        <f>IFERROR(VLOOKUP(B746,Listor!$H$6:$I$24,2,FALSE),"")</f>
        <v/>
      </c>
      <c r="I746" s="35" t="str">
        <f t="shared" si="14"/>
        <v/>
      </c>
      <c r="J746" s="35" t="str">
        <f t="array" ref="J746">IFERROR(INDEX(Listor!$M$6:$M$17,MATCH(Listor!J746&amp;Fossila!E746,Listor!$K$6:$K$17&amp;Listor!$L$6:$L$17,0)),"")</f>
        <v/>
      </c>
      <c r="K746" s="69"/>
    </row>
    <row r="747" spans="2:11" x14ac:dyDescent="0.25">
      <c r="B747" s="68" t="s">
        <v>68</v>
      </c>
      <c r="C747" s="80" t="str">
        <f>IFERROR(VLOOKUP(B747,Listor!$A$6:$B$62,2,FALSE),"")</f>
        <v/>
      </c>
      <c r="D747" s="80" t="str">
        <f>IFERROR(VLOOKUP(B747,Listor!$A$6:$C$62,3,FALSE),"")</f>
        <v/>
      </c>
      <c r="E747" s="64" t="s">
        <v>69</v>
      </c>
      <c r="F747" s="65"/>
      <c r="G747" s="35" t="str">
        <f>IFERROR(VLOOKUP(B747,Listor!$A$6:$G$62,7,FALSE),"")</f>
        <v/>
      </c>
      <c r="H747" s="35" t="str">
        <f>IFERROR(VLOOKUP(B747,Listor!$H$6:$I$24,2,FALSE),"")</f>
        <v/>
      </c>
      <c r="I747" s="35" t="str">
        <f t="shared" si="14"/>
        <v/>
      </c>
      <c r="J747" s="35" t="str">
        <f t="array" ref="J747">IFERROR(INDEX(Listor!$M$6:$M$17,MATCH(Listor!J747&amp;Fossila!E747,Listor!$K$6:$K$17&amp;Listor!$L$6:$L$17,0)),"")</f>
        <v/>
      </c>
      <c r="K747" s="69"/>
    </row>
    <row r="748" spans="2:11" x14ac:dyDescent="0.25">
      <c r="B748" s="68" t="s">
        <v>68</v>
      </c>
      <c r="C748" s="80" t="str">
        <f>IFERROR(VLOOKUP(B748,Listor!$A$6:$B$62,2,FALSE),"")</f>
        <v/>
      </c>
      <c r="D748" s="80" t="str">
        <f>IFERROR(VLOOKUP(B748,Listor!$A$6:$C$62,3,FALSE),"")</f>
        <v/>
      </c>
      <c r="E748" s="64" t="s">
        <v>69</v>
      </c>
      <c r="F748" s="65"/>
      <c r="G748" s="35" t="str">
        <f>IFERROR(VLOOKUP(B748,Listor!$A$6:$G$62,7,FALSE),"")</f>
        <v/>
      </c>
      <c r="H748" s="35" t="str">
        <f>IFERROR(VLOOKUP(B748,Listor!$H$6:$I$24,2,FALSE),"")</f>
        <v/>
      </c>
      <c r="I748" s="35" t="str">
        <f t="shared" si="14"/>
        <v/>
      </c>
      <c r="J748" s="35" t="str">
        <f t="array" ref="J748">IFERROR(INDEX(Listor!$M$6:$M$17,MATCH(Listor!J748&amp;Fossila!E748,Listor!$K$6:$K$17&amp;Listor!$L$6:$L$17,0)),"")</f>
        <v/>
      </c>
      <c r="K748" s="69"/>
    </row>
    <row r="749" spans="2:11" x14ac:dyDescent="0.25">
      <c r="B749" s="68" t="s">
        <v>68</v>
      </c>
      <c r="C749" s="80" t="str">
        <f>IFERROR(VLOOKUP(B749,Listor!$A$6:$B$62,2,FALSE),"")</f>
        <v/>
      </c>
      <c r="D749" s="80" t="str">
        <f>IFERROR(VLOOKUP(B749,Listor!$A$6:$C$62,3,FALSE),"")</f>
        <v/>
      </c>
      <c r="E749" s="64" t="s">
        <v>69</v>
      </c>
      <c r="F749" s="65"/>
      <c r="G749" s="35" t="str">
        <f>IFERROR(VLOOKUP(B749,Listor!$A$6:$G$62,7,FALSE),"")</f>
        <v/>
      </c>
      <c r="H749" s="35" t="str">
        <f>IFERROR(VLOOKUP(B749,Listor!$H$6:$I$24,2,FALSE),"")</f>
        <v/>
      </c>
      <c r="I749" s="35" t="str">
        <f t="shared" si="14"/>
        <v/>
      </c>
      <c r="J749" s="35" t="str">
        <f t="array" ref="J749">IFERROR(INDEX(Listor!$M$6:$M$17,MATCH(Listor!J749&amp;Fossila!E749,Listor!$K$6:$K$17&amp;Listor!$L$6:$L$17,0)),"")</f>
        <v/>
      </c>
      <c r="K749" s="69"/>
    </row>
    <row r="750" spans="2:11" x14ac:dyDescent="0.25">
      <c r="B750" s="68" t="s">
        <v>68</v>
      </c>
      <c r="C750" s="80" t="str">
        <f>IFERROR(VLOOKUP(B750,Listor!$A$6:$B$62,2,FALSE),"")</f>
        <v/>
      </c>
      <c r="D750" s="80" t="str">
        <f>IFERROR(VLOOKUP(B750,Listor!$A$6:$C$62,3,FALSE),"")</f>
        <v/>
      </c>
      <c r="E750" s="64" t="s">
        <v>69</v>
      </c>
      <c r="F750" s="65"/>
      <c r="G750" s="35" t="str">
        <f>IFERROR(VLOOKUP(B750,Listor!$A$6:$G$62,7,FALSE),"")</f>
        <v/>
      </c>
      <c r="H750" s="35" t="str">
        <f>IFERROR(VLOOKUP(B750,Listor!$H$6:$I$24,2,FALSE),"")</f>
        <v/>
      </c>
      <c r="I750" s="35" t="str">
        <f t="shared" si="14"/>
        <v/>
      </c>
      <c r="J750" s="35" t="str">
        <f t="array" ref="J750">IFERROR(INDEX(Listor!$M$6:$M$17,MATCH(Listor!J750&amp;Fossila!E750,Listor!$K$6:$K$17&amp;Listor!$L$6:$L$17,0)),"")</f>
        <v/>
      </c>
      <c r="K750" s="69"/>
    </row>
    <row r="751" spans="2:11" x14ac:dyDescent="0.25">
      <c r="B751" s="68" t="s">
        <v>68</v>
      </c>
      <c r="C751" s="80" t="str">
        <f>IFERROR(VLOOKUP(B751,Listor!$A$6:$B$62,2,FALSE),"")</f>
        <v/>
      </c>
      <c r="D751" s="80" t="str">
        <f>IFERROR(VLOOKUP(B751,Listor!$A$6:$C$62,3,FALSE),"")</f>
        <v/>
      </c>
      <c r="E751" s="64" t="s">
        <v>69</v>
      </c>
      <c r="F751" s="65"/>
      <c r="G751" s="35" t="str">
        <f>IFERROR(VLOOKUP(B751,Listor!$A$6:$G$62,7,FALSE),"")</f>
        <v/>
      </c>
      <c r="H751" s="35" t="str">
        <f>IFERROR(VLOOKUP(B751,Listor!$H$6:$I$24,2,FALSE),"")</f>
        <v/>
      </c>
      <c r="I751" s="35" t="str">
        <f t="shared" si="14"/>
        <v/>
      </c>
      <c r="J751" s="35" t="str">
        <f t="array" ref="J751">IFERROR(INDEX(Listor!$M$6:$M$17,MATCH(Listor!J751&amp;Fossila!E751,Listor!$K$6:$K$17&amp;Listor!$L$6:$L$17,0)),"")</f>
        <v/>
      </c>
      <c r="K751" s="69"/>
    </row>
    <row r="752" spans="2:11" x14ac:dyDescent="0.25">
      <c r="B752" s="68" t="s">
        <v>68</v>
      </c>
      <c r="C752" s="80" t="str">
        <f>IFERROR(VLOOKUP(B752,Listor!$A$6:$B$62,2,FALSE),"")</f>
        <v/>
      </c>
      <c r="D752" s="80" t="str">
        <f>IFERROR(VLOOKUP(B752,Listor!$A$6:$C$62,3,FALSE),"")</f>
        <v/>
      </c>
      <c r="E752" s="64" t="s">
        <v>69</v>
      </c>
      <c r="F752" s="65"/>
      <c r="G752" s="35" t="str">
        <f>IFERROR(VLOOKUP(B752,Listor!$A$6:$G$62,7,FALSE),"")</f>
        <v/>
      </c>
      <c r="H752" s="35" t="str">
        <f>IFERROR(VLOOKUP(B752,Listor!$H$6:$I$24,2,FALSE),"")</f>
        <v/>
      </c>
      <c r="I752" s="35" t="str">
        <f t="shared" si="14"/>
        <v/>
      </c>
      <c r="J752" s="35" t="str">
        <f t="array" ref="J752">IFERROR(INDEX(Listor!$M$6:$M$17,MATCH(Listor!J752&amp;Fossila!E752,Listor!$K$6:$K$17&amp;Listor!$L$6:$L$17,0)),"")</f>
        <v/>
      </c>
      <c r="K752" s="69"/>
    </row>
    <row r="753" spans="2:11" x14ac:dyDescent="0.25">
      <c r="B753" s="68" t="s">
        <v>68</v>
      </c>
      <c r="C753" s="80" t="str">
        <f>IFERROR(VLOOKUP(B753,Listor!$A$6:$B$62,2,FALSE),"")</f>
        <v/>
      </c>
      <c r="D753" s="80" t="str">
        <f>IFERROR(VLOOKUP(B753,Listor!$A$6:$C$62,3,FALSE),"")</f>
        <v/>
      </c>
      <c r="E753" s="64" t="s">
        <v>69</v>
      </c>
      <c r="F753" s="65"/>
      <c r="G753" s="35" t="str">
        <f>IFERROR(VLOOKUP(B753,Listor!$A$6:$G$62,7,FALSE),"")</f>
        <v/>
      </c>
      <c r="H753" s="35" t="str">
        <f>IFERROR(VLOOKUP(B753,Listor!$H$6:$I$24,2,FALSE),"")</f>
        <v/>
      </c>
      <c r="I753" s="35" t="str">
        <f t="shared" si="14"/>
        <v/>
      </c>
      <c r="J753" s="35" t="str">
        <f t="array" ref="J753">IFERROR(INDEX(Listor!$M$6:$M$17,MATCH(Listor!J753&amp;Fossila!E753,Listor!$K$6:$K$17&amp;Listor!$L$6:$L$17,0)),"")</f>
        <v/>
      </c>
      <c r="K753" s="69"/>
    </row>
    <row r="754" spans="2:11" x14ac:dyDescent="0.25">
      <c r="B754" s="68" t="s">
        <v>68</v>
      </c>
      <c r="C754" s="80" t="str">
        <f>IFERROR(VLOOKUP(B754,Listor!$A$6:$B$62,2,FALSE),"")</f>
        <v/>
      </c>
      <c r="D754" s="80" t="str">
        <f>IFERROR(VLOOKUP(B754,Listor!$A$6:$C$62,3,FALSE),"")</f>
        <v/>
      </c>
      <c r="E754" s="64" t="s">
        <v>69</v>
      </c>
      <c r="F754" s="65"/>
      <c r="G754" s="35" t="str">
        <f>IFERROR(VLOOKUP(B754,Listor!$A$6:$G$62,7,FALSE),"")</f>
        <v/>
      </c>
      <c r="H754" s="35" t="str">
        <f>IFERROR(VLOOKUP(B754,Listor!$H$6:$I$24,2,FALSE),"")</f>
        <v/>
      </c>
      <c r="I754" s="35" t="str">
        <f t="shared" si="14"/>
        <v/>
      </c>
      <c r="J754" s="35" t="str">
        <f t="array" ref="J754">IFERROR(INDEX(Listor!$M$6:$M$17,MATCH(Listor!J754&amp;Fossila!E754,Listor!$K$6:$K$17&amp;Listor!$L$6:$L$17,0)),"")</f>
        <v/>
      </c>
      <c r="K754" s="69"/>
    </row>
    <row r="755" spans="2:11" x14ac:dyDescent="0.25">
      <c r="B755" s="68" t="s">
        <v>68</v>
      </c>
      <c r="C755" s="80" t="str">
        <f>IFERROR(VLOOKUP(B755,Listor!$A$6:$B$62,2,FALSE),"")</f>
        <v/>
      </c>
      <c r="D755" s="80" t="str">
        <f>IFERROR(VLOOKUP(B755,Listor!$A$6:$C$62,3,FALSE),"")</f>
        <v/>
      </c>
      <c r="E755" s="64" t="s">
        <v>69</v>
      </c>
      <c r="F755" s="65"/>
      <c r="G755" s="35" t="str">
        <f>IFERROR(VLOOKUP(B755,Listor!$A$6:$G$62,7,FALSE),"")</f>
        <v/>
      </c>
      <c r="H755" s="35" t="str">
        <f>IFERROR(VLOOKUP(B755,Listor!$H$6:$I$24,2,FALSE),"")</f>
        <v/>
      </c>
      <c r="I755" s="35" t="str">
        <f t="shared" si="14"/>
        <v/>
      </c>
      <c r="J755" s="35" t="str">
        <f t="array" ref="J755">IFERROR(INDEX(Listor!$M$6:$M$17,MATCH(Listor!J755&amp;Fossila!E755,Listor!$K$6:$K$17&amp;Listor!$L$6:$L$17,0)),"")</f>
        <v/>
      </c>
      <c r="K755" s="69"/>
    </row>
    <row r="756" spans="2:11" x14ac:dyDescent="0.25">
      <c r="B756" s="68" t="s">
        <v>68</v>
      </c>
      <c r="C756" s="80" t="str">
        <f>IFERROR(VLOOKUP(B756,Listor!$A$6:$B$62,2,FALSE),"")</f>
        <v/>
      </c>
      <c r="D756" s="80" t="str">
        <f>IFERROR(VLOOKUP(B756,Listor!$A$6:$C$62,3,FALSE),"")</f>
        <v/>
      </c>
      <c r="E756" s="64" t="s">
        <v>69</v>
      </c>
      <c r="F756" s="65"/>
      <c r="G756" s="35" t="str">
        <f>IFERROR(VLOOKUP(B756,Listor!$A$6:$G$62,7,FALSE),"")</f>
        <v/>
      </c>
      <c r="H756" s="35" t="str">
        <f>IFERROR(VLOOKUP(B756,Listor!$H$6:$I$24,2,FALSE),"")</f>
        <v/>
      </c>
      <c r="I756" s="35" t="str">
        <f t="shared" si="14"/>
        <v/>
      </c>
      <c r="J756" s="35" t="str">
        <f t="array" ref="J756">IFERROR(INDEX(Listor!$M$6:$M$17,MATCH(Listor!J756&amp;Fossila!E756,Listor!$K$6:$K$17&amp;Listor!$L$6:$L$17,0)),"")</f>
        <v/>
      </c>
      <c r="K756" s="69"/>
    </row>
    <row r="757" spans="2:11" x14ac:dyDescent="0.25">
      <c r="B757" s="68" t="s">
        <v>68</v>
      </c>
      <c r="C757" s="80" t="str">
        <f>IFERROR(VLOOKUP(B757,Listor!$A$6:$B$62,2,FALSE),"")</f>
        <v/>
      </c>
      <c r="D757" s="80" t="str">
        <f>IFERROR(VLOOKUP(B757,Listor!$A$6:$C$62,3,FALSE),"")</f>
        <v/>
      </c>
      <c r="E757" s="64" t="s">
        <v>69</v>
      </c>
      <c r="F757" s="65"/>
      <c r="G757" s="35" t="str">
        <f>IFERROR(VLOOKUP(B757,Listor!$A$6:$G$62,7,FALSE),"")</f>
        <v/>
      </c>
      <c r="H757" s="35" t="str">
        <f>IFERROR(VLOOKUP(B757,Listor!$H$6:$I$24,2,FALSE),"")</f>
        <v/>
      </c>
      <c r="I757" s="35" t="str">
        <f t="shared" si="14"/>
        <v/>
      </c>
      <c r="J757" s="35" t="str">
        <f t="array" ref="J757">IFERROR(INDEX(Listor!$M$6:$M$17,MATCH(Listor!J757&amp;Fossila!E757,Listor!$K$6:$K$17&amp;Listor!$L$6:$L$17,0)),"")</f>
        <v/>
      </c>
      <c r="K757" s="69"/>
    </row>
    <row r="758" spans="2:11" x14ac:dyDescent="0.25">
      <c r="B758" s="68" t="s">
        <v>68</v>
      </c>
      <c r="C758" s="80" t="str">
        <f>IFERROR(VLOOKUP(B758,Listor!$A$6:$B$62,2,FALSE),"")</f>
        <v/>
      </c>
      <c r="D758" s="80" t="str">
        <f>IFERROR(VLOOKUP(B758,Listor!$A$6:$C$62,3,FALSE),"")</f>
        <v/>
      </c>
      <c r="E758" s="64" t="s">
        <v>69</v>
      </c>
      <c r="F758" s="65"/>
      <c r="G758" s="35" t="str">
        <f>IFERROR(VLOOKUP(B758,Listor!$A$6:$G$62,7,FALSE),"")</f>
        <v/>
      </c>
      <c r="H758" s="35" t="str">
        <f>IFERROR(VLOOKUP(B758,Listor!$H$6:$I$24,2,FALSE),"")</f>
        <v/>
      </c>
      <c r="I758" s="35" t="str">
        <f t="shared" si="14"/>
        <v/>
      </c>
      <c r="J758" s="35" t="str">
        <f t="array" ref="J758">IFERROR(INDEX(Listor!$M$6:$M$17,MATCH(Listor!J758&amp;Fossila!E758,Listor!$K$6:$K$17&amp;Listor!$L$6:$L$17,0)),"")</f>
        <v/>
      </c>
      <c r="K758" s="69"/>
    </row>
    <row r="759" spans="2:11" x14ac:dyDescent="0.25">
      <c r="B759" s="68" t="s">
        <v>68</v>
      </c>
      <c r="C759" s="80" t="str">
        <f>IFERROR(VLOOKUP(B759,Listor!$A$6:$B$62,2,FALSE),"")</f>
        <v/>
      </c>
      <c r="D759" s="80" t="str">
        <f>IFERROR(VLOOKUP(B759,Listor!$A$6:$C$62,3,FALSE),"")</f>
        <v/>
      </c>
      <c r="E759" s="64" t="s">
        <v>69</v>
      </c>
      <c r="F759" s="65"/>
      <c r="G759" s="35" t="str">
        <f>IFERROR(VLOOKUP(B759,Listor!$A$6:$G$62,7,FALSE),"")</f>
        <v/>
      </c>
      <c r="H759" s="35" t="str">
        <f>IFERROR(VLOOKUP(B759,Listor!$H$6:$I$24,2,FALSE),"")</f>
        <v/>
      </c>
      <c r="I759" s="35" t="str">
        <f t="shared" si="14"/>
        <v/>
      </c>
      <c r="J759" s="35" t="str">
        <f t="array" ref="J759">IFERROR(INDEX(Listor!$M$6:$M$17,MATCH(Listor!J759&amp;Fossila!E759,Listor!$K$6:$K$17&amp;Listor!$L$6:$L$17,0)),"")</f>
        <v/>
      </c>
      <c r="K759" s="69"/>
    </row>
    <row r="760" spans="2:11" x14ac:dyDescent="0.25">
      <c r="B760" s="68" t="s">
        <v>68</v>
      </c>
      <c r="C760" s="80" t="str">
        <f>IFERROR(VLOOKUP(B760,Listor!$A$6:$B$62,2,FALSE),"")</f>
        <v/>
      </c>
      <c r="D760" s="80" t="str">
        <f>IFERROR(VLOOKUP(B760,Listor!$A$6:$C$62,3,FALSE),"")</f>
        <v/>
      </c>
      <c r="E760" s="64" t="s">
        <v>69</v>
      </c>
      <c r="F760" s="65"/>
      <c r="G760" s="35" t="str">
        <f>IFERROR(VLOOKUP(B760,Listor!$A$6:$G$62,7,FALSE),"")</f>
        <v/>
      </c>
      <c r="H760" s="35" t="str">
        <f>IFERROR(VLOOKUP(B760,Listor!$H$6:$I$24,2,FALSE),"")</f>
        <v/>
      </c>
      <c r="I760" s="35" t="str">
        <f t="shared" si="14"/>
        <v/>
      </c>
      <c r="J760" s="35" t="str">
        <f t="array" ref="J760">IFERROR(INDEX(Listor!$M$6:$M$17,MATCH(Listor!J760&amp;Fossila!E760,Listor!$K$6:$K$17&amp;Listor!$L$6:$L$17,0)),"")</f>
        <v/>
      </c>
      <c r="K760" s="69"/>
    </row>
    <row r="761" spans="2:11" x14ac:dyDescent="0.25">
      <c r="B761" s="68" t="s">
        <v>68</v>
      </c>
      <c r="C761" s="80" t="str">
        <f>IFERROR(VLOOKUP(B761,Listor!$A$6:$B$62,2,FALSE),"")</f>
        <v/>
      </c>
      <c r="D761" s="80" t="str">
        <f>IFERROR(VLOOKUP(B761,Listor!$A$6:$C$62,3,FALSE),"")</f>
        <v/>
      </c>
      <c r="E761" s="64" t="s">
        <v>69</v>
      </c>
      <c r="F761" s="65"/>
      <c r="G761" s="35" t="str">
        <f>IFERROR(VLOOKUP(B761,Listor!$A$6:$G$62,7,FALSE),"")</f>
        <v/>
      </c>
      <c r="H761" s="35" t="str">
        <f>IFERROR(VLOOKUP(B761,Listor!$H$6:$I$24,2,FALSE),"")</f>
        <v/>
      </c>
      <c r="I761" s="35" t="str">
        <f t="shared" si="14"/>
        <v/>
      </c>
      <c r="J761" s="35" t="str">
        <f t="array" ref="J761">IFERROR(INDEX(Listor!$M$6:$M$17,MATCH(Listor!J761&amp;Fossila!E761,Listor!$K$6:$K$17&amp;Listor!$L$6:$L$17,0)),"")</f>
        <v/>
      </c>
      <c r="K761" s="69"/>
    </row>
    <row r="762" spans="2:11" x14ac:dyDescent="0.25">
      <c r="B762" s="68" t="s">
        <v>68</v>
      </c>
      <c r="C762" s="80" t="str">
        <f>IFERROR(VLOOKUP(B762,Listor!$A$6:$B$62,2,FALSE),"")</f>
        <v/>
      </c>
      <c r="D762" s="80" t="str">
        <f>IFERROR(VLOOKUP(B762,Listor!$A$6:$C$62,3,FALSE),"")</f>
        <v/>
      </c>
      <c r="E762" s="64" t="s">
        <v>69</v>
      </c>
      <c r="F762" s="65"/>
      <c r="G762" s="35" t="str">
        <f>IFERROR(VLOOKUP(B762,Listor!$A$6:$G$62,7,FALSE),"")</f>
        <v/>
      </c>
      <c r="H762" s="35" t="str">
        <f>IFERROR(VLOOKUP(B762,Listor!$H$6:$I$24,2,FALSE),"")</f>
        <v/>
      </c>
      <c r="I762" s="35" t="str">
        <f t="shared" si="14"/>
        <v/>
      </c>
      <c r="J762" s="35" t="str">
        <f t="array" ref="J762">IFERROR(INDEX(Listor!$M$6:$M$17,MATCH(Listor!J762&amp;Fossila!E762,Listor!$K$6:$K$17&amp;Listor!$L$6:$L$17,0)),"")</f>
        <v/>
      </c>
      <c r="K762" s="69"/>
    </row>
    <row r="763" spans="2:11" x14ac:dyDescent="0.25">
      <c r="B763" s="68" t="s">
        <v>68</v>
      </c>
      <c r="C763" s="80" t="str">
        <f>IFERROR(VLOOKUP(B763,Listor!$A$6:$B$62,2,FALSE),"")</f>
        <v/>
      </c>
      <c r="D763" s="80" t="str">
        <f>IFERROR(VLOOKUP(B763,Listor!$A$6:$C$62,3,FALSE),"")</f>
        <v/>
      </c>
      <c r="E763" s="64" t="s">
        <v>69</v>
      </c>
      <c r="F763" s="65"/>
      <c r="G763" s="35" t="str">
        <f>IFERROR(VLOOKUP(B763,Listor!$A$6:$G$62,7,FALSE),"")</f>
        <v/>
      </c>
      <c r="H763" s="35" t="str">
        <f>IFERROR(VLOOKUP(B763,Listor!$H$6:$I$24,2,FALSE),"")</f>
        <v/>
      </c>
      <c r="I763" s="35" t="str">
        <f t="shared" si="14"/>
        <v/>
      </c>
      <c r="J763" s="35" t="str">
        <f t="array" ref="J763">IFERROR(INDEX(Listor!$M$6:$M$17,MATCH(Listor!J763&amp;Fossila!E763,Listor!$K$6:$K$17&amp;Listor!$L$6:$L$17,0)),"")</f>
        <v/>
      </c>
      <c r="K763" s="69"/>
    </row>
    <row r="764" spans="2:11" x14ac:dyDescent="0.25">
      <c r="B764" s="68" t="s">
        <v>68</v>
      </c>
      <c r="C764" s="80" t="str">
        <f>IFERROR(VLOOKUP(B764,Listor!$A$6:$B$62,2,FALSE),"")</f>
        <v/>
      </c>
      <c r="D764" s="80" t="str">
        <f>IFERROR(VLOOKUP(B764,Listor!$A$6:$C$62,3,FALSE),"")</f>
        <v/>
      </c>
      <c r="E764" s="64" t="s">
        <v>69</v>
      </c>
      <c r="F764" s="65"/>
      <c r="G764" s="35" t="str">
        <f>IFERROR(VLOOKUP(B764,Listor!$A$6:$G$62,7,FALSE),"")</f>
        <v/>
      </c>
      <c r="H764" s="35" t="str">
        <f>IFERROR(VLOOKUP(B764,Listor!$H$6:$I$24,2,FALSE),"")</f>
        <v/>
      </c>
      <c r="I764" s="35" t="str">
        <f t="shared" si="14"/>
        <v/>
      </c>
      <c r="J764" s="35" t="str">
        <f t="array" ref="J764">IFERROR(INDEX(Listor!$M$6:$M$17,MATCH(Listor!J764&amp;Fossila!E764,Listor!$K$6:$K$17&amp;Listor!$L$6:$L$17,0)),"")</f>
        <v/>
      </c>
      <c r="K764" s="69"/>
    </row>
    <row r="765" spans="2:11" x14ac:dyDescent="0.25">
      <c r="B765" s="68" t="s">
        <v>68</v>
      </c>
      <c r="C765" s="80" t="str">
        <f>IFERROR(VLOOKUP(B765,Listor!$A$6:$B$62,2,FALSE),"")</f>
        <v/>
      </c>
      <c r="D765" s="80" t="str">
        <f>IFERROR(VLOOKUP(B765,Listor!$A$6:$C$62,3,FALSE),"")</f>
        <v/>
      </c>
      <c r="E765" s="64" t="s">
        <v>69</v>
      </c>
      <c r="F765" s="65"/>
      <c r="G765" s="35" t="str">
        <f>IFERROR(VLOOKUP(B765,Listor!$A$6:$G$62,7,FALSE),"")</f>
        <v/>
      </c>
      <c r="H765" s="35" t="str">
        <f>IFERROR(VLOOKUP(B765,Listor!$H$6:$I$24,2,FALSE),"")</f>
        <v/>
      </c>
      <c r="I765" s="35" t="str">
        <f t="shared" si="14"/>
        <v/>
      </c>
      <c r="J765" s="35" t="str">
        <f t="array" ref="J765">IFERROR(INDEX(Listor!$M$6:$M$17,MATCH(Listor!J765&amp;Fossila!E765,Listor!$K$6:$K$17&amp;Listor!$L$6:$L$17,0)),"")</f>
        <v/>
      </c>
      <c r="K765" s="69"/>
    </row>
    <row r="766" spans="2:11" x14ac:dyDescent="0.25">
      <c r="B766" s="68" t="s">
        <v>68</v>
      </c>
      <c r="C766" s="80" t="str">
        <f>IFERROR(VLOOKUP(B766,Listor!$A$6:$B$62,2,FALSE),"")</f>
        <v/>
      </c>
      <c r="D766" s="80" t="str">
        <f>IFERROR(VLOOKUP(B766,Listor!$A$6:$C$62,3,FALSE),"")</f>
        <v/>
      </c>
      <c r="E766" s="64" t="s">
        <v>69</v>
      </c>
      <c r="F766" s="65"/>
      <c r="G766" s="35" t="str">
        <f>IFERROR(VLOOKUP(B766,Listor!$A$6:$G$62,7,FALSE),"")</f>
        <v/>
      </c>
      <c r="H766" s="35" t="str">
        <f>IFERROR(VLOOKUP(B766,Listor!$H$6:$I$24,2,FALSE),"")</f>
        <v/>
      </c>
      <c r="I766" s="35" t="str">
        <f t="shared" si="14"/>
        <v/>
      </c>
      <c r="J766" s="35" t="str">
        <f t="array" ref="J766">IFERROR(INDEX(Listor!$M$6:$M$17,MATCH(Listor!J766&amp;Fossila!E766,Listor!$K$6:$K$17&amp;Listor!$L$6:$L$17,0)),"")</f>
        <v/>
      </c>
      <c r="K766" s="69"/>
    </row>
    <row r="767" spans="2:11" x14ac:dyDescent="0.25">
      <c r="B767" s="68" t="s">
        <v>68</v>
      </c>
      <c r="C767" s="80" t="str">
        <f>IFERROR(VLOOKUP(B767,Listor!$A$6:$B$62,2,FALSE),"")</f>
        <v/>
      </c>
      <c r="D767" s="80" t="str">
        <f>IFERROR(VLOOKUP(B767,Listor!$A$6:$C$62,3,FALSE),"")</f>
        <v/>
      </c>
      <c r="E767" s="64" t="s">
        <v>69</v>
      </c>
      <c r="F767" s="65"/>
      <c r="G767" s="35" t="str">
        <f>IFERROR(VLOOKUP(B767,Listor!$A$6:$G$62,7,FALSE),"")</f>
        <v/>
      </c>
      <c r="H767" s="35" t="str">
        <f>IFERROR(VLOOKUP(B767,Listor!$H$6:$I$24,2,FALSE),"")</f>
        <v/>
      </c>
      <c r="I767" s="35" t="str">
        <f t="shared" si="14"/>
        <v/>
      </c>
      <c r="J767" s="35" t="str">
        <f t="array" ref="J767">IFERROR(INDEX(Listor!$M$6:$M$17,MATCH(Listor!J767&amp;Fossila!E767,Listor!$K$6:$K$17&amp;Listor!$L$6:$L$17,0)),"")</f>
        <v/>
      </c>
      <c r="K767" s="69"/>
    </row>
    <row r="768" spans="2:11" x14ac:dyDescent="0.25">
      <c r="B768" s="68" t="s">
        <v>68</v>
      </c>
      <c r="C768" s="80" t="str">
        <f>IFERROR(VLOOKUP(B768,Listor!$A$6:$B$62,2,FALSE),"")</f>
        <v/>
      </c>
      <c r="D768" s="80" t="str">
        <f>IFERROR(VLOOKUP(B768,Listor!$A$6:$C$62,3,FALSE),"")</f>
        <v/>
      </c>
      <c r="E768" s="64" t="s">
        <v>69</v>
      </c>
      <c r="F768" s="65"/>
      <c r="G768" s="35" t="str">
        <f>IFERROR(VLOOKUP(B768,Listor!$A$6:$G$62,7,FALSE),"")</f>
        <v/>
      </c>
      <c r="H768" s="35" t="str">
        <f>IFERROR(VLOOKUP(B768,Listor!$H$6:$I$24,2,FALSE),"")</f>
        <v/>
      </c>
      <c r="I768" s="35" t="str">
        <f t="shared" si="14"/>
        <v/>
      </c>
      <c r="J768" s="35" t="str">
        <f t="array" ref="J768">IFERROR(INDEX(Listor!$M$6:$M$17,MATCH(Listor!J768&amp;Fossila!E768,Listor!$K$6:$K$17&amp;Listor!$L$6:$L$17,0)),"")</f>
        <v/>
      </c>
      <c r="K768" s="69"/>
    </row>
    <row r="769" spans="2:11" x14ac:dyDescent="0.25">
      <c r="B769" s="68" t="s">
        <v>68</v>
      </c>
      <c r="C769" s="80" t="str">
        <f>IFERROR(VLOOKUP(B769,Listor!$A$6:$B$62,2,FALSE),"")</f>
        <v/>
      </c>
      <c r="D769" s="80" t="str">
        <f>IFERROR(VLOOKUP(B769,Listor!$A$6:$C$62,3,FALSE),"")</f>
        <v/>
      </c>
      <c r="E769" s="64" t="s">
        <v>69</v>
      </c>
      <c r="F769" s="65"/>
      <c r="G769" s="35" t="str">
        <f>IFERROR(VLOOKUP(B769,Listor!$A$6:$G$62,7,FALSE),"")</f>
        <v/>
      </c>
      <c r="H769" s="35" t="str">
        <f>IFERROR(VLOOKUP(B769,Listor!$H$6:$I$24,2,FALSE),"")</f>
        <v/>
      </c>
      <c r="I769" s="35" t="str">
        <f t="shared" si="14"/>
        <v/>
      </c>
      <c r="J769" s="35" t="str">
        <f t="array" ref="J769">IFERROR(INDEX(Listor!$M$6:$M$17,MATCH(Listor!J769&amp;Fossila!E769,Listor!$K$6:$K$17&amp;Listor!$L$6:$L$17,0)),"")</f>
        <v/>
      </c>
      <c r="K769" s="69"/>
    </row>
    <row r="770" spans="2:11" x14ac:dyDescent="0.25">
      <c r="B770" s="68" t="s">
        <v>68</v>
      </c>
      <c r="C770" s="80" t="str">
        <f>IFERROR(VLOOKUP(B770,Listor!$A$6:$B$62,2,FALSE),"")</f>
        <v/>
      </c>
      <c r="D770" s="80" t="str">
        <f>IFERROR(VLOOKUP(B770,Listor!$A$6:$C$62,3,FALSE),"")</f>
        <v/>
      </c>
      <c r="E770" s="64" t="s">
        <v>69</v>
      </c>
      <c r="F770" s="65"/>
      <c r="G770" s="35" t="str">
        <f>IFERROR(VLOOKUP(B770,Listor!$A$6:$G$62,7,FALSE),"")</f>
        <v/>
      </c>
      <c r="H770" s="35" t="str">
        <f>IFERROR(VLOOKUP(B770,Listor!$H$6:$I$24,2,FALSE),"")</f>
        <v/>
      </c>
      <c r="I770" s="35" t="str">
        <f t="shared" si="14"/>
        <v/>
      </c>
      <c r="J770" s="35" t="str">
        <f t="array" ref="J770">IFERROR(INDEX(Listor!$M$6:$M$17,MATCH(Listor!J770&amp;Fossila!E770,Listor!$K$6:$K$17&amp;Listor!$L$6:$L$17,0)),"")</f>
        <v/>
      </c>
      <c r="K770" s="69"/>
    </row>
    <row r="771" spans="2:11" x14ac:dyDescent="0.25">
      <c r="B771" s="68" t="s">
        <v>68</v>
      </c>
      <c r="C771" s="80" t="str">
        <f>IFERROR(VLOOKUP(B771,Listor!$A$6:$B$62,2,FALSE),"")</f>
        <v/>
      </c>
      <c r="D771" s="80" t="str">
        <f>IFERROR(VLOOKUP(B771,Listor!$A$6:$C$62,3,FALSE),"")</f>
        <v/>
      </c>
      <c r="E771" s="64" t="s">
        <v>69</v>
      </c>
      <c r="F771" s="65"/>
      <c r="G771" s="35" t="str">
        <f>IFERROR(VLOOKUP(B771,Listor!$A$6:$G$62,7,FALSE),"")</f>
        <v/>
      </c>
      <c r="H771" s="35" t="str">
        <f>IFERROR(VLOOKUP(B771,Listor!$H$6:$I$24,2,FALSE),"")</f>
        <v/>
      </c>
      <c r="I771" s="35" t="str">
        <f t="shared" si="14"/>
        <v/>
      </c>
      <c r="J771" s="35" t="str">
        <f t="array" ref="J771">IFERROR(INDEX(Listor!$M$6:$M$17,MATCH(Listor!J771&amp;Fossila!E771,Listor!$K$6:$K$17&amp;Listor!$L$6:$L$17,0)),"")</f>
        <v/>
      </c>
      <c r="K771" s="69"/>
    </row>
    <row r="772" spans="2:11" x14ac:dyDescent="0.25">
      <c r="B772" s="68" t="s">
        <v>68</v>
      </c>
      <c r="C772" s="80" t="str">
        <f>IFERROR(VLOOKUP(B772,Listor!$A$6:$B$62,2,FALSE),"")</f>
        <v/>
      </c>
      <c r="D772" s="80" t="str">
        <f>IFERROR(VLOOKUP(B772,Listor!$A$6:$C$62,3,FALSE),"")</f>
        <v/>
      </c>
      <c r="E772" s="64" t="s">
        <v>69</v>
      </c>
      <c r="F772" s="65"/>
      <c r="G772" s="35" t="str">
        <f>IFERROR(VLOOKUP(B772,Listor!$A$6:$G$62,7,FALSE),"")</f>
        <v/>
      </c>
      <c r="H772" s="35" t="str">
        <f>IFERROR(VLOOKUP(B772,Listor!$H$6:$I$24,2,FALSE),"")</f>
        <v/>
      </c>
      <c r="I772" s="35" t="str">
        <f t="shared" si="14"/>
        <v/>
      </c>
      <c r="J772" s="35" t="str">
        <f t="array" ref="J772">IFERROR(INDEX(Listor!$M$6:$M$17,MATCH(Listor!J772&amp;Fossila!E772,Listor!$K$6:$K$17&amp;Listor!$L$6:$L$17,0)),"")</f>
        <v/>
      </c>
      <c r="K772" s="69"/>
    </row>
    <row r="773" spans="2:11" x14ac:dyDescent="0.25">
      <c r="B773" s="68" t="s">
        <v>68</v>
      </c>
      <c r="C773" s="80" t="str">
        <f>IFERROR(VLOOKUP(B773,Listor!$A$6:$B$62,2,FALSE),"")</f>
        <v/>
      </c>
      <c r="D773" s="80" t="str">
        <f>IFERROR(VLOOKUP(B773,Listor!$A$6:$C$62,3,FALSE),"")</f>
        <v/>
      </c>
      <c r="E773" s="64" t="s">
        <v>69</v>
      </c>
      <c r="F773" s="65"/>
      <c r="G773" s="35" t="str">
        <f>IFERROR(VLOOKUP(B773,Listor!$A$6:$G$62,7,FALSE),"")</f>
        <v/>
      </c>
      <c r="H773" s="35" t="str">
        <f>IFERROR(VLOOKUP(B773,Listor!$H$6:$I$24,2,FALSE),"")</f>
        <v/>
      </c>
      <c r="I773" s="35" t="str">
        <f t="shared" si="14"/>
        <v/>
      </c>
      <c r="J773" s="35" t="str">
        <f t="array" ref="J773">IFERROR(INDEX(Listor!$M$6:$M$17,MATCH(Listor!J773&amp;Fossila!E773,Listor!$K$6:$K$17&amp;Listor!$L$6:$L$17,0)),"")</f>
        <v/>
      </c>
      <c r="K773" s="69"/>
    </row>
    <row r="774" spans="2:11" x14ac:dyDescent="0.25">
      <c r="B774" s="68" t="s">
        <v>68</v>
      </c>
      <c r="C774" s="80" t="str">
        <f>IFERROR(VLOOKUP(B774,Listor!$A$6:$B$62,2,FALSE),"")</f>
        <v/>
      </c>
      <c r="D774" s="80" t="str">
        <f>IFERROR(VLOOKUP(B774,Listor!$A$6:$C$62,3,FALSE),"")</f>
        <v/>
      </c>
      <c r="E774" s="64" t="s">
        <v>69</v>
      </c>
      <c r="F774" s="65"/>
      <c r="G774" s="35" t="str">
        <f>IFERROR(VLOOKUP(B774,Listor!$A$6:$G$62,7,FALSE),"")</f>
        <v/>
      </c>
      <c r="H774" s="35" t="str">
        <f>IFERROR(VLOOKUP(B774,Listor!$H$6:$I$24,2,FALSE),"")</f>
        <v/>
      </c>
      <c r="I774" s="35" t="str">
        <f t="shared" si="14"/>
        <v/>
      </c>
      <c r="J774" s="35" t="str">
        <f t="array" ref="J774">IFERROR(INDEX(Listor!$M$6:$M$17,MATCH(Listor!J774&amp;Fossila!E774,Listor!$K$6:$K$17&amp;Listor!$L$6:$L$17,0)),"")</f>
        <v/>
      </c>
      <c r="K774" s="69"/>
    </row>
    <row r="775" spans="2:11" x14ac:dyDescent="0.25">
      <c r="B775" s="68" t="s">
        <v>68</v>
      </c>
      <c r="C775" s="80" t="str">
        <f>IFERROR(VLOOKUP(B775,Listor!$A$6:$B$62,2,FALSE),"")</f>
        <v/>
      </c>
      <c r="D775" s="80" t="str">
        <f>IFERROR(VLOOKUP(B775,Listor!$A$6:$C$62,3,FALSE),"")</f>
        <v/>
      </c>
      <c r="E775" s="64" t="s">
        <v>69</v>
      </c>
      <c r="F775" s="65"/>
      <c r="G775" s="35" t="str">
        <f>IFERROR(VLOOKUP(B775,Listor!$A$6:$G$62,7,FALSE),"")</f>
        <v/>
      </c>
      <c r="H775" s="35" t="str">
        <f>IFERROR(VLOOKUP(B775,Listor!$H$6:$I$24,2,FALSE),"")</f>
        <v/>
      </c>
      <c r="I775" s="35" t="str">
        <f t="shared" si="14"/>
        <v/>
      </c>
      <c r="J775" s="35" t="str">
        <f t="array" ref="J775">IFERROR(INDEX(Listor!$M$6:$M$17,MATCH(Listor!J775&amp;Fossila!E775,Listor!$K$6:$K$17&amp;Listor!$L$6:$L$17,0)),"")</f>
        <v/>
      </c>
      <c r="K775" s="69"/>
    </row>
    <row r="776" spans="2:11" x14ac:dyDescent="0.25">
      <c r="B776" s="68" t="s">
        <v>68</v>
      </c>
      <c r="C776" s="80" t="str">
        <f>IFERROR(VLOOKUP(B776,Listor!$A$6:$B$62,2,FALSE),"")</f>
        <v/>
      </c>
      <c r="D776" s="80" t="str">
        <f>IFERROR(VLOOKUP(B776,Listor!$A$6:$C$62,3,FALSE),"")</f>
        <v/>
      </c>
      <c r="E776" s="64" t="s">
        <v>69</v>
      </c>
      <c r="F776" s="65"/>
      <c r="G776" s="35" t="str">
        <f>IFERROR(VLOOKUP(B776,Listor!$A$6:$G$62,7,FALSE),"")</f>
        <v/>
      </c>
      <c r="H776" s="35" t="str">
        <f>IFERROR(VLOOKUP(B776,Listor!$H$6:$I$24,2,FALSE),"")</f>
        <v/>
      </c>
      <c r="I776" s="35" t="str">
        <f t="shared" si="14"/>
        <v/>
      </c>
      <c r="J776" s="35" t="str">
        <f t="array" ref="J776">IFERROR(INDEX(Listor!$M$6:$M$17,MATCH(Listor!J776&amp;Fossila!E776,Listor!$K$6:$K$17&amp;Listor!$L$6:$L$17,0)),"")</f>
        <v/>
      </c>
      <c r="K776" s="69"/>
    </row>
    <row r="777" spans="2:11" x14ac:dyDescent="0.25">
      <c r="B777" s="68" t="s">
        <v>68</v>
      </c>
      <c r="C777" s="80" t="str">
        <f>IFERROR(VLOOKUP(B777,Listor!$A$6:$B$62,2,FALSE),"")</f>
        <v/>
      </c>
      <c r="D777" s="80" t="str">
        <f>IFERROR(VLOOKUP(B777,Listor!$A$6:$C$62,3,FALSE),"")</f>
        <v/>
      </c>
      <c r="E777" s="64" t="s">
        <v>69</v>
      </c>
      <c r="F777" s="65"/>
      <c r="G777" s="35" t="str">
        <f>IFERROR(VLOOKUP(B777,Listor!$A$6:$G$62,7,FALSE),"")</f>
        <v/>
      </c>
      <c r="H777" s="35" t="str">
        <f>IFERROR(VLOOKUP(B777,Listor!$H$6:$I$24,2,FALSE),"")</f>
        <v/>
      </c>
      <c r="I777" s="35" t="str">
        <f t="shared" si="14"/>
        <v/>
      </c>
      <c r="J777" s="35" t="str">
        <f t="array" ref="J777">IFERROR(INDEX(Listor!$M$6:$M$17,MATCH(Listor!J777&amp;Fossila!E777,Listor!$K$6:$K$17&amp;Listor!$L$6:$L$17,0)),"")</f>
        <v/>
      </c>
      <c r="K777" s="69"/>
    </row>
    <row r="778" spans="2:11" x14ac:dyDescent="0.25">
      <c r="B778" s="68" t="s">
        <v>68</v>
      </c>
      <c r="C778" s="80" t="str">
        <f>IFERROR(VLOOKUP(B778,Listor!$A$6:$B$62,2,FALSE),"")</f>
        <v/>
      </c>
      <c r="D778" s="80" t="str">
        <f>IFERROR(VLOOKUP(B778,Listor!$A$6:$C$62,3,FALSE),"")</f>
        <v/>
      </c>
      <c r="E778" s="64" t="s">
        <v>69</v>
      </c>
      <c r="F778" s="65"/>
      <c r="G778" s="35" t="str">
        <f>IFERROR(VLOOKUP(B778,Listor!$A$6:$G$62,7,FALSE),"")</f>
        <v/>
      </c>
      <c r="H778" s="35" t="str">
        <f>IFERROR(VLOOKUP(B778,Listor!$H$6:$I$24,2,FALSE),"")</f>
        <v/>
      </c>
      <c r="I778" s="35" t="str">
        <f t="shared" si="14"/>
        <v/>
      </c>
      <c r="J778" s="35" t="str">
        <f t="array" ref="J778">IFERROR(INDEX(Listor!$M$6:$M$17,MATCH(Listor!J778&amp;Fossila!E778,Listor!$K$6:$K$17&amp;Listor!$L$6:$L$17,0)),"")</f>
        <v/>
      </c>
      <c r="K778" s="69"/>
    </row>
    <row r="779" spans="2:11" x14ac:dyDescent="0.25">
      <c r="B779" s="68" t="s">
        <v>68</v>
      </c>
      <c r="C779" s="80" t="str">
        <f>IFERROR(VLOOKUP(B779,Listor!$A$6:$B$62,2,FALSE),"")</f>
        <v/>
      </c>
      <c r="D779" s="80" t="str">
        <f>IFERROR(VLOOKUP(B779,Listor!$A$6:$C$62,3,FALSE),"")</f>
        <v/>
      </c>
      <c r="E779" s="64" t="s">
        <v>69</v>
      </c>
      <c r="F779" s="65"/>
      <c r="G779" s="35" t="str">
        <f>IFERROR(VLOOKUP(B779,Listor!$A$6:$G$62,7,FALSE),"")</f>
        <v/>
      </c>
      <c r="H779" s="35" t="str">
        <f>IFERROR(VLOOKUP(B779,Listor!$H$6:$I$24,2,FALSE),"")</f>
        <v/>
      </c>
      <c r="I779" s="35" t="str">
        <f t="shared" si="14"/>
        <v/>
      </c>
      <c r="J779" s="35" t="str">
        <f t="array" ref="J779">IFERROR(INDEX(Listor!$M$6:$M$17,MATCH(Listor!J779&amp;Fossila!E779,Listor!$K$6:$K$17&amp;Listor!$L$6:$L$17,0)),"")</f>
        <v/>
      </c>
      <c r="K779" s="69"/>
    </row>
    <row r="780" spans="2:11" x14ac:dyDescent="0.25">
      <c r="B780" s="68" t="s">
        <v>68</v>
      </c>
      <c r="C780" s="80" t="str">
        <f>IFERROR(VLOOKUP(B780,Listor!$A$6:$B$62,2,FALSE),"")</f>
        <v/>
      </c>
      <c r="D780" s="80" t="str">
        <f>IFERROR(VLOOKUP(B780,Listor!$A$6:$C$62,3,FALSE),"")</f>
        <v/>
      </c>
      <c r="E780" s="64" t="s">
        <v>69</v>
      </c>
      <c r="F780" s="65"/>
      <c r="G780" s="35" t="str">
        <f>IFERROR(VLOOKUP(B780,Listor!$A$6:$G$62,7,FALSE),"")</f>
        <v/>
      </c>
      <c r="H780" s="35" t="str">
        <f>IFERROR(VLOOKUP(B780,Listor!$H$6:$I$24,2,FALSE),"")</f>
        <v/>
      </c>
      <c r="I780" s="35" t="str">
        <f t="shared" si="14"/>
        <v/>
      </c>
      <c r="J780" s="35" t="str">
        <f t="array" ref="J780">IFERROR(INDEX(Listor!$M$6:$M$17,MATCH(Listor!J780&amp;Fossila!E780,Listor!$K$6:$K$17&amp;Listor!$L$6:$L$17,0)),"")</f>
        <v/>
      </c>
      <c r="K780" s="69"/>
    </row>
    <row r="781" spans="2:11" x14ac:dyDescent="0.25">
      <c r="B781" s="68" t="s">
        <v>68</v>
      </c>
      <c r="C781" s="80" t="str">
        <f>IFERROR(VLOOKUP(B781,Listor!$A$6:$B$62,2,FALSE),"")</f>
        <v/>
      </c>
      <c r="D781" s="80" t="str">
        <f>IFERROR(VLOOKUP(B781,Listor!$A$6:$C$62,3,FALSE),"")</f>
        <v/>
      </c>
      <c r="E781" s="64" t="s">
        <v>69</v>
      </c>
      <c r="F781" s="65"/>
      <c r="G781" s="35" t="str">
        <f>IFERROR(VLOOKUP(B781,Listor!$A$6:$G$62,7,FALSE),"")</f>
        <v/>
      </c>
      <c r="H781" s="35" t="str">
        <f>IFERROR(VLOOKUP(B781,Listor!$H$6:$I$24,2,FALSE),"")</f>
        <v/>
      </c>
      <c r="I781" s="35" t="str">
        <f t="shared" ref="I781:I844" si="15">IFERROR(H781*F781,"")</f>
        <v/>
      </c>
      <c r="J781" s="35" t="str">
        <f t="array" ref="J781">IFERROR(INDEX(Listor!$M$6:$M$17,MATCH(Listor!J781&amp;Fossila!E781,Listor!$K$6:$K$17&amp;Listor!$L$6:$L$17,0)),"")</f>
        <v/>
      </c>
      <c r="K781" s="69"/>
    </row>
    <row r="782" spans="2:11" x14ac:dyDescent="0.25">
      <c r="B782" s="68" t="s">
        <v>68</v>
      </c>
      <c r="C782" s="80" t="str">
        <f>IFERROR(VLOOKUP(B782,Listor!$A$6:$B$62,2,FALSE),"")</f>
        <v/>
      </c>
      <c r="D782" s="80" t="str">
        <f>IFERROR(VLOOKUP(B782,Listor!$A$6:$C$62,3,FALSE),"")</f>
        <v/>
      </c>
      <c r="E782" s="64" t="s">
        <v>69</v>
      </c>
      <c r="F782" s="65"/>
      <c r="G782" s="35" t="str">
        <f>IFERROR(VLOOKUP(B782,Listor!$A$6:$G$62,7,FALSE),"")</f>
        <v/>
      </c>
      <c r="H782" s="35" t="str">
        <f>IFERROR(VLOOKUP(B782,Listor!$H$6:$I$24,2,FALSE),"")</f>
        <v/>
      </c>
      <c r="I782" s="35" t="str">
        <f t="shared" si="15"/>
        <v/>
      </c>
      <c r="J782" s="35" t="str">
        <f t="array" ref="J782">IFERROR(INDEX(Listor!$M$6:$M$17,MATCH(Listor!J782&amp;Fossila!E782,Listor!$K$6:$K$17&amp;Listor!$L$6:$L$17,0)),"")</f>
        <v/>
      </c>
      <c r="K782" s="69"/>
    </row>
    <row r="783" spans="2:11" x14ac:dyDescent="0.25">
      <c r="B783" s="68" t="s">
        <v>68</v>
      </c>
      <c r="C783" s="80" t="str">
        <f>IFERROR(VLOOKUP(B783,Listor!$A$6:$B$62,2,FALSE),"")</f>
        <v/>
      </c>
      <c r="D783" s="80" t="str">
        <f>IFERROR(VLOOKUP(B783,Listor!$A$6:$C$62,3,FALSE),"")</f>
        <v/>
      </c>
      <c r="E783" s="64" t="s">
        <v>69</v>
      </c>
      <c r="F783" s="65"/>
      <c r="G783" s="35" t="str">
        <f>IFERROR(VLOOKUP(B783,Listor!$A$6:$G$62,7,FALSE),"")</f>
        <v/>
      </c>
      <c r="H783" s="35" t="str">
        <f>IFERROR(VLOOKUP(B783,Listor!$H$6:$I$24,2,FALSE),"")</f>
        <v/>
      </c>
      <c r="I783" s="35" t="str">
        <f t="shared" si="15"/>
        <v/>
      </c>
      <c r="J783" s="35" t="str">
        <f t="array" ref="J783">IFERROR(INDEX(Listor!$M$6:$M$17,MATCH(Listor!J783&amp;Fossila!E783,Listor!$K$6:$K$17&amp;Listor!$L$6:$L$17,0)),"")</f>
        <v/>
      </c>
      <c r="K783" s="69"/>
    </row>
    <row r="784" spans="2:11" x14ac:dyDescent="0.25">
      <c r="B784" s="68" t="s">
        <v>68</v>
      </c>
      <c r="C784" s="80" t="str">
        <f>IFERROR(VLOOKUP(B784,Listor!$A$6:$B$62,2,FALSE),"")</f>
        <v/>
      </c>
      <c r="D784" s="80" t="str">
        <f>IFERROR(VLOOKUP(B784,Listor!$A$6:$C$62,3,FALSE),"")</f>
        <v/>
      </c>
      <c r="E784" s="64" t="s">
        <v>69</v>
      </c>
      <c r="F784" s="65"/>
      <c r="G784" s="35" t="str">
        <f>IFERROR(VLOOKUP(B784,Listor!$A$6:$G$62,7,FALSE),"")</f>
        <v/>
      </c>
      <c r="H784" s="35" t="str">
        <f>IFERROR(VLOOKUP(B784,Listor!$H$6:$I$24,2,FALSE),"")</f>
        <v/>
      </c>
      <c r="I784" s="35" t="str">
        <f t="shared" si="15"/>
        <v/>
      </c>
      <c r="J784" s="35" t="str">
        <f t="array" ref="J784">IFERROR(INDEX(Listor!$M$6:$M$17,MATCH(Listor!J784&amp;Fossila!E784,Listor!$K$6:$K$17&amp;Listor!$L$6:$L$17,0)),"")</f>
        <v/>
      </c>
      <c r="K784" s="69"/>
    </row>
    <row r="785" spans="2:11" x14ac:dyDescent="0.25">
      <c r="B785" s="68" t="s">
        <v>68</v>
      </c>
      <c r="C785" s="80" t="str">
        <f>IFERROR(VLOOKUP(B785,Listor!$A$6:$B$62,2,FALSE),"")</f>
        <v/>
      </c>
      <c r="D785" s="80" t="str">
        <f>IFERROR(VLOOKUP(B785,Listor!$A$6:$C$62,3,FALSE),"")</f>
        <v/>
      </c>
      <c r="E785" s="64" t="s">
        <v>69</v>
      </c>
      <c r="F785" s="65"/>
      <c r="G785" s="35" t="str">
        <f>IFERROR(VLOOKUP(B785,Listor!$A$6:$G$62,7,FALSE),"")</f>
        <v/>
      </c>
      <c r="H785" s="35" t="str">
        <f>IFERROR(VLOOKUP(B785,Listor!$H$6:$I$24,2,FALSE),"")</f>
        <v/>
      </c>
      <c r="I785" s="35" t="str">
        <f t="shared" si="15"/>
        <v/>
      </c>
      <c r="J785" s="35" t="str">
        <f t="array" ref="J785">IFERROR(INDEX(Listor!$M$6:$M$17,MATCH(Listor!J785&amp;Fossila!E785,Listor!$K$6:$K$17&amp;Listor!$L$6:$L$17,0)),"")</f>
        <v/>
      </c>
      <c r="K785" s="69"/>
    </row>
    <row r="786" spans="2:11" x14ac:dyDescent="0.25">
      <c r="B786" s="68" t="s">
        <v>68</v>
      </c>
      <c r="C786" s="80" t="str">
        <f>IFERROR(VLOOKUP(B786,Listor!$A$6:$B$62,2,FALSE),"")</f>
        <v/>
      </c>
      <c r="D786" s="80" t="str">
        <f>IFERROR(VLOOKUP(B786,Listor!$A$6:$C$62,3,FALSE),"")</f>
        <v/>
      </c>
      <c r="E786" s="64" t="s">
        <v>69</v>
      </c>
      <c r="F786" s="65"/>
      <c r="G786" s="35" t="str">
        <f>IFERROR(VLOOKUP(B786,Listor!$A$6:$G$62,7,FALSE),"")</f>
        <v/>
      </c>
      <c r="H786" s="35" t="str">
        <f>IFERROR(VLOOKUP(B786,Listor!$H$6:$I$24,2,FALSE),"")</f>
        <v/>
      </c>
      <c r="I786" s="35" t="str">
        <f t="shared" si="15"/>
        <v/>
      </c>
      <c r="J786" s="35" t="str">
        <f t="array" ref="J786">IFERROR(INDEX(Listor!$M$6:$M$17,MATCH(Listor!J786&amp;Fossila!E786,Listor!$K$6:$K$17&amp;Listor!$L$6:$L$17,0)),"")</f>
        <v/>
      </c>
      <c r="K786" s="69"/>
    </row>
    <row r="787" spans="2:11" x14ac:dyDescent="0.25">
      <c r="B787" s="68" t="s">
        <v>68</v>
      </c>
      <c r="C787" s="80" t="str">
        <f>IFERROR(VLOOKUP(B787,Listor!$A$6:$B$62,2,FALSE),"")</f>
        <v/>
      </c>
      <c r="D787" s="80" t="str">
        <f>IFERROR(VLOOKUP(B787,Listor!$A$6:$C$62,3,FALSE),"")</f>
        <v/>
      </c>
      <c r="E787" s="64" t="s">
        <v>69</v>
      </c>
      <c r="F787" s="65"/>
      <c r="G787" s="35" t="str">
        <f>IFERROR(VLOOKUP(B787,Listor!$A$6:$G$62,7,FALSE),"")</f>
        <v/>
      </c>
      <c r="H787" s="35" t="str">
        <f>IFERROR(VLOOKUP(B787,Listor!$H$6:$I$24,2,FALSE),"")</f>
        <v/>
      </c>
      <c r="I787" s="35" t="str">
        <f t="shared" si="15"/>
        <v/>
      </c>
      <c r="J787" s="35" t="str">
        <f t="array" ref="J787">IFERROR(INDEX(Listor!$M$6:$M$17,MATCH(Listor!J787&amp;Fossila!E787,Listor!$K$6:$K$17&amp;Listor!$L$6:$L$17,0)),"")</f>
        <v/>
      </c>
      <c r="K787" s="69"/>
    </row>
    <row r="788" spans="2:11" x14ac:dyDescent="0.25">
      <c r="B788" s="68" t="s">
        <v>68</v>
      </c>
      <c r="C788" s="80" t="str">
        <f>IFERROR(VLOOKUP(B788,Listor!$A$6:$B$62,2,FALSE),"")</f>
        <v/>
      </c>
      <c r="D788" s="80" t="str">
        <f>IFERROR(VLOOKUP(B788,Listor!$A$6:$C$62,3,FALSE),"")</f>
        <v/>
      </c>
      <c r="E788" s="64" t="s">
        <v>69</v>
      </c>
      <c r="F788" s="65"/>
      <c r="G788" s="35" t="str">
        <f>IFERROR(VLOOKUP(B788,Listor!$A$6:$G$62,7,FALSE),"")</f>
        <v/>
      </c>
      <c r="H788" s="35" t="str">
        <f>IFERROR(VLOOKUP(B788,Listor!$H$6:$I$24,2,FALSE),"")</f>
        <v/>
      </c>
      <c r="I788" s="35" t="str">
        <f t="shared" si="15"/>
        <v/>
      </c>
      <c r="J788" s="35" t="str">
        <f t="array" ref="J788">IFERROR(INDEX(Listor!$M$6:$M$17,MATCH(Listor!J788&amp;Fossila!E788,Listor!$K$6:$K$17&amp;Listor!$L$6:$L$17,0)),"")</f>
        <v/>
      </c>
      <c r="K788" s="69"/>
    </row>
    <row r="789" spans="2:11" x14ac:dyDescent="0.25">
      <c r="B789" s="68" t="s">
        <v>68</v>
      </c>
      <c r="C789" s="80" t="str">
        <f>IFERROR(VLOOKUP(B789,Listor!$A$6:$B$62,2,FALSE),"")</f>
        <v/>
      </c>
      <c r="D789" s="80" t="str">
        <f>IFERROR(VLOOKUP(B789,Listor!$A$6:$C$62,3,FALSE),"")</f>
        <v/>
      </c>
      <c r="E789" s="64" t="s">
        <v>69</v>
      </c>
      <c r="F789" s="65"/>
      <c r="G789" s="35" t="str">
        <f>IFERROR(VLOOKUP(B789,Listor!$A$6:$G$62,7,FALSE),"")</f>
        <v/>
      </c>
      <c r="H789" s="35" t="str">
        <f>IFERROR(VLOOKUP(B789,Listor!$H$6:$I$24,2,FALSE),"")</f>
        <v/>
      </c>
      <c r="I789" s="35" t="str">
        <f t="shared" si="15"/>
        <v/>
      </c>
      <c r="J789" s="35" t="str">
        <f t="array" ref="J789">IFERROR(INDEX(Listor!$M$6:$M$17,MATCH(Listor!J789&amp;Fossila!E789,Listor!$K$6:$K$17&amp;Listor!$L$6:$L$17,0)),"")</f>
        <v/>
      </c>
      <c r="K789" s="69"/>
    </row>
    <row r="790" spans="2:11" x14ac:dyDescent="0.25">
      <c r="B790" s="68" t="s">
        <v>68</v>
      </c>
      <c r="C790" s="80" t="str">
        <f>IFERROR(VLOOKUP(B790,Listor!$A$6:$B$62,2,FALSE),"")</f>
        <v/>
      </c>
      <c r="D790" s="80" t="str">
        <f>IFERROR(VLOOKUP(B790,Listor!$A$6:$C$62,3,FALSE),"")</f>
        <v/>
      </c>
      <c r="E790" s="64" t="s">
        <v>69</v>
      </c>
      <c r="F790" s="65"/>
      <c r="G790" s="35" t="str">
        <f>IFERROR(VLOOKUP(B790,Listor!$A$6:$G$62,7,FALSE),"")</f>
        <v/>
      </c>
      <c r="H790" s="35" t="str">
        <f>IFERROR(VLOOKUP(B790,Listor!$H$6:$I$24,2,FALSE),"")</f>
        <v/>
      </c>
      <c r="I790" s="35" t="str">
        <f t="shared" si="15"/>
        <v/>
      </c>
      <c r="J790" s="35" t="str">
        <f t="array" ref="J790">IFERROR(INDEX(Listor!$M$6:$M$17,MATCH(Listor!J790&amp;Fossila!E790,Listor!$K$6:$K$17&amp;Listor!$L$6:$L$17,0)),"")</f>
        <v/>
      </c>
      <c r="K790" s="69"/>
    </row>
    <row r="791" spans="2:11" x14ac:dyDescent="0.25">
      <c r="B791" s="68" t="s">
        <v>68</v>
      </c>
      <c r="C791" s="80" t="str">
        <f>IFERROR(VLOOKUP(B791,Listor!$A$6:$B$62,2,FALSE),"")</f>
        <v/>
      </c>
      <c r="D791" s="80" t="str">
        <f>IFERROR(VLOOKUP(B791,Listor!$A$6:$C$62,3,FALSE),"")</f>
        <v/>
      </c>
      <c r="E791" s="64" t="s">
        <v>69</v>
      </c>
      <c r="F791" s="65"/>
      <c r="G791" s="35" t="str">
        <f>IFERROR(VLOOKUP(B791,Listor!$A$6:$G$62,7,FALSE),"")</f>
        <v/>
      </c>
      <c r="H791" s="35" t="str">
        <f>IFERROR(VLOOKUP(B791,Listor!$H$6:$I$24,2,FALSE),"")</f>
        <v/>
      </c>
      <c r="I791" s="35" t="str">
        <f t="shared" si="15"/>
        <v/>
      </c>
      <c r="J791" s="35" t="str">
        <f t="array" ref="J791">IFERROR(INDEX(Listor!$M$6:$M$17,MATCH(Listor!J791&amp;Fossila!E791,Listor!$K$6:$K$17&amp;Listor!$L$6:$L$17,0)),"")</f>
        <v/>
      </c>
      <c r="K791" s="69"/>
    </row>
    <row r="792" spans="2:11" x14ac:dyDescent="0.25">
      <c r="B792" s="68" t="s">
        <v>68</v>
      </c>
      <c r="C792" s="80" t="str">
        <f>IFERROR(VLOOKUP(B792,Listor!$A$6:$B$62,2,FALSE),"")</f>
        <v/>
      </c>
      <c r="D792" s="80" t="str">
        <f>IFERROR(VLOOKUP(B792,Listor!$A$6:$C$62,3,FALSE),"")</f>
        <v/>
      </c>
      <c r="E792" s="64" t="s">
        <v>69</v>
      </c>
      <c r="F792" s="65"/>
      <c r="G792" s="35" t="str">
        <f>IFERROR(VLOOKUP(B792,Listor!$A$6:$G$62,7,FALSE),"")</f>
        <v/>
      </c>
      <c r="H792" s="35" t="str">
        <f>IFERROR(VLOOKUP(B792,Listor!$H$6:$I$24,2,FALSE),"")</f>
        <v/>
      </c>
      <c r="I792" s="35" t="str">
        <f t="shared" si="15"/>
        <v/>
      </c>
      <c r="J792" s="35" t="str">
        <f t="array" ref="J792">IFERROR(INDEX(Listor!$M$6:$M$17,MATCH(Listor!J792&amp;Fossila!E792,Listor!$K$6:$K$17&amp;Listor!$L$6:$L$17,0)),"")</f>
        <v/>
      </c>
      <c r="K792" s="69"/>
    </row>
    <row r="793" spans="2:11" x14ac:dyDescent="0.25">
      <c r="B793" s="68" t="s">
        <v>68</v>
      </c>
      <c r="C793" s="80" t="str">
        <f>IFERROR(VLOOKUP(B793,Listor!$A$6:$B$62,2,FALSE),"")</f>
        <v/>
      </c>
      <c r="D793" s="80" t="str">
        <f>IFERROR(VLOOKUP(B793,Listor!$A$6:$C$62,3,FALSE),"")</f>
        <v/>
      </c>
      <c r="E793" s="64" t="s">
        <v>69</v>
      </c>
      <c r="F793" s="65"/>
      <c r="G793" s="35" t="str">
        <f>IFERROR(VLOOKUP(B793,Listor!$A$6:$G$62,7,FALSE),"")</f>
        <v/>
      </c>
      <c r="H793" s="35" t="str">
        <f>IFERROR(VLOOKUP(B793,Listor!$H$6:$I$24,2,FALSE),"")</f>
        <v/>
      </c>
      <c r="I793" s="35" t="str">
        <f t="shared" si="15"/>
        <v/>
      </c>
      <c r="J793" s="35" t="str">
        <f t="array" ref="J793">IFERROR(INDEX(Listor!$M$6:$M$17,MATCH(Listor!J793&amp;Fossila!E793,Listor!$K$6:$K$17&amp;Listor!$L$6:$L$17,0)),"")</f>
        <v/>
      </c>
      <c r="K793" s="69"/>
    </row>
    <row r="794" spans="2:11" x14ac:dyDescent="0.25">
      <c r="B794" s="68" t="s">
        <v>68</v>
      </c>
      <c r="C794" s="80" t="str">
        <f>IFERROR(VLOOKUP(B794,Listor!$A$6:$B$62,2,FALSE),"")</f>
        <v/>
      </c>
      <c r="D794" s="80" t="str">
        <f>IFERROR(VLOOKUP(B794,Listor!$A$6:$C$62,3,FALSE),"")</f>
        <v/>
      </c>
      <c r="E794" s="64" t="s">
        <v>69</v>
      </c>
      <c r="F794" s="65"/>
      <c r="G794" s="35" t="str">
        <f>IFERROR(VLOOKUP(B794,Listor!$A$6:$G$62,7,FALSE),"")</f>
        <v/>
      </c>
      <c r="H794" s="35" t="str">
        <f>IFERROR(VLOOKUP(B794,Listor!$H$6:$I$24,2,FALSE),"")</f>
        <v/>
      </c>
      <c r="I794" s="35" t="str">
        <f t="shared" si="15"/>
        <v/>
      </c>
      <c r="J794" s="35" t="str">
        <f t="array" ref="J794">IFERROR(INDEX(Listor!$M$6:$M$17,MATCH(Listor!J794&amp;Fossila!E794,Listor!$K$6:$K$17&amp;Listor!$L$6:$L$17,0)),"")</f>
        <v/>
      </c>
      <c r="K794" s="69"/>
    </row>
    <row r="795" spans="2:11" x14ac:dyDescent="0.25">
      <c r="B795" s="68" t="s">
        <v>68</v>
      </c>
      <c r="C795" s="80" t="str">
        <f>IFERROR(VLOOKUP(B795,Listor!$A$6:$B$62,2,FALSE),"")</f>
        <v/>
      </c>
      <c r="D795" s="80" t="str">
        <f>IFERROR(VLOOKUP(B795,Listor!$A$6:$C$62,3,FALSE),"")</f>
        <v/>
      </c>
      <c r="E795" s="64" t="s">
        <v>69</v>
      </c>
      <c r="F795" s="65"/>
      <c r="G795" s="35" t="str">
        <f>IFERROR(VLOOKUP(B795,Listor!$A$6:$G$62,7,FALSE),"")</f>
        <v/>
      </c>
      <c r="H795" s="35" t="str">
        <f>IFERROR(VLOOKUP(B795,Listor!$H$6:$I$24,2,FALSE),"")</f>
        <v/>
      </c>
      <c r="I795" s="35" t="str">
        <f t="shared" si="15"/>
        <v/>
      </c>
      <c r="J795" s="35" t="str">
        <f t="array" ref="J795">IFERROR(INDEX(Listor!$M$6:$M$17,MATCH(Listor!J795&amp;Fossila!E795,Listor!$K$6:$K$17&amp;Listor!$L$6:$L$17,0)),"")</f>
        <v/>
      </c>
      <c r="K795" s="69"/>
    </row>
    <row r="796" spans="2:11" x14ac:dyDescent="0.25">
      <c r="B796" s="68" t="s">
        <v>68</v>
      </c>
      <c r="C796" s="80" t="str">
        <f>IFERROR(VLOOKUP(B796,Listor!$A$6:$B$62,2,FALSE),"")</f>
        <v/>
      </c>
      <c r="D796" s="80" t="str">
        <f>IFERROR(VLOOKUP(B796,Listor!$A$6:$C$62,3,FALSE),"")</f>
        <v/>
      </c>
      <c r="E796" s="64" t="s">
        <v>69</v>
      </c>
      <c r="F796" s="65"/>
      <c r="G796" s="35" t="str">
        <f>IFERROR(VLOOKUP(B796,Listor!$A$6:$G$62,7,FALSE),"")</f>
        <v/>
      </c>
      <c r="H796" s="35" t="str">
        <f>IFERROR(VLOOKUP(B796,Listor!$H$6:$I$24,2,FALSE),"")</f>
        <v/>
      </c>
      <c r="I796" s="35" t="str">
        <f t="shared" si="15"/>
        <v/>
      </c>
      <c r="J796" s="35" t="str">
        <f t="array" ref="J796">IFERROR(INDEX(Listor!$M$6:$M$17,MATCH(Listor!J796&amp;Fossila!E796,Listor!$K$6:$K$17&amp;Listor!$L$6:$L$17,0)),"")</f>
        <v/>
      </c>
      <c r="K796" s="69"/>
    </row>
    <row r="797" spans="2:11" x14ac:dyDescent="0.25">
      <c r="B797" s="68" t="s">
        <v>68</v>
      </c>
      <c r="C797" s="80" t="str">
        <f>IFERROR(VLOOKUP(B797,Listor!$A$6:$B$62,2,FALSE),"")</f>
        <v/>
      </c>
      <c r="D797" s="80" t="str">
        <f>IFERROR(VLOOKUP(B797,Listor!$A$6:$C$62,3,FALSE),"")</f>
        <v/>
      </c>
      <c r="E797" s="64" t="s">
        <v>69</v>
      </c>
      <c r="F797" s="65"/>
      <c r="G797" s="35" t="str">
        <f>IFERROR(VLOOKUP(B797,Listor!$A$6:$G$62,7,FALSE),"")</f>
        <v/>
      </c>
      <c r="H797" s="35" t="str">
        <f>IFERROR(VLOOKUP(B797,Listor!$H$6:$I$24,2,FALSE),"")</f>
        <v/>
      </c>
      <c r="I797" s="35" t="str">
        <f t="shared" si="15"/>
        <v/>
      </c>
      <c r="J797" s="35" t="str">
        <f t="array" ref="J797">IFERROR(INDEX(Listor!$M$6:$M$17,MATCH(Listor!J797&amp;Fossila!E797,Listor!$K$6:$K$17&amp;Listor!$L$6:$L$17,0)),"")</f>
        <v/>
      </c>
      <c r="K797" s="69"/>
    </row>
    <row r="798" spans="2:11" x14ac:dyDescent="0.25">
      <c r="B798" s="68" t="s">
        <v>68</v>
      </c>
      <c r="C798" s="80" t="str">
        <f>IFERROR(VLOOKUP(B798,Listor!$A$6:$B$62,2,FALSE),"")</f>
        <v/>
      </c>
      <c r="D798" s="80" t="str">
        <f>IFERROR(VLOOKUP(B798,Listor!$A$6:$C$62,3,FALSE),"")</f>
        <v/>
      </c>
      <c r="E798" s="64" t="s">
        <v>69</v>
      </c>
      <c r="F798" s="65"/>
      <c r="G798" s="35" t="str">
        <f>IFERROR(VLOOKUP(B798,Listor!$A$6:$G$62,7,FALSE),"")</f>
        <v/>
      </c>
      <c r="H798" s="35" t="str">
        <f>IFERROR(VLOOKUP(B798,Listor!$H$6:$I$24,2,FALSE),"")</f>
        <v/>
      </c>
      <c r="I798" s="35" t="str">
        <f t="shared" si="15"/>
        <v/>
      </c>
      <c r="J798" s="35" t="str">
        <f t="array" ref="J798">IFERROR(INDEX(Listor!$M$6:$M$17,MATCH(Listor!J798&amp;Fossila!E798,Listor!$K$6:$K$17&amp;Listor!$L$6:$L$17,0)),"")</f>
        <v/>
      </c>
      <c r="K798" s="69"/>
    </row>
    <row r="799" spans="2:11" x14ac:dyDescent="0.25">
      <c r="B799" s="68" t="s">
        <v>68</v>
      </c>
      <c r="C799" s="80" t="str">
        <f>IFERROR(VLOOKUP(B799,Listor!$A$6:$B$62,2,FALSE),"")</f>
        <v/>
      </c>
      <c r="D799" s="80" t="str">
        <f>IFERROR(VLOOKUP(B799,Listor!$A$6:$C$62,3,FALSE),"")</f>
        <v/>
      </c>
      <c r="E799" s="64" t="s">
        <v>69</v>
      </c>
      <c r="F799" s="65"/>
      <c r="G799" s="35" t="str">
        <f>IFERROR(VLOOKUP(B799,Listor!$A$6:$G$62,7,FALSE),"")</f>
        <v/>
      </c>
      <c r="H799" s="35" t="str">
        <f>IFERROR(VLOOKUP(B799,Listor!$H$6:$I$24,2,FALSE),"")</f>
        <v/>
      </c>
      <c r="I799" s="35" t="str">
        <f t="shared" si="15"/>
        <v/>
      </c>
      <c r="J799" s="35" t="str">
        <f t="array" ref="J799">IFERROR(INDEX(Listor!$M$6:$M$17,MATCH(Listor!J799&amp;Fossila!E799,Listor!$K$6:$K$17&amp;Listor!$L$6:$L$17,0)),"")</f>
        <v/>
      </c>
      <c r="K799" s="69"/>
    </row>
    <row r="800" spans="2:11" x14ac:dyDescent="0.25">
      <c r="B800" s="68" t="s">
        <v>68</v>
      </c>
      <c r="C800" s="80" t="str">
        <f>IFERROR(VLOOKUP(B800,Listor!$A$6:$B$62,2,FALSE),"")</f>
        <v/>
      </c>
      <c r="D800" s="80" t="str">
        <f>IFERROR(VLOOKUP(B800,Listor!$A$6:$C$62,3,FALSE),"")</f>
        <v/>
      </c>
      <c r="E800" s="64" t="s">
        <v>69</v>
      </c>
      <c r="F800" s="65"/>
      <c r="G800" s="35" t="str">
        <f>IFERROR(VLOOKUP(B800,Listor!$A$6:$G$62,7,FALSE),"")</f>
        <v/>
      </c>
      <c r="H800" s="35" t="str">
        <f>IFERROR(VLOOKUP(B800,Listor!$H$6:$I$24,2,FALSE),"")</f>
        <v/>
      </c>
      <c r="I800" s="35" t="str">
        <f t="shared" si="15"/>
        <v/>
      </c>
      <c r="J800" s="35" t="str">
        <f t="array" ref="J800">IFERROR(INDEX(Listor!$M$6:$M$17,MATCH(Listor!J800&amp;Fossila!E800,Listor!$K$6:$K$17&amp;Listor!$L$6:$L$17,0)),"")</f>
        <v/>
      </c>
      <c r="K800" s="69"/>
    </row>
    <row r="801" spans="2:11" x14ac:dyDescent="0.25">
      <c r="B801" s="68" t="s">
        <v>68</v>
      </c>
      <c r="C801" s="80" t="str">
        <f>IFERROR(VLOOKUP(B801,Listor!$A$6:$B$62,2,FALSE),"")</f>
        <v/>
      </c>
      <c r="D801" s="80" t="str">
        <f>IFERROR(VLOOKUP(B801,Listor!$A$6:$C$62,3,FALSE),"")</f>
        <v/>
      </c>
      <c r="E801" s="64" t="s">
        <v>69</v>
      </c>
      <c r="F801" s="65"/>
      <c r="G801" s="35" t="str">
        <f>IFERROR(VLOOKUP(B801,Listor!$A$6:$G$62,7,FALSE),"")</f>
        <v/>
      </c>
      <c r="H801" s="35" t="str">
        <f>IFERROR(VLOOKUP(B801,Listor!$H$6:$I$24,2,FALSE),"")</f>
        <v/>
      </c>
      <c r="I801" s="35" t="str">
        <f t="shared" si="15"/>
        <v/>
      </c>
      <c r="J801" s="35" t="str">
        <f t="array" ref="J801">IFERROR(INDEX(Listor!$M$6:$M$17,MATCH(Listor!J801&amp;Fossila!E801,Listor!$K$6:$K$17&amp;Listor!$L$6:$L$17,0)),"")</f>
        <v/>
      </c>
      <c r="K801" s="69"/>
    </row>
    <row r="802" spans="2:11" x14ac:dyDescent="0.25">
      <c r="B802" s="68" t="s">
        <v>68</v>
      </c>
      <c r="C802" s="80" t="str">
        <f>IFERROR(VLOOKUP(B802,Listor!$A$6:$B$62,2,FALSE),"")</f>
        <v/>
      </c>
      <c r="D802" s="80" t="str">
        <f>IFERROR(VLOOKUP(B802,Listor!$A$6:$C$62,3,FALSE),"")</f>
        <v/>
      </c>
      <c r="E802" s="64" t="s">
        <v>69</v>
      </c>
      <c r="F802" s="65"/>
      <c r="G802" s="35" t="str">
        <f>IFERROR(VLOOKUP(B802,Listor!$A$6:$G$62,7,FALSE),"")</f>
        <v/>
      </c>
      <c r="H802" s="35" t="str">
        <f>IFERROR(VLOOKUP(B802,Listor!$H$6:$I$24,2,FALSE),"")</f>
        <v/>
      </c>
      <c r="I802" s="35" t="str">
        <f t="shared" si="15"/>
        <v/>
      </c>
      <c r="J802" s="35" t="str">
        <f t="array" ref="J802">IFERROR(INDEX(Listor!$M$6:$M$17,MATCH(Listor!J802&amp;Fossila!E802,Listor!$K$6:$K$17&amp;Listor!$L$6:$L$17,0)),"")</f>
        <v/>
      </c>
      <c r="K802" s="69"/>
    </row>
    <row r="803" spans="2:11" x14ac:dyDescent="0.25">
      <c r="B803" s="68" t="s">
        <v>68</v>
      </c>
      <c r="C803" s="80" t="str">
        <f>IFERROR(VLOOKUP(B803,Listor!$A$6:$B$62,2,FALSE),"")</f>
        <v/>
      </c>
      <c r="D803" s="80" t="str">
        <f>IFERROR(VLOOKUP(B803,Listor!$A$6:$C$62,3,FALSE),"")</f>
        <v/>
      </c>
      <c r="E803" s="64" t="s">
        <v>69</v>
      </c>
      <c r="F803" s="65"/>
      <c r="G803" s="35" t="str">
        <f>IFERROR(VLOOKUP(B803,Listor!$A$6:$G$62,7,FALSE),"")</f>
        <v/>
      </c>
      <c r="H803" s="35" t="str">
        <f>IFERROR(VLOOKUP(B803,Listor!$H$6:$I$24,2,FALSE),"")</f>
        <v/>
      </c>
      <c r="I803" s="35" t="str">
        <f t="shared" si="15"/>
        <v/>
      </c>
      <c r="J803" s="35" t="str">
        <f t="array" ref="J803">IFERROR(INDEX(Listor!$M$6:$M$17,MATCH(Listor!J803&amp;Fossila!E803,Listor!$K$6:$K$17&amp;Listor!$L$6:$L$17,0)),"")</f>
        <v/>
      </c>
      <c r="K803" s="69"/>
    </row>
    <row r="804" spans="2:11" x14ac:dyDescent="0.25">
      <c r="B804" s="68" t="s">
        <v>68</v>
      </c>
      <c r="C804" s="80" t="str">
        <f>IFERROR(VLOOKUP(B804,Listor!$A$6:$B$62,2,FALSE),"")</f>
        <v/>
      </c>
      <c r="D804" s="80" t="str">
        <f>IFERROR(VLOOKUP(B804,Listor!$A$6:$C$62,3,FALSE),"")</f>
        <v/>
      </c>
      <c r="E804" s="64" t="s">
        <v>69</v>
      </c>
      <c r="F804" s="65"/>
      <c r="G804" s="35" t="str">
        <f>IFERROR(VLOOKUP(B804,Listor!$A$6:$G$62,7,FALSE),"")</f>
        <v/>
      </c>
      <c r="H804" s="35" t="str">
        <f>IFERROR(VLOOKUP(B804,Listor!$H$6:$I$24,2,FALSE),"")</f>
        <v/>
      </c>
      <c r="I804" s="35" t="str">
        <f t="shared" si="15"/>
        <v/>
      </c>
      <c r="J804" s="35" t="str">
        <f t="array" ref="J804">IFERROR(INDEX(Listor!$M$6:$M$17,MATCH(Listor!J804&amp;Fossila!E804,Listor!$K$6:$K$17&amp;Listor!$L$6:$L$17,0)),"")</f>
        <v/>
      </c>
      <c r="K804" s="69"/>
    </row>
    <row r="805" spans="2:11" x14ac:dyDescent="0.25">
      <c r="B805" s="68" t="s">
        <v>68</v>
      </c>
      <c r="C805" s="80" t="str">
        <f>IFERROR(VLOOKUP(B805,Listor!$A$6:$B$62,2,FALSE),"")</f>
        <v/>
      </c>
      <c r="D805" s="80" t="str">
        <f>IFERROR(VLOOKUP(B805,Listor!$A$6:$C$62,3,FALSE),"")</f>
        <v/>
      </c>
      <c r="E805" s="64" t="s">
        <v>69</v>
      </c>
      <c r="F805" s="65"/>
      <c r="G805" s="35" t="str">
        <f>IFERROR(VLOOKUP(B805,Listor!$A$6:$G$62,7,FALSE),"")</f>
        <v/>
      </c>
      <c r="H805" s="35" t="str">
        <f>IFERROR(VLOOKUP(B805,Listor!$H$6:$I$24,2,FALSE),"")</f>
        <v/>
      </c>
      <c r="I805" s="35" t="str">
        <f t="shared" si="15"/>
        <v/>
      </c>
      <c r="J805" s="35" t="str">
        <f t="array" ref="J805">IFERROR(INDEX(Listor!$M$6:$M$17,MATCH(Listor!J805&amp;Fossila!E805,Listor!$K$6:$K$17&amp;Listor!$L$6:$L$17,0)),"")</f>
        <v/>
      </c>
      <c r="K805" s="69"/>
    </row>
    <row r="806" spans="2:11" x14ac:dyDescent="0.25">
      <c r="B806" s="68" t="s">
        <v>68</v>
      </c>
      <c r="C806" s="80" t="str">
        <f>IFERROR(VLOOKUP(B806,Listor!$A$6:$B$62,2,FALSE),"")</f>
        <v/>
      </c>
      <c r="D806" s="80" t="str">
        <f>IFERROR(VLOOKUP(B806,Listor!$A$6:$C$62,3,FALSE),"")</f>
        <v/>
      </c>
      <c r="E806" s="64" t="s">
        <v>69</v>
      </c>
      <c r="F806" s="65"/>
      <c r="G806" s="35" t="str">
        <f>IFERROR(VLOOKUP(B806,Listor!$A$6:$G$62,7,FALSE),"")</f>
        <v/>
      </c>
      <c r="H806" s="35" t="str">
        <f>IFERROR(VLOOKUP(B806,Listor!$H$6:$I$24,2,FALSE),"")</f>
        <v/>
      </c>
      <c r="I806" s="35" t="str">
        <f t="shared" si="15"/>
        <v/>
      </c>
      <c r="J806" s="35" t="str">
        <f t="array" ref="J806">IFERROR(INDEX(Listor!$M$6:$M$17,MATCH(Listor!J806&amp;Fossila!E806,Listor!$K$6:$K$17&amp;Listor!$L$6:$L$17,0)),"")</f>
        <v/>
      </c>
      <c r="K806" s="69"/>
    </row>
    <row r="807" spans="2:11" x14ac:dyDescent="0.25">
      <c r="B807" s="68" t="s">
        <v>68</v>
      </c>
      <c r="C807" s="80" t="str">
        <f>IFERROR(VLOOKUP(B807,Listor!$A$6:$B$62,2,FALSE),"")</f>
        <v/>
      </c>
      <c r="D807" s="80" t="str">
        <f>IFERROR(VLOOKUP(B807,Listor!$A$6:$C$62,3,FALSE),"")</f>
        <v/>
      </c>
      <c r="E807" s="64" t="s">
        <v>69</v>
      </c>
      <c r="F807" s="65"/>
      <c r="G807" s="35" t="str">
        <f>IFERROR(VLOOKUP(B807,Listor!$A$6:$G$62,7,FALSE),"")</f>
        <v/>
      </c>
      <c r="H807" s="35" t="str">
        <f>IFERROR(VLOOKUP(B807,Listor!$H$6:$I$24,2,FALSE),"")</f>
        <v/>
      </c>
      <c r="I807" s="35" t="str">
        <f t="shared" si="15"/>
        <v/>
      </c>
      <c r="J807" s="35" t="str">
        <f t="array" ref="J807">IFERROR(INDEX(Listor!$M$6:$M$17,MATCH(Listor!J807&amp;Fossila!E807,Listor!$K$6:$K$17&amp;Listor!$L$6:$L$17,0)),"")</f>
        <v/>
      </c>
      <c r="K807" s="69"/>
    </row>
    <row r="808" spans="2:11" x14ac:dyDescent="0.25">
      <c r="B808" s="68" t="s">
        <v>68</v>
      </c>
      <c r="C808" s="80" t="str">
        <f>IFERROR(VLOOKUP(B808,Listor!$A$6:$B$62,2,FALSE),"")</f>
        <v/>
      </c>
      <c r="D808" s="80" t="str">
        <f>IFERROR(VLOOKUP(B808,Listor!$A$6:$C$62,3,FALSE),"")</f>
        <v/>
      </c>
      <c r="E808" s="64" t="s">
        <v>69</v>
      </c>
      <c r="F808" s="65"/>
      <c r="G808" s="35" t="str">
        <f>IFERROR(VLOOKUP(B808,Listor!$A$6:$G$62,7,FALSE),"")</f>
        <v/>
      </c>
      <c r="H808" s="35" t="str">
        <f>IFERROR(VLOOKUP(B808,Listor!$H$6:$I$24,2,FALSE),"")</f>
        <v/>
      </c>
      <c r="I808" s="35" t="str">
        <f t="shared" si="15"/>
        <v/>
      </c>
      <c r="J808" s="35" t="str">
        <f t="array" ref="J808">IFERROR(INDEX(Listor!$M$6:$M$17,MATCH(Listor!J808&amp;Fossila!E808,Listor!$K$6:$K$17&amp;Listor!$L$6:$L$17,0)),"")</f>
        <v/>
      </c>
      <c r="K808" s="69"/>
    </row>
    <row r="809" spans="2:11" x14ac:dyDescent="0.25">
      <c r="B809" s="68" t="s">
        <v>68</v>
      </c>
      <c r="C809" s="80" t="str">
        <f>IFERROR(VLOOKUP(B809,Listor!$A$6:$B$62,2,FALSE),"")</f>
        <v/>
      </c>
      <c r="D809" s="80" t="str">
        <f>IFERROR(VLOOKUP(B809,Listor!$A$6:$C$62,3,FALSE),"")</f>
        <v/>
      </c>
      <c r="E809" s="64" t="s">
        <v>69</v>
      </c>
      <c r="F809" s="65"/>
      <c r="G809" s="35" t="str">
        <f>IFERROR(VLOOKUP(B809,Listor!$A$6:$G$62,7,FALSE),"")</f>
        <v/>
      </c>
      <c r="H809" s="35" t="str">
        <f>IFERROR(VLOOKUP(B809,Listor!$H$6:$I$24,2,FALSE),"")</f>
        <v/>
      </c>
      <c r="I809" s="35" t="str">
        <f t="shared" si="15"/>
        <v/>
      </c>
      <c r="J809" s="35" t="str">
        <f t="array" ref="J809">IFERROR(INDEX(Listor!$M$6:$M$17,MATCH(Listor!J809&amp;Fossila!E809,Listor!$K$6:$K$17&amp;Listor!$L$6:$L$17,0)),"")</f>
        <v/>
      </c>
      <c r="K809" s="69"/>
    </row>
    <row r="810" spans="2:11" x14ac:dyDescent="0.25">
      <c r="B810" s="68" t="s">
        <v>68</v>
      </c>
      <c r="C810" s="80" t="str">
        <f>IFERROR(VLOOKUP(B810,Listor!$A$6:$B$62,2,FALSE),"")</f>
        <v/>
      </c>
      <c r="D810" s="80" t="str">
        <f>IFERROR(VLOOKUP(B810,Listor!$A$6:$C$62,3,FALSE),"")</f>
        <v/>
      </c>
      <c r="E810" s="64" t="s">
        <v>69</v>
      </c>
      <c r="F810" s="65"/>
      <c r="G810" s="35" t="str">
        <f>IFERROR(VLOOKUP(B810,Listor!$A$6:$G$62,7,FALSE),"")</f>
        <v/>
      </c>
      <c r="H810" s="35" t="str">
        <f>IFERROR(VLOOKUP(B810,Listor!$H$6:$I$24,2,FALSE),"")</f>
        <v/>
      </c>
      <c r="I810" s="35" t="str">
        <f t="shared" si="15"/>
        <v/>
      </c>
      <c r="J810" s="35" t="str">
        <f t="array" ref="J810">IFERROR(INDEX(Listor!$M$6:$M$17,MATCH(Listor!J810&amp;Fossila!E810,Listor!$K$6:$K$17&amp;Listor!$L$6:$L$17,0)),"")</f>
        <v/>
      </c>
      <c r="K810" s="69"/>
    </row>
    <row r="811" spans="2:11" x14ac:dyDescent="0.25">
      <c r="B811" s="68" t="s">
        <v>68</v>
      </c>
      <c r="C811" s="80" t="str">
        <f>IFERROR(VLOOKUP(B811,Listor!$A$6:$B$62,2,FALSE),"")</f>
        <v/>
      </c>
      <c r="D811" s="80" t="str">
        <f>IFERROR(VLOOKUP(B811,Listor!$A$6:$C$62,3,FALSE),"")</f>
        <v/>
      </c>
      <c r="E811" s="64" t="s">
        <v>69</v>
      </c>
      <c r="F811" s="65"/>
      <c r="G811" s="35" t="str">
        <f>IFERROR(VLOOKUP(B811,Listor!$A$6:$G$62,7,FALSE),"")</f>
        <v/>
      </c>
      <c r="H811" s="35" t="str">
        <f>IFERROR(VLOOKUP(B811,Listor!$H$6:$I$24,2,FALSE),"")</f>
        <v/>
      </c>
      <c r="I811" s="35" t="str">
        <f t="shared" si="15"/>
        <v/>
      </c>
      <c r="J811" s="35" t="str">
        <f t="array" ref="J811">IFERROR(INDEX(Listor!$M$6:$M$17,MATCH(Listor!J811&amp;Fossila!E811,Listor!$K$6:$K$17&amp;Listor!$L$6:$L$17,0)),"")</f>
        <v/>
      </c>
      <c r="K811" s="69"/>
    </row>
    <row r="812" spans="2:11" x14ac:dyDescent="0.25">
      <c r="B812" s="68" t="s">
        <v>68</v>
      </c>
      <c r="C812" s="80" t="str">
        <f>IFERROR(VLOOKUP(B812,Listor!$A$6:$B$62,2,FALSE),"")</f>
        <v/>
      </c>
      <c r="D812" s="80" t="str">
        <f>IFERROR(VLOOKUP(B812,Listor!$A$6:$C$62,3,FALSE),"")</f>
        <v/>
      </c>
      <c r="E812" s="64" t="s">
        <v>69</v>
      </c>
      <c r="F812" s="65"/>
      <c r="G812" s="35" t="str">
        <f>IFERROR(VLOOKUP(B812,Listor!$A$6:$G$62,7,FALSE),"")</f>
        <v/>
      </c>
      <c r="H812" s="35" t="str">
        <f>IFERROR(VLOOKUP(B812,Listor!$H$6:$I$24,2,FALSE),"")</f>
        <v/>
      </c>
      <c r="I812" s="35" t="str">
        <f t="shared" si="15"/>
        <v/>
      </c>
      <c r="J812" s="35" t="str">
        <f t="array" ref="J812">IFERROR(INDEX(Listor!$M$6:$M$17,MATCH(Listor!J812&amp;Fossila!E812,Listor!$K$6:$K$17&amp;Listor!$L$6:$L$17,0)),"")</f>
        <v/>
      </c>
      <c r="K812" s="69"/>
    </row>
    <row r="813" spans="2:11" x14ac:dyDescent="0.25">
      <c r="B813" s="68" t="s">
        <v>68</v>
      </c>
      <c r="C813" s="80" t="str">
        <f>IFERROR(VLOOKUP(B813,Listor!$A$6:$B$62,2,FALSE),"")</f>
        <v/>
      </c>
      <c r="D813" s="80" t="str">
        <f>IFERROR(VLOOKUP(B813,Listor!$A$6:$C$62,3,FALSE),"")</f>
        <v/>
      </c>
      <c r="E813" s="64" t="s">
        <v>69</v>
      </c>
      <c r="F813" s="65"/>
      <c r="G813" s="35" t="str">
        <f>IFERROR(VLOOKUP(B813,Listor!$A$6:$G$62,7,FALSE),"")</f>
        <v/>
      </c>
      <c r="H813" s="35" t="str">
        <f>IFERROR(VLOOKUP(B813,Listor!$H$6:$I$24,2,FALSE),"")</f>
        <v/>
      </c>
      <c r="I813" s="35" t="str">
        <f t="shared" si="15"/>
        <v/>
      </c>
      <c r="J813" s="35" t="str">
        <f t="array" ref="J813">IFERROR(INDEX(Listor!$M$6:$M$17,MATCH(Listor!J813&amp;Fossila!E813,Listor!$K$6:$K$17&amp;Listor!$L$6:$L$17,0)),"")</f>
        <v/>
      </c>
      <c r="K813" s="69"/>
    </row>
    <row r="814" spans="2:11" x14ac:dyDescent="0.25">
      <c r="B814" s="68" t="s">
        <v>68</v>
      </c>
      <c r="C814" s="80" t="str">
        <f>IFERROR(VLOOKUP(B814,Listor!$A$6:$B$62,2,FALSE),"")</f>
        <v/>
      </c>
      <c r="D814" s="80" t="str">
        <f>IFERROR(VLOOKUP(B814,Listor!$A$6:$C$62,3,FALSE),"")</f>
        <v/>
      </c>
      <c r="E814" s="64" t="s">
        <v>69</v>
      </c>
      <c r="F814" s="65"/>
      <c r="G814" s="35" t="str">
        <f>IFERROR(VLOOKUP(B814,Listor!$A$6:$G$62,7,FALSE),"")</f>
        <v/>
      </c>
      <c r="H814" s="35" t="str">
        <f>IFERROR(VLOOKUP(B814,Listor!$H$6:$I$24,2,FALSE),"")</f>
        <v/>
      </c>
      <c r="I814" s="35" t="str">
        <f t="shared" si="15"/>
        <v/>
      </c>
      <c r="J814" s="35" t="str">
        <f t="array" ref="J814">IFERROR(INDEX(Listor!$M$6:$M$17,MATCH(Listor!J814&amp;Fossila!E814,Listor!$K$6:$K$17&amp;Listor!$L$6:$L$17,0)),"")</f>
        <v/>
      </c>
      <c r="K814" s="69"/>
    </row>
    <row r="815" spans="2:11" x14ac:dyDescent="0.25">
      <c r="B815" s="68" t="s">
        <v>68</v>
      </c>
      <c r="C815" s="80" t="str">
        <f>IFERROR(VLOOKUP(B815,Listor!$A$6:$B$62,2,FALSE),"")</f>
        <v/>
      </c>
      <c r="D815" s="80" t="str">
        <f>IFERROR(VLOOKUP(B815,Listor!$A$6:$C$62,3,FALSE),"")</f>
        <v/>
      </c>
      <c r="E815" s="64" t="s">
        <v>69</v>
      </c>
      <c r="F815" s="65"/>
      <c r="G815" s="35" t="str">
        <f>IFERROR(VLOOKUP(B815,Listor!$A$6:$G$62,7,FALSE),"")</f>
        <v/>
      </c>
      <c r="H815" s="35" t="str">
        <f>IFERROR(VLOOKUP(B815,Listor!$H$6:$I$24,2,FALSE),"")</f>
        <v/>
      </c>
      <c r="I815" s="35" t="str">
        <f t="shared" si="15"/>
        <v/>
      </c>
      <c r="J815" s="35" t="str">
        <f t="array" ref="J815">IFERROR(INDEX(Listor!$M$6:$M$17,MATCH(Listor!J815&amp;Fossila!E815,Listor!$K$6:$K$17&amp;Listor!$L$6:$L$17,0)),"")</f>
        <v/>
      </c>
      <c r="K815" s="69"/>
    </row>
    <row r="816" spans="2:11" x14ac:dyDescent="0.25">
      <c r="B816" s="68" t="s">
        <v>68</v>
      </c>
      <c r="C816" s="80" t="str">
        <f>IFERROR(VLOOKUP(B816,Listor!$A$6:$B$62,2,FALSE),"")</f>
        <v/>
      </c>
      <c r="D816" s="80" t="str">
        <f>IFERROR(VLOOKUP(B816,Listor!$A$6:$C$62,3,FALSE),"")</f>
        <v/>
      </c>
      <c r="E816" s="64" t="s">
        <v>69</v>
      </c>
      <c r="F816" s="65"/>
      <c r="G816" s="35" t="str">
        <f>IFERROR(VLOOKUP(B816,Listor!$A$6:$G$62,7,FALSE),"")</f>
        <v/>
      </c>
      <c r="H816" s="35" t="str">
        <f>IFERROR(VLOOKUP(B816,Listor!$H$6:$I$24,2,FALSE),"")</f>
        <v/>
      </c>
      <c r="I816" s="35" t="str">
        <f t="shared" si="15"/>
        <v/>
      </c>
      <c r="J816" s="35" t="str">
        <f t="array" ref="J816">IFERROR(INDEX(Listor!$M$6:$M$17,MATCH(Listor!J816&amp;Fossila!E816,Listor!$K$6:$K$17&amp;Listor!$L$6:$L$17,0)),"")</f>
        <v/>
      </c>
      <c r="K816" s="69"/>
    </row>
    <row r="817" spans="2:11" x14ac:dyDescent="0.25">
      <c r="B817" s="68" t="s">
        <v>68</v>
      </c>
      <c r="C817" s="80" t="str">
        <f>IFERROR(VLOOKUP(B817,Listor!$A$6:$B$62,2,FALSE),"")</f>
        <v/>
      </c>
      <c r="D817" s="80" t="str">
        <f>IFERROR(VLOOKUP(B817,Listor!$A$6:$C$62,3,FALSE),"")</f>
        <v/>
      </c>
      <c r="E817" s="64" t="s">
        <v>69</v>
      </c>
      <c r="F817" s="65"/>
      <c r="G817" s="35" t="str">
        <f>IFERROR(VLOOKUP(B817,Listor!$A$6:$G$62,7,FALSE),"")</f>
        <v/>
      </c>
      <c r="H817" s="35" t="str">
        <f>IFERROR(VLOOKUP(B817,Listor!$H$6:$I$24,2,FALSE),"")</f>
        <v/>
      </c>
      <c r="I817" s="35" t="str">
        <f t="shared" si="15"/>
        <v/>
      </c>
      <c r="J817" s="35" t="str">
        <f t="array" ref="J817">IFERROR(INDEX(Listor!$M$6:$M$17,MATCH(Listor!J817&amp;Fossila!E817,Listor!$K$6:$K$17&amp;Listor!$L$6:$L$17,0)),"")</f>
        <v/>
      </c>
      <c r="K817" s="69"/>
    </row>
    <row r="818" spans="2:11" x14ac:dyDescent="0.25">
      <c r="B818" s="68" t="s">
        <v>68</v>
      </c>
      <c r="C818" s="80" t="str">
        <f>IFERROR(VLOOKUP(B818,Listor!$A$6:$B$62,2,FALSE),"")</f>
        <v/>
      </c>
      <c r="D818" s="80" t="str">
        <f>IFERROR(VLOOKUP(B818,Listor!$A$6:$C$62,3,FALSE),"")</f>
        <v/>
      </c>
      <c r="E818" s="64" t="s">
        <v>69</v>
      </c>
      <c r="F818" s="65"/>
      <c r="G818" s="35" t="str">
        <f>IFERROR(VLOOKUP(B818,Listor!$A$6:$G$62,7,FALSE),"")</f>
        <v/>
      </c>
      <c r="H818" s="35" t="str">
        <f>IFERROR(VLOOKUP(B818,Listor!$H$6:$I$24,2,FALSE),"")</f>
        <v/>
      </c>
      <c r="I818" s="35" t="str">
        <f t="shared" si="15"/>
        <v/>
      </c>
      <c r="J818" s="35" t="str">
        <f t="array" ref="J818">IFERROR(INDEX(Listor!$M$6:$M$17,MATCH(Listor!J818&amp;Fossila!E818,Listor!$K$6:$K$17&amp;Listor!$L$6:$L$17,0)),"")</f>
        <v/>
      </c>
      <c r="K818" s="69"/>
    </row>
    <row r="819" spans="2:11" x14ac:dyDescent="0.25">
      <c r="B819" s="68" t="s">
        <v>68</v>
      </c>
      <c r="C819" s="80" t="str">
        <f>IFERROR(VLOOKUP(B819,Listor!$A$6:$B$62,2,FALSE),"")</f>
        <v/>
      </c>
      <c r="D819" s="80" t="str">
        <f>IFERROR(VLOOKUP(B819,Listor!$A$6:$C$62,3,FALSE),"")</f>
        <v/>
      </c>
      <c r="E819" s="64" t="s">
        <v>69</v>
      </c>
      <c r="F819" s="65"/>
      <c r="G819" s="35" t="str">
        <f>IFERROR(VLOOKUP(B819,Listor!$A$6:$G$62,7,FALSE),"")</f>
        <v/>
      </c>
      <c r="H819" s="35" t="str">
        <f>IFERROR(VLOOKUP(B819,Listor!$H$6:$I$24,2,FALSE),"")</f>
        <v/>
      </c>
      <c r="I819" s="35" t="str">
        <f t="shared" si="15"/>
        <v/>
      </c>
      <c r="J819" s="35" t="str">
        <f t="array" ref="J819">IFERROR(INDEX(Listor!$M$6:$M$17,MATCH(Listor!J819&amp;Fossila!E819,Listor!$K$6:$K$17&amp;Listor!$L$6:$L$17,0)),"")</f>
        <v/>
      </c>
      <c r="K819" s="69"/>
    </row>
    <row r="820" spans="2:11" x14ac:dyDescent="0.25">
      <c r="B820" s="68" t="s">
        <v>68</v>
      </c>
      <c r="C820" s="80" t="str">
        <f>IFERROR(VLOOKUP(B820,Listor!$A$6:$B$62,2,FALSE),"")</f>
        <v/>
      </c>
      <c r="D820" s="80" t="str">
        <f>IFERROR(VLOOKUP(B820,Listor!$A$6:$C$62,3,FALSE),"")</f>
        <v/>
      </c>
      <c r="E820" s="64" t="s">
        <v>69</v>
      </c>
      <c r="F820" s="65"/>
      <c r="G820" s="35" t="str">
        <f>IFERROR(VLOOKUP(B820,Listor!$A$6:$G$62,7,FALSE),"")</f>
        <v/>
      </c>
      <c r="H820" s="35" t="str">
        <f>IFERROR(VLOOKUP(B820,Listor!$H$6:$I$24,2,FALSE),"")</f>
        <v/>
      </c>
      <c r="I820" s="35" t="str">
        <f t="shared" si="15"/>
        <v/>
      </c>
      <c r="J820" s="35" t="str">
        <f t="array" ref="J820">IFERROR(INDEX(Listor!$M$6:$M$17,MATCH(Listor!J820&amp;Fossila!E820,Listor!$K$6:$K$17&amp;Listor!$L$6:$L$17,0)),"")</f>
        <v/>
      </c>
      <c r="K820" s="69"/>
    </row>
    <row r="821" spans="2:11" x14ac:dyDescent="0.25">
      <c r="B821" s="68" t="s">
        <v>68</v>
      </c>
      <c r="C821" s="80" t="str">
        <f>IFERROR(VLOOKUP(B821,Listor!$A$6:$B$62,2,FALSE),"")</f>
        <v/>
      </c>
      <c r="D821" s="80" t="str">
        <f>IFERROR(VLOOKUP(B821,Listor!$A$6:$C$62,3,FALSE),"")</f>
        <v/>
      </c>
      <c r="E821" s="64" t="s">
        <v>69</v>
      </c>
      <c r="F821" s="65"/>
      <c r="G821" s="35" t="str">
        <f>IFERROR(VLOOKUP(B821,Listor!$A$6:$G$62,7,FALSE),"")</f>
        <v/>
      </c>
      <c r="H821" s="35" t="str">
        <f>IFERROR(VLOOKUP(B821,Listor!$H$6:$I$24,2,FALSE),"")</f>
        <v/>
      </c>
      <c r="I821" s="35" t="str">
        <f t="shared" si="15"/>
        <v/>
      </c>
      <c r="J821" s="35" t="str">
        <f t="array" ref="J821">IFERROR(INDEX(Listor!$M$6:$M$17,MATCH(Listor!J821&amp;Fossila!E821,Listor!$K$6:$K$17&amp;Listor!$L$6:$L$17,0)),"")</f>
        <v/>
      </c>
      <c r="K821" s="69"/>
    </row>
    <row r="822" spans="2:11" x14ac:dyDescent="0.25">
      <c r="B822" s="68" t="s">
        <v>68</v>
      </c>
      <c r="C822" s="80" t="str">
        <f>IFERROR(VLOOKUP(B822,Listor!$A$6:$B$62,2,FALSE),"")</f>
        <v/>
      </c>
      <c r="D822" s="80" t="str">
        <f>IFERROR(VLOOKUP(B822,Listor!$A$6:$C$62,3,FALSE),"")</f>
        <v/>
      </c>
      <c r="E822" s="64" t="s">
        <v>69</v>
      </c>
      <c r="F822" s="65"/>
      <c r="G822" s="35" t="str">
        <f>IFERROR(VLOOKUP(B822,Listor!$A$6:$G$62,7,FALSE),"")</f>
        <v/>
      </c>
      <c r="H822" s="35" t="str">
        <f>IFERROR(VLOOKUP(B822,Listor!$H$6:$I$24,2,FALSE),"")</f>
        <v/>
      </c>
      <c r="I822" s="35" t="str">
        <f t="shared" si="15"/>
        <v/>
      </c>
      <c r="J822" s="35" t="str">
        <f t="array" ref="J822">IFERROR(INDEX(Listor!$M$6:$M$17,MATCH(Listor!J822&amp;Fossila!E822,Listor!$K$6:$K$17&amp;Listor!$L$6:$L$17,0)),"")</f>
        <v/>
      </c>
      <c r="K822" s="69"/>
    </row>
    <row r="823" spans="2:11" x14ac:dyDescent="0.25">
      <c r="B823" s="68" t="s">
        <v>68</v>
      </c>
      <c r="C823" s="80" t="str">
        <f>IFERROR(VLOOKUP(B823,Listor!$A$6:$B$62,2,FALSE),"")</f>
        <v/>
      </c>
      <c r="D823" s="80" t="str">
        <f>IFERROR(VLOOKUP(B823,Listor!$A$6:$C$62,3,FALSE),"")</f>
        <v/>
      </c>
      <c r="E823" s="64" t="s">
        <v>69</v>
      </c>
      <c r="F823" s="65"/>
      <c r="G823" s="35" t="str">
        <f>IFERROR(VLOOKUP(B823,Listor!$A$6:$G$62,7,FALSE),"")</f>
        <v/>
      </c>
      <c r="H823" s="35" t="str">
        <f>IFERROR(VLOOKUP(B823,Listor!$H$6:$I$24,2,FALSE),"")</f>
        <v/>
      </c>
      <c r="I823" s="35" t="str">
        <f t="shared" si="15"/>
        <v/>
      </c>
      <c r="J823" s="35" t="str">
        <f t="array" ref="J823">IFERROR(INDEX(Listor!$M$6:$M$17,MATCH(Listor!J823&amp;Fossila!E823,Listor!$K$6:$K$17&amp;Listor!$L$6:$L$17,0)),"")</f>
        <v/>
      </c>
      <c r="K823" s="69"/>
    </row>
    <row r="824" spans="2:11" x14ac:dyDescent="0.25">
      <c r="B824" s="68" t="s">
        <v>68</v>
      </c>
      <c r="C824" s="80" t="str">
        <f>IFERROR(VLOOKUP(B824,Listor!$A$6:$B$62,2,FALSE),"")</f>
        <v/>
      </c>
      <c r="D824" s="80" t="str">
        <f>IFERROR(VLOOKUP(B824,Listor!$A$6:$C$62,3,FALSE),"")</f>
        <v/>
      </c>
      <c r="E824" s="64" t="s">
        <v>69</v>
      </c>
      <c r="F824" s="65"/>
      <c r="G824" s="35" t="str">
        <f>IFERROR(VLOOKUP(B824,Listor!$A$6:$G$62,7,FALSE),"")</f>
        <v/>
      </c>
      <c r="H824" s="35" t="str">
        <f>IFERROR(VLOOKUP(B824,Listor!$H$6:$I$24,2,FALSE),"")</f>
        <v/>
      </c>
      <c r="I824" s="35" t="str">
        <f t="shared" si="15"/>
        <v/>
      </c>
      <c r="J824" s="35" t="str">
        <f t="array" ref="J824">IFERROR(INDEX(Listor!$M$6:$M$17,MATCH(Listor!J824&amp;Fossila!E824,Listor!$K$6:$K$17&amp;Listor!$L$6:$L$17,0)),"")</f>
        <v/>
      </c>
      <c r="K824" s="69"/>
    </row>
    <row r="825" spans="2:11" x14ac:dyDescent="0.25">
      <c r="B825" s="68" t="s">
        <v>68</v>
      </c>
      <c r="C825" s="80" t="str">
        <f>IFERROR(VLOOKUP(B825,Listor!$A$6:$B$62,2,FALSE),"")</f>
        <v/>
      </c>
      <c r="D825" s="80" t="str">
        <f>IFERROR(VLOOKUP(B825,Listor!$A$6:$C$62,3,FALSE),"")</f>
        <v/>
      </c>
      <c r="E825" s="64" t="s">
        <v>69</v>
      </c>
      <c r="F825" s="65"/>
      <c r="G825" s="35" t="str">
        <f>IFERROR(VLOOKUP(B825,Listor!$A$6:$G$62,7,FALSE),"")</f>
        <v/>
      </c>
      <c r="H825" s="35" t="str">
        <f>IFERROR(VLOOKUP(B825,Listor!$H$6:$I$24,2,FALSE),"")</f>
        <v/>
      </c>
      <c r="I825" s="35" t="str">
        <f t="shared" si="15"/>
        <v/>
      </c>
      <c r="J825" s="35" t="str">
        <f t="array" ref="J825">IFERROR(INDEX(Listor!$M$6:$M$17,MATCH(Listor!J825&amp;Fossila!E825,Listor!$K$6:$K$17&amp;Listor!$L$6:$L$17,0)),"")</f>
        <v/>
      </c>
      <c r="K825" s="69"/>
    </row>
    <row r="826" spans="2:11" x14ac:dyDescent="0.25">
      <c r="B826" s="68" t="s">
        <v>68</v>
      </c>
      <c r="C826" s="80" t="str">
        <f>IFERROR(VLOOKUP(B826,Listor!$A$6:$B$62,2,FALSE),"")</f>
        <v/>
      </c>
      <c r="D826" s="80" t="str">
        <f>IFERROR(VLOOKUP(B826,Listor!$A$6:$C$62,3,FALSE),"")</f>
        <v/>
      </c>
      <c r="E826" s="64" t="s">
        <v>69</v>
      </c>
      <c r="F826" s="65"/>
      <c r="G826" s="35" t="str">
        <f>IFERROR(VLOOKUP(B826,Listor!$A$6:$G$62,7,FALSE),"")</f>
        <v/>
      </c>
      <c r="H826" s="35" t="str">
        <f>IFERROR(VLOOKUP(B826,Listor!$H$6:$I$24,2,FALSE),"")</f>
        <v/>
      </c>
      <c r="I826" s="35" t="str">
        <f t="shared" si="15"/>
        <v/>
      </c>
      <c r="J826" s="35" t="str">
        <f t="array" ref="J826">IFERROR(INDEX(Listor!$M$6:$M$17,MATCH(Listor!J826&amp;Fossila!E826,Listor!$K$6:$K$17&amp;Listor!$L$6:$L$17,0)),"")</f>
        <v/>
      </c>
      <c r="K826" s="69"/>
    </row>
    <row r="827" spans="2:11" x14ac:dyDescent="0.25">
      <c r="B827" s="68" t="s">
        <v>68</v>
      </c>
      <c r="C827" s="80" t="str">
        <f>IFERROR(VLOOKUP(B827,Listor!$A$6:$B$62,2,FALSE),"")</f>
        <v/>
      </c>
      <c r="D827" s="80" t="str">
        <f>IFERROR(VLOOKUP(B827,Listor!$A$6:$C$62,3,FALSE),"")</f>
        <v/>
      </c>
      <c r="E827" s="64" t="s">
        <v>69</v>
      </c>
      <c r="F827" s="65"/>
      <c r="G827" s="35" t="str">
        <f>IFERROR(VLOOKUP(B827,Listor!$A$6:$G$62,7,FALSE),"")</f>
        <v/>
      </c>
      <c r="H827" s="35" t="str">
        <f>IFERROR(VLOOKUP(B827,Listor!$H$6:$I$24,2,FALSE),"")</f>
        <v/>
      </c>
      <c r="I827" s="35" t="str">
        <f t="shared" si="15"/>
        <v/>
      </c>
      <c r="J827" s="35" t="str">
        <f t="array" ref="J827">IFERROR(INDEX(Listor!$M$6:$M$17,MATCH(Listor!J827&amp;Fossila!E827,Listor!$K$6:$K$17&amp;Listor!$L$6:$L$17,0)),"")</f>
        <v/>
      </c>
      <c r="K827" s="69"/>
    </row>
    <row r="828" spans="2:11" x14ac:dyDescent="0.25">
      <c r="B828" s="68" t="s">
        <v>68</v>
      </c>
      <c r="C828" s="80" t="str">
        <f>IFERROR(VLOOKUP(B828,Listor!$A$6:$B$62,2,FALSE),"")</f>
        <v/>
      </c>
      <c r="D828" s="80" t="str">
        <f>IFERROR(VLOOKUP(B828,Listor!$A$6:$C$62,3,FALSE),"")</f>
        <v/>
      </c>
      <c r="E828" s="64" t="s">
        <v>69</v>
      </c>
      <c r="F828" s="65"/>
      <c r="G828" s="35" t="str">
        <f>IFERROR(VLOOKUP(B828,Listor!$A$6:$G$62,7,FALSE),"")</f>
        <v/>
      </c>
      <c r="H828" s="35" t="str">
        <f>IFERROR(VLOOKUP(B828,Listor!$H$6:$I$24,2,FALSE),"")</f>
        <v/>
      </c>
      <c r="I828" s="35" t="str">
        <f t="shared" si="15"/>
        <v/>
      </c>
      <c r="J828" s="35" t="str">
        <f t="array" ref="J828">IFERROR(INDEX(Listor!$M$6:$M$17,MATCH(Listor!J828&amp;Fossila!E828,Listor!$K$6:$K$17&amp;Listor!$L$6:$L$17,0)),"")</f>
        <v/>
      </c>
      <c r="K828" s="69"/>
    </row>
    <row r="829" spans="2:11" x14ac:dyDescent="0.25">
      <c r="B829" s="68" t="s">
        <v>68</v>
      </c>
      <c r="C829" s="80" t="str">
        <f>IFERROR(VLOOKUP(B829,Listor!$A$6:$B$62,2,FALSE),"")</f>
        <v/>
      </c>
      <c r="D829" s="80" t="str">
        <f>IFERROR(VLOOKUP(B829,Listor!$A$6:$C$62,3,FALSE),"")</f>
        <v/>
      </c>
      <c r="E829" s="64" t="s">
        <v>69</v>
      </c>
      <c r="F829" s="65"/>
      <c r="G829" s="35" t="str">
        <f>IFERROR(VLOOKUP(B829,Listor!$A$6:$G$62,7,FALSE),"")</f>
        <v/>
      </c>
      <c r="H829" s="35" t="str">
        <f>IFERROR(VLOOKUP(B829,Listor!$H$6:$I$24,2,FALSE),"")</f>
        <v/>
      </c>
      <c r="I829" s="35" t="str">
        <f t="shared" si="15"/>
        <v/>
      </c>
      <c r="J829" s="35" t="str">
        <f t="array" ref="J829">IFERROR(INDEX(Listor!$M$6:$M$17,MATCH(Listor!J829&amp;Fossila!E829,Listor!$K$6:$K$17&amp;Listor!$L$6:$L$17,0)),"")</f>
        <v/>
      </c>
      <c r="K829" s="69"/>
    </row>
    <row r="830" spans="2:11" x14ac:dyDescent="0.25">
      <c r="B830" s="68" t="s">
        <v>68</v>
      </c>
      <c r="C830" s="80" t="str">
        <f>IFERROR(VLOOKUP(B830,Listor!$A$6:$B$62,2,FALSE),"")</f>
        <v/>
      </c>
      <c r="D830" s="80" t="str">
        <f>IFERROR(VLOOKUP(B830,Listor!$A$6:$C$62,3,FALSE),"")</f>
        <v/>
      </c>
      <c r="E830" s="64" t="s">
        <v>69</v>
      </c>
      <c r="F830" s="65"/>
      <c r="G830" s="35" t="str">
        <f>IFERROR(VLOOKUP(B830,Listor!$A$6:$G$62,7,FALSE),"")</f>
        <v/>
      </c>
      <c r="H830" s="35" t="str">
        <f>IFERROR(VLOOKUP(B830,Listor!$H$6:$I$24,2,FALSE),"")</f>
        <v/>
      </c>
      <c r="I830" s="35" t="str">
        <f t="shared" si="15"/>
        <v/>
      </c>
      <c r="J830" s="35" t="str">
        <f t="array" ref="J830">IFERROR(INDEX(Listor!$M$6:$M$17,MATCH(Listor!J830&amp;Fossila!E830,Listor!$K$6:$K$17&amp;Listor!$L$6:$L$17,0)),"")</f>
        <v/>
      </c>
      <c r="K830" s="69"/>
    </row>
    <row r="831" spans="2:11" x14ac:dyDescent="0.25">
      <c r="B831" s="68" t="s">
        <v>68</v>
      </c>
      <c r="C831" s="80" t="str">
        <f>IFERROR(VLOOKUP(B831,Listor!$A$6:$B$62,2,FALSE),"")</f>
        <v/>
      </c>
      <c r="D831" s="80" t="str">
        <f>IFERROR(VLOOKUP(B831,Listor!$A$6:$C$62,3,FALSE),"")</f>
        <v/>
      </c>
      <c r="E831" s="64" t="s">
        <v>69</v>
      </c>
      <c r="F831" s="65"/>
      <c r="G831" s="35" t="str">
        <f>IFERROR(VLOOKUP(B831,Listor!$A$6:$G$62,7,FALSE),"")</f>
        <v/>
      </c>
      <c r="H831" s="35" t="str">
        <f>IFERROR(VLOOKUP(B831,Listor!$H$6:$I$24,2,FALSE),"")</f>
        <v/>
      </c>
      <c r="I831" s="35" t="str">
        <f t="shared" si="15"/>
        <v/>
      </c>
      <c r="J831" s="35" t="str">
        <f t="array" ref="J831">IFERROR(INDEX(Listor!$M$6:$M$17,MATCH(Listor!J831&amp;Fossila!E831,Listor!$K$6:$K$17&amp;Listor!$L$6:$L$17,0)),"")</f>
        <v/>
      </c>
      <c r="K831" s="69"/>
    </row>
    <row r="832" spans="2:11" x14ac:dyDescent="0.25">
      <c r="B832" s="68" t="s">
        <v>68</v>
      </c>
      <c r="C832" s="80" t="str">
        <f>IFERROR(VLOOKUP(B832,Listor!$A$6:$B$62,2,FALSE),"")</f>
        <v/>
      </c>
      <c r="D832" s="80" t="str">
        <f>IFERROR(VLOOKUP(B832,Listor!$A$6:$C$62,3,FALSE),"")</f>
        <v/>
      </c>
      <c r="E832" s="64" t="s">
        <v>69</v>
      </c>
      <c r="F832" s="65"/>
      <c r="G832" s="35" t="str">
        <f>IFERROR(VLOOKUP(B832,Listor!$A$6:$G$62,7,FALSE),"")</f>
        <v/>
      </c>
      <c r="H832" s="35" t="str">
        <f>IFERROR(VLOOKUP(B832,Listor!$H$6:$I$24,2,FALSE),"")</f>
        <v/>
      </c>
      <c r="I832" s="35" t="str">
        <f t="shared" si="15"/>
        <v/>
      </c>
      <c r="J832" s="35" t="str">
        <f t="array" ref="J832">IFERROR(INDEX(Listor!$M$6:$M$17,MATCH(Listor!J832&amp;Fossila!E832,Listor!$K$6:$K$17&amp;Listor!$L$6:$L$17,0)),"")</f>
        <v/>
      </c>
      <c r="K832" s="69"/>
    </row>
    <row r="833" spans="2:11" x14ac:dyDescent="0.25">
      <c r="B833" s="68" t="s">
        <v>68</v>
      </c>
      <c r="C833" s="80" t="str">
        <f>IFERROR(VLOOKUP(B833,Listor!$A$6:$B$62,2,FALSE),"")</f>
        <v/>
      </c>
      <c r="D833" s="80" t="str">
        <f>IFERROR(VLOOKUP(B833,Listor!$A$6:$C$62,3,FALSE),"")</f>
        <v/>
      </c>
      <c r="E833" s="64" t="s">
        <v>69</v>
      </c>
      <c r="F833" s="65"/>
      <c r="G833" s="35" t="str">
        <f>IFERROR(VLOOKUP(B833,Listor!$A$6:$G$62,7,FALSE),"")</f>
        <v/>
      </c>
      <c r="H833" s="35" t="str">
        <f>IFERROR(VLOOKUP(B833,Listor!$H$6:$I$24,2,FALSE),"")</f>
        <v/>
      </c>
      <c r="I833" s="35" t="str">
        <f t="shared" si="15"/>
        <v/>
      </c>
      <c r="J833" s="35" t="str">
        <f t="array" ref="J833">IFERROR(INDEX(Listor!$M$6:$M$17,MATCH(Listor!J833&amp;Fossila!E833,Listor!$K$6:$K$17&amp;Listor!$L$6:$L$17,0)),"")</f>
        <v/>
      </c>
      <c r="K833" s="69"/>
    </row>
    <row r="834" spans="2:11" x14ac:dyDescent="0.25">
      <c r="B834" s="68" t="s">
        <v>68</v>
      </c>
      <c r="C834" s="80" t="str">
        <f>IFERROR(VLOOKUP(B834,Listor!$A$6:$B$62,2,FALSE),"")</f>
        <v/>
      </c>
      <c r="D834" s="80" t="str">
        <f>IFERROR(VLOOKUP(B834,Listor!$A$6:$C$62,3,FALSE),"")</f>
        <v/>
      </c>
      <c r="E834" s="64" t="s">
        <v>69</v>
      </c>
      <c r="F834" s="65"/>
      <c r="G834" s="35" t="str">
        <f>IFERROR(VLOOKUP(B834,Listor!$A$6:$G$62,7,FALSE),"")</f>
        <v/>
      </c>
      <c r="H834" s="35" t="str">
        <f>IFERROR(VLOOKUP(B834,Listor!$H$6:$I$24,2,FALSE),"")</f>
        <v/>
      </c>
      <c r="I834" s="35" t="str">
        <f t="shared" si="15"/>
        <v/>
      </c>
      <c r="J834" s="35" t="str">
        <f t="array" ref="J834">IFERROR(INDEX(Listor!$M$6:$M$17,MATCH(Listor!J834&amp;Fossila!E834,Listor!$K$6:$K$17&amp;Listor!$L$6:$L$17,0)),"")</f>
        <v/>
      </c>
      <c r="K834" s="69"/>
    </row>
    <row r="835" spans="2:11" x14ac:dyDescent="0.25">
      <c r="B835" s="68" t="s">
        <v>68</v>
      </c>
      <c r="C835" s="80" t="str">
        <f>IFERROR(VLOOKUP(B835,Listor!$A$6:$B$62,2,FALSE),"")</f>
        <v/>
      </c>
      <c r="D835" s="80" t="str">
        <f>IFERROR(VLOOKUP(B835,Listor!$A$6:$C$62,3,FALSE),"")</f>
        <v/>
      </c>
      <c r="E835" s="64" t="s">
        <v>69</v>
      </c>
      <c r="F835" s="65"/>
      <c r="G835" s="35" t="str">
        <f>IFERROR(VLOOKUP(B835,Listor!$A$6:$G$62,7,FALSE),"")</f>
        <v/>
      </c>
      <c r="H835" s="35" t="str">
        <f>IFERROR(VLOOKUP(B835,Listor!$H$6:$I$24,2,FALSE),"")</f>
        <v/>
      </c>
      <c r="I835" s="35" t="str">
        <f t="shared" si="15"/>
        <v/>
      </c>
      <c r="J835" s="35" t="str">
        <f t="array" ref="J835">IFERROR(INDEX(Listor!$M$6:$M$17,MATCH(Listor!J835&amp;Fossila!E835,Listor!$K$6:$K$17&amp;Listor!$L$6:$L$17,0)),"")</f>
        <v/>
      </c>
      <c r="K835" s="69"/>
    </row>
    <row r="836" spans="2:11" x14ac:dyDescent="0.25">
      <c r="B836" s="68" t="s">
        <v>68</v>
      </c>
      <c r="C836" s="80" t="str">
        <f>IFERROR(VLOOKUP(B836,Listor!$A$6:$B$62,2,FALSE),"")</f>
        <v/>
      </c>
      <c r="D836" s="80" t="str">
        <f>IFERROR(VLOOKUP(B836,Listor!$A$6:$C$62,3,FALSE),"")</f>
        <v/>
      </c>
      <c r="E836" s="64" t="s">
        <v>69</v>
      </c>
      <c r="F836" s="65"/>
      <c r="G836" s="35" t="str">
        <f>IFERROR(VLOOKUP(B836,Listor!$A$6:$G$62,7,FALSE),"")</f>
        <v/>
      </c>
      <c r="H836" s="35" t="str">
        <f>IFERROR(VLOOKUP(B836,Listor!$H$6:$I$24,2,FALSE),"")</f>
        <v/>
      </c>
      <c r="I836" s="35" t="str">
        <f t="shared" si="15"/>
        <v/>
      </c>
      <c r="J836" s="35" t="str">
        <f t="array" ref="J836">IFERROR(INDEX(Listor!$M$6:$M$17,MATCH(Listor!J836&amp;Fossila!E836,Listor!$K$6:$K$17&amp;Listor!$L$6:$L$17,0)),"")</f>
        <v/>
      </c>
      <c r="K836" s="69"/>
    </row>
    <row r="837" spans="2:11" x14ac:dyDescent="0.25">
      <c r="B837" s="68" t="s">
        <v>68</v>
      </c>
      <c r="C837" s="80" t="str">
        <f>IFERROR(VLOOKUP(B837,Listor!$A$6:$B$62,2,FALSE),"")</f>
        <v/>
      </c>
      <c r="D837" s="80" t="str">
        <f>IFERROR(VLOOKUP(B837,Listor!$A$6:$C$62,3,FALSE),"")</f>
        <v/>
      </c>
      <c r="E837" s="64" t="s">
        <v>69</v>
      </c>
      <c r="F837" s="65"/>
      <c r="G837" s="35" t="str">
        <f>IFERROR(VLOOKUP(B837,Listor!$A$6:$G$62,7,FALSE),"")</f>
        <v/>
      </c>
      <c r="H837" s="35" t="str">
        <f>IFERROR(VLOOKUP(B837,Listor!$H$6:$I$24,2,FALSE),"")</f>
        <v/>
      </c>
      <c r="I837" s="35" t="str">
        <f t="shared" si="15"/>
        <v/>
      </c>
      <c r="J837" s="35" t="str">
        <f t="array" ref="J837">IFERROR(INDEX(Listor!$M$6:$M$17,MATCH(Listor!J837&amp;Fossila!E837,Listor!$K$6:$K$17&amp;Listor!$L$6:$L$17,0)),"")</f>
        <v/>
      </c>
      <c r="K837" s="69"/>
    </row>
    <row r="838" spans="2:11" x14ac:dyDescent="0.25">
      <c r="B838" s="68" t="s">
        <v>68</v>
      </c>
      <c r="C838" s="80" t="str">
        <f>IFERROR(VLOOKUP(B838,Listor!$A$6:$B$62,2,FALSE),"")</f>
        <v/>
      </c>
      <c r="D838" s="80" t="str">
        <f>IFERROR(VLOOKUP(B838,Listor!$A$6:$C$62,3,FALSE),"")</f>
        <v/>
      </c>
      <c r="E838" s="64" t="s">
        <v>69</v>
      </c>
      <c r="F838" s="65"/>
      <c r="G838" s="35" t="str">
        <f>IFERROR(VLOOKUP(B838,Listor!$A$6:$G$62,7,FALSE),"")</f>
        <v/>
      </c>
      <c r="H838" s="35" t="str">
        <f>IFERROR(VLOOKUP(B838,Listor!$H$6:$I$24,2,FALSE),"")</f>
        <v/>
      </c>
      <c r="I838" s="35" t="str">
        <f t="shared" si="15"/>
        <v/>
      </c>
      <c r="J838" s="35" t="str">
        <f t="array" ref="J838">IFERROR(INDEX(Listor!$M$6:$M$17,MATCH(Listor!J838&amp;Fossila!E838,Listor!$K$6:$K$17&amp;Listor!$L$6:$L$17,0)),"")</f>
        <v/>
      </c>
      <c r="K838" s="69"/>
    </row>
    <row r="839" spans="2:11" x14ac:dyDescent="0.25">
      <c r="B839" s="68" t="s">
        <v>68</v>
      </c>
      <c r="C839" s="80" t="str">
        <f>IFERROR(VLOOKUP(B839,Listor!$A$6:$B$62,2,FALSE),"")</f>
        <v/>
      </c>
      <c r="D839" s="80" t="str">
        <f>IFERROR(VLOOKUP(B839,Listor!$A$6:$C$62,3,FALSE),"")</f>
        <v/>
      </c>
      <c r="E839" s="64" t="s">
        <v>69</v>
      </c>
      <c r="F839" s="65"/>
      <c r="G839" s="35" t="str">
        <f>IFERROR(VLOOKUP(B839,Listor!$A$6:$G$62,7,FALSE),"")</f>
        <v/>
      </c>
      <c r="H839" s="35" t="str">
        <f>IFERROR(VLOOKUP(B839,Listor!$H$6:$I$24,2,FALSE),"")</f>
        <v/>
      </c>
      <c r="I839" s="35" t="str">
        <f t="shared" si="15"/>
        <v/>
      </c>
      <c r="J839" s="35" t="str">
        <f t="array" ref="J839">IFERROR(INDEX(Listor!$M$6:$M$17,MATCH(Listor!J839&amp;Fossila!E839,Listor!$K$6:$K$17&amp;Listor!$L$6:$L$17,0)),"")</f>
        <v/>
      </c>
      <c r="K839" s="69"/>
    </row>
    <row r="840" spans="2:11" x14ac:dyDescent="0.25">
      <c r="B840" s="68" t="s">
        <v>68</v>
      </c>
      <c r="C840" s="80" t="str">
        <f>IFERROR(VLOOKUP(B840,Listor!$A$6:$B$62,2,FALSE),"")</f>
        <v/>
      </c>
      <c r="D840" s="80" t="str">
        <f>IFERROR(VLOOKUP(B840,Listor!$A$6:$C$62,3,FALSE),"")</f>
        <v/>
      </c>
      <c r="E840" s="64" t="s">
        <v>69</v>
      </c>
      <c r="F840" s="65"/>
      <c r="G840" s="35" t="str">
        <f>IFERROR(VLOOKUP(B840,Listor!$A$6:$G$62,7,FALSE),"")</f>
        <v/>
      </c>
      <c r="H840" s="35" t="str">
        <f>IFERROR(VLOOKUP(B840,Listor!$H$6:$I$24,2,FALSE),"")</f>
        <v/>
      </c>
      <c r="I840" s="35" t="str">
        <f t="shared" si="15"/>
        <v/>
      </c>
      <c r="J840" s="35" t="str">
        <f t="array" ref="J840">IFERROR(INDEX(Listor!$M$6:$M$17,MATCH(Listor!J840&amp;Fossila!E840,Listor!$K$6:$K$17&amp;Listor!$L$6:$L$17,0)),"")</f>
        <v/>
      </c>
      <c r="K840" s="69"/>
    </row>
    <row r="841" spans="2:11" x14ac:dyDescent="0.25">
      <c r="B841" s="68" t="s">
        <v>68</v>
      </c>
      <c r="C841" s="80" t="str">
        <f>IFERROR(VLOOKUP(B841,Listor!$A$6:$B$62,2,FALSE),"")</f>
        <v/>
      </c>
      <c r="D841" s="80" t="str">
        <f>IFERROR(VLOOKUP(B841,Listor!$A$6:$C$62,3,FALSE),"")</f>
        <v/>
      </c>
      <c r="E841" s="64" t="s">
        <v>69</v>
      </c>
      <c r="F841" s="65"/>
      <c r="G841" s="35" t="str">
        <f>IFERROR(VLOOKUP(B841,Listor!$A$6:$G$62,7,FALSE),"")</f>
        <v/>
      </c>
      <c r="H841" s="35" t="str">
        <f>IFERROR(VLOOKUP(B841,Listor!$H$6:$I$24,2,FALSE),"")</f>
        <v/>
      </c>
      <c r="I841" s="35" t="str">
        <f t="shared" si="15"/>
        <v/>
      </c>
      <c r="J841" s="35" t="str">
        <f t="array" ref="J841">IFERROR(INDEX(Listor!$M$6:$M$17,MATCH(Listor!J841&amp;Fossila!E841,Listor!$K$6:$K$17&amp;Listor!$L$6:$L$17,0)),"")</f>
        <v/>
      </c>
      <c r="K841" s="69"/>
    </row>
    <row r="842" spans="2:11" x14ac:dyDescent="0.25">
      <c r="B842" s="68" t="s">
        <v>68</v>
      </c>
      <c r="C842" s="80" t="str">
        <f>IFERROR(VLOOKUP(B842,Listor!$A$6:$B$62,2,FALSE),"")</f>
        <v/>
      </c>
      <c r="D842" s="80" t="str">
        <f>IFERROR(VLOOKUP(B842,Listor!$A$6:$C$62,3,FALSE),"")</f>
        <v/>
      </c>
      <c r="E842" s="64" t="s">
        <v>69</v>
      </c>
      <c r="F842" s="65"/>
      <c r="G842" s="35" t="str">
        <f>IFERROR(VLOOKUP(B842,Listor!$A$6:$G$62,7,FALSE),"")</f>
        <v/>
      </c>
      <c r="H842" s="35" t="str">
        <f>IFERROR(VLOOKUP(B842,Listor!$H$6:$I$24,2,FALSE),"")</f>
        <v/>
      </c>
      <c r="I842" s="35" t="str">
        <f t="shared" si="15"/>
        <v/>
      </c>
      <c r="J842" s="35" t="str">
        <f t="array" ref="J842">IFERROR(INDEX(Listor!$M$6:$M$17,MATCH(Listor!J842&amp;Fossila!E842,Listor!$K$6:$K$17&amp;Listor!$L$6:$L$17,0)),"")</f>
        <v/>
      </c>
      <c r="K842" s="69"/>
    </row>
    <row r="843" spans="2:11" x14ac:dyDescent="0.25">
      <c r="B843" s="68" t="s">
        <v>68</v>
      </c>
      <c r="C843" s="80" t="str">
        <f>IFERROR(VLOOKUP(B843,Listor!$A$6:$B$62,2,FALSE),"")</f>
        <v/>
      </c>
      <c r="D843" s="80" t="str">
        <f>IFERROR(VLOOKUP(B843,Listor!$A$6:$C$62,3,FALSE),"")</f>
        <v/>
      </c>
      <c r="E843" s="64" t="s">
        <v>69</v>
      </c>
      <c r="F843" s="65"/>
      <c r="G843" s="35" t="str">
        <f>IFERROR(VLOOKUP(B843,Listor!$A$6:$G$62,7,FALSE),"")</f>
        <v/>
      </c>
      <c r="H843" s="35" t="str">
        <f>IFERROR(VLOOKUP(B843,Listor!$H$6:$I$24,2,FALSE),"")</f>
        <v/>
      </c>
      <c r="I843" s="35" t="str">
        <f t="shared" si="15"/>
        <v/>
      </c>
      <c r="J843" s="35" t="str">
        <f t="array" ref="J843">IFERROR(INDEX(Listor!$M$6:$M$17,MATCH(Listor!J843&amp;Fossila!E843,Listor!$K$6:$K$17&amp;Listor!$L$6:$L$17,0)),"")</f>
        <v/>
      </c>
      <c r="K843" s="69"/>
    </row>
    <row r="844" spans="2:11" x14ac:dyDescent="0.25">
      <c r="B844" s="68" t="s">
        <v>68</v>
      </c>
      <c r="C844" s="80" t="str">
        <f>IFERROR(VLOOKUP(B844,Listor!$A$6:$B$62,2,FALSE),"")</f>
        <v/>
      </c>
      <c r="D844" s="80" t="str">
        <f>IFERROR(VLOOKUP(B844,Listor!$A$6:$C$62,3,FALSE),"")</f>
        <v/>
      </c>
      <c r="E844" s="64" t="s">
        <v>69</v>
      </c>
      <c r="F844" s="65"/>
      <c r="G844" s="35" t="str">
        <f>IFERROR(VLOOKUP(B844,Listor!$A$6:$G$62,7,FALSE),"")</f>
        <v/>
      </c>
      <c r="H844" s="35" t="str">
        <f>IFERROR(VLOOKUP(B844,Listor!$H$6:$I$24,2,FALSE),"")</f>
        <v/>
      </c>
      <c r="I844" s="35" t="str">
        <f t="shared" si="15"/>
        <v/>
      </c>
      <c r="J844" s="35" t="str">
        <f t="array" ref="J844">IFERROR(INDEX(Listor!$M$6:$M$17,MATCH(Listor!J844&amp;Fossila!E844,Listor!$K$6:$K$17&amp;Listor!$L$6:$L$17,0)),"")</f>
        <v/>
      </c>
      <c r="K844" s="69"/>
    </row>
    <row r="845" spans="2:11" x14ac:dyDescent="0.25">
      <c r="B845" s="68" t="s">
        <v>68</v>
      </c>
      <c r="C845" s="80" t="str">
        <f>IFERROR(VLOOKUP(B845,Listor!$A$6:$B$62,2,FALSE),"")</f>
        <v/>
      </c>
      <c r="D845" s="80" t="str">
        <f>IFERROR(VLOOKUP(B845,Listor!$A$6:$C$62,3,FALSE),"")</f>
        <v/>
      </c>
      <c r="E845" s="64" t="s">
        <v>69</v>
      </c>
      <c r="F845" s="65"/>
      <c r="G845" s="35" t="str">
        <f>IFERROR(VLOOKUP(B845,Listor!$A$6:$G$62,7,FALSE),"")</f>
        <v/>
      </c>
      <c r="H845" s="35" t="str">
        <f>IFERROR(VLOOKUP(B845,Listor!$H$6:$I$24,2,FALSE),"")</f>
        <v/>
      </c>
      <c r="I845" s="35" t="str">
        <f t="shared" ref="I845:I908" si="16">IFERROR(H845*F845,"")</f>
        <v/>
      </c>
      <c r="J845" s="35" t="str">
        <f t="array" ref="J845">IFERROR(INDEX(Listor!$M$6:$M$17,MATCH(Listor!J845&amp;Fossila!E845,Listor!$K$6:$K$17&amp;Listor!$L$6:$L$17,0)),"")</f>
        <v/>
      </c>
      <c r="K845" s="69"/>
    </row>
    <row r="846" spans="2:11" x14ac:dyDescent="0.25">
      <c r="B846" s="68" t="s">
        <v>68</v>
      </c>
      <c r="C846" s="80" t="str">
        <f>IFERROR(VLOOKUP(B846,Listor!$A$6:$B$62,2,FALSE),"")</f>
        <v/>
      </c>
      <c r="D846" s="80" t="str">
        <f>IFERROR(VLOOKUP(B846,Listor!$A$6:$C$62,3,FALSE),"")</f>
        <v/>
      </c>
      <c r="E846" s="64" t="s">
        <v>69</v>
      </c>
      <c r="F846" s="65"/>
      <c r="G846" s="35" t="str">
        <f>IFERROR(VLOOKUP(B846,Listor!$A$6:$G$62,7,FALSE),"")</f>
        <v/>
      </c>
      <c r="H846" s="35" t="str">
        <f>IFERROR(VLOOKUP(B846,Listor!$H$6:$I$24,2,FALSE),"")</f>
        <v/>
      </c>
      <c r="I846" s="35" t="str">
        <f t="shared" si="16"/>
        <v/>
      </c>
      <c r="J846" s="35" t="str">
        <f t="array" ref="J846">IFERROR(INDEX(Listor!$M$6:$M$17,MATCH(Listor!J846&amp;Fossila!E846,Listor!$K$6:$K$17&amp;Listor!$L$6:$L$17,0)),"")</f>
        <v/>
      </c>
      <c r="K846" s="69"/>
    </row>
    <row r="847" spans="2:11" x14ac:dyDescent="0.25">
      <c r="B847" s="68" t="s">
        <v>68</v>
      </c>
      <c r="C847" s="80" t="str">
        <f>IFERROR(VLOOKUP(B847,Listor!$A$6:$B$62,2,FALSE),"")</f>
        <v/>
      </c>
      <c r="D847" s="80" t="str">
        <f>IFERROR(VLOOKUP(B847,Listor!$A$6:$C$62,3,FALSE),"")</f>
        <v/>
      </c>
      <c r="E847" s="64" t="s">
        <v>69</v>
      </c>
      <c r="F847" s="65"/>
      <c r="G847" s="35" t="str">
        <f>IFERROR(VLOOKUP(B847,Listor!$A$6:$G$62,7,FALSE),"")</f>
        <v/>
      </c>
      <c r="H847" s="35" t="str">
        <f>IFERROR(VLOOKUP(B847,Listor!$H$6:$I$24,2,FALSE),"")</f>
        <v/>
      </c>
      <c r="I847" s="35" t="str">
        <f t="shared" si="16"/>
        <v/>
      </c>
      <c r="J847" s="35" t="str">
        <f t="array" ref="J847">IFERROR(INDEX(Listor!$M$6:$M$17,MATCH(Listor!J847&amp;Fossila!E847,Listor!$K$6:$K$17&amp;Listor!$L$6:$L$17,0)),"")</f>
        <v/>
      </c>
      <c r="K847" s="69"/>
    </row>
    <row r="848" spans="2:11" x14ac:dyDescent="0.25">
      <c r="B848" s="68" t="s">
        <v>68</v>
      </c>
      <c r="C848" s="80" t="str">
        <f>IFERROR(VLOOKUP(B848,Listor!$A$6:$B$62,2,FALSE),"")</f>
        <v/>
      </c>
      <c r="D848" s="80" t="str">
        <f>IFERROR(VLOOKUP(B848,Listor!$A$6:$C$62,3,FALSE),"")</f>
        <v/>
      </c>
      <c r="E848" s="64" t="s">
        <v>69</v>
      </c>
      <c r="F848" s="65"/>
      <c r="G848" s="35" t="str">
        <f>IFERROR(VLOOKUP(B848,Listor!$A$6:$G$62,7,FALSE),"")</f>
        <v/>
      </c>
      <c r="H848" s="35" t="str">
        <f>IFERROR(VLOOKUP(B848,Listor!$H$6:$I$24,2,FALSE),"")</f>
        <v/>
      </c>
      <c r="I848" s="35" t="str">
        <f t="shared" si="16"/>
        <v/>
      </c>
      <c r="J848" s="35" t="str">
        <f t="array" ref="J848">IFERROR(INDEX(Listor!$M$6:$M$17,MATCH(Listor!J848&amp;Fossila!E848,Listor!$K$6:$K$17&amp;Listor!$L$6:$L$17,0)),"")</f>
        <v/>
      </c>
      <c r="K848" s="69"/>
    </row>
    <row r="849" spans="2:11" x14ac:dyDescent="0.25">
      <c r="B849" s="68" t="s">
        <v>68</v>
      </c>
      <c r="C849" s="80" t="str">
        <f>IFERROR(VLOOKUP(B849,Listor!$A$6:$B$62,2,FALSE),"")</f>
        <v/>
      </c>
      <c r="D849" s="80" t="str">
        <f>IFERROR(VLOOKUP(B849,Listor!$A$6:$C$62,3,FALSE),"")</f>
        <v/>
      </c>
      <c r="E849" s="64" t="s">
        <v>69</v>
      </c>
      <c r="F849" s="65"/>
      <c r="G849" s="35" t="str">
        <f>IFERROR(VLOOKUP(B849,Listor!$A$6:$G$62,7,FALSE),"")</f>
        <v/>
      </c>
      <c r="H849" s="35" t="str">
        <f>IFERROR(VLOOKUP(B849,Listor!$H$6:$I$24,2,FALSE),"")</f>
        <v/>
      </c>
      <c r="I849" s="35" t="str">
        <f t="shared" si="16"/>
        <v/>
      </c>
      <c r="J849" s="35" t="str">
        <f t="array" ref="J849">IFERROR(INDEX(Listor!$M$6:$M$17,MATCH(Listor!J849&amp;Fossila!E849,Listor!$K$6:$K$17&amp;Listor!$L$6:$L$17,0)),"")</f>
        <v/>
      </c>
      <c r="K849" s="69"/>
    </row>
    <row r="850" spans="2:11" x14ac:dyDescent="0.25">
      <c r="B850" s="68" t="s">
        <v>68</v>
      </c>
      <c r="C850" s="80" t="str">
        <f>IFERROR(VLOOKUP(B850,Listor!$A$6:$B$62,2,FALSE),"")</f>
        <v/>
      </c>
      <c r="D850" s="80" t="str">
        <f>IFERROR(VLOOKUP(B850,Listor!$A$6:$C$62,3,FALSE),"")</f>
        <v/>
      </c>
      <c r="E850" s="64" t="s">
        <v>69</v>
      </c>
      <c r="F850" s="65"/>
      <c r="G850" s="35" t="str">
        <f>IFERROR(VLOOKUP(B850,Listor!$A$6:$G$62,7,FALSE),"")</f>
        <v/>
      </c>
      <c r="H850" s="35" t="str">
        <f>IFERROR(VLOOKUP(B850,Listor!$H$6:$I$24,2,FALSE),"")</f>
        <v/>
      </c>
      <c r="I850" s="35" t="str">
        <f t="shared" si="16"/>
        <v/>
      </c>
      <c r="J850" s="35" t="str">
        <f t="array" ref="J850">IFERROR(INDEX(Listor!$M$6:$M$17,MATCH(Listor!J850&amp;Fossila!E850,Listor!$K$6:$K$17&amp;Listor!$L$6:$L$17,0)),"")</f>
        <v/>
      </c>
      <c r="K850" s="69"/>
    </row>
    <row r="851" spans="2:11" x14ac:dyDescent="0.25">
      <c r="B851" s="68" t="s">
        <v>68</v>
      </c>
      <c r="C851" s="80" t="str">
        <f>IFERROR(VLOOKUP(B851,Listor!$A$6:$B$62,2,FALSE),"")</f>
        <v/>
      </c>
      <c r="D851" s="80" t="str">
        <f>IFERROR(VLOOKUP(B851,Listor!$A$6:$C$62,3,FALSE),"")</f>
        <v/>
      </c>
      <c r="E851" s="64" t="s">
        <v>69</v>
      </c>
      <c r="F851" s="65"/>
      <c r="G851" s="35" t="str">
        <f>IFERROR(VLOOKUP(B851,Listor!$A$6:$G$62,7,FALSE),"")</f>
        <v/>
      </c>
      <c r="H851" s="35" t="str">
        <f>IFERROR(VLOOKUP(B851,Listor!$H$6:$I$24,2,FALSE),"")</f>
        <v/>
      </c>
      <c r="I851" s="35" t="str">
        <f t="shared" si="16"/>
        <v/>
      </c>
      <c r="J851" s="35" t="str">
        <f t="array" ref="J851">IFERROR(INDEX(Listor!$M$6:$M$17,MATCH(Listor!J851&amp;Fossila!E851,Listor!$K$6:$K$17&amp;Listor!$L$6:$L$17,0)),"")</f>
        <v/>
      </c>
      <c r="K851" s="69"/>
    </row>
    <row r="852" spans="2:11" x14ac:dyDescent="0.25">
      <c r="B852" s="68" t="s">
        <v>68</v>
      </c>
      <c r="C852" s="80" t="str">
        <f>IFERROR(VLOOKUP(B852,Listor!$A$6:$B$62,2,FALSE),"")</f>
        <v/>
      </c>
      <c r="D852" s="80" t="str">
        <f>IFERROR(VLOOKUP(B852,Listor!$A$6:$C$62,3,FALSE),"")</f>
        <v/>
      </c>
      <c r="E852" s="64" t="s">
        <v>69</v>
      </c>
      <c r="F852" s="65"/>
      <c r="G852" s="35" t="str">
        <f>IFERROR(VLOOKUP(B852,Listor!$A$6:$G$62,7,FALSE),"")</f>
        <v/>
      </c>
      <c r="H852" s="35" t="str">
        <f>IFERROR(VLOOKUP(B852,Listor!$H$6:$I$24,2,FALSE),"")</f>
        <v/>
      </c>
      <c r="I852" s="35" t="str">
        <f t="shared" si="16"/>
        <v/>
      </c>
      <c r="J852" s="35" t="str">
        <f t="array" ref="J852">IFERROR(INDEX(Listor!$M$6:$M$17,MATCH(Listor!J852&amp;Fossila!E852,Listor!$K$6:$K$17&amp;Listor!$L$6:$L$17,0)),"")</f>
        <v/>
      </c>
      <c r="K852" s="69"/>
    </row>
    <row r="853" spans="2:11" x14ac:dyDescent="0.25">
      <c r="B853" s="68" t="s">
        <v>68</v>
      </c>
      <c r="C853" s="80" t="str">
        <f>IFERROR(VLOOKUP(B853,Listor!$A$6:$B$62,2,FALSE),"")</f>
        <v/>
      </c>
      <c r="D853" s="80" t="str">
        <f>IFERROR(VLOOKUP(B853,Listor!$A$6:$C$62,3,FALSE),"")</f>
        <v/>
      </c>
      <c r="E853" s="64" t="s">
        <v>69</v>
      </c>
      <c r="F853" s="65"/>
      <c r="G853" s="35" t="str">
        <f>IFERROR(VLOOKUP(B853,Listor!$A$6:$G$62,7,FALSE),"")</f>
        <v/>
      </c>
      <c r="H853" s="35" t="str">
        <f>IFERROR(VLOOKUP(B853,Listor!$H$6:$I$24,2,FALSE),"")</f>
        <v/>
      </c>
      <c r="I853" s="35" t="str">
        <f t="shared" si="16"/>
        <v/>
      </c>
      <c r="J853" s="35" t="str">
        <f t="array" ref="J853">IFERROR(INDEX(Listor!$M$6:$M$17,MATCH(Listor!J853&amp;Fossila!E853,Listor!$K$6:$K$17&amp;Listor!$L$6:$L$17,0)),"")</f>
        <v/>
      </c>
      <c r="K853" s="69"/>
    </row>
    <row r="854" spans="2:11" x14ac:dyDescent="0.25">
      <c r="B854" s="68" t="s">
        <v>68</v>
      </c>
      <c r="C854" s="80" t="str">
        <f>IFERROR(VLOOKUP(B854,Listor!$A$6:$B$62,2,FALSE),"")</f>
        <v/>
      </c>
      <c r="D854" s="80" t="str">
        <f>IFERROR(VLOOKUP(B854,Listor!$A$6:$C$62,3,FALSE),"")</f>
        <v/>
      </c>
      <c r="E854" s="64" t="s">
        <v>69</v>
      </c>
      <c r="F854" s="65"/>
      <c r="G854" s="35" t="str">
        <f>IFERROR(VLOOKUP(B854,Listor!$A$6:$G$62,7,FALSE),"")</f>
        <v/>
      </c>
      <c r="H854" s="35" t="str">
        <f>IFERROR(VLOOKUP(B854,Listor!$H$6:$I$24,2,FALSE),"")</f>
        <v/>
      </c>
      <c r="I854" s="35" t="str">
        <f t="shared" si="16"/>
        <v/>
      </c>
      <c r="J854" s="35" t="str">
        <f t="array" ref="J854">IFERROR(INDEX(Listor!$M$6:$M$17,MATCH(Listor!J854&amp;Fossila!E854,Listor!$K$6:$K$17&amp;Listor!$L$6:$L$17,0)),"")</f>
        <v/>
      </c>
      <c r="K854" s="69"/>
    </row>
    <row r="855" spans="2:11" x14ac:dyDescent="0.25">
      <c r="B855" s="68" t="s">
        <v>68</v>
      </c>
      <c r="C855" s="80" t="str">
        <f>IFERROR(VLOOKUP(B855,Listor!$A$6:$B$62,2,FALSE),"")</f>
        <v/>
      </c>
      <c r="D855" s="80" t="str">
        <f>IFERROR(VLOOKUP(B855,Listor!$A$6:$C$62,3,FALSE),"")</f>
        <v/>
      </c>
      <c r="E855" s="64" t="s">
        <v>69</v>
      </c>
      <c r="F855" s="65"/>
      <c r="G855" s="35" t="str">
        <f>IFERROR(VLOOKUP(B855,Listor!$A$6:$G$62,7,FALSE),"")</f>
        <v/>
      </c>
      <c r="H855" s="35" t="str">
        <f>IFERROR(VLOOKUP(B855,Listor!$H$6:$I$24,2,FALSE),"")</f>
        <v/>
      </c>
      <c r="I855" s="35" t="str">
        <f t="shared" si="16"/>
        <v/>
      </c>
      <c r="J855" s="35" t="str">
        <f t="array" ref="J855">IFERROR(INDEX(Listor!$M$6:$M$17,MATCH(Listor!J855&amp;Fossila!E855,Listor!$K$6:$K$17&amp;Listor!$L$6:$L$17,0)),"")</f>
        <v/>
      </c>
      <c r="K855" s="69"/>
    </row>
    <row r="856" spans="2:11" x14ac:dyDescent="0.25">
      <c r="B856" s="68" t="s">
        <v>68</v>
      </c>
      <c r="C856" s="80" t="str">
        <f>IFERROR(VLOOKUP(B856,Listor!$A$6:$B$62,2,FALSE),"")</f>
        <v/>
      </c>
      <c r="D856" s="80" t="str">
        <f>IFERROR(VLOOKUP(B856,Listor!$A$6:$C$62,3,FALSE),"")</f>
        <v/>
      </c>
      <c r="E856" s="64" t="s">
        <v>69</v>
      </c>
      <c r="F856" s="65"/>
      <c r="G856" s="35" t="str">
        <f>IFERROR(VLOOKUP(B856,Listor!$A$6:$G$62,7,FALSE),"")</f>
        <v/>
      </c>
      <c r="H856" s="35" t="str">
        <f>IFERROR(VLOOKUP(B856,Listor!$H$6:$I$24,2,FALSE),"")</f>
        <v/>
      </c>
      <c r="I856" s="35" t="str">
        <f t="shared" si="16"/>
        <v/>
      </c>
      <c r="J856" s="35" t="str">
        <f t="array" ref="J856">IFERROR(INDEX(Listor!$M$6:$M$17,MATCH(Listor!J856&amp;Fossila!E856,Listor!$K$6:$K$17&amp;Listor!$L$6:$L$17,0)),"")</f>
        <v/>
      </c>
      <c r="K856" s="69"/>
    </row>
    <row r="857" spans="2:11" x14ac:dyDescent="0.25">
      <c r="B857" s="68" t="s">
        <v>68</v>
      </c>
      <c r="C857" s="80" t="str">
        <f>IFERROR(VLOOKUP(B857,Listor!$A$6:$B$62,2,FALSE),"")</f>
        <v/>
      </c>
      <c r="D857" s="80" t="str">
        <f>IFERROR(VLOOKUP(B857,Listor!$A$6:$C$62,3,FALSE),"")</f>
        <v/>
      </c>
      <c r="E857" s="64" t="s">
        <v>69</v>
      </c>
      <c r="F857" s="65"/>
      <c r="G857" s="35" t="str">
        <f>IFERROR(VLOOKUP(B857,Listor!$A$6:$G$62,7,FALSE),"")</f>
        <v/>
      </c>
      <c r="H857" s="35" t="str">
        <f>IFERROR(VLOOKUP(B857,Listor!$H$6:$I$24,2,FALSE),"")</f>
        <v/>
      </c>
      <c r="I857" s="35" t="str">
        <f t="shared" si="16"/>
        <v/>
      </c>
      <c r="J857" s="35" t="str">
        <f t="array" ref="J857">IFERROR(INDEX(Listor!$M$6:$M$17,MATCH(Listor!J857&amp;Fossila!E857,Listor!$K$6:$K$17&amp;Listor!$L$6:$L$17,0)),"")</f>
        <v/>
      </c>
      <c r="K857" s="69"/>
    </row>
    <row r="858" spans="2:11" x14ac:dyDescent="0.25">
      <c r="B858" s="68" t="s">
        <v>68</v>
      </c>
      <c r="C858" s="80" t="str">
        <f>IFERROR(VLOOKUP(B858,Listor!$A$6:$B$62,2,FALSE),"")</f>
        <v/>
      </c>
      <c r="D858" s="80" t="str">
        <f>IFERROR(VLOOKUP(B858,Listor!$A$6:$C$62,3,FALSE),"")</f>
        <v/>
      </c>
      <c r="E858" s="64" t="s">
        <v>69</v>
      </c>
      <c r="F858" s="65"/>
      <c r="G858" s="35" t="str">
        <f>IFERROR(VLOOKUP(B858,Listor!$A$6:$G$62,7,FALSE),"")</f>
        <v/>
      </c>
      <c r="H858" s="35" t="str">
        <f>IFERROR(VLOOKUP(B858,Listor!$H$6:$I$24,2,FALSE),"")</f>
        <v/>
      </c>
      <c r="I858" s="35" t="str">
        <f t="shared" si="16"/>
        <v/>
      </c>
      <c r="J858" s="35" t="str">
        <f t="array" ref="J858">IFERROR(INDEX(Listor!$M$6:$M$17,MATCH(Listor!J858&amp;Fossila!E858,Listor!$K$6:$K$17&amp;Listor!$L$6:$L$17,0)),"")</f>
        <v/>
      </c>
      <c r="K858" s="69"/>
    </row>
    <row r="859" spans="2:11" x14ac:dyDescent="0.25">
      <c r="B859" s="68" t="s">
        <v>68</v>
      </c>
      <c r="C859" s="80" t="str">
        <f>IFERROR(VLOOKUP(B859,Listor!$A$6:$B$62,2,FALSE),"")</f>
        <v/>
      </c>
      <c r="D859" s="80" t="str">
        <f>IFERROR(VLOOKUP(B859,Listor!$A$6:$C$62,3,FALSE),"")</f>
        <v/>
      </c>
      <c r="E859" s="64" t="s">
        <v>69</v>
      </c>
      <c r="F859" s="65"/>
      <c r="G859" s="35" t="str">
        <f>IFERROR(VLOOKUP(B859,Listor!$A$6:$G$62,7,FALSE),"")</f>
        <v/>
      </c>
      <c r="H859" s="35" t="str">
        <f>IFERROR(VLOOKUP(B859,Listor!$H$6:$I$24,2,FALSE),"")</f>
        <v/>
      </c>
      <c r="I859" s="35" t="str">
        <f t="shared" si="16"/>
        <v/>
      </c>
      <c r="J859" s="35" t="str">
        <f t="array" ref="J859">IFERROR(INDEX(Listor!$M$6:$M$17,MATCH(Listor!J859&amp;Fossila!E859,Listor!$K$6:$K$17&amp;Listor!$L$6:$L$17,0)),"")</f>
        <v/>
      </c>
      <c r="K859" s="69"/>
    </row>
    <row r="860" spans="2:11" x14ac:dyDescent="0.25">
      <c r="B860" s="68" t="s">
        <v>68</v>
      </c>
      <c r="C860" s="80" t="str">
        <f>IFERROR(VLOOKUP(B860,Listor!$A$6:$B$62,2,FALSE),"")</f>
        <v/>
      </c>
      <c r="D860" s="80" t="str">
        <f>IFERROR(VLOOKUP(B860,Listor!$A$6:$C$62,3,FALSE),"")</f>
        <v/>
      </c>
      <c r="E860" s="64" t="s">
        <v>69</v>
      </c>
      <c r="F860" s="65"/>
      <c r="G860" s="35" t="str">
        <f>IFERROR(VLOOKUP(B860,Listor!$A$6:$G$62,7,FALSE),"")</f>
        <v/>
      </c>
      <c r="H860" s="35" t="str">
        <f>IFERROR(VLOOKUP(B860,Listor!$H$6:$I$24,2,FALSE),"")</f>
        <v/>
      </c>
      <c r="I860" s="35" t="str">
        <f t="shared" si="16"/>
        <v/>
      </c>
      <c r="J860" s="35" t="str">
        <f t="array" ref="J860">IFERROR(INDEX(Listor!$M$6:$M$17,MATCH(Listor!J860&amp;Fossila!E860,Listor!$K$6:$K$17&amp;Listor!$L$6:$L$17,0)),"")</f>
        <v/>
      </c>
      <c r="K860" s="69"/>
    </row>
    <row r="861" spans="2:11" x14ac:dyDescent="0.25">
      <c r="B861" s="68" t="s">
        <v>68</v>
      </c>
      <c r="C861" s="80" t="str">
        <f>IFERROR(VLOOKUP(B861,Listor!$A$6:$B$62,2,FALSE),"")</f>
        <v/>
      </c>
      <c r="D861" s="80" t="str">
        <f>IFERROR(VLOOKUP(B861,Listor!$A$6:$C$62,3,FALSE),"")</f>
        <v/>
      </c>
      <c r="E861" s="64" t="s">
        <v>69</v>
      </c>
      <c r="F861" s="65"/>
      <c r="G861" s="35" t="str">
        <f>IFERROR(VLOOKUP(B861,Listor!$A$6:$G$62,7,FALSE),"")</f>
        <v/>
      </c>
      <c r="H861" s="35" t="str">
        <f>IFERROR(VLOOKUP(B861,Listor!$H$6:$I$24,2,FALSE),"")</f>
        <v/>
      </c>
      <c r="I861" s="35" t="str">
        <f t="shared" si="16"/>
        <v/>
      </c>
      <c r="J861" s="35" t="str">
        <f t="array" ref="J861">IFERROR(INDEX(Listor!$M$6:$M$17,MATCH(Listor!J861&amp;Fossila!E861,Listor!$K$6:$K$17&amp;Listor!$L$6:$L$17,0)),"")</f>
        <v/>
      </c>
      <c r="K861" s="69"/>
    </row>
    <row r="862" spans="2:11" x14ac:dyDescent="0.25">
      <c r="B862" s="68" t="s">
        <v>68</v>
      </c>
      <c r="C862" s="80" t="str">
        <f>IFERROR(VLOOKUP(B862,Listor!$A$6:$B$62,2,FALSE),"")</f>
        <v/>
      </c>
      <c r="D862" s="80" t="str">
        <f>IFERROR(VLOOKUP(B862,Listor!$A$6:$C$62,3,FALSE),"")</f>
        <v/>
      </c>
      <c r="E862" s="64" t="s">
        <v>69</v>
      </c>
      <c r="F862" s="65"/>
      <c r="G862" s="35" t="str">
        <f>IFERROR(VLOOKUP(B862,Listor!$A$6:$G$62,7,FALSE),"")</f>
        <v/>
      </c>
      <c r="H862" s="35" t="str">
        <f>IFERROR(VLOOKUP(B862,Listor!$H$6:$I$24,2,FALSE),"")</f>
        <v/>
      </c>
      <c r="I862" s="35" t="str">
        <f t="shared" si="16"/>
        <v/>
      </c>
      <c r="J862" s="35" t="str">
        <f t="array" ref="J862">IFERROR(INDEX(Listor!$M$6:$M$17,MATCH(Listor!J862&amp;Fossila!E862,Listor!$K$6:$K$17&amp;Listor!$L$6:$L$17,0)),"")</f>
        <v/>
      </c>
      <c r="K862" s="69"/>
    </row>
    <row r="863" spans="2:11" x14ac:dyDescent="0.25">
      <c r="B863" s="68" t="s">
        <v>68</v>
      </c>
      <c r="C863" s="80" t="str">
        <f>IFERROR(VLOOKUP(B863,Listor!$A$6:$B$62,2,FALSE),"")</f>
        <v/>
      </c>
      <c r="D863" s="80" t="str">
        <f>IFERROR(VLOOKUP(B863,Listor!$A$6:$C$62,3,FALSE),"")</f>
        <v/>
      </c>
      <c r="E863" s="64" t="s">
        <v>69</v>
      </c>
      <c r="F863" s="65"/>
      <c r="G863" s="35" t="str">
        <f>IFERROR(VLOOKUP(B863,Listor!$A$6:$G$62,7,FALSE),"")</f>
        <v/>
      </c>
      <c r="H863" s="35" t="str">
        <f>IFERROR(VLOOKUP(B863,Listor!$H$6:$I$24,2,FALSE),"")</f>
        <v/>
      </c>
      <c r="I863" s="35" t="str">
        <f t="shared" si="16"/>
        <v/>
      </c>
      <c r="J863" s="35" t="str">
        <f t="array" ref="J863">IFERROR(INDEX(Listor!$M$6:$M$17,MATCH(Listor!J863&amp;Fossila!E863,Listor!$K$6:$K$17&amp;Listor!$L$6:$L$17,0)),"")</f>
        <v/>
      </c>
      <c r="K863" s="69"/>
    </row>
    <row r="864" spans="2:11" x14ac:dyDescent="0.25">
      <c r="B864" s="68" t="s">
        <v>68</v>
      </c>
      <c r="C864" s="80" t="str">
        <f>IFERROR(VLOOKUP(B864,Listor!$A$6:$B$62,2,FALSE),"")</f>
        <v/>
      </c>
      <c r="D864" s="80" t="str">
        <f>IFERROR(VLOOKUP(B864,Listor!$A$6:$C$62,3,FALSE),"")</f>
        <v/>
      </c>
      <c r="E864" s="64" t="s">
        <v>69</v>
      </c>
      <c r="F864" s="65"/>
      <c r="G864" s="35" t="str">
        <f>IFERROR(VLOOKUP(B864,Listor!$A$6:$G$62,7,FALSE),"")</f>
        <v/>
      </c>
      <c r="H864" s="35" t="str">
        <f>IFERROR(VLOOKUP(B864,Listor!$H$6:$I$24,2,FALSE),"")</f>
        <v/>
      </c>
      <c r="I864" s="35" t="str">
        <f t="shared" si="16"/>
        <v/>
      </c>
      <c r="J864" s="35" t="str">
        <f t="array" ref="J864">IFERROR(INDEX(Listor!$M$6:$M$17,MATCH(Listor!J864&amp;Fossila!E864,Listor!$K$6:$K$17&amp;Listor!$L$6:$L$17,0)),"")</f>
        <v/>
      </c>
      <c r="K864" s="69"/>
    </row>
    <row r="865" spans="2:11" x14ac:dyDescent="0.25">
      <c r="B865" s="68" t="s">
        <v>68</v>
      </c>
      <c r="C865" s="80" t="str">
        <f>IFERROR(VLOOKUP(B865,Listor!$A$6:$B$62,2,FALSE),"")</f>
        <v/>
      </c>
      <c r="D865" s="80" t="str">
        <f>IFERROR(VLOOKUP(B865,Listor!$A$6:$C$62,3,FALSE),"")</f>
        <v/>
      </c>
      <c r="E865" s="64" t="s">
        <v>69</v>
      </c>
      <c r="F865" s="65"/>
      <c r="G865" s="35" t="str">
        <f>IFERROR(VLOOKUP(B865,Listor!$A$6:$G$62,7,FALSE),"")</f>
        <v/>
      </c>
      <c r="H865" s="35" t="str">
        <f>IFERROR(VLOOKUP(B865,Listor!$H$6:$I$24,2,FALSE),"")</f>
        <v/>
      </c>
      <c r="I865" s="35" t="str">
        <f t="shared" si="16"/>
        <v/>
      </c>
      <c r="J865" s="35" t="str">
        <f t="array" ref="J865">IFERROR(INDEX(Listor!$M$6:$M$17,MATCH(Listor!J865&amp;Fossila!E865,Listor!$K$6:$K$17&amp;Listor!$L$6:$L$17,0)),"")</f>
        <v/>
      </c>
      <c r="K865" s="69"/>
    </row>
    <row r="866" spans="2:11" x14ac:dyDescent="0.25">
      <c r="B866" s="68" t="s">
        <v>68</v>
      </c>
      <c r="C866" s="80" t="str">
        <f>IFERROR(VLOOKUP(B866,Listor!$A$6:$B$62,2,FALSE),"")</f>
        <v/>
      </c>
      <c r="D866" s="80" t="str">
        <f>IFERROR(VLOOKUP(B866,Listor!$A$6:$C$62,3,FALSE),"")</f>
        <v/>
      </c>
      <c r="E866" s="64" t="s">
        <v>69</v>
      </c>
      <c r="F866" s="65"/>
      <c r="G866" s="35" t="str">
        <f>IFERROR(VLOOKUP(B866,Listor!$A$6:$G$62,7,FALSE),"")</f>
        <v/>
      </c>
      <c r="H866" s="35" t="str">
        <f>IFERROR(VLOOKUP(B866,Listor!$H$6:$I$24,2,FALSE),"")</f>
        <v/>
      </c>
      <c r="I866" s="35" t="str">
        <f t="shared" si="16"/>
        <v/>
      </c>
      <c r="J866" s="35" t="str">
        <f t="array" ref="J866">IFERROR(INDEX(Listor!$M$6:$M$17,MATCH(Listor!J866&amp;Fossila!E866,Listor!$K$6:$K$17&amp;Listor!$L$6:$L$17,0)),"")</f>
        <v/>
      </c>
      <c r="K866" s="69"/>
    </row>
    <row r="867" spans="2:11" x14ac:dyDescent="0.25">
      <c r="B867" s="68" t="s">
        <v>68</v>
      </c>
      <c r="C867" s="80" t="str">
        <f>IFERROR(VLOOKUP(B867,Listor!$A$6:$B$62,2,FALSE),"")</f>
        <v/>
      </c>
      <c r="D867" s="80" t="str">
        <f>IFERROR(VLOOKUP(B867,Listor!$A$6:$C$62,3,FALSE),"")</f>
        <v/>
      </c>
      <c r="E867" s="64" t="s">
        <v>69</v>
      </c>
      <c r="F867" s="65"/>
      <c r="G867" s="35" t="str">
        <f>IFERROR(VLOOKUP(B867,Listor!$A$6:$G$62,7,FALSE),"")</f>
        <v/>
      </c>
      <c r="H867" s="35" t="str">
        <f>IFERROR(VLOOKUP(B867,Listor!$H$6:$I$24,2,FALSE),"")</f>
        <v/>
      </c>
      <c r="I867" s="35" t="str">
        <f t="shared" si="16"/>
        <v/>
      </c>
      <c r="J867" s="35" t="str">
        <f t="array" ref="J867">IFERROR(INDEX(Listor!$M$6:$M$17,MATCH(Listor!J867&amp;Fossila!E867,Listor!$K$6:$K$17&amp;Listor!$L$6:$L$17,0)),"")</f>
        <v/>
      </c>
      <c r="K867" s="69"/>
    </row>
    <row r="868" spans="2:11" x14ac:dyDescent="0.25">
      <c r="B868" s="68" t="s">
        <v>68</v>
      </c>
      <c r="C868" s="80" t="str">
        <f>IFERROR(VLOOKUP(B868,Listor!$A$6:$B$62,2,FALSE),"")</f>
        <v/>
      </c>
      <c r="D868" s="80" t="str">
        <f>IFERROR(VLOOKUP(B868,Listor!$A$6:$C$62,3,FALSE),"")</f>
        <v/>
      </c>
      <c r="E868" s="64" t="s">
        <v>69</v>
      </c>
      <c r="F868" s="65"/>
      <c r="G868" s="35" t="str">
        <f>IFERROR(VLOOKUP(B868,Listor!$A$6:$G$62,7,FALSE),"")</f>
        <v/>
      </c>
      <c r="H868" s="35" t="str">
        <f>IFERROR(VLOOKUP(B868,Listor!$H$6:$I$24,2,FALSE),"")</f>
        <v/>
      </c>
      <c r="I868" s="35" t="str">
        <f t="shared" si="16"/>
        <v/>
      </c>
      <c r="J868" s="35" t="str">
        <f t="array" ref="J868">IFERROR(INDEX(Listor!$M$6:$M$17,MATCH(Listor!J868&amp;Fossila!E868,Listor!$K$6:$K$17&amp;Listor!$L$6:$L$17,0)),"")</f>
        <v/>
      </c>
      <c r="K868" s="69"/>
    </row>
    <row r="869" spans="2:11" x14ac:dyDescent="0.25">
      <c r="B869" s="68" t="s">
        <v>68</v>
      </c>
      <c r="C869" s="80" t="str">
        <f>IFERROR(VLOOKUP(B869,Listor!$A$6:$B$62,2,FALSE),"")</f>
        <v/>
      </c>
      <c r="D869" s="80" t="str">
        <f>IFERROR(VLOOKUP(B869,Listor!$A$6:$C$62,3,FALSE),"")</f>
        <v/>
      </c>
      <c r="E869" s="64" t="s">
        <v>69</v>
      </c>
      <c r="F869" s="65"/>
      <c r="G869" s="35" t="str">
        <f>IFERROR(VLOOKUP(B869,Listor!$A$6:$G$62,7,FALSE),"")</f>
        <v/>
      </c>
      <c r="H869" s="35" t="str">
        <f>IFERROR(VLOOKUP(B869,Listor!$H$6:$I$24,2,FALSE),"")</f>
        <v/>
      </c>
      <c r="I869" s="35" t="str">
        <f t="shared" si="16"/>
        <v/>
      </c>
      <c r="J869" s="35" t="str">
        <f t="array" ref="J869">IFERROR(INDEX(Listor!$M$6:$M$17,MATCH(Listor!J869&amp;Fossila!E869,Listor!$K$6:$K$17&amp;Listor!$L$6:$L$17,0)),"")</f>
        <v/>
      </c>
      <c r="K869" s="69"/>
    </row>
    <row r="870" spans="2:11" x14ac:dyDescent="0.25">
      <c r="B870" s="68" t="s">
        <v>68</v>
      </c>
      <c r="C870" s="80" t="str">
        <f>IFERROR(VLOOKUP(B870,Listor!$A$6:$B$62,2,FALSE),"")</f>
        <v/>
      </c>
      <c r="D870" s="80" t="str">
        <f>IFERROR(VLOOKUP(B870,Listor!$A$6:$C$62,3,FALSE),"")</f>
        <v/>
      </c>
      <c r="E870" s="64" t="s">
        <v>69</v>
      </c>
      <c r="F870" s="65"/>
      <c r="G870" s="35" t="str">
        <f>IFERROR(VLOOKUP(B870,Listor!$A$6:$G$62,7,FALSE),"")</f>
        <v/>
      </c>
      <c r="H870" s="35" t="str">
        <f>IFERROR(VLOOKUP(B870,Listor!$H$6:$I$24,2,FALSE),"")</f>
        <v/>
      </c>
      <c r="I870" s="35" t="str">
        <f t="shared" si="16"/>
        <v/>
      </c>
      <c r="J870" s="35" t="str">
        <f t="array" ref="J870">IFERROR(INDEX(Listor!$M$6:$M$17,MATCH(Listor!J870&amp;Fossila!E870,Listor!$K$6:$K$17&amp;Listor!$L$6:$L$17,0)),"")</f>
        <v/>
      </c>
      <c r="K870" s="69"/>
    </row>
    <row r="871" spans="2:11" x14ac:dyDescent="0.25">
      <c r="B871" s="68" t="s">
        <v>68</v>
      </c>
      <c r="C871" s="80" t="str">
        <f>IFERROR(VLOOKUP(B871,Listor!$A$6:$B$62,2,FALSE),"")</f>
        <v/>
      </c>
      <c r="D871" s="80" t="str">
        <f>IFERROR(VLOOKUP(B871,Listor!$A$6:$C$62,3,FALSE),"")</f>
        <v/>
      </c>
      <c r="E871" s="64" t="s">
        <v>69</v>
      </c>
      <c r="F871" s="65"/>
      <c r="G871" s="35" t="str">
        <f>IFERROR(VLOOKUP(B871,Listor!$A$6:$G$62,7,FALSE),"")</f>
        <v/>
      </c>
      <c r="H871" s="35" t="str">
        <f>IFERROR(VLOOKUP(B871,Listor!$H$6:$I$24,2,FALSE),"")</f>
        <v/>
      </c>
      <c r="I871" s="35" t="str">
        <f t="shared" si="16"/>
        <v/>
      </c>
      <c r="J871" s="35" t="str">
        <f t="array" ref="J871">IFERROR(INDEX(Listor!$M$6:$M$17,MATCH(Listor!J871&amp;Fossila!E871,Listor!$K$6:$K$17&amp;Listor!$L$6:$L$17,0)),"")</f>
        <v/>
      </c>
      <c r="K871" s="69"/>
    </row>
    <row r="872" spans="2:11" x14ac:dyDescent="0.25">
      <c r="B872" s="68" t="s">
        <v>68</v>
      </c>
      <c r="C872" s="80" t="str">
        <f>IFERROR(VLOOKUP(B872,Listor!$A$6:$B$62,2,FALSE),"")</f>
        <v/>
      </c>
      <c r="D872" s="80" t="str">
        <f>IFERROR(VLOOKUP(B872,Listor!$A$6:$C$62,3,FALSE),"")</f>
        <v/>
      </c>
      <c r="E872" s="64" t="s">
        <v>69</v>
      </c>
      <c r="F872" s="65"/>
      <c r="G872" s="35" t="str">
        <f>IFERROR(VLOOKUP(B872,Listor!$A$6:$G$62,7,FALSE),"")</f>
        <v/>
      </c>
      <c r="H872" s="35" t="str">
        <f>IFERROR(VLOOKUP(B872,Listor!$H$6:$I$24,2,FALSE),"")</f>
        <v/>
      </c>
      <c r="I872" s="35" t="str">
        <f t="shared" si="16"/>
        <v/>
      </c>
      <c r="J872" s="35" t="str">
        <f t="array" ref="J872">IFERROR(INDEX(Listor!$M$6:$M$17,MATCH(Listor!J872&amp;Fossila!E872,Listor!$K$6:$K$17&amp;Listor!$L$6:$L$17,0)),"")</f>
        <v/>
      </c>
      <c r="K872" s="69"/>
    </row>
    <row r="873" spans="2:11" x14ac:dyDescent="0.25">
      <c r="B873" s="68" t="s">
        <v>68</v>
      </c>
      <c r="C873" s="80" t="str">
        <f>IFERROR(VLOOKUP(B873,Listor!$A$6:$B$62,2,FALSE),"")</f>
        <v/>
      </c>
      <c r="D873" s="80" t="str">
        <f>IFERROR(VLOOKUP(B873,Listor!$A$6:$C$62,3,FALSE),"")</f>
        <v/>
      </c>
      <c r="E873" s="64" t="s">
        <v>69</v>
      </c>
      <c r="F873" s="65"/>
      <c r="G873" s="35" t="str">
        <f>IFERROR(VLOOKUP(B873,Listor!$A$6:$G$62,7,FALSE),"")</f>
        <v/>
      </c>
      <c r="H873" s="35" t="str">
        <f>IFERROR(VLOOKUP(B873,Listor!$H$6:$I$24,2,FALSE),"")</f>
        <v/>
      </c>
      <c r="I873" s="35" t="str">
        <f t="shared" si="16"/>
        <v/>
      </c>
      <c r="J873" s="35" t="str">
        <f t="array" ref="J873">IFERROR(INDEX(Listor!$M$6:$M$17,MATCH(Listor!J873&amp;Fossila!E873,Listor!$K$6:$K$17&amp;Listor!$L$6:$L$17,0)),"")</f>
        <v/>
      </c>
      <c r="K873" s="69"/>
    </row>
    <row r="874" spans="2:11" x14ac:dyDescent="0.25">
      <c r="B874" s="68" t="s">
        <v>68</v>
      </c>
      <c r="C874" s="80" t="str">
        <f>IFERROR(VLOOKUP(B874,Listor!$A$6:$B$62,2,FALSE),"")</f>
        <v/>
      </c>
      <c r="D874" s="80" t="str">
        <f>IFERROR(VLOOKUP(B874,Listor!$A$6:$C$62,3,FALSE),"")</f>
        <v/>
      </c>
      <c r="E874" s="64" t="s">
        <v>69</v>
      </c>
      <c r="F874" s="65"/>
      <c r="G874" s="35" t="str">
        <f>IFERROR(VLOOKUP(B874,Listor!$A$6:$G$62,7,FALSE),"")</f>
        <v/>
      </c>
      <c r="H874" s="35" t="str">
        <f>IFERROR(VLOOKUP(B874,Listor!$H$6:$I$24,2,FALSE),"")</f>
        <v/>
      </c>
      <c r="I874" s="35" t="str">
        <f t="shared" si="16"/>
        <v/>
      </c>
      <c r="J874" s="35" t="str">
        <f t="array" ref="J874">IFERROR(INDEX(Listor!$M$6:$M$17,MATCH(Listor!J874&amp;Fossila!E874,Listor!$K$6:$K$17&amp;Listor!$L$6:$L$17,0)),"")</f>
        <v/>
      </c>
      <c r="K874" s="69"/>
    </row>
    <row r="875" spans="2:11" x14ac:dyDescent="0.25">
      <c r="B875" s="68" t="s">
        <v>68</v>
      </c>
      <c r="C875" s="80" t="str">
        <f>IFERROR(VLOOKUP(B875,Listor!$A$6:$B$62,2,FALSE),"")</f>
        <v/>
      </c>
      <c r="D875" s="80" t="str">
        <f>IFERROR(VLOOKUP(B875,Listor!$A$6:$C$62,3,FALSE),"")</f>
        <v/>
      </c>
      <c r="E875" s="64" t="s">
        <v>69</v>
      </c>
      <c r="F875" s="65"/>
      <c r="G875" s="35" t="str">
        <f>IFERROR(VLOOKUP(B875,Listor!$A$6:$G$62,7,FALSE),"")</f>
        <v/>
      </c>
      <c r="H875" s="35" t="str">
        <f>IFERROR(VLOOKUP(B875,Listor!$H$6:$I$24,2,FALSE),"")</f>
        <v/>
      </c>
      <c r="I875" s="35" t="str">
        <f t="shared" si="16"/>
        <v/>
      </c>
      <c r="J875" s="35" t="str">
        <f t="array" ref="J875">IFERROR(INDEX(Listor!$M$6:$M$17,MATCH(Listor!J875&amp;Fossila!E875,Listor!$K$6:$K$17&amp;Listor!$L$6:$L$17,0)),"")</f>
        <v/>
      </c>
      <c r="K875" s="69"/>
    </row>
    <row r="876" spans="2:11" x14ac:dyDescent="0.25">
      <c r="B876" s="68" t="s">
        <v>68</v>
      </c>
      <c r="C876" s="80" t="str">
        <f>IFERROR(VLOOKUP(B876,Listor!$A$6:$B$62,2,FALSE),"")</f>
        <v/>
      </c>
      <c r="D876" s="80" t="str">
        <f>IFERROR(VLOOKUP(B876,Listor!$A$6:$C$62,3,FALSE),"")</f>
        <v/>
      </c>
      <c r="E876" s="64" t="s">
        <v>69</v>
      </c>
      <c r="F876" s="65"/>
      <c r="G876" s="35" t="str">
        <f>IFERROR(VLOOKUP(B876,Listor!$A$6:$G$62,7,FALSE),"")</f>
        <v/>
      </c>
      <c r="H876" s="35" t="str">
        <f>IFERROR(VLOOKUP(B876,Listor!$H$6:$I$24,2,FALSE),"")</f>
        <v/>
      </c>
      <c r="I876" s="35" t="str">
        <f t="shared" si="16"/>
        <v/>
      </c>
      <c r="J876" s="35" t="str">
        <f t="array" ref="J876">IFERROR(INDEX(Listor!$M$6:$M$17,MATCH(Listor!J876&amp;Fossila!E876,Listor!$K$6:$K$17&amp;Listor!$L$6:$L$17,0)),"")</f>
        <v/>
      </c>
      <c r="K876" s="69"/>
    </row>
    <row r="877" spans="2:11" x14ac:dyDescent="0.25">
      <c r="B877" s="68" t="s">
        <v>68</v>
      </c>
      <c r="C877" s="80" t="str">
        <f>IFERROR(VLOOKUP(B877,Listor!$A$6:$B$62,2,FALSE),"")</f>
        <v/>
      </c>
      <c r="D877" s="80" t="str">
        <f>IFERROR(VLOOKUP(B877,Listor!$A$6:$C$62,3,FALSE),"")</f>
        <v/>
      </c>
      <c r="E877" s="64" t="s">
        <v>69</v>
      </c>
      <c r="F877" s="65"/>
      <c r="G877" s="35" t="str">
        <f>IFERROR(VLOOKUP(B877,Listor!$A$6:$G$62,7,FALSE),"")</f>
        <v/>
      </c>
      <c r="H877" s="35" t="str">
        <f>IFERROR(VLOOKUP(B877,Listor!$H$6:$I$24,2,FALSE),"")</f>
        <v/>
      </c>
      <c r="I877" s="35" t="str">
        <f t="shared" si="16"/>
        <v/>
      </c>
      <c r="J877" s="35" t="str">
        <f t="array" ref="J877">IFERROR(INDEX(Listor!$M$6:$M$17,MATCH(Listor!J877&amp;Fossila!E877,Listor!$K$6:$K$17&amp;Listor!$L$6:$L$17,0)),"")</f>
        <v/>
      </c>
      <c r="K877" s="69"/>
    </row>
    <row r="878" spans="2:11" x14ac:dyDescent="0.25">
      <c r="B878" s="68" t="s">
        <v>68</v>
      </c>
      <c r="C878" s="80" t="str">
        <f>IFERROR(VLOOKUP(B878,Listor!$A$6:$B$62,2,FALSE),"")</f>
        <v/>
      </c>
      <c r="D878" s="80" t="str">
        <f>IFERROR(VLOOKUP(B878,Listor!$A$6:$C$62,3,FALSE),"")</f>
        <v/>
      </c>
      <c r="E878" s="64" t="s">
        <v>69</v>
      </c>
      <c r="F878" s="65"/>
      <c r="G878" s="35" t="str">
        <f>IFERROR(VLOOKUP(B878,Listor!$A$6:$G$62,7,FALSE),"")</f>
        <v/>
      </c>
      <c r="H878" s="35" t="str">
        <f>IFERROR(VLOOKUP(B878,Listor!$H$6:$I$24,2,FALSE),"")</f>
        <v/>
      </c>
      <c r="I878" s="35" t="str">
        <f t="shared" si="16"/>
        <v/>
      </c>
      <c r="J878" s="35" t="str">
        <f t="array" ref="J878">IFERROR(INDEX(Listor!$M$6:$M$17,MATCH(Listor!J878&amp;Fossila!E878,Listor!$K$6:$K$17&amp;Listor!$L$6:$L$17,0)),"")</f>
        <v/>
      </c>
      <c r="K878" s="69"/>
    </row>
    <row r="879" spans="2:11" x14ac:dyDescent="0.25">
      <c r="B879" s="68" t="s">
        <v>68</v>
      </c>
      <c r="C879" s="80" t="str">
        <f>IFERROR(VLOOKUP(B879,Listor!$A$6:$B$62,2,FALSE),"")</f>
        <v/>
      </c>
      <c r="D879" s="80" t="str">
        <f>IFERROR(VLOOKUP(B879,Listor!$A$6:$C$62,3,FALSE),"")</f>
        <v/>
      </c>
      <c r="E879" s="64" t="s">
        <v>69</v>
      </c>
      <c r="F879" s="65"/>
      <c r="G879" s="35" t="str">
        <f>IFERROR(VLOOKUP(B879,Listor!$A$6:$G$62,7,FALSE),"")</f>
        <v/>
      </c>
      <c r="H879" s="35" t="str">
        <f>IFERROR(VLOOKUP(B879,Listor!$H$6:$I$24,2,FALSE),"")</f>
        <v/>
      </c>
      <c r="I879" s="35" t="str">
        <f t="shared" si="16"/>
        <v/>
      </c>
      <c r="J879" s="35" t="str">
        <f t="array" ref="J879">IFERROR(INDEX(Listor!$M$6:$M$17,MATCH(Listor!J879&amp;Fossila!E879,Listor!$K$6:$K$17&amp;Listor!$L$6:$L$17,0)),"")</f>
        <v/>
      </c>
      <c r="K879" s="69"/>
    </row>
    <row r="880" spans="2:11" x14ac:dyDescent="0.25">
      <c r="B880" s="68" t="s">
        <v>68</v>
      </c>
      <c r="C880" s="80" t="str">
        <f>IFERROR(VLOOKUP(B880,Listor!$A$6:$B$62,2,FALSE),"")</f>
        <v/>
      </c>
      <c r="D880" s="80" t="str">
        <f>IFERROR(VLOOKUP(B880,Listor!$A$6:$C$62,3,FALSE),"")</f>
        <v/>
      </c>
      <c r="E880" s="64" t="s">
        <v>69</v>
      </c>
      <c r="F880" s="65"/>
      <c r="G880" s="35" t="str">
        <f>IFERROR(VLOOKUP(B880,Listor!$A$6:$G$62,7,FALSE),"")</f>
        <v/>
      </c>
      <c r="H880" s="35" t="str">
        <f>IFERROR(VLOOKUP(B880,Listor!$H$6:$I$24,2,FALSE),"")</f>
        <v/>
      </c>
      <c r="I880" s="35" t="str">
        <f t="shared" si="16"/>
        <v/>
      </c>
      <c r="J880" s="35" t="str">
        <f t="array" ref="J880">IFERROR(INDEX(Listor!$M$6:$M$17,MATCH(Listor!J880&amp;Fossila!E880,Listor!$K$6:$K$17&amp;Listor!$L$6:$L$17,0)),"")</f>
        <v/>
      </c>
      <c r="K880" s="69"/>
    </row>
    <row r="881" spans="2:11" x14ac:dyDescent="0.25">
      <c r="B881" s="68" t="s">
        <v>68</v>
      </c>
      <c r="C881" s="80" t="str">
        <f>IFERROR(VLOOKUP(B881,Listor!$A$6:$B$62,2,FALSE),"")</f>
        <v/>
      </c>
      <c r="D881" s="80" t="str">
        <f>IFERROR(VLOOKUP(B881,Listor!$A$6:$C$62,3,FALSE),"")</f>
        <v/>
      </c>
      <c r="E881" s="64" t="s">
        <v>69</v>
      </c>
      <c r="F881" s="65"/>
      <c r="G881" s="35" t="str">
        <f>IFERROR(VLOOKUP(B881,Listor!$A$6:$G$62,7,FALSE),"")</f>
        <v/>
      </c>
      <c r="H881" s="35" t="str">
        <f>IFERROR(VLOOKUP(B881,Listor!$H$6:$I$24,2,FALSE),"")</f>
        <v/>
      </c>
      <c r="I881" s="35" t="str">
        <f t="shared" si="16"/>
        <v/>
      </c>
      <c r="J881" s="35" t="str">
        <f t="array" ref="J881">IFERROR(INDEX(Listor!$M$6:$M$17,MATCH(Listor!J881&amp;Fossila!E881,Listor!$K$6:$K$17&amp;Listor!$L$6:$L$17,0)),"")</f>
        <v/>
      </c>
      <c r="K881" s="69"/>
    </row>
    <row r="882" spans="2:11" x14ac:dyDescent="0.25">
      <c r="B882" s="68" t="s">
        <v>68</v>
      </c>
      <c r="C882" s="80" t="str">
        <f>IFERROR(VLOOKUP(B882,Listor!$A$6:$B$62,2,FALSE),"")</f>
        <v/>
      </c>
      <c r="D882" s="80" t="str">
        <f>IFERROR(VLOOKUP(B882,Listor!$A$6:$C$62,3,FALSE),"")</f>
        <v/>
      </c>
      <c r="E882" s="64" t="s">
        <v>69</v>
      </c>
      <c r="F882" s="65"/>
      <c r="G882" s="35" t="str">
        <f>IFERROR(VLOOKUP(B882,Listor!$A$6:$G$62,7,FALSE),"")</f>
        <v/>
      </c>
      <c r="H882" s="35" t="str">
        <f>IFERROR(VLOOKUP(B882,Listor!$H$6:$I$24,2,FALSE),"")</f>
        <v/>
      </c>
      <c r="I882" s="35" t="str">
        <f t="shared" si="16"/>
        <v/>
      </c>
      <c r="J882" s="35" t="str">
        <f t="array" ref="J882">IFERROR(INDEX(Listor!$M$6:$M$17,MATCH(Listor!J882&amp;Fossila!E882,Listor!$K$6:$K$17&amp;Listor!$L$6:$L$17,0)),"")</f>
        <v/>
      </c>
      <c r="K882" s="69"/>
    </row>
    <row r="883" spans="2:11" x14ac:dyDescent="0.25">
      <c r="B883" s="68" t="s">
        <v>68</v>
      </c>
      <c r="C883" s="80" t="str">
        <f>IFERROR(VLOOKUP(B883,Listor!$A$6:$B$62,2,FALSE),"")</f>
        <v/>
      </c>
      <c r="D883" s="80" t="str">
        <f>IFERROR(VLOOKUP(B883,Listor!$A$6:$C$62,3,FALSE),"")</f>
        <v/>
      </c>
      <c r="E883" s="64" t="s">
        <v>69</v>
      </c>
      <c r="F883" s="65"/>
      <c r="G883" s="35" t="str">
        <f>IFERROR(VLOOKUP(B883,Listor!$A$6:$G$62,7,FALSE),"")</f>
        <v/>
      </c>
      <c r="H883" s="35" t="str">
        <f>IFERROR(VLOOKUP(B883,Listor!$H$6:$I$24,2,FALSE),"")</f>
        <v/>
      </c>
      <c r="I883" s="35" t="str">
        <f t="shared" si="16"/>
        <v/>
      </c>
      <c r="J883" s="35" t="str">
        <f t="array" ref="J883">IFERROR(INDEX(Listor!$M$6:$M$17,MATCH(Listor!J883&amp;Fossila!E883,Listor!$K$6:$K$17&amp;Listor!$L$6:$L$17,0)),"")</f>
        <v/>
      </c>
      <c r="K883" s="69"/>
    </row>
    <row r="884" spans="2:11" x14ac:dyDescent="0.25">
      <c r="B884" s="68" t="s">
        <v>68</v>
      </c>
      <c r="C884" s="80" t="str">
        <f>IFERROR(VLOOKUP(B884,Listor!$A$6:$B$62,2,FALSE),"")</f>
        <v/>
      </c>
      <c r="D884" s="80" t="str">
        <f>IFERROR(VLOOKUP(B884,Listor!$A$6:$C$62,3,FALSE),"")</f>
        <v/>
      </c>
      <c r="E884" s="64" t="s">
        <v>69</v>
      </c>
      <c r="F884" s="65"/>
      <c r="G884" s="35" t="str">
        <f>IFERROR(VLOOKUP(B884,Listor!$A$6:$G$62,7,FALSE),"")</f>
        <v/>
      </c>
      <c r="H884" s="35" t="str">
        <f>IFERROR(VLOOKUP(B884,Listor!$H$6:$I$24,2,FALSE),"")</f>
        <v/>
      </c>
      <c r="I884" s="35" t="str">
        <f t="shared" si="16"/>
        <v/>
      </c>
      <c r="J884" s="35" t="str">
        <f t="array" ref="J884">IFERROR(INDEX(Listor!$M$6:$M$17,MATCH(Listor!J884&amp;Fossila!E884,Listor!$K$6:$K$17&amp;Listor!$L$6:$L$17,0)),"")</f>
        <v/>
      </c>
      <c r="K884" s="69"/>
    </row>
    <row r="885" spans="2:11" x14ac:dyDescent="0.25">
      <c r="B885" s="68" t="s">
        <v>68</v>
      </c>
      <c r="C885" s="80" t="str">
        <f>IFERROR(VLOOKUP(B885,Listor!$A$6:$B$62,2,FALSE),"")</f>
        <v/>
      </c>
      <c r="D885" s="80" t="str">
        <f>IFERROR(VLOOKUP(B885,Listor!$A$6:$C$62,3,FALSE),"")</f>
        <v/>
      </c>
      <c r="E885" s="64" t="s">
        <v>69</v>
      </c>
      <c r="F885" s="65"/>
      <c r="G885" s="35" t="str">
        <f>IFERROR(VLOOKUP(B885,Listor!$A$6:$G$62,7,FALSE),"")</f>
        <v/>
      </c>
      <c r="H885" s="35" t="str">
        <f>IFERROR(VLOOKUP(B885,Listor!$H$6:$I$24,2,FALSE),"")</f>
        <v/>
      </c>
      <c r="I885" s="35" t="str">
        <f t="shared" si="16"/>
        <v/>
      </c>
      <c r="J885" s="35" t="str">
        <f t="array" ref="J885">IFERROR(INDEX(Listor!$M$6:$M$17,MATCH(Listor!J885&amp;Fossila!E885,Listor!$K$6:$K$17&amp;Listor!$L$6:$L$17,0)),"")</f>
        <v/>
      </c>
      <c r="K885" s="69"/>
    </row>
    <row r="886" spans="2:11" x14ac:dyDescent="0.25">
      <c r="B886" s="68" t="s">
        <v>68</v>
      </c>
      <c r="C886" s="80" t="str">
        <f>IFERROR(VLOOKUP(B886,Listor!$A$6:$B$62,2,FALSE),"")</f>
        <v/>
      </c>
      <c r="D886" s="80" t="str">
        <f>IFERROR(VLOOKUP(B886,Listor!$A$6:$C$62,3,FALSE),"")</f>
        <v/>
      </c>
      <c r="E886" s="64" t="s">
        <v>69</v>
      </c>
      <c r="F886" s="65"/>
      <c r="G886" s="35" t="str">
        <f>IFERROR(VLOOKUP(B886,Listor!$A$6:$G$62,7,FALSE),"")</f>
        <v/>
      </c>
      <c r="H886" s="35" t="str">
        <f>IFERROR(VLOOKUP(B886,Listor!$H$6:$I$24,2,FALSE),"")</f>
        <v/>
      </c>
      <c r="I886" s="35" t="str">
        <f t="shared" si="16"/>
        <v/>
      </c>
      <c r="J886" s="35" t="str">
        <f t="array" ref="J886">IFERROR(INDEX(Listor!$M$6:$M$17,MATCH(Listor!J886&amp;Fossila!E886,Listor!$K$6:$K$17&amp;Listor!$L$6:$L$17,0)),"")</f>
        <v/>
      </c>
      <c r="K886" s="69"/>
    </row>
    <row r="887" spans="2:11" x14ac:dyDescent="0.25">
      <c r="B887" s="68" t="s">
        <v>68</v>
      </c>
      <c r="C887" s="80" t="str">
        <f>IFERROR(VLOOKUP(B887,Listor!$A$6:$B$62,2,FALSE),"")</f>
        <v/>
      </c>
      <c r="D887" s="80" t="str">
        <f>IFERROR(VLOOKUP(B887,Listor!$A$6:$C$62,3,FALSE),"")</f>
        <v/>
      </c>
      <c r="E887" s="64" t="s">
        <v>69</v>
      </c>
      <c r="F887" s="65"/>
      <c r="G887" s="35" t="str">
        <f>IFERROR(VLOOKUP(B887,Listor!$A$6:$G$62,7,FALSE),"")</f>
        <v/>
      </c>
      <c r="H887" s="35" t="str">
        <f>IFERROR(VLOOKUP(B887,Listor!$H$6:$I$24,2,FALSE),"")</f>
        <v/>
      </c>
      <c r="I887" s="35" t="str">
        <f t="shared" si="16"/>
        <v/>
      </c>
      <c r="J887" s="35" t="str">
        <f t="array" ref="J887">IFERROR(INDEX(Listor!$M$6:$M$17,MATCH(Listor!J887&amp;Fossila!E887,Listor!$K$6:$K$17&amp;Listor!$L$6:$L$17,0)),"")</f>
        <v/>
      </c>
      <c r="K887" s="69"/>
    </row>
    <row r="888" spans="2:11" x14ac:dyDescent="0.25">
      <c r="B888" s="68" t="s">
        <v>68</v>
      </c>
      <c r="C888" s="80" t="str">
        <f>IFERROR(VLOOKUP(B888,Listor!$A$6:$B$62,2,FALSE),"")</f>
        <v/>
      </c>
      <c r="D888" s="80" t="str">
        <f>IFERROR(VLOOKUP(B888,Listor!$A$6:$C$62,3,FALSE),"")</f>
        <v/>
      </c>
      <c r="E888" s="64" t="s">
        <v>69</v>
      </c>
      <c r="F888" s="65"/>
      <c r="G888" s="35" t="str">
        <f>IFERROR(VLOOKUP(B888,Listor!$A$6:$G$62,7,FALSE),"")</f>
        <v/>
      </c>
      <c r="H888" s="35" t="str">
        <f>IFERROR(VLOOKUP(B888,Listor!$H$6:$I$24,2,FALSE),"")</f>
        <v/>
      </c>
      <c r="I888" s="35" t="str">
        <f t="shared" si="16"/>
        <v/>
      </c>
      <c r="J888" s="35" t="str">
        <f t="array" ref="J888">IFERROR(INDEX(Listor!$M$6:$M$17,MATCH(Listor!J888&amp;Fossila!E888,Listor!$K$6:$K$17&amp;Listor!$L$6:$L$17,0)),"")</f>
        <v/>
      </c>
      <c r="K888" s="69"/>
    </row>
    <row r="889" spans="2:11" x14ac:dyDescent="0.25">
      <c r="B889" s="68" t="s">
        <v>68</v>
      </c>
      <c r="C889" s="80" t="str">
        <f>IFERROR(VLOOKUP(B889,Listor!$A$6:$B$62,2,FALSE),"")</f>
        <v/>
      </c>
      <c r="D889" s="80" t="str">
        <f>IFERROR(VLOOKUP(B889,Listor!$A$6:$C$62,3,FALSE),"")</f>
        <v/>
      </c>
      <c r="E889" s="64" t="s">
        <v>69</v>
      </c>
      <c r="F889" s="65"/>
      <c r="G889" s="35" t="str">
        <f>IFERROR(VLOOKUP(B889,Listor!$A$6:$G$62,7,FALSE),"")</f>
        <v/>
      </c>
      <c r="H889" s="35" t="str">
        <f>IFERROR(VLOOKUP(B889,Listor!$H$6:$I$24,2,FALSE),"")</f>
        <v/>
      </c>
      <c r="I889" s="35" t="str">
        <f t="shared" si="16"/>
        <v/>
      </c>
      <c r="J889" s="35" t="str">
        <f t="array" ref="J889">IFERROR(INDEX(Listor!$M$6:$M$17,MATCH(Listor!J889&amp;Fossila!E889,Listor!$K$6:$K$17&amp;Listor!$L$6:$L$17,0)),"")</f>
        <v/>
      </c>
      <c r="K889" s="69"/>
    </row>
    <row r="890" spans="2:11" x14ac:dyDescent="0.25">
      <c r="B890" s="68" t="s">
        <v>68</v>
      </c>
      <c r="C890" s="80" t="str">
        <f>IFERROR(VLOOKUP(B890,Listor!$A$6:$B$62,2,FALSE),"")</f>
        <v/>
      </c>
      <c r="D890" s="80" t="str">
        <f>IFERROR(VLOOKUP(B890,Listor!$A$6:$C$62,3,FALSE),"")</f>
        <v/>
      </c>
      <c r="E890" s="64" t="s">
        <v>69</v>
      </c>
      <c r="F890" s="65"/>
      <c r="G890" s="35" t="str">
        <f>IFERROR(VLOOKUP(B890,Listor!$A$6:$G$62,7,FALSE),"")</f>
        <v/>
      </c>
      <c r="H890" s="35" t="str">
        <f>IFERROR(VLOOKUP(B890,Listor!$H$6:$I$24,2,FALSE),"")</f>
        <v/>
      </c>
      <c r="I890" s="35" t="str">
        <f t="shared" si="16"/>
        <v/>
      </c>
      <c r="J890" s="35" t="str">
        <f t="array" ref="J890">IFERROR(INDEX(Listor!$M$6:$M$17,MATCH(Listor!J890&amp;Fossila!E890,Listor!$K$6:$K$17&amp;Listor!$L$6:$L$17,0)),"")</f>
        <v/>
      </c>
      <c r="K890" s="69"/>
    </row>
    <row r="891" spans="2:11" x14ac:dyDescent="0.25">
      <c r="B891" s="68" t="s">
        <v>68</v>
      </c>
      <c r="C891" s="80" t="str">
        <f>IFERROR(VLOOKUP(B891,Listor!$A$6:$B$62,2,FALSE),"")</f>
        <v/>
      </c>
      <c r="D891" s="80" t="str">
        <f>IFERROR(VLOOKUP(B891,Listor!$A$6:$C$62,3,FALSE),"")</f>
        <v/>
      </c>
      <c r="E891" s="64" t="s">
        <v>69</v>
      </c>
      <c r="F891" s="65"/>
      <c r="G891" s="35" t="str">
        <f>IFERROR(VLOOKUP(B891,Listor!$A$6:$G$62,7,FALSE),"")</f>
        <v/>
      </c>
      <c r="H891" s="35" t="str">
        <f>IFERROR(VLOOKUP(B891,Listor!$H$6:$I$24,2,FALSE),"")</f>
        <v/>
      </c>
      <c r="I891" s="35" t="str">
        <f t="shared" si="16"/>
        <v/>
      </c>
      <c r="J891" s="35" t="str">
        <f t="array" ref="J891">IFERROR(INDEX(Listor!$M$6:$M$17,MATCH(Listor!J891&amp;Fossila!E891,Listor!$K$6:$K$17&amp;Listor!$L$6:$L$17,0)),"")</f>
        <v/>
      </c>
      <c r="K891" s="69"/>
    </row>
    <row r="892" spans="2:11" x14ac:dyDescent="0.25">
      <c r="B892" s="68" t="s">
        <v>68</v>
      </c>
      <c r="C892" s="80" t="str">
        <f>IFERROR(VLOOKUP(B892,Listor!$A$6:$B$62,2,FALSE),"")</f>
        <v/>
      </c>
      <c r="D892" s="80" t="str">
        <f>IFERROR(VLOOKUP(B892,Listor!$A$6:$C$62,3,FALSE),"")</f>
        <v/>
      </c>
      <c r="E892" s="64" t="s">
        <v>69</v>
      </c>
      <c r="F892" s="65"/>
      <c r="G892" s="35" t="str">
        <f>IFERROR(VLOOKUP(B892,Listor!$A$6:$G$62,7,FALSE),"")</f>
        <v/>
      </c>
      <c r="H892" s="35" t="str">
        <f>IFERROR(VLOOKUP(B892,Listor!$H$6:$I$24,2,FALSE),"")</f>
        <v/>
      </c>
      <c r="I892" s="35" t="str">
        <f t="shared" si="16"/>
        <v/>
      </c>
      <c r="J892" s="35" t="str">
        <f t="array" ref="J892">IFERROR(INDEX(Listor!$M$6:$M$17,MATCH(Listor!J892&amp;Fossila!E892,Listor!$K$6:$K$17&amp;Listor!$L$6:$L$17,0)),"")</f>
        <v/>
      </c>
      <c r="K892" s="69"/>
    </row>
    <row r="893" spans="2:11" x14ac:dyDescent="0.25">
      <c r="B893" s="68" t="s">
        <v>68</v>
      </c>
      <c r="C893" s="80" t="str">
        <f>IFERROR(VLOOKUP(B893,Listor!$A$6:$B$62,2,FALSE),"")</f>
        <v/>
      </c>
      <c r="D893" s="80" t="str">
        <f>IFERROR(VLOOKUP(B893,Listor!$A$6:$C$62,3,FALSE),"")</f>
        <v/>
      </c>
      <c r="E893" s="64" t="s">
        <v>69</v>
      </c>
      <c r="F893" s="65"/>
      <c r="G893" s="35" t="str">
        <f>IFERROR(VLOOKUP(B893,Listor!$A$6:$G$62,7,FALSE),"")</f>
        <v/>
      </c>
      <c r="H893" s="35" t="str">
        <f>IFERROR(VLOOKUP(B893,Listor!$H$6:$I$24,2,FALSE),"")</f>
        <v/>
      </c>
      <c r="I893" s="35" t="str">
        <f t="shared" si="16"/>
        <v/>
      </c>
      <c r="J893" s="35" t="str">
        <f t="array" ref="J893">IFERROR(INDEX(Listor!$M$6:$M$17,MATCH(Listor!J893&amp;Fossila!E893,Listor!$K$6:$K$17&amp;Listor!$L$6:$L$17,0)),"")</f>
        <v/>
      </c>
      <c r="K893" s="69"/>
    </row>
    <row r="894" spans="2:11" x14ac:dyDescent="0.25">
      <c r="B894" s="68" t="s">
        <v>68</v>
      </c>
      <c r="C894" s="80" t="str">
        <f>IFERROR(VLOOKUP(B894,Listor!$A$6:$B$62,2,FALSE),"")</f>
        <v/>
      </c>
      <c r="D894" s="80" t="str">
        <f>IFERROR(VLOOKUP(B894,Listor!$A$6:$C$62,3,FALSE),"")</f>
        <v/>
      </c>
      <c r="E894" s="64" t="s">
        <v>69</v>
      </c>
      <c r="F894" s="65"/>
      <c r="G894" s="35" t="str">
        <f>IFERROR(VLOOKUP(B894,Listor!$A$6:$G$62,7,FALSE),"")</f>
        <v/>
      </c>
      <c r="H894" s="35" t="str">
        <f>IFERROR(VLOOKUP(B894,Listor!$H$6:$I$24,2,FALSE),"")</f>
        <v/>
      </c>
      <c r="I894" s="35" t="str">
        <f t="shared" si="16"/>
        <v/>
      </c>
      <c r="J894" s="35" t="str">
        <f t="array" ref="J894">IFERROR(INDEX(Listor!$M$6:$M$17,MATCH(Listor!J894&amp;Fossila!E894,Listor!$K$6:$K$17&amp;Listor!$L$6:$L$17,0)),"")</f>
        <v/>
      </c>
      <c r="K894" s="69"/>
    </row>
    <row r="895" spans="2:11" x14ac:dyDescent="0.25">
      <c r="B895" s="68" t="s">
        <v>68</v>
      </c>
      <c r="C895" s="80" t="str">
        <f>IFERROR(VLOOKUP(B895,Listor!$A$6:$B$62,2,FALSE),"")</f>
        <v/>
      </c>
      <c r="D895" s="80" t="str">
        <f>IFERROR(VLOOKUP(B895,Listor!$A$6:$C$62,3,FALSE),"")</f>
        <v/>
      </c>
      <c r="E895" s="64" t="s">
        <v>69</v>
      </c>
      <c r="F895" s="65"/>
      <c r="G895" s="35" t="str">
        <f>IFERROR(VLOOKUP(B895,Listor!$A$6:$G$62,7,FALSE),"")</f>
        <v/>
      </c>
      <c r="H895" s="35" t="str">
        <f>IFERROR(VLOOKUP(B895,Listor!$H$6:$I$24,2,FALSE),"")</f>
        <v/>
      </c>
      <c r="I895" s="35" t="str">
        <f t="shared" si="16"/>
        <v/>
      </c>
      <c r="J895" s="35" t="str">
        <f t="array" ref="J895">IFERROR(INDEX(Listor!$M$6:$M$17,MATCH(Listor!J895&amp;Fossila!E895,Listor!$K$6:$K$17&amp;Listor!$L$6:$L$17,0)),"")</f>
        <v/>
      </c>
      <c r="K895" s="69"/>
    </row>
    <row r="896" spans="2:11" x14ac:dyDescent="0.25">
      <c r="B896" s="68" t="s">
        <v>68</v>
      </c>
      <c r="C896" s="80" t="str">
        <f>IFERROR(VLOOKUP(B896,Listor!$A$6:$B$62,2,FALSE),"")</f>
        <v/>
      </c>
      <c r="D896" s="80" t="str">
        <f>IFERROR(VLOOKUP(B896,Listor!$A$6:$C$62,3,FALSE),"")</f>
        <v/>
      </c>
      <c r="E896" s="64" t="s">
        <v>69</v>
      </c>
      <c r="F896" s="65"/>
      <c r="G896" s="35" t="str">
        <f>IFERROR(VLOOKUP(B896,Listor!$A$6:$G$62,7,FALSE),"")</f>
        <v/>
      </c>
      <c r="H896" s="35" t="str">
        <f>IFERROR(VLOOKUP(B896,Listor!$H$6:$I$24,2,FALSE),"")</f>
        <v/>
      </c>
      <c r="I896" s="35" t="str">
        <f t="shared" si="16"/>
        <v/>
      </c>
      <c r="J896" s="35" t="str">
        <f t="array" ref="J896">IFERROR(INDEX(Listor!$M$6:$M$17,MATCH(Listor!J896&amp;Fossila!E896,Listor!$K$6:$K$17&amp;Listor!$L$6:$L$17,0)),"")</f>
        <v/>
      </c>
      <c r="K896" s="69"/>
    </row>
    <row r="897" spans="2:11" x14ac:dyDescent="0.25">
      <c r="B897" s="68" t="s">
        <v>68</v>
      </c>
      <c r="C897" s="80" t="str">
        <f>IFERROR(VLOOKUP(B897,Listor!$A$6:$B$62,2,FALSE),"")</f>
        <v/>
      </c>
      <c r="D897" s="80" t="str">
        <f>IFERROR(VLOOKUP(B897,Listor!$A$6:$C$62,3,FALSE),"")</f>
        <v/>
      </c>
      <c r="E897" s="64" t="s">
        <v>69</v>
      </c>
      <c r="F897" s="65"/>
      <c r="G897" s="35" t="str">
        <f>IFERROR(VLOOKUP(B897,Listor!$A$6:$G$62,7,FALSE),"")</f>
        <v/>
      </c>
      <c r="H897" s="35" t="str">
        <f>IFERROR(VLOOKUP(B897,Listor!$H$6:$I$24,2,FALSE),"")</f>
        <v/>
      </c>
      <c r="I897" s="35" t="str">
        <f t="shared" si="16"/>
        <v/>
      </c>
      <c r="J897" s="35" t="str">
        <f t="array" ref="J897">IFERROR(INDEX(Listor!$M$6:$M$17,MATCH(Listor!J897&amp;Fossila!E897,Listor!$K$6:$K$17&amp;Listor!$L$6:$L$17,0)),"")</f>
        <v/>
      </c>
      <c r="K897" s="69"/>
    </row>
    <row r="898" spans="2:11" x14ac:dyDescent="0.25">
      <c r="B898" s="68" t="s">
        <v>68</v>
      </c>
      <c r="C898" s="80" t="str">
        <f>IFERROR(VLOOKUP(B898,Listor!$A$6:$B$62,2,FALSE),"")</f>
        <v/>
      </c>
      <c r="D898" s="80" t="str">
        <f>IFERROR(VLOOKUP(B898,Listor!$A$6:$C$62,3,FALSE),"")</f>
        <v/>
      </c>
      <c r="E898" s="64" t="s">
        <v>69</v>
      </c>
      <c r="F898" s="65"/>
      <c r="G898" s="35" t="str">
        <f>IFERROR(VLOOKUP(B898,Listor!$A$6:$G$62,7,FALSE),"")</f>
        <v/>
      </c>
      <c r="H898" s="35" t="str">
        <f>IFERROR(VLOOKUP(B898,Listor!$H$6:$I$24,2,FALSE),"")</f>
        <v/>
      </c>
      <c r="I898" s="35" t="str">
        <f t="shared" si="16"/>
        <v/>
      </c>
      <c r="J898" s="35" t="str">
        <f t="array" ref="J898">IFERROR(INDEX(Listor!$M$6:$M$17,MATCH(Listor!J898&amp;Fossila!E898,Listor!$K$6:$K$17&amp;Listor!$L$6:$L$17,0)),"")</f>
        <v/>
      </c>
      <c r="K898" s="69"/>
    </row>
    <row r="899" spans="2:11" x14ac:dyDescent="0.25">
      <c r="B899" s="68" t="s">
        <v>68</v>
      </c>
      <c r="C899" s="80" t="str">
        <f>IFERROR(VLOOKUP(B899,Listor!$A$6:$B$62,2,FALSE),"")</f>
        <v/>
      </c>
      <c r="D899" s="80" t="str">
        <f>IFERROR(VLOOKUP(B899,Listor!$A$6:$C$62,3,FALSE),"")</f>
        <v/>
      </c>
      <c r="E899" s="64" t="s">
        <v>69</v>
      </c>
      <c r="F899" s="65"/>
      <c r="G899" s="35" t="str">
        <f>IFERROR(VLOOKUP(B899,Listor!$A$6:$G$62,7,FALSE),"")</f>
        <v/>
      </c>
      <c r="H899" s="35" t="str">
        <f>IFERROR(VLOOKUP(B899,Listor!$H$6:$I$24,2,FALSE),"")</f>
        <v/>
      </c>
      <c r="I899" s="35" t="str">
        <f t="shared" si="16"/>
        <v/>
      </c>
      <c r="J899" s="35" t="str">
        <f t="array" ref="J899">IFERROR(INDEX(Listor!$M$6:$M$17,MATCH(Listor!J899&amp;Fossila!E899,Listor!$K$6:$K$17&amp;Listor!$L$6:$L$17,0)),"")</f>
        <v/>
      </c>
      <c r="K899" s="69"/>
    </row>
    <row r="900" spans="2:11" x14ac:dyDescent="0.25">
      <c r="B900" s="68" t="s">
        <v>68</v>
      </c>
      <c r="C900" s="80" t="str">
        <f>IFERROR(VLOOKUP(B900,Listor!$A$6:$B$62,2,FALSE),"")</f>
        <v/>
      </c>
      <c r="D900" s="80" t="str">
        <f>IFERROR(VLOOKUP(B900,Listor!$A$6:$C$62,3,FALSE),"")</f>
        <v/>
      </c>
      <c r="E900" s="64" t="s">
        <v>69</v>
      </c>
      <c r="F900" s="65"/>
      <c r="G900" s="35" t="str">
        <f>IFERROR(VLOOKUP(B900,Listor!$A$6:$G$62,7,FALSE),"")</f>
        <v/>
      </c>
      <c r="H900" s="35" t="str">
        <f>IFERROR(VLOOKUP(B900,Listor!$H$6:$I$24,2,FALSE),"")</f>
        <v/>
      </c>
      <c r="I900" s="35" t="str">
        <f t="shared" si="16"/>
        <v/>
      </c>
      <c r="J900" s="35" t="str">
        <f t="array" ref="J900">IFERROR(INDEX(Listor!$M$6:$M$17,MATCH(Listor!J900&amp;Fossila!E900,Listor!$K$6:$K$17&amp;Listor!$L$6:$L$17,0)),"")</f>
        <v/>
      </c>
      <c r="K900" s="69"/>
    </row>
    <row r="901" spans="2:11" x14ac:dyDescent="0.25">
      <c r="B901" s="68" t="s">
        <v>68</v>
      </c>
      <c r="C901" s="80" t="str">
        <f>IFERROR(VLOOKUP(B901,Listor!$A$6:$B$62,2,FALSE),"")</f>
        <v/>
      </c>
      <c r="D901" s="80" t="str">
        <f>IFERROR(VLOOKUP(B901,Listor!$A$6:$C$62,3,FALSE),"")</f>
        <v/>
      </c>
      <c r="E901" s="64" t="s">
        <v>69</v>
      </c>
      <c r="F901" s="65"/>
      <c r="G901" s="35" t="str">
        <f>IFERROR(VLOOKUP(B901,Listor!$A$6:$G$62,7,FALSE),"")</f>
        <v/>
      </c>
      <c r="H901" s="35" t="str">
        <f>IFERROR(VLOOKUP(B901,Listor!$H$6:$I$24,2,FALSE),"")</f>
        <v/>
      </c>
      <c r="I901" s="35" t="str">
        <f t="shared" si="16"/>
        <v/>
      </c>
      <c r="J901" s="35" t="str">
        <f t="array" ref="J901">IFERROR(INDEX(Listor!$M$6:$M$17,MATCH(Listor!J901&amp;Fossila!E901,Listor!$K$6:$K$17&amp;Listor!$L$6:$L$17,0)),"")</f>
        <v/>
      </c>
      <c r="K901" s="69"/>
    </row>
    <row r="902" spans="2:11" x14ac:dyDescent="0.25">
      <c r="B902" s="68" t="s">
        <v>68</v>
      </c>
      <c r="C902" s="80" t="str">
        <f>IFERROR(VLOOKUP(B902,Listor!$A$6:$B$62,2,FALSE),"")</f>
        <v/>
      </c>
      <c r="D902" s="80" t="str">
        <f>IFERROR(VLOOKUP(B902,Listor!$A$6:$C$62,3,FALSE),"")</f>
        <v/>
      </c>
      <c r="E902" s="64" t="s">
        <v>69</v>
      </c>
      <c r="F902" s="65"/>
      <c r="G902" s="35" t="str">
        <f>IFERROR(VLOOKUP(B902,Listor!$A$6:$G$62,7,FALSE),"")</f>
        <v/>
      </c>
      <c r="H902" s="35" t="str">
        <f>IFERROR(VLOOKUP(B902,Listor!$H$6:$I$24,2,FALSE),"")</f>
        <v/>
      </c>
      <c r="I902" s="35" t="str">
        <f t="shared" si="16"/>
        <v/>
      </c>
      <c r="J902" s="35" t="str">
        <f t="array" ref="J902">IFERROR(INDEX(Listor!$M$6:$M$17,MATCH(Listor!J902&amp;Fossila!E902,Listor!$K$6:$K$17&amp;Listor!$L$6:$L$17,0)),"")</f>
        <v/>
      </c>
      <c r="K902" s="69"/>
    </row>
    <row r="903" spans="2:11" x14ac:dyDescent="0.25">
      <c r="B903" s="68" t="s">
        <v>68</v>
      </c>
      <c r="C903" s="80" t="str">
        <f>IFERROR(VLOOKUP(B903,Listor!$A$6:$B$62,2,FALSE),"")</f>
        <v/>
      </c>
      <c r="D903" s="80" t="str">
        <f>IFERROR(VLOOKUP(B903,Listor!$A$6:$C$62,3,FALSE),"")</f>
        <v/>
      </c>
      <c r="E903" s="64" t="s">
        <v>69</v>
      </c>
      <c r="F903" s="65"/>
      <c r="G903" s="35" t="str">
        <f>IFERROR(VLOOKUP(B903,Listor!$A$6:$G$62,7,FALSE),"")</f>
        <v/>
      </c>
      <c r="H903" s="35" t="str">
        <f>IFERROR(VLOOKUP(B903,Listor!$H$6:$I$24,2,FALSE),"")</f>
        <v/>
      </c>
      <c r="I903" s="35" t="str">
        <f t="shared" si="16"/>
        <v/>
      </c>
      <c r="J903" s="35" t="str">
        <f t="array" ref="J903">IFERROR(INDEX(Listor!$M$6:$M$17,MATCH(Listor!J903&amp;Fossila!E903,Listor!$K$6:$K$17&amp;Listor!$L$6:$L$17,0)),"")</f>
        <v/>
      </c>
      <c r="K903" s="69"/>
    </row>
    <row r="904" spans="2:11" x14ac:dyDescent="0.25">
      <c r="B904" s="68" t="s">
        <v>68</v>
      </c>
      <c r="C904" s="80" t="str">
        <f>IFERROR(VLOOKUP(B904,Listor!$A$6:$B$62,2,FALSE),"")</f>
        <v/>
      </c>
      <c r="D904" s="80" t="str">
        <f>IFERROR(VLOOKUP(B904,Listor!$A$6:$C$62,3,FALSE),"")</f>
        <v/>
      </c>
      <c r="E904" s="64" t="s">
        <v>69</v>
      </c>
      <c r="F904" s="65"/>
      <c r="G904" s="35" t="str">
        <f>IFERROR(VLOOKUP(B904,Listor!$A$6:$G$62,7,FALSE),"")</f>
        <v/>
      </c>
      <c r="H904" s="35" t="str">
        <f>IFERROR(VLOOKUP(B904,Listor!$H$6:$I$24,2,FALSE),"")</f>
        <v/>
      </c>
      <c r="I904" s="35" t="str">
        <f t="shared" si="16"/>
        <v/>
      </c>
      <c r="J904" s="35" t="str">
        <f t="array" ref="J904">IFERROR(INDEX(Listor!$M$6:$M$17,MATCH(Listor!J904&amp;Fossila!E904,Listor!$K$6:$K$17&amp;Listor!$L$6:$L$17,0)),"")</f>
        <v/>
      </c>
      <c r="K904" s="69"/>
    </row>
    <row r="905" spans="2:11" x14ac:dyDescent="0.25">
      <c r="B905" s="68" t="s">
        <v>68</v>
      </c>
      <c r="C905" s="80" t="str">
        <f>IFERROR(VLOOKUP(B905,Listor!$A$6:$B$62,2,FALSE),"")</f>
        <v/>
      </c>
      <c r="D905" s="80" t="str">
        <f>IFERROR(VLOOKUP(B905,Listor!$A$6:$C$62,3,FALSE),"")</f>
        <v/>
      </c>
      <c r="E905" s="64" t="s">
        <v>69</v>
      </c>
      <c r="F905" s="65"/>
      <c r="G905" s="35" t="str">
        <f>IFERROR(VLOOKUP(B905,Listor!$A$6:$G$62,7,FALSE),"")</f>
        <v/>
      </c>
      <c r="H905" s="35" t="str">
        <f>IFERROR(VLOOKUP(B905,Listor!$H$6:$I$24,2,FALSE),"")</f>
        <v/>
      </c>
      <c r="I905" s="35" t="str">
        <f t="shared" si="16"/>
        <v/>
      </c>
      <c r="J905" s="35" t="str">
        <f t="array" ref="J905">IFERROR(INDEX(Listor!$M$6:$M$17,MATCH(Listor!J905&amp;Fossila!E905,Listor!$K$6:$K$17&amp;Listor!$L$6:$L$17,0)),"")</f>
        <v/>
      </c>
      <c r="K905" s="69"/>
    </row>
    <row r="906" spans="2:11" x14ac:dyDescent="0.25">
      <c r="B906" s="68" t="s">
        <v>68</v>
      </c>
      <c r="C906" s="80" t="str">
        <f>IFERROR(VLOOKUP(B906,Listor!$A$6:$B$62,2,FALSE),"")</f>
        <v/>
      </c>
      <c r="D906" s="80" t="str">
        <f>IFERROR(VLOOKUP(B906,Listor!$A$6:$C$62,3,FALSE),"")</f>
        <v/>
      </c>
      <c r="E906" s="64" t="s">
        <v>69</v>
      </c>
      <c r="F906" s="65"/>
      <c r="G906" s="35" t="str">
        <f>IFERROR(VLOOKUP(B906,Listor!$A$6:$G$62,7,FALSE),"")</f>
        <v/>
      </c>
      <c r="H906" s="35" t="str">
        <f>IFERROR(VLOOKUP(B906,Listor!$H$6:$I$24,2,FALSE),"")</f>
        <v/>
      </c>
      <c r="I906" s="35" t="str">
        <f t="shared" si="16"/>
        <v/>
      </c>
      <c r="J906" s="35" t="str">
        <f t="array" ref="J906">IFERROR(INDEX(Listor!$M$6:$M$17,MATCH(Listor!J906&amp;Fossila!E906,Listor!$K$6:$K$17&amp;Listor!$L$6:$L$17,0)),"")</f>
        <v/>
      </c>
      <c r="K906" s="69"/>
    </row>
    <row r="907" spans="2:11" x14ac:dyDescent="0.25">
      <c r="B907" s="68" t="s">
        <v>68</v>
      </c>
      <c r="C907" s="80" t="str">
        <f>IFERROR(VLOOKUP(B907,Listor!$A$6:$B$62,2,FALSE),"")</f>
        <v/>
      </c>
      <c r="D907" s="80" t="str">
        <f>IFERROR(VLOOKUP(B907,Listor!$A$6:$C$62,3,FALSE),"")</f>
        <v/>
      </c>
      <c r="E907" s="64" t="s">
        <v>69</v>
      </c>
      <c r="F907" s="65"/>
      <c r="G907" s="35" t="str">
        <f>IFERROR(VLOOKUP(B907,Listor!$A$6:$G$62,7,FALSE),"")</f>
        <v/>
      </c>
      <c r="H907" s="35" t="str">
        <f>IFERROR(VLOOKUP(B907,Listor!$H$6:$I$24,2,FALSE),"")</f>
        <v/>
      </c>
      <c r="I907" s="35" t="str">
        <f t="shared" si="16"/>
        <v/>
      </c>
      <c r="J907" s="35" t="str">
        <f t="array" ref="J907">IFERROR(INDEX(Listor!$M$6:$M$17,MATCH(Listor!J907&amp;Fossila!E907,Listor!$K$6:$K$17&amp;Listor!$L$6:$L$17,0)),"")</f>
        <v/>
      </c>
      <c r="K907" s="69"/>
    </row>
    <row r="908" spans="2:11" x14ac:dyDescent="0.25">
      <c r="B908" s="68" t="s">
        <v>68</v>
      </c>
      <c r="C908" s="80" t="str">
        <f>IFERROR(VLOOKUP(B908,Listor!$A$6:$B$62,2,FALSE),"")</f>
        <v/>
      </c>
      <c r="D908" s="80" t="str">
        <f>IFERROR(VLOOKUP(B908,Listor!$A$6:$C$62,3,FALSE),"")</f>
        <v/>
      </c>
      <c r="E908" s="64" t="s">
        <v>69</v>
      </c>
      <c r="F908" s="65"/>
      <c r="G908" s="35" t="str">
        <f>IFERROR(VLOOKUP(B908,Listor!$A$6:$G$62,7,FALSE),"")</f>
        <v/>
      </c>
      <c r="H908" s="35" t="str">
        <f>IFERROR(VLOOKUP(B908,Listor!$H$6:$I$24,2,FALSE),"")</f>
        <v/>
      </c>
      <c r="I908" s="35" t="str">
        <f t="shared" si="16"/>
        <v/>
      </c>
      <c r="J908" s="35" t="str">
        <f t="array" ref="J908">IFERROR(INDEX(Listor!$M$6:$M$17,MATCH(Listor!J908&amp;Fossila!E908,Listor!$K$6:$K$17&amp;Listor!$L$6:$L$17,0)),"")</f>
        <v/>
      </c>
      <c r="K908" s="69"/>
    </row>
    <row r="909" spans="2:11" x14ac:dyDescent="0.25">
      <c r="B909" s="68" t="s">
        <v>68</v>
      </c>
      <c r="C909" s="80" t="str">
        <f>IFERROR(VLOOKUP(B909,Listor!$A$6:$B$62,2,FALSE),"")</f>
        <v/>
      </c>
      <c r="D909" s="80" t="str">
        <f>IFERROR(VLOOKUP(B909,Listor!$A$6:$C$62,3,FALSE),"")</f>
        <v/>
      </c>
      <c r="E909" s="64" t="s">
        <v>69</v>
      </c>
      <c r="F909" s="65"/>
      <c r="G909" s="35" t="str">
        <f>IFERROR(VLOOKUP(B909,Listor!$A$6:$G$62,7,FALSE),"")</f>
        <v/>
      </c>
      <c r="H909" s="35" t="str">
        <f>IFERROR(VLOOKUP(B909,Listor!$H$6:$I$24,2,FALSE),"")</f>
        <v/>
      </c>
      <c r="I909" s="35" t="str">
        <f t="shared" ref="I909:I972" si="17">IFERROR(H909*F909,"")</f>
        <v/>
      </c>
      <c r="J909" s="35" t="str">
        <f t="array" ref="J909">IFERROR(INDEX(Listor!$M$6:$M$17,MATCH(Listor!J909&amp;Fossila!E909,Listor!$K$6:$K$17&amp;Listor!$L$6:$L$17,0)),"")</f>
        <v/>
      </c>
      <c r="K909" s="69"/>
    </row>
    <row r="910" spans="2:11" x14ac:dyDescent="0.25">
      <c r="B910" s="68" t="s">
        <v>68</v>
      </c>
      <c r="C910" s="80" t="str">
        <f>IFERROR(VLOOKUP(B910,Listor!$A$6:$B$62,2,FALSE),"")</f>
        <v/>
      </c>
      <c r="D910" s="80" t="str">
        <f>IFERROR(VLOOKUP(B910,Listor!$A$6:$C$62,3,FALSE),"")</f>
        <v/>
      </c>
      <c r="E910" s="64" t="s">
        <v>69</v>
      </c>
      <c r="F910" s="65"/>
      <c r="G910" s="35" t="str">
        <f>IFERROR(VLOOKUP(B910,Listor!$A$6:$G$62,7,FALSE),"")</f>
        <v/>
      </c>
      <c r="H910" s="35" t="str">
        <f>IFERROR(VLOOKUP(B910,Listor!$H$6:$I$24,2,FALSE),"")</f>
        <v/>
      </c>
      <c r="I910" s="35" t="str">
        <f t="shared" si="17"/>
        <v/>
      </c>
      <c r="J910" s="35" t="str">
        <f t="array" ref="J910">IFERROR(INDEX(Listor!$M$6:$M$17,MATCH(Listor!J910&amp;Fossila!E910,Listor!$K$6:$K$17&amp;Listor!$L$6:$L$17,0)),"")</f>
        <v/>
      </c>
      <c r="K910" s="69"/>
    </row>
    <row r="911" spans="2:11" x14ac:dyDescent="0.25">
      <c r="B911" s="68" t="s">
        <v>68</v>
      </c>
      <c r="C911" s="80" t="str">
        <f>IFERROR(VLOOKUP(B911,Listor!$A$6:$B$62,2,FALSE),"")</f>
        <v/>
      </c>
      <c r="D911" s="80" t="str">
        <f>IFERROR(VLOOKUP(B911,Listor!$A$6:$C$62,3,FALSE),"")</f>
        <v/>
      </c>
      <c r="E911" s="64" t="s">
        <v>69</v>
      </c>
      <c r="F911" s="65"/>
      <c r="G911" s="35" t="str">
        <f>IFERROR(VLOOKUP(B911,Listor!$A$6:$G$62,7,FALSE),"")</f>
        <v/>
      </c>
      <c r="H911" s="35" t="str">
        <f>IFERROR(VLOOKUP(B911,Listor!$H$6:$I$24,2,FALSE),"")</f>
        <v/>
      </c>
      <c r="I911" s="35" t="str">
        <f t="shared" si="17"/>
        <v/>
      </c>
      <c r="J911" s="35" t="str">
        <f t="array" ref="J911">IFERROR(INDEX(Listor!$M$6:$M$17,MATCH(Listor!J911&amp;Fossila!E911,Listor!$K$6:$K$17&amp;Listor!$L$6:$L$17,0)),"")</f>
        <v/>
      </c>
      <c r="K911" s="69"/>
    </row>
    <row r="912" spans="2:11" x14ac:dyDescent="0.25">
      <c r="B912" s="68" t="s">
        <v>68</v>
      </c>
      <c r="C912" s="80" t="str">
        <f>IFERROR(VLOOKUP(B912,Listor!$A$6:$B$62,2,FALSE),"")</f>
        <v/>
      </c>
      <c r="D912" s="80" t="str">
        <f>IFERROR(VLOOKUP(B912,Listor!$A$6:$C$62,3,FALSE),"")</f>
        <v/>
      </c>
      <c r="E912" s="64" t="s">
        <v>69</v>
      </c>
      <c r="F912" s="65"/>
      <c r="G912" s="35" t="str">
        <f>IFERROR(VLOOKUP(B912,Listor!$A$6:$G$62,7,FALSE),"")</f>
        <v/>
      </c>
      <c r="H912" s="35" t="str">
        <f>IFERROR(VLOOKUP(B912,Listor!$H$6:$I$24,2,FALSE),"")</f>
        <v/>
      </c>
      <c r="I912" s="35" t="str">
        <f t="shared" si="17"/>
        <v/>
      </c>
      <c r="J912" s="35" t="str">
        <f t="array" ref="J912">IFERROR(INDEX(Listor!$M$6:$M$17,MATCH(Listor!J912&amp;Fossila!E912,Listor!$K$6:$K$17&amp;Listor!$L$6:$L$17,0)),"")</f>
        <v/>
      </c>
      <c r="K912" s="69"/>
    </row>
    <row r="913" spans="2:11" x14ac:dyDescent="0.25">
      <c r="B913" s="68" t="s">
        <v>68</v>
      </c>
      <c r="C913" s="80" t="str">
        <f>IFERROR(VLOOKUP(B913,Listor!$A$6:$B$62,2,FALSE),"")</f>
        <v/>
      </c>
      <c r="D913" s="80" t="str">
        <f>IFERROR(VLOOKUP(B913,Listor!$A$6:$C$62,3,FALSE),"")</f>
        <v/>
      </c>
      <c r="E913" s="64" t="s">
        <v>69</v>
      </c>
      <c r="F913" s="65"/>
      <c r="G913" s="35" t="str">
        <f>IFERROR(VLOOKUP(B913,Listor!$A$6:$G$62,7,FALSE),"")</f>
        <v/>
      </c>
      <c r="H913" s="35" t="str">
        <f>IFERROR(VLOOKUP(B913,Listor!$H$6:$I$24,2,FALSE),"")</f>
        <v/>
      </c>
      <c r="I913" s="35" t="str">
        <f t="shared" si="17"/>
        <v/>
      </c>
      <c r="J913" s="35" t="str">
        <f t="array" ref="J913">IFERROR(INDEX(Listor!$M$6:$M$17,MATCH(Listor!J913&amp;Fossila!E913,Listor!$K$6:$K$17&amp;Listor!$L$6:$L$17,0)),"")</f>
        <v/>
      </c>
      <c r="K913" s="69"/>
    </row>
    <row r="914" spans="2:11" x14ac:dyDescent="0.25">
      <c r="B914" s="68" t="s">
        <v>68</v>
      </c>
      <c r="C914" s="80" t="str">
        <f>IFERROR(VLOOKUP(B914,Listor!$A$6:$B$62,2,FALSE),"")</f>
        <v/>
      </c>
      <c r="D914" s="80" t="str">
        <f>IFERROR(VLOOKUP(B914,Listor!$A$6:$C$62,3,FALSE),"")</f>
        <v/>
      </c>
      <c r="E914" s="64" t="s">
        <v>69</v>
      </c>
      <c r="F914" s="65"/>
      <c r="G914" s="35" t="str">
        <f>IFERROR(VLOOKUP(B914,Listor!$A$6:$G$62,7,FALSE),"")</f>
        <v/>
      </c>
      <c r="H914" s="35" t="str">
        <f>IFERROR(VLOOKUP(B914,Listor!$H$6:$I$24,2,FALSE),"")</f>
        <v/>
      </c>
      <c r="I914" s="35" t="str">
        <f t="shared" si="17"/>
        <v/>
      </c>
      <c r="J914" s="35" t="str">
        <f t="array" ref="J914">IFERROR(INDEX(Listor!$M$6:$M$17,MATCH(Listor!J914&amp;Fossila!E914,Listor!$K$6:$K$17&amp;Listor!$L$6:$L$17,0)),"")</f>
        <v/>
      </c>
      <c r="K914" s="69"/>
    </row>
    <row r="915" spans="2:11" x14ac:dyDescent="0.25">
      <c r="B915" s="68" t="s">
        <v>68</v>
      </c>
      <c r="C915" s="80" t="str">
        <f>IFERROR(VLOOKUP(B915,Listor!$A$6:$B$62,2,FALSE),"")</f>
        <v/>
      </c>
      <c r="D915" s="80" t="str">
        <f>IFERROR(VLOOKUP(B915,Listor!$A$6:$C$62,3,FALSE),"")</f>
        <v/>
      </c>
      <c r="E915" s="64" t="s">
        <v>69</v>
      </c>
      <c r="F915" s="65"/>
      <c r="G915" s="35" t="str">
        <f>IFERROR(VLOOKUP(B915,Listor!$A$6:$G$62,7,FALSE),"")</f>
        <v/>
      </c>
      <c r="H915" s="35" t="str">
        <f>IFERROR(VLOOKUP(B915,Listor!$H$6:$I$24,2,FALSE),"")</f>
        <v/>
      </c>
      <c r="I915" s="35" t="str">
        <f t="shared" si="17"/>
        <v/>
      </c>
      <c r="J915" s="35" t="str">
        <f t="array" ref="J915">IFERROR(INDEX(Listor!$M$6:$M$17,MATCH(Listor!J915&amp;Fossila!E915,Listor!$K$6:$K$17&amp;Listor!$L$6:$L$17,0)),"")</f>
        <v/>
      </c>
      <c r="K915" s="69"/>
    </row>
    <row r="916" spans="2:11" x14ac:dyDescent="0.25">
      <c r="B916" s="68" t="s">
        <v>68</v>
      </c>
      <c r="C916" s="80" t="str">
        <f>IFERROR(VLOOKUP(B916,Listor!$A$6:$B$62,2,FALSE),"")</f>
        <v/>
      </c>
      <c r="D916" s="80" t="str">
        <f>IFERROR(VLOOKUP(B916,Listor!$A$6:$C$62,3,FALSE),"")</f>
        <v/>
      </c>
      <c r="E916" s="64" t="s">
        <v>69</v>
      </c>
      <c r="F916" s="65"/>
      <c r="G916" s="35" t="str">
        <f>IFERROR(VLOOKUP(B916,Listor!$A$6:$G$62,7,FALSE),"")</f>
        <v/>
      </c>
      <c r="H916" s="35" t="str">
        <f>IFERROR(VLOOKUP(B916,Listor!$H$6:$I$24,2,FALSE),"")</f>
        <v/>
      </c>
      <c r="I916" s="35" t="str">
        <f t="shared" si="17"/>
        <v/>
      </c>
      <c r="J916" s="35" t="str">
        <f t="array" ref="J916">IFERROR(INDEX(Listor!$M$6:$M$17,MATCH(Listor!J916&amp;Fossila!E916,Listor!$K$6:$K$17&amp;Listor!$L$6:$L$17,0)),"")</f>
        <v/>
      </c>
      <c r="K916" s="69"/>
    </row>
    <row r="917" spans="2:11" x14ac:dyDescent="0.25">
      <c r="B917" s="68" t="s">
        <v>68</v>
      </c>
      <c r="C917" s="80" t="str">
        <f>IFERROR(VLOOKUP(B917,Listor!$A$6:$B$62,2,FALSE),"")</f>
        <v/>
      </c>
      <c r="D917" s="80" t="str">
        <f>IFERROR(VLOOKUP(B917,Listor!$A$6:$C$62,3,FALSE),"")</f>
        <v/>
      </c>
      <c r="E917" s="64" t="s">
        <v>69</v>
      </c>
      <c r="F917" s="65"/>
      <c r="G917" s="35" t="str">
        <f>IFERROR(VLOOKUP(B917,Listor!$A$6:$G$62,7,FALSE),"")</f>
        <v/>
      </c>
      <c r="H917" s="35" t="str">
        <f>IFERROR(VLOOKUP(B917,Listor!$H$6:$I$24,2,FALSE),"")</f>
        <v/>
      </c>
      <c r="I917" s="35" t="str">
        <f t="shared" si="17"/>
        <v/>
      </c>
      <c r="J917" s="35" t="str">
        <f t="array" ref="J917">IFERROR(INDEX(Listor!$M$6:$M$17,MATCH(Listor!J917&amp;Fossila!E917,Listor!$K$6:$K$17&amp;Listor!$L$6:$L$17,0)),"")</f>
        <v/>
      </c>
      <c r="K917" s="69"/>
    </row>
    <row r="918" spans="2:11" x14ac:dyDescent="0.25">
      <c r="B918" s="68" t="s">
        <v>68</v>
      </c>
      <c r="C918" s="80" t="str">
        <f>IFERROR(VLOOKUP(B918,Listor!$A$6:$B$62,2,FALSE),"")</f>
        <v/>
      </c>
      <c r="D918" s="80" t="str">
        <f>IFERROR(VLOOKUP(B918,Listor!$A$6:$C$62,3,FALSE),"")</f>
        <v/>
      </c>
      <c r="E918" s="64" t="s">
        <v>69</v>
      </c>
      <c r="F918" s="65"/>
      <c r="G918" s="35" t="str">
        <f>IFERROR(VLOOKUP(B918,Listor!$A$6:$G$62,7,FALSE),"")</f>
        <v/>
      </c>
      <c r="H918" s="35" t="str">
        <f>IFERROR(VLOOKUP(B918,Listor!$H$6:$I$24,2,FALSE),"")</f>
        <v/>
      </c>
      <c r="I918" s="35" t="str">
        <f t="shared" si="17"/>
        <v/>
      </c>
      <c r="J918" s="35" t="str">
        <f t="array" ref="J918">IFERROR(INDEX(Listor!$M$6:$M$17,MATCH(Listor!J918&amp;Fossila!E918,Listor!$K$6:$K$17&amp;Listor!$L$6:$L$17,0)),"")</f>
        <v/>
      </c>
      <c r="K918" s="69"/>
    </row>
    <row r="919" spans="2:11" x14ac:dyDescent="0.25">
      <c r="B919" s="68" t="s">
        <v>68</v>
      </c>
      <c r="C919" s="80" t="str">
        <f>IFERROR(VLOOKUP(B919,Listor!$A$6:$B$62,2,FALSE),"")</f>
        <v/>
      </c>
      <c r="D919" s="80" t="str">
        <f>IFERROR(VLOOKUP(B919,Listor!$A$6:$C$62,3,FALSE),"")</f>
        <v/>
      </c>
      <c r="E919" s="64" t="s">
        <v>69</v>
      </c>
      <c r="F919" s="65"/>
      <c r="G919" s="35" t="str">
        <f>IFERROR(VLOOKUP(B919,Listor!$A$6:$G$62,7,FALSE),"")</f>
        <v/>
      </c>
      <c r="H919" s="35" t="str">
        <f>IFERROR(VLOOKUP(B919,Listor!$H$6:$I$24,2,FALSE),"")</f>
        <v/>
      </c>
      <c r="I919" s="35" t="str">
        <f t="shared" si="17"/>
        <v/>
      </c>
      <c r="J919" s="35" t="str">
        <f t="array" ref="J919">IFERROR(INDEX(Listor!$M$6:$M$17,MATCH(Listor!J919&amp;Fossila!E919,Listor!$K$6:$K$17&amp;Listor!$L$6:$L$17,0)),"")</f>
        <v/>
      </c>
      <c r="K919" s="69"/>
    </row>
    <row r="920" spans="2:11" x14ac:dyDescent="0.25">
      <c r="B920" s="68" t="s">
        <v>68</v>
      </c>
      <c r="C920" s="80" t="str">
        <f>IFERROR(VLOOKUP(B920,Listor!$A$6:$B$62,2,FALSE),"")</f>
        <v/>
      </c>
      <c r="D920" s="80" t="str">
        <f>IFERROR(VLOOKUP(B920,Listor!$A$6:$C$62,3,FALSE),"")</f>
        <v/>
      </c>
      <c r="E920" s="64" t="s">
        <v>69</v>
      </c>
      <c r="F920" s="65"/>
      <c r="G920" s="35" t="str">
        <f>IFERROR(VLOOKUP(B920,Listor!$A$6:$G$62,7,FALSE),"")</f>
        <v/>
      </c>
      <c r="H920" s="35" t="str">
        <f>IFERROR(VLOOKUP(B920,Listor!$H$6:$I$24,2,FALSE),"")</f>
        <v/>
      </c>
      <c r="I920" s="35" t="str">
        <f t="shared" si="17"/>
        <v/>
      </c>
      <c r="J920" s="35" t="str">
        <f t="array" ref="J920">IFERROR(INDEX(Listor!$M$6:$M$17,MATCH(Listor!J920&amp;Fossila!E920,Listor!$K$6:$K$17&amp;Listor!$L$6:$L$17,0)),"")</f>
        <v/>
      </c>
      <c r="K920" s="69"/>
    </row>
    <row r="921" spans="2:11" x14ac:dyDescent="0.25">
      <c r="B921" s="68" t="s">
        <v>68</v>
      </c>
      <c r="C921" s="80" t="str">
        <f>IFERROR(VLOOKUP(B921,Listor!$A$6:$B$62,2,FALSE),"")</f>
        <v/>
      </c>
      <c r="D921" s="80" t="str">
        <f>IFERROR(VLOOKUP(B921,Listor!$A$6:$C$62,3,FALSE),"")</f>
        <v/>
      </c>
      <c r="E921" s="64" t="s">
        <v>69</v>
      </c>
      <c r="F921" s="65"/>
      <c r="G921" s="35" t="str">
        <f>IFERROR(VLOOKUP(B921,Listor!$A$6:$G$62,7,FALSE),"")</f>
        <v/>
      </c>
      <c r="H921" s="35" t="str">
        <f>IFERROR(VLOOKUP(B921,Listor!$H$6:$I$24,2,FALSE),"")</f>
        <v/>
      </c>
      <c r="I921" s="35" t="str">
        <f t="shared" si="17"/>
        <v/>
      </c>
      <c r="J921" s="35" t="str">
        <f t="array" ref="J921">IFERROR(INDEX(Listor!$M$6:$M$17,MATCH(Listor!J921&amp;Fossila!E921,Listor!$K$6:$K$17&amp;Listor!$L$6:$L$17,0)),"")</f>
        <v/>
      </c>
      <c r="K921" s="69"/>
    </row>
    <row r="922" spans="2:11" x14ac:dyDescent="0.25">
      <c r="B922" s="68" t="s">
        <v>68</v>
      </c>
      <c r="C922" s="80" t="str">
        <f>IFERROR(VLOOKUP(B922,Listor!$A$6:$B$62,2,FALSE),"")</f>
        <v/>
      </c>
      <c r="D922" s="80" t="str">
        <f>IFERROR(VLOOKUP(B922,Listor!$A$6:$C$62,3,FALSE),"")</f>
        <v/>
      </c>
      <c r="E922" s="64" t="s">
        <v>69</v>
      </c>
      <c r="F922" s="65"/>
      <c r="G922" s="35" t="str">
        <f>IFERROR(VLOOKUP(B922,Listor!$A$6:$G$62,7,FALSE),"")</f>
        <v/>
      </c>
      <c r="H922" s="35" t="str">
        <f>IFERROR(VLOOKUP(B922,Listor!$H$6:$I$24,2,FALSE),"")</f>
        <v/>
      </c>
      <c r="I922" s="35" t="str">
        <f t="shared" si="17"/>
        <v/>
      </c>
      <c r="J922" s="35" t="str">
        <f t="array" ref="J922">IFERROR(INDEX(Listor!$M$6:$M$17,MATCH(Listor!J922&amp;Fossila!E922,Listor!$K$6:$K$17&amp;Listor!$L$6:$L$17,0)),"")</f>
        <v/>
      </c>
      <c r="K922" s="69"/>
    </row>
    <row r="923" spans="2:11" x14ac:dyDescent="0.25">
      <c r="B923" s="68" t="s">
        <v>68</v>
      </c>
      <c r="C923" s="80" t="str">
        <f>IFERROR(VLOOKUP(B923,Listor!$A$6:$B$62,2,FALSE),"")</f>
        <v/>
      </c>
      <c r="D923" s="80" t="str">
        <f>IFERROR(VLOOKUP(B923,Listor!$A$6:$C$62,3,FALSE),"")</f>
        <v/>
      </c>
      <c r="E923" s="64" t="s">
        <v>69</v>
      </c>
      <c r="F923" s="65"/>
      <c r="G923" s="35" t="str">
        <f>IFERROR(VLOOKUP(B923,Listor!$A$6:$G$62,7,FALSE),"")</f>
        <v/>
      </c>
      <c r="H923" s="35" t="str">
        <f>IFERROR(VLOOKUP(B923,Listor!$H$6:$I$24,2,FALSE),"")</f>
        <v/>
      </c>
      <c r="I923" s="35" t="str">
        <f t="shared" si="17"/>
        <v/>
      </c>
      <c r="J923" s="35" t="str">
        <f t="array" ref="J923">IFERROR(INDEX(Listor!$M$6:$M$17,MATCH(Listor!J923&amp;Fossila!E923,Listor!$K$6:$K$17&amp;Listor!$L$6:$L$17,0)),"")</f>
        <v/>
      </c>
      <c r="K923" s="69"/>
    </row>
    <row r="924" spans="2:11" x14ac:dyDescent="0.25">
      <c r="B924" s="68" t="s">
        <v>68</v>
      </c>
      <c r="C924" s="80" t="str">
        <f>IFERROR(VLOOKUP(B924,Listor!$A$6:$B$62,2,FALSE),"")</f>
        <v/>
      </c>
      <c r="D924" s="80" t="str">
        <f>IFERROR(VLOOKUP(B924,Listor!$A$6:$C$62,3,FALSE),"")</f>
        <v/>
      </c>
      <c r="E924" s="64" t="s">
        <v>69</v>
      </c>
      <c r="F924" s="65"/>
      <c r="G924" s="35" t="str">
        <f>IFERROR(VLOOKUP(B924,Listor!$A$6:$G$62,7,FALSE),"")</f>
        <v/>
      </c>
      <c r="H924" s="35" t="str">
        <f>IFERROR(VLOOKUP(B924,Listor!$H$6:$I$24,2,FALSE),"")</f>
        <v/>
      </c>
      <c r="I924" s="35" t="str">
        <f t="shared" si="17"/>
        <v/>
      </c>
      <c r="J924" s="35" t="str">
        <f t="array" ref="J924">IFERROR(INDEX(Listor!$M$6:$M$17,MATCH(Listor!J924&amp;Fossila!E924,Listor!$K$6:$K$17&amp;Listor!$L$6:$L$17,0)),"")</f>
        <v/>
      </c>
      <c r="K924" s="69"/>
    </row>
    <row r="925" spans="2:11" x14ac:dyDescent="0.25">
      <c r="B925" s="68" t="s">
        <v>68</v>
      </c>
      <c r="C925" s="80" t="str">
        <f>IFERROR(VLOOKUP(B925,Listor!$A$6:$B$62,2,FALSE),"")</f>
        <v/>
      </c>
      <c r="D925" s="80" t="str">
        <f>IFERROR(VLOOKUP(B925,Listor!$A$6:$C$62,3,FALSE),"")</f>
        <v/>
      </c>
      <c r="E925" s="64" t="s">
        <v>69</v>
      </c>
      <c r="F925" s="65"/>
      <c r="G925" s="35" t="str">
        <f>IFERROR(VLOOKUP(B925,Listor!$A$6:$G$62,7,FALSE),"")</f>
        <v/>
      </c>
      <c r="H925" s="35" t="str">
        <f>IFERROR(VLOOKUP(B925,Listor!$H$6:$I$24,2,FALSE),"")</f>
        <v/>
      </c>
      <c r="I925" s="35" t="str">
        <f t="shared" si="17"/>
        <v/>
      </c>
      <c r="J925" s="35" t="str">
        <f t="array" ref="J925">IFERROR(INDEX(Listor!$M$6:$M$17,MATCH(Listor!J925&amp;Fossila!E925,Listor!$K$6:$K$17&amp;Listor!$L$6:$L$17,0)),"")</f>
        <v/>
      </c>
      <c r="K925" s="69"/>
    </row>
    <row r="926" spans="2:11" x14ac:dyDescent="0.25">
      <c r="B926" s="68" t="s">
        <v>68</v>
      </c>
      <c r="C926" s="80" t="str">
        <f>IFERROR(VLOOKUP(B926,Listor!$A$6:$B$62,2,FALSE),"")</f>
        <v/>
      </c>
      <c r="D926" s="80" t="str">
        <f>IFERROR(VLOOKUP(B926,Listor!$A$6:$C$62,3,FALSE),"")</f>
        <v/>
      </c>
      <c r="E926" s="64" t="s">
        <v>69</v>
      </c>
      <c r="F926" s="65"/>
      <c r="G926" s="35" t="str">
        <f>IFERROR(VLOOKUP(B926,Listor!$A$6:$G$62,7,FALSE),"")</f>
        <v/>
      </c>
      <c r="H926" s="35" t="str">
        <f>IFERROR(VLOOKUP(B926,Listor!$H$6:$I$24,2,FALSE),"")</f>
        <v/>
      </c>
      <c r="I926" s="35" t="str">
        <f t="shared" si="17"/>
        <v/>
      </c>
      <c r="J926" s="35" t="str">
        <f t="array" ref="J926">IFERROR(INDEX(Listor!$M$6:$M$17,MATCH(Listor!J926&amp;Fossila!E926,Listor!$K$6:$K$17&amp;Listor!$L$6:$L$17,0)),"")</f>
        <v/>
      </c>
      <c r="K926" s="69"/>
    </row>
    <row r="927" spans="2:11" x14ac:dyDescent="0.25">
      <c r="B927" s="68" t="s">
        <v>68</v>
      </c>
      <c r="C927" s="80" t="str">
        <f>IFERROR(VLOOKUP(B927,Listor!$A$6:$B$62,2,FALSE),"")</f>
        <v/>
      </c>
      <c r="D927" s="80" t="str">
        <f>IFERROR(VLOOKUP(B927,Listor!$A$6:$C$62,3,FALSE),"")</f>
        <v/>
      </c>
      <c r="E927" s="64" t="s">
        <v>69</v>
      </c>
      <c r="F927" s="65"/>
      <c r="G927" s="35" t="str">
        <f>IFERROR(VLOOKUP(B927,Listor!$A$6:$G$62,7,FALSE),"")</f>
        <v/>
      </c>
      <c r="H927" s="35" t="str">
        <f>IFERROR(VLOOKUP(B927,Listor!$H$6:$I$24,2,FALSE),"")</f>
        <v/>
      </c>
      <c r="I927" s="35" t="str">
        <f t="shared" si="17"/>
        <v/>
      </c>
      <c r="J927" s="35" t="str">
        <f t="array" ref="J927">IFERROR(INDEX(Listor!$M$6:$M$17,MATCH(Listor!J927&amp;Fossila!E927,Listor!$K$6:$K$17&amp;Listor!$L$6:$L$17,0)),"")</f>
        <v/>
      </c>
      <c r="K927" s="69"/>
    </row>
    <row r="928" spans="2:11" x14ac:dyDescent="0.25">
      <c r="B928" s="68" t="s">
        <v>68</v>
      </c>
      <c r="C928" s="80" t="str">
        <f>IFERROR(VLOOKUP(B928,Listor!$A$6:$B$62,2,FALSE),"")</f>
        <v/>
      </c>
      <c r="D928" s="80" t="str">
        <f>IFERROR(VLOOKUP(B928,Listor!$A$6:$C$62,3,FALSE),"")</f>
        <v/>
      </c>
      <c r="E928" s="64" t="s">
        <v>69</v>
      </c>
      <c r="F928" s="65"/>
      <c r="G928" s="35" t="str">
        <f>IFERROR(VLOOKUP(B928,Listor!$A$6:$G$62,7,FALSE),"")</f>
        <v/>
      </c>
      <c r="H928" s="35" t="str">
        <f>IFERROR(VLOOKUP(B928,Listor!$H$6:$I$24,2,FALSE),"")</f>
        <v/>
      </c>
      <c r="I928" s="35" t="str">
        <f t="shared" si="17"/>
        <v/>
      </c>
      <c r="J928" s="35" t="str">
        <f t="array" ref="J928">IFERROR(INDEX(Listor!$M$6:$M$17,MATCH(Listor!J928&amp;Fossila!E928,Listor!$K$6:$K$17&amp;Listor!$L$6:$L$17,0)),"")</f>
        <v/>
      </c>
      <c r="K928" s="69"/>
    </row>
    <row r="929" spans="2:11" x14ac:dyDescent="0.25">
      <c r="B929" s="68" t="s">
        <v>68</v>
      </c>
      <c r="C929" s="80" t="str">
        <f>IFERROR(VLOOKUP(B929,Listor!$A$6:$B$62,2,FALSE),"")</f>
        <v/>
      </c>
      <c r="D929" s="80" t="str">
        <f>IFERROR(VLOOKUP(B929,Listor!$A$6:$C$62,3,FALSE),"")</f>
        <v/>
      </c>
      <c r="E929" s="64" t="s">
        <v>69</v>
      </c>
      <c r="F929" s="65"/>
      <c r="G929" s="35" t="str">
        <f>IFERROR(VLOOKUP(B929,Listor!$A$6:$G$62,7,FALSE),"")</f>
        <v/>
      </c>
      <c r="H929" s="35" t="str">
        <f>IFERROR(VLOOKUP(B929,Listor!$H$6:$I$24,2,FALSE),"")</f>
        <v/>
      </c>
      <c r="I929" s="35" t="str">
        <f t="shared" si="17"/>
        <v/>
      </c>
      <c r="J929" s="35" t="str">
        <f t="array" ref="J929">IFERROR(INDEX(Listor!$M$6:$M$17,MATCH(Listor!J929&amp;Fossila!E929,Listor!$K$6:$K$17&amp;Listor!$L$6:$L$17,0)),"")</f>
        <v/>
      </c>
      <c r="K929" s="69"/>
    </row>
    <row r="930" spans="2:11" x14ac:dyDescent="0.25">
      <c r="B930" s="68" t="s">
        <v>68</v>
      </c>
      <c r="C930" s="80" t="str">
        <f>IFERROR(VLOOKUP(B930,Listor!$A$6:$B$62,2,FALSE),"")</f>
        <v/>
      </c>
      <c r="D930" s="80" t="str">
        <f>IFERROR(VLOOKUP(B930,Listor!$A$6:$C$62,3,FALSE),"")</f>
        <v/>
      </c>
      <c r="E930" s="64" t="s">
        <v>69</v>
      </c>
      <c r="F930" s="65"/>
      <c r="G930" s="35" t="str">
        <f>IFERROR(VLOOKUP(B930,Listor!$A$6:$G$62,7,FALSE),"")</f>
        <v/>
      </c>
      <c r="H930" s="35" t="str">
        <f>IFERROR(VLOOKUP(B930,Listor!$H$6:$I$24,2,FALSE),"")</f>
        <v/>
      </c>
      <c r="I930" s="35" t="str">
        <f t="shared" si="17"/>
        <v/>
      </c>
      <c r="J930" s="35" t="str">
        <f t="array" ref="J930">IFERROR(INDEX(Listor!$M$6:$M$17,MATCH(Listor!J930&amp;Fossila!E930,Listor!$K$6:$K$17&amp;Listor!$L$6:$L$17,0)),"")</f>
        <v/>
      </c>
      <c r="K930" s="69"/>
    </row>
    <row r="931" spans="2:11" x14ac:dyDescent="0.25">
      <c r="B931" s="68" t="s">
        <v>68</v>
      </c>
      <c r="C931" s="80" t="str">
        <f>IFERROR(VLOOKUP(B931,Listor!$A$6:$B$62,2,FALSE),"")</f>
        <v/>
      </c>
      <c r="D931" s="80" t="str">
        <f>IFERROR(VLOOKUP(B931,Listor!$A$6:$C$62,3,FALSE),"")</f>
        <v/>
      </c>
      <c r="E931" s="64" t="s">
        <v>69</v>
      </c>
      <c r="F931" s="65"/>
      <c r="G931" s="35" t="str">
        <f>IFERROR(VLOOKUP(B931,Listor!$A$6:$G$62,7,FALSE),"")</f>
        <v/>
      </c>
      <c r="H931" s="35" t="str">
        <f>IFERROR(VLOOKUP(B931,Listor!$H$6:$I$24,2,FALSE),"")</f>
        <v/>
      </c>
      <c r="I931" s="35" t="str">
        <f t="shared" si="17"/>
        <v/>
      </c>
      <c r="J931" s="35" t="str">
        <f t="array" ref="J931">IFERROR(INDEX(Listor!$M$6:$M$17,MATCH(Listor!J931&amp;Fossila!E931,Listor!$K$6:$K$17&amp;Listor!$L$6:$L$17,0)),"")</f>
        <v/>
      </c>
      <c r="K931" s="69"/>
    </row>
    <row r="932" spans="2:11" x14ac:dyDescent="0.25">
      <c r="B932" s="68" t="s">
        <v>68</v>
      </c>
      <c r="C932" s="80" t="str">
        <f>IFERROR(VLOOKUP(B932,Listor!$A$6:$B$62,2,FALSE),"")</f>
        <v/>
      </c>
      <c r="D932" s="80" t="str">
        <f>IFERROR(VLOOKUP(B932,Listor!$A$6:$C$62,3,FALSE),"")</f>
        <v/>
      </c>
      <c r="E932" s="64" t="s">
        <v>69</v>
      </c>
      <c r="F932" s="65"/>
      <c r="G932" s="35" t="str">
        <f>IFERROR(VLOOKUP(B932,Listor!$A$6:$G$62,7,FALSE),"")</f>
        <v/>
      </c>
      <c r="H932" s="35" t="str">
        <f>IFERROR(VLOOKUP(B932,Listor!$H$6:$I$24,2,FALSE),"")</f>
        <v/>
      </c>
      <c r="I932" s="35" t="str">
        <f t="shared" si="17"/>
        <v/>
      </c>
      <c r="J932" s="35" t="str">
        <f t="array" ref="J932">IFERROR(INDEX(Listor!$M$6:$M$17,MATCH(Listor!J932&amp;Fossila!E932,Listor!$K$6:$K$17&amp;Listor!$L$6:$L$17,0)),"")</f>
        <v/>
      </c>
      <c r="K932" s="69"/>
    </row>
    <row r="933" spans="2:11" x14ac:dyDescent="0.25">
      <c r="B933" s="68" t="s">
        <v>68</v>
      </c>
      <c r="C933" s="80" t="str">
        <f>IFERROR(VLOOKUP(B933,Listor!$A$6:$B$62,2,FALSE),"")</f>
        <v/>
      </c>
      <c r="D933" s="80" t="str">
        <f>IFERROR(VLOOKUP(B933,Listor!$A$6:$C$62,3,FALSE),"")</f>
        <v/>
      </c>
      <c r="E933" s="64" t="s">
        <v>69</v>
      </c>
      <c r="F933" s="65"/>
      <c r="G933" s="35" t="str">
        <f>IFERROR(VLOOKUP(B933,Listor!$A$6:$G$62,7,FALSE),"")</f>
        <v/>
      </c>
      <c r="H933" s="35" t="str">
        <f>IFERROR(VLOOKUP(B933,Listor!$H$6:$I$24,2,FALSE),"")</f>
        <v/>
      </c>
      <c r="I933" s="35" t="str">
        <f t="shared" si="17"/>
        <v/>
      </c>
      <c r="J933" s="35" t="str">
        <f t="array" ref="J933">IFERROR(INDEX(Listor!$M$6:$M$17,MATCH(Listor!J933&amp;Fossila!E933,Listor!$K$6:$K$17&amp;Listor!$L$6:$L$17,0)),"")</f>
        <v/>
      </c>
      <c r="K933" s="69"/>
    </row>
    <row r="934" spans="2:11" x14ac:dyDescent="0.25">
      <c r="B934" s="68" t="s">
        <v>68</v>
      </c>
      <c r="C934" s="80" t="str">
        <f>IFERROR(VLOOKUP(B934,Listor!$A$6:$B$62,2,FALSE),"")</f>
        <v/>
      </c>
      <c r="D934" s="80" t="str">
        <f>IFERROR(VLOOKUP(B934,Listor!$A$6:$C$62,3,FALSE),"")</f>
        <v/>
      </c>
      <c r="E934" s="64" t="s">
        <v>69</v>
      </c>
      <c r="F934" s="65"/>
      <c r="G934" s="35" t="str">
        <f>IFERROR(VLOOKUP(B934,Listor!$A$6:$G$62,7,FALSE),"")</f>
        <v/>
      </c>
      <c r="H934" s="35" t="str">
        <f>IFERROR(VLOOKUP(B934,Listor!$H$6:$I$24,2,FALSE),"")</f>
        <v/>
      </c>
      <c r="I934" s="35" t="str">
        <f t="shared" si="17"/>
        <v/>
      </c>
      <c r="J934" s="35" t="str">
        <f t="array" ref="J934">IFERROR(INDEX(Listor!$M$6:$M$17,MATCH(Listor!J934&amp;Fossila!E934,Listor!$K$6:$K$17&amp;Listor!$L$6:$L$17,0)),"")</f>
        <v/>
      </c>
      <c r="K934" s="69"/>
    </row>
    <row r="935" spans="2:11" x14ac:dyDescent="0.25">
      <c r="B935" s="68" t="s">
        <v>68</v>
      </c>
      <c r="C935" s="80" t="str">
        <f>IFERROR(VLOOKUP(B935,Listor!$A$6:$B$62,2,FALSE),"")</f>
        <v/>
      </c>
      <c r="D935" s="80" t="str">
        <f>IFERROR(VLOOKUP(B935,Listor!$A$6:$C$62,3,FALSE),"")</f>
        <v/>
      </c>
      <c r="E935" s="64" t="s">
        <v>69</v>
      </c>
      <c r="F935" s="65"/>
      <c r="G935" s="35" t="str">
        <f>IFERROR(VLOOKUP(B935,Listor!$A$6:$G$62,7,FALSE),"")</f>
        <v/>
      </c>
      <c r="H935" s="35" t="str">
        <f>IFERROR(VLOOKUP(B935,Listor!$H$6:$I$24,2,FALSE),"")</f>
        <v/>
      </c>
      <c r="I935" s="35" t="str">
        <f t="shared" si="17"/>
        <v/>
      </c>
      <c r="J935" s="35" t="str">
        <f t="array" ref="J935">IFERROR(INDEX(Listor!$M$6:$M$17,MATCH(Listor!J935&amp;Fossila!E935,Listor!$K$6:$K$17&amp;Listor!$L$6:$L$17,0)),"")</f>
        <v/>
      </c>
      <c r="K935" s="69"/>
    </row>
    <row r="936" spans="2:11" x14ac:dyDescent="0.25">
      <c r="B936" s="68" t="s">
        <v>68</v>
      </c>
      <c r="C936" s="80" t="str">
        <f>IFERROR(VLOOKUP(B936,Listor!$A$6:$B$62,2,FALSE),"")</f>
        <v/>
      </c>
      <c r="D936" s="80" t="str">
        <f>IFERROR(VLOOKUP(B936,Listor!$A$6:$C$62,3,FALSE),"")</f>
        <v/>
      </c>
      <c r="E936" s="64" t="s">
        <v>69</v>
      </c>
      <c r="F936" s="65"/>
      <c r="G936" s="35" t="str">
        <f>IFERROR(VLOOKUP(B936,Listor!$A$6:$G$62,7,FALSE),"")</f>
        <v/>
      </c>
      <c r="H936" s="35" t="str">
        <f>IFERROR(VLOOKUP(B936,Listor!$H$6:$I$24,2,FALSE),"")</f>
        <v/>
      </c>
      <c r="I936" s="35" t="str">
        <f t="shared" si="17"/>
        <v/>
      </c>
      <c r="J936" s="35" t="str">
        <f t="array" ref="J936">IFERROR(INDEX(Listor!$M$6:$M$17,MATCH(Listor!J936&amp;Fossila!E936,Listor!$K$6:$K$17&amp;Listor!$L$6:$L$17,0)),"")</f>
        <v/>
      </c>
      <c r="K936" s="69"/>
    </row>
    <row r="937" spans="2:11" x14ac:dyDescent="0.25">
      <c r="B937" s="68" t="s">
        <v>68</v>
      </c>
      <c r="C937" s="80" t="str">
        <f>IFERROR(VLOOKUP(B937,Listor!$A$6:$B$62,2,FALSE),"")</f>
        <v/>
      </c>
      <c r="D937" s="80" t="str">
        <f>IFERROR(VLOOKUP(B937,Listor!$A$6:$C$62,3,FALSE),"")</f>
        <v/>
      </c>
      <c r="E937" s="64" t="s">
        <v>69</v>
      </c>
      <c r="F937" s="65"/>
      <c r="G937" s="35" t="str">
        <f>IFERROR(VLOOKUP(B937,Listor!$A$6:$G$62,7,FALSE),"")</f>
        <v/>
      </c>
      <c r="H937" s="35" t="str">
        <f>IFERROR(VLOOKUP(B937,Listor!$H$6:$I$24,2,FALSE),"")</f>
        <v/>
      </c>
      <c r="I937" s="35" t="str">
        <f t="shared" si="17"/>
        <v/>
      </c>
      <c r="J937" s="35" t="str">
        <f t="array" ref="J937">IFERROR(INDEX(Listor!$M$6:$M$17,MATCH(Listor!J937&amp;Fossila!E937,Listor!$K$6:$K$17&amp;Listor!$L$6:$L$17,0)),"")</f>
        <v/>
      </c>
      <c r="K937" s="69"/>
    </row>
    <row r="938" spans="2:11" x14ac:dyDescent="0.25">
      <c r="B938" s="68" t="s">
        <v>68</v>
      </c>
      <c r="C938" s="80" t="str">
        <f>IFERROR(VLOOKUP(B938,Listor!$A$6:$B$62,2,FALSE),"")</f>
        <v/>
      </c>
      <c r="D938" s="80" t="str">
        <f>IFERROR(VLOOKUP(B938,Listor!$A$6:$C$62,3,FALSE),"")</f>
        <v/>
      </c>
      <c r="E938" s="64" t="s">
        <v>69</v>
      </c>
      <c r="F938" s="65"/>
      <c r="G938" s="35" t="str">
        <f>IFERROR(VLOOKUP(B938,Listor!$A$6:$G$62,7,FALSE),"")</f>
        <v/>
      </c>
      <c r="H938" s="35" t="str">
        <f>IFERROR(VLOOKUP(B938,Listor!$H$6:$I$24,2,FALSE),"")</f>
        <v/>
      </c>
      <c r="I938" s="35" t="str">
        <f t="shared" si="17"/>
        <v/>
      </c>
      <c r="J938" s="35" t="str">
        <f t="array" ref="J938">IFERROR(INDEX(Listor!$M$6:$M$17,MATCH(Listor!J938&amp;Fossila!E938,Listor!$K$6:$K$17&amp;Listor!$L$6:$L$17,0)),"")</f>
        <v/>
      </c>
      <c r="K938" s="69"/>
    </row>
    <row r="939" spans="2:11" x14ac:dyDescent="0.25">
      <c r="B939" s="68" t="s">
        <v>68</v>
      </c>
      <c r="C939" s="80" t="str">
        <f>IFERROR(VLOOKUP(B939,Listor!$A$6:$B$62,2,FALSE),"")</f>
        <v/>
      </c>
      <c r="D939" s="80" t="str">
        <f>IFERROR(VLOOKUP(B939,Listor!$A$6:$C$62,3,FALSE),"")</f>
        <v/>
      </c>
      <c r="E939" s="64" t="s">
        <v>69</v>
      </c>
      <c r="F939" s="65"/>
      <c r="G939" s="35" t="str">
        <f>IFERROR(VLOOKUP(B939,Listor!$A$6:$G$62,7,FALSE),"")</f>
        <v/>
      </c>
      <c r="H939" s="35" t="str">
        <f>IFERROR(VLOOKUP(B939,Listor!$H$6:$I$24,2,FALSE),"")</f>
        <v/>
      </c>
      <c r="I939" s="35" t="str">
        <f t="shared" si="17"/>
        <v/>
      </c>
      <c r="J939" s="35" t="str">
        <f t="array" ref="J939">IFERROR(INDEX(Listor!$M$6:$M$17,MATCH(Listor!J939&amp;Fossila!E939,Listor!$K$6:$K$17&amp;Listor!$L$6:$L$17,0)),"")</f>
        <v/>
      </c>
      <c r="K939" s="69"/>
    </row>
    <row r="940" spans="2:11" x14ac:dyDescent="0.25">
      <c r="B940" s="68" t="s">
        <v>68</v>
      </c>
      <c r="C940" s="80" t="str">
        <f>IFERROR(VLOOKUP(B940,Listor!$A$6:$B$62,2,FALSE),"")</f>
        <v/>
      </c>
      <c r="D940" s="80" t="str">
        <f>IFERROR(VLOOKUP(B940,Listor!$A$6:$C$62,3,FALSE),"")</f>
        <v/>
      </c>
      <c r="E940" s="64" t="s">
        <v>69</v>
      </c>
      <c r="F940" s="65"/>
      <c r="G940" s="35" t="str">
        <f>IFERROR(VLOOKUP(B940,Listor!$A$6:$G$62,7,FALSE),"")</f>
        <v/>
      </c>
      <c r="H940" s="35" t="str">
        <f>IFERROR(VLOOKUP(B940,Listor!$H$6:$I$24,2,FALSE),"")</f>
        <v/>
      </c>
      <c r="I940" s="35" t="str">
        <f t="shared" si="17"/>
        <v/>
      </c>
      <c r="J940" s="35" t="str">
        <f t="array" ref="J940">IFERROR(INDEX(Listor!$M$6:$M$17,MATCH(Listor!J940&amp;Fossila!E940,Listor!$K$6:$K$17&amp;Listor!$L$6:$L$17,0)),"")</f>
        <v/>
      </c>
      <c r="K940" s="69"/>
    </row>
    <row r="941" spans="2:11" x14ac:dyDescent="0.25">
      <c r="B941" s="68" t="s">
        <v>68</v>
      </c>
      <c r="C941" s="80" t="str">
        <f>IFERROR(VLOOKUP(B941,Listor!$A$6:$B$62,2,FALSE),"")</f>
        <v/>
      </c>
      <c r="D941" s="80" t="str">
        <f>IFERROR(VLOOKUP(B941,Listor!$A$6:$C$62,3,FALSE),"")</f>
        <v/>
      </c>
      <c r="E941" s="64" t="s">
        <v>69</v>
      </c>
      <c r="F941" s="65"/>
      <c r="G941" s="35" t="str">
        <f>IFERROR(VLOOKUP(B941,Listor!$A$6:$G$62,7,FALSE),"")</f>
        <v/>
      </c>
      <c r="H941" s="35" t="str">
        <f>IFERROR(VLOOKUP(B941,Listor!$H$6:$I$24,2,FALSE),"")</f>
        <v/>
      </c>
      <c r="I941" s="35" t="str">
        <f t="shared" si="17"/>
        <v/>
      </c>
      <c r="J941" s="35" t="str">
        <f t="array" ref="J941">IFERROR(INDEX(Listor!$M$6:$M$17,MATCH(Listor!J941&amp;Fossila!E941,Listor!$K$6:$K$17&amp;Listor!$L$6:$L$17,0)),"")</f>
        <v/>
      </c>
      <c r="K941" s="69"/>
    </row>
    <row r="942" spans="2:11" x14ac:dyDescent="0.25">
      <c r="B942" s="68" t="s">
        <v>68</v>
      </c>
      <c r="C942" s="80" t="str">
        <f>IFERROR(VLOOKUP(B942,Listor!$A$6:$B$62,2,FALSE),"")</f>
        <v/>
      </c>
      <c r="D942" s="80" t="str">
        <f>IFERROR(VLOOKUP(B942,Listor!$A$6:$C$62,3,FALSE),"")</f>
        <v/>
      </c>
      <c r="E942" s="64" t="s">
        <v>69</v>
      </c>
      <c r="F942" s="65"/>
      <c r="G942" s="35" t="str">
        <f>IFERROR(VLOOKUP(B942,Listor!$A$6:$G$62,7,FALSE),"")</f>
        <v/>
      </c>
      <c r="H942" s="35" t="str">
        <f>IFERROR(VLOOKUP(B942,Listor!$H$6:$I$24,2,FALSE),"")</f>
        <v/>
      </c>
      <c r="I942" s="35" t="str">
        <f t="shared" si="17"/>
        <v/>
      </c>
      <c r="J942" s="35" t="str">
        <f t="array" ref="J942">IFERROR(INDEX(Listor!$M$6:$M$17,MATCH(Listor!J942&amp;Fossila!E942,Listor!$K$6:$K$17&amp;Listor!$L$6:$L$17,0)),"")</f>
        <v/>
      </c>
      <c r="K942" s="69"/>
    </row>
    <row r="943" spans="2:11" x14ac:dyDescent="0.25">
      <c r="B943" s="68" t="s">
        <v>68</v>
      </c>
      <c r="C943" s="80" t="str">
        <f>IFERROR(VLOOKUP(B943,Listor!$A$6:$B$62,2,FALSE),"")</f>
        <v/>
      </c>
      <c r="D943" s="80" t="str">
        <f>IFERROR(VLOOKUP(B943,Listor!$A$6:$C$62,3,FALSE),"")</f>
        <v/>
      </c>
      <c r="E943" s="64" t="s">
        <v>69</v>
      </c>
      <c r="F943" s="65"/>
      <c r="G943" s="35" t="str">
        <f>IFERROR(VLOOKUP(B943,Listor!$A$6:$G$62,7,FALSE),"")</f>
        <v/>
      </c>
      <c r="H943" s="35" t="str">
        <f>IFERROR(VLOOKUP(B943,Listor!$H$6:$I$24,2,FALSE),"")</f>
        <v/>
      </c>
      <c r="I943" s="35" t="str">
        <f t="shared" si="17"/>
        <v/>
      </c>
      <c r="J943" s="35" t="str">
        <f t="array" ref="J943">IFERROR(INDEX(Listor!$M$6:$M$17,MATCH(Listor!J943&amp;Fossila!E943,Listor!$K$6:$K$17&amp;Listor!$L$6:$L$17,0)),"")</f>
        <v/>
      </c>
      <c r="K943" s="69"/>
    </row>
    <row r="944" spans="2:11" x14ac:dyDescent="0.25">
      <c r="B944" s="68" t="s">
        <v>68</v>
      </c>
      <c r="C944" s="80" t="str">
        <f>IFERROR(VLOOKUP(B944,Listor!$A$6:$B$62,2,FALSE),"")</f>
        <v/>
      </c>
      <c r="D944" s="80" t="str">
        <f>IFERROR(VLOOKUP(B944,Listor!$A$6:$C$62,3,FALSE),"")</f>
        <v/>
      </c>
      <c r="E944" s="64" t="s">
        <v>69</v>
      </c>
      <c r="F944" s="65"/>
      <c r="G944" s="35" t="str">
        <f>IFERROR(VLOOKUP(B944,Listor!$A$6:$G$62,7,FALSE),"")</f>
        <v/>
      </c>
      <c r="H944" s="35" t="str">
        <f>IFERROR(VLOOKUP(B944,Listor!$H$6:$I$24,2,FALSE),"")</f>
        <v/>
      </c>
      <c r="I944" s="35" t="str">
        <f t="shared" si="17"/>
        <v/>
      </c>
      <c r="J944" s="35" t="str">
        <f t="array" ref="J944">IFERROR(INDEX(Listor!$M$6:$M$17,MATCH(Listor!J944&amp;Fossila!E944,Listor!$K$6:$K$17&amp;Listor!$L$6:$L$17,0)),"")</f>
        <v/>
      </c>
      <c r="K944" s="69"/>
    </row>
    <row r="945" spans="2:11" x14ac:dyDescent="0.25">
      <c r="B945" s="68" t="s">
        <v>68</v>
      </c>
      <c r="C945" s="80" t="str">
        <f>IFERROR(VLOOKUP(B945,Listor!$A$6:$B$62,2,FALSE),"")</f>
        <v/>
      </c>
      <c r="D945" s="80" t="str">
        <f>IFERROR(VLOOKUP(B945,Listor!$A$6:$C$62,3,FALSE),"")</f>
        <v/>
      </c>
      <c r="E945" s="64" t="s">
        <v>69</v>
      </c>
      <c r="F945" s="65"/>
      <c r="G945" s="35" t="str">
        <f>IFERROR(VLOOKUP(B945,Listor!$A$6:$G$62,7,FALSE),"")</f>
        <v/>
      </c>
      <c r="H945" s="35" t="str">
        <f>IFERROR(VLOOKUP(B945,Listor!$H$6:$I$24,2,FALSE),"")</f>
        <v/>
      </c>
      <c r="I945" s="35" t="str">
        <f t="shared" si="17"/>
        <v/>
      </c>
      <c r="J945" s="35" t="str">
        <f t="array" ref="J945">IFERROR(INDEX(Listor!$M$6:$M$17,MATCH(Listor!J945&amp;Fossila!E945,Listor!$K$6:$K$17&amp;Listor!$L$6:$L$17,0)),"")</f>
        <v/>
      </c>
      <c r="K945" s="69"/>
    </row>
    <row r="946" spans="2:11" x14ac:dyDescent="0.25">
      <c r="B946" s="68" t="s">
        <v>68</v>
      </c>
      <c r="C946" s="80" t="str">
        <f>IFERROR(VLOOKUP(B946,Listor!$A$6:$B$62,2,FALSE),"")</f>
        <v/>
      </c>
      <c r="D946" s="80" t="str">
        <f>IFERROR(VLOOKUP(B946,Listor!$A$6:$C$62,3,FALSE),"")</f>
        <v/>
      </c>
      <c r="E946" s="64" t="s">
        <v>69</v>
      </c>
      <c r="F946" s="65"/>
      <c r="G946" s="35" t="str">
        <f>IFERROR(VLOOKUP(B946,Listor!$A$6:$G$62,7,FALSE),"")</f>
        <v/>
      </c>
      <c r="H946" s="35" t="str">
        <f>IFERROR(VLOOKUP(B946,Listor!$H$6:$I$24,2,FALSE),"")</f>
        <v/>
      </c>
      <c r="I946" s="35" t="str">
        <f t="shared" si="17"/>
        <v/>
      </c>
      <c r="J946" s="35" t="str">
        <f t="array" ref="J946">IFERROR(INDEX(Listor!$M$6:$M$17,MATCH(Listor!J946&amp;Fossila!E946,Listor!$K$6:$K$17&amp;Listor!$L$6:$L$17,0)),"")</f>
        <v/>
      </c>
      <c r="K946" s="69"/>
    </row>
    <row r="947" spans="2:11" x14ac:dyDescent="0.25">
      <c r="B947" s="68" t="s">
        <v>68</v>
      </c>
      <c r="C947" s="80" t="str">
        <f>IFERROR(VLOOKUP(B947,Listor!$A$6:$B$62,2,FALSE),"")</f>
        <v/>
      </c>
      <c r="D947" s="80" t="str">
        <f>IFERROR(VLOOKUP(B947,Listor!$A$6:$C$62,3,FALSE),"")</f>
        <v/>
      </c>
      <c r="E947" s="64" t="s">
        <v>69</v>
      </c>
      <c r="F947" s="65"/>
      <c r="G947" s="35" t="str">
        <f>IFERROR(VLOOKUP(B947,Listor!$A$6:$G$62,7,FALSE),"")</f>
        <v/>
      </c>
      <c r="H947" s="35" t="str">
        <f>IFERROR(VLOOKUP(B947,Listor!$H$6:$I$24,2,FALSE),"")</f>
        <v/>
      </c>
      <c r="I947" s="35" t="str">
        <f t="shared" si="17"/>
        <v/>
      </c>
      <c r="J947" s="35" t="str">
        <f t="array" ref="J947">IFERROR(INDEX(Listor!$M$6:$M$17,MATCH(Listor!J947&amp;Fossila!E947,Listor!$K$6:$K$17&amp;Listor!$L$6:$L$17,0)),"")</f>
        <v/>
      </c>
      <c r="K947" s="69"/>
    </row>
    <row r="948" spans="2:11" x14ac:dyDescent="0.25">
      <c r="B948" s="68" t="s">
        <v>68</v>
      </c>
      <c r="C948" s="80" t="str">
        <f>IFERROR(VLOOKUP(B948,Listor!$A$6:$B$62,2,FALSE),"")</f>
        <v/>
      </c>
      <c r="D948" s="80" t="str">
        <f>IFERROR(VLOOKUP(B948,Listor!$A$6:$C$62,3,FALSE),"")</f>
        <v/>
      </c>
      <c r="E948" s="64" t="s">
        <v>69</v>
      </c>
      <c r="F948" s="65"/>
      <c r="G948" s="35" t="str">
        <f>IFERROR(VLOOKUP(B948,Listor!$A$6:$G$62,7,FALSE),"")</f>
        <v/>
      </c>
      <c r="H948" s="35" t="str">
        <f>IFERROR(VLOOKUP(B948,Listor!$H$6:$I$24,2,FALSE),"")</f>
        <v/>
      </c>
      <c r="I948" s="35" t="str">
        <f t="shared" si="17"/>
        <v/>
      </c>
      <c r="J948" s="35" t="str">
        <f t="array" ref="J948">IFERROR(INDEX(Listor!$M$6:$M$17,MATCH(Listor!J948&amp;Fossila!E948,Listor!$K$6:$K$17&amp;Listor!$L$6:$L$17,0)),"")</f>
        <v/>
      </c>
      <c r="K948" s="69"/>
    </row>
    <row r="949" spans="2:11" x14ac:dyDescent="0.25">
      <c r="B949" s="68" t="s">
        <v>68</v>
      </c>
      <c r="C949" s="80" t="str">
        <f>IFERROR(VLOOKUP(B949,Listor!$A$6:$B$62,2,FALSE),"")</f>
        <v/>
      </c>
      <c r="D949" s="80" t="str">
        <f>IFERROR(VLOOKUP(B949,Listor!$A$6:$C$62,3,FALSE),"")</f>
        <v/>
      </c>
      <c r="E949" s="64" t="s">
        <v>69</v>
      </c>
      <c r="F949" s="65"/>
      <c r="G949" s="35" t="str">
        <f>IFERROR(VLOOKUP(B949,Listor!$A$6:$G$62,7,FALSE),"")</f>
        <v/>
      </c>
      <c r="H949" s="35" t="str">
        <f>IFERROR(VLOOKUP(B949,Listor!$H$6:$I$24,2,FALSE),"")</f>
        <v/>
      </c>
      <c r="I949" s="35" t="str">
        <f t="shared" si="17"/>
        <v/>
      </c>
      <c r="J949" s="35" t="str">
        <f t="array" ref="J949">IFERROR(INDEX(Listor!$M$6:$M$17,MATCH(Listor!J949&amp;Fossila!E949,Listor!$K$6:$K$17&amp;Listor!$L$6:$L$17,0)),"")</f>
        <v/>
      </c>
      <c r="K949" s="69"/>
    </row>
    <row r="950" spans="2:11" x14ac:dyDescent="0.25">
      <c r="B950" s="68" t="s">
        <v>68</v>
      </c>
      <c r="C950" s="80" t="str">
        <f>IFERROR(VLOOKUP(B950,Listor!$A$6:$B$62,2,FALSE),"")</f>
        <v/>
      </c>
      <c r="D950" s="80" t="str">
        <f>IFERROR(VLOOKUP(B950,Listor!$A$6:$C$62,3,FALSE),"")</f>
        <v/>
      </c>
      <c r="E950" s="64" t="s">
        <v>69</v>
      </c>
      <c r="F950" s="65"/>
      <c r="G950" s="35" t="str">
        <f>IFERROR(VLOOKUP(B950,Listor!$A$6:$G$62,7,FALSE),"")</f>
        <v/>
      </c>
      <c r="H950" s="35" t="str">
        <f>IFERROR(VLOOKUP(B950,Listor!$H$6:$I$24,2,FALSE),"")</f>
        <v/>
      </c>
      <c r="I950" s="35" t="str">
        <f t="shared" si="17"/>
        <v/>
      </c>
      <c r="J950" s="35" t="str">
        <f t="array" ref="J950">IFERROR(INDEX(Listor!$M$6:$M$17,MATCH(Listor!J950&amp;Fossila!E950,Listor!$K$6:$K$17&amp;Listor!$L$6:$L$17,0)),"")</f>
        <v/>
      </c>
      <c r="K950" s="69"/>
    </row>
    <row r="951" spans="2:11" x14ac:dyDescent="0.25">
      <c r="B951" s="68" t="s">
        <v>68</v>
      </c>
      <c r="C951" s="80" t="str">
        <f>IFERROR(VLOOKUP(B951,Listor!$A$6:$B$62,2,FALSE),"")</f>
        <v/>
      </c>
      <c r="D951" s="80" t="str">
        <f>IFERROR(VLOOKUP(B951,Listor!$A$6:$C$62,3,FALSE),"")</f>
        <v/>
      </c>
      <c r="E951" s="64" t="s">
        <v>69</v>
      </c>
      <c r="F951" s="65"/>
      <c r="G951" s="35" t="str">
        <f>IFERROR(VLOOKUP(B951,Listor!$A$6:$G$62,7,FALSE),"")</f>
        <v/>
      </c>
      <c r="H951" s="35" t="str">
        <f>IFERROR(VLOOKUP(B951,Listor!$H$6:$I$24,2,FALSE),"")</f>
        <v/>
      </c>
      <c r="I951" s="35" t="str">
        <f t="shared" si="17"/>
        <v/>
      </c>
      <c r="J951" s="35" t="str">
        <f t="array" ref="J951">IFERROR(INDEX(Listor!$M$6:$M$17,MATCH(Listor!J951&amp;Fossila!E951,Listor!$K$6:$K$17&amp;Listor!$L$6:$L$17,0)),"")</f>
        <v/>
      </c>
      <c r="K951" s="69"/>
    </row>
    <row r="952" spans="2:11" x14ac:dyDescent="0.25">
      <c r="B952" s="68" t="s">
        <v>68</v>
      </c>
      <c r="C952" s="80" t="str">
        <f>IFERROR(VLOOKUP(B952,Listor!$A$6:$B$62,2,FALSE),"")</f>
        <v/>
      </c>
      <c r="D952" s="80" t="str">
        <f>IFERROR(VLOOKUP(B952,Listor!$A$6:$C$62,3,FALSE),"")</f>
        <v/>
      </c>
      <c r="E952" s="64" t="s">
        <v>69</v>
      </c>
      <c r="F952" s="65"/>
      <c r="G952" s="35" t="str">
        <f>IFERROR(VLOOKUP(B952,Listor!$A$6:$G$62,7,FALSE),"")</f>
        <v/>
      </c>
      <c r="H952" s="35" t="str">
        <f>IFERROR(VLOOKUP(B952,Listor!$H$6:$I$24,2,FALSE),"")</f>
        <v/>
      </c>
      <c r="I952" s="35" t="str">
        <f t="shared" si="17"/>
        <v/>
      </c>
      <c r="J952" s="35" t="str">
        <f t="array" ref="J952">IFERROR(INDEX(Listor!$M$6:$M$17,MATCH(Listor!J952&amp;Fossila!E952,Listor!$K$6:$K$17&amp;Listor!$L$6:$L$17,0)),"")</f>
        <v/>
      </c>
      <c r="K952" s="69"/>
    </row>
    <row r="953" spans="2:11" x14ac:dyDescent="0.25">
      <c r="B953" s="68" t="s">
        <v>68</v>
      </c>
      <c r="C953" s="80" t="str">
        <f>IFERROR(VLOOKUP(B953,Listor!$A$6:$B$62,2,FALSE),"")</f>
        <v/>
      </c>
      <c r="D953" s="80" t="str">
        <f>IFERROR(VLOOKUP(B953,Listor!$A$6:$C$62,3,FALSE),"")</f>
        <v/>
      </c>
      <c r="E953" s="64" t="s">
        <v>69</v>
      </c>
      <c r="F953" s="65"/>
      <c r="G953" s="35" t="str">
        <f>IFERROR(VLOOKUP(B953,Listor!$A$6:$G$62,7,FALSE),"")</f>
        <v/>
      </c>
      <c r="H953" s="35" t="str">
        <f>IFERROR(VLOOKUP(B953,Listor!$H$6:$I$24,2,FALSE),"")</f>
        <v/>
      </c>
      <c r="I953" s="35" t="str">
        <f t="shared" si="17"/>
        <v/>
      </c>
      <c r="J953" s="35" t="str">
        <f t="array" ref="J953">IFERROR(INDEX(Listor!$M$6:$M$17,MATCH(Listor!J953&amp;Fossila!E953,Listor!$K$6:$K$17&amp;Listor!$L$6:$L$17,0)),"")</f>
        <v/>
      </c>
      <c r="K953" s="69"/>
    </row>
    <row r="954" spans="2:11" x14ac:dyDescent="0.25">
      <c r="B954" s="68" t="s">
        <v>68</v>
      </c>
      <c r="C954" s="80" t="str">
        <f>IFERROR(VLOOKUP(B954,Listor!$A$6:$B$62,2,FALSE),"")</f>
        <v/>
      </c>
      <c r="D954" s="80" t="str">
        <f>IFERROR(VLOOKUP(B954,Listor!$A$6:$C$62,3,FALSE),"")</f>
        <v/>
      </c>
      <c r="E954" s="64" t="s">
        <v>69</v>
      </c>
      <c r="F954" s="65"/>
      <c r="G954" s="35" t="str">
        <f>IFERROR(VLOOKUP(B954,Listor!$A$6:$G$62,7,FALSE),"")</f>
        <v/>
      </c>
      <c r="H954" s="35" t="str">
        <f>IFERROR(VLOOKUP(B954,Listor!$H$6:$I$24,2,FALSE),"")</f>
        <v/>
      </c>
      <c r="I954" s="35" t="str">
        <f t="shared" si="17"/>
        <v/>
      </c>
      <c r="J954" s="35" t="str">
        <f t="array" ref="J954">IFERROR(INDEX(Listor!$M$6:$M$17,MATCH(Listor!J954&amp;Fossila!E954,Listor!$K$6:$K$17&amp;Listor!$L$6:$L$17,0)),"")</f>
        <v/>
      </c>
      <c r="K954" s="69"/>
    </row>
    <row r="955" spans="2:11" x14ac:dyDescent="0.25">
      <c r="B955" s="68" t="s">
        <v>68</v>
      </c>
      <c r="C955" s="80" t="str">
        <f>IFERROR(VLOOKUP(B955,Listor!$A$6:$B$62,2,FALSE),"")</f>
        <v/>
      </c>
      <c r="D955" s="80" t="str">
        <f>IFERROR(VLOOKUP(B955,Listor!$A$6:$C$62,3,FALSE),"")</f>
        <v/>
      </c>
      <c r="E955" s="64" t="s">
        <v>69</v>
      </c>
      <c r="F955" s="65"/>
      <c r="G955" s="35" t="str">
        <f>IFERROR(VLOOKUP(B955,Listor!$A$6:$G$62,7,FALSE),"")</f>
        <v/>
      </c>
      <c r="H955" s="35" t="str">
        <f>IFERROR(VLOOKUP(B955,Listor!$H$6:$I$24,2,FALSE),"")</f>
        <v/>
      </c>
      <c r="I955" s="35" t="str">
        <f t="shared" si="17"/>
        <v/>
      </c>
      <c r="J955" s="35" t="str">
        <f t="array" ref="J955">IFERROR(INDEX(Listor!$M$6:$M$17,MATCH(Listor!J955&amp;Fossila!E955,Listor!$K$6:$K$17&amp;Listor!$L$6:$L$17,0)),"")</f>
        <v/>
      </c>
      <c r="K955" s="69"/>
    </row>
    <row r="956" spans="2:11" x14ac:dyDescent="0.25">
      <c r="B956" s="68" t="s">
        <v>68</v>
      </c>
      <c r="C956" s="80" t="str">
        <f>IFERROR(VLOOKUP(B956,Listor!$A$6:$B$62,2,FALSE),"")</f>
        <v/>
      </c>
      <c r="D956" s="80" t="str">
        <f>IFERROR(VLOOKUP(B956,Listor!$A$6:$C$62,3,FALSE),"")</f>
        <v/>
      </c>
      <c r="E956" s="64" t="s">
        <v>69</v>
      </c>
      <c r="F956" s="65"/>
      <c r="G956" s="35" t="str">
        <f>IFERROR(VLOOKUP(B956,Listor!$A$6:$G$62,7,FALSE),"")</f>
        <v/>
      </c>
      <c r="H956" s="35" t="str">
        <f>IFERROR(VLOOKUP(B956,Listor!$H$6:$I$24,2,FALSE),"")</f>
        <v/>
      </c>
      <c r="I956" s="35" t="str">
        <f t="shared" si="17"/>
        <v/>
      </c>
      <c r="J956" s="35" t="str">
        <f t="array" ref="J956">IFERROR(INDEX(Listor!$M$6:$M$17,MATCH(Listor!J956&amp;Fossila!E956,Listor!$K$6:$K$17&amp;Listor!$L$6:$L$17,0)),"")</f>
        <v/>
      </c>
      <c r="K956" s="69"/>
    </row>
    <row r="957" spans="2:11" x14ac:dyDescent="0.25">
      <c r="B957" s="68" t="s">
        <v>68</v>
      </c>
      <c r="C957" s="80" t="str">
        <f>IFERROR(VLOOKUP(B957,Listor!$A$6:$B$62,2,FALSE),"")</f>
        <v/>
      </c>
      <c r="D957" s="80" t="str">
        <f>IFERROR(VLOOKUP(B957,Listor!$A$6:$C$62,3,FALSE),"")</f>
        <v/>
      </c>
      <c r="E957" s="64" t="s">
        <v>69</v>
      </c>
      <c r="F957" s="65"/>
      <c r="G957" s="35" t="str">
        <f>IFERROR(VLOOKUP(B957,Listor!$A$6:$G$62,7,FALSE),"")</f>
        <v/>
      </c>
      <c r="H957" s="35" t="str">
        <f>IFERROR(VLOOKUP(B957,Listor!$H$6:$I$24,2,FALSE),"")</f>
        <v/>
      </c>
      <c r="I957" s="35" t="str">
        <f t="shared" si="17"/>
        <v/>
      </c>
      <c r="J957" s="35" t="str">
        <f t="array" ref="J957">IFERROR(INDEX(Listor!$M$6:$M$17,MATCH(Listor!J957&amp;Fossila!E957,Listor!$K$6:$K$17&amp;Listor!$L$6:$L$17,0)),"")</f>
        <v/>
      </c>
      <c r="K957" s="69"/>
    </row>
    <row r="958" spans="2:11" x14ac:dyDescent="0.25">
      <c r="B958" s="68" t="s">
        <v>68</v>
      </c>
      <c r="C958" s="80" t="str">
        <f>IFERROR(VLOOKUP(B958,Listor!$A$6:$B$62,2,FALSE),"")</f>
        <v/>
      </c>
      <c r="D958" s="80" t="str">
        <f>IFERROR(VLOOKUP(B958,Listor!$A$6:$C$62,3,FALSE),"")</f>
        <v/>
      </c>
      <c r="E958" s="64" t="s">
        <v>69</v>
      </c>
      <c r="F958" s="65"/>
      <c r="G958" s="35" t="str">
        <f>IFERROR(VLOOKUP(B958,Listor!$A$6:$G$62,7,FALSE),"")</f>
        <v/>
      </c>
      <c r="H958" s="35" t="str">
        <f>IFERROR(VLOOKUP(B958,Listor!$H$6:$I$24,2,FALSE),"")</f>
        <v/>
      </c>
      <c r="I958" s="35" t="str">
        <f t="shared" si="17"/>
        <v/>
      </c>
      <c r="J958" s="35" t="str">
        <f t="array" ref="J958">IFERROR(INDEX(Listor!$M$6:$M$17,MATCH(Listor!J958&amp;Fossila!E958,Listor!$K$6:$K$17&amp;Listor!$L$6:$L$17,0)),"")</f>
        <v/>
      </c>
      <c r="K958" s="69"/>
    </row>
    <row r="959" spans="2:11" x14ac:dyDescent="0.25">
      <c r="B959" s="68" t="s">
        <v>68</v>
      </c>
      <c r="C959" s="80" t="str">
        <f>IFERROR(VLOOKUP(B959,Listor!$A$6:$B$62,2,FALSE),"")</f>
        <v/>
      </c>
      <c r="D959" s="80" t="str">
        <f>IFERROR(VLOOKUP(B959,Listor!$A$6:$C$62,3,FALSE),"")</f>
        <v/>
      </c>
      <c r="E959" s="64" t="s">
        <v>69</v>
      </c>
      <c r="F959" s="65"/>
      <c r="G959" s="35" t="str">
        <f>IFERROR(VLOOKUP(B959,Listor!$A$6:$G$62,7,FALSE),"")</f>
        <v/>
      </c>
      <c r="H959" s="35" t="str">
        <f>IFERROR(VLOOKUP(B959,Listor!$H$6:$I$24,2,FALSE),"")</f>
        <v/>
      </c>
      <c r="I959" s="35" t="str">
        <f t="shared" si="17"/>
        <v/>
      </c>
      <c r="J959" s="35" t="str">
        <f t="array" ref="J959">IFERROR(INDEX(Listor!$M$6:$M$17,MATCH(Listor!J959&amp;Fossila!E959,Listor!$K$6:$K$17&amp;Listor!$L$6:$L$17,0)),"")</f>
        <v/>
      </c>
      <c r="K959" s="69"/>
    </row>
    <row r="960" spans="2:11" x14ac:dyDescent="0.25">
      <c r="B960" s="68" t="s">
        <v>68</v>
      </c>
      <c r="C960" s="80" t="str">
        <f>IFERROR(VLOOKUP(B960,Listor!$A$6:$B$62,2,FALSE),"")</f>
        <v/>
      </c>
      <c r="D960" s="80" t="str">
        <f>IFERROR(VLOOKUP(B960,Listor!$A$6:$C$62,3,FALSE),"")</f>
        <v/>
      </c>
      <c r="E960" s="64" t="s">
        <v>69</v>
      </c>
      <c r="F960" s="65"/>
      <c r="G960" s="35" t="str">
        <f>IFERROR(VLOOKUP(B960,Listor!$A$6:$G$62,7,FALSE),"")</f>
        <v/>
      </c>
      <c r="H960" s="35" t="str">
        <f>IFERROR(VLOOKUP(B960,Listor!$H$6:$I$24,2,FALSE),"")</f>
        <v/>
      </c>
      <c r="I960" s="35" t="str">
        <f t="shared" si="17"/>
        <v/>
      </c>
      <c r="J960" s="35" t="str">
        <f t="array" ref="J960">IFERROR(INDEX(Listor!$M$6:$M$17,MATCH(Listor!J960&amp;Fossila!E960,Listor!$K$6:$K$17&amp;Listor!$L$6:$L$17,0)),"")</f>
        <v/>
      </c>
      <c r="K960" s="69"/>
    </row>
    <row r="961" spans="2:11" x14ac:dyDescent="0.25">
      <c r="B961" s="68" t="s">
        <v>68</v>
      </c>
      <c r="C961" s="80" t="str">
        <f>IFERROR(VLOOKUP(B961,Listor!$A$6:$B$62,2,FALSE),"")</f>
        <v/>
      </c>
      <c r="D961" s="80" t="str">
        <f>IFERROR(VLOOKUP(B961,Listor!$A$6:$C$62,3,FALSE),"")</f>
        <v/>
      </c>
      <c r="E961" s="64" t="s">
        <v>69</v>
      </c>
      <c r="F961" s="65"/>
      <c r="G961" s="35" t="str">
        <f>IFERROR(VLOOKUP(B961,Listor!$A$6:$G$62,7,FALSE),"")</f>
        <v/>
      </c>
      <c r="H961" s="35" t="str">
        <f>IFERROR(VLOOKUP(B961,Listor!$H$6:$I$24,2,FALSE),"")</f>
        <v/>
      </c>
      <c r="I961" s="35" t="str">
        <f t="shared" si="17"/>
        <v/>
      </c>
      <c r="J961" s="35" t="str">
        <f t="array" ref="J961">IFERROR(INDEX(Listor!$M$6:$M$17,MATCH(Listor!J961&amp;Fossila!E961,Listor!$K$6:$K$17&amp;Listor!$L$6:$L$17,0)),"")</f>
        <v/>
      </c>
      <c r="K961" s="69"/>
    </row>
    <row r="962" spans="2:11" x14ac:dyDescent="0.25">
      <c r="B962" s="68" t="s">
        <v>68</v>
      </c>
      <c r="C962" s="80" t="str">
        <f>IFERROR(VLOOKUP(B962,Listor!$A$6:$B$62,2,FALSE),"")</f>
        <v/>
      </c>
      <c r="D962" s="80" t="str">
        <f>IFERROR(VLOOKUP(B962,Listor!$A$6:$C$62,3,FALSE),"")</f>
        <v/>
      </c>
      <c r="E962" s="64" t="s">
        <v>69</v>
      </c>
      <c r="F962" s="65"/>
      <c r="G962" s="35" t="str">
        <f>IFERROR(VLOOKUP(B962,Listor!$A$6:$G$62,7,FALSE),"")</f>
        <v/>
      </c>
      <c r="H962" s="35" t="str">
        <f>IFERROR(VLOOKUP(B962,Listor!$H$6:$I$24,2,FALSE),"")</f>
        <v/>
      </c>
      <c r="I962" s="35" t="str">
        <f t="shared" si="17"/>
        <v/>
      </c>
      <c r="J962" s="35" t="str">
        <f t="array" ref="J962">IFERROR(INDEX(Listor!$M$6:$M$17,MATCH(Listor!J962&amp;Fossila!E962,Listor!$K$6:$K$17&amp;Listor!$L$6:$L$17,0)),"")</f>
        <v/>
      </c>
      <c r="K962" s="69"/>
    </row>
    <row r="963" spans="2:11" x14ac:dyDescent="0.25">
      <c r="B963" s="68" t="s">
        <v>68</v>
      </c>
      <c r="C963" s="80" t="str">
        <f>IFERROR(VLOOKUP(B963,Listor!$A$6:$B$62,2,FALSE),"")</f>
        <v/>
      </c>
      <c r="D963" s="80" t="str">
        <f>IFERROR(VLOOKUP(B963,Listor!$A$6:$C$62,3,FALSE),"")</f>
        <v/>
      </c>
      <c r="E963" s="64" t="s">
        <v>69</v>
      </c>
      <c r="F963" s="65"/>
      <c r="G963" s="35" t="str">
        <f>IFERROR(VLOOKUP(B963,Listor!$A$6:$G$62,7,FALSE),"")</f>
        <v/>
      </c>
      <c r="H963" s="35" t="str">
        <f>IFERROR(VLOOKUP(B963,Listor!$H$6:$I$24,2,FALSE),"")</f>
        <v/>
      </c>
      <c r="I963" s="35" t="str">
        <f t="shared" si="17"/>
        <v/>
      </c>
      <c r="J963" s="35" t="str">
        <f t="array" ref="J963">IFERROR(INDEX(Listor!$M$6:$M$17,MATCH(Listor!J963&amp;Fossila!E963,Listor!$K$6:$K$17&amp;Listor!$L$6:$L$17,0)),"")</f>
        <v/>
      </c>
      <c r="K963" s="69"/>
    </row>
    <row r="964" spans="2:11" x14ac:dyDescent="0.25">
      <c r="B964" s="68" t="s">
        <v>68</v>
      </c>
      <c r="C964" s="80" t="str">
        <f>IFERROR(VLOOKUP(B964,Listor!$A$6:$B$62,2,FALSE),"")</f>
        <v/>
      </c>
      <c r="D964" s="80" t="str">
        <f>IFERROR(VLOOKUP(B964,Listor!$A$6:$C$62,3,FALSE),"")</f>
        <v/>
      </c>
      <c r="E964" s="64" t="s">
        <v>69</v>
      </c>
      <c r="F964" s="65"/>
      <c r="G964" s="35" t="str">
        <f>IFERROR(VLOOKUP(B964,Listor!$A$6:$G$62,7,FALSE),"")</f>
        <v/>
      </c>
      <c r="H964" s="35" t="str">
        <f>IFERROR(VLOOKUP(B964,Listor!$H$6:$I$24,2,FALSE),"")</f>
        <v/>
      </c>
      <c r="I964" s="35" t="str">
        <f t="shared" si="17"/>
        <v/>
      </c>
      <c r="J964" s="35" t="str">
        <f t="array" ref="J964">IFERROR(INDEX(Listor!$M$6:$M$17,MATCH(Listor!J964&amp;Fossila!E964,Listor!$K$6:$K$17&amp;Listor!$L$6:$L$17,0)),"")</f>
        <v/>
      </c>
      <c r="K964" s="69"/>
    </row>
    <row r="965" spans="2:11" x14ac:dyDescent="0.25">
      <c r="B965" s="68" t="s">
        <v>68</v>
      </c>
      <c r="C965" s="80" t="str">
        <f>IFERROR(VLOOKUP(B965,Listor!$A$6:$B$62,2,FALSE),"")</f>
        <v/>
      </c>
      <c r="D965" s="80" t="str">
        <f>IFERROR(VLOOKUP(B965,Listor!$A$6:$C$62,3,FALSE),"")</f>
        <v/>
      </c>
      <c r="E965" s="64" t="s">
        <v>69</v>
      </c>
      <c r="F965" s="65"/>
      <c r="G965" s="35" t="str">
        <f>IFERROR(VLOOKUP(B965,Listor!$A$6:$G$62,7,FALSE),"")</f>
        <v/>
      </c>
      <c r="H965" s="35" t="str">
        <f>IFERROR(VLOOKUP(B965,Listor!$H$6:$I$24,2,FALSE),"")</f>
        <v/>
      </c>
      <c r="I965" s="35" t="str">
        <f t="shared" si="17"/>
        <v/>
      </c>
      <c r="J965" s="35" t="str">
        <f t="array" ref="J965">IFERROR(INDEX(Listor!$M$6:$M$17,MATCH(Listor!J965&amp;Fossila!E965,Listor!$K$6:$K$17&amp;Listor!$L$6:$L$17,0)),"")</f>
        <v/>
      </c>
      <c r="K965" s="69"/>
    </row>
    <row r="966" spans="2:11" x14ac:dyDescent="0.25">
      <c r="B966" s="68" t="s">
        <v>68</v>
      </c>
      <c r="C966" s="80" t="str">
        <f>IFERROR(VLOOKUP(B966,Listor!$A$6:$B$62,2,FALSE),"")</f>
        <v/>
      </c>
      <c r="D966" s="80" t="str">
        <f>IFERROR(VLOOKUP(B966,Listor!$A$6:$C$62,3,FALSE),"")</f>
        <v/>
      </c>
      <c r="E966" s="64" t="s">
        <v>69</v>
      </c>
      <c r="F966" s="65"/>
      <c r="G966" s="35" t="str">
        <f>IFERROR(VLOOKUP(B966,Listor!$A$6:$G$62,7,FALSE),"")</f>
        <v/>
      </c>
      <c r="H966" s="35" t="str">
        <f>IFERROR(VLOOKUP(B966,Listor!$H$6:$I$24,2,FALSE),"")</f>
        <v/>
      </c>
      <c r="I966" s="35" t="str">
        <f t="shared" si="17"/>
        <v/>
      </c>
      <c r="J966" s="35" t="str">
        <f t="array" ref="J966">IFERROR(INDEX(Listor!$M$6:$M$17,MATCH(Listor!J966&amp;Fossila!E966,Listor!$K$6:$K$17&amp;Listor!$L$6:$L$17,0)),"")</f>
        <v/>
      </c>
      <c r="K966" s="69"/>
    </row>
    <row r="967" spans="2:11" x14ac:dyDescent="0.25">
      <c r="B967" s="68" t="s">
        <v>68</v>
      </c>
      <c r="C967" s="80" t="str">
        <f>IFERROR(VLOOKUP(B967,Listor!$A$6:$B$62,2,FALSE),"")</f>
        <v/>
      </c>
      <c r="D967" s="80" t="str">
        <f>IFERROR(VLOOKUP(B967,Listor!$A$6:$C$62,3,FALSE),"")</f>
        <v/>
      </c>
      <c r="E967" s="64" t="s">
        <v>69</v>
      </c>
      <c r="F967" s="65"/>
      <c r="G967" s="35" t="str">
        <f>IFERROR(VLOOKUP(B967,Listor!$A$6:$G$62,7,FALSE),"")</f>
        <v/>
      </c>
      <c r="H967" s="35" t="str">
        <f>IFERROR(VLOOKUP(B967,Listor!$H$6:$I$24,2,FALSE),"")</f>
        <v/>
      </c>
      <c r="I967" s="35" t="str">
        <f t="shared" si="17"/>
        <v/>
      </c>
      <c r="J967" s="35" t="str">
        <f t="array" ref="J967">IFERROR(INDEX(Listor!$M$6:$M$17,MATCH(Listor!J967&amp;Fossila!E967,Listor!$K$6:$K$17&amp;Listor!$L$6:$L$17,0)),"")</f>
        <v/>
      </c>
      <c r="K967" s="69"/>
    </row>
    <row r="968" spans="2:11" x14ac:dyDescent="0.25">
      <c r="B968" s="68" t="s">
        <v>68</v>
      </c>
      <c r="C968" s="80" t="str">
        <f>IFERROR(VLOOKUP(B968,Listor!$A$6:$B$62,2,FALSE),"")</f>
        <v/>
      </c>
      <c r="D968" s="80" t="str">
        <f>IFERROR(VLOOKUP(B968,Listor!$A$6:$C$62,3,FALSE),"")</f>
        <v/>
      </c>
      <c r="E968" s="64" t="s">
        <v>69</v>
      </c>
      <c r="F968" s="65"/>
      <c r="G968" s="35" t="str">
        <f>IFERROR(VLOOKUP(B968,Listor!$A$6:$G$62,7,FALSE),"")</f>
        <v/>
      </c>
      <c r="H968" s="35" t="str">
        <f>IFERROR(VLOOKUP(B968,Listor!$H$6:$I$24,2,FALSE),"")</f>
        <v/>
      </c>
      <c r="I968" s="35" t="str">
        <f t="shared" si="17"/>
        <v/>
      </c>
      <c r="J968" s="35" t="str">
        <f t="array" ref="J968">IFERROR(INDEX(Listor!$M$6:$M$17,MATCH(Listor!J968&amp;Fossila!E968,Listor!$K$6:$K$17&amp;Listor!$L$6:$L$17,0)),"")</f>
        <v/>
      </c>
      <c r="K968" s="69"/>
    </row>
    <row r="969" spans="2:11" x14ac:dyDescent="0.25">
      <c r="B969" s="68" t="s">
        <v>68</v>
      </c>
      <c r="C969" s="80" t="str">
        <f>IFERROR(VLOOKUP(B969,Listor!$A$6:$B$62,2,FALSE),"")</f>
        <v/>
      </c>
      <c r="D969" s="80" t="str">
        <f>IFERROR(VLOOKUP(B969,Listor!$A$6:$C$62,3,FALSE),"")</f>
        <v/>
      </c>
      <c r="E969" s="64" t="s">
        <v>69</v>
      </c>
      <c r="F969" s="65"/>
      <c r="G969" s="35" t="str">
        <f>IFERROR(VLOOKUP(B969,Listor!$A$6:$G$62,7,FALSE),"")</f>
        <v/>
      </c>
      <c r="H969" s="35" t="str">
        <f>IFERROR(VLOOKUP(B969,Listor!$H$6:$I$24,2,FALSE),"")</f>
        <v/>
      </c>
      <c r="I969" s="35" t="str">
        <f t="shared" si="17"/>
        <v/>
      </c>
      <c r="J969" s="35" t="str">
        <f t="array" ref="J969">IFERROR(INDEX(Listor!$M$6:$M$17,MATCH(Listor!J969&amp;Fossila!E969,Listor!$K$6:$K$17&amp;Listor!$L$6:$L$17,0)),"")</f>
        <v/>
      </c>
      <c r="K969" s="69"/>
    </row>
    <row r="970" spans="2:11" x14ac:dyDescent="0.25">
      <c r="B970" s="68" t="s">
        <v>68</v>
      </c>
      <c r="C970" s="80" t="str">
        <f>IFERROR(VLOOKUP(B970,Listor!$A$6:$B$62,2,FALSE),"")</f>
        <v/>
      </c>
      <c r="D970" s="80" t="str">
        <f>IFERROR(VLOOKUP(B970,Listor!$A$6:$C$62,3,FALSE),"")</f>
        <v/>
      </c>
      <c r="E970" s="64" t="s">
        <v>69</v>
      </c>
      <c r="F970" s="65"/>
      <c r="G970" s="35" t="str">
        <f>IFERROR(VLOOKUP(B970,Listor!$A$6:$G$62,7,FALSE),"")</f>
        <v/>
      </c>
      <c r="H970" s="35" t="str">
        <f>IFERROR(VLOOKUP(B970,Listor!$H$6:$I$24,2,FALSE),"")</f>
        <v/>
      </c>
      <c r="I970" s="35" t="str">
        <f t="shared" si="17"/>
        <v/>
      </c>
      <c r="J970" s="35" t="str">
        <f t="array" ref="J970">IFERROR(INDEX(Listor!$M$6:$M$17,MATCH(Listor!J970&amp;Fossila!E970,Listor!$K$6:$K$17&amp;Listor!$L$6:$L$17,0)),"")</f>
        <v/>
      </c>
      <c r="K970" s="69"/>
    </row>
    <row r="971" spans="2:11" x14ac:dyDescent="0.25">
      <c r="B971" s="68" t="s">
        <v>68</v>
      </c>
      <c r="C971" s="80" t="str">
        <f>IFERROR(VLOOKUP(B971,Listor!$A$6:$B$62,2,FALSE),"")</f>
        <v/>
      </c>
      <c r="D971" s="80" t="str">
        <f>IFERROR(VLOOKUP(B971,Listor!$A$6:$C$62,3,FALSE),"")</f>
        <v/>
      </c>
      <c r="E971" s="64" t="s">
        <v>69</v>
      </c>
      <c r="F971" s="65"/>
      <c r="G971" s="35" t="str">
        <f>IFERROR(VLOOKUP(B971,Listor!$A$6:$G$62,7,FALSE),"")</f>
        <v/>
      </c>
      <c r="H971" s="35" t="str">
        <f>IFERROR(VLOOKUP(B971,Listor!$H$6:$I$24,2,FALSE),"")</f>
        <v/>
      </c>
      <c r="I971" s="35" t="str">
        <f t="shared" si="17"/>
        <v/>
      </c>
      <c r="J971" s="35" t="str">
        <f t="array" ref="J971">IFERROR(INDEX(Listor!$M$6:$M$17,MATCH(Listor!J971&amp;Fossila!E971,Listor!$K$6:$K$17&amp;Listor!$L$6:$L$17,0)),"")</f>
        <v/>
      </c>
      <c r="K971" s="69"/>
    </row>
    <row r="972" spans="2:11" x14ac:dyDescent="0.25">
      <c r="B972" s="68" t="s">
        <v>68</v>
      </c>
      <c r="C972" s="80" t="str">
        <f>IFERROR(VLOOKUP(B972,Listor!$A$6:$B$62,2,FALSE),"")</f>
        <v/>
      </c>
      <c r="D972" s="80" t="str">
        <f>IFERROR(VLOOKUP(B972,Listor!$A$6:$C$62,3,FALSE),"")</f>
        <v/>
      </c>
      <c r="E972" s="64" t="s">
        <v>69</v>
      </c>
      <c r="F972" s="65"/>
      <c r="G972" s="35" t="str">
        <f>IFERROR(VLOOKUP(B972,Listor!$A$6:$G$62,7,FALSE),"")</f>
        <v/>
      </c>
      <c r="H972" s="35" t="str">
        <f>IFERROR(VLOOKUP(B972,Listor!$H$6:$I$24,2,FALSE),"")</f>
        <v/>
      </c>
      <c r="I972" s="35" t="str">
        <f t="shared" si="17"/>
        <v/>
      </c>
      <c r="J972" s="35" t="str">
        <f t="array" ref="J972">IFERROR(INDEX(Listor!$M$6:$M$17,MATCH(Listor!J972&amp;Fossila!E972,Listor!$K$6:$K$17&amp;Listor!$L$6:$L$17,0)),"")</f>
        <v/>
      </c>
      <c r="K972" s="69"/>
    </row>
    <row r="973" spans="2:11" x14ac:dyDescent="0.25">
      <c r="B973" s="68" t="s">
        <v>68</v>
      </c>
      <c r="C973" s="80" t="str">
        <f>IFERROR(VLOOKUP(B973,Listor!$A$6:$B$62,2,FALSE),"")</f>
        <v/>
      </c>
      <c r="D973" s="80" t="str">
        <f>IFERROR(VLOOKUP(B973,Listor!$A$6:$C$62,3,FALSE),"")</f>
        <v/>
      </c>
      <c r="E973" s="64" t="s">
        <v>69</v>
      </c>
      <c r="F973" s="65"/>
      <c r="G973" s="35" t="str">
        <f>IFERROR(VLOOKUP(B973,Listor!$A$6:$G$62,7,FALSE),"")</f>
        <v/>
      </c>
      <c r="H973" s="35" t="str">
        <f>IFERROR(VLOOKUP(B973,Listor!$H$6:$I$24,2,FALSE),"")</f>
        <v/>
      </c>
      <c r="I973" s="35" t="str">
        <f t="shared" ref="I973:I1036" si="18">IFERROR(H973*F973,"")</f>
        <v/>
      </c>
      <c r="J973" s="35" t="str">
        <f t="array" ref="J973">IFERROR(INDEX(Listor!$M$6:$M$17,MATCH(Listor!J973&amp;Fossila!E973,Listor!$K$6:$K$17&amp;Listor!$L$6:$L$17,0)),"")</f>
        <v/>
      </c>
      <c r="K973" s="69"/>
    </row>
    <row r="974" spans="2:11" x14ac:dyDescent="0.25">
      <c r="B974" s="68" t="s">
        <v>68</v>
      </c>
      <c r="C974" s="80" t="str">
        <f>IFERROR(VLOOKUP(B974,Listor!$A$6:$B$62,2,FALSE),"")</f>
        <v/>
      </c>
      <c r="D974" s="80" t="str">
        <f>IFERROR(VLOOKUP(B974,Listor!$A$6:$C$62,3,FALSE),"")</f>
        <v/>
      </c>
      <c r="E974" s="64" t="s">
        <v>69</v>
      </c>
      <c r="F974" s="65"/>
      <c r="G974" s="35" t="str">
        <f>IFERROR(VLOOKUP(B974,Listor!$A$6:$G$62,7,FALSE),"")</f>
        <v/>
      </c>
      <c r="H974" s="35" t="str">
        <f>IFERROR(VLOOKUP(B974,Listor!$H$6:$I$24,2,FALSE),"")</f>
        <v/>
      </c>
      <c r="I974" s="35" t="str">
        <f t="shared" si="18"/>
        <v/>
      </c>
      <c r="J974" s="35" t="str">
        <f t="array" ref="J974">IFERROR(INDEX(Listor!$M$6:$M$17,MATCH(Listor!J974&amp;Fossila!E974,Listor!$K$6:$K$17&amp;Listor!$L$6:$L$17,0)),"")</f>
        <v/>
      </c>
      <c r="K974" s="69"/>
    </row>
    <row r="975" spans="2:11" x14ac:dyDescent="0.25">
      <c r="B975" s="68" t="s">
        <v>68</v>
      </c>
      <c r="C975" s="80" t="str">
        <f>IFERROR(VLOOKUP(B975,Listor!$A$6:$B$62,2,FALSE),"")</f>
        <v/>
      </c>
      <c r="D975" s="80" t="str">
        <f>IFERROR(VLOOKUP(B975,Listor!$A$6:$C$62,3,FALSE),"")</f>
        <v/>
      </c>
      <c r="E975" s="64" t="s">
        <v>69</v>
      </c>
      <c r="F975" s="65"/>
      <c r="G975" s="35" t="str">
        <f>IFERROR(VLOOKUP(B975,Listor!$A$6:$G$62,7,FALSE),"")</f>
        <v/>
      </c>
      <c r="H975" s="35" t="str">
        <f>IFERROR(VLOOKUP(B975,Listor!$H$6:$I$24,2,FALSE),"")</f>
        <v/>
      </c>
      <c r="I975" s="35" t="str">
        <f t="shared" si="18"/>
        <v/>
      </c>
      <c r="J975" s="35" t="str">
        <f t="array" ref="J975">IFERROR(INDEX(Listor!$M$6:$M$17,MATCH(Listor!J975&amp;Fossila!E975,Listor!$K$6:$K$17&amp;Listor!$L$6:$L$17,0)),"")</f>
        <v/>
      </c>
      <c r="K975" s="69"/>
    </row>
    <row r="976" spans="2:11" x14ac:dyDescent="0.25">
      <c r="B976" s="68" t="s">
        <v>68</v>
      </c>
      <c r="C976" s="80" t="str">
        <f>IFERROR(VLOOKUP(B976,Listor!$A$6:$B$62,2,FALSE),"")</f>
        <v/>
      </c>
      <c r="D976" s="80" t="str">
        <f>IFERROR(VLOOKUP(B976,Listor!$A$6:$C$62,3,FALSE),"")</f>
        <v/>
      </c>
      <c r="E976" s="64" t="s">
        <v>69</v>
      </c>
      <c r="F976" s="65"/>
      <c r="G976" s="35" t="str">
        <f>IFERROR(VLOOKUP(B976,Listor!$A$6:$G$62,7,FALSE),"")</f>
        <v/>
      </c>
      <c r="H976" s="35" t="str">
        <f>IFERROR(VLOOKUP(B976,Listor!$H$6:$I$24,2,FALSE),"")</f>
        <v/>
      </c>
      <c r="I976" s="35" t="str">
        <f t="shared" si="18"/>
        <v/>
      </c>
      <c r="J976" s="35" t="str">
        <f t="array" ref="J976">IFERROR(INDEX(Listor!$M$6:$M$17,MATCH(Listor!J976&amp;Fossila!E976,Listor!$K$6:$K$17&amp;Listor!$L$6:$L$17,0)),"")</f>
        <v/>
      </c>
      <c r="K976" s="69"/>
    </row>
    <row r="977" spans="2:11" x14ac:dyDescent="0.25">
      <c r="B977" s="68" t="s">
        <v>68</v>
      </c>
      <c r="C977" s="80" t="str">
        <f>IFERROR(VLOOKUP(B977,Listor!$A$6:$B$62,2,FALSE),"")</f>
        <v/>
      </c>
      <c r="D977" s="80" t="str">
        <f>IFERROR(VLOOKUP(B977,Listor!$A$6:$C$62,3,FALSE),"")</f>
        <v/>
      </c>
      <c r="E977" s="64" t="s">
        <v>69</v>
      </c>
      <c r="F977" s="65"/>
      <c r="G977" s="35" t="str">
        <f>IFERROR(VLOOKUP(B977,Listor!$A$6:$G$62,7,FALSE),"")</f>
        <v/>
      </c>
      <c r="H977" s="35" t="str">
        <f>IFERROR(VLOOKUP(B977,Listor!$H$6:$I$24,2,FALSE),"")</f>
        <v/>
      </c>
      <c r="I977" s="35" t="str">
        <f t="shared" si="18"/>
        <v/>
      </c>
      <c r="J977" s="35" t="str">
        <f t="array" ref="J977">IFERROR(INDEX(Listor!$M$6:$M$17,MATCH(Listor!J977&amp;Fossila!E977,Listor!$K$6:$K$17&amp;Listor!$L$6:$L$17,0)),"")</f>
        <v/>
      </c>
      <c r="K977" s="69"/>
    </row>
    <row r="978" spans="2:11" x14ac:dyDescent="0.25">
      <c r="B978" s="68" t="s">
        <v>68</v>
      </c>
      <c r="C978" s="80" t="str">
        <f>IFERROR(VLOOKUP(B978,Listor!$A$6:$B$62,2,FALSE),"")</f>
        <v/>
      </c>
      <c r="D978" s="80" t="str">
        <f>IFERROR(VLOOKUP(B978,Listor!$A$6:$C$62,3,FALSE),"")</f>
        <v/>
      </c>
      <c r="E978" s="64" t="s">
        <v>69</v>
      </c>
      <c r="F978" s="65"/>
      <c r="G978" s="35" t="str">
        <f>IFERROR(VLOOKUP(B978,Listor!$A$6:$G$62,7,FALSE),"")</f>
        <v/>
      </c>
      <c r="H978" s="35" t="str">
        <f>IFERROR(VLOOKUP(B978,Listor!$H$6:$I$24,2,FALSE),"")</f>
        <v/>
      </c>
      <c r="I978" s="35" t="str">
        <f t="shared" si="18"/>
        <v/>
      </c>
      <c r="J978" s="35" t="str">
        <f t="array" ref="J978">IFERROR(INDEX(Listor!$M$6:$M$17,MATCH(Listor!J978&amp;Fossila!E978,Listor!$K$6:$K$17&amp;Listor!$L$6:$L$17,0)),"")</f>
        <v/>
      </c>
      <c r="K978" s="69"/>
    </row>
    <row r="979" spans="2:11" x14ac:dyDescent="0.25">
      <c r="B979" s="68" t="s">
        <v>68</v>
      </c>
      <c r="C979" s="80" t="str">
        <f>IFERROR(VLOOKUP(B979,Listor!$A$6:$B$62,2,FALSE),"")</f>
        <v/>
      </c>
      <c r="D979" s="80" t="str">
        <f>IFERROR(VLOOKUP(B979,Listor!$A$6:$C$62,3,FALSE),"")</f>
        <v/>
      </c>
      <c r="E979" s="64" t="s">
        <v>69</v>
      </c>
      <c r="F979" s="65"/>
      <c r="G979" s="35" t="str">
        <f>IFERROR(VLOOKUP(B979,Listor!$A$6:$G$62,7,FALSE),"")</f>
        <v/>
      </c>
      <c r="H979" s="35" t="str">
        <f>IFERROR(VLOOKUP(B979,Listor!$H$6:$I$24,2,FALSE),"")</f>
        <v/>
      </c>
      <c r="I979" s="35" t="str">
        <f t="shared" si="18"/>
        <v/>
      </c>
      <c r="J979" s="35" t="str">
        <f t="array" ref="J979">IFERROR(INDEX(Listor!$M$6:$M$17,MATCH(Listor!J979&amp;Fossila!E979,Listor!$K$6:$K$17&amp;Listor!$L$6:$L$17,0)),"")</f>
        <v/>
      </c>
      <c r="K979" s="69"/>
    </row>
    <row r="980" spans="2:11" x14ac:dyDescent="0.25">
      <c r="B980" s="68" t="s">
        <v>68</v>
      </c>
      <c r="C980" s="80" t="str">
        <f>IFERROR(VLOOKUP(B980,Listor!$A$6:$B$62,2,FALSE),"")</f>
        <v/>
      </c>
      <c r="D980" s="80" t="str">
        <f>IFERROR(VLOOKUP(B980,Listor!$A$6:$C$62,3,FALSE),"")</f>
        <v/>
      </c>
      <c r="E980" s="64" t="s">
        <v>69</v>
      </c>
      <c r="F980" s="65"/>
      <c r="G980" s="35" t="str">
        <f>IFERROR(VLOOKUP(B980,Listor!$A$6:$G$62,7,FALSE),"")</f>
        <v/>
      </c>
      <c r="H980" s="35" t="str">
        <f>IFERROR(VLOOKUP(B980,Listor!$H$6:$I$24,2,FALSE),"")</f>
        <v/>
      </c>
      <c r="I980" s="35" t="str">
        <f t="shared" si="18"/>
        <v/>
      </c>
      <c r="J980" s="35" t="str">
        <f t="array" ref="J980">IFERROR(INDEX(Listor!$M$6:$M$17,MATCH(Listor!J980&amp;Fossila!E980,Listor!$K$6:$K$17&amp;Listor!$L$6:$L$17,0)),"")</f>
        <v/>
      </c>
      <c r="K980" s="69"/>
    </row>
    <row r="981" spans="2:11" x14ac:dyDescent="0.25">
      <c r="B981" s="68" t="s">
        <v>68</v>
      </c>
      <c r="C981" s="80" t="str">
        <f>IFERROR(VLOOKUP(B981,Listor!$A$6:$B$62,2,FALSE),"")</f>
        <v/>
      </c>
      <c r="D981" s="80" t="str">
        <f>IFERROR(VLOOKUP(B981,Listor!$A$6:$C$62,3,FALSE),"")</f>
        <v/>
      </c>
      <c r="E981" s="64" t="s">
        <v>69</v>
      </c>
      <c r="F981" s="65"/>
      <c r="G981" s="35" t="str">
        <f>IFERROR(VLOOKUP(B981,Listor!$A$6:$G$62,7,FALSE),"")</f>
        <v/>
      </c>
      <c r="H981" s="35" t="str">
        <f>IFERROR(VLOOKUP(B981,Listor!$H$6:$I$24,2,FALSE),"")</f>
        <v/>
      </c>
      <c r="I981" s="35" t="str">
        <f t="shared" si="18"/>
        <v/>
      </c>
      <c r="J981" s="35" t="str">
        <f t="array" ref="J981">IFERROR(INDEX(Listor!$M$6:$M$17,MATCH(Listor!J981&amp;Fossila!E981,Listor!$K$6:$K$17&amp;Listor!$L$6:$L$17,0)),"")</f>
        <v/>
      </c>
      <c r="K981" s="69"/>
    </row>
    <row r="982" spans="2:11" x14ac:dyDescent="0.25">
      <c r="B982" s="68" t="s">
        <v>68</v>
      </c>
      <c r="C982" s="80" t="str">
        <f>IFERROR(VLOOKUP(B982,Listor!$A$6:$B$62,2,FALSE),"")</f>
        <v/>
      </c>
      <c r="D982" s="80" t="str">
        <f>IFERROR(VLOOKUP(B982,Listor!$A$6:$C$62,3,FALSE),"")</f>
        <v/>
      </c>
      <c r="E982" s="64" t="s">
        <v>69</v>
      </c>
      <c r="F982" s="65"/>
      <c r="G982" s="35" t="str">
        <f>IFERROR(VLOOKUP(B982,Listor!$A$6:$G$62,7,FALSE),"")</f>
        <v/>
      </c>
      <c r="H982" s="35" t="str">
        <f>IFERROR(VLOOKUP(B982,Listor!$H$6:$I$24,2,FALSE),"")</f>
        <v/>
      </c>
      <c r="I982" s="35" t="str">
        <f t="shared" si="18"/>
        <v/>
      </c>
      <c r="J982" s="35" t="str">
        <f t="array" ref="J982">IFERROR(INDEX(Listor!$M$6:$M$17,MATCH(Listor!J982&amp;Fossila!E982,Listor!$K$6:$K$17&amp;Listor!$L$6:$L$17,0)),"")</f>
        <v/>
      </c>
      <c r="K982" s="69"/>
    </row>
    <row r="983" spans="2:11" x14ac:dyDescent="0.25">
      <c r="B983" s="68" t="s">
        <v>68</v>
      </c>
      <c r="C983" s="80" t="str">
        <f>IFERROR(VLOOKUP(B983,Listor!$A$6:$B$62,2,FALSE),"")</f>
        <v/>
      </c>
      <c r="D983" s="80" t="str">
        <f>IFERROR(VLOOKUP(B983,Listor!$A$6:$C$62,3,FALSE),"")</f>
        <v/>
      </c>
      <c r="E983" s="64" t="s">
        <v>69</v>
      </c>
      <c r="F983" s="65"/>
      <c r="G983" s="35" t="str">
        <f>IFERROR(VLOOKUP(B983,Listor!$A$6:$G$62,7,FALSE),"")</f>
        <v/>
      </c>
      <c r="H983" s="35" t="str">
        <f>IFERROR(VLOOKUP(B983,Listor!$H$6:$I$24,2,FALSE),"")</f>
        <v/>
      </c>
      <c r="I983" s="35" t="str">
        <f t="shared" si="18"/>
        <v/>
      </c>
      <c r="J983" s="35" t="str">
        <f t="array" ref="J983">IFERROR(INDEX(Listor!$M$6:$M$17,MATCH(Listor!J983&amp;Fossila!E983,Listor!$K$6:$K$17&amp;Listor!$L$6:$L$17,0)),"")</f>
        <v/>
      </c>
      <c r="K983" s="69"/>
    </row>
    <row r="984" spans="2:11" x14ac:dyDescent="0.25">
      <c r="B984" s="68" t="s">
        <v>68</v>
      </c>
      <c r="C984" s="80" t="str">
        <f>IFERROR(VLOOKUP(B984,Listor!$A$6:$B$62,2,FALSE),"")</f>
        <v/>
      </c>
      <c r="D984" s="80" t="str">
        <f>IFERROR(VLOOKUP(B984,Listor!$A$6:$C$62,3,FALSE),"")</f>
        <v/>
      </c>
      <c r="E984" s="64" t="s">
        <v>69</v>
      </c>
      <c r="F984" s="65"/>
      <c r="G984" s="35" t="str">
        <f>IFERROR(VLOOKUP(B984,Listor!$A$6:$G$62,7,FALSE),"")</f>
        <v/>
      </c>
      <c r="H984" s="35" t="str">
        <f>IFERROR(VLOOKUP(B984,Listor!$H$6:$I$24,2,FALSE),"")</f>
        <v/>
      </c>
      <c r="I984" s="35" t="str">
        <f t="shared" si="18"/>
        <v/>
      </c>
      <c r="J984" s="35" t="str">
        <f t="array" ref="J984">IFERROR(INDEX(Listor!$M$6:$M$17,MATCH(Listor!J984&amp;Fossila!E984,Listor!$K$6:$K$17&amp;Listor!$L$6:$L$17,0)),"")</f>
        <v/>
      </c>
      <c r="K984" s="69"/>
    </row>
    <row r="985" spans="2:11" x14ac:dyDescent="0.25">
      <c r="B985" s="68" t="s">
        <v>68</v>
      </c>
      <c r="C985" s="80" t="str">
        <f>IFERROR(VLOOKUP(B985,Listor!$A$6:$B$62,2,FALSE),"")</f>
        <v/>
      </c>
      <c r="D985" s="80" t="str">
        <f>IFERROR(VLOOKUP(B985,Listor!$A$6:$C$62,3,FALSE),"")</f>
        <v/>
      </c>
      <c r="E985" s="64" t="s">
        <v>69</v>
      </c>
      <c r="F985" s="65"/>
      <c r="G985" s="35" t="str">
        <f>IFERROR(VLOOKUP(B985,Listor!$A$6:$G$62,7,FALSE),"")</f>
        <v/>
      </c>
      <c r="H985" s="35" t="str">
        <f>IFERROR(VLOOKUP(B985,Listor!$H$6:$I$24,2,FALSE),"")</f>
        <v/>
      </c>
      <c r="I985" s="35" t="str">
        <f t="shared" si="18"/>
        <v/>
      </c>
      <c r="J985" s="35" t="str">
        <f t="array" ref="J985">IFERROR(INDEX(Listor!$M$6:$M$17,MATCH(Listor!J985&amp;Fossila!E985,Listor!$K$6:$K$17&amp;Listor!$L$6:$L$17,0)),"")</f>
        <v/>
      </c>
      <c r="K985" s="69"/>
    </row>
    <row r="986" spans="2:11" x14ac:dyDescent="0.25">
      <c r="B986" s="68" t="s">
        <v>68</v>
      </c>
      <c r="C986" s="80" t="str">
        <f>IFERROR(VLOOKUP(B986,Listor!$A$6:$B$62,2,FALSE),"")</f>
        <v/>
      </c>
      <c r="D986" s="80" t="str">
        <f>IFERROR(VLOOKUP(B986,Listor!$A$6:$C$62,3,FALSE),"")</f>
        <v/>
      </c>
      <c r="E986" s="64" t="s">
        <v>69</v>
      </c>
      <c r="F986" s="65"/>
      <c r="G986" s="35" t="str">
        <f>IFERROR(VLOOKUP(B986,Listor!$A$6:$G$62,7,FALSE),"")</f>
        <v/>
      </c>
      <c r="H986" s="35" t="str">
        <f>IFERROR(VLOOKUP(B986,Listor!$H$6:$I$24,2,FALSE),"")</f>
        <v/>
      </c>
      <c r="I986" s="35" t="str">
        <f t="shared" si="18"/>
        <v/>
      </c>
      <c r="J986" s="35" t="str">
        <f t="array" ref="J986">IFERROR(INDEX(Listor!$M$6:$M$17,MATCH(Listor!J986&amp;Fossila!E986,Listor!$K$6:$K$17&amp;Listor!$L$6:$L$17,0)),"")</f>
        <v/>
      </c>
      <c r="K986" s="69"/>
    </row>
    <row r="987" spans="2:11" x14ac:dyDescent="0.25">
      <c r="B987" s="68" t="s">
        <v>68</v>
      </c>
      <c r="C987" s="80" t="str">
        <f>IFERROR(VLOOKUP(B987,Listor!$A$6:$B$62,2,FALSE),"")</f>
        <v/>
      </c>
      <c r="D987" s="80" t="str">
        <f>IFERROR(VLOOKUP(B987,Listor!$A$6:$C$62,3,FALSE),"")</f>
        <v/>
      </c>
      <c r="E987" s="64" t="s">
        <v>69</v>
      </c>
      <c r="F987" s="65"/>
      <c r="G987" s="35" t="str">
        <f>IFERROR(VLOOKUP(B987,Listor!$A$6:$G$62,7,FALSE),"")</f>
        <v/>
      </c>
      <c r="H987" s="35" t="str">
        <f>IFERROR(VLOOKUP(B987,Listor!$H$6:$I$24,2,FALSE),"")</f>
        <v/>
      </c>
      <c r="I987" s="35" t="str">
        <f t="shared" si="18"/>
        <v/>
      </c>
      <c r="J987" s="35" t="str">
        <f t="array" ref="J987">IFERROR(INDEX(Listor!$M$6:$M$17,MATCH(Listor!J987&amp;Fossila!E987,Listor!$K$6:$K$17&amp;Listor!$L$6:$L$17,0)),"")</f>
        <v/>
      </c>
      <c r="K987" s="69"/>
    </row>
    <row r="988" spans="2:11" x14ac:dyDescent="0.25">
      <c r="B988" s="68" t="s">
        <v>68</v>
      </c>
      <c r="C988" s="80" t="str">
        <f>IFERROR(VLOOKUP(B988,Listor!$A$6:$B$62,2,FALSE),"")</f>
        <v/>
      </c>
      <c r="D988" s="80" t="str">
        <f>IFERROR(VLOOKUP(B988,Listor!$A$6:$C$62,3,FALSE),"")</f>
        <v/>
      </c>
      <c r="E988" s="64" t="s">
        <v>69</v>
      </c>
      <c r="F988" s="65"/>
      <c r="G988" s="35" t="str">
        <f>IFERROR(VLOOKUP(B988,Listor!$A$6:$G$62,7,FALSE),"")</f>
        <v/>
      </c>
      <c r="H988" s="35" t="str">
        <f>IFERROR(VLOOKUP(B988,Listor!$H$6:$I$24,2,FALSE),"")</f>
        <v/>
      </c>
      <c r="I988" s="35" t="str">
        <f t="shared" si="18"/>
        <v/>
      </c>
      <c r="J988" s="35" t="str">
        <f t="array" ref="J988">IFERROR(INDEX(Listor!$M$6:$M$17,MATCH(Listor!J988&amp;Fossila!E988,Listor!$K$6:$K$17&amp;Listor!$L$6:$L$17,0)),"")</f>
        <v/>
      </c>
      <c r="K988" s="69"/>
    </row>
    <row r="989" spans="2:11" x14ac:dyDescent="0.25">
      <c r="B989" s="68" t="s">
        <v>68</v>
      </c>
      <c r="C989" s="80" t="str">
        <f>IFERROR(VLOOKUP(B989,Listor!$A$6:$B$62,2,FALSE),"")</f>
        <v/>
      </c>
      <c r="D989" s="80" t="str">
        <f>IFERROR(VLOOKUP(B989,Listor!$A$6:$C$62,3,FALSE),"")</f>
        <v/>
      </c>
      <c r="E989" s="64" t="s">
        <v>69</v>
      </c>
      <c r="F989" s="65"/>
      <c r="G989" s="35" t="str">
        <f>IFERROR(VLOOKUP(B989,Listor!$A$6:$G$62,7,FALSE),"")</f>
        <v/>
      </c>
      <c r="H989" s="35" t="str">
        <f>IFERROR(VLOOKUP(B989,Listor!$H$6:$I$24,2,FALSE),"")</f>
        <v/>
      </c>
      <c r="I989" s="35" t="str">
        <f t="shared" si="18"/>
        <v/>
      </c>
      <c r="J989" s="35" t="str">
        <f t="array" ref="J989">IFERROR(INDEX(Listor!$M$6:$M$17,MATCH(Listor!J989&amp;Fossila!E989,Listor!$K$6:$K$17&amp;Listor!$L$6:$L$17,0)),"")</f>
        <v/>
      </c>
      <c r="K989" s="69"/>
    </row>
    <row r="990" spans="2:11" x14ac:dyDescent="0.25">
      <c r="B990" s="68" t="s">
        <v>68</v>
      </c>
      <c r="C990" s="80" t="str">
        <f>IFERROR(VLOOKUP(B990,Listor!$A$6:$B$62,2,FALSE),"")</f>
        <v/>
      </c>
      <c r="D990" s="80" t="str">
        <f>IFERROR(VLOOKUP(B990,Listor!$A$6:$C$62,3,FALSE),"")</f>
        <v/>
      </c>
      <c r="E990" s="64" t="s">
        <v>69</v>
      </c>
      <c r="F990" s="65"/>
      <c r="G990" s="35" t="str">
        <f>IFERROR(VLOOKUP(B990,Listor!$A$6:$G$62,7,FALSE),"")</f>
        <v/>
      </c>
      <c r="H990" s="35" t="str">
        <f>IFERROR(VLOOKUP(B990,Listor!$H$6:$I$24,2,FALSE),"")</f>
        <v/>
      </c>
      <c r="I990" s="35" t="str">
        <f t="shared" si="18"/>
        <v/>
      </c>
      <c r="J990" s="35" t="str">
        <f t="array" ref="J990">IFERROR(INDEX(Listor!$M$6:$M$17,MATCH(Listor!J990&amp;Fossila!E990,Listor!$K$6:$K$17&amp;Listor!$L$6:$L$17,0)),"")</f>
        <v/>
      </c>
      <c r="K990" s="69"/>
    </row>
    <row r="991" spans="2:11" x14ac:dyDescent="0.25">
      <c r="B991" s="68" t="s">
        <v>68</v>
      </c>
      <c r="C991" s="80" t="str">
        <f>IFERROR(VLOOKUP(B991,Listor!$A$6:$B$62,2,FALSE),"")</f>
        <v/>
      </c>
      <c r="D991" s="80" t="str">
        <f>IFERROR(VLOOKUP(B991,Listor!$A$6:$C$62,3,FALSE),"")</f>
        <v/>
      </c>
      <c r="E991" s="64" t="s">
        <v>69</v>
      </c>
      <c r="F991" s="65"/>
      <c r="G991" s="35" t="str">
        <f>IFERROR(VLOOKUP(B991,Listor!$A$6:$G$62,7,FALSE),"")</f>
        <v/>
      </c>
      <c r="H991" s="35" t="str">
        <f>IFERROR(VLOOKUP(B991,Listor!$H$6:$I$24,2,FALSE),"")</f>
        <v/>
      </c>
      <c r="I991" s="35" t="str">
        <f t="shared" si="18"/>
        <v/>
      </c>
      <c r="J991" s="35" t="str">
        <f t="array" ref="J991">IFERROR(INDEX(Listor!$M$6:$M$17,MATCH(Listor!J991&amp;Fossila!E991,Listor!$K$6:$K$17&amp;Listor!$L$6:$L$17,0)),"")</f>
        <v/>
      </c>
      <c r="K991" s="69"/>
    </row>
    <row r="992" spans="2:11" x14ac:dyDescent="0.25">
      <c r="B992" s="68" t="s">
        <v>68</v>
      </c>
      <c r="C992" s="80" t="str">
        <f>IFERROR(VLOOKUP(B992,Listor!$A$6:$B$62,2,FALSE),"")</f>
        <v/>
      </c>
      <c r="D992" s="80" t="str">
        <f>IFERROR(VLOOKUP(B992,Listor!$A$6:$C$62,3,FALSE),"")</f>
        <v/>
      </c>
      <c r="E992" s="64" t="s">
        <v>69</v>
      </c>
      <c r="F992" s="65"/>
      <c r="G992" s="35" t="str">
        <f>IFERROR(VLOOKUP(B992,Listor!$A$6:$G$62,7,FALSE),"")</f>
        <v/>
      </c>
      <c r="H992" s="35" t="str">
        <f>IFERROR(VLOOKUP(B992,Listor!$H$6:$I$24,2,FALSE),"")</f>
        <v/>
      </c>
      <c r="I992" s="35" t="str">
        <f t="shared" si="18"/>
        <v/>
      </c>
      <c r="J992" s="35" t="str">
        <f t="array" ref="J992">IFERROR(INDEX(Listor!$M$6:$M$17,MATCH(Listor!J992&amp;Fossila!E992,Listor!$K$6:$K$17&amp;Listor!$L$6:$L$17,0)),"")</f>
        <v/>
      </c>
      <c r="K992" s="69"/>
    </row>
    <row r="993" spans="2:11" x14ac:dyDescent="0.25">
      <c r="B993" s="68" t="s">
        <v>68</v>
      </c>
      <c r="C993" s="80" t="str">
        <f>IFERROR(VLOOKUP(B993,Listor!$A$6:$B$62,2,FALSE),"")</f>
        <v/>
      </c>
      <c r="D993" s="80" t="str">
        <f>IFERROR(VLOOKUP(B993,Listor!$A$6:$C$62,3,FALSE),"")</f>
        <v/>
      </c>
      <c r="E993" s="64" t="s">
        <v>69</v>
      </c>
      <c r="F993" s="65"/>
      <c r="G993" s="35" t="str">
        <f>IFERROR(VLOOKUP(B993,Listor!$A$6:$G$62,7,FALSE),"")</f>
        <v/>
      </c>
      <c r="H993" s="35" t="str">
        <f>IFERROR(VLOOKUP(B993,Listor!$H$6:$I$24,2,FALSE),"")</f>
        <v/>
      </c>
      <c r="I993" s="35" t="str">
        <f t="shared" si="18"/>
        <v/>
      </c>
      <c r="J993" s="35" t="str">
        <f t="array" ref="J993">IFERROR(INDEX(Listor!$M$6:$M$17,MATCH(Listor!J993&amp;Fossila!E993,Listor!$K$6:$K$17&amp;Listor!$L$6:$L$17,0)),"")</f>
        <v/>
      </c>
      <c r="K993" s="69"/>
    </row>
    <row r="994" spans="2:11" x14ac:dyDescent="0.25">
      <c r="B994" s="68" t="s">
        <v>68</v>
      </c>
      <c r="C994" s="80" t="str">
        <f>IFERROR(VLOOKUP(B994,Listor!$A$6:$B$62,2,FALSE),"")</f>
        <v/>
      </c>
      <c r="D994" s="80" t="str">
        <f>IFERROR(VLOOKUP(B994,Listor!$A$6:$C$62,3,FALSE),"")</f>
        <v/>
      </c>
      <c r="E994" s="64" t="s">
        <v>69</v>
      </c>
      <c r="F994" s="65"/>
      <c r="G994" s="35" t="str">
        <f>IFERROR(VLOOKUP(B994,Listor!$A$6:$G$62,7,FALSE),"")</f>
        <v/>
      </c>
      <c r="H994" s="35" t="str">
        <f>IFERROR(VLOOKUP(B994,Listor!$H$6:$I$24,2,FALSE),"")</f>
        <v/>
      </c>
      <c r="I994" s="35" t="str">
        <f t="shared" si="18"/>
        <v/>
      </c>
      <c r="J994" s="35" t="str">
        <f t="array" ref="J994">IFERROR(INDEX(Listor!$M$6:$M$17,MATCH(Listor!J994&amp;Fossila!E994,Listor!$K$6:$K$17&amp;Listor!$L$6:$L$17,0)),"")</f>
        <v/>
      </c>
      <c r="K994" s="69"/>
    </row>
    <row r="995" spans="2:11" x14ac:dyDescent="0.25">
      <c r="B995" s="68" t="s">
        <v>68</v>
      </c>
      <c r="C995" s="80" t="str">
        <f>IFERROR(VLOOKUP(B995,Listor!$A$6:$B$62,2,FALSE),"")</f>
        <v/>
      </c>
      <c r="D995" s="80" t="str">
        <f>IFERROR(VLOOKUP(B995,Listor!$A$6:$C$62,3,FALSE),"")</f>
        <v/>
      </c>
      <c r="E995" s="64" t="s">
        <v>69</v>
      </c>
      <c r="F995" s="65"/>
      <c r="G995" s="35" t="str">
        <f>IFERROR(VLOOKUP(B995,Listor!$A$6:$G$62,7,FALSE),"")</f>
        <v/>
      </c>
      <c r="H995" s="35" t="str">
        <f>IFERROR(VLOOKUP(B995,Listor!$H$6:$I$24,2,FALSE),"")</f>
        <v/>
      </c>
      <c r="I995" s="35" t="str">
        <f t="shared" si="18"/>
        <v/>
      </c>
      <c r="J995" s="35" t="str">
        <f t="array" ref="J995">IFERROR(INDEX(Listor!$M$6:$M$17,MATCH(Listor!J995&amp;Fossila!E995,Listor!$K$6:$K$17&amp;Listor!$L$6:$L$17,0)),"")</f>
        <v/>
      </c>
      <c r="K995" s="69"/>
    </row>
    <row r="996" spans="2:11" x14ac:dyDescent="0.25">
      <c r="B996" s="68" t="s">
        <v>68</v>
      </c>
      <c r="C996" s="80" t="str">
        <f>IFERROR(VLOOKUP(B996,Listor!$A$6:$B$62,2,FALSE),"")</f>
        <v/>
      </c>
      <c r="D996" s="80" t="str">
        <f>IFERROR(VLOOKUP(B996,Listor!$A$6:$C$62,3,FALSE),"")</f>
        <v/>
      </c>
      <c r="E996" s="64" t="s">
        <v>69</v>
      </c>
      <c r="F996" s="65"/>
      <c r="G996" s="35" t="str">
        <f>IFERROR(VLOOKUP(B996,Listor!$A$6:$G$62,7,FALSE),"")</f>
        <v/>
      </c>
      <c r="H996" s="35" t="str">
        <f>IFERROR(VLOOKUP(B996,Listor!$H$6:$I$24,2,FALSE),"")</f>
        <v/>
      </c>
      <c r="I996" s="35" t="str">
        <f t="shared" si="18"/>
        <v/>
      </c>
      <c r="J996" s="35" t="str">
        <f t="array" ref="J996">IFERROR(INDEX(Listor!$M$6:$M$17,MATCH(Listor!J996&amp;Fossila!E996,Listor!$K$6:$K$17&amp;Listor!$L$6:$L$17,0)),"")</f>
        <v/>
      </c>
      <c r="K996" s="69"/>
    </row>
    <row r="997" spans="2:11" x14ac:dyDescent="0.25">
      <c r="B997" s="68" t="s">
        <v>68</v>
      </c>
      <c r="C997" s="80" t="str">
        <f>IFERROR(VLOOKUP(B997,Listor!$A$6:$B$62,2,FALSE),"")</f>
        <v/>
      </c>
      <c r="D997" s="80" t="str">
        <f>IFERROR(VLOOKUP(B997,Listor!$A$6:$C$62,3,FALSE),"")</f>
        <v/>
      </c>
      <c r="E997" s="64" t="s">
        <v>69</v>
      </c>
      <c r="F997" s="65"/>
      <c r="G997" s="35" t="str">
        <f>IFERROR(VLOOKUP(B997,Listor!$A$6:$G$62,7,FALSE),"")</f>
        <v/>
      </c>
      <c r="H997" s="35" t="str">
        <f>IFERROR(VLOOKUP(B997,Listor!$H$6:$I$24,2,FALSE),"")</f>
        <v/>
      </c>
      <c r="I997" s="35" t="str">
        <f t="shared" si="18"/>
        <v/>
      </c>
      <c r="J997" s="35" t="str">
        <f t="array" ref="J997">IFERROR(INDEX(Listor!$M$6:$M$17,MATCH(Listor!J997&amp;Fossila!E997,Listor!$K$6:$K$17&amp;Listor!$L$6:$L$17,0)),"")</f>
        <v/>
      </c>
      <c r="K997" s="69"/>
    </row>
    <row r="998" spans="2:11" x14ac:dyDescent="0.25">
      <c r="B998" s="68" t="s">
        <v>68</v>
      </c>
      <c r="C998" s="80" t="str">
        <f>IFERROR(VLOOKUP(B998,Listor!$A$6:$B$62,2,FALSE),"")</f>
        <v/>
      </c>
      <c r="D998" s="80" t="str">
        <f>IFERROR(VLOOKUP(B998,Listor!$A$6:$C$62,3,FALSE),"")</f>
        <v/>
      </c>
      <c r="E998" s="64" t="s">
        <v>69</v>
      </c>
      <c r="F998" s="65"/>
      <c r="G998" s="35" t="str">
        <f>IFERROR(VLOOKUP(B998,Listor!$A$6:$G$62,7,FALSE),"")</f>
        <v/>
      </c>
      <c r="H998" s="35" t="str">
        <f>IFERROR(VLOOKUP(B998,Listor!$H$6:$I$24,2,FALSE),"")</f>
        <v/>
      </c>
      <c r="I998" s="35" t="str">
        <f t="shared" si="18"/>
        <v/>
      </c>
      <c r="J998" s="35" t="str">
        <f t="array" ref="J998">IFERROR(INDEX(Listor!$M$6:$M$17,MATCH(Listor!J998&amp;Fossila!E998,Listor!$K$6:$K$17&amp;Listor!$L$6:$L$17,0)),"")</f>
        <v/>
      </c>
      <c r="K998" s="69"/>
    </row>
    <row r="999" spans="2:11" x14ac:dyDescent="0.25">
      <c r="B999" s="68" t="s">
        <v>68</v>
      </c>
      <c r="C999" s="80" t="str">
        <f>IFERROR(VLOOKUP(B999,Listor!$A$6:$B$62,2,FALSE),"")</f>
        <v/>
      </c>
      <c r="D999" s="80" t="str">
        <f>IFERROR(VLOOKUP(B999,Listor!$A$6:$C$62,3,FALSE),"")</f>
        <v/>
      </c>
      <c r="E999" s="64" t="s">
        <v>69</v>
      </c>
      <c r="F999" s="65"/>
      <c r="G999" s="35" t="str">
        <f>IFERROR(VLOOKUP(B999,Listor!$A$6:$G$62,7,FALSE),"")</f>
        <v/>
      </c>
      <c r="H999" s="35" t="str">
        <f>IFERROR(VLOOKUP(B999,Listor!$H$6:$I$24,2,FALSE),"")</f>
        <v/>
      </c>
      <c r="I999" s="35" t="str">
        <f t="shared" si="18"/>
        <v/>
      </c>
      <c r="J999" s="35" t="str">
        <f t="array" ref="J999">IFERROR(INDEX(Listor!$M$6:$M$17,MATCH(Listor!J999&amp;Fossila!E999,Listor!$K$6:$K$17&amp;Listor!$L$6:$L$17,0)),"")</f>
        <v/>
      </c>
      <c r="K999" s="69"/>
    </row>
    <row r="1000" spans="2:11" x14ac:dyDescent="0.25">
      <c r="B1000" s="68" t="s">
        <v>68</v>
      </c>
      <c r="C1000" s="80" t="str">
        <f>IFERROR(VLOOKUP(B1000,Listor!$A$6:$B$62,2,FALSE),"")</f>
        <v/>
      </c>
      <c r="D1000" s="80" t="str">
        <f>IFERROR(VLOOKUP(B1000,Listor!$A$6:$C$62,3,FALSE),"")</f>
        <v/>
      </c>
      <c r="E1000" s="64" t="s">
        <v>69</v>
      </c>
      <c r="F1000" s="65"/>
      <c r="G1000" s="35" t="str">
        <f>IFERROR(VLOOKUP(B1000,Listor!$A$6:$G$62,7,FALSE),"")</f>
        <v/>
      </c>
      <c r="H1000" s="35" t="str">
        <f>IFERROR(VLOOKUP(B1000,Listor!$H$6:$I$24,2,FALSE),"")</f>
        <v/>
      </c>
      <c r="I1000" s="35" t="str">
        <f t="shared" si="18"/>
        <v/>
      </c>
      <c r="J1000" s="35" t="str">
        <f t="array" ref="J1000">IFERROR(INDEX(Listor!$M$6:$M$17,MATCH(Listor!J1000&amp;Fossila!E1000,Listor!$K$6:$K$17&amp;Listor!$L$6:$L$17,0)),"")</f>
        <v/>
      </c>
      <c r="K1000" s="69"/>
    </row>
    <row r="1001" spans="2:11" x14ac:dyDescent="0.25">
      <c r="B1001" s="68" t="s">
        <v>68</v>
      </c>
      <c r="C1001" s="80" t="str">
        <f>IFERROR(VLOOKUP(B1001,Listor!$A$6:$B$62,2,FALSE),"")</f>
        <v/>
      </c>
      <c r="D1001" s="80" t="str">
        <f>IFERROR(VLOOKUP(B1001,Listor!$A$6:$C$62,3,FALSE),"")</f>
        <v/>
      </c>
      <c r="E1001" s="64" t="s">
        <v>69</v>
      </c>
      <c r="F1001" s="65"/>
      <c r="G1001" s="35" t="str">
        <f>IFERROR(VLOOKUP(B1001,Listor!$A$6:$G$62,7,FALSE),"")</f>
        <v/>
      </c>
      <c r="H1001" s="35" t="str">
        <f>IFERROR(VLOOKUP(B1001,Listor!$H$6:$I$24,2,FALSE),"")</f>
        <v/>
      </c>
      <c r="I1001" s="35" t="str">
        <f t="shared" si="18"/>
        <v/>
      </c>
      <c r="J1001" s="35" t="str">
        <f t="array" ref="J1001">IFERROR(INDEX(Listor!$M$6:$M$17,MATCH(Listor!J1001&amp;Fossila!E1001,Listor!$K$6:$K$17&amp;Listor!$L$6:$L$17,0)),"")</f>
        <v/>
      </c>
      <c r="K1001" s="69"/>
    </row>
    <row r="1002" spans="2:11" x14ac:dyDescent="0.25">
      <c r="B1002" s="68" t="s">
        <v>68</v>
      </c>
      <c r="C1002" s="80" t="str">
        <f>IFERROR(VLOOKUP(B1002,Listor!$A$6:$B$62,2,FALSE),"")</f>
        <v/>
      </c>
      <c r="D1002" s="80" t="str">
        <f>IFERROR(VLOOKUP(B1002,Listor!$A$6:$C$62,3,FALSE),"")</f>
        <v/>
      </c>
      <c r="E1002" s="64" t="s">
        <v>69</v>
      </c>
      <c r="F1002" s="65"/>
      <c r="G1002" s="35" t="str">
        <f>IFERROR(VLOOKUP(B1002,Listor!$A$6:$G$62,7,FALSE),"")</f>
        <v/>
      </c>
      <c r="H1002" s="35" t="str">
        <f>IFERROR(VLOOKUP(B1002,Listor!$H$6:$I$24,2,FALSE),"")</f>
        <v/>
      </c>
      <c r="I1002" s="35" t="str">
        <f t="shared" si="18"/>
        <v/>
      </c>
      <c r="J1002" s="35" t="str">
        <f t="array" ref="J1002">IFERROR(INDEX(Listor!$M$6:$M$17,MATCH(Listor!J1002&amp;Fossila!E1002,Listor!$K$6:$K$17&amp;Listor!$L$6:$L$17,0)),"")</f>
        <v/>
      </c>
      <c r="K1002" s="69"/>
    </row>
    <row r="1003" spans="2:11" x14ac:dyDescent="0.25">
      <c r="B1003" s="68" t="s">
        <v>68</v>
      </c>
      <c r="C1003" s="80" t="str">
        <f>IFERROR(VLOOKUP(B1003,Listor!$A$6:$B$62,2,FALSE),"")</f>
        <v/>
      </c>
      <c r="D1003" s="80" t="str">
        <f>IFERROR(VLOOKUP(B1003,Listor!$A$6:$C$62,3,FALSE),"")</f>
        <v/>
      </c>
      <c r="E1003" s="64" t="s">
        <v>69</v>
      </c>
      <c r="F1003" s="65"/>
      <c r="G1003" s="35" t="str">
        <f>IFERROR(VLOOKUP(B1003,Listor!$A$6:$G$62,7,FALSE),"")</f>
        <v/>
      </c>
      <c r="H1003" s="35" t="str">
        <f>IFERROR(VLOOKUP(B1003,Listor!$H$6:$I$24,2,FALSE),"")</f>
        <v/>
      </c>
      <c r="I1003" s="35" t="str">
        <f t="shared" si="18"/>
        <v/>
      </c>
      <c r="J1003" s="35" t="str">
        <f t="array" ref="J1003">IFERROR(INDEX(Listor!$M$6:$M$17,MATCH(Listor!J1003&amp;Fossila!E1003,Listor!$K$6:$K$17&amp;Listor!$L$6:$L$17,0)),"")</f>
        <v/>
      </c>
      <c r="K1003" s="69"/>
    </row>
    <row r="1004" spans="2:11" x14ac:dyDescent="0.25">
      <c r="B1004" s="68" t="s">
        <v>68</v>
      </c>
      <c r="C1004" s="80" t="str">
        <f>IFERROR(VLOOKUP(B1004,Listor!$A$6:$B$62,2,FALSE),"")</f>
        <v/>
      </c>
      <c r="D1004" s="80" t="str">
        <f>IFERROR(VLOOKUP(B1004,Listor!$A$6:$C$62,3,FALSE),"")</f>
        <v/>
      </c>
      <c r="E1004" s="64" t="s">
        <v>69</v>
      </c>
      <c r="F1004" s="65"/>
      <c r="G1004" s="35" t="str">
        <f>IFERROR(VLOOKUP(B1004,Listor!$A$6:$G$62,7,FALSE),"")</f>
        <v/>
      </c>
      <c r="H1004" s="35" t="str">
        <f>IFERROR(VLOOKUP(B1004,Listor!$H$6:$I$24,2,FALSE),"")</f>
        <v/>
      </c>
      <c r="I1004" s="35" t="str">
        <f t="shared" si="18"/>
        <v/>
      </c>
      <c r="J1004" s="35" t="str">
        <f t="array" ref="J1004">IFERROR(INDEX(Listor!$M$6:$M$17,MATCH(Listor!J1004&amp;Fossila!E1004,Listor!$K$6:$K$17&amp;Listor!$L$6:$L$17,0)),"")</f>
        <v/>
      </c>
      <c r="K1004" s="69"/>
    </row>
    <row r="1005" spans="2:11" x14ac:dyDescent="0.25">
      <c r="B1005" s="68" t="s">
        <v>68</v>
      </c>
      <c r="C1005" s="80" t="str">
        <f>IFERROR(VLOOKUP(B1005,Listor!$A$6:$B$62,2,FALSE),"")</f>
        <v/>
      </c>
      <c r="D1005" s="80" t="str">
        <f>IFERROR(VLOOKUP(B1005,Listor!$A$6:$C$62,3,FALSE),"")</f>
        <v/>
      </c>
      <c r="E1005" s="64" t="s">
        <v>69</v>
      </c>
      <c r="F1005" s="65"/>
      <c r="G1005" s="35" t="str">
        <f>IFERROR(VLOOKUP(B1005,Listor!$A$6:$G$62,7,FALSE),"")</f>
        <v/>
      </c>
      <c r="H1005" s="35" t="str">
        <f>IFERROR(VLOOKUP(B1005,Listor!$H$6:$I$24,2,FALSE),"")</f>
        <v/>
      </c>
      <c r="I1005" s="35" t="str">
        <f t="shared" si="18"/>
        <v/>
      </c>
      <c r="J1005" s="35" t="str">
        <f t="array" ref="J1005">IFERROR(INDEX(Listor!$M$6:$M$17,MATCH(Listor!J1005&amp;Fossila!E1005,Listor!$K$6:$K$17&amp;Listor!$L$6:$L$17,0)),"")</f>
        <v/>
      </c>
      <c r="K1005" s="69"/>
    </row>
    <row r="1006" spans="2:11" x14ac:dyDescent="0.25">
      <c r="B1006" s="68" t="s">
        <v>68</v>
      </c>
      <c r="C1006" s="80" t="str">
        <f>IFERROR(VLOOKUP(B1006,Listor!$A$6:$B$62,2,FALSE),"")</f>
        <v/>
      </c>
      <c r="D1006" s="80" t="str">
        <f>IFERROR(VLOOKUP(B1006,Listor!$A$6:$C$62,3,FALSE),"")</f>
        <v/>
      </c>
      <c r="E1006" s="64" t="s">
        <v>69</v>
      </c>
      <c r="F1006" s="65"/>
      <c r="G1006" s="35" t="str">
        <f>IFERROR(VLOOKUP(B1006,Listor!$A$6:$G$62,7,FALSE),"")</f>
        <v/>
      </c>
      <c r="H1006" s="35" t="str">
        <f>IFERROR(VLOOKUP(B1006,Listor!$H$6:$I$24,2,FALSE),"")</f>
        <v/>
      </c>
      <c r="I1006" s="35" t="str">
        <f t="shared" si="18"/>
        <v/>
      </c>
      <c r="J1006" s="35" t="str">
        <f t="array" ref="J1006">IFERROR(INDEX(Listor!$M$6:$M$17,MATCH(Listor!J1006&amp;Fossila!E1006,Listor!$K$6:$K$17&amp;Listor!$L$6:$L$17,0)),"")</f>
        <v/>
      </c>
      <c r="K1006" s="69"/>
    </row>
    <row r="1007" spans="2:11" x14ac:dyDescent="0.25">
      <c r="B1007" s="68" t="s">
        <v>68</v>
      </c>
      <c r="C1007" s="80" t="str">
        <f>IFERROR(VLOOKUP(B1007,Listor!$A$6:$B$62,2,FALSE),"")</f>
        <v/>
      </c>
      <c r="D1007" s="80" t="str">
        <f>IFERROR(VLOOKUP(B1007,Listor!$A$6:$C$62,3,FALSE),"")</f>
        <v/>
      </c>
      <c r="E1007" s="64" t="s">
        <v>69</v>
      </c>
      <c r="F1007" s="65"/>
      <c r="G1007" s="35" t="str">
        <f>IFERROR(VLOOKUP(B1007,Listor!$A$6:$G$62,7,FALSE),"")</f>
        <v/>
      </c>
      <c r="H1007" s="35" t="str">
        <f>IFERROR(VLOOKUP(B1007,Listor!$H$6:$I$24,2,FALSE),"")</f>
        <v/>
      </c>
      <c r="I1007" s="35" t="str">
        <f t="shared" si="18"/>
        <v/>
      </c>
      <c r="J1007" s="35" t="str">
        <f t="array" ref="J1007">IFERROR(INDEX(Listor!$M$6:$M$17,MATCH(Listor!J1007&amp;Fossila!E1007,Listor!$K$6:$K$17&amp;Listor!$L$6:$L$17,0)),"")</f>
        <v/>
      </c>
      <c r="K1007" s="69"/>
    </row>
    <row r="1008" spans="2:11" x14ac:dyDescent="0.25">
      <c r="B1008" s="68" t="s">
        <v>68</v>
      </c>
      <c r="C1008" s="80" t="str">
        <f>IFERROR(VLOOKUP(B1008,Listor!$A$6:$B$62,2,FALSE),"")</f>
        <v/>
      </c>
      <c r="D1008" s="80" t="str">
        <f>IFERROR(VLOOKUP(B1008,Listor!$A$6:$C$62,3,FALSE),"")</f>
        <v/>
      </c>
      <c r="E1008" s="64" t="s">
        <v>69</v>
      </c>
      <c r="F1008" s="65"/>
      <c r="G1008" s="35" t="str">
        <f>IFERROR(VLOOKUP(B1008,Listor!$A$6:$G$62,7,FALSE),"")</f>
        <v/>
      </c>
      <c r="H1008" s="35" t="str">
        <f>IFERROR(VLOOKUP(B1008,Listor!$H$6:$I$24,2,FALSE),"")</f>
        <v/>
      </c>
      <c r="I1008" s="35" t="str">
        <f t="shared" si="18"/>
        <v/>
      </c>
      <c r="J1008" s="35" t="str">
        <f t="array" ref="J1008">IFERROR(INDEX(Listor!$M$6:$M$17,MATCH(Listor!J1008&amp;Fossila!E1008,Listor!$K$6:$K$17&amp;Listor!$L$6:$L$17,0)),"")</f>
        <v/>
      </c>
      <c r="K1008" s="69"/>
    </row>
    <row r="1009" spans="2:11" x14ac:dyDescent="0.25">
      <c r="B1009" s="68" t="s">
        <v>68</v>
      </c>
      <c r="C1009" s="80" t="str">
        <f>IFERROR(VLOOKUP(B1009,Listor!$A$6:$B$62,2,FALSE),"")</f>
        <v/>
      </c>
      <c r="D1009" s="80" t="str">
        <f>IFERROR(VLOOKUP(B1009,Listor!$A$6:$C$62,3,FALSE),"")</f>
        <v/>
      </c>
      <c r="E1009" s="64" t="s">
        <v>69</v>
      </c>
      <c r="F1009" s="65"/>
      <c r="G1009" s="35" t="str">
        <f>IFERROR(VLOOKUP(B1009,Listor!$A$6:$G$62,7,FALSE),"")</f>
        <v/>
      </c>
      <c r="H1009" s="35" t="str">
        <f>IFERROR(VLOOKUP(B1009,Listor!$H$6:$I$24,2,FALSE),"")</f>
        <v/>
      </c>
      <c r="I1009" s="35" t="str">
        <f t="shared" si="18"/>
        <v/>
      </c>
      <c r="J1009" s="35" t="str">
        <f t="array" ref="J1009">IFERROR(INDEX(Listor!$M$6:$M$17,MATCH(Listor!J1009&amp;Fossila!E1009,Listor!$K$6:$K$17&amp;Listor!$L$6:$L$17,0)),"")</f>
        <v/>
      </c>
      <c r="K1009" s="69"/>
    </row>
    <row r="1010" spans="2:11" x14ac:dyDescent="0.25">
      <c r="B1010" s="68" t="s">
        <v>68</v>
      </c>
      <c r="C1010" s="80" t="str">
        <f>IFERROR(VLOOKUP(B1010,Listor!$A$6:$B$62,2,FALSE),"")</f>
        <v/>
      </c>
      <c r="D1010" s="80" t="str">
        <f>IFERROR(VLOOKUP(B1010,Listor!$A$6:$C$62,3,FALSE),"")</f>
        <v/>
      </c>
      <c r="E1010" s="64" t="s">
        <v>69</v>
      </c>
      <c r="F1010" s="65"/>
      <c r="G1010" s="35" t="str">
        <f>IFERROR(VLOOKUP(B1010,Listor!$A$6:$G$62,7,FALSE),"")</f>
        <v/>
      </c>
      <c r="H1010" s="35" t="str">
        <f>IFERROR(VLOOKUP(B1010,Listor!$H$6:$I$24,2,FALSE),"")</f>
        <v/>
      </c>
      <c r="I1010" s="35" t="str">
        <f t="shared" si="18"/>
        <v/>
      </c>
      <c r="J1010" s="35" t="str">
        <f t="array" ref="J1010">IFERROR(INDEX(Listor!$M$6:$M$17,MATCH(Listor!J1010&amp;Fossila!E1010,Listor!$K$6:$K$17&amp;Listor!$L$6:$L$17,0)),"")</f>
        <v/>
      </c>
      <c r="K1010" s="69"/>
    </row>
    <row r="1011" spans="2:11" x14ac:dyDescent="0.25">
      <c r="B1011" s="68" t="s">
        <v>68</v>
      </c>
      <c r="C1011" s="80" t="str">
        <f>IFERROR(VLOOKUP(B1011,Listor!$A$6:$B$62,2,FALSE),"")</f>
        <v/>
      </c>
      <c r="D1011" s="80" t="str">
        <f>IFERROR(VLOOKUP(B1011,Listor!$A$6:$C$62,3,FALSE),"")</f>
        <v/>
      </c>
      <c r="E1011" s="64" t="s">
        <v>69</v>
      </c>
      <c r="F1011" s="65"/>
      <c r="G1011" s="35" t="str">
        <f>IFERROR(VLOOKUP(B1011,Listor!$A$6:$G$62,7,FALSE),"")</f>
        <v/>
      </c>
      <c r="H1011" s="35" t="str">
        <f>IFERROR(VLOOKUP(B1011,Listor!$H$6:$I$24,2,FALSE),"")</f>
        <v/>
      </c>
      <c r="I1011" s="35" t="str">
        <f t="shared" si="18"/>
        <v/>
      </c>
      <c r="J1011" s="35" t="str">
        <f t="array" ref="J1011">IFERROR(INDEX(Listor!$M$6:$M$17,MATCH(Listor!J1011&amp;Fossila!E1011,Listor!$K$6:$K$17&amp;Listor!$L$6:$L$17,0)),"")</f>
        <v/>
      </c>
      <c r="K1011" s="69"/>
    </row>
    <row r="1012" spans="2:11" x14ac:dyDescent="0.25">
      <c r="B1012" s="68" t="s">
        <v>68</v>
      </c>
      <c r="C1012" s="80" t="str">
        <f>IFERROR(VLOOKUP(B1012,Listor!$A$6:$B$62,2,FALSE),"")</f>
        <v/>
      </c>
      <c r="D1012" s="80" t="str">
        <f>IFERROR(VLOOKUP(B1012,Listor!$A$6:$C$62,3,FALSE),"")</f>
        <v/>
      </c>
      <c r="E1012" s="64" t="s">
        <v>69</v>
      </c>
      <c r="F1012" s="65"/>
      <c r="G1012" s="35" t="str">
        <f>IFERROR(VLOOKUP(B1012,Listor!$A$6:$G$62,7,FALSE),"")</f>
        <v/>
      </c>
      <c r="H1012" s="35" t="str">
        <f>IFERROR(VLOOKUP(B1012,Listor!$H$6:$I$24,2,FALSE),"")</f>
        <v/>
      </c>
      <c r="I1012" s="35" t="str">
        <f t="shared" si="18"/>
        <v/>
      </c>
      <c r="J1012" s="35" t="str">
        <f t="array" ref="J1012">IFERROR(INDEX(Listor!$M$6:$M$17,MATCH(Listor!J1012&amp;Fossila!E1012,Listor!$K$6:$K$17&amp;Listor!$L$6:$L$17,0)),"")</f>
        <v/>
      </c>
      <c r="K1012" s="69"/>
    </row>
    <row r="1013" spans="2:11" x14ac:dyDescent="0.25">
      <c r="B1013" s="68" t="s">
        <v>68</v>
      </c>
      <c r="C1013" s="80" t="str">
        <f>IFERROR(VLOOKUP(B1013,Listor!$A$6:$B$62,2,FALSE),"")</f>
        <v/>
      </c>
      <c r="D1013" s="80" t="str">
        <f>IFERROR(VLOOKUP(B1013,Listor!$A$6:$C$62,3,FALSE),"")</f>
        <v/>
      </c>
      <c r="E1013" s="64" t="s">
        <v>69</v>
      </c>
      <c r="F1013" s="65"/>
      <c r="G1013" s="35" t="str">
        <f>IFERROR(VLOOKUP(B1013,Listor!$A$6:$G$62,7,FALSE),"")</f>
        <v/>
      </c>
      <c r="H1013" s="35" t="str">
        <f>IFERROR(VLOOKUP(B1013,Listor!$H$6:$I$24,2,FALSE),"")</f>
        <v/>
      </c>
      <c r="I1013" s="35" t="str">
        <f t="shared" si="18"/>
        <v/>
      </c>
      <c r="J1013" s="35" t="str">
        <f t="array" ref="J1013">IFERROR(INDEX(Listor!$M$6:$M$17,MATCH(Listor!J1013&amp;Fossila!E1013,Listor!$K$6:$K$17&amp;Listor!$L$6:$L$17,0)),"")</f>
        <v/>
      </c>
      <c r="K1013" s="69"/>
    </row>
    <row r="1014" spans="2:11" x14ac:dyDescent="0.25">
      <c r="B1014" s="68" t="s">
        <v>68</v>
      </c>
      <c r="C1014" s="80" t="str">
        <f>IFERROR(VLOOKUP(B1014,Listor!$A$6:$B$62,2,FALSE),"")</f>
        <v/>
      </c>
      <c r="D1014" s="80" t="str">
        <f>IFERROR(VLOOKUP(B1014,Listor!$A$6:$C$62,3,FALSE),"")</f>
        <v/>
      </c>
      <c r="E1014" s="64" t="s">
        <v>69</v>
      </c>
      <c r="F1014" s="65"/>
      <c r="G1014" s="35" t="str">
        <f>IFERROR(VLOOKUP(B1014,Listor!$A$6:$G$62,7,FALSE),"")</f>
        <v/>
      </c>
      <c r="H1014" s="35" t="str">
        <f>IFERROR(VLOOKUP(B1014,Listor!$H$6:$I$24,2,FALSE),"")</f>
        <v/>
      </c>
      <c r="I1014" s="35" t="str">
        <f t="shared" si="18"/>
        <v/>
      </c>
      <c r="J1014" s="35" t="str">
        <f t="array" ref="J1014">IFERROR(INDEX(Listor!$M$6:$M$17,MATCH(Listor!J1014&amp;Fossila!E1014,Listor!$K$6:$K$17&amp;Listor!$L$6:$L$17,0)),"")</f>
        <v/>
      </c>
      <c r="K1014" s="69"/>
    </row>
    <row r="1015" spans="2:11" x14ac:dyDescent="0.25">
      <c r="B1015" s="68" t="s">
        <v>68</v>
      </c>
      <c r="C1015" s="80" t="str">
        <f>IFERROR(VLOOKUP(B1015,Listor!$A$6:$B$62,2,FALSE),"")</f>
        <v/>
      </c>
      <c r="D1015" s="80" t="str">
        <f>IFERROR(VLOOKUP(B1015,Listor!$A$6:$C$62,3,FALSE),"")</f>
        <v/>
      </c>
      <c r="E1015" s="64" t="s">
        <v>69</v>
      </c>
      <c r="F1015" s="65"/>
      <c r="G1015" s="35" t="str">
        <f>IFERROR(VLOOKUP(B1015,Listor!$A$6:$G$62,7,FALSE),"")</f>
        <v/>
      </c>
      <c r="H1015" s="35" t="str">
        <f>IFERROR(VLOOKUP(B1015,Listor!$H$6:$I$24,2,FALSE),"")</f>
        <v/>
      </c>
      <c r="I1015" s="35" t="str">
        <f t="shared" si="18"/>
        <v/>
      </c>
      <c r="J1015" s="35" t="str">
        <f t="array" ref="J1015">IFERROR(INDEX(Listor!$M$6:$M$17,MATCH(Listor!J1015&amp;Fossila!E1015,Listor!$K$6:$K$17&amp;Listor!$L$6:$L$17,0)),"")</f>
        <v/>
      </c>
      <c r="K1015" s="69"/>
    </row>
    <row r="1016" spans="2:11" x14ac:dyDescent="0.25">
      <c r="B1016" s="68" t="s">
        <v>68</v>
      </c>
      <c r="C1016" s="80" t="str">
        <f>IFERROR(VLOOKUP(B1016,Listor!$A$6:$B$62,2,FALSE),"")</f>
        <v/>
      </c>
      <c r="D1016" s="80" t="str">
        <f>IFERROR(VLOOKUP(B1016,Listor!$A$6:$C$62,3,FALSE),"")</f>
        <v/>
      </c>
      <c r="E1016" s="64" t="s">
        <v>69</v>
      </c>
      <c r="F1016" s="65"/>
      <c r="G1016" s="35" t="str">
        <f>IFERROR(VLOOKUP(B1016,Listor!$A$6:$G$62,7,FALSE),"")</f>
        <v/>
      </c>
      <c r="H1016" s="35" t="str">
        <f>IFERROR(VLOOKUP(B1016,Listor!$H$6:$I$24,2,FALSE),"")</f>
        <v/>
      </c>
      <c r="I1016" s="35" t="str">
        <f t="shared" si="18"/>
        <v/>
      </c>
      <c r="J1016" s="35" t="str">
        <f t="array" ref="J1016">IFERROR(INDEX(Listor!$M$6:$M$17,MATCH(Listor!J1016&amp;Fossila!E1016,Listor!$K$6:$K$17&amp;Listor!$L$6:$L$17,0)),"")</f>
        <v/>
      </c>
      <c r="K1016" s="69"/>
    </row>
    <row r="1017" spans="2:11" x14ac:dyDescent="0.25">
      <c r="B1017" s="68" t="s">
        <v>68</v>
      </c>
      <c r="C1017" s="80" t="str">
        <f>IFERROR(VLOOKUP(B1017,Listor!$A$6:$B$62,2,FALSE),"")</f>
        <v/>
      </c>
      <c r="D1017" s="80" t="str">
        <f>IFERROR(VLOOKUP(B1017,Listor!$A$6:$C$62,3,FALSE),"")</f>
        <v/>
      </c>
      <c r="E1017" s="64" t="s">
        <v>69</v>
      </c>
      <c r="F1017" s="65"/>
      <c r="G1017" s="35" t="str">
        <f>IFERROR(VLOOKUP(B1017,Listor!$A$6:$G$62,7,FALSE),"")</f>
        <v/>
      </c>
      <c r="H1017" s="35" t="str">
        <f>IFERROR(VLOOKUP(B1017,Listor!$H$6:$I$24,2,FALSE),"")</f>
        <v/>
      </c>
      <c r="I1017" s="35" t="str">
        <f t="shared" si="18"/>
        <v/>
      </c>
      <c r="J1017" s="35" t="str">
        <f t="array" ref="J1017">IFERROR(INDEX(Listor!$M$6:$M$17,MATCH(Listor!J1017&amp;Fossila!E1017,Listor!$K$6:$K$17&amp;Listor!$L$6:$L$17,0)),"")</f>
        <v/>
      </c>
      <c r="K1017" s="69"/>
    </row>
    <row r="1018" spans="2:11" x14ac:dyDescent="0.25">
      <c r="B1018" s="68" t="s">
        <v>68</v>
      </c>
      <c r="C1018" s="80" t="str">
        <f>IFERROR(VLOOKUP(B1018,Listor!$A$6:$B$62,2,FALSE),"")</f>
        <v/>
      </c>
      <c r="D1018" s="80" t="str">
        <f>IFERROR(VLOOKUP(B1018,Listor!$A$6:$C$62,3,FALSE),"")</f>
        <v/>
      </c>
      <c r="E1018" s="64" t="s">
        <v>69</v>
      </c>
      <c r="F1018" s="65"/>
      <c r="G1018" s="35" t="str">
        <f>IFERROR(VLOOKUP(B1018,Listor!$A$6:$G$62,7,FALSE),"")</f>
        <v/>
      </c>
      <c r="H1018" s="35" t="str">
        <f>IFERROR(VLOOKUP(B1018,Listor!$H$6:$I$24,2,FALSE),"")</f>
        <v/>
      </c>
      <c r="I1018" s="35" t="str">
        <f t="shared" si="18"/>
        <v/>
      </c>
      <c r="J1018" s="35" t="str">
        <f t="array" ref="J1018">IFERROR(INDEX(Listor!$M$6:$M$17,MATCH(Listor!J1018&amp;Fossila!E1018,Listor!$K$6:$K$17&amp;Listor!$L$6:$L$17,0)),"")</f>
        <v/>
      </c>
      <c r="K1018" s="69"/>
    </row>
    <row r="1019" spans="2:11" x14ac:dyDescent="0.25">
      <c r="B1019" s="68" t="s">
        <v>68</v>
      </c>
      <c r="C1019" s="80" t="str">
        <f>IFERROR(VLOOKUP(B1019,Listor!$A$6:$B$62,2,FALSE),"")</f>
        <v/>
      </c>
      <c r="D1019" s="80" t="str">
        <f>IFERROR(VLOOKUP(B1019,Listor!$A$6:$C$62,3,FALSE),"")</f>
        <v/>
      </c>
      <c r="E1019" s="64" t="s">
        <v>69</v>
      </c>
      <c r="F1019" s="65"/>
      <c r="G1019" s="35" t="str">
        <f>IFERROR(VLOOKUP(B1019,Listor!$A$6:$G$62,7,FALSE),"")</f>
        <v/>
      </c>
      <c r="H1019" s="35" t="str">
        <f>IFERROR(VLOOKUP(B1019,Listor!$H$6:$I$24,2,FALSE),"")</f>
        <v/>
      </c>
      <c r="I1019" s="35" t="str">
        <f t="shared" si="18"/>
        <v/>
      </c>
      <c r="J1019" s="35" t="str">
        <f t="array" ref="J1019">IFERROR(INDEX(Listor!$M$6:$M$17,MATCH(Listor!J1019&amp;Fossila!E1019,Listor!$K$6:$K$17&amp;Listor!$L$6:$L$17,0)),"")</f>
        <v/>
      </c>
      <c r="K1019" s="69"/>
    </row>
    <row r="1020" spans="2:11" x14ac:dyDescent="0.25">
      <c r="B1020" s="68" t="s">
        <v>68</v>
      </c>
      <c r="C1020" s="80" t="str">
        <f>IFERROR(VLOOKUP(B1020,Listor!$A$6:$B$62,2,FALSE),"")</f>
        <v/>
      </c>
      <c r="D1020" s="80" t="str">
        <f>IFERROR(VLOOKUP(B1020,Listor!$A$6:$C$62,3,FALSE),"")</f>
        <v/>
      </c>
      <c r="E1020" s="64" t="s">
        <v>69</v>
      </c>
      <c r="F1020" s="65"/>
      <c r="G1020" s="35" t="str">
        <f>IFERROR(VLOOKUP(B1020,Listor!$A$6:$G$62,7,FALSE),"")</f>
        <v/>
      </c>
      <c r="H1020" s="35" t="str">
        <f>IFERROR(VLOOKUP(B1020,Listor!$H$6:$I$24,2,FALSE),"")</f>
        <v/>
      </c>
      <c r="I1020" s="35" t="str">
        <f t="shared" si="18"/>
        <v/>
      </c>
      <c r="J1020" s="35" t="str">
        <f t="array" ref="J1020">IFERROR(INDEX(Listor!$M$6:$M$17,MATCH(Listor!J1020&amp;Fossila!E1020,Listor!$K$6:$K$17&amp;Listor!$L$6:$L$17,0)),"")</f>
        <v/>
      </c>
      <c r="K1020" s="69"/>
    </row>
    <row r="1021" spans="2:11" x14ac:dyDescent="0.25">
      <c r="B1021" s="68" t="s">
        <v>68</v>
      </c>
      <c r="C1021" s="80" t="str">
        <f>IFERROR(VLOOKUP(B1021,Listor!$A$6:$B$62,2,FALSE),"")</f>
        <v/>
      </c>
      <c r="D1021" s="80" t="str">
        <f>IFERROR(VLOOKUP(B1021,Listor!$A$6:$C$62,3,FALSE),"")</f>
        <v/>
      </c>
      <c r="E1021" s="64" t="s">
        <v>69</v>
      </c>
      <c r="F1021" s="65"/>
      <c r="G1021" s="35" t="str">
        <f>IFERROR(VLOOKUP(B1021,Listor!$A$6:$G$62,7,FALSE),"")</f>
        <v/>
      </c>
      <c r="H1021" s="35" t="str">
        <f>IFERROR(VLOOKUP(B1021,Listor!$H$6:$I$24,2,FALSE),"")</f>
        <v/>
      </c>
      <c r="I1021" s="35" t="str">
        <f t="shared" si="18"/>
        <v/>
      </c>
      <c r="J1021" s="35" t="str">
        <f t="array" ref="J1021">IFERROR(INDEX(Listor!$M$6:$M$17,MATCH(Listor!J1021&amp;Fossila!E1021,Listor!$K$6:$K$17&amp;Listor!$L$6:$L$17,0)),"")</f>
        <v/>
      </c>
      <c r="K1021" s="69"/>
    </row>
    <row r="1022" spans="2:11" x14ac:dyDescent="0.25">
      <c r="B1022" s="68" t="s">
        <v>68</v>
      </c>
      <c r="C1022" s="80" t="str">
        <f>IFERROR(VLOOKUP(B1022,Listor!$A$6:$B$62,2,FALSE),"")</f>
        <v/>
      </c>
      <c r="D1022" s="80" t="str">
        <f>IFERROR(VLOOKUP(B1022,Listor!$A$6:$C$62,3,FALSE),"")</f>
        <v/>
      </c>
      <c r="E1022" s="64" t="s">
        <v>69</v>
      </c>
      <c r="F1022" s="65"/>
      <c r="G1022" s="35" t="str">
        <f>IFERROR(VLOOKUP(B1022,Listor!$A$6:$G$62,7,FALSE),"")</f>
        <v/>
      </c>
      <c r="H1022" s="35" t="str">
        <f>IFERROR(VLOOKUP(B1022,Listor!$H$6:$I$24,2,FALSE),"")</f>
        <v/>
      </c>
      <c r="I1022" s="35" t="str">
        <f t="shared" si="18"/>
        <v/>
      </c>
      <c r="J1022" s="35" t="str">
        <f t="array" ref="J1022">IFERROR(INDEX(Listor!$M$6:$M$17,MATCH(Listor!J1022&amp;Fossila!E1022,Listor!$K$6:$K$17&amp;Listor!$L$6:$L$17,0)),"")</f>
        <v/>
      </c>
      <c r="K1022" s="69"/>
    </row>
    <row r="1023" spans="2:11" x14ac:dyDescent="0.25">
      <c r="B1023" s="68" t="s">
        <v>68</v>
      </c>
      <c r="C1023" s="80" t="str">
        <f>IFERROR(VLOOKUP(B1023,Listor!$A$6:$B$62,2,FALSE),"")</f>
        <v/>
      </c>
      <c r="D1023" s="80" t="str">
        <f>IFERROR(VLOOKUP(B1023,Listor!$A$6:$C$62,3,FALSE),"")</f>
        <v/>
      </c>
      <c r="E1023" s="64" t="s">
        <v>69</v>
      </c>
      <c r="F1023" s="65"/>
      <c r="G1023" s="35" t="str">
        <f>IFERROR(VLOOKUP(B1023,Listor!$A$6:$G$62,7,FALSE),"")</f>
        <v/>
      </c>
      <c r="H1023" s="35" t="str">
        <f>IFERROR(VLOOKUP(B1023,Listor!$H$6:$I$24,2,FALSE),"")</f>
        <v/>
      </c>
      <c r="I1023" s="35" t="str">
        <f t="shared" si="18"/>
        <v/>
      </c>
      <c r="J1023" s="35" t="str">
        <f t="array" ref="J1023">IFERROR(INDEX(Listor!$M$6:$M$17,MATCH(Listor!J1023&amp;Fossila!E1023,Listor!$K$6:$K$17&amp;Listor!$L$6:$L$17,0)),"")</f>
        <v/>
      </c>
      <c r="K1023" s="69"/>
    </row>
    <row r="1024" spans="2:11" x14ac:dyDescent="0.25">
      <c r="B1024" s="68" t="s">
        <v>68</v>
      </c>
      <c r="C1024" s="80" t="str">
        <f>IFERROR(VLOOKUP(B1024,Listor!$A$6:$B$62,2,FALSE),"")</f>
        <v/>
      </c>
      <c r="D1024" s="80" t="str">
        <f>IFERROR(VLOOKUP(B1024,Listor!$A$6:$C$62,3,FALSE),"")</f>
        <v/>
      </c>
      <c r="E1024" s="64" t="s">
        <v>69</v>
      </c>
      <c r="F1024" s="65"/>
      <c r="G1024" s="35" t="str">
        <f>IFERROR(VLOOKUP(B1024,Listor!$A$6:$G$62,7,FALSE),"")</f>
        <v/>
      </c>
      <c r="H1024" s="35" t="str">
        <f>IFERROR(VLOOKUP(B1024,Listor!$H$6:$I$24,2,FALSE),"")</f>
        <v/>
      </c>
      <c r="I1024" s="35" t="str">
        <f t="shared" si="18"/>
        <v/>
      </c>
      <c r="J1024" s="35" t="str">
        <f t="array" ref="J1024">IFERROR(INDEX(Listor!$M$6:$M$17,MATCH(Listor!J1024&amp;Fossila!E1024,Listor!$K$6:$K$17&amp;Listor!$L$6:$L$17,0)),"")</f>
        <v/>
      </c>
      <c r="K1024" s="69"/>
    </row>
    <row r="1025" spans="2:11" x14ac:dyDescent="0.25">
      <c r="B1025" s="68" t="s">
        <v>68</v>
      </c>
      <c r="C1025" s="80" t="str">
        <f>IFERROR(VLOOKUP(B1025,Listor!$A$6:$B$62,2,FALSE),"")</f>
        <v/>
      </c>
      <c r="D1025" s="80" t="str">
        <f>IFERROR(VLOOKUP(B1025,Listor!$A$6:$C$62,3,FALSE),"")</f>
        <v/>
      </c>
      <c r="E1025" s="64" t="s">
        <v>69</v>
      </c>
      <c r="F1025" s="65"/>
      <c r="G1025" s="35" t="str">
        <f>IFERROR(VLOOKUP(B1025,Listor!$A$6:$G$62,7,FALSE),"")</f>
        <v/>
      </c>
      <c r="H1025" s="35" t="str">
        <f>IFERROR(VLOOKUP(B1025,Listor!$H$6:$I$24,2,FALSE),"")</f>
        <v/>
      </c>
      <c r="I1025" s="35" t="str">
        <f t="shared" si="18"/>
        <v/>
      </c>
      <c r="J1025" s="35" t="str">
        <f t="array" ref="J1025">IFERROR(INDEX(Listor!$M$6:$M$17,MATCH(Listor!J1025&amp;Fossila!E1025,Listor!$K$6:$K$17&amp;Listor!$L$6:$L$17,0)),"")</f>
        <v/>
      </c>
      <c r="K1025" s="69"/>
    </row>
    <row r="1026" spans="2:11" x14ac:dyDescent="0.25">
      <c r="B1026" s="68" t="s">
        <v>68</v>
      </c>
      <c r="C1026" s="80" t="str">
        <f>IFERROR(VLOOKUP(B1026,Listor!$A$6:$B$62,2,FALSE),"")</f>
        <v/>
      </c>
      <c r="D1026" s="80" t="str">
        <f>IFERROR(VLOOKUP(B1026,Listor!$A$6:$C$62,3,FALSE),"")</f>
        <v/>
      </c>
      <c r="E1026" s="64" t="s">
        <v>69</v>
      </c>
      <c r="F1026" s="65"/>
      <c r="G1026" s="35" t="str">
        <f>IFERROR(VLOOKUP(B1026,Listor!$A$6:$G$62,7,FALSE),"")</f>
        <v/>
      </c>
      <c r="H1026" s="35" t="str">
        <f>IFERROR(VLOOKUP(B1026,Listor!$H$6:$I$24,2,FALSE),"")</f>
        <v/>
      </c>
      <c r="I1026" s="35" t="str">
        <f t="shared" si="18"/>
        <v/>
      </c>
      <c r="J1026" s="35" t="str">
        <f t="array" ref="J1026">IFERROR(INDEX(Listor!$M$6:$M$17,MATCH(Listor!J1026&amp;Fossila!E1026,Listor!$K$6:$K$17&amp;Listor!$L$6:$L$17,0)),"")</f>
        <v/>
      </c>
      <c r="K1026" s="69"/>
    </row>
    <row r="1027" spans="2:11" x14ac:dyDescent="0.25">
      <c r="B1027" s="68" t="s">
        <v>68</v>
      </c>
      <c r="C1027" s="80" t="str">
        <f>IFERROR(VLOOKUP(B1027,Listor!$A$6:$B$62,2,FALSE),"")</f>
        <v/>
      </c>
      <c r="D1027" s="80" t="str">
        <f>IFERROR(VLOOKUP(B1027,Listor!$A$6:$C$62,3,FALSE),"")</f>
        <v/>
      </c>
      <c r="E1027" s="64" t="s">
        <v>69</v>
      </c>
      <c r="F1027" s="65"/>
      <c r="G1027" s="35" t="str">
        <f>IFERROR(VLOOKUP(B1027,Listor!$A$6:$G$62,7,FALSE),"")</f>
        <v/>
      </c>
      <c r="H1027" s="35" t="str">
        <f>IFERROR(VLOOKUP(B1027,Listor!$H$6:$I$24,2,FALSE),"")</f>
        <v/>
      </c>
      <c r="I1027" s="35" t="str">
        <f t="shared" si="18"/>
        <v/>
      </c>
      <c r="J1027" s="35" t="str">
        <f t="array" ref="J1027">IFERROR(INDEX(Listor!$M$6:$M$17,MATCH(Listor!J1027&amp;Fossila!E1027,Listor!$K$6:$K$17&amp;Listor!$L$6:$L$17,0)),"")</f>
        <v/>
      </c>
      <c r="K1027" s="69"/>
    </row>
    <row r="1028" spans="2:11" x14ac:dyDescent="0.25">
      <c r="B1028" s="68" t="s">
        <v>68</v>
      </c>
      <c r="C1028" s="80" t="str">
        <f>IFERROR(VLOOKUP(B1028,Listor!$A$6:$B$62,2,FALSE),"")</f>
        <v/>
      </c>
      <c r="D1028" s="80" t="str">
        <f>IFERROR(VLOOKUP(B1028,Listor!$A$6:$C$62,3,FALSE),"")</f>
        <v/>
      </c>
      <c r="E1028" s="64" t="s">
        <v>69</v>
      </c>
      <c r="F1028" s="65"/>
      <c r="G1028" s="35" t="str">
        <f>IFERROR(VLOOKUP(B1028,Listor!$A$6:$G$62,7,FALSE),"")</f>
        <v/>
      </c>
      <c r="H1028" s="35" t="str">
        <f>IFERROR(VLOOKUP(B1028,Listor!$H$6:$I$24,2,FALSE),"")</f>
        <v/>
      </c>
      <c r="I1028" s="35" t="str">
        <f t="shared" si="18"/>
        <v/>
      </c>
      <c r="J1028" s="35" t="str">
        <f t="array" ref="J1028">IFERROR(INDEX(Listor!$M$6:$M$17,MATCH(Listor!J1028&amp;Fossila!E1028,Listor!$K$6:$K$17&amp;Listor!$L$6:$L$17,0)),"")</f>
        <v/>
      </c>
      <c r="K1028" s="69"/>
    </row>
    <row r="1029" spans="2:11" x14ac:dyDescent="0.25">
      <c r="B1029" s="68" t="s">
        <v>68</v>
      </c>
      <c r="C1029" s="80" t="str">
        <f>IFERROR(VLOOKUP(B1029,Listor!$A$6:$B$62,2,FALSE),"")</f>
        <v/>
      </c>
      <c r="D1029" s="80" t="str">
        <f>IFERROR(VLOOKUP(B1029,Listor!$A$6:$C$62,3,FALSE),"")</f>
        <v/>
      </c>
      <c r="E1029" s="64" t="s">
        <v>69</v>
      </c>
      <c r="F1029" s="65"/>
      <c r="G1029" s="35" t="str">
        <f>IFERROR(VLOOKUP(B1029,Listor!$A$6:$G$62,7,FALSE),"")</f>
        <v/>
      </c>
      <c r="H1029" s="35" t="str">
        <f>IFERROR(VLOOKUP(B1029,Listor!$H$6:$I$24,2,FALSE),"")</f>
        <v/>
      </c>
      <c r="I1029" s="35" t="str">
        <f t="shared" si="18"/>
        <v/>
      </c>
      <c r="J1029" s="35" t="str">
        <f t="array" ref="J1029">IFERROR(INDEX(Listor!$M$6:$M$17,MATCH(Listor!J1029&amp;Fossila!E1029,Listor!$K$6:$K$17&amp;Listor!$L$6:$L$17,0)),"")</f>
        <v/>
      </c>
      <c r="K1029" s="69"/>
    </row>
    <row r="1030" spans="2:11" x14ac:dyDescent="0.25">
      <c r="B1030" s="68" t="s">
        <v>68</v>
      </c>
      <c r="C1030" s="80" t="str">
        <f>IFERROR(VLOOKUP(B1030,Listor!$A$6:$B$62,2,FALSE),"")</f>
        <v/>
      </c>
      <c r="D1030" s="80" t="str">
        <f>IFERROR(VLOOKUP(B1030,Listor!$A$6:$C$62,3,FALSE),"")</f>
        <v/>
      </c>
      <c r="E1030" s="64" t="s">
        <v>69</v>
      </c>
      <c r="F1030" s="65"/>
      <c r="G1030" s="35" t="str">
        <f>IFERROR(VLOOKUP(B1030,Listor!$A$6:$G$62,7,FALSE),"")</f>
        <v/>
      </c>
      <c r="H1030" s="35" t="str">
        <f>IFERROR(VLOOKUP(B1030,Listor!$H$6:$I$24,2,FALSE),"")</f>
        <v/>
      </c>
      <c r="I1030" s="35" t="str">
        <f t="shared" si="18"/>
        <v/>
      </c>
      <c r="J1030" s="35" t="str">
        <f t="array" ref="J1030">IFERROR(INDEX(Listor!$M$6:$M$17,MATCH(Listor!J1030&amp;Fossila!E1030,Listor!$K$6:$K$17&amp;Listor!$L$6:$L$17,0)),"")</f>
        <v/>
      </c>
      <c r="K1030" s="69"/>
    </row>
    <row r="1031" spans="2:11" x14ac:dyDescent="0.25">
      <c r="B1031" s="68" t="s">
        <v>68</v>
      </c>
      <c r="C1031" s="80" t="str">
        <f>IFERROR(VLOOKUP(B1031,Listor!$A$6:$B$62,2,FALSE),"")</f>
        <v/>
      </c>
      <c r="D1031" s="80" t="str">
        <f>IFERROR(VLOOKUP(B1031,Listor!$A$6:$C$62,3,FALSE),"")</f>
        <v/>
      </c>
      <c r="E1031" s="64" t="s">
        <v>69</v>
      </c>
      <c r="F1031" s="65"/>
      <c r="G1031" s="35" t="str">
        <f>IFERROR(VLOOKUP(B1031,Listor!$A$6:$G$62,7,FALSE),"")</f>
        <v/>
      </c>
      <c r="H1031" s="35" t="str">
        <f>IFERROR(VLOOKUP(B1031,Listor!$H$6:$I$24,2,FALSE),"")</f>
        <v/>
      </c>
      <c r="I1031" s="35" t="str">
        <f t="shared" si="18"/>
        <v/>
      </c>
      <c r="J1031" s="35" t="str">
        <f t="array" ref="J1031">IFERROR(INDEX(Listor!$M$6:$M$17,MATCH(Listor!J1031&amp;Fossila!E1031,Listor!$K$6:$K$17&amp;Listor!$L$6:$L$17,0)),"")</f>
        <v/>
      </c>
      <c r="K1031" s="69"/>
    </row>
    <row r="1032" spans="2:11" x14ac:dyDescent="0.25">
      <c r="B1032" s="68" t="s">
        <v>68</v>
      </c>
      <c r="C1032" s="80" t="str">
        <f>IFERROR(VLOOKUP(B1032,Listor!$A$6:$B$62,2,FALSE),"")</f>
        <v/>
      </c>
      <c r="D1032" s="80" t="str">
        <f>IFERROR(VLOOKUP(B1032,Listor!$A$6:$C$62,3,FALSE),"")</f>
        <v/>
      </c>
      <c r="E1032" s="64" t="s">
        <v>69</v>
      </c>
      <c r="F1032" s="65"/>
      <c r="G1032" s="35" t="str">
        <f>IFERROR(VLOOKUP(B1032,Listor!$A$6:$G$62,7,FALSE),"")</f>
        <v/>
      </c>
      <c r="H1032" s="35" t="str">
        <f>IFERROR(VLOOKUP(B1032,Listor!$H$6:$I$24,2,FALSE),"")</f>
        <v/>
      </c>
      <c r="I1032" s="35" t="str">
        <f t="shared" si="18"/>
        <v/>
      </c>
      <c r="J1032" s="35" t="str">
        <f t="array" ref="J1032">IFERROR(INDEX(Listor!$M$6:$M$17,MATCH(Listor!J1032&amp;Fossila!E1032,Listor!$K$6:$K$17&amp;Listor!$L$6:$L$17,0)),"")</f>
        <v/>
      </c>
      <c r="K1032" s="69"/>
    </row>
    <row r="1033" spans="2:11" x14ac:dyDescent="0.25">
      <c r="B1033" s="68" t="s">
        <v>68</v>
      </c>
      <c r="C1033" s="80" t="str">
        <f>IFERROR(VLOOKUP(B1033,Listor!$A$6:$B$62,2,FALSE),"")</f>
        <v/>
      </c>
      <c r="D1033" s="80" t="str">
        <f>IFERROR(VLOOKUP(B1033,Listor!$A$6:$C$62,3,FALSE),"")</f>
        <v/>
      </c>
      <c r="E1033" s="64" t="s">
        <v>69</v>
      </c>
      <c r="F1033" s="65"/>
      <c r="G1033" s="35" t="str">
        <f>IFERROR(VLOOKUP(B1033,Listor!$A$6:$G$62,7,FALSE),"")</f>
        <v/>
      </c>
      <c r="H1033" s="35" t="str">
        <f>IFERROR(VLOOKUP(B1033,Listor!$H$6:$I$24,2,FALSE),"")</f>
        <v/>
      </c>
      <c r="I1033" s="35" t="str">
        <f t="shared" si="18"/>
        <v/>
      </c>
      <c r="J1033" s="35" t="str">
        <f t="array" ref="J1033">IFERROR(INDEX(Listor!$M$6:$M$17,MATCH(Listor!J1033&amp;Fossila!E1033,Listor!$K$6:$K$17&amp;Listor!$L$6:$L$17,0)),"")</f>
        <v/>
      </c>
      <c r="K1033" s="69"/>
    </row>
    <row r="1034" spans="2:11" x14ac:dyDescent="0.25">
      <c r="B1034" s="68" t="s">
        <v>68</v>
      </c>
      <c r="C1034" s="80" t="str">
        <f>IFERROR(VLOOKUP(B1034,Listor!$A$6:$B$62,2,FALSE),"")</f>
        <v/>
      </c>
      <c r="D1034" s="80" t="str">
        <f>IFERROR(VLOOKUP(B1034,Listor!$A$6:$C$62,3,FALSE),"")</f>
        <v/>
      </c>
      <c r="E1034" s="64" t="s">
        <v>69</v>
      </c>
      <c r="F1034" s="65"/>
      <c r="G1034" s="35" t="str">
        <f>IFERROR(VLOOKUP(B1034,Listor!$A$6:$G$62,7,FALSE),"")</f>
        <v/>
      </c>
      <c r="H1034" s="35" t="str">
        <f>IFERROR(VLOOKUP(B1034,Listor!$H$6:$I$24,2,FALSE),"")</f>
        <v/>
      </c>
      <c r="I1034" s="35" t="str">
        <f t="shared" si="18"/>
        <v/>
      </c>
      <c r="J1034" s="35" t="str">
        <f t="array" ref="J1034">IFERROR(INDEX(Listor!$M$6:$M$17,MATCH(Listor!J1034&amp;Fossila!E1034,Listor!$K$6:$K$17&amp;Listor!$L$6:$L$17,0)),"")</f>
        <v/>
      </c>
      <c r="K1034" s="69"/>
    </row>
    <row r="1035" spans="2:11" x14ac:dyDescent="0.25">
      <c r="B1035" s="68" t="s">
        <v>68</v>
      </c>
      <c r="C1035" s="80" t="str">
        <f>IFERROR(VLOOKUP(B1035,Listor!$A$6:$B$62,2,FALSE),"")</f>
        <v/>
      </c>
      <c r="D1035" s="80" t="str">
        <f>IFERROR(VLOOKUP(B1035,Listor!$A$6:$C$62,3,FALSE),"")</f>
        <v/>
      </c>
      <c r="E1035" s="64" t="s">
        <v>69</v>
      </c>
      <c r="F1035" s="65"/>
      <c r="G1035" s="35" t="str">
        <f>IFERROR(VLOOKUP(B1035,Listor!$A$6:$G$62,7,FALSE),"")</f>
        <v/>
      </c>
      <c r="H1035" s="35" t="str">
        <f>IFERROR(VLOOKUP(B1035,Listor!$H$6:$I$24,2,FALSE),"")</f>
        <v/>
      </c>
      <c r="I1035" s="35" t="str">
        <f t="shared" si="18"/>
        <v/>
      </c>
      <c r="J1035" s="35" t="str">
        <f t="array" ref="J1035">IFERROR(INDEX(Listor!$M$6:$M$17,MATCH(Listor!J1035&amp;Fossila!E1035,Listor!$K$6:$K$17&amp;Listor!$L$6:$L$17,0)),"")</f>
        <v/>
      </c>
      <c r="K1035" s="69"/>
    </row>
    <row r="1036" spans="2:11" x14ac:dyDescent="0.25">
      <c r="B1036" s="68" t="s">
        <v>68</v>
      </c>
      <c r="C1036" s="80" t="str">
        <f>IFERROR(VLOOKUP(B1036,Listor!$A$6:$B$62,2,FALSE),"")</f>
        <v/>
      </c>
      <c r="D1036" s="80" t="str">
        <f>IFERROR(VLOOKUP(B1036,Listor!$A$6:$C$62,3,FALSE),"")</f>
        <v/>
      </c>
      <c r="E1036" s="64" t="s">
        <v>69</v>
      </c>
      <c r="F1036" s="65"/>
      <c r="G1036" s="35" t="str">
        <f>IFERROR(VLOOKUP(B1036,Listor!$A$6:$G$62,7,FALSE),"")</f>
        <v/>
      </c>
      <c r="H1036" s="35" t="str">
        <f>IFERROR(VLOOKUP(B1036,Listor!$H$6:$I$24,2,FALSE),"")</f>
        <v/>
      </c>
      <c r="I1036" s="35" t="str">
        <f t="shared" si="18"/>
        <v/>
      </c>
      <c r="J1036" s="35" t="str">
        <f t="array" ref="J1036">IFERROR(INDEX(Listor!$M$6:$M$17,MATCH(Listor!J1036&amp;Fossila!E1036,Listor!$K$6:$K$17&amp;Listor!$L$6:$L$17,0)),"")</f>
        <v/>
      </c>
      <c r="K1036" s="69"/>
    </row>
    <row r="1037" spans="2:11" x14ac:dyDescent="0.25">
      <c r="B1037" s="68" t="s">
        <v>68</v>
      </c>
      <c r="C1037" s="80" t="str">
        <f>IFERROR(VLOOKUP(B1037,Listor!$A$6:$B$62,2,FALSE),"")</f>
        <v/>
      </c>
      <c r="D1037" s="80" t="str">
        <f>IFERROR(VLOOKUP(B1037,Listor!$A$6:$C$62,3,FALSE),"")</f>
        <v/>
      </c>
      <c r="E1037" s="64" t="s">
        <v>69</v>
      </c>
      <c r="F1037" s="65"/>
      <c r="G1037" s="35" t="str">
        <f>IFERROR(VLOOKUP(B1037,Listor!$A$6:$G$62,7,FALSE),"")</f>
        <v/>
      </c>
      <c r="H1037" s="35" t="str">
        <f>IFERROR(VLOOKUP(B1037,Listor!$H$6:$I$24,2,FALSE),"")</f>
        <v/>
      </c>
      <c r="I1037" s="35" t="str">
        <f t="shared" ref="I1037:I1100" si="19">IFERROR(H1037*F1037,"")</f>
        <v/>
      </c>
      <c r="J1037" s="35" t="str">
        <f t="array" ref="J1037">IFERROR(INDEX(Listor!$M$6:$M$17,MATCH(Listor!J1037&amp;Fossila!E1037,Listor!$K$6:$K$17&amp;Listor!$L$6:$L$17,0)),"")</f>
        <v/>
      </c>
      <c r="K1037" s="69"/>
    </row>
    <row r="1038" spans="2:11" x14ac:dyDescent="0.25">
      <c r="B1038" s="68" t="s">
        <v>68</v>
      </c>
      <c r="C1038" s="80" t="str">
        <f>IFERROR(VLOOKUP(B1038,Listor!$A$6:$B$62,2,FALSE),"")</f>
        <v/>
      </c>
      <c r="D1038" s="80" t="str">
        <f>IFERROR(VLOOKUP(B1038,Listor!$A$6:$C$62,3,FALSE),"")</f>
        <v/>
      </c>
      <c r="E1038" s="64" t="s">
        <v>69</v>
      </c>
      <c r="F1038" s="65"/>
      <c r="G1038" s="35" t="str">
        <f>IFERROR(VLOOKUP(B1038,Listor!$A$6:$G$62,7,FALSE),"")</f>
        <v/>
      </c>
      <c r="H1038" s="35" t="str">
        <f>IFERROR(VLOOKUP(B1038,Listor!$H$6:$I$24,2,FALSE),"")</f>
        <v/>
      </c>
      <c r="I1038" s="35" t="str">
        <f t="shared" si="19"/>
        <v/>
      </c>
      <c r="J1038" s="35" t="str">
        <f t="array" ref="J1038">IFERROR(INDEX(Listor!$M$6:$M$17,MATCH(Listor!J1038&amp;Fossila!E1038,Listor!$K$6:$K$17&amp;Listor!$L$6:$L$17,0)),"")</f>
        <v/>
      </c>
      <c r="K1038" s="69"/>
    </row>
    <row r="1039" spans="2:11" x14ac:dyDescent="0.25">
      <c r="B1039" s="68" t="s">
        <v>68</v>
      </c>
      <c r="C1039" s="80" t="str">
        <f>IFERROR(VLOOKUP(B1039,Listor!$A$6:$B$62,2,FALSE),"")</f>
        <v/>
      </c>
      <c r="D1039" s="80" t="str">
        <f>IFERROR(VLOOKUP(B1039,Listor!$A$6:$C$62,3,FALSE),"")</f>
        <v/>
      </c>
      <c r="E1039" s="64" t="s">
        <v>69</v>
      </c>
      <c r="F1039" s="65"/>
      <c r="G1039" s="35" t="str">
        <f>IFERROR(VLOOKUP(B1039,Listor!$A$6:$G$62,7,FALSE),"")</f>
        <v/>
      </c>
      <c r="H1039" s="35" t="str">
        <f>IFERROR(VLOOKUP(B1039,Listor!$H$6:$I$24,2,FALSE),"")</f>
        <v/>
      </c>
      <c r="I1039" s="35" t="str">
        <f t="shared" si="19"/>
        <v/>
      </c>
      <c r="J1039" s="35" t="str">
        <f t="array" ref="J1039">IFERROR(INDEX(Listor!$M$6:$M$17,MATCH(Listor!J1039&amp;Fossila!E1039,Listor!$K$6:$K$17&amp;Listor!$L$6:$L$17,0)),"")</f>
        <v/>
      </c>
      <c r="K1039" s="69"/>
    </row>
    <row r="1040" spans="2:11" x14ac:dyDescent="0.25">
      <c r="B1040" s="68" t="s">
        <v>68</v>
      </c>
      <c r="C1040" s="80" t="str">
        <f>IFERROR(VLOOKUP(B1040,Listor!$A$6:$B$62,2,FALSE),"")</f>
        <v/>
      </c>
      <c r="D1040" s="80" t="str">
        <f>IFERROR(VLOOKUP(B1040,Listor!$A$6:$C$62,3,FALSE),"")</f>
        <v/>
      </c>
      <c r="E1040" s="64" t="s">
        <v>69</v>
      </c>
      <c r="F1040" s="65"/>
      <c r="G1040" s="35" t="str">
        <f>IFERROR(VLOOKUP(B1040,Listor!$A$6:$G$62,7,FALSE),"")</f>
        <v/>
      </c>
      <c r="H1040" s="35" t="str">
        <f>IFERROR(VLOOKUP(B1040,Listor!$H$6:$I$24,2,FALSE),"")</f>
        <v/>
      </c>
      <c r="I1040" s="35" t="str">
        <f t="shared" si="19"/>
        <v/>
      </c>
      <c r="J1040" s="35" t="str">
        <f t="array" ref="J1040">IFERROR(INDEX(Listor!$M$6:$M$17,MATCH(Listor!J1040&amp;Fossila!E1040,Listor!$K$6:$K$17&amp;Listor!$L$6:$L$17,0)),"")</f>
        <v/>
      </c>
      <c r="K1040" s="69"/>
    </row>
    <row r="1041" spans="2:11" x14ac:dyDescent="0.25">
      <c r="B1041" s="68" t="s">
        <v>68</v>
      </c>
      <c r="C1041" s="80" t="str">
        <f>IFERROR(VLOOKUP(B1041,Listor!$A$6:$B$62,2,FALSE),"")</f>
        <v/>
      </c>
      <c r="D1041" s="80" t="str">
        <f>IFERROR(VLOOKUP(B1041,Listor!$A$6:$C$62,3,FALSE),"")</f>
        <v/>
      </c>
      <c r="E1041" s="64" t="s">
        <v>69</v>
      </c>
      <c r="F1041" s="65"/>
      <c r="G1041" s="35" t="str">
        <f>IFERROR(VLOOKUP(B1041,Listor!$A$6:$G$62,7,FALSE),"")</f>
        <v/>
      </c>
      <c r="H1041" s="35" t="str">
        <f>IFERROR(VLOOKUP(B1041,Listor!$H$6:$I$24,2,FALSE),"")</f>
        <v/>
      </c>
      <c r="I1041" s="35" t="str">
        <f t="shared" si="19"/>
        <v/>
      </c>
      <c r="J1041" s="35" t="str">
        <f t="array" ref="J1041">IFERROR(INDEX(Listor!$M$6:$M$17,MATCH(Listor!J1041&amp;Fossila!E1041,Listor!$K$6:$K$17&amp;Listor!$L$6:$L$17,0)),"")</f>
        <v/>
      </c>
      <c r="K1041" s="69"/>
    </row>
    <row r="1042" spans="2:11" x14ac:dyDescent="0.25">
      <c r="B1042" s="68" t="s">
        <v>68</v>
      </c>
      <c r="C1042" s="80" t="str">
        <f>IFERROR(VLOOKUP(B1042,Listor!$A$6:$B$62,2,FALSE),"")</f>
        <v/>
      </c>
      <c r="D1042" s="80" t="str">
        <f>IFERROR(VLOOKUP(B1042,Listor!$A$6:$C$62,3,FALSE),"")</f>
        <v/>
      </c>
      <c r="E1042" s="64" t="s">
        <v>69</v>
      </c>
      <c r="F1042" s="65"/>
      <c r="G1042" s="35" t="str">
        <f>IFERROR(VLOOKUP(B1042,Listor!$A$6:$G$62,7,FALSE),"")</f>
        <v/>
      </c>
      <c r="H1042" s="35" t="str">
        <f>IFERROR(VLOOKUP(B1042,Listor!$H$6:$I$24,2,FALSE),"")</f>
        <v/>
      </c>
      <c r="I1042" s="35" t="str">
        <f t="shared" si="19"/>
        <v/>
      </c>
      <c r="J1042" s="35" t="str">
        <f t="array" ref="J1042">IFERROR(INDEX(Listor!$M$6:$M$17,MATCH(Listor!J1042&amp;Fossila!E1042,Listor!$K$6:$K$17&amp;Listor!$L$6:$L$17,0)),"")</f>
        <v/>
      </c>
      <c r="K1042" s="69"/>
    </row>
    <row r="1043" spans="2:11" x14ac:dyDescent="0.25">
      <c r="B1043" s="68" t="s">
        <v>68</v>
      </c>
      <c r="C1043" s="80" t="str">
        <f>IFERROR(VLOOKUP(B1043,Listor!$A$6:$B$62,2,FALSE),"")</f>
        <v/>
      </c>
      <c r="D1043" s="80" t="str">
        <f>IFERROR(VLOOKUP(B1043,Listor!$A$6:$C$62,3,FALSE),"")</f>
        <v/>
      </c>
      <c r="E1043" s="64" t="s">
        <v>69</v>
      </c>
      <c r="F1043" s="65"/>
      <c r="G1043" s="35" t="str">
        <f>IFERROR(VLOOKUP(B1043,Listor!$A$6:$G$62,7,FALSE),"")</f>
        <v/>
      </c>
      <c r="H1043" s="35" t="str">
        <f>IFERROR(VLOOKUP(B1043,Listor!$H$6:$I$24,2,FALSE),"")</f>
        <v/>
      </c>
      <c r="I1043" s="35" t="str">
        <f t="shared" si="19"/>
        <v/>
      </c>
      <c r="J1043" s="35" t="str">
        <f t="array" ref="J1043">IFERROR(INDEX(Listor!$M$6:$M$17,MATCH(Listor!J1043&amp;Fossila!E1043,Listor!$K$6:$K$17&amp;Listor!$L$6:$L$17,0)),"")</f>
        <v/>
      </c>
      <c r="K1043" s="69"/>
    </row>
    <row r="1044" spans="2:11" x14ac:dyDescent="0.25">
      <c r="B1044" s="68" t="s">
        <v>68</v>
      </c>
      <c r="C1044" s="80" t="str">
        <f>IFERROR(VLOOKUP(B1044,Listor!$A$6:$B$62,2,FALSE),"")</f>
        <v/>
      </c>
      <c r="D1044" s="80" t="str">
        <f>IFERROR(VLOOKUP(B1044,Listor!$A$6:$C$62,3,FALSE),"")</f>
        <v/>
      </c>
      <c r="E1044" s="64" t="s">
        <v>69</v>
      </c>
      <c r="F1044" s="65"/>
      <c r="G1044" s="35" t="str">
        <f>IFERROR(VLOOKUP(B1044,Listor!$A$6:$G$62,7,FALSE),"")</f>
        <v/>
      </c>
      <c r="H1044" s="35" t="str">
        <f>IFERROR(VLOOKUP(B1044,Listor!$H$6:$I$24,2,FALSE),"")</f>
        <v/>
      </c>
      <c r="I1044" s="35" t="str">
        <f t="shared" si="19"/>
        <v/>
      </c>
      <c r="J1044" s="35" t="str">
        <f t="array" ref="J1044">IFERROR(INDEX(Listor!$M$6:$M$17,MATCH(Listor!J1044&amp;Fossila!E1044,Listor!$K$6:$K$17&amp;Listor!$L$6:$L$17,0)),"")</f>
        <v/>
      </c>
      <c r="K1044" s="69"/>
    </row>
    <row r="1045" spans="2:11" x14ac:dyDescent="0.25">
      <c r="B1045" s="68" t="s">
        <v>68</v>
      </c>
      <c r="C1045" s="80" t="str">
        <f>IFERROR(VLOOKUP(B1045,Listor!$A$6:$B$62,2,FALSE),"")</f>
        <v/>
      </c>
      <c r="D1045" s="80" t="str">
        <f>IFERROR(VLOOKUP(B1045,Listor!$A$6:$C$62,3,FALSE),"")</f>
        <v/>
      </c>
      <c r="E1045" s="64" t="s">
        <v>69</v>
      </c>
      <c r="F1045" s="65"/>
      <c r="G1045" s="35" t="str">
        <f>IFERROR(VLOOKUP(B1045,Listor!$A$6:$G$62,7,FALSE),"")</f>
        <v/>
      </c>
      <c r="H1045" s="35" t="str">
        <f>IFERROR(VLOOKUP(B1045,Listor!$H$6:$I$24,2,FALSE),"")</f>
        <v/>
      </c>
      <c r="I1045" s="35" t="str">
        <f t="shared" si="19"/>
        <v/>
      </c>
      <c r="J1045" s="35" t="str">
        <f t="array" ref="J1045">IFERROR(INDEX(Listor!$M$6:$M$17,MATCH(Listor!J1045&amp;Fossila!E1045,Listor!$K$6:$K$17&amp;Listor!$L$6:$L$17,0)),"")</f>
        <v/>
      </c>
      <c r="K1045" s="69"/>
    </row>
    <row r="1046" spans="2:11" x14ac:dyDescent="0.25">
      <c r="B1046" s="68" t="s">
        <v>68</v>
      </c>
      <c r="C1046" s="80" t="str">
        <f>IFERROR(VLOOKUP(B1046,Listor!$A$6:$B$62,2,FALSE),"")</f>
        <v/>
      </c>
      <c r="D1046" s="80" t="str">
        <f>IFERROR(VLOOKUP(B1046,Listor!$A$6:$C$62,3,FALSE),"")</f>
        <v/>
      </c>
      <c r="E1046" s="64" t="s">
        <v>69</v>
      </c>
      <c r="F1046" s="65"/>
      <c r="G1046" s="35" t="str">
        <f>IFERROR(VLOOKUP(B1046,Listor!$A$6:$G$62,7,FALSE),"")</f>
        <v/>
      </c>
      <c r="H1046" s="35" t="str">
        <f>IFERROR(VLOOKUP(B1046,Listor!$H$6:$I$24,2,FALSE),"")</f>
        <v/>
      </c>
      <c r="I1046" s="35" t="str">
        <f t="shared" si="19"/>
        <v/>
      </c>
      <c r="J1046" s="35" t="str">
        <f t="array" ref="J1046">IFERROR(INDEX(Listor!$M$6:$M$17,MATCH(Listor!J1046&amp;Fossila!E1046,Listor!$K$6:$K$17&amp;Listor!$L$6:$L$17,0)),"")</f>
        <v/>
      </c>
      <c r="K1046" s="69"/>
    </row>
    <row r="1047" spans="2:11" x14ac:dyDescent="0.25">
      <c r="B1047" s="68" t="s">
        <v>68</v>
      </c>
      <c r="C1047" s="80" t="str">
        <f>IFERROR(VLOOKUP(B1047,Listor!$A$6:$B$62,2,FALSE),"")</f>
        <v/>
      </c>
      <c r="D1047" s="80" t="str">
        <f>IFERROR(VLOOKUP(B1047,Listor!$A$6:$C$62,3,FALSE),"")</f>
        <v/>
      </c>
      <c r="E1047" s="64" t="s">
        <v>69</v>
      </c>
      <c r="F1047" s="65"/>
      <c r="G1047" s="35" t="str">
        <f>IFERROR(VLOOKUP(B1047,Listor!$A$6:$G$62,7,FALSE),"")</f>
        <v/>
      </c>
      <c r="H1047" s="35" t="str">
        <f>IFERROR(VLOOKUP(B1047,Listor!$H$6:$I$24,2,FALSE),"")</f>
        <v/>
      </c>
      <c r="I1047" s="35" t="str">
        <f t="shared" si="19"/>
        <v/>
      </c>
      <c r="J1047" s="35" t="str">
        <f t="array" ref="J1047">IFERROR(INDEX(Listor!$M$6:$M$17,MATCH(Listor!J1047&amp;Fossila!E1047,Listor!$K$6:$K$17&amp;Listor!$L$6:$L$17,0)),"")</f>
        <v/>
      </c>
      <c r="K1047" s="69"/>
    </row>
    <row r="1048" spans="2:11" x14ac:dyDescent="0.25">
      <c r="B1048" s="68" t="s">
        <v>68</v>
      </c>
      <c r="C1048" s="80" t="str">
        <f>IFERROR(VLOOKUP(B1048,Listor!$A$6:$B$62,2,FALSE),"")</f>
        <v/>
      </c>
      <c r="D1048" s="80" t="str">
        <f>IFERROR(VLOOKUP(B1048,Listor!$A$6:$C$62,3,FALSE),"")</f>
        <v/>
      </c>
      <c r="E1048" s="64" t="s">
        <v>69</v>
      </c>
      <c r="F1048" s="65"/>
      <c r="G1048" s="35" t="str">
        <f>IFERROR(VLOOKUP(B1048,Listor!$A$6:$G$62,7,FALSE),"")</f>
        <v/>
      </c>
      <c r="H1048" s="35" t="str">
        <f>IFERROR(VLOOKUP(B1048,Listor!$H$6:$I$24,2,FALSE),"")</f>
        <v/>
      </c>
      <c r="I1048" s="35" t="str">
        <f t="shared" si="19"/>
        <v/>
      </c>
      <c r="J1048" s="35" t="str">
        <f t="array" ref="J1048">IFERROR(INDEX(Listor!$M$6:$M$17,MATCH(Listor!J1048&amp;Fossila!E1048,Listor!$K$6:$K$17&amp;Listor!$L$6:$L$17,0)),"")</f>
        <v/>
      </c>
      <c r="K1048" s="69"/>
    </row>
    <row r="1049" spans="2:11" x14ac:dyDescent="0.25">
      <c r="B1049" s="68" t="s">
        <v>68</v>
      </c>
      <c r="C1049" s="80" t="str">
        <f>IFERROR(VLOOKUP(B1049,Listor!$A$6:$B$62,2,FALSE),"")</f>
        <v/>
      </c>
      <c r="D1049" s="80" t="str">
        <f>IFERROR(VLOOKUP(B1049,Listor!$A$6:$C$62,3,FALSE),"")</f>
        <v/>
      </c>
      <c r="E1049" s="64" t="s">
        <v>69</v>
      </c>
      <c r="F1049" s="65"/>
      <c r="G1049" s="35" t="str">
        <f>IFERROR(VLOOKUP(B1049,Listor!$A$6:$G$62,7,FALSE),"")</f>
        <v/>
      </c>
      <c r="H1049" s="35" t="str">
        <f>IFERROR(VLOOKUP(B1049,Listor!$H$6:$I$24,2,FALSE),"")</f>
        <v/>
      </c>
      <c r="I1049" s="35" t="str">
        <f t="shared" si="19"/>
        <v/>
      </c>
      <c r="J1049" s="35" t="str">
        <f t="array" ref="J1049">IFERROR(INDEX(Listor!$M$6:$M$17,MATCH(Listor!J1049&amp;Fossila!E1049,Listor!$K$6:$K$17&amp;Listor!$L$6:$L$17,0)),"")</f>
        <v/>
      </c>
      <c r="K1049" s="69"/>
    </row>
    <row r="1050" spans="2:11" x14ac:dyDescent="0.25">
      <c r="B1050" s="68" t="s">
        <v>68</v>
      </c>
      <c r="C1050" s="80" t="str">
        <f>IFERROR(VLOOKUP(B1050,Listor!$A$6:$B$62,2,FALSE),"")</f>
        <v/>
      </c>
      <c r="D1050" s="80" t="str">
        <f>IFERROR(VLOOKUP(B1050,Listor!$A$6:$C$62,3,FALSE),"")</f>
        <v/>
      </c>
      <c r="E1050" s="64" t="s">
        <v>69</v>
      </c>
      <c r="F1050" s="65"/>
      <c r="G1050" s="35" t="str">
        <f>IFERROR(VLOOKUP(B1050,Listor!$A$6:$G$62,7,FALSE),"")</f>
        <v/>
      </c>
      <c r="H1050" s="35" t="str">
        <f>IFERROR(VLOOKUP(B1050,Listor!$H$6:$I$24,2,FALSE),"")</f>
        <v/>
      </c>
      <c r="I1050" s="35" t="str">
        <f t="shared" si="19"/>
        <v/>
      </c>
      <c r="J1050" s="35" t="str">
        <f t="array" ref="J1050">IFERROR(INDEX(Listor!$M$6:$M$17,MATCH(Listor!J1050&amp;Fossila!E1050,Listor!$K$6:$K$17&amp;Listor!$L$6:$L$17,0)),"")</f>
        <v/>
      </c>
      <c r="K1050" s="69"/>
    </row>
    <row r="1051" spans="2:11" x14ac:dyDescent="0.25">
      <c r="B1051" s="68" t="s">
        <v>68</v>
      </c>
      <c r="C1051" s="80" t="str">
        <f>IFERROR(VLOOKUP(B1051,Listor!$A$6:$B$62,2,FALSE),"")</f>
        <v/>
      </c>
      <c r="D1051" s="80" t="str">
        <f>IFERROR(VLOOKUP(B1051,Listor!$A$6:$C$62,3,FALSE),"")</f>
        <v/>
      </c>
      <c r="E1051" s="64" t="s">
        <v>69</v>
      </c>
      <c r="F1051" s="65"/>
      <c r="G1051" s="35" t="str">
        <f>IFERROR(VLOOKUP(B1051,Listor!$A$6:$G$62,7,FALSE),"")</f>
        <v/>
      </c>
      <c r="H1051" s="35" t="str">
        <f>IFERROR(VLOOKUP(B1051,Listor!$H$6:$I$24,2,FALSE),"")</f>
        <v/>
      </c>
      <c r="I1051" s="35" t="str">
        <f t="shared" si="19"/>
        <v/>
      </c>
      <c r="J1051" s="35" t="str">
        <f t="array" ref="J1051">IFERROR(INDEX(Listor!$M$6:$M$17,MATCH(Listor!J1051&amp;Fossila!E1051,Listor!$K$6:$K$17&amp;Listor!$L$6:$L$17,0)),"")</f>
        <v/>
      </c>
      <c r="K1051" s="69"/>
    </row>
    <row r="1052" spans="2:11" x14ac:dyDescent="0.25">
      <c r="B1052" s="68" t="s">
        <v>68</v>
      </c>
      <c r="C1052" s="80" t="str">
        <f>IFERROR(VLOOKUP(B1052,Listor!$A$6:$B$62,2,FALSE),"")</f>
        <v/>
      </c>
      <c r="D1052" s="80" t="str">
        <f>IFERROR(VLOOKUP(B1052,Listor!$A$6:$C$62,3,FALSE),"")</f>
        <v/>
      </c>
      <c r="E1052" s="64" t="s">
        <v>69</v>
      </c>
      <c r="F1052" s="65"/>
      <c r="G1052" s="35" t="str">
        <f>IFERROR(VLOOKUP(B1052,Listor!$A$6:$G$62,7,FALSE),"")</f>
        <v/>
      </c>
      <c r="H1052" s="35" t="str">
        <f>IFERROR(VLOOKUP(B1052,Listor!$H$6:$I$24,2,FALSE),"")</f>
        <v/>
      </c>
      <c r="I1052" s="35" t="str">
        <f t="shared" si="19"/>
        <v/>
      </c>
      <c r="J1052" s="35" t="str">
        <f t="array" ref="J1052">IFERROR(INDEX(Listor!$M$6:$M$17,MATCH(Listor!J1052&amp;Fossila!E1052,Listor!$K$6:$K$17&amp;Listor!$L$6:$L$17,0)),"")</f>
        <v/>
      </c>
      <c r="K1052" s="69"/>
    </row>
    <row r="1053" spans="2:11" x14ac:dyDescent="0.25">
      <c r="B1053" s="68" t="s">
        <v>68</v>
      </c>
      <c r="C1053" s="80" t="str">
        <f>IFERROR(VLOOKUP(B1053,Listor!$A$6:$B$62,2,FALSE),"")</f>
        <v/>
      </c>
      <c r="D1053" s="80" t="str">
        <f>IFERROR(VLOOKUP(B1053,Listor!$A$6:$C$62,3,FALSE),"")</f>
        <v/>
      </c>
      <c r="E1053" s="64" t="s">
        <v>69</v>
      </c>
      <c r="F1053" s="65"/>
      <c r="G1053" s="35" t="str">
        <f>IFERROR(VLOOKUP(B1053,Listor!$A$6:$G$62,7,FALSE),"")</f>
        <v/>
      </c>
      <c r="H1053" s="35" t="str">
        <f>IFERROR(VLOOKUP(B1053,Listor!$H$6:$I$24,2,FALSE),"")</f>
        <v/>
      </c>
      <c r="I1053" s="35" t="str">
        <f t="shared" si="19"/>
        <v/>
      </c>
      <c r="J1053" s="35" t="str">
        <f t="array" ref="J1053">IFERROR(INDEX(Listor!$M$6:$M$17,MATCH(Listor!J1053&amp;Fossila!E1053,Listor!$K$6:$K$17&amp;Listor!$L$6:$L$17,0)),"")</f>
        <v/>
      </c>
      <c r="K1053" s="69"/>
    </row>
    <row r="1054" spans="2:11" x14ac:dyDescent="0.25">
      <c r="B1054" s="68" t="s">
        <v>68</v>
      </c>
      <c r="C1054" s="80" t="str">
        <f>IFERROR(VLOOKUP(B1054,Listor!$A$6:$B$62,2,FALSE),"")</f>
        <v/>
      </c>
      <c r="D1054" s="80" t="str">
        <f>IFERROR(VLOOKUP(B1054,Listor!$A$6:$C$62,3,FALSE),"")</f>
        <v/>
      </c>
      <c r="E1054" s="64" t="s">
        <v>69</v>
      </c>
      <c r="F1054" s="65"/>
      <c r="G1054" s="35" t="str">
        <f>IFERROR(VLOOKUP(B1054,Listor!$A$6:$G$62,7,FALSE),"")</f>
        <v/>
      </c>
      <c r="H1054" s="35" t="str">
        <f>IFERROR(VLOOKUP(B1054,Listor!$H$6:$I$24,2,FALSE),"")</f>
        <v/>
      </c>
      <c r="I1054" s="35" t="str">
        <f t="shared" si="19"/>
        <v/>
      </c>
      <c r="J1054" s="35" t="str">
        <f t="array" ref="J1054">IFERROR(INDEX(Listor!$M$6:$M$17,MATCH(Listor!J1054&amp;Fossila!E1054,Listor!$K$6:$K$17&amp;Listor!$L$6:$L$17,0)),"")</f>
        <v/>
      </c>
      <c r="K1054" s="69"/>
    </row>
    <row r="1055" spans="2:11" x14ac:dyDescent="0.25">
      <c r="B1055" s="68" t="s">
        <v>68</v>
      </c>
      <c r="C1055" s="80" t="str">
        <f>IFERROR(VLOOKUP(B1055,Listor!$A$6:$B$62,2,FALSE),"")</f>
        <v/>
      </c>
      <c r="D1055" s="80" t="str">
        <f>IFERROR(VLOOKUP(B1055,Listor!$A$6:$C$62,3,FALSE),"")</f>
        <v/>
      </c>
      <c r="E1055" s="64" t="s">
        <v>69</v>
      </c>
      <c r="F1055" s="65"/>
      <c r="G1055" s="35" t="str">
        <f>IFERROR(VLOOKUP(B1055,Listor!$A$6:$G$62,7,FALSE),"")</f>
        <v/>
      </c>
      <c r="H1055" s="35" t="str">
        <f>IFERROR(VLOOKUP(B1055,Listor!$H$6:$I$24,2,FALSE),"")</f>
        <v/>
      </c>
      <c r="I1055" s="35" t="str">
        <f t="shared" si="19"/>
        <v/>
      </c>
      <c r="J1055" s="35" t="str">
        <f t="array" ref="J1055">IFERROR(INDEX(Listor!$M$6:$M$17,MATCH(Listor!J1055&amp;Fossila!E1055,Listor!$K$6:$K$17&amp;Listor!$L$6:$L$17,0)),"")</f>
        <v/>
      </c>
      <c r="K1055" s="69"/>
    </row>
    <row r="1056" spans="2:11" x14ac:dyDescent="0.25">
      <c r="B1056" s="68" t="s">
        <v>68</v>
      </c>
      <c r="C1056" s="80" t="str">
        <f>IFERROR(VLOOKUP(B1056,Listor!$A$6:$B$62,2,FALSE),"")</f>
        <v/>
      </c>
      <c r="D1056" s="80" t="str">
        <f>IFERROR(VLOOKUP(B1056,Listor!$A$6:$C$62,3,FALSE),"")</f>
        <v/>
      </c>
      <c r="E1056" s="64" t="s">
        <v>69</v>
      </c>
      <c r="F1056" s="65"/>
      <c r="G1056" s="35" t="str">
        <f>IFERROR(VLOOKUP(B1056,Listor!$A$6:$G$62,7,FALSE),"")</f>
        <v/>
      </c>
      <c r="H1056" s="35" t="str">
        <f>IFERROR(VLOOKUP(B1056,Listor!$H$6:$I$24,2,FALSE),"")</f>
        <v/>
      </c>
      <c r="I1056" s="35" t="str">
        <f t="shared" si="19"/>
        <v/>
      </c>
      <c r="J1056" s="35" t="str">
        <f t="array" ref="J1056">IFERROR(INDEX(Listor!$M$6:$M$17,MATCH(Listor!J1056&amp;Fossila!E1056,Listor!$K$6:$K$17&amp;Listor!$L$6:$L$17,0)),"")</f>
        <v/>
      </c>
      <c r="K1056" s="69"/>
    </row>
    <row r="1057" spans="2:11" x14ac:dyDescent="0.25">
      <c r="B1057" s="68" t="s">
        <v>68</v>
      </c>
      <c r="C1057" s="80" t="str">
        <f>IFERROR(VLOOKUP(B1057,Listor!$A$6:$B$62,2,FALSE),"")</f>
        <v/>
      </c>
      <c r="D1057" s="80" t="str">
        <f>IFERROR(VLOOKUP(B1057,Listor!$A$6:$C$62,3,FALSE),"")</f>
        <v/>
      </c>
      <c r="E1057" s="64" t="s">
        <v>69</v>
      </c>
      <c r="F1057" s="65"/>
      <c r="G1057" s="35" t="str">
        <f>IFERROR(VLOOKUP(B1057,Listor!$A$6:$G$62,7,FALSE),"")</f>
        <v/>
      </c>
      <c r="H1057" s="35" t="str">
        <f>IFERROR(VLOOKUP(B1057,Listor!$H$6:$I$24,2,FALSE),"")</f>
        <v/>
      </c>
      <c r="I1057" s="35" t="str">
        <f t="shared" si="19"/>
        <v/>
      </c>
      <c r="J1057" s="35" t="str">
        <f t="array" ref="J1057">IFERROR(INDEX(Listor!$M$6:$M$17,MATCH(Listor!J1057&amp;Fossila!E1057,Listor!$K$6:$K$17&amp;Listor!$L$6:$L$17,0)),"")</f>
        <v/>
      </c>
      <c r="K1057" s="69"/>
    </row>
    <row r="1058" spans="2:11" x14ac:dyDescent="0.25">
      <c r="B1058" s="68" t="s">
        <v>68</v>
      </c>
      <c r="C1058" s="80" t="str">
        <f>IFERROR(VLOOKUP(B1058,Listor!$A$6:$B$62,2,FALSE),"")</f>
        <v/>
      </c>
      <c r="D1058" s="80" t="str">
        <f>IFERROR(VLOOKUP(B1058,Listor!$A$6:$C$62,3,FALSE),"")</f>
        <v/>
      </c>
      <c r="E1058" s="64" t="s">
        <v>69</v>
      </c>
      <c r="F1058" s="65"/>
      <c r="G1058" s="35" t="str">
        <f>IFERROR(VLOOKUP(B1058,Listor!$A$6:$G$62,7,FALSE),"")</f>
        <v/>
      </c>
      <c r="H1058" s="35" t="str">
        <f>IFERROR(VLOOKUP(B1058,Listor!$H$6:$I$24,2,FALSE),"")</f>
        <v/>
      </c>
      <c r="I1058" s="35" t="str">
        <f t="shared" si="19"/>
        <v/>
      </c>
      <c r="J1058" s="35" t="str">
        <f t="array" ref="J1058">IFERROR(INDEX(Listor!$M$6:$M$17,MATCH(Listor!J1058&amp;Fossila!E1058,Listor!$K$6:$K$17&amp;Listor!$L$6:$L$17,0)),"")</f>
        <v/>
      </c>
      <c r="K1058" s="69"/>
    </row>
    <row r="1059" spans="2:11" x14ac:dyDescent="0.25">
      <c r="B1059" s="68" t="s">
        <v>68</v>
      </c>
      <c r="C1059" s="80" t="str">
        <f>IFERROR(VLOOKUP(B1059,Listor!$A$6:$B$62,2,FALSE),"")</f>
        <v/>
      </c>
      <c r="D1059" s="80" t="str">
        <f>IFERROR(VLOOKUP(B1059,Listor!$A$6:$C$62,3,FALSE),"")</f>
        <v/>
      </c>
      <c r="E1059" s="64" t="s">
        <v>69</v>
      </c>
      <c r="F1059" s="65"/>
      <c r="G1059" s="35" t="str">
        <f>IFERROR(VLOOKUP(B1059,Listor!$A$6:$G$62,7,FALSE),"")</f>
        <v/>
      </c>
      <c r="H1059" s="35" t="str">
        <f>IFERROR(VLOOKUP(B1059,Listor!$H$6:$I$24,2,FALSE),"")</f>
        <v/>
      </c>
      <c r="I1059" s="35" t="str">
        <f t="shared" si="19"/>
        <v/>
      </c>
      <c r="J1059" s="35" t="str">
        <f t="array" ref="J1059">IFERROR(INDEX(Listor!$M$6:$M$17,MATCH(Listor!J1059&amp;Fossila!E1059,Listor!$K$6:$K$17&amp;Listor!$L$6:$L$17,0)),"")</f>
        <v/>
      </c>
      <c r="K1059" s="69"/>
    </row>
    <row r="1060" spans="2:11" x14ac:dyDescent="0.25">
      <c r="B1060" s="68" t="s">
        <v>68</v>
      </c>
      <c r="C1060" s="80" t="str">
        <f>IFERROR(VLOOKUP(B1060,Listor!$A$6:$B$62,2,FALSE),"")</f>
        <v/>
      </c>
      <c r="D1060" s="80" t="str">
        <f>IFERROR(VLOOKUP(B1060,Listor!$A$6:$C$62,3,FALSE),"")</f>
        <v/>
      </c>
      <c r="E1060" s="64" t="s">
        <v>69</v>
      </c>
      <c r="F1060" s="65"/>
      <c r="G1060" s="35" t="str">
        <f>IFERROR(VLOOKUP(B1060,Listor!$A$6:$G$62,7,FALSE),"")</f>
        <v/>
      </c>
      <c r="H1060" s="35" t="str">
        <f>IFERROR(VLOOKUP(B1060,Listor!$H$6:$I$24,2,FALSE),"")</f>
        <v/>
      </c>
      <c r="I1060" s="35" t="str">
        <f t="shared" si="19"/>
        <v/>
      </c>
      <c r="J1060" s="35" t="str">
        <f t="array" ref="J1060">IFERROR(INDEX(Listor!$M$6:$M$17,MATCH(Listor!J1060&amp;Fossila!E1060,Listor!$K$6:$K$17&amp;Listor!$L$6:$L$17,0)),"")</f>
        <v/>
      </c>
      <c r="K1060" s="69"/>
    </row>
    <row r="1061" spans="2:11" x14ac:dyDescent="0.25">
      <c r="B1061" s="68" t="s">
        <v>68</v>
      </c>
      <c r="C1061" s="80" t="str">
        <f>IFERROR(VLOOKUP(B1061,Listor!$A$6:$B$62,2,FALSE),"")</f>
        <v/>
      </c>
      <c r="D1061" s="80" t="str">
        <f>IFERROR(VLOOKUP(B1061,Listor!$A$6:$C$62,3,FALSE),"")</f>
        <v/>
      </c>
      <c r="E1061" s="64" t="s">
        <v>69</v>
      </c>
      <c r="F1061" s="65"/>
      <c r="G1061" s="35" t="str">
        <f>IFERROR(VLOOKUP(B1061,Listor!$A$6:$G$62,7,FALSE),"")</f>
        <v/>
      </c>
      <c r="H1061" s="35" t="str">
        <f>IFERROR(VLOOKUP(B1061,Listor!$H$6:$I$24,2,FALSE),"")</f>
        <v/>
      </c>
      <c r="I1061" s="35" t="str">
        <f t="shared" si="19"/>
        <v/>
      </c>
      <c r="J1061" s="35" t="str">
        <f t="array" ref="J1061">IFERROR(INDEX(Listor!$M$6:$M$17,MATCH(Listor!J1061&amp;Fossila!E1061,Listor!$K$6:$K$17&amp;Listor!$L$6:$L$17,0)),"")</f>
        <v/>
      </c>
      <c r="K1061" s="69"/>
    </row>
    <row r="1062" spans="2:11" x14ac:dyDescent="0.25">
      <c r="B1062" s="68" t="s">
        <v>68</v>
      </c>
      <c r="C1062" s="80" t="str">
        <f>IFERROR(VLOOKUP(B1062,Listor!$A$6:$B$62,2,FALSE),"")</f>
        <v/>
      </c>
      <c r="D1062" s="80" t="str">
        <f>IFERROR(VLOOKUP(B1062,Listor!$A$6:$C$62,3,FALSE),"")</f>
        <v/>
      </c>
      <c r="E1062" s="64" t="s">
        <v>69</v>
      </c>
      <c r="F1062" s="65"/>
      <c r="G1062" s="35" t="str">
        <f>IFERROR(VLOOKUP(B1062,Listor!$A$6:$G$62,7,FALSE),"")</f>
        <v/>
      </c>
      <c r="H1062" s="35" t="str">
        <f>IFERROR(VLOOKUP(B1062,Listor!$H$6:$I$24,2,FALSE),"")</f>
        <v/>
      </c>
      <c r="I1062" s="35" t="str">
        <f t="shared" si="19"/>
        <v/>
      </c>
      <c r="J1062" s="35" t="str">
        <f t="array" ref="J1062">IFERROR(INDEX(Listor!$M$6:$M$17,MATCH(Listor!J1062&amp;Fossila!E1062,Listor!$K$6:$K$17&amp;Listor!$L$6:$L$17,0)),"")</f>
        <v/>
      </c>
      <c r="K1062" s="69"/>
    </row>
    <row r="1063" spans="2:11" x14ac:dyDescent="0.25">
      <c r="B1063" s="68" t="s">
        <v>68</v>
      </c>
      <c r="C1063" s="80" t="str">
        <f>IFERROR(VLOOKUP(B1063,Listor!$A$6:$B$62,2,FALSE),"")</f>
        <v/>
      </c>
      <c r="D1063" s="80" t="str">
        <f>IFERROR(VLOOKUP(B1063,Listor!$A$6:$C$62,3,FALSE),"")</f>
        <v/>
      </c>
      <c r="E1063" s="64" t="s">
        <v>69</v>
      </c>
      <c r="F1063" s="65"/>
      <c r="G1063" s="35" t="str">
        <f>IFERROR(VLOOKUP(B1063,Listor!$A$6:$G$62,7,FALSE),"")</f>
        <v/>
      </c>
      <c r="H1063" s="35" t="str">
        <f>IFERROR(VLOOKUP(B1063,Listor!$H$6:$I$24,2,FALSE),"")</f>
        <v/>
      </c>
      <c r="I1063" s="35" t="str">
        <f t="shared" si="19"/>
        <v/>
      </c>
      <c r="J1063" s="35" t="str">
        <f t="array" ref="J1063">IFERROR(INDEX(Listor!$M$6:$M$17,MATCH(Listor!J1063&amp;Fossila!E1063,Listor!$K$6:$K$17&amp;Listor!$L$6:$L$17,0)),"")</f>
        <v/>
      </c>
      <c r="K1063" s="69"/>
    </row>
    <row r="1064" spans="2:11" x14ac:dyDescent="0.25">
      <c r="B1064" s="68" t="s">
        <v>68</v>
      </c>
      <c r="C1064" s="80" t="str">
        <f>IFERROR(VLOOKUP(B1064,Listor!$A$6:$B$62,2,FALSE),"")</f>
        <v/>
      </c>
      <c r="D1064" s="80" t="str">
        <f>IFERROR(VLOOKUP(B1064,Listor!$A$6:$C$62,3,FALSE),"")</f>
        <v/>
      </c>
      <c r="E1064" s="64" t="s">
        <v>69</v>
      </c>
      <c r="F1064" s="65"/>
      <c r="G1064" s="35" t="str">
        <f>IFERROR(VLOOKUP(B1064,Listor!$A$6:$G$62,7,FALSE),"")</f>
        <v/>
      </c>
      <c r="H1064" s="35" t="str">
        <f>IFERROR(VLOOKUP(B1064,Listor!$H$6:$I$24,2,FALSE),"")</f>
        <v/>
      </c>
      <c r="I1064" s="35" t="str">
        <f t="shared" si="19"/>
        <v/>
      </c>
      <c r="J1064" s="35" t="str">
        <f t="array" ref="J1064">IFERROR(INDEX(Listor!$M$6:$M$17,MATCH(Listor!J1064&amp;Fossila!E1064,Listor!$K$6:$K$17&amp;Listor!$L$6:$L$17,0)),"")</f>
        <v/>
      </c>
      <c r="K1064" s="69"/>
    </row>
    <row r="1065" spans="2:11" x14ac:dyDescent="0.25">
      <c r="B1065" s="68" t="s">
        <v>68</v>
      </c>
      <c r="C1065" s="80" t="str">
        <f>IFERROR(VLOOKUP(B1065,Listor!$A$6:$B$62,2,FALSE),"")</f>
        <v/>
      </c>
      <c r="D1065" s="80" t="str">
        <f>IFERROR(VLOOKUP(B1065,Listor!$A$6:$C$62,3,FALSE),"")</f>
        <v/>
      </c>
      <c r="E1065" s="64" t="s">
        <v>69</v>
      </c>
      <c r="F1065" s="65"/>
      <c r="G1065" s="35" t="str">
        <f>IFERROR(VLOOKUP(B1065,Listor!$A$6:$G$62,7,FALSE),"")</f>
        <v/>
      </c>
      <c r="H1065" s="35" t="str">
        <f>IFERROR(VLOOKUP(B1065,Listor!$H$6:$I$24,2,FALSE),"")</f>
        <v/>
      </c>
      <c r="I1065" s="35" t="str">
        <f t="shared" si="19"/>
        <v/>
      </c>
      <c r="J1065" s="35" t="str">
        <f t="array" ref="J1065">IFERROR(INDEX(Listor!$M$6:$M$17,MATCH(Listor!J1065&amp;Fossila!E1065,Listor!$K$6:$K$17&amp;Listor!$L$6:$L$17,0)),"")</f>
        <v/>
      </c>
      <c r="K1065" s="69"/>
    </row>
    <row r="1066" spans="2:11" x14ac:dyDescent="0.25">
      <c r="B1066" s="68" t="s">
        <v>68</v>
      </c>
      <c r="C1066" s="80" t="str">
        <f>IFERROR(VLOOKUP(B1066,Listor!$A$6:$B$62,2,FALSE),"")</f>
        <v/>
      </c>
      <c r="D1066" s="80" t="str">
        <f>IFERROR(VLOOKUP(B1066,Listor!$A$6:$C$62,3,FALSE),"")</f>
        <v/>
      </c>
      <c r="E1066" s="64" t="s">
        <v>69</v>
      </c>
      <c r="F1066" s="65"/>
      <c r="G1066" s="35" t="str">
        <f>IFERROR(VLOOKUP(B1066,Listor!$A$6:$G$62,7,FALSE),"")</f>
        <v/>
      </c>
      <c r="H1066" s="35" t="str">
        <f>IFERROR(VLOOKUP(B1066,Listor!$H$6:$I$24,2,FALSE),"")</f>
        <v/>
      </c>
      <c r="I1066" s="35" t="str">
        <f t="shared" si="19"/>
        <v/>
      </c>
      <c r="J1066" s="35" t="str">
        <f t="array" ref="J1066">IFERROR(INDEX(Listor!$M$6:$M$17,MATCH(Listor!J1066&amp;Fossila!E1066,Listor!$K$6:$K$17&amp;Listor!$L$6:$L$17,0)),"")</f>
        <v/>
      </c>
      <c r="K1066" s="69"/>
    </row>
    <row r="1067" spans="2:11" x14ac:dyDescent="0.25">
      <c r="B1067" s="68" t="s">
        <v>68</v>
      </c>
      <c r="C1067" s="80" t="str">
        <f>IFERROR(VLOOKUP(B1067,Listor!$A$6:$B$62,2,FALSE),"")</f>
        <v/>
      </c>
      <c r="D1067" s="80" t="str">
        <f>IFERROR(VLOOKUP(B1067,Listor!$A$6:$C$62,3,FALSE),"")</f>
        <v/>
      </c>
      <c r="E1067" s="64" t="s">
        <v>69</v>
      </c>
      <c r="F1067" s="65"/>
      <c r="G1067" s="35" t="str">
        <f>IFERROR(VLOOKUP(B1067,Listor!$A$6:$G$62,7,FALSE),"")</f>
        <v/>
      </c>
      <c r="H1067" s="35" t="str">
        <f>IFERROR(VLOOKUP(B1067,Listor!$H$6:$I$24,2,FALSE),"")</f>
        <v/>
      </c>
      <c r="I1067" s="35" t="str">
        <f t="shared" si="19"/>
        <v/>
      </c>
      <c r="J1067" s="35" t="str">
        <f t="array" ref="J1067">IFERROR(INDEX(Listor!$M$6:$M$17,MATCH(Listor!J1067&amp;Fossila!E1067,Listor!$K$6:$K$17&amp;Listor!$L$6:$L$17,0)),"")</f>
        <v/>
      </c>
      <c r="K1067" s="69"/>
    </row>
    <row r="1068" spans="2:11" x14ac:dyDescent="0.25">
      <c r="B1068" s="68" t="s">
        <v>68</v>
      </c>
      <c r="C1068" s="80" t="str">
        <f>IFERROR(VLOOKUP(B1068,Listor!$A$6:$B$62,2,FALSE),"")</f>
        <v/>
      </c>
      <c r="D1068" s="80" t="str">
        <f>IFERROR(VLOOKUP(B1068,Listor!$A$6:$C$62,3,FALSE),"")</f>
        <v/>
      </c>
      <c r="E1068" s="64" t="s">
        <v>69</v>
      </c>
      <c r="F1068" s="65"/>
      <c r="G1068" s="35" t="str">
        <f>IFERROR(VLOOKUP(B1068,Listor!$A$6:$G$62,7,FALSE),"")</f>
        <v/>
      </c>
      <c r="H1068" s="35" t="str">
        <f>IFERROR(VLOOKUP(B1068,Listor!$H$6:$I$24,2,FALSE),"")</f>
        <v/>
      </c>
      <c r="I1068" s="35" t="str">
        <f t="shared" si="19"/>
        <v/>
      </c>
      <c r="J1068" s="35" t="str">
        <f t="array" ref="J1068">IFERROR(INDEX(Listor!$M$6:$M$17,MATCH(Listor!J1068&amp;Fossila!E1068,Listor!$K$6:$K$17&amp;Listor!$L$6:$L$17,0)),"")</f>
        <v/>
      </c>
      <c r="K1068" s="69"/>
    </row>
    <row r="1069" spans="2:11" x14ac:dyDescent="0.25">
      <c r="B1069" s="68" t="s">
        <v>68</v>
      </c>
      <c r="C1069" s="80" t="str">
        <f>IFERROR(VLOOKUP(B1069,Listor!$A$6:$B$62,2,FALSE),"")</f>
        <v/>
      </c>
      <c r="D1069" s="80" t="str">
        <f>IFERROR(VLOOKUP(B1069,Listor!$A$6:$C$62,3,FALSE),"")</f>
        <v/>
      </c>
      <c r="E1069" s="64" t="s">
        <v>69</v>
      </c>
      <c r="F1069" s="65"/>
      <c r="G1069" s="35" t="str">
        <f>IFERROR(VLOOKUP(B1069,Listor!$A$6:$G$62,7,FALSE),"")</f>
        <v/>
      </c>
      <c r="H1069" s="35" t="str">
        <f>IFERROR(VLOOKUP(B1069,Listor!$H$6:$I$24,2,FALSE),"")</f>
        <v/>
      </c>
      <c r="I1069" s="35" t="str">
        <f t="shared" si="19"/>
        <v/>
      </c>
      <c r="J1069" s="35" t="str">
        <f t="array" ref="J1069">IFERROR(INDEX(Listor!$M$6:$M$17,MATCH(Listor!J1069&amp;Fossila!E1069,Listor!$K$6:$K$17&amp;Listor!$L$6:$L$17,0)),"")</f>
        <v/>
      </c>
      <c r="K1069" s="69"/>
    </row>
    <row r="1070" spans="2:11" x14ac:dyDescent="0.25">
      <c r="B1070" s="68" t="s">
        <v>68</v>
      </c>
      <c r="C1070" s="80" t="str">
        <f>IFERROR(VLOOKUP(B1070,Listor!$A$6:$B$62,2,FALSE),"")</f>
        <v/>
      </c>
      <c r="D1070" s="80" t="str">
        <f>IFERROR(VLOOKUP(B1070,Listor!$A$6:$C$62,3,FALSE),"")</f>
        <v/>
      </c>
      <c r="E1070" s="64" t="s">
        <v>69</v>
      </c>
      <c r="F1070" s="65"/>
      <c r="G1070" s="35" t="str">
        <f>IFERROR(VLOOKUP(B1070,Listor!$A$6:$G$62,7,FALSE),"")</f>
        <v/>
      </c>
      <c r="H1070" s="35" t="str">
        <f>IFERROR(VLOOKUP(B1070,Listor!$H$6:$I$24,2,FALSE),"")</f>
        <v/>
      </c>
      <c r="I1070" s="35" t="str">
        <f t="shared" si="19"/>
        <v/>
      </c>
      <c r="J1070" s="35" t="str">
        <f t="array" ref="J1070">IFERROR(INDEX(Listor!$M$6:$M$17,MATCH(Listor!J1070&amp;Fossila!E1070,Listor!$K$6:$K$17&amp;Listor!$L$6:$L$17,0)),"")</f>
        <v/>
      </c>
      <c r="K1070" s="69"/>
    </row>
    <row r="1071" spans="2:11" x14ac:dyDescent="0.25">
      <c r="B1071" s="68" t="s">
        <v>68</v>
      </c>
      <c r="C1071" s="80" t="str">
        <f>IFERROR(VLOOKUP(B1071,Listor!$A$6:$B$62,2,FALSE),"")</f>
        <v/>
      </c>
      <c r="D1071" s="80" t="str">
        <f>IFERROR(VLOOKUP(B1071,Listor!$A$6:$C$62,3,FALSE),"")</f>
        <v/>
      </c>
      <c r="E1071" s="64" t="s">
        <v>69</v>
      </c>
      <c r="F1071" s="65"/>
      <c r="G1071" s="35" t="str">
        <f>IFERROR(VLOOKUP(B1071,Listor!$A$6:$G$62,7,FALSE),"")</f>
        <v/>
      </c>
      <c r="H1071" s="35" t="str">
        <f>IFERROR(VLOOKUP(B1071,Listor!$H$6:$I$24,2,FALSE),"")</f>
        <v/>
      </c>
      <c r="I1071" s="35" t="str">
        <f t="shared" si="19"/>
        <v/>
      </c>
      <c r="J1071" s="35" t="str">
        <f t="array" ref="J1071">IFERROR(INDEX(Listor!$M$6:$M$17,MATCH(Listor!J1071&amp;Fossila!E1071,Listor!$K$6:$K$17&amp;Listor!$L$6:$L$17,0)),"")</f>
        <v/>
      </c>
      <c r="K1071" s="69"/>
    </row>
    <row r="1072" spans="2:11" x14ac:dyDescent="0.25">
      <c r="B1072" s="68" t="s">
        <v>68</v>
      </c>
      <c r="C1072" s="80" t="str">
        <f>IFERROR(VLOOKUP(B1072,Listor!$A$6:$B$62,2,FALSE),"")</f>
        <v/>
      </c>
      <c r="D1072" s="80" t="str">
        <f>IFERROR(VLOOKUP(B1072,Listor!$A$6:$C$62,3,FALSE),"")</f>
        <v/>
      </c>
      <c r="E1072" s="64" t="s">
        <v>69</v>
      </c>
      <c r="F1072" s="65"/>
      <c r="G1072" s="35" t="str">
        <f>IFERROR(VLOOKUP(B1072,Listor!$A$6:$G$62,7,FALSE),"")</f>
        <v/>
      </c>
      <c r="H1072" s="35" t="str">
        <f>IFERROR(VLOOKUP(B1072,Listor!$H$6:$I$24,2,FALSE),"")</f>
        <v/>
      </c>
      <c r="I1072" s="35" t="str">
        <f t="shared" si="19"/>
        <v/>
      </c>
      <c r="J1072" s="35" t="str">
        <f t="array" ref="J1072">IFERROR(INDEX(Listor!$M$6:$M$17,MATCH(Listor!J1072&amp;Fossila!E1072,Listor!$K$6:$K$17&amp;Listor!$L$6:$L$17,0)),"")</f>
        <v/>
      </c>
      <c r="K1072" s="69"/>
    </row>
    <row r="1073" spans="2:11" x14ac:dyDescent="0.25">
      <c r="B1073" s="68" t="s">
        <v>68</v>
      </c>
      <c r="C1073" s="80" t="str">
        <f>IFERROR(VLOOKUP(B1073,Listor!$A$6:$B$62,2,FALSE),"")</f>
        <v/>
      </c>
      <c r="D1073" s="80" t="str">
        <f>IFERROR(VLOOKUP(B1073,Listor!$A$6:$C$62,3,FALSE),"")</f>
        <v/>
      </c>
      <c r="E1073" s="64" t="s">
        <v>69</v>
      </c>
      <c r="F1073" s="65"/>
      <c r="G1073" s="35" t="str">
        <f>IFERROR(VLOOKUP(B1073,Listor!$A$6:$G$62,7,FALSE),"")</f>
        <v/>
      </c>
      <c r="H1073" s="35" t="str">
        <f>IFERROR(VLOOKUP(B1073,Listor!$H$6:$I$24,2,FALSE),"")</f>
        <v/>
      </c>
      <c r="I1073" s="35" t="str">
        <f t="shared" si="19"/>
        <v/>
      </c>
      <c r="J1073" s="35" t="str">
        <f t="array" ref="J1073">IFERROR(INDEX(Listor!$M$6:$M$17,MATCH(Listor!J1073&amp;Fossila!E1073,Listor!$K$6:$K$17&amp;Listor!$L$6:$L$17,0)),"")</f>
        <v/>
      </c>
      <c r="K1073" s="69"/>
    </row>
    <row r="1074" spans="2:11" x14ac:dyDescent="0.25">
      <c r="B1074" s="68" t="s">
        <v>68</v>
      </c>
      <c r="C1074" s="80" t="str">
        <f>IFERROR(VLOOKUP(B1074,Listor!$A$6:$B$62,2,FALSE),"")</f>
        <v/>
      </c>
      <c r="D1074" s="80" t="str">
        <f>IFERROR(VLOOKUP(B1074,Listor!$A$6:$C$62,3,FALSE),"")</f>
        <v/>
      </c>
      <c r="E1074" s="64" t="s">
        <v>69</v>
      </c>
      <c r="F1074" s="65"/>
      <c r="G1074" s="35" t="str">
        <f>IFERROR(VLOOKUP(B1074,Listor!$A$6:$G$62,7,FALSE),"")</f>
        <v/>
      </c>
      <c r="H1074" s="35" t="str">
        <f>IFERROR(VLOOKUP(B1074,Listor!$H$6:$I$24,2,FALSE),"")</f>
        <v/>
      </c>
      <c r="I1074" s="35" t="str">
        <f t="shared" si="19"/>
        <v/>
      </c>
      <c r="J1074" s="35" t="str">
        <f t="array" ref="J1074">IFERROR(INDEX(Listor!$M$6:$M$17,MATCH(Listor!J1074&amp;Fossila!E1074,Listor!$K$6:$K$17&amp;Listor!$L$6:$L$17,0)),"")</f>
        <v/>
      </c>
      <c r="K1074" s="69"/>
    </row>
    <row r="1075" spans="2:11" x14ac:dyDescent="0.25">
      <c r="B1075" s="68" t="s">
        <v>68</v>
      </c>
      <c r="C1075" s="80" t="str">
        <f>IFERROR(VLOOKUP(B1075,Listor!$A$6:$B$62,2,FALSE),"")</f>
        <v/>
      </c>
      <c r="D1075" s="80" t="str">
        <f>IFERROR(VLOOKUP(B1075,Listor!$A$6:$C$62,3,FALSE),"")</f>
        <v/>
      </c>
      <c r="E1075" s="64" t="s">
        <v>69</v>
      </c>
      <c r="F1075" s="65"/>
      <c r="G1075" s="35" t="str">
        <f>IFERROR(VLOOKUP(B1075,Listor!$A$6:$G$62,7,FALSE),"")</f>
        <v/>
      </c>
      <c r="H1075" s="35" t="str">
        <f>IFERROR(VLOOKUP(B1075,Listor!$H$6:$I$24,2,FALSE),"")</f>
        <v/>
      </c>
      <c r="I1075" s="35" t="str">
        <f t="shared" si="19"/>
        <v/>
      </c>
      <c r="J1075" s="35" t="str">
        <f t="array" ref="J1075">IFERROR(INDEX(Listor!$M$6:$M$17,MATCH(Listor!J1075&amp;Fossila!E1075,Listor!$K$6:$K$17&amp;Listor!$L$6:$L$17,0)),"")</f>
        <v/>
      </c>
      <c r="K1075" s="69"/>
    </row>
    <row r="1076" spans="2:11" x14ac:dyDescent="0.25">
      <c r="B1076" s="68" t="s">
        <v>68</v>
      </c>
      <c r="C1076" s="80" t="str">
        <f>IFERROR(VLOOKUP(B1076,Listor!$A$6:$B$62,2,FALSE),"")</f>
        <v/>
      </c>
      <c r="D1076" s="80" t="str">
        <f>IFERROR(VLOOKUP(B1076,Listor!$A$6:$C$62,3,FALSE),"")</f>
        <v/>
      </c>
      <c r="E1076" s="64" t="s">
        <v>69</v>
      </c>
      <c r="F1076" s="65"/>
      <c r="G1076" s="35" t="str">
        <f>IFERROR(VLOOKUP(B1076,Listor!$A$6:$G$62,7,FALSE),"")</f>
        <v/>
      </c>
      <c r="H1076" s="35" t="str">
        <f>IFERROR(VLOOKUP(B1076,Listor!$H$6:$I$24,2,FALSE),"")</f>
        <v/>
      </c>
      <c r="I1076" s="35" t="str">
        <f t="shared" si="19"/>
        <v/>
      </c>
      <c r="J1076" s="35" t="str">
        <f t="array" ref="J1076">IFERROR(INDEX(Listor!$M$6:$M$17,MATCH(Listor!J1076&amp;Fossila!E1076,Listor!$K$6:$K$17&amp;Listor!$L$6:$L$17,0)),"")</f>
        <v/>
      </c>
      <c r="K1076" s="69"/>
    </row>
    <row r="1077" spans="2:11" x14ac:dyDescent="0.25">
      <c r="B1077" s="68" t="s">
        <v>68</v>
      </c>
      <c r="C1077" s="80" t="str">
        <f>IFERROR(VLOOKUP(B1077,Listor!$A$6:$B$62,2,FALSE),"")</f>
        <v/>
      </c>
      <c r="D1077" s="80" t="str">
        <f>IFERROR(VLOOKUP(B1077,Listor!$A$6:$C$62,3,FALSE),"")</f>
        <v/>
      </c>
      <c r="E1077" s="64" t="s">
        <v>69</v>
      </c>
      <c r="F1077" s="65"/>
      <c r="G1077" s="35" t="str">
        <f>IFERROR(VLOOKUP(B1077,Listor!$A$6:$G$62,7,FALSE),"")</f>
        <v/>
      </c>
      <c r="H1077" s="35" t="str">
        <f>IFERROR(VLOOKUP(B1077,Listor!$H$6:$I$24,2,FALSE),"")</f>
        <v/>
      </c>
      <c r="I1077" s="35" t="str">
        <f t="shared" si="19"/>
        <v/>
      </c>
      <c r="J1077" s="35" t="str">
        <f t="array" ref="J1077">IFERROR(INDEX(Listor!$M$6:$M$17,MATCH(Listor!J1077&amp;Fossila!E1077,Listor!$K$6:$K$17&amp;Listor!$L$6:$L$17,0)),"")</f>
        <v/>
      </c>
      <c r="K1077" s="69"/>
    </row>
    <row r="1078" spans="2:11" x14ac:dyDescent="0.25">
      <c r="B1078" s="68" t="s">
        <v>68</v>
      </c>
      <c r="C1078" s="80" t="str">
        <f>IFERROR(VLOOKUP(B1078,Listor!$A$6:$B$62,2,FALSE),"")</f>
        <v/>
      </c>
      <c r="D1078" s="80" t="str">
        <f>IFERROR(VLOOKUP(B1078,Listor!$A$6:$C$62,3,FALSE),"")</f>
        <v/>
      </c>
      <c r="E1078" s="64" t="s">
        <v>69</v>
      </c>
      <c r="F1078" s="65"/>
      <c r="G1078" s="35" t="str">
        <f>IFERROR(VLOOKUP(B1078,Listor!$A$6:$G$62,7,FALSE),"")</f>
        <v/>
      </c>
      <c r="H1078" s="35" t="str">
        <f>IFERROR(VLOOKUP(B1078,Listor!$H$6:$I$24,2,FALSE),"")</f>
        <v/>
      </c>
      <c r="I1078" s="35" t="str">
        <f t="shared" si="19"/>
        <v/>
      </c>
      <c r="J1078" s="35" t="str">
        <f t="array" ref="J1078">IFERROR(INDEX(Listor!$M$6:$M$17,MATCH(Listor!J1078&amp;Fossila!E1078,Listor!$K$6:$K$17&amp;Listor!$L$6:$L$17,0)),"")</f>
        <v/>
      </c>
      <c r="K1078" s="69"/>
    </row>
    <row r="1079" spans="2:11" x14ac:dyDescent="0.25">
      <c r="B1079" s="68" t="s">
        <v>68</v>
      </c>
      <c r="C1079" s="80" t="str">
        <f>IFERROR(VLOOKUP(B1079,Listor!$A$6:$B$62,2,FALSE),"")</f>
        <v/>
      </c>
      <c r="D1079" s="80" t="str">
        <f>IFERROR(VLOOKUP(B1079,Listor!$A$6:$C$62,3,FALSE),"")</f>
        <v/>
      </c>
      <c r="E1079" s="64" t="s">
        <v>69</v>
      </c>
      <c r="F1079" s="65"/>
      <c r="G1079" s="35" t="str">
        <f>IFERROR(VLOOKUP(B1079,Listor!$A$6:$G$62,7,FALSE),"")</f>
        <v/>
      </c>
      <c r="H1079" s="35" t="str">
        <f>IFERROR(VLOOKUP(B1079,Listor!$H$6:$I$24,2,FALSE),"")</f>
        <v/>
      </c>
      <c r="I1079" s="35" t="str">
        <f t="shared" si="19"/>
        <v/>
      </c>
      <c r="J1079" s="35" t="str">
        <f t="array" ref="J1079">IFERROR(INDEX(Listor!$M$6:$M$17,MATCH(Listor!J1079&amp;Fossila!E1079,Listor!$K$6:$K$17&amp;Listor!$L$6:$L$17,0)),"")</f>
        <v/>
      </c>
      <c r="K1079" s="69"/>
    </row>
    <row r="1080" spans="2:11" x14ac:dyDescent="0.25">
      <c r="B1080" s="68" t="s">
        <v>68</v>
      </c>
      <c r="C1080" s="80" t="str">
        <f>IFERROR(VLOOKUP(B1080,Listor!$A$6:$B$62,2,FALSE),"")</f>
        <v/>
      </c>
      <c r="D1080" s="80" t="str">
        <f>IFERROR(VLOOKUP(B1080,Listor!$A$6:$C$62,3,FALSE),"")</f>
        <v/>
      </c>
      <c r="E1080" s="64" t="s">
        <v>69</v>
      </c>
      <c r="F1080" s="65"/>
      <c r="G1080" s="35" t="str">
        <f>IFERROR(VLOOKUP(B1080,Listor!$A$6:$G$62,7,FALSE),"")</f>
        <v/>
      </c>
      <c r="H1080" s="35" t="str">
        <f>IFERROR(VLOOKUP(B1080,Listor!$H$6:$I$24,2,FALSE),"")</f>
        <v/>
      </c>
      <c r="I1080" s="35" t="str">
        <f t="shared" si="19"/>
        <v/>
      </c>
      <c r="J1080" s="35" t="str">
        <f t="array" ref="J1080">IFERROR(INDEX(Listor!$M$6:$M$17,MATCH(Listor!J1080&amp;Fossila!E1080,Listor!$K$6:$K$17&amp;Listor!$L$6:$L$17,0)),"")</f>
        <v/>
      </c>
      <c r="K1080" s="69"/>
    </row>
    <row r="1081" spans="2:11" x14ac:dyDescent="0.25">
      <c r="B1081" s="68" t="s">
        <v>68</v>
      </c>
      <c r="C1081" s="80" t="str">
        <f>IFERROR(VLOOKUP(B1081,Listor!$A$6:$B$62,2,FALSE),"")</f>
        <v/>
      </c>
      <c r="D1081" s="80" t="str">
        <f>IFERROR(VLOOKUP(B1081,Listor!$A$6:$C$62,3,FALSE),"")</f>
        <v/>
      </c>
      <c r="E1081" s="64" t="s">
        <v>69</v>
      </c>
      <c r="F1081" s="65"/>
      <c r="G1081" s="35" t="str">
        <f>IFERROR(VLOOKUP(B1081,Listor!$A$6:$G$62,7,FALSE),"")</f>
        <v/>
      </c>
      <c r="H1081" s="35" t="str">
        <f>IFERROR(VLOOKUP(B1081,Listor!$H$6:$I$24,2,FALSE),"")</f>
        <v/>
      </c>
      <c r="I1081" s="35" t="str">
        <f t="shared" si="19"/>
        <v/>
      </c>
      <c r="J1081" s="35" t="str">
        <f t="array" ref="J1081">IFERROR(INDEX(Listor!$M$6:$M$17,MATCH(Listor!J1081&amp;Fossila!E1081,Listor!$K$6:$K$17&amp;Listor!$L$6:$L$17,0)),"")</f>
        <v/>
      </c>
      <c r="K1081" s="69"/>
    </row>
    <row r="1082" spans="2:11" x14ac:dyDescent="0.25">
      <c r="B1082" s="68" t="s">
        <v>68</v>
      </c>
      <c r="C1082" s="80" t="str">
        <f>IFERROR(VLOOKUP(B1082,Listor!$A$6:$B$62,2,FALSE),"")</f>
        <v/>
      </c>
      <c r="D1082" s="80" t="str">
        <f>IFERROR(VLOOKUP(B1082,Listor!$A$6:$C$62,3,FALSE),"")</f>
        <v/>
      </c>
      <c r="E1082" s="64" t="s">
        <v>69</v>
      </c>
      <c r="F1082" s="65"/>
      <c r="G1082" s="35" t="str">
        <f>IFERROR(VLOOKUP(B1082,Listor!$A$6:$G$62,7,FALSE),"")</f>
        <v/>
      </c>
      <c r="H1082" s="35" t="str">
        <f>IFERROR(VLOOKUP(B1082,Listor!$H$6:$I$24,2,FALSE),"")</f>
        <v/>
      </c>
      <c r="I1082" s="35" t="str">
        <f t="shared" si="19"/>
        <v/>
      </c>
      <c r="J1082" s="35" t="str">
        <f t="array" ref="J1082">IFERROR(INDEX(Listor!$M$6:$M$17,MATCH(Listor!J1082&amp;Fossila!E1082,Listor!$K$6:$K$17&amp;Listor!$L$6:$L$17,0)),"")</f>
        <v/>
      </c>
      <c r="K1082" s="69"/>
    </row>
    <row r="1083" spans="2:11" x14ac:dyDescent="0.25">
      <c r="B1083" s="68" t="s">
        <v>68</v>
      </c>
      <c r="C1083" s="80" t="str">
        <f>IFERROR(VLOOKUP(B1083,Listor!$A$6:$B$62,2,FALSE),"")</f>
        <v/>
      </c>
      <c r="D1083" s="80" t="str">
        <f>IFERROR(VLOOKUP(B1083,Listor!$A$6:$C$62,3,FALSE),"")</f>
        <v/>
      </c>
      <c r="E1083" s="64" t="s">
        <v>69</v>
      </c>
      <c r="F1083" s="65"/>
      <c r="G1083" s="35" t="str">
        <f>IFERROR(VLOOKUP(B1083,Listor!$A$6:$G$62,7,FALSE),"")</f>
        <v/>
      </c>
      <c r="H1083" s="35" t="str">
        <f>IFERROR(VLOOKUP(B1083,Listor!$H$6:$I$24,2,FALSE),"")</f>
        <v/>
      </c>
      <c r="I1083" s="35" t="str">
        <f t="shared" si="19"/>
        <v/>
      </c>
      <c r="J1083" s="35" t="str">
        <f t="array" ref="J1083">IFERROR(INDEX(Listor!$M$6:$M$17,MATCH(Listor!J1083&amp;Fossila!E1083,Listor!$K$6:$K$17&amp;Listor!$L$6:$L$17,0)),"")</f>
        <v/>
      </c>
      <c r="K1083" s="69"/>
    </row>
    <row r="1084" spans="2:11" x14ac:dyDescent="0.25">
      <c r="B1084" s="68" t="s">
        <v>68</v>
      </c>
      <c r="C1084" s="80" t="str">
        <f>IFERROR(VLOOKUP(B1084,Listor!$A$6:$B$62,2,FALSE),"")</f>
        <v/>
      </c>
      <c r="D1084" s="80" t="str">
        <f>IFERROR(VLOOKUP(B1084,Listor!$A$6:$C$62,3,FALSE),"")</f>
        <v/>
      </c>
      <c r="E1084" s="64" t="s">
        <v>69</v>
      </c>
      <c r="F1084" s="65"/>
      <c r="G1084" s="35" t="str">
        <f>IFERROR(VLOOKUP(B1084,Listor!$A$6:$G$62,7,FALSE),"")</f>
        <v/>
      </c>
      <c r="H1084" s="35" t="str">
        <f>IFERROR(VLOOKUP(B1084,Listor!$H$6:$I$24,2,FALSE),"")</f>
        <v/>
      </c>
      <c r="I1084" s="35" t="str">
        <f t="shared" si="19"/>
        <v/>
      </c>
      <c r="J1084" s="35" t="str">
        <f t="array" ref="J1084">IFERROR(INDEX(Listor!$M$6:$M$17,MATCH(Listor!J1084&amp;Fossila!E1084,Listor!$K$6:$K$17&amp;Listor!$L$6:$L$17,0)),"")</f>
        <v/>
      </c>
      <c r="K1084" s="69"/>
    </row>
    <row r="1085" spans="2:11" x14ac:dyDescent="0.25">
      <c r="B1085" s="68" t="s">
        <v>68</v>
      </c>
      <c r="C1085" s="80" t="str">
        <f>IFERROR(VLOOKUP(B1085,Listor!$A$6:$B$62,2,FALSE),"")</f>
        <v/>
      </c>
      <c r="D1085" s="80" t="str">
        <f>IFERROR(VLOOKUP(B1085,Listor!$A$6:$C$62,3,FALSE),"")</f>
        <v/>
      </c>
      <c r="E1085" s="64" t="s">
        <v>69</v>
      </c>
      <c r="F1085" s="65"/>
      <c r="G1085" s="35" t="str">
        <f>IFERROR(VLOOKUP(B1085,Listor!$A$6:$G$62,7,FALSE),"")</f>
        <v/>
      </c>
      <c r="H1085" s="35" t="str">
        <f>IFERROR(VLOOKUP(B1085,Listor!$H$6:$I$24,2,FALSE),"")</f>
        <v/>
      </c>
      <c r="I1085" s="35" t="str">
        <f t="shared" si="19"/>
        <v/>
      </c>
      <c r="J1085" s="35" t="str">
        <f t="array" ref="J1085">IFERROR(INDEX(Listor!$M$6:$M$17,MATCH(Listor!J1085&amp;Fossila!E1085,Listor!$K$6:$K$17&amp;Listor!$L$6:$L$17,0)),"")</f>
        <v/>
      </c>
      <c r="K1085" s="69"/>
    </row>
    <row r="1086" spans="2:11" x14ac:dyDescent="0.25">
      <c r="B1086" s="68" t="s">
        <v>68</v>
      </c>
      <c r="C1086" s="80" t="str">
        <f>IFERROR(VLOOKUP(B1086,Listor!$A$6:$B$62,2,FALSE),"")</f>
        <v/>
      </c>
      <c r="D1086" s="80" t="str">
        <f>IFERROR(VLOOKUP(B1086,Listor!$A$6:$C$62,3,FALSE),"")</f>
        <v/>
      </c>
      <c r="E1086" s="64" t="s">
        <v>69</v>
      </c>
      <c r="F1086" s="65"/>
      <c r="G1086" s="35" t="str">
        <f>IFERROR(VLOOKUP(B1086,Listor!$A$6:$G$62,7,FALSE),"")</f>
        <v/>
      </c>
      <c r="H1086" s="35" t="str">
        <f>IFERROR(VLOOKUP(B1086,Listor!$H$6:$I$24,2,FALSE),"")</f>
        <v/>
      </c>
      <c r="I1086" s="35" t="str">
        <f t="shared" si="19"/>
        <v/>
      </c>
      <c r="J1086" s="35" t="str">
        <f t="array" ref="J1086">IFERROR(INDEX(Listor!$M$6:$M$17,MATCH(Listor!J1086&amp;Fossila!E1086,Listor!$K$6:$K$17&amp;Listor!$L$6:$L$17,0)),"")</f>
        <v/>
      </c>
      <c r="K1086" s="69"/>
    </row>
    <row r="1087" spans="2:11" x14ac:dyDescent="0.25">
      <c r="B1087" s="68" t="s">
        <v>68</v>
      </c>
      <c r="C1087" s="80" t="str">
        <f>IFERROR(VLOOKUP(B1087,Listor!$A$6:$B$62,2,FALSE),"")</f>
        <v/>
      </c>
      <c r="D1087" s="80" t="str">
        <f>IFERROR(VLOOKUP(B1087,Listor!$A$6:$C$62,3,FALSE),"")</f>
        <v/>
      </c>
      <c r="E1087" s="64" t="s">
        <v>69</v>
      </c>
      <c r="F1087" s="65"/>
      <c r="G1087" s="35" t="str">
        <f>IFERROR(VLOOKUP(B1087,Listor!$A$6:$G$62,7,FALSE),"")</f>
        <v/>
      </c>
      <c r="H1087" s="35" t="str">
        <f>IFERROR(VLOOKUP(B1087,Listor!$H$6:$I$24,2,FALSE),"")</f>
        <v/>
      </c>
      <c r="I1087" s="35" t="str">
        <f t="shared" si="19"/>
        <v/>
      </c>
      <c r="J1087" s="35" t="str">
        <f t="array" ref="J1087">IFERROR(INDEX(Listor!$M$6:$M$17,MATCH(Listor!J1087&amp;Fossila!E1087,Listor!$K$6:$K$17&amp;Listor!$L$6:$L$17,0)),"")</f>
        <v/>
      </c>
      <c r="K1087" s="69"/>
    </row>
    <row r="1088" spans="2:11" x14ac:dyDescent="0.25">
      <c r="B1088" s="68" t="s">
        <v>68</v>
      </c>
      <c r="C1088" s="80" t="str">
        <f>IFERROR(VLOOKUP(B1088,Listor!$A$6:$B$62,2,FALSE),"")</f>
        <v/>
      </c>
      <c r="D1088" s="80" t="str">
        <f>IFERROR(VLOOKUP(B1088,Listor!$A$6:$C$62,3,FALSE),"")</f>
        <v/>
      </c>
      <c r="E1088" s="64" t="s">
        <v>69</v>
      </c>
      <c r="F1088" s="65"/>
      <c r="G1088" s="35" t="str">
        <f>IFERROR(VLOOKUP(B1088,Listor!$A$6:$G$62,7,FALSE),"")</f>
        <v/>
      </c>
      <c r="H1088" s="35" t="str">
        <f>IFERROR(VLOOKUP(B1088,Listor!$H$6:$I$24,2,FALSE),"")</f>
        <v/>
      </c>
      <c r="I1088" s="35" t="str">
        <f t="shared" si="19"/>
        <v/>
      </c>
      <c r="J1088" s="35" t="str">
        <f t="array" ref="J1088">IFERROR(INDEX(Listor!$M$6:$M$17,MATCH(Listor!J1088&amp;Fossila!E1088,Listor!$K$6:$K$17&amp;Listor!$L$6:$L$17,0)),"")</f>
        <v/>
      </c>
      <c r="K1088" s="69"/>
    </row>
    <row r="1089" spans="2:11" x14ac:dyDescent="0.25">
      <c r="B1089" s="68" t="s">
        <v>68</v>
      </c>
      <c r="C1089" s="80" t="str">
        <f>IFERROR(VLOOKUP(B1089,Listor!$A$6:$B$62,2,FALSE),"")</f>
        <v/>
      </c>
      <c r="D1089" s="80" t="str">
        <f>IFERROR(VLOOKUP(B1089,Listor!$A$6:$C$62,3,FALSE),"")</f>
        <v/>
      </c>
      <c r="E1089" s="64" t="s">
        <v>69</v>
      </c>
      <c r="F1089" s="65"/>
      <c r="G1089" s="35" t="str">
        <f>IFERROR(VLOOKUP(B1089,Listor!$A$6:$G$62,7,FALSE),"")</f>
        <v/>
      </c>
      <c r="H1089" s="35" t="str">
        <f>IFERROR(VLOOKUP(B1089,Listor!$H$6:$I$24,2,FALSE),"")</f>
        <v/>
      </c>
      <c r="I1089" s="35" t="str">
        <f t="shared" si="19"/>
        <v/>
      </c>
      <c r="J1089" s="35" t="str">
        <f t="array" ref="J1089">IFERROR(INDEX(Listor!$M$6:$M$17,MATCH(Listor!J1089&amp;Fossila!E1089,Listor!$K$6:$K$17&amp;Listor!$L$6:$L$17,0)),"")</f>
        <v/>
      </c>
      <c r="K1089" s="69"/>
    </row>
    <row r="1090" spans="2:11" x14ac:dyDescent="0.25">
      <c r="B1090" s="68" t="s">
        <v>68</v>
      </c>
      <c r="C1090" s="80" t="str">
        <f>IFERROR(VLOOKUP(B1090,Listor!$A$6:$B$62,2,FALSE),"")</f>
        <v/>
      </c>
      <c r="D1090" s="80" t="str">
        <f>IFERROR(VLOOKUP(B1090,Listor!$A$6:$C$62,3,FALSE),"")</f>
        <v/>
      </c>
      <c r="E1090" s="64" t="s">
        <v>69</v>
      </c>
      <c r="F1090" s="65"/>
      <c r="G1090" s="35" t="str">
        <f>IFERROR(VLOOKUP(B1090,Listor!$A$6:$G$62,7,FALSE),"")</f>
        <v/>
      </c>
      <c r="H1090" s="35" t="str">
        <f>IFERROR(VLOOKUP(B1090,Listor!$H$6:$I$24,2,FALSE),"")</f>
        <v/>
      </c>
      <c r="I1090" s="35" t="str">
        <f t="shared" si="19"/>
        <v/>
      </c>
      <c r="J1090" s="35" t="str">
        <f t="array" ref="J1090">IFERROR(INDEX(Listor!$M$6:$M$17,MATCH(Listor!J1090&amp;Fossila!E1090,Listor!$K$6:$K$17&amp;Listor!$L$6:$L$17,0)),"")</f>
        <v/>
      </c>
      <c r="K1090" s="69"/>
    </row>
    <row r="1091" spans="2:11" x14ac:dyDescent="0.25">
      <c r="B1091" s="68" t="s">
        <v>68</v>
      </c>
      <c r="C1091" s="80" t="str">
        <f>IFERROR(VLOOKUP(B1091,Listor!$A$6:$B$62,2,FALSE),"")</f>
        <v/>
      </c>
      <c r="D1091" s="80" t="str">
        <f>IFERROR(VLOOKUP(B1091,Listor!$A$6:$C$62,3,FALSE),"")</f>
        <v/>
      </c>
      <c r="E1091" s="64" t="s">
        <v>69</v>
      </c>
      <c r="F1091" s="65"/>
      <c r="G1091" s="35" t="str">
        <f>IFERROR(VLOOKUP(B1091,Listor!$A$6:$G$62,7,FALSE),"")</f>
        <v/>
      </c>
      <c r="H1091" s="35" t="str">
        <f>IFERROR(VLOOKUP(B1091,Listor!$H$6:$I$24,2,FALSE),"")</f>
        <v/>
      </c>
      <c r="I1091" s="35" t="str">
        <f t="shared" si="19"/>
        <v/>
      </c>
      <c r="J1091" s="35" t="str">
        <f t="array" ref="J1091">IFERROR(INDEX(Listor!$M$6:$M$17,MATCH(Listor!J1091&amp;Fossila!E1091,Listor!$K$6:$K$17&amp;Listor!$L$6:$L$17,0)),"")</f>
        <v/>
      </c>
      <c r="K1091" s="69"/>
    </row>
    <row r="1092" spans="2:11" x14ac:dyDescent="0.25">
      <c r="B1092" s="68" t="s">
        <v>68</v>
      </c>
      <c r="C1092" s="80" t="str">
        <f>IFERROR(VLOOKUP(B1092,Listor!$A$6:$B$62,2,FALSE),"")</f>
        <v/>
      </c>
      <c r="D1092" s="80" t="str">
        <f>IFERROR(VLOOKUP(B1092,Listor!$A$6:$C$62,3,FALSE),"")</f>
        <v/>
      </c>
      <c r="E1092" s="64" t="s">
        <v>69</v>
      </c>
      <c r="F1092" s="65"/>
      <c r="G1092" s="35" t="str">
        <f>IFERROR(VLOOKUP(B1092,Listor!$A$6:$G$62,7,FALSE),"")</f>
        <v/>
      </c>
      <c r="H1092" s="35" t="str">
        <f>IFERROR(VLOOKUP(B1092,Listor!$H$6:$I$24,2,FALSE),"")</f>
        <v/>
      </c>
      <c r="I1092" s="35" t="str">
        <f t="shared" si="19"/>
        <v/>
      </c>
      <c r="J1092" s="35" t="str">
        <f t="array" ref="J1092">IFERROR(INDEX(Listor!$M$6:$M$17,MATCH(Listor!J1092&amp;Fossila!E1092,Listor!$K$6:$K$17&amp;Listor!$L$6:$L$17,0)),"")</f>
        <v/>
      </c>
      <c r="K1092" s="69"/>
    </row>
    <row r="1093" spans="2:11" x14ac:dyDescent="0.25">
      <c r="B1093" s="68" t="s">
        <v>68</v>
      </c>
      <c r="C1093" s="80" t="str">
        <f>IFERROR(VLOOKUP(B1093,Listor!$A$6:$B$62,2,FALSE),"")</f>
        <v/>
      </c>
      <c r="D1093" s="80" t="str">
        <f>IFERROR(VLOOKUP(B1093,Listor!$A$6:$C$62,3,FALSE),"")</f>
        <v/>
      </c>
      <c r="E1093" s="64" t="s">
        <v>69</v>
      </c>
      <c r="F1093" s="65"/>
      <c r="G1093" s="35" t="str">
        <f>IFERROR(VLOOKUP(B1093,Listor!$A$6:$G$62,7,FALSE),"")</f>
        <v/>
      </c>
      <c r="H1093" s="35" t="str">
        <f>IFERROR(VLOOKUP(B1093,Listor!$H$6:$I$24,2,FALSE),"")</f>
        <v/>
      </c>
      <c r="I1093" s="35" t="str">
        <f t="shared" si="19"/>
        <v/>
      </c>
      <c r="J1093" s="35" t="str">
        <f t="array" ref="J1093">IFERROR(INDEX(Listor!$M$6:$M$17,MATCH(Listor!J1093&amp;Fossila!E1093,Listor!$K$6:$K$17&amp;Listor!$L$6:$L$17,0)),"")</f>
        <v/>
      </c>
      <c r="K1093" s="69"/>
    </row>
    <row r="1094" spans="2:11" x14ac:dyDescent="0.25">
      <c r="B1094" s="68" t="s">
        <v>68</v>
      </c>
      <c r="C1094" s="80" t="str">
        <f>IFERROR(VLOOKUP(B1094,Listor!$A$6:$B$62,2,FALSE),"")</f>
        <v/>
      </c>
      <c r="D1094" s="80" t="str">
        <f>IFERROR(VLOOKUP(B1094,Listor!$A$6:$C$62,3,FALSE),"")</f>
        <v/>
      </c>
      <c r="E1094" s="64" t="s">
        <v>69</v>
      </c>
      <c r="F1094" s="65"/>
      <c r="G1094" s="35" t="str">
        <f>IFERROR(VLOOKUP(B1094,Listor!$A$6:$G$62,7,FALSE),"")</f>
        <v/>
      </c>
      <c r="H1094" s="35" t="str">
        <f>IFERROR(VLOOKUP(B1094,Listor!$H$6:$I$24,2,FALSE),"")</f>
        <v/>
      </c>
      <c r="I1094" s="35" t="str">
        <f t="shared" si="19"/>
        <v/>
      </c>
      <c r="J1094" s="35" t="str">
        <f t="array" ref="J1094">IFERROR(INDEX(Listor!$M$6:$M$17,MATCH(Listor!J1094&amp;Fossila!E1094,Listor!$K$6:$K$17&amp;Listor!$L$6:$L$17,0)),"")</f>
        <v/>
      </c>
      <c r="K1094" s="69"/>
    </row>
    <row r="1095" spans="2:11" x14ac:dyDescent="0.25">
      <c r="B1095" s="68" t="s">
        <v>68</v>
      </c>
      <c r="C1095" s="80" t="str">
        <f>IFERROR(VLOOKUP(B1095,Listor!$A$6:$B$62,2,FALSE),"")</f>
        <v/>
      </c>
      <c r="D1095" s="80" t="str">
        <f>IFERROR(VLOOKUP(B1095,Listor!$A$6:$C$62,3,FALSE),"")</f>
        <v/>
      </c>
      <c r="E1095" s="64" t="s">
        <v>69</v>
      </c>
      <c r="F1095" s="65"/>
      <c r="G1095" s="35" t="str">
        <f>IFERROR(VLOOKUP(B1095,Listor!$A$6:$G$62,7,FALSE),"")</f>
        <v/>
      </c>
      <c r="H1095" s="35" t="str">
        <f>IFERROR(VLOOKUP(B1095,Listor!$H$6:$I$24,2,FALSE),"")</f>
        <v/>
      </c>
      <c r="I1095" s="35" t="str">
        <f t="shared" si="19"/>
        <v/>
      </c>
      <c r="J1095" s="35" t="str">
        <f t="array" ref="J1095">IFERROR(INDEX(Listor!$M$6:$M$17,MATCH(Listor!J1095&amp;Fossila!E1095,Listor!$K$6:$K$17&amp;Listor!$L$6:$L$17,0)),"")</f>
        <v/>
      </c>
      <c r="K1095" s="69"/>
    </row>
    <row r="1096" spans="2:11" x14ac:dyDescent="0.25">
      <c r="B1096" s="68" t="s">
        <v>68</v>
      </c>
      <c r="C1096" s="80" t="str">
        <f>IFERROR(VLOOKUP(B1096,Listor!$A$6:$B$62,2,FALSE),"")</f>
        <v/>
      </c>
      <c r="D1096" s="80" t="str">
        <f>IFERROR(VLOOKUP(B1096,Listor!$A$6:$C$62,3,FALSE),"")</f>
        <v/>
      </c>
      <c r="E1096" s="64" t="s">
        <v>69</v>
      </c>
      <c r="F1096" s="65"/>
      <c r="G1096" s="35" t="str">
        <f>IFERROR(VLOOKUP(B1096,Listor!$A$6:$G$62,7,FALSE),"")</f>
        <v/>
      </c>
      <c r="H1096" s="35" t="str">
        <f>IFERROR(VLOOKUP(B1096,Listor!$H$6:$I$24,2,FALSE),"")</f>
        <v/>
      </c>
      <c r="I1096" s="35" t="str">
        <f t="shared" si="19"/>
        <v/>
      </c>
      <c r="J1096" s="35" t="str">
        <f t="array" ref="J1096">IFERROR(INDEX(Listor!$M$6:$M$17,MATCH(Listor!J1096&amp;Fossila!E1096,Listor!$K$6:$K$17&amp;Listor!$L$6:$L$17,0)),"")</f>
        <v/>
      </c>
      <c r="K1096" s="69"/>
    </row>
    <row r="1097" spans="2:11" x14ac:dyDescent="0.25">
      <c r="B1097" s="68" t="s">
        <v>68</v>
      </c>
      <c r="C1097" s="80" t="str">
        <f>IFERROR(VLOOKUP(B1097,Listor!$A$6:$B$62,2,FALSE),"")</f>
        <v/>
      </c>
      <c r="D1097" s="80" t="str">
        <f>IFERROR(VLOOKUP(B1097,Listor!$A$6:$C$62,3,FALSE),"")</f>
        <v/>
      </c>
      <c r="E1097" s="64" t="s">
        <v>69</v>
      </c>
      <c r="F1097" s="65"/>
      <c r="G1097" s="35" t="str">
        <f>IFERROR(VLOOKUP(B1097,Listor!$A$6:$G$62,7,FALSE),"")</f>
        <v/>
      </c>
      <c r="H1097" s="35" t="str">
        <f>IFERROR(VLOOKUP(B1097,Listor!$H$6:$I$24,2,FALSE),"")</f>
        <v/>
      </c>
      <c r="I1097" s="35" t="str">
        <f t="shared" si="19"/>
        <v/>
      </c>
      <c r="J1097" s="35" t="str">
        <f t="array" ref="J1097">IFERROR(INDEX(Listor!$M$6:$M$17,MATCH(Listor!J1097&amp;Fossila!E1097,Listor!$K$6:$K$17&amp;Listor!$L$6:$L$17,0)),"")</f>
        <v/>
      </c>
      <c r="K1097" s="69"/>
    </row>
    <row r="1098" spans="2:11" x14ac:dyDescent="0.25">
      <c r="B1098" s="68" t="s">
        <v>68</v>
      </c>
      <c r="C1098" s="80" t="str">
        <f>IFERROR(VLOOKUP(B1098,Listor!$A$6:$B$62,2,FALSE),"")</f>
        <v/>
      </c>
      <c r="D1098" s="80" t="str">
        <f>IFERROR(VLOOKUP(B1098,Listor!$A$6:$C$62,3,FALSE),"")</f>
        <v/>
      </c>
      <c r="E1098" s="64" t="s">
        <v>69</v>
      </c>
      <c r="F1098" s="65"/>
      <c r="G1098" s="35" t="str">
        <f>IFERROR(VLOOKUP(B1098,Listor!$A$6:$G$62,7,FALSE),"")</f>
        <v/>
      </c>
      <c r="H1098" s="35" t="str">
        <f>IFERROR(VLOOKUP(B1098,Listor!$H$6:$I$24,2,FALSE),"")</f>
        <v/>
      </c>
      <c r="I1098" s="35" t="str">
        <f t="shared" si="19"/>
        <v/>
      </c>
      <c r="J1098" s="35" t="str">
        <f t="array" ref="J1098">IFERROR(INDEX(Listor!$M$6:$M$17,MATCH(Listor!J1098&amp;Fossila!E1098,Listor!$K$6:$K$17&amp;Listor!$L$6:$L$17,0)),"")</f>
        <v/>
      </c>
      <c r="K1098" s="69"/>
    </row>
    <row r="1099" spans="2:11" x14ac:dyDescent="0.25">
      <c r="B1099" s="68" t="s">
        <v>68</v>
      </c>
      <c r="C1099" s="80" t="str">
        <f>IFERROR(VLOOKUP(B1099,Listor!$A$6:$B$62,2,FALSE),"")</f>
        <v/>
      </c>
      <c r="D1099" s="80" t="str">
        <f>IFERROR(VLOOKUP(B1099,Listor!$A$6:$C$62,3,FALSE),"")</f>
        <v/>
      </c>
      <c r="E1099" s="64" t="s">
        <v>69</v>
      </c>
      <c r="F1099" s="65"/>
      <c r="G1099" s="35" t="str">
        <f>IFERROR(VLOOKUP(B1099,Listor!$A$6:$G$62,7,FALSE),"")</f>
        <v/>
      </c>
      <c r="H1099" s="35" t="str">
        <f>IFERROR(VLOOKUP(B1099,Listor!$H$6:$I$24,2,FALSE),"")</f>
        <v/>
      </c>
      <c r="I1099" s="35" t="str">
        <f t="shared" si="19"/>
        <v/>
      </c>
      <c r="J1099" s="35" t="str">
        <f t="array" ref="J1099">IFERROR(INDEX(Listor!$M$6:$M$17,MATCH(Listor!J1099&amp;Fossila!E1099,Listor!$K$6:$K$17&amp;Listor!$L$6:$L$17,0)),"")</f>
        <v/>
      </c>
      <c r="K1099" s="69"/>
    </row>
    <row r="1100" spans="2:11" x14ac:dyDescent="0.25">
      <c r="B1100" s="68" t="s">
        <v>68</v>
      </c>
      <c r="C1100" s="80" t="str">
        <f>IFERROR(VLOOKUP(B1100,Listor!$A$6:$B$62,2,FALSE),"")</f>
        <v/>
      </c>
      <c r="D1100" s="80" t="str">
        <f>IFERROR(VLOOKUP(B1100,Listor!$A$6:$C$62,3,FALSE),"")</f>
        <v/>
      </c>
      <c r="E1100" s="64" t="s">
        <v>69</v>
      </c>
      <c r="F1100" s="65"/>
      <c r="G1100" s="35" t="str">
        <f>IFERROR(VLOOKUP(B1100,Listor!$A$6:$G$62,7,FALSE),"")</f>
        <v/>
      </c>
      <c r="H1100" s="35" t="str">
        <f>IFERROR(VLOOKUP(B1100,Listor!$H$6:$I$24,2,FALSE),"")</f>
        <v/>
      </c>
      <c r="I1100" s="35" t="str">
        <f t="shared" si="19"/>
        <v/>
      </c>
      <c r="J1100" s="35" t="str">
        <f t="array" ref="J1100">IFERROR(INDEX(Listor!$M$6:$M$17,MATCH(Listor!J1100&amp;Fossila!E1100,Listor!$K$6:$K$17&amp;Listor!$L$6:$L$17,0)),"")</f>
        <v/>
      </c>
      <c r="K1100" s="69"/>
    </row>
    <row r="1101" spans="2:11" x14ac:dyDescent="0.25">
      <c r="B1101" s="68" t="s">
        <v>68</v>
      </c>
      <c r="C1101" s="80" t="str">
        <f>IFERROR(VLOOKUP(B1101,Listor!$A$6:$B$62,2,FALSE),"")</f>
        <v/>
      </c>
      <c r="D1101" s="80" t="str">
        <f>IFERROR(VLOOKUP(B1101,Listor!$A$6:$C$62,3,FALSE),"")</f>
        <v/>
      </c>
      <c r="E1101" s="64" t="s">
        <v>69</v>
      </c>
      <c r="F1101" s="65"/>
      <c r="G1101" s="35" t="str">
        <f>IFERROR(VLOOKUP(B1101,Listor!$A$6:$G$62,7,FALSE),"")</f>
        <v/>
      </c>
      <c r="H1101" s="35" t="str">
        <f>IFERROR(VLOOKUP(B1101,Listor!$H$6:$I$24,2,FALSE),"")</f>
        <v/>
      </c>
      <c r="I1101" s="35" t="str">
        <f t="shared" ref="I1101:I1164" si="20">IFERROR(H1101*F1101,"")</f>
        <v/>
      </c>
      <c r="J1101" s="35" t="str">
        <f t="array" ref="J1101">IFERROR(INDEX(Listor!$M$6:$M$17,MATCH(Listor!J1101&amp;Fossila!E1101,Listor!$K$6:$K$17&amp;Listor!$L$6:$L$17,0)),"")</f>
        <v/>
      </c>
      <c r="K1101" s="69"/>
    </row>
    <row r="1102" spans="2:11" x14ac:dyDescent="0.25">
      <c r="B1102" s="68" t="s">
        <v>68</v>
      </c>
      <c r="C1102" s="80" t="str">
        <f>IFERROR(VLOOKUP(B1102,Listor!$A$6:$B$62,2,FALSE),"")</f>
        <v/>
      </c>
      <c r="D1102" s="80" t="str">
        <f>IFERROR(VLOOKUP(B1102,Listor!$A$6:$C$62,3,FALSE),"")</f>
        <v/>
      </c>
      <c r="E1102" s="64" t="s">
        <v>69</v>
      </c>
      <c r="F1102" s="65"/>
      <c r="G1102" s="35" t="str">
        <f>IFERROR(VLOOKUP(B1102,Listor!$A$6:$G$62,7,FALSE),"")</f>
        <v/>
      </c>
      <c r="H1102" s="35" t="str">
        <f>IFERROR(VLOOKUP(B1102,Listor!$H$6:$I$24,2,FALSE),"")</f>
        <v/>
      </c>
      <c r="I1102" s="35" t="str">
        <f t="shared" si="20"/>
        <v/>
      </c>
      <c r="J1102" s="35" t="str">
        <f t="array" ref="J1102">IFERROR(INDEX(Listor!$M$6:$M$17,MATCH(Listor!J1102&amp;Fossila!E1102,Listor!$K$6:$K$17&amp;Listor!$L$6:$L$17,0)),"")</f>
        <v/>
      </c>
      <c r="K1102" s="69"/>
    </row>
    <row r="1103" spans="2:11" x14ac:dyDescent="0.25">
      <c r="B1103" s="68" t="s">
        <v>68</v>
      </c>
      <c r="C1103" s="80" t="str">
        <f>IFERROR(VLOOKUP(B1103,Listor!$A$6:$B$62,2,FALSE),"")</f>
        <v/>
      </c>
      <c r="D1103" s="80" t="str">
        <f>IFERROR(VLOOKUP(B1103,Listor!$A$6:$C$62,3,FALSE),"")</f>
        <v/>
      </c>
      <c r="E1103" s="64" t="s">
        <v>69</v>
      </c>
      <c r="F1103" s="65"/>
      <c r="G1103" s="35" t="str">
        <f>IFERROR(VLOOKUP(B1103,Listor!$A$6:$G$62,7,FALSE),"")</f>
        <v/>
      </c>
      <c r="H1103" s="35" t="str">
        <f>IFERROR(VLOOKUP(B1103,Listor!$H$6:$I$24,2,FALSE),"")</f>
        <v/>
      </c>
      <c r="I1103" s="35" t="str">
        <f t="shared" si="20"/>
        <v/>
      </c>
      <c r="J1103" s="35" t="str">
        <f t="array" ref="J1103">IFERROR(INDEX(Listor!$M$6:$M$17,MATCH(Listor!J1103&amp;Fossila!E1103,Listor!$K$6:$K$17&amp;Listor!$L$6:$L$17,0)),"")</f>
        <v/>
      </c>
      <c r="K1103" s="69"/>
    </row>
    <row r="1104" spans="2:11" x14ac:dyDescent="0.25">
      <c r="B1104" s="68" t="s">
        <v>68</v>
      </c>
      <c r="C1104" s="80" t="str">
        <f>IFERROR(VLOOKUP(B1104,Listor!$A$6:$B$62,2,FALSE),"")</f>
        <v/>
      </c>
      <c r="D1104" s="80" t="str">
        <f>IFERROR(VLOOKUP(B1104,Listor!$A$6:$C$62,3,FALSE),"")</f>
        <v/>
      </c>
      <c r="E1104" s="64" t="s">
        <v>69</v>
      </c>
      <c r="F1104" s="65"/>
      <c r="G1104" s="35" t="str">
        <f>IFERROR(VLOOKUP(B1104,Listor!$A$6:$G$62,7,FALSE),"")</f>
        <v/>
      </c>
      <c r="H1104" s="35" t="str">
        <f>IFERROR(VLOOKUP(B1104,Listor!$H$6:$I$24,2,FALSE),"")</f>
        <v/>
      </c>
      <c r="I1104" s="35" t="str">
        <f t="shared" si="20"/>
        <v/>
      </c>
      <c r="J1104" s="35" t="str">
        <f t="array" ref="J1104">IFERROR(INDEX(Listor!$M$6:$M$17,MATCH(Listor!J1104&amp;Fossila!E1104,Listor!$K$6:$K$17&amp;Listor!$L$6:$L$17,0)),"")</f>
        <v/>
      </c>
      <c r="K1104" s="69"/>
    </row>
    <row r="1105" spans="2:11" x14ac:dyDescent="0.25">
      <c r="B1105" s="68" t="s">
        <v>68</v>
      </c>
      <c r="C1105" s="80" t="str">
        <f>IFERROR(VLOOKUP(B1105,Listor!$A$6:$B$62,2,FALSE),"")</f>
        <v/>
      </c>
      <c r="D1105" s="80" t="str">
        <f>IFERROR(VLOOKUP(B1105,Listor!$A$6:$C$62,3,FALSE),"")</f>
        <v/>
      </c>
      <c r="E1105" s="64" t="s">
        <v>69</v>
      </c>
      <c r="F1105" s="65"/>
      <c r="G1105" s="35" t="str">
        <f>IFERROR(VLOOKUP(B1105,Listor!$A$6:$G$62,7,FALSE),"")</f>
        <v/>
      </c>
      <c r="H1105" s="35" t="str">
        <f>IFERROR(VLOOKUP(B1105,Listor!$H$6:$I$24,2,FALSE),"")</f>
        <v/>
      </c>
      <c r="I1105" s="35" t="str">
        <f t="shared" si="20"/>
        <v/>
      </c>
      <c r="J1105" s="35" t="str">
        <f t="array" ref="J1105">IFERROR(INDEX(Listor!$M$6:$M$17,MATCH(Listor!J1105&amp;Fossila!E1105,Listor!$K$6:$K$17&amp;Listor!$L$6:$L$17,0)),"")</f>
        <v/>
      </c>
      <c r="K1105" s="69"/>
    </row>
    <row r="1106" spans="2:11" x14ac:dyDescent="0.25">
      <c r="B1106" s="68" t="s">
        <v>68</v>
      </c>
      <c r="C1106" s="80" t="str">
        <f>IFERROR(VLOOKUP(B1106,Listor!$A$6:$B$62,2,FALSE),"")</f>
        <v/>
      </c>
      <c r="D1106" s="80" t="str">
        <f>IFERROR(VLOOKUP(B1106,Listor!$A$6:$C$62,3,FALSE),"")</f>
        <v/>
      </c>
      <c r="E1106" s="64" t="s">
        <v>69</v>
      </c>
      <c r="F1106" s="65"/>
      <c r="G1106" s="35" t="str">
        <f>IFERROR(VLOOKUP(B1106,Listor!$A$6:$G$62,7,FALSE),"")</f>
        <v/>
      </c>
      <c r="H1106" s="35" t="str">
        <f>IFERROR(VLOOKUP(B1106,Listor!$H$6:$I$24,2,FALSE),"")</f>
        <v/>
      </c>
      <c r="I1106" s="35" t="str">
        <f t="shared" si="20"/>
        <v/>
      </c>
      <c r="J1106" s="35" t="str">
        <f t="array" ref="J1106">IFERROR(INDEX(Listor!$M$6:$M$17,MATCH(Listor!J1106&amp;Fossila!E1106,Listor!$K$6:$K$17&amp;Listor!$L$6:$L$17,0)),"")</f>
        <v/>
      </c>
      <c r="K1106" s="69"/>
    </row>
    <row r="1107" spans="2:11" x14ac:dyDescent="0.25">
      <c r="B1107" s="68" t="s">
        <v>68</v>
      </c>
      <c r="C1107" s="80" t="str">
        <f>IFERROR(VLOOKUP(B1107,Listor!$A$6:$B$62,2,FALSE),"")</f>
        <v/>
      </c>
      <c r="D1107" s="80" t="str">
        <f>IFERROR(VLOOKUP(B1107,Listor!$A$6:$C$62,3,FALSE),"")</f>
        <v/>
      </c>
      <c r="E1107" s="64" t="s">
        <v>69</v>
      </c>
      <c r="F1107" s="65"/>
      <c r="G1107" s="35" t="str">
        <f>IFERROR(VLOOKUP(B1107,Listor!$A$6:$G$62,7,FALSE),"")</f>
        <v/>
      </c>
      <c r="H1107" s="35" t="str">
        <f>IFERROR(VLOOKUP(B1107,Listor!$H$6:$I$24,2,FALSE),"")</f>
        <v/>
      </c>
      <c r="I1107" s="35" t="str">
        <f t="shared" si="20"/>
        <v/>
      </c>
      <c r="J1107" s="35" t="str">
        <f t="array" ref="J1107">IFERROR(INDEX(Listor!$M$6:$M$17,MATCH(Listor!J1107&amp;Fossila!E1107,Listor!$K$6:$K$17&amp;Listor!$L$6:$L$17,0)),"")</f>
        <v/>
      </c>
      <c r="K1107" s="69"/>
    </row>
    <row r="1108" spans="2:11" x14ac:dyDescent="0.25">
      <c r="B1108" s="68" t="s">
        <v>68</v>
      </c>
      <c r="C1108" s="80" t="str">
        <f>IFERROR(VLOOKUP(B1108,Listor!$A$6:$B$62,2,FALSE),"")</f>
        <v/>
      </c>
      <c r="D1108" s="80" t="str">
        <f>IFERROR(VLOOKUP(B1108,Listor!$A$6:$C$62,3,FALSE),"")</f>
        <v/>
      </c>
      <c r="E1108" s="64" t="s">
        <v>69</v>
      </c>
      <c r="F1108" s="65"/>
      <c r="G1108" s="35" t="str">
        <f>IFERROR(VLOOKUP(B1108,Listor!$A$6:$G$62,7,FALSE),"")</f>
        <v/>
      </c>
      <c r="H1108" s="35" t="str">
        <f>IFERROR(VLOOKUP(B1108,Listor!$H$6:$I$24,2,FALSE),"")</f>
        <v/>
      </c>
      <c r="I1108" s="35" t="str">
        <f t="shared" si="20"/>
        <v/>
      </c>
      <c r="J1108" s="35" t="str">
        <f t="array" ref="J1108">IFERROR(INDEX(Listor!$M$6:$M$17,MATCH(Listor!J1108&amp;Fossila!E1108,Listor!$K$6:$K$17&amp;Listor!$L$6:$L$17,0)),"")</f>
        <v/>
      </c>
      <c r="K1108" s="69"/>
    </row>
    <row r="1109" spans="2:11" x14ac:dyDescent="0.25">
      <c r="B1109" s="68" t="s">
        <v>68</v>
      </c>
      <c r="C1109" s="80" t="str">
        <f>IFERROR(VLOOKUP(B1109,Listor!$A$6:$B$62,2,FALSE),"")</f>
        <v/>
      </c>
      <c r="D1109" s="80" t="str">
        <f>IFERROR(VLOOKUP(B1109,Listor!$A$6:$C$62,3,FALSE),"")</f>
        <v/>
      </c>
      <c r="E1109" s="64" t="s">
        <v>69</v>
      </c>
      <c r="F1109" s="65"/>
      <c r="G1109" s="35" t="str">
        <f>IFERROR(VLOOKUP(B1109,Listor!$A$6:$G$62,7,FALSE),"")</f>
        <v/>
      </c>
      <c r="H1109" s="35" t="str">
        <f>IFERROR(VLOOKUP(B1109,Listor!$H$6:$I$24,2,FALSE),"")</f>
        <v/>
      </c>
      <c r="I1109" s="35" t="str">
        <f t="shared" si="20"/>
        <v/>
      </c>
      <c r="J1109" s="35" t="str">
        <f t="array" ref="J1109">IFERROR(INDEX(Listor!$M$6:$M$17,MATCH(Listor!J1109&amp;Fossila!E1109,Listor!$K$6:$K$17&amp;Listor!$L$6:$L$17,0)),"")</f>
        <v/>
      </c>
      <c r="K1109" s="69"/>
    </row>
    <row r="1110" spans="2:11" x14ac:dyDescent="0.25">
      <c r="B1110" s="68" t="s">
        <v>68</v>
      </c>
      <c r="C1110" s="80" t="str">
        <f>IFERROR(VLOOKUP(B1110,Listor!$A$6:$B$62,2,FALSE),"")</f>
        <v/>
      </c>
      <c r="D1110" s="80" t="str">
        <f>IFERROR(VLOOKUP(B1110,Listor!$A$6:$C$62,3,FALSE),"")</f>
        <v/>
      </c>
      <c r="E1110" s="64" t="s">
        <v>69</v>
      </c>
      <c r="F1110" s="65"/>
      <c r="G1110" s="35" t="str">
        <f>IFERROR(VLOOKUP(B1110,Listor!$A$6:$G$62,7,FALSE),"")</f>
        <v/>
      </c>
      <c r="H1110" s="35" t="str">
        <f>IFERROR(VLOOKUP(B1110,Listor!$H$6:$I$24,2,FALSE),"")</f>
        <v/>
      </c>
      <c r="I1110" s="35" t="str">
        <f t="shared" si="20"/>
        <v/>
      </c>
      <c r="J1110" s="35" t="str">
        <f t="array" ref="J1110">IFERROR(INDEX(Listor!$M$6:$M$17,MATCH(Listor!J1110&amp;Fossila!E1110,Listor!$K$6:$K$17&amp;Listor!$L$6:$L$17,0)),"")</f>
        <v/>
      </c>
      <c r="K1110" s="69"/>
    </row>
    <row r="1111" spans="2:11" x14ac:dyDescent="0.25">
      <c r="B1111" s="68" t="s">
        <v>68</v>
      </c>
      <c r="C1111" s="80" t="str">
        <f>IFERROR(VLOOKUP(B1111,Listor!$A$6:$B$62,2,FALSE),"")</f>
        <v/>
      </c>
      <c r="D1111" s="80" t="str">
        <f>IFERROR(VLOOKUP(B1111,Listor!$A$6:$C$62,3,FALSE),"")</f>
        <v/>
      </c>
      <c r="E1111" s="64" t="s">
        <v>69</v>
      </c>
      <c r="F1111" s="65"/>
      <c r="G1111" s="35" t="str">
        <f>IFERROR(VLOOKUP(B1111,Listor!$A$6:$G$62,7,FALSE),"")</f>
        <v/>
      </c>
      <c r="H1111" s="35" t="str">
        <f>IFERROR(VLOOKUP(B1111,Listor!$H$6:$I$24,2,FALSE),"")</f>
        <v/>
      </c>
      <c r="I1111" s="35" t="str">
        <f t="shared" si="20"/>
        <v/>
      </c>
      <c r="J1111" s="35" t="str">
        <f t="array" ref="J1111">IFERROR(INDEX(Listor!$M$6:$M$17,MATCH(Listor!J1111&amp;Fossila!E1111,Listor!$K$6:$K$17&amp;Listor!$L$6:$L$17,0)),"")</f>
        <v/>
      </c>
      <c r="K1111" s="69"/>
    </row>
    <row r="1112" spans="2:11" x14ac:dyDescent="0.25">
      <c r="B1112" s="68" t="s">
        <v>68</v>
      </c>
      <c r="C1112" s="80" t="str">
        <f>IFERROR(VLOOKUP(B1112,Listor!$A$6:$B$62,2,FALSE),"")</f>
        <v/>
      </c>
      <c r="D1112" s="80" t="str">
        <f>IFERROR(VLOOKUP(B1112,Listor!$A$6:$C$62,3,FALSE),"")</f>
        <v/>
      </c>
      <c r="E1112" s="64" t="s">
        <v>69</v>
      </c>
      <c r="F1112" s="65"/>
      <c r="G1112" s="35" t="str">
        <f>IFERROR(VLOOKUP(B1112,Listor!$A$6:$G$62,7,FALSE),"")</f>
        <v/>
      </c>
      <c r="H1112" s="35" t="str">
        <f>IFERROR(VLOOKUP(B1112,Listor!$H$6:$I$24,2,FALSE),"")</f>
        <v/>
      </c>
      <c r="I1112" s="35" t="str">
        <f t="shared" si="20"/>
        <v/>
      </c>
      <c r="J1112" s="35" t="str">
        <f t="array" ref="J1112">IFERROR(INDEX(Listor!$M$6:$M$17,MATCH(Listor!J1112&amp;Fossila!E1112,Listor!$K$6:$K$17&amp;Listor!$L$6:$L$17,0)),"")</f>
        <v/>
      </c>
      <c r="K1112" s="69"/>
    </row>
    <row r="1113" spans="2:11" x14ac:dyDescent="0.25">
      <c r="B1113" s="68" t="s">
        <v>68</v>
      </c>
      <c r="C1113" s="80" t="str">
        <f>IFERROR(VLOOKUP(B1113,Listor!$A$6:$B$62,2,FALSE),"")</f>
        <v/>
      </c>
      <c r="D1113" s="80" t="str">
        <f>IFERROR(VLOOKUP(B1113,Listor!$A$6:$C$62,3,FALSE),"")</f>
        <v/>
      </c>
      <c r="E1113" s="64" t="s">
        <v>69</v>
      </c>
      <c r="F1113" s="65"/>
      <c r="G1113" s="35" t="str">
        <f>IFERROR(VLOOKUP(B1113,Listor!$A$6:$G$62,7,FALSE),"")</f>
        <v/>
      </c>
      <c r="H1113" s="35" t="str">
        <f>IFERROR(VLOOKUP(B1113,Listor!$H$6:$I$24,2,FALSE),"")</f>
        <v/>
      </c>
      <c r="I1113" s="35" t="str">
        <f t="shared" si="20"/>
        <v/>
      </c>
      <c r="J1113" s="35" t="str">
        <f t="array" ref="J1113">IFERROR(INDEX(Listor!$M$6:$M$17,MATCH(Listor!J1113&amp;Fossila!E1113,Listor!$K$6:$K$17&amp;Listor!$L$6:$L$17,0)),"")</f>
        <v/>
      </c>
      <c r="K1113" s="69"/>
    </row>
    <row r="1114" spans="2:11" x14ac:dyDescent="0.25">
      <c r="B1114" s="68" t="s">
        <v>68</v>
      </c>
      <c r="C1114" s="80" t="str">
        <f>IFERROR(VLOOKUP(B1114,Listor!$A$6:$B$62,2,FALSE),"")</f>
        <v/>
      </c>
      <c r="D1114" s="80" t="str">
        <f>IFERROR(VLOOKUP(B1114,Listor!$A$6:$C$62,3,FALSE),"")</f>
        <v/>
      </c>
      <c r="E1114" s="64" t="s">
        <v>69</v>
      </c>
      <c r="F1114" s="65"/>
      <c r="G1114" s="35" t="str">
        <f>IFERROR(VLOOKUP(B1114,Listor!$A$6:$G$62,7,FALSE),"")</f>
        <v/>
      </c>
      <c r="H1114" s="35" t="str">
        <f>IFERROR(VLOOKUP(B1114,Listor!$H$6:$I$24,2,FALSE),"")</f>
        <v/>
      </c>
      <c r="I1114" s="35" t="str">
        <f t="shared" si="20"/>
        <v/>
      </c>
      <c r="J1114" s="35" t="str">
        <f t="array" ref="J1114">IFERROR(INDEX(Listor!$M$6:$M$17,MATCH(Listor!J1114&amp;Fossila!E1114,Listor!$K$6:$K$17&amp;Listor!$L$6:$L$17,0)),"")</f>
        <v/>
      </c>
      <c r="K1114" s="69"/>
    </row>
    <row r="1115" spans="2:11" x14ac:dyDescent="0.25">
      <c r="B1115" s="68" t="s">
        <v>68</v>
      </c>
      <c r="C1115" s="80" t="str">
        <f>IFERROR(VLOOKUP(B1115,Listor!$A$6:$B$62,2,FALSE),"")</f>
        <v/>
      </c>
      <c r="D1115" s="80" t="str">
        <f>IFERROR(VLOOKUP(B1115,Listor!$A$6:$C$62,3,FALSE),"")</f>
        <v/>
      </c>
      <c r="E1115" s="64" t="s">
        <v>69</v>
      </c>
      <c r="F1115" s="65"/>
      <c r="G1115" s="35" t="str">
        <f>IFERROR(VLOOKUP(B1115,Listor!$A$6:$G$62,7,FALSE),"")</f>
        <v/>
      </c>
      <c r="H1115" s="35" t="str">
        <f>IFERROR(VLOOKUP(B1115,Listor!$H$6:$I$24,2,FALSE),"")</f>
        <v/>
      </c>
      <c r="I1115" s="35" t="str">
        <f t="shared" si="20"/>
        <v/>
      </c>
      <c r="J1115" s="35" t="str">
        <f t="array" ref="J1115">IFERROR(INDEX(Listor!$M$6:$M$17,MATCH(Listor!J1115&amp;Fossila!E1115,Listor!$K$6:$K$17&amp;Listor!$L$6:$L$17,0)),"")</f>
        <v/>
      </c>
      <c r="K1115" s="69"/>
    </row>
    <row r="1116" spans="2:11" x14ac:dyDescent="0.25">
      <c r="B1116" s="68" t="s">
        <v>68</v>
      </c>
      <c r="C1116" s="80" t="str">
        <f>IFERROR(VLOOKUP(B1116,Listor!$A$6:$B$62,2,FALSE),"")</f>
        <v/>
      </c>
      <c r="D1116" s="80" t="str">
        <f>IFERROR(VLOOKUP(B1116,Listor!$A$6:$C$62,3,FALSE),"")</f>
        <v/>
      </c>
      <c r="E1116" s="64" t="s">
        <v>69</v>
      </c>
      <c r="F1116" s="65"/>
      <c r="G1116" s="35" t="str">
        <f>IFERROR(VLOOKUP(B1116,Listor!$A$6:$G$62,7,FALSE),"")</f>
        <v/>
      </c>
      <c r="H1116" s="35" t="str">
        <f>IFERROR(VLOOKUP(B1116,Listor!$H$6:$I$24,2,FALSE),"")</f>
        <v/>
      </c>
      <c r="I1116" s="35" t="str">
        <f t="shared" si="20"/>
        <v/>
      </c>
      <c r="J1116" s="35" t="str">
        <f t="array" ref="J1116">IFERROR(INDEX(Listor!$M$6:$M$17,MATCH(Listor!J1116&amp;Fossila!E1116,Listor!$K$6:$K$17&amp;Listor!$L$6:$L$17,0)),"")</f>
        <v/>
      </c>
      <c r="K1116" s="69"/>
    </row>
    <row r="1117" spans="2:11" x14ac:dyDescent="0.25">
      <c r="B1117" s="68" t="s">
        <v>68</v>
      </c>
      <c r="C1117" s="80" t="str">
        <f>IFERROR(VLOOKUP(B1117,Listor!$A$6:$B$62,2,FALSE),"")</f>
        <v/>
      </c>
      <c r="D1117" s="80" t="str">
        <f>IFERROR(VLOOKUP(B1117,Listor!$A$6:$C$62,3,FALSE),"")</f>
        <v/>
      </c>
      <c r="E1117" s="64" t="s">
        <v>69</v>
      </c>
      <c r="F1117" s="65"/>
      <c r="G1117" s="35" t="str">
        <f>IFERROR(VLOOKUP(B1117,Listor!$A$6:$G$62,7,FALSE),"")</f>
        <v/>
      </c>
      <c r="H1117" s="35" t="str">
        <f>IFERROR(VLOOKUP(B1117,Listor!$H$6:$I$24,2,FALSE),"")</f>
        <v/>
      </c>
      <c r="I1117" s="35" t="str">
        <f t="shared" si="20"/>
        <v/>
      </c>
      <c r="J1117" s="35" t="str">
        <f t="array" ref="J1117">IFERROR(INDEX(Listor!$M$6:$M$17,MATCH(Listor!J1117&amp;Fossila!E1117,Listor!$K$6:$K$17&amp;Listor!$L$6:$L$17,0)),"")</f>
        <v/>
      </c>
      <c r="K1117" s="69"/>
    </row>
    <row r="1118" spans="2:11" x14ac:dyDescent="0.25">
      <c r="B1118" s="68" t="s">
        <v>68</v>
      </c>
      <c r="C1118" s="80" t="str">
        <f>IFERROR(VLOOKUP(B1118,Listor!$A$6:$B$62,2,FALSE),"")</f>
        <v/>
      </c>
      <c r="D1118" s="80" t="str">
        <f>IFERROR(VLOOKUP(B1118,Listor!$A$6:$C$62,3,FALSE),"")</f>
        <v/>
      </c>
      <c r="E1118" s="64" t="s">
        <v>69</v>
      </c>
      <c r="F1118" s="65"/>
      <c r="G1118" s="35" t="str">
        <f>IFERROR(VLOOKUP(B1118,Listor!$A$6:$G$62,7,FALSE),"")</f>
        <v/>
      </c>
      <c r="H1118" s="35" t="str">
        <f>IFERROR(VLOOKUP(B1118,Listor!$H$6:$I$24,2,FALSE),"")</f>
        <v/>
      </c>
      <c r="I1118" s="35" t="str">
        <f t="shared" si="20"/>
        <v/>
      </c>
      <c r="J1118" s="35" t="str">
        <f t="array" ref="J1118">IFERROR(INDEX(Listor!$M$6:$M$17,MATCH(Listor!J1118&amp;Fossila!E1118,Listor!$K$6:$K$17&amp;Listor!$L$6:$L$17,0)),"")</f>
        <v/>
      </c>
      <c r="K1118" s="69"/>
    </row>
    <row r="1119" spans="2:11" x14ac:dyDescent="0.25">
      <c r="B1119" s="68" t="s">
        <v>68</v>
      </c>
      <c r="C1119" s="80" t="str">
        <f>IFERROR(VLOOKUP(B1119,Listor!$A$6:$B$62,2,FALSE),"")</f>
        <v/>
      </c>
      <c r="D1119" s="80" t="str">
        <f>IFERROR(VLOOKUP(B1119,Listor!$A$6:$C$62,3,FALSE),"")</f>
        <v/>
      </c>
      <c r="E1119" s="64" t="s">
        <v>69</v>
      </c>
      <c r="F1119" s="65"/>
      <c r="G1119" s="35" t="str">
        <f>IFERROR(VLOOKUP(B1119,Listor!$A$6:$G$62,7,FALSE),"")</f>
        <v/>
      </c>
      <c r="H1119" s="35" t="str">
        <f>IFERROR(VLOOKUP(B1119,Listor!$H$6:$I$24,2,FALSE),"")</f>
        <v/>
      </c>
      <c r="I1119" s="35" t="str">
        <f t="shared" si="20"/>
        <v/>
      </c>
      <c r="J1119" s="35" t="str">
        <f t="array" ref="J1119">IFERROR(INDEX(Listor!$M$6:$M$17,MATCH(Listor!J1119&amp;Fossila!E1119,Listor!$K$6:$K$17&amp;Listor!$L$6:$L$17,0)),"")</f>
        <v/>
      </c>
      <c r="K1119" s="69"/>
    </row>
    <row r="1120" spans="2:11" x14ac:dyDescent="0.25">
      <c r="B1120" s="68" t="s">
        <v>68</v>
      </c>
      <c r="C1120" s="80" t="str">
        <f>IFERROR(VLOOKUP(B1120,Listor!$A$6:$B$62,2,FALSE),"")</f>
        <v/>
      </c>
      <c r="D1120" s="80" t="str">
        <f>IFERROR(VLOOKUP(B1120,Listor!$A$6:$C$62,3,FALSE),"")</f>
        <v/>
      </c>
      <c r="E1120" s="64" t="s">
        <v>69</v>
      </c>
      <c r="F1120" s="65"/>
      <c r="G1120" s="35" t="str">
        <f>IFERROR(VLOOKUP(B1120,Listor!$A$6:$G$62,7,FALSE),"")</f>
        <v/>
      </c>
      <c r="H1120" s="35" t="str">
        <f>IFERROR(VLOOKUP(B1120,Listor!$H$6:$I$24,2,FALSE),"")</f>
        <v/>
      </c>
      <c r="I1120" s="35" t="str">
        <f t="shared" si="20"/>
        <v/>
      </c>
      <c r="J1120" s="35" t="str">
        <f t="array" ref="J1120">IFERROR(INDEX(Listor!$M$6:$M$17,MATCH(Listor!J1120&amp;Fossila!E1120,Listor!$K$6:$K$17&amp;Listor!$L$6:$L$17,0)),"")</f>
        <v/>
      </c>
      <c r="K1120" s="69"/>
    </row>
    <row r="1121" spans="2:11" x14ac:dyDescent="0.25">
      <c r="B1121" s="68" t="s">
        <v>68</v>
      </c>
      <c r="C1121" s="80" t="str">
        <f>IFERROR(VLOOKUP(B1121,Listor!$A$6:$B$62,2,FALSE),"")</f>
        <v/>
      </c>
      <c r="D1121" s="80" t="str">
        <f>IFERROR(VLOOKUP(B1121,Listor!$A$6:$C$62,3,FALSE),"")</f>
        <v/>
      </c>
      <c r="E1121" s="64" t="s">
        <v>69</v>
      </c>
      <c r="F1121" s="65"/>
      <c r="G1121" s="35" t="str">
        <f>IFERROR(VLOOKUP(B1121,Listor!$A$6:$G$62,7,FALSE),"")</f>
        <v/>
      </c>
      <c r="H1121" s="35" t="str">
        <f>IFERROR(VLOOKUP(B1121,Listor!$H$6:$I$24,2,FALSE),"")</f>
        <v/>
      </c>
      <c r="I1121" s="35" t="str">
        <f t="shared" si="20"/>
        <v/>
      </c>
      <c r="J1121" s="35" t="str">
        <f t="array" ref="J1121">IFERROR(INDEX(Listor!$M$6:$M$17,MATCH(Listor!J1121&amp;Fossila!E1121,Listor!$K$6:$K$17&amp;Listor!$L$6:$L$17,0)),"")</f>
        <v/>
      </c>
      <c r="K1121" s="69"/>
    </row>
    <row r="1122" spans="2:11" x14ac:dyDescent="0.25">
      <c r="B1122" s="68" t="s">
        <v>68</v>
      </c>
      <c r="C1122" s="80" t="str">
        <f>IFERROR(VLOOKUP(B1122,Listor!$A$6:$B$62,2,FALSE),"")</f>
        <v/>
      </c>
      <c r="D1122" s="80" t="str">
        <f>IFERROR(VLOOKUP(B1122,Listor!$A$6:$C$62,3,FALSE),"")</f>
        <v/>
      </c>
      <c r="E1122" s="64" t="s">
        <v>69</v>
      </c>
      <c r="F1122" s="65"/>
      <c r="G1122" s="35" t="str">
        <f>IFERROR(VLOOKUP(B1122,Listor!$A$6:$G$62,7,FALSE),"")</f>
        <v/>
      </c>
      <c r="H1122" s="35" t="str">
        <f>IFERROR(VLOOKUP(B1122,Listor!$H$6:$I$24,2,FALSE),"")</f>
        <v/>
      </c>
      <c r="I1122" s="35" t="str">
        <f t="shared" si="20"/>
        <v/>
      </c>
      <c r="J1122" s="35" t="str">
        <f t="array" ref="J1122">IFERROR(INDEX(Listor!$M$6:$M$17,MATCH(Listor!J1122&amp;Fossila!E1122,Listor!$K$6:$K$17&amp;Listor!$L$6:$L$17,0)),"")</f>
        <v/>
      </c>
      <c r="K1122" s="69"/>
    </row>
    <row r="1123" spans="2:11" x14ac:dyDescent="0.25">
      <c r="B1123" s="68" t="s">
        <v>68</v>
      </c>
      <c r="C1123" s="80" t="str">
        <f>IFERROR(VLOOKUP(B1123,Listor!$A$6:$B$62,2,FALSE),"")</f>
        <v/>
      </c>
      <c r="D1123" s="80" t="str">
        <f>IFERROR(VLOOKUP(B1123,Listor!$A$6:$C$62,3,FALSE),"")</f>
        <v/>
      </c>
      <c r="E1123" s="64" t="s">
        <v>69</v>
      </c>
      <c r="F1123" s="65"/>
      <c r="G1123" s="35" t="str">
        <f>IFERROR(VLOOKUP(B1123,Listor!$A$6:$G$62,7,FALSE),"")</f>
        <v/>
      </c>
      <c r="H1123" s="35" t="str">
        <f>IFERROR(VLOOKUP(B1123,Listor!$H$6:$I$24,2,FALSE),"")</f>
        <v/>
      </c>
      <c r="I1123" s="35" t="str">
        <f t="shared" si="20"/>
        <v/>
      </c>
      <c r="J1123" s="35" t="str">
        <f t="array" ref="J1123">IFERROR(INDEX(Listor!$M$6:$M$17,MATCH(Listor!J1123&amp;Fossila!E1123,Listor!$K$6:$K$17&amp;Listor!$L$6:$L$17,0)),"")</f>
        <v/>
      </c>
      <c r="K1123" s="69"/>
    </row>
    <row r="1124" spans="2:11" x14ac:dyDescent="0.25">
      <c r="B1124" s="68" t="s">
        <v>68</v>
      </c>
      <c r="C1124" s="80" t="str">
        <f>IFERROR(VLOOKUP(B1124,Listor!$A$6:$B$62,2,FALSE),"")</f>
        <v/>
      </c>
      <c r="D1124" s="80" t="str">
        <f>IFERROR(VLOOKUP(B1124,Listor!$A$6:$C$62,3,FALSE),"")</f>
        <v/>
      </c>
      <c r="E1124" s="64" t="s">
        <v>69</v>
      </c>
      <c r="F1124" s="65"/>
      <c r="G1124" s="35" t="str">
        <f>IFERROR(VLOOKUP(B1124,Listor!$A$6:$G$62,7,FALSE),"")</f>
        <v/>
      </c>
      <c r="H1124" s="35" t="str">
        <f>IFERROR(VLOOKUP(B1124,Listor!$H$6:$I$24,2,FALSE),"")</f>
        <v/>
      </c>
      <c r="I1124" s="35" t="str">
        <f t="shared" si="20"/>
        <v/>
      </c>
      <c r="J1124" s="35" t="str">
        <f t="array" ref="J1124">IFERROR(INDEX(Listor!$M$6:$M$17,MATCH(Listor!J1124&amp;Fossila!E1124,Listor!$K$6:$K$17&amp;Listor!$L$6:$L$17,0)),"")</f>
        <v/>
      </c>
      <c r="K1124" s="69"/>
    </row>
    <row r="1125" spans="2:11" x14ac:dyDescent="0.25">
      <c r="B1125" s="68" t="s">
        <v>68</v>
      </c>
      <c r="C1125" s="80" t="str">
        <f>IFERROR(VLOOKUP(B1125,Listor!$A$6:$B$62,2,FALSE),"")</f>
        <v/>
      </c>
      <c r="D1125" s="80" t="str">
        <f>IFERROR(VLOOKUP(B1125,Listor!$A$6:$C$62,3,FALSE),"")</f>
        <v/>
      </c>
      <c r="E1125" s="64" t="s">
        <v>69</v>
      </c>
      <c r="F1125" s="65"/>
      <c r="G1125" s="35" t="str">
        <f>IFERROR(VLOOKUP(B1125,Listor!$A$6:$G$62,7,FALSE),"")</f>
        <v/>
      </c>
      <c r="H1125" s="35" t="str">
        <f>IFERROR(VLOOKUP(B1125,Listor!$H$6:$I$24,2,FALSE),"")</f>
        <v/>
      </c>
      <c r="I1125" s="35" t="str">
        <f t="shared" si="20"/>
        <v/>
      </c>
      <c r="J1125" s="35" t="str">
        <f t="array" ref="J1125">IFERROR(INDEX(Listor!$M$6:$M$17,MATCH(Listor!J1125&amp;Fossila!E1125,Listor!$K$6:$K$17&amp;Listor!$L$6:$L$17,0)),"")</f>
        <v/>
      </c>
      <c r="K1125" s="69"/>
    </row>
    <row r="1126" spans="2:11" x14ac:dyDescent="0.25">
      <c r="B1126" s="68" t="s">
        <v>68</v>
      </c>
      <c r="C1126" s="80" t="str">
        <f>IFERROR(VLOOKUP(B1126,Listor!$A$6:$B$62,2,FALSE),"")</f>
        <v/>
      </c>
      <c r="D1126" s="80" t="str">
        <f>IFERROR(VLOOKUP(B1126,Listor!$A$6:$C$62,3,FALSE),"")</f>
        <v/>
      </c>
      <c r="E1126" s="64" t="s">
        <v>69</v>
      </c>
      <c r="F1126" s="65"/>
      <c r="G1126" s="35" t="str">
        <f>IFERROR(VLOOKUP(B1126,Listor!$A$6:$G$62,7,FALSE),"")</f>
        <v/>
      </c>
      <c r="H1126" s="35" t="str">
        <f>IFERROR(VLOOKUP(B1126,Listor!$H$6:$I$24,2,FALSE),"")</f>
        <v/>
      </c>
      <c r="I1126" s="35" t="str">
        <f t="shared" si="20"/>
        <v/>
      </c>
      <c r="J1126" s="35" t="str">
        <f t="array" ref="J1126">IFERROR(INDEX(Listor!$M$6:$M$17,MATCH(Listor!J1126&amp;Fossila!E1126,Listor!$K$6:$K$17&amp;Listor!$L$6:$L$17,0)),"")</f>
        <v/>
      </c>
      <c r="K1126" s="69"/>
    </row>
    <row r="1127" spans="2:11" x14ac:dyDescent="0.25">
      <c r="B1127" s="68" t="s">
        <v>68</v>
      </c>
      <c r="C1127" s="80" t="str">
        <f>IFERROR(VLOOKUP(B1127,Listor!$A$6:$B$62,2,FALSE),"")</f>
        <v/>
      </c>
      <c r="D1127" s="80" t="str">
        <f>IFERROR(VLOOKUP(B1127,Listor!$A$6:$C$62,3,FALSE),"")</f>
        <v/>
      </c>
      <c r="E1127" s="64" t="s">
        <v>69</v>
      </c>
      <c r="F1127" s="65"/>
      <c r="G1127" s="35" t="str">
        <f>IFERROR(VLOOKUP(B1127,Listor!$A$6:$G$62,7,FALSE),"")</f>
        <v/>
      </c>
      <c r="H1127" s="35" t="str">
        <f>IFERROR(VLOOKUP(B1127,Listor!$H$6:$I$24,2,FALSE),"")</f>
        <v/>
      </c>
      <c r="I1127" s="35" t="str">
        <f t="shared" si="20"/>
        <v/>
      </c>
      <c r="J1127" s="35" t="str">
        <f t="array" ref="J1127">IFERROR(INDEX(Listor!$M$6:$M$17,MATCH(Listor!J1127&amp;Fossila!E1127,Listor!$K$6:$K$17&amp;Listor!$L$6:$L$17,0)),"")</f>
        <v/>
      </c>
      <c r="K1127" s="69"/>
    </row>
    <row r="1128" spans="2:11" x14ac:dyDescent="0.25">
      <c r="B1128" s="68" t="s">
        <v>68</v>
      </c>
      <c r="C1128" s="80" t="str">
        <f>IFERROR(VLOOKUP(B1128,Listor!$A$6:$B$62,2,FALSE),"")</f>
        <v/>
      </c>
      <c r="D1128" s="80" t="str">
        <f>IFERROR(VLOOKUP(B1128,Listor!$A$6:$C$62,3,FALSE),"")</f>
        <v/>
      </c>
      <c r="E1128" s="64" t="s">
        <v>69</v>
      </c>
      <c r="F1128" s="65"/>
      <c r="G1128" s="35" t="str">
        <f>IFERROR(VLOOKUP(B1128,Listor!$A$6:$G$62,7,FALSE),"")</f>
        <v/>
      </c>
      <c r="H1128" s="35" t="str">
        <f>IFERROR(VLOOKUP(B1128,Listor!$H$6:$I$24,2,FALSE),"")</f>
        <v/>
      </c>
      <c r="I1128" s="35" t="str">
        <f t="shared" si="20"/>
        <v/>
      </c>
      <c r="J1128" s="35" t="str">
        <f t="array" ref="J1128">IFERROR(INDEX(Listor!$M$6:$M$17,MATCH(Listor!J1128&amp;Fossila!E1128,Listor!$K$6:$K$17&amp;Listor!$L$6:$L$17,0)),"")</f>
        <v/>
      </c>
      <c r="K1128" s="69"/>
    </row>
    <row r="1129" spans="2:11" x14ac:dyDescent="0.25">
      <c r="B1129" s="68" t="s">
        <v>68</v>
      </c>
      <c r="C1129" s="80" t="str">
        <f>IFERROR(VLOOKUP(B1129,Listor!$A$6:$B$62,2,FALSE),"")</f>
        <v/>
      </c>
      <c r="D1129" s="80" t="str">
        <f>IFERROR(VLOOKUP(B1129,Listor!$A$6:$C$62,3,FALSE),"")</f>
        <v/>
      </c>
      <c r="E1129" s="64" t="s">
        <v>69</v>
      </c>
      <c r="F1129" s="65"/>
      <c r="G1129" s="35" t="str">
        <f>IFERROR(VLOOKUP(B1129,Listor!$A$6:$G$62,7,FALSE),"")</f>
        <v/>
      </c>
      <c r="H1129" s="35" t="str">
        <f>IFERROR(VLOOKUP(B1129,Listor!$H$6:$I$24,2,FALSE),"")</f>
        <v/>
      </c>
      <c r="I1129" s="35" t="str">
        <f t="shared" si="20"/>
        <v/>
      </c>
      <c r="J1129" s="35" t="str">
        <f t="array" ref="J1129">IFERROR(INDEX(Listor!$M$6:$M$17,MATCH(Listor!J1129&amp;Fossila!E1129,Listor!$K$6:$K$17&amp;Listor!$L$6:$L$17,0)),"")</f>
        <v/>
      </c>
      <c r="K1129" s="69"/>
    </row>
    <row r="1130" spans="2:11" x14ac:dyDescent="0.25">
      <c r="B1130" s="68" t="s">
        <v>68</v>
      </c>
      <c r="C1130" s="80" t="str">
        <f>IFERROR(VLOOKUP(B1130,Listor!$A$6:$B$62,2,FALSE),"")</f>
        <v/>
      </c>
      <c r="D1130" s="80" t="str">
        <f>IFERROR(VLOOKUP(B1130,Listor!$A$6:$C$62,3,FALSE),"")</f>
        <v/>
      </c>
      <c r="E1130" s="64" t="s">
        <v>69</v>
      </c>
      <c r="F1130" s="65"/>
      <c r="G1130" s="35" t="str">
        <f>IFERROR(VLOOKUP(B1130,Listor!$A$6:$G$62,7,FALSE),"")</f>
        <v/>
      </c>
      <c r="H1130" s="35" t="str">
        <f>IFERROR(VLOOKUP(B1130,Listor!$H$6:$I$24,2,FALSE),"")</f>
        <v/>
      </c>
      <c r="I1130" s="35" t="str">
        <f t="shared" si="20"/>
        <v/>
      </c>
      <c r="J1130" s="35" t="str">
        <f t="array" ref="J1130">IFERROR(INDEX(Listor!$M$6:$M$17,MATCH(Listor!J1130&amp;Fossila!E1130,Listor!$K$6:$K$17&amp;Listor!$L$6:$L$17,0)),"")</f>
        <v/>
      </c>
      <c r="K1130" s="69"/>
    </row>
    <row r="1131" spans="2:11" x14ac:dyDescent="0.25">
      <c r="B1131" s="68" t="s">
        <v>68</v>
      </c>
      <c r="C1131" s="80" t="str">
        <f>IFERROR(VLOOKUP(B1131,Listor!$A$6:$B$62,2,FALSE),"")</f>
        <v/>
      </c>
      <c r="D1131" s="80" t="str">
        <f>IFERROR(VLOOKUP(B1131,Listor!$A$6:$C$62,3,FALSE),"")</f>
        <v/>
      </c>
      <c r="E1131" s="64" t="s">
        <v>69</v>
      </c>
      <c r="F1131" s="65"/>
      <c r="G1131" s="35" t="str">
        <f>IFERROR(VLOOKUP(B1131,Listor!$A$6:$G$62,7,FALSE),"")</f>
        <v/>
      </c>
      <c r="H1131" s="35" t="str">
        <f>IFERROR(VLOOKUP(B1131,Listor!$H$6:$I$24,2,FALSE),"")</f>
        <v/>
      </c>
      <c r="I1131" s="35" t="str">
        <f t="shared" si="20"/>
        <v/>
      </c>
      <c r="J1131" s="35" t="str">
        <f t="array" ref="J1131">IFERROR(INDEX(Listor!$M$6:$M$17,MATCH(Listor!J1131&amp;Fossila!E1131,Listor!$K$6:$K$17&amp;Listor!$L$6:$L$17,0)),"")</f>
        <v/>
      </c>
      <c r="K1131" s="69"/>
    </row>
    <row r="1132" spans="2:11" x14ac:dyDescent="0.25">
      <c r="B1132" s="68" t="s">
        <v>68</v>
      </c>
      <c r="C1132" s="80" t="str">
        <f>IFERROR(VLOOKUP(B1132,Listor!$A$6:$B$62,2,FALSE),"")</f>
        <v/>
      </c>
      <c r="D1132" s="80" t="str">
        <f>IFERROR(VLOOKUP(B1132,Listor!$A$6:$C$62,3,FALSE),"")</f>
        <v/>
      </c>
      <c r="E1132" s="64" t="s">
        <v>69</v>
      </c>
      <c r="F1132" s="65"/>
      <c r="G1132" s="35" t="str">
        <f>IFERROR(VLOOKUP(B1132,Listor!$A$6:$G$62,7,FALSE),"")</f>
        <v/>
      </c>
      <c r="H1132" s="35" t="str">
        <f>IFERROR(VLOOKUP(B1132,Listor!$H$6:$I$24,2,FALSE),"")</f>
        <v/>
      </c>
      <c r="I1132" s="35" t="str">
        <f t="shared" si="20"/>
        <v/>
      </c>
      <c r="J1132" s="35" t="str">
        <f t="array" ref="J1132">IFERROR(INDEX(Listor!$M$6:$M$17,MATCH(Listor!J1132&amp;Fossila!E1132,Listor!$K$6:$K$17&amp;Listor!$L$6:$L$17,0)),"")</f>
        <v/>
      </c>
      <c r="K1132" s="69"/>
    </row>
    <row r="1133" spans="2:11" x14ac:dyDescent="0.25">
      <c r="B1133" s="68" t="s">
        <v>68</v>
      </c>
      <c r="C1133" s="80" t="str">
        <f>IFERROR(VLOOKUP(B1133,Listor!$A$6:$B$62,2,FALSE),"")</f>
        <v/>
      </c>
      <c r="D1133" s="80" t="str">
        <f>IFERROR(VLOOKUP(B1133,Listor!$A$6:$C$62,3,FALSE),"")</f>
        <v/>
      </c>
      <c r="E1133" s="64" t="s">
        <v>69</v>
      </c>
      <c r="F1133" s="65"/>
      <c r="G1133" s="35" t="str">
        <f>IFERROR(VLOOKUP(B1133,Listor!$A$6:$G$62,7,FALSE),"")</f>
        <v/>
      </c>
      <c r="H1133" s="35" t="str">
        <f>IFERROR(VLOOKUP(B1133,Listor!$H$6:$I$24,2,FALSE),"")</f>
        <v/>
      </c>
      <c r="I1133" s="35" t="str">
        <f t="shared" si="20"/>
        <v/>
      </c>
      <c r="J1133" s="35" t="str">
        <f t="array" ref="J1133">IFERROR(INDEX(Listor!$M$6:$M$17,MATCH(Listor!J1133&amp;Fossila!E1133,Listor!$K$6:$K$17&amp;Listor!$L$6:$L$17,0)),"")</f>
        <v/>
      </c>
      <c r="K1133" s="69"/>
    </row>
    <row r="1134" spans="2:11" x14ac:dyDescent="0.25">
      <c r="B1134" s="68" t="s">
        <v>68</v>
      </c>
      <c r="C1134" s="80" t="str">
        <f>IFERROR(VLOOKUP(B1134,Listor!$A$6:$B$62,2,FALSE),"")</f>
        <v/>
      </c>
      <c r="D1134" s="80" t="str">
        <f>IFERROR(VLOOKUP(B1134,Listor!$A$6:$C$62,3,FALSE),"")</f>
        <v/>
      </c>
      <c r="E1134" s="64" t="s">
        <v>69</v>
      </c>
      <c r="F1134" s="65"/>
      <c r="G1134" s="35" t="str">
        <f>IFERROR(VLOOKUP(B1134,Listor!$A$6:$G$62,7,FALSE),"")</f>
        <v/>
      </c>
      <c r="H1134" s="35" t="str">
        <f>IFERROR(VLOOKUP(B1134,Listor!$H$6:$I$24,2,FALSE),"")</f>
        <v/>
      </c>
      <c r="I1134" s="35" t="str">
        <f t="shared" si="20"/>
        <v/>
      </c>
      <c r="J1134" s="35" t="str">
        <f t="array" ref="J1134">IFERROR(INDEX(Listor!$M$6:$M$17,MATCH(Listor!J1134&amp;Fossila!E1134,Listor!$K$6:$K$17&amp;Listor!$L$6:$L$17,0)),"")</f>
        <v/>
      </c>
      <c r="K1134" s="69"/>
    </row>
    <row r="1135" spans="2:11" x14ac:dyDescent="0.25">
      <c r="B1135" s="68" t="s">
        <v>68</v>
      </c>
      <c r="C1135" s="80" t="str">
        <f>IFERROR(VLOOKUP(B1135,Listor!$A$6:$B$62,2,FALSE),"")</f>
        <v/>
      </c>
      <c r="D1135" s="80" t="str">
        <f>IFERROR(VLOOKUP(B1135,Listor!$A$6:$C$62,3,FALSE),"")</f>
        <v/>
      </c>
      <c r="E1135" s="64" t="s">
        <v>69</v>
      </c>
      <c r="F1135" s="65"/>
      <c r="G1135" s="35" t="str">
        <f>IFERROR(VLOOKUP(B1135,Listor!$A$6:$G$62,7,FALSE),"")</f>
        <v/>
      </c>
      <c r="H1135" s="35" t="str">
        <f>IFERROR(VLOOKUP(B1135,Listor!$H$6:$I$24,2,FALSE),"")</f>
        <v/>
      </c>
      <c r="I1135" s="35" t="str">
        <f t="shared" si="20"/>
        <v/>
      </c>
      <c r="J1135" s="35" t="str">
        <f t="array" ref="J1135">IFERROR(INDEX(Listor!$M$6:$M$17,MATCH(Listor!J1135&amp;Fossila!E1135,Listor!$K$6:$K$17&amp;Listor!$L$6:$L$17,0)),"")</f>
        <v/>
      </c>
      <c r="K1135" s="69"/>
    </row>
    <row r="1136" spans="2:11" x14ac:dyDescent="0.25">
      <c r="B1136" s="68" t="s">
        <v>68</v>
      </c>
      <c r="C1136" s="80" t="str">
        <f>IFERROR(VLOOKUP(B1136,Listor!$A$6:$B$62,2,FALSE),"")</f>
        <v/>
      </c>
      <c r="D1136" s="80" t="str">
        <f>IFERROR(VLOOKUP(B1136,Listor!$A$6:$C$62,3,FALSE),"")</f>
        <v/>
      </c>
      <c r="E1136" s="64" t="s">
        <v>69</v>
      </c>
      <c r="F1136" s="65"/>
      <c r="G1136" s="35" t="str">
        <f>IFERROR(VLOOKUP(B1136,Listor!$A$6:$G$62,7,FALSE),"")</f>
        <v/>
      </c>
      <c r="H1136" s="35" t="str">
        <f>IFERROR(VLOOKUP(B1136,Listor!$H$6:$I$24,2,FALSE),"")</f>
        <v/>
      </c>
      <c r="I1136" s="35" t="str">
        <f t="shared" si="20"/>
        <v/>
      </c>
      <c r="J1136" s="35" t="str">
        <f t="array" ref="J1136">IFERROR(INDEX(Listor!$M$6:$M$17,MATCH(Listor!J1136&amp;Fossila!E1136,Listor!$K$6:$K$17&amp;Listor!$L$6:$L$17,0)),"")</f>
        <v/>
      </c>
      <c r="K1136" s="69"/>
    </row>
    <row r="1137" spans="2:11" x14ac:dyDescent="0.25">
      <c r="B1137" s="68" t="s">
        <v>68</v>
      </c>
      <c r="C1137" s="80" t="str">
        <f>IFERROR(VLOOKUP(B1137,Listor!$A$6:$B$62,2,FALSE),"")</f>
        <v/>
      </c>
      <c r="D1137" s="80" t="str">
        <f>IFERROR(VLOOKUP(B1137,Listor!$A$6:$C$62,3,FALSE),"")</f>
        <v/>
      </c>
      <c r="E1137" s="64" t="s">
        <v>69</v>
      </c>
      <c r="F1137" s="65"/>
      <c r="G1137" s="35" t="str">
        <f>IFERROR(VLOOKUP(B1137,Listor!$A$6:$G$62,7,FALSE),"")</f>
        <v/>
      </c>
      <c r="H1137" s="35" t="str">
        <f>IFERROR(VLOOKUP(B1137,Listor!$H$6:$I$24,2,FALSE),"")</f>
        <v/>
      </c>
      <c r="I1137" s="35" t="str">
        <f t="shared" si="20"/>
        <v/>
      </c>
      <c r="J1137" s="35" t="str">
        <f t="array" ref="J1137">IFERROR(INDEX(Listor!$M$6:$M$17,MATCH(Listor!J1137&amp;Fossila!E1137,Listor!$K$6:$K$17&amp;Listor!$L$6:$L$17,0)),"")</f>
        <v/>
      </c>
      <c r="K1137" s="69"/>
    </row>
    <row r="1138" spans="2:11" x14ac:dyDescent="0.25">
      <c r="B1138" s="68" t="s">
        <v>68</v>
      </c>
      <c r="C1138" s="80" t="str">
        <f>IFERROR(VLOOKUP(B1138,Listor!$A$6:$B$62,2,FALSE),"")</f>
        <v/>
      </c>
      <c r="D1138" s="80" t="str">
        <f>IFERROR(VLOOKUP(B1138,Listor!$A$6:$C$62,3,FALSE),"")</f>
        <v/>
      </c>
      <c r="E1138" s="64" t="s">
        <v>69</v>
      </c>
      <c r="F1138" s="65"/>
      <c r="G1138" s="35" t="str">
        <f>IFERROR(VLOOKUP(B1138,Listor!$A$6:$G$62,7,FALSE),"")</f>
        <v/>
      </c>
      <c r="H1138" s="35" t="str">
        <f>IFERROR(VLOOKUP(B1138,Listor!$H$6:$I$24,2,FALSE),"")</f>
        <v/>
      </c>
      <c r="I1138" s="35" t="str">
        <f t="shared" si="20"/>
        <v/>
      </c>
      <c r="J1138" s="35" t="str">
        <f t="array" ref="J1138">IFERROR(INDEX(Listor!$M$6:$M$17,MATCH(Listor!J1138&amp;Fossila!E1138,Listor!$K$6:$K$17&amp;Listor!$L$6:$L$17,0)),"")</f>
        <v/>
      </c>
      <c r="K1138" s="69"/>
    </row>
    <row r="1139" spans="2:11" x14ac:dyDescent="0.25">
      <c r="B1139" s="68" t="s">
        <v>68</v>
      </c>
      <c r="C1139" s="80" t="str">
        <f>IFERROR(VLOOKUP(B1139,Listor!$A$6:$B$62,2,FALSE),"")</f>
        <v/>
      </c>
      <c r="D1139" s="80" t="str">
        <f>IFERROR(VLOOKUP(B1139,Listor!$A$6:$C$62,3,FALSE),"")</f>
        <v/>
      </c>
      <c r="E1139" s="64" t="s">
        <v>69</v>
      </c>
      <c r="F1139" s="65"/>
      <c r="G1139" s="35" t="str">
        <f>IFERROR(VLOOKUP(B1139,Listor!$A$6:$G$62,7,FALSE),"")</f>
        <v/>
      </c>
      <c r="H1139" s="35" t="str">
        <f>IFERROR(VLOOKUP(B1139,Listor!$H$6:$I$24,2,FALSE),"")</f>
        <v/>
      </c>
      <c r="I1139" s="35" t="str">
        <f t="shared" si="20"/>
        <v/>
      </c>
      <c r="J1139" s="35" t="str">
        <f t="array" ref="J1139">IFERROR(INDEX(Listor!$M$6:$M$17,MATCH(Listor!J1139&amp;Fossila!E1139,Listor!$K$6:$K$17&amp;Listor!$L$6:$L$17,0)),"")</f>
        <v/>
      </c>
      <c r="K1139" s="69"/>
    </row>
    <row r="1140" spans="2:11" x14ac:dyDescent="0.25">
      <c r="B1140" s="68" t="s">
        <v>68</v>
      </c>
      <c r="C1140" s="80" t="str">
        <f>IFERROR(VLOOKUP(B1140,Listor!$A$6:$B$62,2,FALSE),"")</f>
        <v/>
      </c>
      <c r="D1140" s="80" t="str">
        <f>IFERROR(VLOOKUP(B1140,Listor!$A$6:$C$62,3,FALSE),"")</f>
        <v/>
      </c>
      <c r="E1140" s="64" t="s">
        <v>69</v>
      </c>
      <c r="F1140" s="65"/>
      <c r="G1140" s="35" t="str">
        <f>IFERROR(VLOOKUP(B1140,Listor!$A$6:$G$62,7,FALSE),"")</f>
        <v/>
      </c>
      <c r="H1140" s="35" t="str">
        <f>IFERROR(VLOOKUP(B1140,Listor!$H$6:$I$24,2,FALSE),"")</f>
        <v/>
      </c>
      <c r="I1140" s="35" t="str">
        <f t="shared" si="20"/>
        <v/>
      </c>
      <c r="J1140" s="35" t="str">
        <f t="array" ref="J1140">IFERROR(INDEX(Listor!$M$6:$M$17,MATCH(Listor!J1140&amp;Fossila!E1140,Listor!$K$6:$K$17&amp;Listor!$L$6:$L$17,0)),"")</f>
        <v/>
      </c>
      <c r="K1140" s="69"/>
    </row>
    <row r="1141" spans="2:11" x14ac:dyDescent="0.25">
      <c r="B1141" s="68" t="s">
        <v>68</v>
      </c>
      <c r="C1141" s="80" t="str">
        <f>IFERROR(VLOOKUP(B1141,Listor!$A$6:$B$62,2,FALSE),"")</f>
        <v/>
      </c>
      <c r="D1141" s="80" t="str">
        <f>IFERROR(VLOOKUP(B1141,Listor!$A$6:$C$62,3,FALSE),"")</f>
        <v/>
      </c>
      <c r="E1141" s="64" t="s">
        <v>69</v>
      </c>
      <c r="F1141" s="65"/>
      <c r="G1141" s="35" t="str">
        <f>IFERROR(VLOOKUP(B1141,Listor!$A$6:$G$62,7,FALSE),"")</f>
        <v/>
      </c>
      <c r="H1141" s="35" t="str">
        <f>IFERROR(VLOOKUP(B1141,Listor!$H$6:$I$24,2,FALSE),"")</f>
        <v/>
      </c>
      <c r="I1141" s="35" t="str">
        <f t="shared" si="20"/>
        <v/>
      </c>
      <c r="J1141" s="35" t="str">
        <f t="array" ref="J1141">IFERROR(INDEX(Listor!$M$6:$M$17,MATCH(Listor!J1141&amp;Fossila!E1141,Listor!$K$6:$K$17&amp;Listor!$L$6:$L$17,0)),"")</f>
        <v/>
      </c>
      <c r="K1141" s="69"/>
    </row>
    <row r="1142" spans="2:11" x14ac:dyDescent="0.25">
      <c r="B1142" s="68" t="s">
        <v>68</v>
      </c>
      <c r="C1142" s="80" t="str">
        <f>IFERROR(VLOOKUP(B1142,Listor!$A$6:$B$62,2,FALSE),"")</f>
        <v/>
      </c>
      <c r="D1142" s="80" t="str">
        <f>IFERROR(VLOOKUP(B1142,Listor!$A$6:$C$62,3,FALSE),"")</f>
        <v/>
      </c>
      <c r="E1142" s="64" t="s">
        <v>69</v>
      </c>
      <c r="F1142" s="65"/>
      <c r="G1142" s="35" t="str">
        <f>IFERROR(VLOOKUP(B1142,Listor!$A$6:$G$62,7,FALSE),"")</f>
        <v/>
      </c>
      <c r="H1142" s="35" t="str">
        <f>IFERROR(VLOOKUP(B1142,Listor!$H$6:$I$24,2,FALSE),"")</f>
        <v/>
      </c>
      <c r="I1142" s="35" t="str">
        <f t="shared" si="20"/>
        <v/>
      </c>
      <c r="J1142" s="35" t="str">
        <f t="array" ref="J1142">IFERROR(INDEX(Listor!$M$6:$M$17,MATCH(Listor!J1142&amp;Fossila!E1142,Listor!$K$6:$K$17&amp;Listor!$L$6:$L$17,0)),"")</f>
        <v/>
      </c>
      <c r="K1142" s="69"/>
    </row>
    <row r="1143" spans="2:11" x14ac:dyDescent="0.25">
      <c r="B1143" s="68" t="s">
        <v>68</v>
      </c>
      <c r="C1143" s="80" t="str">
        <f>IFERROR(VLOOKUP(B1143,Listor!$A$6:$B$62,2,FALSE),"")</f>
        <v/>
      </c>
      <c r="D1143" s="80" t="str">
        <f>IFERROR(VLOOKUP(B1143,Listor!$A$6:$C$62,3,FALSE),"")</f>
        <v/>
      </c>
      <c r="E1143" s="64" t="s">
        <v>69</v>
      </c>
      <c r="F1143" s="65"/>
      <c r="G1143" s="35" t="str">
        <f>IFERROR(VLOOKUP(B1143,Listor!$A$6:$G$62,7,FALSE),"")</f>
        <v/>
      </c>
      <c r="H1143" s="35" t="str">
        <f>IFERROR(VLOOKUP(B1143,Listor!$H$6:$I$24,2,FALSE),"")</f>
        <v/>
      </c>
      <c r="I1143" s="35" t="str">
        <f t="shared" si="20"/>
        <v/>
      </c>
      <c r="J1143" s="35" t="str">
        <f t="array" ref="J1143">IFERROR(INDEX(Listor!$M$6:$M$17,MATCH(Listor!J1143&amp;Fossila!E1143,Listor!$K$6:$K$17&amp;Listor!$L$6:$L$17,0)),"")</f>
        <v/>
      </c>
      <c r="K1143" s="69"/>
    </row>
    <row r="1144" spans="2:11" x14ac:dyDescent="0.25">
      <c r="B1144" s="68" t="s">
        <v>68</v>
      </c>
      <c r="C1144" s="80" t="str">
        <f>IFERROR(VLOOKUP(B1144,Listor!$A$6:$B$62,2,FALSE),"")</f>
        <v/>
      </c>
      <c r="D1144" s="80" t="str">
        <f>IFERROR(VLOOKUP(B1144,Listor!$A$6:$C$62,3,FALSE),"")</f>
        <v/>
      </c>
      <c r="E1144" s="64" t="s">
        <v>69</v>
      </c>
      <c r="F1144" s="65"/>
      <c r="G1144" s="35" t="str">
        <f>IFERROR(VLOOKUP(B1144,Listor!$A$6:$G$62,7,FALSE),"")</f>
        <v/>
      </c>
      <c r="H1144" s="35" t="str">
        <f>IFERROR(VLOOKUP(B1144,Listor!$H$6:$I$24,2,FALSE),"")</f>
        <v/>
      </c>
      <c r="I1144" s="35" t="str">
        <f t="shared" si="20"/>
        <v/>
      </c>
      <c r="J1144" s="35" t="str">
        <f t="array" ref="J1144">IFERROR(INDEX(Listor!$M$6:$M$17,MATCH(Listor!J1144&amp;Fossila!E1144,Listor!$K$6:$K$17&amp;Listor!$L$6:$L$17,0)),"")</f>
        <v/>
      </c>
      <c r="K1144" s="69"/>
    </row>
    <row r="1145" spans="2:11" x14ac:dyDescent="0.25">
      <c r="B1145" s="68" t="s">
        <v>68</v>
      </c>
      <c r="C1145" s="80" t="str">
        <f>IFERROR(VLOOKUP(B1145,Listor!$A$6:$B$62,2,FALSE),"")</f>
        <v/>
      </c>
      <c r="D1145" s="80" t="str">
        <f>IFERROR(VLOOKUP(B1145,Listor!$A$6:$C$62,3,FALSE),"")</f>
        <v/>
      </c>
      <c r="E1145" s="64" t="s">
        <v>69</v>
      </c>
      <c r="F1145" s="65"/>
      <c r="G1145" s="35" t="str">
        <f>IFERROR(VLOOKUP(B1145,Listor!$A$6:$G$62,7,FALSE),"")</f>
        <v/>
      </c>
      <c r="H1145" s="35" t="str">
        <f>IFERROR(VLOOKUP(B1145,Listor!$H$6:$I$24,2,FALSE),"")</f>
        <v/>
      </c>
      <c r="I1145" s="35" t="str">
        <f t="shared" si="20"/>
        <v/>
      </c>
      <c r="J1145" s="35" t="str">
        <f t="array" ref="J1145">IFERROR(INDEX(Listor!$M$6:$M$17,MATCH(Listor!J1145&amp;Fossila!E1145,Listor!$K$6:$K$17&amp;Listor!$L$6:$L$17,0)),"")</f>
        <v/>
      </c>
      <c r="K1145" s="69"/>
    </row>
    <row r="1146" spans="2:11" x14ac:dyDescent="0.25">
      <c r="B1146" s="68" t="s">
        <v>68</v>
      </c>
      <c r="C1146" s="80" t="str">
        <f>IFERROR(VLOOKUP(B1146,Listor!$A$6:$B$62,2,FALSE),"")</f>
        <v/>
      </c>
      <c r="D1146" s="80" t="str">
        <f>IFERROR(VLOOKUP(B1146,Listor!$A$6:$C$62,3,FALSE),"")</f>
        <v/>
      </c>
      <c r="E1146" s="64" t="s">
        <v>69</v>
      </c>
      <c r="F1146" s="65"/>
      <c r="G1146" s="35" t="str">
        <f>IFERROR(VLOOKUP(B1146,Listor!$A$6:$G$62,7,FALSE),"")</f>
        <v/>
      </c>
      <c r="H1146" s="35" t="str">
        <f>IFERROR(VLOOKUP(B1146,Listor!$H$6:$I$24,2,FALSE),"")</f>
        <v/>
      </c>
      <c r="I1146" s="35" t="str">
        <f t="shared" si="20"/>
        <v/>
      </c>
      <c r="J1146" s="35" t="str">
        <f t="array" ref="J1146">IFERROR(INDEX(Listor!$M$6:$M$17,MATCH(Listor!J1146&amp;Fossila!E1146,Listor!$K$6:$K$17&amp;Listor!$L$6:$L$17,0)),"")</f>
        <v/>
      </c>
      <c r="K1146" s="69"/>
    </row>
    <row r="1147" spans="2:11" x14ac:dyDescent="0.25">
      <c r="B1147" s="68" t="s">
        <v>68</v>
      </c>
      <c r="C1147" s="80" t="str">
        <f>IFERROR(VLOOKUP(B1147,Listor!$A$6:$B$62,2,FALSE),"")</f>
        <v/>
      </c>
      <c r="D1147" s="80" t="str">
        <f>IFERROR(VLOOKUP(B1147,Listor!$A$6:$C$62,3,FALSE),"")</f>
        <v/>
      </c>
      <c r="E1147" s="64" t="s">
        <v>69</v>
      </c>
      <c r="F1147" s="65"/>
      <c r="G1147" s="35" t="str">
        <f>IFERROR(VLOOKUP(B1147,Listor!$A$6:$G$62,7,FALSE),"")</f>
        <v/>
      </c>
      <c r="H1147" s="35" t="str">
        <f>IFERROR(VLOOKUP(B1147,Listor!$H$6:$I$24,2,FALSE),"")</f>
        <v/>
      </c>
      <c r="I1147" s="35" t="str">
        <f t="shared" si="20"/>
        <v/>
      </c>
      <c r="J1147" s="35" t="str">
        <f t="array" ref="J1147">IFERROR(INDEX(Listor!$M$6:$M$17,MATCH(Listor!J1147&amp;Fossila!E1147,Listor!$K$6:$K$17&amp;Listor!$L$6:$L$17,0)),"")</f>
        <v/>
      </c>
      <c r="K1147" s="69"/>
    </row>
    <row r="1148" spans="2:11" x14ac:dyDescent="0.25">
      <c r="B1148" s="68" t="s">
        <v>68</v>
      </c>
      <c r="C1148" s="80" t="str">
        <f>IFERROR(VLOOKUP(B1148,Listor!$A$6:$B$62,2,FALSE),"")</f>
        <v/>
      </c>
      <c r="D1148" s="80" t="str">
        <f>IFERROR(VLOOKUP(B1148,Listor!$A$6:$C$62,3,FALSE),"")</f>
        <v/>
      </c>
      <c r="E1148" s="64" t="s">
        <v>69</v>
      </c>
      <c r="F1148" s="65"/>
      <c r="G1148" s="35" t="str">
        <f>IFERROR(VLOOKUP(B1148,Listor!$A$6:$G$62,7,FALSE),"")</f>
        <v/>
      </c>
      <c r="H1148" s="35" t="str">
        <f>IFERROR(VLOOKUP(B1148,Listor!$H$6:$I$24,2,FALSE),"")</f>
        <v/>
      </c>
      <c r="I1148" s="35" t="str">
        <f t="shared" si="20"/>
        <v/>
      </c>
      <c r="J1148" s="35" t="str">
        <f t="array" ref="J1148">IFERROR(INDEX(Listor!$M$6:$M$17,MATCH(Listor!J1148&amp;Fossila!E1148,Listor!$K$6:$K$17&amp;Listor!$L$6:$L$17,0)),"")</f>
        <v/>
      </c>
      <c r="K1148" s="69"/>
    </row>
    <row r="1149" spans="2:11" x14ac:dyDescent="0.25">
      <c r="B1149" s="68" t="s">
        <v>68</v>
      </c>
      <c r="C1149" s="80" t="str">
        <f>IFERROR(VLOOKUP(B1149,Listor!$A$6:$B$62,2,FALSE),"")</f>
        <v/>
      </c>
      <c r="D1149" s="80" t="str">
        <f>IFERROR(VLOOKUP(B1149,Listor!$A$6:$C$62,3,FALSE),"")</f>
        <v/>
      </c>
      <c r="E1149" s="64" t="s">
        <v>69</v>
      </c>
      <c r="F1149" s="65"/>
      <c r="G1149" s="35" t="str">
        <f>IFERROR(VLOOKUP(B1149,Listor!$A$6:$G$62,7,FALSE),"")</f>
        <v/>
      </c>
      <c r="H1149" s="35" t="str">
        <f>IFERROR(VLOOKUP(B1149,Listor!$H$6:$I$24,2,FALSE),"")</f>
        <v/>
      </c>
      <c r="I1149" s="35" t="str">
        <f t="shared" si="20"/>
        <v/>
      </c>
      <c r="J1149" s="35" t="str">
        <f t="array" ref="J1149">IFERROR(INDEX(Listor!$M$6:$M$17,MATCH(Listor!J1149&amp;Fossila!E1149,Listor!$K$6:$K$17&amp;Listor!$L$6:$L$17,0)),"")</f>
        <v/>
      </c>
      <c r="K1149" s="69"/>
    </row>
    <row r="1150" spans="2:11" x14ac:dyDescent="0.25">
      <c r="B1150" s="68" t="s">
        <v>68</v>
      </c>
      <c r="C1150" s="80" t="str">
        <f>IFERROR(VLOOKUP(B1150,Listor!$A$6:$B$62,2,FALSE),"")</f>
        <v/>
      </c>
      <c r="D1150" s="80" t="str">
        <f>IFERROR(VLOOKUP(B1150,Listor!$A$6:$C$62,3,FALSE),"")</f>
        <v/>
      </c>
      <c r="E1150" s="64" t="s">
        <v>69</v>
      </c>
      <c r="F1150" s="65"/>
      <c r="G1150" s="35" t="str">
        <f>IFERROR(VLOOKUP(B1150,Listor!$A$6:$G$62,7,FALSE),"")</f>
        <v/>
      </c>
      <c r="H1150" s="35" t="str">
        <f>IFERROR(VLOOKUP(B1150,Listor!$H$6:$I$24,2,FALSE),"")</f>
        <v/>
      </c>
      <c r="I1150" s="35" t="str">
        <f t="shared" si="20"/>
        <v/>
      </c>
      <c r="J1150" s="35" t="str">
        <f t="array" ref="J1150">IFERROR(INDEX(Listor!$M$6:$M$17,MATCH(Listor!J1150&amp;Fossila!E1150,Listor!$K$6:$K$17&amp;Listor!$L$6:$L$17,0)),"")</f>
        <v/>
      </c>
      <c r="K1150" s="69"/>
    </row>
    <row r="1151" spans="2:11" x14ac:dyDescent="0.25">
      <c r="B1151" s="68" t="s">
        <v>68</v>
      </c>
      <c r="C1151" s="80" t="str">
        <f>IFERROR(VLOOKUP(B1151,Listor!$A$6:$B$62,2,FALSE),"")</f>
        <v/>
      </c>
      <c r="D1151" s="80" t="str">
        <f>IFERROR(VLOOKUP(B1151,Listor!$A$6:$C$62,3,FALSE),"")</f>
        <v/>
      </c>
      <c r="E1151" s="64" t="s">
        <v>69</v>
      </c>
      <c r="F1151" s="65"/>
      <c r="G1151" s="35" t="str">
        <f>IFERROR(VLOOKUP(B1151,Listor!$A$6:$G$62,7,FALSE),"")</f>
        <v/>
      </c>
      <c r="H1151" s="35" t="str">
        <f>IFERROR(VLOOKUP(B1151,Listor!$H$6:$I$24,2,FALSE),"")</f>
        <v/>
      </c>
      <c r="I1151" s="35" t="str">
        <f t="shared" si="20"/>
        <v/>
      </c>
      <c r="J1151" s="35" t="str">
        <f t="array" ref="J1151">IFERROR(INDEX(Listor!$M$6:$M$17,MATCH(Listor!J1151&amp;Fossila!E1151,Listor!$K$6:$K$17&amp;Listor!$L$6:$L$17,0)),"")</f>
        <v/>
      </c>
      <c r="K1151" s="69"/>
    </row>
    <row r="1152" spans="2:11" x14ac:dyDescent="0.25">
      <c r="B1152" s="68" t="s">
        <v>68</v>
      </c>
      <c r="C1152" s="80" t="str">
        <f>IFERROR(VLOOKUP(B1152,Listor!$A$6:$B$62,2,FALSE),"")</f>
        <v/>
      </c>
      <c r="D1152" s="80" t="str">
        <f>IFERROR(VLOOKUP(B1152,Listor!$A$6:$C$62,3,FALSE),"")</f>
        <v/>
      </c>
      <c r="E1152" s="64" t="s">
        <v>69</v>
      </c>
      <c r="F1152" s="65"/>
      <c r="G1152" s="35" t="str">
        <f>IFERROR(VLOOKUP(B1152,Listor!$A$6:$G$62,7,FALSE),"")</f>
        <v/>
      </c>
      <c r="H1152" s="35" t="str">
        <f>IFERROR(VLOOKUP(B1152,Listor!$H$6:$I$24,2,FALSE),"")</f>
        <v/>
      </c>
      <c r="I1152" s="35" t="str">
        <f t="shared" si="20"/>
        <v/>
      </c>
      <c r="J1152" s="35" t="str">
        <f t="array" ref="J1152">IFERROR(INDEX(Listor!$M$6:$M$17,MATCH(Listor!J1152&amp;Fossila!E1152,Listor!$K$6:$K$17&amp;Listor!$L$6:$L$17,0)),"")</f>
        <v/>
      </c>
      <c r="K1152" s="69"/>
    </row>
    <row r="1153" spans="2:11" x14ac:dyDescent="0.25">
      <c r="B1153" s="68" t="s">
        <v>68</v>
      </c>
      <c r="C1153" s="80" t="str">
        <f>IFERROR(VLOOKUP(B1153,Listor!$A$6:$B$62,2,FALSE),"")</f>
        <v/>
      </c>
      <c r="D1153" s="80" t="str">
        <f>IFERROR(VLOOKUP(B1153,Listor!$A$6:$C$62,3,FALSE),"")</f>
        <v/>
      </c>
      <c r="E1153" s="64" t="s">
        <v>69</v>
      </c>
      <c r="F1153" s="65"/>
      <c r="G1153" s="35" t="str">
        <f>IFERROR(VLOOKUP(B1153,Listor!$A$6:$G$62,7,FALSE),"")</f>
        <v/>
      </c>
      <c r="H1153" s="35" t="str">
        <f>IFERROR(VLOOKUP(B1153,Listor!$H$6:$I$24,2,FALSE),"")</f>
        <v/>
      </c>
      <c r="I1153" s="35" t="str">
        <f t="shared" si="20"/>
        <v/>
      </c>
      <c r="J1153" s="35" t="str">
        <f t="array" ref="J1153">IFERROR(INDEX(Listor!$M$6:$M$17,MATCH(Listor!J1153&amp;Fossila!E1153,Listor!$K$6:$K$17&amp;Listor!$L$6:$L$17,0)),"")</f>
        <v/>
      </c>
      <c r="K1153" s="69"/>
    </row>
    <row r="1154" spans="2:11" x14ac:dyDescent="0.25">
      <c r="B1154" s="68" t="s">
        <v>68</v>
      </c>
      <c r="C1154" s="80" t="str">
        <f>IFERROR(VLOOKUP(B1154,Listor!$A$6:$B$62,2,FALSE),"")</f>
        <v/>
      </c>
      <c r="D1154" s="80" t="str">
        <f>IFERROR(VLOOKUP(B1154,Listor!$A$6:$C$62,3,FALSE),"")</f>
        <v/>
      </c>
      <c r="E1154" s="64" t="s">
        <v>69</v>
      </c>
      <c r="F1154" s="65"/>
      <c r="G1154" s="35" t="str">
        <f>IFERROR(VLOOKUP(B1154,Listor!$A$6:$G$62,7,FALSE),"")</f>
        <v/>
      </c>
      <c r="H1154" s="35" t="str">
        <f>IFERROR(VLOOKUP(B1154,Listor!$H$6:$I$24,2,FALSE),"")</f>
        <v/>
      </c>
      <c r="I1154" s="35" t="str">
        <f t="shared" si="20"/>
        <v/>
      </c>
      <c r="J1154" s="35" t="str">
        <f t="array" ref="J1154">IFERROR(INDEX(Listor!$M$6:$M$17,MATCH(Listor!J1154&amp;Fossila!E1154,Listor!$K$6:$K$17&amp;Listor!$L$6:$L$17,0)),"")</f>
        <v/>
      </c>
      <c r="K1154" s="69"/>
    </row>
    <row r="1155" spans="2:11" x14ac:dyDescent="0.25">
      <c r="B1155" s="68" t="s">
        <v>68</v>
      </c>
      <c r="C1155" s="80" t="str">
        <f>IFERROR(VLOOKUP(B1155,Listor!$A$6:$B$62,2,FALSE),"")</f>
        <v/>
      </c>
      <c r="D1155" s="80" t="str">
        <f>IFERROR(VLOOKUP(B1155,Listor!$A$6:$C$62,3,FALSE),"")</f>
        <v/>
      </c>
      <c r="E1155" s="64" t="s">
        <v>69</v>
      </c>
      <c r="F1155" s="65"/>
      <c r="G1155" s="35" t="str">
        <f>IFERROR(VLOOKUP(B1155,Listor!$A$6:$G$62,7,FALSE),"")</f>
        <v/>
      </c>
      <c r="H1155" s="35" t="str">
        <f>IFERROR(VLOOKUP(B1155,Listor!$H$6:$I$24,2,FALSE),"")</f>
        <v/>
      </c>
      <c r="I1155" s="35" t="str">
        <f t="shared" si="20"/>
        <v/>
      </c>
      <c r="J1155" s="35" t="str">
        <f t="array" ref="J1155">IFERROR(INDEX(Listor!$M$6:$M$17,MATCH(Listor!J1155&amp;Fossila!E1155,Listor!$K$6:$K$17&amp;Listor!$L$6:$L$17,0)),"")</f>
        <v/>
      </c>
      <c r="K1155" s="69"/>
    </row>
    <row r="1156" spans="2:11" x14ac:dyDescent="0.25">
      <c r="B1156" s="68" t="s">
        <v>68</v>
      </c>
      <c r="C1156" s="80" t="str">
        <f>IFERROR(VLOOKUP(B1156,Listor!$A$6:$B$62,2,FALSE),"")</f>
        <v/>
      </c>
      <c r="D1156" s="80" t="str">
        <f>IFERROR(VLOOKUP(B1156,Listor!$A$6:$C$62,3,FALSE),"")</f>
        <v/>
      </c>
      <c r="E1156" s="64" t="s">
        <v>69</v>
      </c>
      <c r="F1156" s="65"/>
      <c r="G1156" s="35" t="str">
        <f>IFERROR(VLOOKUP(B1156,Listor!$A$6:$G$62,7,FALSE),"")</f>
        <v/>
      </c>
      <c r="H1156" s="35" t="str">
        <f>IFERROR(VLOOKUP(B1156,Listor!$H$6:$I$24,2,FALSE),"")</f>
        <v/>
      </c>
      <c r="I1156" s="35" t="str">
        <f t="shared" si="20"/>
        <v/>
      </c>
      <c r="J1156" s="35" t="str">
        <f t="array" ref="J1156">IFERROR(INDEX(Listor!$M$6:$M$17,MATCH(Listor!J1156&amp;Fossila!E1156,Listor!$K$6:$K$17&amp;Listor!$L$6:$L$17,0)),"")</f>
        <v/>
      </c>
      <c r="K1156" s="69"/>
    </row>
    <row r="1157" spans="2:11" x14ac:dyDescent="0.25">
      <c r="B1157" s="68" t="s">
        <v>68</v>
      </c>
      <c r="C1157" s="80" t="str">
        <f>IFERROR(VLOOKUP(B1157,Listor!$A$6:$B$62,2,FALSE),"")</f>
        <v/>
      </c>
      <c r="D1157" s="80" t="str">
        <f>IFERROR(VLOOKUP(B1157,Listor!$A$6:$C$62,3,FALSE),"")</f>
        <v/>
      </c>
      <c r="E1157" s="64" t="s">
        <v>69</v>
      </c>
      <c r="F1157" s="65"/>
      <c r="G1157" s="35" t="str">
        <f>IFERROR(VLOOKUP(B1157,Listor!$A$6:$G$62,7,FALSE),"")</f>
        <v/>
      </c>
      <c r="H1157" s="35" t="str">
        <f>IFERROR(VLOOKUP(B1157,Listor!$H$6:$I$24,2,FALSE),"")</f>
        <v/>
      </c>
      <c r="I1157" s="35" t="str">
        <f t="shared" si="20"/>
        <v/>
      </c>
      <c r="J1157" s="35" t="str">
        <f t="array" ref="J1157">IFERROR(INDEX(Listor!$M$6:$M$17,MATCH(Listor!J1157&amp;Fossila!E1157,Listor!$K$6:$K$17&amp;Listor!$L$6:$L$17,0)),"")</f>
        <v/>
      </c>
      <c r="K1157" s="69"/>
    </row>
    <row r="1158" spans="2:11" x14ac:dyDescent="0.25">
      <c r="B1158" s="68" t="s">
        <v>68</v>
      </c>
      <c r="C1158" s="80" t="str">
        <f>IFERROR(VLOOKUP(B1158,Listor!$A$6:$B$62,2,FALSE),"")</f>
        <v/>
      </c>
      <c r="D1158" s="80" t="str">
        <f>IFERROR(VLOOKUP(B1158,Listor!$A$6:$C$62,3,FALSE),"")</f>
        <v/>
      </c>
      <c r="E1158" s="64" t="s">
        <v>69</v>
      </c>
      <c r="F1158" s="65"/>
      <c r="G1158" s="35" t="str">
        <f>IFERROR(VLOOKUP(B1158,Listor!$A$6:$G$62,7,FALSE),"")</f>
        <v/>
      </c>
      <c r="H1158" s="35" t="str">
        <f>IFERROR(VLOOKUP(B1158,Listor!$H$6:$I$24,2,FALSE),"")</f>
        <v/>
      </c>
      <c r="I1158" s="35" t="str">
        <f t="shared" si="20"/>
        <v/>
      </c>
      <c r="J1158" s="35" t="str">
        <f t="array" ref="J1158">IFERROR(INDEX(Listor!$M$6:$M$17,MATCH(Listor!J1158&amp;Fossila!E1158,Listor!$K$6:$K$17&amp;Listor!$L$6:$L$17,0)),"")</f>
        <v/>
      </c>
      <c r="K1158" s="69"/>
    </row>
    <row r="1159" spans="2:11" x14ac:dyDescent="0.25">
      <c r="B1159" s="68" t="s">
        <v>68</v>
      </c>
      <c r="C1159" s="80" t="str">
        <f>IFERROR(VLOOKUP(B1159,Listor!$A$6:$B$62,2,FALSE),"")</f>
        <v/>
      </c>
      <c r="D1159" s="80" t="str">
        <f>IFERROR(VLOOKUP(B1159,Listor!$A$6:$C$62,3,FALSE),"")</f>
        <v/>
      </c>
      <c r="E1159" s="64" t="s">
        <v>69</v>
      </c>
      <c r="F1159" s="65"/>
      <c r="G1159" s="35" t="str">
        <f>IFERROR(VLOOKUP(B1159,Listor!$A$6:$G$62,7,FALSE),"")</f>
        <v/>
      </c>
      <c r="H1159" s="35" t="str">
        <f>IFERROR(VLOOKUP(B1159,Listor!$H$6:$I$24,2,FALSE),"")</f>
        <v/>
      </c>
      <c r="I1159" s="35" t="str">
        <f t="shared" si="20"/>
        <v/>
      </c>
      <c r="J1159" s="35" t="str">
        <f t="array" ref="J1159">IFERROR(INDEX(Listor!$M$6:$M$17,MATCH(Listor!J1159&amp;Fossila!E1159,Listor!$K$6:$K$17&amp;Listor!$L$6:$L$17,0)),"")</f>
        <v/>
      </c>
      <c r="K1159" s="69"/>
    </row>
    <row r="1160" spans="2:11" x14ac:dyDescent="0.25">
      <c r="B1160" s="68" t="s">
        <v>68</v>
      </c>
      <c r="C1160" s="80" t="str">
        <f>IFERROR(VLOOKUP(B1160,Listor!$A$6:$B$62,2,FALSE),"")</f>
        <v/>
      </c>
      <c r="D1160" s="80" t="str">
        <f>IFERROR(VLOOKUP(B1160,Listor!$A$6:$C$62,3,FALSE),"")</f>
        <v/>
      </c>
      <c r="E1160" s="64" t="s">
        <v>69</v>
      </c>
      <c r="F1160" s="65"/>
      <c r="G1160" s="35" t="str">
        <f>IFERROR(VLOOKUP(B1160,Listor!$A$6:$G$62,7,FALSE),"")</f>
        <v/>
      </c>
      <c r="H1160" s="35" t="str">
        <f>IFERROR(VLOOKUP(B1160,Listor!$H$6:$I$24,2,FALSE),"")</f>
        <v/>
      </c>
      <c r="I1160" s="35" t="str">
        <f t="shared" si="20"/>
        <v/>
      </c>
      <c r="J1160" s="35" t="str">
        <f t="array" ref="J1160">IFERROR(INDEX(Listor!$M$6:$M$17,MATCH(Listor!J1160&amp;Fossila!E1160,Listor!$K$6:$K$17&amp;Listor!$L$6:$L$17,0)),"")</f>
        <v/>
      </c>
      <c r="K1160" s="69"/>
    </row>
    <row r="1161" spans="2:11" x14ac:dyDescent="0.25">
      <c r="B1161" s="68" t="s">
        <v>68</v>
      </c>
      <c r="C1161" s="80" t="str">
        <f>IFERROR(VLOOKUP(B1161,Listor!$A$6:$B$62,2,FALSE),"")</f>
        <v/>
      </c>
      <c r="D1161" s="80" t="str">
        <f>IFERROR(VLOOKUP(B1161,Listor!$A$6:$C$62,3,FALSE),"")</f>
        <v/>
      </c>
      <c r="E1161" s="64" t="s">
        <v>69</v>
      </c>
      <c r="F1161" s="65"/>
      <c r="G1161" s="35" t="str">
        <f>IFERROR(VLOOKUP(B1161,Listor!$A$6:$G$62,7,FALSE),"")</f>
        <v/>
      </c>
      <c r="H1161" s="35" t="str">
        <f>IFERROR(VLOOKUP(B1161,Listor!$H$6:$I$24,2,FALSE),"")</f>
        <v/>
      </c>
      <c r="I1161" s="35" t="str">
        <f t="shared" si="20"/>
        <v/>
      </c>
      <c r="J1161" s="35" t="str">
        <f t="array" ref="J1161">IFERROR(INDEX(Listor!$M$6:$M$17,MATCH(Listor!J1161&amp;Fossila!E1161,Listor!$K$6:$K$17&amp;Listor!$L$6:$L$17,0)),"")</f>
        <v/>
      </c>
      <c r="K1161" s="69"/>
    </row>
    <row r="1162" spans="2:11" x14ac:dyDescent="0.25">
      <c r="B1162" s="68" t="s">
        <v>68</v>
      </c>
      <c r="C1162" s="80" t="str">
        <f>IFERROR(VLOOKUP(B1162,Listor!$A$6:$B$62,2,FALSE),"")</f>
        <v/>
      </c>
      <c r="D1162" s="80" t="str">
        <f>IFERROR(VLOOKUP(B1162,Listor!$A$6:$C$62,3,FALSE),"")</f>
        <v/>
      </c>
      <c r="E1162" s="64" t="s">
        <v>69</v>
      </c>
      <c r="F1162" s="65"/>
      <c r="G1162" s="35" t="str">
        <f>IFERROR(VLOOKUP(B1162,Listor!$A$6:$G$62,7,FALSE),"")</f>
        <v/>
      </c>
      <c r="H1162" s="35" t="str">
        <f>IFERROR(VLOOKUP(B1162,Listor!$H$6:$I$24,2,FALSE),"")</f>
        <v/>
      </c>
      <c r="I1162" s="35" t="str">
        <f t="shared" si="20"/>
        <v/>
      </c>
      <c r="J1162" s="35" t="str">
        <f t="array" ref="J1162">IFERROR(INDEX(Listor!$M$6:$M$17,MATCH(Listor!J1162&amp;Fossila!E1162,Listor!$K$6:$K$17&amp;Listor!$L$6:$L$17,0)),"")</f>
        <v/>
      </c>
      <c r="K1162" s="69"/>
    </row>
    <row r="1163" spans="2:11" x14ac:dyDescent="0.25">
      <c r="B1163" s="68" t="s">
        <v>68</v>
      </c>
      <c r="C1163" s="80" t="str">
        <f>IFERROR(VLOOKUP(B1163,Listor!$A$6:$B$62,2,FALSE),"")</f>
        <v/>
      </c>
      <c r="D1163" s="80" t="str">
        <f>IFERROR(VLOOKUP(B1163,Listor!$A$6:$C$62,3,FALSE),"")</f>
        <v/>
      </c>
      <c r="E1163" s="64" t="s">
        <v>69</v>
      </c>
      <c r="F1163" s="65"/>
      <c r="G1163" s="35" t="str">
        <f>IFERROR(VLOOKUP(B1163,Listor!$A$6:$G$62,7,FALSE),"")</f>
        <v/>
      </c>
      <c r="H1163" s="35" t="str">
        <f>IFERROR(VLOOKUP(B1163,Listor!$H$6:$I$24,2,FALSE),"")</f>
        <v/>
      </c>
      <c r="I1163" s="35" t="str">
        <f t="shared" si="20"/>
        <v/>
      </c>
      <c r="J1163" s="35" t="str">
        <f t="array" ref="J1163">IFERROR(INDEX(Listor!$M$6:$M$17,MATCH(Listor!J1163&amp;Fossila!E1163,Listor!$K$6:$K$17&amp;Listor!$L$6:$L$17,0)),"")</f>
        <v/>
      </c>
      <c r="K1163" s="69"/>
    </row>
    <row r="1164" spans="2:11" x14ac:dyDescent="0.25">
      <c r="B1164" s="68" t="s">
        <v>68</v>
      </c>
      <c r="C1164" s="80" t="str">
        <f>IFERROR(VLOOKUP(B1164,Listor!$A$6:$B$62,2,FALSE),"")</f>
        <v/>
      </c>
      <c r="D1164" s="80" t="str">
        <f>IFERROR(VLOOKUP(B1164,Listor!$A$6:$C$62,3,FALSE),"")</f>
        <v/>
      </c>
      <c r="E1164" s="64" t="s">
        <v>69</v>
      </c>
      <c r="F1164" s="65"/>
      <c r="G1164" s="35" t="str">
        <f>IFERROR(VLOOKUP(B1164,Listor!$A$6:$G$62,7,FALSE),"")</f>
        <v/>
      </c>
      <c r="H1164" s="35" t="str">
        <f>IFERROR(VLOOKUP(B1164,Listor!$H$6:$I$24,2,FALSE),"")</f>
        <v/>
      </c>
      <c r="I1164" s="35" t="str">
        <f t="shared" si="20"/>
        <v/>
      </c>
      <c r="J1164" s="35" t="str">
        <f t="array" ref="J1164">IFERROR(INDEX(Listor!$M$6:$M$17,MATCH(Listor!J1164&amp;Fossila!E1164,Listor!$K$6:$K$17&amp;Listor!$L$6:$L$17,0)),"")</f>
        <v/>
      </c>
      <c r="K1164" s="69"/>
    </row>
    <row r="1165" spans="2:11" x14ac:dyDescent="0.25">
      <c r="B1165" s="68" t="s">
        <v>68</v>
      </c>
      <c r="C1165" s="80" t="str">
        <f>IFERROR(VLOOKUP(B1165,Listor!$A$6:$B$62,2,FALSE),"")</f>
        <v/>
      </c>
      <c r="D1165" s="80" t="str">
        <f>IFERROR(VLOOKUP(B1165,Listor!$A$6:$C$62,3,FALSE),"")</f>
        <v/>
      </c>
      <c r="E1165" s="64" t="s">
        <v>69</v>
      </c>
      <c r="F1165" s="65"/>
      <c r="G1165" s="35" t="str">
        <f>IFERROR(VLOOKUP(B1165,Listor!$A$6:$G$62,7,FALSE),"")</f>
        <v/>
      </c>
      <c r="H1165" s="35" t="str">
        <f>IFERROR(VLOOKUP(B1165,Listor!$H$6:$I$24,2,FALSE),"")</f>
        <v/>
      </c>
      <c r="I1165" s="35" t="str">
        <f t="shared" ref="I1165:I1228" si="21">IFERROR(H1165*F1165,"")</f>
        <v/>
      </c>
      <c r="J1165" s="35" t="str">
        <f t="array" ref="J1165">IFERROR(INDEX(Listor!$M$6:$M$17,MATCH(Listor!J1165&amp;Fossila!E1165,Listor!$K$6:$K$17&amp;Listor!$L$6:$L$17,0)),"")</f>
        <v/>
      </c>
      <c r="K1165" s="69"/>
    </row>
    <row r="1166" spans="2:11" x14ac:dyDescent="0.25">
      <c r="B1166" s="68" t="s">
        <v>68</v>
      </c>
      <c r="C1166" s="80" t="str">
        <f>IFERROR(VLOOKUP(B1166,Listor!$A$6:$B$62,2,FALSE),"")</f>
        <v/>
      </c>
      <c r="D1166" s="80" t="str">
        <f>IFERROR(VLOOKUP(B1166,Listor!$A$6:$C$62,3,FALSE),"")</f>
        <v/>
      </c>
      <c r="E1166" s="64" t="s">
        <v>69</v>
      </c>
      <c r="F1166" s="65"/>
      <c r="G1166" s="35" t="str">
        <f>IFERROR(VLOOKUP(B1166,Listor!$A$6:$G$62,7,FALSE),"")</f>
        <v/>
      </c>
      <c r="H1166" s="35" t="str">
        <f>IFERROR(VLOOKUP(B1166,Listor!$H$6:$I$24,2,FALSE),"")</f>
        <v/>
      </c>
      <c r="I1166" s="35" t="str">
        <f t="shared" si="21"/>
        <v/>
      </c>
      <c r="J1166" s="35" t="str">
        <f t="array" ref="J1166">IFERROR(INDEX(Listor!$M$6:$M$17,MATCH(Listor!J1166&amp;Fossila!E1166,Listor!$K$6:$K$17&amp;Listor!$L$6:$L$17,0)),"")</f>
        <v/>
      </c>
      <c r="K1166" s="69"/>
    </row>
    <row r="1167" spans="2:11" x14ac:dyDescent="0.25">
      <c r="B1167" s="68" t="s">
        <v>68</v>
      </c>
      <c r="C1167" s="80" t="str">
        <f>IFERROR(VLOOKUP(B1167,Listor!$A$6:$B$62,2,FALSE),"")</f>
        <v/>
      </c>
      <c r="D1167" s="80" t="str">
        <f>IFERROR(VLOOKUP(B1167,Listor!$A$6:$C$62,3,FALSE),"")</f>
        <v/>
      </c>
      <c r="E1167" s="64" t="s">
        <v>69</v>
      </c>
      <c r="F1167" s="65"/>
      <c r="G1167" s="35" t="str">
        <f>IFERROR(VLOOKUP(B1167,Listor!$A$6:$G$62,7,FALSE),"")</f>
        <v/>
      </c>
      <c r="H1167" s="35" t="str">
        <f>IFERROR(VLOOKUP(B1167,Listor!$H$6:$I$24,2,FALSE),"")</f>
        <v/>
      </c>
      <c r="I1167" s="35" t="str">
        <f t="shared" si="21"/>
        <v/>
      </c>
      <c r="J1167" s="35" t="str">
        <f t="array" ref="J1167">IFERROR(INDEX(Listor!$M$6:$M$17,MATCH(Listor!J1167&amp;Fossila!E1167,Listor!$K$6:$K$17&amp;Listor!$L$6:$L$17,0)),"")</f>
        <v/>
      </c>
      <c r="K1167" s="69"/>
    </row>
    <row r="1168" spans="2:11" x14ac:dyDescent="0.25">
      <c r="B1168" s="68" t="s">
        <v>68</v>
      </c>
      <c r="C1168" s="80" t="str">
        <f>IFERROR(VLOOKUP(B1168,Listor!$A$6:$B$62,2,FALSE),"")</f>
        <v/>
      </c>
      <c r="D1168" s="80" t="str">
        <f>IFERROR(VLOOKUP(B1168,Listor!$A$6:$C$62,3,FALSE),"")</f>
        <v/>
      </c>
      <c r="E1168" s="64" t="s">
        <v>69</v>
      </c>
      <c r="F1168" s="65"/>
      <c r="G1168" s="35" t="str">
        <f>IFERROR(VLOOKUP(B1168,Listor!$A$6:$G$62,7,FALSE),"")</f>
        <v/>
      </c>
      <c r="H1168" s="35" t="str">
        <f>IFERROR(VLOOKUP(B1168,Listor!$H$6:$I$24,2,FALSE),"")</f>
        <v/>
      </c>
      <c r="I1168" s="35" t="str">
        <f t="shared" si="21"/>
        <v/>
      </c>
      <c r="J1168" s="35" t="str">
        <f t="array" ref="J1168">IFERROR(INDEX(Listor!$M$6:$M$17,MATCH(Listor!J1168&amp;Fossila!E1168,Listor!$K$6:$K$17&amp;Listor!$L$6:$L$17,0)),"")</f>
        <v/>
      </c>
      <c r="K1168" s="69"/>
    </row>
    <row r="1169" spans="2:11" x14ac:dyDescent="0.25">
      <c r="B1169" s="68" t="s">
        <v>68</v>
      </c>
      <c r="C1169" s="80" t="str">
        <f>IFERROR(VLOOKUP(B1169,Listor!$A$6:$B$62,2,FALSE),"")</f>
        <v/>
      </c>
      <c r="D1169" s="80" t="str">
        <f>IFERROR(VLOOKUP(B1169,Listor!$A$6:$C$62,3,FALSE),"")</f>
        <v/>
      </c>
      <c r="E1169" s="64" t="s">
        <v>69</v>
      </c>
      <c r="F1169" s="65"/>
      <c r="G1169" s="35" t="str">
        <f>IFERROR(VLOOKUP(B1169,Listor!$A$6:$G$62,7,FALSE),"")</f>
        <v/>
      </c>
      <c r="H1169" s="35" t="str">
        <f>IFERROR(VLOOKUP(B1169,Listor!$H$6:$I$24,2,FALSE),"")</f>
        <v/>
      </c>
      <c r="I1169" s="35" t="str">
        <f t="shared" si="21"/>
        <v/>
      </c>
      <c r="J1169" s="35" t="str">
        <f t="array" ref="J1169">IFERROR(INDEX(Listor!$M$6:$M$17,MATCH(Listor!J1169&amp;Fossila!E1169,Listor!$K$6:$K$17&amp;Listor!$L$6:$L$17,0)),"")</f>
        <v/>
      </c>
      <c r="K1169" s="69"/>
    </row>
    <row r="1170" spans="2:11" x14ac:dyDescent="0.25">
      <c r="B1170" s="68" t="s">
        <v>68</v>
      </c>
      <c r="C1170" s="80" t="str">
        <f>IFERROR(VLOOKUP(B1170,Listor!$A$6:$B$62,2,FALSE),"")</f>
        <v/>
      </c>
      <c r="D1170" s="80" t="str">
        <f>IFERROR(VLOOKUP(B1170,Listor!$A$6:$C$62,3,FALSE),"")</f>
        <v/>
      </c>
      <c r="E1170" s="64" t="s">
        <v>69</v>
      </c>
      <c r="F1170" s="65"/>
      <c r="G1170" s="35" t="str">
        <f>IFERROR(VLOOKUP(B1170,Listor!$A$6:$G$62,7,FALSE),"")</f>
        <v/>
      </c>
      <c r="H1170" s="35" t="str">
        <f>IFERROR(VLOOKUP(B1170,Listor!$H$6:$I$24,2,FALSE),"")</f>
        <v/>
      </c>
      <c r="I1170" s="35" t="str">
        <f t="shared" si="21"/>
        <v/>
      </c>
      <c r="J1170" s="35" t="str">
        <f t="array" ref="J1170">IFERROR(INDEX(Listor!$M$6:$M$17,MATCH(Listor!J1170&amp;Fossila!E1170,Listor!$K$6:$K$17&amp;Listor!$L$6:$L$17,0)),"")</f>
        <v/>
      </c>
      <c r="K1170" s="69"/>
    </row>
    <row r="1171" spans="2:11" x14ac:dyDescent="0.25">
      <c r="B1171" s="68" t="s">
        <v>68</v>
      </c>
      <c r="C1171" s="80" t="str">
        <f>IFERROR(VLOOKUP(B1171,Listor!$A$6:$B$62,2,FALSE),"")</f>
        <v/>
      </c>
      <c r="D1171" s="80" t="str">
        <f>IFERROR(VLOOKUP(B1171,Listor!$A$6:$C$62,3,FALSE),"")</f>
        <v/>
      </c>
      <c r="E1171" s="64" t="s">
        <v>69</v>
      </c>
      <c r="F1171" s="65"/>
      <c r="G1171" s="35" t="str">
        <f>IFERROR(VLOOKUP(B1171,Listor!$A$6:$G$62,7,FALSE),"")</f>
        <v/>
      </c>
      <c r="H1171" s="35" t="str">
        <f>IFERROR(VLOOKUP(B1171,Listor!$H$6:$I$24,2,FALSE),"")</f>
        <v/>
      </c>
      <c r="I1171" s="35" t="str">
        <f t="shared" si="21"/>
        <v/>
      </c>
      <c r="J1171" s="35" t="str">
        <f t="array" ref="J1171">IFERROR(INDEX(Listor!$M$6:$M$17,MATCH(Listor!J1171&amp;Fossila!E1171,Listor!$K$6:$K$17&amp;Listor!$L$6:$L$17,0)),"")</f>
        <v/>
      </c>
      <c r="K1171" s="69"/>
    </row>
    <row r="1172" spans="2:11" x14ac:dyDescent="0.25">
      <c r="B1172" s="68" t="s">
        <v>68</v>
      </c>
      <c r="C1172" s="80" t="str">
        <f>IFERROR(VLOOKUP(B1172,Listor!$A$6:$B$62,2,FALSE),"")</f>
        <v/>
      </c>
      <c r="D1172" s="80" t="str">
        <f>IFERROR(VLOOKUP(B1172,Listor!$A$6:$C$62,3,FALSE),"")</f>
        <v/>
      </c>
      <c r="E1172" s="64" t="s">
        <v>69</v>
      </c>
      <c r="F1172" s="65"/>
      <c r="G1172" s="35" t="str">
        <f>IFERROR(VLOOKUP(B1172,Listor!$A$6:$G$62,7,FALSE),"")</f>
        <v/>
      </c>
      <c r="H1172" s="35" t="str">
        <f>IFERROR(VLOOKUP(B1172,Listor!$H$6:$I$24,2,FALSE),"")</f>
        <v/>
      </c>
      <c r="I1172" s="35" t="str">
        <f t="shared" si="21"/>
        <v/>
      </c>
      <c r="J1172" s="35" t="str">
        <f t="array" ref="J1172">IFERROR(INDEX(Listor!$M$6:$M$17,MATCH(Listor!J1172&amp;Fossila!E1172,Listor!$K$6:$K$17&amp;Listor!$L$6:$L$17,0)),"")</f>
        <v/>
      </c>
      <c r="K1172" s="69"/>
    </row>
    <row r="1173" spans="2:11" x14ac:dyDescent="0.25">
      <c r="B1173" s="68" t="s">
        <v>68</v>
      </c>
      <c r="C1173" s="80" t="str">
        <f>IFERROR(VLOOKUP(B1173,Listor!$A$6:$B$62,2,FALSE),"")</f>
        <v/>
      </c>
      <c r="D1173" s="80" t="str">
        <f>IFERROR(VLOOKUP(B1173,Listor!$A$6:$C$62,3,FALSE),"")</f>
        <v/>
      </c>
      <c r="E1173" s="64" t="s">
        <v>69</v>
      </c>
      <c r="F1173" s="65"/>
      <c r="G1173" s="35" t="str">
        <f>IFERROR(VLOOKUP(B1173,Listor!$A$6:$G$62,7,FALSE),"")</f>
        <v/>
      </c>
      <c r="H1173" s="35" t="str">
        <f>IFERROR(VLOOKUP(B1173,Listor!$H$6:$I$24,2,FALSE),"")</f>
        <v/>
      </c>
      <c r="I1173" s="35" t="str">
        <f t="shared" si="21"/>
        <v/>
      </c>
      <c r="J1173" s="35" t="str">
        <f t="array" ref="J1173">IFERROR(INDEX(Listor!$M$6:$M$17,MATCH(Listor!J1173&amp;Fossila!E1173,Listor!$K$6:$K$17&amp;Listor!$L$6:$L$17,0)),"")</f>
        <v/>
      </c>
      <c r="K1173" s="69"/>
    </row>
    <row r="1174" spans="2:11" x14ac:dyDescent="0.25">
      <c r="B1174" s="68" t="s">
        <v>68</v>
      </c>
      <c r="C1174" s="80" t="str">
        <f>IFERROR(VLOOKUP(B1174,Listor!$A$6:$B$62,2,FALSE),"")</f>
        <v/>
      </c>
      <c r="D1174" s="80" t="str">
        <f>IFERROR(VLOOKUP(B1174,Listor!$A$6:$C$62,3,FALSE),"")</f>
        <v/>
      </c>
      <c r="E1174" s="64" t="s">
        <v>69</v>
      </c>
      <c r="F1174" s="65"/>
      <c r="G1174" s="35" t="str">
        <f>IFERROR(VLOOKUP(B1174,Listor!$A$6:$G$62,7,FALSE),"")</f>
        <v/>
      </c>
      <c r="H1174" s="35" t="str">
        <f>IFERROR(VLOOKUP(B1174,Listor!$H$6:$I$24,2,FALSE),"")</f>
        <v/>
      </c>
      <c r="I1174" s="35" t="str">
        <f t="shared" si="21"/>
        <v/>
      </c>
      <c r="J1174" s="35" t="str">
        <f t="array" ref="J1174">IFERROR(INDEX(Listor!$M$6:$M$17,MATCH(Listor!J1174&amp;Fossila!E1174,Listor!$K$6:$K$17&amp;Listor!$L$6:$L$17,0)),"")</f>
        <v/>
      </c>
      <c r="K1174" s="69"/>
    </row>
    <row r="1175" spans="2:11" x14ac:dyDescent="0.25">
      <c r="B1175" s="68" t="s">
        <v>68</v>
      </c>
      <c r="C1175" s="80" t="str">
        <f>IFERROR(VLOOKUP(B1175,Listor!$A$6:$B$62,2,FALSE),"")</f>
        <v/>
      </c>
      <c r="D1175" s="80" t="str">
        <f>IFERROR(VLOOKUP(B1175,Listor!$A$6:$C$62,3,FALSE),"")</f>
        <v/>
      </c>
      <c r="E1175" s="64" t="s">
        <v>69</v>
      </c>
      <c r="F1175" s="65"/>
      <c r="G1175" s="35" t="str">
        <f>IFERROR(VLOOKUP(B1175,Listor!$A$6:$G$62,7,FALSE),"")</f>
        <v/>
      </c>
      <c r="H1175" s="35" t="str">
        <f>IFERROR(VLOOKUP(B1175,Listor!$H$6:$I$24,2,FALSE),"")</f>
        <v/>
      </c>
      <c r="I1175" s="35" t="str">
        <f t="shared" si="21"/>
        <v/>
      </c>
      <c r="J1175" s="35" t="str">
        <f t="array" ref="J1175">IFERROR(INDEX(Listor!$M$6:$M$17,MATCH(Listor!J1175&amp;Fossila!E1175,Listor!$K$6:$K$17&amp;Listor!$L$6:$L$17,0)),"")</f>
        <v/>
      </c>
      <c r="K1175" s="69"/>
    </row>
    <row r="1176" spans="2:11" x14ac:dyDescent="0.25">
      <c r="B1176" s="68" t="s">
        <v>68</v>
      </c>
      <c r="C1176" s="80" t="str">
        <f>IFERROR(VLOOKUP(B1176,Listor!$A$6:$B$62,2,FALSE),"")</f>
        <v/>
      </c>
      <c r="D1176" s="80" t="str">
        <f>IFERROR(VLOOKUP(B1176,Listor!$A$6:$C$62,3,FALSE),"")</f>
        <v/>
      </c>
      <c r="E1176" s="64" t="s">
        <v>69</v>
      </c>
      <c r="F1176" s="65"/>
      <c r="G1176" s="35" t="str">
        <f>IFERROR(VLOOKUP(B1176,Listor!$A$6:$G$62,7,FALSE),"")</f>
        <v/>
      </c>
      <c r="H1176" s="35" t="str">
        <f>IFERROR(VLOOKUP(B1176,Listor!$H$6:$I$24,2,FALSE),"")</f>
        <v/>
      </c>
      <c r="I1176" s="35" t="str">
        <f t="shared" si="21"/>
        <v/>
      </c>
      <c r="J1176" s="35" t="str">
        <f t="array" ref="J1176">IFERROR(INDEX(Listor!$M$6:$M$17,MATCH(Listor!J1176&amp;Fossila!E1176,Listor!$K$6:$K$17&amp;Listor!$L$6:$L$17,0)),"")</f>
        <v/>
      </c>
      <c r="K1176" s="69"/>
    </row>
    <row r="1177" spans="2:11" x14ac:dyDescent="0.25">
      <c r="B1177" s="68" t="s">
        <v>68</v>
      </c>
      <c r="C1177" s="80" t="str">
        <f>IFERROR(VLOOKUP(B1177,Listor!$A$6:$B$62,2,FALSE),"")</f>
        <v/>
      </c>
      <c r="D1177" s="80" t="str">
        <f>IFERROR(VLOOKUP(B1177,Listor!$A$6:$C$62,3,FALSE),"")</f>
        <v/>
      </c>
      <c r="E1177" s="64" t="s">
        <v>69</v>
      </c>
      <c r="F1177" s="65"/>
      <c r="G1177" s="35" t="str">
        <f>IFERROR(VLOOKUP(B1177,Listor!$A$6:$G$62,7,FALSE),"")</f>
        <v/>
      </c>
      <c r="H1177" s="35" t="str">
        <f>IFERROR(VLOOKUP(B1177,Listor!$H$6:$I$24,2,FALSE),"")</f>
        <v/>
      </c>
      <c r="I1177" s="35" t="str">
        <f t="shared" si="21"/>
        <v/>
      </c>
      <c r="J1177" s="35" t="str">
        <f t="array" ref="J1177">IFERROR(INDEX(Listor!$M$6:$M$17,MATCH(Listor!J1177&amp;Fossila!E1177,Listor!$K$6:$K$17&amp;Listor!$L$6:$L$17,0)),"")</f>
        <v/>
      </c>
      <c r="K1177" s="69"/>
    </row>
    <row r="1178" spans="2:11" x14ac:dyDescent="0.25">
      <c r="B1178" s="68" t="s">
        <v>68</v>
      </c>
      <c r="C1178" s="80" t="str">
        <f>IFERROR(VLOOKUP(B1178,Listor!$A$6:$B$62,2,FALSE),"")</f>
        <v/>
      </c>
      <c r="D1178" s="80" t="str">
        <f>IFERROR(VLOOKUP(B1178,Listor!$A$6:$C$62,3,FALSE),"")</f>
        <v/>
      </c>
      <c r="E1178" s="64" t="s">
        <v>69</v>
      </c>
      <c r="F1178" s="65"/>
      <c r="G1178" s="35" t="str">
        <f>IFERROR(VLOOKUP(B1178,Listor!$A$6:$G$62,7,FALSE),"")</f>
        <v/>
      </c>
      <c r="H1178" s="35" t="str">
        <f>IFERROR(VLOOKUP(B1178,Listor!$H$6:$I$24,2,FALSE),"")</f>
        <v/>
      </c>
      <c r="I1178" s="35" t="str">
        <f t="shared" si="21"/>
        <v/>
      </c>
      <c r="J1178" s="35" t="str">
        <f t="array" ref="J1178">IFERROR(INDEX(Listor!$M$6:$M$17,MATCH(Listor!J1178&amp;Fossila!E1178,Listor!$K$6:$K$17&amp;Listor!$L$6:$L$17,0)),"")</f>
        <v/>
      </c>
      <c r="K1178" s="69"/>
    </row>
    <row r="1179" spans="2:11" x14ac:dyDescent="0.25">
      <c r="B1179" s="68" t="s">
        <v>68</v>
      </c>
      <c r="C1179" s="80" t="str">
        <f>IFERROR(VLOOKUP(B1179,Listor!$A$6:$B$62,2,FALSE),"")</f>
        <v/>
      </c>
      <c r="D1179" s="80" t="str">
        <f>IFERROR(VLOOKUP(B1179,Listor!$A$6:$C$62,3,FALSE),"")</f>
        <v/>
      </c>
      <c r="E1179" s="64" t="s">
        <v>69</v>
      </c>
      <c r="F1179" s="65"/>
      <c r="G1179" s="35" t="str">
        <f>IFERROR(VLOOKUP(B1179,Listor!$A$6:$G$62,7,FALSE),"")</f>
        <v/>
      </c>
      <c r="H1179" s="35" t="str">
        <f>IFERROR(VLOOKUP(B1179,Listor!$H$6:$I$24,2,FALSE),"")</f>
        <v/>
      </c>
      <c r="I1179" s="35" t="str">
        <f t="shared" si="21"/>
        <v/>
      </c>
      <c r="J1179" s="35" t="str">
        <f t="array" ref="J1179">IFERROR(INDEX(Listor!$M$6:$M$17,MATCH(Listor!J1179&amp;Fossila!E1179,Listor!$K$6:$K$17&amp;Listor!$L$6:$L$17,0)),"")</f>
        <v/>
      </c>
      <c r="K1179" s="69"/>
    </row>
    <row r="1180" spans="2:11" x14ac:dyDescent="0.25">
      <c r="B1180" s="68" t="s">
        <v>68</v>
      </c>
      <c r="C1180" s="80" t="str">
        <f>IFERROR(VLOOKUP(B1180,Listor!$A$6:$B$62,2,FALSE),"")</f>
        <v/>
      </c>
      <c r="D1180" s="80" t="str">
        <f>IFERROR(VLOOKUP(B1180,Listor!$A$6:$C$62,3,FALSE),"")</f>
        <v/>
      </c>
      <c r="E1180" s="64" t="s">
        <v>69</v>
      </c>
      <c r="F1180" s="65"/>
      <c r="G1180" s="35" t="str">
        <f>IFERROR(VLOOKUP(B1180,Listor!$A$6:$G$62,7,FALSE),"")</f>
        <v/>
      </c>
      <c r="H1180" s="35" t="str">
        <f>IFERROR(VLOOKUP(B1180,Listor!$H$6:$I$24,2,FALSE),"")</f>
        <v/>
      </c>
      <c r="I1180" s="35" t="str">
        <f t="shared" si="21"/>
        <v/>
      </c>
      <c r="J1180" s="35" t="str">
        <f t="array" ref="J1180">IFERROR(INDEX(Listor!$M$6:$M$17,MATCH(Listor!J1180&amp;Fossila!E1180,Listor!$K$6:$K$17&amp;Listor!$L$6:$L$17,0)),"")</f>
        <v/>
      </c>
      <c r="K1180" s="69"/>
    </row>
    <row r="1181" spans="2:11" x14ac:dyDescent="0.25">
      <c r="B1181" s="68" t="s">
        <v>68</v>
      </c>
      <c r="C1181" s="80" t="str">
        <f>IFERROR(VLOOKUP(B1181,Listor!$A$6:$B$62,2,FALSE),"")</f>
        <v/>
      </c>
      <c r="D1181" s="80" t="str">
        <f>IFERROR(VLOOKUP(B1181,Listor!$A$6:$C$62,3,FALSE),"")</f>
        <v/>
      </c>
      <c r="E1181" s="64" t="s">
        <v>69</v>
      </c>
      <c r="F1181" s="65"/>
      <c r="G1181" s="35" t="str">
        <f>IFERROR(VLOOKUP(B1181,Listor!$A$6:$G$62,7,FALSE),"")</f>
        <v/>
      </c>
      <c r="H1181" s="35" t="str">
        <f>IFERROR(VLOOKUP(B1181,Listor!$H$6:$I$24,2,FALSE),"")</f>
        <v/>
      </c>
      <c r="I1181" s="35" t="str">
        <f t="shared" si="21"/>
        <v/>
      </c>
      <c r="J1181" s="35" t="str">
        <f t="array" ref="J1181">IFERROR(INDEX(Listor!$M$6:$M$17,MATCH(Listor!J1181&amp;Fossila!E1181,Listor!$K$6:$K$17&amp;Listor!$L$6:$L$17,0)),"")</f>
        <v/>
      </c>
      <c r="K1181" s="69"/>
    </row>
    <row r="1182" spans="2:11" x14ac:dyDescent="0.25">
      <c r="B1182" s="68" t="s">
        <v>68</v>
      </c>
      <c r="C1182" s="80" t="str">
        <f>IFERROR(VLOOKUP(B1182,Listor!$A$6:$B$62,2,FALSE),"")</f>
        <v/>
      </c>
      <c r="D1182" s="80" t="str">
        <f>IFERROR(VLOOKUP(B1182,Listor!$A$6:$C$62,3,FALSE),"")</f>
        <v/>
      </c>
      <c r="E1182" s="64" t="s">
        <v>69</v>
      </c>
      <c r="F1182" s="65"/>
      <c r="G1182" s="35" t="str">
        <f>IFERROR(VLOOKUP(B1182,Listor!$A$6:$G$62,7,FALSE),"")</f>
        <v/>
      </c>
      <c r="H1182" s="35" t="str">
        <f>IFERROR(VLOOKUP(B1182,Listor!$H$6:$I$24,2,FALSE),"")</f>
        <v/>
      </c>
      <c r="I1182" s="35" t="str">
        <f t="shared" si="21"/>
        <v/>
      </c>
      <c r="J1182" s="35" t="str">
        <f t="array" ref="J1182">IFERROR(INDEX(Listor!$M$6:$M$17,MATCH(Listor!J1182&amp;Fossila!E1182,Listor!$K$6:$K$17&amp;Listor!$L$6:$L$17,0)),"")</f>
        <v/>
      </c>
      <c r="K1182" s="69"/>
    </row>
    <row r="1183" spans="2:11" x14ac:dyDescent="0.25">
      <c r="B1183" s="68" t="s">
        <v>68</v>
      </c>
      <c r="C1183" s="80" t="str">
        <f>IFERROR(VLOOKUP(B1183,Listor!$A$6:$B$62,2,FALSE),"")</f>
        <v/>
      </c>
      <c r="D1183" s="80" t="str">
        <f>IFERROR(VLOOKUP(B1183,Listor!$A$6:$C$62,3,FALSE),"")</f>
        <v/>
      </c>
      <c r="E1183" s="64" t="s">
        <v>69</v>
      </c>
      <c r="F1183" s="65"/>
      <c r="G1183" s="35" t="str">
        <f>IFERROR(VLOOKUP(B1183,Listor!$A$6:$G$62,7,FALSE),"")</f>
        <v/>
      </c>
      <c r="H1183" s="35" t="str">
        <f>IFERROR(VLOOKUP(B1183,Listor!$H$6:$I$24,2,FALSE),"")</f>
        <v/>
      </c>
      <c r="I1183" s="35" t="str">
        <f t="shared" si="21"/>
        <v/>
      </c>
      <c r="J1183" s="35" t="str">
        <f t="array" ref="J1183">IFERROR(INDEX(Listor!$M$6:$M$17,MATCH(Listor!J1183&amp;Fossila!E1183,Listor!$K$6:$K$17&amp;Listor!$L$6:$L$17,0)),"")</f>
        <v/>
      </c>
      <c r="K1183" s="69"/>
    </row>
    <row r="1184" spans="2:11" x14ac:dyDescent="0.25">
      <c r="B1184" s="68" t="s">
        <v>68</v>
      </c>
      <c r="C1184" s="80" t="str">
        <f>IFERROR(VLOOKUP(B1184,Listor!$A$6:$B$62,2,FALSE),"")</f>
        <v/>
      </c>
      <c r="D1184" s="80" t="str">
        <f>IFERROR(VLOOKUP(B1184,Listor!$A$6:$C$62,3,FALSE),"")</f>
        <v/>
      </c>
      <c r="E1184" s="64" t="s">
        <v>69</v>
      </c>
      <c r="F1184" s="65"/>
      <c r="G1184" s="35" t="str">
        <f>IFERROR(VLOOKUP(B1184,Listor!$A$6:$G$62,7,FALSE),"")</f>
        <v/>
      </c>
      <c r="H1184" s="35" t="str">
        <f>IFERROR(VLOOKUP(B1184,Listor!$H$6:$I$24,2,FALSE),"")</f>
        <v/>
      </c>
      <c r="I1184" s="35" t="str">
        <f t="shared" si="21"/>
        <v/>
      </c>
      <c r="J1184" s="35" t="str">
        <f t="array" ref="J1184">IFERROR(INDEX(Listor!$M$6:$M$17,MATCH(Listor!J1184&amp;Fossila!E1184,Listor!$K$6:$K$17&amp;Listor!$L$6:$L$17,0)),"")</f>
        <v/>
      </c>
      <c r="K1184" s="69"/>
    </row>
    <row r="1185" spans="2:11" x14ac:dyDescent="0.25">
      <c r="B1185" s="68" t="s">
        <v>68</v>
      </c>
      <c r="C1185" s="80" t="str">
        <f>IFERROR(VLOOKUP(B1185,Listor!$A$6:$B$62,2,FALSE),"")</f>
        <v/>
      </c>
      <c r="D1185" s="80" t="str">
        <f>IFERROR(VLOOKUP(B1185,Listor!$A$6:$C$62,3,FALSE),"")</f>
        <v/>
      </c>
      <c r="E1185" s="64" t="s">
        <v>69</v>
      </c>
      <c r="F1185" s="65"/>
      <c r="G1185" s="35" t="str">
        <f>IFERROR(VLOOKUP(B1185,Listor!$A$6:$G$62,7,FALSE),"")</f>
        <v/>
      </c>
      <c r="H1185" s="35" t="str">
        <f>IFERROR(VLOOKUP(B1185,Listor!$H$6:$I$24,2,FALSE),"")</f>
        <v/>
      </c>
      <c r="I1185" s="35" t="str">
        <f t="shared" si="21"/>
        <v/>
      </c>
      <c r="J1185" s="35" t="str">
        <f t="array" ref="J1185">IFERROR(INDEX(Listor!$M$6:$M$17,MATCH(Listor!J1185&amp;Fossila!E1185,Listor!$K$6:$K$17&amp;Listor!$L$6:$L$17,0)),"")</f>
        <v/>
      </c>
      <c r="K1185" s="69"/>
    </row>
    <row r="1186" spans="2:11" x14ac:dyDescent="0.25">
      <c r="B1186" s="68" t="s">
        <v>68</v>
      </c>
      <c r="C1186" s="80" t="str">
        <f>IFERROR(VLOOKUP(B1186,Listor!$A$6:$B$62,2,FALSE),"")</f>
        <v/>
      </c>
      <c r="D1186" s="80" t="str">
        <f>IFERROR(VLOOKUP(B1186,Listor!$A$6:$C$62,3,FALSE),"")</f>
        <v/>
      </c>
      <c r="E1186" s="64" t="s">
        <v>69</v>
      </c>
      <c r="F1186" s="65"/>
      <c r="G1186" s="35" t="str">
        <f>IFERROR(VLOOKUP(B1186,Listor!$A$6:$G$62,7,FALSE),"")</f>
        <v/>
      </c>
      <c r="H1186" s="35" t="str">
        <f>IFERROR(VLOOKUP(B1186,Listor!$H$6:$I$24,2,FALSE),"")</f>
        <v/>
      </c>
      <c r="I1186" s="35" t="str">
        <f t="shared" si="21"/>
        <v/>
      </c>
      <c r="J1186" s="35" t="str">
        <f t="array" ref="J1186">IFERROR(INDEX(Listor!$M$6:$M$17,MATCH(Listor!J1186&amp;Fossila!E1186,Listor!$K$6:$K$17&amp;Listor!$L$6:$L$17,0)),"")</f>
        <v/>
      </c>
      <c r="K1186" s="69"/>
    </row>
    <row r="1187" spans="2:11" x14ac:dyDescent="0.25">
      <c r="B1187" s="68" t="s">
        <v>68</v>
      </c>
      <c r="C1187" s="80" t="str">
        <f>IFERROR(VLOOKUP(B1187,Listor!$A$6:$B$62,2,FALSE),"")</f>
        <v/>
      </c>
      <c r="D1187" s="80" t="str">
        <f>IFERROR(VLOOKUP(B1187,Listor!$A$6:$C$62,3,FALSE),"")</f>
        <v/>
      </c>
      <c r="E1187" s="64" t="s">
        <v>69</v>
      </c>
      <c r="F1187" s="65"/>
      <c r="G1187" s="35" t="str">
        <f>IFERROR(VLOOKUP(B1187,Listor!$A$6:$G$62,7,FALSE),"")</f>
        <v/>
      </c>
      <c r="H1187" s="35" t="str">
        <f>IFERROR(VLOOKUP(B1187,Listor!$H$6:$I$24,2,FALSE),"")</f>
        <v/>
      </c>
      <c r="I1187" s="35" t="str">
        <f t="shared" si="21"/>
        <v/>
      </c>
      <c r="J1187" s="35" t="str">
        <f t="array" ref="J1187">IFERROR(INDEX(Listor!$M$6:$M$17,MATCH(Listor!J1187&amp;Fossila!E1187,Listor!$K$6:$K$17&amp;Listor!$L$6:$L$17,0)),"")</f>
        <v/>
      </c>
      <c r="K1187" s="69"/>
    </row>
    <row r="1188" spans="2:11" x14ac:dyDescent="0.25">
      <c r="B1188" s="68" t="s">
        <v>68</v>
      </c>
      <c r="C1188" s="80" t="str">
        <f>IFERROR(VLOOKUP(B1188,Listor!$A$6:$B$62,2,FALSE),"")</f>
        <v/>
      </c>
      <c r="D1188" s="80" t="str">
        <f>IFERROR(VLOOKUP(B1188,Listor!$A$6:$C$62,3,FALSE),"")</f>
        <v/>
      </c>
      <c r="E1188" s="64" t="s">
        <v>69</v>
      </c>
      <c r="F1188" s="65"/>
      <c r="G1188" s="35" t="str">
        <f>IFERROR(VLOOKUP(B1188,Listor!$A$6:$G$62,7,FALSE),"")</f>
        <v/>
      </c>
      <c r="H1188" s="35" t="str">
        <f>IFERROR(VLOOKUP(B1188,Listor!$H$6:$I$24,2,FALSE),"")</f>
        <v/>
      </c>
      <c r="I1188" s="35" t="str">
        <f t="shared" si="21"/>
        <v/>
      </c>
      <c r="J1188" s="35" t="str">
        <f t="array" ref="J1188">IFERROR(INDEX(Listor!$M$6:$M$17,MATCH(Listor!J1188&amp;Fossila!E1188,Listor!$K$6:$K$17&amp;Listor!$L$6:$L$17,0)),"")</f>
        <v/>
      </c>
      <c r="K1188" s="69"/>
    </row>
    <row r="1189" spans="2:11" x14ac:dyDescent="0.25">
      <c r="B1189" s="68" t="s">
        <v>68</v>
      </c>
      <c r="C1189" s="80" t="str">
        <f>IFERROR(VLOOKUP(B1189,Listor!$A$6:$B$62,2,FALSE),"")</f>
        <v/>
      </c>
      <c r="D1189" s="80" t="str">
        <f>IFERROR(VLOOKUP(B1189,Listor!$A$6:$C$62,3,FALSE),"")</f>
        <v/>
      </c>
      <c r="E1189" s="64" t="s">
        <v>69</v>
      </c>
      <c r="F1189" s="65"/>
      <c r="G1189" s="35" t="str">
        <f>IFERROR(VLOOKUP(B1189,Listor!$A$6:$G$62,7,FALSE),"")</f>
        <v/>
      </c>
      <c r="H1189" s="35" t="str">
        <f>IFERROR(VLOOKUP(B1189,Listor!$H$6:$I$24,2,FALSE),"")</f>
        <v/>
      </c>
      <c r="I1189" s="35" t="str">
        <f t="shared" si="21"/>
        <v/>
      </c>
      <c r="J1189" s="35" t="str">
        <f t="array" ref="J1189">IFERROR(INDEX(Listor!$M$6:$M$17,MATCH(Listor!J1189&amp;Fossila!E1189,Listor!$K$6:$K$17&amp;Listor!$L$6:$L$17,0)),"")</f>
        <v/>
      </c>
      <c r="K1189" s="69"/>
    </row>
    <row r="1190" spans="2:11" x14ac:dyDescent="0.25">
      <c r="B1190" s="68" t="s">
        <v>68</v>
      </c>
      <c r="C1190" s="80" t="str">
        <f>IFERROR(VLOOKUP(B1190,Listor!$A$6:$B$62,2,FALSE),"")</f>
        <v/>
      </c>
      <c r="D1190" s="80" t="str">
        <f>IFERROR(VLOOKUP(B1190,Listor!$A$6:$C$62,3,FALSE),"")</f>
        <v/>
      </c>
      <c r="E1190" s="64" t="s">
        <v>69</v>
      </c>
      <c r="F1190" s="65"/>
      <c r="G1190" s="35" t="str">
        <f>IFERROR(VLOOKUP(B1190,Listor!$A$6:$G$62,7,FALSE),"")</f>
        <v/>
      </c>
      <c r="H1190" s="35" t="str">
        <f>IFERROR(VLOOKUP(B1190,Listor!$H$6:$I$24,2,FALSE),"")</f>
        <v/>
      </c>
      <c r="I1190" s="35" t="str">
        <f t="shared" si="21"/>
        <v/>
      </c>
      <c r="J1190" s="35" t="str">
        <f t="array" ref="J1190">IFERROR(INDEX(Listor!$M$6:$M$17,MATCH(Listor!J1190&amp;Fossila!E1190,Listor!$K$6:$K$17&amp;Listor!$L$6:$L$17,0)),"")</f>
        <v/>
      </c>
      <c r="K1190" s="69"/>
    </row>
    <row r="1191" spans="2:11" x14ac:dyDescent="0.25">
      <c r="B1191" s="68" t="s">
        <v>68</v>
      </c>
      <c r="C1191" s="80" t="str">
        <f>IFERROR(VLOOKUP(B1191,Listor!$A$6:$B$62,2,FALSE),"")</f>
        <v/>
      </c>
      <c r="D1191" s="80" t="str">
        <f>IFERROR(VLOOKUP(B1191,Listor!$A$6:$C$62,3,FALSE),"")</f>
        <v/>
      </c>
      <c r="E1191" s="64" t="s">
        <v>69</v>
      </c>
      <c r="F1191" s="65"/>
      <c r="G1191" s="35" t="str">
        <f>IFERROR(VLOOKUP(B1191,Listor!$A$6:$G$62,7,FALSE),"")</f>
        <v/>
      </c>
      <c r="H1191" s="35" t="str">
        <f>IFERROR(VLOOKUP(B1191,Listor!$H$6:$I$24,2,FALSE),"")</f>
        <v/>
      </c>
      <c r="I1191" s="35" t="str">
        <f t="shared" si="21"/>
        <v/>
      </c>
      <c r="J1191" s="35" t="str">
        <f t="array" ref="J1191">IFERROR(INDEX(Listor!$M$6:$M$17,MATCH(Listor!J1191&amp;Fossila!E1191,Listor!$K$6:$K$17&amp;Listor!$L$6:$L$17,0)),"")</f>
        <v/>
      </c>
      <c r="K1191" s="69"/>
    </row>
    <row r="1192" spans="2:11" x14ac:dyDescent="0.25">
      <c r="B1192" s="68" t="s">
        <v>68</v>
      </c>
      <c r="C1192" s="80" t="str">
        <f>IFERROR(VLOOKUP(B1192,Listor!$A$6:$B$62,2,FALSE),"")</f>
        <v/>
      </c>
      <c r="D1192" s="80" t="str">
        <f>IFERROR(VLOOKUP(B1192,Listor!$A$6:$C$62,3,FALSE),"")</f>
        <v/>
      </c>
      <c r="E1192" s="64" t="s">
        <v>69</v>
      </c>
      <c r="F1192" s="65"/>
      <c r="G1192" s="35" t="str">
        <f>IFERROR(VLOOKUP(B1192,Listor!$A$6:$G$62,7,FALSE),"")</f>
        <v/>
      </c>
      <c r="H1192" s="35" t="str">
        <f>IFERROR(VLOOKUP(B1192,Listor!$H$6:$I$24,2,FALSE),"")</f>
        <v/>
      </c>
      <c r="I1192" s="35" t="str">
        <f t="shared" si="21"/>
        <v/>
      </c>
      <c r="J1192" s="35" t="str">
        <f t="array" ref="J1192">IFERROR(INDEX(Listor!$M$6:$M$17,MATCH(Listor!J1192&amp;Fossila!E1192,Listor!$K$6:$K$17&amp;Listor!$L$6:$L$17,0)),"")</f>
        <v/>
      </c>
      <c r="K1192" s="69"/>
    </row>
    <row r="1193" spans="2:11" x14ac:dyDescent="0.25">
      <c r="B1193" s="68" t="s">
        <v>68</v>
      </c>
      <c r="C1193" s="80" t="str">
        <f>IFERROR(VLOOKUP(B1193,Listor!$A$6:$B$62,2,FALSE),"")</f>
        <v/>
      </c>
      <c r="D1193" s="80" t="str">
        <f>IFERROR(VLOOKUP(B1193,Listor!$A$6:$C$62,3,FALSE),"")</f>
        <v/>
      </c>
      <c r="E1193" s="64" t="s">
        <v>69</v>
      </c>
      <c r="F1193" s="65"/>
      <c r="G1193" s="35" t="str">
        <f>IFERROR(VLOOKUP(B1193,Listor!$A$6:$G$62,7,FALSE),"")</f>
        <v/>
      </c>
      <c r="H1193" s="35" t="str">
        <f>IFERROR(VLOOKUP(B1193,Listor!$H$6:$I$24,2,FALSE),"")</f>
        <v/>
      </c>
      <c r="I1193" s="35" t="str">
        <f t="shared" si="21"/>
        <v/>
      </c>
      <c r="J1193" s="35" t="str">
        <f t="array" ref="J1193">IFERROR(INDEX(Listor!$M$6:$M$17,MATCH(Listor!J1193&amp;Fossila!E1193,Listor!$K$6:$K$17&amp;Listor!$L$6:$L$17,0)),"")</f>
        <v/>
      </c>
      <c r="K1193" s="69"/>
    </row>
    <row r="1194" spans="2:11" x14ac:dyDescent="0.25">
      <c r="B1194" s="68" t="s">
        <v>68</v>
      </c>
      <c r="C1194" s="80" t="str">
        <f>IFERROR(VLOOKUP(B1194,Listor!$A$6:$B$62,2,FALSE),"")</f>
        <v/>
      </c>
      <c r="D1194" s="80" t="str">
        <f>IFERROR(VLOOKUP(B1194,Listor!$A$6:$C$62,3,FALSE),"")</f>
        <v/>
      </c>
      <c r="E1194" s="64" t="s">
        <v>69</v>
      </c>
      <c r="F1194" s="65"/>
      <c r="G1194" s="35" t="str">
        <f>IFERROR(VLOOKUP(B1194,Listor!$A$6:$G$62,7,FALSE),"")</f>
        <v/>
      </c>
      <c r="H1194" s="35" t="str">
        <f>IFERROR(VLOOKUP(B1194,Listor!$H$6:$I$24,2,FALSE),"")</f>
        <v/>
      </c>
      <c r="I1194" s="35" t="str">
        <f t="shared" si="21"/>
        <v/>
      </c>
      <c r="J1194" s="35" t="str">
        <f t="array" ref="J1194">IFERROR(INDEX(Listor!$M$6:$M$17,MATCH(Listor!J1194&amp;Fossila!E1194,Listor!$K$6:$K$17&amp;Listor!$L$6:$L$17,0)),"")</f>
        <v/>
      </c>
      <c r="K1194" s="69"/>
    </row>
    <row r="1195" spans="2:11" x14ac:dyDescent="0.25">
      <c r="B1195" s="68" t="s">
        <v>68</v>
      </c>
      <c r="C1195" s="80" t="str">
        <f>IFERROR(VLOOKUP(B1195,Listor!$A$6:$B$62,2,FALSE),"")</f>
        <v/>
      </c>
      <c r="D1195" s="80" t="str">
        <f>IFERROR(VLOOKUP(B1195,Listor!$A$6:$C$62,3,FALSE),"")</f>
        <v/>
      </c>
      <c r="E1195" s="64" t="s">
        <v>69</v>
      </c>
      <c r="F1195" s="65"/>
      <c r="G1195" s="35" t="str">
        <f>IFERROR(VLOOKUP(B1195,Listor!$A$6:$G$62,7,FALSE),"")</f>
        <v/>
      </c>
      <c r="H1195" s="35" t="str">
        <f>IFERROR(VLOOKUP(B1195,Listor!$H$6:$I$24,2,FALSE),"")</f>
        <v/>
      </c>
      <c r="I1195" s="35" t="str">
        <f t="shared" si="21"/>
        <v/>
      </c>
      <c r="J1195" s="35" t="str">
        <f t="array" ref="J1195">IFERROR(INDEX(Listor!$M$6:$M$17,MATCH(Listor!J1195&amp;Fossila!E1195,Listor!$K$6:$K$17&amp;Listor!$L$6:$L$17,0)),"")</f>
        <v/>
      </c>
      <c r="K1195" s="69"/>
    </row>
    <row r="1196" spans="2:11" x14ac:dyDescent="0.25">
      <c r="B1196" s="68" t="s">
        <v>68</v>
      </c>
      <c r="C1196" s="80" t="str">
        <f>IFERROR(VLOOKUP(B1196,Listor!$A$6:$B$62,2,FALSE),"")</f>
        <v/>
      </c>
      <c r="D1196" s="80" t="str">
        <f>IFERROR(VLOOKUP(B1196,Listor!$A$6:$C$62,3,FALSE),"")</f>
        <v/>
      </c>
      <c r="E1196" s="64" t="s">
        <v>69</v>
      </c>
      <c r="F1196" s="65"/>
      <c r="G1196" s="35" t="str">
        <f>IFERROR(VLOOKUP(B1196,Listor!$A$6:$G$62,7,FALSE),"")</f>
        <v/>
      </c>
      <c r="H1196" s="35" t="str">
        <f>IFERROR(VLOOKUP(B1196,Listor!$H$6:$I$24,2,FALSE),"")</f>
        <v/>
      </c>
      <c r="I1196" s="35" t="str">
        <f t="shared" si="21"/>
        <v/>
      </c>
      <c r="J1196" s="35" t="str">
        <f t="array" ref="J1196">IFERROR(INDEX(Listor!$M$6:$M$17,MATCH(Listor!J1196&amp;Fossila!E1196,Listor!$K$6:$K$17&amp;Listor!$L$6:$L$17,0)),"")</f>
        <v/>
      </c>
      <c r="K1196" s="69"/>
    </row>
    <row r="1197" spans="2:11" x14ac:dyDescent="0.25">
      <c r="B1197" s="68" t="s">
        <v>68</v>
      </c>
      <c r="C1197" s="80" t="str">
        <f>IFERROR(VLOOKUP(B1197,Listor!$A$6:$B$62,2,FALSE),"")</f>
        <v/>
      </c>
      <c r="D1197" s="80" t="str">
        <f>IFERROR(VLOOKUP(B1197,Listor!$A$6:$C$62,3,FALSE),"")</f>
        <v/>
      </c>
      <c r="E1197" s="64" t="s">
        <v>69</v>
      </c>
      <c r="F1197" s="65"/>
      <c r="G1197" s="35" t="str">
        <f>IFERROR(VLOOKUP(B1197,Listor!$A$6:$G$62,7,FALSE),"")</f>
        <v/>
      </c>
      <c r="H1197" s="35" t="str">
        <f>IFERROR(VLOOKUP(B1197,Listor!$H$6:$I$24,2,FALSE),"")</f>
        <v/>
      </c>
      <c r="I1197" s="35" t="str">
        <f t="shared" si="21"/>
        <v/>
      </c>
      <c r="J1197" s="35" t="str">
        <f t="array" ref="J1197">IFERROR(INDEX(Listor!$M$6:$M$17,MATCH(Listor!J1197&amp;Fossila!E1197,Listor!$K$6:$K$17&amp;Listor!$L$6:$L$17,0)),"")</f>
        <v/>
      </c>
      <c r="K1197" s="69"/>
    </row>
    <row r="1198" spans="2:11" x14ac:dyDescent="0.25">
      <c r="B1198" s="68" t="s">
        <v>68</v>
      </c>
      <c r="C1198" s="80" t="str">
        <f>IFERROR(VLOOKUP(B1198,Listor!$A$6:$B$62,2,FALSE),"")</f>
        <v/>
      </c>
      <c r="D1198" s="80" t="str">
        <f>IFERROR(VLOOKUP(B1198,Listor!$A$6:$C$62,3,FALSE),"")</f>
        <v/>
      </c>
      <c r="E1198" s="64" t="s">
        <v>69</v>
      </c>
      <c r="F1198" s="65"/>
      <c r="G1198" s="35" t="str">
        <f>IFERROR(VLOOKUP(B1198,Listor!$A$6:$G$62,7,FALSE),"")</f>
        <v/>
      </c>
      <c r="H1198" s="35" t="str">
        <f>IFERROR(VLOOKUP(B1198,Listor!$H$6:$I$24,2,FALSE),"")</f>
        <v/>
      </c>
      <c r="I1198" s="35" t="str">
        <f t="shared" si="21"/>
        <v/>
      </c>
      <c r="J1198" s="35" t="str">
        <f t="array" ref="J1198">IFERROR(INDEX(Listor!$M$6:$M$17,MATCH(Listor!J1198&amp;Fossila!E1198,Listor!$K$6:$K$17&amp;Listor!$L$6:$L$17,0)),"")</f>
        <v/>
      </c>
      <c r="K1198" s="69"/>
    </row>
    <row r="1199" spans="2:11" x14ac:dyDescent="0.25">
      <c r="B1199" s="68" t="s">
        <v>68</v>
      </c>
      <c r="C1199" s="80" t="str">
        <f>IFERROR(VLOOKUP(B1199,Listor!$A$6:$B$62,2,FALSE),"")</f>
        <v/>
      </c>
      <c r="D1199" s="80" t="str">
        <f>IFERROR(VLOOKUP(B1199,Listor!$A$6:$C$62,3,FALSE),"")</f>
        <v/>
      </c>
      <c r="E1199" s="64" t="s">
        <v>69</v>
      </c>
      <c r="F1199" s="65"/>
      <c r="G1199" s="35" t="str">
        <f>IFERROR(VLOOKUP(B1199,Listor!$A$6:$G$62,7,FALSE),"")</f>
        <v/>
      </c>
      <c r="H1199" s="35" t="str">
        <f>IFERROR(VLOOKUP(B1199,Listor!$H$6:$I$24,2,FALSE),"")</f>
        <v/>
      </c>
      <c r="I1199" s="35" t="str">
        <f t="shared" si="21"/>
        <v/>
      </c>
      <c r="J1199" s="35" t="str">
        <f t="array" ref="J1199">IFERROR(INDEX(Listor!$M$6:$M$17,MATCH(Listor!J1199&amp;Fossila!E1199,Listor!$K$6:$K$17&amp;Listor!$L$6:$L$17,0)),"")</f>
        <v/>
      </c>
      <c r="K1199" s="69"/>
    </row>
    <row r="1200" spans="2:11" x14ac:dyDescent="0.25">
      <c r="B1200" s="68" t="s">
        <v>68</v>
      </c>
      <c r="C1200" s="80" t="str">
        <f>IFERROR(VLOOKUP(B1200,Listor!$A$6:$B$62,2,FALSE),"")</f>
        <v/>
      </c>
      <c r="D1200" s="80" t="str">
        <f>IFERROR(VLOOKUP(B1200,Listor!$A$6:$C$62,3,FALSE),"")</f>
        <v/>
      </c>
      <c r="E1200" s="64" t="s">
        <v>69</v>
      </c>
      <c r="F1200" s="65"/>
      <c r="G1200" s="35" t="str">
        <f>IFERROR(VLOOKUP(B1200,Listor!$A$6:$G$62,7,FALSE),"")</f>
        <v/>
      </c>
      <c r="H1200" s="35" t="str">
        <f>IFERROR(VLOOKUP(B1200,Listor!$H$6:$I$24,2,FALSE),"")</f>
        <v/>
      </c>
      <c r="I1200" s="35" t="str">
        <f t="shared" si="21"/>
        <v/>
      </c>
      <c r="J1200" s="35" t="str">
        <f t="array" ref="J1200">IFERROR(INDEX(Listor!$M$6:$M$17,MATCH(Listor!J1200&amp;Fossila!E1200,Listor!$K$6:$K$17&amp;Listor!$L$6:$L$17,0)),"")</f>
        <v/>
      </c>
      <c r="K1200" s="69"/>
    </row>
    <row r="1201" spans="2:11" x14ac:dyDescent="0.25">
      <c r="B1201" s="68" t="s">
        <v>68</v>
      </c>
      <c r="C1201" s="80" t="str">
        <f>IFERROR(VLOOKUP(B1201,Listor!$A$6:$B$62,2,FALSE),"")</f>
        <v/>
      </c>
      <c r="D1201" s="80" t="str">
        <f>IFERROR(VLOOKUP(B1201,Listor!$A$6:$C$62,3,FALSE),"")</f>
        <v/>
      </c>
      <c r="E1201" s="64" t="s">
        <v>69</v>
      </c>
      <c r="F1201" s="65"/>
      <c r="G1201" s="35" t="str">
        <f>IFERROR(VLOOKUP(B1201,Listor!$A$6:$G$62,7,FALSE),"")</f>
        <v/>
      </c>
      <c r="H1201" s="35" t="str">
        <f>IFERROR(VLOOKUP(B1201,Listor!$H$6:$I$24,2,FALSE),"")</f>
        <v/>
      </c>
      <c r="I1201" s="35" t="str">
        <f t="shared" si="21"/>
        <v/>
      </c>
      <c r="J1201" s="35" t="str">
        <f t="array" ref="J1201">IFERROR(INDEX(Listor!$M$6:$M$17,MATCH(Listor!J1201&amp;Fossila!E1201,Listor!$K$6:$K$17&amp;Listor!$L$6:$L$17,0)),"")</f>
        <v/>
      </c>
      <c r="K1201" s="69"/>
    </row>
    <row r="1202" spans="2:11" x14ac:dyDescent="0.25">
      <c r="B1202" s="68" t="s">
        <v>68</v>
      </c>
      <c r="C1202" s="80" t="str">
        <f>IFERROR(VLOOKUP(B1202,Listor!$A$6:$B$62,2,FALSE),"")</f>
        <v/>
      </c>
      <c r="D1202" s="80" t="str">
        <f>IFERROR(VLOOKUP(B1202,Listor!$A$6:$C$62,3,FALSE),"")</f>
        <v/>
      </c>
      <c r="E1202" s="64" t="s">
        <v>69</v>
      </c>
      <c r="F1202" s="65"/>
      <c r="G1202" s="35" t="str">
        <f>IFERROR(VLOOKUP(B1202,Listor!$A$6:$G$62,7,FALSE),"")</f>
        <v/>
      </c>
      <c r="H1202" s="35" t="str">
        <f>IFERROR(VLOOKUP(B1202,Listor!$H$6:$I$24,2,FALSE),"")</f>
        <v/>
      </c>
      <c r="I1202" s="35" t="str">
        <f t="shared" si="21"/>
        <v/>
      </c>
      <c r="J1202" s="35" t="str">
        <f t="array" ref="J1202">IFERROR(INDEX(Listor!$M$6:$M$17,MATCH(Listor!J1202&amp;Fossila!E1202,Listor!$K$6:$K$17&amp;Listor!$L$6:$L$17,0)),"")</f>
        <v/>
      </c>
      <c r="K1202" s="69"/>
    </row>
    <row r="1203" spans="2:11" x14ac:dyDescent="0.25">
      <c r="B1203" s="68" t="s">
        <v>68</v>
      </c>
      <c r="C1203" s="80" t="str">
        <f>IFERROR(VLOOKUP(B1203,Listor!$A$6:$B$62,2,FALSE),"")</f>
        <v/>
      </c>
      <c r="D1203" s="80" t="str">
        <f>IFERROR(VLOOKUP(B1203,Listor!$A$6:$C$62,3,FALSE),"")</f>
        <v/>
      </c>
      <c r="E1203" s="64" t="s">
        <v>69</v>
      </c>
      <c r="F1203" s="65"/>
      <c r="G1203" s="35" t="str">
        <f>IFERROR(VLOOKUP(B1203,Listor!$A$6:$G$62,7,FALSE),"")</f>
        <v/>
      </c>
      <c r="H1203" s="35" t="str">
        <f>IFERROR(VLOOKUP(B1203,Listor!$H$6:$I$24,2,FALSE),"")</f>
        <v/>
      </c>
      <c r="I1203" s="35" t="str">
        <f t="shared" si="21"/>
        <v/>
      </c>
      <c r="J1203" s="35" t="str">
        <f t="array" ref="J1203">IFERROR(INDEX(Listor!$M$6:$M$17,MATCH(Listor!J1203&amp;Fossila!E1203,Listor!$K$6:$K$17&amp;Listor!$L$6:$L$17,0)),"")</f>
        <v/>
      </c>
      <c r="K1203" s="69"/>
    </row>
    <row r="1204" spans="2:11" x14ac:dyDescent="0.25">
      <c r="B1204" s="68" t="s">
        <v>68</v>
      </c>
      <c r="C1204" s="80" t="str">
        <f>IFERROR(VLOOKUP(B1204,Listor!$A$6:$B$62,2,FALSE),"")</f>
        <v/>
      </c>
      <c r="D1204" s="80" t="str">
        <f>IFERROR(VLOOKUP(B1204,Listor!$A$6:$C$62,3,FALSE),"")</f>
        <v/>
      </c>
      <c r="E1204" s="64" t="s">
        <v>69</v>
      </c>
      <c r="F1204" s="65"/>
      <c r="G1204" s="35" t="str">
        <f>IFERROR(VLOOKUP(B1204,Listor!$A$6:$G$62,7,FALSE),"")</f>
        <v/>
      </c>
      <c r="H1204" s="35" t="str">
        <f>IFERROR(VLOOKUP(B1204,Listor!$H$6:$I$24,2,FALSE),"")</f>
        <v/>
      </c>
      <c r="I1204" s="35" t="str">
        <f t="shared" si="21"/>
        <v/>
      </c>
      <c r="J1204" s="35" t="str">
        <f t="array" ref="J1204">IFERROR(INDEX(Listor!$M$6:$M$17,MATCH(Listor!J1204&amp;Fossila!E1204,Listor!$K$6:$K$17&amp;Listor!$L$6:$L$17,0)),"")</f>
        <v/>
      </c>
      <c r="K1204" s="69"/>
    </row>
    <row r="1205" spans="2:11" x14ac:dyDescent="0.25">
      <c r="B1205" s="68" t="s">
        <v>68</v>
      </c>
      <c r="C1205" s="80" t="str">
        <f>IFERROR(VLOOKUP(B1205,Listor!$A$6:$B$62,2,FALSE),"")</f>
        <v/>
      </c>
      <c r="D1205" s="80" t="str">
        <f>IFERROR(VLOOKUP(B1205,Listor!$A$6:$C$62,3,FALSE),"")</f>
        <v/>
      </c>
      <c r="E1205" s="64" t="s">
        <v>69</v>
      </c>
      <c r="F1205" s="65"/>
      <c r="G1205" s="35" t="str">
        <f>IFERROR(VLOOKUP(B1205,Listor!$A$6:$G$62,7,FALSE),"")</f>
        <v/>
      </c>
      <c r="H1205" s="35" t="str">
        <f>IFERROR(VLOOKUP(B1205,Listor!$H$6:$I$24,2,FALSE),"")</f>
        <v/>
      </c>
      <c r="I1205" s="35" t="str">
        <f t="shared" si="21"/>
        <v/>
      </c>
      <c r="J1205" s="35" t="str">
        <f t="array" ref="J1205">IFERROR(INDEX(Listor!$M$6:$M$17,MATCH(Listor!J1205&amp;Fossila!E1205,Listor!$K$6:$K$17&amp;Listor!$L$6:$L$17,0)),"")</f>
        <v/>
      </c>
      <c r="K1205" s="69"/>
    </row>
    <row r="1206" spans="2:11" x14ac:dyDescent="0.25">
      <c r="B1206" s="68" t="s">
        <v>68</v>
      </c>
      <c r="C1206" s="80" t="str">
        <f>IFERROR(VLOOKUP(B1206,Listor!$A$6:$B$62,2,FALSE),"")</f>
        <v/>
      </c>
      <c r="D1206" s="80" t="str">
        <f>IFERROR(VLOOKUP(B1206,Listor!$A$6:$C$62,3,FALSE),"")</f>
        <v/>
      </c>
      <c r="E1206" s="64" t="s">
        <v>69</v>
      </c>
      <c r="F1206" s="65"/>
      <c r="G1206" s="35" t="str">
        <f>IFERROR(VLOOKUP(B1206,Listor!$A$6:$G$62,7,FALSE),"")</f>
        <v/>
      </c>
      <c r="H1206" s="35" t="str">
        <f>IFERROR(VLOOKUP(B1206,Listor!$H$6:$I$24,2,FALSE),"")</f>
        <v/>
      </c>
      <c r="I1206" s="35" t="str">
        <f t="shared" si="21"/>
        <v/>
      </c>
      <c r="J1206" s="35" t="str">
        <f t="array" ref="J1206">IFERROR(INDEX(Listor!$M$6:$M$17,MATCH(Listor!J1206&amp;Fossila!E1206,Listor!$K$6:$K$17&amp;Listor!$L$6:$L$17,0)),"")</f>
        <v/>
      </c>
      <c r="K1206" s="69"/>
    </row>
    <row r="1207" spans="2:11" x14ac:dyDescent="0.25">
      <c r="B1207" s="68" t="s">
        <v>68</v>
      </c>
      <c r="C1207" s="80" t="str">
        <f>IFERROR(VLOOKUP(B1207,Listor!$A$6:$B$62,2,FALSE),"")</f>
        <v/>
      </c>
      <c r="D1207" s="80" t="str">
        <f>IFERROR(VLOOKUP(B1207,Listor!$A$6:$C$62,3,FALSE),"")</f>
        <v/>
      </c>
      <c r="E1207" s="64" t="s">
        <v>69</v>
      </c>
      <c r="F1207" s="65"/>
      <c r="G1207" s="35" t="str">
        <f>IFERROR(VLOOKUP(B1207,Listor!$A$6:$G$62,7,FALSE),"")</f>
        <v/>
      </c>
      <c r="H1207" s="35" t="str">
        <f>IFERROR(VLOOKUP(B1207,Listor!$H$6:$I$24,2,FALSE),"")</f>
        <v/>
      </c>
      <c r="I1207" s="35" t="str">
        <f t="shared" si="21"/>
        <v/>
      </c>
      <c r="J1207" s="35" t="str">
        <f t="array" ref="J1207">IFERROR(INDEX(Listor!$M$6:$M$17,MATCH(Listor!J1207&amp;Fossila!E1207,Listor!$K$6:$K$17&amp;Listor!$L$6:$L$17,0)),"")</f>
        <v/>
      </c>
      <c r="K1207" s="69"/>
    </row>
    <row r="1208" spans="2:11" x14ac:dyDescent="0.25">
      <c r="B1208" s="68" t="s">
        <v>68</v>
      </c>
      <c r="C1208" s="80" t="str">
        <f>IFERROR(VLOOKUP(B1208,Listor!$A$6:$B$62,2,FALSE),"")</f>
        <v/>
      </c>
      <c r="D1208" s="80" t="str">
        <f>IFERROR(VLOOKUP(B1208,Listor!$A$6:$C$62,3,FALSE),"")</f>
        <v/>
      </c>
      <c r="E1208" s="64" t="s">
        <v>69</v>
      </c>
      <c r="F1208" s="65"/>
      <c r="G1208" s="35" t="str">
        <f>IFERROR(VLOOKUP(B1208,Listor!$A$6:$G$62,7,FALSE),"")</f>
        <v/>
      </c>
      <c r="H1208" s="35" t="str">
        <f>IFERROR(VLOOKUP(B1208,Listor!$H$6:$I$24,2,FALSE),"")</f>
        <v/>
      </c>
      <c r="I1208" s="35" t="str">
        <f t="shared" si="21"/>
        <v/>
      </c>
      <c r="J1208" s="35" t="str">
        <f t="array" ref="J1208">IFERROR(INDEX(Listor!$M$6:$M$17,MATCH(Listor!J1208&amp;Fossila!E1208,Listor!$K$6:$K$17&amp;Listor!$L$6:$L$17,0)),"")</f>
        <v/>
      </c>
      <c r="K1208" s="69"/>
    </row>
    <row r="1209" spans="2:11" x14ac:dyDescent="0.25">
      <c r="B1209" s="68" t="s">
        <v>68</v>
      </c>
      <c r="C1209" s="80" t="str">
        <f>IFERROR(VLOOKUP(B1209,Listor!$A$6:$B$62,2,FALSE),"")</f>
        <v/>
      </c>
      <c r="D1209" s="80" t="str">
        <f>IFERROR(VLOOKUP(B1209,Listor!$A$6:$C$62,3,FALSE),"")</f>
        <v/>
      </c>
      <c r="E1209" s="64" t="s">
        <v>69</v>
      </c>
      <c r="F1209" s="65"/>
      <c r="G1209" s="35" t="str">
        <f>IFERROR(VLOOKUP(B1209,Listor!$A$6:$G$62,7,FALSE),"")</f>
        <v/>
      </c>
      <c r="H1209" s="35" t="str">
        <f>IFERROR(VLOOKUP(B1209,Listor!$H$6:$I$24,2,FALSE),"")</f>
        <v/>
      </c>
      <c r="I1209" s="35" t="str">
        <f t="shared" si="21"/>
        <v/>
      </c>
      <c r="J1209" s="35" t="str">
        <f t="array" ref="J1209">IFERROR(INDEX(Listor!$M$6:$M$17,MATCH(Listor!J1209&amp;Fossila!E1209,Listor!$K$6:$K$17&amp;Listor!$L$6:$L$17,0)),"")</f>
        <v/>
      </c>
      <c r="K1209" s="69"/>
    </row>
    <row r="1210" spans="2:11" x14ac:dyDescent="0.25">
      <c r="B1210" s="68" t="s">
        <v>68</v>
      </c>
      <c r="C1210" s="80" t="str">
        <f>IFERROR(VLOOKUP(B1210,Listor!$A$6:$B$62,2,FALSE),"")</f>
        <v/>
      </c>
      <c r="D1210" s="80" t="str">
        <f>IFERROR(VLOOKUP(B1210,Listor!$A$6:$C$62,3,FALSE),"")</f>
        <v/>
      </c>
      <c r="E1210" s="64" t="s">
        <v>69</v>
      </c>
      <c r="F1210" s="65"/>
      <c r="G1210" s="35" t="str">
        <f>IFERROR(VLOOKUP(B1210,Listor!$A$6:$G$62,7,FALSE),"")</f>
        <v/>
      </c>
      <c r="H1210" s="35" t="str">
        <f>IFERROR(VLOOKUP(B1210,Listor!$H$6:$I$24,2,FALSE),"")</f>
        <v/>
      </c>
      <c r="I1210" s="35" t="str">
        <f t="shared" si="21"/>
        <v/>
      </c>
      <c r="J1210" s="35" t="str">
        <f t="array" ref="J1210">IFERROR(INDEX(Listor!$M$6:$M$17,MATCH(Listor!J1210&amp;Fossila!E1210,Listor!$K$6:$K$17&amp;Listor!$L$6:$L$17,0)),"")</f>
        <v/>
      </c>
      <c r="K1210" s="69"/>
    </row>
    <row r="1211" spans="2:11" x14ac:dyDescent="0.25">
      <c r="B1211" s="68" t="s">
        <v>68</v>
      </c>
      <c r="C1211" s="80" t="str">
        <f>IFERROR(VLOOKUP(B1211,Listor!$A$6:$B$62,2,FALSE),"")</f>
        <v/>
      </c>
      <c r="D1211" s="80" t="str">
        <f>IFERROR(VLOOKUP(B1211,Listor!$A$6:$C$62,3,FALSE),"")</f>
        <v/>
      </c>
      <c r="E1211" s="64" t="s">
        <v>69</v>
      </c>
      <c r="F1211" s="65"/>
      <c r="G1211" s="35" t="str">
        <f>IFERROR(VLOOKUP(B1211,Listor!$A$6:$G$62,7,FALSE),"")</f>
        <v/>
      </c>
      <c r="H1211" s="35" t="str">
        <f>IFERROR(VLOOKUP(B1211,Listor!$H$6:$I$24,2,FALSE),"")</f>
        <v/>
      </c>
      <c r="I1211" s="35" t="str">
        <f t="shared" si="21"/>
        <v/>
      </c>
      <c r="J1211" s="35" t="str">
        <f t="array" ref="J1211">IFERROR(INDEX(Listor!$M$6:$M$17,MATCH(Listor!J1211&amp;Fossila!E1211,Listor!$K$6:$K$17&amp;Listor!$L$6:$L$17,0)),"")</f>
        <v/>
      </c>
      <c r="K1211" s="69"/>
    </row>
    <row r="1212" spans="2:11" x14ac:dyDescent="0.25">
      <c r="B1212" s="68" t="s">
        <v>68</v>
      </c>
      <c r="C1212" s="80" t="str">
        <f>IFERROR(VLOOKUP(B1212,Listor!$A$6:$B$62,2,FALSE),"")</f>
        <v/>
      </c>
      <c r="D1212" s="80" t="str">
        <f>IFERROR(VLOOKUP(B1212,Listor!$A$6:$C$62,3,FALSE),"")</f>
        <v/>
      </c>
      <c r="E1212" s="64" t="s">
        <v>69</v>
      </c>
      <c r="F1212" s="65"/>
      <c r="G1212" s="35" t="str">
        <f>IFERROR(VLOOKUP(B1212,Listor!$A$6:$G$62,7,FALSE),"")</f>
        <v/>
      </c>
      <c r="H1212" s="35" t="str">
        <f>IFERROR(VLOOKUP(B1212,Listor!$H$6:$I$24,2,FALSE),"")</f>
        <v/>
      </c>
      <c r="I1212" s="35" t="str">
        <f t="shared" si="21"/>
        <v/>
      </c>
      <c r="J1212" s="35" t="str">
        <f t="array" ref="J1212">IFERROR(INDEX(Listor!$M$6:$M$17,MATCH(Listor!J1212&amp;Fossila!E1212,Listor!$K$6:$K$17&amp;Listor!$L$6:$L$17,0)),"")</f>
        <v/>
      </c>
      <c r="K1212" s="69"/>
    </row>
    <row r="1213" spans="2:11" x14ac:dyDescent="0.25">
      <c r="B1213" s="68" t="s">
        <v>68</v>
      </c>
      <c r="C1213" s="80" t="str">
        <f>IFERROR(VLOOKUP(B1213,Listor!$A$6:$B$62,2,FALSE),"")</f>
        <v/>
      </c>
      <c r="D1213" s="80" t="str">
        <f>IFERROR(VLOOKUP(B1213,Listor!$A$6:$C$62,3,FALSE),"")</f>
        <v/>
      </c>
      <c r="E1213" s="64" t="s">
        <v>69</v>
      </c>
      <c r="F1213" s="65"/>
      <c r="G1213" s="35" t="str">
        <f>IFERROR(VLOOKUP(B1213,Listor!$A$6:$G$62,7,FALSE),"")</f>
        <v/>
      </c>
      <c r="H1213" s="35" t="str">
        <f>IFERROR(VLOOKUP(B1213,Listor!$H$6:$I$24,2,FALSE),"")</f>
        <v/>
      </c>
      <c r="I1213" s="35" t="str">
        <f t="shared" si="21"/>
        <v/>
      </c>
      <c r="J1213" s="35" t="str">
        <f t="array" ref="J1213">IFERROR(INDEX(Listor!$M$6:$M$17,MATCH(Listor!J1213&amp;Fossila!E1213,Listor!$K$6:$K$17&amp;Listor!$L$6:$L$17,0)),"")</f>
        <v/>
      </c>
      <c r="K1213" s="69"/>
    </row>
    <row r="1214" spans="2:11" x14ac:dyDescent="0.25">
      <c r="B1214" s="68" t="s">
        <v>68</v>
      </c>
      <c r="C1214" s="80" t="str">
        <f>IFERROR(VLOOKUP(B1214,Listor!$A$6:$B$62,2,FALSE),"")</f>
        <v/>
      </c>
      <c r="D1214" s="80" t="str">
        <f>IFERROR(VLOOKUP(B1214,Listor!$A$6:$C$62,3,FALSE),"")</f>
        <v/>
      </c>
      <c r="E1214" s="64" t="s">
        <v>69</v>
      </c>
      <c r="F1214" s="65"/>
      <c r="G1214" s="35" t="str">
        <f>IFERROR(VLOOKUP(B1214,Listor!$A$6:$G$62,7,FALSE),"")</f>
        <v/>
      </c>
      <c r="H1214" s="35" t="str">
        <f>IFERROR(VLOOKUP(B1214,Listor!$H$6:$I$24,2,FALSE),"")</f>
        <v/>
      </c>
      <c r="I1214" s="35" t="str">
        <f t="shared" si="21"/>
        <v/>
      </c>
      <c r="J1214" s="35" t="str">
        <f t="array" ref="J1214">IFERROR(INDEX(Listor!$M$6:$M$17,MATCH(Listor!J1214&amp;Fossila!E1214,Listor!$K$6:$K$17&amp;Listor!$L$6:$L$17,0)),"")</f>
        <v/>
      </c>
      <c r="K1214" s="69"/>
    </row>
    <row r="1215" spans="2:11" x14ac:dyDescent="0.25">
      <c r="B1215" s="68" t="s">
        <v>68</v>
      </c>
      <c r="C1215" s="80" t="str">
        <f>IFERROR(VLOOKUP(B1215,Listor!$A$6:$B$62,2,FALSE),"")</f>
        <v/>
      </c>
      <c r="D1215" s="80" t="str">
        <f>IFERROR(VLOOKUP(B1215,Listor!$A$6:$C$62,3,FALSE),"")</f>
        <v/>
      </c>
      <c r="E1215" s="64" t="s">
        <v>69</v>
      </c>
      <c r="F1215" s="65"/>
      <c r="G1215" s="35" t="str">
        <f>IFERROR(VLOOKUP(B1215,Listor!$A$6:$G$62,7,FALSE),"")</f>
        <v/>
      </c>
      <c r="H1215" s="35" t="str">
        <f>IFERROR(VLOOKUP(B1215,Listor!$H$6:$I$24,2,FALSE),"")</f>
        <v/>
      </c>
      <c r="I1215" s="35" t="str">
        <f t="shared" si="21"/>
        <v/>
      </c>
      <c r="J1215" s="35" t="str">
        <f t="array" ref="J1215">IFERROR(INDEX(Listor!$M$6:$M$17,MATCH(Listor!J1215&amp;Fossila!E1215,Listor!$K$6:$K$17&amp;Listor!$L$6:$L$17,0)),"")</f>
        <v/>
      </c>
      <c r="K1215" s="69"/>
    </row>
    <row r="1216" spans="2:11" x14ac:dyDescent="0.25">
      <c r="B1216" s="68" t="s">
        <v>68</v>
      </c>
      <c r="C1216" s="80" t="str">
        <f>IFERROR(VLOOKUP(B1216,Listor!$A$6:$B$62,2,FALSE),"")</f>
        <v/>
      </c>
      <c r="D1216" s="80" t="str">
        <f>IFERROR(VLOOKUP(B1216,Listor!$A$6:$C$62,3,FALSE),"")</f>
        <v/>
      </c>
      <c r="E1216" s="64" t="s">
        <v>69</v>
      </c>
      <c r="F1216" s="65"/>
      <c r="G1216" s="35" t="str">
        <f>IFERROR(VLOOKUP(B1216,Listor!$A$6:$G$62,7,FALSE),"")</f>
        <v/>
      </c>
      <c r="H1216" s="35" t="str">
        <f>IFERROR(VLOOKUP(B1216,Listor!$H$6:$I$24,2,FALSE),"")</f>
        <v/>
      </c>
      <c r="I1216" s="35" t="str">
        <f t="shared" si="21"/>
        <v/>
      </c>
      <c r="J1216" s="35" t="str">
        <f t="array" ref="J1216">IFERROR(INDEX(Listor!$M$6:$M$17,MATCH(Listor!J1216&amp;Fossila!E1216,Listor!$K$6:$K$17&amp;Listor!$L$6:$L$17,0)),"")</f>
        <v/>
      </c>
      <c r="K1216" s="69"/>
    </row>
    <row r="1217" spans="2:11" x14ac:dyDescent="0.25">
      <c r="B1217" s="68" t="s">
        <v>68</v>
      </c>
      <c r="C1217" s="80" t="str">
        <f>IFERROR(VLOOKUP(B1217,Listor!$A$6:$B$62,2,FALSE),"")</f>
        <v/>
      </c>
      <c r="D1217" s="80" t="str">
        <f>IFERROR(VLOOKUP(B1217,Listor!$A$6:$C$62,3,FALSE),"")</f>
        <v/>
      </c>
      <c r="E1217" s="64" t="s">
        <v>69</v>
      </c>
      <c r="F1217" s="65"/>
      <c r="G1217" s="35" t="str">
        <f>IFERROR(VLOOKUP(B1217,Listor!$A$6:$G$62,7,FALSE),"")</f>
        <v/>
      </c>
      <c r="H1217" s="35" t="str">
        <f>IFERROR(VLOOKUP(B1217,Listor!$H$6:$I$24,2,FALSE),"")</f>
        <v/>
      </c>
      <c r="I1217" s="35" t="str">
        <f t="shared" si="21"/>
        <v/>
      </c>
      <c r="J1217" s="35" t="str">
        <f t="array" ref="J1217">IFERROR(INDEX(Listor!$M$6:$M$17,MATCH(Listor!J1217&amp;Fossila!E1217,Listor!$K$6:$K$17&amp;Listor!$L$6:$L$17,0)),"")</f>
        <v/>
      </c>
      <c r="K1217" s="69"/>
    </row>
    <row r="1218" spans="2:11" x14ac:dyDescent="0.25">
      <c r="B1218" s="68" t="s">
        <v>68</v>
      </c>
      <c r="C1218" s="80" t="str">
        <f>IFERROR(VLOOKUP(B1218,Listor!$A$6:$B$62,2,FALSE),"")</f>
        <v/>
      </c>
      <c r="D1218" s="80" t="str">
        <f>IFERROR(VLOOKUP(B1218,Listor!$A$6:$C$62,3,FALSE),"")</f>
        <v/>
      </c>
      <c r="E1218" s="64" t="s">
        <v>69</v>
      </c>
      <c r="F1218" s="65"/>
      <c r="G1218" s="35" t="str">
        <f>IFERROR(VLOOKUP(B1218,Listor!$A$6:$G$62,7,FALSE),"")</f>
        <v/>
      </c>
      <c r="H1218" s="35" t="str">
        <f>IFERROR(VLOOKUP(B1218,Listor!$H$6:$I$24,2,FALSE),"")</f>
        <v/>
      </c>
      <c r="I1218" s="35" t="str">
        <f t="shared" si="21"/>
        <v/>
      </c>
      <c r="J1218" s="35" t="str">
        <f t="array" ref="J1218">IFERROR(INDEX(Listor!$M$6:$M$17,MATCH(Listor!J1218&amp;Fossila!E1218,Listor!$K$6:$K$17&amp;Listor!$L$6:$L$17,0)),"")</f>
        <v/>
      </c>
      <c r="K1218" s="69"/>
    </row>
    <row r="1219" spans="2:11" x14ac:dyDescent="0.25">
      <c r="B1219" s="68" t="s">
        <v>68</v>
      </c>
      <c r="C1219" s="80" t="str">
        <f>IFERROR(VLOOKUP(B1219,Listor!$A$6:$B$62,2,FALSE),"")</f>
        <v/>
      </c>
      <c r="D1219" s="80" t="str">
        <f>IFERROR(VLOOKUP(B1219,Listor!$A$6:$C$62,3,FALSE),"")</f>
        <v/>
      </c>
      <c r="E1219" s="64" t="s">
        <v>69</v>
      </c>
      <c r="F1219" s="65"/>
      <c r="G1219" s="35" t="str">
        <f>IFERROR(VLOOKUP(B1219,Listor!$A$6:$G$62,7,FALSE),"")</f>
        <v/>
      </c>
      <c r="H1219" s="35" t="str">
        <f>IFERROR(VLOOKUP(B1219,Listor!$H$6:$I$24,2,FALSE),"")</f>
        <v/>
      </c>
      <c r="I1219" s="35" t="str">
        <f t="shared" si="21"/>
        <v/>
      </c>
      <c r="J1219" s="35" t="str">
        <f t="array" ref="J1219">IFERROR(INDEX(Listor!$M$6:$M$17,MATCH(Listor!J1219&amp;Fossila!E1219,Listor!$K$6:$K$17&amp;Listor!$L$6:$L$17,0)),"")</f>
        <v/>
      </c>
      <c r="K1219" s="69"/>
    </row>
    <row r="1220" spans="2:11" x14ac:dyDescent="0.25">
      <c r="B1220" s="68" t="s">
        <v>68</v>
      </c>
      <c r="C1220" s="80" t="str">
        <f>IFERROR(VLOOKUP(B1220,Listor!$A$6:$B$62,2,FALSE),"")</f>
        <v/>
      </c>
      <c r="D1220" s="80" t="str">
        <f>IFERROR(VLOOKUP(B1220,Listor!$A$6:$C$62,3,FALSE),"")</f>
        <v/>
      </c>
      <c r="E1220" s="64" t="s">
        <v>69</v>
      </c>
      <c r="F1220" s="65"/>
      <c r="G1220" s="35" t="str">
        <f>IFERROR(VLOOKUP(B1220,Listor!$A$6:$G$62,7,FALSE),"")</f>
        <v/>
      </c>
      <c r="H1220" s="35" t="str">
        <f>IFERROR(VLOOKUP(B1220,Listor!$H$6:$I$24,2,FALSE),"")</f>
        <v/>
      </c>
      <c r="I1220" s="35" t="str">
        <f t="shared" si="21"/>
        <v/>
      </c>
      <c r="J1220" s="35" t="str">
        <f t="array" ref="J1220">IFERROR(INDEX(Listor!$M$6:$M$17,MATCH(Listor!J1220&amp;Fossila!E1220,Listor!$K$6:$K$17&amp;Listor!$L$6:$L$17,0)),"")</f>
        <v/>
      </c>
      <c r="K1220" s="69"/>
    </row>
    <row r="1221" spans="2:11" x14ac:dyDescent="0.25">
      <c r="B1221" s="68" t="s">
        <v>68</v>
      </c>
      <c r="C1221" s="80" t="str">
        <f>IFERROR(VLOOKUP(B1221,Listor!$A$6:$B$62,2,FALSE),"")</f>
        <v/>
      </c>
      <c r="D1221" s="80" t="str">
        <f>IFERROR(VLOOKUP(B1221,Listor!$A$6:$C$62,3,FALSE),"")</f>
        <v/>
      </c>
      <c r="E1221" s="64" t="s">
        <v>69</v>
      </c>
      <c r="F1221" s="65"/>
      <c r="G1221" s="35" t="str">
        <f>IFERROR(VLOOKUP(B1221,Listor!$A$6:$G$62,7,FALSE),"")</f>
        <v/>
      </c>
      <c r="H1221" s="35" t="str">
        <f>IFERROR(VLOOKUP(B1221,Listor!$H$6:$I$24,2,FALSE),"")</f>
        <v/>
      </c>
      <c r="I1221" s="35" t="str">
        <f t="shared" si="21"/>
        <v/>
      </c>
      <c r="J1221" s="35" t="str">
        <f t="array" ref="J1221">IFERROR(INDEX(Listor!$M$6:$M$17,MATCH(Listor!J1221&amp;Fossila!E1221,Listor!$K$6:$K$17&amp;Listor!$L$6:$L$17,0)),"")</f>
        <v/>
      </c>
      <c r="K1221" s="69"/>
    </row>
    <row r="1222" spans="2:11" x14ac:dyDescent="0.25">
      <c r="B1222" s="68" t="s">
        <v>68</v>
      </c>
      <c r="C1222" s="80" t="str">
        <f>IFERROR(VLOOKUP(B1222,Listor!$A$6:$B$62,2,FALSE),"")</f>
        <v/>
      </c>
      <c r="D1222" s="80" t="str">
        <f>IFERROR(VLOOKUP(B1222,Listor!$A$6:$C$62,3,FALSE),"")</f>
        <v/>
      </c>
      <c r="E1222" s="64" t="s">
        <v>69</v>
      </c>
      <c r="F1222" s="65"/>
      <c r="G1222" s="35" t="str">
        <f>IFERROR(VLOOKUP(B1222,Listor!$A$6:$G$62,7,FALSE),"")</f>
        <v/>
      </c>
      <c r="H1222" s="35" t="str">
        <f>IFERROR(VLOOKUP(B1222,Listor!$H$6:$I$24,2,FALSE),"")</f>
        <v/>
      </c>
      <c r="I1222" s="35" t="str">
        <f t="shared" si="21"/>
        <v/>
      </c>
      <c r="J1222" s="35" t="str">
        <f t="array" ref="J1222">IFERROR(INDEX(Listor!$M$6:$M$17,MATCH(Listor!J1222&amp;Fossila!E1222,Listor!$K$6:$K$17&amp;Listor!$L$6:$L$17,0)),"")</f>
        <v/>
      </c>
      <c r="K1222" s="69"/>
    </row>
    <row r="1223" spans="2:11" x14ac:dyDescent="0.25">
      <c r="B1223" s="68" t="s">
        <v>68</v>
      </c>
      <c r="C1223" s="80" t="str">
        <f>IFERROR(VLOOKUP(B1223,Listor!$A$6:$B$62,2,FALSE),"")</f>
        <v/>
      </c>
      <c r="D1223" s="80" t="str">
        <f>IFERROR(VLOOKUP(B1223,Listor!$A$6:$C$62,3,FALSE),"")</f>
        <v/>
      </c>
      <c r="E1223" s="64" t="s">
        <v>69</v>
      </c>
      <c r="F1223" s="65"/>
      <c r="G1223" s="35" t="str">
        <f>IFERROR(VLOOKUP(B1223,Listor!$A$6:$G$62,7,FALSE),"")</f>
        <v/>
      </c>
      <c r="H1223" s="35" t="str">
        <f>IFERROR(VLOOKUP(B1223,Listor!$H$6:$I$24,2,FALSE),"")</f>
        <v/>
      </c>
      <c r="I1223" s="35" t="str">
        <f t="shared" si="21"/>
        <v/>
      </c>
      <c r="J1223" s="35" t="str">
        <f t="array" ref="J1223">IFERROR(INDEX(Listor!$M$6:$M$17,MATCH(Listor!J1223&amp;Fossila!E1223,Listor!$K$6:$K$17&amp;Listor!$L$6:$L$17,0)),"")</f>
        <v/>
      </c>
      <c r="K1223" s="69"/>
    </row>
    <row r="1224" spans="2:11" x14ac:dyDescent="0.25">
      <c r="B1224" s="68" t="s">
        <v>68</v>
      </c>
      <c r="C1224" s="80" t="str">
        <f>IFERROR(VLOOKUP(B1224,Listor!$A$6:$B$62,2,FALSE),"")</f>
        <v/>
      </c>
      <c r="D1224" s="80" t="str">
        <f>IFERROR(VLOOKUP(B1224,Listor!$A$6:$C$62,3,FALSE),"")</f>
        <v/>
      </c>
      <c r="E1224" s="64" t="s">
        <v>69</v>
      </c>
      <c r="F1224" s="65"/>
      <c r="G1224" s="35" t="str">
        <f>IFERROR(VLOOKUP(B1224,Listor!$A$6:$G$62,7,FALSE),"")</f>
        <v/>
      </c>
      <c r="H1224" s="35" t="str">
        <f>IFERROR(VLOOKUP(B1224,Listor!$H$6:$I$24,2,FALSE),"")</f>
        <v/>
      </c>
      <c r="I1224" s="35" t="str">
        <f t="shared" si="21"/>
        <v/>
      </c>
      <c r="J1224" s="35" t="str">
        <f t="array" ref="J1224">IFERROR(INDEX(Listor!$M$6:$M$17,MATCH(Listor!J1224&amp;Fossila!E1224,Listor!$K$6:$K$17&amp;Listor!$L$6:$L$17,0)),"")</f>
        <v/>
      </c>
      <c r="K1224" s="69"/>
    </row>
    <row r="1225" spans="2:11" x14ac:dyDescent="0.25">
      <c r="B1225" s="68" t="s">
        <v>68</v>
      </c>
      <c r="C1225" s="80" t="str">
        <f>IFERROR(VLOOKUP(B1225,Listor!$A$6:$B$62,2,FALSE),"")</f>
        <v/>
      </c>
      <c r="D1225" s="80" t="str">
        <f>IFERROR(VLOOKUP(B1225,Listor!$A$6:$C$62,3,FALSE),"")</f>
        <v/>
      </c>
      <c r="E1225" s="64" t="s">
        <v>69</v>
      </c>
      <c r="F1225" s="65"/>
      <c r="G1225" s="35" t="str">
        <f>IFERROR(VLOOKUP(B1225,Listor!$A$6:$G$62,7,FALSE),"")</f>
        <v/>
      </c>
      <c r="H1225" s="35" t="str">
        <f>IFERROR(VLOOKUP(B1225,Listor!$H$6:$I$24,2,FALSE),"")</f>
        <v/>
      </c>
      <c r="I1225" s="35" t="str">
        <f t="shared" si="21"/>
        <v/>
      </c>
      <c r="J1225" s="35" t="str">
        <f t="array" ref="J1225">IFERROR(INDEX(Listor!$M$6:$M$17,MATCH(Listor!J1225&amp;Fossila!E1225,Listor!$K$6:$K$17&amp;Listor!$L$6:$L$17,0)),"")</f>
        <v/>
      </c>
      <c r="K1225" s="69"/>
    </row>
    <row r="1226" spans="2:11" x14ac:dyDescent="0.25">
      <c r="B1226" s="68" t="s">
        <v>68</v>
      </c>
      <c r="C1226" s="80" t="str">
        <f>IFERROR(VLOOKUP(B1226,Listor!$A$6:$B$62,2,FALSE),"")</f>
        <v/>
      </c>
      <c r="D1226" s="80" t="str">
        <f>IFERROR(VLOOKUP(B1226,Listor!$A$6:$C$62,3,FALSE),"")</f>
        <v/>
      </c>
      <c r="E1226" s="64" t="s">
        <v>69</v>
      </c>
      <c r="F1226" s="65"/>
      <c r="G1226" s="35" t="str">
        <f>IFERROR(VLOOKUP(B1226,Listor!$A$6:$G$62,7,FALSE),"")</f>
        <v/>
      </c>
      <c r="H1226" s="35" t="str">
        <f>IFERROR(VLOOKUP(B1226,Listor!$H$6:$I$24,2,FALSE),"")</f>
        <v/>
      </c>
      <c r="I1226" s="35" t="str">
        <f t="shared" si="21"/>
        <v/>
      </c>
      <c r="J1226" s="35" t="str">
        <f t="array" ref="J1226">IFERROR(INDEX(Listor!$M$6:$M$17,MATCH(Listor!J1226&amp;Fossila!E1226,Listor!$K$6:$K$17&amp;Listor!$L$6:$L$17,0)),"")</f>
        <v/>
      </c>
      <c r="K1226" s="69"/>
    </row>
    <row r="1227" spans="2:11" x14ac:dyDescent="0.25">
      <c r="B1227" s="68" t="s">
        <v>68</v>
      </c>
      <c r="C1227" s="80" t="str">
        <f>IFERROR(VLOOKUP(B1227,Listor!$A$6:$B$62,2,FALSE),"")</f>
        <v/>
      </c>
      <c r="D1227" s="80" t="str">
        <f>IFERROR(VLOOKUP(B1227,Listor!$A$6:$C$62,3,FALSE),"")</f>
        <v/>
      </c>
      <c r="E1227" s="64" t="s">
        <v>69</v>
      </c>
      <c r="F1227" s="65"/>
      <c r="G1227" s="35" t="str">
        <f>IFERROR(VLOOKUP(B1227,Listor!$A$6:$G$62,7,FALSE),"")</f>
        <v/>
      </c>
      <c r="H1227" s="35" t="str">
        <f>IFERROR(VLOOKUP(B1227,Listor!$H$6:$I$24,2,FALSE),"")</f>
        <v/>
      </c>
      <c r="I1227" s="35" t="str">
        <f t="shared" si="21"/>
        <v/>
      </c>
      <c r="J1227" s="35" t="str">
        <f t="array" ref="J1227">IFERROR(INDEX(Listor!$M$6:$M$17,MATCH(Listor!J1227&amp;Fossila!E1227,Listor!$K$6:$K$17&amp;Listor!$L$6:$L$17,0)),"")</f>
        <v/>
      </c>
      <c r="K1227" s="69"/>
    </row>
    <row r="1228" spans="2:11" x14ac:dyDescent="0.25">
      <c r="B1228" s="68" t="s">
        <v>68</v>
      </c>
      <c r="C1228" s="80" t="str">
        <f>IFERROR(VLOOKUP(B1228,Listor!$A$6:$B$62,2,FALSE),"")</f>
        <v/>
      </c>
      <c r="D1228" s="80" t="str">
        <f>IFERROR(VLOOKUP(B1228,Listor!$A$6:$C$62,3,FALSE),"")</f>
        <v/>
      </c>
      <c r="E1228" s="64" t="s">
        <v>69</v>
      </c>
      <c r="F1228" s="65"/>
      <c r="G1228" s="35" t="str">
        <f>IFERROR(VLOOKUP(B1228,Listor!$A$6:$G$62,7,FALSE),"")</f>
        <v/>
      </c>
      <c r="H1228" s="35" t="str">
        <f>IFERROR(VLOOKUP(B1228,Listor!$H$6:$I$24,2,FALSE),"")</f>
        <v/>
      </c>
      <c r="I1228" s="35" t="str">
        <f t="shared" si="21"/>
        <v/>
      </c>
      <c r="J1228" s="35" t="str">
        <f t="array" ref="J1228">IFERROR(INDEX(Listor!$M$6:$M$17,MATCH(Listor!J1228&amp;Fossila!E1228,Listor!$K$6:$K$17&amp;Listor!$L$6:$L$17,0)),"")</f>
        <v/>
      </c>
      <c r="K1228" s="69"/>
    </row>
    <row r="1229" spans="2:11" x14ac:dyDescent="0.25">
      <c r="B1229" s="68" t="s">
        <v>68</v>
      </c>
      <c r="C1229" s="80" t="str">
        <f>IFERROR(VLOOKUP(B1229,Listor!$A$6:$B$62,2,FALSE),"")</f>
        <v/>
      </c>
      <c r="D1229" s="80" t="str">
        <f>IFERROR(VLOOKUP(B1229,Listor!$A$6:$C$62,3,FALSE),"")</f>
        <v/>
      </c>
      <c r="E1229" s="64" t="s">
        <v>69</v>
      </c>
      <c r="F1229" s="65"/>
      <c r="G1229" s="35" t="str">
        <f>IFERROR(VLOOKUP(B1229,Listor!$A$6:$G$62,7,FALSE),"")</f>
        <v/>
      </c>
      <c r="H1229" s="35" t="str">
        <f>IFERROR(VLOOKUP(B1229,Listor!$H$6:$I$24,2,FALSE),"")</f>
        <v/>
      </c>
      <c r="I1229" s="35" t="str">
        <f t="shared" ref="I1229:I1292" si="22">IFERROR(H1229*F1229,"")</f>
        <v/>
      </c>
      <c r="J1229" s="35" t="str">
        <f t="array" ref="J1229">IFERROR(INDEX(Listor!$M$6:$M$17,MATCH(Listor!J1229&amp;Fossila!E1229,Listor!$K$6:$K$17&amp;Listor!$L$6:$L$17,0)),"")</f>
        <v/>
      </c>
      <c r="K1229" s="69"/>
    </row>
    <row r="1230" spans="2:11" x14ac:dyDescent="0.25">
      <c r="B1230" s="68" t="s">
        <v>68</v>
      </c>
      <c r="C1230" s="80" t="str">
        <f>IFERROR(VLOOKUP(B1230,Listor!$A$6:$B$62,2,FALSE),"")</f>
        <v/>
      </c>
      <c r="D1230" s="80" t="str">
        <f>IFERROR(VLOOKUP(B1230,Listor!$A$6:$C$62,3,FALSE),"")</f>
        <v/>
      </c>
      <c r="E1230" s="64" t="s">
        <v>69</v>
      </c>
      <c r="F1230" s="65"/>
      <c r="G1230" s="35" t="str">
        <f>IFERROR(VLOOKUP(B1230,Listor!$A$6:$G$62,7,FALSE),"")</f>
        <v/>
      </c>
      <c r="H1230" s="35" t="str">
        <f>IFERROR(VLOOKUP(B1230,Listor!$H$6:$I$24,2,FALSE),"")</f>
        <v/>
      </c>
      <c r="I1230" s="35" t="str">
        <f t="shared" si="22"/>
        <v/>
      </c>
      <c r="J1230" s="35" t="str">
        <f t="array" ref="J1230">IFERROR(INDEX(Listor!$M$6:$M$17,MATCH(Listor!J1230&amp;Fossila!E1230,Listor!$K$6:$K$17&amp;Listor!$L$6:$L$17,0)),"")</f>
        <v/>
      </c>
      <c r="K1230" s="69"/>
    </row>
    <row r="1231" spans="2:11" x14ac:dyDescent="0.25">
      <c r="B1231" s="68" t="s">
        <v>68</v>
      </c>
      <c r="C1231" s="80" t="str">
        <f>IFERROR(VLOOKUP(B1231,Listor!$A$6:$B$62,2,FALSE),"")</f>
        <v/>
      </c>
      <c r="D1231" s="80" t="str">
        <f>IFERROR(VLOOKUP(B1231,Listor!$A$6:$C$62,3,FALSE),"")</f>
        <v/>
      </c>
      <c r="E1231" s="64" t="s">
        <v>69</v>
      </c>
      <c r="F1231" s="65"/>
      <c r="G1231" s="35" t="str">
        <f>IFERROR(VLOOKUP(B1231,Listor!$A$6:$G$62,7,FALSE),"")</f>
        <v/>
      </c>
      <c r="H1231" s="35" t="str">
        <f>IFERROR(VLOOKUP(B1231,Listor!$H$6:$I$24,2,FALSE),"")</f>
        <v/>
      </c>
      <c r="I1231" s="35" t="str">
        <f t="shared" si="22"/>
        <v/>
      </c>
      <c r="J1231" s="35" t="str">
        <f t="array" ref="J1231">IFERROR(INDEX(Listor!$M$6:$M$17,MATCH(Listor!J1231&amp;Fossila!E1231,Listor!$K$6:$K$17&amp;Listor!$L$6:$L$17,0)),"")</f>
        <v/>
      </c>
      <c r="K1231" s="69"/>
    </row>
    <row r="1232" spans="2:11" x14ac:dyDescent="0.25">
      <c r="B1232" s="68" t="s">
        <v>68</v>
      </c>
      <c r="C1232" s="80" t="str">
        <f>IFERROR(VLOOKUP(B1232,Listor!$A$6:$B$62,2,FALSE),"")</f>
        <v/>
      </c>
      <c r="D1232" s="80" t="str">
        <f>IFERROR(VLOOKUP(B1232,Listor!$A$6:$C$62,3,FALSE),"")</f>
        <v/>
      </c>
      <c r="E1232" s="64" t="s">
        <v>69</v>
      </c>
      <c r="F1232" s="65"/>
      <c r="G1232" s="35" t="str">
        <f>IFERROR(VLOOKUP(B1232,Listor!$A$6:$G$62,7,FALSE),"")</f>
        <v/>
      </c>
      <c r="H1232" s="35" t="str">
        <f>IFERROR(VLOOKUP(B1232,Listor!$H$6:$I$24,2,FALSE),"")</f>
        <v/>
      </c>
      <c r="I1232" s="35" t="str">
        <f t="shared" si="22"/>
        <v/>
      </c>
      <c r="J1232" s="35" t="str">
        <f t="array" ref="J1232">IFERROR(INDEX(Listor!$M$6:$M$17,MATCH(Listor!J1232&amp;Fossila!E1232,Listor!$K$6:$K$17&amp;Listor!$L$6:$L$17,0)),"")</f>
        <v/>
      </c>
      <c r="K1232" s="69"/>
    </row>
    <row r="1233" spans="2:11" x14ac:dyDescent="0.25">
      <c r="B1233" s="68" t="s">
        <v>68</v>
      </c>
      <c r="C1233" s="80" t="str">
        <f>IFERROR(VLOOKUP(B1233,Listor!$A$6:$B$62,2,FALSE),"")</f>
        <v/>
      </c>
      <c r="D1233" s="80" t="str">
        <f>IFERROR(VLOOKUP(B1233,Listor!$A$6:$C$62,3,FALSE),"")</f>
        <v/>
      </c>
      <c r="E1233" s="64" t="s">
        <v>69</v>
      </c>
      <c r="F1233" s="65"/>
      <c r="G1233" s="35" t="str">
        <f>IFERROR(VLOOKUP(B1233,Listor!$A$6:$G$62,7,FALSE),"")</f>
        <v/>
      </c>
      <c r="H1233" s="35" t="str">
        <f>IFERROR(VLOOKUP(B1233,Listor!$H$6:$I$24,2,FALSE),"")</f>
        <v/>
      </c>
      <c r="I1233" s="35" t="str">
        <f t="shared" si="22"/>
        <v/>
      </c>
      <c r="J1233" s="35" t="str">
        <f t="array" ref="J1233">IFERROR(INDEX(Listor!$M$6:$M$17,MATCH(Listor!J1233&amp;Fossila!E1233,Listor!$K$6:$K$17&amp;Listor!$L$6:$L$17,0)),"")</f>
        <v/>
      </c>
      <c r="K1233" s="69"/>
    </row>
    <row r="1234" spans="2:11" x14ac:dyDescent="0.25">
      <c r="B1234" s="68" t="s">
        <v>68</v>
      </c>
      <c r="C1234" s="80" t="str">
        <f>IFERROR(VLOOKUP(B1234,Listor!$A$6:$B$62,2,FALSE),"")</f>
        <v/>
      </c>
      <c r="D1234" s="80" t="str">
        <f>IFERROR(VLOOKUP(B1234,Listor!$A$6:$C$62,3,FALSE),"")</f>
        <v/>
      </c>
      <c r="E1234" s="64" t="s">
        <v>69</v>
      </c>
      <c r="F1234" s="65"/>
      <c r="G1234" s="35" t="str">
        <f>IFERROR(VLOOKUP(B1234,Listor!$A$6:$G$62,7,FALSE),"")</f>
        <v/>
      </c>
      <c r="H1234" s="35" t="str">
        <f>IFERROR(VLOOKUP(B1234,Listor!$H$6:$I$24,2,FALSE),"")</f>
        <v/>
      </c>
      <c r="I1234" s="35" t="str">
        <f t="shared" si="22"/>
        <v/>
      </c>
      <c r="J1234" s="35" t="str">
        <f t="array" ref="J1234">IFERROR(INDEX(Listor!$M$6:$M$17,MATCH(Listor!J1234&amp;Fossila!E1234,Listor!$K$6:$K$17&amp;Listor!$L$6:$L$17,0)),"")</f>
        <v/>
      </c>
      <c r="K1234" s="69"/>
    </row>
    <row r="1235" spans="2:11" x14ac:dyDescent="0.25">
      <c r="B1235" s="68" t="s">
        <v>68</v>
      </c>
      <c r="C1235" s="80" t="str">
        <f>IFERROR(VLOOKUP(B1235,Listor!$A$6:$B$62,2,FALSE),"")</f>
        <v/>
      </c>
      <c r="D1235" s="80" t="str">
        <f>IFERROR(VLOOKUP(B1235,Listor!$A$6:$C$62,3,FALSE),"")</f>
        <v/>
      </c>
      <c r="E1235" s="64" t="s">
        <v>69</v>
      </c>
      <c r="F1235" s="65"/>
      <c r="G1235" s="35" t="str">
        <f>IFERROR(VLOOKUP(B1235,Listor!$A$6:$G$62,7,FALSE),"")</f>
        <v/>
      </c>
      <c r="H1235" s="35" t="str">
        <f>IFERROR(VLOOKUP(B1235,Listor!$H$6:$I$24,2,FALSE),"")</f>
        <v/>
      </c>
      <c r="I1235" s="35" t="str">
        <f t="shared" si="22"/>
        <v/>
      </c>
      <c r="J1235" s="35" t="str">
        <f t="array" ref="J1235">IFERROR(INDEX(Listor!$M$6:$M$17,MATCH(Listor!J1235&amp;Fossila!E1235,Listor!$K$6:$K$17&amp;Listor!$L$6:$L$17,0)),"")</f>
        <v/>
      </c>
      <c r="K1235" s="69"/>
    </row>
    <row r="1236" spans="2:11" x14ac:dyDescent="0.25">
      <c r="B1236" s="68" t="s">
        <v>68</v>
      </c>
      <c r="C1236" s="80" t="str">
        <f>IFERROR(VLOOKUP(B1236,Listor!$A$6:$B$62,2,FALSE),"")</f>
        <v/>
      </c>
      <c r="D1236" s="80" t="str">
        <f>IFERROR(VLOOKUP(B1236,Listor!$A$6:$C$62,3,FALSE),"")</f>
        <v/>
      </c>
      <c r="E1236" s="64" t="s">
        <v>69</v>
      </c>
      <c r="F1236" s="65"/>
      <c r="G1236" s="35" t="str">
        <f>IFERROR(VLOOKUP(B1236,Listor!$A$6:$G$62,7,FALSE),"")</f>
        <v/>
      </c>
      <c r="H1236" s="35" t="str">
        <f>IFERROR(VLOOKUP(B1236,Listor!$H$6:$I$24,2,FALSE),"")</f>
        <v/>
      </c>
      <c r="I1236" s="35" t="str">
        <f t="shared" si="22"/>
        <v/>
      </c>
      <c r="J1236" s="35" t="str">
        <f t="array" ref="J1236">IFERROR(INDEX(Listor!$M$6:$M$17,MATCH(Listor!J1236&amp;Fossila!E1236,Listor!$K$6:$K$17&amp;Listor!$L$6:$L$17,0)),"")</f>
        <v/>
      </c>
      <c r="K1236" s="69"/>
    </row>
    <row r="1237" spans="2:11" x14ac:dyDescent="0.25">
      <c r="B1237" s="68" t="s">
        <v>68</v>
      </c>
      <c r="C1237" s="80" t="str">
        <f>IFERROR(VLOOKUP(B1237,Listor!$A$6:$B$62,2,FALSE),"")</f>
        <v/>
      </c>
      <c r="D1237" s="80" t="str">
        <f>IFERROR(VLOOKUP(B1237,Listor!$A$6:$C$62,3,FALSE),"")</f>
        <v/>
      </c>
      <c r="E1237" s="64" t="s">
        <v>69</v>
      </c>
      <c r="F1237" s="65"/>
      <c r="G1237" s="35" t="str">
        <f>IFERROR(VLOOKUP(B1237,Listor!$A$6:$G$62,7,FALSE),"")</f>
        <v/>
      </c>
      <c r="H1237" s="35" t="str">
        <f>IFERROR(VLOOKUP(B1237,Listor!$H$6:$I$24,2,FALSE),"")</f>
        <v/>
      </c>
      <c r="I1237" s="35" t="str">
        <f t="shared" si="22"/>
        <v/>
      </c>
      <c r="J1237" s="35" t="str">
        <f t="array" ref="J1237">IFERROR(INDEX(Listor!$M$6:$M$17,MATCH(Listor!J1237&amp;Fossila!E1237,Listor!$K$6:$K$17&amp;Listor!$L$6:$L$17,0)),"")</f>
        <v/>
      </c>
      <c r="K1237" s="69"/>
    </row>
    <row r="1238" spans="2:11" x14ac:dyDescent="0.25">
      <c r="B1238" s="68" t="s">
        <v>68</v>
      </c>
      <c r="C1238" s="80" t="str">
        <f>IFERROR(VLOOKUP(B1238,Listor!$A$6:$B$62,2,FALSE),"")</f>
        <v/>
      </c>
      <c r="D1238" s="80" t="str">
        <f>IFERROR(VLOOKUP(B1238,Listor!$A$6:$C$62,3,FALSE),"")</f>
        <v/>
      </c>
      <c r="E1238" s="64" t="s">
        <v>69</v>
      </c>
      <c r="F1238" s="65"/>
      <c r="G1238" s="35" t="str">
        <f>IFERROR(VLOOKUP(B1238,Listor!$A$6:$G$62,7,FALSE),"")</f>
        <v/>
      </c>
      <c r="H1238" s="35" t="str">
        <f>IFERROR(VLOOKUP(B1238,Listor!$H$6:$I$24,2,FALSE),"")</f>
        <v/>
      </c>
      <c r="I1238" s="35" t="str">
        <f t="shared" si="22"/>
        <v/>
      </c>
      <c r="J1238" s="35" t="str">
        <f t="array" ref="J1238">IFERROR(INDEX(Listor!$M$6:$M$17,MATCH(Listor!J1238&amp;Fossila!E1238,Listor!$K$6:$K$17&amp;Listor!$L$6:$L$17,0)),"")</f>
        <v/>
      </c>
      <c r="K1238" s="69"/>
    </row>
    <row r="1239" spans="2:11" x14ac:dyDescent="0.25">
      <c r="B1239" s="68" t="s">
        <v>68</v>
      </c>
      <c r="C1239" s="80" t="str">
        <f>IFERROR(VLOOKUP(B1239,Listor!$A$6:$B$62,2,FALSE),"")</f>
        <v/>
      </c>
      <c r="D1239" s="80" t="str">
        <f>IFERROR(VLOOKUP(B1239,Listor!$A$6:$C$62,3,FALSE),"")</f>
        <v/>
      </c>
      <c r="E1239" s="64" t="s">
        <v>69</v>
      </c>
      <c r="F1239" s="65"/>
      <c r="G1239" s="35" t="str">
        <f>IFERROR(VLOOKUP(B1239,Listor!$A$6:$G$62,7,FALSE),"")</f>
        <v/>
      </c>
      <c r="H1239" s="35" t="str">
        <f>IFERROR(VLOOKUP(B1239,Listor!$H$6:$I$24,2,FALSE),"")</f>
        <v/>
      </c>
      <c r="I1239" s="35" t="str">
        <f t="shared" si="22"/>
        <v/>
      </c>
      <c r="J1239" s="35" t="str">
        <f t="array" ref="J1239">IFERROR(INDEX(Listor!$M$6:$M$17,MATCH(Listor!J1239&amp;Fossila!E1239,Listor!$K$6:$K$17&amp;Listor!$L$6:$L$17,0)),"")</f>
        <v/>
      </c>
      <c r="K1239" s="69"/>
    </row>
    <row r="1240" spans="2:11" x14ac:dyDescent="0.25">
      <c r="B1240" s="68" t="s">
        <v>68</v>
      </c>
      <c r="C1240" s="80" t="str">
        <f>IFERROR(VLOOKUP(B1240,Listor!$A$6:$B$62,2,FALSE),"")</f>
        <v/>
      </c>
      <c r="D1240" s="80" t="str">
        <f>IFERROR(VLOOKUP(B1240,Listor!$A$6:$C$62,3,FALSE),"")</f>
        <v/>
      </c>
      <c r="E1240" s="64" t="s">
        <v>69</v>
      </c>
      <c r="F1240" s="65"/>
      <c r="G1240" s="35" t="str">
        <f>IFERROR(VLOOKUP(B1240,Listor!$A$6:$G$62,7,FALSE),"")</f>
        <v/>
      </c>
      <c r="H1240" s="35" t="str">
        <f>IFERROR(VLOOKUP(B1240,Listor!$H$6:$I$24,2,FALSE),"")</f>
        <v/>
      </c>
      <c r="I1240" s="35" t="str">
        <f t="shared" si="22"/>
        <v/>
      </c>
      <c r="J1240" s="35" t="str">
        <f t="array" ref="J1240">IFERROR(INDEX(Listor!$M$6:$M$17,MATCH(Listor!J1240&amp;Fossila!E1240,Listor!$K$6:$K$17&amp;Listor!$L$6:$L$17,0)),"")</f>
        <v/>
      </c>
      <c r="K1240" s="69"/>
    </row>
    <row r="1241" spans="2:11" x14ac:dyDescent="0.25">
      <c r="B1241" s="68" t="s">
        <v>68</v>
      </c>
      <c r="C1241" s="80" t="str">
        <f>IFERROR(VLOOKUP(B1241,Listor!$A$6:$B$62,2,FALSE),"")</f>
        <v/>
      </c>
      <c r="D1241" s="80" t="str">
        <f>IFERROR(VLOOKUP(B1241,Listor!$A$6:$C$62,3,FALSE),"")</f>
        <v/>
      </c>
      <c r="E1241" s="64" t="s">
        <v>69</v>
      </c>
      <c r="F1241" s="65"/>
      <c r="G1241" s="35" t="str">
        <f>IFERROR(VLOOKUP(B1241,Listor!$A$6:$G$62,7,FALSE),"")</f>
        <v/>
      </c>
      <c r="H1241" s="35" t="str">
        <f>IFERROR(VLOOKUP(B1241,Listor!$H$6:$I$24,2,FALSE),"")</f>
        <v/>
      </c>
      <c r="I1241" s="35" t="str">
        <f t="shared" si="22"/>
        <v/>
      </c>
      <c r="J1241" s="35" t="str">
        <f t="array" ref="J1241">IFERROR(INDEX(Listor!$M$6:$M$17,MATCH(Listor!J1241&amp;Fossila!E1241,Listor!$K$6:$K$17&amp;Listor!$L$6:$L$17,0)),"")</f>
        <v/>
      </c>
      <c r="K1241" s="69"/>
    </row>
    <row r="1242" spans="2:11" x14ac:dyDescent="0.25">
      <c r="B1242" s="68" t="s">
        <v>68</v>
      </c>
      <c r="C1242" s="80" t="str">
        <f>IFERROR(VLOOKUP(B1242,Listor!$A$6:$B$62,2,FALSE),"")</f>
        <v/>
      </c>
      <c r="D1242" s="80" t="str">
        <f>IFERROR(VLOOKUP(B1242,Listor!$A$6:$C$62,3,FALSE),"")</f>
        <v/>
      </c>
      <c r="E1242" s="64" t="s">
        <v>69</v>
      </c>
      <c r="F1242" s="65"/>
      <c r="G1242" s="35" t="str">
        <f>IFERROR(VLOOKUP(B1242,Listor!$A$6:$G$62,7,FALSE),"")</f>
        <v/>
      </c>
      <c r="H1242" s="35" t="str">
        <f>IFERROR(VLOOKUP(B1242,Listor!$H$6:$I$24,2,FALSE),"")</f>
        <v/>
      </c>
      <c r="I1242" s="35" t="str">
        <f t="shared" si="22"/>
        <v/>
      </c>
      <c r="J1242" s="35" t="str">
        <f t="array" ref="J1242">IFERROR(INDEX(Listor!$M$6:$M$17,MATCH(Listor!J1242&amp;Fossila!E1242,Listor!$K$6:$K$17&amp;Listor!$L$6:$L$17,0)),"")</f>
        <v/>
      </c>
      <c r="K1242" s="69"/>
    </row>
    <row r="1243" spans="2:11" x14ac:dyDescent="0.25">
      <c r="B1243" s="68" t="s">
        <v>68</v>
      </c>
      <c r="C1243" s="80" t="str">
        <f>IFERROR(VLOOKUP(B1243,Listor!$A$6:$B$62,2,FALSE),"")</f>
        <v/>
      </c>
      <c r="D1243" s="80" t="str">
        <f>IFERROR(VLOOKUP(B1243,Listor!$A$6:$C$62,3,FALSE),"")</f>
        <v/>
      </c>
      <c r="E1243" s="64" t="s">
        <v>69</v>
      </c>
      <c r="F1243" s="65"/>
      <c r="G1243" s="35" t="str">
        <f>IFERROR(VLOOKUP(B1243,Listor!$A$6:$G$62,7,FALSE),"")</f>
        <v/>
      </c>
      <c r="H1243" s="35" t="str">
        <f>IFERROR(VLOOKUP(B1243,Listor!$H$6:$I$24,2,FALSE),"")</f>
        <v/>
      </c>
      <c r="I1243" s="35" t="str">
        <f t="shared" si="22"/>
        <v/>
      </c>
      <c r="J1243" s="35" t="str">
        <f t="array" ref="J1243">IFERROR(INDEX(Listor!$M$6:$M$17,MATCH(Listor!J1243&amp;Fossila!E1243,Listor!$K$6:$K$17&amp;Listor!$L$6:$L$17,0)),"")</f>
        <v/>
      </c>
      <c r="K1243" s="69"/>
    </row>
    <row r="1244" spans="2:11" x14ac:dyDescent="0.25">
      <c r="B1244" s="68" t="s">
        <v>68</v>
      </c>
      <c r="C1244" s="80" t="str">
        <f>IFERROR(VLOOKUP(B1244,Listor!$A$6:$B$62,2,FALSE),"")</f>
        <v/>
      </c>
      <c r="D1244" s="80" t="str">
        <f>IFERROR(VLOOKUP(B1244,Listor!$A$6:$C$62,3,FALSE),"")</f>
        <v/>
      </c>
      <c r="E1244" s="64" t="s">
        <v>69</v>
      </c>
      <c r="F1244" s="65"/>
      <c r="G1244" s="35" t="str">
        <f>IFERROR(VLOOKUP(B1244,Listor!$A$6:$G$62,7,FALSE),"")</f>
        <v/>
      </c>
      <c r="H1244" s="35" t="str">
        <f>IFERROR(VLOOKUP(B1244,Listor!$H$6:$I$24,2,FALSE),"")</f>
        <v/>
      </c>
      <c r="I1244" s="35" t="str">
        <f t="shared" si="22"/>
        <v/>
      </c>
      <c r="J1244" s="35" t="str">
        <f t="array" ref="J1244">IFERROR(INDEX(Listor!$M$6:$M$17,MATCH(Listor!J1244&amp;Fossila!E1244,Listor!$K$6:$K$17&amp;Listor!$L$6:$L$17,0)),"")</f>
        <v/>
      </c>
      <c r="K1244" s="69"/>
    </row>
    <row r="1245" spans="2:11" x14ac:dyDescent="0.25">
      <c r="B1245" s="68" t="s">
        <v>68</v>
      </c>
      <c r="C1245" s="80" t="str">
        <f>IFERROR(VLOOKUP(B1245,Listor!$A$6:$B$62,2,FALSE),"")</f>
        <v/>
      </c>
      <c r="D1245" s="80" t="str">
        <f>IFERROR(VLOOKUP(B1245,Listor!$A$6:$C$62,3,FALSE),"")</f>
        <v/>
      </c>
      <c r="E1245" s="64" t="s">
        <v>69</v>
      </c>
      <c r="F1245" s="65"/>
      <c r="G1245" s="35" t="str">
        <f>IFERROR(VLOOKUP(B1245,Listor!$A$6:$G$62,7,FALSE),"")</f>
        <v/>
      </c>
      <c r="H1245" s="35" t="str">
        <f>IFERROR(VLOOKUP(B1245,Listor!$H$6:$I$24,2,FALSE),"")</f>
        <v/>
      </c>
      <c r="I1245" s="35" t="str">
        <f t="shared" si="22"/>
        <v/>
      </c>
      <c r="J1245" s="35" t="str">
        <f t="array" ref="J1245">IFERROR(INDEX(Listor!$M$6:$M$17,MATCH(Listor!J1245&amp;Fossila!E1245,Listor!$K$6:$K$17&amp;Listor!$L$6:$L$17,0)),"")</f>
        <v/>
      </c>
      <c r="K1245" s="69"/>
    </row>
    <row r="1246" spans="2:11" x14ac:dyDescent="0.25">
      <c r="B1246" s="68" t="s">
        <v>68</v>
      </c>
      <c r="C1246" s="80" t="str">
        <f>IFERROR(VLOOKUP(B1246,Listor!$A$6:$B$62,2,FALSE),"")</f>
        <v/>
      </c>
      <c r="D1246" s="80" t="str">
        <f>IFERROR(VLOOKUP(B1246,Listor!$A$6:$C$62,3,FALSE),"")</f>
        <v/>
      </c>
      <c r="E1246" s="64" t="s">
        <v>69</v>
      </c>
      <c r="F1246" s="65"/>
      <c r="G1246" s="35" t="str">
        <f>IFERROR(VLOOKUP(B1246,Listor!$A$6:$G$62,7,FALSE),"")</f>
        <v/>
      </c>
      <c r="H1246" s="35" t="str">
        <f>IFERROR(VLOOKUP(B1246,Listor!$H$6:$I$24,2,FALSE),"")</f>
        <v/>
      </c>
      <c r="I1246" s="35" t="str">
        <f t="shared" si="22"/>
        <v/>
      </c>
      <c r="J1246" s="35" t="str">
        <f t="array" ref="J1246">IFERROR(INDEX(Listor!$M$6:$M$17,MATCH(Listor!J1246&amp;Fossila!E1246,Listor!$K$6:$K$17&amp;Listor!$L$6:$L$17,0)),"")</f>
        <v/>
      </c>
      <c r="K1246" s="69"/>
    </row>
    <row r="1247" spans="2:11" x14ac:dyDescent="0.25">
      <c r="B1247" s="68" t="s">
        <v>68</v>
      </c>
      <c r="C1247" s="80" t="str">
        <f>IFERROR(VLOOKUP(B1247,Listor!$A$6:$B$62,2,FALSE),"")</f>
        <v/>
      </c>
      <c r="D1247" s="80" t="str">
        <f>IFERROR(VLOOKUP(B1247,Listor!$A$6:$C$62,3,FALSE),"")</f>
        <v/>
      </c>
      <c r="E1247" s="64" t="s">
        <v>69</v>
      </c>
      <c r="F1247" s="65"/>
      <c r="G1247" s="35" t="str">
        <f>IFERROR(VLOOKUP(B1247,Listor!$A$6:$G$62,7,FALSE),"")</f>
        <v/>
      </c>
      <c r="H1247" s="35" t="str">
        <f>IFERROR(VLOOKUP(B1247,Listor!$H$6:$I$24,2,FALSE),"")</f>
        <v/>
      </c>
      <c r="I1247" s="35" t="str">
        <f t="shared" si="22"/>
        <v/>
      </c>
      <c r="J1247" s="35" t="str">
        <f t="array" ref="J1247">IFERROR(INDEX(Listor!$M$6:$M$17,MATCH(Listor!J1247&amp;Fossila!E1247,Listor!$K$6:$K$17&amp;Listor!$L$6:$L$17,0)),"")</f>
        <v/>
      </c>
      <c r="K1247" s="69"/>
    </row>
    <row r="1248" spans="2:11" x14ac:dyDescent="0.25">
      <c r="B1248" s="68" t="s">
        <v>68</v>
      </c>
      <c r="C1248" s="80" t="str">
        <f>IFERROR(VLOOKUP(B1248,Listor!$A$6:$B$62,2,FALSE),"")</f>
        <v/>
      </c>
      <c r="D1248" s="80" t="str">
        <f>IFERROR(VLOOKUP(B1248,Listor!$A$6:$C$62,3,FALSE),"")</f>
        <v/>
      </c>
      <c r="E1248" s="64" t="s">
        <v>69</v>
      </c>
      <c r="F1248" s="65"/>
      <c r="G1248" s="35" t="str">
        <f>IFERROR(VLOOKUP(B1248,Listor!$A$6:$G$62,7,FALSE),"")</f>
        <v/>
      </c>
      <c r="H1248" s="35" t="str">
        <f>IFERROR(VLOOKUP(B1248,Listor!$H$6:$I$24,2,FALSE),"")</f>
        <v/>
      </c>
      <c r="I1248" s="35" t="str">
        <f t="shared" si="22"/>
        <v/>
      </c>
      <c r="J1248" s="35" t="str">
        <f t="array" ref="J1248">IFERROR(INDEX(Listor!$M$6:$M$17,MATCH(Listor!J1248&amp;Fossila!E1248,Listor!$K$6:$K$17&amp;Listor!$L$6:$L$17,0)),"")</f>
        <v/>
      </c>
      <c r="K1248" s="69"/>
    </row>
    <row r="1249" spans="2:11" x14ac:dyDescent="0.25">
      <c r="B1249" s="68" t="s">
        <v>68</v>
      </c>
      <c r="C1249" s="80" t="str">
        <f>IFERROR(VLOOKUP(B1249,Listor!$A$6:$B$62,2,FALSE),"")</f>
        <v/>
      </c>
      <c r="D1249" s="80" t="str">
        <f>IFERROR(VLOOKUP(B1249,Listor!$A$6:$C$62,3,FALSE),"")</f>
        <v/>
      </c>
      <c r="E1249" s="64" t="s">
        <v>69</v>
      </c>
      <c r="F1249" s="65"/>
      <c r="G1249" s="35" t="str">
        <f>IFERROR(VLOOKUP(B1249,Listor!$A$6:$G$62,7,FALSE),"")</f>
        <v/>
      </c>
      <c r="H1249" s="35" t="str">
        <f>IFERROR(VLOOKUP(B1249,Listor!$H$6:$I$24,2,FALSE),"")</f>
        <v/>
      </c>
      <c r="I1249" s="35" t="str">
        <f t="shared" si="22"/>
        <v/>
      </c>
      <c r="J1249" s="35" t="str">
        <f t="array" ref="J1249">IFERROR(INDEX(Listor!$M$6:$M$17,MATCH(Listor!J1249&amp;Fossila!E1249,Listor!$K$6:$K$17&amp;Listor!$L$6:$L$17,0)),"")</f>
        <v/>
      </c>
      <c r="K1249" s="69"/>
    </row>
    <row r="1250" spans="2:11" x14ac:dyDescent="0.25">
      <c r="B1250" s="68" t="s">
        <v>68</v>
      </c>
      <c r="C1250" s="80" t="str">
        <f>IFERROR(VLOOKUP(B1250,Listor!$A$6:$B$62,2,FALSE),"")</f>
        <v/>
      </c>
      <c r="D1250" s="80" t="str">
        <f>IFERROR(VLOOKUP(B1250,Listor!$A$6:$C$62,3,FALSE),"")</f>
        <v/>
      </c>
      <c r="E1250" s="64" t="s">
        <v>69</v>
      </c>
      <c r="F1250" s="65"/>
      <c r="G1250" s="35" t="str">
        <f>IFERROR(VLOOKUP(B1250,Listor!$A$6:$G$62,7,FALSE),"")</f>
        <v/>
      </c>
      <c r="H1250" s="35" t="str">
        <f>IFERROR(VLOOKUP(B1250,Listor!$H$6:$I$24,2,FALSE),"")</f>
        <v/>
      </c>
      <c r="I1250" s="35" t="str">
        <f t="shared" si="22"/>
        <v/>
      </c>
      <c r="J1250" s="35" t="str">
        <f t="array" ref="J1250">IFERROR(INDEX(Listor!$M$6:$M$17,MATCH(Listor!J1250&amp;Fossila!E1250,Listor!$K$6:$K$17&amp;Listor!$L$6:$L$17,0)),"")</f>
        <v/>
      </c>
      <c r="K1250" s="69"/>
    </row>
    <row r="1251" spans="2:11" x14ac:dyDescent="0.25">
      <c r="B1251" s="68" t="s">
        <v>68</v>
      </c>
      <c r="C1251" s="80" t="str">
        <f>IFERROR(VLOOKUP(B1251,Listor!$A$6:$B$62,2,FALSE),"")</f>
        <v/>
      </c>
      <c r="D1251" s="80" t="str">
        <f>IFERROR(VLOOKUP(B1251,Listor!$A$6:$C$62,3,FALSE),"")</f>
        <v/>
      </c>
      <c r="E1251" s="64" t="s">
        <v>69</v>
      </c>
      <c r="F1251" s="65"/>
      <c r="G1251" s="35" t="str">
        <f>IFERROR(VLOOKUP(B1251,Listor!$A$6:$G$62,7,FALSE),"")</f>
        <v/>
      </c>
      <c r="H1251" s="35" t="str">
        <f>IFERROR(VLOOKUP(B1251,Listor!$H$6:$I$24,2,FALSE),"")</f>
        <v/>
      </c>
      <c r="I1251" s="35" t="str">
        <f t="shared" si="22"/>
        <v/>
      </c>
      <c r="J1251" s="35" t="str">
        <f t="array" ref="J1251">IFERROR(INDEX(Listor!$M$6:$M$17,MATCH(Listor!J1251&amp;Fossila!E1251,Listor!$K$6:$K$17&amp;Listor!$L$6:$L$17,0)),"")</f>
        <v/>
      </c>
      <c r="K1251" s="69"/>
    </row>
    <row r="1252" spans="2:11" x14ac:dyDescent="0.25">
      <c r="B1252" s="68" t="s">
        <v>68</v>
      </c>
      <c r="C1252" s="80" t="str">
        <f>IFERROR(VLOOKUP(B1252,Listor!$A$6:$B$62,2,FALSE),"")</f>
        <v/>
      </c>
      <c r="D1252" s="80" t="str">
        <f>IFERROR(VLOOKUP(B1252,Listor!$A$6:$C$62,3,FALSE),"")</f>
        <v/>
      </c>
      <c r="E1252" s="64" t="s">
        <v>69</v>
      </c>
      <c r="F1252" s="65"/>
      <c r="G1252" s="35" t="str">
        <f>IFERROR(VLOOKUP(B1252,Listor!$A$6:$G$62,7,FALSE),"")</f>
        <v/>
      </c>
      <c r="H1252" s="35" t="str">
        <f>IFERROR(VLOOKUP(B1252,Listor!$H$6:$I$24,2,FALSE),"")</f>
        <v/>
      </c>
      <c r="I1252" s="35" t="str">
        <f t="shared" si="22"/>
        <v/>
      </c>
      <c r="J1252" s="35" t="str">
        <f t="array" ref="J1252">IFERROR(INDEX(Listor!$M$6:$M$17,MATCH(Listor!J1252&amp;Fossila!E1252,Listor!$K$6:$K$17&amp;Listor!$L$6:$L$17,0)),"")</f>
        <v/>
      </c>
      <c r="K1252" s="69"/>
    </row>
    <row r="1253" spans="2:11" x14ac:dyDescent="0.25">
      <c r="B1253" s="68" t="s">
        <v>68</v>
      </c>
      <c r="C1253" s="80" t="str">
        <f>IFERROR(VLOOKUP(B1253,Listor!$A$6:$B$62,2,FALSE),"")</f>
        <v/>
      </c>
      <c r="D1253" s="80" t="str">
        <f>IFERROR(VLOOKUP(B1253,Listor!$A$6:$C$62,3,FALSE),"")</f>
        <v/>
      </c>
      <c r="E1253" s="64" t="s">
        <v>69</v>
      </c>
      <c r="F1253" s="65"/>
      <c r="G1253" s="35" t="str">
        <f>IFERROR(VLOOKUP(B1253,Listor!$A$6:$G$62,7,FALSE),"")</f>
        <v/>
      </c>
      <c r="H1253" s="35" t="str">
        <f>IFERROR(VLOOKUP(B1253,Listor!$H$6:$I$24,2,FALSE),"")</f>
        <v/>
      </c>
      <c r="I1253" s="35" t="str">
        <f t="shared" si="22"/>
        <v/>
      </c>
      <c r="J1253" s="35" t="str">
        <f t="array" ref="J1253">IFERROR(INDEX(Listor!$M$6:$M$17,MATCH(Listor!J1253&amp;Fossila!E1253,Listor!$K$6:$K$17&amp;Listor!$L$6:$L$17,0)),"")</f>
        <v/>
      </c>
      <c r="K1253" s="69"/>
    </row>
    <row r="1254" spans="2:11" x14ac:dyDescent="0.25">
      <c r="B1254" s="68" t="s">
        <v>68</v>
      </c>
      <c r="C1254" s="80" t="str">
        <f>IFERROR(VLOOKUP(B1254,Listor!$A$6:$B$62,2,FALSE),"")</f>
        <v/>
      </c>
      <c r="D1254" s="80" t="str">
        <f>IFERROR(VLOOKUP(B1254,Listor!$A$6:$C$62,3,FALSE),"")</f>
        <v/>
      </c>
      <c r="E1254" s="64" t="s">
        <v>69</v>
      </c>
      <c r="F1254" s="65"/>
      <c r="G1254" s="35" t="str">
        <f>IFERROR(VLOOKUP(B1254,Listor!$A$6:$G$62,7,FALSE),"")</f>
        <v/>
      </c>
      <c r="H1254" s="35" t="str">
        <f>IFERROR(VLOOKUP(B1254,Listor!$H$6:$I$24,2,FALSE),"")</f>
        <v/>
      </c>
      <c r="I1254" s="35" t="str">
        <f t="shared" si="22"/>
        <v/>
      </c>
      <c r="J1254" s="35" t="str">
        <f t="array" ref="J1254">IFERROR(INDEX(Listor!$M$6:$M$17,MATCH(Listor!J1254&amp;Fossila!E1254,Listor!$K$6:$K$17&amp;Listor!$L$6:$L$17,0)),"")</f>
        <v/>
      </c>
      <c r="K1254" s="69"/>
    </row>
    <row r="1255" spans="2:11" x14ac:dyDescent="0.25">
      <c r="B1255" s="68" t="s">
        <v>68</v>
      </c>
      <c r="C1255" s="80" t="str">
        <f>IFERROR(VLOOKUP(B1255,Listor!$A$6:$B$62,2,FALSE),"")</f>
        <v/>
      </c>
      <c r="D1255" s="80" t="str">
        <f>IFERROR(VLOOKUP(B1255,Listor!$A$6:$C$62,3,FALSE),"")</f>
        <v/>
      </c>
      <c r="E1255" s="64" t="s">
        <v>69</v>
      </c>
      <c r="F1255" s="65"/>
      <c r="G1255" s="35" t="str">
        <f>IFERROR(VLOOKUP(B1255,Listor!$A$6:$G$62,7,FALSE),"")</f>
        <v/>
      </c>
      <c r="H1255" s="35" t="str">
        <f>IFERROR(VLOOKUP(B1255,Listor!$H$6:$I$24,2,FALSE),"")</f>
        <v/>
      </c>
      <c r="I1255" s="35" t="str">
        <f t="shared" si="22"/>
        <v/>
      </c>
      <c r="J1255" s="35" t="str">
        <f t="array" ref="J1255">IFERROR(INDEX(Listor!$M$6:$M$17,MATCH(Listor!J1255&amp;Fossila!E1255,Listor!$K$6:$K$17&amp;Listor!$L$6:$L$17,0)),"")</f>
        <v/>
      </c>
      <c r="K1255" s="69"/>
    </row>
    <row r="1256" spans="2:11" x14ac:dyDescent="0.25">
      <c r="B1256" s="68" t="s">
        <v>68</v>
      </c>
      <c r="C1256" s="80" t="str">
        <f>IFERROR(VLOOKUP(B1256,Listor!$A$6:$B$62,2,FALSE),"")</f>
        <v/>
      </c>
      <c r="D1256" s="80" t="str">
        <f>IFERROR(VLOOKUP(B1256,Listor!$A$6:$C$62,3,FALSE),"")</f>
        <v/>
      </c>
      <c r="E1256" s="64" t="s">
        <v>69</v>
      </c>
      <c r="F1256" s="65"/>
      <c r="G1256" s="35" t="str">
        <f>IFERROR(VLOOKUP(B1256,Listor!$A$6:$G$62,7,FALSE),"")</f>
        <v/>
      </c>
      <c r="H1256" s="35" t="str">
        <f>IFERROR(VLOOKUP(B1256,Listor!$H$6:$I$24,2,FALSE),"")</f>
        <v/>
      </c>
      <c r="I1256" s="35" t="str">
        <f t="shared" si="22"/>
        <v/>
      </c>
      <c r="J1256" s="35" t="str">
        <f t="array" ref="J1256">IFERROR(INDEX(Listor!$M$6:$M$17,MATCH(Listor!J1256&amp;Fossila!E1256,Listor!$K$6:$K$17&amp;Listor!$L$6:$L$17,0)),"")</f>
        <v/>
      </c>
      <c r="K1256" s="69"/>
    </row>
    <row r="1257" spans="2:11" x14ac:dyDescent="0.25">
      <c r="B1257" s="68" t="s">
        <v>68</v>
      </c>
      <c r="C1257" s="80" t="str">
        <f>IFERROR(VLOOKUP(B1257,Listor!$A$6:$B$62,2,FALSE),"")</f>
        <v/>
      </c>
      <c r="D1257" s="80" t="str">
        <f>IFERROR(VLOOKUP(B1257,Listor!$A$6:$C$62,3,FALSE),"")</f>
        <v/>
      </c>
      <c r="E1257" s="64" t="s">
        <v>69</v>
      </c>
      <c r="F1257" s="65"/>
      <c r="G1257" s="35" t="str">
        <f>IFERROR(VLOOKUP(B1257,Listor!$A$6:$G$62,7,FALSE),"")</f>
        <v/>
      </c>
      <c r="H1257" s="35" t="str">
        <f>IFERROR(VLOOKUP(B1257,Listor!$H$6:$I$24,2,FALSE),"")</f>
        <v/>
      </c>
      <c r="I1257" s="35" t="str">
        <f t="shared" si="22"/>
        <v/>
      </c>
      <c r="J1257" s="35" t="str">
        <f t="array" ref="J1257">IFERROR(INDEX(Listor!$M$6:$M$17,MATCH(Listor!J1257&amp;Fossila!E1257,Listor!$K$6:$K$17&amp;Listor!$L$6:$L$17,0)),"")</f>
        <v/>
      </c>
      <c r="K1257" s="69"/>
    </row>
    <row r="1258" spans="2:11" x14ac:dyDescent="0.25">
      <c r="B1258" s="68" t="s">
        <v>68</v>
      </c>
      <c r="C1258" s="80" t="str">
        <f>IFERROR(VLOOKUP(B1258,Listor!$A$6:$B$62,2,FALSE),"")</f>
        <v/>
      </c>
      <c r="D1258" s="80" t="str">
        <f>IFERROR(VLOOKUP(B1258,Listor!$A$6:$C$62,3,FALSE),"")</f>
        <v/>
      </c>
      <c r="E1258" s="64" t="s">
        <v>69</v>
      </c>
      <c r="F1258" s="65"/>
      <c r="G1258" s="35" t="str">
        <f>IFERROR(VLOOKUP(B1258,Listor!$A$6:$G$62,7,FALSE),"")</f>
        <v/>
      </c>
      <c r="H1258" s="35" t="str">
        <f>IFERROR(VLOOKUP(B1258,Listor!$H$6:$I$24,2,FALSE),"")</f>
        <v/>
      </c>
      <c r="I1258" s="35" t="str">
        <f t="shared" si="22"/>
        <v/>
      </c>
      <c r="J1258" s="35" t="str">
        <f t="array" ref="J1258">IFERROR(INDEX(Listor!$M$6:$M$17,MATCH(Listor!J1258&amp;Fossila!E1258,Listor!$K$6:$K$17&amp;Listor!$L$6:$L$17,0)),"")</f>
        <v/>
      </c>
      <c r="K1258" s="69"/>
    </row>
    <row r="1259" spans="2:11" x14ac:dyDescent="0.25">
      <c r="B1259" s="68" t="s">
        <v>68</v>
      </c>
      <c r="C1259" s="80" t="str">
        <f>IFERROR(VLOOKUP(B1259,Listor!$A$6:$B$62,2,FALSE),"")</f>
        <v/>
      </c>
      <c r="D1259" s="80" t="str">
        <f>IFERROR(VLOOKUP(B1259,Listor!$A$6:$C$62,3,FALSE),"")</f>
        <v/>
      </c>
      <c r="E1259" s="64" t="s">
        <v>69</v>
      </c>
      <c r="F1259" s="65"/>
      <c r="G1259" s="35" t="str">
        <f>IFERROR(VLOOKUP(B1259,Listor!$A$6:$G$62,7,FALSE),"")</f>
        <v/>
      </c>
      <c r="H1259" s="35" t="str">
        <f>IFERROR(VLOOKUP(B1259,Listor!$H$6:$I$24,2,FALSE),"")</f>
        <v/>
      </c>
      <c r="I1259" s="35" t="str">
        <f t="shared" si="22"/>
        <v/>
      </c>
      <c r="J1259" s="35" t="str">
        <f t="array" ref="J1259">IFERROR(INDEX(Listor!$M$6:$M$17,MATCH(Listor!J1259&amp;Fossila!E1259,Listor!$K$6:$K$17&amp;Listor!$L$6:$L$17,0)),"")</f>
        <v/>
      </c>
      <c r="K1259" s="69"/>
    </row>
    <row r="1260" spans="2:11" x14ac:dyDescent="0.25">
      <c r="B1260" s="68" t="s">
        <v>68</v>
      </c>
      <c r="C1260" s="80" t="str">
        <f>IFERROR(VLOOKUP(B1260,Listor!$A$6:$B$62,2,FALSE),"")</f>
        <v/>
      </c>
      <c r="D1260" s="80" t="str">
        <f>IFERROR(VLOOKUP(B1260,Listor!$A$6:$C$62,3,FALSE),"")</f>
        <v/>
      </c>
      <c r="E1260" s="64" t="s">
        <v>69</v>
      </c>
      <c r="F1260" s="65"/>
      <c r="G1260" s="35" t="str">
        <f>IFERROR(VLOOKUP(B1260,Listor!$A$6:$G$62,7,FALSE),"")</f>
        <v/>
      </c>
      <c r="H1260" s="35" t="str">
        <f>IFERROR(VLOOKUP(B1260,Listor!$H$6:$I$24,2,FALSE),"")</f>
        <v/>
      </c>
      <c r="I1260" s="35" t="str">
        <f t="shared" si="22"/>
        <v/>
      </c>
      <c r="J1260" s="35" t="str">
        <f t="array" ref="J1260">IFERROR(INDEX(Listor!$M$6:$M$17,MATCH(Listor!J1260&amp;Fossila!E1260,Listor!$K$6:$K$17&amp;Listor!$L$6:$L$17,0)),"")</f>
        <v/>
      </c>
      <c r="K1260" s="69"/>
    </row>
    <row r="1261" spans="2:11" x14ac:dyDescent="0.25">
      <c r="B1261" s="68" t="s">
        <v>68</v>
      </c>
      <c r="C1261" s="80" t="str">
        <f>IFERROR(VLOOKUP(B1261,Listor!$A$6:$B$62,2,FALSE),"")</f>
        <v/>
      </c>
      <c r="D1261" s="80" t="str">
        <f>IFERROR(VLOOKUP(B1261,Listor!$A$6:$C$62,3,FALSE),"")</f>
        <v/>
      </c>
      <c r="E1261" s="64" t="s">
        <v>69</v>
      </c>
      <c r="F1261" s="65"/>
      <c r="G1261" s="35" t="str">
        <f>IFERROR(VLOOKUP(B1261,Listor!$A$6:$G$62,7,FALSE),"")</f>
        <v/>
      </c>
      <c r="H1261" s="35" t="str">
        <f>IFERROR(VLOOKUP(B1261,Listor!$H$6:$I$24,2,FALSE),"")</f>
        <v/>
      </c>
      <c r="I1261" s="35" t="str">
        <f t="shared" si="22"/>
        <v/>
      </c>
      <c r="J1261" s="35" t="str">
        <f t="array" ref="J1261">IFERROR(INDEX(Listor!$M$6:$M$17,MATCH(Listor!J1261&amp;Fossila!E1261,Listor!$K$6:$K$17&amp;Listor!$L$6:$L$17,0)),"")</f>
        <v/>
      </c>
      <c r="K1261" s="69"/>
    </row>
    <row r="1262" spans="2:11" x14ac:dyDescent="0.25">
      <c r="B1262" s="68" t="s">
        <v>68</v>
      </c>
      <c r="C1262" s="80" t="str">
        <f>IFERROR(VLOOKUP(B1262,Listor!$A$6:$B$62,2,FALSE),"")</f>
        <v/>
      </c>
      <c r="D1262" s="80" t="str">
        <f>IFERROR(VLOOKUP(B1262,Listor!$A$6:$C$62,3,FALSE),"")</f>
        <v/>
      </c>
      <c r="E1262" s="64" t="s">
        <v>69</v>
      </c>
      <c r="F1262" s="65"/>
      <c r="G1262" s="35" t="str">
        <f>IFERROR(VLOOKUP(B1262,Listor!$A$6:$G$62,7,FALSE),"")</f>
        <v/>
      </c>
      <c r="H1262" s="35" t="str">
        <f>IFERROR(VLOOKUP(B1262,Listor!$H$6:$I$24,2,FALSE),"")</f>
        <v/>
      </c>
      <c r="I1262" s="35" t="str">
        <f t="shared" si="22"/>
        <v/>
      </c>
      <c r="J1262" s="35" t="str">
        <f t="array" ref="J1262">IFERROR(INDEX(Listor!$M$6:$M$17,MATCH(Listor!J1262&amp;Fossila!E1262,Listor!$K$6:$K$17&amp;Listor!$L$6:$L$17,0)),"")</f>
        <v/>
      </c>
      <c r="K1262" s="69"/>
    </row>
    <row r="1263" spans="2:11" x14ac:dyDescent="0.25">
      <c r="B1263" s="68" t="s">
        <v>68</v>
      </c>
      <c r="C1263" s="80" t="str">
        <f>IFERROR(VLOOKUP(B1263,Listor!$A$6:$B$62,2,FALSE),"")</f>
        <v/>
      </c>
      <c r="D1263" s="80" t="str">
        <f>IFERROR(VLOOKUP(B1263,Listor!$A$6:$C$62,3,FALSE),"")</f>
        <v/>
      </c>
      <c r="E1263" s="64" t="s">
        <v>69</v>
      </c>
      <c r="F1263" s="65"/>
      <c r="G1263" s="35" t="str">
        <f>IFERROR(VLOOKUP(B1263,Listor!$A$6:$G$62,7,FALSE),"")</f>
        <v/>
      </c>
      <c r="H1263" s="35" t="str">
        <f>IFERROR(VLOOKUP(B1263,Listor!$H$6:$I$24,2,FALSE),"")</f>
        <v/>
      </c>
      <c r="I1263" s="35" t="str">
        <f t="shared" si="22"/>
        <v/>
      </c>
      <c r="J1263" s="35" t="str">
        <f t="array" ref="J1263">IFERROR(INDEX(Listor!$M$6:$M$17,MATCH(Listor!J1263&amp;Fossila!E1263,Listor!$K$6:$K$17&amp;Listor!$L$6:$L$17,0)),"")</f>
        <v/>
      </c>
      <c r="K1263" s="69"/>
    </row>
    <row r="1264" spans="2:11" x14ac:dyDescent="0.25">
      <c r="B1264" s="68" t="s">
        <v>68</v>
      </c>
      <c r="C1264" s="80" t="str">
        <f>IFERROR(VLOOKUP(B1264,Listor!$A$6:$B$62,2,FALSE),"")</f>
        <v/>
      </c>
      <c r="D1264" s="80" t="str">
        <f>IFERROR(VLOOKUP(B1264,Listor!$A$6:$C$62,3,FALSE),"")</f>
        <v/>
      </c>
      <c r="E1264" s="64" t="s">
        <v>69</v>
      </c>
      <c r="F1264" s="65"/>
      <c r="G1264" s="35" t="str">
        <f>IFERROR(VLOOKUP(B1264,Listor!$A$6:$G$62,7,FALSE),"")</f>
        <v/>
      </c>
      <c r="H1264" s="35" t="str">
        <f>IFERROR(VLOOKUP(B1264,Listor!$H$6:$I$24,2,FALSE),"")</f>
        <v/>
      </c>
      <c r="I1264" s="35" t="str">
        <f t="shared" si="22"/>
        <v/>
      </c>
      <c r="J1264" s="35" t="str">
        <f t="array" ref="J1264">IFERROR(INDEX(Listor!$M$6:$M$17,MATCH(Listor!J1264&amp;Fossila!E1264,Listor!$K$6:$K$17&amp;Listor!$L$6:$L$17,0)),"")</f>
        <v/>
      </c>
      <c r="K1264" s="69"/>
    </row>
    <row r="1265" spans="2:11" x14ac:dyDescent="0.25">
      <c r="B1265" s="68" t="s">
        <v>68</v>
      </c>
      <c r="C1265" s="80" t="str">
        <f>IFERROR(VLOOKUP(B1265,Listor!$A$6:$B$62,2,FALSE),"")</f>
        <v/>
      </c>
      <c r="D1265" s="80" t="str">
        <f>IFERROR(VLOOKUP(B1265,Listor!$A$6:$C$62,3,FALSE),"")</f>
        <v/>
      </c>
      <c r="E1265" s="64" t="s">
        <v>69</v>
      </c>
      <c r="F1265" s="65"/>
      <c r="G1265" s="35" t="str">
        <f>IFERROR(VLOOKUP(B1265,Listor!$A$6:$G$62,7,FALSE),"")</f>
        <v/>
      </c>
      <c r="H1265" s="35" t="str">
        <f>IFERROR(VLOOKUP(B1265,Listor!$H$6:$I$24,2,FALSE),"")</f>
        <v/>
      </c>
      <c r="I1265" s="35" t="str">
        <f t="shared" si="22"/>
        <v/>
      </c>
      <c r="J1265" s="35" t="str">
        <f t="array" ref="J1265">IFERROR(INDEX(Listor!$M$6:$M$17,MATCH(Listor!J1265&amp;Fossila!E1265,Listor!$K$6:$K$17&amp;Listor!$L$6:$L$17,0)),"")</f>
        <v/>
      </c>
      <c r="K1265" s="69"/>
    </row>
    <row r="1266" spans="2:11" x14ac:dyDescent="0.25">
      <c r="B1266" s="68" t="s">
        <v>68</v>
      </c>
      <c r="C1266" s="80" t="str">
        <f>IFERROR(VLOOKUP(B1266,Listor!$A$6:$B$62,2,FALSE),"")</f>
        <v/>
      </c>
      <c r="D1266" s="80" t="str">
        <f>IFERROR(VLOOKUP(B1266,Listor!$A$6:$C$62,3,FALSE),"")</f>
        <v/>
      </c>
      <c r="E1266" s="64" t="s">
        <v>69</v>
      </c>
      <c r="F1266" s="65"/>
      <c r="G1266" s="35" t="str">
        <f>IFERROR(VLOOKUP(B1266,Listor!$A$6:$G$62,7,FALSE),"")</f>
        <v/>
      </c>
      <c r="H1266" s="35" t="str">
        <f>IFERROR(VLOOKUP(B1266,Listor!$H$6:$I$24,2,FALSE),"")</f>
        <v/>
      </c>
      <c r="I1266" s="35" t="str">
        <f t="shared" si="22"/>
        <v/>
      </c>
      <c r="J1266" s="35" t="str">
        <f t="array" ref="J1266">IFERROR(INDEX(Listor!$M$6:$M$17,MATCH(Listor!J1266&amp;Fossila!E1266,Listor!$K$6:$K$17&amp;Listor!$L$6:$L$17,0)),"")</f>
        <v/>
      </c>
      <c r="K1266" s="69"/>
    </row>
    <row r="1267" spans="2:11" x14ac:dyDescent="0.25">
      <c r="B1267" s="68" t="s">
        <v>68</v>
      </c>
      <c r="C1267" s="80" t="str">
        <f>IFERROR(VLOOKUP(B1267,Listor!$A$6:$B$62,2,FALSE),"")</f>
        <v/>
      </c>
      <c r="D1267" s="80" t="str">
        <f>IFERROR(VLOOKUP(B1267,Listor!$A$6:$C$62,3,FALSE),"")</f>
        <v/>
      </c>
      <c r="E1267" s="64" t="s">
        <v>69</v>
      </c>
      <c r="F1267" s="65"/>
      <c r="G1267" s="35" t="str">
        <f>IFERROR(VLOOKUP(B1267,Listor!$A$6:$G$62,7,FALSE),"")</f>
        <v/>
      </c>
      <c r="H1267" s="35" t="str">
        <f>IFERROR(VLOOKUP(B1267,Listor!$H$6:$I$24,2,FALSE),"")</f>
        <v/>
      </c>
      <c r="I1267" s="35" t="str">
        <f t="shared" si="22"/>
        <v/>
      </c>
      <c r="J1267" s="35" t="str">
        <f t="array" ref="J1267">IFERROR(INDEX(Listor!$M$6:$M$17,MATCH(Listor!J1267&amp;Fossila!E1267,Listor!$K$6:$K$17&amp;Listor!$L$6:$L$17,0)),"")</f>
        <v/>
      </c>
      <c r="K1267" s="69"/>
    </row>
    <row r="1268" spans="2:11" x14ac:dyDescent="0.25">
      <c r="B1268" s="68" t="s">
        <v>68</v>
      </c>
      <c r="C1268" s="80" t="str">
        <f>IFERROR(VLOOKUP(B1268,Listor!$A$6:$B$62,2,FALSE),"")</f>
        <v/>
      </c>
      <c r="D1268" s="80" t="str">
        <f>IFERROR(VLOOKUP(B1268,Listor!$A$6:$C$62,3,FALSE),"")</f>
        <v/>
      </c>
      <c r="E1268" s="64" t="s">
        <v>69</v>
      </c>
      <c r="F1268" s="65"/>
      <c r="G1268" s="35" t="str">
        <f>IFERROR(VLOOKUP(B1268,Listor!$A$6:$G$62,7,FALSE),"")</f>
        <v/>
      </c>
      <c r="H1268" s="35" t="str">
        <f>IFERROR(VLOOKUP(B1268,Listor!$H$6:$I$24,2,FALSE),"")</f>
        <v/>
      </c>
      <c r="I1268" s="35" t="str">
        <f t="shared" si="22"/>
        <v/>
      </c>
      <c r="J1268" s="35" t="str">
        <f t="array" ref="J1268">IFERROR(INDEX(Listor!$M$6:$M$17,MATCH(Listor!J1268&amp;Fossila!E1268,Listor!$K$6:$K$17&amp;Listor!$L$6:$L$17,0)),"")</f>
        <v/>
      </c>
      <c r="K1268" s="69"/>
    </row>
    <row r="1269" spans="2:11" x14ac:dyDescent="0.25">
      <c r="B1269" s="68" t="s">
        <v>68</v>
      </c>
      <c r="C1269" s="80" t="str">
        <f>IFERROR(VLOOKUP(B1269,Listor!$A$6:$B$62,2,FALSE),"")</f>
        <v/>
      </c>
      <c r="D1269" s="80" t="str">
        <f>IFERROR(VLOOKUP(B1269,Listor!$A$6:$C$62,3,FALSE),"")</f>
        <v/>
      </c>
      <c r="E1269" s="64" t="s">
        <v>69</v>
      </c>
      <c r="F1269" s="65"/>
      <c r="G1269" s="35" t="str">
        <f>IFERROR(VLOOKUP(B1269,Listor!$A$6:$G$62,7,FALSE),"")</f>
        <v/>
      </c>
      <c r="H1269" s="35" t="str">
        <f>IFERROR(VLOOKUP(B1269,Listor!$H$6:$I$24,2,FALSE),"")</f>
        <v/>
      </c>
      <c r="I1269" s="35" t="str">
        <f t="shared" si="22"/>
        <v/>
      </c>
      <c r="J1269" s="35" t="str">
        <f t="array" ref="J1269">IFERROR(INDEX(Listor!$M$6:$M$17,MATCH(Listor!J1269&amp;Fossila!E1269,Listor!$K$6:$K$17&amp;Listor!$L$6:$L$17,0)),"")</f>
        <v/>
      </c>
      <c r="K1269" s="69"/>
    </row>
    <row r="1270" spans="2:11" x14ac:dyDescent="0.25">
      <c r="B1270" s="68" t="s">
        <v>68</v>
      </c>
      <c r="C1270" s="80" t="str">
        <f>IFERROR(VLOOKUP(B1270,Listor!$A$6:$B$62,2,FALSE),"")</f>
        <v/>
      </c>
      <c r="D1270" s="80" t="str">
        <f>IFERROR(VLOOKUP(B1270,Listor!$A$6:$C$62,3,FALSE),"")</f>
        <v/>
      </c>
      <c r="E1270" s="64" t="s">
        <v>69</v>
      </c>
      <c r="F1270" s="65"/>
      <c r="G1270" s="35" t="str">
        <f>IFERROR(VLOOKUP(B1270,Listor!$A$6:$G$62,7,FALSE),"")</f>
        <v/>
      </c>
      <c r="H1270" s="35" t="str">
        <f>IFERROR(VLOOKUP(B1270,Listor!$H$6:$I$24,2,FALSE),"")</f>
        <v/>
      </c>
      <c r="I1270" s="35" t="str">
        <f t="shared" si="22"/>
        <v/>
      </c>
      <c r="J1270" s="35" t="str">
        <f t="array" ref="J1270">IFERROR(INDEX(Listor!$M$6:$M$17,MATCH(Listor!J1270&amp;Fossila!E1270,Listor!$K$6:$K$17&amp;Listor!$L$6:$L$17,0)),"")</f>
        <v/>
      </c>
      <c r="K1270" s="69"/>
    </row>
    <row r="1271" spans="2:11" x14ac:dyDescent="0.25">
      <c r="B1271" s="68" t="s">
        <v>68</v>
      </c>
      <c r="C1271" s="80" t="str">
        <f>IFERROR(VLOOKUP(B1271,Listor!$A$6:$B$62,2,FALSE),"")</f>
        <v/>
      </c>
      <c r="D1271" s="80" t="str">
        <f>IFERROR(VLOOKUP(B1271,Listor!$A$6:$C$62,3,FALSE),"")</f>
        <v/>
      </c>
      <c r="E1271" s="64" t="s">
        <v>69</v>
      </c>
      <c r="F1271" s="65"/>
      <c r="G1271" s="35" t="str">
        <f>IFERROR(VLOOKUP(B1271,Listor!$A$6:$G$62,7,FALSE),"")</f>
        <v/>
      </c>
      <c r="H1271" s="35" t="str">
        <f>IFERROR(VLOOKUP(B1271,Listor!$H$6:$I$24,2,FALSE),"")</f>
        <v/>
      </c>
      <c r="I1271" s="35" t="str">
        <f t="shared" si="22"/>
        <v/>
      </c>
      <c r="J1271" s="35" t="str">
        <f t="array" ref="J1271">IFERROR(INDEX(Listor!$M$6:$M$17,MATCH(Listor!J1271&amp;Fossila!E1271,Listor!$K$6:$K$17&amp;Listor!$L$6:$L$17,0)),"")</f>
        <v/>
      </c>
      <c r="K1271" s="69"/>
    </row>
    <row r="1272" spans="2:11" x14ac:dyDescent="0.25">
      <c r="B1272" s="68" t="s">
        <v>68</v>
      </c>
      <c r="C1272" s="80" t="str">
        <f>IFERROR(VLOOKUP(B1272,Listor!$A$6:$B$62,2,FALSE),"")</f>
        <v/>
      </c>
      <c r="D1272" s="80" t="str">
        <f>IFERROR(VLOOKUP(B1272,Listor!$A$6:$C$62,3,FALSE),"")</f>
        <v/>
      </c>
      <c r="E1272" s="64" t="s">
        <v>69</v>
      </c>
      <c r="F1272" s="65"/>
      <c r="G1272" s="35" t="str">
        <f>IFERROR(VLOOKUP(B1272,Listor!$A$6:$G$62,7,FALSE),"")</f>
        <v/>
      </c>
      <c r="H1272" s="35" t="str">
        <f>IFERROR(VLOOKUP(B1272,Listor!$H$6:$I$24,2,FALSE),"")</f>
        <v/>
      </c>
      <c r="I1272" s="35" t="str">
        <f t="shared" si="22"/>
        <v/>
      </c>
      <c r="J1272" s="35" t="str">
        <f t="array" ref="J1272">IFERROR(INDEX(Listor!$M$6:$M$17,MATCH(Listor!J1272&amp;Fossila!E1272,Listor!$K$6:$K$17&amp;Listor!$L$6:$L$17,0)),"")</f>
        <v/>
      </c>
      <c r="K1272" s="69"/>
    </row>
    <row r="1273" spans="2:11" x14ac:dyDescent="0.25">
      <c r="B1273" s="68" t="s">
        <v>68</v>
      </c>
      <c r="C1273" s="80" t="str">
        <f>IFERROR(VLOOKUP(B1273,Listor!$A$6:$B$62,2,FALSE),"")</f>
        <v/>
      </c>
      <c r="D1273" s="80" t="str">
        <f>IFERROR(VLOOKUP(B1273,Listor!$A$6:$C$62,3,FALSE),"")</f>
        <v/>
      </c>
      <c r="E1273" s="64" t="s">
        <v>69</v>
      </c>
      <c r="F1273" s="65"/>
      <c r="G1273" s="35" t="str">
        <f>IFERROR(VLOOKUP(B1273,Listor!$A$6:$G$62,7,FALSE),"")</f>
        <v/>
      </c>
      <c r="H1273" s="35" t="str">
        <f>IFERROR(VLOOKUP(B1273,Listor!$H$6:$I$24,2,FALSE),"")</f>
        <v/>
      </c>
      <c r="I1273" s="35" t="str">
        <f t="shared" si="22"/>
        <v/>
      </c>
      <c r="J1273" s="35" t="str">
        <f t="array" ref="J1273">IFERROR(INDEX(Listor!$M$6:$M$17,MATCH(Listor!J1273&amp;Fossila!E1273,Listor!$K$6:$K$17&amp;Listor!$L$6:$L$17,0)),"")</f>
        <v/>
      </c>
      <c r="K1273" s="69"/>
    </row>
    <row r="1274" spans="2:11" x14ac:dyDescent="0.25">
      <c r="B1274" s="68" t="s">
        <v>68</v>
      </c>
      <c r="C1274" s="80" t="str">
        <f>IFERROR(VLOOKUP(B1274,Listor!$A$6:$B$62,2,FALSE),"")</f>
        <v/>
      </c>
      <c r="D1274" s="80" t="str">
        <f>IFERROR(VLOOKUP(B1274,Listor!$A$6:$C$62,3,FALSE),"")</f>
        <v/>
      </c>
      <c r="E1274" s="64" t="s">
        <v>69</v>
      </c>
      <c r="F1274" s="65"/>
      <c r="G1274" s="35" t="str">
        <f>IFERROR(VLOOKUP(B1274,Listor!$A$6:$G$62,7,FALSE),"")</f>
        <v/>
      </c>
      <c r="H1274" s="35" t="str">
        <f>IFERROR(VLOOKUP(B1274,Listor!$H$6:$I$24,2,FALSE),"")</f>
        <v/>
      </c>
      <c r="I1274" s="35" t="str">
        <f t="shared" si="22"/>
        <v/>
      </c>
      <c r="J1274" s="35" t="str">
        <f t="array" ref="J1274">IFERROR(INDEX(Listor!$M$6:$M$17,MATCH(Listor!J1274&amp;Fossila!E1274,Listor!$K$6:$K$17&amp;Listor!$L$6:$L$17,0)),"")</f>
        <v/>
      </c>
      <c r="K1274" s="69"/>
    </row>
    <row r="1275" spans="2:11" x14ac:dyDescent="0.25">
      <c r="B1275" s="68" t="s">
        <v>68</v>
      </c>
      <c r="C1275" s="80" t="str">
        <f>IFERROR(VLOOKUP(B1275,Listor!$A$6:$B$62,2,FALSE),"")</f>
        <v/>
      </c>
      <c r="D1275" s="80" t="str">
        <f>IFERROR(VLOOKUP(B1275,Listor!$A$6:$C$62,3,FALSE),"")</f>
        <v/>
      </c>
      <c r="E1275" s="64" t="s">
        <v>69</v>
      </c>
      <c r="F1275" s="65"/>
      <c r="G1275" s="35" t="str">
        <f>IFERROR(VLOOKUP(B1275,Listor!$A$6:$G$62,7,FALSE),"")</f>
        <v/>
      </c>
      <c r="H1275" s="35" t="str">
        <f>IFERROR(VLOOKUP(B1275,Listor!$H$6:$I$24,2,FALSE),"")</f>
        <v/>
      </c>
      <c r="I1275" s="35" t="str">
        <f t="shared" si="22"/>
        <v/>
      </c>
      <c r="J1275" s="35" t="str">
        <f t="array" ref="J1275">IFERROR(INDEX(Listor!$M$6:$M$17,MATCH(Listor!J1275&amp;Fossila!E1275,Listor!$K$6:$K$17&amp;Listor!$L$6:$L$17,0)),"")</f>
        <v/>
      </c>
      <c r="K1275" s="69"/>
    </row>
    <row r="1276" spans="2:11" x14ac:dyDescent="0.25">
      <c r="B1276" s="68" t="s">
        <v>68</v>
      </c>
      <c r="C1276" s="80" t="str">
        <f>IFERROR(VLOOKUP(B1276,Listor!$A$6:$B$62,2,FALSE),"")</f>
        <v/>
      </c>
      <c r="D1276" s="80" t="str">
        <f>IFERROR(VLOOKUP(B1276,Listor!$A$6:$C$62,3,FALSE),"")</f>
        <v/>
      </c>
      <c r="E1276" s="64" t="s">
        <v>69</v>
      </c>
      <c r="F1276" s="65"/>
      <c r="G1276" s="35" t="str">
        <f>IFERROR(VLOOKUP(B1276,Listor!$A$6:$G$62,7,FALSE),"")</f>
        <v/>
      </c>
      <c r="H1276" s="35" t="str">
        <f>IFERROR(VLOOKUP(B1276,Listor!$H$6:$I$24,2,FALSE),"")</f>
        <v/>
      </c>
      <c r="I1276" s="35" t="str">
        <f t="shared" si="22"/>
        <v/>
      </c>
      <c r="J1276" s="35" t="str">
        <f t="array" ref="J1276">IFERROR(INDEX(Listor!$M$6:$M$17,MATCH(Listor!J1276&amp;Fossila!E1276,Listor!$K$6:$K$17&amp;Listor!$L$6:$L$17,0)),"")</f>
        <v/>
      </c>
      <c r="K1276" s="69"/>
    </row>
    <row r="1277" spans="2:11" x14ac:dyDescent="0.25">
      <c r="B1277" s="68" t="s">
        <v>68</v>
      </c>
      <c r="C1277" s="80" t="str">
        <f>IFERROR(VLOOKUP(B1277,Listor!$A$6:$B$62,2,FALSE),"")</f>
        <v/>
      </c>
      <c r="D1277" s="80" t="str">
        <f>IFERROR(VLOOKUP(B1277,Listor!$A$6:$C$62,3,FALSE),"")</f>
        <v/>
      </c>
      <c r="E1277" s="64" t="s">
        <v>69</v>
      </c>
      <c r="F1277" s="65"/>
      <c r="G1277" s="35" t="str">
        <f>IFERROR(VLOOKUP(B1277,Listor!$A$6:$G$62,7,FALSE),"")</f>
        <v/>
      </c>
      <c r="H1277" s="35" t="str">
        <f>IFERROR(VLOOKUP(B1277,Listor!$H$6:$I$24,2,FALSE),"")</f>
        <v/>
      </c>
      <c r="I1277" s="35" t="str">
        <f t="shared" si="22"/>
        <v/>
      </c>
      <c r="J1277" s="35" t="str">
        <f t="array" ref="J1277">IFERROR(INDEX(Listor!$M$6:$M$17,MATCH(Listor!J1277&amp;Fossila!E1277,Listor!$K$6:$K$17&amp;Listor!$L$6:$L$17,0)),"")</f>
        <v/>
      </c>
      <c r="K1277" s="69"/>
    </row>
    <row r="1278" spans="2:11" x14ac:dyDescent="0.25">
      <c r="B1278" s="68" t="s">
        <v>68</v>
      </c>
      <c r="C1278" s="80" t="str">
        <f>IFERROR(VLOOKUP(B1278,Listor!$A$6:$B$62,2,FALSE),"")</f>
        <v/>
      </c>
      <c r="D1278" s="80" t="str">
        <f>IFERROR(VLOOKUP(B1278,Listor!$A$6:$C$62,3,FALSE),"")</f>
        <v/>
      </c>
      <c r="E1278" s="64" t="s">
        <v>69</v>
      </c>
      <c r="F1278" s="65"/>
      <c r="G1278" s="35" t="str">
        <f>IFERROR(VLOOKUP(B1278,Listor!$A$6:$G$62,7,FALSE),"")</f>
        <v/>
      </c>
      <c r="H1278" s="35" t="str">
        <f>IFERROR(VLOOKUP(B1278,Listor!$H$6:$I$24,2,FALSE),"")</f>
        <v/>
      </c>
      <c r="I1278" s="35" t="str">
        <f t="shared" si="22"/>
        <v/>
      </c>
      <c r="J1278" s="35" t="str">
        <f t="array" ref="J1278">IFERROR(INDEX(Listor!$M$6:$M$17,MATCH(Listor!J1278&amp;Fossila!E1278,Listor!$K$6:$K$17&amp;Listor!$L$6:$L$17,0)),"")</f>
        <v/>
      </c>
      <c r="K1278" s="69"/>
    </row>
    <row r="1279" spans="2:11" x14ac:dyDescent="0.25">
      <c r="B1279" s="68" t="s">
        <v>68</v>
      </c>
      <c r="C1279" s="80" t="str">
        <f>IFERROR(VLOOKUP(B1279,Listor!$A$6:$B$62,2,FALSE),"")</f>
        <v/>
      </c>
      <c r="D1279" s="80" t="str">
        <f>IFERROR(VLOOKUP(B1279,Listor!$A$6:$C$62,3,FALSE),"")</f>
        <v/>
      </c>
      <c r="E1279" s="64" t="s">
        <v>69</v>
      </c>
      <c r="F1279" s="65"/>
      <c r="G1279" s="35" t="str">
        <f>IFERROR(VLOOKUP(B1279,Listor!$A$6:$G$62,7,FALSE),"")</f>
        <v/>
      </c>
      <c r="H1279" s="35" t="str">
        <f>IFERROR(VLOOKUP(B1279,Listor!$H$6:$I$24,2,FALSE),"")</f>
        <v/>
      </c>
      <c r="I1279" s="35" t="str">
        <f t="shared" si="22"/>
        <v/>
      </c>
      <c r="J1279" s="35" t="str">
        <f t="array" ref="J1279">IFERROR(INDEX(Listor!$M$6:$M$17,MATCH(Listor!J1279&amp;Fossila!E1279,Listor!$K$6:$K$17&amp;Listor!$L$6:$L$17,0)),"")</f>
        <v/>
      </c>
      <c r="K1279" s="69"/>
    </row>
    <row r="1280" spans="2:11" x14ac:dyDescent="0.25">
      <c r="B1280" s="68" t="s">
        <v>68</v>
      </c>
      <c r="C1280" s="80" t="str">
        <f>IFERROR(VLOOKUP(B1280,Listor!$A$6:$B$62,2,FALSE),"")</f>
        <v/>
      </c>
      <c r="D1280" s="80" t="str">
        <f>IFERROR(VLOOKUP(B1280,Listor!$A$6:$C$62,3,FALSE),"")</f>
        <v/>
      </c>
      <c r="E1280" s="64" t="s">
        <v>69</v>
      </c>
      <c r="F1280" s="65"/>
      <c r="G1280" s="35" t="str">
        <f>IFERROR(VLOOKUP(B1280,Listor!$A$6:$G$62,7,FALSE),"")</f>
        <v/>
      </c>
      <c r="H1280" s="35" t="str">
        <f>IFERROR(VLOOKUP(B1280,Listor!$H$6:$I$24,2,FALSE),"")</f>
        <v/>
      </c>
      <c r="I1280" s="35" t="str">
        <f t="shared" si="22"/>
        <v/>
      </c>
      <c r="J1280" s="35" t="str">
        <f t="array" ref="J1280">IFERROR(INDEX(Listor!$M$6:$M$17,MATCH(Listor!J1280&amp;Fossila!E1280,Listor!$K$6:$K$17&amp;Listor!$L$6:$L$17,0)),"")</f>
        <v/>
      </c>
      <c r="K1280" s="69"/>
    </row>
    <row r="1281" spans="2:11" x14ac:dyDescent="0.25">
      <c r="B1281" s="68" t="s">
        <v>68</v>
      </c>
      <c r="C1281" s="80" t="str">
        <f>IFERROR(VLOOKUP(B1281,Listor!$A$6:$B$62,2,FALSE),"")</f>
        <v/>
      </c>
      <c r="D1281" s="80" t="str">
        <f>IFERROR(VLOOKUP(B1281,Listor!$A$6:$C$62,3,FALSE),"")</f>
        <v/>
      </c>
      <c r="E1281" s="64" t="s">
        <v>69</v>
      </c>
      <c r="F1281" s="65"/>
      <c r="G1281" s="35" t="str">
        <f>IFERROR(VLOOKUP(B1281,Listor!$A$6:$G$62,7,FALSE),"")</f>
        <v/>
      </c>
      <c r="H1281" s="35" t="str">
        <f>IFERROR(VLOOKUP(B1281,Listor!$H$6:$I$24,2,FALSE),"")</f>
        <v/>
      </c>
      <c r="I1281" s="35" t="str">
        <f t="shared" si="22"/>
        <v/>
      </c>
      <c r="J1281" s="35" t="str">
        <f t="array" ref="J1281">IFERROR(INDEX(Listor!$M$6:$M$17,MATCH(Listor!J1281&amp;Fossila!E1281,Listor!$K$6:$K$17&amp;Listor!$L$6:$L$17,0)),"")</f>
        <v/>
      </c>
      <c r="K1281" s="69"/>
    </row>
    <row r="1282" spans="2:11" x14ac:dyDescent="0.25">
      <c r="B1282" s="68" t="s">
        <v>68</v>
      </c>
      <c r="C1282" s="80" t="str">
        <f>IFERROR(VLOOKUP(B1282,Listor!$A$6:$B$62,2,FALSE),"")</f>
        <v/>
      </c>
      <c r="D1282" s="80" t="str">
        <f>IFERROR(VLOOKUP(B1282,Listor!$A$6:$C$62,3,FALSE),"")</f>
        <v/>
      </c>
      <c r="E1282" s="64" t="s">
        <v>69</v>
      </c>
      <c r="F1282" s="65"/>
      <c r="G1282" s="35" t="str">
        <f>IFERROR(VLOOKUP(B1282,Listor!$A$6:$G$62,7,FALSE),"")</f>
        <v/>
      </c>
      <c r="H1282" s="35" t="str">
        <f>IFERROR(VLOOKUP(B1282,Listor!$H$6:$I$24,2,FALSE),"")</f>
        <v/>
      </c>
      <c r="I1282" s="35" t="str">
        <f t="shared" si="22"/>
        <v/>
      </c>
      <c r="J1282" s="35" t="str">
        <f t="array" ref="J1282">IFERROR(INDEX(Listor!$M$6:$M$17,MATCH(Listor!J1282&amp;Fossila!E1282,Listor!$K$6:$K$17&amp;Listor!$L$6:$L$17,0)),"")</f>
        <v/>
      </c>
      <c r="K1282" s="69"/>
    </row>
    <row r="1283" spans="2:11" x14ac:dyDescent="0.25">
      <c r="B1283" s="68" t="s">
        <v>68</v>
      </c>
      <c r="C1283" s="80" t="str">
        <f>IFERROR(VLOOKUP(B1283,Listor!$A$6:$B$62,2,FALSE),"")</f>
        <v/>
      </c>
      <c r="D1283" s="80" t="str">
        <f>IFERROR(VLOOKUP(B1283,Listor!$A$6:$C$62,3,FALSE),"")</f>
        <v/>
      </c>
      <c r="E1283" s="64" t="s">
        <v>69</v>
      </c>
      <c r="F1283" s="65"/>
      <c r="G1283" s="35" t="str">
        <f>IFERROR(VLOOKUP(B1283,Listor!$A$6:$G$62,7,FALSE),"")</f>
        <v/>
      </c>
      <c r="H1283" s="35" t="str">
        <f>IFERROR(VLOOKUP(B1283,Listor!$H$6:$I$24,2,FALSE),"")</f>
        <v/>
      </c>
      <c r="I1283" s="35" t="str">
        <f t="shared" si="22"/>
        <v/>
      </c>
      <c r="J1283" s="35" t="str">
        <f t="array" ref="J1283">IFERROR(INDEX(Listor!$M$6:$M$17,MATCH(Listor!J1283&amp;Fossila!E1283,Listor!$K$6:$K$17&amp;Listor!$L$6:$L$17,0)),"")</f>
        <v/>
      </c>
      <c r="K1283" s="69"/>
    </row>
    <row r="1284" spans="2:11" x14ac:dyDescent="0.25">
      <c r="B1284" s="68" t="s">
        <v>68</v>
      </c>
      <c r="C1284" s="80" t="str">
        <f>IFERROR(VLOOKUP(B1284,Listor!$A$6:$B$62,2,FALSE),"")</f>
        <v/>
      </c>
      <c r="D1284" s="80" t="str">
        <f>IFERROR(VLOOKUP(B1284,Listor!$A$6:$C$62,3,FALSE),"")</f>
        <v/>
      </c>
      <c r="E1284" s="64" t="s">
        <v>69</v>
      </c>
      <c r="F1284" s="65"/>
      <c r="G1284" s="35" t="str">
        <f>IFERROR(VLOOKUP(B1284,Listor!$A$6:$G$62,7,FALSE),"")</f>
        <v/>
      </c>
      <c r="H1284" s="35" t="str">
        <f>IFERROR(VLOOKUP(B1284,Listor!$H$6:$I$24,2,FALSE),"")</f>
        <v/>
      </c>
      <c r="I1284" s="35" t="str">
        <f t="shared" si="22"/>
        <v/>
      </c>
      <c r="J1284" s="35" t="str">
        <f t="array" ref="J1284">IFERROR(INDEX(Listor!$M$6:$M$17,MATCH(Listor!J1284&amp;Fossila!E1284,Listor!$K$6:$K$17&amp;Listor!$L$6:$L$17,0)),"")</f>
        <v/>
      </c>
      <c r="K1284" s="69"/>
    </row>
    <row r="1285" spans="2:11" x14ac:dyDescent="0.25">
      <c r="B1285" s="68" t="s">
        <v>68</v>
      </c>
      <c r="C1285" s="80" t="str">
        <f>IFERROR(VLOOKUP(B1285,Listor!$A$6:$B$62,2,FALSE),"")</f>
        <v/>
      </c>
      <c r="D1285" s="80" t="str">
        <f>IFERROR(VLOOKUP(B1285,Listor!$A$6:$C$62,3,FALSE),"")</f>
        <v/>
      </c>
      <c r="E1285" s="64" t="s">
        <v>69</v>
      </c>
      <c r="F1285" s="65"/>
      <c r="G1285" s="35" t="str">
        <f>IFERROR(VLOOKUP(B1285,Listor!$A$6:$G$62,7,FALSE),"")</f>
        <v/>
      </c>
      <c r="H1285" s="35" t="str">
        <f>IFERROR(VLOOKUP(B1285,Listor!$H$6:$I$24,2,FALSE),"")</f>
        <v/>
      </c>
      <c r="I1285" s="35" t="str">
        <f t="shared" si="22"/>
        <v/>
      </c>
      <c r="J1285" s="35" t="str">
        <f t="array" ref="J1285">IFERROR(INDEX(Listor!$M$6:$M$17,MATCH(Listor!J1285&amp;Fossila!E1285,Listor!$K$6:$K$17&amp;Listor!$L$6:$L$17,0)),"")</f>
        <v/>
      </c>
      <c r="K1285" s="69"/>
    </row>
    <row r="1286" spans="2:11" x14ac:dyDescent="0.25">
      <c r="B1286" s="68" t="s">
        <v>68</v>
      </c>
      <c r="C1286" s="80" t="str">
        <f>IFERROR(VLOOKUP(B1286,Listor!$A$6:$B$62,2,FALSE),"")</f>
        <v/>
      </c>
      <c r="D1286" s="80" t="str">
        <f>IFERROR(VLOOKUP(B1286,Listor!$A$6:$C$62,3,FALSE),"")</f>
        <v/>
      </c>
      <c r="E1286" s="64" t="s">
        <v>69</v>
      </c>
      <c r="F1286" s="65"/>
      <c r="G1286" s="35" t="str">
        <f>IFERROR(VLOOKUP(B1286,Listor!$A$6:$G$62,7,FALSE),"")</f>
        <v/>
      </c>
      <c r="H1286" s="35" t="str">
        <f>IFERROR(VLOOKUP(B1286,Listor!$H$6:$I$24,2,FALSE),"")</f>
        <v/>
      </c>
      <c r="I1286" s="35" t="str">
        <f t="shared" si="22"/>
        <v/>
      </c>
      <c r="J1286" s="35" t="str">
        <f t="array" ref="J1286">IFERROR(INDEX(Listor!$M$6:$M$17,MATCH(Listor!J1286&amp;Fossila!E1286,Listor!$K$6:$K$17&amp;Listor!$L$6:$L$17,0)),"")</f>
        <v/>
      </c>
      <c r="K1286" s="69"/>
    </row>
    <row r="1287" spans="2:11" x14ac:dyDescent="0.25">
      <c r="B1287" s="68" t="s">
        <v>68</v>
      </c>
      <c r="C1287" s="80" t="str">
        <f>IFERROR(VLOOKUP(B1287,Listor!$A$6:$B$62,2,FALSE),"")</f>
        <v/>
      </c>
      <c r="D1287" s="80" t="str">
        <f>IFERROR(VLOOKUP(B1287,Listor!$A$6:$C$62,3,FALSE),"")</f>
        <v/>
      </c>
      <c r="E1287" s="64" t="s">
        <v>69</v>
      </c>
      <c r="F1287" s="65"/>
      <c r="G1287" s="35" t="str">
        <f>IFERROR(VLOOKUP(B1287,Listor!$A$6:$G$62,7,FALSE),"")</f>
        <v/>
      </c>
      <c r="H1287" s="35" t="str">
        <f>IFERROR(VLOOKUP(B1287,Listor!$H$6:$I$24,2,FALSE),"")</f>
        <v/>
      </c>
      <c r="I1287" s="35" t="str">
        <f t="shared" si="22"/>
        <v/>
      </c>
      <c r="J1287" s="35" t="str">
        <f t="array" ref="J1287">IFERROR(INDEX(Listor!$M$6:$M$17,MATCH(Listor!J1287&amp;Fossila!E1287,Listor!$K$6:$K$17&amp;Listor!$L$6:$L$17,0)),"")</f>
        <v/>
      </c>
      <c r="K1287" s="69"/>
    </row>
    <row r="1288" spans="2:11" x14ac:dyDescent="0.25">
      <c r="B1288" s="68" t="s">
        <v>68</v>
      </c>
      <c r="C1288" s="80" t="str">
        <f>IFERROR(VLOOKUP(B1288,Listor!$A$6:$B$62,2,FALSE),"")</f>
        <v/>
      </c>
      <c r="D1288" s="80" t="str">
        <f>IFERROR(VLOOKUP(B1288,Listor!$A$6:$C$62,3,FALSE),"")</f>
        <v/>
      </c>
      <c r="E1288" s="64" t="s">
        <v>69</v>
      </c>
      <c r="F1288" s="65"/>
      <c r="G1288" s="35" t="str">
        <f>IFERROR(VLOOKUP(B1288,Listor!$A$6:$G$62,7,FALSE),"")</f>
        <v/>
      </c>
      <c r="H1288" s="35" t="str">
        <f>IFERROR(VLOOKUP(B1288,Listor!$H$6:$I$24,2,FALSE),"")</f>
        <v/>
      </c>
      <c r="I1288" s="35" t="str">
        <f t="shared" si="22"/>
        <v/>
      </c>
      <c r="J1288" s="35" t="str">
        <f t="array" ref="J1288">IFERROR(INDEX(Listor!$M$6:$M$17,MATCH(Listor!J1288&amp;Fossila!E1288,Listor!$K$6:$K$17&amp;Listor!$L$6:$L$17,0)),"")</f>
        <v/>
      </c>
      <c r="K1288" s="69"/>
    </row>
    <row r="1289" spans="2:11" x14ac:dyDescent="0.25">
      <c r="B1289" s="68" t="s">
        <v>68</v>
      </c>
      <c r="C1289" s="80" t="str">
        <f>IFERROR(VLOOKUP(B1289,Listor!$A$6:$B$62,2,FALSE),"")</f>
        <v/>
      </c>
      <c r="D1289" s="80" t="str">
        <f>IFERROR(VLOOKUP(B1289,Listor!$A$6:$C$62,3,FALSE),"")</f>
        <v/>
      </c>
      <c r="E1289" s="64" t="s">
        <v>69</v>
      </c>
      <c r="F1289" s="65"/>
      <c r="G1289" s="35" t="str">
        <f>IFERROR(VLOOKUP(B1289,Listor!$A$6:$G$62,7,FALSE),"")</f>
        <v/>
      </c>
      <c r="H1289" s="35" t="str">
        <f>IFERROR(VLOOKUP(B1289,Listor!$H$6:$I$24,2,FALSE),"")</f>
        <v/>
      </c>
      <c r="I1289" s="35" t="str">
        <f t="shared" si="22"/>
        <v/>
      </c>
      <c r="J1289" s="35" t="str">
        <f t="array" ref="J1289">IFERROR(INDEX(Listor!$M$6:$M$17,MATCH(Listor!J1289&amp;Fossila!E1289,Listor!$K$6:$K$17&amp;Listor!$L$6:$L$17,0)),"")</f>
        <v/>
      </c>
      <c r="K1289" s="69"/>
    </row>
    <row r="1290" spans="2:11" x14ac:dyDescent="0.25">
      <c r="B1290" s="68" t="s">
        <v>68</v>
      </c>
      <c r="C1290" s="80" t="str">
        <f>IFERROR(VLOOKUP(B1290,Listor!$A$6:$B$62,2,FALSE),"")</f>
        <v/>
      </c>
      <c r="D1290" s="80" t="str">
        <f>IFERROR(VLOOKUP(B1290,Listor!$A$6:$C$62,3,FALSE),"")</f>
        <v/>
      </c>
      <c r="E1290" s="64" t="s">
        <v>69</v>
      </c>
      <c r="F1290" s="65"/>
      <c r="G1290" s="35" t="str">
        <f>IFERROR(VLOOKUP(B1290,Listor!$A$6:$G$62,7,FALSE),"")</f>
        <v/>
      </c>
      <c r="H1290" s="35" t="str">
        <f>IFERROR(VLOOKUP(B1290,Listor!$H$6:$I$24,2,FALSE),"")</f>
        <v/>
      </c>
      <c r="I1290" s="35" t="str">
        <f t="shared" si="22"/>
        <v/>
      </c>
      <c r="J1290" s="35" t="str">
        <f t="array" ref="J1290">IFERROR(INDEX(Listor!$M$6:$M$17,MATCH(Listor!J1290&amp;Fossila!E1290,Listor!$K$6:$K$17&amp;Listor!$L$6:$L$17,0)),"")</f>
        <v/>
      </c>
      <c r="K1290" s="69"/>
    </row>
    <row r="1291" spans="2:11" x14ac:dyDescent="0.25">
      <c r="B1291" s="68" t="s">
        <v>68</v>
      </c>
      <c r="C1291" s="80" t="str">
        <f>IFERROR(VLOOKUP(B1291,Listor!$A$6:$B$62,2,FALSE),"")</f>
        <v/>
      </c>
      <c r="D1291" s="80" t="str">
        <f>IFERROR(VLOOKUP(B1291,Listor!$A$6:$C$62,3,FALSE),"")</f>
        <v/>
      </c>
      <c r="E1291" s="64" t="s">
        <v>69</v>
      </c>
      <c r="F1291" s="65"/>
      <c r="G1291" s="35" t="str">
        <f>IFERROR(VLOOKUP(B1291,Listor!$A$6:$G$62,7,FALSE),"")</f>
        <v/>
      </c>
      <c r="H1291" s="35" t="str">
        <f>IFERROR(VLOOKUP(B1291,Listor!$H$6:$I$24,2,FALSE),"")</f>
        <v/>
      </c>
      <c r="I1291" s="35" t="str">
        <f t="shared" si="22"/>
        <v/>
      </c>
      <c r="J1291" s="35" t="str">
        <f t="array" ref="J1291">IFERROR(INDEX(Listor!$M$6:$M$17,MATCH(Listor!J1291&amp;Fossila!E1291,Listor!$K$6:$K$17&amp;Listor!$L$6:$L$17,0)),"")</f>
        <v/>
      </c>
      <c r="K1291" s="69"/>
    </row>
    <row r="1292" spans="2:11" x14ac:dyDescent="0.25">
      <c r="B1292" s="68" t="s">
        <v>68</v>
      </c>
      <c r="C1292" s="80" t="str">
        <f>IFERROR(VLOOKUP(B1292,Listor!$A$6:$B$62,2,FALSE),"")</f>
        <v/>
      </c>
      <c r="D1292" s="80" t="str">
        <f>IFERROR(VLOOKUP(B1292,Listor!$A$6:$C$62,3,FALSE),"")</f>
        <v/>
      </c>
      <c r="E1292" s="64" t="s">
        <v>69</v>
      </c>
      <c r="F1292" s="65"/>
      <c r="G1292" s="35" t="str">
        <f>IFERROR(VLOOKUP(B1292,Listor!$A$6:$G$62,7,FALSE),"")</f>
        <v/>
      </c>
      <c r="H1292" s="35" t="str">
        <f>IFERROR(VLOOKUP(B1292,Listor!$H$6:$I$24,2,FALSE),"")</f>
        <v/>
      </c>
      <c r="I1292" s="35" t="str">
        <f t="shared" si="22"/>
        <v/>
      </c>
      <c r="J1292" s="35" t="str">
        <f t="array" ref="J1292">IFERROR(INDEX(Listor!$M$6:$M$17,MATCH(Listor!J1292&amp;Fossila!E1292,Listor!$K$6:$K$17&amp;Listor!$L$6:$L$17,0)),"")</f>
        <v/>
      </c>
      <c r="K1292" s="69"/>
    </row>
    <row r="1293" spans="2:11" x14ac:dyDescent="0.25">
      <c r="B1293" s="68" t="s">
        <v>68</v>
      </c>
      <c r="C1293" s="80" t="str">
        <f>IFERROR(VLOOKUP(B1293,Listor!$A$6:$B$62,2,FALSE),"")</f>
        <v/>
      </c>
      <c r="D1293" s="80" t="str">
        <f>IFERROR(VLOOKUP(B1293,Listor!$A$6:$C$62,3,FALSE),"")</f>
        <v/>
      </c>
      <c r="E1293" s="64" t="s">
        <v>69</v>
      </c>
      <c r="F1293" s="65"/>
      <c r="G1293" s="35" t="str">
        <f>IFERROR(VLOOKUP(B1293,Listor!$A$6:$G$62,7,FALSE),"")</f>
        <v/>
      </c>
      <c r="H1293" s="35" t="str">
        <f>IFERROR(VLOOKUP(B1293,Listor!$H$6:$I$24,2,FALSE),"")</f>
        <v/>
      </c>
      <c r="I1293" s="35" t="str">
        <f t="shared" ref="I1293:I1356" si="23">IFERROR(H1293*F1293,"")</f>
        <v/>
      </c>
      <c r="J1293" s="35" t="str">
        <f t="array" ref="J1293">IFERROR(INDEX(Listor!$M$6:$M$17,MATCH(Listor!J1293&amp;Fossila!E1293,Listor!$K$6:$K$17&amp;Listor!$L$6:$L$17,0)),"")</f>
        <v/>
      </c>
      <c r="K1293" s="69"/>
    </row>
    <row r="1294" spans="2:11" x14ac:dyDescent="0.25">
      <c r="B1294" s="68" t="s">
        <v>68</v>
      </c>
      <c r="C1294" s="80" t="str">
        <f>IFERROR(VLOOKUP(B1294,Listor!$A$6:$B$62,2,FALSE),"")</f>
        <v/>
      </c>
      <c r="D1294" s="80" t="str">
        <f>IFERROR(VLOOKUP(B1294,Listor!$A$6:$C$62,3,FALSE),"")</f>
        <v/>
      </c>
      <c r="E1294" s="64" t="s">
        <v>69</v>
      </c>
      <c r="F1294" s="65"/>
      <c r="G1294" s="35" t="str">
        <f>IFERROR(VLOOKUP(B1294,Listor!$A$6:$G$62,7,FALSE),"")</f>
        <v/>
      </c>
      <c r="H1294" s="35" t="str">
        <f>IFERROR(VLOOKUP(B1294,Listor!$H$6:$I$24,2,FALSE),"")</f>
        <v/>
      </c>
      <c r="I1294" s="35" t="str">
        <f t="shared" si="23"/>
        <v/>
      </c>
      <c r="J1294" s="35" t="str">
        <f t="array" ref="J1294">IFERROR(INDEX(Listor!$M$6:$M$17,MATCH(Listor!J1294&amp;Fossila!E1294,Listor!$K$6:$K$17&amp;Listor!$L$6:$L$17,0)),"")</f>
        <v/>
      </c>
      <c r="K1294" s="69"/>
    </row>
    <row r="1295" spans="2:11" x14ac:dyDescent="0.25">
      <c r="B1295" s="68" t="s">
        <v>68</v>
      </c>
      <c r="C1295" s="80" t="str">
        <f>IFERROR(VLOOKUP(B1295,Listor!$A$6:$B$62,2,FALSE),"")</f>
        <v/>
      </c>
      <c r="D1295" s="80" t="str">
        <f>IFERROR(VLOOKUP(B1295,Listor!$A$6:$C$62,3,FALSE),"")</f>
        <v/>
      </c>
      <c r="E1295" s="64" t="s">
        <v>69</v>
      </c>
      <c r="F1295" s="65"/>
      <c r="G1295" s="35" t="str">
        <f>IFERROR(VLOOKUP(B1295,Listor!$A$6:$G$62,7,FALSE),"")</f>
        <v/>
      </c>
      <c r="H1295" s="35" t="str">
        <f>IFERROR(VLOOKUP(B1295,Listor!$H$6:$I$24,2,FALSE),"")</f>
        <v/>
      </c>
      <c r="I1295" s="35" t="str">
        <f t="shared" si="23"/>
        <v/>
      </c>
      <c r="J1295" s="35" t="str">
        <f t="array" ref="J1295">IFERROR(INDEX(Listor!$M$6:$M$17,MATCH(Listor!J1295&amp;Fossila!E1295,Listor!$K$6:$K$17&amp;Listor!$L$6:$L$17,0)),"")</f>
        <v/>
      </c>
      <c r="K1295" s="69"/>
    </row>
    <row r="1296" spans="2:11" x14ac:dyDescent="0.25">
      <c r="B1296" s="68" t="s">
        <v>68</v>
      </c>
      <c r="C1296" s="80" t="str">
        <f>IFERROR(VLOOKUP(B1296,Listor!$A$6:$B$62,2,FALSE),"")</f>
        <v/>
      </c>
      <c r="D1296" s="80" t="str">
        <f>IFERROR(VLOOKUP(B1296,Listor!$A$6:$C$62,3,FALSE),"")</f>
        <v/>
      </c>
      <c r="E1296" s="64" t="s">
        <v>69</v>
      </c>
      <c r="F1296" s="65"/>
      <c r="G1296" s="35" t="str">
        <f>IFERROR(VLOOKUP(B1296,Listor!$A$6:$G$62,7,FALSE),"")</f>
        <v/>
      </c>
      <c r="H1296" s="35" t="str">
        <f>IFERROR(VLOOKUP(B1296,Listor!$H$6:$I$24,2,FALSE),"")</f>
        <v/>
      </c>
      <c r="I1296" s="35" t="str">
        <f t="shared" si="23"/>
        <v/>
      </c>
      <c r="J1296" s="35" t="str">
        <f t="array" ref="J1296">IFERROR(INDEX(Listor!$M$6:$M$17,MATCH(Listor!J1296&amp;Fossila!E1296,Listor!$K$6:$K$17&amp;Listor!$L$6:$L$17,0)),"")</f>
        <v/>
      </c>
      <c r="K1296" s="69"/>
    </row>
    <row r="1297" spans="2:11" x14ac:dyDescent="0.25">
      <c r="B1297" s="68" t="s">
        <v>68</v>
      </c>
      <c r="C1297" s="80" t="str">
        <f>IFERROR(VLOOKUP(B1297,Listor!$A$6:$B$62,2,FALSE),"")</f>
        <v/>
      </c>
      <c r="D1297" s="80" t="str">
        <f>IFERROR(VLOOKUP(B1297,Listor!$A$6:$C$62,3,FALSE),"")</f>
        <v/>
      </c>
      <c r="E1297" s="64" t="s">
        <v>69</v>
      </c>
      <c r="F1297" s="65"/>
      <c r="G1297" s="35" t="str">
        <f>IFERROR(VLOOKUP(B1297,Listor!$A$6:$G$62,7,FALSE),"")</f>
        <v/>
      </c>
      <c r="H1297" s="35" t="str">
        <f>IFERROR(VLOOKUP(B1297,Listor!$H$6:$I$24,2,FALSE),"")</f>
        <v/>
      </c>
      <c r="I1297" s="35" t="str">
        <f t="shared" si="23"/>
        <v/>
      </c>
      <c r="J1297" s="35" t="str">
        <f t="array" ref="J1297">IFERROR(INDEX(Listor!$M$6:$M$17,MATCH(Listor!J1297&amp;Fossila!E1297,Listor!$K$6:$K$17&amp;Listor!$L$6:$L$17,0)),"")</f>
        <v/>
      </c>
      <c r="K1297" s="69"/>
    </row>
    <row r="1298" spans="2:11" x14ac:dyDescent="0.25">
      <c r="B1298" s="68" t="s">
        <v>68</v>
      </c>
      <c r="C1298" s="80" t="str">
        <f>IFERROR(VLOOKUP(B1298,Listor!$A$6:$B$62,2,FALSE),"")</f>
        <v/>
      </c>
      <c r="D1298" s="80" t="str">
        <f>IFERROR(VLOOKUP(B1298,Listor!$A$6:$C$62,3,FALSE),"")</f>
        <v/>
      </c>
      <c r="E1298" s="64" t="s">
        <v>69</v>
      </c>
      <c r="F1298" s="65"/>
      <c r="G1298" s="35" t="str">
        <f>IFERROR(VLOOKUP(B1298,Listor!$A$6:$G$62,7,FALSE),"")</f>
        <v/>
      </c>
      <c r="H1298" s="35" t="str">
        <f>IFERROR(VLOOKUP(B1298,Listor!$H$6:$I$24,2,FALSE),"")</f>
        <v/>
      </c>
      <c r="I1298" s="35" t="str">
        <f t="shared" si="23"/>
        <v/>
      </c>
      <c r="J1298" s="35" t="str">
        <f t="array" ref="J1298">IFERROR(INDEX(Listor!$M$6:$M$17,MATCH(Listor!J1298&amp;Fossila!E1298,Listor!$K$6:$K$17&amp;Listor!$L$6:$L$17,0)),"")</f>
        <v/>
      </c>
      <c r="K1298" s="69"/>
    </row>
    <row r="1299" spans="2:11" x14ac:dyDescent="0.25">
      <c r="B1299" s="68" t="s">
        <v>68</v>
      </c>
      <c r="C1299" s="80" t="str">
        <f>IFERROR(VLOOKUP(B1299,Listor!$A$6:$B$62,2,FALSE),"")</f>
        <v/>
      </c>
      <c r="D1299" s="80" t="str">
        <f>IFERROR(VLOOKUP(B1299,Listor!$A$6:$C$62,3,FALSE),"")</f>
        <v/>
      </c>
      <c r="E1299" s="64" t="s">
        <v>69</v>
      </c>
      <c r="F1299" s="65"/>
      <c r="G1299" s="35" t="str">
        <f>IFERROR(VLOOKUP(B1299,Listor!$A$6:$G$62,7,FALSE),"")</f>
        <v/>
      </c>
      <c r="H1299" s="35" t="str">
        <f>IFERROR(VLOOKUP(B1299,Listor!$H$6:$I$24,2,FALSE),"")</f>
        <v/>
      </c>
      <c r="I1299" s="35" t="str">
        <f t="shared" si="23"/>
        <v/>
      </c>
      <c r="J1299" s="35" t="str">
        <f t="array" ref="J1299">IFERROR(INDEX(Listor!$M$6:$M$17,MATCH(Listor!J1299&amp;Fossila!E1299,Listor!$K$6:$K$17&amp;Listor!$L$6:$L$17,0)),"")</f>
        <v/>
      </c>
      <c r="K1299" s="69"/>
    </row>
    <row r="1300" spans="2:11" x14ac:dyDescent="0.25">
      <c r="B1300" s="68" t="s">
        <v>68</v>
      </c>
      <c r="C1300" s="80" t="str">
        <f>IFERROR(VLOOKUP(B1300,Listor!$A$6:$B$62,2,FALSE),"")</f>
        <v/>
      </c>
      <c r="D1300" s="80" t="str">
        <f>IFERROR(VLOOKUP(B1300,Listor!$A$6:$C$62,3,FALSE),"")</f>
        <v/>
      </c>
      <c r="E1300" s="64" t="s">
        <v>69</v>
      </c>
      <c r="F1300" s="65"/>
      <c r="G1300" s="35" t="str">
        <f>IFERROR(VLOOKUP(B1300,Listor!$A$6:$G$62,7,FALSE),"")</f>
        <v/>
      </c>
      <c r="H1300" s="35" t="str">
        <f>IFERROR(VLOOKUP(B1300,Listor!$H$6:$I$24,2,FALSE),"")</f>
        <v/>
      </c>
      <c r="I1300" s="35" t="str">
        <f t="shared" si="23"/>
        <v/>
      </c>
      <c r="J1300" s="35" t="str">
        <f t="array" ref="J1300">IFERROR(INDEX(Listor!$M$6:$M$17,MATCH(Listor!J1300&amp;Fossila!E1300,Listor!$K$6:$K$17&amp;Listor!$L$6:$L$17,0)),"")</f>
        <v/>
      </c>
      <c r="K1300" s="69"/>
    </row>
    <row r="1301" spans="2:11" x14ac:dyDescent="0.25">
      <c r="B1301" s="68" t="s">
        <v>68</v>
      </c>
      <c r="C1301" s="80" t="str">
        <f>IFERROR(VLOOKUP(B1301,Listor!$A$6:$B$62,2,FALSE),"")</f>
        <v/>
      </c>
      <c r="D1301" s="80" t="str">
        <f>IFERROR(VLOOKUP(B1301,Listor!$A$6:$C$62,3,FALSE),"")</f>
        <v/>
      </c>
      <c r="E1301" s="64" t="s">
        <v>69</v>
      </c>
      <c r="F1301" s="65"/>
      <c r="G1301" s="35" t="str">
        <f>IFERROR(VLOOKUP(B1301,Listor!$A$6:$G$62,7,FALSE),"")</f>
        <v/>
      </c>
      <c r="H1301" s="35" t="str">
        <f>IFERROR(VLOOKUP(B1301,Listor!$H$6:$I$24,2,FALSE),"")</f>
        <v/>
      </c>
      <c r="I1301" s="35" t="str">
        <f t="shared" si="23"/>
        <v/>
      </c>
      <c r="J1301" s="35" t="str">
        <f t="array" ref="J1301">IFERROR(INDEX(Listor!$M$6:$M$17,MATCH(Listor!J1301&amp;Fossila!E1301,Listor!$K$6:$K$17&amp;Listor!$L$6:$L$17,0)),"")</f>
        <v/>
      </c>
      <c r="K1301" s="69"/>
    </row>
    <row r="1302" spans="2:11" x14ac:dyDescent="0.25">
      <c r="B1302" s="68" t="s">
        <v>68</v>
      </c>
      <c r="C1302" s="80" t="str">
        <f>IFERROR(VLOOKUP(B1302,Listor!$A$6:$B$62,2,FALSE),"")</f>
        <v/>
      </c>
      <c r="D1302" s="80" t="str">
        <f>IFERROR(VLOOKUP(B1302,Listor!$A$6:$C$62,3,FALSE),"")</f>
        <v/>
      </c>
      <c r="E1302" s="64" t="s">
        <v>69</v>
      </c>
      <c r="F1302" s="65"/>
      <c r="G1302" s="35" t="str">
        <f>IFERROR(VLOOKUP(B1302,Listor!$A$6:$G$62,7,FALSE),"")</f>
        <v/>
      </c>
      <c r="H1302" s="35" t="str">
        <f>IFERROR(VLOOKUP(B1302,Listor!$H$6:$I$24,2,FALSE),"")</f>
        <v/>
      </c>
      <c r="I1302" s="35" t="str">
        <f t="shared" si="23"/>
        <v/>
      </c>
      <c r="J1302" s="35" t="str">
        <f t="array" ref="J1302">IFERROR(INDEX(Listor!$M$6:$M$17,MATCH(Listor!J1302&amp;Fossila!E1302,Listor!$K$6:$K$17&amp;Listor!$L$6:$L$17,0)),"")</f>
        <v/>
      </c>
      <c r="K1302" s="69"/>
    </row>
    <row r="1303" spans="2:11" x14ac:dyDescent="0.25">
      <c r="B1303" s="68" t="s">
        <v>68</v>
      </c>
      <c r="C1303" s="80" t="str">
        <f>IFERROR(VLOOKUP(B1303,Listor!$A$6:$B$62,2,FALSE),"")</f>
        <v/>
      </c>
      <c r="D1303" s="80" t="str">
        <f>IFERROR(VLOOKUP(B1303,Listor!$A$6:$C$62,3,FALSE),"")</f>
        <v/>
      </c>
      <c r="E1303" s="64" t="s">
        <v>69</v>
      </c>
      <c r="F1303" s="65"/>
      <c r="G1303" s="35" t="str">
        <f>IFERROR(VLOOKUP(B1303,Listor!$A$6:$G$62,7,FALSE),"")</f>
        <v/>
      </c>
      <c r="H1303" s="35" t="str">
        <f>IFERROR(VLOOKUP(B1303,Listor!$H$6:$I$24,2,FALSE),"")</f>
        <v/>
      </c>
      <c r="I1303" s="35" t="str">
        <f t="shared" si="23"/>
        <v/>
      </c>
      <c r="J1303" s="35" t="str">
        <f t="array" ref="J1303">IFERROR(INDEX(Listor!$M$6:$M$17,MATCH(Listor!J1303&amp;Fossila!E1303,Listor!$K$6:$K$17&amp;Listor!$L$6:$L$17,0)),"")</f>
        <v/>
      </c>
      <c r="K1303" s="69"/>
    </row>
    <row r="1304" spans="2:11" x14ac:dyDescent="0.25">
      <c r="B1304" s="68" t="s">
        <v>68</v>
      </c>
      <c r="C1304" s="80" t="str">
        <f>IFERROR(VLOOKUP(B1304,Listor!$A$6:$B$62,2,FALSE),"")</f>
        <v/>
      </c>
      <c r="D1304" s="80" t="str">
        <f>IFERROR(VLOOKUP(B1304,Listor!$A$6:$C$62,3,FALSE),"")</f>
        <v/>
      </c>
      <c r="E1304" s="64" t="s">
        <v>69</v>
      </c>
      <c r="F1304" s="65"/>
      <c r="G1304" s="35" t="str">
        <f>IFERROR(VLOOKUP(B1304,Listor!$A$6:$G$62,7,FALSE),"")</f>
        <v/>
      </c>
      <c r="H1304" s="35" t="str">
        <f>IFERROR(VLOOKUP(B1304,Listor!$H$6:$I$24,2,FALSE),"")</f>
        <v/>
      </c>
      <c r="I1304" s="35" t="str">
        <f t="shared" si="23"/>
        <v/>
      </c>
      <c r="J1304" s="35" t="str">
        <f t="array" ref="J1304">IFERROR(INDEX(Listor!$M$6:$M$17,MATCH(Listor!J1304&amp;Fossila!E1304,Listor!$K$6:$K$17&amp;Listor!$L$6:$L$17,0)),"")</f>
        <v/>
      </c>
      <c r="K1304" s="69"/>
    </row>
    <row r="1305" spans="2:11" x14ac:dyDescent="0.25">
      <c r="B1305" s="68" t="s">
        <v>68</v>
      </c>
      <c r="C1305" s="80" t="str">
        <f>IFERROR(VLOOKUP(B1305,Listor!$A$6:$B$62,2,FALSE),"")</f>
        <v/>
      </c>
      <c r="D1305" s="80" t="str">
        <f>IFERROR(VLOOKUP(B1305,Listor!$A$6:$C$62,3,FALSE),"")</f>
        <v/>
      </c>
      <c r="E1305" s="64" t="s">
        <v>69</v>
      </c>
      <c r="F1305" s="65"/>
      <c r="G1305" s="35" t="str">
        <f>IFERROR(VLOOKUP(B1305,Listor!$A$6:$G$62,7,FALSE),"")</f>
        <v/>
      </c>
      <c r="H1305" s="35" t="str">
        <f>IFERROR(VLOOKUP(B1305,Listor!$H$6:$I$24,2,FALSE),"")</f>
        <v/>
      </c>
      <c r="I1305" s="35" t="str">
        <f t="shared" si="23"/>
        <v/>
      </c>
      <c r="J1305" s="35" t="str">
        <f t="array" ref="J1305">IFERROR(INDEX(Listor!$M$6:$M$17,MATCH(Listor!J1305&amp;Fossila!E1305,Listor!$K$6:$K$17&amp;Listor!$L$6:$L$17,0)),"")</f>
        <v/>
      </c>
      <c r="K1305" s="69"/>
    </row>
    <row r="1306" spans="2:11" x14ac:dyDescent="0.25">
      <c r="B1306" s="68" t="s">
        <v>68</v>
      </c>
      <c r="C1306" s="80" t="str">
        <f>IFERROR(VLOOKUP(B1306,Listor!$A$6:$B$62,2,FALSE),"")</f>
        <v/>
      </c>
      <c r="D1306" s="80" t="str">
        <f>IFERROR(VLOOKUP(B1306,Listor!$A$6:$C$62,3,FALSE),"")</f>
        <v/>
      </c>
      <c r="E1306" s="64" t="s">
        <v>69</v>
      </c>
      <c r="F1306" s="65"/>
      <c r="G1306" s="35" t="str">
        <f>IFERROR(VLOOKUP(B1306,Listor!$A$6:$G$62,7,FALSE),"")</f>
        <v/>
      </c>
      <c r="H1306" s="35" t="str">
        <f>IFERROR(VLOOKUP(B1306,Listor!$H$6:$I$24,2,FALSE),"")</f>
        <v/>
      </c>
      <c r="I1306" s="35" t="str">
        <f t="shared" si="23"/>
        <v/>
      </c>
      <c r="J1306" s="35" t="str">
        <f t="array" ref="J1306">IFERROR(INDEX(Listor!$M$6:$M$17,MATCH(Listor!J1306&amp;Fossila!E1306,Listor!$K$6:$K$17&amp;Listor!$L$6:$L$17,0)),"")</f>
        <v/>
      </c>
      <c r="K1306" s="69"/>
    </row>
    <row r="1307" spans="2:11" x14ac:dyDescent="0.25">
      <c r="B1307" s="68" t="s">
        <v>68</v>
      </c>
      <c r="C1307" s="80" t="str">
        <f>IFERROR(VLOOKUP(B1307,Listor!$A$6:$B$62,2,FALSE),"")</f>
        <v/>
      </c>
      <c r="D1307" s="80" t="str">
        <f>IFERROR(VLOOKUP(B1307,Listor!$A$6:$C$62,3,FALSE),"")</f>
        <v/>
      </c>
      <c r="E1307" s="64" t="s">
        <v>69</v>
      </c>
      <c r="F1307" s="65"/>
      <c r="G1307" s="35" t="str">
        <f>IFERROR(VLOOKUP(B1307,Listor!$A$6:$G$62,7,FALSE),"")</f>
        <v/>
      </c>
      <c r="H1307" s="35" t="str">
        <f>IFERROR(VLOOKUP(B1307,Listor!$H$6:$I$24,2,FALSE),"")</f>
        <v/>
      </c>
      <c r="I1307" s="35" t="str">
        <f t="shared" si="23"/>
        <v/>
      </c>
      <c r="J1307" s="35" t="str">
        <f t="array" ref="J1307">IFERROR(INDEX(Listor!$M$6:$M$17,MATCH(Listor!J1307&amp;Fossila!E1307,Listor!$K$6:$K$17&amp;Listor!$L$6:$L$17,0)),"")</f>
        <v/>
      </c>
      <c r="K1307" s="69"/>
    </row>
    <row r="1308" spans="2:11" x14ac:dyDescent="0.25">
      <c r="B1308" s="68" t="s">
        <v>68</v>
      </c>
      <c r="C1308" s="80" t="str">
        <f>IFERROR(VLOOKUP(B1308,Listor!$A$6:$B$62,2,FALSE),"")</f>
        <v/>
      </c>
      <c r="D1308" s="80" t="str">
        <f>IFERROR(VLOOKUP(B1308,Listor!$A$6:$C$62,3,FALSE),"")</f>
        <v/>
      </c>
      <c r="E1308" s="64" t="s">
        <v>69</v>
      </c>
      <c r="F1308" s="65"/>
      <c r="G1308" s="35" t="str">
        <f>IFERROR(VLOOKUP(B1308,Listor!$A$6:$G$62,7,FALSE),"")</f>
        <v/>
      </c>
      <c r="H1308" s="35" t="str">
        <f>IFERROR(VLOOKUP(B1308,Listor!$H$6:$I$24,2,FALSE),"")</f>
        <v/>
      </c>
      <c r="I1308" s="35" t="str">
        <f t="shared" si="23"/>
        <v/>
      </c>
      <c r="J1308" s="35" t="str">
        <f t="array" ref="J1308">IFERROR(INDEX(Listor!$M$6:$M$17,MATCH(Listor!J1308&amp;Fossila!E1308,Listor!$K$6:$K$17&amp;Listor!$L$6:$L$17,0)),"")</f>
        <v/>
      </c>
      <c r="K1308" s="69"/>
    </row>
    <row r="1309" spans="2:11" x14ac:dyDescent="0.25">
      <c r="B1309" s="68" t="s">
        <v>68</v>
      </c>
      <c r="C1309" s="80" t="str">
        <f>IFERROR(VLOOKUP(B1309,Listor!$A$6:$B$62,2,FALSE),"")</f>
        <v/>
      </c>
      <c r="D1309" s="80" t="str">
        <f>IFERROR(VLOOKUP(B1309,Listor!$A$6:$C$62,3,FALSE),"")</f>
        <v/>
      </c>
      <c r="E1309" s="64" t="s">
        <v>69</v>
      </c>
      <c r="F1309" s="65"/>
      <c r="G1309" s="35" t="str">
        <f>IFERROR(VLOOKUP(B1309,Listor!$A$6:$G$62,7,FALSE),"")</f>
        <v/>
      </c>
      <c r="H1309" s="35" t="str">
        <f>IFERROR(VLOOKUP(B1309,Listor!$H$6:$I$24,2,FALSE),"")</f>
        <v/>
      </c>
      <c r="I1309" s="35" t="str">
        <f t="shared" si="23"/>
        <v/>
      </c>
      <c r="J1309" s="35" t="str">
        <f t="array" ref="J1309">IFERROR(INDEX(Listor!$M$6:$M$17,MATCH(Listor!J1309&amp;Fossila!E1309,Listor!$K$6:$K$17&amp;Listor!$L$6:$L$17,0)),"")</f>
        <v/>
      </c>
      <c r="K1309" s="69"/>
    </row>
    <row r="1310" spans="2:11" x14ac:dyDescent="0.25">
      <c r="B1310" s="68" t="s">
        <v>68</v>
      </c>
      <c r="C1310" s="80" t="str">
        <f>IFERROR(VLOOKUP(B1310,Listor!$A$6:$B$62,2,FALSE),"")</f>
        <v/>
      </c>
      <c r="D1310" s="80" t="str">
        <f>IFERROR(VLOOKUP(B1310,Listor!$A$6:$C$62,3,FALSE),"")</f>
        <v/>
      </c>
      <c r="E1310" s="64" t="s">
        <v>69</v>
      </c>
      <c r="F1310" s="65"/>
      <c r="G1310" s="35" t="str">
        <f>IFERROR(VLOOKUP(B1310,Listor!$A$6:$G$62,7,FALSE),"")</f>
        <v/>
      </c>
      <c r="H1310" s="35" t="str">
        <f>IFERROR(VLOOKUP(B1310,Listor!$H$6:$I$24,2,FALSE),"")</f>
        <v/>
      </c>
      <c r="I1310" s="35" t="str">
        <f t="shared" si="23"/>
        <v/>
      </c>
      <c r="J1310" s="35" t="str">
        <f t="array" ref="J1310">IFERROR(INDEX(Listor!$M$6:$M$17,MATCH(Listor!J1310&amp;Fossila!E1310,Listor!$K$6:$K$17&amp;Listor!$L$6:$L$17,0)),"")</f>
        <v/>
      </c>
      <c r="K1310" s="69"/>
    </row>
    <row r="1311" spans="2:11" x14ac:dyDescent="0.25">
      <c r="B1311" s="68" t="s">
        <v>68</v>
      </c>
      <c r="C1311" s="80" t="str">
        <f>IFERROR(VLOOKUP(B1311,Listor!$A$6:$B$62,2,FALSE),"")</f>
        <v/>
      </c>
      <c r="D1311" s="80" t="str">
        <f>IFERROR(VLOOKUP(B1311,Listor!$A$6:$C$62,3,FALSE),"")</f>
        <v/>
      </c>
      <c r="E1311" s="64" t="s">
        <v>69</v>
      </c>
      <c r="F1311" s="65"/>
      <c r="G1311" s="35" t="str">
        <f>IFERROR(VLOOKUP(B1311,Listor!$A$6:$G$62,7,FALSE),"")</f>
        <v/>
      </c>
      <c r="H1311" s="35" t="str">
        <f>IFERROR(VLOOKUP(B1311,Listor!$H$6:$I$24,2,FALSE),"")</f>
        <v/>
      </c>
      <c r="I1311" s="35" t="str">
        <f t="shared" si="23"/>
        <v/>
      </c>
      <c r="J1311" s="35" t="str">
        <f t="array" ref="J1311">IFERROR(INDEX(Listor!$M$6:$M$17,MATCH(Listor!J1311&amp;Fossila!E1311,Listor!$K$6:$K$17&amp;Listor!$L$6:$L$17,0)),"")</f>
        <v/>
      </c>
      <c r="K1311" s="69"/>
    </row>
    <row r="1312" spans="2:11" x14ac:dyDescent="0.25">
      <c r="B1312" s="68" t="s">
        <v>68</v>
      </c>
      <c r="C1312" s="80" t="str">
        <f>IFERROR(VLOOKUP(B1312,Listor!$A$6:$B$62,2,FALSE),"")</f>
        <v/>
      </c>
      <c r="D1312" s="80" t="str">
        <f>IFERROR(VLOOKUP(B1312,Listor!$A$6:$C$62,3,FALSE),"")</f>
        <v/>
      </c>
      <c r="E1312" s="64" t="s">
        <v>69</v>
      </c>
      <c r="F1312" s="65"/>
      <c r="G1312" s="35" t="str">
        <f>IFERROR(VLOOKUP(B1312,Listor!$A$6:$G$62,7,FALSE),"")</f>
        <v/>
      </c>
      <c r="H1312" s="35" t="str">
        <f>IFERROR(VLOOKUP(B1312,Listor!$H$6:$I$24,2,FALSE),"")</f>
        <v/>
      </c>
      <c r="I1312" s="35" t="str">
        <f t="shared" si="23"/>
        <v/>
      </c>
      <c r="J1312" s="35" t="str">
        <f t="array" ref="J1312">IFERROR(INDEX(Listor!$M$6:$M$17,MATCH(Listor!J1312&amp;Fossila!E1312,Listor!$K$6:$K$17&amp;Listor!$L$6:$L$17,0)),"")</f>
        <v/>
      </c>
      <c r="K1312" s="69"/>
    </row>
    <row r="1313" spans="2:11" x14ac:dyDescent="0.25">
      <c r="B1313" s="68" t="s">
        <v>68</v>
      </c>
      <c r="C1313" s="80" t="str">
        <f>IFERROR(VLOOKUP(B1313,Listor!$A$6:$B$62,2,FALSE),"")</f>
        <v/>
      </c>
      <c r="D1313" s="80" t="str">
        <f>IFERROR(VLOOKUP(B1313,Listor!$A$6:$C$62,3,FALSE),"")</f>
        <v/>
      </c>
      <c r="E1313" s="64" t="s">
        <v>69</v>
      </c>
      <c r="F1313" s="65"/>
      <c r="G1313" s="35" t="str">
        <f>IFERROR(VLOOKUP(B1313,Listor!$A$6:$G$62,7,FALSE),"")</f>
        <v/>
      </c>
      <c r="H1313" s="35" t="str">
        <f>IFERROR(VLOOKUP(B1313,Listor!$H$6:$I$24,2,FALSE),"")</f>
        <v/>
      </c>
      <c r="I1313" s="35" t="str">
        <f t="shared" si="23"/>
        <v/>
      </c>
      <c r="J1313" s="35" t="str">
        <f t="array" ref="J1313">IFERROR(INDEX(Listor!$M$6:$M$17,MATCH(Listor!J1313&amp;Fossila!E1313,Listor!$K$6:$K$17&amp;Listor!$L$6:$L$17,0)),"")</f>
        <v/>
      </c>
      <c r="K1313" s="69"/>
    </row>
    <row r="1314" spans="2:11" x14ac:dyDescent="0.25">
      <c r="B1314" s="68" t="s">
        <v>68</v>
      </c>
      <c r="C1314" s="80" t="str">
        <f>IFERROR(VLOOKUP(B1314,Listor!$A$6:$B$62,2,FALSE),"")</f>
        <v/>
      </c>
      <c r="D1314" s="80" t="str">
        <f>IFERROR(VLOOKUP(B1314,Listor!$A$6:$C$62,3,FALSE),"")</f>
        <v/>
      </c>
      <c r="E1314" s="64" t="s">
        <v>69</v>
      </c>
      <c r="F1314" s="65"/>
      <c r="G1314" s="35" t="str">
        <f>IFERROR(VLOOKUP(B1314,Listor!$A$6:$G$62,7,FALSE),"")</f>
        <v/>
      </c>
      <c r="H1314" s="35" t="str">
        <f>IFERROR(VLOOKUP(B1314,Listor!$H$6:$I$24,2,FALSE),"")</f>
        <v/>
      </c>
      <c r="I1314" s="35" t="str">
        <f t="shared" si="23"/>
        <v/>
      </c>
      <c r="J1314" s="35" t="str">
        <f t="array" ref="J1314">IFERROR(INDEX(Listor!$M$6:$M$17,MATCH(Listor!J1314&amp;Fossila!E1314,Listor!$K$6:$K$17&amp;Listor!$L$6:$L$17,0)),"")</f>
        <v/>
      </c>
      <c r="K1314" s="69"/>
    </row>
    <row r="1315" spans="2:11" x14ac:dyDescent="0.25">
      <c r="B1315" s="68" t="s">
        <v>68</v>
      </c>
      <c r="C1315" s="80" t="str">
        <f>IFERROR(VLOOKUP(B1315,Listor!$A$6:$B$62,2,FALSE),"")</f>
        <v/>
      </c>
      <c r="D1315" s="80" t="str">
        <f>IFERROR(VLOOKUP(B1315,Listor!$A$6:$C$62,3,FALSE),"")</f>
        <v/>
      </c>
      <c r="E1315" s="64" t="s">
        <v>69</v>
      </c>
      <c r="F1315" s="65"/>
      <c r="G1315" s="35" t="str">
        <f>IFERROR(VLOOKUP(B1315,Listor!$A$6:$G$62,7,FALSE),"")</f>
        <v/>
      </c>
      <c r="H1315" s="35" t="str">
        <f>IFERROR(VLOOKUP(B1315,Listor!$H$6:$I$24,2,FALSE),"")</f>
        <v/>
      </c>
      <c r="I1315" s="35" t="str">
        <f t="shared" si="23"/>
        <v/>
      </c>
      <c r="J1315" s="35" t="str">
        <f t="array" ref="J1315">IFERROR(INDEX(Listor!$M$6:$M$17,MATCH(Listor!J1315&amp;Fossila!E1315,Listor!$K$6:$K$17&amp;Listor!$L$6:$L$17,0)),"")</f>
        <v/>
      </c>
      <c r="K1315" s="69"/>
    </row>
    <row r="1316" spans="2:11" x14ac:dyDescent="0.25">
      <c r="B1316" s="68" t="s">
        <v>68</v>
      </c>
      <c r="C1316" s="80" t="str">
        <f>IFERROR(VLOOKUP(B1316,Listor!$A$6:$B$62,2,FALSE),"")</f>
        <v/>
      </c>
      <c r="D1316" s="80" t="str">
        <f>IFERROR(VLOOKUP(B1316,Listor!$A$6:$C$62,3,FALSE),"")</f>
        <v/>
      </c>
      <c r="E1316" s="64" t="s">
        <v>69</v>
      </c>
      <c r="F1316" s="65"/>
      <c r="G1316" s="35" t="str">
        <f>IFERROR(VLOOKUP(B1316,Listor!$A$6:$G$62,7,FALSE),"")</f>
        <v/>
      </c>
      <c r="H1316" s="35" t="str">
        <f>IFERROR(VLOOKUP(B1316,Listor!$H$6:$I$24,2,FALSE),"")</f>
        <v/>
      </c>
      <c r="I1316" s="35" t="str">
        <f t="shared" si="23"/>
        <v/>
      </c>
      <c r="J1316" s="35" t="str">
        <f t="array" ref="J1316">IFERROR(INDEX(Listor!$M$6:$M$17,MATCH(Listor!J1316&amp;Fossila!E1316,Listor!$K$6:$K$17&amp;Listor!$L$6:$L$17,0)),"")</f>
        <v/>
      </c>
      <c r="K1316" s="69"/>
    </row>
    <row r="1317" spans="2:11" x14ac:dyDescent="0.25">
      <c r="B1317" s="68" t="s">
        <v>68</v>
      </c>
      <c r="C1317" s="80" t="str">
        <f>IFERROR(VLOOKUP(B1317,Listor!$A$6:$B$62,2,FALSE),"")</f>
        <v/>
      </c>
      <c r="D1317" s="80" t="str">
        <f>IFERROR(VLOOKUP(B1317,Listor!$A$6:$C$62,3,FALSE),"")</f>
        <v/>
      </c>
      <c r="E1317" s="64" t="s">
        <v>69</v>
      </c>
      <c r="F1317" s="65"/>
      <c r="G1317" s="35" t="str">
        <f>IFERROR(VLOOKUP(B1317,Listor!$A$6:$G$62,7,FALSE),"")</f>
        <v/>
      </c>
      <c r="H1317" s="35" t="str">
        <f>IFERROR(VLOOKUP(B1317,Listor!$H$6:$I$24,2,FALSE),"")</f>
        <v/>
      </c>
      <c r="I1317" s="35" t="str">
        <f t="shared" si="23"/>
        <v/>
      </c>
      <c r="J1317" s="35" t="str">
        <f t="array" ref="J1317">IFERROR(INDEX(Listor!$M$6:$M$17,MATCH(Listor!J1317&amp;Fossila!E1317,Listor!$K$6:$K$17&amp;Listor!$L$6:$L$17,0)),"")</f>
        <v/>
      </c>
      <c r="K1317" s="69"/>
    </row>
    <row r="1318" spans="2:11" x14ac:dyDescent="0.25">
      <c r="B1318" s="68" t="s">
        <v>68</v>
      </c>
      <c r="C1318" s="80" t="str">
        <f>IFERROR(VLOOKUP(B1318,Listor!$A$6:$B$62,2,FALSE),"")</f>
        <v/>
      </c>
      <c r="D1318" s="80" t="str">
        <f>IFERROR(VLOOKUP(B1318,Listor!$A$6:$C$62,3,FALSE),"")</f>
        <v/>
      </c>
      <c r="E1318" s="64" t="s">
        <v>69</v>
      </c>
      <c r="F1318" s="65"/>
      <c r="G1318" s="35" t="str">
        <f>IFERROR(VLOOKUP(B1318,Listor!$A$6:$G$62,7,FALSE),"")</f>
        <v/>
      </c>
      <c r="H1318" s="35" t="str">
        <f>IFERROR(VLOOKUP(B1318,Listor!$H$6:$I$24,2,FALSE),"")</f>
        <v/>
      </c>
      <c r="I1318" s="35" t="str">
        <f t="shared" si="23"/>
        <v/>
      </c>
      <c r="J1318" s="35" t="str">
        <f t="array" ref="J1318">IFERROR(INDEX(Listor!$M$6:$M$17,MATCH(Listor!J1318&amp;Fossila!E1318,Listor!$K$6:$K$17&amp;Listor!$L$6:$L$17,0)),"")</f>
        <v/>
      </c>
      <c r="K1318" s="69"/>
    </row>
    <row r="1319" spans="2:11" x14ac:dyDescent="0.25">
      <c r="B1319" s="68" t="s">
        <v>68</v>
      </c>
      <c r="C1319" s="80" t="str">
        <f>IFERROR(VLOOKUP(B1319,Listor!$A$6:$B$62,2,FALSE),"")</f>
        <v/>
      </c>
      <c r="D1319" s="80" t="str">
        <f>IFERROR(VLOOKUP(B1319,Listor!$A$6:$C$62,3,FALSE),"")</f>
        <v/>
      </c>
      <c r="E1319" s="64" t="s">
        <v>69</v>
      </c>
      <c r="F1319" s="65"/>
      <c r="G1319" s="35" t="str">
        <f>IFERROR(VLOOKUP(B1319,Listor!$A$6:$G$62,7,FALSE),"")</f>
        <v/>
      </c>
      <c r="H1319" s="35" t="str">
        <f>IFERROR(VLOOKUP(B1319,Listor!$H$6:$I$24,2,FALSE),"")</f>
        <v/>
      </c>
      <c r="I1319" s="35" t="str">
        <f t="shared" si="23"/>
        <v/>
      </c>
      <c r="J1319" s="35" t="str">
        <f t="array" ref="J1319">IFERROR(INDEX(Listor!$M$6:$M$17,MATCH(Listor!J1319&amp;Fossila!E1319,Listor!$K$6:$K$17&amp;Listor!$L$6:$L$17,0)),"")</f>
        <v/>
      </c>
      <c r="K1319" s="69"/>
    </row>
    <row r="1320" spans="2:11" x14ac:dyDescent="0.25">
      <c r="B1320" s="68" t="s">
        <v>68</v>
      </c>
      <c r="C1320" s="80" t="str">
        <f>IFERROR(VLOOKUP(B1320,Listor!$A$6:$B$62,2,FALSE),"")</f>
        <v/>
      </c>
      <c r="D1320" s="80" t="str">
        <f>IFERROR(VLOOKUP(B1320,Listor!$A$6:$C$62,3,FALSE),"")</f>
        <v/>
      </c>
      <c r="E1320" s="64" t="s">
        <v>69</v>
      </c>
      <c r="F1320" s="65"/>
      <c r="G1320" s="35" t="str">
        <f>IFERROR(VLOOKUP(B1320,Listor!$A$6:$G$62,7,FALSE),"")</f>
        <v/>
      </c>
      <c r="H1320" s="35" t="str">
        <f>IFERROR(VLOOKUP(B1320,Listor!$H$6:$I$24,2,FALSE),"")</f>
        <v/>
      </c>
      <c r="I1320" s="35" t="str">
        <f t="shared" si="23"/>
        <v/>
      </c>
      <c r="J1320" s="35" t="str">
        <f t="array" ref="J1320">IFERROR(INDEX(Listor!$M$6:$M$17,MATCH(Listor!J1320&amp;Fossila!E1320,Listor!$K$6:$K$17&amp;Listor!$L$6:$L$17,0)),"")</f>
        <v/>
      </c>
      <c r="K1320" s="69"/>
    </row>
    <row r="1321" spans="2:11" x14ac:dyDescent="0.25">
      <c r="B1321" s="68" t="s">
        <v>68</v>
      </c>
      <c r="C1321" s="80" t="str">
        <f>IFERROR(VLOOKUP(B1321,Listor!$A$6:$B$62,2,FALSE),"")</f>
        <v/>
      </c>
      <c r="D1321" s="80" t="str">
        <f>IFERROR(VLOOKUP(B1321,Listor!$A$6:$C$62,3,FALSE),"")</f>
        <v/>
      </c>
      <c r="E1321" s="64" t="s">
        <v>69</v>
      </c>
      <c r="F1321" s="65"/>
      <c r="G1321" s="35" t="str">
        <f>IFERROR(VLOOKUP(B1321,Listor!$A$6:$G$62,7,FALSE),"")</f>
        <v/>
      </c>
      <c r="H1321" s="35" t="str">
        <f>IFERROR(VLOOKUP(B1321,Listor!$H$6:$I$24,2,FALSE),"")</f>
        <v/>
      </c>
      <c r="I1321" s="35" t="str">
        <f t="shared" si="23"/>
        <v/>
      </c>
      <c r="J1321" s="35" t="str">
        <f t="array" ref="J1321">IFERROR(INDEX(Listor!$M$6:$M$17,MATCH(Listor!J1321&amp;Fossila!E1321,Listor!$K$6:$K$17&amp;Listor!$L$6:$L$17,0)),"")</f>
        <v/>
      </c>
      <c r="K1321" s="69"/>
    </row>
    <row r="1322" spans="2:11" x14ac:dyDescent="0.25">
      <c r="B1322" s="68" t="s">
        <v>68</v>
      </c>
      <c r="C1322" s="80" t="str">
        <f>IFERROR(VLOOKUP(B1322,Listor!$A$6:$B$62,2,FALSE),"")</f>
        <v/>
      </c>
      <c r="D1322" s="80" t="str">
        <f>IFERROR(VLOOKUP(B1322,Listor!$A$6:$C$62,3,FALSE),"")</f>
        <v/>
      </c>
      <c r="E1322" s="64" t="s">
        <v>69</v>
      </c>
      <c r="F1322" s="65"/>
      <c r="G1322" s="35" t="str">
        <f>IFERROR(VLOOKUP(B1322,Listor!$A$6:$G$62,7,FALSE),"")</f>
        <v/>
      </c>
      <c r="H1322" s="35" t="str">
        <f>IFERROR(VLOOKUP(B1322,Listor!$H$6:$I$24,2,FALSE),"")</f>
        <v/>
      </c>
      <c r="I1322" s="35" t="str">
        <f t="shared" si="23"/>
        <v/>
      </c>
      <c r="J1322" s="35" t="str">
        <f t="array" ref="J1322">IFERROR(INDEX(Listor!$M$6:$M$17,MATCH(Listor!J1322&amp;Fossila!E1322,Listor!$K$6:$K$17&amp;Listor!$L$6:$L$17,0)),"")</f>
        <v/>
      </c>
      <c r="K1322" s="69"/>
    </row>
    <row r="1323" spans="2:11" x14ac:dyDescent="0.25">
      <c r="B1323" s="68" t="s">
        <v>68</v>
      </c>
      <c r="C1323" s="80" t="str">
        <f>IFERROR(VLOOKUP(B1323,Listor!$A$6:$B$62,2,FALSE),"")</f>
        <v/>
      </c>
      <c r="D1323" s="80" t="str">
        <f>IFERROR(VLOOKUP(B1323,Listor!$A$6:$C$62,3,FALSE),"")</f>
        <v/>
      </c>
      <c r="E1323" s="64" t="s">
        <v>69</v>
      </c>
      <c r="F1323" s="65"/>
      <c r="G1323" s="35" t="str">
        <f>IFERROR(VLOOKUP(B1323,Listor!$A$6:$G$62,7,FALSE),"")</f>
        <v/>
      </c>
      <c r="H1323" s="35" t="str">
        <f>IFERROR(VLOOKUP(B1323,Listor!$H$6:$I$24,2,FALSE),"")</f>
        <v/>
      </c>
      <c r="I1323" s="35" t="str">
        <f t="shared" si="23"/>
        <v/>
      </c>
      <c r="J1323" s="35" t="str">
        <f t="array" ref="J1323">IFERROR(INDEX(Listor!$M$6:$M$17,MATCH(Listor!J1323&amp;Fossila!E1323,Listor!$K$6:$K$17&amp;Listor!$L$6:$L$17,0)),"")</f>
        <v/>
      </c>
      <c r="K1323" s="69"/>
    </row>
    <row r="1324" spans="2:11" x14ac:dyDescent="0.25">
      <c r="B1324" s="68" t="s">
        <v>68</v>
      </c>
      <c r="C1324" s="80" t="str">
        <f>IFERROR(VLOOKUP(B1324,Listor!$A$6:$B$62,2,FALSE),"")</f>
        <v/>
      </c>
      <c r="D1324" s="80" t="str">
        <f>IFERROR(VLOOKUP(B1324,Listor!$A$6:$C$62,3,FALSE),"")</f>
        <v/>
      </c>
      <c r="E1324" s="64" t="s">
        <v>69</v>
      </c>
      <c r="F1324" s="65"/>
      <c r="G1324" s="35" t="str">
        <f>IFERROR(VLOOKUP(B1324,Listor!$A$6:$G$62,7,FALSE),"")</f>
        <v/>
      </c>
      <c r="H1324" s="35" t="str">
        <f>IFERROR(VLOOKUP(B1324,Listor!$H$6:$I$24,2,FALSE),"")</f>
        <v/>
      </c>
      <c r="I1324" s="35" t="str">
        <f t="shared" si="23"/>
        <v/>
      </c>
      <c r="J1324" s="35" t="str">
        <f t="array" ref="J1324">IFERROR(INDEX(Listor!$M$6:$M$17,MATCH(Listor!J1324&amp;Fossila!E1324,Listor!$K$6:$K$17&amp;Listor!$L$6:$L$17,0)),"")</f>
        <v/>
      </c>
      <c r="K1324" s="69"/>
    </row>
    <row r="1325" spans="2:11" x14ac:dyDescent="0.25">
      <c r="B1325" s="68" t="s">
        <v>68</v>
      </c>
      <c r="C1325" s="80" t="str">
        <f>IFERROR(VLOOKUP(B1325,Listor!$A$6:$B$62,2,FALSE),"")</f>
        <v/>
      </c>
      <c r="D1325" s="80" t="str">
        <f>IFERROR(VLOOKUP(B1325,Listor!$A$6:$C$62,3,FALSE),"")</f>
        <v/>
      </c>
      <c r="E1325" s="64" t="s">
        <v>69</v>
      </c>
      <c r="F1325" s="65"/>
      <c r="G1325" s="35" t="str">
        <f>IFERROR(VLOOKUP(B1325,Listor!$A$6:$G$62,7,FALSE),"")</f>
        <v/>
      </c>
      <c r="H1325" s="35" t="str">
        <f>IFERROR(VLOOKUP(B1325,Listor!$H$6:$I$24,2,FALSE),"")</f>
        <v/>
      </c>
      <c r="I1325" s="35" t="str">
        <f t="shared" si="23"/>
        <v/>
      </c>
      <c r="J1325" s="35" t="str">
        <f t="array" ref="J1325">IFERROR(INDEX(Listor!$M$6:$M$17,MATCH(Listor!J1325&amp;Fossila!E1325,Listor!$K$6:$K$17&amp;Listor!$L$6:$L$17,0)),"")</f>
        <v/>
      </c>
      <c r="K1325" s="69"/>
    </row>
    <row r="1326" spans="2:11" x14ac:dyDescent="0.25">
      <c r="B1326" s="68" t="s">
        <v>68</v>
      </c>
      <c r="C1326" s="80" t="str">
        <f>IFERROR(VLOOKUP(B1326,Listor!$A$6:$B$62,2,FALSE),"")</f>
        <v/>
      </c>
      <c r="D1326" s="80" t="str">
        <f>IFERROR(VLOOKUP(B1326,Listor!$A$6:$C$62,3,FALSE),"")</f>
        <v/>
      </c>
      <c r="E1326" s="64" t="s">
        <v>69</v>
      </c>
      <c r="F1326" s="65"/>
      <c r="G1326" s="35" t="str">
        <f>IFERROR(VLOOKUP(B1326,Listor!$A$6:$G$62,7,FALSE),"")</f>
        <v/>
      </c>
      <c r="H1326" s="35" t="str">
        <f>IFERROR(VLOOKUP(B1326,Listor!$H$6:$I$24,2,FALSE),"")</f>
        <v/>
      </c>
      <c r="I1326" s="35" t="str">
        <f t="shared" si="23"/>
        <v/>
      </c>
      <c r="J1326" s="35" t="str">
        <f t="array" ref="J1326">IFERROR(INDEX(Listor!$M$6:$M$17,MATCH(Listor!J1326&amp;Fossila!E1326,Listor!$K$6:$K$17&amp;Listor!$L$6:$L$17,0)),"")</f>
        <v/>
      </c>
      <c r="K1326" s="69"/>
    </row>
    <row r="1327" spans="2:11" x14ac:dyDescent="0.25">
      <c r="B1327" s="68" t="s">
        <v>68</v>
      </c>
      <c r="C1327" s="80" t="str">
        <f>IFERROR(VLOOKUP(B1327,Listor!$A$6:$B$62,2,FALSE),"")</f>
        <v/>
      </c>
      <c r="D1327" s="80" t="str">
        <f>IFERROR(VLOOKUP(B1327,Listor!$A$6:$C$62,3,FALSE),"")</f>
        <v/>
      </c>
      <c r="E1327" s="64" t="s">
        <v>69</v>
      </c>
      <c r="F1327" s="65"/>
      <c r="G1327" s="35" t="str">
        <f>IFERROR(VLOOKUP(B1327,Listor!$A$6:$G$62,7,FALSE),"")</f>
        <v/>
      </c>
      <c r="H1327" s="35" t="str">
        <f>IFERROR(VLOOKUP(B1327,Listor!$H$6:$I$24,2,FALSE),"")</f>
        <v/>
      </c>
      <c r="I1327" s="35" t="str">
        <f t="shared" si="23"/>
        <v/>
      </c>
      <c r="J1327" s="35" t="str">
        <f t="array" ref="J1327">IFERROR(INDEX(Listor!$M$6:$M$17,MATCH(Listor!J1327&amp;Fossila!E1327,Listor!$K$6:$K$17&amp;Listor!$L$6:$L$17,0)),"")</f>
        <v/>
      </c>
      <c r="K1327" s="69"/>
    </row>
    <row r="1328" spans="2:11" x14ac:dyDescent="0.25">
      <c r="B1328" s="68" t="s">
        <v>68</v>
      </c>
      <c r="C1328" s="80" t="str">
        <f>IFERROR(VLOOKUP(B1328,Listor!$A$6:$B$62,2,FALSE),"")</f>
        <v/>
      </c>
      <c r="D1328" s="80" t="str">
        <f>IFERROR(VLOOKUP(B1328,Listor!$A$6:$C$62,3,FALSE),"")</f>
        <v/>
      </c>
      <c r="E1328" s="64" t="s">
        <v>69</v>
      </c>
      <c r="F1328" s="65"/>
      <c r="G1328" s="35" t="str">
        <f>IFERROR(VLOOKUP(B1328,Listor!$A$6:$G$62,7,FALSE),"")</f>
        <v/>
      </c>
      <c r="H1328" s="35" t="str">
        <f>IFERROR(VLOOKUP(B1328,Listor!$H$6:$I$24,2,FALSE),"")</f>
        <v/>
      </c>
      <c r="I1328" s="35" t="str">
        <f t="shared" si="23"/>
        <v/>
      </c>
      <c r="J1328" s="35" t="str">
        <f t="array" ref="J1328">IFERROR(INDEX(Listor!$M$6:$M$17,MATCH(Listor!J1328&amp;Fossila!E1328,Listor!$K$6:$K$17&amp;Listor!$L$6:$L$17,0)),"")</f>
        <v/>
      </c>
      <c r="K1328" s="69"/>
    </row>
    <row r="1329" spans="2:11" x14ac:dyDescent="0.25">
      <c r="B1329" s="68" t="s">
        <v>68</v>
      </c>
      <c r="C1329" s="80" t="str">
        <f>IFERROR(VLOOKUP(B1329,Listor!$A$6:$B$62,2,FALSE),"")</f>
        <v/>
      </c>
      <c r="D1329" s="80" t="str">
        <f>IFERROR(VLOOKUP(B1329,Listor!$A$6:$C$62,3,FALSE),"")</f>
        <v/>
      </c>
      <c r="E1329" s="64" t="s">
        <v>69</v>
      </c>
      <c r="F1329" s="65"/>
      <c r="G1329" s="35" t="str">
        <f>IFERROR(VLOOKUP(B1329,Listor!$A$6:$G$62,7,FALSE),"")</f>
        <v/>
      </c>
      <c r="H1329" s="35" t="str">
        <f>IFERROR(VLOOKUP(B1329,Listor!$H$6:$I$24,2,FALSE),"")</f>
        <v/>
      </c>
      <c r="I1329" s="35" t="str">
        <f t="shared" si="23"/>
        <v/>
      </c>
      <c r="J1329" s="35" t="str">
        <f t="array" ref="J1329">IFERROR(INDEX(Listor!$M$6:$M$17,MATCH(Listor!J1329&amp;Fossila!E1329,Listor!$K$6:$K$17&amp;Listor!$L$6:$L$17,0)),"")</f>
        <v/>
      </c>
      <c r="K1329" s="69"/>
    </row>
    <row r="1330" spans="2:11" x14ac:dyDescent="0.25">
      <c r="B1330" s="68" t="s">
        <v>68</v>
      </c>
      <c r="C1330" s="80" t="str">
        <f>IFERROR(VLOOKUP(B1330,Listor!$A$6:$B$62,2,FALSE),"")</f>
        <v/>
      </c>
      <c r="D1330" s="80" t="str">
        <f>IFERROR(VLOOKUP(B1330,Listor!$A$6:$C$62,3,FALSE),"")</f>
        <v/>
      </c>
      <c r="E1330" s="64" t="s">
        <v>69</v>
      </c>
      <c r="F1330" s="65"/>
      <c r="G1330" s="35" t="str">
        <f>IFERROR(VLOOKUP(B1330,Listor!$A$6:$G$62,7,FALSE),"")</f>
        <v/>
      </c>
      <c r="H1330" s="35" t="str">
        <f>IFERROR(VLOOKUP(B1330,Listor!$H$6:$I$24,2,FALSE),"")</f>
        <v/>
      </c>
      <c r="I1330" s="35" t="str">
        <f t="shared" si="23"/>
        <v/>
      </c>
      <c r="J1330" s="35" t="str">
        <f t="array" ref="J1330">IFERROR(INDEX(Listor!$M$6:$M$17,MATCH(Listor!J1330&amp;Fossila!E1330,Listor!$K$6:$K$17&amp;Listor!$L$6:$L$17,0)),"")</f>
        <v/>
      </c>
      <c r="K1330" s="69"/>
    </row>
    <row r="1331" spans="2:11" x14ac:dyDescent="0.25">
      <c r="B1331" s="68" t="s">
        <v>68</v>
      </c>
      <c r="C1331" s="80" t="str">
        <f>IFERROR(VLOOKUP(B1331,Listor!$A$6:$B$62,2,FALSE),"")</f>
        <v/>
      </c>
      <c r="D1331" s="80" t="str">
        <f>IFERROR(VLOOKUP(B1331,Listor!$A$6:$C$62,3,FALSE),"")</f>
        <v/>
      </c>
      <c r="E1331" s="64" t="s">
        <v>69</v>
      </c>
      <c r="F1331" s="65"/>
      <c r="G1331" s="35" t="str">
        <f>IFERROR(VLOOKUP(B1331,Listor!$A$6:$G$62,7,FALSE),"")</f>
        <v/>
      </c>
      <c r="H1331" s="35" t="str">
        <f>IFERROR(VLOOKUP(B1331,Listor!$H$6:$I$24,2,FALSE),"")</f>
        <v/>
      </c>
      <c r="I1331" s="35" t="str">
        <f t="shared" si="23"/>
        <v/>
      </c>
      <c r="J1331" s="35" t="str">
        <f t="array" ref="J1331">IFERROR(INDEX(Listor!$M$6:$M$17,MATCH(Listor!J1331&amp;Fossila!E1331,Listor!$K$6:$K$17&amp;Listor!$L$6:$L$17,0)),"")</f>
        <v/>
      </c>
      <c r="K1331" s="69"/>
    </row>
    <row r="1332" spans="2:11" x14ac:dyDescent="0.25">
      <c r="B1332" s="68" t="s">
        <v>68</v>
      </c>
      <c r="C1332" s="80" t="str">
        <f>IFERROR(VLOOKUP(B1332,Listor!$A$6:$B$62,2,FALSE),"")</f>
        <v/>
      </c>
      <c r="D1332" s="80" t="str">
        <f>IFERROR(VLOOKUP(B1332,Listor!$A$6:$C$62,3,FALSE),"")</f>
        <v/>
      </c>
      <c r="E1332" s="64" t="s">
        <v>69</v>
      </c>
      <c r="F1332" s="65"/>
      <c r="G1332" s="35" t="str">
        <f>IFERROR(VLOOKUP(B1332,Listor!$A$6:$G$62,7,FALSE),"")</f>
        <v/>
      </c>
      <c r="H1332" s="35" t="str">
        <f>IFERROR(VLOOKUP(B1332,Listor!$H$6:$I$24,2,FALSE),"")</f>
        <v/>
      </c>
      <c r="I1332" s="35" t="str">
        <f t="shared" si="23"/>
        <v/>
      </c>
      <c r="J1332" s="35" t="str">
        <f t="array" ref="J1332">IFERROR(INDEX(Listor!$M$6:$M$17,MATCH(Listor!J1332&amp;Fossila!E1332,Listor!$K$6:$K$17&amp;Listor!$L$6:$L$17,0)),"")</f>
        <v/>
      </c>
      <c r="K1332" s="69"/>
    </row>
    <row r="1333" spans="2:11" x14ac:dyDescent="0.25">
      <c r="B1333" s="68" t="s">
        <v>68</v>
      </c>
      <c r="C1333" s="80" t="str">
        <f>IFERROR(VLOOKUP(B1333,Listor!$A$6:$B$62,2,FALSE),"")</f>
        <v/>
      </c>
      <c r="D1333" s="80" t="str">
        <f>IFERROR(VLOOKUP(B1333,Listor!$A$6:$C$62,3,FALSE),"")</f>
        <v/>
      </c>
      <c r="E1333" s="64" t="s">
        <v>69</v>
      </c>
      <c r="F1333" s="65"/>
      <c r="G1333" s="35" t="str">
        <f>IFERROR(VLOOKUP(B1333,Listor!$A$6:$G$62,7,FALSE),"")</f>
        <v/>
      </c>
      <c r="H1333" s="35" t="str">
        <f>IFERROR(VLOOKUP(B1333,Listor!$H$6:$I$24,2,FALSE),"")</f>
        <v/>
      </c>
      <c r="I1333" s="35" t="str">
        <f t="shared" si="23"/>
        <v/>
      </c>
      <c r="J1333" s="35" t="str">
        <f t="array" ref="J1333">IFERROR(INDEX(Listor!$M$6:$M$17,MATCH(Listor!J1333&amp;Fossila!E1333,Listor!$K$6:$K$17&amp;Listor!$L$6:$L$17,0)),"")</f>
        <v/>
      </c>
      <c r="K1333" s="69"/>
    </row>
    <row r="1334" spans="2:11" x14ac:dyDescent="0.25">
      <c r="B1334" s="68" t="s">
        <v>68</v>
      </c>
      <c r="C1334" s="80" t="str">
        <f>IFERROR(VLOOKUP(B1334,Listor!$A$6:$B$62,2,FALSE),"")</f>
        <v/>
      </c>
      <c r="D1334" s="80" t="str">
        <f>IFERROR(VLOOKUP(B1334,Listor!$A$6:$C$62,3,FALSE),"")</f>
        <v/>
      </c>
      <c r="E1334" s="64" t="s">
        <v>69</v>
      </c>
      <c r="F1334" s="65"/>
      <c r="G1334" s="35" t="str">
        <f>IFERROR(VLOOKUP(B1334,Listor!$A$6:$G$62,7,FALSE),"")</f>
        <v/>
      </c>
      <c r="H1334" s="35" t="str">
        <f>IFERROR(VLOOKUP(B1334,Listor!$H$6:$I$24,2,FALSE),"")</f>
        <v/>
      </c>
      <c r="I1334" s="35" t="str">
        <f t="shared" si="23"/>
        <v/>
      </c>
      <c r="J1334" s="35" t="str">
        <f t="array" ref="J1334">IFERROR(INDEX(Listor!$M$6:$M$17,MATCH(Listor!J1334&amp;Fossila!E1334,Listor!$K$6:$K$17&amp;Listor!$L$6:$L$17,0)),"")</f>
        <v/>
      </c>
      <c r="K1334" s="69"/>
    </row>
    <row r="1335" spans="2:11" x14ac:dyDescent="0.25">
      <c r="B1335" s="68" t="s">
        <v>68</v>
      </c>
      <c r="C1335" s="80" t="str">
        <f>IFERROR(VLOOKUP(B1335,Listor!$A$6:$B$62,2,FALSE),"")</f>
        <v/>
      </c>
      <c r="D1335" s="80" t="str">
        <f>IFERROR(VLOOKUP(B1335,Listor!$A$6:$C$62,3,FALSE),"")</f>
        <v/>
      </c>
      <c r="E1335" s="64" t="s">
        <v>69</v>
      </c>
      <c r="F1335" s="65"/>
      <c r="G1335" s="35" t="str">
        <f>IFERROR(VLOOKUP(B1335,Listor!$A$6:$G$62,7,FALSE),"")</f>
        <v/>
      </c>
      <c r="H1335" s="35" t="str">
        <f>IFERROR(VLOOKUP(B1335,Listor!$H$6:$I$24,2,FALSE),"")</f>
        <v/>
      </c>
      <c r="I1335" s="35" t="str">
        <f t="shared" si="23"/>
        <v/>
      </c>
      <c r="J1335" s="35" t="str">
        <f t="array" ref="J1335">IFERROR(INDEX(Listor!$M$6:$M$17,MATCH(Listor!J1335&amp;Fossila!E1335,Listor!$K$6:$K$17&amp;Listor!$L$6:$L$17,0)),"")</f>
        <v/>
      </c>
      <c r="K1335" s="69"/>
    </row>
    <row r="1336" spans="2:11" x14ac:dyDescent="0.25">
      <c r="B1336" s="68" t="s">
        <v>68</v>
      </c>
      <c r="C1336" s="80" t="str">
        <f>IFERROR(VLOOKUP(B1336,Listor!$A$6:$B$62,2,FALSE),"")</f>
        <v/>
      </c>
      <c r="D1336" s="80" t="str">
        <f>IFERROR(VLOOKUP(B1336,Listor!$A$6:$C$62,3,FALSE),"")</f>
        <v/>
      </c>
      <c r="E1336" s="64" t="s">
        <v>69</v>
      </c>
      <c r="F1336" s="65"/>
      <c r="G1336" s="35" t="str">
        <f>IFERROR(VLOOKUP(B1336,Listor!$A$6:$G$62,7,FALSE),"")</f>
        <v/>
      </c>
      <c r="H1336" s="35" t="str">
        <f>IFERROR(VLOOKUP(B1336,Listor!$H$6:$I$24,2,FALSE),"")</f>
        <v/>
      </c>
      <c r="I1336" s="35" t="str">
        <f t="shared" si="23"/>
        <v/>
      </c>
      <c r="J1336" s="35" t="str">
        <f t="array" ref="J1336">IFERROR(INDEX(Listor!$M$6:$M$17,MATCH(Listor!J1336&amp;Fossila!E1336,Listor!$K$6:$K$17&amp;Listor!$L$6:$L$17,0)),"")</f>
        <v/>
      </c>
      <c r="K1336" s="69"/>
    </row>
    <row r="1337" spans="2:11" x14ac:dyDescent="0.25">
      <c r="B1337" s="68" t="s">
        <v>68</v>
      </c>
      <c r="C1337" s="80" t="str">
        <f>IFERROR(VLOOKUP(B1337,Listor!$A$6:$B$62,2,FALSE),"")</f>
        <v/>
      </c>
      <c r="D1337" s="80" t="str">
        <f>IFERROR(VLOOKUP(B1337,Listor!$A$6:$C$62,3,FALSE),"")</f>
        <v/>
      </c>
      <c r="E1337" s="64" t="s">
        <v>69</v>
      </c>
      <c r="F1337" s="65"/>
      <c r="G1337" s="35" t="str">
        <f>IFERROR(VLOOKUP(B1337,Listor!$A$6:$G$62,7,FALSE),"")</f>
        <v/>
      </c>
      <c r="H1337" s="35" t="str">
        <f>IFERROR(VLOOKUP(B1337,Listor!$H$6:$I$24,2,FALSE),"")</f>
        <v/>
      </c>
      <c r="I1337" s="35" t="str">
        <f t="shared" si="23"/>
        <v/>
      </c>
      <c r="J1337" s="35" t="str">
        <f t="array" ref="J1337">IFERROR(INDEX(Listor!$M$6:$M$17,MATCH(Listor!J1337&amp;Fossila!E1337,Listor!$K$6:$K$17&amp;Listor!$L$6:$L$17,0)),"")</f>
        <v/>
      </c>
      <c r="K1337" s="69"/>
    </row>
    <row r="1338" spans="2:11" x14ac:dyDescent="0.25">
      <c r="B1338" s="68" t="s">
        <v>68</v>
      </c>
      <c r="C1338" s="80" t="str">
        <f>IFERROR(VLOOKUP(B1338,Listor!$A$6:$B$62,2,FALSE),"")</f>
        <v/>
      </c>
      <c r="D1338" s="80" t="str">
        <f>IFERROR(VLOOKUP(B1338,Listor!$A$6:$C$62,3,FALSE),"")</f>
        <v/>
      </c>
      <c r="E1338" s="64" t="s">
        <v>69</v>
      </c>
      <c r="F1338" s="65"/>
      <c r="G1338" s="35" t="str">
        <f>IFERROR(VLOOKUP(B1338,Listor!$A$6:$G$62,7,FALSE),"")</f>
        <v/>
      </c>
      <c r="H1338" s="35" t="str">
        <f>IFERROR(VLOOKUP(B1338,Listor!$H$6:$I$24,2,FALSE),"")</f>
        <v/>
      </c>
      <c r="I1338" s="35" t="str">
        <f t="shared" si="23"/>
        <v/>
      </c>
      <c r="J1338" s="35" t="str">
        <f t="array" ref="J1338">IFERROR(INDEX(Listor!$M$6:$M$17,MATCH(Listor!J1338&amp;Fossila!E1338,Listor!$K$6:$K$17&amp;Listor!$L$6:$L$17,0)),"")</f>
        <v/>
      </c>
      <c r="K1338" s="69"/>
    </row>
    <row r="1339" spans="2:11" x14ac:dyDescent="0.25">
      <c r="B1339" s="68" t="s">
        <v>68</v>
      </c>
      <c r="C1339" s="80" t="str">
        <f>IFERROR(VLOOKUP(B1339,Listor!$A$6:$B$62,2,FALSE),"")</f>
        <v/>
      </c>
      <c r="D1339" s="80" t="str">
        <f>IFERROR(VLOOKUP(B1339,Listor!$A$6:$C$62,3,FALSE),"")</f>
        <v/>
      </c>
      <c r="E1339" s="64" t="s">
        <v>69</v>
      </c>
      <c r="F1339" s="65"/>
      <c r="G1339" s="35" t="str">
        <f>IFERROR(VLOOKUP(B1339,Listor!$A$6:$G$62,7,FALSE),"")</f>
        <v/>
      </c>
      <c r="H1339" s="35" t="str">
        <f>IFERROR(VLOOKUP(B1339,Listor!$H$6:$I$24,2,FALSE),"")</f>
        <v/>
      </c>
      <c r="I1339" s="35" t="str">
        <f t="shared" si="23"/>
        <v/>
      </c>
      <c r="J1339" s="35" t="str">
        <f t="array" ref="J1339">IFERROR(INDEX(Listor!$M$6:$M$17,MATCH(Listor!J1339&amp;Fossila!E1339,Listor!$K$6:$K$17&amp;Listor!$L$6:$L$17,0)),"")</f>
        <v/>
      </c>
      <c r="K1339" s="69"/>
    </row>
    <row r="1340" spans="2:11" x14ac:dyDescent="0.25">
      <c r="B1340" s="68" t="s">
        <v>68</v>
      </c>
      <c r="C1340" s="80" t="str">
        <f>IFERROR(VLOOKUP(B1340,Listor!$A$6:$B$62,2,FALSE),"")</f>
        <v/>
      </c>
      <c r="D1340" s="80" t="str">
        <f>IFERROR(VLOOKUP(B1340,Listor!$A$6:$C$62,3,FALSE),"")</f>
        <v/>
      </c>
      <c r="E1340" s="64" t="s">
        <v>69</v>
      </c>
      <c r="F1340" s="65"/>
      <c r="G1340" s="35" t="str">
        <f>IFERROR(VLOOKUP(B1340,Listor!$A$6:$G$62,7,FALSE),"")</f>
        <v/>
      </c>
      <c r="H1340" s="35" t="str">
        <f>IFERROR(VLOOKUP(B1340,Listor!$H$6:$I$24,2,FALSE),"")</f>
        <v/>
      </c>
      <c r="I1340" s="35" t="str">
        <f t="shared" si="23"/>
        <v/>
      </c>
      <c r="J1340" s="35" t="str">
        <f t="array" ref="J1340">IFERROR(INDEX(Listor!$M$6:$M$17,MATCH(Listor!J1340&amp;Fossila!E1340,Listor!$K$6:$K$17&amp;Listor!$L$6:$L$17,0)),"")</f>
        <v/>
      </c>
      <c r="K1340" s="69"/>
    </row>
    <row r="1341" spans="2:11" x14ac:dyDescent="0.25">
      <c r="B1341" s="68" t="s">
        <v>68</v>
      </c>
      <c r="C1341" s="80" t="str">
        <f>IFERROR(VLOOKUP(B1341,Listor!$A$6:$B$62,2,FALSE),"")</f>
        <v/>
      </c>
      <c r="D1341" s="80" t="str">
        <f>IFERROR(VLOOKUP(B1341,Listor!$A$6:$C$62,3,FALSE),"")</f>
        <v/>
      </c>
      <c r="E1341" s="64" t="s">
        <v>69</v>
      </c>
      <c r="F1341" s="65"/>
      <c r="G1341" s="35" t="str">
        <f>IFERROR(VLOOKUP(B1341,Listor!$A$6:$G$62,7,FALSE),"")</f>
        <v/>
      </c>
      <c r="H1341" s="35" t="str">
        <f>IFERROR(VLOOKUP(B1341,Listor!$H$6:$I$24,2,FALSE),"")</f>
        <v/>
      </c>
      <c r="I1341" s="35" t="str">
        <f t="shared" si="23"/>
        <v/>
      </c>
      <c r="J1341" s="35" t="str">
        <f t="array" ref="J1341">IFERROR(INDEX(Listor!$M$6:$M$17,MATCH(Listor!J1341&amp;Fossila!E1341,Listor!$K$6:$K$17&amp;Listor!$L$6:$L$17,0)),"")</f>
        <v/>
      </c>
      <c r="K1341" s="69"/>
    </row>
    <row r="1342" spans="2:11" x14ac:dyDescent="0.25">
      <c r="B1342" s="68" t="s">
        <v>68</v>
      </c>
      <c r="C1342" s="80" t="str">
        <f>IFERROR(VLOOKUP(B1342,Listor!$A$6:$B$62,2,FALSE),"")</f>
        <v/>
      </c>
      <c r="D1342" s="80" t="str">
        <f>IFERROR(VLOOKUP(B1342,Listor!$A$6:$C$62,3,FALSE),"")</f>
        <v/>
      </c>
      <c r="E1342" s="64" t="s">
        <v>69</v>
      </c>
      <c r="F1342" s="65"/>
      <c r="G1342" s="35" t="str">
        <f>IFERROR(VLOOKUP(B1342,Listor!$A$6:$G$62,7,FALSE),"")</f>
        <v/>
      </c>
      <c r="H1342" s="35" t="str">
        <f>IFERROR(VLOOKUP(B1342,Listor!$H$6:$I$24,2,FALSE),"")</f>
        <v/>
      </c>
      <c r="I1342" s="35" t="str">
        <f t="shared" si="23"/>
        <v/>
      </c>
      <c r="J1342" s="35" t="str">
        <f t="array" ref="J1342">IFERROR(INDEX(Listor!$M$6:$M$17,MATCH(Listor!J1342&amp;Fossila!E1342,Listor!$K$6:$K$17&amp;Listor!$L$6:$L$17,0)),"")</f>
        <v/>
      </c>
      <c r="K1342" s="69"/>
    </row>
    <row r="1343" spans="2:11" x14ac:dyDescent="0.25">
      <c r="B1343" s="68" t="s">
        <v>68</v>
      </c>
      <c r="C1343" s="80" t="str">
        <f>IFERROR(VLOOKUP(B1343,Listor!$A$6:$B$62,2,FALSE),"")</f>
        <v/>
      </c>
      <c r="D1343" s="80" t="str">
        <f>IFERROR(VLOOKUP(B1343,Listor!$A$6:$C$62,3,FALSE),"")</f>
        <v/>
      </c>
      <c r="E1343" s="64" t="s">
        <v>69</v>
      </c>
      <c r="F1343" s="65"/>
      <c r="G1343" s="35" t="str">
        <f>IFERROR(VLOOKUP(B1343,Listor!$A$6:$G$62,7,FALSE),"")</f>
        <v/>
      </c>
      <c r="H1343" s="35" t="str">
        <f>IFERROR(VLOOKUP(B1343,Listor!$H$6:$I$24,2,FALSE),"")</f>
        <v/>
      </c>
      <c r="I1343" s="35" t="str">
        <f t="shared" si="23"/>
        <v/>
      </c>
      <c r="J1343" s="35" t="str">
        <f t="array" ref="J1343">IFERROR(INDEX(Listor!$M$6:$M$17,MATCH(Listor!J1343&amp;Fossila!E1343,Listor!$K$6:$K$17&amp;Listor!$L$6:$L$17,0)),"")</f>
        <v/>
      </c>
      <c r="K1343" s="69"/>
    </row>
    <row r="1344" spans="2:11" x14ac:dyDescent="0.25">
      <c r="B1344" s="68" t="s">
        <v>68</v>
      </c>
      <c r="C1344" s="80" t="str">
        <f>IFERROR(VLOOKUP(B1344,Listor!$A$6:$B$62,2,FALSE),"")</f>
        <v/>
      </c>
      <c r="D1344" s="80" t="str">
        <f>IFERROR(VLOOKUP(B1344,Listor!$A$6:$C$62,3,FALSE),"")</f>
        <v/>
      </c>
      <c r="E1344" s="64" t="s">
        <v>69</v>
      </c>
      <c r="F1344" s="65"/>
      <c r="G1344" s="35" t="str">
        <f>IFERROR(VLOOKUP(B1344,Listor!$A$6:$G$62,7,FALSE),"")</f>
        <v/>
      </c>
      <c r="H1344" s="35" t="str">
        <f>IFERROR(VLOOKUP(B1344,Listor!$H$6:$I$24,2,FALSE),"")</f>
        <v/>
      </c>
      <c r="I1344" s="35" t="str">
        <f t="shared" si="23"/>
        <v/>
      </c>
      <c r="J1344" s="35" t="str">
        <f t="array" ref="J1344">IFERROR(INDEX(Listor!$M$6:$M$17,MATCH(Listor!J1344&amp;Fossila!E1344,Listor!$K$6:$K$17&amp;Listor!$L$6:$L$17,0)),"")</f>
        <v/>
      </c>
      <c r="K1344" s="69"/>
    </row>
    <row r="1345" spans="2:11" x14ac:dyDescent="0.25">
      <c r="B1345" s="68" t="s">
        <v>68</v>
      </c>
      <c r="C1345" s="80" t="str">
        <f>IFERROR(VLOOKUP(B1345,Listor!$A$6:$B$62,2,FALSE),"")</f>
        <v/>
      </c>
      <c r="D1345" s="80" t="str">
        <f>IFERROR(VLOOKUP(B1345,Listor!$A$6:$C$62,3,FALSE),"")</f>
        <v/>
      </c>
      <c r="E1345" s="64" t="s">
        <v>69</v>
      </c>
      <c r="F1345" s="65"/>
      <c r="G1345" s="35" t="str">
        <f>IFERROR(VLOOKUP(B1345,Listor!$A$6:$G$62,7,FALSE),"")</f>
        <v/>
      </c>
      <c r="H1345" s="35" t="str">
        <f>IFERROR(VLOOKUP(B1345,Listor!$H$6:$I$24,2,FALSE),"")</f>
        <v/>
      </c>
      <c r="I1345" s="35" t="str">
        <f t="shared" si="23"/>
        <v/>
      </c>
      <c r="J1345" s="35" t="str">
        <f t="array" ref="J1345">IFERROR(INDEX(Listor!$M$6:$M$17,MATCH(Listor!J1345&amp;Fossila!E1345,Listor!$K$6:$K$17&amp;Listor!$L$6:$L$17,0)),"")</f>
        <v/>
      </c>
      <c r="K1345" s="69"/>
    </row>
    <row r="1346" spans="2:11" x14ac:dyDescent="0.25">
      <c r="B1346" s="68" t="s">
        <v>68</v>
      </c>
      <c r="C1346" s="80" t="str">
        <f>IFERROR(VLOOKUP(B1346,Listor!$A$6:$B$62,2,FALSE),"")</f>
        <v/>
      </c>
      <c r="D1346" s="80" t="str">
        <f>IFERROR(VLOOKUP(B1346,Listor!$A$6:$C$62,3,FALSE),"")</f>
        <v/>
      </c>
      <c r="E1346" s="64" t="s">
        <v>69</v>
      </c>
      <c r="F1346" s="65"/>
      <c r="G1346" s="35" t="str">
        <f>IFERROR(VLOOKUP(B1346,Listor!$A$6:$G$62,7,FALSE),"")</f>
        <v/>
      </c>
      <c r="H1346" s="35" t="str">
        <f>IFERROR(VLOOKUP(B1346,Listor!$H$6:$I$24,2,FALSE),"")</f>
        <v/>
      </c>
      <c r="I1346" s="35" t="str">
        <f t="shared" si="23"/>
        <v/>
      </c>
      <c r="J1346" s="35" t="str">
        <f t="array" ref="J1346">IFERROR(INDEX(Listor!$M$6:$M$17,MATCH(Listor!J1346&amp;Fossila!E1346,Listor!$K$6:$K$17&amp;Listor!$L$6:$L$17,0)),"")</f>
        <v/>
      </c>
      <c r="K1346" s="69"/>
    </row>
    <row r="1347" spans="2:11" x14ac:dyDescent="0.25">
      <c r="B1347" s="68" t="s">
        <v>68</v>
      </c>
      <c r="C1347" s="80" t="str">
        <f>IFERROR(VLOOKUP(B1347,Listor!$A$6:$B$62,2,FALSE),"")</f>
        <v/>
      </c>
      <c r="D1347" s="80" t="str">
        <f>IFERROR(VLOOKUP(B1347,Listor!$A$6:$C$62,3,FALSE),"")</f>
        <v/>
      </c>
      <c r="E1347" s="64" t="s">
        <v>69</v>
      </c>
      <c r="F1347" s="65"/>
      <c r="G1347" s="35" t="str">
        <f>IFERROR(VLOOKUP(B1347,Listor!$A$6:$G$62,7,FALSE),"")</f>
        <v/>
      </c>
      <c r="H1347" s="35" t="str">
        <f>IFERROR(VLOOKUP(B1347,Listor!$H$6:$I$24,2,FALSE),"")</f>
        <v/>
      </c>
      <c r="I1347" s="35" t="str">
        <f t="shared" si="23"/>
        <v/>
      </c>
      <c r="J1347" s="35" t="str">
        <f t="array" ref="J1347">IFERROR(INDEX(Listor!$M$6:$M$17,MATCH(Listor!J1347&amp;Fossila!E1347,Listor!$K$6:$K$17&amp;Listor!$L$6:$L$17,0)),"")</f>
        <v/>
      </c>
      <c r="K1347" s="69"/>
    </row>
    <row r="1348" spans="2:11" x14ac:dyDescent="0.25">
      <c r="B1348" s="68" t="s">
        <v>68</v>
      </c>
      <c r="C1348" s="80" t="str">
        <f>IFERROR(VLOOKUP(B1348,Listor!$A$6:$B$62,2,FALSE),"")</f>
        <v/>
      </c>
      <c r="D1348" s="80" t="str">
        <f>IFERROR(VLOOKUP(B1348,Listor!$A$6:$C$62,3,FALSE),"")</f>
        <v/>
      </c>
      <c r="E1348" s="64" t="s">
        <v>69</v>
      </c>
      <c r="F1348" s="65"/>
      <c r="G1348" s="35" t="str">
        <f>IFERROR(VLOOKUP(B1348,Listor!$A$6:$G$62,7,FALSE),"")</f>
        <v/>
      </c>
      <c r="H1348" s="35" t="str">
        <f>IFERROR(VLOOKUP(B1348,Listor!$H$6:$I$24,2,FALSE),"")</f>
        <v/>
      </c>
      <c r="I1348" s="35" t="str">
        <f t="shared" si="23"/>
        <v/>
      </c>
      <c r="J1348" s="35" t="str">
        <f t="array" ref="J1348">IFERROR(INDEX(Listor!$M$6:$M$17,MATCH(Listor!J1348&amp;Fossila!E1348,Listor!$K$6:$K$17&amp;Listor!$L$6:$L$17,0)),"")</f>
        <v/>
      </c>
      <c r="K1348" s="69"/>
    </row>
    <row r="1349" spans="2:11" x14ac:dyDescent="0.25">
      <c r="B1349" s="68" t="s">
        <v>68</v>
      </c>
      <c r="C1349" s="80" t="str">
        <f>IFERROR(VLOOKUP(B1349,Listor!$A$6:$B$62,2,FALSE),"")</f>
        <v/>
      </c>
      <c r="D1349" s="80" t="str">
        <f>IFERROR(VLOOKUP(B1349,Listor!$A$6:$C$62,3,FALSE),"")</f>
        <v/>
      </c>
      <c r="E1349" s="64" t="s">
        <v>69</v>
      </c>
      <c r="F1349" s="65"/>
      <c r="G1349" s="35" t="str">
        <f>IFERROR(VLOOKUP(B1349,Listor!$A$6:$G$62,7,FALSE),"")</f>
        <v/>
      </c>
      <c r="H1349" s="35" t="str">
        <f>IFERROR(VLOOKUP(B1349,Listor!$H$6:$I$24,2,FALSE),"")</f>
        <v/>
      </c>
      <c r="I1349" s="35" t="str">
        <f t="shared" si="23"/>
        <v/>
      </c>
      <c r="J1349" s="35" t="str">
        <f t="array" ref="J1349">IFERROR(INDEX(Listor!$M$6:$M$17,MATCH(Listor!J1349&amp;Fossila!E1349,Listor!$K$6:$K$17&amp;Listor!$L$6:$L$17,0)),"")</f>
        <v/>
      </c>
      <c r="K1349" s="69"/>
    </row>
    <row r="1350" spans="2:11" x14ac:dyDescent="0.25">
      <c r="B1350" s="68" t="s">
        <v>68</v>
      </c>
      <c r="C1350" s="80" t="str">
        <f>IFERROR(VLOOKUP(B1350,Listor!$A$6:$B$62,2,FALSE),"")</f>
        <v/>
      </c>
      <c r="D1350" s="80" t="str">
        <f>IFERROR(VLOOKUP(B1350,Listor!$A$6:$C$62,3,FALSE),"")</f>
        <v/>
      </c>
      <c r="E1350" s="64" t="s">
        <v>69</v>
      </c>
      <c r="F1350" s="65"/>
      <c r="G1350" s="35" t="str">
        <f>IFERROR(VLOOKUP(B1350,Listor!$A$6:$G$62,7,FALSE),"")</f>
        <v/>
      </c>
      <c r="H1350" s="35" t="str">
        <f>IFERROR(VLOOKUP(B1350,Listor!$H$6:$I$24,2,FALSE),"")</f>
        <v/>
      </c>
      <c r="I1350" s="35" t="str">
        <f t="shared" si="23"/>
        <v/>
      </c>
      <c r="J1350" s="35" t="str">
        <f t="array" ref="J1350">IFERROR(INDEX(Listor!$M$6:$M$17,MATCH(Listor!J1350&amp;Fossila!E1350,Listor!$K$6:$K$17&amp;Listor!$L$6:$L$17,0)),"")</f>
        <v/>
      </c>
      <c r="K1350" s="69"/>
    </row>
    <row r="1351" spans="2:11" x14ac:dyDescent="0.25">
      <c r="B1351" s="68" t="s">
        <v>68</v>
      </c>
      <c r="C1351" s="80" t="str">
        <f>IFERROR(VLOOKUP(B1351,Listor!$A$6:$B$62,2,FALSE),"")</f>
        <v/>
      </c>
      <c r="D1351" s="80" t="str">
        <f>IFERROR(VLOOKUP(B1351,Listor!$A$6:$C$62,3,FALSE),"")</f>
        <v/>
      </c>
      <c r="E1351" s="64" t="s">
        <v>69</v>
      </c>
      <c r="F1351" s="65"/>
      <c r="G1351" s="35" t="str">
        <f>IFERROR(VLOOKUP(B1351,Listor!$A$6:$G$62,7,FALSE),"")</f>
        <v/>
      </c>
      <c r="H1351" s="35" t="str">
        <f>IFERROR(VLOOKUP(B1351,Listor!$H$6:$I$24,2,FALSE),"")</f>
        <v/>
      </c>
      <c r="I1351" s="35" t="str">
        <f t="shared" si="23"/>
        <v/>
      </c>
      <c r="J1351" s="35" t="str">
        <f t="array" ref="J1351">IFERROR(INDEX(Listor!$M$6:$M$17,MATCH(Listor!J1351&amp;Fossila!E1351,Listor!$K$6:$K$17&amp;Listor!$L$6:$L$17,0)),"")</f>
        <v/>
      </c>
      <c r="K1351" s="69"/>
    </row>
    <row r="1352" spans="2:11" x14ac:dyDescent="0.25">
      <c r="B1352" s="68" t="s">
        <v>68</v>
      </c>
      <c r="C1352" s="80" t="str">
        <f>IFERROR(VLOOKUP(B1352,Listor!$A$6:$B$62,2,FALSE),"")</f>
        <v/>
      </c>
      <c r="D1352" s="80" t="str">
        <f>IFERROR(VLOOKUP(B1352,Listor!$A$6:$C$62,3,FALSE),"")</f>
        <v/>
      </c>
      <c r="E1352" s="64" t="s">
        <v>69</v>
      </c>
      <c r="F1352" s="65"/>
      <c r="G1352" s="35" t="str">
        <f>IFERROR(VLOOKUP(B1352,Listor!$A$6:$G$62,7,FALSE),"")</f>
        <v/>
      </c>
      <c r="H1352" s="35" t="str">
        <f>IFERROR(VLOOKUP(B1352,Listor!$H$6:$I$24,2,FALSE),"")</f>
        <v/>
      </c>
      <c r="I1352" s="35" t="str">
        <f t="shared" si="23"/>
        <v/>
      </c>
      <c r="J1352" s="35" t="str">
        <f t="array" ref="J1352">IFERROR(INDEX(Listor!$M$6:$M$17,MATCH(Listor!J1352&amp;Fossila!E1352,Listor!$K$6:$K$17&amp;Listor!$L$6:$L$17,0)),"")</f>
        <v/>
      </c>
      <c r="K1352" s="69"/>
    </row>
    <row r="1353" spans="2:11" x14ac:dyDescent="0.25">
      <c r="B1353" s="68" t="s">
        <v>68</v>
      </c>
      <c r="C1353" s="80" t="str">
        <f>IFERROR(VLOOKUP(B1353,Listor!$A$6:$B$62,2,FALSE),"")</f>
        <v/>
      </c>
      <c r="D1353" s="80" t="str">
        <f>IFERROR(VLOOKUP(B1353,Listor!$A$6:$C$62,3,FALSE),"")</f>
        <v/>
      </c>
      <c r="E1353" s="64" t="s">
        <v>69</v>
      </c>
      <c r="F1353" s="65"/>
      <c r="G1353" s="35" t="str">
        <f>IFERROR(VLOOKUP(B1353,Listor!$A$6:$G$62,7,FALSE),"")</f>
        <v/>
      </c>
      <c r="H1353" s="35" t="str">
        <f>IFERROR(VLOOKUP(B1353,Listor!$H$6:$I$24,2,FALSE),"")</f>
        <v/>
      </c>
      <c r="I1353" s="35" t="str">
        <f t="shared" si="23"/>
        <v/>
      </c>
      <c r="J1353" s="35" t="str">
        <f t="array" ref="J1353">IFERROR(INDEX(Listor!$M$6:$M$17,MATCH(Listor!J1353&amp;Fossila!E1353,Listor!$K$6:$K$17&amp;Listor!$L$6:$L$17,0)),"")</f>
        <v/>
      </c>
      <c r="K1353" s="69"/>
    </row>
    <row r="1354" spans="2:11" x14ac:dyDescent="0.25">
      <c r="B1354" s="68" t="s">
        <v>68</v>
      </c>
      <c r="C1354" s="80" t="str">
        <f>IFERROR(VLOOKUP(B1354,Listor!$A$6:$B$62,2,FALSE),"")</f>
        <v/>
      </c>
      <c r="D1354" s="80" t="str">
        <f>IFERROR(VLOOKUP(B1354,Listor!$A$6:$C$62,3,FALSE),"")</f>
        <v/>
      </c>
      <c r="E1354" s="64" t="s">
        <v>69</v>
      </c>
      <c r="F1354" s="65"/>
      <c r="G1354" s="35" t="str">
        <f>IFERROR(VLOOKUP(B1354,Listor!$A$6:$G$62,7,FALSE),"")</f>
        <v/>
      </c>
      <c r="H1354" s="35" t="str">
        <f>IFERROR(VLOOKUP(B1354,Listor!$H$6:$I$24,2,FALSE),"")</f>
        <v/>
      </c>
      <c r="I1354" s="35" t="str">
        <f t="shared" si="23"/>
        <v/>
      </c>
      <c r="J1354" s="35" t="str">
        <f t="array" ref="J1354">IFERROR(INDEX(Listor!$M$6:$M$17,MATCH(Listor!J1354&amp;Fossila!E1354,Listor!$K$6:$K$17&amp;Listor!$L$6:$L$17,0)),"")</f>
        <v/>
      </c>
      <c r="K1354" s="69"/>
    </row>
    <row r="1355" spans="2:11" x14ac:dyDescent="0.25">
      <c r="B1355" s="68" t="s">
        <v>68</v>
      </c>
      <c r="C1355" s="80" t="str">
        <f>IFERROR(VLOOKUP(B1355,Listor!$A$6:$B$62,2,FALSE),"")</f>
        <v/>
      </c>
      <c r="D1355" s="80" t="str">
        <f>IFERROR(VLOOKUP(B1355,Listor!$A$6:$C$62,3,FALSE),"")</f>
        <v/>
      </c>
      <c r="E1355" s="64" t="s">
        <v>69</v>
      </c>
      <c r="F1355" s="65"/>
      <c r="G1355" s="35" t="str">
        <f>IFERROR(VLOOKUP(B1355,Listor!$A$6:$G$62,7,FALSE),"")</f>
        <v/>
      </c>
      <c r="H1355" s="35" t="str">
        <f>IFERROR(VLOOKUP(B1355,Listor!$H$6:$I$24,2,FALSE),"")</f>
        <v/>
      </c>
      <c r="I1355" s="35" t="str">
        <f t="shared" si="23"/>
        <v/>
      </c>
      <c r="J1355" s="35" t="str">
        <f t="array" ref="J1355">IFERROR(INDEX(Listor!$M$6:$M$17,MATCH(Listor!J1355&amp;Fossila!E1355,Listor!$K$6:$K$17&amp;Listor!$L$6:$L$17,0)),"")</f>
        <v/>
      </c>
      <c r="K1355" s="69"/>
    </row>
    <row r="1356" spans="2:11" x14ac:dyDescent="0.25">
      <c r="B1356" s="68" t="s">
        <v>68</v>
      </c>
      <c r="C1356" s="80" t="str">
        <f>IFERROR(VLOOKUP(B1356,Listor!$A$6:$B$62,2,FALSE),"")</f>
        <v/>
      </c>
      <c r="D1356" s="80" t="str">
        <f>IFERROR(VLOOKUP(B1356,Listor!$A$6:$C$62,3,FALSE),"")</f>
        <v/>
      </c>
      <c r="E1356" s="64" t="s">
        <v>69</v>
      </c>
      <c r="F1356" s="65"/>
      <c r="G1356" s="35" t="str">
        <f>IFERROR(VLOOKUP(B1356,Listor!$A$6:$G$62,7,FALSE),"")</f>
        <v/>
      </c>
      <c r="H1356" s="35" t="str">
        <f>IFERROR(VLOOKUP(B1356,Listor!$H$6:$I$24,2,FALSE),"")</f>
        <v/>
      </c>
      <c r="I1356" s="35" t="str">
        <f t="shared" si="23"/>
        <v/>
      </c>
      <c r="J1356" s="35" t="str">
        <f t="array" ref="J1356">IFERROR(INDEX(Listor!$M$6:$M$17,MATCH(Listor!J1356&amp;Fossila!E1356,Listor!$K$6:$K$17&amp;Listor!$L$6:$L$17,0)),"")</f>
        <v/>
      </c>
      <c r="K1356" s="69"/>
    </row>
    <row r="1357" spans="2:11" x14ac:dyDescent="0.25">
      <c r="B1357" s="68" t="s">
        <v>68</v>
      </c>
      <c r="C1357" s="80" t="str">
        <f>IFERROR(VLOOKUP(B1357,Listor!$A$6:$B$62,2,FALSE),"")</f>
        <v/>
      </c>
      <c r="D1357" s="80" t="str">
        <f>IFERROR(VLOOKUP(B1357,Listor!$A$6:$C$62,3,FALSE),"")</f>
        <v/>
      </c>
      <c r="E1357" s="64" t="s">
        <v>69</v>
      </c>
      <c r="F1357" s="65"/>
      <c r="G1357" s="35" t="str">
        <f>IFERROR(VLOOKUP(B1357,Listor!$A$6:$G$62,7,FALSE),"")</f>
        <v/>
      </c>
      <c r="H1357" s="35" t="str">
        <f>IFERROR(VLOOKUP(B1357,Listor!$H$6:$I$24,2,FALSE),"")</f>
        <v/>
      </c>
      <c r="I1357" s="35" t="str">
        <f t="shared" ref="I1357:I1420" si="24">IFERROR(H1357*F1357,"")</f>
        <v/>
      </c>
      <c r="J1357" s="35" t="str">
        <f t="array" ref="J1357">IFERROR(INDEX(Listor!$M$6:$M$17,MATCH(Listor!J1357&amp;Fossila!E1357,Listor!$K$6:$K$17&amp;Listor!$L$6:$L$17,0)),"")</f>
        <v/>
      </c>
      <c r="K1357" s="69"/>
    </row>
    <row r="1358" spans="2:11" x14ac:dyDescent="0.25">
      <c r="B1358" s="68" t="s">
        <v>68</v>
      </c>
      <c r="C1358" s="80" t="str">
        <f>IFERROR(VLOOKUP(B1358,Listor!$A$6:$B$62,2,FALSE),"")</f>
        <v/>
      </c>
      <c r="D1358" s="80" t="str">
        <f>IFERROR(VLOOKUP(B1358,Listor!$A$6:$C$62,3,FALSE),"")</f>
        <v/>
      </c>
      <c r="E1358" s="64" t="s">
        <v>69</v>
      </c>
      <c r="F1358" s="65"/>
      <c r="G1358" s="35" t="str">
        <f>IFERROR(VLOOKUP(B1358,Listor!$A$6:$G$62,7,FALSE),"")</f>
        <v/>
      </c>
      <c r="H1358" s="35" t="str">
        <f>IFERROR(VLOOKUP(B1358,Listor!$H$6:$I$24,2,FALSE),"")</f>
        <v/>
      </c>
      <c r="I1358" s="35" t="str">
        <f t="shared" si="24"/>
        <v/>
      </c>
      <c r="J1358" s="35" t="str">
        <f t="array" ref="J1358">IFERROR(INDEX(Listor!$M$6:$M$17,MATCH(Listor!J1358&amp;Fossila!E1358,Listor!$K$6:$K$17&amp;Listor!$L$6:$L$17,0)),"")</f>
        <v/>
      </c>
      <c r="K1358" s="69"/>
    </row>
    <row r="1359" spans="2:11" x14ac:dyDescent="0.25">
      <c r="B1359" s="68" t="s">
        <v>68</v>
      </c>
      <c r="C1359" s="80" t="str">
        <f>IFERROR(VLOOKUP(B1359,Listor!$A$6:$B$62,2,FALSE),"")</f>
        <v/>
      </c>
      <c r="D1359" s="80" t="str">
        <f>IFERROR(VLOOKUP(B1359,Listor!$A$6:$C$62,3,FALSE),"")</f>
        <v/>
      </c>
      <c r="E1359" s="64" t="s">
        <v>69</v>
      </c>
      <c r="F1359" s="65"/>
      <c r="G1359" s="35" t="str">
        <f>IFERROR(VLOOKUP(B1359,Listor!$A$6:$G$62,7,FALSE),"")</f>
        <v/>
      </c>
      <c r="H1359" s="35" t="str">
        <f>IFERROR(VLOOKUP(B1359,Listor!$H$6:$I$24,2,FALSE),"")</f>
        <v/>
      </c>
      <c r="I1359" s="35" t="str">
        <f t="shared" si="24"/>
        <v/>
      </c>
      <c r="J1359" s="35" t="str">
        <f t="array" ref="J1359">IFERROR(INDEX(Listor!$M$6:$M$17,MATCH(Listor!J1359&amp;Fossila!E1359,Listor!$K$6:$K$17&amp;Listor!$L$6:$L$17,0)),"")</f>
        <v/>
      </c>
      <c r="K1359" s="69"/>
    </row>
    <row r="1360" spans="2:11" x14ac:dyDescent="0.25">
      <c r="B1360" s="68" t="s">
        <v>68</v>
      </c>
      <c r="C1360" s="80" t="str">
        <f>IFERROR(VLOOKUP(B1360,Listor!$A$6:$B$62,2,FALSE),"")</f>
        <v/>
      </c>
      <c r="D1360" s="80" t="str">
        <f>IFERROR(VLOOKUP(B1360,Listor!$A$6:$C$62,3,FALSE),"")</f>
        <v/>
      </c>
      <c r="E1360" s="64" t="s">
        <v>69</v>
      </c>
      <c r="F1360" s="65"/>
      <c r="G1360" s="35" t="str">
        <f>IFERROR(VLOOKUP(B1360,Listor!$A$6:$G$62,7,FALSE),"")</f>
        <v/>
      </c>
      <c r="H1360" s="35" t="str">
        <f>IFERROR(VLOOKUP(B1360,Listor!$H$6:$I$24,2,FALSE),"")</f>
        <v/>
      </c>
      <c r="I1360" s="35" t="str">
        <f t="shared" si="24"/>
        <v/>
      </c>
      <c r="J1360" s="35" t="str">
        <f t="array" ref="J1360">IFERROR(INDEX(Listor!$M$6:$M$17,MATCH(Listor!J1360&amp;Fossila!E1360,Listor!$K$6:$K$17&amp;Listor!$L$6:$L$17,0)),"")</f>
        <v/>
      </c>
      <c r="K1360" s="69"/>
    </row>
    <row r="1361" spans="2:11" x14ac:dyDescent="0.25">
      <c r="B1361" s="68" t="s">
        <v>68</v>
      </c>
      <c r="C1361" s="80" t="str">
        <f>IFERROR(VLOOKUP(B1361,Listor!$A$6:$B$62,2,FALSE),"")</f>
        <v/>
      </c>
      <c r="D1361" s="80" t="str">
        <f>IFERROR(VLOOKUP(B1361,Listor!$A$6:$C$62,3,FALSE),"")</f>
        <v/>
      </c>
      <c r="E1361" s="64" t="s">
        <v>69</v>
      </c>
      <c r="F1361" s="65"/>
      <c r="G1361" s="35" t="str">
        <f>IFERROR(VLOOKUP(B1361,Listor!$A$6:$G$62,7,FALSE),"")</f>
        <v/>
      </c>
      <c r="H1361" s="35" t="str">
        <f>IFERROR(VLOOKUP(B1361,Listor!$H$6:$I$24,2,FALSE),"")</f>
        <v/>
      </c>
      <c r="I1361" s="35" t="str">
        <f t="shared" si="24"/>
        <v/>
      </c>
      <c r="J1361" s="35" t="str">
        <f t="array" ref="J1361">IFERROR(INDEX(Listor!$M$6:$M$17,MATCH(Listor!J1361&amp;Fossila!E1361,Listor!$K$6:$K$17&amp;Listor!$L$6:$L$17,0)),"")</f>
        <v/>
      </c>
      <c r="K1361" s="69"/>
    </row>
    <row r="1362" spans="2:11" x14ac:dyDescent="0.25">
      <c r="B1362" s="68" t="s">
        <v>68</v>
      </c>
      <c r="C1362" s="80" t="str">
        <f>IFERROR(VLOOKUP(B1362,Listor!$A$6:$B$62,2,FALSE),"")</f>
        <v/>
      </c>
      <c r="D1362" s="80" t="str">
        <f>IFERROR(VLOOKUP(B1362,Listor!$A$6:$C$62,3,FALSE),"")</f>
        <v/>
      </c>
      <c r="E1362" s="64" t="s">
        <v>69</v>
      </c>
      <c r="F1362" s="65"/>
      <c r="G1362" s="35" t="str">
        <f>IFERROR(VLOOKUP(B1362,Listor!$A$6:$G$62,7,FALSE),"")</f>
        <v/>
      </c>
      <c r="H1362" s="35" t="str">
        <f>IFERROR(VLOOKUP(B1362,Listor!$H$6:$I$24,2,FALSE),"")</f>
        <v/>
      </c>
      <c r="I1362" s="35" t="str">
        <f t="shared" si="24"/>
        <v/>
      </c>
      <c r="J1362" s="35" t="str">
        <f t="array" ref="J1362">IFERROR(INDEX(Listor!$M$6:$M$17,MATCH(Listor!J1362&amp;Fossila!E1362,Listor!$K$6:$K$17&amp;Listor!$L$6:$L$17,0)),"")</f>
        <v/>
      </c>
      <c r="K1362" s="69"/>
    </row>
    <row r="1363" spans="2:11" x14ac:dyDescent="0.25">
      <c r="B1363" s="68" t="s">
        <v>68</v>
      </c>
      <c r="C1363" s="80" t="str">
        <f>IFERROR(VLOOKUP(B1363,Listor!$A$6:$B$62,2,FALSE),"")</f>
        <v/>
      </c>
      <c r="D1363" s="80" t="str">
        <f>IFERROR(VLOOKUP(B1363,Listor!$A$6:$C$62,3,FALSE),"")</f>
        <v/>
      </c>
      <c r="E1363" s="64" t="s">
        <v>69</v>
      </c>
      <c r="F1363" s="65"/>
      <c r="G1363" s="35" t="str">
        <f>IFERROR(VLOOKUP(B1363,Listor!$A$6:$G$62,7,FALSE),"")</f>
        <v/>
      </c>
      <c r="H1363" s="35" t="str">
        <f>IFERROR(VLOOKUP(B1363,Listor!$H$6:$I$24,2,FALSE),"")</f>
        <v/>
      </c>
      <c r="I1363" s="35" t="str">
        <f t="shared" si="24"/>
        <v/>
      </c>
      <c r="J1363" s="35" t="str">
        <f t="array" ref="J1363">IFERROR(INDEX(Listor!$M$6:$M$17,MATCH(Listor!J1363&amp;Fossila!E1363,Listor!$K$6:$K$17&amp;Listor!$L$6:$L$17,0)),"")</f>
        <v/>
      </c>
      <c r="K1363" s="69"/>
    </row>
    <row r="1364" spans="2:11" x14ac:dyDescent="0.25">
      <c r="B1364" s="68" t="s">
        <v>68</v>
      </c>
      <c r="C1364" s="80" t="str">
        <f>IFERROR(VLOOKUP(B1364,Listor!$A$6:$B$62,2,FALSE),"")</f>
        <v/>
      </c>
      <c r="D1364" s="80" t="str">
        <f>IFERROR(VLOOKUP(B1364,Listor!$A$6:$C$62,3,FALSE),"")</f>
        <v/>
      </c>
      <c r="E1364" s="64" t="s">
        <v>69</v>
      </c>
      <c r="F1364" s="65"/>
      <c r="G1364" s="35" t="str">
        <f>IFERROR(VLOOKUP(B1364,Listor!$A$6:$G$62,7,FALSE),"")</f>
        <v/>
      </c>
      <c r="H1364" s="35" t="str">
        <f>IFERROR(VLOOKUP(B1364,Listor!$H$6:$I$24,2,FALSE),"")</f>
        <v/>
      </c>
      <c r="I1364" s="35" t="str">
        <f t="shared" si="24"/>
        <v/>
      </c>
      <c r="J1364" s="35" t="str">
        <f t="array" ref="J1364">IFERROR(INDEX(Listor!$M$6:$M$17,MATCH(Listor!J1364&amp;Fossila!E1364,Listor!$K$6:$K$17&amp;Listor!$L$6:$L$17,0)),"")</f>
        <v/>
      </c>
      <c r="K1364" s="69"/>
    </row>
    <row r="1365" spans="2:11" x14ac:dyDescent="0.25">
      <c r="B1365" s="68" t="s">
        <v>68</v>
      </c>
      <c r="C1365" s="80" t="str">
        <f>IFERROR(VLOOKUP(B1365,Listor!$A$6:$B$62,2,FALSE),"")</f>
        <v/>
      </c>
      <c r="D1365" s="80" t="str">
        <f>IFERROR(VLOOKUP(B1365,Listor!$A$6:$C$62,3,FALSE),"")</f>
        <v/>
      </c>
      <c r="E1365" s="64" t="s">
        <v>69</v>
      </c>
      <c r="F1365" s="65"/>
      <c r="G1365" s="35" t="str">
        <f>IFERROR(VLOOKUP(B1365,Listor!$A$6:$G$62,7,FALSE),"")</f>
        <v/>
      </c>
      <c r="H1365" s="35" t="str">
        <f>IFERROR(VLOOKUP(B1365,Listor!$H$6:$I$24,2,FALSE),"")</f>
        <v/>
      </c>
      <c r="I1365" s="35" t="str">
        <f t="shared" si="24"/>
        <v/>
      </c>
      <c r="J1365" s="35" t="str">
        <f t="array" ref="J1365">IFERROR(INDEX(Listor!$M$6:$M$17,MATCH(Listor!J1365&amp;Fossila!E1365,Listor!$K$6:$K$17&amp;Listor!$L$6:$L$17,0)),"")</f>
        <v/>
      </c>
      <c r="K1365" s="69"/>
    </row>
    <row r="1366" spans="2:11" x14ac:dyDescent="0.25">
      <c r="B1366" s="68" t="s">
        <v>68</v>
      </c>
      <c r="C1366" s="80" t="str">
        <f>IFERROR(VLOOKUP(B1366,Listor!$A$6:$B$62,2,FALSE),"")</f>
        <v/>
      </c>
      <c r="D1366" s="80" t="str">
        <f>IFERROR(VLOOKUP(B1366,Listor!$A$6:$C$62,3,FALSE),"")</f>
        <v/>
      </c>
      <c r="E1366" s="64" t="s">
        <v>69</v>
      </c>
      <c r="F1366" s="65"/>
      <c r="G1366" s="35" t="str">
        <f>IFERROR(VLOOKUP(B1366,Listor!$A$6:$G$62,7,FALSE),"")</f>
        <v/>
      </c>
      <c r="H1366" s="35" t="str">
        <f>IFERROR(VLOOKUP(B1366,Listor!$H$6:$I$24,2,FALSE),"")</f>
        <v/>
      </c>
      <c r="I1366" s="35" t="str">
        <f t="shared" si="24"/>
        <v/>
      </c>
      <c r="J1366" s="35" t="str">
        <f t="array" ref="J1366">IFERROR(INDEX(Listor!$M$6:$M$17,MATCH(Listor!J1366&amp;Fossila!E1366,Listor!$K$6:$K$17&amp;Listor!$L$6:$L$17,0)),"")</f>
        <v/>
      </c>
      <c r="K1366" s="69"/>
    </row>
    <row r="1367" spans="2:11" x14ac:dyDescent="0.25">
      <c r="B1367" s="68" t="s">
        <v>68</v>
      </c>
      <c r="C1367" s="80" t="str">
        <f>IFERROR(VLOOKUP(B1367,Listor!$A$6:$B$62,2,FALSE),"")</f>
        <v/>
      </c>
      <c r="D1367" s="80" t="str">
        <f>IFERROR(VLOOKUP(B1367,Listor!$A$6:$C$62,3,FALSE),"")</f>
        <v/>
      </c>
      <c r="E1367" s="64" t="s">
        <v>69</v>
      </c>
      <c r="F1367" s="65"/>
      <c r="G1367" s="35" t="str">
        <f>IFERROR(VLOOKUP(B1367,Listor!$A$6:$G$62,7,FALSE),"")</f>
        <v/>
      </c>
      <c r="H1367" s="35" t="str">
        <f>IFERROR(VLOOKUP(B1367,Listor!$H$6:$I$24,2,FALSE),"")</f>
        <v/>
      </c>
      <c r="I1367" s="35" t="str">
        <f t="shared" si="24"/>
        <v/>
      </c>
      <c r="J1367" s="35" t="str">
        <f t="array" ref="J1367">IFERROR(INDEX(Listor!$M$6:$M$17,MATCH(Listor!J1367&amp;Fossila!E1367,Listor!$K$6:$K$17&amp;Listor!$L$6:$L$17,0)),"")</f>
        <v/>
      </c>
      <c r="K1367" s="69"/>
    </row>
    <row r="1368" spans="2:11" x14ac:dyDescent="0.25">
      <c r="B1368" s="68" t="s">
        <v>68</v>
      </c>
      <c r="C1368" s="80" t="str">
        <f>IFERROR(VLOOKUP(B1368,Listor!$A$6:$B$62,2,FALSE),"")</f>
        <v/>
      </c>
      <c r="D1368" s="80" t="str">
        <f>IFERROR(VLOOKUP(B1368,Listor!$A$6:$C$62,3,FALSE),"")</f>
        <v/>
      </c>
      <c r="E1368" s="64" t="s">
        <v>69</v>
      </c>
      <c r="F1368" s="65"/>
      <c r="G1368" s="35" t="str">
        <f>IFERROR(VLOOKUP(B1368,Listor!$A$6:$G$62,7,FALSE),"")</f>
        <v/>
      </c>
      <c r="H1368" s="35" t="str">
        <f>IFERROR(VLOOKUP(B1368,Listor!$H$6:$I$24,2,FALSE),"")</f>
        <v/>
      </c>
      <c r="I1368" s="35" t="str">
        <f t="shared" si="24"/>
        <v/>
      </c>
      <c r="J1368" s="35" t="str">
        <f t="array" ref="J1368">IFERROR(INDEX(Listor!$M$6:$M$17,MATCH(Listor!J1368&amp;Fossila!E1368,Listor!$K$6:$K$17&amp;Listor!$L$6:$L$17,0)),"")</f>
        <v/>
      </c>
      <c r="K1368" s="69"/>
    </row>
    <row r="1369" spans="2:11" x14ac:dyDescent="0.25">
      <c r="B1369" s="68" t="s">
        <v>68</v>
      </c>
      <c r="C1369" s="80" t="str">
        <f>IFERROR(VLOOKUP(B1369,Listor!$A$6:$B$62,2,FALSE),"")</f>
        <v/>
      </c>
      <c r="D1369" s="80" t="str">
        <f>IFERROR(VLOOKUP(B1369,Listor!$A$6:$C$62,3,FALSE),"")</f>
        <v/>
      </c>
      <c r="E1369" s="64" t="s">
        <v>69</v>
      </c>
      <c r="F1369" s="65"/>
      <c r="G1369" s="35" t="str">
        <f>IFERROR(VLOOKUP(B1369,Listor!$A$6:$G$62,7,FALSE),"")</f>
        <v/>
      </c>
      <c r="H1369" s="35" t="str">
        <f>IFERROR(VLOOKUP(B1369,Listor!$H$6:$I$24,2,FALSE),"")</f>
        <v/>
      </c>
      <c r="I1369" s="35" t="str">
        <f t="shared" si="24"/>
        <v/>
      </c>
      <c r="J1369" s="35" t="str">
        <f t="array" ref="J1369">IFERROR(INDEX(Listor!$M$6:$M$17,MATCH(Listor!J1369&amp;Fossila!E1369,Listor!$K$6:$K$17&amp;Listor!$L$6:$L$17,0)),"")</f>
        <v/>
      </c>
      <c r="K1369" s="69"/>
    </row>
    <row r="1370" spans="2:11" x14ac:dyDescent="0.25">
      <c r="B1370" s="68" t="s">
        <v>68</v>
      </c>
      <c r="C1370" s="80" t="str">
        <f>IFERROR(VLOOKUP(B1370,Listor!$A$6:$B$62,2,FALSE),"")</f>
        <v/>
      </c>
      <c r="D1370" s="80" t="str">
        <f>IFERROR(VLOOKUP(B1370,Listor!$A$6:$C$62,3,FALSE),"")</f>
        <v/>
      </c>
      <c r="E1370" s="64" t="s">
        <v>69</v>
      </c>
      <c r="F1370" s="65"/>
      <c r="G1370" s="35" t="str">
        <f>IFERROR(VLOOKUP(B1370,Listor!$A$6:$G$62,7,FALSE),"")</f>
        <v/>
      </c>
      <c r="H1370" s="35" t="str">
        <f>IFERROR(VLOOKUP(B1370,Listor!$H$6:$I$24,2,FALSE),"")</f>
        <v/>
      </c>
      <c r="I1370" s="35" t="str">
        <f t="shared" si="24"/>
        <v/>
      </c>
      <c r="J1370" s="35" t="str">
        <f t="array" ref="J1370">IFERROR(INDEX(Listor!$M$6:$M$17,MATCH(Listor!J1370&amp;Fossila!E1370,Listor!$K$6:$K$17&amp;Listor!$L$6:$L$17,0)),"")</f>
        <v/>
      </c>
      <c r="K1370" s="69"/>
    </row>
    <row r="1371" spans="2:11" x14ac:dyDescent="0.25">
      <c r="B1371" s="68" t="s">
        <v>68</v>
      </c>
      <c r="C1371" s="80" t="str">
        <f>IFERROR(VLOOKUP(B1371,Listor!$A$6:$B$62,2,FALSE),"")</f>
        <v/>
      </c>
      <c r="D1371" s="80" t="str">
        <f>IFERROR(VLOOKUP(B1371,Listor!$A$6:$C$62,3,FALSE),"")</f>
        <v/>
      </c>
      <c r="E1371" s="64" t="s">
        <v>69</v>
      </c>
      <c r="F1371" s="65"/>
      <c r="G1371" s="35" t="str">
        <f>IFERROR(VLOOKUP(B1371,Listor!$A$6:$G$62,7,FALSE),"")</f>
        <v/>
      </c>
      <c r="H1371" s="35" t="str">
        <f>IFERROR(VLOOKUP(B1371,Listor!$H$6:$I$24,2,FALSE),"")</f>
        <v/>
      </c>
      <c r="I1371" s="35" t="str">
        <f t="shared" si="24"/>
        <v/>
      </c>
      <c r="J1371" s="35" t="str">
        <f t="array" ref="J1371">IFERROR(INDEX(Listor!$M$6:$M$17,MATCH(Listor!J1371&amp;Fossila!E1371,Listor!$K$6:$K$17&amp;Listor!$L$6:$L$17,0)),"")</f>
        <v/>
      </c>
      <c r="K1371" s="69"/>
    </row>
    <row r="1372" spans="2:11" x14ac:dyDescent="0.25">
      <c r="B1372" s="68" t="s">
        <v>68</v>
      </c>
      <c r="C1372" s="80" t="str">
        <f>IFERROR(VLOOKUP(B1372,Listor!$A$6:$B$62,2,FALSE),"")</f>
        <v/>
      </c>
      <c r="D1372" s="80" t="str">
        <f>IFERROR(VLOOKUP(B1372,Listor!$A$6:$C$62,3,FALSE),"")</f>
        <v/>
      </c>
      <c r="E1372" s="64" t="s">
        <v>69</v>
      </c>
      <c r="F1372" s="65"/>
      <c r="G1372" s="35" t="str">
        <f>IFERROR(VLOOKUP(B1372,Listor!$A$6:$G$62,7,FALSE),"")</f>
        <v/>
      </c>
      <c r="H1372" s="35" t="str">
        <f>IFERROR(VLOOKUP(B1372,Listor!$H$6:$I$24,2,FALSE),"")</f>
        <v/>
      </c>
      <c r="I1372" s="35" t="str">
        <f t="shared" si="24"/>
        <v/>
      </c>
      <c r="J1372" s="35" t="str">
        <f t="array" ref="J1372">IFERROR(INDEX(Listor!$M$6:$M$17,MATCH(Listor!J1372&amp;Fossila!E1372,Listor!$K$6:$K$17&amp;Listor!$L$6:$L$17,0)),"")</f>
        <v/>
      </c>
      <c r="K1372" s="69"/>
    </row>
    <row r="1373" spans="2:11" x14ac:dyDescent="0.25">
      <c r="B1373" s="68" t="s">
        <v>68</v>
      </c>
      <c r="C1373" s="80" t="str">
        <f>IFERROR(VLOOKUP(B1373,Listor!$A$6:$B$62,2,FALSE),"")</f>
        <v/>
      </c>
      <c r="D1373" s="80" t="str">
        <f>IFERROR(VLOOKUP(B1373,Listor!$A$6:$C$62,3,FALSE),"")</f>
        <v/>
      </c>
      <c r="E1373" s="64" t="s">
        <v>69</v>
      </c>
      <c r="F1373" s="65"/>
      <c r="G1373" s="35" t="str">
        <f>IFERROR(VLOOKUP(B1373,Listor!$A$6:$G$62,7,FALSE),"")</f>
        <v/>
      </c>
      <c r="H1373" s="35" t="str">
        <f>IFERROR(VLOOKUP(B1373,Listor!$H$6:$I$24,2,FALSE),"")</f>
        <v/>
      </c>
      <c r="I1373" s="35" t="str">
        <f t="shared" si="24"/>
        <v/>
      </c>
      <c r="J1373" s="35" t="str">
        <f t="array" ref="J1373">IFERROR(INDEX(Listor!$M$6:$M$17,MATCH(Listor!J1373&amp;Fossila!E1373,Listor!$K$6:$K$17&amp;Listor!$L$6:$L$17,0)),"")</f>
        <v/>
      </c>
      <c r="K1373" s="69"/>
    </row>
    <row r="1374" spans="2:11" x14ac:dyDescent="0.25">
      <c r="B1374" s="68" t="s">
        <v>68</v>
      </c>
      <c r="C1374" s="80" t="str">
        <f>IFERROR(VLOOKUP(B1374,Listor!$A$6:$B$62,2,FALSE),"")</f>
        <v/>
      </c>
      <c r="D1374" s="80" t="str">
        <f>IFERROR(VLOOKUP(B1374,Listor!$A$6:$C$62,3,FALSE),"")</f>
        <v/>
      </c>
      <c r="E1374" s="64" t="s">
        <v>69</v>
      </c>
      <c r="F1374" s="65"/>
      <c r="G1374" s="35" t="str">
        <f>IFERROR(VLOOKUP(B1374,Listor!$A$6:$G$62,7,FALSE),"")</f>
        <v/>
      </c>
      <c r="H1374" s="35" t="str">
        <f>IFERROR(VLOOKUP(B1374,Listor!$H$6:$I$24,2,FALSE),"")</f>
        <v/>
      </c>
      <c r="I1374" s="35" t="str">
        <f t="shared" si="24"/>
        <v/>
      </c>
      <c r="J1374" s="35" t="str">
        <f t="array" ref="J1374">IFERROR(INDEX(Listor!$M$6:$M$17,MATCH(Listor!J1374&amp;Fossila!E1374,Listor!$K$6:$K$17&amp;Listor!$L$6:$L$17,0)),"")</f>
        <v/>
      </c>
      <c r="K1374" s="69"/>
    </row>
    <row r="1375" spans="2:11" x14ac:dyDescent="0.25">
      <c r="B1375" s="68" t="s">
        <v>68</v>
      </c>
      <c r="C1375" s="80" t="str">
        <f>IFERROR(VLOOKUP(B1375,Listor!$A$6:$B$62,2,FALSE),"")</f>
        <v/>
      </c>
      <c r="D1375" s="80" t="str">
        <f>IFERROR(VLOOKUP(B1375,Listor!$A$6:$C$62,3,FALSE),"")</f>
        <v/>
      </c>
      <c r="E1375" s="64" t="s">
        <v>69</v>
      </c>
      <c r="F1375" s="65"/>
      <c r="G1375" s="35" t="str">
        <f>IFERROR(VLOOKUP(B1375,Listor!$A$6:$G$62,7,FALSE),"")</f>
        <v/>
      </c>
      <c r="H1375" s="35" t="str">
        <f>IFERROR(VLOOKUP(B1375,Listor!$H$6:$I$24,2,FALSE),"")</f>
        <v/>
      </c>
      <c r="I1375" s="35" t="str">
        <f t="shared" si="24"/>
        <v/>
      </c>
      <c r="J1375" s="35" t="str">
        <f t="array" ref="J1375">IFERROR(INDEX(Listor!$M$6:$M$17,MATCH(Listor!J1375&amp;Fossila!E1375,Listor!$K$6:$K$17&amp;Listor!$L$6:$L$17,0)),"")</f>
        <v/>
      </c>
      <c r="K1375" s="69"/>
    </row>
    <row r="1376" spans="2:11" x14ac:dyDescent="0.25">
      <c r="B1376" s="68" t="s">
        <v>68</v>
      </c>
      <c r="C1376" s="80" t="str">
        <f>IFERROR(VLOOKUP(B1376,Listor!$A$6:$B$62,2,FALSE),"")</f>
        <v/>
      </c>
      <c r="D1376" s="80" t="str">
        <f>IFERROR(VLOOKUP(B1376,Listor!$A$6:$C$62,3,FALSE),"")</f>
        <v/>
      </c>
      <c r="E1376" s="64" t="s">
        <v>69</v>
      </c>
      <c r="F1376" s="65"/>
      <c r="G1376" s="35" t="str">
        <f>IFERROR(VLOOKUP(B1376,Listor!$A$6:$G$62,7,FALSE),"")</f>
        <v/>
      </c>
      <c r="H1376" s="35" t="str">
        <f>IFERROR(VLOOKUP(B1376,Listor!$H$6:$I$24,2,FALSE),"")</f>
        <v/>
      </c>
      <c r="I1376" s="35" t="str">
        <f t="shared" si="24"/>
        <v/>
      </c>
      <c r="J1376" s="35" t="str">
        <f t="array" ref="J1376">IFERROR(INDEX(Listor!$M$6:$M$17,MATCH(Listor!J1376&amp;Fossila!E1376,Listor!$K$6:$K$17&amp;Listor!$L$6:$L$17,0)),"")</f>
        <v/>
      </c>
      <c r="K1376" s="69"/>
    </row>
    <row r="1377" spans="2:11" x14ac:dyDescent="0.25">
      <c r="B1377" s="68" t="s">
        <v>68</v>
      </c>
      <c r="C1377" s="80" t="str">
        <f>IFERROR(VLOOKUP(B1377,Listor!$A$6:$B$62,2,FALSE),"")</f>
        <v/>
      </c>
      <c r="D1377" s="80" t="str">
        <f>IFERROR(VLOOKUP(B1377,Listor!$A$6:$C$62,3,FALSE),"")</f>
        <v/>
      </c>
      <c r="E1377" s="64" t="s">
        <v>69</v>
      </c>
      <c r="F1377" s="65"/>
      <c r="G1377" s="35" t="str">
        <f>IFERROR(VLOOKUP(B1377,Listor!$A$6:$G$62,7,FALSE),"")</f>
        <v/>
      </c>
      <c r="H1377" s="35" t="str">
        <f>IFERROR(VLOOKUP(B1377,Listor!$H$6:$I$24,2,FALSE),"")</f>
        <v/>
      </c>
      <c r="I1377" s="35" t="str">
        <f t="shared" si="24"/>
        <v/>
      </c>
      <c r="J1377" s="35" t="str">
        <f t="array" ref="J1377">IFERROR(INDEX(Listor!$M$6:$M$17,MATCH(Listor!J1377&amp;Fossila!E1377,Listor!$K$6:$K$17&amp;Listor!$L$6:$L$17,0)),"")</f>
        <v/>
      </c>
      <c r="K1377" s="69"/>
    </row>
    <row r="1378" spans="2:11" x14ac:dyDescent="0.25">
      <c r="B1378" s="68" t="s">
        <v>68</v>
      </c>
      <c r="C1378" s="80" t="str">
        <f>IFERROR(VLOOKUP(B1378,Listor!$A$6:$B$62,2,FALSE),"")</f>
        <v/>
      </c>
      <c r="D1378" s="80" t="str">
        <f>IFERROR(VLOOKUP(B1378,Listor!$A$6:$C$62,3,FALSE),"")</f>
        <v/>
      </c>
      <c r="E1378" s="64" t="s">
        <v>69</v>
      </c>
      <c r="F1378" s="65"/>
      <c r="G1378" s="35" t="str">
        <f>IFERROR(VLOOKUP(B1378,Listor!$A$6:$G$62,7,FALSE),"")</f>
        <v/>
      </c>
      <c r="H1378" s="35" t="str">
        <f>IFERROR(VLOOKUP(B1378,Listor!$H$6:$I$24,2,FALSE),"")</f>
        <v/>
      </c>
      <c r="I1378" s="35" t="str">
        <f t="shared" si="24"/>
        <v/>
      </c>
      <c r="J1378" s="35" t="str">
        <f t="array" ref="J1378">IFERROR(INDEX(Listor!$M$6:$M$17,MATCH(Listor!J1378&amp;Fossila!E1378,Listor!$K$6:$K$17&amp;Listor!$L$6:$L$17,0)),"")</f>
        <v/>
      </c>
      <c r="K1378" s="69"/>
    </row>
    <row r="1379" spans="2:11" x14ac:dyDescent="0.25">
      <c r="B1379" s="68" t="s">
        <v>68</v>
      </c>
      <c r="C1379" s="80" t="str">
        <f>IFERROR(VLOOKUP(B1379,Listor!$A$6:$B$62,2,FALSE),"")</f>
        <v/>
      </c>
      <c r="D1379" s="80" t="str">
        <f>IFERROR(VLOOKUP(B1379,Listor!$A$6:$C$62,3,FALSE),"")</f>
        <v/>
      </c>
      <c r="E1379" s="64" t="s">
        <v>69</v>
      </c>
      <c r="F1379" s="65"/>
      <c r="G1379" s="35" t="str">
        <f>IFERROR(VLOOKUP(B1379,Listor!$A$6:$G$62,7,FALSE),"")</f>
        <v/>
      </c>
      <c r="H1379" s="35" t="str">
        <f>IFERROR(VLOOKUP(B1379,Listor!$H$6:$I$24,2,FALSE),"")</f>
        <v/>
      </c>
      <c r="I1379" s="35" t="str">
        <f t="shared" si="24"/>
        <v/>
      </c>
      <c r="J1379" s="35" t="str">
        <f t="array" ref="J1379">IFERROR(INDEX(Listor!$M$6:$M$17,MATCH(Listor!J1379&amp;Fossila!E1379,Listor!$K$6:$K$17&amp;Listor!$L$6:$L$17,0)),"")</f>
        <v/>
      </c>
      <c r="K1379" s="69"/>
    </row>
    <row r="1380" spans="2:11" x14ac:dyDescent="0.25">
      <c r="B1380" s="68" t="s">
        <v>68</v>
      </c>
      <c r="C1380" s="80" t="str">
        <f>IFERROR(VLOOKUP(B1380,Listor!$A$6:$B$62,2,FALSE),"")</f>
        <v/>
      </c>
      <c r="D1380" s="80" t="str">
        <f>IFERROR(VLOOKUP(B1380,Listor!$A$6:$C$62,3,FALSE),"")</f>
        <v/>
      </c>
      <c r="E1380" s="64" t="s">
        <v>69</v>
      </c>
      <c r="F1380" s="65"/>
      <c r="G1380" s="35" t="str">
        <f>IFERROR(VLOOKUP(B1380,Listor!$A$6:$G$62,7,FALSE),"")</f>
        <v/>
      </c>
      <c r="H1380" s="35" t="str">
        <f>IFERROR(VLOOKUP(B1380,Listor!$H$6:$I$24,2,FALSE),"")</f>
        <v/>
      </c>
      <c r="I1380" s="35" t="str">
        <f t="shared" si="24"/>
        <v/>
      </c>
      <c r="J1380" s="35" t="str">
        <f t="array" ref="J1380">IFERROR(INDEX(Listor!$M$6:$M$17,MATCH(Listor!J1380&amp;Fossila!E1380,Listor!$K$6:$K$17&amp;Listor!$L$6:$L$17,0)),"")</f>
        <v/>
      </c>
      <c r="K1380" s="69"/>
    </row>
    <row r="1381" spans="2:11" x14ac:dyDescent="0.25">
      <c r="B1381" s="68" t="s">
        <v>68</v>
      </c>
      <c r="C1381" s="80" t="str">
        <f>IFERROR(VLOOKUP(B1381,Listor!$A$6:$B$62,2,FALSE),"")</f>
        <v/>
      </c>
      <c r="D1381" s="80" t="str">
        <f>IFERROR(VLOOKUP(B1381,Listor!$A$6:$C$62,3,FALSE),"")</f>
        <v/>
      </c>
      <c r="E1381" s="64" t="s">
        <v>69</v>
      </c>
      <c r="F1381" s="65"/>
      <c r="G1381" s="35" t="str">
        <f>IFERROR(VLOOKUP(B1381,Listor!$A$6:$G$62,7,FALSE),"")</f>
        <v/>
      </c>
      <c r="H1381" s="35" t="str">
        <f>IFERROR(VLOOKUP(B1381,Listor!$H$6:$I$24,2,FALSE),"")</f>
        <v/>
      </c>
      <c r="I1381" s="35" t="str">
        <f t="shared" si="24"/>
        <v/>
      </c>
      <c r="J1381" s="35" t="str">
        <f t="array" ref="J1381">IFERROR(INDEX(Listor!$M$6:$M$17,MATCH(Listor!J1381&amp;Fossila!E1381,Listor!$K$6:$K$17&amp;Listor!$L$6:$L$17,0)),"")</f>
        <v/>
      </c>
      <c r="K1381" s="69"/>
    </row>
    <row r="1382" spans="2:11" x14ac:dyDescent="0.25">
      <c r="B1382" s="68" t="s">
        <v>68</v>
      </c>
      <c r="C1382" s="80" t="str">
        <f>IFERROR(VLOOKUP(B1382,Listor!$A$6:$B$62,2,FALSE),"")</f>
        <v/>
      </c>
      <c r="D1382" s="80" t="str">
        <f>IFERROR(VLOOKUP(B1382,Listor!$A$6:$C$62,3,FALSE),"")</f>
        <v/>
      </c>
      <c r="E1382" s="64" t="s">
        <v>69</v>
      </c>
      <c r="F1382" s="65"/>
      <c r="G1382" s="35" t="str">
        <f>IFERROR(VLOOKUP(B1382,Listor!$A$6:$G$62,7,FALSE),"")</f>
        <v/>
      </c>
      <c r="H1382" s="35" t="str">
        <f>IFERROR(VLOOKUP(B1382,Listor!$H$6:$I$24,2,FALSE),"")</f>
        <v/>
      </c>
      <c r="I1382" s="35" t="str">
        <f t="shared" si="24"/>
        <v/>
      </c>
      <c r="J1382" s="35" t="str">
        <f t="array" ref="J1382">IFERROR(INDEX(Listor!$M$6:$M$17,MATCH(Listor!J1382&amp;Fossila!E1382,Listor!$K$6:$K$17&amp;Listor!$L$6:$L$17,0)),"")</f>
        <v/>
      </c>
      <c r="K1382" s="69"/>
    </row>
    <row r="1383" spans="2:11" x14ac:dyDescent="0.25">
      <c r="B1383" s="68" t="s">
        <v>68</v>
      </c>
      <c r="C1383" s="80" t="str">
        <f>IFERROR(VLOOKUP(B1383,Listor!$A$6:$B$62,2,FALSE),"")</f>
        <v/>
      </c>
      <c r="D1383" s="80" t="str">
        <f>IFERROR(VLOOKUP(B1383,Listor!$A$6:$C$62,3,FALSE),"")</f>
        <v/>
      </c>
      <c r="E1383" s="64" t="s">
        <v>69</v>
      </c>
      <c r="F1383" s="65"/>
      <c r="G1383" s="35" t="str">
        <f>IFERROR(VLOOKUP(B1383,Listor!$A$6:$G$62,7,FALSE),"")</f>
        <v/>
      </c>
      <c r="H1383" s="35" t="str">
        <f>IFERROR(VLOOKUP(B1383,Listor!$H$6:$I$24,2,FALSE),"")</f>
        <v/>
      </c>
      <c r="I1383" s="35" t="str">
        <f t="shared" si="24"/>
        <v/>
      </c>
      <c r="J1383" s="35" t="str">
        <f t="array" ref="J1383">IFERROR(INDEX(Listor!$M$6:$M$17,MATCH(Listor!J1383&amp;Fossila!E1383,Listor!$K$6:$K$17&amp;Listor!$L$6:$L$17,0)),"")</f>
        <v/>
      </c>
      <c r="K1383" s="69"/>
    </row>
    <row r="1384" spans="2:11" x14ac:dyDescent="0.25">
      <c r="B1384" s="68" t="s">
        <v>68</v>
      </c>
      <c r="C1384" s="80" t="str">
        <f>IFERROR(VLOOKUP(B1384,Listor!$A$6:$B$62,2,FALSE),"")</f>
        <v/>
      </c>
      <c r="D1384" s="80" t="str">
        <f>IFERROR(VLOOKUP(B1384,Listor!$A$6:$C$62,3,FALSE),"")</f>
        <v/>
      </c>
      <c r="E1384" s="64" t="s">
        <v>69</v>
      </c>
      <c r="F1384" s="65"/>
      <c r="G1384" s="35" t="str">
        <f>IFERROR(VLOOKUP(B1384,Listor!$A$6:$G$62,7,FALSE),"")</f>
        <v/>
      </c>
      <c r="H1384" s="35" t="str">
        <f>IFERROR(VLOOKUP(B1384,Listor!$H$6:$I$24,2,FALSE),"")</f>
        <v/>
      </c>
      <c r="I1384" s="35" t="str">
        <f t="shared" si="24"/>
        <v/>
      </c>
      <c r="J1384" s="35" t="str">
        <f t="array" ref="J1384">IFERROR(INDEX(Listor!$M$6:$M$17,MATCH(Listor!J1384&amp;Fossila!E1384,Listor!$K$6:$K$17&amp;Listor!$L$6:$L$17,0)),"")</f>
        <v/>
      </c>
      <c r="K1384" s="69"/>
    </row>
    <row r="1385" spans="2:11" x14ac:dyDescent="0.25">
      <c r="B1385" s="68" t="s">
        <v>68</v>
      </c>
      <c r="C1385" s="80" t="str">
        <f>IFERROR(VLOOKUP(B1385,Listor!$A$6:$B$62,2,FALSE),"")</f>
        <v/>
      </c>
      <c r="D1385" s="80" t="str">
        <f>IFERROR(VLOOKUP(B1385,Listor!$A$6:$C$62,3,FALSE),"")</f>
        <v/>
      </c>
      <c r="E1385" s="64" t="s">
        <v>69</v>
      </c>
      <c r="F1385" s="65"/>
      <c r="G1385" s="35" t="str">
        <f>IFERROR(VLOOKUP(B1385,Listor!$A$6:$G$62,7,FALSE),"")</f>
        <v/>
      </c>
      <c r="H1385" s="35" t="str">
        <f>IFERROR(VLOOKUP(B1385,Listor!$H$6:$I$24,2,FALSE),"")</f>
        <v/>
      </c>
      <c r="I1385" s="35" t="str">
        <f t="shared" si="24"/>
        <v/>
      </c>
      <c r="J1385" s="35" t="str">
        <f t="array" ref="J1385">IFERROR(INDEX(Listor!$M$6:$M$17,MATCH(Listor!J1385&amp;Fossila!E1385,Listor!$K$6:$K$17&amp;Listor!$L$6:$L$17,0)),"")</f>
        <v/>
      </c>
      <c r="K1385" s="69"/>
    </row>
    <row r="1386" spans="2:11" x14ac:dyDescent="0.25">
      <c r="B1386" s="68" t="s">
        <v>68</v>
      </c>
      <c r="C1386" s="80" t="str">
        <f>IFERROR(VLOOKUP(B1386,Listor!$A$6:$B$62,2,FALSE),"")</f>
        <v/>
      </c>
      <c r="D1386" s="80" t="str">
        <f>IFERROR(VLOOKUP(B1386,Listor!$A$6:$C$62,3,FALSE),"")</f>
        <v/>
      </c>
      <c r="E1386" s="64" t="s">
        <v>69</v>
      </c>
      <c r="F1386" s="65"/>
      <c r="G1386" s="35" t="str">
        <f>IFERROR(VLOOKUP(B1386,Listor!$A$6:$G$62,7,FALSE),"")</f>
        <v/>
      </c>
      <c r="H1386" s="35" t="str">
        <f>IFERROR(VLOOKUP(B1386,Listor!$H$6:$I$24,2,FALSE),"")</f>
        <v/>
      </c>
      <c r="I1386" s="35" t="str">
        <f t="shared" si="24"/>
        <v/>
      </c>
      <c r="J1386" s="35" t="str">
        <f t="array" ref="J1386">IFERROR(INDEX(Listor!$M$6:$M$17,MATCH(Listor!J1386&amp;Fossila!E1386,Listor!$K$6:$K$17&amp;Listor!$L$6:$L$17,0)),"")</f>
        <v/>
      </c>
      <c r="K1386" s="69"/>
    </row>
    <row r="1387" spans="2:11" x14ac:dyDescent="0.25">
      <c r="B1387" s="68" t="s">
        <v>68</v>
      </c>
      <c r="C1387" s="80" t="str">
        <f>IFERROR(VLOOKUP(B1387,Listor!$A$6:$B$62,2,FALSE),"")</f>
        <v/>
      </c>
      <c r="D1387" s="80" t="str">
        <f>IFERROR(VLOOKUP(B1387,Listor!$A$6:$C$62,3,FALSE),"")</f>
        <v/>
      </c>
      <c r="E1387" s="64" t="s">
        <v>69</v>
      </c>
      <c r="F1387" s="65"/>
      <c r="G1387" s="35" t="str">
        <f>IFERROR(VLOOKUP(B1387,Listor!$A$6:$G$62,7,FALSE),"")</f>
        <v/>
      </c>
      <c r="H1387" s="35" t="str">
        <f>IFERROR(VLOOKUP(B1387,Listor!$H$6:$I$24,2,FALSE),"")</f>
        <v/>
      </c>
      <c r="I1387" s="35" t="str">
        <f t="shared" si="24"/>
        <v/>
      </c>
      <c r="J1387" s="35" t="str">
        <f t="array" ref="J1387">IFERROR(INDEX(Listor!$M$6:$M$17,MATCH(Listor!J1387&amp;Fossila!E1387,Listor!$K$6:$K$17&amp;Listor!$L$6:$L$17,0)),"")</f>
        <v/>
      </c>
      <c r="K1387" s="69"/>
    </row>
    <row r="1388" spans="2:11" x14ac:dyDescent="0.25">
      <c r="B1388" s="68" t="s">
        <v>68</v>
      </c>
      <c r="C1388" s="80" t="str">
        <f>IFERROR(VLOOKUP(B1388,Listor!$A$6:$B$62,2,FALSE),"")</f>
        <v/>
      </c>
      <c r="D1388" s="80" t="str">
        <f>IFERROR(VLOOKUP(B1388,Listor!$A$6:$C$62,3,FALSE),"")</f>
        <v/>
      </c>
      <c r="E1388" s="64" t="s">
        <v>69</v>
      </c>
      <c r="F1388" s="65"/>
      <c r="G1388" s="35" t="str">
        <f>IFERROR(VLOOKUP(B1388,Listor!$A$6:$G$62,7,FALSE),"")</f>
        <v/>
      </c>
      <c r="H1388" s="35" t="str">
        <f>IFERROR(VLOOKUP(B1388,Listor!$H$6:$I$24,2,FALSE),"")</f>
        <v/>
      </c>
      <c r="I1388" s="35" t="str">
        <f t="shared" si="24"/>
        <v/>
      </c>
      <c r="J1388" s="35" t="str">
        <f t="array" ref="J1388">IFERROR(INDEX(Listor!$M$6:$M$17,MATCH(Listor!J1388&amp;Fossila!E1388,Listor!$K$6:$K$17&amp;Listor!$L$6:$L$17,0)),"")</f>
        <v/>
      </c>
      <c r="K1388" s="69"/>
    </row>
    <row r="1389" spans="2:11" x14ac:dyDescent="0.25">
      <c r="B1389" s="68" t="s">
        <v>68</v>
      </c>
      <c r="C1389" s="80" t="str">
        <f>IFERROR(VLOOKUP(B1389,Listor!$A$6:$B$62,2,FALSE),"")</f>
        <v/>
      </c>
      <c r="D1389" s="80" t="str">
        <f>IFERROR(VLOOKUP(B1389,Listor!$A$6:$C$62,3,FALSE),"")</f>
        <v/>
      </c>
      <c r="E1389" s="64" t="s">
        <v>69</v>
      </c>
      <c r="F1389" s="65"/>
      <c r="G1389" s="35" t="str">
        <f>IFERROR(VLOOKUP(B1389,Listor!$A$6:$G$62,7,FALSE),"")</f>
        <v/>
      </c>
      <c r="H1389" s="35" t="str">
        <f>IFERROR(VLOOKUP(B1389,Listor!$H$6:$I$24,2,FALSE),"")</f>
        <v/>
      </c>
      <c r="I1389" s="35" t="str">
        <f t="shared" si="24"/>
        <v/>
      </c>
      <c r="J1389" s="35" t="str">
        <f t="array" ref="J1389">IFERROR(INDEX(Listor!$M$6:$M$17,MATCH(Listor!J1389&amp;Fossila!E1389,Listor!$K$6:$K$17&amp;Listor!$L$6:$L$17,0)),"")</f>
        <v/>
      </c>
      <c r="K1389" s="69"/>
    </row>
    <row r="1390" spans="2:11" x14ac:dyDescent="0.25">
      <c r="B1390" s="68" t="s">
        <v>68</v>
      </c>
      <c r="C1390" s="80" t="str">
        <f>IFERROR(VLOOKUP(B1390,Listor!$A$6:$B$62,2,FALSE),"")</f>
        <v/>
      </c>
      <c r="D1390" s="80" t="str">
        <f>IFERROR(VLOOKUP(B1390,Listor!$A$6:$C$62,3,FALSE),"")</f>
        <v/>
      </c>
      <c r="E1390" s="64" t="s">
        <v>69</v>
      </c>
      <c r="F1390" s="65"/>
      <c r="G1390" s="35" t="str">
        <f>IFERROR(VLOOKUP(B1390,Listor!$A$6:$G$62,7,FALSE),"")</f>
        <v/>
      </c>
      <c r="H1390" s="35" t="str">
        <f>IFERROR(VLOOKUP(B1390,Listor!$H$6:$I$24,2,FALSE),"")</f>
        <v/>
      </c>
      <c r="I1390" s="35" t="str">
        <f t="shared" si="24"/>
        <v/>
      </c>
      <c r="J1390" s="35" t="str">
        <f t="array" ref="J1390">IFERROR(INDEX(Listor!$M$6:$M$17,MATCH(Listor!J1390&amp;Fossila!E1390,Listor!$K$6:$K$17&amp;Listor!$L$6:$L$17,0)),"")</f>
        <v/>
      </c>
      <c r="K1390" s="69"/>
    </row>
    <row r="1391" spans="2:11" x14ac:dyDescent="0.25">
      <c r="B1391" s="68" t="s">
        <v>68</v>
      </c>
      <c r="C1391" s="80" t="str">
        <f>IFERROR(VLOOKUP(B1391,Listor!$A$6:$B$62,2,FALSE),"")</f>
        <v/>
      </c>
      <c r="D1391" s="80" t="str">
        <f>IFERROR(VLOOKUP(B1391,Listor!$A$6:$C$62,3,FALSE),"")</f>
        <v/>
      </c>
      <c r="E1391" s="64" t="s">
        <v>69</v>
      </c>
      <c r="F1391" s="65"/>
      <c r="G1391" s="35" t="str">
        <f>IFERROR(VLOOKUP(B1391,Listor!$A$6:$G$62,7,FALSE),"")</f>
        <v/>
      </c>
      <c r="H1391" s="35" t="str">
        <f>IFERROR(VLOOKUP(B1391,Listor!$H$6:$I$24,2,FALSE),"")</f>
        <v/>
      </c>
      <c r="I1391" s="35" t="str">
        <f t="shared" si="24"/>
        <v/>
      </c>
      <c r="J1391" s="35" t="str">
        <f t="array" ref="J1391">IFERROR(INDEX(Listor!$M$6:$M$17,MATCH(Listor!J1391&amp;Fossila!E1391,Listor!$K$6:$K$17&amp;Listor!$L$6:$L$17,0)),"")</f>
        <v/>
      </c>
      <c r="K1391" s="69"/>
    </row>
    <row r="1392" spans="2:11" x14ac:dyDescent="0.25">
      <c r="B1392" s="68" t="s">
        <v>68</v>
      </c>
      <c r="C1392" s="80" t="str">
        <f>IFERROR(VLOOKUP(B1392,Listor!$A$6:$B$62,2,FALSE),"")</f>
        <v/>
      </c>
      <c r="D1392" s="80" t="str">
        <f>IFERROR(VLOOKUP(B1392,Listor!$A$6:$C$62,3,FALSE),"")</f>
        <v/>
      </c>
      <c r="E1392" s="64" t="s">
        <v>69</v>
      </c>
      <c r="F1392" s="65"/>
      <c r="G1392" s="35" t="str">
        <f>IFERROR(VLOOKUP(B1392,Listor!$A$6:$G$62,7,FALSE),"")</f>
        <v/>
      </c>
      <c r="H1392" s="35" t="str">
        <f>IFERROR(VLOOKUP(B1392,Listor!$H$6:$I$24,2,FALSE),"")</f>
        <v/>
      </c>
      <c r="I1392" s="35" t="str">
        <f t="shared" si="24"/>
        <v/>
      </c>
      <c r="J1392" s="35" t="str">
        <f t="array" ref="J1392">IFERROR(INDEX(Listor!$M$6:$M$17,MATCH(Listor!J1392&amp;Fossila!E1392,Listor!$K$6:$K$17&amp;Listor!$L$6:$L$17,0)),"")</f>
        <v/>
      </c>
      <c r="K1392" s="69"/>
    </row>
    <row r="1393" spans="2:11" x14ac:dyDescent="0.25">
      <c r="B1393" s="68" t="s">
        <v>68</v>
      </c>
      <c r="C1393" s="80" t="str">
        <f>IFERROR(VLOOKUP(B1393,Listor!$A$6:$B$62,2,FALSE),"")</f>
        <v/>
      </c>
      <c r="D1393" s="80" t="str">
        <f>IFERROR(VLOOKUP(B1393,Listor!$A$6:$C$62,3,FALSE),"")</f>
        <v/>
      </c>
      <c r="E1393" s="64" t="s">
        <v>69</v>
      </c>
      <c r="F1393" s="65"/>
      <c r="G1393" s="35" t="str">
        <f>IFERROR(VLOOKUP(B1393,Listor!$A$6:$G$62,7,FALSE),"")</f>
        <v/>
      </c>
      <c r="H1393" s="35" t="str">
        <f>IFERROR(VLOOKUP(B1393,Listor!$H$6:$I$24,2,FALSE),"")</f>
        <v/>
      </c>
      <c r="I1393" s="35" t="str">
        <f t="shared" si="24"/>
        <v/>
      </c>
      <c r="J1393" s="35" t="str">
        <f t="array" ref="J1393">IFERROR(INDEX(Listor!$M$6:$M$17,MATCH(Listor!J1393&amp;Fossila!E1393,Listor!$K$6:$K$17&amp;Listor!$L$6:$L$17,0)),"")</f>
        <v/>
      </c>
      <c r="K1393" s="69"/>
    </row>
    <row r="1394" spans="2:11" x14ac:dyDescent="0.25">
      <c r="B1394" s="68" t="s">
        <v>68</v>
      </c>
      <c r="C1394" s="80" t="str">
        <f>IFERROR(VLOOKUP(B1394,Listor!$A$6:$B$62,2,FALSE),"")</f>
        <v/>
      </c>
      <c r="D1394" s="80" t="str">
        <f>IFERROR(VLOOKUP(B1394,Listor!$A$6:$C$62,3,FALSE),"")</f>
        <v/>
      </c>
      <c r="E1394" s="64" t="s">
        <v>69</v>
      </c>
      <c r="F1394" s="65"/>
      <c r="G1394" s="35" t="str">
        <f>IFERROR(VLOOKUP(B1394,Listor!$A$6:$G$62,7,FALSE),"")</f>
        <v/>
      </c>
      <c r="H1394" s="35" t="str">
        <f>IFERROR(VLOOKUP(B1394,Listor!$H$6:$I$24,2,FALSE),"")</f>
        <v/>
      </c>
      <c r="I1394" s="35" t="str">
        <f t="shared" si="24"/>
        <v/>
      </c>
      <c r="J1394" s="35" t="str">
        <f t="array" ref="J1394">IFERROR(INDEX(Listor!$M$6:$M$17,MATCH(Listor!J1394&amp;Fossila!E1394,Listor!$K$6:$K$17&amp;Listor!$L$6:$L$17,0)),"")</f>
        <v/>
      </c>
      <c r="K1394" s="69"/>
    </row>
    <row r="1395" spans="2:11" x14ac:dyDescent="0.25">
      <c r="B1395" s="68" t="s">
        <v>68</v>
      </c>
      <c r="C1395" s="80" t="str">
        <f>IFERROR(VLOOKUP(B1395,Listor!$A$6:$B$62,2,FALSE),"")</f>
        <v/>
      </c>
      <c r="D1395" s="80" t="str">
        <f>IFERROR(VLOOKUP(B1395,Listor!$A$6:$C$62,3,FALSE),"")</f>
        <v/>
      </c>
      <c r="E1395" s="64" t="s">
        <v>69</v>
      </c>
      <c r="F1395" s="65"/>
      <c r="G1395" s="35" t="str">
        <f>IFERROR(VLOOKUP(B1395,Listor!$A$6:$G$62,7,FALSE),"")</f>
        <v/>
      </c>
      <c r="H1395" s="35" t="str">
        <f>IFERROR(VLOOKUP(B1395,Listor!$H$6:$I$24,2,FALSE),"")</f>
        <v/>
      </c>
      <c r="I1395" s="35" t="str">
        <f t="shared" si="24"/>
        <v/>
      </c>
      <c r="J1395" s="35" t="str">
        <f t="array" ref="J1395">IFERROR(INDEX(Listor!$M$6:$M$17,MATCH(Listor!J1395&amp;Fossila!E1395,Listor!$K$6:$K$17&amp;Listor!$L$6:$L$17,0)),"")</f>
        <v/>
      </c>
      <c r="K1395" s="69"/>
    </row>
    <row r="1396" spans="2:11" x14ac:dyDescent="0.25">
      <c r="B1396" s="68" t="s">
        <v>68</v>
      </c>
      <c r="C1396" s="80" t="str">
        <f>IFERROR(VLOOKUP(B1396,Listor!$A$6:$B$62,2,FALSE),"")</f>
        <v/>
      </c>
      <c r="D1396" s="80" t="str">
        <f>IFERROR(VLOOKUP(B1396,Listor!$A$6:$C$62,3,FALSE),"")</f>
        <v/>
      </c>
      <c r="E1396" s="64" t="s">
        <v>69</v>
      </c>
      <c r="F1396" s="65"/>
      <c r="G1396" s="35" t="str">
        <f>IFERROR(VLOOKUP(B1396,Listor!$A$6:$G$62,7,FALSE),"")</f>
        <v/>
      </c>
      <c r="H1396" s="35" t="str">
        <f>IFERROR(VLOOKUP(B1396,Listor!$H$6:$I$24,2,FALSE),"")</f>
        <v/>
      </c>
      <c r="I1396" s="35" t="str">
        <f t="shared" si="24"/>
        <v/>
      </c>
      <c r="J1396" s="35" t="str">
        <f t="array" ref="J1396">IFERROR(INDEX(Listor!$M$6:$M$17,MATCH(Listor!J1396&amp;Fossila!E1396,Listor!$K$6:$K$17&amp;Listor!$L$6:$L$17,0)),"")</f>
        <v/>
      </c>
      <c r="K1396" s="69"/>
    </row>
    <row r="1397" spans="2:11" x14ac:dyDescent="0.25">
      <c r="B1397" s="68" t="s">
        <v>68</v>
      </c>
      <c r="C1397" s="80" t="str">
        <f>IFERROR(VLOOKUP(B1397,Listor!$A$6:$B$62,2,FALSE),"")</f>
        <v/>
      </c>
      <c r="D1397" s="80" t="str">
        <f>IFERROR(VLOOKUP(B1397,Listor!$A$6:$C$62,3,FALSE),"")</f>
        <v/>
      </c>
      <c r="E1397" s="64" t="s">
        <v>69</v>
      </c>
      <c r="F1397" s="65"/>
      <c r="G1397" s="35" t="str">
        <f>IFERROR(VLOOKUP(B1397,Listor!$A$6:$G$62,7,FALSE),"")</f>
        <v/>
      </c>
      <c r="H1397" s="35" t="str">
        <f>IFERROR(VLOOKUP(B1397,Listor!$H$6:$I$24,2,FALSE),"")</f>
        <v/>
      </c>
      <c r="I1397" s="35" t="str">
        <f t="shared" si="24"/>
        <v/>
      </c>
      <c r="J1397" s="35" t="str">
        <f t="array" ref="J1397">IFERROR(INDEX(Listor!$M$6:$M$17,MATCH(Listor!J1397&amp;Fossila!E1397,Listor!$K$6:$K$17&amp;Listor!$L$6:$L$17,0)),"")</f>
        <v/>
      </c>
      <c r="K1397" s="69"/>
    </row>
    <row r="1398" spans="2:11" x14ac:dyDescent="0.25">
      <c r="B1398" s="68" t="s">
        <v>68</v>
      </c>
      <c r="C1398" s="80" t="str">
        <f>IFERROR(VLOOKUP(B1398,Listor!$A$6:$B$62,2,FALSE),"")</f>
        <v/>
      </c>
      <c r="D1398" s="80" t="str">
        <f>IFERROR(VLOOKUP(B1398,Listor!$A$6:$C$62,3,FALSE),"")</f>
        <v/>
      </c>
      <c r="E1398" s="64" t="s">
        <v>69</v>
      </c>
      <c r="F1398" s="65"/>
      <c r="G1398" s="35" t="str">
        <f>IFERROR(VLOOKUP(B1398,Listor!$A$6:$G$62,7,FALSE),"")</f>
        <v/>
      </c>
      <c r="H1398" s="35" t="str">
        <f>IFERROR(VLOOKUP(B1398,Listor!$H$6:$I$24,2,FALSE),"")</f>
        <v/>
      </c>
      <c r="I1398" s="35" t="str">
        <f t="shared" si="24"/>
        <v/>
      </c>
      <c r="J1398" s="35" t="str">
        <f t="array" ref="J1398">IFERROR(INDEX(Listor!$M$6:$M$17,MATCH(Listor!J1398&amp;Fossila!E1398,Listor!$K$6:$K$17&amp;Listor!$L$6:$L$17,0)),"")</f>
        <v/>
      </c>
      <c r="K1398" s="69"/>
    </row>
    <row r="1399" spans="2:11" x14ac:dyDescent="0.25">
      <c r="B1399" s="68" t="s">
        <v>68</v>
      </c>
      <c r="C1399" s="80" t="str">
        <f>IFERROR(VLOOKUP(B1399,Listor!$A$6:$B$62,2,FALSE),"")</f>
        <v/>
      </c>
      <c r="D1399" s="80" t="str">
        <f>IFERROR(VLOOKUP(B1399,Listor!$A$6:$C$62,3,FALSE),"")</f>
        <v/>
      </c>
      <c r="E1399" s="64" t="s">
        <v>69</v>
      </c>
      <c r="F1399" s="65"/>
      <c r="G1399" s="35" t="str">
        <f>IFERROR(VLOOKUP(B1399,Listor!$A$6:$G$62,7,FALSE),"")</f>
        <v/>
      </c>
      <c r="H1399" s="35" t="str">
        <f>IFERROR(VLOOKUP(B1399,Listor!$H$6:$I$24,2,FALSE),"")</f>
        <v/>
      </c>
      <c r="I1399" s="35" t="str">
        <f t="shared" si="24"/>
        <v/>
      </c>
      <c r="J1399" s="35" t="str">
        <f t="array" ref="J1399">IFERROR(INDEX(Listor!$M$6:$M$17,MATCH(Listor!J1399&amp;Fossila!E1399,Listor!$K$6:$K$17&amp;Listor!$L$6:$L$17,0)),"")</f>
        <v/>
      </c>
      <c r="K1399" s="69"/>
    </row>
    <row r="1400" spans="2:11" x14ac:dyDescent="0.25">
      <c r="B1400" s="68" t="s">
        <v>68</v>
      </c>
      <c r="C1400" s="80" t="str">
        <f>IFERROR(VLOOKUP(B1400,Listor!$A$6:$B$62,2,FALSE),"")</f>
        <v/>
      </c>
      <c r="D1400" s="80" t="str">
        <f>IFERROR(VLOOKUP(B1400,Listor!$A$6:$C$62,3,FALSE),"")</f>
        <v/>
      </c>
      <c r="E1400" s="64" t="s">
        <v>69</v>
      </c>
      <c r="F1400" s="65"/>
      <c r="G1400" s="35" t="str">
        <f>IFERROR(VLOOKUP(B1400,Listor!$A$6:$G$62,7,FALSE),"")</f>
        <v/>
      </c>
      <c r="H1400" s="35" t="str">
        <f>IFERROR(VLOOKUP(B1400,Listor!$H$6:$I$24,2,FALSE),"")</f>
        <v/>
      </c>
      <c r="I1400" s="35" t="str">
        <f t="shared" si="24"/>
        <v/>
      </c>
      <c r="J1400" s="35" t="str">
        <f t="array" ref="J1400">IFERROR(INDEX(Listor!$M$6:$M$17,MATCH(Listor!J1400&amp;Fossila!E1400,Listor!$K$6:$K$17&amp;Listor!$L$6:$L$17,0)),"")</f>
        <v/>
      </c>
      <c r="K1400" s="69"/>
    </row>
    <row r="1401" spans="2:11" x14ac:dyDescent="0.25">
      <c r="B1401" s="68" t="s">
        <v>68</v>
      </c>
      <c r="C1401" s="80" t="str">
        <f>IFERROR(VLOOKUP(B1401,Listor!$A$6:$B$62,2,FALSE),"")</f>
        <v/>
      </c>
      <c r="D1401" s="80" t="str">
        <f>IFERROR(VLOOKUP(B1401,Listor!$A$6:$C$62,3,FALSE),"")</f>
        <v/>
      </c>
      <c r="E1401" s="64" t="s">
        <v>69</v>
      </c>
      <c r="F1401" s="65"/>
      <c r="G1401" s="35" t="str">
        <f>IFERROR(VLOOKUP(B1401,Listor!$A$6:$G$62,7,FALSE),"")</f>
        <v/>
      </c>
      <c r="H1401" s="35" t="str">
        <f>IFERROR(VLOOKUP(B1401,Listor!$H$6:$I$24,2,FALSE),"")</f>
        <v/>
      </c>
      <c r="I1401" s="35" t="str">
        <f t="shared" si="24"/>
        <v/>
      </c>
      <c r="J1401" s="35" t="str">
        <f t="array" ref="J1401">IFERROR(INDEX(Listor!$M$6:$M$17,MATCH(Listor!J1401&amp;Fossila!E1401,Listor!$K$6:$K$17&amp;Listor!$L$6:$L$17,0)),"")</f>
        <v/>
      </c>
      <c r="K1401" s="69"/>
    </row>
    <row r="1402" spans="2:11" x14ac:dyDescent="0.25">
      <c r="B1402" s="68" t="s">
        <v>68</v>
      </c>
      <c r="C1402" s="80" t="str">
        <f>IFERROR(VLOOKUP(B1402,Listor!$A$6:$B$62,2,FALSE),"")</f>
        <v/>
      </c>
      <c r="D1402" s="80" t="str">
        <f>IFERROR(VLOOKUP(B1402,Listor!$A$6:$C$62,3,FALSE),"")</f>
        <v/>
      </c>
      <c r="E1402" s="64" t="s">
        <v>69</v>
      </c>
      <c r="F1402" s="65"/>
      <c r="G1402" s="35" t="str">
        <f>IFERROR(VLOOKUP(B1402,Listor!$A$6:$G$62,7,FALSE),"")</f>
        <v/>
      </c>
      <c r="H1402" s="35" t="str">
        <f>IFERROR(VLOOKUP(B1402,Listor!$H$6:$I$24,2,FALSE),"")</f>
        <v/>
      </c>
      <c r="I1402" s="35" t="str">
        <f t="shared" si="24"/>
        <v/>
      </c>
      <c r="J1402" s="35" t="str">
        <f t="array" ref="J1402">IFERROR(INDEX(Listor!$M$6:$M$17,MATCH(Listor!J1402&amp;Fossila!E1402,Listor!$K$6:$K$17&amp;Listor!$L$6:$L$17,0)),"")</f>
        <v/>
      </c>
      <c r="K1402" s="69"/>
    </row>
    <row r="1403" spans="2:11" x14ac:dyDescent="0.25">
      <c r="B1403" s="68" t="s">
        <v>68</v>
      </c>
      <c r="C1403" s="80" t="str">
        <f>IFERROR(VLOOKUP(B1403,Listor!$A$6:$B$62,2,FALSE),"")</f>
        <v/>
      </c>
      <c r="D1403" s="80" t="str">
        <f>IFERROR(VLOOKUP(B1403,Listor!$A$6:$C$62,3,FALSE),"")</f>
        <v/>
      </c>
      <c r="E1403" s="64" t="s">
        <v>69</v>
      </c>
      <c r="F1403" s="65"/>
      <c r="G1403" s="35" t="str">
        <f>IFERROR(VLOOKUP(B1403,Listor!$A$6:$G$62,7,FALSE),"")</f>
        <v/>
      </c>
      <c r="H1403" s="35" t="str">
        <f>IFERROR(VLOOKUP(B1403,Listor!$H$6:$I$24,2,FALSE),"")</f>
        <v/>
      </c>
      <c r="I1403" s="35" t="str">
        <f t="shared" si="24"/>
        <v/>
      </c>
      <c r="J1403" s="35" t="str">
        <f t="array" ref="J1403">IFERROR(INDEX(Listor!$M$6:$M$17,MATCH(Listor!J1403&amp;Fossila!E1403,Listor!$K$6:$K$17&amp;Listor!$L$6:$L$17,0)),"")</f>
        <v/>
      </c>
      <c r="K1403" s="69"/>
    </row>
    <row r="1404" spans="2:11" x14ac:dyDescent="0.25">
      <c r="B1404" s="68" t="s">
        <v>68</v>
      </c>
      <c r="C1404" s="80" t="str">
        <f>IFERROR(VLOOKUP(B1404,Listor!$A$6:$B$62,2,FALSE),"")</f>
        <v/>
      </c>
      <c r="D1404" s="80" t="str">
        <f>IFERROR(VLOOKUP(B1404,Listor!$A$6:$C$62,3,FALSE),"")</f>
        <v/>
      </c>
      <c r="E1404" s="64" t="s">
        <v>69</v>
      </c>
      <c r="F1404" s="65"/>
      <c r="G1404" s="35" t="str">
        <f>IFERROR(VLOOKUP(B1404,Listor!$A$6:$G$62,7,FALSE),"")</f>
        <v/>
      </c>
      <c r="H1404" s="35" t="str">
        <f>IFERROR(VLOOKUP(B1404,Listor!$H$6:$I$24,2,FALSE),"")</f>
        <v/>
      </c>
      <c r="I1404" s="35" t="str">
        <f t="shared" si="24"/>
        <v/>
      </c>
      <c r="J1404" s="35" t="str">
        <f t="array" ref="J1404">IFERROR(INDEX(Listor!$M$6:$M$17,MATCH(Listor!J1404&amp;Fossila!E1404,Listor!$K$6:$K$17&amp;Listor!$L$6:$L$17,0)),"")</f>
        <v/>
      </c>
      <c r="K1404" s="69"/>
    </row>
    <row r="1405" spans="2:11" x14ac:dyDescent="0.25">
      <c r="B1405" s="68" t="s">
        <v>68</v>
      </c>
      <c r="C1405" s="80" t="str">
        <f>IFERROR(VLOOKUP(B1405,Listor!$A$6:$B$62,2,FALSE),"")</f>
        <v/>
      </c>
      <c r="D1405" s="80" t="str">
        <f>IFERROR(VLOOKUP(B1405,Listor!$A$6:$C$62,3,FALSE),"")</f>
        <v/>
      </c>
      <c r="E1405" s="64" t="s">
        <v>69</v>
      </c>
      <c r="F1405" s="65"/>
      <c r="G1405" s="35" t="str">
        <f>IFERROR(VLOOKUP(B1405,Listor!$A$6:$G$62,7,FALSE),"")</f>
        <v/>
      </c>
      <c r="H1405" s="35" t="str">
        <f>IFERROR(VLOOKUP(B1405,Listor!$H$6:$I$24,2,FALSE),"")</f>
        <v/>
      </c>
      <c r="I1405" s="35" t="str">
        <f t="shared" si="24"/>
        <v/>
      </c>
      <c r="J1405" s="35" t="str">
        <f t="array" ref="J1405">IFERROR(INDEX(Listor!$M$6:$M$17,MATCH(Listor!J1405&amp;Fossila!E1405,Listor!$K$6:$K$17&amp;Listor!$L$6:$L$17,0)),"")</f>
        <v/>
      </c>
      <c r="K1405" s="69"/>
    </row>
    <row r="1406" spans="2:11" x14ac:dyDescent="0.25">
      <c r="B1406" s="68" t="s">
        <v>68</v>
      </c>
      <c r="C1406" s="80" t="str">
        <f>IFERROR(VLOOKUP(B1406,Listor!$A$6:$B$62,2,FALSE),"")</f>
        <v/>
      </c>
      <c r="D1406" s="80" t="str">
        <f>IFERROR(VLOOKUP(B1406,Listor!$A$6:$C$62,3,FALSE),"")</f>
        <v/>
      </c>
      <c r="E1406" s="64" t="s">
        <v>69</v>
      </c>
      <c r="F1406" s="65"/>
      <c r="G1406" s="35" t="str">
        <f>IFERROR(VLOOKUP(B1406,Listor!$A$6:$G$62,7,FALSE),"")</f>
        <v/>
      </c>
      <c r="H1406" s="35" t="str">
        <f>IFERROR(VLOOKUP(B1406,Listor!$H$6:$I$24,2,FALSE),"")</f>
        <v/>
      </c>
      <c r="I1406" s="35" t="str">
        <f t="shared" si="24"/>
        <v/>
      </c>
      <c r="J1406" s="35" t="str">
        <f t="array" ref="J1406">IFERROR(INDEX(Listor!$M$6:$M$17,MATCH(Listor!J1406&amp;Fossila!E1406,Listor!$K$6:$K$17&amp;Listor!$L$6:$L$17,0)),"")</f>
        <v/>
      </c>
      <c r="K1406" s="69"/>
    </row>
    <row r="1407" spans="2:11" x14ac:dyDescent="0.25">
      <c r="B1407" s="68" t="s">
        <v>68</v>
      </c>
      <c r="C1407" s="80" t="str">
        <f>IFERROR(VLOOKUP(B1407,Listor!$A$6:$B$62,2,FALSE),"")</f>
        <v/>
      </c>
      <c r="D1407" s="80" t="str">
        <f>IFERROR(VLOOKUP(B1407,Listor!$A$6:$C$62,3,FALSE),"")</f>
        <v/>
      </c>
      <c r="E1407" s="64" t="s">
        <v>69</v>
      </c>
      <c r="F1407" s="65"/>
      <c r="G1407" s="35" t="str">
        <f>IFERROR(VLOOKUP(B1407,Listor!$A$6:$G$62,7,FALSE),"")</f>
        <v/>
      </c>
      <c r="H1407" s="35" t="str">
        <f>IFERROR(VLOOKUP(B1407,Listor!$H$6:$I$24,2,FALSE),"")</f>
        <v/>
      </c>
      <c r="I1407" s="35" t="str">
        <f t="shared" si="24"/>
        <v/>
      </c>
      <c r="J1407" s="35" t="str">
        <f t="array" ref="J1407">IFERROR(INDEX(Listor!$M$6:$M$17,MATCH(Listor!J1407&amp;Fossila!E1407,Listor!$K$6:$K$17&amp;Listor!$L$6:$L$17,0)),"")</f>
        <v/>
      </c>
      <c r="K1407" s="69"/>
    </row>
    <row r="1408" spans="2:11" x14ac:dyDescent="0.25">
      <c r="B1408" s="68" t="s">
        <v>68</v>
      </c>
      <c r="C1408" s="80" t="str">
        <f>IFERROR(VLOOKUP(B1408,Listor!$A$6:$B$62,2,FALSE),"")</f>
        <v/>
      </c>
      <c r="D1408" s="80" t="str">
        <f>IFERROR(VLOOKUP(B1408,Listor!$A$6:$C$62,3,FALSE),"")</f>
        <v/>
      </c>
      <c r="E1408" s="64" t="s">
        <v>69</v>
      </c>
      <c r="F1408" s="65"/>
      <c r="G1408" s="35" t="str">
        <f>IFERROR(VLOOKUP(B1408,Listor!$A$6:$G$62,7,FALSE),"")</f>
        <v/>
      </c>
      <c r="H1408" s="35" t="str">
        <f>IFERROR(VLOOKUP(B1408,Listor!$H$6:$I$24,2,FALSE),"")</f>
        <v/>
      </c>
      <c r="I1408" s="35" t="str">
        <f t="shared" si="24"/>
        <v/>
      </c>
      <c r="J1408" s="35" t="str">
        <f t="array" ref="J1408">IFERROR(INDEX(Listor!$M$6:$M$17,MATCH(Listor!J1408&amp;Fossila!E1408,Listor!$K$6:$K$17&amp;Listor!$L$6:$L$17,0)),"")</f>
        <v/>
      </c>
      <c r="K1408" s="69"/>
    </row>
    <row r="1409" spans="2:11" x14ac:dyDescent="0.25">
      <c r="B1409" s="68" t="s">
        <v>68</v>
      </c>
      <c r="C1409" s="80" t="str">
        <f>IFERROR(VLOOKUP(B1409,Listor!$A$6:$B$62,2,FALSE),"")</f>
        <v/>
      </c>
      <c r="D1409" s="80" t="str">
        <f>IFERROR(VLOOKUP(B1409,Listor!$A$6:$C$62,3,FALSE),"")</f>
        <v/>
      </c>
      <c r="E1409" s="64" t="s">
        <v>69</v>
      </c>
      <c r="F1409" s="65"/>
      <c r="G1409" s="35" t="str">
        <f>IFERROR(VLOOKUP(B1409,Listor!$A$6:$G$62,7,FALSE),"")</f>
        <v/>
      </c>
      <c r="H1409" s="35" t="str">
        <f>IFERROR(VLOOKUP(B1409,Listor!$H$6:$I$24,2,FALSE),"")</f>
        <v/>
      </c>
      <c r="I1409" s="35" t="str">
        <f t="shared" si="24"/>
        <v/>
      </c>
      <c r="J1409" s="35" t="str">
        <f t="array" ref="J1409">IFERROR(INDEX(Listor!$M$6:$M$17,MATCH(Listor!J1409&amp;Fossila!E1409,Listor!$K$6:$K$17&amp;Listor!$L$6:$L$17,0)),"")</f>
        <v/>
      </c>
      <c r="K1409" s="69"/>
    </row>
    <row r="1410" spans="2:11" x14ac:dyDescent="0.25">
      <c r="B1410" s="68" t="s">
        <v>68</v>
      </c>
      <c r="C1410" s="80" t="str">
        <f>IFERROR(VLOOKUP(B1410,Listor!$A$6:$B$62,2,FALSE),"")</f>
        <v/>
      </c>
      <c r="D1410" s="80" t="str">
        <f>IFERROR(VLOOKUP(B1410,Listor!$A$6:$C$62,3,FALSE),"")</f>
        <v/>
      </c>
      <c r="E1410" s="64" t="s">
        <v>69</v>
      </c>
      <c r="F1410" s="65"/>
      <c r="G1410" s="35" t="str">
        <f>IFERROR(VLOOKUP(B1410,Listor!$A$6:$G$62,7,FALSE),"")</f>
        <v/>
      </c>
      <c r="H1410" s="35" t="str">
        <f>IFERROR(VLOOKUP(B1410,Listor!$H$6:$I$24,2,FALSE),"")</f>
        <v/>
      </c>
      <c r="I1410" s="35" t="str">
        <f t="shared" si="24"/>
        <v/>
      </c>
      <c r="J1410" s="35" t="str">
        <f t="array" ref="J1410">IFERROR(INDEX(Listor!$M$6:$M$17,MATCH(Listor!J1410&amp;Fossila!E1410,Listor!$K$6:$K$17&amp;Listor!$L$6:$L$17,0)),"")</f>
        <v/>
      </c>
      <c r="K1410" s="69"/>
    </row>
    <row r="1411" spans="2:11" x14ac:dyDescent="0.25">
      <c r="B1411" s="68" t="s">
        <v>68</v>
      </c>
      <c r="C1411" s="80" t="str">
        <f>IFERROR(VLOOKUP(B1411,Listor!$A$6:$B$62,2,FALSE),"")</f>
        <v/>
      </c>
      <c r="D1411" s="80" t="str">
        <f>IFERROR(VLOOKUP(B1411,Listor!$A$6:$C$62,3,FALSE),"")</f>
        <v/>
      </c>
      <c r="E1411" s="64" t="s">
        <v>69</v>
      </c>
      <c r="F1411" s="65"/>
      <c r="G1411" s="35" t="str">
        <f>IFERROR(VLOOKUP(B1411,Listor!$A$6:$G$62,7,FALSE),"")</f>
        <v/>
      </c>
      <c r="H1411" s="35" t="str">
        <f>IFERROR(VLOOKUP(B1411,Listor!$H$6:$I$24,2,FALSE),"")</f>
        <v/>
      </c>
      <c r="I1411" s="35" t="str">
        <f t="shared" si="24"/>
        <v/>
      </c>
      <c r="J1411" s="35" t="str">
        <f t="array" ref="J1411">IFERROR(INDEX(Listor!$M$6:$M$17,MATCH(Listor!J1411&amp;Fossila!E1411,Listor!$K$6:$K$17&amp;Listor!$L$6:$L$17,0)),"")</f>
        <v/>
      </c>
      <c r="K1411" s="69"/>
    </row>
    <row r="1412" spans="2:11" x14ac:dyDescent="0.25">
      <c r="B1412" s="68" t="s">
        <v>68</v>
      </c>
      <c r="C1412" s="80" t="str">
        <f>IFERROR(VLOOKUP(B1412,Listor!$A$6:$B$62,2,FALSE),"")</f>
        <v/>
      </c>
      <c r="D1412" s="80" t="str">
        <f>IFERROR(VLOOKUP(B1412,Listor!$A$6:$C$62,3,FALSE),"")</f>
        <v/>
      </c>
      <c r="E1412" s="64" t="s">
        <v>69</v>
      </c>
      <c r="F1412" s="65"/>
      <c r="G1412" s="35" t="str">
        <f>IFERROR(VLOOKUP(B1412,Listor!$A$6:$G$62,7,FALSE),"")</f>
        <v/>
      </c>
      <c r="H1412" s="35" t="str">
        <f>IFERROR(VLOOKUP(B1412,Listor!$H$6:$I$24,2,FALSE),"")</f>
        <v/>
      </c>
      <c r="I1412" s="35" t="str">
        <f t="shared" si="24"/>
        <v/>
      </c>
      <c r="J1412" s="35" t="str">
        <f t="array" ref="J1412">IFERROR(INDEX(Listor!$M$6:$M$17,MATCH(Listor!J1412&amp;Fossila!E1412,Listor!$K$6:$K$17&amp;Listor!$L$6:$L$17,0)),"")</f>
        <v/>
      </c>
      <c r="K1412" s="69"/>
    </row>
    <row r="1413" spans="2:11" x14ac:dyDescent="0.25">
      <c r="B1413" s="68" t="s">
        <v>68</v>
      </c>
      <c r="C1413" s="80" t="str">
        <f>IFERROR(VLOOKUP(B1413,Listor!$A$6:$B$62,2,FALSE),"")</f>
        <v/>
      </c>
      <c r="D1413" s="80" t="str">
        <f>IFERROR(VLOOKUP(B1413,Listor!$A$6:$C$62,3,FALSE),"")</f>
        <v/>
      </c>
      <c r="E1413" s="64" t="s">
        <v>69</v>
      </c>
      <c r="F1413" s="65"/>
      <c r="G1413" s="35" t="str">
        <f>IFERROR(VLOOKUP(B1413,Listor!$A$6:$G$62,7,FALSE),"")</f>
        <v/>
      </c>
      <c r="H1413" s="35" t="str">
        <f>IFERROR(VLOOKUP(B1413,Listor!$H$6:$I$24,2,FALSE),"")</f>
        <v/>
      </c>
      <c r="I1413" s="35" t="str">
        <f t="shared" si="24"/>
        <v/>
      </c>
      <c r="J1413" s="35" t="str">
        <f t="array" ref="J1413">IFERROR(INDEX(Listor!$M$6:$M$17,MATCH(Listor!J1413&amp;Fossila!E1413,Listor!$K$6:$K$17&amp;Listor!$L$6:$L$17,0)),"")</f>
        <v/>
      </c>
      <c r="K1413" s="69"/>
    </row>
    <row r="1414" spans="2:11" x14ac:dyDescent="0.25">
      <c r="B1414" s="68" t="s">
        <v>68</v>
      </c>
      <c r="C1414" s="80" t="str">
        <f>IFERROR(VLOOKUP(B1414,Listor!$A$6:$B$62,2,FALSE),"")</f>
        <v/>
      </c>
      <c r="D1414" s="80" t="str">
        <f>IFERROR(VLOOKUP(B1414,Listor!$A$6:$C$62,3,FALSE),"")</f>
        <v/>
      </c>
      <c r="E1414" s="64" t="s">
        <v>69</v>
      </c>
      <c r="F1414" s="65"/>
      <c r="G1414" s="35" t="str">
        <f>IFERROR(VLOOKUP(B1414,Listor!$A$6:$G$62,7,FALSE),"")</f>
        <v/>
      </c>
      <c r="H1414" s="35" t="str">
        <f>IFERROR(VLOOKUP(B1414,Listor!$H$6:$I$24,2,FALSE),"")</f>
        <v/>
      </c>
      <c r="I1414" s="35" t="str">
        <f t="shared" si="24"/>
        <v/>
      </c>
      <c r="J1414" s="35" t="str">
        <f t="array" ref="J1414">IFERROR(INDEX(Listor!$M$6:$M$17,MATCH(Listor!J1414&amp;Fossila!E1414,Listor!$K$6:$K$17&amp;Listor!$L$6:$L$17,0)),"")</f>
        <v/>
      </c>
      <c r="K1414" s="69"/>
    </row>
    <row r="1415" spans="2:11" x14ac:dyDescent="0.25">
      <c r="B1415" s="68" t="s">
        <v>68</v>
      </c>
      <c r="C1415" s="80" t="str">
        <f>IFERROR(VLOOKUP(B1415,Listor!$A$6:$B$62,2,FALSE),"")</f>
        <v/>
      </c>
      <c r="D1415" s="80" t="str">
        <f>IFERROR(VLOOKUP(B1415,Listor!$A$6:$C$62,3,FALSE),"")</f>
        <v/>
      </c>
      <c r="E1415" s="64" t="s">
        <v>69</v>
      </c>
      <c r="F1415" s="65"/>
      <c r="G1415" s="35" t="str">
        <f>IFERROR(VLOOKUP(B1415,Listor!$A$6:$G$62,7,FALSE),"")</f>
        <v/>
      </c>
      <c r="H1415" s="35" t="str">
        <f>IFERROR(VLOOKUP(B1415,Listor!$H$6:$I$24,2,FALSE),"")</f>
        <v/>
      </c>
      <c r="I1415" s="35" t="str">
        <f t="shared" si="24"/>
        <v/>
      </c>
      <c r="J1415" s="35" t="str">
        <f t="array" ref="J1415">IFERROR(INDEX(Listor!$M$6:$M$17,MATCH(Listor!J1415&amp;Fossila!E1415,Listor!$K$6:$K$17&amp;Listor!$L$6:$L$17,0)),"")</f>
        <v/>
      </c>
      <c r="K1415" s="69"/>
    </row>
    <row r="1416" spans="2:11" x14ac:dyDescent="0.25">
      <c r="B1416" s="68" t="s">
        <v>68</v>
      </c>
      <c r="C1416" s="80" t="str">
        <f>IFERROR(VLOOKUP(B1416,Listor!$A$6:$B$62,2,FALSE),"")</f>
        <v/>
      </c>
      <c r="D1416" s="80" t="str">
        <f>IFERROR(VLOOKUP(B1416,Listor!$A$6:$C$62,3,FALSE),"")</f>
        <v/>
      </c>
      <c r="E1416" s="64" t="s">
        <v>69</v>
      </c>
      <c r="F1416" s="65"/>
      <c r="G1416" s="35" t="str">
        <f>IFERROR(VLOOKUP(B1416,Listor!$A$6:$G$62,7,FALSE),"")</f>
        <v/>
      </c>
      <c r="H1416" s="35" t="str">
        <f>IFERROR(VLOOKUP(B1416,Listor!$H$6:$I$24,2,FALSE),"")</f>
        <v/>
      </c>
      <c r="I1416" s="35" t="str">
        <f t="shared" si="24"/>
        <v/>
      </c>
      <c r="J1416" s="35" t="str">
        <f t="array" ref="J1416">IFERROR(INDEX(Listor!$M$6:$M$17,MATCH(Listor!J1416&amp;Fossila!E1416,Listor!$K$6:$K$17&amp;Listor!$L$6:$L$17,0)),"")</f>
        <v/>
      </c>
      <c r="K1416" s="69"/>
    </row>
    <row r="1417" spans="2:11" x14ac:dyDescent="0.25">
      <c r="B1417" s="68" t="s">
        <v>68</v>
      </c>
      <c r="C1417" s="80" t="str">
        <f>IFERROR(VLOOKUP(B1417,Listor!$A$6:$B$62,2,FALSE),"")</f>
        <v/>
      </c>
      <c r="D1417" s="80" t="str">
        <f>IFERROR(VLOOKUP(B1417,Listor!$A$6:$C$62,3,FALSE),"")</f>
        <v/>
      </c>
      <c r="E1417" s="64" t="s">
        <v>69</v>
      </c>
      <c r="F1417" s="65"/>
      <c r="G1417" s="35" t="str">
        <f>IFERROR(VLOOKUP(B1417,Listor!$A$6:$G$62,7,FALSE),"")</f>
        <v/>
      </c>
      <c r="H1417" s="35" t="str">
        <f>IFERROR(VLOOKUP(B1417,Listor!$H$6:$I$24,2,FALSE),"")</f>
        <v/>
      </c>
      <c r="I1417" s="35" t="str">
        <f t="shared" si="24"/>
        <v/>
      </c>
      <c r="J1417" s="35" t="str">
        <f t="array" ref="J1417">IFERROR(INDEX(Listor!$M$6:$M$17,MATCH(Listor!J1417&amp;Fossila!E1417,Listor!$K$6:$K$17&amp;Listor!$L$6:$L$17,0)),"")</f>
        <v/>
      </c>
      <c r="K1417" s="69"/>
    </row>
    <row r="1418" spans="2:11" x14ac:dyDescent="0.25">
      <c r="B1418" s="68" t="s">
        <v>68</v>
      </c>
      <c r="C1418" s="80" t="str">
        <f>IFERROR(VLOOKUP(B1418,Listor!$A$6:$B$62,2,FALSE),"")</f>
        <v/>
      </c>
      <c r="D1418" s="80" t="str">
        <f>IFERROR(VLOOKUP(B1418,Listor!$A$6:$C$62,3,FALSE),"")</f>
        <v/>
      </c>
      <c r="E1418" s="64" t="s">
        <v>69</v>
      </c>
      <c r="F1418" s="65"/>
      <c r="G1418" s="35" t="str">
        <f>IFERROR(VLOOKUP(B1418,Listor!$A$6:$G$62,7,FALSE),"")</f>
        <v/>
      </c>
      <c r="H1418" s="35" t="str">
        <f>IFERROR(VLOOKUP(B1418,Listor!$H$6:$I$24,2,FALSE),"")</f>
        <v/>
      </c>
      <c r="I1418" s="35" t="str">
        <f t="shared" si="24"/>
        <v/>
      </c>
      <c r="J1418" s="35" t="str">
        <f t="array" ref="J1418">IFERROR(INDEX(Listor!$M$6:$M$17,MATCH(Listor!J1418&amp;Fossila!E1418,Listor!$K$6:$K$17&amp;Listor!$L$6:$L$17,0)),"")</f>
        <v/>
      </c>
      <c r="K1418" s="69"/>
    </row>
    <row r="1419" spans="2:11" x14ac:dyDescent="0.25">
      <c r="B1419" s="68" t="s">
        <v>68</v>
      </c>
      <c r="C1419" s="80" t="str">
        <f>IFERROR(VLOOKUP(B1419,Listor!$A$6:$B$62,2,FALSE),"")</f>
        <v/>
      </c>
      <c r="D1419" s="80" t="str">
        <f>IFERROR(VLOOKUP(B1419,Listor!$A$6:$C$62,3,FALSE),"")</f>
        <v/>
      </c>
      <c r="E1419" s="64" t="s">
        <v>69</v>
      </c>
      <c r="F1419" s="65"/>
      <c r="G1419" s="35" t="str">
        <f>IFERROR(VLOOKUP(B1419,Listor!$A$6:$G$62,7,FALSE),"")</f>
        <v/>
      </c>
      <c r="H1419" s="35" t="str">
        <f>IFERROR(VLOOKUP(B1419,Listor!$H$6:$I$24,2,FALSE),"")</f>
        <v/>
      </c>
      <c r="I1419" s="35" t="str">
        <f t="shared" si="24"/>
        <v/>
      </c>
      <c r="J1419" s="35" t="str">
        <f t="array" ref="J1419">IFERROR(INDEX(Listor!$M$6:$M$17,MATCH(Listor!J1419&amp;Fossila!E1419,Listor!$K$6:$K$17&amp;Listor!$L$6:$L$17,0)),"")</f>
        <v/>
      </c>
      <c r="K1419" s="69"/>
    </row>
    <row r="1420" spans="2:11" x14ac:dyDescent="0.25">
      <c r="B1420" s="68" t="s">
        <v>68</v>
      </c>
      <c r="C1420" s="80" t="str">
        <f>IFERROR(VLOOKUP(B1420,Listor!$A$6:$B$62,2,FALSE),"")</f>
        <v/>
      </c>
      <c r="D1420" s="80" t="str">
        <f>IFERROR(VLOOKUP(B1420,Listor!$A$6:$C$62,3,FALSE),"")</f>
        <v/>
      </c>
      <c r="E1420" s="64" t="s">
        <v>69</v>
      </c>
      <c r="F1420" s="65"/>
      <c r="G1420" s="35" t="str">
        <f>IFERROR(VLOOKUP(B1420,Listor!$A$6:$G$62,7,FALSE),"")</f>
        <v/>
      </c>
      <c r="H1420" s="35" t="str">
        <f>IFERROR(VLOOKUP(B1420,Listor!$H$6:$I$24,2,FALSE),"")</f>
        <v/>
      </c>
      <c r="I1420" s="35" t="str">
        <f t="shared" si="24"/>
        <v/>
      </c>
      <c r="J1420" s="35" t="str">
        <f t="array" ref="J1420">IFERROR(INDEX(Listor!$M$6:$M$17,MATCH(Listor!J1420&amp;Fossila!E1420,Listor!$K$6:$K$17&amp;Listor!$L$6:$L$17,0)),"")</f>
        <v/>
      </c>
      <c r="K1420" s="69"/>
    </row>
    <row r="1421" spans="2:11" x14ac:dyDescent="0.25">
      <c r="B1421" s="68" t="s">
        <v>68</v>
      </c>
      <c r="C1421" s="80" t="str">
        <f>IFERROR(VLOOKUP(B1421,Listor!$A$6:$B$62,2,FALSE),"")</f>
        <v/>
      </c>
      <c r="D1421" s="80" t="str">
        <f>IFERROR(VLOOKUP(B1421,Listor!$A$6:$C$62,3,FALSE),"")</f>
        <v/>
      </c>
      <c r="E1421" s="64" t="s">
        <v>69</v>
      </c>
      <c r="F1421" s="65"/>
      <c r="G1421" s="35" t="str">
        <f>IFERROR(VLOOKUP(B1421,Listor!$A$6:$G$62,7,FALSE),"")</f>
        <v/>
      </c>
      <c r="H1421" s="35" t="str">
        <f>IFERROR(VLOOKUP(B1421,Listor!$H$6:$I$24,2,FALSE),"")</f>
        <v/>
      </c>
      <c r="I1421" s="35" t="str">
        <f t="shared" ref="I1421:I1484" si="25">IFERROR(H1421*F1421,"")</f>
        <v/>
      </c>
      <c r="J1421" s="35" t="str">
        <f t="array" ref="J1421">IFERROR(INDEX(Listor!$M$6:$M$17,MATCH(Listor!J1421&amp;Fossila!E1421,Listor!$K$6:$K$17&amp;Listor!$L$6:$L$17,0)),"")</f>
        <v/>
      </c>
      <c r="K1421" s="69"/>
    </row>
    <row r="1422" spans="2:11" x14ac:dyDescent="0.25">
      <c r="B1422" s="68" t="s">
        <v>68</v>
      </c>
      <c r="C1422" s="80" t="str">
        <f>IFERROR(VLOOKUP(B1422,Listor!$A$6:$B$62,2,FALSE),"")</f>
        <v/>
      </c>
      <c r="D1422" s="80" t="str">
        <f>IFERROR(VLOOKUP(B1422,Listor!$A$6:$C$62,3,FALSE),"")</f>
        <v/>
      </c>
      <c r="E1422" s="64" t="s">
        <v>69</v>
      </c>
      <c r="F1422" s="65"/>
      <c r="G1422" s="35" t="str">
        <f>IFERROR(VLOOKUP(B1422,Listor!$A$6:$G$62,7,FALSE),"")</f>
        <v/>
      </c>
      <c r="H1422" s="35" t="str">
        <f>IFERROR(VLOOKUP(B1422,Listor!$H$6:$I$24,2,FALSE),"")</f>
        <v/>
      </c>
      <c r="I1422" s="35" t="str">
        <f t="shared" si="25"/>
        <v/>
      </c>
      <c r="J1422" s="35" t="str">
        <f t="array" ref="J1422">IFERROR(INDEX(Listor!$M$6:$M$17,MATCH(Listor!J1422&amp;Fossila!E1422,Listor!$K$6:$K$17&amp;Listor!$L$6:$L$17,0)),"")</f>
        <v/>
      </c>
      <c r="K1422" s="69"/>
    </row>
    <row r="1423" spans="2:11" x14ac:dyDescent="0.25">
      <c r="B1423" s="68" t="s">
        <v>68</v>
      </c>
      <c r="C1423" s="80" t="str">
        <f>IFERROR(VLOOKUP(B1423,Listor!$A$6:$B$62,2,FALSE),"")</f>
        <v/>
      </c>
      <c r="D1423" s="80" t="str">
        <f>IFERROR(VLOOKUP(B1423,Listor!$A$6:$C$62,3,FALSE),"")</f>
        <v/>
      </c>
      <c r="E1423" s="64" t="s">
        <v>69</v>
      </c>
      <c r="F1423" s="65"/>
      <c r="G1423" s="35" t="str">
        <f>IFERROR(VLOOKUP(B1423,Listor!$A$6:$G$62,7,FALSE),"")</f>
        <v/>
      </c>
      <c r="H1423" s="35" t="str">
        <f>IFERROR(VLOOKUP(B1423,Listor!$H$6:$I$24,2,FALSE),"")</f>
        <v/>
      </c>
      <c r="I1423" s="35" t="str">
        <f t="shared" si="25"/>
        <v/>
      </c>
      <c r="J1423" s="35" t="str">
        <f t="array" ref="J1423">IFERROR(INDEX(Listor!$M$6:$M$17,MATCH(Listor!J1423&amp;Fossila!E1423,Listor!$K$6:$K$17&amp;Listor!$L$6:$L$17,0)),"")</f>
        <v/>
      </c>
      <c r="K1423" s="69"/>
    </row>
    <row r="1424" spans="2:11" x14ac:dyDescent="0.25">
      <c r="B1424" s="68" t="s">
        <v>68</v>
      </c>
      <c r="C1424" s="80" t="str">
        <f>IFERROR(VLOOKUP(B1424,Listor!$A$6:$B$62,2,FALSE),"")</f>
        <v/>
      </c>
      <c r="D1424" s="80" t="str">
        <f>IFERROR(VLOOKUP(B1424,Listor!$A$6:$C$62,3,FALSE),"")</f>
        <v/>
      </c>
      <c r="E1424" s="64" t="s">
        <v>69</v>
      </c>
      <c r="F1424" s="65"/>
      <c r="G1424" s="35" t="str">
        <f>IFERROR(VLOOKUP(B1424,Listor!$A$6:$G$62,7,FALSE),"")</f>
        <v/>
      </c>
      <c r="H1424" s="35" t="str">
        <f>IFERROR(VLOOKUP(B1424,Listor!$H$6:$I$24,2,FALSE),"")</f>
        <v/>
      </c>
      <c r="I1424" s="35" t="str">
        <f t="shared" si="25"/>
        <v/>
      </c>
      <c r="J1424" s="35" t="str">
        <f t="array" ref="J1424">IFERROR(INDEX(Listor!$M$6:$M$17,MATCH(Listor!J1424&amp;Fossila!E1424,Listor!$K$6:$K$17&amp;Listor!$L$6:$L$17,0)),"")</f>
        <v/>
      </c>
      <c r="K1424" s="69"/>
    </row>
    <row r="1425" spans="2:11" x14ac:dyDescent="0.25">
      <c r="B1425" s="68" t="s">
        <v>68</v>
      </c>
      <c r="C1425" s="80" t="str">
        <f>IFERROR(VLOOKUP(B1425,Listor!$A$6:$B$62,2,FALSE),"")</f>
        <v/>
      </c>
      <c r="D1425" s="80" t="str">
        <f>IFERROR(VLOOKUP(B1425,Listor!$A$6:$C$62,3,FALSE),"")</f>
        <v/>
      </c>
      <c r="E1425" s="64" t="s">
        <v>69</v>
      </c>
      <c r="F1425" s="65"/>
      <c r="G1425" s="35" t="str">
        <f>IFERROR(VLOOKUP(B1425,Listor!$A$6:$G$62,7,FALSE),"")</f>
        <v/>
      </c>
      <c r="H1425" s="35" t="str">
        <f>IFERROR(VLOOKUP(B1425,Listor!$H$6:$I$24,2,FALSE),"")</f>
        <v/>
      </c>
      <c r="I1425" s="35" t="str">
        <f t="shared" si="25"/>
        <v/>
      </c>
      <c r="J1425" s="35" t="str">
        <f t="array" ref="J1425">IFERROR(INDEX(Listor!$M$6:$M$17,MATCH(Listor!J1425&amp;Fossila!E1425,Listor!$K$6:$K$17&amp;Listor!$L$6:$L$17,0)),"")</f>
        <v/>
      </c>
      <c r="K1425" s="69"/>
    </row>
    <row r="1426" spans="2:11" x14ac:dyDescent="0.25">
      <c r="B1426" s="68" t="s">
        <v>68</v>
      </c>
      <c r="C1426" s="80" t="str">
        <f>IFERROR(VLOOKUP(B1426,Listor!$A$6:$B$62,2,FALSE),"")</f>
        <v/>
      </c>
      <c r="D1426" s="80" t="str">
        <f>IFERROR(VLOOKUP(B1426,Listor!$A$6:$C$62,3,FALSE),"")</f>
        <v/>
      </c>
      <c r="E1426" s="64" t="s">
        <v>69</v>
      </c>
      <c r="F1426" s="65"/>
      <c r="G1426" s="35" t="str">
        <f>IFERROR(VLOOKUP(B1426,Listor!$A$6:$G$62,7,FALSE),"")</f>
        <v/>
      </c>
      <c r="H1426" s="35" t="str">
        <f>IFERROR(VLOOKUP(B1426,Listor!$H$6:$I$24,2,FALSE),"")</f>
        <v/>
      </c>
      <c r="I1426" s="35" t="str">
        <f t="shared" si="25"/>
        <v/>
      </c>
      <c r="J1426" s="35" t="str">
        <f t="array" ref="J1426">IFERROR(INDEX(Listor!$M$6:$M$17,MATCH(Listor!J1426&amp;Fossila!E1426,Listor!$K$6:$K$17&amp;Listor!$L$6:$L$17,0)),"")</f>
        <v/>
      </c>
      <c r="K1426" s="69"/>
    </row>
    <row r="1427" spans="2:11" x14ac:dyDescent="0.25">
      <c r="B1427" s="68" t="s">
        <v>68</v>
      </c>
      <c r="C1427" s="80" t="str">
        <f>IFERROR(VLOOKUP(B1427,Listor!$A$6:$B$62,2,FALSE),"")</f>
        <v/>
      </c>
      <c r="D1427" s="80" t="str">
        <f>IFERROR(VLOOKUP(B1427,Listor!$A$6:$C$62,3,FALSE),"")</f>
        <v/>
      </c>
      <c r="E1427" s="64" t="s">
        <v>69</v>
      </c>
      <c r="F1427" s="65"/>
      <c r="G1427" s="35" t="str">
        <f>IFERROR(VLOOKUP(B1427,Listor!$A$6:$G$62,7,FALSE),"")</f>
        <v/>
      </c>
      <c r="H1427" s="35" t="str">
        <f>IFERROR(VLOOKUP(B1427,Listor!$H$6:$I$24,2,FALSE),"")</f>
        <v/>
      </c>
      <c r="I1427" s="35" t="str">
        <f t="shared" si="25"/>
        <v/>
      </c>
      <c r="J1427" s="35" t="str">
        <f t="array" ref="J1427">IFERROR(INDEX(Listor!$M$6:$M$17,MATCH(Listor!J1427&amp;Fossila!E1427,Listor!$K$6:$K$17&amp;Listor!$L$6:$L$17,0)),"")</f>
        <v/>
      </c>
      <c r="K1427" s="69"/>
    </row>
    <row r="1428" spans="2:11" x14ac:dyDescent="0.25">
      <c r="B1428" s="68" t="s">
        <v>68</v>
      </c>
      <c r="C1428" s="80" t="str">
        <f>IFERROR(VLOOKUP(B1428,Listor!$A$6:$B$62,2,FALSE),"")</f>
        <v/>
      </c>
      <c r="D1428" s="80" t="str">
        <f>IFERROR(VLOOKUP(B1428,Listor!$A$6:$C$62,3,FALSE),"")</f>
        <v/>
      </c>
      <c r="E1428" s="64" t="s">
        <v>69</v>
      </c>
      <c r="F1428" s="65"/>
      <c r="G1428" s="35" t="str">
        <f>IFERROR(VLOOKUP(B1428,Listor!$A$6:$G$62,7,FALSE),"")</f>
        <v/>
      </c>
      <c r="H1428" s="35" t="str">
        <f>IFERROR(VLOOKUP(B1428,Listor!$H$6:$I$24,2,FALSE),"")</f>
        <v/>
      </c>
      <c r="I1428" s="35" t="str">
        <f t="shared" si="25"/>
        <v/>
      </c>
      <c r="J1428" s="35" t="str">
        <f t="array" ref="J1428">IFERROR(INDEX(Listor!$M$6:$M$17,MATCH(Listor!J1428&amp;Fossila!E1428,Listor!$K$6:$K$17&amp;Listor!$L$6:$L$17,0)),"")</f>
        <v/>
      </c>
      <c r="K1428" s="69"/>
    </row>
    <row r="1429" spans="2:11" x14ac:dyDescent="0.25">
      <c r="B1429" s="68" t="s">
        <v>68</v>
      </c>
      <c r="C1429" s="80" t="str">
        <f>IFERROR(VLOOKUP(B1429,Listor!$A$6:$B$62,2,FALSE),"")</f>
        <v/>
      </c>
      <c r="D1429" s="80" t="str">
        <f>IFERROR(VLOOKUP(B1429,Listor!$A$6:$C$62,3,FALSE),"")</f>
        <v/>
      </c>
      <c r="E1429" s="64" t="s">
        <v>69</v>
      </c>
      <c r="F1429" s="65"/>
      <c r="G1429" s="35" t="str">
        <f>IFERROR(VLOOKUP(B1429,Listor!$A$6:$G$62,7,FALSE),"")</f>
        <v/>
      </c>
      <c r="H1429" s="35" t="str">
        <f>IFERROR(VLOOKUP(B1429,Listor!$H$6:$I$24,2,FALSE),"")</f>
        <v/>
      </c>
      <c r="I1429" s="35" t="str">
        <f t="shared" si="25"/>
        <v/>
      </c>
      <c r="J1429" s="35" t="str">
        <f t="array" ref="J1429">IFERROR(INDEX(Listor!$M$6:$M$17,MATCH(Listor!J1429&amp;Fossila!E1429,Listor!$K$6:$K$17&amp;Listor!$L$6:$L$17,0)),"")</f>
        <v/>
      </c>
      <c r="K1429" s="69"/>
    </row>
    <row r="1430" spans="2:11" x14ac:dyDescent="0.25">
      <c r="B1430" s="68" t="s">
        <v>68</v>
      </c>
      <c r="C1430" s="80" t="str">
        <f>IFERROR(VLOOKUP(B1430,Listor!$A$6:$B$62,2,FALSE),"")</f>
        <v/>
      </c>
      <c r="D1430" s="80" t="str">
        <f>IFERROR(VLOOKUP(B1430,Listor!$A$6:$C$62,3,FALSE),"")</f>
        <v/>
      </c>
      <c r="E1430" s="64" t="s">
        <v>69</v>
      </c>
      <c r="F1430" s="65"/>
      <c r="G1430" s="35" t="str">
        <f>IFERROR(VLOOKUP(B1430,Listor!$A$6:$G$62,7,FALSE),"")</f>
        <v/>
      </c>
      <c r="H1430" s="35" t="str">
        <f>IFERROR(VLOOKUP(B1430,Listor!$H$6:$I$24,2,FALSE),"")</f>
        <v/>
      </c>
      <c r="I1430" s="35" t="str">
        <f t="shared" si="25"/>
        <v/>
      </c>
      <c r="J1430" s="35" t="str">
        <f t="array" ref="J1430">IFERROR(INDEX(Listor!$M$6:$M$17,MATCH(Listor!J1430&amp;Fossila!E1430,Listor!$K$6:$K$17&amp;Listor!$L$6:$L$17,0)),"")</f>
        <v/>
      </c>
      <c r="K1430" s="69"/>
    </row>
    <row r="1431" spans="2:11" x14ac:dyDescent="0.25">
      <c r="B1431" s="68" t="s">
        <v>68</v>
      </c>
      <c r="C1431" s="80" t="str">
        <f>IFERROR(VLOOKUP(B1431,Listor!$A$6:$B$62,2,FALSE),"")</f>
        <v/>
      </c>
      <c r="D1431" s="80" t="str">
        <f>IFERROR(VLOOKUP(B1431,Listor!$A$6:$C$62,3,FALSE),"")</f>
        <v/>
      </c>
      <c r="E1431" s="64" t="s">
        <v>69</v>
      </c>
      <c r="F1431" s="65"/>
      <c r="G1431" s="35" t="str">
        <f>IFERROR(VLOOKUP(B1431,Listor!$A$6:$G$62,7,FALSE),"")</f>
        <v/>
      </c>
      <c r="H1431" s="35" t="str">
        <f>IFERROR(VLOOKUP(B1431,Listor!$H$6:$I$24,2,FALSE),"")</f>
        <v/>
      </c>
      <c r="I1431" s="35" t="str">
        <f t="shared" si="25"/>
        <v/>
      </c>
      <c r="J1431" s="35" t="str">
        <f t="array" ref="J1431">IFERROR(INDEX(Listor!$M$6:$M$17,MATCH(Listor!J1431&amp;Fossila!E1431,Listor!$K$6:$K$17&amp;Listor!$L$6:$L$17,0)),"")</f>
        <v/>
      </c>
      <c r="K1431" s="69"/>
    </row>
    <row r="1432" spans="2:11" x14ac:dyDescent="0.25">
      <c r="B1432" s="68" t="s">
        <v>68</v>
      </c>
      <c r="C1432" s="80" t="str">
        <f>IFERROR(VLOOKUP(B1432,Listor!$A$6:$B$62,2,FALSE),"")</f>
        <v/>
      </c>
      <c r="D1432" s="80" t="str">
        <f>IFERROR(VLOOKUP(B1432,Listor!$A$6:$C$62,3,FALSE),"")</f>
        <v/>
      </c>
      <c r="E1432" s="64" t="s">
        <v>69</v>
      </c>
      <c r="F1432" s="65"/>
      <c r="G1432" s="35" t="str">
        <f>IFERROR(VLOOKUP(B1432,Listor!$A$6:$G$62,7,FALSE),"")</f>
        <v/>
      </c>
      <c r="H1432" s="35" t="str">
        <f>IFERROR(VLOOKUP(B1432,Listor!$H$6:$I$24,2,FALSE),"")</f>
        <v/>
      </c>
      <c r="I1432" s="35" t="str">
        <f t="shared" si="25"/>
        <v/>
      </c>
      <c r="J1432" s="35" t="str">
        <f t="array" ref="J1432">IFERROR(INDEX(Listor!$M$6:$M$17,MATCH(Listor!J1432&amp;Fossila!E1432,Listor!$K$6:$K$17&amp;Listor!$L$6:$L$17,0)),"")</f>
        <v/>
      </c>
      <c r="K1432" s="69"/>
    </row>
    <row r="1433" spans="2:11" x14ac:dyDescent="0.25">
      <c r="B1433" s="68" t="s">
        <v>68</v>
      </c>
      <c r="C1433" s="80" t="str">
        <f>IFERROR(VLOOKUP(B1433,Listor!$A$6:$B$62,2,FALSE),"")</f>
        <v/>
      </c>
      <c r="D1433" s="80" t="str">
        <f>IFERROR(VLOOKUP(B1433,Listor!$A$6:$C$62,3,FALSE),"")</f>
        <v/>
      </c>
      <c r="E1433" s="64" t="s">
        <v>69</v>
      </c>
      <c r="F1433" s="65"/>
      <c r="G1433" s="35" t="str">
        <f>IFERROR(VLOOKUP(B1433,Listor!$A$6:$G$62,7,FALSE),"")</f>
        <v/>
      </c>
      <c r="H1433" s="35" t="str">
        <f>IFERROR(VLOOKUP(B1433,Listor!$H$6:$I$24,2,FALSE),"")</f>
        <v/>
      </c>
      <c r="I1433" s="35" t="str">
        <f t="shared" si="25"/>
        <v/>
      </c>
      <c r="J1433" s="35" t="str">
        <f t="array" ref="J1433">IFERROR(INDEX(Listor!$M$6:$M$17,MATCH(Listor!J1433&amp;Fossila!E1433,Listor!$K$6:$K$17&amp;Listor!$L$6:$L$17,0)),"")</f>
        <v/>
      </c>
      <c r="K1433" s="69"/>
    </row>
    <row r="1434" spans="2:11" x14ac:dyDescent="0.25">
      <c r="B1434" s="68" t="s">
        <v>68</v>
      </c>
      <c r="C1434" s="80" t="str">
        <f>IFERROR(VLOOKUP(B1434,Listor!$A$6:$B$62,2,FALSE),"")</f>
        <v/>
      </c>
      <c r="D1434" s="80" t="str">
        <f>IFERROR(VLOOKUP(B1434,Listor!$A$6:$C$62,3,FALSE),"")</f>
        <v/>
      </c>
      <c r="E1434" s="64" t="s">
        <v>69</v>
      </c>
      <c r="F1434" s="65"/>
      <c r="G1434" s="35" t="str">
        <f>IFERROR(VLOOKUP(B1434,Listor!$A$6:$G$62,7,FALSE),"")</f>
        <v/>
      </c>
      <c r="H1434" s="35" t="str">
        <f>IFERROR(VLOOKUP(B1434,Listor!$H$6:$I$24,2,FALSE),"")</f>
        <v/>
      </c>
      <c r="I1434" s="35" t="str">
        <f t="shared" si="25"/>
        <v/>
      </c>
      <c r="J1434" s="35" t="str">
        <f t="array" ref="J1434">IFERROR(INDEX(Listor!$M$6:$M$17,MATCH(Listor!J1434&amp;Fossila!E1434,Listor!$K$6:$K$17&amp;Listor!$L$6:$L$17,0)),"")</f>
        <v/>
      </c>
      <c r="K1434" s="69"/>
    </row>
    <row r="1435" spans="2:11" x14ac:dyDescent="0.25">
      <c r="B1435" s="68" t="s">
        <v>68</v>
      </c>
      <c r="C1435" s="80" t="str">
        <f>IFERROR(VLOOKUP(B1435,Listor!$A$6:$B$62,2,FALSE),"")</f>
        <v/>
      </c>
      <c r="D1435" s="80" t="str">
        <f>IFERROR(VLOOKUP(B1435,Listor!$A$6:$C$62,3,FALSE),"")</f>
        <v/>
      </c>
      <c r="E1435" s="64" t="s">
        <v>69</v>
      </c>
      <c r="F1435" s="65"/>
      <c r="G1435" s="35" t="str">
        <f>IFERROR(VLOOKUP(B1435,Listor!$A$6:$G$62,7,FALSE),"")</f>
        <v/>
      </c>
      <c r="H1435" s="35" t="str">
        <f>IFERROR(VLOOKUP(B1435,Listor!$H$6:$I$24,2,FALSE),"")</f>
        <v/>
      </c>
      <c r="I1435" s="35" t="str">
        <f t="shared" si="25"/>
        <v/>
      </c>
      <c r="J1435" s="35" t="str">
        <f t="array" ref="J1435">IFERROR(INDEX(Listor!$M$6:$M$17,MATCH(Listor!J1435&amp;Fossila!E1435,Listor!$K$6:$K$17&amp;Listor!$L$6:$L$17,0)),"")</f>
        <v/>
      </c>
      <c r="K1435" s="69"/>
    </row>
    <row r="1436" spans="2:11" x14ac:dyDescent="0.25">
      <c r="B1436" s="68" t="s">
        <v>68</v>
      </c>
      <c r="C1436" s="80" t="str">
        <f>IFERROR(VLOOKUP(B1436,Listor!$A$6:$B$62,2,FALSE),"")</f>
        <v/>
      </c>
      <c r="D1436" s="80" t="str">
        <f>IFERROR(VLOOKUP(B1436,Listor!$A$6:$C$62,3,FALSE),"")</f>
        <v/>
      </c>
      <c r="E1436" s="64" t="s">
        <v>69</v>
      </c>
      <c r="F1436" s="65"/>
      <c r="G1436" s="35" t="str">
        <f>IFERROR(VLOOKUP(B1436,Listor!$A$6:$G$62,7,FALSE),"")</f>
        <v/>
      </c>
      <c r="H1436" s="35" t="str">
        <f>IFERROR(VLOOKUP(B1436,Listor!$H$6:$I$24,2,FALSE),"")</f>
        <v/>
      </c>
      <c r="I1436" s="35" t="str">
        <f t="shared" si="25"/>
        <v/>
      </c>
      <c r="J1436" s="35" t="str">
        <f t="array" ref="J1436">IFERROR(INDEX(Listor!$M$6:$M$17,MATCH(Listor!J1436&amp;Fossila!E1436,Listor!$K$6:$K$17&amp;Listor!$L$6:$L$17,0)),"")</f>
        <v/>
      </c>
      <c r="K1436" s="69"/>
    </row>
    <row r="1437" spans="2:11" x14ac:dyDescent="0.25">
      <c r="B1437" s="68" t="s">
        <v>68</v>
      </c>
      <c r="C1437" s="80" t="str">
        <f>IFERROR(VLOOKUP(B1437,Listor!$A$6:$B$62,2,FALSE),"")</f>
        <v/>
      </c>
      <c r="D1437" s="80" t="str">
        <f>IFERROR(VLOOKUP(B1437,Listor!$A$6:$C$62,3,FALSE),"")</f>
        <v/>
      </c>
      <c r="E1437" s="64" t="s">
        <v>69</v>
      </c>
      <c r="F1437" s="65"/>
      <c r="G1437" s="35" t="str">
        <f>IFERROR(VLOOKUP(B1437,Listor!$A$6:$G$62,7,FALSE),"")</f>
        <v/>
      </c>
      <c r="H1437" s="35" t="str">
        <f>IFERROR(VLOOKUP(B1437,Listor!$H$6:$I$24,2,FALSE),"")</f>
        <v/>
      </c>
      <c r="I1437" s="35" t="str">
        <f t="shared" si="25"/>
        <v/>
      </c>
      <c r="J1437" s="35" t="str">
        <f t="array" ref="J1437">IFERROR(INDEX(Listor!$M$6:$M$17,MATCH(Listor!J1437&amp;Fossila!E1437,Listor!$K$6:$K$17&amp;Listor!$L$6:$L$17,0)),"")</f>
        <v/>
      </c>
      <c r="K1437" s="69"/>
    </row>
    <row r="1438" spans="2:11" x14ac:dyDescent="0.25">
      <c r="B1438" s="68" t="s">
        <v>68</v>
      </c>
      <c r="C1438" s="80" t="str">
        <f>IFERROR(VLOOKUP(B1438,Listor!$A$6:$B$62,2,FALSE),"")</f>
        <v/>
      </c>
      <c r="D1438" s="80" t="str">
        <f>IFERROR(VLOOKUP(B1438,Listor!$A$6:$C$62,3,FALSE),"")</f>
        <v/>
      </c>
      <c r="E1438" s="64" t="s">
        <v>69</v>
      </c>
      <c r="F1438" s="65"/>
      <c r="G1438" s="35" t="str">
        <f>IFERROR(VLOOKUP(B1438,Listor!$A$6:$G$62,7,FALSE),"")</f>
        <v/>
      </c>
      <c r="H1438" s="35" t="str">
        <f>IFERROR(VLOOKUP(B1438,Listor!$H$6:$I$24,2,FALSE),"")</f>
        <v/>
      </c>
      <c r="I1438" s="35" t="str">
        <f t="shared" si="25"/>
        <v/>
      </c>
      <c r="J1438" s="35" t="str">
        <f t="array" ref="J1438">IFERROR(INDEX(Listor!$M$6:$M$17,MATCH(Listor!J1438&amp;Fossila!E1438,Listor!$K$6:$K$17&amp;Listor!$L$6:$L$17,0)),"")</f>
        <v/>
      </c>
      <c r="K1438" s="69"/>
    </row>
    <row r="1439" spans="2:11" x14ac:dyDescent="0.25">
      <c r="B1439" s="68" t="s">
        <v>68</v>
      </c>
      <c r="C1439" s="80" t="str">
        <f>IFERROR(VLOOKUP(B1439,Listor!$A$6:$B$62,2,FALSE),"")</f>
        <v/>
      </c>
      <c r="D1439" s="80" t="str">
        <f>IFERROR(VLOOKUP(B1439,Listor!$A$6:$C$62,3,FALSE),"")</f>
        <v/>
      </c>
      <c r="E1439" s="64" t="s">
        <v>69</v>
      </c>
      <c r="F1439" s="65"/>
      <c r="G1439" s="35" t="str">
        <f>IFERROR(VLOOKUP(B1439,Listor!$A$6:$G$62,7,FALSE),"")</f>
        <v/>
      </c>
      <c r="H1439" s="35" t="str">
        <f>IFERROR(VLOOKUP(B1439,Listor!$H$6:$I$24,2,FALSE),"")</f>
        <v/>
      </c>
      <c r="I1439" s="35" t="str">
        <f t="shared" si="25"/>
        <v/>
      </c>
      <c r="J1439" s="35" t="str">
        <f t="array" ref="J1439">IFERROR(INDEX(Listor!$M$6:$M$17,MATCH(Listor!J1439&amp;Fossila!E1439,Listor!$K$6:$K$17&amp;Listor!$L$6:$L$17,0)),"")</f>
        <v/>
      </c>
      <c r="K1439" s="69"/>
    </row>
    <row r="1440" spans="2:11" x14ac:dyDescent="0.25">
      <c r="B1440" s="68" t="s">
        <v>68</v>
      </c>
      <c r="C1440" s="80" t="str">
        <f>IFERROR(VLOOKUP(B1440,Listor!$A$6:$B$62,2,FALSE),"")</f>
        <v/>
      </c>
      <c r="D1440" s="80" t="str">
        <f>IFERROR(VLOOKUP(B1440,Listor!$A$6:$C$62,3,FALSE),"")</f>
        <v/>
      </c>
      <c r="E1440" s="64" t="s">
        <v>69</v>
      </c>
      <c r="F1440" s="65"/>
      <c r="G1440" s="35" t="str">
        <f>IFERROR(VLOOKUP(B1440,Listor!$A$6:$G$62,7,FALSE),"")</f>
        <v/>
      </c>
      <c r="H1440" s="35" t="str">
        <f>IFERROR(VLOOKUP(B1440,Listor!$H$6:$I$24,2,FALSE),"")</f>
        <v/>
      </c>
      <c r="I1440" s="35" t="str">
        <f t="shared" si="25"/>
        <v/>
      </c>
      <c r="J1440" s="35" t="str">
        <f t="array" ref="J1440">IFERROR(INDEX(Listor!$M$6:$M$17,MATCH(Listor!J1440&amp;Fossila!E1440,Listor!$K$6:$K$17&amp;Listor!$L$6:$L$17,0)),"")</f>
        <v/>
      </c>
      <c r="K1440" s="69"/>
    </row>
    <row r="1441" spans="2:11" x14ac:dyDescent="0.25">
      <c r="B1441" s="68" t="s">
        <v>68</v>
      </c>
      <c r="C1441" s="80" t="str">
        <f>IFERROR(VLOOKUP(B1441,Listor!$A$6:$B$62,2,FALSE),"")</f>
        <v/>
      </c>
      <c r="D1441" s="80" t="str">
        <f>IFERROR(VLOOKUP(B1441,Listor!$A$6:$C$62,3,FALSE),"")</f>
        <v/>
      </c>
      <c r="E1441" s="64" t="s">
        <v>69</v>
      </c>
      <c r="F1441" s="65"/>
      <c r="G1441" s="35" t="str">
        <f>IFERROR(VLOOKUP(B1441,Listor!$A$6:$G$62,7,FALSE),"")</f>
        <v/>
      </c>
      <c r="H1441" s="35" t="str">
        <f>IFERROR(VLOOKUP(B1441,Listor!$H$6:$I$24,2,FALSE),"")</f>
        <v/>
      </c>
      <c r="I1441" s="35" t="str">
        <f t="shared" si="25"/>
        <v/>
      </c>
      <c r="J1441" s="35" t="str">
        <f t="array" ref="J1441">IFERROR(INDEX(Listor!$M$6:$M$17,MATCH(Listor!J1441&amp;Fossila!E1441,Listor!$K$6:$K$17&amp;Listor!$L$6:$L$17,0)),"")</f>
        <v/>
      </c>
      <c r="K1441" s="69"/>
    </row>
    <row r="1442" spans="2:11" x14ac:dyDescent="0.25">
      <c r="B1442" s="68" t="s">
        <v>68</v>
      </c>
      <c r="C1442" s="80" t="str">
        <f>IFERROR(VLOOKUP(B1442,Listor!$A$6:$B$62,2,FALSE),"")</f>
        <v/>
      </c>
      <c r="D1442" s="80" t="str">
        <f>IFERROR(VLOOKUP(B1442,Listor!$A$6:$C$62,3,FALSE),"")</f>
        <v/>
      </c>
      <c r="E1442" s="64" t="s">
        <v>69</v>
      </c>
      <c r="F1442" s="65"/>
      <c r="G1442" s="35" t="str">
        <f>IFERROR(VLOOKUP(B1442,Listor!$A$6:$G$62,7,FALSE),"")</f>
        <v/>
      </c>
      <c r="H1442" s="35" t="str">
        <f>IFERROR(VLOOKUP(B1442,Listor!$H$6:$I$24,2,FALSE),"")</f>
        <v/>
      </c>
      <c r="I1442" s="35" t="str">
        <f t="shared" si="25"/>
        <v/>
      </c>
      <c r="J1442" s="35" t="str">
        <f t="array" ref="J1442">IFERROR(INDEX(Listor!$M$6:$M$17,MATCH(Listor!J1442&amp;Fossila!E1442,Listor!$K$6:$K$17&amp;Listor!$L$6:$L$17,0)),"")</f>
        <v/>
      </c>
      <c r="K1442" s="69"/>
    </row>
    <row r="1443" spans="2:11" x14ac:dyDescent="0.25">
      <c r="B1443" s="68" t="s">
        <v>68</v>
      </c>
      <c r="C1443" s="80" t="str">
        <f>IFERROR(VLOOKUP(B1443,Listor!$A$6:$B$62,2,FALSE),"")</f>
        <v/>
      </c>
      <c r="D1443" s="80" t="str">
        <f>IFERROR(VLOOKUP(B1443,Listor!$A$6:$C$62,3,FALSE),"")</f>
        <v/>
      </c>
      <c r="E1443" s="64" t="s">
        <v>69</v>
      </c>
      <c r="F1443" s="65"/>
      <c r="G1443" s="35" t="str">
        <f>IFERROR(VLOOKUP(B1443,Listor!$A$6:$G$62,7,FALSE),"")</f>
        <v/>
      </c>
      <c r="H1443" s="35" t="str">
        <f>IFERROR(VLOOKUP(B1443,Listor!$H$6:$I$24,2,FALSE),"")</f>
        <v/>
      </c>
      <c r="I1443" s="35" t="str">
        <f t="shared" si="25"/>
        <v/>
      </c>
      <c r="J1443" s="35" t="str">
        <f t="array" ref="J1443">IFERROR(INDEX(Listor!$M$6:$M$17,MATCH(Listor!J1443&amp;Fossila!E1443,Listor!$K$6:$K$17&amp;Listor!$L$6:$L$17,0)),"")</f>
        <v/>
      </c>
      <c r="K1443" s="69"/>
    </row>
    <row r="1444" spans="2:11" x14ac:dyDescent="0.25">
      <c r="B1444" s="68" t="s">
        <v>68</v>
      </c>
      <c r="C1444" s="80" t="str">
        <f>IFERROR(VLOOKUP(B1444,Listor!$A$6:$B$62,2,FALSE),"")</f>
        <v/>
      </c>
      <c r="D1444" s="80" t="str">
        <f>IFERROR(VLOOKUP(B1444,Listor!$A$6:$C$62,3,FALSE),"")</f>
        <v/>
      </c>
      <c r="E1444" s="64" t="s">
        <v>69</v>
      </c>
      <c r="F1444" s="65"/>
      <c r="G1444" s="35" t="str">
        <f>IFERROR(VLOOKUP(B1444,Listor!$A$6:$G$62,7,FALSE),"")</f>
        <v/>
      </c>
      <c r="H1444" s="35" t="str">
        <f>IFERROR(VLOOKUP(B1444,Listor!$H$6:$I$24,2,FALSE),"")</f>
        <v/>
      </c>
      <c r="I1444" s="35" t="str">
        <f t="shared" si="25"/>
        <v/>
      </c>
      <c r="J1444" s="35" t="str">
        <f t="array" ref="J1444">IFERROR(INDEX(Listor!$M$6:$M$17,MATCH(Listor!J1444&amp;Fossila!E1444,Listor!$K$6:$K$17&amp;Listor!$L$6:$L$17,0)),"")</f>
        <v/>
      </c>
      <c r="K1444" s="69"/>
    </row>
    <row r="1445" spans="2:11" x14ac:dyDescent="0.25">
      <c r="B1445" s="68" t="s">
        <v>68</v>
      </c>
      <c r="C1445" s="80" t="str">
        <f>IFERROR(VLOOKUP(B1445,Listor!$A$6:$B$62,2,FALSE),"")</f>
        <v/>
      </c>
      <c r="D1445" s="80" t="str">
        <f>IFERROR(VLOOKUP(B1445,Listor!$A$6:$C$62,3,FALSE),"")</f>
        <v/>
      </c>
      <c r="E1445" s="64" t="s">
        <v>69</v>
      </c>
      <c r="F1445" s="65"/>
      <c r="G1445" s="35" t="str">
        <f>IFERROR(VLOOKUP(B1445,Listor!$A$6:$G$62,7,FALSE),"")</f>
        <v/>
      </c>
      <c r="H1445" s="35" t="str">
        <f>IFERROR(VLOOKUP(B1445,Listor!$H$6:$I$24,2,FALSE),"")</f>
        <v/>
      </c>
      <c r="I1445" s="35" t="str">
        <f t="shared" si="25"/>
        <v/>
      </c>
      <c r="J1445" s="35" t="str">
        <f t="array" ref="J1445">IFERROR(INDEX(Listor!$M$6:$M$17,MATCH(Listor!J1445&amp;Fossila!E1445,Listor!$K$6:$K$17&amp;Listor!$L$6:$L$17,0)),"")</f>
        <v/>
      </c>
      <c r="K1445" s="69"/>
    </row>
    <row r="1446" spans="2:11" x14ac:dyDescent="0.25">
      <c r="B1446" s="68" t="s">
        <v>68</v>
      </c>
      <c r="C1446" s="80" t="str">
        <f>IFERROR(VLOOKUP(B1446,Listor!$A$6:$B$62,2,FALSE),"")</f>
        <v/>
      </c>
      <c r="D1446" s="80" t="str">
        <f>IFERROR(VLOOKUP(B1446,Listor!$A$6:$C$62,3,FALSE),"")</f>
        <v/>
      </c>
      <c r="E1446" s="64" t="s">
        <v>69</v>
      </c>
      <c r="F1446" s="65"/>
      <c r="G1446" s="35" t="str">
        <f>IFERROR(VLOOKUP(B1446,Listor!$A$6:$G$62,7,FALSE),"")</f>
        <v/>
      </c>
      <c r="H1446" s="35" t="str">
        <f>IFERROR(VLOOKUP(B1446,Listor!$H$6:$I$24,2,FALSE),"")</f>
        <v/>
      </c>
      <c r="I1446" s="35" t="str">
        <f t="shared" si="25"/>
        <v/>
      </c>
      <c r="J1446" s="35" t="str">
        <f t="array" ref="J1446">IFERROR(INDEX(Listor!$M$6:$M$17,MATCH(Listor!J1446&amp;Fossila!E1446,Listor!$K$6:$K$17&amp;Listor!$L$6:$L$17,0)),"")</f>
        <v/>
      </c>
      <c r="K1446" s="69"/>
    </row>
    <row r="1447" spans="2:11" x14ac:dyDescent="0.25">
      <c r="B1447" s="68" t="s">
        <v>68</v>
      </c>
      <c r="C1447" s="80" t="str">
        <f>IFERROR(VLOOKUP(B1447,Listor!$A$6:$B$62,2,FALSE),"")</f>
        <v/>
      </c>
      <c r="D1447" s="80" t="str">
        <f>IFERROR(VLOOKUP(B1447,Listor!$A$6:$C$62,3,FALSE),"")</f>
        <v/>
      </c>
      <c r="E1447" s="64" t="s">
        <v>69</v>
      </c>
      <c r="F1447" s="65"/>
      <c r="G1447" s="35" t="str">
        <f>IFERROR(VLOOKUP(B1447,Listor!$A$6:$G$62,7,FALSE),"")</f>
        <v/>
      </c>
      <c r="H1447" s="35" t="str">
        <f>IFERROR(VLOOKUP(B1447,Listor!$H$6:$I$24,2,FALSE),"")</f>
        <v/>
      </c>
      <c r="I1447" s="35" t="str">
        <f t="shared" si="25"/>
        <v/>
      </c>
      <c r="J1447" s="35" t="str">
        <f t="array" ref="J1447">IFERROR(INDEX(Listor!$M$6:$M$17,MATCH(Listor!J1447&amp;Fossila!E1447,Listor!$K$6:$K$17&amp;Listor!$L$6:$L$17,0)),"")</f>
        <v/>
      </c>
      <c r="K1447" s="69"/>
    </row>
    <row r="1448" spans="2:11" x14ac:dyDescent="0.25">
      <c r="B1448" s="68" t="s">
        <v>68</v>
      </c>
      <c r="C1448" s="80" t="str">
        <f>IFERROR(VLOOKUP(B1448,Listor!$A$6:$B$62,2,FALSE),"")</f>
        <v/>
      </c>
      <c r="D1448" s="80" t="str">
        <f>IFERROR(VLOOKUP(B1448,Listor!$A$6:$C$62,3,FALSE),"")</f>
        <v/>
      </c>
      <c r="E1448" s="64" t="s">
        <v>69</v>
      </c>
      <c r="F1448" s="65"/>
      <c r="G1448" s="35" t="str">
        <f>IFERROR(VLOOKUP(B1448,Listor!$A$6:$G$62,7,FALSE),"")</f>
        <v/>
      </c>
      <c r="H1448" s="35" t="str">
        <f>IFERROR(VLOOKUP(B1448,Listor!$H$6:$I$24,2,FALSE),"")</f>
        <v/>
      </c>
      <c r="I1448" s="35" t="str">
        <f t="shared" si="25"/>
        <v/>
      </c>
      <c r="J1448" s="35" t="str">
        <f t="array" ref="J1448">IFERROR(INDEX(Listor!$M$6:$M$17,MATCH(Listor!J1448&amp;Fossila!E1448,Listor!$K$6:$K$17&amp;Listor!$L$6:$L$17,0)),"")</f>
        <v/>
      </c>
      <c r="K1448" s="69"/>
    </row>
    <row r="1449" spans="2:11" x14ac:dyDescent="0.25">
      <c r="B1449" s="68" t="s">
        <v>68</v>
      </c>
      <c r="C1449" s="80" t="str">
        <f>IFERROR(VLOOKUP(B1449,Listor!$A$6:$B$62,2,FALSE),"")</f>
        <v/>
      </c>
      <c r="D1449" s="80" t="str">
        <f>IFERROR(VLOOKUP(B1449,Listor!$A$6:$C$62,3,FALSE),"")</f>
        <v/>
      </c>
      <c r="E1449" s="64" t="s">
        <v>69</v>
      </c>
      <c r="F1449" s="65"/>
      <c r="G1449" s="35" t="str">
        <f>IFERROR(VLOOKUP(B1449,Listor!$A$6:$G$62,7,FALSE),"")</f>
        <v/>
      </c>
      <c r="H1449" s="35" t="str">
        <f>IFERROR(VLOOKUP(B1449,Listor!$H$6:$I$24,2,FALSE),"")</f>
        <v/>
      </c>
      <c r="I1449" s="35" t="str">
        <f t="shared" si="25"/>
        <v/>
      </c>
      <c r="J1449" s="35" t="str">
        <f t="array" ref="J1449">IFERROR(INDEX(Listor!$M$6:$M$17,MATCH(Listor!J1449&amp;Fossila!E1449,Listor!$K$6:$K$17&amp;Listor!$L$6:$L$17,0)),"")</f>
        <v/>
      </c>
      <c r="K1449" s="69"/>
    </row>
    <row r="1450" spans="2:11" x14ac:dyDescent="0.25">
      <c r="B1450" s="68" t="s">
        <v>68</v>
      </c>
      <c r="C1450" s="80" t="str">
        <f>IFERROR(VLOOKUP(B1450,Listor!$A$6:$B$62,2,FALSE),"")</f>
        <v/>
      </c>
      <c r="D1450" s="80" t="str">
        <f>IFERROR(VLOOKUP(B1450,Listor!$A$6:$C$62,3,FALSE),"")</f>
        <v/>
      </c>
      <c r="E1450" s="64" t="s">
        <v>69</v>
      </c>
      <c r="F1450" s="65"/>
      <c r="G1450" s="35" t="str">
        <f>IFERROR(VLOOKUP(B1450,Listor!$A$6:$G$62,7,FALSE),"")</f>
        <v/>
      </c>
      <c r="H1450" s="35" t="str">
        <f>IFERROR(VLOOKUP(B1450,Listor!$H$6:$I$24,2,FALSE),"")</f>
        <v/>
      </c>
      <c r="I1450" s="35" t="str">
        <f t="shared" si="25"/>
        <v/>
      </c>
      <c r="J1450" s="35" t="str">
        <f t="array" ref="J1450">IFERROR(INDEX(Listor!$M$6:$M$17,MATCH(Listor!J1450&amp;Fossila!E1450,Listor!$K$6:$K$17&amp;Listor!$L$6:$L$17,0)),"")</f>
        <v/>
      </c>
      <c r="K1450" s="69"/>
    </row>
    <row r="1451" spans="2:11" x14ac:dyDescent="0.25">
      <c r="B1451" s="68" t="s">
        <v>68</v>
      </c>
      <c r="C1451" s="80" t="str">
        <f>IFERROR(VLOOKUP(B1451,Listor!$A$6:$B$62,2,FALSE),"")</f>
        <v/>
      </c>
      <c r="D1451" s="80" t="str">
        <f>IFERROR(VLOOKUP(B1451,Listor!$A$6:$C$62,3,FALSE),"")</f>
        <v/>
      </c>
      <c r="E1451" s="64" t="s">
        <v>69</v>
      </c>
      <c r="F1451" s="65"/>
      <c r="G1451" s="35" t="str">
        <f>IFERROR(VLOOKUP(B1451,Listor!$A$6:$G$62,7,FALSE),"")</f>
        <v/>
      </c>
      <c r="H1451" s="35" t="str">
        <f>IFERROR(VLOOKUP(B1451,Listor!$H$6:$I$24,2,FALSE),"")</f>
        <v/>
      </c>
      <c r="I1451" s="35" t="str">
        <f t="shared" si="25"/>
        <v/>
      </c>
      <c r="J1451" s="35" t="str">
        <f t="array" ref="J1451">IFERROR(INDEX(Listor!$M$6:$M$17,MATCH(Listor!J1451&amp;Fossila!E1451,Listor!$K$6:$K$17&amp;Listor!$L$6:$L$17,0)),"")</f>
        <v/>
      </c>
      <c r="K1451" s="69"/>
    </row>
    <row r="1452" spans="2:11" x14ac:dyDescent="0.25">
      <c r="B1452" s="68" t="s">
        <v>68</v>
      </c>
      <c r="C1452" s="80" t="str">
        <f>IFERROR(VLOOKUP(B1452,Listor!$A$6:$B$62,2,FALSE),"")</f>
        <v/>
      </c>
      <c r="D1452" s="80" t="str">
        <f>IFERROR(VLOOKUP(B1452,Listor!$A$6:$C$62,3,FALSE),"")</f>
        <v/>
      </c>
      <c r="E1452" s="64" t="s">
        <v>69</v>
      </c>
      <c r="F1452" s="65"/>
      <c r="G1452" s="35" t="str">
        <f>IFERROR(VLOOKUP(B1452,Listor!$A$6:$G$62,7,FALSE),"")</f>
        <v/>
      </c>
      <c r="H1452" s="35" t="str">
        <f>IFERROR(VLOOKUP(B1452,Listor!$H$6:$I$24,2,FALSE),"")</f>
        <v/>
      </c>
      <c r="I1452" s="35" t="str">
        <f t="shared" si="25"/>
        <v/>
      </c>
      <c r="J1452" s="35" t="str">
        <f t="array" ref="J1452">IFERROR(INDEX(Listor!$M$6:$M$17,MATCH(Listor!J1452&amp;Fossila!E1452,Listor!$K$6:$K$17&amp;Listor!$L$6:$L$17,0)),"")</f>
        <v/>
      </c>
      <c r="K1452" s="69"/>
    </row>
    <row r="1453" spans="2:11" x14ac:dyDescent="0.25">
      <c r="B1453" s="68" t="s">
        <v>68</v>
      </c>
      <c r="C1453" s="80" t="str">
        <f>IFERROR(VLOOKUP(B1453,Listor!$A$6:$B$62,2,FALSE),"")</f>
        <v/>
      </c>
      <c r="D1453" s="80" t="str">
        <f>IFERROR(VLOOKUP(B1453,Listor!$A$6:$C$62,3,FALSE),"")</f>
        <v/>
      </c>
      <c r="E1453" s="64" t="s">
        <v>69</v>
      </c>
      <c r="F1453" s="65"/>
      <c r="G1453" s="35" t="str">
        <f>IFERROR(VLOOKUP(B1453,Listor!$A$6:$G$62,7,FALSE),"")</f>
        <v/>
      </c>
      <c r="H1453" s="35" t="str">
        <f>IFERROR(VLOOKUP(B1453,Listor!$H$6:$I$24,2,FALSE),"")</f>
        <v/>
      </c>
      <c r="I1453" s="35" t="str">
        <f t="shared" si="25"/>
        <v/>
      </c>
      <c r="J1453" s="35" t="str">
        <f t="array" ref="J1453">IFERROR(INDEX(Listor!$M$6:$M$17,MATCH(Listor!J1453&amp;Fossila!E1453,Listor!$K$6:$K$17&amp;Listor!$L$6:$L$17,0)),"")</f>
        <v/>
      </c>
      <c r="K1453" s="69"/>
    </row>
    <row r="1454" spans="2:11" x14ac:dyDescent="0.25">
      <c r="B1454" s="68" t="s">
        <v>68</v>
      </c>
      <c r="C1454" s="80" t="str">
        <f>IFERROR(VLOOKUP(B1454,Listor!$A$6:$B$62,2,FALSE),"")</f>
        <v/>
      </c>
      <c r="D1454" s="80" t="str">
        <f>IFERROR(VLOOKUP(B1454,Listor!$A$6:$C$62,3,FALSE),"")</f>
        <v/>
      </c>
      <c r="E1454" s="64" t="s">
        <v>69</v>
      </c>
      <c r="F1454" s="65"/>
      <c r="G1454" s="35" t="str">
        <f>IFERROR(VLOOKUP(B1454,Listor!$A$6:$G$62,7,FALSE),"")</f>
        <v/>
      </c>
      <c r="H1454" s="35" t="str">
        <f>IFERROR(VLOOKUP(B1454,Listor!$H$6:$I$24,2,FALSE),"")</f>
        <v/>
      </c>
      <c r="I1454" s="35" t="str">
        <f t="shared" si="25"/>
        <v/>
      </c>
      <c r="J1454" s="35" t="str">
        <f t="array" ref="J1454">IFERROR(INDEX(Listor!$M$6:$M$17,MATCH(Listor!J1454&amp;Fossila!E1454,Listor!$K$6:$K$17&amp;Listor!$L$6:$L$17,0)),"")</f>
        <v/>
      </c>
      <c r="K1454" s="69"/>
    </row>
    <row r="1455" spans="2:11" x14ac:dyDescent="0.25">
      <c r="B1455" s="68" t="s">
        <v>68</v>
      </c>
      <c r="C1455" s="80" t="str">
        <f>IFERROR(VLOOKUP(B1455,Listor!$A$6:$B$62,2,FALSE),"")</f>
        <v/>
      </c>
      <c r="D1455" s="80" t="str">
        <f>IFERROR(VLOOKUP(B1455,Listor!$A$6:$C$62,3,FALSE),"")</f>
        <v/>
      </c>
      <c r="E1455" s="64" t="s">
        <v>69</v>
      </c>
      <c r="F1455" s="65"/>
      <c r="G1455" s="35" t="str">
        <f>IFERROR(VLOOKUP(B1455,Listor!$A$6:$G$62,7,FALSE),"")</f>
        <v/>
      </c>
      <c r="H1455" s="35" t="str">
        <f>IFERROR(VLOOKUP(B1455,Listor!$H$6:$I$24,2,FALSE),"")</f>
        <v/>
      </c>
      <c r="I1455" s="35" t="str">
        <f t="shared" si="25"/>
        <v/>
      </c>
      <c r="J1455" s="35" t="str">
        <f t="array" ref="J1455">IFERROR(INDEX(Listor!$M$6:$M$17,MATCH(Listor!J1455&amp;Fossila!E1455,Listor!$K$6:$K$17&amp;Listor!$L$6:$L$17,0)),"")</f>
        <v/>
      </c>
      <c r="K1455" s="69"/>
    </row>
    <row r="1456" spans="2:11" x14ac:dyDescent="0.25">
      <c r="B1456" s="68" t="s">
        <v>68</v>
      </c>
      <c r="C1456" s="80" t="str">
        <f>IFERROR(VLOOKUP(B1456,Listor!$A$6:$B$62,2,FALSE),"")</f>
        <v/>
      </c>
      <c r="D1456" s="80" t="str">
        <f>IFERROR(VLOOKUP(B1456,Listor!$A$6:$C$62,3,FALSE),"")</f>
        <v/>
      </c>
      <c r="E1456" s="64" t="s">
        <v>69</v>
      </c>
      <c r="F1456" s="65"/>
      <c r="G1456" s="35" t="str">
        <f>IFERROR(VLOOKUP(B1456,Listor!$A$6:$G$62,7,FALSE),"")</f>
        <v/>
      </c>
      <c r="H1456" s="35" t="str">
        <f>IFERROR(VLOOKUP(B1456,Listor!$H$6:$I$24,2,FALSE),"")</f>
        <v/>
      </c>
      <c r="I1456" s="35" t="str">
        <f t="shared" si="25"/>
        <v/>
      </c>
      <c r="J1456" s="35" t="str">
        <f t="array" ref="J1456">IFERROR(INDEX(Listor!$M$6:$M$17,MATCH(Listor!J1456&amp;Fossila!E1456,Listor!$K$6:$K$17&amp;Listor!$L$6:$L$17,0)),"")</f>
        <v/>
      </c>
      <c r="K1456" s="69"/>
    </row>
    <row r="1457" spans="2:11" x14ac:dyDescent="0.25">
      <c r="B1457" s="68" t="s">
        <v>68</v>
      </c>
      <c r="C1457" s="80" t="str">
        <f>IFERROR(VLOOKUP(B1457,Listor!$A$6:$B$62,2,FALSE),"")</f>
        <v/>
      </c>
      <c r="D1457" s="80" t="str">
        <f>IFERROR(VLOOKUP(B1457,Listor!$A$6:$C$62,3,FALSE),"")</f>
        <v/>
      </c>
      <c r="E1457" s="64" t="s">
        <v>69</v>
      </c>
      <c r="F1457" s="65"/>
      <c r="G1457" s="35" t="str">
        <f>IFERROR(VLOOKUP(B1457,Listor!$A$6:$G$62,7,FALSE),"")</f>
        <v/>
      </c>
      <c r="H1457" s="35" t="str">
        <f>IFERROR(VLOOKUP(B1457,Listor!$H$6:$I$24,2,FALSE),"")</f>
        <v/>
      </c>
      <c r="I1457" s="35" t="str">
        <f t="shared" si="25"/>
        <v/>
      </c>
      <c r="J1457" s="35" t="str">
        <f t="array" ref="J1457">IFERROR(INDEX(Listor!$M$6:$M$17,MATCH(Listor!J1457&amp;Fossila!E1457,Listor!$K$6:$K$17&amp;Listor!$L$6:$L$17,0)),"")</f>
        <v/>
      </c>
      <c r="K1457" s="69"/>
    </row>
    <row r="1458" spans="2:11" x14ac:dyDescent="0.25">
      <c r="B1458" s="68" t="s">
        <v>68</v>
      </c>
      <c r="C1458" s="80" t="str">
        <f>IFERROR(VLOOKUP(B1458,Listor!$A$6:$B$62,2,FALSE),"")</f>
        <v/>
      </c>
      <c r="D1458" s="80" t="str">
        <f>IFERROR(VLOOKUP(B1458,Listor!$A$6:$C$62,3,FALSE),"")</f>
        <v/>
      </c>
      <c r="E1458" s="64" t="s">
        <v>69</v>
      </c>
      <c r="F1458" s="65"/>
      <c r="G1458" s="35" t="str">
        <f>IFERROR(VLOOKUP(B1458,Listor!$A$6:$G$62,7,FALSE),"")</f>
        <v/>
      </c>
      <c r="H1458" s="35" t="str">
        <f>IFERROR(VLOOKUP(B1458,Listor!$H$6:$I$24,2,FALSE),"")</f>
        <v/>
      </c>
      <c r="I1458" s="35" t="str">
        <f t="shared" si="25"/>
        <v/>
      </c>
      <c r="J1458" s="35" t="str">
        <f t="array" ref="J1458">IFERROR(INDEX(Listor!$M$6:$M$17,MATCH(Listor!J1458&amp;Fossila!E1458,Listor!$K$6:$K$17&amp;Listor!$L$6:$L$17,0)),"")</f>
        <v/>
      </c>
      <c r="K1458" s="69"/>
    </row>
    <row r="1459" spans="2:11" x14ac:dyDescent="0.25">
      <c r="B1459" s="68" t="s">
        <v>68</v>
      </c>
      <c r="C1459" s="80" t="str">
        <f>IFERROR(VLOOKUP(B1459,Listor!$A$6:$B$62,2,FALSE),"")</f>
        <v/>
      </c>
      <c r="D1459" s="80" t="str">
        <f>IFERROR(VLOOKUP(B1459,Listor!$A$6:$C$62,3,FALSE),"")</f>
        <v/>
      </c>
      <c r="E1459" s="64" t="s">
        <v>69</v>
      </c>
      <c r="F1459" s="65"/>
      <c r="G1459" s="35" t="str">
        <f>IFERROR(VLOOKUP(B1459,Listor!$A$6:$G$62,7,FALSE),"")</f>
        <v/>
      </c>
      <c r="H1459" s="35" t="str">
        <f>IFERROR(VLOOKUP(B1459,Listor!$H$6:$I$24,2,FALSE),"")</f>
        <v/>
      </c>
      <c r="I1459" s="35" t="str">
        <f t="shared" si="25"/>
        <v/>
      </c>
      <c r="J1459" s="35" t="str">
        <f t="array" ref="J1459">IFERROR(INDEX(Listor!$M$6:$M$17,MATCH(Listor!J1459&amp;Fossila!E1459,Listor!$K$6:$K$17&amp;Listor!$L$6:$L$17,0)),"")</f>
        <v/>
      </c>
      <c r="K1459" s="69"/>
    </row>
    <row r="1460" spans="2:11" x14ac:dyDescent="0.25">
      <c r="B1460" s="68" t="s">
        <v>68</v>
      </c>
      <c r="C1460" s="80" t="str">
        <f>IFERROR(VLOOKUP(B1460,Listor!$A$6:$B$62,2,FALSE),"")</f>
        <v/>
      </c>
      <c r="D1460" s="80" t="str">
        <f>IFERROR(VLOOKUP(B1460,Listor!$A$6:$C$62,3,FALSE),"")</f>
        <v/>
      </c>
      <c r="E1460" s="64" t="s">
        <v>69</v>
      </c>
      <c r="F1460" s="65"/>
      <c r="G1460" s="35" t="str">
        <f>IFERROR(VLOOKUP(B1460,Listor!$A$6:$G$62,7,FALSE),"")</f>
        <v/>
      </c>
      <c r="H1460" s="35" t="str">
        <f>IFERROR(VLOOKUP(B1460,Listor!$H$6:$I$24,2,FALSE),"")</f>
        <v/>
      </c>
      <c r="I1460" s="35" t="str">
        <f t="shared" si="25"/>
        <v/>
      </c>
      <c r="J1460" s="35" t="str">
        <f t="array" ref="J1460">IFERROR(INDEX(Listor!$M$6:$M$17,MATCH(Listor!J1460&amp;Fossila!E1460,Listor!$K$6:$K$17&amp;Listor!$L$6:$L$17,0)),"")</f>
        <v/>
      </c>
      <c r="K1460" s="69"/>
    </row>
    <row r="1461" spans="2:11" x14ac:dyDescent="0.25">
      <c r="B1461" s="68" t="s">
        <v>68</v>
      </c>
      <c r="C1461" s="80" t="str">
        <f>IFERROR(VLOOKUP(B1461,Listor!$A$6:$B$62,2,FALSE),"")</f>
        <v/>
      </c>
      <c r="D1461" s="80" t="str">
        <f>IFERROR(VLOOKUP(B1461,Listor!$A$6:$C$62,3,FALSE),"")</f>
        <v/>
      </c>
      <c r="E1461" s="64" t="s">
        <v>69</v>
      </c>
      <c r="F1461" s="65"/>
      <c r="G1461" s="35" t="str">
        <f>IFERROR(VLOOKUP(B1461,Listor!$A$6:$G$62,7,FALSE),"")</f>
        <v/>
      </c>
      <c r="H1461" s="35" t="str">
        <f>IFERROR(VLOOKUP(B1461,Listor!$H$6:$I$24,2,FALSE),"")</f>
        <v/>
      </c>
      <c r="I1461" s="35" t="str">
        <f t="shared" si="25"/>
        <v/>
      </c>
      <c r="J1461" s="35" t="str">
        <f t="array" ref="J1461">IFERROR(INDEX(Listor!$M$6:$M$17,MATCH(Listor!J1461&amp;Fossila!E1461,Listor!$K$6:$K$17&amp;Listor!$L$6:$L$17,0)),"")</f>
        <v/>
      </c>
      <c r="K1461" s="69"/>
    </row>
    <row r="1462" spans="2:11" x14ac:dyDescent="0.25">
      <c r="B1462" s="68" t="s">
        <v>68</v>
      </c>
      <c r="C1462" s="80" t="str">
        <f>IFERROR(VLOOKUP(B1462,Listor!$A$6:$B$62,2,FALSE),"")</f>
        <v/>
      </c>
      <c r="D1462" s="80" t="str">
        <f>IFERROR(VLOOKUP(B1462,Listor!$A$6:$C$62,3,FALSE),"")</f>
        <v/>
      </c>
      <c r="E1462" s="64" t="s">
        <v>69</v>
      </c>
      <c r="F1462" s="65"/>
      <c r="G1462" s="35" t="str">
        <f>IFERROR(VLOOKUP(B1462,Listor!$A$6:$G$62,7,FALSE),"")</f>
        <v/>
      </c>
      <c r="H1462" s="35" t="str">
        <f>IFERROR(VLOOKUP(B1462,Listor!$H$6:$I$24,2,FALSE),"")</f>
        <v/>
      </c>
      <c r="I1462" s="35" t="str">
        <f t="shared" si="25"/>
        <v/>
      </c>
      <c r="J1462" s="35" t="str">
        <f t="array" ref="J1462">IFERROR(INDEX(Listor!$M$6:$M$17,MATCH(Listor!J1462&amp;Fossila!E1462,Listor!$K$6:$K$17&amp;Listor!$L$6:$L$17,0)),"")</f>
        <v/>
      </c>
      <c r="K1462" s="69"/>
    </row>
    <row r="1463" spans="2:11" x14ac:dyDescent="0.25">
      <c r="B1463" s="68" t="s">
        <v>68</v>
      </c>
      <c r="C1463" s="80" t="str">
        <f>IFERROR(VLOOKUP(B1463,Listor!$A$6:$B$62,2,FALSE),"")</f>
        <v/>
      </c>
      <c r="D1463" s="80" t="str">
        <f>IFERROR(VLOOKUP(B1463,Listor!$A$6:$C$62,3,FALSE),"")</f>
        <v/>
      </c>
      <c r="E1463" s="64" t="s">
        <v>69</v>
      </c>
      <c r="F1463" s="65"/>
      <c r="G1463" s="35" t="str">
        <f>IFERROR(VLOOKUP(B1463,Listor!$A$6:$G$62,7,FALSE),"")</f>
        <v/>
      </c>
      <c r="H1463" s="35" t="str">
        <f>IFERROR(VLOOKUP(B1463,Listor!$H$6:$I$24,2,FALSE),"")</f>
        <v/>
      </c>
      <c r="I1463" s="35" t="str">
        <f t="shared" si="25"/>
        <v/>
      </c>
      <c r="J1463" s="35" t="str">
        <f t="array" ref="J1463">IFERROR(INDEX(Listor!$M$6:$M$17,MATCH(Listor!J1463&amp;Fossila!E1463,Listor!$K$6:$K$17&amp;Listor!$L$6:$L$17,0)),"")</f>
        <v/>
      </c>
      <c r="K1463" s="69"/>
    </row>
    <row r="1464" spans="2:11" x14ac:dyDescent="0.25">
      <c r="B1464" s="68" t="s">
        <v>68</v>
      </c>
      <c r="C1464" s="80" t="str">
        <f>IFERROR(VLOOKUP(B1464,Listor!$A$6:$B$62,2,FALSE),"")</f>
        <v/>
      </c>
      <c r="D1464" s="80" t="str">
        <f>IFERROR(VLOOKUP(B1464,Listor!$A$6:$C$62,3,FALSE),"")</f>
        <v/>
      </c>
      <c r="E1464" s="64" t="s">
        <v>69</v>
      </c>
      <c r="F1464" s="65"/>
      <c r="G1464" s="35" t="str">
        <f>IFERROR(VLOOKUP(B1464,Listor!$A$6:$G$62,7,FALSE),"")</f>
        <v/>
      </c>
      <c r="H1464" s="35" t="str">
        <f>IFERROR(VLOOKUP(B1464,Listor!$H$6:$I$24,2,FALSE),"")</f>
        <v/>
      </c>
      <c r="I1464" s="35" t="str">
        <f t="shared" si="25"/>
        <v/>
      </c>
      <c r="J1464" s="35" t="str">
        <f t="array" ref="J1464">IFERROR(INDEX(Listor!$M$6:$M$17,MATCH(Listor!J1464&amp;Fossila!E1464,Listor!$K$6:$K$17&amp;Listor!$L$6:$L$17,0)),"")</f>
        <v/>
      </c>
      <c r="K1464" s="69"/>
    </row>
    <row r="1465" spans="2:11" x14ac:dyDescent="0.25">
      <c r="B1465" s="68" t="s">
        <v>68</v>
      </c>
      <c r="C1465" s="80" t="str">
        <f>IFERROR(VLOOKUP(B1465,Listor!$A$6:$B$62,2,FALSE),"")</f>
        <v/>
      </c>
      <c r="D1465" s="80" t="str">
        <f>IFERROR(VLOOKUP(B1465,Listor!$A$6:$C$62,3,FALSE),"")</f>
        <v/>
      </c>
      <c r="E1465" s="64" t="s">
        <v>69</v>
      </c>
      <c r="F1465" s="65"/>
      <c r="G1465" s="35" t="str">
        <f>IFERROR(VLOOKUP(B1465,Listor!$A$6:$G$62,7,FALSE),"")</f>
        <v/>
      </c>
      <c r="H1465" s="35" t="str">
        <f>IFERROR(VLOOKUP(B1465,Listor!$H$6:$I$24,2,FALSE),"")</f>
        <v/>
      </c>
      <c r="I1465" s="35" t="str">
        <f t="shared" si="25"/>
        <v/>
      </c>
      <c r="J1465" s="35" t="str">
        <f t="array" ref="J1465">IFERROR(INDEX(Listor!$M$6:$M$17,MATCH(Listor!J1465&amp;Fossila!E1465,Listor!$K$6:$K$17&amp;Listor!$L$6:$L$17,0)),"")</f>
        <v/>
      </c>
      <c r="K1465" s="69"/>
    </row>
    <row r="1466" spans="2:11" x14ac:dyDescent="0.25">
      <c r="B1466" s="68" t="s">
        <v>68</v>
      </c>
      <c r="C1466" s="80" t="str">
        <f>IFERROR(VLOOKUP(B1466,Listor!$A$6:$B$62,2,FALSE),"")</f>
        <v/>
      </c>
      <c r="D1466" s="80" t="str">
        <f>IFERROR(VLOOKUP(B1466,Listor!$A$6:$C$62,3,FALSE),"")</f>
        <v/>
      </c>
      <c r="E1466" s="64" t="s">
        <v>69</v>
      </c>
      <c r="F1466" s="65"/>
      <c r="G1466" s="35" t="str">
        <f>IFERROR(VLOOKUP(B1466,Listor!$A$6:$G$62,7,FALSE),"")</f>
        <v/>
      </c>
      <c r="H1466" s="35" t="str">
        <f>IFERROR(VLOOKUP(B1466,Listor!$H$6:$I$24,2,FALSE),"")</f>
        <v/>
      </c>
      <c r="I1466" s="35" t="str">
        <f t="shared" si="25"/>
        <v/>
      </c>
      <c r="J1466" s="35" t="str">
        <f t="array" ref="J1466">IFERROR(INDEX(Listor!$M$6:$M$17,MATCH(Listor!J1466&amp;Fossila!E1466,Listor!$K$6:$K$17&amp;Listor!$L$6:$L$17,0)),"")</f>
        <v/>
      </c>
      <c r="K1466" s="69"/>
    </row>
    <row r="1467" spans="2:11" x14ac:dyDescent="0.25">
      <c r="B1467" s="68" t="s">
        <v>68</v>
      </c>
      <c r="C1467" s="80" t="str">
        <f>IFERROR(VLOOKUP(B1467,Listor!$A$6:$B$62,2,FALSE),"")</f>
        <v/>
      </c>
      <c r="D1467" s="80" t="str">
        <f>IFERROR(VLOOKUP(B1467,Listor!$A$6:$C$62,3,FALSE),"")</f>
        <v/>
      </c>
      <c r="E1467" s="64" t="s">
        <v>69</v>
      </c>
      <c r="F1467" s="65"/>
      <c r="G1467" s="35" t="str">
        <f>IFERROR(VLOOKUP(B1467,Listor!$A$6:$G$62,7,FALSE),"")</f>
        <v/>
      </c>
      <c r="H1467" s="35" t="str">
        <f>IFERROR(VLOOKUP(B1467,Listor!$H$6:$I$24,2,FALSE),"")</f>
        <v/>
      </c>
      <c r="I1467" s="35" t="str">
        <f t="shared" si="25"/>
        <v/>
      </c>
      <c r="J1467" s="35" t="str">
        <f t="array" ref="J1467">IFERROR(INDEX(Listor!$M$6:$M$17,MATCH(Listor!J1467&amp;Fossila!E1467,Listor!$K$6:$K$17&amp;Listor!$L$6:$L$17,0)),"")</f>
        <v/>
      </c>
      <c r="K1467" s="69"/>
    </row>
    <row r="1468" spans="2:11" x14ac:dyDescent="0.25">
      <c r="B1468" s="68" t="s">
        <v>68</v>
      </c>
      <c r="C1468" s="80" t="str">
        <f>IFERROR(VLOOKUP(B1468,Listor!$A$6:$B$62,2,FALSE),"")</f>
        <v/>
      </c>
      <c r="D1468" s="80" t="str">
        <f>IFERROR(VLOOKUP(B1468,Listor!$A$6:$C$62,3,FALSE),"")</f>
        <v/>
      </c>
      <c r="E1468" s="64" t="s">
        <v>69</v>
      </c>
      <c r="F1468" s="65"/>
      <c r="G1468" s="35" t="str">
        <f>IFERROR(VLOOKUP(B1468,Listor!$A$6:$G$62,7,FALSE),"")</f>
        <v/>
      </c>
      <c r="H1468" s="35" t="str">
        <f>IFERROR(VLOOKUP(B1468,Listor!$H$6:$I$24,2,FALSE),"")</f>
        <v/>
      </c>
      <c r="I1468" s="35" t="str">
        <f t="shared" si="25"/>
        <v/>
      </c>
      <c r="J1468" s="35" t="str">
        <f t="array" ref="J1468">IFERROR(INDEX(Listor!$M$6:$M$17,MATCH(Listor!J1468&amp;Fossila!E1468,Listor!$K$6:$K$17&amp;Listor!$L$6:$L$17,0)),"")</f>
        <v/>
      </c>
      <c r="K1468" s="69"/>
    </row>
    <row r="1469" spans="2:11" x14ac:dyDescent="0.25">
      <c r="B1469" s="68" t="s">
        <v>68</v>
      </c>
      <c r="C1469" s="80" t="str">
        <f>IFERROR(VLOOKUP(B1469,Listor!$A$6:$B$62,2,FALSE),"")</f>
        <v/>
      </c>
      <c r="D1469" s="80" t="str">
        <f>IFERROR(VLOOKUP(B1469,Listor!$A$6:$C$62,3,FALSE),"")</f>
        <v/>
      </c>
      <c r="E1469" s="64" t="s">
        <v>69</v>
      </c>
      <c r="F1469" s="65"/>
      <c r="G1469" s="35" t="str">
        <f>IFERROR(VLOOKUP(B1469,Listor!$A$6:$G$62,7,FALSE),"")</f>
        <v/>
      </c>
      <c r="H1469" s="35" t="str">
        <f>IFERROR(VLOOKUP(B1469,Listor!$H$6:$I$24,2,FALSE),"")</f>
        <v/>
      </c>
      <c r="I1469" s="35" t="str">
        <f t="shared" si="25"/>
        <v/>
      </c>
      <c r="J1469" s="35" t="str">
        <f t="array" ref="J1469">IFERROR(INDEX(Listor!$M$6:$M$17,MATCH(Listor!J1469&amp;Fossila!E1469,Listor!$K$6:$K$17&amp;Listor!$L$6:$L$17,0)),"")</f>
        <v/>
      </c>
      <c r="K1469" s="69"/>
    </row>
    <row r="1470" spans="2:11" x14ac:dyDescent="0.25">
      <c r="B1470" s="68" t="s">
        <v>68</v>
      </c>
      <c r="C1470" s="80" t="str">
        <f>IFERROR(VLOOKUP(B1470,Listor!$A$6:$B$62,2,FALSE),"")</f>
        <v/>
      </c>
      <c r="D1470" s="80" t="str">
        <f>IFERROR(VLOOKUP(B1470,Listor!$A$6:$C$62,3,FALSE),"")</f>
        <v/>
      </c>
      <c r="E1470" s="64" t="s">
        <v>69</v>
      </c>
      <c r="F1470" s="65"/>
      <c r="G1470" s="35" t="str">
        <f>IFERROR(VLOOKUP(B1470,Listor!$A$6:$G$62,7,FALSE),"")</f>
        <v/>
      </c>
      <c r="H1470" s="35" t="str">
        <f>IFERROR(VLOOKUP(B1470,Listor!$H$6:$I$24,2,FALSE),"")</f>
        <v/>
      </c>
      <c r="I1470" s="35" t="str">
        <f t="shared" si="25"/>
        <v/>
      </c>
      <c r="J1470" s="35" t="str">
        <f t="array" ref="J1470">IFERROR(INDEX(Listor!$M$6:$M$17,MATCH(Listor!J1470&amp;Fossila!E1470,Listor!$K$6:$K$17&amp;Listor!$L$6:$L$17,0)),"")</f>
        <v/>
      </c>
      <c r="K1470" s="69"/>
    </row>
    <row r="1471" spans="2:11" x14ac:dyDescent="0.25">
      <c r="B1471" s="68" t="s">
        <v>68</v>
      </c>
      <c r="C1471" s="80" t="str">
        <f>IFERROR(VLOOKUP(B1471,Listor!$A$6:$B$62,2,FALSE),"")</f>
        <v/>
      </c>
      <c r="D1471" s="80" t="str">
        <f>IFERROR(VLOOKUP(B1471,Listor!$A$6:$C$62,3,FALSE),"")</f>
        <v/>
      </c>
      <c r="E1471" s="64" t="s">
        <v>69</v>
      </c>
      <c r="F1471" s="65"/>
      <c r="G1471" s="35" t="str">
        <f>IFERROR(VLOOKUP(B1471,Listor!$A$6:$G$62,7,FALSE),"")</f>
        <v/>
      </c>
      <c r="H1471" s="35" t="str">
        <f>IFERROR(VLOOKUP(B1471,Listor!$H$6:$I$24,2,FALSE),"")</f>
        <v/>
      </c>
      <c r="I1471" s="35" t="str">
        <f t="shared" si="25"/>
        <v/>
      </c>
      <c r="J1471" s="35" t="str">
        <f t="array" ref="J1471">IFERROR(INDEX(Listor!$M$6:$M$17,MATCH(Listor!J1471&amp;Fossila!E1471,Listor!$K$6:$K$17&amp;Listor!$L$6:$L$17,0)),"")</f>
        <v/>
      </c>
      <c r="K1471" s="69"/>
    </row>
    <row r="1472" spans="2:11" x14ac:dyDescent="0.25">
      <c r="B1472" s="68" t="s">
        <v>68</v>
      </c>
      <c r="C1472" s="80" t="str">
        <f>IFERROR(VLOOKUP(B1472,Listor!$A$6:$B$62,2,FALSE),"")</f>
        <v/>
      </c>
      <c r="D1472" s="80" t="str">
        <f>IFERROR(VLOOKUP(B1472,Listor!$A$6:$C$62,3,FALSE),"")</f>
        <v/>
      </c>
      <c r="E1472" s="64" t="s">
        <v>69</v>
      </c>
      <c r="F1472" s="65"/>
      <c r="G1472" s="35" t="str">
        <f>IFERROR(VLOOKUP(B1472,Listor!$A$6:$G$62,7,FALSE),"")</f>
        <v/>
      </c>
      <c r="H1472" s="35" t="str">
        <f>IFERROR(VLOOKUP(B1472,Listor!$H$6:$I$24,2,FALSE),"")</f>
        <v/>
      </c>
      <c r="I1472" s="35" t="str">
        <f t="shared" si="25"/>
        <v/>
      </c>
      <c r="J1472" s="35" t="str">
        <f t="array" ref="J1472">IFERROR(INDEX(Listor!$M$6:$M$17,MATCH(Listor!J1472&amp;Fossila!E1472,Listor!$K$6:$K$17&amp;Listor!$L$6:$L$17,0)),"")</f>
        <v/>
      </c>
      <c r="K1472" s="69"/>
    </row>
    <row r="1473" spans="2:11" x14ac:dyDescent="0.25">
      <c r="B1473" s="68" t="s">
        <v>68</v>
      </c>
      <c r="C1473" s="80" t="str">
        <f>IFERROR(VLOOKUP(B1473,Listor!$A$6:$B$62,2,FALSE),"")</f>
        <v/>
      </c>
      <c r="D1473" s="80" t="str">
        <f>IFERROR(VLOOKUP(B1473,Listor!$A$6:$C$62,3,FALSE),"")</f>
        <v/>
      </c>
      <c r="E1473" s="64" t="s">
        <v>69</v>
      </c>
      <c r="F1473" s="65"/>
      <c r="G1473" s="35" t="str">
        <f>IFERROR(VLOOKUP(B1473,Listor!$A$6:$G$62,7,FALSE),"")</f>
        <v/>
      </c>
      <c r="H1473" s="35" t="str">
        <f>IFERROR(VLOOKUP(B1473,Listor!$H$6:$I$24,2,FALSE),"")</f>
        <v/>
      </c>
      <c r="I1473" s="35" t="str">
        <f t="shared" si="25"/>
        <v/>
      </c>
      <c r="J1473" s="35" t="str">
        <f t="array" ref="J1473">IFERROR(INDEX(Listor!$M$6:$M$17,MATCH(Listor!J1473&amp;Fossila!E1473,Listor!$K$6:$K$17&amp;Listor!$L$6:$L$17,0)),"")</f>
        <v/>
      </c>
      <c r="K1473" s="69"/>
    </row>
    <row r="1474" spans="2:11" x14ac:dyDescent="0.25">
      <c r="B1474" s="68" t="s">
        <v>68</v>
      </c>
      <c r="C1474" s="80" t="str">
        <f>IFERROR(VLOOKUP(B1474,Listor!$A$6:$B$62,2,FALSE),"")</f>
        <v/>
      </c>
      <c r="D1474" s="80" t="str">
        <f>IFERROR(VLOOKUP(B1474,Listor!$A$6:$C$62,3,FALSE),"")</f>
        <v/>
      </c>
      <c r="E1474" s="64" t="s">
        <v>69</v>
      </c>
      <c r="F1474" s="65"/>
      <c r="G1474" s="35" t="str">
        <f>IFERROR(VLOOKUP(B1474,Listor!$A$6:$G$62,7,FALSE),"")</f>
        <v/>
      </c>
      <c r="H1474" s="35" t="str">
        <f>IFERROR(VLOOKUP(B1474,Listor!$H$6:$I$24,2,FALSE),"")</f>
        <v/>
      </c>
      <c r="I1474" s="35" t="str">
        <f t="shared" si="25"/>
        <v/>
      </c>
      <c r="J1474" s="35" t="str">
        <f t="array" ref="J1474">IFERROR(INDEX(Listor!$M$6:$M$17,MATCH(Listor!J1474&amp;Fossila!E1474,Listor!$K$6:$K$17&amp;Listor!$L$6:$L$17,0)),"")</f>
        <v/>
      </c>
      <c r="K1474" s="69"/>
    </row>
    <row r="1475" spans="2:11" x14ac:dyDescent="0.25">
      <c r="B1475" s="68" t="s">
        <v>68</v>
      </c>
      <c r="C1475" s="80" t="str">
        <f>IFERROR(VLOOKUP(B1475,Listor!$A$6:$B$62,2,FALSE),"")</f>
        <v/>
      </c>
      <c r="D1475" s="80" t="str">
        <f>IFERROR(VLOOKUP(B1475,Listor!$A$6:$C$62,3,FALSE),"")</f>
        <v/>
      </c>
      <c r="E1475" s="64" t="s">
        <v>69</v>
      </c>
      <c r="F1475" s="65"/>
      <c r="G1475" s="35" t="str">
        <f>IFERROR(VLOOKUP(B1475,Listor!$A$6:$G$62,7,FALSE),"")</f>
        <v/>
      </c>
      <c r="H1475" s="35" t="str">
        <f>IFERROR(VLOOKUP(B1475,Listor!$H$6:$I$24,2,FALSE),"")</f>
        <v/>
      </c>
      <c r="I1475" s="35" t="str">
        <f t="shared" si="25"/>
        <v/>
      </c>
      <c r="J1475" s="35" t="str">
        <f t="array" ref="J1475">IFERROR(INDEX(Listor!$M$6:$M$17,MATCH(Listor!J1475&amp;Fossila!E1475,Listor!$K$6:$K$17&amp;Listor!$L$6:$L$17,0)),"")</f>
        <v/>
      </c>
      <c r="K1475" s="69"/>
    </row>
    <row r="1476" spans="2:11" x14ac:dyDescent="0.25">
      <c r="B1476" s="68" t="s">
        <v>68</v>
      </c>
      <c r="C1476" s="80" t="str">
        <f>IFERROR(VLOOKUP(B1476,Listor!$A$6:$B$62,2,FALSE),"")</f>
        <v/>
      </c>
      <c r="D1476" s="80" t="str">
        <f>IFERROR(VLOOKUP(B1476,Listor!$A$6:$C$62,3,FALSE),"")</f>
        <v/>
      </c>
      <c r="E1476" s="64" t="s">
        <v>69</v>
      </c>
      <c r="F1476" s="65"/>
      <c r="G1476" s="35" t="str">
        <f>IFERROR(VLOOKUP(B1476,Listor!$A$6:$G$62,7,FALSE),"")</f>
        <v/>
      </c>
      <c r="H1476" s="35" t="str">
        <f>IFERROR(VLOOKUP(B1476,Listor!$H$6:$I$24,2,FALSE),"")</f>
        <v/>
      </c>
      <c r="I1476" s="35" t="str">
        <f t="shared" si="25"/>
        <v/>
      </c>
      <c r="J1476" s="35" t="str">
        <f t="array" ref="J1476">IFERROR(INDEX(Listor!$M$6:$M$17,MATCH(Listor!J1476&amp;Fossila!E1476,Listor!$K$6:$K$17&amp;Listor!$L$6:$L$17,0)),"")</f>
        <v/>
      </c>
      <c r="K1476" s="69"/>
    </row>
    <row r="1477" spans="2:11" x14ac:dyDescent="0.25">
      <c r="B1477" s="68" t="s">
        <v>68</v>
      </c>
      <c r="C1477" s="80" t="str">
        <f>IFERROR(VLOOKUP(B1477,Listor!$A$6:$B$62,2,FALSE),"")</f>
        <v/>
      </c>
      <c r="D1477" s="80" t="str">
        <f>IFERROR(VLOOKUP(B1477,Listor!$A$6:$C$62,3,FALSE),"")</f>
        <v/>
      </c>
      <c r="E1477" s="64" t="s">
        <v>69</v>
      </c>
      <c r="F1477" s="65"/>
      <c r="G1477" s="35" t="str">
        <f>IFERROR(VLOOKUP(B1477,Listor!$A$6:$G$62,7,FALSE),"")</f>
        <v/>
      </c>
      <c r="H1477" s="35" t="str">
        <f>IFERROR(VLOOKUP(B1477,Listor!$H$6:$I$24,2,FALSE),"")</f>
        <v/>
      </c>
      <c r="I1477" s="35" t="str">
        <f t="shared" si="25"/>
        <v/>
      </c>
      <c r="J1477" s="35" t="str">
        <f t="array" ref="J1477">IFERROR(INDEX(Listor!$M$6:$M$17,MATCH(Listor!J1477&amp;Fossila!E1477,Listor!$K$6:$K$17&amp;Listor!$L$6:$L$17,0)),"")</f>
        <v/>
      </c>
      <c r="K1477" s="69"/>
    </row>
    <row r="1478" spans="2:11" x14ac:dyDescent="0.25">
      <c r="B1478" s="68" t="s">
        <v>68</v>
      </c>
      <c r="C1478" s="80" t="str">
        <f>IFERROR(VLOOKUP(B1478,Listor!$A$6:$B$62,2,FALSE),"")</f>
        <v/>
      </c>
      <c r="D1478" s="80" t="str">
        <f>IFERROR(VLOOKUP(B1478,Listor!$A$6:$C$62,3,FALSE),"")</f>
        <v/>
      </c>
      <c r="E1478" s="64" t="s">
        <v>69</v>
      </c>
      <c r="F1478" s="65"/>
      <c r="G1478" s="35" t="str">
        <f>IFERROR(VLOOKUP(B1478,Listor!$A$6:$G$62,7,FALSE),"")</f>
        <v/>
      </c>
      <c r="H1478" s="35" t="str">
        <f>IFERROR(VLOOKUP(B1478,Listor!$H$6:$I$24,2,FALSE),"")</f>
        <v/>
      </c>
      <c r="I1478" s="35" t="str">
        <f t="shared" si="25"/>
        <v/>
      </c>
      <c r="J1478" s="35" t="str">
        <f t="array" ref="J1478">IFERROR(INDEX(Listor!$M$6:$M$17,MATCH(Listor!J1478&amp;Fossila!E1478,Listor!$K$6:$K$17&amp;Listor!$L$6:$L$17,0)),"")</f>
        <v/>
      </c>
      <c r="K1478" s="69"/>
    </row>
    <row r="1479" spans="2:11" x14ac:dyDescent="0.25">
      <c r="B1479" s="68" t="s">
        <v>68</v>
      </c>
      <c r="C1479" s="80" t="str">
        <f>IFERROR(VLOOKUP(B1479,Listor!$A$6:$B$62,2,FALSE),"")</f>
        <v/>
      </c>
      <c r="D1479" s="80" t="str">
        <f>IFERROR(VLOOKUP(B1479,Listor!$A$6:$C$62,3,FALSE),"")</f>
        <v/>
      </c>
      <c r="E1479" s="64" t="s">
        <v>69</v>
      </c>
      <c r="F1479" s="65"/>
      <c r="G1479" s="35" t="str">
        <f>IFERROR(VLOOKUP(B1479,Listor!$A$6:$G$62,7,FALSE),"")</f>
        <v/>
      </c>
      <c r="H1479" s="35" t="str">
        <f>IFERROR(VLOOKUP(B1479,Listor!$H$6:$I$24,2,FALSE),"")</f>
        <v/>
      </c>
      <c r="I1479" s="35" t="str">
        <f t="shared" si="25"/>
        <v/>
      </c>
      <c r="J1479" s="35" t="str">
        <f t="array" ref="J1479">IFERROR(INDEX(Listor!$M$6:$M$17,MATCH(Listor!J1479&amp;Fossila!E1479,Listor!$K$6:$K$17&amp;Listor!$L$6:$L$17,0)),"")</f>
        <v/>
      </c>
      <c r="K1479" s="69"/>
    </row>
    <row r="1480" spans="2:11" x14ac:dyDescent="0.25">
      <c r="B1480" s="68" t="s">
        <v>68</v>
      </c>
      <c r="C1480" s="80" t="str">
        <f>IFERROR(VLOOKUP(B1480,Listor!$A$6:$B$62,2,FALSE),"")</f>
        <v/>
      </c>
      <c r="D1480" s="80" t="str">
        <f>IFERROR(VLOOKUP(B1480,Listor!$A$6:$C$62,3,FALSE),"")</f>
        <v/>
      </c>
      <c r="E1480" s="64" t="s">
        <v>69</v>
      </c>
      <c r="F1480" s="65"/>
      <c r="G1480" s="35" t="str">
        <f>IFERROR(VLOOKUP(B1480,Listor!$A$6:$G$62,7,FALSE),"")</f>
        <v/>
      </c>
      <c r="H1480" s="35" t="str">
        <f>IFERROR(VLOOKUP(B1480,Listor!$H$6:$I$24,2,FALSE),"")</f>
        <v/>
      </c>
      <c r="I1480" s="35" t="str">
        <f t="shared" si="25"/>
        <v/>
      </c>
      <c r="J1480" s="35" t="str">
        <f t="array" ref="J1480">IFERROR(INDEX(Listor!$M$6:$M$17,MATCH(Listor!J1480&amp;Fossila!E1480,Listor!$K$6:$K$17&amp;Listor!$L$6:$L$17,0)),"")</f>
        <v/>
      </c>
      <c r="K1480" s="69"/>
    </row>
    <row r="1481" spans="2:11" x14ac:dyDescent="0.25">
      <c r="B1481" s="68" t="s">
        <v>68</v>
      </c>
      <c r="C1481" s="80" t="str">
        <f>IFERROR(VLOOKUP(B1481,Listor!$A$6:$B$62,2,FALSE),"")</f>
        <v/>
      </c>
      <c r="D1481" s="80" t="str">
        <f>IFERROR(VLOOKUP(B1481,Listor!$A$6:$C$62,3,FALSE),"")</f>
        <v/>
      </c>
      <c r="E1481" s="64" t="s">
        <v>69</v>
      </c>
      <c r="F1481" s="65"/>
      <c r="G1481" s="35" t="str">
        <f>IFERROR(VLOOKUP(B1481,Listor!$A$6:$G$62,7,FALSE),"")</f>
        <v/>
      </c>
      <c r="H1481" s="35" t="str">
        <f>IFERROR(VLOOKUP(B1481,Listor!$H$6:$I$24,2,FALSE),"")</f>
        <v/>
      </c>
      <c r="I1481" s="35" t="str">
        <f t="shared" si="25"/>
        <v/>
      </c>
      <c r="J1481" s="35" t="str">
        <f t="array" ref="J1481">IFERROR(INDEX(Listor!$M$6:$M$17,MATCH(Listor!J1481&amp;Fossila!E1481,Listor!$K$6:$K$17&amp;Listor!$L$6:$L$17,0)),"")</f>
        <v/>
      </c>
      <c r="K1481" s="69"/>
    </row>
    <row r="1482" spans="2:11" x14ac:dyDescent="0.25">
      <c r="B1482" s="68" t="s">
        <v>68</v>
      </c>
      <c r="C1482" s="80" t="str">
        <f>IFERROR(VLOOKUP(B1482,Listor!$A$6:$B$62,2,FALSE),"")</f>
        <v/>
      </c>
      <c r="D1482" s="80" t="str">
        <f>IFERROR(VLOOKUP(B1482,Listor!$A$6:$C$62,3,FALSE),"")</f>
        <v/>
      </c>
      <c r="E1482" s="64" t="s">
        <v>69</v>
      </c>
      <c r="F1482" s="65"/>
      <c r="G1482" s="35" t="str">
        <f>IFERROR(VLOOKUP(B1482,Listor!$A$6:$G$62,7,FALSE),"")</f>
        <v/>
      </c>
      <c r="H1482" s="35" t="str">
        <f>IFERROR(VLOOKUP(B1482,Listor!$H$6:$I$24,2,FALSE),"")</f>
        <v/>
      </c>
      <c r="I1482" s="35" t="str">
        <f t="shared" si="25"/>
        <v/>
      </c>
      <c r="J1482" s="35" t="str">
        <f t="array" ref="J1482">IFERROR(INDEX(Listor!$M$6:$M$17,MATCH(Listor!J1482&amp;Fossila!E1482,Listor!$K$6:$K$17&amp;Listor!$L$6:$L$17,0)),"")</f>
        <v/>
      </c>
      <c r="K1482" s="69"/>
    </row>
    <row r="1483" spans="2:11" x14ac:dyDescent="0.25">
      <c r="B1483" s="68" t="s">
        <v>68</v>
      </c>
      <c r="C1483" s="80" t="str">
        <f>IFERROR(VLOOKUP(B1483,Listor!$A$6:$B$62,2,FALSE),"")</f>
        <v/>
      </c>
      <c r="D1483" s="80" t="str">
        <f>IFERROR(VLOOKUP(B1483,Listor!$A$6:$C$62,3,FALSE),"")</f>
        <v/>
      </c>
      <c r="E1483" s="64" t="s">
        <v>69</v>
      </c>
      <c r="F1483" s="65"/>
      <c r="G1483" s="35" t="str">
        <f>IFERROR(VLOOKUP(B1483,Listor!$A$6:$G$62,7,FALSE),"")</f>
        <v/>
      </c>
      <c r="H1483" s="35" t="str">
        <f>IFERROR(VLOOKUP(B1483,Listor!$H$6:$I$24,2,FALSE),"")</f>
        <v/>
      </c>
      <c r="I1483" s="35" t="str">
        <f t="shared" si="25"/>
        <v/>
      </c>
      <c r="J1483" s="35" t="str">
        <f t="array" ref="J1483">IFERROR(INDEX(Listor!$M$6:$M$17,MATCH(Listor!J1483&amp;Fossila!E1483,Listor!$K$6:$K$17&amp;Listor!$L$6:$L$17,0)),"")</f>
        <v/>
      </c>
      <c r="K1483" s="69"/>
    </row>
    <row r="1484" spans="2:11" x14ac:dyDescent="0.25">
      <c r="B1484" s="68" t="s">
        <v>68</v>
      </c>
      <c r="C1484" s="80" t="str">
        <f>IFERROR(VLOOKUP(B1484,Listor!$A$6:$B$62,2,FALSE),"")</f>
        <v/>
      </c>
      <c r="D1484" s="80" t="str">
        <f>IFERROR(VLOOKUP(B1484,Listor!$A$6:$C$62,3,FALSE),"")</f>
        <v/>
      </c>
      <c r="E1484" s="64" t="s">
        <v>69</v>
      </c>
      <c r="F1484" s="65"/>
      <c r="G1484" s="35" t="str">
        <f>IFERROR(VLOOKUP(B1484,Listor!$A$6:$G$62,7,FALSE),"")</f>
        <v/>
      </c>
      <c r="H1484" s="35" t="str">
        <f>IFERROR(VLOOKUP(B1484,Listor!$H$6:$I$24,2,FALSE),"")</f>
        <v/>
      </c>
      <c r="I1484" s="35" t="str">
        <f t="shared" si="25"/>
        <v/>
      </c>
      <c r="J1484" s="35" t="str">
        <f t="array" ref="J1484">IFERROR(INDEX(Listor!$M$6:$M$17,MATCH(Listor!J1484&amp;Fossila!E1484,Listor!$K$6:$K$17&amp;Listor!$L$6:$L$17,0)),"")</f>
        <v/>
      </c>
      <c r="K1484" s="69"/>
    </row>
    <row r="1485" spans="2:11" x14ac:dyDescent="0.25">
      <c r="B1485" s="68" t="s">
        <v>68</v>
      </c>
      <c r="C1485" s="80" t="str">
        <f>IFERROR(VLOOKUP(B1485,Listor!$A$6:$B$62,2,FALSE),"")</f>
        <v/>
      </c>
      <c r="D1485" s="80" t="str">
        <f>IFERROR(VLOOKUP(B1485,Listor!$A$6:$C$62,3,FALSE),"")</f>
        <v/>
      </c>
      <c r="E1485" s="64" t="s">
        <v>69</v>
      </c>
      <c r="F1485" s="65"/>
      <c r="G1485" s="35" t="str">
        <f>IFERROR(VLOOKUP(B1485,Listor!$A$6:$G$62,7,FALSE),"")</f>
        <v/>
      </c>
      <c r="H1485" s="35" t="str">
        <f>IFERROR(VLOOKUP(B1485,Listor!$H$6:$I$24,2,FALSE),"")</f>
        <v/>
      </c>
      <c r="I1485" s="35" t="str">
        <f t="shared" ref="I1485:I1548" si="26">IFERROR(H1485*F1485,"")</f>
        <v/>
      </c>
      <c r="J1485" s="35" t="str">
        <f t="array" ref="J1485">IFERROR(INDEX(Listor!$M$6:$M$17,MATCH(Listor!J1485&amp;Fossila!E1485,Listor!$K$6:$K$17&amp;Listor!$L$6:$L$17,0)),"")</f>
        <v/>
      </c>
      <c r="K1485" s="69"/>
    </row>
    <row r="1486" spans="2:11" x14ac:dyDescent="0.25">
      <c r="B1486" s="68" t="s">
        <v>68</v>
      </c>
      <c r="C1486" s="80" t="str">
        <f>IFERROR(VLOOKUP(B1486,Listor!$A$6:$B$62,2,FALSE),"")</f>
        <v/>
      </c>
      <c r="D1486" s="80" t="str">
        <f>IFERROR(VLOOKUP(B1486,Listor!$A$6:$C$62,3,FALSE),"")</f>
        <v/>
      </c>
      <c r="E1486" s="64" t="s">
        <v>69</v>
      </c>
      <c r="F1486" s="65"/>
      <c r="G1486" s="35" t="str">
        <f>IFERROR(VLOOKUP(B1486,Listor!$A$6:$G$62,7,FALSE),"")</f>
        <v/>
      </c>
      <c r="H1486" s="35" t="str">
        <f>IFERROR(VLOOKUP(B1486,Listor!$H$6:$I$24,2,FALSE),"")</f>
        <v/>
      </c>
      <c r="I1486" s="35" t="str">
        <f t="shared" si="26"/>
        <v/>
      </c>
      <c r="J1486" s="35" t="str">
        <f t="array" ref="J1486">IFERROR(INDEX(Listor!$M$6:$M$17,MATCH(Listor!J1486&amp;Fossila!E1486,Listor!$K$6:$K$17&amp;Listor!$L$6:$L$17,0)),"")</f>
        <v/>
      </c>
      <c r="K1486" s="69"/>
    </row>
    <row r="1487" spans="2:11" x14ac:dyDescent="0.25">
      <c r="B1487" s="68" t="s">
        <v>68</v>
      </c>
      <c r="C1487" s="80" t="str">
        <f>IFERROR(VLOOKUP(B1487,Listor!$A$6:$B$62,2,FALSE),"")</f>
        <v/>
      </c>
      <c r="D1487" s="80" t="str">
        <f>IFERROR(VLOOKUP(B1487,Listor!$A$6:$C$62,3,FALSE),"")</f>
        <v/>
      </c>
      <c r="E1487" s="64" t="s">
        <v>69</v>
      </c>
      <c r="F1487" s="65"/>
      <c r="G1487" s="35" t="str">
        <f>IFERROR(VLOOKUP(B1487,Listor!$A$6:$G$62,7,FALSE),"")</f>
        <v/>
      </c>
      <c r="H1487" s="35" t="str">
        <f>IFERROR(VLOOKUP(B1487,Listor!$H$6:$I$24,2,FALSE),"")</f>
        <v/>
      </c>
      <c r="I1487" s="35" t="str">
        <f t="shared" si="26"/>
        <v/>
      </c>
      <c r="J1487" s="35" t="str">
        <f t="array" ref="J1487">IFERROR(INDEX(Listor!$M$6:$M$17,MATCH(Listor!J1487&amp;Fossila!E1487,Listor!$K$6:$K$17&amp;Listor!$L$6:$L$17,0)),"")</f>
        <v/>
      </c>
      <c r="K1487" s="69"/>
    </row>
    <row r="1488" spans="2:11" x14ac:dyDescent="0.25">
      <c r="B1488" s="68" t="s">
        <v>68</v>
      </c>
      <c r="C1488" s="80" t="str">
        <f>IFERROR(VLOOKUP(B1488,Listor!$A$6:$B$62,2,FALSE),"")</f>
        <v/>
      </c>
      <c r="D1488" s="80" t="str">
        <f>IFERROR(VLOOKUP(B1488,Listor!$A$6:$C$62,3,FALSE),"")</f>
        <v/>
      </c>
      <c r="E1488" s="64" t="s">
        <v>69</v>
      </c>
      <c r="F1488" s="65"/>
      <c r="G1488" s="35" t="str">
        <f>IFERROR(VLOOKUP(B1488,Listor!$A$6:$G$62,7,FALSE),"")</f>
        <v/>
      </c>
      <c r="H1488" s="35" t="str">
        <f>IFERROR(VLOOKUP(B1488,Listor!$H$6:$I$24,2,FALSE),"")</f>
        <v/>
      </c>
      <c r="I1488" s="35" t="str">
        <f t="shared" si="26"/>
        <v/>
      </c>
      <c r="J1488" s="35" t="str">
        <f t="array" ref="J1488">IFERROR(INDEX(Listor!$M$6:$M$17,MATCH(Listor!J1488&amp;Fossila!E1488,Listor!$K$6:$K$17&amp;Listor!$L$6:$L$17,0)),"")</f>
        <v/>
      </c>
      <c r="K1488" s="69"/>
    </row>
    <row r="1489" spans="2:11" x14ac:dyDescent="0.25">
      <c r="B1489" s="68" t="s">
        <v>68</v>
      </c>
      <c r="C1489" s="80" t="str">
        <f>IFERROR(VLOOKUP(B1489,Listor!$A$6:$B$62,2,FALSE),"")</f>
        <v/>
      </c>
      <c r="D1489" s="80" t="str">
        <f>IFERROR(VLOOKUP(B1489,Listor!$A$6:$C$62,3,FALSE),"")</f>
        <v/>
      </c>
      <c r="E1489" s="64" t="s">
        <v>69</v>
      </c>
      <c r="F1489" s="65"/>
      <c r="G1489" s="35" t="str">
        <f>IFERROR(VLOOKUP(B1489,Listor!$A$6:$G$62,7,FALSE),"")</f>
        <v/>
      </c>
      <c r="H1489" s="35" t="str">
        <f>IFERROR(VLOOKUP(B1489,Listor!$H$6:$I$24,2,FALSE),"")</f>
        <v/>
      </c>
      <c r="I1489" s="35" t="str">
        <f t="shared" si="26"/>
        <v/>
      </c>
      <c r="J1489" s="35" t="str">
        <f t="array" ref="J1489">IFERROR(INDEX(Listor!$M$6:$M$17,MATCH(Listor!J1489&amp;Fossila!E1489,Listor!$K$6:$K$17&amp;Listor!$L$6:$L$17,0)),"")</f>
        <v/>
      </c>
      <c r="K1489" s="69"/>
    </row>
    <row r="1490" spans="2:11" x14ac:dyDescent="0.25">
      <c r="B1490" s="68" t="s">
        <v>68</v>
      </c>
      <c r="C1490" s="80" t="str">
        <f>IFERROR(VLOOKUP(B1490,Listor!$A$6:$B$62,2,FALSE),"")</f>
        <v/>
      </c>
      <c r="D1490" s="80" t="str">
        <f>IFERROR(VLOOKUP(B1490,Listor!$A$6:$C$62,3,FALSE),"")</f>
        <v/>
      </c>
      <c r="E1490" s="64" t="s">
        <v>69</v>
      </c>
      <c r="F1490" s="65"/>
      <c r="G1490" s="35" t="str">
        <f>IFERROR(VLOOKUP(B1490,Listor!$A$6:$G$62,7,FALSE),"")</f>
        <v/>
      </c>
      <c r="H1490" s="35" t="str">
        <f>IFERROR(VLOOKUP(B1490,Listor!$H$6:$I$24,2,FALSE),"")</f>
        <v/>
      </c>
      <c r="I1490" s="35" t="str">
        <f t="shared" si="26"/>
        <v/>
      </c>
      <c r="J1490" s="35" t="str">
        <f t="array" ref="J1490">IFERROR(INDEX(Listor!$M$6:$M$17,MATCH(Listor!J1490&amp;Fossila!E1490,Listor!$K$6:$K$17&amp;Listor!$L$6:$L$17,0)),"")</f>
        <v/>
      </c>
      <c r="K1490" s="69"/>
    </row>
    <row r="1491" spans="2:11" x14ac:dyDescent="0.25">
      <c r="B1491" s="68" t="s">
        <v>68</v>
      </c>
      <c r="C1491" s="80" t="str">
        <f>IFERROR(VLOOKUP(B1491,Listor!$A$6:$B$62,2,FALSE),"")</f>
        <v/>
      </c>
      <c r="D1491" s="80" t="str">
        <f>IFERROR(VLOOKUP(B1491,Listor!$A$6:$C$62,3,FALSE),"")</f>
        <v/>
      </c>
      <c r="E1491" s="64" t="s">
        <v>69</v>
      </c>
      <c r="F1491" s="65"/>
      <c r="G1491" s="35" t="str">
        <f>IFERROR(VLOOKUP(B1491,Listor!$A$6:$G$62,7,FALSE),"")</f>
        <v/>
      </c>
      <c r="H1491" s="35" t="str">
        <f>IFERROR(VLOOKUP(B1491,Listor!$H$6:$I$24,2,FALSE),"")</f>
        <v/>
      </c>
      <c r="I1491" s="35" t="str">
        <f t="shared" si="26"/>
        <v/>
      </c>
      <c r="J1491" s="35" t="str">
        <f t="array" ref="J1491">IFERROR(INDEX(Listor!$M$6:$M$17,MATCH(Listor!J1491&amp;Fossila!E1491,Listor!$K$6:$K$17&amp;Listor!$L$6:$L$17,0)),"")</f>
        <v/>
      </c>
      <c r="K1491" s="69"/>
    </row>
    <row r="1492" spans="2:11" x14ac:dyDescent="0.25">
      <c r="B1492" s="68" t="s">
        <v>68</v>
      </c>
      <c r="C1492" s="80" t="str">
        <f>IFERROR(VLOOKUP(B1492,Listor!$A$6:$B$62,2,FALSE),"")</f>
        <v/>
      </c>
      <c r="D1492" s="80" t="str">
        <f>IFERROR(VLOOKUP(B1492,Listor!$A$6:$C$62,3,FALSE),"")</f>
        <v/>
      </c>
      <c r="E1492" s="64" t="s">
        <v>69</v>
      </c>
      <c r="F1492" s="65"/>
      <c r="G1492" s="35" t="str">
        <f>IFERROR(VLOOKUP(B1492,Listor!$A$6:$G$62,7,FALSE),"")</f>
        <v/>
      </c>
      <c r="H1492" s="35" t="str">
        <f>IFERROR(VLOOKUP(B1492,Listor!$H$6:$I$24,2,FALSE),"")</f>
        <v/>
      </c>
      <c r="I1492" s="35" t="str">
        <f t="shared" si="26"/>
        <v/>
      </c>
      <c r="J1492" s="35" t="str">
        <f t="array" ref="J1492">IFERROR(INDEX(Listor!$M$6:$M$17,MATCH(Listor!J1492&amp;Fossila!E1492,Listor!$K$6:$K$17&amp;Listor!$L$6:$L$17,0)),"")</f>
        <v/>
      </c>
      <c r="K1492" s="69"/>
    </row>
    <row r="1493" spans="2:11" x14ac:dyDescent="0.25">
      <c r="B1493" s="68" t="s">
        <v>68</v>
      </c>
      <c r="C1493" s="80" t="str">
        <f>IFERROR(VLOOKUP(B1493,Listor!$A$6:$B$62,2,FALSE),"")</f>
        <v/>
      </c>
      <c r="D1493" s="80" t="str">
        <f>IFERROR(VLOOKUP(B1493,Listor!$A$6:$C$62,3,FALSE),"")</f>
        <v/>
      </c>
      <c r="E1493" s="64" t="s">
        <v>69</v>
      </c>
      <c r="F1493" s="65"/>
      <c r="G1493" s="35" t="str">
        <f>IFERROR(VLOOKUP(B1493,Listor!$A$6:$G$62,7,FALSE),"")</f>
        <v/>
      </c>
      <c r="H1493" s="35" t="str">
        <f>IFERROR(VLOOKUP(B1493,Listor!$H$6:$I$24,2,FALSE),"")</f>
        <v/>
      </c>
      <c r="I1493" s="35" t="str">
        <f t="shared" si="26"/>
        <v/>
      </c>
      <c r="J1493" s="35" t="str">
        <f t="array" ref="J1493">IFERROR(INDEX(Listor!$M$6:$M$17,MATCH(Listor!J1493&amp;Fossila!E1493,Listor!$K$6:$K$17&amp;Listor!$L$6:$L$17,0)),"")</f>
        <v/>
      </c>
      <c r="K1493" s="69"/>
    </row>
    <row r="1494" spans="2:11" x14ac:dyDescent="0.25">
      <c r="B1494" s="68" t="s">
        <v>68</v>
      </c>
      <c r="C1494" s="80" t="str">
        <f>IFERROR(VLOOKUP(B1494,Listor!$A$6:$B$62,2,FALSE),"")</f>
        <v/>
      </c>
      <c r="D1494" s="80" t="str">
        <f>IFERROR(VLOOKUP(B1494,Listor!$A$6:$C$62,3,FALSE),"")</f>
        <v/>
      </c>
      <c r="E1494" s="64" t="s">
        <v>69</v>
      </c>
      <c r="F1494" s="65"/>
      <c r="G1494" s="35" t="str">
        <f>IFERROR(VLOOKUP(B1494,Listor!$A$6:$G$62,7,FALSE),"")</f>
        <v/>
      </c>
      <c r="H1494" s="35" t="str">
        <f>IFERROR(VLOOKUP(B1494,Listor!$H$6:$I$24,2,FALSE),"")</f>
        <v/>
      </c>
      <c r="I1494" s="35" t="str">
        <f t="shared" si="26"/>
        <v/>
      </c>
      <c r="J1494" s="35" t="str">
        <f t="array" ref="J1494">IFERROR(INDEX(Listor!$M$6:$M$17,MATCH(Listor!J1494&amp;Fossila!E1494,Listor!$K$6:$K$17&amp;Listor!$L$6:$L$17,0)),"")</f>
        <v/>
      </c>
      <c r="K1494" s="69"/>
    </row>
    <row r="1495" spans="2:11" x14ac:dyDescent="0.25">
      <c r="B1495" s="68" t="s">
        <v>68</v>
      </c>
      <c r="C1495" s="80" t="str">
        <f>IFERROR(VLOOKUP(B1495,Listor!$A$6:$B$62,2,FALSE),"")</f>
        <v/>
      </c>
      <c r="D1495" s="80" t="str">
        <f>IFERROR(VLOOKUP(B1495,Listor!$A$6:$C$62,3,FALSE),"")</f>
        <v/>
      </c>
      <c r="E1495" s="64" t="s">
        <v>69</v>
      </c>
      <c r="F1495" s="65"/>
      <c r="G1495" s="35" t="str">
        <f>IFERROR(VLOOKUP(B1495,Listor!$A$6:$G$62,7,FALSE),"")</f>
        <v/>
      </c>
      <c r="H1495" s="35" t="str">
        <f>IFERROR(VLOOKUP(B1495,Listor!$H$6:$I$24,2,FALSE),"")</f>
        <v/>
      </c>
      <c r="I1495" s="35" t="str">
        <f t="shared" si="26"/>
        <v/>
      </c>
      <c r="J1495" s="35" t="str">
        <f t="array" ref="J1495">IFERROR(INDEX(Listor!$M$6:$M$17,MATCH(Listor!J1495&amp;Fossila!E1495,Listor!$K$6:$K$17&amp;Listor!$L$6:$L$17,0)),"")</f>
        <v/>
      </c>
      <c r="K1495" s="69"/>
    </row>
    <row r="1496" spans="2:11" x14ac:dyDescent="0.25">
      <c r="B1496" s="68" t="s">
        <v>68</v>
      </c>
      <c r="C1496" s="80" t="str">
        <f>IFERROR(VLOOKUP(B1496,Listor!$A$6:$B$62,2,FALSE),"")</f>
        <v/>
      </c>
      <c r="D1496" s="80" t="str">
        <f>IFERROR(VLOOKUP(B1496,Listor!$A$6:$C$62,3,FALSE),"")</f>
        <v/>
      </c>
      <c r="E1496" s="64" t="s">
        <v>69</v>
      </c>
      <c r="F1496" s="65"/>
      <c r="G1496" s="35" t="str">
        <f>IFERROR(VLOOKUP(B1496,Listor!$A$6:$G$62,7,FALSE),"")</f>
        <v/>
      </c>
      <c r="H1496" s="35" t="str">
        <f>IFERROR(VLOOKUP(B1496,Listor!$H$6:$I$24,2,FALSE),"")</f>
        <v/>
      </c>
      <c r="I1496" s="35" t="str">
        <f t="shared" si="26"/>
        <v/>
      </c>
      <c r="J1496" s="35" t="str">
        <f t="array" ref="J1496">IFERROR(INDEX(Listor!$M$6:$M$17,MATCH(Listor!J1496&amp;Fossila!E1496,Listor!$K$6:$K$17&amp;Listor!$L$6:$L$17,0)),"")</f>
        <v/>
      </c>
      <c r="K1496" s="69"/>
    </row>
    <row r="1497" spans="2:11" x14ac:dyDescent="0.25">
      <c r="B1497" s="68" t="s">
        <v>68</v>
      </c>
      <c r="C1497" s="80" t="str">
        <f>IFERROR(VLOOKUP(B1497,Listor!$A$6:$B$62,2,FALSE),"")</f>
        <v/>
      </c>
      <c r="D1497" s="80" t="str">
        <f>IFERROR(VLOOKUP(B1497,Listor!$A$6:$C$62,3,FALSE),"")</f>
        <v/>
      </c>
      <c r="E1497" s="64" t="s">
        <v>69</v>
      </c>
      <c r="F1497" s="65"/>
      <c r="G1497" s="35" t="str">
        <f>IFERROR(VLOOKUP(B1497,Listor!$A$6:$G$62,7,FALSE),"")</f>
        <v/>
      </c>
      <c r="H1497" s="35" t="str">
        <f>IFERROR(VLOOKUP(B1497,Listor!$H$6:$I$24,2,FALSE),"")</f>
        <v/>
      </c>
      <c r="I1497" s="35" t="str">
        <f t="shared" si="26"/>
        <v/>
      </c>
      <c r="J1497" s="35" t="str">
        <f t="array" ref="J1497">IFERROR(INDEX(Listor!$M$6:$M$17,MATCH(Listor!J1497&amp;Fossila!E1497,Listor!$K$6:$K$17&amp;Listor!$L$6:$L$17,0)),"")</f>
        <v/>
      </c>
      <c r="K1497" s="69"/>
    </row>
    <row r="1498" spans="2:11" x14ac:dyDescent="0.25">
      <c r="B1498" s="68" t="s">
        <v>68</v>
      </c>
      <c r="C1498" s="80" t="str">
        <f>IFERROR(VLOOKUP(B1498,Listor!$A$6:$B$62,2,FALSE),"")</f>
        <v/>
      </c>
      <c r="D1498" s="80" t="str">
        <f>IFERROR(VLOOKUP(B1498,Listor!$A$6:$C$62,3,FALSE),"")</f>
        <v/>
      </c>
      <c r="E1498" s="64" t="s">
        <v>69</v>
      </c>
      <c r="F1498" s="65"/>
      <c r="G1498" s="35" t="str">
        <f>IFERROR(VLOOKUP(B1498,Listor!$A$6:$G$62,7,FALSE),"")</f>
        <v/>
      </c>
      <c r="H1498" s="35" t="str">
        <f>IFERROR(VLOOKUP(B1498,Listor!$H$6:$I$24,2,FALSE),"")</f>
        <v/>
      </c>
      <c r="I1498" s="35" t="str">
        <f t="shared" si="26"/>
        <v/>
      </c>
      <c r="J1498" s="35" t="str">
        <f t="array" ref="J1498">IFERROR(INDEX(Listor!$M$6:$M$17,MATCH(Listor!J1498&amp;Fossila!E1498,Listor!$K$6:$K$17&amp;Listor!$L$6:$L$17,0)),"")</f>
        <v/>
      </c>
      <c r="K1498" s="69"/>
    </row>
    <row r="1499" spans="2:11" x14ac:dyDescent="0.25">
      <c r="B1499" s="68" t="s">
        <v>68</v>
      </c>
      <c r="C1499" s="80" t="str">
        <f>IFERROR(VLOOKUP(B1499,Listor!$A$6:$B$62,2,FALSE),"")</f>
        <v/>
      </c>
      <c r="D1499" s="80" t="str">
        <f>IFERROR(VLOOKUP(B1499,Listor!$A$6:$C$62,3,FALSE),"")</f>
        <v/>
      </c>
      <c r="E1499" s="64" t="s">
        <v>69</v>
      </c>
      <c r="F1499" s="65"/>
      <c r="G1499" s="35" t="str">
        <f>IFERROR(VLOOKUP(B1499,Listor!$A$6:$G$62,7,FALSE),"")</f>
        <v/>
      </c>
      <c r="H1499" s="35" t="str">
        <f>IFERROR(VLOOKUP(B1499,Listor!$H$6:$I$24,2,FALSE),"")</f>
        <v/>
      </c>
      <c r="I1499" s="35" t="str">
        <f t="shared" si="26"/>
        <v/>
      </c>
      <c r="J1499" s="35" t="str">
        <f t="array" ref="J1499">IFERROR(INDEX(Listor!$M$6:$M$17,MATCH(Listor!J1499&amp;Fossila!E1499,Listor!$K$6:$K$17&amp;Listor!$L$6:$L$17,0)),"")</f>
        <v/>
      </c>
      <c r="K1499" s="69"/>
    </row>
    <row r="1500" spans="2:11" x14ac:dyDescent="0.25">
      <c r="B1500" s="68" t="s">
        <v>68</v>
      </c>
      <c r="C1500" s="80" t="str">
        <f>IFERROR(VLOOKUP(B1500,Listor!$A$6:$B$62,2,FALSE),"")</f>
        <v/>
      </c>
      <c r="D1500" s="80" t="str">
        <f>IFERROR(VLOOKUP(B1500,Listor!$A$6:$C$62,3,FALSE),"")</f>
        <v/>
      </c>
      <c r="E1500" s="64" t="s">
        <v>69</v>
      </c>
      <c r="F1500" s="65"/>
      <c r="G1500" s="35" t="str">
        <f>IFERROR(VLOOKUP(B1500,Listor!$A$6:$G$62,7,FALSE),"")</f>
        <v/>
      </c>
      <c r="H1500" s="35" t="str">
        <f>IFERROR(VLOOKUP(B1500,Listor!$H$6:$I$24,2,FALSE),"")</f>
        <v/>
      </c>
      <c r="I1500" s="35" t="str">
        <f t="shared" si="26"/>
        <v/>
      </c>
      <c r="J1500" s="35" t="str">
        <f t="array" ref="J1500">IFERROR(INDEX(Listor!$M$6:$M$17,MATCH(Listor!J1500&amp;Fossila!E1500,Listor!$K$6:$K$17&amp;Listor!$L$6:$L$17,0)),"")</f>
        <v/>
      </c>
      <c r="K1500" s="69"/>
    </row>
    <row r="1501" spans="2:11" x14ac:dyDescent="0.25">
      <c r="B1501" s="68" t="s">
        <v>68</v>
      </c>
      <c r="C1501" s="80" t="str">
        <f>IFERROR(VLOOKUP(B1501,Listor!$A$6:$B$62,2,FALSE),"")</f>
        <v/>
      </c>
      <c r="D1501" s="80" t="str">
        <f>IFERROR(VLOOKUP(B1501,Listor!$A$6:$C$62,3,FALSE),"")</f>
        <v/>
      </c>
      <c r="E1501" s="64" t="s">
        <v>69</v>
      </c>
      <c r="F1501" s="65"/>
      <c r="G1501" s="35" t="str">
        <f>IFERROR(VLOOKUP(B1501,Listor!$A$6:$G$62,7,FALSE),"")</f>
        <v/>
      </c>
      <c r="H1501" s="35" t="str">
        <f>IFERROR(VLOOKUP(B1501,Listor!$H$6:$I$24,2,FALSE),"")</f>
        <v/>
      </c>
      <c r="I1501" s="35" t="str">
        <f t="shared" si="26"/>
        <v/>
      </c>
      <c r="J1501" s="35" t="str">
        <f t="array" ref="J1501">IFERROR(INDEX(Listor!$M$6:$M$17,MATCH(Listor!J1501&amp;Fossila!E1501,Listor!$K$6:$K$17&amp;Listor!$L$6:$L$17,0)),"")</f>
        <v/>
      </c>
      <c r="K1501" s="69"/>
    </row>
    <row r="1502" spans="2:11" x14ac:dyDescent="0.25">
      <c r="B1502" s="68" t="s">
        <v>68</v>
      </c>
      <c r="C1502" s="80" t="str">
        <f>IFERROR(VLOOKUP(B1502,Listor!$A$6:$B$62,2,FALSE),"")</f>
        <v/>
      </c>
      <c r="D1502" s="80" t="str">
        <f>IFERROR(VLOOKUP(B1502,Listor!$A$6:$C$62,3,FALSE),"")</f>
        <v/>
      </c>
      <c r="E1502" s="64" t="s">
        <v>69</v>
      </c>
      <c r="F1502" s="65"/>
      <c r="G1502" s="35" t="str">
        <f>IFERROR(VLOOKUP(B1502,Listor!$A$6:$G$62,7,FALSE),"")</f>
        <v/>
      </c>
      <c r="H1502" s="35" t="str">
        <f>IFERROR(VLOOKUP(B1502,Listor!$H$6:$I$24,2,FALSE),"")</f>
        <v/>
      </c>
      <c r="I1502" s="35" t="str">
        <f t="shared" si="26"/>
        <v/>
      </c>
      <c r="J1502" s="35" t="str">
        <f t="array" ref="J1502">IFERROR(INDEX(Listor!$M$6:$M$17,MATCH(Listor!J1502&amp;Fossila!E1502,Listor!$K$6:$K$17&amp;Listor!$L$6:$L$17,0)),"")</f>
        <v/>
      </c>
      <c r="K1502" s="69"/>
    </row>
    <row r="1503" spans="2:11" x14ac:dyDescent="0.25">
      <c r="B1503" s="68" t="s">
        <v>68</v>
      </c>
      <c r="C1503" s="80" t="str">
        <f>IFERROR(VLOOKUP(B1503,Listor!$A$6:$B$62,2,FALSE),"")</f>
        <v/>
      </c>
      <c r="D1503" s="80" t="str">
        <f>IFERROR(VLOOKUP(B1503,Listor!$A$6:$C$62,3,FALSE),"")</f>
        <v/>
      </c>
      <c r="E1503" s="64" t="s">
        <v>69</v>
      </c>
      <c r="F1503" s="65"/>
      <c r="G1503" s="35" t="str">
        <f>IFERROR(VLOOKUP(B1503,Listor!$A$6:$G$62,7,FALSE),"")</f>
        <v/>
      </c>
      <c r="H1503" s="35" t="str">
        <f>IFERROR(VLOOKUP(B1503,Listor!$H$6:$I$24,2,FALSE),"")</f>
        <v/>
      </c>
      <c r="I1503" s="35" t="str">
        <f t="shared" si="26"/>
        <v/>
      </c>
      <c r="J1503" s="35" t="str">
        <f t="array" ref="J1503">IFERROR(INDEX(Listor!$M$6:$M$17,MATCH(Listor!J1503&amp;Fossila!E1503,Listor!$K$6:$K$17&amp;Listor!$L$6:$L$17,0)),"")</f>
        <v/>
      </c>
      <c r="K1503" s="69"/>
    </row>
    <row r="1504" spans="2:11" x14ac:dyDescent="0.25">
      <c r="B1504" s="68" t="s">
        <v>68</v>
      </c>
      <c r="C1504" s="80" t="str">
        <f>IFERROR(VLOOKUP(B1504,Listor!$A$6:$B$62,2,FALSE),"")</f>
        <v/>
      </c>
      <c r="D1504" s="80" t="str">
        <f>IFERROR(VLOOKUP(B1504,Listor!$A$6:$C$62,3,FALSE),"")</f>
        <v/>
      </c>
      <c r="E1504" s="64" t="s">
        <v>69</v>
      </c>
      <c r="F1504" s="65"/>
      <c r="G1504" s="35" t="str">
        <f>IFERROR(VLOOKUP(B1504,Listor!$A$6:$G$62,7,FALSE),"")</f>
        <v/>
      </c>
      <c r="H1504" s="35" t="str">
        <f>IFERROR(VLOOKUP(B1504,Listor!$H$6:$I$24,2,FALSE),"")</f>
        <v/>
      </c>
      <c r="I1504" s="35" t="str">
        <f t="shared" si="26"/>
        <v/>
      </c>
      <c r="J1504" s="35" t="str">
        <f t="array" ref="J1504">IFERROR(INDEX(Listor!$M$6:$M$17,MATCH(Listor!J1504&amp;Fossila!E1504,Listor!$K$6:$K$17&amp;Listor!$L$6:$L$17,0)),"")</f>
        <v/>
      </c>
      <c r="K1504" s="69"/>
    </row>
    <row r="1505" spans="2:11" x14ac:dyDescent="0.25">
      <c r="B1505" s="68" t="s">
        <v>68</v>
      </c>
      <c r="C1505" s="80" t="str">
        <f>IFERROR(VLOOKUP(B1505,Listor!$A$6:$B$62,2,FALSE),"")</f>
        <v/>
      </c>
      <c r="D1505" s="80" t="str">
        <f>IFERROR(VLOOKUP(B1505,Listor!$A$6:$C$62,3,FALSE),"")</f>
        <v/>
      </c>
      <c r="E1505" s="64" t="s">
        <v>69</v>
      </c>
      <c r="F1505" s="65"/>
      <c r="G1505" s="35" t="str">
        <f>IFERROR(VLOOKUP(B1505,Listor!$A$6:$G$62,7,FALSE),"")</f>
        <v/>
      </c>
      <c r="H1505" s="35" t="str">
        <f>IFERROR(VLOOKUP(B1505,Listor!$H$6:$I$24,2,FALSE),"")</f>
        <v/>
      </c>
      <c r="I1505" s="35" t="str">
        <f t="shared" si="26"/>
        <v/>
      </c>
      <c r="J1505" s="35" t="str">
        <f t="array" ref="J1505">IFERROR(INDEX(Listor!$M$6:$M$17,MATCH(Listor!J1505&amp;Fossila!E1505,Listor!$K$6:$K$17&amp;Listor!$L$6:$L$17,0)),"")</f>
        <v/>
      </c>
      <c r="K1505" s="69"/>
    </row>
    <row r="1506" spans="2:11" x14ac:dyDescent="0.25">
      <c r="B1506" s="68" t="s">
        <v>68</v>
      </c>
      <c r="C1506" s="80" t="str">
        <f>IFERROR(VLOOKUP(B1506,Listor!$A$6:$B$62,2,FALSE),"")</f>
        <v/>
      </c>
      <c r="D1506" s="80" t="str">
        <f>IFERROR(VLOOKUP(B1506,Listor!$A$6:$C$62,3,FALSE),"")</f>
        <v/>
      </c>
      <c r="E1506" s="64" t="s">
        <v>69</v>
      </c>
      <c r="F1506" s="65"/>
      <c r="G1506" s="35" t="str">
        <f>IFERROR(VLOOKUP(B1506,Listor!$A$6:$G$62,7,FALSE),"")</f>
        <v/>
      </c>
      <c r="H1506" s="35" t="str">
        <f>IFERROR(VLOOKUP(B1506,Listor!$H$6:$I$24,2,FALSE),"")</f>
        <v/>
      </c>
      <c r="I1506" s="35" t="str">
        <f t="shared" si="26"/>
        <v/>
      </c>
      <c r="J1506" s="35" t="str">
        <f t="array" ref="J1506">IFERROR(INDEX(Listor!$M$6:$M$17,MATCH(Listor!J1506&amp;Fossila!E1506,Listor!$K$6:$K$17&amp;Listor!$L$6:$L$17,0)),"")</f>
        <v/>
      </c>
      <c r="K1506" s="69"/>
    </row>
    <row r="1507" spans="2:11" x14ac:dyDescent="0.25">
      <c r="B1507" s="68" t="s">
        <v>68</v>
      </c>
      <c r="C1507" s="80" t="str">
        <f>IFERROR(VLOOKUP(B1507,Listor!$A$6:$B$62,2,FALSE),"")</f>
        <v/>
      </c>
      <c r="D1507" s="80" t="str">
        <f>IFERROR(VLOOKUP(B1507,Listor!$A$6:$C$62,3,FALSE),"")</f>
        <v/>
      </c>
      <c r="E1507" s="64" t="s">
        <v>69</v>
      </c>
      <c r="F1507" s="65"/>
      <c r="G1507" s="35" t="str">
        <f>IFERROR(VLOOKUP(B1507,Listor!$A$6:$G$62,7,FALSE),"")</f>
        <v/>
      </c>
      <c r="H1507" s="35" t="str">
        <f>IFERROR(VLOOKUP(B1507,Listor!$H$6:$I$24,2,FALSE),"")</f>
        <v/>
      </c>
      <c r="I1507" s="35" t="str">
        <f t="shared" si="26"/>
        <v/>
      </c>
      <c r="J1507" s="35" t="str">
        <f t="array" ref="J1507">IFERROR(INDEX(Listor!$M$6:$M$17,MATCH(Listor!J1507&amp;Fossila!E1507,Listor!$K$6:$K$17&amp;Listor!$L$6:$L$17,0)),"")</f>
        <v/>
      </c>
      <c r="K1507" s="69"/>
    </row>
    <row r="1508" spans="2:11" x14ac:dyDescent="0.25">
      <c r="B1508" s="68" t="s">
        <v>68</v>
      </c>
      <c r="C1508" s="80" t="str">
        <f>IFERROR(VLOOKUP(B1508,Listor!$A$6:$B$62,2,FALSE),"")</f>
        <v/>
      </c>
      <c r="D1508" s="80" t="str">
        <f>IFERROR(VLOOKUP(B1508,Listor!$A$6:$C$62,3,FALSE),"")</f>
        <v/>
      </c>
      <c r="E1508" s="64" t="s">
        <v>69</v>
      </c>
      <c r="F1508" s="65"/>
      <c r="G1508" s="35" t="str">
        <f>IFERROR(VLOOKUP(B1508,Listor!$A$6:$G$62,7,FALSE),"")</f>
        <v/>
      </c>
      <c r="H1508" s="35" t="str">
        <f>IFERROR(VLOOKUP(B1508,Listor!$H$6:$I$24,2,FALSE),"")</f>
        <v/>
      </c>
      <c r="I1508" s="35" t="str">
        <f t="shared" si="26"/>
        <v/>
      </c>
      <c r="J1508" s="35" t="str">
        <f t="array" ref="J1508">IFERROR(INDEX(Listor!$M$6:$M$17,MATCH(Listor!J1508&amp;Fossila!E1508,Listor!$K$6:$K$17&amp;Listor!$L$6:$L$17,0)),"")</f>
        <v/>
      </c>
      <c r="K1508" s="69"/>
    </row>
    <row r="1509" spans="2:11" x14ac:dyDescent="0.25">
      <c r="B1509" s="68" t="s">
        <v>68</v>
      </c>
      <c r="C1509" s="80" t="str">
        <f>IFERROR(VLOOKUP(B1509,Listor!$A$6:$B$62,2,FALSE),"")</f>
        <v/>
      </c>
      <c r="D1509" s="80" t="str">
        <f>IFERROR(VLOOKUP(B1509,Listor!$A$6:$C$62,3,FALSE),"")</f>
        <v/>
      </c>
      <c r="E1509" s="64" t="s">
        <v>69</v>
      </c>
      <c r="F1509" s="65"/>
      <c r="G1509" s="35" t="str">
        <f>IFERROR(VLOOKUP(B1509,Listor!$A$6:$G$62,7,FALSE),"")</f>
        <v/>
      </c>
      <c r="H1509" s="35" t="str">
        <f>IFERROR(VLOOKUP(B1509,Listor!$H$6:$I$24,2,FALSE),"")</f>
        <v/>
      </c>
      <c r="I1509" s="35" t="str">
        <f t="shared" si="26"/>
        <v/>
      </c>
      <c r="J1509" s="35" t="str">
        <f t="array" ref="J1509">IFERROR(INDEX(Listor!$M$6:$M$17,MATCH(Listor!J1509&amp;Fossila!E1509,Listor!$K$6:$K$17&amp;Listor!$L$6:$L$17,0)),"")</f>
        <v/>
      </c>
      <c r="K1509" s="69"/>
    </row>
    <row r="1510" spans="2:11" x14ac:dyDescent="0.25">
      <c r="B1510" s="68" t="s">
        <v>68</v>
      </c>
      <c r="C1510" s="80" t="str">
        <f>IFERROR(VLOOKUP(B1510,Listor!$A$6:$B$62,2,FALSE),"")</f>
        <v/>
      </c>
      <c r="D1510" s="80" t="str">
        <f>IFERROR(VLOOKUP(B1510,Listor!$A$6:$C$62,3,FALSE),"")</f>
        <v/>
      </c>
      <c r="E1510" s="64" t="s">
        <v>69</v>
      </c>
      <c r="F1510" s="65"/>
      <c r="G1510" s="35" t="str">
        <f>IFERROR(VLOOKUP(B1510,Listor!$A$6:$G$62,7,FALSE),"")</f>
        <v/>
      </c>
      <c r="H1510" s="35" t="str">
        <f>IFERROR(VLOOKUP(B1510,Listor!$H$6:$I$24,2,FALSE),"")</f>
        <v/>
      </c>
      <c r="I1510" s="35" t="str">
        <f t="shared" si="26"/>
        <v/>
      </c>
      <c r="J1510" s="35" t="str">
        <f t="array" ref="J1510">IFERROR(INDEX(Listor!$M$6:$M$17,MATCH(Listor!J1510&amp;Fossila!E1510,Listor!$K$6:$K$17&amp;Listor!$L$6:$L$17,0)),"")</f>
        <v/>
      </c>
      <c r="K1510" s="69"/>
    </row>
    <row r="1511" spans="2:11" x14ac:dyDescent="0.25">
      <c r="B1511" s="68" t="s">
        <v>68</v>
      </c>
      <c r="C1511" s="80" t="str">
        <f>IFERROR(VLOOKUP(B1511,Listor!$A$6:$B$62,2,FALSE),"")</f>
        <v/>
      </c>
      <c r="D1511" s="80" t="str">
        <f>IFERROR(VLOOKUP(B1511,Listor!$A$6:$C$62,3,FALSE),"")</f>
        <v/>
      </c>
      <c r="E1511" s="64" t="s">
        <v>69</v>
      </c>
      <c r="F1511" s="65"/>
      <c r="G1511" s="35" t="str">
        <f>IFERROR(VLOOKUP(B1511,Listor!$A$6:$G$62,7,FALSE),"")</f>
        <v/>
      </c>
      <c r="H1511" s="35" t="str">
        <f>IFERROR(VLOOKUP(B1511,Listor!$H$6:$I$24,2,FALSE),"")</f>
        <v/>
      </c>
      <c r="I1511" s="35" t="str">
        <f t="shared" si="26"/>
        <v/>
      </c>
      <c r="J1511" s="35" t="str">
        <f t="array" ref="J1511">IFERROR(INDEX(Listor!$M$6:$M$17,MATCH(Listor!J1511&amp;Fossila!E1511,Listor!$K$6:$K$17&amp;Listor!$L$6:$L$17,0)),"")</f>
        <v/>
      </c>
      <c r="K1511" s="69"/>
    </row>
    <row r="1512" spans="2:11" x14ac:dyDescent="0.25">
      <c r="B1512" s="68" t="s">
        <v>68</v>
      </c>
      <c r="C1512" s="80" t="str">
        <f>IFERROR(VLOOKUP(B1512,Listor!$A$6:$B$62,2,FALSE),"")</f>
        <v/>
      </c>
      <c r="D1512" s="80" t="str">
        <f>IFERROR(VLOOKUP(B1512,Listor!$A$6:$C$62,3,FALSE),"")</f>
        <v/>
      </c>
      <c r="E1512" s="64" t="s">
        <v>69</v>
      </c>
      <c r="F1512" s="65"/>
      <c r="G1512" s="35" t="str">
        <f>IFERROR(VLOOKUP(B1512,Listor!$A$6:$G$62,7,FALSE),"")</f>
        <v/>
      </c>
      <c r="H1512" s="35" t="str">
        <f>IFERROR(VLOOKUP(B1512,Listor!$H$6:$I$24,2,FALSE),"")</f>
        <v/>
      </c>
      <c r="I1512" s="35" t="str">
        <f t="shared" si="26"/>
        <v/>
      </c>
      <c r="J1512" s="35" t="str">
        <f t="array" ref="J1512">IFERROR(INDEX(Listor!$M$6:$M$17,MATCH(Listor!J1512&amp;Fossila!E1512,Listor!$K$6:$K$17&amp;Listor!$L$6:$L$17,0)),"")</f>
        <v/>
      </c>
      <c r="K1512" s="69"/>
    </row>
    <row r="1513" spans="2:11" x14ac:dyDescent="0.25">
      <c r="B1513" s="68" t="s">
        <v>68</v>
      </c>
      <c r="C1513" s="80" t="str">
        <f>IFERROR(VLOOKUP(B1513,Listor!$A$6:$B$62,2,FALSE),"")</f>
        <v/>
      </c>
      <c r="D1513" s="80" t="str">
        <f>IFERROR(VLOOKUP(B1513,Listor!$A$6:$C$62,3,FALSE),"")</f>
        <v/>
      </c>
      <c r="E1513" s="64" t="s">
        <v>69</v>
      </c>
      <c r="F1513" s="65"/>
      <c r="G1513" s="35" t="str">
        <f>IFERROR(VLOOKUP(B1513,Listor!$A$6:$G$62,7,FALSE),"")</f>
        <v/>
      </c>
      <c r="H1513" s="35" t="str">
        <f>IFERROR(VLOOKUP(B1513,Listor!$H$6:$I$24,2,FALSE),"")</f>
        <v/>
      </c>
      <c r="I1513" s="35" t="str">
        <f t="shared" si="26"/>
        <v/>
      </c>
      <c r="J1513" s="35" t="str">
        <f t="array" ref="J1513">IFERROR(INDEX(Listor!$M$6:$M$17,MATCH(Listor!J1513&amp;Fossila!E1513,Listor!$K$6:$K$17&amp;Listor!$L$6:$L$17,0)),"")</f>
        <v/>
      </c>
      <c r="K1513" s="69"/>
    </row>
    <row r="1514" spans="2:11" x14ac:dyDescent="0.25">
      <c r="B1514" s="68" t="s">
        <v>68</v>
      </c>
      <c r="C1514" s="80" t="str">
        <f>IFERROR(VLOOKUP(B1514,Listor!$A$6:$B$62,2,FALSE),"")</f>
        <v/>
      </c>
      <c r="D1514" s="80" t="str">
        <f>IFERROR(VLOOKUP(B1514,Listor!$A$6:$C$62,3,FALSE),"")</f>
        <v/>
      </c>
      <c r="E1514" s="64" t="s">
        <v>69</v>
      </c>
      <c r="F1514" s="65"/>
      <c r="G1514" s="35" t="str">
        <f>IFERROR(VLOOKUP(B1514,Listor!$A$6:$G$62,7,FALSE),"")</f>
        <v/>
      </c>
      <c r="H1514" s="35" t="str">
        <f>IFERROR(VLOOKUP(B1514,Listor!$H$6:$I$24,2,FALSE),"")</f>
        <v/>
      </c>
      <c r="I1514" s="35" t="str">
        <f t="shared" si="26"/>
        <v/>
      </c>
      <c r="J1514" s="35" t="str">
        <f t="array" ref="J1514">IFERROR(INDEX(Listor!$M$6:$M$17,MATCH(Listor!J1514&amp;Fossila!E1514,Listor!$K$6:$K$17&amp;Listor!$L$6:$L$17,0)),"")</f>
        <v/>
      </c>
      <c r="K1514" s="69"/>
    </row>
    <row r="1515" spans="2:11" x14ac:dyDescent="0.25">
      <c r="B1515" s="68" t="s">
        <v>68</v>
      </c>
      <c r="C1515" s="80" t="str">
        <f>IFERROR(VLOOKUP(B1515,Listor!$A$6:$B$62,2,FALSE),"")</f>
        <v/>
      </c>
      <c r="D1515" s="80" t="str">
        <f>IFERROR(VLOOKUP(B1515,Listor!$A$6:$C$62,3,FALSE),"")</f>
        <v/>
      </c>
      <c r="E1515" s="64" t="s">
        <v>69</v>
      </c>
      <c r="F1515" s="65"/>
      <c r="G1515" s="35" t="str">
        <f>IFERROR(VLOOKUP(B1515,Listor!$A$6:$G$62,7,FALSE),"")</f>
        <v/>
      </c>
      <c r="H1515" s="35" t="str">
        <f>IFERROR(VLOOKUP(B1515,Listor!$H$6:$I$24,2,FALSE),"")</f>
        <v/>
      </c>
      <c r="I1515" s="35" t="str">
        <f t="shared" si="26"/>
        <v/>
      </c>
      <c r="J1515" s="35" t="str">
        <f t="array" ref="J1515">IFERROR(INDEX(Listor!$M$6:$M$17,MATCH(Listor!J1515&amp;Fossila!E1515,Listor!$K$6:$K$17&amp;Listor!$L$6:$L$17,0)),"")</f>
        <v/>
      </c>
      <c r="K1515" s="69"/>
    </row>
    <row r="1516" spans="2:11" x14ac:dyDescent="0.25">
      <c r="B1516" s="68" t="s">
        <v>68</v>
      </c>
      <c r="C1516" s="80" t="str">
        <f>IFERROR(VLOOKUP(B1516,Listor!$A$6:$B$62,2,FALSE),"")</f>
        <v/>
      </c>
      <c r="D1516" s="80" t="str">
        <f>IFERROR(VLOOKUP(B1516,Listor!$A$6:$C$62,3,FALSE),"")</f>
        <v/>
      </c>
      <c r="E1516" s="64" t="s">
        <v>69</v>
      </c>
      <c r="F1516" s="65"/>
      <c r="G1516" s="35" t="str">
        <f>IFERROR(VLOOKUP(B1516,Listor!$A$6:$G$62,7,FALSE),"")</f>
        <v/>
      </c>
      <c r="H1516" s="35" t="str">
        <f>IFERROR(VLOOKUP(B1516,Listor!$H$6:$I$24,2,FALSE),"")</f>
        <v/>
      </c>
      <c r="I1516" s="35" t="str">
        <f t="shared" si="26"/>
        <v/>
      </c>
      <c r="J1516" s="35" t="str">
        <f t="array" ref="J1516">IFERROR(INDEX(Listor!$M$6:$M$17,MATCH(Listor!J1516&amp;Fossila!E1516,Listor!$K$6:$K$17&amp;Listor!$L$6:$L$17,0)),"")</f>
        <v/>
      </c>
      <c r="K1516" s="69"/>
    </row>
    <row r="1517" spans="2:11" x14ac:dyDescent="0.25">
      <c r="B1517" s="68" t="s">
        <v>68</v>
      </c>
      <c r="C1517" s="80" t="str">
        <f>IFERROR(VLOOKUP(B1517,Listor!$A$6:$B$62,2,FALSE),"")</f>
        <v/>
      </c>
      <c r="D1517" s="80" t="str">
        <f>IFERROR(VLOOKUP(B1517,Listor!$A$6:$C$62,3,FALSE),"")</f>
        <v/>
      </c>
      <c r="E1517" s="64" t="s">
        <v>69</v>
      </c>
      <c r="F1517" s="65"/>
      <c r="G1517" s="35" t="str">
        <f>IFERROR(VLOOKUP(B1517,Listor!$A$6:$G$62,7,FALSE),"")</f>
        <v/>
      </c>
      <c r="H1517" s="35" t="str">
        <f>IFERROR(VLOOKUP(B1517,Listor!$H$6:$I$24,2,FALSE),"")</f>
        <v/>
      </c>
      <c r="I1517" s="35" t="str">
        <f t="shared" si="26"/>
        <v/>
      </c>
      <c r="J1517" s="35" t="str">
        <f t="array" ref="J1517">IFERROR(INDEX(Listor!$M$6:$M$17,MATCH(Listor!J1517&amp;Fossila!E1517,Listor!$K$6:$K$17&amp;Listor!$L$6:$L$17,0)),"")</f>
        <v/>
      </c>
      <c r="K1517" s="69"/>
    </row>
    <row r="1518" spans="2:11" x14ac:dyDescent="0.25">
      <c r="B1518" s="68" t="s">
        <v>68</v>
      </c>
      <c r="C1518" s="80" t="str">
        <f>IFERROR(VLOOKUP(B1518,Listor!$A$6:$B$62,2,FALSE),"")</f>
        <v/>
      </c>
      <c r="D1518" s="80" t="str">
        <f>IFERROR(VLOOKUP(B1518,Listor!$A$6:$C$62,3,FALSE),"")</f>
        <v/>
      </c>
      <c r="E1518" s="64" t="s">
        <v>69</v>
      </c>
      <c r="F1518" s="65"/>
      <c r="G1518" s="35" t="str">
        <f>IFERROR(VLOOKUP(B1518,Listor!$A$6:$G$62,7,FALSE),"")</f>
        <v/>
      </c>
      <c r="H1518" s="35" t="str">
        <f>IFERROR(VLOOKUP(B1518,Listor!$H$6:$I$24,2,FALSE),"")</f>
        <v/>
      </c>
      <c r="I1518" s="35" t="str">
        <f t="shared" si="26"/>
        <v/>
      </c>
      <c r="J1518" s="35" t="str">
        <f t="array" ref="J1518">IFERROR(INDEX(Listor!$M$6:$M$17,MATCH(Listor!J1518&amp;Fossila!E1518,Listor!$K$6:$K$17&amp;Listor!$L$6:$L$17,0)),"")</f>
        <v/>
      </c>
      <c r="K1518" s="69"/>
    </row>
    <row r="1519" spans="2:11" x14ac:dyDescent="0.25">
      <c r="B1519" s="68" t="s">
        <v>68</v>
      </c>
      <c r="C1519" s="80" t="str">
        <f>IFERROR(VLOOKUP(B1519,Listor!$A$6:$B$62,2,FALSE),"")</f>
        <v/>
      </c>
      <c r="D1519" s="80" t="str">
        <f>IFERROR(VLOOKUP(B1519,Listor!$A$6:$C$62,3,FALSE),"")</f>
        <v/>
      </c>
      <c r="E1519" s="64" t="s">
        <v>69</v>
      </c>
      <c r="F1519" s="65"/>
      <c r="G1519" s="35" t="str">
        <f>IFERROR(VLOOKUP(B1519,Listor!$A$6:$G$62,7,FALSE),"")</f>
        <v/>
      </c>
      <c r="H1519" s="35" t="str">
        <f>IFERROR(VLOOKUP(B1519,Listor!$H$6:$I$24,2,FALSE),"")</f>
        <v/>
      </c>
      <c r="I1519" s="35" t="str">
        <f t="shared" si="26"/>
        <v/>
      </c>
      <c r="J1519" s="35" t="str">
        <f t="array" ref="J1519">IFERROR(INDEX(Listor!$M$6:$M$17,MATCH(Listor!J1519&amp;Fossila!E1519,Listor!$K$6:$K$17&amp;Listor!$L$6:$L$17,0)),"")</f>
        <v/>
      </c>
      <c r="K1519" s="69"/>
    </row>
    <row r="1520" spans="2:11" x14ac:dyDescent="0.25">
      <c r="B1520" s="68" t="s">
        <v>68</v>
      </c>
      <c r="C1520" s="80" t="str">
        <f>IFERROR(VLOOKUP(B1520,Listor!$A$6:$B$62,2,FALSE),"")</f>
        <v/>
      </c>
      <c r="D1520" s="80" t="str">
        <f>IFERROR(VLOOKUP(B1520,Listor!$A$6:$C$62,3,FALSE),"")</f>
        <v/>
      </c>
      <c r="E1520" s="64" t="s">
        <v>69</v>
      </c>
      <c r="F1520" s="65"/>
      <c r="G1520" s="35" t="str">
        <f>IFERROR(VLOOKUP(B1520,Listor!$A$6:$G$62,7,FALSE),"")</f>
        <v/>
      </c>
      <c r="H1520" s="35" t="str">
        <f>IFERROR(VLOOKUP(B1520,Listor!$H$6:$I$24,2,FALSE),"")</f>
        <v/>
      </c>
      <c r="I1520" s="35" t="str">
        <f t="shared" si="26"/>
        <v/>
      </c>
      <c r="J1520" s="35" t="str">
        <f t="array" ref="J1520">IFERROR(INDEX(Listor!$M$6:$M$17,MATCH(Listor!J1520&amp;Fossila!E1520,Listor!$K$6:$K$17&amp;Listor!$L$6:$L$17,0)),"")</f>
        <v/>
      </c>
      <c r="K1520" s="69"/>
    </row>
    <row r="1521" spans="2:11" x14ac:dyDescent="0.25">
      <c r="B1521" s="68" t="s">
        <v>68</v>
      </c>
      <c r="C1521" s="80" t="str">
        <f>IFERROR(VLOOKUP(B1521,Listor!$A$6:$B$62,2,FALSE),"")</f>
        <v/>
      </c>
      <c r="D1521" s="80" t="str">
        <f>IFERROR(VLOOKUP(B1521,Listor!$A$6:$C$62,3,FALSE),"")</f>
        <v/>
      </c>
      <c r="E1521" s="64" t="s">
        <v>69</v>
      </c>
      <c r="F1521" s="65"/>
      <c r="G1521" s="35" t="str">
        <f>IFERROR(VLOOKUP(B1521,Listor!$A$6:$G$62,7,FALSE),"")</f>
        <v/>
      </c>
      <c r="H1521" s="35" t="str">
        <f>IFERROR(VLOOKUP(B1521,Listor!$H$6:$I$24,2,FALSE),"")</f>
        <v/>
      </c>
      <c r="I1521" s="35" t="str">
        <f t="shared" si="26"/>
        <v/>
      </c>
      <c r="J1521" s="35" t="str">
        <f t="array" ref="J1521">IFERROR(INDEX(Listor!$M$6:$M$17,MATCH(Listor!J1521&amp;Fossila!E1521,Listor!$K$6:$K$17&amp;Listor!$L$6:$L$17,0)),"")</f>
        <v/>
      </c>
      <c r="K1521" s="69"/>
    </row>
    <row r="1522" spans="2:11" x14ac:dyDescent="0.25">
      <c r="B1522" s="68" t="s">
        <v>68</v>
      </c>
      <c r="C1522" s="80" t="str">
        <f>IFERROR(VLOOKUP(B1522,Listor!$A$6:$B$62,2,FALSE),"")</f>
        <v/>
      </c>
      <c r="D1522" s="80" t="str">
        <f>IFERROR(VLOOKUP(B1522,Listor!$A$6:$C$62,3,FALSE),"")</f>
        <v/>
      </c>
      <c r="E1522" s="64" t="s">
        <v>69</v>
      </c>
      <c r="F1522" s="65"/>
      <c r="G1522" s="35" t="str">
        <f>IFERROR(VLOOKUP(B1522,Listor!$A$6:$G$62,7,FALSE),"")</f>
        <v/>
      </c>
      <c r="H1522" s="35" t="str">
        <f>IFERROR(VLOOKUP(B1522,Listor!$H$6:$I$24,2,FALSE),"")</f>
        <v/>
      </c>
      <c r="I1522" s="35" t="str">
        <f t="shared" si="26"/>
        <v/>
      </c>
      <c r="J1522" s="35" t="str">
        <f t="array" ref="J1522">IFERROR(INDEX(Listor!$M$6:$M$17,MATCH(Listor!J1522&amp;Fossila!E1522,Listor!$K$6:$K$17&amp;Listor!$L$6:$L$17,0)),"")</f>
        <v/>
      </c>
      <c r="K1522" s="69"/>
    </row>
    <row r="1523" spans="2:11" x14ac:dyDescent="0.25">
      <c r="B1523" s="68" t="s">
        <v>68</v>
      </c>
      <c r="C1523" s="80" t="str">
        <f>IFERROR(VLOOKUP(B1523,Listor!$A$6:$B$62,2,FALSE),"")</f>
        <v/>
      </c>
      <c r="D1523" s="80" t="str">
        <f>IFERROR(VLOOKUP(B1523,Listor!$A$6:$C$62,3,FALSE),"")</f>
        <v/>
      </c>
      <c r="E1523" s="64" t="s">
        <v>69</v>
      </c>
      <c r="F1523" s="65"/>
      <c r="G1523" s="35" t="str">
        <f>IFERROR(VLOOKUP(B1523,Listor!$A$6:$G$62,7,FALSE),"")</f>
        <v/>
      </c>
      <c r="H1523" s="35" t="str">
        <f>IFERROR(VLOOKUP(B1523,Listor!$H$6:$I$24,2,FALSE),"")</f>
        <v/>
      </c>
      <c r="I1523" s="35" t="str">
        <f t="shared" si="26"/>
        <v/>
      </c>
      <c r="J1523" s="35" t="str">
        <f t="array" ref="J1523">IFERROR(INDEX(Listor!$M$6:$M$17,MATCH(Listor!J1523&amp;Fossila!E1523,Listor!$K$6:$K$17&amp;Listor!$L$6:$L$17,0)),"")</f>
        <v/>
      </c>
      <c r="K1523" s="69"/>
    </row>
    <row r="1524" spans="2:11" x14ac:dyDescent="0.25">
      <c r="B1524" s="68" t="s">
        <v>68</v>
      </c>
      <c r="C1524" s="80" t="str">
        <f>IFERROR(VLOOKUP(B1524,Listor!$A$6:$B$62,2,FALSE),"")</f>
        <v/>
      </c>
      <c r="D1524" s="80" t="str">
        <f>IFERROR(VLOOKUP(B1524,Listor!$A$6:$C$62,3,FALSE),"")</f>
        <v/>
      </c>
      <c r="E1524" s="64" t="s">
        <v>69</v>
      </c>
      <c r="F1524" s="65"/>
      <c r="G1524" s="35" t="str">
        <f>IFERROR(VLOOKUP(B1524,Listor!$A$6:$G$62,7,FALSE),"")</f>
        <v/>
      </c>
      <c r="H1524" s="35" t="str">
        <f>IFERROR(VLOOKUP(B1524,Listor!$H$6:$I$24,2,FALSE),"")</f>
        <v/>
      </c>
      <c r="I1524" s="35" t="str">
        <f t="shared" si="26"/>
        <v/>
      </c>
      <c r="J1524" s="35" t="str">
        <f t="array" ref="J1524">IFERROR(INDEX(Listor!$M$6:$M$17,MATCH(Listor!J1524&amp;Fossila!E1524,Listor!$K$6:$K$17&amp;Listor!$L$6:$L$17,0)),"")</f>
        <v/>
      </c>
      <c r="K1524" s="69"/>
    </row>
    <row r="1525" spans="2:11" x14ac:dyDescent="0.25">
      <c r="B1525" s="68" t="s">
        <v>68</v>
      </c>
      <c r="C1525" s="80" t="str">
        <f>IFERROR(VLOOKUP(B1525,Listor!$A$6:$B$62,2,FALSE),"")</f>
        <v/>
      </c>
      <c r="D1525" s="80" t="str">
        <f>IFERROR(VLOOKUP(B1525,Listor!$A$6:$C$62,3,FALSE),"")</f>
        <v/>
      </c>
      <c r="E1525" s="64" t="s">
        <v>69</v>
      </c>
      <c r="F1525" s="65"/>
      <c r="G1525" s="35" t="str">
        <f>IFERROR(VLOOKUP(B1525,Listor!$A$6:$G$62,7,FALSE),"")</f>
        <v/>
      </c>
      <c r="H1525" s="35" t="str">
        <f>IFERROR(VLOOKUP(B1525,Listor!$H$6:$I$24,2,FALSE),"")</f>
        <v/>
      </c>
      <c r="I1525" s="35" t="str">
        <f t="shared" si="26"/>
        <v/>
      </c>
      <c r="J1525" s="35" t="str">
        <f t="array" ref="J1525">IFERROR(INDEX(Listor!$M$6:$M$17,MATCH(Listor!J1525&amp;Fossila!E1525,Listor!$K$6:$K$17&amp;Listor!$L$6:$L$17,0)),"")</f>
        <v/>
      </c>
      <c r="K1525" s="69"/>
    </row>
    <row r="1526" spans="2:11" x14ac:dyDescent="0.25">
      <c r="B1526" s="68" t="s">
        <v>68</v>
      </c>
      <c r="C1526" s="80" t="str">
        <f>IFERROR(VLOOKUP(B1526,Listor!$A$6:$B$62,2,FALSE),"")</f>
        <v/>
      </c>
      <c r="D1526" s="80" t="str">
        <f>IFERROR(VLOOKUP(B1526,Listor!$A$6:$C$62,3,FALSE),"")</f>
        <v/>
      </c>
      <c r="E1526" s="64" t="s">
        <v>69</v>
      </c>
      <c r="F1526" s="65"/>
      <c r="G1526" s="35" t="str">
        <f>IFERROR(VLOOKUP(B1526,Listor!$A$6:$G$62,7,FALSE),"")</f>
        <v/>
      </c>
      <c r="H1526" s="35" t="str">
        <f>IFERROR(VLOOKUP(B1526,Listor!$H$6:$I$24,2,FALSE),"")</f>
        <v/>
      </c>
      <c r="I1526" s="35" t="str">
        <f t="shared" si="26"/>
        <v/>
      </c>
      <c r="J1526" s="35" t="str">
        <f t="array" ref="J1526">IFERROR(INDEX(Listor!$M$6:$M$17,MATCH(Listor!J1526&amp;Fossila!E1526,Listor!$K$6:$K$17&amp;Listor!$L$6:$L$17,0)),"")</f>
        <v/>
      </c>
      <c r="K1526" s="69"/>
    </row>
    <row r="1527" spans="2:11" x14ac:dyDescent="0.25">
      <c r="B1527" s="68" t="s">
        <v>68</v>
      </c>
      <c r="C1527" s="80" t="str">
        <f>IFERROR(VLOOKUP(B1527,Listor!$A$6:$B$62,2,FALSE),"")</f>
        <v/>
      </c>
      <c r="D1527" s="80" t="str">
        <f>IFERROR(VLOOKUP(B1527,Listor!$A$6:$C$62,3,FALSE),"")</f>
        <v/>
      </c>
      <c r="E1527" s="64" t="s">
        <v>69</v>
      </c>
      <c r="F1527" s="65"/>
      <c r="G1527" s="35" t="str">
        <f>IFERROR(VLOOKUP(B1527,Listor!$A$6:$G$62,7,FALSE),"")</f>
        <v/>
      </c>
      <c r="H1527" s="35" t="str">
        <f>IFERROR(VLOOKUP(B1527,Listor!$H$6:$I$24,2,FALSE),"")</f>
        <v/>
      </c>
      <c r="I1527" s="35" t="str">
        <f t="shared" si="26"/>
        <v/>
      </c>
      <c r="J1527" s="35" t="str">
        <f t="array" ref="J1527">IFERROR(INDEX(Listor!$M$6:$M$17,MATCH(Listor!J1527&amp;Fossila!E1527,Listor!$K$6:$K$17&amp;Listor!$L$6:$L$17,0)),"")</f>
        <v/>
      </c>
      <c r="K1527" s="69"/>
    </row>
    <row r="1528" spans="2:11" x14ac:dyDescent="0.25">
      <c r="B1528" s="68" t="s">
        <v>68</v>
      </c>
      <c r="C1528" s="80" t="str">
        <f>IFERROR(VLOOKUP(B1528,Listor!$A$6:$B$62,2,FALSE),"")</f>
        <v/>
      </c>
      <c r="D1528" s="80" t="str">
        <f>IFERROR(VLOOKUP(B1528,Listor!$A$6:$C$62,3,FALSE),"")</f>
        <v/>
      </c>
      <c r="E1528" s="64" t="s">
        <v>69</v>
      </c>
      <c r="F1528" s="65"/>
      <c r="G1528" s="35" t="str">
        <f>IFERROR(VLOOKUP(B1528,Listor!$A$6:$G$62,7,FALSE),"")</f>
        <v/>
      </c>
      <c r="H1528" s="35" t="str">
        <f>IFERROR(VLOOKUP(B1528,Listor!$H$6:$I$24,2,FALSE),"")</f>
        <v/>
      </c>
      <c r="I1528" s="35" t="str">
        <f t="shared" si="26"/>
        <v/>
      </c>
      <c r="J1528" s="35" t="str">
        <f t="array" ref="J1528">IFERROR(INDEX(Listor!$M$6:$M$17,MATCH(Listor!J1528&amp;Fossila!E1528,Listor!$K$6:$K$17&amp;Listor!$L$6:$L$17,0)),"")</f>
        <v/>
      </c>
      <c r="K1528" s="69"/>
    </row>
    <row r="1529" spans="2:11" x14ac:dyDescent="0.25">
      <c r="B1529" s="68" t="s">
        <v>68</v>
      </c>
      <c r="C1529" s="80" t="str">
        <f>IFERROR(VLOOKUP(B1529,Listor!$A$6:$B$62,2,FALSE),"")</f>
        <v/>
      </c>
      <c r="D1529" s="80" t="str">
        <f>IFERROR(VLOOKUP(B1529,Listor!$A$6:$C$62,3,FALSE),"")</f>
        <v/>
      </c>
      <c r="E1529" s="64" t="s">
        <v>69</v>
      </c>
      <c r="F1529" s="65"/>
      <c r="G1529" s="35" t="str">
        <f>IFERROR(VLOOKUP(B1529,Listor!$A$6:$G$62,7,FALSE),"")</f>
        <v/>
      </c>
      <c r="H1529" s="35" t="str">
        <f>IFERROR(VLOOKUP(B1529,Listor!$H$6:$I$24,2,FALSE),"")</f>
        <v/>
      </c>
      <c r="I1529" s="35" t="str">
        <f t="shared" si="26"/>
        <v/>
      </c>
      <c r="J1529" s="35" t="str">
        <f t="array" ref="J1529">IFERROR(INDEX(Listor!$M$6:$M$17,MATCH(Listor!J1529&amp;Fossila!E1529,Listor!$K$6:$K$17&amp;Listor!$L$6:$L$17,0)),"")</f>
        <v/>
      </c>
      <c r="K1529" s="69"/>
    </row>
    <row r="1530" spans="2:11" x14ac:dyDescent="0.25">
      <c r="B1530" s="68" t="s">
        <v>68</v>
      </c>
      <c r="C1530" s="80" t="str">
        <f>IFERROR(VLOOKUP(B1530,Listor!$A$6:$B$62,2,FALSE),"")</f>
        <v/>
      </c>
      <c r="D1530" s="80" t="str">
        <f>IFERROR(VLOOKUP(B1530,Listor!$A$6:$C$62,3,FALSE),"")</f>
        <v/>
      </c>
      <c r="E1530" s="64" t="s">
        <v>69</v>
      </c>
      <c r="F1530" s="65"/>
      <c r="G1530" s="35" t="str">
        <f>IFERROR(VLOOKUP(B1530,Listor!$A$6:$G$62,7,FALSE),"")</f>
        <v/>
      </c>
      <c r="H1530" s="35" t="str">
        <f>IFERROR(VLOOKUP(B1530,Listor!$H$6:$I$24,2,FALSE),"")</f>
        <v/>
      </c>
      <c r="I1530" s="35" t="str">
        <f t="shared" si="26"/>
        <v/>
      </c>
      <c r="J1530" s="35" t="str">
        <f t="array" ref="J1530">IFERROR(INDEX(Listor!$M$6:$M$17,MATCH(Listor!J1530&amp;Fossila!E1530,Listor!$K$6:$K$17&amp;Listor!$L$6:$L$17,0)),"")</f>
        <v/>
      </c>
      <c r="K1530" s="69"/>
    </row>
    <row r="1531" spans="2:11" x14ac:dyDescent="0.25">
      <c r="B1531" s="68" t="s">
        <v>68</v>
      </c>
      <c r="C1531" s="80" t="str">
        <f>IFERROR(VLOOKUP(B1531,Listor!$A$6:$B$62,2,FALSE),"")</f>
        <v/>
      </c>
      <c r="D1531" s="80" t="str">
        <f>IFERROR(VLOOKUP(B1531,Listor!$A$6:$C$62,3,FALSE),"")</f>
        <v/>
      </c>
      <c r="E1531" s="64" t="s">
        <v>69</v>
      </c>
      <c r="F1531" s="65"/>
      <c r="G1531" s="35" t="str">
        <f>IFERROR(VLOOKUP(B1531,Listor!$A$6:$G$62,7,FALSE),"")</f>
        <v/>
      </c>
      <c r="H1531" s="35" t="str">
        <f>IFERROR(VLOOKUP(B1531,Listor!$H$6:$I$24,2,FALSE),"")</f>
        <v/>
      </c>
      <c r="I1531" s="35" t="str">
        <f t="shared" si="26"/>
        <v/>
      </c>
      <c r="J1531" s="35" t="str">
        <f t="array" ref="J1531">IFERROR(INDEX(Listor!$M$6:$M$17,MATCH(Listor!J1531&amp;Fossila!E1531,Listor!$K$6:$K$17&amp;Listor!$L$6:$L$17,0)),"")</f>
        <v/>
      </c>
      <c r="K1531" s="69"/>
    </row>
    <row r="1532" spans="2:11" x14ac:dyDescent="0.25">
      <c r="B1532" s="68" t="s">
        <v>68</v>
      </c>
      <c r="C1532" s="80" t="str">
        <f>IFERROR(VLOOKUP(B1532,Listor!$A$6:$B$62,2,FALSE),"")</f>
        <v/>
      </c>
      <c r="D1532" s="80" t="str">
        <f>IFERROR(VLOOKUP(B1532,Listor!$A$6:$C$62,3,FALSE),"")</f>
        <v/>
      </c>
      <c r="E1532" s="64" t="s">
        <v>69</v>
      </c>
      <c r="F1532" s="65"/>
      <c r="G1532" s="35" t="str">
        <f>IFERROR(VLOOKUP(B1532,Listor!$A$6:$G$62,7,FALSE),"")</f>
        <v/>
      </c>
      <c r="H1532" s="35" t="str">
        <f>IFERROR(VLOOKUP(B1532,Listor!$H$6:$I$24,2,FALSE),"")</f>
        <v/>
      </c>
      <c r="I1532" s="35" t="str">
        <f t="shared" si="26"/>
        <v/>
      </c>
      <c r="J1532" s="35" t="str">
        <f t="array" ref="J1532">IFERROR(INDEX(Listor!$M$6:$M$17,MATCH(Listor!J1532&amp;Fossila!E1532,Listor!$K$6:$K$17&amp;Listor!$L$6:$L$17,0)),"")</f>
        <v/>
      </c>
      <c r="K1532" s="69"/>
    </row>
    <row r="1533" spans="2:11" x14ac:dyDescent="0.25">
      <c r="B1533" s="68" t="s">
        <v>68</v>
      </c>
      <c r="C1533" s="80" t="str">
        <f>IFERROR(VLOOKUP(B1533,Listor!$A$6:$B$62,2,FALSE),"")</f>
        <v/>
      </c>
      <c r="D1533" s="80" t="str">
        <f>IFERROR(VLOOKUP(B1533,Listor!$A$6:$C$62,3,FALSE),"")</f>
        <v/>
      </c>
      <c r="E1533" s="64" t="s">
        <v>69</v>
      </c>
      <c r="F1533" s="65"/>
      <c r="G1533" s="35" t="str">
        <f>IFERROR(VLOOKUP(B1533,Listor!$A$6:$G$62,7,FALSE),"")</f>
        <v/>
      </c>
      <c r="H1533" s="35" t="str">
        <f>IFERROR(VLOOKUP(B1533,Listor!$H$6:$I$24,2,FALSE),"")</f>
        <v/>
      </c>
      <c r="I1533" s="35" t="str">
        <f t="shared" si="26"/>
        <v/>
      </c>
      <c r="J1533" s="35" t="str">
        <f t="array" ref="J1533">IFERROR(INDEX(Listor!$M$6:$M$17,MATCH(Listor!J1533&amp;Fossila!E1533,Listor!$K$6:$K$17&amp;Listor!$L$6:$L$17,0)),"")</f>
        <v/>
      </c>
      <c r="K1533" s="69"/>
    </row>
    <row r="1534" spans="2:11" x14ac:dyDescent="0.25">
      <c r="B1534" s="68" t="s">
        <v>68</v>
      </c>
      <c r="C1534" s="80" t="str">
        <f>IFERROR(VLOOKUP(B1534,Listor!$A$6:$B$62,2,FALSE),"")</f>
        <v/>
      </c>
      <c r="D1534" s="80" t="str">
        <f>IFERROR(VLOOKUP(B1534,Listor!$A$6:$C$62,3,FALSE),"")</f>
        <v/>
      </c>
      <c r="E1534" s="64" t="s">
        <v>69</v>
      </c>
      <c r="F1534" s="65"/>
      <c r="G1534" s="35" t="str">
        <f>IFERROR(VLOOKUP(B1534,Listor!$A$6:$G$62,7,FALSE),"")</f>
        <v/>
      </c>
      <c r="H1534" s="35" t="str">
        <f>IFERROR(VLOOKUP(B1534,Listor!$H$6:$I$24,2,FALSE),"")</f>
        <v/>
      </c>
      <c r="I1534" s="35" t="str">
        <f t="shared" si="26"/>
        <v/>
      </c>
      <c r="J1534" s="35" t="str">
        <f t="array" ref="J1534">IFERROR(INDEX(Listor!$M$6:$M$17,MATCH(Listor!J1534&amp;Fossila!E1534,Listor!$K$6:$K$17&amp;Listor!$L$6:$L$17,0)),"")</f>
        <v/>
      </c>
      <c r="K1534" s="69"/>
    </row>
    <row r="1535" spans="2:11" x14ac:dyDescent="0.25">
      <c r="B1535" s="68" t="s">
        <v>68</v>
      </c>
      <c r="C1535" s="80" t="str">
        <f>IFERROR(VLOOKUP(B1535,Listor!$A$6:$B$62,2,FALSE),"")</f>
        <v/>
      </c>
      <c r="D1535" s="80" t="str">
        <f>IFERROR(VLOOKUP(B1535,Listor!$A$6:$C$62,3,FALSE),"")</f>
        <v/>
      </c>
      <c r="E1535" s="64" t="s">
        <v>69</v>
      </c>
      <c r="F1535" s="65"/>
      <c r="G1535" s="35" t="str">
        <f>IFERROR(VLOOKUP(B1535,Listor!$A$6:$G$62,7,FALSE),"")</f>
        <v/>
      </c>
      <c r="H1535" s="35" t="str">
        <f>IFERROR(VLOOKUP(B1535,Listor!$H$6:$I$24,2,FALSE),"")</f>
        <v/>
      </c>
      <c r="I1535" s="35" t="str">
        <f t="shared" si="26"/>
        <v/>
      </c>
      <c r="J1535" s="35" t="str">
        <f t="array" ref="J1535">IFERROR(INDEX(Listor!$M$6:$M$17,MATCH(Listor!J1535&amp;Fossila!E1535,Listor!$K$6:$K$17&amp;Listor!$L$6:$L$17,0)),"")</f>
        <v/>
      </c>
      <c r="K1535" s="69"/>
    </row>
    <row r="1536" spans="2:11" x14ac:dyDescent="0.25">
      <c r="B1536" s="68" t="s">
        <v>68</v>
      </c>
      <c r="C1536" s="80" t="str">
        <f>IFERROR(VLOOKUP(B1536,Listor!$A$6:$B$62,2,FALSE),"")</f>
        <v/>
      </c>
      <c r="D1536" s="80" t="str">
        <f>IFERROR(VLOOKUP(B1536,Listor!$A$6:$C$62,3,FALSE),"")</f>
        <v/>
      </c>
      <c r="E1536" s="64" t="s">
        <v>69</v>
      </c>
      <c r="F1536" s="65"/>
      <c r="G1536" s="35" t="str">
        <f>IFERROR(VLOOKUP(B1536,Listor!$A$6:$G$62,7,FALSE),"")</f>
        <v/>
      </c>
      <c r="H1536" s="35" t="str">
        <f>IFERROR(VLOOKUP(B1536,Listor!$H$6:$I$24,2,FALSE),"")</f>
        <v/>
      </c>
      <c r="I1536" s="35" t="str">
        <f t="shared" si="26"/>
        <v/>
      </c>
      <c r="J1536" s="35" t="str">
        <f t="array" ref="J1536">IFERROR(INDEX(Listor!$M$6:$M$17,MATCH(Listor!J1536&amp;Fossila!E1536,Listor!$K$6:$K$17&amp;Listor!$L$6:$L$17,0)),"")</f>
        <v/>
      </c>
      <c r="K1536" s="69"/>
    </row>
    <row r="1537" spans="2:11" x14ac:dyDescent="0.25">
      <c r="B1537" s="68" t="s">
        <v>68</v>
      </c>
      <c r="C1537" s="80" t="str">
        <f>IFERROR(VLOOKUP(B1537,Listor!$A$6:$B$62,2,FALSE),"")</f>
        <v/>
      </c>
      <c r="D1537" s="80" t="str">
        <f>IFERROR(VLOOKUP(B1537,Listor!$A$6:$C$62,3,FALSE),"")</f>
        <v/>
      </c>
      <c r="E1537" s="64" t="s">
        <v>69</v>
      </c>
      <c r="F1537" s="65"/>
      <c r="G1537" s="35" t="str">
        <f>IFERROR(VLOOKUP(B1537,Listor!$A$6:$G$62,7,FALSE),"")</f>
        <v/>
      </c>
      <c r="H1537" s="35" t="str">
        <f>IFERROR(VLOOKUP(B1537,Listor!$H$6:$I$24,2,FALSE),"")</f>
        <v/>
      </c>
      <c r="I1537" s="35" t="str">
        <f t="shared" si="26"/>
        <v/>
      </c>
      <c r="J1537" s="35" t="str">
        <f t="array" ref="J1537">IFERROR(INDEX(Listor!$M$6:$M$17,MATCH(Listor!J1537&amp;Fossila!E1537,Listor!$K$6:$K$17&amp;Listor!$L$6:$L$17,0)),"")</f>
        <v/>
      </c>
      <c r="K1537" s="69"/>
    </row>
    <row r="1538" spans="2:11" x14ac:dyDescent="0.25">
      <c r="B1538" s="68" t="s">
        <v>68</v>
      </c>
      <c r="C1538" s="80" t="str">
        <f>IFERROR(VLOOKUP(B1538,Listor!$A$6:$B$62,2,FALSE),"")</f>
        <v/>
      </c>
      <c r="D1538" s="80" t="str">
        <f>IFERROR(VLOOKUP(B1538,Listor!$A$6:$C$62,3,FALSE),"")</f>
        <v/>
      </c>
      <c r="E1538" s="64" t="s">
        <v>69</v>
      </c>
      <c r="F1538" s="65"/>
      <c r="G1538" s="35" t="str">
        <f>IFERROR(VLOOKUP(B1538,Listor!$A$6:$G$62,7,FALSE),"")</f>
        <v/>
      </c>
      <c r="H1538" s="35" t="str">
        <f>IFERROR(VLOOKUP(B1538,Listor!$H$6:$I$24,2,FALSE),"")</f>
        <v/>
      </c>
      <c r="I1538" s="35" t="str">
        <f t="shared" si="26"/>
        <v/>
      </c>
      <c r="J1538" s="35" t="str">
        <f t="array" ref="J1538">IFERROR(INDEX(Listor!$M$6:$M$17,MATCH(Listor!J1538&amp;Fossila!E1538,Listor!$K$6:$K$17&amp;Listor!$L$6:$L$17,0)),"")</f>
        <v/>
      </c>
      <c r="K1538" s="69"/>
    </row>
    <row r="1539" spans="2:11" x14ac:dyDescent="0.25">
      <c r="B1539" s="68" t="s">
        <v>68</v>
      </c>
      <c r="C1539" s="80" t="str">
        <f>IFERROR(VLOOKUP(B1539,Listor!$A$6:$B$62,2,FALSE),"")</f>
        <v/>
      </c>
      <c r="D1539" s="80" t="str">
        <f>IFERROR(VLOOKUP(B1539,Listor!$A$6:$C$62,3,FALSE),"")</f>
        <v/>
      </c>
      <c r="E1539" s="64" t="s">
        <v>69</v>
      </c>
      <c r="F1539" s="65"/>
      <c r="G1539" s="35" t="str">
        <f>IFERROR(VLOOKUP(B1539,Listor!$A$6:$G$62,7,FALSE),"")</f>
        <v/>
      </c>
      <c r="H1539" s="35" t="str">
        <f>IFERROR(VLOOKUP(B1539,Listor!$H$6:$I$24,2,FALSE),"")</f>
        <v/>
      </c>
      <c r="I1539" s="35" t="str">
        <f t="shared" si="26"/>
        <v/>
      </c>
      <c r="J1539" s="35" t="str">
        <f t="array" ref="J1539">IFERROR(INDEX(Listor!$M$6:$M$17,MATCH(Listor!J1539&amp;Fossila!E1539,Listor!$K$6:$K$17&amp;Listor!$L$6:$L$17,0)),"")</f>
        <v/>
      </c>
      <c r="K1539" s="69"/>
    </row>
    <row r="1540" spans="2:11" x14ac:dyDescent="0.25">
      <c r="B1540" s="68" t="s">
        <v>68</v>
      </c>
      <c r="C1540" s="80" t="str">
        <f>IFERROR(VLOOKUP(B1540,Listor!$A$6:$B$62,2,FALSE),"")</f>
        <v/>
      </c>
      <c r="D1540" s="80" t="str">
        <f>IFERROR(VLOOKUP(B1540,Listor!$A$6:$C$62,3,FALSE),"")</f>
        <v/>
      </c>
      <c r="E1540" s="64" t="s">
        <v>69</v>
      </c>
      <c r="F1540" s="65"/>
      <c r="G1540" s="35" t="str">
        <f>IFERROR(VLOOKUP(B1540,Listor!$A$6:$G$62,7,FALSE),"")</f>
        <v/>
      </c>
      <c r="H1540" s="35" t="str">
        <f>IFERROR(VLOOKUP(B1540,Listor!$H$6:$I$24,2,FALSE),"")</f>
        <v/>
      </c>
      <c r="I1540" s="35" t="str">
        <f t="shared" si="26"/>
        <v/>
      </c>
      <c r="J1540" s="35" t="str">
        <f t="array" ref="J1540">IFERROR(INDEX(Listor!$M$6:$M$17,MATCH(Listor!J1540&amp;Fossila!E1540,Listor!$K$6:$K$17&amp;Listor!$L$6:$L$17,0)),"")</f>
        <v/>
      </c>
      <c r="K1540" s="69"/>
    </row>
    <row r="1541" spans="2:11" x14ac:dyDescent="0.25">
      <c r="B1541" s="68" t="s">
        <v>68</v>
      </c>
      <c r="C1541" s="80" t="str">
        <f>IFERROR(VLOOKUP(B1541,Listor!$A$6:$B$62,2,FALSE),"")</f>
        <v/>
      </c>
      <c r="D1541" s="80" t="str">
        <f>IFERROR(VLOOKUP(B1541,Listor!$A$6:$C$62,3,FALSE),"")</f>
        <v/>
      </c>
      <c r="E1541" s="64" t="s">
        <v>69</v>
      </c>
      <c r="F1541" s="65"/>
      <c r="G1541" s="35" t="str">
        <f>IFERROR(VLOOKUP(B1541,Listor!$A$6:$G$62,7,FALSE),"")</f>
        <v/>
      </c>
      <c r="H1541" s="35" t="str">
        <f>IFERROR(VLOOKUP(B1541,Listor!$H$6:$I$24,2,FALSE),"")</f>
        <v/>
      </c>
      <c r="I1541" s="35" t="str">
        <f t="shared" si="26"/>
        <v/>
      </c>
      <c r="J1541" s="35" t="str">
        <f t="array" ref="J1541">IFERROR(INDEX(Listor!$M$6:$M$17,MATCH(Listor!J1541&amp;Fossila!E1541,Listor!$K$6:$K$17&amp;Listor!$L$6:$L$17,0)),"")</f>
        <v/>
      </c>
      <c r="K1541" s="69"/>
    </row>
    <row r="1542" spans="2:11" x14ac:dyDescent="0.25">
      <c r="B1542" s="68" t="s">
        <v>68</v>
      </c>
      <c r="C1542" s="80" t="str">
        <f>IFERROR(VLOOKUP(B1542,Listor!$A$6:$B$62,2,FALSE),"")</f>
        <v/>
      </c>
      <c r="D1542" s="80" t="str">
        <f>IFERROR(VLOOKUP(B1542,Listor!$A$6:$C$62,3,FALSE),"")</f>
        <v/>
      </c>
      <c r="E1542" s="64" t="s">
        <v>69</v>
      </c>
      <c r="F1542" s="65"/>
      <c r="G1542" s="35" t="str">
        <f>IFERROR(VLOOKUP(B1542,Listor!$A$6:$G$62,7,FALSE),"")</f>
        <v/>
      </c>
      <c r="H1542" s="35" t="str">
        <f>IFERROR(VLOOKUP(B1542,Listor!$H$6:$I$24,2,FALSE),"")</f>
        <v/>
      </c>
      <c r="I1542" s="35" t="str">
        <f t="shared" si="26"/>
        <v/>
      </c>
      <c r="J1542" s="35" t="str">
        <f t="array" ref="J1542">IFERROR(INDEX(Listor!$M$6:$M$17,MATCH(Listor!J1542&amp;Fossila!E1542,Listor!$K$6:$K$17&amp;Listor!$L$6:$L$17,0)),"")</f>
        <v/>
      </c>
      <c r="K1542" s="69"/>
    </row>
    <row r="1543" spans="2:11" x14ac:dyDescent="0.25">
      <c r="B1543" s="68" t="s">
        <v>68</v>
      </c>
      <c r="C1543" s="80" t="str">
        <f>IFERROR(VLOOKUP(B1543,Listor!$A$6:$B$62,2,FALSE),"")</f>
        <v/>
      </c>
      <c r="D1543" s="80" t="str">
        <f>IFERROR(VLOOKUP(B1543,Listor!$A$6:$C$62,3,FALSE),"")</f>
        <v/>
      </c>
      <c r="E1543" s="64" t="s">
        <v>69</v>
      </c>
      <c r="F1543" s="65"/>
      <c r="G1543" s="35" t="str">
        <f>IFERROR(VLOOKUP(B1543,Listor!$A$6:$G$62,7,FALSE),"")</f>
        <v/>
      </c>
      <c r="H1543" s="35" t="str">
        <f>IFERROR(VLOOKUP(B1543,Listor!$H$6:$I$24,2,FALSE),"")</f>
        <v/>
      </c>
      <c r="I1543" s="35" t="str">
        <f t="shared" si="26"/>
        <v/>
      </c>
      <c r="J1543" s="35" t="str">
        <f t="array" ref="J1543">IFERROR(INDEX(Listor!$M$6:$M$17,MATCH(Listor!J1543&amp;Fossila!E1543,Listor!$K$6:$K$17&amp;Listor!$L$6:$L$17,0)),"")</f>
        <v/>
      </c>
      <c r="K1543" s="69"/>
    </row>
    <row r="1544" spans="2:11" x14ac:dyDescent="0.25">
      <c r="B1544" s="68" t="s">
        <v>68</v>
      </c>
      <c r="C1544" s="80" t="str">
        <f>IFERROR(VLOOKUP(B1544,Listor!$A$6:$B$62,2,FALSE),"")</f>
        <v/>
      </c>
      <c r="D1544" s="80" t="str">
        <f>IFERROR(VLOOKUP(B1544,Listor!$A$6:$C$62,3,FALSE),"")</f>
        <v/>
      </c>
      <c r="E1544" s="64" t="s">
        <v>69</v>
      </c>
      <c r="F1544" s="65"/>
      <c r="G1544" s="35" t="str">
        <f>IFERROR(VLOOKUP(B1544,Listor!$A$6:$G$62,7,FALSE),"")</f>
        <v/>
      </c>
      <c r="H1544" s="35" t="str">
        <f>IFERROR(VLOOKUP(B1544,Listor!$H$6:$I$24,2,FALSE),"")</f>
        <v/>
      </c>
      <c r="I1544" s="35" t="str">
        <f t="shared" si="26"/>
        <v/>
      </c>
      <c r="J1544" s="35" t="str">
        <f t="array" ref="J1544">IFERROR(INDEX(Listor!$M$6:$M$17,MATCH(Listor!J1544&amp;Fossila!E1544,Listor!$K$6:$K$17&amp;Listor!$L$6:$L$17,0)),"")</f>
        <v/>
      </c>
      <c r="K1544" s="69"/>
    </row>
    <row r="1545" spans="2:11" x14ac:dyDescent="0.25">
      <c r="B1545" s="68" t="s">
        <v>68</v>
      </c>
      <c r="C1545" s="80" t="str">
        <f>IFERROR(VLOOKUP(B1545,Listor!$A$6:$B$62,2,FALSE),"")</f>
        <v/>
      </c>
      <c r="D1545" s="80" t="str">
        <f>IFERROR(VLOOKUP(B1545,Listor!$A$6:$C$62,3,FALSE),"")</f>
        <v/>
      </c>
      <c r="E1545" s="64" t="s">
        <v>69</v>
      </c>
      <c r="F1545" s="65"/>
      <c r="G1545" s="35" t="str">
        <f>IFERROR(VLOOKUP(B1545,Listor!$A$6:$G$62,7,FALSE),"")</f>
        <v/>
      </c>
      <c r="H1545" s="35" t="str">
        <f>IFERROR(VLOOKUP(B1545,Listor!$H$6:$I$24,2,FALSE),"")</f>
        <v/>
      </c>
      <c r="I1545" s="35" t="str">
        <f t="shared" si="26"/>
        <v/>
      </c>
      <c r="J1545" s="35" t="str">
        <f t="array" ref="J1545">IFERROR(INDEX(Listor!$M$6:$M$17,MATCH(Listor!J1545&amp;Fossila!E1545,Listor!$K$6:$K$17&amp;Listor!$L$6:$L$17,0)),"")</f>
        <v/>
      </c>
      <c r="K1545" s="69"/>
    </row>
    <row r="1546" spans="2:11" x14ac:dyDescent="0.25">
      <c r="B1546" s="68" t="s">
        <v>68</v>
      </c>
      <c r="C1546" s="80" t="str">
        <f>IFERROR(VLOOKUP(B1546,Listor!$A$6:$B$62,2,FALSE),"")</f>
        <v/>
      </c>
      <c r="D1546" s="80" t="str">
        <f>IFERROR(VLOOKUP(B1546,Listor!$A$6:$C$62,3,FALSE),"")</f>
        <v/>
      </c>
      <c r="E1546" s="64" t="s">
        <v>69</v>
      </c>
      <c r="F1546" s="65"/>
      <c r="G1546" s="35" t="str">
        <f>IFERROR(VLOOKUP(B1546,Listor!$A$6:$G$62,7,FALSE),"")</f>
        <v/>
      </c>
      <c r="H1546" s="35" t="str">
        <f>IFERROR(VLOOKUP(B1546,Listor!$H$6:$I$24,2,FALSE),"")</f>
        <v/>
      </c>
      <c r="I1546" s="35" t="str">
        <f t="shared" si="26"/>
        <v/>
      </c>
      <c r="J1546" s="35" t="str">
        <f t="array" ref="J1546">IFERROR(INDEX(Listor!$M$6:$M$17,MATCH(Listor!J1546&amp;Fossila!E1546,Listor!$K$6:$K$17&amp;Listor!$L$6:$L$17,0)),"")</f>
        <v/>
      </c>
      <c r="K1546" s="69"/>
    </row>
    <row r="1547" spans="2:11" x14ac:dyDescent="0.25">
      <c r="B1547" s="68" t="s">
        <v>68</v>
      </c>
      <c r="C1547" s="80" t="str">
        <f>IFERROR(VLOOKUP(B1547,Listor!$A$6:$B$62,2,FALSE),"")</f>
        <v/>
      </c>
      <c r="D1547" s="80" t="str">
        <f>IFERROR(VLOOKUP(B1547,Listor!$A$6:$C$62,3,FALSE),"")</f>
        <v/>
      </c>
      <c r="E1547" s="64" t="s">
        <v>69</v>
      </c>
      <c r="F1547" s="65"/>
      <c r="G1547" s="35" t="str">
        <f>IFERROR(VLOOKUP(B1547,Listor!$A$6:$G$62,7,FALSE),"")</f>
        <v/>
      </c>
      <c r="H1547" s="35" t="str">
        <f>IFERROR(VLOOKUP(B1547,Listor!$H$6:$I$24,2,FALSE),"")</f>
        <v/>
      </c>
      <c r="I1547" s="35" t="str">
        <f t="shared" si="26"/>
        <v/>
      </c>
      <c r="J1547" s="35" t="str">
        <f t="array" ref="J1547">IFERROR(INDEX(Listor!$M$6:$M$17,MATCH(Listor!J1547&amp;Fossila!E1547,Listor!$K$6:$K$17&amp;Listor!$L$6:$L$17,0)),"")</f>
        <v/>
      </c>
      <c r="K1547" s="69"/>
    </row>
    <row r="1548" spans="2:11" x14ac:dyDescent="0.25">
      <c r="B1548" s="68" t="s">
        <v>68</v>
      </c>
      <c r="C1548" s="80" t="str">
        <f>IFERROR(VLOOKUP(B1548,Listor!$A$6:$B$62,2,FALSE),"")</f>
        <v/>
      </c>
      <c r="D1548" s="80" t="str">
        <f>IFERROR(VLOOKUP(B1548,Listor!$A$6:$C$62,3,FALSE),"")</f>
        <v/>
      </c>
      <c r="E1548" s="64" t="s">
        <v>69</v>
      </c>
      <c r="F1548" s="65"/>
      <c r="G1548" s="35" t="str">
        <f>IFERROR(VLOOKUP(B1548,Listor!$A$6:$G$62,7,FALSE),"")</f>
        <v/>
      </c>
      <c r="H1548" s="35" t="str">
        <f>IFERROR(VLOOKUP(B1548,Listor!$H$6:$I$24,2,FALSE),"")</f>
        <v/>
      </c>
      <c r="I1548" s="35" t="str">
        <f t="shared" si="26"/>
        <v/>
      </c>
      <c r="J1548" s="35" t="str">
        <f t="array" ref="J1548">IFERROR(INDEX(Listor!$M$6:$M$17,MATCH(Listor!J1548&amp;Fossila!E1548,Listor!$K$6:$K$17&amp;Listor!$L$6:$L$17,0)),"")</f>
        <v/>
      </c>
      <c r="K1548" s="69"/>
    </row>
    <row r="1549" spans="2:11" x14ac:dyDescent="0.25">
      <c r="B1549" s="68" t="s">
        <v>68</v>
      </c>
      <c r="C1549" s="80" t="str">
        <f>IFERROR(VLOOKUP(B1549,Listor!$A$6:$B$62,2,FALSE),"")</f>
        <v/>
      </c>
      <c r="D1549" s="80" t="str">
        <f>IFERROR(VLOOKUP(B1549,Listor!$A$6:$C$62,3,FALSE),"")</f>
        <v/>
      </c>
      <c r="E1549" s="64" t="s">
        <v>69</v>
      </c>
      <c r="F1549" s="65"/>
      <c r="G1549" s="35" t="str">
        <f>IFERROR(VLOOKUP(B1549,Listor!$A$6:$G$62,7,FALSE),"")</f>
        <v/>
      </c>
      <c r="H1549" s="35" t="str">
        <f>IFERROR(VLOOKUP(B1549,Listor!$H$6:$I$24,2,FALSE),"")</f>
        <v/>
      </c>
      <c r="I1549" s="35" t="str">
        <f t="shared" ref="I1549:I1612" si="27">IFERROR(H1549*F1549,"")</f>
        <v/>
      </c>
      <c r="J1549" s="35" t="str">
        <f t="array" ref="J1549">IFERROR(INDEX(Listor!$M$6:$M$17,MATCH(Listor!J1549&amp;Fossila!E1549,Listor!$K$6:$K$17&amp;Listor!$L$6:$L$17,0)),"")</f>
        <v/>
      </c>
      <c r="K1549" s="69"/>
    </row>
    <row r="1550" spans="2:11" x14ac:dyDescent="0.25">
      <c r="B1550" s="68" t="s">
        <v>68</v>
      </c>
      <c r="C1550" s="80" t="str">
        <f>IFERROR(VLOOKUP(B1550,Listor!$A$6:$B$62,2,FALSE),"")</f>
        <v/>
      </c>
      <c r="D1550" s="80" t="str">
        <f>IFERROR(VLOOKUP(B1550,Listor!$A$6:$C$62,3,FALSE),"")</f>
        <v/>
      </c>
      <c r="E1550" s="64" t="s">
        <v>69</v>
      </c>
      <c r="F1550" s="65"/>
      <c r="G1550" s="35" t="str">
        <f>IFERROR(VLOOKUP(B1550,Listor!$A$6:$G$62,7,FALSE),"")</f>
        <v/>
      </c>
      <c r="H1550" s="35" t="str">
        <f>IFERROR(VLOOKUP(B1550,Listor!$H$6:$I$24,2,FALSE),"")</f>
        <v/>
      </c>
      <c r="I1550" s="35" t="str">
        <f t="shared" si="27"/>
        <v/>
      </c>
      <c r="J1550" s="35" t="str">
        <f t="array" ref="J1550">IFERROR(INDEX(Listor!$M$6:$M$17,MATCH(Listor!J1550&amp;Fossila!E1550,Listor!$K$6:$K$17&amp;Listor!$L$6:$L$17,0)),"")</f>
        <v/>
      </c>
      <c r="K1550" s="69"/>
    </row>
    <row r="1551" spans="2:11" x14ac:dyDescent="0.25">
      <c r="B1551" s="68" t="s">
        <v>68</v>
      </c>
      <c r="C1551" s="80" t="str">
        <f>IFERROR(VLOOKUP(B1551,Listor!$A$6:$B$62,2,FALSE),"")</f>
        <v/>
      </c>
      <c r="D1551" s="80" t="str">
        <f>IFERROR(VLOOKUP(B1551,Listor!$A$6:$C$62,3,FALSE),"")</f>
        <v/>
      </c>
      <c r="E1551" s="64" t="s">
        <v>69</v>
      </c>
      <c r="F1551" s="65"/>
      <c r="G1551" s="35" t="str">
        <f>IFERROR(VLOOKUP(B1551,Listor!$A$6:$G$62,7,FALSE),"")</f>
        <v/>
      </c>
      <c r="H1551" s="35" t="str">
        <f>IFERROR(VLOOKUP(B1551,Listor!$H$6:$I$24,2,FALSE),"")</f>
        <v/>
      </c>
      <c r="I1551" s="35" t="str">
        <f t="shared" si="27"/>
        <v/>
      </c>
      <c r="J1551" s="35" t="str">
        <f t="array" ref="J1551">IFERROR(INDEX(Listor!$M$6:$M$17,MATCH(Listor!J1551&amp;Fossila!E1551,Listor!$K$6:$K$17&amp;Listor!$L$6:$L$17,0)),"")</f>
        <v/>
      </c>
      <c r="K1551" s="69"/>
    </row>
    <row r="1552" spans="2:11" x14ac:dyDescent="0.25">
      <c r="B1552" s="68" t="s">
        <v>68</v>
      </c>
      <c r="C1552" s="80" t="str">
        <f>IFERROR(VLOOKUP(B1552,Listor!$A$6:$B$62,2,FALSE),"")</f>
        <v/>
      </c>
      <c r="D1552" s="80" t="str">
        <f>IFERROR(VLOOKUP(B1552,Listor!$A$6:$C$62,3,FALSE),"")</f>
        <v/>
      </c>
      <c r="E1552" s="64" t="s">
        <v>69</v>
      </c>
      <c r="F1552" s="65"/>
      <c r="G1552" s="35" t="str">
        <f>IFERROR(VLOOKUP(B1552,Listor!$A$6:$G$62,7,FALSE),"")</f>
        <v/>
      </c>
      <c r="H1552" s="35" t="str">
        <f>IFERROR(VLOOKUP(B1552,Listor!$H$6:$I$24,2,FALSE),"")</f>
        <v/>
      </c>
      <c r="I1552" s="35" t="str">
        <f t="shared" si="27"/>
        <v/>
      </c>
      <c r="J1552" s="35" t="str">
        <f t="array" ref="J1552">IFERROR(INDEX(Listor!$M$6:$M$17,MATCH(Listor!J1552&amp;Fossila!E1552,Listor!$K$6:$K$17&amp;Listor!$L$6:$L$17,0)),"")</f>
        <v/>
      </c>
      <c r="K1552" s="69"/>
    </row>
    <row r="1553" spans="2:11" x14ac:dyDescent="0.25">
      <c r="B1553" s="68" t="s">
        <v>68</v>
      </c>
      <c r="C1553" s="80" t="str">
        <f>IFERROR(VLOOKUP(B1553,Listor!$A$6:$B$62,2,FALSE),"")</f>
        <v/>
      </c>
      <c r="D1553" s="80" t="str">
        <f>IFERROR(VLOOKUP(B1553,Listor!$A$6:$C$62,3,FALSE),"")</f>
        <v/>
      </c>
      <c r="E1553" s="64" t="s">
        <v>69</v>
      </c>
      <c r="F1553" s="65"/>
      <c r="G1553" s="35" t="str">
        <f>IFERROR(VLOOKUP(B1553,Listor!$A$6:$G$62,7,FALSE),"")</f>
        <v/>
      </c>
      <c r="H1553" s="35" t="str">
        <f>IFERROR(VLOOKUP(B1553,Listor!$H$6:$I$24,2,FALSE),"")</f>
        <v/>
      </c>
      <c r="I1553" s="35" t="str">
        <f t="shared" si="27"/>
        <v/>
      </c>
      <c r="J1553" s="35" t="str">
        <f t="array" ref="J1553">IFERROR(INDEX(Listor!$M$6:$M$17,MATCH(Listor!J1553&amp;Fossila!E1553,Listor!$K$6:$K$17&amp;Listor!$L$6:$L$17,0)),"")</f>
        <v/>
      </c>
      <c r="K1553" s="69"/>
    </row>
    <row r="1554" spans="2:11" x14ac:dyDescent="0.25">
      <c r="B1554" s="68" t="s">
        <v>68</v>
      </c>
      <c r="C1554" s="80" t="str">
        <f>IFERROR(VLOOKUP(B1554,Listor!$A$6:$B$62,2,FALSE),"")</f>
        <v/>
      </c>
      <c r="D1554" s="80" t="str">
        <f>IFERROR(VLOOKUP(B1554,Listor!$A$6:$C$62,3,FALSE),"")</f>
        <v/>
      </c>
      <c r="E1554" s="64" t="s">
        <v>69</v>
      </c>
      <c r="F1554" s="65"/>
      <c r="G1554" s="35" t="str">
        <f>IFERROR(VLOOKUP(B1554,Listor!$A$6:$G$62,7,FALSE),"")</f>
        <v/>
      </c>
      <c r="H1554" s="35" t="str">
        <f>IFERROR(VLOOKUP(B1554,Listor!$H$6:$I$24,2,FALSE),"")</f>
        <v/>
      </c>
      <c r="I1554" s="35" t="str">
        <f t="shared" si="27"/>
        <v/>
      </c>
      <c r="J1554" s="35" t="str">
        <f t="array" ref="J1554">IFERROR(INDEX(Listor!$M$6:$M$17,MATCH(Listor!J1554&amp;Fossila!E1554,Listor!$K$6:$K$17&amp;Listor!$L$6:$L$17,0)),"")</f>
        <v/>
      </c>
      <c r="K1554" s="69"/>
    </row>
    <row r="1555" spans="2:11" x14ac:dyDescent="0.25">
      <c r="B1555" s="68" t="s">
        <v>68</v>
      </c>
      <c r="C1555" s="80" t="str">
        <f>IFERROR(VLOOKUP(B1555,Listor!$A$6:$B$62,2,FALSE),"")</f>
        <v/>
      </c>
      <c r="D1555" s="80" t="str">
        <f>IFERROR(VLOOKUP(B1555,Listor!$A$6:$C$62,3,FALSE),"")</f>
        <v/>
      </c>
      <c r="E1555" s="64" t="s">
        <v>69</v>
      </c>
      <c r="F1555" s="65"/>
      <c r="G1555" s="35" t="str">
        <f>IFERROR(VLOOKUP(B1555,Listor!$A$6:$G$62,7,FALSE),"")</f>
        <v/>
      </c>
      <c r="H1555" s="35" t="str">
        <f>IFERROR(VLOOKUP(B1555,Listor!$H$6:$I$24,2,FALSE),"")</f>
        <v/>
      </c>
      <c r="I1555" s="35" t="str">
        <f t="shared" si="27"/>
        <v/>
      </c>
      <c r="J1555" s="35" t="str">
        <f t="array" ref="J1555">IFERROR(INDEX(Listor!$M$6:$M$17,MATCH(Listor!J1555&amp;Fossila!E1555,Listor!$K$6:$K$17&amp;Listor!$L$6:$L$17,0)),"")</f>
        <v/>
      </c>
      <c r="K1555" s="69"/>
    </row>
    <row r="1556" spans="2:11" x14ac:dyDescent="0.25">
      <c r="B1556" s="68" t="s">
        <v>68</v>
      </c>
      <c r="C1556" s="80" t="str">
        <f>IFERROR(VLOOKUP(B1556,Listor!$A$6:$B$62,2,FALSE),"")</f>
        <v/>
      </c>
      <c r="D1556" s="80" t="str">
        <f>IFERROR(VLOOKUP(B1556,Listor!$A$6:$C$62,3,FALSE),"")</f>
        <v/>
      </c>
      <c r="E1556" s="64" t="s">
        <v>69</v>
      </c>
      <c r="F1556" s="65"/>
      <c r="G1556" s="35" t="str">
        <f>IFERROR(VLOOKUP(B1556,Listor!$A$6:$G$62,7,FALSE),"")</f>
        <v/>
      </c>
      <c r="H1556" s="35" t="str">
        <f>IFERROR(VLOOKUP(B1556,Listor!$H$6:$I$24,2,FALSE),"")</f>
        <v/>
      </c>
      <c r="I1556" s="35" t="str">
        <f t="shared" si="27"/>
        <v/>
      </c>
      <c r="J1556" s="35" t="str">
        <f t="array" ref="J1556">IFERROR(INDEX(Listor!$M$6:$M$17,MATCH(Listor!J1556&amp;Fossila!E1556,Listor!$K$6:$K$17&amp;Listor!$L$6:$L$17,0)),"")</f>
        <v/>
      </c>
      <c r="K1556" s="69"/>
    </row>
    <row r="1557" spans="2:11" x14ac:dyDescent="0.25">
      <c r="B1557" s="68" t="s">
        <v>68</v>
      </c>
      <c r="C1557" s="80" t="str">
        <f>IFERROR(VLOOKUP(B1557,Listor!$A$6:$B$62,2,FALSE),"")</f>
        <v/>
      </c>
      <c r="D1557" s="80" t="str">
        <f>IFERROR(VLOOKUP(B1557,Listor!$A$6:$C$62,3,FALSE),"")</f>
        <v/>
      </c>
      <c r="E1557" s="64" t="s">
        <v>69</v>
      </c>
      <c r="F1557" s="65"/>
      <c r="G1557" s="35" t="str">
        <f>IFERROR(VLOOKUP(B1557,Listor!$A$6:$G$62,7,FALSE),"")</f>
        <v/>
      </c>
      <c r="H1557" s="35" t="str">
        <f>IFERROR(VLOOKUP(B1557,Listor!$H$6:$I$24,2,FALSE),"")</f>
        <v/>
      </c>
      <c r="I1557" s="35" t="str">
        <f t="shared" si="27"/>
        <v/>
      </c>
      <c r="J1557" s="35" t="str">
        <f t="array" ref="J1557">IFERROR(INDEX(Listor!$M$6:$M$17,MATCH(Listor!J1557&amp;Fossila!E1557,Listor!$K$6:$K$17&amp;Listor!$L$6:$L$17,0)),"")</f>
        <v/>
      </c>
      <c r="K1557" s="69"/>
    </row>
    <row r="1558" spans="2:11" x14ac:dyDescent="0.25">
      <c r="B1558" s="68" t="s">
        <v>68</v>
      </c>
      <c r="C1558" s="80" t="str">
        <f>IFERROR(VLOOKUP(B1558,Listor!$A$6:$B$62,2,FALSE),"")</f>
        <v/>
      </c>
      <c r="D1558" s="80" t="str">
        <f>IFERROR(VLOOKUP(B1558,Listor!$A$6:$C$62,3,FALSE),"")</f>
        <v/>
      </c>
      <c r="E1558" s="64" t="s">
        <v>69</v>
      </c>
      <c r="F1558" s="65"/>
      <c r="G1558" s="35" t="str">
        <f>IFERROR(VLOOKUP(B1558,Listor!$A$6:$G$62,7,FALSE),"")</f>
        <v/>
      </c>
      <c r="H1558" s="35" t="str">
        <f>IFERROR(VLOOKUP(B1558,Listor!$H$6:$I$24,2,FALSE),"")</f>
        <v/>
      </c>
      <c r="I1558" s="35" t="str">
        <f t="shared" si="27"/>
        <v/>
      </c>
      <c r="J1558" s="35" t="str">
        <f t="array" ref="J1558">IFERROR(INDEX(Listor!$M$6:$M$17,MATCH(Listor!J1558&amp;Fossila!E1558,Listor!$K$6:$K$17&amp;Listor!$L$6:$L$17,0)),"")</f>
        <v/>
      </c>
      <c r="K1558" s="69"/>
    </row>
    <row r="1559" spans="2:11" x14ac:dyDescent="0.25">
      <c r="B1559" s="68" t="s">
        <v>68</v>
      </c>
      <c r="C1559" s="80" t="str">
        <f>IFERROR(VLOOKUP(B1559,Listor!$A$6:$B$62,2,FALSE),"")</f>
        <v/>
      </c>
      <c r="D1559" s="80" t="str">
        <f>IFERROR(VLOOKUP(B1559,Listor!$A$6:$C$62,3,FALSE),"")</f>
        <v/>
      </c>
      <c r="E1559" s="64" t="s">
        <v>69</v>
      </c>
      <c r="F1559" s="65"/>
      <c r="G1559" s="35" t="str">
        <f>IFERROR(VLOOKUP(B1559,Listor!$A$6:$G$62,7,FALSE),"")</f>
        <v/>
      </c>
      <c r="H1559" s="35" t="str">
        <f>IFERROR(VLOOKUP(B1559,Listor!$H$6:$I$24,2,FALSE),"")</f>
        <v/>
      </c>
      <c r="I1559" s="35" t="str">
        <f t="shared" si="27"/>
        <v/>
      </c>
      <c r="J1559" s="35" t="str">
        <f t="array" ref="J1559">IFERROR(INDEX(Listor!$M$6:$M$17,MATCH(Listor!J1559&amp;Fossila!E1559,Listor!$K$6:$K$17&amp;Listor!$L$6:$L$17,0)),"")</f>
        <v/>
      </c>
      <c r="K1559" s="69"/>
    </row>
    <row r="1560" spans="2:11" x14ac:dyDescent="0.25">
      <c r="B1560" s="68" t="s">
        <v>68</v>
      </c>
      <c r="C1560" s="80" t="str">
        <f>IFERROR(VLOOKUP(B1560,Listor!$A$6:$B$62,2,FALSE),"")</f>
        <v/>
      </c>
      <c r="D1560" s="80" t="str">
        <f>IFERROR(VLOOKUP(B1560,Listor!$A$6:$C$62,3,FALSE),"")</f>
        <v/>
      </c>
      <c r="E1560" s="64" t="s">
        <v>69</v>
      </c>
      <c r="F1560" s="65"/>
      <c r="G1560" s="35" t="str">
        <f>IFERROR(VLOOKUP(B1560,Listor!$A$6:$G$62,7,FALSE),"")</f>
        <v/>
      </c>
      <c r="H1560" s="35" t="str">
        <f>IFERROR(VLOOKUP(B1560,Listor!$H$6:$I$24,2,FALSE),"")</f>
        <v/>
      </c>
      <c r="I1560" s="35" t="str">
        <f t="shared" si="27"/>
        <v/>
      </c>
      <c r="J1560" s="35" t="str">
        <f t="array" ref="J1560">IFERROR(INDEX(Listor!$M$6:$M$17,MATCH(Listor!J1560&amp;Fossila!E1560,Listor!$K$6:$K$17&amp;Listor!$L$6:$L$17,0)),"")</f>
        <v/>
      </c>
      <c r="K1560" s="69"/>
    </row>
    <row r="1561" spans="2:11" x14ac:dyDescent="0.25">
      <c r="B1561" s="68" t="s">
        <v>68</v>
      </c>
      <c r="C1561" s="80" t="str">
        <f>IFERROR(VLOOKUP(B1561,Listor!$A$6:$B$62,2,FALSE),"")</f>
        <v/>
      </c>
      <c r="D1561" s="80" t="str">
        <f>IFERROR(VLOOKUP(B1561,Listor!$A$6:$C$62,3,FALSE),"")</f>
        <v/>
      </c>
      <c r="E1561" s="64" t="s">
        <v>69</v>
      </c>
      <c r="F1561" s="65"/>
      <c r="G1561" s="35" t="str">
        <f>IFERROR(VLOOKUP(B1561,Listor!$A$6:$G$62,7,FALSE),"")</f>
        <v/>
      </c>
      <c r="H1561" s="35" t="str">
        <f>IFERROR(VLOOKUP(B1561,Listor!$H$6:$I$24,2,FALSE),"")</f>
        <v/>
      </c>
      <c r="I1561" s="35" t="str">
        <f t="shared" si="27"/>
        <v/>
      </c>
      <c r="J1561" s="35" t="str">
        <f t="array" ref="J1561">IFERROR(INDEX(Listor!$M$6:$M$17,MATCH(Listor!J1561&amp;Fossila!E1561,Listor!$K$6:$K$17&amp;Listor!$L$6:$L$17,0)),"")</f>
        <v/>
      </c>
      <c r="K1561" s="69"/>
    </row>
    <row r="1562" spans="2:11" x14ac:dyDescent="0.25">
      <c r="B1562" s="68" t="s">
        <v>68</v>
      </c>
      <c r="C1562" s="80" t="str">
        <f>IFERROR(VLOOKUP(B1562,Listor!$A$6:$B$62,2,FALSE),"")</f>
        <v/>
      </c>
      <c r="D1562" s="80" t="str">
        <f>IFERROR(VLOOKUP(B1562,Listor!$A$6:$C$62,3,FALSE),"")</f>
        <v/>
      </c>
      <c r="E1562" s="64" t="s">
        <v>69</v>
      </c>
      <c r="F1562" s="65"/>
      <c r="G1562" s="35" t="str">
        <f>IFERROR(VLOOKUP(B1562,Listor!$A$6:$G$62,7,FALSE),"")</f>
        <v/>
      </c>
      <c r="H1562" s="35" t="str">
        <f>IFERROR(VLOOKUP(B1562,Listor!$H$6:$I$24,2,FALSE),"")</f>
        <v/>
      </c>
      <c r="I1562" s="35" t="str">
        <f t="shared" si="27"/>
        <v/>
      </c>
      <c r="J1562" s="35" t="str">
        <f t="array" ref="J1562">IFERROR(INDEX(Listor!$M$6:$M$17,MATCH(Listor!J1562&amp;Fossila!E1562,Listor!$K$6:$K$17&amp;Listor!$L$6:$L$17,0)),"")</f>
        <v/>
      </c>
      <c r="K1562" s="69"/>
    </row>
    <row r="1563" spans="2:11" x14ac:dyDescent="0.25">
      <c r="B1563" s="68" t="s">
        <v>68</v>
      </c>
      <c r="C1563" s="80" t="str">
        <f>IFERROR(VLOOKUP(B1563,Listor!$A$6:$B$62,2,FALSE),"")</f>
        <v/>
      </c>
      <c r="D1563" s="80" t="str">
        <f>IFERROR(VLOOKUP(B1563,Listor!$A$6:$C$62,3,FALSE),"")</f>
        <v/>
      </c>
      <c r="E1563" s="64" t="s">
        <v>69</v>
      </c>
      <c r="F1563" s="65"/>
      <c r="G1563" s="35" t="str">
        <f>IFERROR(VLOOKUP(B1563,Listor!$A$6:$G$62,7,FALSE),"")</f>
        <v/>
      </c>
      <c r="H1563" s="35" t="str">
        <f>IFERROR(VLOOKUP(B1563,Listor!$H$6:$I$24,2,FALSE),"")</f>
        <v/>
      </c>
      <c r="I1563" s="35" t="str">
        <f t="shared" si="27"/>
        <v/>
      </c>
      <c r="J1563" s="35" t="str">
        <f t="array" ref="J1563">IFERROR(INDEX(Listor!$M$6:$M$17,MATCH(Listor!J1563&amp;Fossila!E1563,Listor!$K$6:$K$17&amp;Listor!$L$6:$L$17,0)),"")</f>
        <v/>
      </c>
      <c r="K1563" s="69"/>
    </row>
    <row r="1564" spans="2:11" x14ac:dyDescent="0.25">
      <c r="B1564" s="68" t="s">
        <v>68</v>
      </c>
      <c r="C1564" s="80" t="str">
        <f>IFERROR(VLOOKUP(B1564,Listor!$A$6:$B$62,2,FALSE),"")</f>
        <v/>
      </c>
      <c r="D1564" s="80" t="str">
        <f>IFERROR(VLOOKUP(B1564,Listor!$A$6:$C$62,3,FALSE),"")</f>
        <v/>
      </c>
      <c r="E1564" s="64" t="s">
        <v>69</v>
      </c>
      <c r="F1564" s="65"/>
      <c r="G1564" s="35" t="str">
        <f>IFERROR(VLOOKUP(B1564,Listor!$A$6:$G$62,7,FALSE),"")</f>
        <v/>
      </c>
      <c r="H1564" s="35" t="str">
        <f>IFERROR(VLOOKUP(B1564,Listor!$H$6:$I$24,2,FALSE),"")</f>
        <v/>
      </c>
      <c r="I1564" s="35" t="str">
        <f t="shared" si="27"/>
        <v/>
      </c>
      <c r="J1564" s="35" t="str">
        <f t="array" ref="J1564">IFERROR(INDEX(Listor!$M$6:$M$17,MATCH(Listor!J1564&amp;Fossila!E1564,Listor!$K$6:$K$17&amp;Listor!$L$6:$L$17,0)),"")</f>
        <v/>
      </c>
      <c r="K1564" s="69"/>
    </row>
    <row r="1565" spans="2:11" x14ac:dyDescent="0.25">
      <c r="B1565" s="68" t="s">
        <v>68</v>
      </c>
      <c r="C1565" s="80" t="str">
        <f>IFERROR(VLOOKUP(B1565,Listor!$A$6:$B$62,2,FALSE),"")</f>
        <v/>
      </c>
      <c r="D1565" s="80" t="str">
        <f>IFERROR(VLOOKUP(B1565,Listor!$A$6:$C$62,3,FALSE),"")</f>
        <v/>
      </c>
      <c r="E1565" s="64" t="s">
        <v>69</v>
      </c>
      <c r="F1565" s="65"/>
      <c r="G1565" s="35" t="str">
        <f>IFERROR(VLOOKUP(B1565,Listor!$A$6:$G$62,7,FALSE),"")</f>
        <v/>
      </c>
      <c r="H1565" s="35" t="str">
        <f>IFERROR(VLOOKUP(B1565,Listor!$H$6:$I$24,2,FALSE),"")</f>
        <v/>
      </c>
      <c r="I1565" s="35" t="str">
        <f t="shared" si="27"/>
        <v/>
      </c>
      <c r="J1565" s="35" t="str">
        <f t="array" ref="J1565">IFERROR(INDEX(Listor!$M$6:$M$17,MATCH(Listor!J1565&amp;Fossila!E1565,Listor!$K$6:$K$17&amp;Listor!$L$6:$L$17,0)),"")</f>
        <v/>
      </c>
      <c r="K1565" s="69"/>
    </row>
    <row r="1566" spans="2:11" x14ac:dyDescent="0.25">
      <c r="B1566" s="68" t="s">
        <v>68</v>
      </c>
      <c r="C1566" s="80" t="str">
        <f>IFERROR(VLOOKUP(B1566,Listor!$A$6:$B$62,2,FALSE),"")</f>
        <v/>
      </c>
      <c r="D1566" s="80" t="str">
        <f>IFERROR(VLOOKUP(B1566,Listor!$A$6:$C$62,3,FALSE),"")</f>
        <v/>
      </c>
      <c r="E1566" s="64" t="s">
        <v>69</v>
      </c>
      <c r="F1566" s="65"/>
      <c r="G1566" s="35" t="str">
        <f>IFERROR(VLOOKUP(B1566,Listor!$A$6:$G$62,7,FALSE),"")</f>
        <v/>
      </c>
      <c r="H1566" s="35" t="str">
        <f>IFERROR(VLOOKUP(B1566,Listor!$H$6:$I$24,2,FALSE),"")</f>
        <v/>
      </c>
      <c r="I1566" s="35" t="str">
        <f t="shared" si="27"/>
        <v/>
      </c>
      <c r="J1566" s="35" t="str">
        <f t="array" ref="J1566">IFERROR(INDEX(Listor!$M$6:$M$17,MATCH(Listor!J1566&amp;Fossila!E1566,Listor!$K$6:$K$17&amp;Listor!$L$6:$L$17,0)),"")</f>
        <v/>
      </c>
      <c r="K1566" s="69"/>
    </row>
    <row r="1567" spans="2:11" x14ac:dyDescent="0.25">
      <c r="B1567" s="68" t="s">
        <v>68</v>
      </c>
      <c r="C1567" s="80" t="str">
        <f>IFERROR(VLOOKUP(B1567,Listor!$A$6:$B$62,2,FALSE),"")</f>
        <v/>
      </c>
      <c r="D1567" s="80" t="str">
        <f>IFERROR(VLOOKUP(B1567,Listor!$A$6:$C$62,3,FALSE),"")</f>
        <v/>
      </c>
      <c r="E1567" s="64" t="s">
        <v>69</v>
      </c>
      <c r="F1567" s="65"/>
      <c r="G1567" s="35" t="str">
        <f>IFERROR(VLOOKUP(B1567,Listor!$A$6:$G$62,7,FALSE),"")</f>
        <v/>
      </c>
      <c r="H1567" s="35" t="str">
        <f>IFERROR(VLOOKUP(B1567,Listor!$H$6:$I$24,2,FALSE),"")</f>
        <v/>
      </c>
      <c r="I1567" s="35" t="str">
        <f t="shared" si="27"/>
        <v/>
      </c>
      <c r="J1567" s="35" t="str">
        <f t="array" ref="J1567">IFERROR(INDEX(Listor!$M$6:$M$17,MATCH(Listor!J1567&amp;Fossila!E1567,Listor!$K$6:$K$17&amp;Listor!$L$6:$L$17,0)),"")</f>
        <v/>
      </c>
      <c r="K1567" s="69"/>
    </row>
    <row r="1568" spans="2:11" x14ac:dyDescent="0.25">
      <c r="B1568" s="68" t="s">
        <v>68</v>
      </c>
      <c r="C1568" s="80" t="str">
        <f>IFERROR(VLOOKUP(B1568,Listor!$A$6:$B$62,2,FALSE),"")</f>
        <v/>
      </c>
      <c r="D1568" s="80" t="str">
        <f>IFERROR(VLOOKUP(B1568,Listor!$A$6:$C$62,3,FALSE),"")</f>
        <v/>
      </c>
      <c r="E1568" s="64" t="s">
        <v>69</v>
      </c>
      <c r="F1568" s="65"/>
      <c r="G1568" s="35" t="str">
        <f>IFERROR(VLOOKUP(B1568,Listor!$A$6:$G$62,7,FALSE),"")</f>
        <v/>
      </c>
      <c r="H1568" s="35" t="str">
        <f>IFERROR(VLOOKUP(B1568,Listor!$H$6:$I$24,2,FALSE),"")</f>
        <v/>
      </c>
      <c r="I1568" s="35" t="str">
        <f t="shared" si="27"/>
        <v/>
      </c>
      <c r="J1568" s="35" t="str">
        <f t="array" ref="J1568">IFERROR(INDEX(Listor!$M$6:$M$17,MATCH(Listor!J1568&amp;Fossila!E1568,Listor!$K$6:$K$17&amp;Listor!$L$6:$L$17,0)),"")</f>
        <v/>
      </c>
      <c r="K1568" s="69"/>
    </row>
    <row r="1569" spans="2:11" x14ac:dyDescent="0.25">
      <c r="B1569" s="68" t="s">
        <v>68</v>
      </c>
      <c r="C1569" s="80" t="str">
        <f>IFERROR(VLOOKUP(B1569,Listor!$A$6:$B$62,2,FALSE),"")</f>
        <v/>
      </c>
      <c r="D1569" s="80" t="str">
        <f>IFERROR(VLOOKUP(B1569,Listor!$A$6:$C$62,3,FALSE),"")</f>
        <v/>
      </c>
      <c r="E1569" s="64" t="s">
        <v>69</v>
      </c>
      <c r="F1569" s="65"/>
      <c r="G1569" s="35" t="str">
        <f>IFERROR(VLOOKUP(B1569,Listor!$A$6:$G$62,7,FALSE),"")</f>
        <v/>
      </c>
      <c r="H1569" s="35" t="str">
        <f>IFERROR(VLOOKUP(B1569,Listor!$H$6:$I$24,2,FALSE),"")</f>
        <v/>
      </c>
      <c r="I1569" s="35" t="str">
        <f t="shared" si="27"/>
        <v/>
      </c>
      <c r="J1569" s="35" t="str">
        <f t="array" ref="J1569">IFERROR(INDEX(Listor!$M$6:$M$17,MATCH(Listor!J1569&amp;Fossila!E1569,Listor!$K$6:$K$17&amp;Listor!$L$6:$L$17,0)),"")</f>
        <v/>
      </c>
      <c r="K1569" s="69"/>
    </row>
    <row r="1570" spans="2:11" x14ac:dyDescent="0.25">
      <c r="B1570" s="68" t="s">
        <v>68</v>
      </c>
      <c r="C1570" s="80" t="str">
        <f>IFERROR(VLOOKUP(B1570,Listor!$A$6:$B$62,2,FALSE),"")</f>
        <v/>
      </c>
      <c r="D1570" s="80" t="str">
        <f>IFERROR(VLOOKUP(B1570,Listor!$A$6:$C$62,3,FALSE),"")</f>
        <v/>
      </c>
      <c r="E1570" s="64" t="s">
        <v>69</v>
      </c>
      <c r="F1570" s="65"/>
      <c r="G1570" s="35" t="str">
        <f>IFERROR(VLOOKUP(B1570,Listor!$A$6:$G$62,7,FALSE),"")</f>
        <v/>
      </c>
      <c r="H1570" s="35" t="str">
        <f>IFERROR(VLOOKUP(B1570,Listor!$H$6:$I$24,2,FALSE),"")</f>
        <v/>
      </c>
      <c r="I1570" s="35" t="str">
        <f t="shared" si="27"/>
        <v/>
      </c>
      <c r="J1570" s="35" t="str">
        <f t="array" ref="J1570">IFERROR(INDEX(Listor!$M$6:$M$17,MATCH(Listor!J1570&amp;Fossila!E1570,Listor!$K$6:$K$17&amp;Listor!$L$6:$L$17,0)),"")</f>
        <v/>
      </c>
      <c r="K1570" s="69"/>
    </row>
    <row r="1571" spans="2:11" x14ac:dyDescent="0.25">
      <c r="B1571" s="68" t="s">
        <v>68</v>
      </c>
      <c r="C1571" s="80" t="str">
        <f>IFERROR(VLOOKUP(B1571,Listor!$A$6:$B$62,2,FALSE),"")</f>
        <v/>
      </c>
      <c r="D1571" s="80" t="str">
        <f>IFERROR(VLOOKUP(B1571,Listor!$A$6:$C$62,3,FALSE),"")</f>
        <v/>
      </c>
      <c r="E1571" s="64" t="s">
        <v>69</v>
      </c>
      <c r="F1571" s="65"/>
      <c r="G1571" s="35" t="str">
        <f>IFERROR(VLOOKUP(B1571,Listor!$A$6:$G$62,7,FALSE),"")</f>
        <v/>
      </c>
      <c r="H1571" s="35" t="str">
        <f>IFERROR(VLOOKUP(B1571,Listor!$H$6:$I$24,2,FALSE),"")</f>
        <v/>
      </c>
      <c r="I1571" s="35" t="str">
        <f t="shared" si="27"/>
        <v/>
      </c>
      <c r="J1571" s="35" t="str">
        <f t="array" ref="J1571">IFERROR(INDEX(Listor!$M$6:$M$17,MATCH(Listor!J1571&amp;Fossila!E1571,Listor!$K$6:$K$17&amp;Listor!$L$6:$L$17,0)),"")</f>
        <v/>
      </c>
      <c r="K1571" s="69"/>
    </row>
    <row r="1572" spans="2:11" x14ac:dyDescent="0.25">
      <c r="B1572" s="68" t="s">
        <v>68</v>
      </c>
      <c r="C1572" s="80" t="str">
        <f>IFERROR(VLOOKUP(B1572,Listor!$A$6:$B$62,2,FALSE),"")</f>
        <v/>
      </c>
      <c r="D1572" s="80" t="str">
        <f>IFERROR(VLOOKUP(B1572,Listor!$A$6:$C$62,3,FALSE),"")</f>
        <v/>
      </c>
      <c r="E1572" s="64" t="s">
        <v>69</v>
      </c>
      <c r="F1572" s="65"/>
      <c r="G1572" s="35" t="str">
        <f>IFERROR(VLOOKUP(B1572,Listor!$A$6:$G$62,7,FALSE),"")</f>
        <v/>
      </c>
      <c r="H1572" s="35" t="str">
        <f>IFERROR(VLOOKUP(B1572,Listor!$H$6:$I$24,2,FALSE),"")</f>
        <v/>
      </c>
      <c r="I1572" s="35" t="str">
        <f t="shared" si="27"/>
        <v/>
      </c>
      <c r="J1572" s="35" t="str">
        <f t="array" ref="J1572">IFERROR(INDEX(Listor!$M$6:$M$17,MATCH(Listor!J1572&amp;Fossila!E1572,Listor!$K$6:$K$17&amp;Listor!$L$6:$L$17,0)),"")</f>
        <v/>
      </c>
      <c r="K1572" s="69"/>
    </row>
    <row r="1573" spans="2:11" x14ac:dyDescent="0.25">
      <c r="B1573" s="68" t="s">
        <v>68</v>
      </c>
      <c r="C1573" s="80" t="str">
        <f>IFERROR(VLOOKUP(B1573,Listor!$A$6:$B$62,2,FALSE),"")</f>
        <v/>
      </c>
      <c r="D1573" s="80" t="str">
        <f>IFERROR(VLOOKUP(B1573,Listor!$A$6:$C$62,3,FALSE),"")</f>
        <v/>
      </c>
      <c r="E1573" s="64" t="s">
        <v>69</v>
      </c>
      <c r="F1573" s="65"/>
      <c r="G1573" s="35" t="str">
        <f>IFERROR(VLOOKUP(B1573,Listor!$A$6:$G$62,7,FALSE),"")</f>
        <v/>
      </c>
      <c r="H1573" s="35" t="str">
        <f>IFERROR(VLOOKUP(B1573,Listor!$H$6:$I$24,2,FALSE),"")</f>
        <v/>
      </c>
      <c r="I1573" s="35" t="str">
        <f t="shared" si="27"/>
        <v/>
      </c>
      <c r="J1573" s="35" t="str">
        <f t="array" ref="J1573">IFERROR(INDEX(Listor!$M$6:$M$17,MATCH(Listor!J1573&amp;Fossila!E1573,Listor!$K$6:$K$17&amp;Listor!$L$6:$L$17,0)),"")</f>
        <v/>
      </c>
      <c r="K1573" s="69"/>
    </row>
    <row r="1574" spans="2:11" x14ac:dyDescent="0.25">
      <c r="B1574" s="68" t="s">
        <v>68</v>
      </c>
      <c r="C1574" s="80" t="str">
        <f>IFERROR(VLOOKUP(B1574,Listor!$A$6:$B$62,2,FALSE),"")</f>
        <v/>
      </c>
      <c r="D1574" s="80" t="str">
        <f>IFERROR(VLOOKUP(B1574,Listor!$A$6:$C$62,3,FALSE),"")</f>
        <v/>
      </c>
      <c r="E1574" s="64" t="s">
        <v>69</v>
      </c>
      <c r="F1574" s="65"/>
      <c r="G1574" s="35" t="str">
        <f>IFERROR(VLOOKUP(B1574,Listor!$A$6:$G$62,7,FALSE),"")</f>
        <v/>
      </c>
      <c r="H1574" s="35" t="str">
        <f>IFERROR(VLOOKUP(B1574,Listor!$H$6:$I$24,2,FALSE),"")</f>
        <v/>
      </c>
      <c r="I1574" s="35" t="str">
        <f t="shared" si="27"/>
        <v/>
      </c>
      <c r="J1574" s="35" t="str">
        <f t="array" ref="J1574">IFERROR(INDEX(Listor!$M$6:$M$17,MATCH(Listor!J1574&amp;Fossila!E1574,Listor!$K$6:$K$17&amp;Listor!$L$6:$L$17,0)),"")</f>
        <v/>
      </c>
      <c r="K1574" s="69"/>
    </row>
    <row r="1575" spans="2:11" x14ac:dyDescent="0.25">
      <c r="B1575" s="68" t="s">
        <v>68</v>
      </c>
      <c r="C1575" s="80" t="str">
        <f>IFERROR(VLOOKUP(B1575,Listor!$A$6:$B$62,2,FALSE),"")</f>
        <v/>
      </c>
      <c r="D1575" s="80" t="str">
        <f>IFERROR(VLOOKUP(B1575,Listor!$A$6:$C$62,3,FALSE),"")</f>
        <v/>
      </c>
      <c r="E1575" s="64" t="s">
        <v>69</v>
      </c>
      <c r="F1575" s="65"/>
      <c r="G1575" s="35" t="str">
        <f>IFERROR(VLOOKUP(B1575,Listor!$A$6:$G$62,7,FALSE),"")</f>
        <v/>
      </c>
      <c r="H1575" s="35" t="str">
        <f>IFERROR(VLOOKUP(B1575,Listor!$H$6:$I$24,2,FALSE),"")</f>
        <v/>
      </c>
      <c r="I1575" s="35" t="str">
        <f t="shared" si="27"/>
        <v/>
      </c>
      <c r="J1575" s="35" t="str">
        <f t="array" ref="J1575">IFERROR(INDEX(Listor!$M$6:$M$17,MATCH(Listor!J1575&amp;Fossila!E1575,Listor!$K$6:$K$17&amp;Listor!$L$6:$L$17,0)),"")</f>
        <v/>
      </c>
      <c r="K1575" s="69"/>
    </row>
    <row r="1576" spans="2:11" x14ac:dyDescent="0.25">
      <c r="B1576" s="68" t="s">
        <v>68</v>
      </c>
      <c r="C1576" s="80" t="str">
        <f>IFERROR(VLOOKUP(B1576,Listor!$A$6:$B$62,2,FALSE),"")</f>
        <v/>
      </c>
      <c r="D1576" s="80" t="str">
        <f>IFERROR(VLOOKUP(B1576,Listor!$A$6:$C$62,3,FALSE),"")</f>
        <v/>
      </c>
      <c r="E1576" s="64" t="s">
        <v>69</v>
      </c>
      <c r="F1576" s="65"/>
      <c r="G1576" s="35" t="str">
        <f>IFERROR(VLOOKUP(B1576,Listor!$A$6:$G$62,7,FALSE),"")</f>
        <v/>
      </c>
      <c r="H1576" s="35" t="str">
        <f>IFERROR(VLOOKUP(B1576,Listor!$H$6:$I$24,2,FALSE),"")</f>
        <v/>
      </c>
      <c r="I1576" s="35" t="str">
        <f t="shared" si="27"/>
        <v/>
      </c>
      <c r="J1576" s="35" t="str">
        <f t="array" ref="J1576">IFERROR(INDEX(Listor!$M$6:$M$17,MATCH(Listor!J1576&amp;Fossila!E1576,Listor!$K$6:$K$17&amp;Listor!$L$6:$L$17,0)),"")</f>
        <v/>
      </c>
      <c r="K1576" s="69"/>
    </row>
    <row r="1577" spans="2:11" x14ac:dyDescent="0.25">
      <c r="B1577" s="68" t="s">
        <v>68</v>
      </c>
      <c r="C1577" s="80" t="str">
        <f>IFERROR(VLOOKUP(B1577,Listor!$A$6:$B$62,2,FALSE),"")</f>
        <v/>
      </c>
      <c r="D1577" s="80" t="str">
        <f>IFERROR(VLOOKUP(B1577,Listor!$A$6:$C$62,3,FALSE),"")</f>
        <v/>
      </c>
      <c r="E1577" s="64" t="s">
        <v>69</v>
      </c>
      <c r="F1577" s="65"/>
      <c r="G1577" s="35" t="str">
        <f>IFERROR(VLOOKUP(B1577,Listor!$A$6:$G$62,7,FALSE),"")</f>
        <v/>
      </c>
      <c r="H1577" s="35" t="str">
        <f>IFERROR(VLOOKUP(B1577,Listor!$H$6:$I$24,2,FALSE),"")</f>
        <v/>
      </c>
      <c r="I1577" s="35" t="str">
        <f t="shared" si="27"/>
        <v/>
      </c>
      <c r="J1577" s="35" t="str">
        <f t="array" ref="J1577">IFERROR(INDEX(Listor!$M$6:$M$17,MATCH(Listor!J1577&amp;Fossila!E1577,Listor!$K$6:$K$17&amp;Listor!$L$6:$L$17,0)),"")</f>
        <v/>
      </c>
      <c r="K1577" s="69"/>
    </row>
    <row r="1578" spans="2:11" x14ac:dyDescent="0.25">
      <c r="B1578" s="68" t="s">
        <v>68</v>
      </c>
      <c r="C1578" s="80" t="str">
        <f>IFERROR(VLOOKUP(B1578,Listor!$A$6:$B$62,2,FALSE),"")</f>
        <v/>
      </c>
      <c r="D1578" s="80" t="str">
        <f>IFERROR(VLOOKUP(B1578,Listor!$A$6:$C$62,3,FALSE),"")</f>
        <v/>
      </c>
      <c r="E1578" s="64" t="s">
        <v>69</v>
      </c>
      <c r="F1578" s="65"/>
      <c r="G1578" s="35" t="str">
        <f>IFERROR(VLOOKUP(B1578,Listor!$A$6:$G$62,7,FALSE),"")</f>
        <v/>
      </c>
      <c r="H1578" s="35" t="str">
        <f>IFERROR(VLOOKUP(B1578,Listor!$H$6:$I$24,2,FALSE),"")</f>
        <v/>
      </c>
      <c r="I1578" s="35" t="str">
        <f t="shared" si="27"/>
        <v/>
      </c>
      <c r="J1578" s="35" t="str">
        <f t="array" ref="J1578">IFERROR(INDEX(Listor!$M$6:$M$17,MATCH(Listor!J1578&amp;Fossila!E1578,Listor!$K$6:$K$17&amp;Listor!$L$6:$L$17,0)),"")</f>
        <v/>
      </c>
      <c r="K1578" s="69"/>
    </row>
    <row r="1579" spans="2:11" x14ac:dyDescent="0.25">
      <c r="B1579" s="68" t="s">
        <v>68</v>
      </c>
      <c r="C1579" s="80" t="str">
        <f>IFERROR(VLOOKUP(B1579,Listor!$A$6:$B$62,2,FALSE),"")</f>
        <v/>
      </c>
      <c r="D1579" s="80" t="str">
        <f>IFERROR(VLOOKUP(B1579,Listor!$A$6:$C$62,3,FALSE),"")</f>
        <v/>
      </c>
      <c r="E1579" s="64" t="s">
        <v>69</v>
      </c>
      <c r="F1579" s="65"/>
      <c r="G1579" s="35" t="str">
        <f>IFERROR(VLOOKUP(B1579,Listor!$A$6:$G$62,7,FALSE),"")</f>
        <v/>
      </c>
      <c r="H1579" s="35" t="str">
        <f>IFERROR(VLOOKUP(B1579,Listor!$H$6:$I$24,2,FALSE),"")</f>
        <v/>
      </c>
      <c r="I1579" s="35" t="str">
        <f t="shared" si="27"/>
        <v/>
      </c>
      <c r="J1579" s="35" t="str">
        <f t="array" ref="J1579">IFERROR(INDEX(Listor!$M$6:$M$17,MATCH(Listor!J1579&amp;Fossila!E1579,Listor!$K$6:$K$17&amp;Listor!$L$6:$L$17,0)),"")</f>
        <v/>
      </c>
      <c r="K1579" s="69"/>
    </row>
    <row r="1580" spans="2:11" x14ac:dyDescent="0.25">
      <c r="B1580" s="68" t="s">
        <v>68</v>
      </c>
      <c r="C1580" s="80" t="str">
        <f>IFERROR(VLOOKUP(B1580,Listor!$A$6:$B$62,2,FALSE),"")</f>
        <v/>
      </c>
      <c r="D1580" s="80" t="str">
        <f>IFERROR(VLOOKUP(B1580,Listor!$A$6:$C$62,3,FALSE),"")</f>
        <v/>
      </c>
      <c r="E1580" s="64" t="s">
        <v>69</v>
      </c>
      <c r="F1580" s="65"/>
      <c r="G1580" s="35" t="str">
        <f>IFERROR(VLOOKUP(B1580,Listor!$A$6:$G$62,7,FALSE),"")</f>
        <v/>
      </c>
      <c r="H1580" s="35" t="str">
        <f>IFERROR(VLOOKUP(B1580,Listor!$H$6:$I$24,2,FALSE),"")</f>
        <v/>
      </c>
      <c r="I1580" s="35" t="str">
        <f t="shared" si="27"/>
        <v/>
      </c>
      <c r="J1580" s="35" t="str">
        <f t="array" ref="J1580">IFERROR(INDEX(Listor!$M$6:$M$17,MATCH(Listor!J1580&amp;Fossila!E1580,Listor!$K$6:$K$17&amp;Listor!$L$6:$L$17,0)),"")</f>
        <v/>
      </c>
      <c r="K1580" s="69"/>
    </row>
    <row r="1581" spans="2:11" x14ac:dyDescent="0.25">
      <c r="B1581" s="68" t="s">
        <v>68</v>
      </c>
      <c r="C1581" s="80" t="str">
        <f>IFERROR(VLOOKUP(B1581,Listor!$A$6:$B$62,2,FALSE),"")</f>
        <v/>
      </c>
      <c r="D1581" s="80" t="str">
        <f>IFERROR(VLOOKUP(B1581,Listor!$A$6:$C$62,3,FALSE),"")</f>
        <v/>
      </c>
      <c r="E1581" s="64" t="s">
        <v>69</v>
      </c>
      <c r="F1581" s="65"/>
      <c r="G1581" s="35" t="str">
        <f>IFERROR(VLOOKUP(B1581,Listor!$A$6:$G$62,7,FALSE),"")</f>
        <v/>
      </c>
      <c r="H1581" s="35" t="str">
        <f>IFERROR(VLOOKUP(B1581,Listor!$H$6:$I$24,2,FALSE),"")</f>
        <v/>
      </c>
      <c r="I1581" s="35" t="str">
        <f t="shared" si="27"/>
        <v/>
      </c>
      <c r="J1581" s="35" t="str">
        <f t="array" ref="J1581">IFERROR(INDEX(Listor!$M$6:$M$17,MATCH(Listor!J1581&amp;Fossila!E1581,Listor!$K$6:$K$17&amp;Listor!$L$6:$L$17,0)),"")</f>
        <v/>
      </c>
      <c r="K1581" s="69"/>
    </row>
    <row r="1582" spans="2:11" x14ac:dyDescent="0.25">
      <c r="B1582" s="68" t="s">
        <v>68</v>
      </c>
      <c r="C1582" s="80" t="str">
        <f>IFERROR(VLOOKUP(B1582,Listor!$A$6:$B$62,2,FALSE),"")</f>
        <v/>
      </c>
      <c r="D1582" s="80" t="str">
        <f>IFERROR(VLOOKUP(B1582,Listor!$A$6:$C$62,3,FALSE),"")</f>
        <v/>
      </c>
      <c r="E1582" s="64" t="s">
        <v>69</v>
      </c>
      <c r="F1582" s="65"/>
      <c r="G1582" s="35" t="str">
        <f>IFERROR(VLOOKUP(B1582,Listor!$A$6:$G$62,7,FALSE),"")</f>
        <v/>
      </c>
      <c r="H1582" s="35" t="str">
        <f>IFERROR(VLOOKUP(B1582,Listor!$H$6:$I$24,2,FALSE),"")</f>
        <v/>
      </c>
      <c r="I1582" s="35" t="str">
        <f t="shared" si="27"/>
        <v/>
      </c>
      <c r="J1582" s="35" t="str">
        <f t="array" ref="J1582">IFERROR(INDEX(Listor!$M$6:$M$17,MATCH(Listor!J1582&amp;Fossila!E1582,Listor!$K$6:$K$17&amp;Listor!$L$6:$L$17,0)),"")</f>
        <v/>
      </c>
      <c r="K1582" s="69"/>
    </row>
    <row r="1583" spans="2:11" x14ac:dyDescent="0.25">
      <c r="B1583" s="68" t="s">
        <v>68</v>
      </c>
      <c r="C1583" s="80" t="str">
        <f>IFERROR(VLOOKUP(B1583,Listor!$A$6:$B$62,2,FALSE),"")</f>
        <v/>
      </c>
      <c r="D1583" s="80" t="str">
        <f>IFERROR(VLOOKUP(B1583,Listor!$A$6:$C$62,3,FALSE),"")</f>
        <v/>
      </c>
      <c r="E1583" s="64" t="s">
        <v>69</v>
      </c>
      <c r="F1583" s="65"/>
      <c r="G1583" s="35" t="str">
        <f>IFERROR(VLOOKUP(B1583,Listor!$A$6:$G$62,7,FALSE),"")</f>
        <v/>
      </c>
      <c r="H1583" s="35" t="str">
        <f>IFERROR(VLOOKUP(B1583,Listor!$H$6:$I$24,2,FALSE),"")</f>
        <v/>
      </c>
      <c r="I1583" s="35" t="str">
        <f t="shared" si="27"/>
        <v/>
      </c>
      <c r="J1583" s="35" t="str">
        <f t="array" ref="J1583">IFERROR(INDEX(Listor!$M$6:$M$17,MATCH(Listor!J1583&amp;Fossila!E1583,Listor!$K$6:$K$17&amp;Listor!$L$6:$L$17,0)),"")</f>
        <v/>
      </c>
      <c r="K1583" s="69"/>
    </row>
    <row r="1584" spans="2:11" x14ac:dyDescent="0.25">
      <c r="B1584" s="68" t="s">
        <v>68</v>
      </c>
      <c r="C1584" s="80" t="str">
        <f>IFERROR(VLOOKUP(B1584,Listor!$A$6:$B$62,2,FALSE),"")</f>
        <v/>
      </c>
      <c r="D1584" s="80" t="str">
        <f>IFERROR(VLOOKUP(B1584,Listor!$A$6:$C$62,3,FALSE),"")</f>
        <v/>
      </c>
      <c r="E1584" s="64" t="s">
        <v>69</v>
      </c>
      <c r="F1584" s="65"/>
      <c r="G1584" s="35" t="str">
        <f>IFERROR(VLOOKUP(B1584,Listor!$A$6:$G$62,7,FALSE),"")</f>
        <v/>
      </c>
      <c r="H1584" s="35" t="str">
        <f>IFERROR(VLOOKUP(B1584,Listor!$H$6:$I$24,2,FALSE),"")</f>
        <v/>
      </c>
      <c r="I1584" s="35" t="str">
        <f t="shared" si="27"/>
        <v/>
      </c>
      <c r="J1584" s="35" t="str">
        <f t="array" ref="J1584">IFERROR(INDEX(Listor!$M$6:$M$17,MATCH(Listor!J1584&amp;Fossila!E1584,Listor!$K$6:$K$17&amp;Listor!$L$6:$L$17,0)),"")</f>
        <v/>
      </c>
      <c r="K1584" s="69"/>
    </row>
    <row r="1585" spans="2:11" x14ac:dyDescent="0.25">
      <c r="B1585" s="68" t="s">
        <v>68</v>
      </c>
      <c r="C1585" s="80" t="str">
        <f>IFERROR(VLOOKUP(B1585,Listor!$A$6:$B$62,2,FALSE),"")</f>
        <v/>
      </c>
      <c r="D1585" s="80" t="str">
        <f>IFERROR(VLOOKUP(B1585,Listor!$A$6:$C$62,3,FALSE),"")</f>
        <v/>
      </c>
      <c r="E1585" s="64" t="s">
        <v>69</v>
      </c>
      <c r="F1585" s="65"/>
      <c r="G1585" s="35" t="str">
        <f>IFERROR(VLOOKUP(B1585,Listor!$A$6:$G$62,7,FALSE),"")</f>
        <v/>
      </c>
      <c r="H1585" s="35" t="str">
        <f>IFERROR(VLOOKUP(B1585,Listor!$H$6:$I$24,2,FALSE),"")</f>
        <v/>
      </c>
      <c r="I1585" s="35" t="str">
        <f t="shared" si="27"/>
        <v/>
      </c>
      <c r="J1585" s="35" t="str">
        <f t="array" ref="J1585">IFERROR(INDEX(Listor!$M$6:$M$17,MATCH(Listor!J1585&amp;Fossila!E1585,Listor!$K$6:$K$17&amp;Listor!$L$6:$L$17,0)),"")</f>
        <v/>
      </c>
      <c r="K1585" s="69"/>
    </row>
    <row r="1586" spans="2:11" x14ac:dyDescent="0.25">
      <c r="B1586" s="68" t="s">
        <v>68</v>
      </c>
      <c r="C1586" s="80" t="str">
        <f>IFERROR(VLOOKUP(B1586,Listor!$A$6:$B$62,2,FALSE),"")</f>
        <v/>
      </c>
      <c r="D1586" s="80" t="str">
        <f>IFERROR(VLOOKUP(B1586,Listor!$A$6:$C$62,3,FALSE),"")</f>
        <v/>
      </c>
      <c r="E1586" s="64" t="s">
        <v>69</v>
      </c>
      <c r="F1586" s="65"/>
      <c r="G1586" s="35" t="str">
        <f>IFERROR(VLOOKUP(B1586,Listor!$A$6:$G$62,7,FALSE),"")</f>
        <v/>
      </c>
      <c r="H1586" s="35" t="str">
        <f>IFERROR(VLOOKUP(B1586,Listor!$H$6:$I$24,2,FALSE),"")</f>
        <v/>
      </c>
      <c r="I1586" s="35" t="str">
        <f t="shared" si="27"/>
        <v/>
      </c>
      <c r="J1586" s="35" t="str">
        <f t="array" ref="J1586">IFERROR(INDEX(Listor!$M$6:$M$17,MATCH(Listor!J1586&amp;Fossila!E1586,Listor!$K$6:$K$17&amp;Listor!$L$6:$L$17,0)),"")</f>
        <v/>
      </c>
      <c r="K1586" s="69"/>
    </row>
    <row r="1587" spans="2:11" x14ac:dyDescent="0.25">
      <c r="B1587" s="68" t="s">
        <v>68</v>
      </c>
      <c r="C1587" s="80" t="str">
        <f>IFERROR(VLOOKUP(B1587,Listor!$A$6:$B$62,2,FALSE),"")</f>
        <v/>
      </c>
      <c r="D1587" s="80" t="str">
        <f>IFERROR(VLOOKUP(B1587,Listor!$A$6:$C$62,3,FALSE),"")</f>
        <v/>
      </c>
      <c r="E1587" s="64" t="s">
        <v>69</v>
      </c>
      <c r="F1587" s="65"/>
      <c r="G1587" s="35" t="str">
        <f>IFERROR(VLOOKUP(B1587,Listor!$A$6:$G$62,7,FALSE),"")</f>
        <v/>
      </c>
      <c r="H1587" s="35" t="str">
        <f>IFERROR(VLOOKUP(B1587,Listor!$H$6:$I$24,2,FALSE),"")</f>
        <v/>
      </c>
      <c r="I1587" s="35" t="str">
        <f t="shared" si="27"/>
        <v/>
      </c>
      <c r="J1587" s="35" t="str">
        <f t="array" ref="J1587">IFERROR(INDEX(Listor!$M$6:$M$17,MATCH(Listor!J1587&amp;Fossila!E1587,Listor!$K$6:$K$17&amp;Listor!$L$6:$L$17,0)),"")</f>
        <v/>
      </c>
      <c r="K1587" s="69"/>
    </row>
    <row r="1588" spans="2:11" x14ac:dyDescent="0.25">
      <c r="B1588" s="68" t="s">
        <v>68</v>
      </c>
      <c r="C1588" s="80" t="str">
        <f>IFERROR(VLOOKUP(B1588,Listor!$A$6:$B$62,2,FALSE),"")</f>
        <v/>
      </c>
      <c r="D1588" s="80" t="str">
        <f>IFERROR(VLOOKUP(B1588,Listor!$A$6:$C$62,3,FALSE),"")</f>
        <v/>
      </c>
      <c r="E1588" s="64" t="s">
        <v>69</v>
      </c>
      <c r="F1588" s="65"/>
      <c r="G1588" s="35" t="str">
        <f>IFERROR(VLOOKUP(B1588,Listor!$A$6:$G$62,7,FALSE),"")</f>
        <v/>
      </c>
      <c r="H1588" s="35" t="str">
        <f>IFERROR(VLOOKUP(B1588,Listor!$H$6:$I$24,2,FALSE),"")</f>
        <v/>
      </c>
      <c r="I1588" s="35" t="str">
        <f t="shared" si="27"/>
        <v/>
      </c>
      <c r="J1588" s="35" t="str">
        <f t="array" ref="J1588">IFERROR(INDEX(Listor!$M$6:$M$17,MATCH(Listor!J1588&amp;Fossila!E1588,Listor!$K$6:$K$17&amp;Listor!$L$6:$L$17,0)),"")</f>
        <v/>
      </c>
      <c r="K1588" s="69"/>
    </row>
    <row r="1589" spans="2:11" x14ac:dyDescent="0.25">
      <c r="B1589" s="68" t="s">
        <v>68</v>
      </c>
      <c r="C1589" s="80" t="str">
        <f>IFERROR(VLOOKUP(B1589,Listor!$A$6:$B$62,2,FALSE),"")</f>
        <v/>
      </c>
      <c r="D1589" s="80" t="str">
        <f>IFERROR(VLOOKUP(B1589,Listor!$A$6:$C$62,3,FALSE),"")</f>
        <v/>
      </c>
      <c r="E1589" s="64" t="s">
        <v>69</v>
      </c>
      <c r="F1589" s="65"/>
      <c r="G1589" s="35" t="str">
        <f>IFERROR(VLOOKUP(B1589,Listor!$A$6:$G$62,7,FALSE),"")</f>
        <v/>
      </c>
      <c r="H1589" s="35" t="str">
        <f>IFERROR(VLOOKUP(B1589,Listor!$H$6:$I$24,2,FALSE),"")</f>
        <v/>
      </c>
      <c r="I1589" s="35" t="str">
        <f t="shared" si="27"/>
        <v/>
      </c>
      <c r="J1589" s="35" t="str">
        <f t="array" ref="J1589">IFERROR(INDEX(Listor!$M$6:$M$17,MATCH(Listor!J1589&amp;Fossila!E1589,Listor!$K$6:$K$17&amp;Listor!$L$6:$L$17,0)),"")</f>
        <v/>
      </c>
      <c r="K1589" s="69"/>
    </row>
    <row r="1590" spans="2:11" x14ac:dyDescent="0.25">
      <c r="B1590" s="68" t="s">
        <v>68</v>
      </c>
      <c r="C1590" s="80" t="str">
        <f>IFERROR(VLOOKUP(B1590,Listor!$A$6:$B$62,2,FALSE),"")</f>
        <v/>
      </c>
      <c r="D1590" s="80" t="str">
        <f>IFERROR(VLOOKUP(B1590,Listor!$A$6:$C$62,3,FALSE),"")</f>
        <v/>
      </c>
      <c r="E1590" s="64" t="s">
        <v>69</v>
      </c>
      <c r="F1590" s="65"/>
      <c r="G1590" s="35" t="str">
        <f>IFERROR(VLOOKUP(B1590,Listor!$A$6:$G$62,7,FALSE),"")</f>
        <v/>
      </c>
      <c r="H1590" s="35" t="str">
        <f>IFERROR(VLOOKUP(B1590,Listor!$H$6:$I$24,2,FALSE),"")</f>
        <v/>
      </c>
      <c r="I1590" s="35" t="str">
        <f t="shared" si="27"/>
        <v/>
      </c>
      <c r="J1590" s="35" t="str">
        <f t="array" ref="J1590">IFERROR(INDEX(Listor!$M$6:$M$17,MATCH(Listor!J1590&amp;Fossila!E1590,Listor!$K$6:$K$17&amp;Listor!$L$6:$L$17,0)),"")</f>
        <v/>
      </c>
      <c r="K1590" s="69"/>
    </row>
    <row r="1591" spans="2:11" x14ac:dyDescent="0.25">
      <c r="B1591" s="68" t="s">
        <v>68</v>
      </c>
      <c r="C1591" s="80" t="str">
        <f>IFERROR(VLOOKUP(B1591,Listor!$A$6:$B$62,2,FALSE),"")</f>
        <v/>
      </c>
      <c r="D1591" s="80" t="str">
        <f>IFERROR(VLOOKUP(B1591,Listor!$A$6:$C$62,3,FALSE),"")</f>
        <v/>
      </c>
      <c r="E1591" s="64" t="s">
        <v>69</v>
      </c>
      <c r="F1591" s="65"/>
      <c r="G1591" s="35" t="str">
        <f>IFERROR(VLOOKUP(B1591,Listor!$A$6:$G$62,7,FALSE),"")</f>
        <v/>
      </c>
      <c r="H1591" s="35" t="str">
        <f>IFERROR(VLOOKUP(B1591,Listor!$H$6:$I$24,2,FALSE),"")</f>
        <v/>
      </c>
      <c r="I1591" s="35" t="str">
        <f t="shared" si="27"/>
        <v/>
      </c>
      <c r="J1591" s="35" t="str">
        <f t="array" ref="J1591">IFERROR(INDEX(Listor!$M$6:$M$17,MATCH(Listor!J1591&amp;Fossila!E1591,Listor!$K$6:$K$17&amp;Listor!$L$6:$L$17,0)),"")</f>
        <v/>
      </c>
      <c r="K1591" s="69"/>
    </row>
    <row r="1592" spans="2:11" x14ac:dyDescent="0.25">
      <c r="B1592" s="68" t="s">
        <v>68</v>
      </c>
      <c r="C1592" s="80" t="str">
        <f>IFERROR(VLOOKUP(B1592,Listor!$A$6:$B$62,2,FALSE),"")</f>
        <v/>
      </c>
      <c r="D1592" s="80" t="str">
        <f>IFERROR(VLOOKUP(B1592,Listor!$A$6:$C$62,3,FALSE),"")</f>
        <v/>
      </c>
      <c r="E1592" s="64" t="s">
        <v>69</v>
      </c>
      <c r="F1592" s="65"/>
      <c r="G1592" s="35" t="str">
        <f>IFERROR(VLOOKUP(B1592,Listor!$A$6:$G$62,7,FALSE),"")</f>
        <v/>
      </c>
      <c r="H1592" s="35" t="str">
        <f>IFERROR(VLOOKUP(B1592,Listor!$H$6:$I$24,2,FALSE),"")</f>
        <v/>
      </c>
      <c r="I1592" s="35" t="str">
        <f t="shared" si="27"/>
        <v/>
      </c>
      <c r="J1592" s="35" t="str">
        <f t="array" ref="J1592">IFERROR(INDEX(Listor!$M$6:$M$17,MATCH(Listor!J1592&amp;Fossila!E1592,Listor!$K$6:$K$17&amp;Listor!$L$6:$L$17,0)),"")</f>
        <v/>
      </c>
      <c r="K1592" s="69"/>
    </row>
    <row r="1593" spans="2:11" x14ac:dyDescent="0.25">
      <c r="B1593" s="68" t="s">
        <v>68</v>
      </c>
      <c r="C1593" s="80" t="str">
        <f>IFERROR(VLOOKUP(B1593,Listor!$A$6:$B$62,2,FALSE),"")</f>
        <v/>
      </c>
      <c r="D1593" s="80" t="str">
        <f>IFERROR(VLOOKUP(B1593,Listor!$A$6:$C$62,3,FALSE),"")</f>
        <v/>
      </c>
      <c r="E1593" s="64" t="s">
        <v>69</v>
      </c>
      <c r="F1593" s="65"/>
      <c r="G1593" s="35" t="str">
        <f>IFERROR(VLOOKUP(B1593,Listor!$A$6:$G$62,7,FALSE),"")</f>
        <v/>
      </c>
      <c r="H1593" s="35" t="str">
        <f>IFERROR(VLOOKUP(B1593,Listor!$H$6:$I$24,2,FALSE),"")</f>
        <v/>
      </c>
      <c r="I1593" s="35" t="str">
        <f t="shared" si="27"/>
        <v/>
      </c>
      <c r="J1593" s="35" t="str">
        <f t="array" ref="J1593">IFERROR(INDEX(Listor!$M$6:$M$17,MATCH(Listor!J1593&amp;Fossila!E1593,Listor!$K$6:$K$17&amp;Listor!$L$6:$L$17,0)),"")</f>
        <v/>
      </c>
      <c r="K1593" s="69"/>
    </row>
    <row r="1594" spans="2:11" x14ac:dyDescent="0.25">
      <c r="B1594" s="68" t="s">
        <v>68</v>
      </c>
      <c r="C1594" s="80" t="str">
        <f>IFERROR(VLOOKUP(B1594,Listor!$A$6:$B$62,2,FALSE),"")</f>
        <v/>
      </c>
      <c r="D1594" s="80" t="str">
        <f>IFERROR(VLOOKUP(B1594,Listor!$A$6:$C$62,3,FALSE),"")</f>
        <v/>
      </c>
      <c r="E1594" s="64" t="s">
        <v>69</v>
      </c>
      <c r="F1594" s="65"/>
      <c r="G1594" s="35" t="str">
        <f>IFERROR(VLOOKUP(B1594,Listor!$A$6:$G$62,7,FALSE),"")</f>
        <v/>
      </c>
      <c r="H1594" s="35" t="str">
        <f>IFERROR(VLOOKUP(B1594,Listor!$H$6:$I$24,2,FALSE),"")</f>
        <v/>
      </c>
      <c r="I1594" s="35" t="str">
        <f t="shared" si="27"/>
        <v/>
      </c>
      <c r="J1594" s="35" t="str">
        <f t="array" ref="J1594">IFERROR(INDEX(Listor!$M$6:$M$17,MATCH(Listor!J1594&amp;Fossila!E1594,Listor!$K$6:$K$17&amp;Listor!$L$6:$L$17,0)),"")</f>
        <v/>
      </c>
      <c r="K1594" s="69"/>
    </row>
    <row r="1595" spans="2:11" x14ac:dyDescent="0.25">
      <c r="B1595" s="68" t="s">
        <v>68</v>
      </c>
      <c r="C1595" s="80" t="str">
        <f>IFERROR(VLOOKUP(B1595,Listor!$A$6:$B$62,2,FALSE),"")</f>
        <v/>
      </c>
      <c r="D1595" s="80" t="str">
        <f>IFERROR(VLOOKUP(B1595,Listor!$A$6:$C$62,3,FALSE),"")</f>
        <v/>
      </c>
      <c r="E1595" s="64" t="s">
        <v>69</v>
      </c>
      <c r="F1595" s="65"/>
      <c r="G1595" s="35" t="str">
        <f>IFERROR(VLOOKUP(B1595,Listor!$A$6:$G$62,7,FALSE),"")</f>
        <v/>
      </c>
      <c r="H1595" s="35" t="str">
        <f>IFERROR(VLOOKUP(B1595,Listor!$H$6:$I$24,2,FALSE),"")</f>
        <v/>
      </c>
      <c r="I1595" s="35" t="str">
        <f t="shared" si="27"/>
        <v/>
      </c>
      <c r="J1595" s="35" t="str">
        <f t="array" ref="J1595">IFERROR(INDEX(Listor!$M$6:$M$17,MATCH(Listor!J1595&amp;Fossila!E1595,Listor!$K$6:$K$17&amp;Listor!$L$6:$L$17,0)),"")</f>
        <v/>
      </c>
      <c r="K1595" s="69"/>
    </row>
    <row r="1596" spans="2:11" x14ac:dyDescent="0.25">
      <c r="B1596" s="68" t="s">
        <v>68</v>
      </c>
      <c r="C1596" s="80" t="str">
        <f>IFERROR(VLOOKUP(B1596,Listor!$A$6:$B$62,2,FALSE),"")</f>
        <v/>
      </c>
      <c r="D1596" s="80" t="str">
        <f>IFERROR(VLOOKUP(B1596,Listor!$A$6:$C$62,3,FALSE),"")</f>
        <v/>
      </c>
      <c r="E1596" s="64" t="s">
        <v>69</v>
      </c>
      <c r="F1596" s="65"/>
      <c r="G1596" s="35" t="str">
        <f>IFERROR(VLOOKUP(B1596,Listor!$A$6:$G$62,7,FALSE),"")</f>
        <v/>
      </c>
      <c r="H1596" s="35" t="str">
        <f>IFERROR(VLOOKUP(B1596,Listor!$H$6:$I$24,2,FALSE),"")</f>
        <v/>
      </c>
      <c r="I1596" s="35" t="str">
        <f t="shared" si="27"/>
        <v/>
      </c>
      <c r="J1596" s="35" t="str">
        <f t="array" ref="J1596">IFERROR(INDEX(Listor!$M$6:$M$17,MATCH(Listor!J1596&amp;Fossila!E1596,Listor!$K$6:$K$17&amp;Listor!$L$6:$L$17,0)),"")</f>
        <v/>
      </c>
      <c r="K1596" s="69"/>
    </row>
    <row r="1597" spans="2:11" x14ac:dyDescent="0.25">
      <c r="B1597" s="68" t="s">
        <v>68</v>
      </c>
      <c r="C1597" s="80" t="str">
        <f>IFERROR(VLOOKUP(B1597,Listor!$A$6:$B$62,2,FALSE),"")</f>
        <v/>
      </c>
      <c r="D1597" s="80" t="str">
        <f>IFERROR(VLOOKUP(B1597,Listor!$A$6:$C$62,3,FALSE),"")</f>
        <v/>
      </c>
      <c r="E1597" s="64" t="s">
        <v>69</v>
      </c>
      <c r="F1597" s="65"/>
      <c r="G1597" s="35" t="str">
        <f>IFERROR(VLOOKUP(B1597,Listor!$A$6:$G$62,7,FALSE),"")</f>
        <v/>
      </c>
      <c r="H1597" s="35" t="str">
        <f>IFERROR(VLOOKUP(B1597,Listor!$H$6:$I$24,2,FALSE),"")</f>
        <v/>
      </c>
      <c r="I1597" s="35" t="str">
        <f t="shared" si="27"/>
        <v/>
      </c>
      <c r="J1597" s="35" t="str">
        <f t="array" ref="J1597">IFERROR(INDEX(Listor!$M$6:$M$17,MATCH(Listor!J1597&amp;Fossila!E1597,Listor!$K$6:$K$17&amp;Listor!$L$6:$L$17,0)),"")</f>
        <v/>
      </c>
      <c r="K1597" s="69"/>
    </row>
    <row r="1598" spans="2:11" x14ac:dyDescent="0.25">
      <c r="B1598" s="68" t="s">
        <v>68</v>
      </c>
      <c r="C1598" s="80" t="str">
        <f>IFERROR(VLOOKUP(B1598,Listor!$A$6:$B$62,2,FALSE),"")</f>
        <v/>
      </c>
      <c r="D1598" s="80" t="str">
        <f>IFERROR(VLOOKUP(B1598,Listor!$A$6:$C$62,3,FALSE),"")</f>
        <v/>
      </c>
      <c r="E1598" s="64" t="s">
        <v>69</v>
      </c>
      <c r="F1598" s="65"/>
      <c r="G1598" s="35" t="str">
        <f>IFERROR(VLOOKUP(B1598,Listor!$A$6:$G$62,7,FALSE),"")</f>
        <v/>
      </c>
      <c r="H1598" s="35" t="str">
        <f>IFERROR(VLOOKUP(B1598,Listor!$H$6:$I$24,2,FALSE),"")</f>
        <v/>
      </c>
      <c r="I1598" s="35" t="str">
        <f t="shared" si="27"/>
        <v/>
      </c>
      <c r="J1598" s="35" t="str">
        <f t="array" ref="J1598">IFERROR(INDEX(Listor!$M$6:$M$17,MATCH(Listor!J1598&amp;Fossila!E1598,Listor!$K$6:$K$17&amp;Listor!$L$6:$L$17,0)),"")</f>
        <v/>
      </c>
      <c r="K1598" s="69"/>
    </row>
    <row r="1599" spans="2:11" x14ac:dyDescent="0.25">
      <c r="B1599" s="68" t="s">
        <v>68</v>
      </c>
      <c r="C1599" s="80" t="str">
        <f>IFERROR(VLOOKUP(B1599,Listor!$A$6:$B$62,2,FALSE),"")</f>
        <v/>
      </c>
      <c r="D1599" s="80" t="str">
        <f>IFERROR(VLOOKUP(B1599,Listor!$A$6:$C$62,3,FALSE),"")</f>
        <v/>
      </c>
      <c r="E1599" s="64" t="s">
        <v>69</v>
      </c>
      <c r="F1599" s="65"/>
      <c r="G1599" s="35" t="str">
        <f>IFERROR(VLOOKUP(B1599,Listor!$A$6:$G$62,7,FALSE),"")</f>
        <v/>
      </c>
      <c r="H1599" s="35" t="str">
        <f>IFERROR(VLOOKUP(B1599,Listor!$H$6:$I$24,2,FALSE),"")</f>
        <v/>
      </c>
      <c r="I1599" s="35" t="str">
        <f t="shared" si="27"/>
        <v/>
      </c>
      <c r="J1599" s="35" t="str">
        <f t="array" ref="J1599">IFERROR(INDEX(Listor!$M$6:$M$17,MATCH(Listor!J1599&amp;Fossila!E1599,Listor!$K$6:$K$17&amp;Listor!$L$6:$L$17,0)),"")</f>
        <v/>
      </c>
      <c r="K1599" s="69"/>
    </row>
    <row r="1600" spans="2:11" x14ac:dyDescent="0.25">
      <c r="B1600" s="68" t="s">
        <v>68</v>
      </c>
      <c r="C1600" s="80" t="str">
        <f>IFERROR(VLOOKUP(B1600,Listor!$A$6:$B$62,2,FALSE),"")</f>
        <v/>
      </c>
      <c r="D1600" s="80" t="str">
        <f>IFERROR(VLOOKUP(B1600,Listor!$A$6:$C$62,3,FALSE),"")</f>
        <v/>
      </c>
      <c r="E1600" s="64" t="s">
        <v>69</v>
      </c>
      <c r="F1600" s="65"/>
      <c r="G1600" s="35" t="str">
        <f>IFERROR(VLOOKUP(B1600,Listor!$A$6:$G$62,7,FALSE),"")</f>
        <v/>
      </c>
      <c r="H1600" s="35" t="str">
        <f>IFERROR(VLOOKUP(B1600,Listor!$H$6:$I$24,2,FALSE),"")</f>
        <v/>
      </c>
      <c r="I1600" s="35" t="str">
        <f t="shared" si="27"/>
        <v/>
      </c>
      <c r="J1600" s="35" t="str">
        <f t="array" ref="J1600">IFERROR(INDEX(Listor!$M$6:$M$17,MATCH(Listor!J1600&amp;Fossila!E1600,Listor!$K$6:$K$17&amp;Listor!$L$6:$L$17,0)),"")</f>
        <v/>
      </c>
      <c r="K1600" s="69"/>
    </row>
    <row r="1601" spans="2:11" x14ac:dyDescent="0.25">
      <c r="B1601" s="68" t="s">
        <v>68</v>
      </c>
      <c r="C1601" s="80" t="str">
        <f>IFERROR(VLOOKUP(B1601,Listor!$A$6:$B$62,2,FALSE),"")</f>
        <v/>
      </c>
      <c r="D1601" s="80" t="str">
        <f>IFERROR(VLOOKUP(B1601,Listor!$A$6:$C$62,3,FALSE),"")</f>
        <v/>
      </c>
      <c r="E1601" s="64" t="s">
        <v>69</v>
      </c>
      <c r="F1601" s="65"/>
      <c r="G1601" s="35" t="str">
        <f>IFERROR(VLOOKUP(B1601,Listor!$A$6:$G$62,7,FALSE),"")</f>
        <v/>
      </c>
      <c r="H1601" s="35" t="str">
        <f>IFERROR(VLOOKUP(B1601,Listor!$H$6:$I$24,2,FALSE),"")</f>
        <v/>
      </c>
      <c r="I1601" s="35" t="str">
        <f t="shared" si="27"/>
        <v/>
      </c>
      <c r="J1601" s="35" t="str">
        <f t="array" ref="J1601">IFERROR(INDEX(Listor!$M$6:$M$17,MATCH(Listor!J1601&amp;Fossila!E1601,Listor!$K$6:$K$17&amp;Listor!$L$6:$L$17,0)),"")</f>
        <v/>
      </c>
      <c r="K1601" s="69"/>
    </row>
    <row r="1602" spans="2:11" x14ac:dyDescent="0.25">
      <c r="B1602" s="68" t="s">
        <v>68</v>
      </c>
      <c r="C1602" s="80" t="str">
        <f>IFERROR(VLOOKUP(B1602,Listor!$A$6:$B$62,2,FALSE),"")</f>
        <v/>
      </c>
      <c r="D1602" s="80" t="str">
        <f>IFERROR(VLOOKUP(B1602,Listor!$A$6:$C$62,3,FALSE),"")</f>
        <v/>
      </c>
      <c r="E1602" s="64" t="s">
        <v>69</v>
      </c>
      <c r="F1602" s="65"/>
      <c r="G1602" s="35" t="str">
        <f>IFERROR(VLOOKUP(B1602,Listor!$A$6:$G$62,7,FALSE),"")</f>
        <v/>
      </c>
      <c r="H1602" s="35" t="str">
        <f>IFERROR(VLOOKUP(B1602,Listor!$H$6:$I$24,2,FALSE),"")</f>
        <v/>
      </c>
      <c r="I1602" s="35" t="str">
        <f t="shared" si="27"/>
        <v/>
      </c>
      <c r="J1602" s="35" t="str">
        <f t="array" ref="J1602">IFERROR(INDEX(Listor!$M$6:$M$17,MATCH(Listor!J1602&amp;Fossila!E1602,Listor!$K$6:$K$17&amp;Listor!$L$6:$L$17,0)),"")</f>
        <v/>
      </c>
      <c r="K1602" s="69"/>
    </row>
    <row r="1603" spans="2:11" x14ac:dyDescent="0.25">
      <c r="B1603" s="68" t="s">
        <v>68</v>
      </c>
      <c r="C1603" s="80" t="str">
        <f>IFERROR(VLOOKUP(B1603,Listor!$A$6:$B$62,2,FALSE),"")</f>
        <v/>
      </c>
      <c r="D1603" s="80" t="str">
        <f>IFERROR(VLOOKUP(B1603,Listor!$A$6:$C$62,3,FALSE),"")</f>
        <v/>
      </c>
      <c r="E1603" s="64" t="s">
        <v>69</v>
      </c>
      <c r="F1603" s="65"/>
      <c r="G1603" s="35" t="str">
        <f>IFERROR(VLOOKUP(B1603,Listor!$A$6:$G$62,7,FALSE),"")</f>
        <v/>
      </c>
      <c r="H1603" s="35" t="str">
        <f>IFERROR(VLOOKUP(B1603,Listor!$H$6:$I$24,2,FALSE),"")</f>
        <v/>
      </c>
      <c r="I1603" s="35" t="str">
        <f t="shared" si="27"/>
        <v/>
      </c>
      <c r="J1603" s="35" t="str">
        <f t="array" ref="J1603">IFERROR(INDEX(Listor!$M$6:$M$17,MATCH(Listor!J1603&amp;Fossila!E1603,Listor!$K$6:$K$17&amp;Listor!$L$6:$L$17,0)),"")</f>
        <v/>
      </c>
      <c r="K1603" s="69"/>
    </row>
    <row r="1604" spans="2:11" x14ac:dyDescent="0.25">
      <c r="B1604" s="68" t="s">
        <v>68</v>
      </c>
      <c r="C1604" s="80" t="str">
        <f>IFERROR(VLOOKUP(B1604,Listor!$A$6:$B$62,2,FALSE),"")</f>
        <v/>
      </c>
      <c r="D1604" s="80" t="str">
        <f>IFERROR(VLOOKUP(B1604,Listor!$A$6:$C$62,3,FALSE),"")</f>
        <v/>
      </c>
      <c r="E1604" s="64" t="s">
        <v>69</v>
      </c>
      <c r="F1604" s="65"/>
      <c r="G1604" s="35" t="str">
        <f>IFERROR(VLOOKUP(B1604,Listor!$A$6:$G$62,7,FALSE),"")</f>
        <v/>
      </c>
      <c r="H1604" s="35" t="str">
        <f>IFERROR(VLOOKUP(B1604,Listor!$H$6:$I$24,2,FALSE),"")</f>
        <v/>
      </c>
      <c r="I1604" s="35" t="str">
        <f t="shared" si="27"/>
        <v/>
      </c>
      <c r="J1604" s="35" t="str">
        <f t="array" ref="J1604">IFERROR(INDEX(Listor!$M$6:$M$17,MATCH(Listor!J1604&amp;Fossila!E1604,Listor!$K$6:$K$17&amp;Listor!$L$6:$L$17,0)),"")</f>
        <v/>
      </c>
      <c r="K1604" s="69"/>
    </row>
    <row r="1605" spans="2:11" x14ac:dyDescent="0.25">
      <c r="B1605" s="68" t="s">
        <v>68</v>
      </c>
      <c r="C1605" s="80" t="str">
        <f>IFERROR(VLOOKUP(B1605,Listor!$A$6:$B$62,2,FALSE),"")</f>
        <v/>
      </c>
      <c r="D1605" s="80" t="str">
        <f>IFERROR(VLOOKUP(B1605,Listor!$A$6:$C$62,3,FALSE),"")</f>
        <v/>
      </c>
      <c r="E1605" s="64" t="s">
        <v>69</v>
      </c>
      <c r="F1605" s="65"/>
      <c r="G1605" s="35" t="str">
        <f>IFERROR(VLOOKUP(B1605,Listor!$A$6:$G$62,7,FALSE),"")</f>
        <v/>
      </c>
      <c r="H1605" s="35" t="str">
        <f>IFERROR(VLOOKUP(B1605,Listor!$H$6:$I$24,2,FALSE),"")</f>
        <v/>
      </c>
      <c r="I1605" s="35" t="str">
        <f t="shared" si="27"/>
        <v/>
      </c>
      <c r="J1605" s="35" t="str">
        <f t="array" ref="J1605">IFERROR(INDEX(Listor!$M$6:$M$17,MATCH(Listor!J1605&amp;Fossila!E1605,Listor!$K$6:$K$17&amp;Listor!$L$6:$L$17,0)),"")</f>
        <v/>
      </c>
      <c r="K1605" s="69"/>
    </row>
    <row r="1606" spans="2:11" x14ac:dyDescent="0.25">
      <c r="B1606" s="68" t="s">
        <v>68</v>
      </c>
      <c r="C1606" s="80" t="str">
        <f>IFERROR(VLOOKUP(B1606,Listor!$A$6:$B$62,2,FALSE),"")</f>
        <v/>
      </c>
      <c r="D1606" s="80" t="str">
        <f>IFERROR(VLOOKUP(B1606,Listor!$A$6:$C$62,3,FALSE),"")</f>
        <v/>
      </c>
      <c r="E1606" s="64" t="s">
        <v>69</v>
      </c>
      <c r="F1606" s="65"/>
      <c r="G1606" s="35" t="str">
        <f>IFERROR(VLOOKUP(B1606,Listor!$A$6:$G$62,7,FALSE),"")</f>
        <v/>
      </c>
      <c r="H1606" s="35" t="str">
        <f>IFERROR(VLOOKUP(B1606,Listor!$H$6:$I$24,2,FALSE),"")</f>
        <v/>
      </c>
      <c r="I1606" s="35" t="str">
        <f t="shared" si="27"/>
        <v/>
      </c>
      <c r="J1606" s="35" t="str">
        <f t="array" ref="J1606">IFERROR(INDEX(Listor!$M$6:$M$17,MATCH(Listor!J1606&amp;Fossila!E1606,Listor!$K$6:$K$17&amp;Listor!$L$6:$L$17,0)),"")</f>
        <v/>
      </c>
      <c r="K1606" s="69"/>
    </row>
    <row r="1607" spans="2:11" x14ac:dyDescent="0.25">
      <c r="B1607" s="68" t="s">
        <v>68</v>
      </c>
      <c r="C1607" s="80" t="str">
        <f>IFERROR(VLOOKUP(B1607,Listor!$A$6:$B$62,2,FALSE),"")</f>
        <v/>
      </c>
      <c r="D1607" s="80" t="str">
        <f>IFERROR(VLOOKUP(B1607,Listor!$A$6:$C$62,3,FALSE),"")</f>
        <v/>
      </c>
      <c r="E1607" s="64" t="s">
        <v>69</v>
      </c>
      <c r="F1607" s="65"/>
      <c r="G1607" s="35" t="str">
        <f>IFERROR(VLOOKUP(B1607,Listor!$A$6:$G$62,7,FALSE),"")</f>
        <v/>
      </c>
      <c r="H1607" s="35" t="str">
        <f>IFERROR(VLOOKUP(B1607,Listor!$H$6:$I$24,2,FALSE),"")</f>
        <v/>
      </c>
      <c r="I1607" s="35" t="str">
        <f t="shared" si="27"/>
        <v/>
      </c>
      <c r="J1607" s="35" t="str">
        <f t="array" ref="J1607">IFERROR(INDEX(Listor!$M$6:$M$17,MATCH(Listor!J1607&amp;Fossila!E1607,Listor!$K$6:$K$17&amp;Listor!$L$6:$L$17,0)),"")</f>
        <v/>
      </c>
      <c r="K1607" s="69"/>
    </row>
    <row r="1608" spans="2:11" x14ac:dyDescent="0.25">
      <c r="B1608" s="68" t="s">
        <v>68</v>
      </c>
      <c r="C1608" s="80" t="str">
        <f>IFERROR(VLOOKUP(B1608,Listor!$A$6:$B$62,2,FALSE),"")</f>
        <v/>
      </c>
      <c r="D1608" s="80" t="str">
        <f>IFERROR(VLOOKUP(B1608,Listor!$A$6:$C$62,3,FALSE),"")</f>
        <v/>
      </c>
      <c r="E1608" s="64" t="s">
        <v>69</v>
      </c>
      <c r="F1608" s="65"/>
      <c r="G1608" s="35" t="str">
        <f>IFERROR(VLOOKUP(B1608,Listor!$A$6:$G$62,7,FALSE),"")</f>
        <v/>
      </c>
      <c r="H1608" s="35" t="str">
        <f>IFERROR(VLOOKUP(B1608,Listor!$H$6:$I$24,2,FALSE),"")</f>
        <v/>
      </c>
      <c r="I1608" s="35" t="str">
        <f t="shared" si="27"/>
        <v/>
      </c>
      <c r="J1608" s="35" t="str">
        <f t="array" ref="J1608">IFERROR(INDEX(Listor!$M$6:$M$17,MATCH(Listor!J1608&amp;Fossila!E1608,Listor!$K$6:$K$17&amp;Listor!$L$6:$L$17,0)),"")</f>
        <v/>
      </c>
      <c r="K1608" s="69"/>
    </row>
    <row r="1609" spans="2:11" x14ac:dyDescent="0.25">
      <c r="B1609" s="68" t="s">
        <v>68</v>
      </c>
      <c r="C1609" s="80" t="str">
        <f>IFERROR(VLOOKUP(B1609,Listor!$A$6:$B$62,2,FALSE),"")</f>
        <v/>
      </c>
      <c r="D1609" s="80" t="str">
        <f>IFERROR(VLOOKUP(B1609,Listor!$A$6:$C$62,3,FALSE),"")</f>
        <v/>
      </c>
      <c r="E1609" s="64" t="s">
        <v>69</v>
      </c>
      <c r="F1609" s="65"/>
      <c r="G1609" s="35" t="str">
        <f>IFERROR(VLOOKUP(B1609,Listor!$A$6:$G$62,7,FALSE),"")</f>
        <v/>
      </c>
      <c r="H1609" s="35" t="str">
        <f>IFERROR(VLOOKUP(B1609,Listor!$H$6:$I$24,2,FALSE),"")</f>
        <v/>
      </c>
      <c r="I1609" s="35" t="str">
        <f t="shared" si="27"/>
        <v/>
      </c>
      <c r="J1609" s="35" t="str">
        <f t="array" ref="J1609">IFERROR(INDEX(Listor!$M$6:$M$17,MATCH(Listor!J1609&amp;Fossila!E1609,Listor!$K$6:$K$17&amp;Listor!$L$6:$L$17,0)),"")</f>
        <v/>
      </c>
      <c r="K1609" s="69"/>
    </row>
    <row r="1610" spans="2:11" x14ac:dyDescent="0.25">
      <c r="B1610" s="68" t="s">
        <v>68</v>
      </c>
      <c r="C1610" s="80" t="str">
        <f>IFERROR(VLOOKUP(B1610,Listor!$A$6:$B$62,2,FALSE),"")</f>
        <v/>
      </c>
      <c r="D1610" s="80" t="str">
        <f>IFERROR(VLOOKUP(B1610,Listor!$A$6:$C$62,3,FALSE),"")</f>
        <v/>
      </c>
      <c r="E1610" s="64" t="s">
        <v>69</v>
      </c>
      <c r="F1610" s="65"/>
      <c r="G1610" s="35" t="str">
        <f>IFERROR(VLOOKUP(B1610,Listor!$A$6:$G$62,7,FALSE),"")</f>
        <v/>
      </c>
      <c r="H1610" s="35" t="str">
        <f>IFERROR(VLOOKUP(B1610,Listor!$H$6:$I$24,2,FALSE),"")</f>
        <v/>
      </c>
      <c r="I1610" s="35" t="str">
        <f t="shared" si="27"/>
        <v/>
      </c>
      <c r="J1610" s="35" t="str">
        <f t="array" ref="J1610">IFERROR(INDEX(Listor!$M$6:$M$17,MATCH(Listor!J1610&amp;Fossila!E1610,Listor!$K$6:$K$17&amp;Listor!$L$6:$L$17,0)),"")</f>
        <v/>
      </c>
      <c r="K1610" s="69"/>
    </row>
    <row r="1611" spans="2:11" x14ac:dyDescent="0.25">
      <c r="B1611" s="68" t="s">
        <v>68</v>
      </c>
      <c r="C1611" s="80" t="str">
        <f>IFERROR(VLOOKUP(B1611,Listor!$A$6:$B$62,2,FALSE),"")</f>
        <v/>
      </c>
      <c r="D1611" s="80" t="str">
        <f>IFERROR(VLOOKUP(B1611,Listor!$A$6:$C$62,3,FALSE),"")</f>
        <v/>
      </c>
      <c r="E1611" s="64" t="s">
        <v>69</v>
      </c>
      <c r="F1611" s="65"/>
      <c r="G1611" s="35" t="str">
        <f>IFERROR(VLOOKUP(B1611,Listor!$A$6:$G$62,7,FALSE),"")</f>
        <v/>
      </c>
      <c r="H1611" s="35" t="str">
        <f>IFERROR(VLOOKUP(B1611,Listor!$H$6:$I$24,2,FALSE),"")</f>
        <v/>
      </c>
      <c r="I1611" s="35" t="str">
        <f t="shared" si="27"/>
        <v/>
      </c>
      <c r="J1611" s="35" t="str">
        <f t="array" ref="J1611">IFERROR(INDEX(Listor!$M$6:$M$17,MATCH(Listor!J1611&amp;Fossila!E1611,Listor!$K$6:$K$17&amp;Listor!$L$6:$L$17,0)),"")</f>
        <v/>
      </c>
      <c r="K1611" s="69"/>
    </row>
    <row r="1612" spans="2:11" x14ac:dyDescent="0.25">
      <c r="B1612" s="68" t="s">
        <v>68</v>
      </c>
      <c r="C1612" s="80" t="str">
        <f>IFERROR(VLOOKUP(B1612,Listor!$A$6:$B$62,2,FALSE),"")</f>
        <v/>
      </c>
      <c r="D1612" s="80" t="str">
        <f>IFERROR(VLOOKUP(B1612,Listor!$A$6:$C$62,3,FALSE),"")</f>
        <v/>
      </c>
      <c r="E1612" s="64" t="s">
        <v>69</v>
      </c>
      <c r="F1612" s="65"/>
      <c r="G1612" s="35" t="str">
        <f>IFERROR(VLOOKUP(B1612,Listor!$A$6:$G$62,7,FALSE),"")</f>
        <v/>
      </c>
      <c r="H1612" s="35" t="str">
        <f>IFERROR(VLOOKUP(B1612,Listor!$H$6:$I$24,2,FALSE),"")</f>
        <v/>
      </c>
      <c r="I1612" s="35" t="str">
        <f t="shared" si="27"/>
        <v/>
      </c>
      <c r="J1612" s="35" t="str">
        <f t="array" ref="J1612">IFERROR(INDEX(Listor!$M$6:$M$17,MATCH(Listor!J1612&amp;Fossila!E1612,Listor!$K$6:$K$17&amp;Listor!$L$6:$L$17,0)),"")</f>
        <v/>
      </c>
      <c r="K1612" s="69"/>
    </row>
    <row r="1613" spans="2:11" x14ac:dyDescent="0.25">
      <c r="B1613" s="68" t="s">
        <v>68</v>
      </c>
      <c r="C1613" s="80" t="str">
        <f>IFERROR(VLOOKUP(B1613,Listor!$A$6:$B$62,2,FALSE),"")</f>
        <v/>
      </c>
      <c r="D1613" s="80" t="str">
        <f>IFERROR(VLOOKUP(B1613,Listor!$A$6:$C$62,3,FALSE),"")</f>
        <v/>
      </c>
      <c r="E1613" s="64" t="s">
        <v>69</v>
      </c>
      <c r="F1613" s="65"/>
      <c r="G1613" s="35" t="str">
        <f>IFERROR(VLOOKUP(B1613,Listor!$A$6:$G$62,7,FALSE),"")</f>
        <v/>
      </c>
      <c r="H1613" s="35" t="str">
        <f>IFERROR(VLOOKUP(B1613,Listor!$H$6:$I$24,2,FALSE),"")</f>
        <v/>
      </c>
      <c r="I1613" s="35" t="str">
        <f t="shared" ref="I1613:I1676" si="28">IFERROR(H1613*F1613,"")</f>
        <v/>
      </c>
      <c r="J1613" s="35" t="str">
        <f t="array" ref="J1613">IFERROR(INDEX(Listor!$M$6:$M$17,MATCH(Listor!J1613&amp;Fossila!E1613,Listor!$K$6:$K$17&amp;Listor!$L$6:$L$17,0)),"")</f>
        <v/>
      </c>
      <c r="K1613" s="69"/>
    </row>
    <row r="1614" spans="2:11" x14ac:dyDescent="0.25">
      <c r="B1614" s="68" t="s">
        <v>68</v>
      </c>
      <c r="C1614" s="80" t="str">
        <f>IFERROR(VLOOKUP(B1614,Listor!$A$6:$B$62,2,FALSE),"")</f>
        <v/>
      </c>
      <c r="D1614" s="80" t="str">
        <f>IFERROR(VLOOKUP(B1614,Listor!$A$6:$C$62,3,FALSE),"")</f>
        <v/>
      </c>
      <c r="E1614" s="64" t="s">
        <v>69</v>
      </c>
      <c r="F1614" s="65"/>
      <c r="G1614" s="35" t="str">
        <f>IFERROR(VLOOKUP(B1614,Listor!$A$6:$G$62,7,FALSE),"")</f>
        <v/>
      </c>
      <c r="H1614" s="35" t="str">
        <f>IFERROR(VLOOKUP(B1614,Listor!$H$6:$I$24,2,FALSE),"")</f>
        <v/>
      </c>
      <c r="I1614" s="35" t="str">
        <f t="shared" si="28"/>
        <v/>
      </c>
      <c r="J1614" s="35" t="str">
        <f t="array" ref="J1614">IFERROR(INDEX(Listor!$M$6:$M$17,MATCH(Listor!J1614&amp;Fossila!E1614,Listor!$K$6:$K$17&amp;Listor!$L$6:$L$17,0)),"")</f>
        <v/>
      </c>
      <c r="K1614" s="69"/>
    </row>
    <row r="1615" spans="2:11" x14ac:dyDescent="0.25">
      <c r="B1615" s="68" t="s">
        <v>68</v>
      </c>
      <c r="C1615" s="80" t="str">
        <f>IFERROR(VLOOKUP(B1615,Listor!$A$6:$B$62,2,FALSE),"")</f>
        <v/>
      </c>
      <c r="D1615" s="80" t="str">
        <f>IFERROR(VLOOKUP(B1615,Listor!$A$6:$C$62,3,FALSE),"")</f>
        <v/>
      </c>
      <c r="E1615" s="64" t="s">
        <v>69</v>
      </c>
      <c r="F1615" s="65"/>
      <c r="G1615" s="35" t="str">
        <f>IFERROR(VLOOKUP(B1615,Listor!$A$6:$G$62,7,FALSE),"")</f>
        <v/>
      </c>
      <c r="H1615" s="35" t="str">
        <f>IFERROR(VLOOKUP(B1615,Listor!$H$6:$I$24,2,FALSE),"")</f>
        <v/>
      </c>
      <c r="I1615" s="35" t="str">
        <f t="shared" si="28"/>
        <v/>
      </c>
      <c r="J1615" s="35" t="str">
        <f t="array" ref="J1615">IFERROR(INDEX(Listor!$M$6:$M$17,MATCH(Listor!J1615&amp;Fossila!E1615,Listor!$K$6:$K$17&amp;Listor!$L$6:$L$17,0)),"")</f>
        <v/>
      </c>
      <c r="K1615" s="69"/>
    </row>
    <row r="1616" spans="2:11" x14ac:dyDescent="0.25">
      <c r="B1616" s="68" t="s">
        <v>68</v>
      </c>
      <c r="C1616" s="80" t="str">
        <f>IFERROR(VLOOKUP(B1616,Listor!$A$6:$B$62,2,FALSE),"")</f>
        <v/>
      </c>
      <c r="D1616" s="80" t="str">
        <f>IFERROR(VLOOKUP(B1616,Listor!$A$6:$C$62,3,FALSE),"")</f>
        <v/>
      </c>
      <c r="E1616" s="64" t="s">
        <v>69</v>
      </c>
      <c r="F1616" s="65"/>
      <c r="G1616" s="35" t="str">
        <f>IFERROR(VLOOKUP(B1616,Listor!$A$6:$G$62,7,FALSE),"")</f>
        <v/>
      </c>
      <c r="H1616" s="35" t="str">
        <f>IFERROR(VLOOKUP(B1616,Listor!$H$6:$I$24,2,FALSE),"")</f>
        <v/>
      </c>
      <c r="I1616" s="35" t="str">
        <f t="shared" si="28"/>
        <v/>
      </c>
      <c r="J1616" s="35" t="str">
        <f t="array" ref="J1616">IFERROR(INDEX(Listor!$M$6:$M$17,MATCH(Listor!J1616&amp;Fossila!E1616,Listor!$K$6:$K$17&amp;Listor!$L$6:$L$17,0)),"")</f>
        <v/>
      </c>
      <c r="K1616" s="69"/>
    </row>
    <row r="1617" spans="2:11" x14ac:dyDescent="0.25">
      <c r="B1617" s="68" t="s">
        <v>68</v>
      </c>
      <c r="C1617" s="80" t="str">
        <f>IFERROR(VLOOKUP(B1617,Listor!$A$6:$B$62,2,FALSE),"")</f>
        <v/>
      </c>
      <c r="D1617" s="80" t="str">
        <f>IFERROR(VLOOKUP(B1617,Listor!$A$6:$C$62,3,FALSE),"")</f>
        <v/>
      </c>
      <c r="E1617" s="64" t="s">
        <v>69</v>
      </c>
      <c r="F1617" s="65"/>
      <c r="G1617" s="35" t="str">
        <f>IFERROR(VLOOKUP(B1617,Listor!$A$6:$G$62,7,FALSE),"")</f>
        <v/>
      </c>
      <c r="H1617" s="35" t="str">
        <f>IFERROR(VLOOKUP(B1617,Listor!$H$6:$I$24,2,FALSE),"")</f>
        <v/>
      </c>
      <c r="I1617" s="35" t="str">
        <f t="shared" si="28"/>
        <v/>
      </c>
      <c r="J1617" s="35" t="str">
        <f t="array" ref="J1617">IFERROR(INDEX(Listor!$M$6:$M$17,MATCH(Listor!J1617&amp;Fossila!E1617,Listor!$K$6:$K$17&amp;Listor!$L$6:$L$17,0)),"")</f>
        <v/>
      </c>
      <c r="K1617" s="69"/>
    </row>
    <row r="1618" spans="2:11" x14ac:dyDescent="0.25">
      <c r="B1618" s="68" t="s">
        <v>68</v>
      </c>
      <c r="C1618" s="80" t="str">
        <f>IFERROR(VLOOKUP(B1618,Listor!$A$6:$B$62,2,FALSE),"")</f>
        <v/>
      </c>
      <c r="D1618" s="80" t="str">
        <f>IFERROR(VLOOKUP(B1618,Listor!$A$6:$C$62,3,FALSE),"")</f>
        <v/>
      </c>
      <c r="E1618" s="64" t="s">
        <v>69</v>
      </c>
      <c r="F1618" s="65"/>
      <c r="G1618" s="35" t="str">
        <f>IFERROR(VLOOKUP(B1618,Listor!$A$6:$G$62,7,FALSE),"")</f>
        <v/>
      </c>
      <c r="H1618" s="35" t="str">
        <f>IFERROR(VLOOKUP(B1618,Listor!$H$6:$I$24,2,FALSE),"")</f>
        <v/>
      </c>
      <c r="I1618" s="35" t="str">
        <f t="shared" si="28"/>
        <v/>
      </c>
      <c r="J1618" s="35" t="str">
        <f t="array" ref="J1618">IFERROR(INDEX(Listor!$M$6:$M$17,MATCH(Listor!J1618&amp;Fossila!E1618,Listor!$K$6:$K$17&amp;Listor!$L$6:$L$17,0)),"")</f>
        <v/>
      </c>
      <c r="K1618" s="69"/>
    </row>
    <row r="1619" spans="2:11" x14ac:dyDescent="0.25">
      <c r="B1619" s="68" t="s">
        <v>68</v>
      </c>
      <c r="C1619" s="80" t="str">
        <f>IFERROR(VLOOKUP(B1619,Listor!$A$6:$B$62,2,FALSE),"")</f>
        <v/>
      </c>
      <c r="D1619" s="80" t="str">
        <f>IFERROR(VLOOKUP(B1619,Listor!$A$6:$C$62,3,FALSE),"")</f>
        <v/>
      </c>
      <c r="E1619" s="64" t="s">
        <v>69</v>
      </c>
      <c r="F1619" s="65"/>
      <c r="G1619" s="35" t="str">
        <f>IFERROR(VLOOKUP(B1619,Listor!$A$6:$G$62,7,FALSE),"")</f>
        <v/>
      </c>
      <c r="H1619" s="35" t="str">
        <f>IFERROR(VLOOKUP(B1619,Listor!$H$6:$I$24,2,FALSE),"")</f>
        <v/>
      </c>
      <c r="I1619" s="35" t="str">
        <f t="shared" si="28"/>
        <v/>
      </c>
      <c r="J1619" s="35" t="str">
        <f t="array" ref="J1619">IFERROR(INDEX(Listor!$M$6:$M$17,MATCH(Listor!J1619&amp;Fossila!E1619,Listor!$K$6:$K$17&amp;Listor!$L$6:$L$17,0)),"")</f>
        <v/>
      </c>
      <c r="K1619" s="69"/>
    </row>
    <row r="1620" spans="2:11" x14ac:dyDescent="0.25">
      <c r="B1620" s="68" t="s">
        <v>68</v>
      </c>
      <c r="C1620" s="80" t="str">
        <f>IFERROR(VLOOKUP(B1620,Listor!$A$6:$B$62,2,FALSE),"")</f>
        <v/>
      </c>
      <c r="D1620" s="80" t="str">
        <f>IFERROR(VLOOKUP(B1620,Listor!$A$6:$C$62,3,FALSE),"")</f>
        <v/>
      </c>
      <c r="E1620" s="64" t="s">
        <v>69</v>
      </c>
      <c r="F1620" s="65"/>
      <c r="G1620" s="35" t="str">
        <f>IFERROR(VLOOKUP(B1620,Listor!$A$6:$G$62,7,FALSE),"")</f>
        <v/>
      </c>
      <c r="H1620" s="35" t="str">
        <f>IFERROR(VLOOKUP(B1620,Listor!$H$6:$I$24,2,FALSE),"")</f>
        <v/>
      </c>
      <c r="I1620" s="35" t="str">
        <f t="shared" si="28"/>
        <v/>
      </c>
      <c r="J1620" s="35" t="str">
        <f t="array" ref="J1620">IFERROR(INDEX(Listor!$M$6:$M$17,MATCH(Listor!J1620&amp;Fossila!E1620,Listor!$K$6:$K$17&amp;Listor!$L$6:$L$17,0)),"")</f>
        <v/>
      </c>
      <c r="K1620" s="69"/>
    </row>
    <row r="1621" spans="2:11" x14ac:dyDescent="0.25">
      <c r="B1621" s="68" t="s">
        <v>68</v>
      </c>
      <c r="C1621" s="80" t="str">
        <f>IFERROR(VLOOKUP(B1621,Listor!$A$6:$B$62,2,FALSE),"")</f>
        <v/>
      </c>
      <c r="D1621" s="80" t="str">
        <f>IFERROR(VLOOKUP(B1621,Listor!$A$6:$C$62,3,FALSE),"")</f>
        <v/>
      </c>
      <c r="E1621" s="64" t="s">
        <v>69</v>
      </c>
      <c r="F1621" s="65"/>
      <c r="G1621" s="35" t="str">
        <f>IFERROR(VLOOKUP(B1621,Listor!$A$6:$G$62,7,FALSE),"")</f>
        <v/>
      </c>
      <c r="H1621" s="35" t="str">
        <f>IFERROR(VLOOKUP(B1621,Listor!$H$6:$I$24,2,FALSE),"")</f>
        <v/>
      </c>
      <c r="I1621" s="35" t="str">
        <f t="shared" si="28"/>
        <v/>
      </c>
      <c r="J1621" s="35" t="str">
        <f t="array" ref="J1621">IFERROR(INDEX(Listor!$M$6:$M$17,MATCH(Listor!J1621&amp;Fossila!E1621,Listor!$K$6:$K$17&amp;Listor!$L$6:$L$17,0)),"")</f>
        <v/>
      </c>
      <c r="K1621" s="69"/>
    </row>
    <row r="1622" spans="2:11" x14ac:dyDescent="0.25">
      <c r="B1622" s="68" t="s">
        <v>68</v>
      </c>
      <c r="C1622" s="80" t="str">
        <f>IFERROR(VLOOKUP(B1622,Listor!$A$6:$B$62,2,FALSE),"")</f>
        <v/>
      </c>
      <c r="D1622" s="80" t="str">
        <f>IFERROR(VLOOKUP(B1622,Listor!$A$6:$C$62,3,FALSE),"")</f>
        <v/>
      </c>
      <c r="E1622" s="64" t="s">
        <v>69</v>
      </c>
      <c r="F1622" s="65"/>
      <c r="G1622" s="35" t="str">
        <f>IFERROR(VLOOKUP(B1622,Listor!$A$6:$G$62,7,FALSE),"")</f>
        <v/>
      </c>
      <c r="H1622" s="35" t="str">
        <f>IFERROR(VLOOKUP(B1622,Listor!$H$6:$I$24,2,FALSE),"")</f>
        <v/>
      </c>
      <c r="I1622" s="35" t="str">
        <f t="shared" si="28"/>
        <v/>
      </c>
      <c r="J1622" s="35" t="str">
        <f t="array" ref="J1622">IFERROR(INDEX(Listor!$M$6:$M$17,MATCH(Listor!J1622&amp;Fossila!E1622,Listor!$K$6:$K$17&amp;Listor!$L$6:$L$17,0)),"")</f>
        <v/>
      </c>
      <c r="K1622" s="69"/>
    </row>
    <row r="1623" spans="2:11" x14ac:dyDescent="0.25">
      <c r="B1623" s="68" t="s">
        <v>68</v>
      </c>
      <c r="C1623" s="80" t="str">
        <f>IFERROR(VLOOKUP(B1623,Listor!$A$6:$B$62,2,FALSE),"")</f>
        <v/>
      </c>
      <c r="D1623" s="80" t="str">
        <f>IFERROR(VLOOKUP(B1623,Listor!$A$6:$C$62,3,FALSE),"")</f>
        <v/>
      </c>
      <c r="E1623" s="64" t="s">
        <v>69</v>
      </c>
      <c r="F1623" s="65"/>
      <c r="G1623" s="35" t="str">
        <f>IFERROR(VLOOKUP(B1623,Listor!$A$6:$G$62,7,FALSE),"")</f>
        <v/>
      </c>
      <c r="H1623" s="35" t="str">
        <f>IFERROR(VLOOKUP(B1623,Listor!$H$6:$I$24,2,FALSE),"")</f>
        <v/>
      </c>
      <c r="I1623" s="35" t="str">
        <f t="shared" si="28"/>
        <v/>
      </c>
      <c r="J1623" s="35" t="str">
        <f t="array" ref="J1623">IFERROR(INDEX(Listor!$M$6:$M$17,MATCH(Listor!J1623&amp;Fossila!E1623,Listor!$K$6:$K$17&amp;Listor!$L$6:$L$17,0)),"")</f>
        <v/>
      </c>
      <c r="K1623" s="69"/>
    </row>
    <row r="1624" spans="2:11" x14ac:dyDescent="0.25">
      <c r="B1624" s="68" t="s">
        <v>68</v>
      </c>
      <c r="C1624" s="80" t="str">
        <f>IFERROR(VLOOKUP(B1624,Listor!$A$6:$B$62,2,FALSE),"")</f>
        <v/>
      </c>
      <c r="D1624" s="80" t="str">
        <f>IFERROR(VLOOKUP(B1624,Listor!$A$6:$C$62,3,FALSE),"")</f>
        <v/>
      </c>
      <c r="E1624" s="64" t="s">
        <v>69</v>
      </c>
      <c r="F1624" s="65"/>
      <c r="G1624" s="35" t="str">
        <f>IFERROR(VLOOKUP(B1624,Listor!$A$6:$G$62,7,FALSE),"")</f>
        <v/>
      </c>
      <c r="H1624" s="35" t="str">
        <f>IFERROR(VLOOKUP(B1624,Listor!$H$6:$I$24,2,FALSE),"")</f>
        <v/>
      </c>
      <c r="I1624" s="35" t="str">
        <f t="shared" si="28"/>
        <v/>
      </c>
      <c r="J1624" s="35" t="str">
        <f t="array" ref="J1624">IFERROR(INDEX(Listor!$M$6:$M$17,MATCH(Listor!J1624&amp;Fossila!E1624,Listor!$K$6:$K$17&amp;Listor!$L$6:$L$17,0)),"")</f>
        <v/>
      </c>
      <c r="K1624" s="69"/>
    </row>
    <row r="1625" spans="2:11" x14ac:dyDescent="0.25">
      <c r="B1625" s="68" t="s">
        <v>68</v>
      </c>
      <c r="C1625" s="80" t="str">
        <f>IFERROR(VLOOKUP(B1625,Listor!$A$6:$B$62,2,FALSE),"")</f>
        <v/>
      </c>
      <c r="D1625" s="80" t="str">
        <f>IFERROR(VLOOKUP(B1625,Listor!$A$6:$C$62,3,FALSE),"")</f>
        <v/>
      </c>
      <c r="E1625" s="64" t="s">
        <v>69</v>
      </c>
      <c r="F1625" s="65"/>
      <c r="G1625" s="35" t="str">
        <f>IFERROR(VLOOKUP(B1625,Listor!$A$6:$G$62,7,FALSE),"")</f>
        <v/>
      </c>
      <c r="H1625" s="35" t="str">
        <f>IFERROR(VLOOKUP(B1625,Listor!$H$6:$I$24,2,FALSE),"")</f>
        <v/>
      </c>
      <c r="I1625" s="35" t="str">
        <f t="shared" si="28"/>
        <v/>
      </c>
      <c r="J1625" s="35" t="str">
        <f t="array" ref="J1625">IFERROR(INDEX(Listor!$M$6:$M$17,MATCH(Listor!J1625&amp;Fossila!E1625,Listor!$K$6:$K$17&amp;Listor!$L$6:$L$17,0)),"")</f>
        <v/>
      </c>
      <c r="K1625" s="69"/>
    </row>
    <row r="1626" spans="2:11" x14ac:dyDescent="0.25">
      <c r="B1626" s="68" t="s">
        <v>68</v>
      </c>
      <c r="C1626" s="80" t="str">
        <f>IFERROR(VLOOKUP(B1626,Listor!$A$6:$B$62,2,FALSE),"")</f>
        <v/>
      </c>
      <c r="D1626" s="80" t="str">
        <f>IFERROR(VLOOKUP(B1626,Listor!$A$6:$C$62,3,FALSE),"")</f>
        <v/>
      </c>
      <c r="E1626" s="64" t="s">
        <v>69</v>
      </c>
      <c r="F1626" s="65"/>
      <c r="G1626" s="35" t="str">
        <f>IFERROR(VLOOKUP(B1626,Listor!$A$6:$G$62,7,FALSE),"")</f>
        <v/>
      </c>
      <c r="H1626" s="35" t="str">
        <f>IFERROR(VLOOKUP(B1626,Listor!$H$6:$I$24,2,FALSE),"")</f>
        <v/>
      </c>
      <c r="I1626" s="35" t="str">
        <f t="shared" si="28"/>
        <v/>
      </c>
      <c r="J1626" s="35" t="str">
        <f t="array" ref="J1626">IFERROR(INDEX(Listor!$M$6:$M$17,MATCH(Listor!J1626&amp;Fossila!E1626,Listor!$K$6:$K$17&amp;Listor!$L$6:$L$17,0)),"")</f>
        <v/>
      </c>
      <c r="K1626" s="69"/>
    </row>
    <row r="1627" spans="2:11" x14ac:dyDescent="0.25">
      <c r="B1627" s="68" t="s">
        <v>68</v>
      </c>
      <c r="C1627" s="80" t="str">
        <f>IFERROR(VLOOKUP(B1627,Listor!$A$6:$B$62,2,FALSE),"")</f>
        <v/>
      </c>
      <c r="D1627" s="80" t="str">
        <f>IFERROR(VLOOKUP(B1627,Listor!$A$6:$C$62,3,FALSE),"")</f>
        <v/>
      </c>
      <c r="E1627" s="64" t="s">
        <v>69</v>
      </c>
      <c r="F1627" s="65"/>
      <c r="G1627" s="35" t="str">
        <f>IFERROR(VLOOKUP(B1627,Listor!$A$6:$G$62,7,FALSE),"")</f>
        <v/>
      </c>
      <c r="H1627" s="35" t="str">
        <f>IFERROR(VLOOKUP(B1627,Listor!$H$6:$I$24,2,FALSE),"")</f>
        <v/>
      </c>
      <c r="I1627" s="35" t="str">
        <f t="shared" si="28"/>
        <v/>
      </c>
      <c r="J1627" s="35" t="str">
        <f t="array" ref="J1627">IFERROR(INDEX(Listor!$M$6:$M$17,MATCH(Listor!J1627&amp;Fossila!E1627,Listor!$K$6:$K$17&amp;Listor!$L$6:$L$17,0)),"")</f>
        <v/>
      </c>
      <c r="K1627" s="69"/>
    </row>
    <row r="1628" spans="2:11" x14ac:dyDescent="0.25">
      <c r="B1628" s="68" t="s">
        <v>68</v>
      </c>
      <c r="C1628" s="80" t="str">
        <f>IFERROR(VLOOKUP(B1628,Listor!$A$6:$B$62,2,FALSE),"")</f>
        <v/>
      </c>
      <c r="D1628" s="80" t="str">
        <f>IFERROR(VLOOKUP(B1628,Listor!$A$6:$C$62,3,FALSE),"")</f>
        <v/>
      </c>
      <c r="E1628" s="64" t="s">
        <v>69</v>
      </c>
      <c r="F1628" s="65"/>
      <c r="G1628" s="35" t="str">
        <f>IFERROR(VLOOKUP(B1628,Listor!$A$6:$G$62,7,FALSE),"")</f>
        <v/>
      </c>
      <c r="H1628" s="35" t="str">
        <f>IFERROR(VLOOKUP(B1628,Listor!$H$6:$I$24,2,FALSE),"")</f>
        <v/>
      </c>
      <c r="I1628" s="35" t="str">
        <f t="shared" si="28"/>
        <v/>
      </c>
      <c r="J1628" s="35" t="str">
        <f t="array" ref="J1628">IFERROR(INDEX(Listor!$M$6:$M$17,MATCH(Listor!J1628&amp;Fossila!E1628,Listor!$K$6:$K$17&amp;Listor!$L$6:$L$17,0)),"")</f>
        <v/>
      </c>
      <c r="K1628" s="69"/>
    </row>
    <row r="1629" spans="2:11" x14ac:dyDescent="0.25">
      <c r="B1629" s="68" t="s">
        <v>68</v>
      </c>
      <c r="C1629" s="80" t="str">
        <f>IFERROR(VLOOKUP(B1629,Listor!$A$6:$B$62,2,FALSE),"")</f>
        <v/>
      </c>
      <c r="D1629" s="80" t="str">
        <f>IFERROR(VLOOKUP(B1629,Listor!$A$6:$C$62,3,FALSE),"")</f>
        <v/>
      </c>
      <c r="E1629" s="64" t="s">
        <v>69</v>
      </c>
      <c r="F1629" s="65"/>
      <c r="G1629" s="35" t="str">
        <f>IFERROR(VLOOKUP(B1629,Listor!$A$6:$G$62,7,FALSE),"")</f>
        <v/>
      </c>
      <c r="H1629" s="35" t="str">
        <f>IFERROR(VLOOKUP(B1629,Listor!$H$6:$I$24,2,FALSE),"")</f>
        <v/>
      </c>
      <c r="I1629" s="35" t="str">
        <f t="shared" si="28"/>
        <v/>
      </c>
      <c r="J1629" s="35" t="str">
        <f t="array" ref="J1629">IFERROR(INDEX(Listor!$M$6:$M$17,MATCH(Listor!J1629&amp;Fossila!E1629,Listor!$K$6:$K$17&amp;Listor!$L$6:$L$17,0)),"")</f>
        <v/>
      </c>
      <c r="K1629" s="69"/>
    </row>
    <row r="1630" spans="2:11" x14ac:dyDescent="0.25">
      <c r="B1630" s="68" t="s">
        <v>68</v>
      </c>
      <c r="C1630" s="80" t="str">
        <f>IFERROR(VLOOKUP(B1630,Listor!$A$6:$B$62,2,FALSE),"")</f>
        <v/>
      </c>
      <c r="D1630" s="80" t="str">
        <f>IFERROR(VLOOKUP(B1630,Listor!$A$6:$C$62,3,FALSE),"")</f>
        <v/>
      </c>
      <c r="E1630" s="64" t="s">
        <v>69</v>
      </c>
      <c r="F1630" s="65"/>
      <c r="G1630" s="35" t="str">
        <f>IFERROR(VLOOKUP(B1630,Listor!$A$6:$G$62,7,FALSE),"")</f>
        <v/>
      </c>
      <c r="H1630" s="35" t="str">
        <f>IFERROR(VLOOKUP(B1630,Listor!$H$6:$I$24,2,FALSE),"")</f>
        <v/>
      </c>
      <c r="I1630" s="35" t="str">
        <f t="shared" si="28"/>
        <v/>
      </c>
      <c r="J1630" s="35" t="str">
        <f t="array" ref="J1630">IFERROR(INDEX(Listor!$M$6:$M$17,MATCH(Listor!J1630&amp;Fossila!E1630,Listor!$K$6:$K$17&amp;Listor!$L$6:$L$17,0)),"")</f>
        <v/>
      </c>
      <c r="K1630" s="69"/>
    </row>
    <row r="1631" spans="2:11" x14ac:dyDescent="0.25">
      <c r="B1631" s="68" t="s">
        <v>68</v>
      </c>
      <c r="C1631" s="80" t="str">
        <f>IFERROR(VLOOKUP(B1631,Listor!$A$6:$B$62,2,FALSE),"")</f>
        <v/>
      </c>
      <c r="D1631" s="80" t="str">
        <f>IFERROR(VLOOKUP(B1631,Listor!$A$6:$C$62,3,FALSE),"")</f>
        <v/>
      </c>
      <c r="E1631" s="64" t="s">
        <v>69</v>
      </c>
      <c r="F1631" s="65"/>
      <c r="G1631" s="35" t="str">
        <f>IFERROR(VLOOKUP(B1631,Listor!$A$6:$G$62,7,FALSE),"")</f>
        <v/>
      </c>
      <c r="H1631" s="35" t="str">
        <f>IFERROR(VLOOKUP(B1631,Listor!$H$6:$I$24,2,FALSE),"")</f>
        <v/>
      </c>
      <c r="I1631" s="35" t="str">
        <f t="shared" si="28"/>
        <v/>
      </c>
      <c r="J1631" s="35" t="str">
        <f t="array" ref="J1631">IFERROR(INDEX(Listor!$M$6:$M$17,MATCH(Listor!J1631&amp;Fossila!E1631,Listor!$K$6:$K$17&amp;Listor!$L$6:$L$17,0)),"")</f>
        <v/>
      </c>
      <c r="K1631" s="69"/>
    </row>
    <row r="1632" spans="2:11" x14ac:dyDescent="0.25">
      <c r="B1632" s="68" t="s">
        <v>68</v>
      </c>
      <c r="C1632" s="80" t="str">
        <f>IFERROR(VLOOKUP(B1632,Listor!$A$6:$B$62,2,FALSE),"")</f>
        <v/>
      </c>
      <c r="D1632" s="80" t="str">
        <f>IFERROR(VLOOKUP(B1632,Listor!$A$6:$C$62,3,FALSE),"")</f>
        <v/>
      </c>
      <c r="E1632" s="64" t="s">
        <v>69</v>
      </c>
      <c r="F1632" s="65"/>
      <c r="G1632" s="35" t="str">
        <f>IFERROR(VLOOKUP(B1632,Listor!$A$6:$G$62,7,FALSE),"")</f>
        <v/>
      </c>
      <c r="H1632" s="35" t="str">
        <f>IFERROR(VLOOKUP(B1632,Listor!$H$6:$I$24,2,FALSE),"")</f>
        <v/>
      </c>
      <c r="I1632" s="35" t="str">
        <f t="shared" si="28"/>
        <v/>
      </c>
      <c r="J1632" s="35" t="str">
        <f t="array" ref="J1632">IFERROR(INDEX(Listor!$M$6:$M$17,MATCH(Listor!J1632&amp;Fossila!E1632,Listor!$K$6:$K$17&amp;Listor!$L$6:$L$17,0)),"")</f>
        <v/>
      </c>
      <c r="K1632" s="69"/>
    </row>
    <row r="1633" spans="2:11" x14ac:dyDescent="0.25">
      <c r="B1633" s="68" t="s">
        <v>68</v>
      </c>
      <c r="C1633" s="80" t="str">
        <f>IFERROR(VLOOKUP(B1633,Listor!$A$6:$B$62,2,FALSE),"")</f>
        <v/>
      </c>
      <c r="D1633" s="80" t="str">
        <f>IFERROR(VLOOKUP(B1633,Listor!$A$6:$C$62,3,FALSE),"")</f>
        <v/>
      </c>
      <c r="E1633" s="64" t="s">
        <v>69</v>
      </c>
      <c r="F1633" s="65"/>
      <c r="G1633" s="35" t="str">
        <f>IFERROR(VLOOKUP(B1633,Listor!$A$6:$G$62,7,FALSE),"")</f>
        <v/>
      </c>
      <c r="H1633" s="35" t="str">
        <f>IFERROR(VLOOKUP(B1633,Listor!$H$6:$I$24,2,FALSE),"")</f>
        <v/>
      </c>
      <c r="I1633" s="35" t="str">
        <f t="shared" si="28"/>
        <v/>
      </c>
      <c r="J1633" s="35" t="str">
        <f t="array" ref="J1633">IFERROR(INDEX(Listor!$M$6:$M$17,MATCH(Listor!J1633&amp;Fossila!E1633,Listor!$K$6:$K$17&amp;Listor!$L$6:$L$17,0)),"")</f>
        <v/>
      </c>
      <c r="K1633" s="69"/>
    </row>
    <row r="1634" spans="2:11" x14ac:dyDescent="0.25">
      <c r="B1634" s="68" t="s">
        <v>68</v>
      </c>
      <c r="C1634" s="80" t="str">
        <f>IFERROR(VLOOKUP(B1634,Listor!$A$6:$B$62,2,FALSE),"")</f>
        <v/>
      </c>
      <c r="D1634" s="80" t="str">
        <f>IFERROR(VLOOKUP(B1634,Listor!$A$6:$C$62,3,FALSE),"")</f>
        <v/>
      </c>
      <c r="E1634" s="64" t="s">
        <v>69</v>
      </c>
      <c r="F1634" s="65"/>
      <c r="G1634" s="35" t="str">
        <f>IFERROR(VLOOKUP(B1634,Listor!$A$6:$G$62,7,FALSE),"")</f>
        <v/>
      </c>
      <c r="H1634" s="35" t="str">
        <f>IFERROR(VLOOKUP(B1634,Listor!$H$6:$I$24,2,FALSE),"")</f>
        <v/>
      </c>
      <c r="I1634" s="35" t="str">
        <f t="shared" si="28"/>
        <v/>
      </c>
      <c r="J1634" s="35" t="str">
        <f t="array" ref="J1634">IFERROR(INDEX(Listor!$M$6:$M$17,MATCH(Listor!J1634&amp;Fossila!E1634,Listor!$K$6:$K$17&amp;Listor!$L$6:$L$17,0)),"")</f>
        <v/>
      </c>
      <c r="K1634" s="69"/>
    </row>
    <row r="1635" spans="2:11" x14ac:dyDescent="0.25">
      <c r="B1635" s="68" t="s">
        <v>68</v>
      </c>
      <c r="C1635" s="80" t="str">
        <f>IFERROR(VLOOKUP(B1635,Listor!$A$6:$B$62,2,FALSE),"")</f>
        <v/>
      </c>
      <c r="D1635" s="80" t="str">
        <f>IFERROR(VLOOKUP(B1635,Listor!$A$6:$C$62,3,FALSE),"")</f>
        <v/>
      </c>
      <c r="E1635" s="64" t="s">
        <v>69</v>
      </c>
      <c r="F1635" s="65"/>
      <c r="G1635" s="35" t="str">
        <f>IFERROR(VLOOKUP(B1635,Listor!$A$6:$G$62,7,FALSE),"")</f>
        <v/>
      </c>
      <c r="H1635" s="35" t="str">
        <f>IFERROR(VLOOKUP(B1635,Listor!$H$6:$I$24,2,FALSE),"")</f>
        <v/>
      </c>
      <c r="I1635" s="35" t="str">
        <f t="shared" si="28"/>
        <v/>
      </c>
      <c r="J1635" s="35" t="str">
        <f t="array" ref="J1635">IFERROR(INDEX(Listor!$M$6:$M$17,MATCH(Listor!J1635&amp;Fossila!E1635,Listor!$K$6:$K$17&amp;Listor!$L$6:$L$17,0)),"")</f>
        <v/>
      </c>
      <c r="K1635" s="69"/>
    </row>
    <row r="1636" spans="2:11" x14ac:dyDescent="0.25">
      <c r="B1636" s="68" t="s">
        <v>68</v>
      </c>
      <c r="C1636" s="80" t="str">
        <f>IFERROR(VLOOKUP(B1636,Listor!$A$6:$B$62,2,FALSE),"")</f>
        <v/>
      </c>
      <c r="D1636" s="80" t="str">
        <f>IFERROR(VLOOKUP(B1636,Listor!$A$6:$C$62,3,FALSE),"")</f>
        <v/>
      </c>
      <c r="E1636" s="64" t="s">
        <v>69</v>
      </c>
      <c r="F1636" s="65"/>
      <c r="G1636" s="35" t="str">
        <f>IFERROR(VLOOKUP(B1636,Listor!$A$6:$G$62,7,FALSE),"")</f>
        <v/>
      </c>
      <c r="H1636" s="35" t="str">
        <f>IFERROR(VLOOKUP(B1636,Listor!$H$6:$I$24,2,FALSE),"")</f>
        <v/>
      </c>
      <c r="I1636" s="35" t="str">
        <f t="shared" si="28"/>
        <v/>
      </c>
      <c r="J1636" s="35" t="str">
        <f t="array" ref="J1636">IFERROR(INDEX(Listor!$M$6:$M$17,MATCH(Listor!J1636&amp;Fossila!E1636,Listor!$K$6:$K$17&amp;Listor!$L$6:$L$17,0)),"")</f>
        <v/>
      </c>
      <c r="K1636" s="69"/>
    </row>
    <row r="1637" spans="2:11" x14ac:dyDescent="0.25">
      <c r="B1637" s="68" t="s">
        <v>68</v>
      </c>
      <c r="C1637" s="80" t="str">
        <f>IFERROR(VLOOKUP(B1637,Listor!$A$6:$B$62,2,FALSE),"")</f>
        <v/>
      </c>
      <c r="D1637" s="80" t="str">
        <f>IFERROR(VLOOKUP(B1637,Listor!$A$6:$C$62,3,FALSE),"")</f>
        <v/>
      </c>
      <c r="E1637" s="64" t="s">
        <v>69</v>
      </c>
      <c r="F1637" s="65"/>
      <c r="G1637" s="35" t="str">
        <f>IFERROR(VLOOKUP(B1637,Listor!$A$6:$G$62,7,FALSE),"")</f>
        <v/>
      </c>
      <c r="H1637" s="35" t="str">
        <f>IFERROR(VLOOKUP(B1637,Listor!$H$6:$I$24,2,FALSE),"")</f>
        <v/>
      </c>
      <c r="I1637" s="35" t="str">
        <f t="shared" si="28"/>
        <v/>
      </c>
      <c r="J1637" s="35" t="str">
        <f t="array" ref="J1637">IFERROR(INDEX(Listor!$M$6:$M$17,MATCH(Listor!J1637&amp;Fossila!E1637,Listor!$K$6:$K$17&amp;Listor!$L$6:$L$17,0)),"")</f>
        <v/>
      </c>
      <c r="K1637" s="69"/>
    </row>
    <row r="1638" spans="2:11" x14ac:dyDescent="0.25">
      <c r="B1638" s="68" t="s">
        <v>68</v>
      </c>
      <c r="C1638" s="80" t="str">
        <f>IFERROR(VLOOKUP(B1638,Listor!$A$6:$B$62,2,FALSE),"")</f>
        <v/>
      </c>
      <c r="D1638" s="80" t="str">
        <f>IFERROR(VLOOKUP(B1638,Listor!$A$6:$C$62,3,FALSE),"")</f>
        <v/>
      </c>
      <c r="E1638" s="64" t="s">
        <v>69</v>
      </c>
      <c r="F1638" s="65"/>
      <c r="G1638" s="35" t="str">
        <f>IFERROR(VLOOKUP(B1638,Listor!$A$6:$G$62,7,FALSE),"")</f>
        <v/>
      </c>
      <c r="H1638" s="35" t="str">
        <f>IFERROR(VLOOKUP(B1638,Listor!$H$6:$I$24,2,FALSE),"")</f>
        <v/>
      </c>
      <c r="I1638" s="35" t="str">
        <f t="shared" si="28"/>
        <v/>
      </c>
      <c r="J1638" s="35" t="str">
        <f t="array" ref="J1638">IFERROR(INDEX(Listor!$M$6:$M$17,MATCH(Listor!J1638&amp;Fossila!E1638,Listor!$K$6:$K$17&amp;Listor!$L$6:$L$17,0)),"")</f>
        <v/>
      </c>
      <c r="K1638" s="69"/>
    </row>
    <row r="1639" spans="2:11" x14ac:dyDescent="0.25">
      <c r="B1639" s="68" t="s">
        <v>68</v>
      </c>
      <c r="C1639" s="80" t="str">
        <f>IFERROR(VLOOKUP(B1639,Listor!$A$6:$B$62,2,FALSE),"")</f>
        <v/>
      </c>
      <c r="D1639" s="80" t="str">
        <f>IFERROR(VLOOKUP(B1639,Listor!$A$6:$C$62,3,FALSE),"")</f>
        <v/>
      </c>
      <c r="E1639" s="64" t="s">
        <v>69</v>
      </c>
      <c r="F1639" s="65"/>
      <c r="G1639" s="35" t="str">
        <f>IFERROR(VLOOKUP(B1639,Listor!$A$6:$G$62,7,FALSE),"")</f>
        <v/>
      </c>
      <c r="H1639" s="35" t="str">
        <f>IFERROR(VLOOKUP(B1639,Listor!$H$6:$I$24,2,FALSE),"")</f>
        <v/>
      </c>
      <c r="I1639" s="35" t="str">
        <f t="shared" si="28"/>
        <v/>
      </c>
      <c r="J1639" s="35" t="str">
        <f t="array" ref="J1639">IFERROR(INDEX(Listor!$M$6:$M$17,MATCH(Listor!J1639&amp;Fossila!E1639,Listor!$K$6:$K$17&amp;Listor!$L$6:$L$17,0)),"")</f>
        <v/>
      </c>
      <c r="K1639" s="69"/>
    </row>
    <row r="1640" spans="2:11" x14ac:dyDescent="0.25">
      <c r="B1640" s="68" t="s">
        <v>68</v>
      </c>
      <c r="C1640" s="80" t="str">
        <f>IFERROR(VLOOKUP(B1640,Listor!$A$6:$B$62,2,FALSE),"")</f>
        <v/>
      </c>
      <c r="D1640" s="80" t="str">
        <f>IFERROR(VLOOKUP(B1640,Listor!$A$6:$C$62,3,FALSE),"")</f>
        <v/>
      </c>
      <c r="E1640" s="64" t="s">
        <v>69</v>
      </c>
      <c r="F1640" s="65"/>
      <c r="G1640" s="35" t="str">
        <f>IFERROR(VLOOKUP(B1640,Listor!$A$6:$G$62,7,FALSE),"")</f>
        <v/>
      </c>
      <c r="H1640" s="35" t="str">
        <f>IFERROR(VLOOKUP(B1640,Listor!$H$6:$I$24,2,FALSE),"")</f>
        <v/>
      </c>
      <c r="I1640" s="35" t="str">
        <f t="shared" si="28"/>
        <v/>
      </c>
      <c r="J1640" s="35" t="str">
        <f t="array" ref="J1640">IFERROR(INDEX(Listor!$M$6:$M$17,MATCH(Listor!J1640&amp;Fossila!E1640,Listor!$K$6:$K$17&amp;Listor!$L$6:$L$17,0)),"")</f>
        <v/>
      </c>
      <c r="K1640" s="69"/>
    </row>
    <row r="1641" spans="2:11" x14ac:dyDescent="0.25">
      <c r="B1641" s="68" t="s">
        <v>68</v>
      </c>
      <c r="C1641" s="80" t="str">
        <f>IFERROR(VLOOKUP(B1641,Listor!$A$6:$B$62,2,FALSE),"")</f>
        <v/>
      </c>
      <c r="D1641" s="80" t="str">
        <f>IFERROR(VLOOKUP(B1641,Listor!$A$6:$C$62,3,FALSE),"")</f>
        <v/>
      </c>
      <c r="E1641" s="64" t="s">
        <v>69</v>
      </c>
      <c r="F1641" s="65"/>
      <c r="G1641" s="35" t="str">
        <f>IFERROR(VLOOKUP(B1641,Listor!$A$6:$G$62,7,FALSE),"")</f>
        <v/>
      </c>
      <c r="H1641" s="35" t="str">
        <f>IFERROR(VLOOKUP(B1641,Listor!$H$6:$I$24,2,FALSE),"")</f>
        <v/>
      </c>
      <c r="I1641" s="35" t="str">
        <f t="shared" si="28"/>
        <v/>
      </c>
      <c r="J1641" s="35" t="str">
        <f t="array" ref="J1641">IFERROR(INDEX(Listor!$M$6:$M$17,MATCH(Listor!J1641&amp;Fossila!E1641,Listor!$K$6:$K$17&amp;Listor!$L$6:$L$17,0)),"")</f>
        <v/>
      </c>
      <c r="K1641" s="69"/>
    </row>
    <row r="1642" spans="2:11" x14ac:dyDescent="0.25">
      <c r="B1642" s="68" t="s">
        <v>68</v>
      </c>
      <c r="C1642" s="80" t="str">
        <f>IFERROR(VLOOKUP(B1642,Listor!$A$6:$B$62,2,FALSE),"")</f>
        <v/>
      </c>
      <c r="D1642" s="80" t="str">
        <f>IFERROR(VLOOKUP(B1642,Listor!$A$6:$C$62,3,FALSE),"")</f>
        <v/>
      </c>
      <c r="E1642" s="64" t="s">
        <v>69</v>
      </c>
      <c r="F1642" s="65"/>
      <c r="G1642" s="35" t="str">
        <f>IFERROR(VLOOKUP(B1642,Listor!$A$6:$G$62,7,FALSE),"")</f>
        <v/>
      </c>
      <c r="H1642" s="35" t="str">
        <f>IFERROR(VLOOKUP(B1642,Listor!$H$6:$I$24,2,FALSE),"")</f>
        <v/>
      </c>
      <c r="I1642" s="35" t="str">
        <f t="shared" si="28"/>
        <v/>
      </c>
      <c r="J1642" s="35" t="str">
        <f t="array" ref="J1642">IFERROR(INDEX(Listor!$M$6:$M$17,MATCH(Listor!J1642&amp;Fossila!E1642,Listor!$K$6:$K$17&amp;Listor!$L$6:$L$17,0)),"")</f>
        <v/>
      </c>
      <c r="K1642" s="69"/>
    </row>
    <row r="1643" spans="2:11" x14ac:dyDescent="0.25">
      <c r="B1643" s="68" t="s">
        <v>68</v>
      </c>
      <c r="C1643" s="80" t="str">
        <f>IFERROR(VLOOKUP(B1643,Listor!$A$6:$B$62,2,FALSE),"")</f>
        <v/>
      </c>
      <c r="D1643" s="80" t="str">
        <f>IFERROR(VLOOKUP(B1643,Listor!$A$6:$C$62,3,FALSE),"")</f>
        <v/>
      </c>
      <c r="E1643" s="64" t="s">
        <v>69</v>
      </c>
      <c r="F1643" s="65"/>
      <c r="G1643" s="35" t="str">
        <f>IFERROR(VLOOKUP(B1643,Listor!$A$6:$G$62,7,FALSE),"")</f>
        <v/>
      </c>
      <c r="H1643" s="35" t="str">
        <f>IFERROR(VLOOKUP(B1643,Listor!$H$6:$I$24,2,FALSE),"")</f>
        <v/>
      </c>
      <c r="I1643" s="35" t="str">
        <f t="shared" si="28"/>
        <v/>
      </c>
      <c r="J1643" s="35" t="str">
        <f t="array" ref="J1643">IFERROR(INDEX(Listor!$M$6:$M$17,MATCH(Listor!J1643&amp;Fossila!E1643,Listor!$K$6:$K$17&amp;Listor!$L$6:$L$17,0)),"")</f>
        <v/>
      </c>
      <c r="K1643" s="69"/>
    </row>
    <row r="1644" spans="2:11" x14ac:dyDescent="0.25">
      <c r="B1644" s="68" t="s">
        <v>68</v>
      </c>
      <c r="C1644" s="80" t="str">
        <f>IFERROR(VLOOKUP(B1644,Listor!$A$6:$B$62,2,FALSE),"")</f>
        <v/>
      </c>
      <c r="D1644" s="80" t="str">
        <f>IFERROR(VLOOKUP(B1644,Listor!$A$6:$C$62,3,FALSE),"")</f>
        <v/>
      </c>
      <c r="E1644" s="64" t="s">
        <v>69</v>
      </c>
      <c r="F1644" s="65"/>
      <c r="G1644" s="35" t="str">
        <f>IFERROR(VLOOKUP(B1644,Listor!$A$6:$G$62,7,FALSE),"")</f>
        <v/>
      </c>
      <c r="H1644" s="35" t="str">
        <f>IFERROR(VLOOKUP(B1644,Listor!$H$6:$I$24,2,FALSE),"")</f>
        <v/>
      </c>
      <c r="I1644" s="35" t="str">
        <f t="shared" si="28"/>
        <v/>
      </c>
      <c r="J1644" s="35" t="str">
        <f t="array" ref="J1644">IFERROR(INDEX(Listor!$M$6:$M$17,MATCH(Listor!J1644&amp;Fossila!E1644,Listor!$K$6:$K$17&amp;Listor!$L$6:$L$17,0)),"")</f>
        <v/>
      </c>
      <c r="K1644" s="69"/>
    </row>
    <row r="1645" spans="2:11" x14ac:dyDescent="0.25">
      <c r="B1645" s="68" t="s">
        <v>68</v>
      </c>
      <c r="C1645" s="80" t="str">
        <f>IFERROR(VLOOKUP(B1645,Listor!$A$6:$B$62,2,FALSE),"")</f>
        <v/>
      </c>
      <c r="D1645" s="80" t="str">
        <f>IFERROR(VLOOKUP(B1645,Listor!$A$6:$C$62,3,FALSE),"")</f>
        <v/>
      </c>
      <c r="E1645" s="64" t="s">
        <v>69</v>
      </c>
      <c r="F1645" s="65"/>
      <c r="G1645" s="35" t="str">
        <f>IFERROR(VLOOKUP(B1645,Listor!$A$6:$G$62,7,FALSE),"")</f>
        <v/>
      </c>
      <c r="H1645" s="35" t="str">
        <f>IFERROR(VLOOKUP(B1645,Listor!$H$6:$I$24,2,FALSE),"")</f>
        <v/>
      </c>
      <c r="I1645" s="35" t="str">
        <f t="shared" si="28"/>
        <v/>
      </c>
      <c r="J1645" s="35" t="str">
        <f t="array" ref="J1645">IFERROR(INDEX(Listor!$M$6:$M$17,MATCH(Listor!J1645&amp;Fossila!E1645,Listor!$K$6:$K$17&amp;Listor!$L$6:$L$17,0)),"")</f>
        <v/>
      </c>
      <c r="K1645" s="69"/>
    </row>
    <row r="1646" spans="2:11" x14ac:dyDescent="0.25">
      <c r="B1646" s="68" t="s">
        <v>68</v>
      </c>
      <c r="C1646" s="80" t="str">
        <f>IFERROR(VLOOKUP(B1646,Listor!$A$6:$B$62,2,FALSE),"")</f>
        <v/>
      </c>
      <c r="D1646" s="80" t="str">
        <f>IFERROR(VLOOKUP(B1646,Listor!$A$6:$C$62,3,FALSE),"")</f>
        <v/>
      </c>
      <c r="E1646" s="64" t="s">
        <v>69</v>
      </c>
      <c r="F1646" s="65"/>
      <c r="G1646" s="35" t="str">
        <f>IFERROR(VLOOKUP(B1646,Listor!$A$6:$G$62,7,FALSE),"")</f>
        <v/>
      </c>
      <c r="H1646" s="35" t="str">
        <f>IFERROR(VLOOKUP(B1646,Listor!$H$6:$I$24,2,FALSE),"")</f>
        <v/>
      </c>
      <c r="I1646" s="35" t="str">
        <f t="shared" si="28"/>
        <v/>
      </c>
      <c r="J1646" s="35" t="str">
        <f t="array" ref="J1646">IFERROR(INDEX(Listor!$M$6:$M$17,MATCH(Listor!J1646&amp;Fossila!E1646,Listor!$K$6:$K$17&amp;Listor!$L$6:$L$17,0)),"")</f>
        <v/>
      </c>
      <c r="K1646" s="69"/>
    </row>
    <row r="1647" spans="2:11" x14ac:dyDescent="0.25">
      <c r="B1647" s="68" t="s">
        <v>68</v>
      </c>
      <c r="C1647" s="80" t="str">
        <f>IFERROR(VLOOKUP(B1647,Listor!$A$6:$B$62,2,FALSE),"")</f>
        <v/>
      </c>
      <c r="D1647" s="80" t="str">
        <f>IFERROR(VLOOKUP(B1647,Listor!$A$6:$C$62,3,FALSE),"")</f>
        <v/>
      </c>
      <c r="E1647" s="64" t="s">
        <v>69</v>
      </c>
      <c r="F1647" s="65"/>
      <c r="G1647" s="35" t="str">
        <f>IFERROR(VLOOKUP(B1647,Listor!$A$6:$G$62,7,FALSE),"")</f>
        <v/>
      </c>
      <c r="H1647" s="35" t="str">
        <f>IFERROR(VLOOKUP(B1647,Listor!$H$6:$I$24,2,FALSE),"")</f>
        <v/>
      </c>
      <c r="I1647" s="35" t="str">
        <f t="shared" si="28"/>
        <v/>
      </c>
      <c r="J1647" s="35" t="str">
        <f t="array" ref="J1647">IFERROR(INDEX(Listor!$M$6:$M$17,MATCH(Listor!J1647&amp;Fossila!E1647,Listor!$K$6:$K$17&amp;Listor!$L$6:$L$17,0)),"")</f>
        <v/>
      </c>
      <c r="K1647" s="69"/>
    </row>
    <row r="1648" spans="2:11" x14ac:dyDescent="0.25">
      <c r="B1648" s="68" t="s">
        <v>68</v>
      </c>
      <c r="C1648" s="80" t="str">
        <f>IFERROR(VLOOKUP(B1648,Listor!$A$6:$B$62,2,FALSE),"")</f>
        <v/>
      </c>
      <c r="D1648" s="80" t="str">
        <f>IFERROR(VLOOKUP(B1648,Listor!$A$6:$C$62,3,FALSE),"")</f>
        <v/>
      </c>
      <c r="E1648" s="64" t="s">
        <v>69</v>
      </c>
      <c r="F1648" s="65"/>
      <c r="G1648" s="35" t="str">
        <f>IFERROR(VLOOKUP(B1648,Listor!$A$6:$G$62,7,FALSE),"")</f>
        <v/>
      </c>
      <c r="H1648" s="35" t="str">
        <f>IFERROR(VLOOKUP(B1648,Listor!$H$6:$I$24,2,FALSE),"")</f>
        <v/>
      </c>
      <c r="I1648" s="35" t="str">
        <f t="shared" si="28"/>
        <v/>
      </c>
      <c r="J1648" s="35" t="str">
        <f t="array" ref="J1648">IFERROR(INDEX(Listor!$M$6:$M$17,MATCH(Listor!J1648&amp;Fossila!E1648,Listor!$K$6:$K$17&amp;Listor!$L$6:$L$17,0)),"")</f>
        <v/>
      </c>
      <c r="K1648" s="69"/>
    </row>
    <row r="1649" spans="2:11" x14ac:dyDescent="0.25">
      <c r="B1649" s="68" t="s">
        <v>68</v>
      </c>
      <c r="C1649" s="80" t="str">
        <f>IFERROR(VLOOKUP(B1649,Listor!$A$6:$B$62,2,FALSE),"")</f>
        <v/>
      </c>
      <c r="D1649" s="80" t="str">
        <f>IFERROR(VLOOKUP(B1649,Listor!$A$6:$C$62,3,FALSE),"")</f>
        <v/>
      </c>
      <c r="E1649" s="64" t="s">
        <v>69</v>
      </c>
      <c r="F1649" s="65"/>
      <c r="G1649" s="35" t="str">
        <f>IFERROR(VLOOKUP(B1649,Listor!$A$6:$G$62,7,FALSE),"")</f>
        <v/>
      </c>
      <c r="H1649" s="35" t="str">
        <f>IFERROR(VLOOKUP(B1649,Listor!$H$6:$I$24,2,FALSE),"")</f>
        <v/>
      </c>
      <c r="I1649" s="35" t="str">
        <f t="shared" si="28"/>
        <v/>
      </c>
      <c r="J1649" s="35" t="str">
        <f t="array" ref="J1649">IFERROR(INDEX(Listor!$M$6:$M$17,MATCH(Listor!J1649&amp;Fossila!E1649,Listor!$K$6:$K$17&amp;Listor!$L$6:$L$17,0)),"")</f>
        <v/>
      </c>
      <c r="K1649" s="69"/>
    </row>
    <row r="1650" spans="2:11" x14ac:dyDescent="0.25">
      <c r="B1650" s="68" t="s">
        <v>68</v>
      </c>
      <c r="C1650" s="80" t="str">
        <f>IFERROR(VLOOKUP(B1650,Listor!$A$6:$B$62,2,FALSE),"")</f>
        <v/>
      </c>
      <c r="D1650" s="80" t="str">
        <f>IFERROR(VLOOKUP(B1650,Listor!$A$6:$C$62,3,FALSE),"")</f>
        <v/>
      </c>
      <c r="E1650" s="64" t="s">
        <v>69</v>
      </c>
      <c r="F1650" s="65"/>
      <c r="G1650" s="35" t="str">
        <f>IFERROR(VLOOKUP(B1650,Listor!$A$6:$G$62,7,FALSE),"")</f>
        <v/>
      </c>
      <c r="H1650" s="35" t="str">
        <f>IFERROR(VLOOKUP(B1650,Listor!$H$6:$I$24,2,FALSE),"")</f>
        <v/>
      </c>
      <c r="I1650" s="35" t="str">
        <f t="shared" si="28"/>
        <v/>
      </c>
      <c r="J1650" s="35" t="str">
        <f t="array" ref="J1650">IFERROR(INDEX(Listor!$M$6:$M$17,MATCH(Listor!J1650&amp;Fossila!E1650,Listor!$K$6:$K$17&amp;Listor!$L$6:$L$17,0)),"")</f>
        <v/>
      </c>
      <c r="K1650" s="69"/>
    </row>
    <row r="1651" spans="2:11" x14ac:dyDescent="0.25">
      <c r="B1651" s="68" t="s">
        <v>68</v>
      </c>
      <c r="C1651" s="80" t="str">
        <f>IFERROR(VLOOKUP(B1651,Listor!$A$6:$B$62,2,FALSE),"")</f>
        <v/>
      </c>
      <c r="D1651" s="80" t="str">
        <f>IFERROR(VLOOKUP(B1651,Listor!$A$6:$C$62,3,FALSE),"")</f>
        <v/>
      </c>
      <c r="E1651" s="64" t="s">
        <v>69</v>
      </c>
      <c r="F1651" s="65"/>
      <c r="G1651" s="35" t="str">
        <f>IFERROR(VLOOKUP(B1651,Listor!$A$6:$G$62,7,FALSE),"")</f>
        <v/>
      </c>
      <c r="H1651" s="35" t="str">
        <f>IFERROR(VLOOKUP(B1651,Listor!$H$6:$I$24,2,FALSE),"")</f>
        <v/>
      </c>
      <c r="I1651" s="35" t="str">
        <f t="shared" si="28"/>
        <v/>
      </c>
      <c r="J1651" s="35" t="str">
        <f t="array" ref="J1651">IFERROR(INDEX(Listor!$M$6:$M$17,MATCH(Listor!J1651&amp;Fossila!E1651,Listor!$K$6:$K$17&amp;Listor!$L$6:$L$17,0)),"")</f>
        <v/>
      </c>
      <c r="K1651" s="69"/>
    </row>
    <row r="1652" spans="2:11" x14ac:dyDescent="0.25">
      <c r="B1652" s="68" t="s">
        <v>68</v>
      </c>
      <c r="C1652" s="80" t="str">
        <f>IFERROR(VLOOKUP(B1652,Listor!$A$6:$B$62,2,FALSE),"")</f>
        <v/>
      </c>
      <c r="D1652" s="80" t="str">
        <f>IFERROR(VLOOKUP(B1652,Listor!$A$6:$C$62,3,FALSE),"")</f>
        <v/>
      </c>
      <c r="E1652" s="64" t="s">
        <v>69</v>
      </c>
      <c r="F1652" s="65"/>
      <c r="G1652" s="35" t="str">
        <f>IFERROR(VLOOKUP(B1652,Listor!$A$6:$G$62,7,FALSE),"")</f>
        <v/>
      </c>
      <c r="H1652" s="35" t="str">
        <f>IFERROR(VLOOKUP(B1652,Listor!$H$6:$I$24,2,FALSE),"")</f>
        <v/>
      </c>
      <c r="I1652" s="35" t="str">
        <f t="shared" si="28"/>
        <v/>
      </c>
      <c r="J1652" s="35" t="str">
        <f t="array" ref="J1652">IFERROR(INDEX(Listor!$M$6:$M$17,MATCH(Listor!J1652&amp;Fossila!E1652,Listor!$K$6:$K$17&amp;Listor!$L$6:$L$17,0)),"")</f>
        <v/>
      </c>
      <c r="K1652" s="69"/>
    </row>
    <row r="1653" spans="2:11" x14ac:dyDescent="0.25">
      <c r="B1653" s="68" t="s">
        <v>68</v>
      </c>
      <c r="C1653" s="80" t="str">
        <f>IFERROR(VLOOKUP(B1653,Listor!$A$6:$B$62,2,FALSE),"")</f>
        <v/>
      </c>
      <c r="D1653" s="80" t="str">
        <f>IFERROR(VLOOKUP(B1653,Listor!$A$6:$C$62,3,FALSE),"")</f>
        <v/>
      </c>
      <c r="E1653" s="64" t="s">
        <v>69</v>
      </c>
      <c r="F1653" s="65"/>
      <c r="G1653" s="35" t="str">
        <f>IFERROR(VLOOKUP(B1653,Listor!$A$6:$G$62,7,FALSE),"")</f>
        <v/>
      </c>
      <c r="H1653" s="35" t="str">
        <f>IFERROR(VLOOKUP(B1653,Listor!$H$6:$I$24,2,FALSE),"")</f>
        <v/>
      </c>
      <c r="I1653" s="35" t="str">
        <f t="shared" si="28"/>
        <v/>
      </c>
      <c r="J1653" s="35" t="str">
        <f t="array" ref="J1653">IFERROR(INDEX(Listor!$M$6:$M$17,MATCH(Listor!J1653&amp;Fossila!E1653,Listor!$K$6:$K$17&amp;Listor!$L$6:$L$17,0)),"")</f>
        <v/>
      </c>
      <c r="K1653" s="69"/>
    </row>
    <row r="1654" spans="2:11" x14ac:dyDescent="0.25">
      <c r="B1654" s="68" t="s">
        <v>68</v>
      </c>
      <c r="C1654" s="80" t="str">
        <f>IFERROR(VLOOKUP(B1654,Listor!$A$6:$B$62,2,FALSE),"")</f>
        <v/>
      </c>
      <c r="D1654" s="80" t="str">
        <f>IFERROR(VLOOKUP(B1654,Listor!$A$6:$C$62,3,FALSE),"")</f>
        <v/>
      </c>
      <c r="E1654" s="64" t="s">
        <v>69</v>
      </c>
      <c r="F1654" s="65"/>
      <c r="G1654" s="35" t="str">
        <f>IFERROR(VLOOKUP(B1654,Listor!$A$6:$G$62,7,FALSE),"")</f>
        <v/>
      </c>
      <c r="H1654" s="35" t="str">
        <f>IFERROR(VLOOKUP(B1654,Listor!$H$6:$I$24,2,FALSE),"")</f>
        <v/>
      </c>
      <c r="I1654" s="35" t="str">
        <f t="shared" si="28"/>
        <v/>
      </c>
      <c r="J1654" s="35" t="str">
        <f t="array" ref="J1654">IFERROR(INDEX(Listor!$M$6:$M$17,MATCH(Listor!J1654&amp;Fossila!E1654,Listor!$K$6:$K$17&amp;Listor!$L$6:$L$17,0)),"")</f>
        <v/>
      </c>
      <c r="K1654" s="69"/>
    </row>
    <row r="1655" spans="2:11" x14ac:dyDescent="0.25">
      <c r="B1655" s="68" t="s">
        <v>68</v>
      </c>
      <c r="C1655" s="80" t="str">
        <f>IFERROR(VLOOKUP(B1655,Listor!$A$6:$B$62,2,FALSE),"")</f>
        <v/>
      </c>
      <c r="D1655" s="80" t="str">
        <f>IFERROR(VLOOKUP(B1655,Listor!$A$6:$C$62,3,FALSE),"")</f>
        <v/>
      </c>
      <c r="E1655" s="64" t="s">
        <v>69</v>
      </c>
      <c r="F1655" s="65"/>
      <c r="G1655" s="35" t="str">
        <f>IFERROR(VLOOKUP(B1655,Listor!$A$6:$G$62,7,FALSE),"")</f>
        <v/>
      </c>
      <c r="H1655" s="35" t="str">
        <f>IFERROR(VLOOKUP(B1655,Listor!$H$6:$I$24,2,FALSE),"")</f>
        <v/>
      </c>
      <c r="I1655" s="35" t="str">
        <f t="shared" si="28"/>
        <v/>
      </c>
      <c r="J1655" s="35" t="str">
        <f t="array" ref="J1655">IFERROR(INDEX(Listor!$M$6:$M$17,MATCH(Listor!J1655&amp;Fossila!E1655,Listor!$K$6:$K$17&amp;Listor!$L$6:$L$17,0)),"")</f>
        <v/>
      </c>
      <c r="K1655" s="69"/>
    </row>
    <row r="1656" spans="2:11" x14ac:dyDescent="0.25">
      <c r="B1656" s="68" t="s">
        <v>68</v>
      </c>
      <c r="C1656" s="80" t="str">
        <f>IFERROR(VLOOKUP(B1656,Listor!$A$6:$B$62,2,FALSE),"")</f>
        <v/>
      </c>
      <c r="D1656" s="80" t="str">
        <f>IFERROR(VLOOKUP(B1656,Listor!$A$6:$C$62,3,FALSE),"")</f>
        <v/>
      </c>
      <c r="E1656" s="64" t="s">
        <v>69</v>
      </c>
      <c r="F1656" s="65"/>
      <c r="G1656" s="35" t="str">
        <f>IFERROR(VLOOKUP(B1656,Listor!$A$6:$G$62,7,FALSE),"")</f>
        <v/>
      </c>
      <c r="H1656" s="35" t="str">
        <f>IFERROR(VLOOKUP(B1656,Listor!$H$6:$I$24,2,FALSE),"")</f>
        <v/>
      </c>
      <c r="I1656" s="35" t="str">
        <f t="shared" si="28"/>
        <v/>
      </c>
      <c r="J1656" s="35" t="str">
        <f t="array" ref="J1656">IFERROR(INDEX(Listor!$M$6:$M$17,MATCH(Listor!J1656&amp;Fossila!E1656,Listor!$K$6:$K$17&amp;Listor!$L$6:$L$17,0)),"")</f>
        <v/>
      </c>
      <c r="K1656" s="69"/>
    </row>
    <row r="1657" spans="2:11" x14ac:dyDescent="0.25">
      <c r="B1657" s="68" t="s">
        <v>68</v>
      </c>
      <c r="C1657" s="80" t="str">
        <f>IFERROR(VLOOKUP(B1657,Listor!$A$6:$B$62,2,FALSE),"")</f>
        <v/>
      </c>
      <c r="D1657" s="80" t="str">
        <f>IFERROR(VLOOKUP(B1657,Listor!$A$6:$C$62,3,FALSE),"")</f>
        <v/>
      </c>
      <c r="E1657" s="64" t="s">
        <v>69</v>
      </c>
      <c r="F1657" s="65"/>
      <c r="G1657" s="35" t="str">
        <f>IFERROR(VLOOKUP(B1657,Listor!$A$6:$G$62,7,FALSE),"")</f>
        <v/>
      </c>
      <c r="H1657" s="35" t="str">
        <f>IFERROR(VLOOKUP(B1657,Listor!$H$6:$I$24,2,FALSE),"")</f>
        <v/>
      </c>
      <c r="I1657" s="35" t="str">
        <f t="shared" si="28"/>
        <v/>
      </c>
      <c r="J1657" s="35" t="str">
        <f t="array" ref="J1657">IFERROR(INDEX(Listor!$M$6:$M$17,MATCH(Listor!J1657&amp;Fossila!E1657,Listor!$K$6:$K$17&amp;Listor!$L$6:$L$17,0)),"")</f>
        <v/>
      </c>
      <c r="K1657" s="69"/>
    </row>
    <row r="1658" spans="2:11" x14ac:dyDescent="0.25">
      <c r="B1658" s="68" t="s">
        <v>68</v>
      </c>
      <c r="C1658" s="80" t="str">
        <f>IFERROR(VLOOKUP(B1658,Listor!$A$6:$B$62,2,FALSE),"")</f>
        <v/>
      </c>
      <c r="D1658" s="80" t="str">
        <f>IFERROR(VLOOKUP(B1658,Listor!$A$6:$C$62,3,FALSE),"")</f>
        <v/>
      </c>
      <c r="E1658" s="64" t="s">
        <v>69</v>
      </c>
      <c r="F1658" s="65"/>
      <c r="G1658" s="35" t="str">
        <f>IFERROR(VLOOKUP(B1658,Listor!$A$6:$G$62,7,FALSE),"")</f>
        <v/>
      </c>
      <c r="H1658" s="35" t="str">
        <f>IFERROR(VLOOKUP(B1658,Listor!$H$6:$I$24,2,FALSE),"")</f>
        <v/>
      </c>
      <c r="I1658" s="35" t="str">
        <f t="shared" si="28"/>
        <v/>
      </c>
      <c r="J1658" s="35" t="str">
        <f t="array" ref="J1658">IFERROR(INDEX(Listor!$M$6:$M$17,MATCH(Listor!J1658&amp;Fossila!E1658,Listor!$K$6:$K$17&amp;Listor!$L$6:$L$17,0)),"")</f>
        <v/>
      </c>
      <c r="K1658" s="69"/>
    </row>
    <row r="1659" spans="2:11" x14ac:dyDescent="0.25">
      <c r="B1659" s="68" t="s">
        <v>68</v>
      </c>
      <c r="C1659" s="80" t="str">
        <f>IFERROR(VLOOKUP(B1659,Listor!$A$6:$B$62,2,FALSE),"")</f>
        <v/>
      </c>
      <c r="D1659" s="80" t="str">
        <f>IFERROR(VLOOKUP(B1659,Listor!$A$6:$C$62,3,FALSE),"")</f>
        <v/>
      </c>
      <c r="E1659" s="64" t="s">
        <v>69</v>
      </c>
      <c r="F1659" s="65"/>
      <c r="G1659" s="35" t="str">
        <f>IFERROR(VLOOKUP(B1659,Listor!$A$6:$G$62,7,FALSE),"")</f>
        <v/>
      </c>
      <c r="H1659" s="35" t="str">
        <f>IFERROR(VLOOKUP(B1659,Listor!$H$6:$I$24,2,FALSE),"")</f>
        <v/>
      </c>
      <c r="I1659" s="35" t="str">
        <f t="shared" si="28"/>
        <v/>
      </c>
      <c r="J1659" s="35" t="str">
        <f t="array" ref="J1659">IFERROR(INDEX(Listor!$M$6:$M$17,MATCH(Listor!J1659&amp;Fossila!E1659,Listor!$K$6:$K$17&amp;Listor!$L$6:$L$17,0)),"")</f>
        <v/>
      </c>
      <c r="K1659" s="69"/>
    </row>
    <row r="1660" spans="2:11" x14ac:dyDescent="0.25">
      <c r="B1660" s="68" t="s">
        <v>68</v>
      </c>
      <c r="C1660" s="80" t="str">
        <f>IFERROR(VLOOKUP(B1660,Listor!$A$6:$B$62,2,FALSE),"")</f>
        <v/>
      </c>
      <c r="D1660" s="80" t="str">
        <f>IFERROR(VLOOKUP(B1660,Listor!$A$6:$C$62,3,FALSE),"")</f>
        <v/>
      </c>
      <c r="E1660" s="64" t="s">
        <v>69</v>
      </c>
      <c r="F1660" s="65"/>
      <c r="G1660" s="35" t="str">
        <f>IFERROR(VLOOKUP(B1660,Listor!$A$6:$G$62,7,FALSE),"")</f>
        <v/>
      </c>
      <c r="H1660" s="35" t="str">
        <f>IFERROR(VLOOKUP(B1660,Listor!$H$6:$I$24,2,FALSE),"")</f>
        <v/>
      </c>
      <c r="I1660" s="35" t="str">
        <f t="shared" si="28"/>
        <v/>
      </c>
      <c r="J1660" s="35" t="str">
        <f t="array" ref="J1660">IFERROR(INDEX(Listor!$M$6:$M$17,MATCH(Listor!J1660&amp;Fossila!E1660,Listor!$K$6:$K$17&amp;Listor!$L$6:$L$17,0)),"")</f>
        <v/>
      </c>
      <c r="K1660" s="69"/>
    </row>
    <row r="1661" spans="2:11" x14ac:dyDescent="0.25">
      <c r="B1661" s="68" t="s">
        <v>68</v>
      </c>
      <c r="C1661" s="80" t="str">
        <f>IFERROR(VLOOKUP(B1661,Listor!$A$6:$B$62,2,FALSE),"")</f>
        <v/>
      </c>
      <c r="D1661" s="80" t="str">
        <f>IFERROR(VLOOKUP(B1661,Listor!$A$6:$C$62,3,FALSE),"")</f>
        <v/>
      </c>
      <c r="E1661" s="64" t="s">
        <v>69</v>
      </c>
      <c r="F1661" s="65"/>
      <c r="G1661" s="35" t="str">
        <f>IFERROR(VLOOKUP(B1661,Listor!$A$6:$G$62,7,FALSE),"")</f>
        <v/>
      </c>
      <c r="H1661" s="35" t="str">
        <f>IFERROR(VLOOKUP(B1661,Listor!$H$6:$I$24,2,FALSE),"")</f>
        <v/>
      </c>
      <c r="I1661" s="35" t="str">
        <f t="shared" si="28"/>
        <v/>
      </c>
      <c r="J1661" s="35" t="str">
        <f t="array" ref="J1661">IFERROR(INDEX(Listor!$M$6:$M$17,MATCH(Listor!J1661&amp;Fossila!E1661,Listor!$K$6:$K$17&amp;Listor!$L$6:$L$17,0)),"")</f>
        <v/>
      </c>
      <c r="K1661" s="69"/>
    </row>
    <row r="1662" spans="2:11" x14ac:dyDescent="0.25">
      <c r="B1662" s="68" t="s">
        <v>68</v>
      </c>
      <c r="C1662" s="80" t="str">
        <f>IFERROR(VLOOKUP(B1662,Listor!$A$6:$B$62,2,FALSE),"")</f>
        <v/>
      </c>
      <c r="D1662" s="80" t="str">
        <f>IFERROR(VLOOKUP(B1662,Listor!$A$6:$C$62,3,FALSE),"")</f>
        <v/>
      </c>
      <c r="E1662" s="64" t="s">
        <v>69</v>
      </c>
      <c r="F1662" s="65"/>
      <c r="G1662" s="35" t="str">
        <f>IFERROR(VLOOKUP(B1662,Listor!$A$6:$G$62,7,FALSE),"")</f>
        <v/>
      </c>
      <c r="H1662" s="35" t="str">
        <f>IFERROR(VLOOKUP(B1662,Listor!$H$6:$I$24,2,FALSE),"")</f>
        <v/>
      </c>
      <c r="I1662" s="35" t="str">
        <f t="shared" si="28"/>
        <v/>
      </c>
      <c r="J1662" s="35" t="str">
        <f t="array" ref="J1662">IFERROR(INDEX(Listor!$M$6:$M$17,MATCH(Listor!J1662&amp;Fossila!E1662,Listor!$K$6:$K$17&amp;Listor!$L$6:$L$17,0)),"")</f>
        <v/>
      </c>
      <c r="K1662" s="69"/>
    </row>
    <row r="1663" spans="2:11" x14ac:dyDescent="0.25">
      <c r="B1663" s="68" t="s">
        <v>68</v>
      </c>
      <c r="C1663" s="80" t="str">
        <f>IFERROR(VLOOKUP(B1663,Listor!$A$6:$B$62,2,FALSE),"")</f>
        <v/>
      </c>
      <c r="D1663" s="80" t="str">
        <f>IFERROR(VLOOKUP(B1663,Listor!$A$6:$C$62,3,FALSE),"")</f>
        <v/>
      </c>
      <c r="E1663" s="64" t="s">
        <v>69</v>
      </c>
      <c r="F1663" s="65"/>
      <c r="G1663" s="35" t="str">
        <f>IFERROR(VLOOKUP(B1663,Listor!$A$6:$G$62,7,FALSE),"")</f>
        <v/>
      </c>
      <c r="H1663" s="35" t="str">
        <f>IFERROR(VLOOKUP(B1663,Listor!$H$6:$I$24,2,FALSE),"")</f>
        <v/>
      </c>
      <c r="I1663" s="35" t="str">
        <f t="shared" si="28"/>
        <v/>
      </c>
      <c r="J1663" s="35" t="str">
        <f t="array" ref="J1663">IFERROR(INDEX(Listor!$M$6:$M$17,MATCH(Listor!J1663&amp;Fossila!E1663,Listor!$K$6:$K$17&amp;Listor!$L$6:$L$17,0)),"")</f>
        <v/>
      </c>
      <c r="K1663" s="69"/>
    </row>
    <row r="1664" spans="2:11" x14ac:dyDescent="0.25">
      <c r="B1664" s="68" t="s">
        <v>68</v>
      </c>
      <c r="C1664" s="80" t="str">
        <f>IFERROR(VLOOKUP(B1664,Listor!$A$6:$B$62,2,FALSE),"")</f>
        <v/>
      </c>
      <c r="D1664" s="80" t="str">
        <f>IFERROR(VLOOKUP(B1664,Listor!$A$6:$C$62,3,FALSE),"")</f>
        <v/>
      </c>
      <c r="E1664" s="64" t="s">
        <v>69</v>
      </c>
      <c r="F1664" s="65"/>
      <c r="G1664" s="35" t="str">
        <f>IFERROR(VLOOKUP(B1664,Listor!$A$6:$G$62,7,FALSE),"")</f>
        <v/>
      </c>
      <c r="H1664" s="35" t="str">
        <f>IFERROR(VLOOKUP(B1664,Listor!$H$6:$I$24,2,FALSE),"")</f>
        <v/>
      </c>
      <c r="I1664" s="35" t="str">
        <f t="shared" si="28"/>
        <v/>
      </c>
      <c r="J1664" s="35" t="str">
        <f t="array" ref="J1664">IFERROR(INDEX(Listor!$M$6:$M$17,MATCH(Listor!J1664&amp;Fossila!E1664,Listor!$K$6:$K$17&amp;Listor!$L$6:$L$17,0)),"")</f>
        <v/>
      </c>
      <c r="K1664" s="69"/>
    </row>
    <row r="1665" spans="2:11" x14ac:dyDescent="0.25">
      <c r="B1665" s="68" t="s">
        <v>68</v>
      </c>
      <c r="C1665" s="80" t="str">
        <f>IFERROR(VLOOKUP(B1665,Listor!$A$6:$B$62,2,FALSE),"")</f>
        <v/>
      </c>
      <c r="D1665" s="80" t="str">
        <f>IFERROR(VLOOKUP(B1665,Listor!$A$6:$C$62,3,FALSE),"")</f>
        <v/>
      </c>
      <c r="E1665" s="64" t="s">
        <v>69</v>
      </c>
      <c r="F1665" s="65"/>
      <c r="G1665" s="35" t="str">
        <f>IFERROR(VLOOKUP(B1665,Listor!$A$6:$G$62,7,FALSE),"")</f>
        <v/>
      </c>
      <c r="H1665" s="35" t="str">
        <f>IFERROR(VLOOKUP(B1665,Listor!$H$6:$I$24,2,FALSE),"")</f>
        <v/>
      </c>
      <c r="I1665" s="35" t="str">
        <f t="shared" si="28"/>
        <v/>
      </c>
      <c r="J1665" s="35" t="str">
        <f t="array" ref="J1665">IFERROR(INDEX(Listor!$M$6:$M$17,MATCH(Listor!J1665&amp;Fossila!E1665,Listor!$K$6:$K$17&amp;Listor!$L$6:$L$17,0)),"")</f>
        <v/>
      </c>
      <c r="K1665" s="69"/>
    </row>
    <row r="1666" spans="2:11" x14ac:dyDescent="0.25">
      <c r="B1666" s="68" t="s">
        <v>68</v>
      </c>
      <c r="C1666" s="80" t="str">
        <f>IFERROR(VLOOKUP(B1666,Listor!$A$6:$B$62,2,FALSE),"")</f>
        <v/>
      </c>
      <c r="D1666" s="80" t="str">
        <f>IFERROR(VLOOKUP(B1666,Listor!$A$6:$C$62,3,FALSE),"")</f>
        <v/>
      </c>
      <c r="E1666" s="64" t="s">
        <v>69</v>
      </c>
      <c r="F1666" s="65"/>
      <c r="G1666" s="35" t="str">
        <f>IFERROR(VLOOKUP(B1666,Listor!$A$6:$G$62,7,FALSE),"")</f>
        <v/>
      </c>
      <c r="H1666" s="35" t="str">
        <f>IFERROR(VLOOKUP(B1666,Listor!$H$6:$I$24,2,FALSE),"")</f>
        <v/>
      </c>
      <c r="I1666" s="35" t="str">
        <f t="shared" si="28"/>
        <v/>
      </c>
      <c r="J1666" s="35" t="str">
        <f t="array" ref="J1666">IFERROR(INDEX(Listor!$M$6:$M$17,MATCH(Listor!J1666&amp;Fossila!E1666,Listor!$K$6:$K$17&amp;Listor!$L$6:$L$17,0)),"")</f>
        <v/>
      </c>
      <c r="K1666" s="69"/>
    </row>
    <row r="1667" spans="2:11" x14ac:dyDescent="0.25">
      <c r="B1667" s="68" t="s">
        <v>68</v>
      </c>
      <c r="C1667" s="80" t="str">
        <f>IFERROR(VLOOKUP(B1667,Listor!$A$6:$B$62,2,FALSE),"")</f>
        <v/>
      </c>
      <c r="D1667" s="80" t="str">
        <f>IFERROR(VLOOKUP(B1667,Listor!$A$6:$C$62,3,FALSE),"")</f>
        <v/>
      </c>
      <c r="E1667" s="64" t="s">
        <v>69</v>
      </c>
      <c r="F1667" s="65"/>
      <c r="G1667" s="35" t="str">
        <f>IFERROR(VLOOKUP(B1667,Listor!$A$6:$G$62,7,FALSE),"")</f>
        <v/>
      </c>
      <c r="H1667" s="35" t="str">
        <f>IFERROR(VLOOKUP(B1667,Listor!$H$6:$I$24,2,FALSE),"")</f>
        <v/>
      </c>
      <c r="I1667" s="35" t="str">
        <f t="shared" si="28"/>
        <v/>
      </c>
      <c r="J1667" s="35" t="str">
        <f t="array" ref="J1667">IFERROR(INDEX(Listor!$M$6:$M$17,MATCH(Listor!J1667&amp;Fossila!E1667,Listor!$K$6:$K$17&amp;Listor!$L$6:$L$17,0)),"")</f>
        <v/>
      </c>
      <c r="K1667" s="69"/>
    </row>
    <row r="1668" spans="2:11" x14ac:dyDescent="0.25">
      <c r="B1668" s="68" t="s">
        <v>68</v>
      </c>
      <c r="C1668" s="80" t="str">
        <f>IFERROR(VLOOKUP(B1668,Listor!$A$6:$B$62,2,FALSE),"")</f>
        <v/>
      </c>
      <c r="D1668" s="80" t="str">
        <f>IFERROR(VLOOKUP(B1668,Listor!$A$6:$C$62,3,FALSE),"")</f>
        <v/>
      </c>
      <c r="E1668" s="64" t="s">
        <v>69</v>
      </c>
      <c r="F1668" s="65"/>
      <c r="G1668" s="35" t="str">
        <f>IFERROR(VLOOKUP(B1668,Listor!$A$6:$G$62,7,FALSE),"")</f>
        <v/>
      </c>
      <c r="H1668" s="35" t="str">
        <f>IFERROR(VLOOKUP(B1668,Listor!$H$6:$I$24,2,FALSE),"")</f>
        <v/>
      </c>
      <c r="I1668" s="35" t="str">
        <f t="shared" si="28"/>
        <v/>
      </c>
      <c r="J1668" s="35" t="str">
        <f t="array" ref="J1668">IFERROR(INDEX(Listor!$M$6:$M$17,MATCH(Listor!J1668&amp;Fossila!E1668,Listor!$K$6:$K$17&amp;Listor!$L$6:$L$17,0)),"")</f>
        <v/>
      </c>
      <c r="K1668" s="69"/>
    </row>
    <row r="1669" spans="2:11" x14ac:dyDescent="0.25">
      <c r="B1669" s="68" t="s">
        <v>68</v>
      </c>
      <c r="C1669" s="80" t="str">
        <f>IFERROR(VLOOKUP(B1669,Listor!$A$6:$B$62,2,FALSE),"")</f>
        <v/>
      </c>
      <c r="D1669" s="80" t="str">
        <f>IFERROR(VLOOKUP(B1669,Listor!$A$6:$C$62,3,FALSE),"")</f>
        <v/>
      </c>
      <c r="E1669" s="64" t="s">
        <v>69</v>
      </c>
      <c r="F1669" s="65"/>
      <c r="G1669" s="35" t="str">
        <f>IFERROR(VLOOKUP(B1669,Listor!$A$6:$G$62,7,FALSE),"")</f>
        <v/>
      </c>
      <c r="H1669" s="35" t="str">
        <f>IFERROR(VLOOKUP(B1669,Listor!$H$6:$I$24,2,FALSE),"")</f>
        <v/>
      </c>
      <c r="I1669" s="35" t="str">
        <f t="shared" si="28"/>
        <v/>
      </c>
      <c r="J1669" s="35" t="str">
        <f t="array" ref="J1669">IFERROR(INDEX(Listor!$M$6:$M$17,MATCH(Listor!J1669&amp;Fossila!E1669,Listor!$K$6:$K$17&amp;Listor!$L$6:$L$17,0)),"")</f>
        <v/>
      </c>
      <c r="K1669" s="69"/>
    </row>
    <row r="1670" spans="2:11" x14ac:dyDescent="0.25">
      <c r="B1670" s="68" t="s">
        <v>68</v>
      </c>
      <c r="C1670" s="80" t="str">
        <f>IFERROR(VLOOKUP(B1670,Listor!$A$6:$B$62,2,FALSE),"")</f>
        <v/>
      </c>
      <c r="D1670" s="80" t="str">
        <f>IFERROR(VLOOKUP(B1670,Listor!$A$6:$C$62,3,FALSE),"")</f>
        <v/>
      </c>
      <c r="E1670" s="64" t="s">
        <v>69</v>
      </c>
      <c r="F1670" s="65"/>
      <c r="G1670" s="35" t="str">
        <f>IFERROR(VLOOKUP(B1670,Listor!$A$6:$G$62,7,FALSE),"")</f>
        <v/>
      </c>
      <c r="H1670" s="35" t="str">
        <f>IFERROR(VLOOKUP(B1670,Listor!$H$6:$I$24,2,FALSE),"")</f>
        <v/>
      </c>
      <c r="I1670" s="35" t="str">
        <f t="shared" si="28"/>
        <v/>
      </c>
      <c r="J1670" s="35" t="str">
        <f t="array" ref="J1670">IFERROR(INDEX(Listor!$M$6:$M$17,MATCH(Listor!J1670&amp;Fossila!E1670,Listor!$K$6:$K$17&amp;Listor!$L$6:$L$17,0)),"")</f>
        <v/>
      </c>
      <c r="K1670" s="69"/>
    </row>
    <row r="1671" spans="2:11" x14ac:dyDescent="0.25">
      <c r="B1671" s="68" t="s">
        <v>68</v>
      </c>
      <c r="C1671" s="80" t="str">
        <f>IFERROR(VLOOKUP(B1671,Listor!$A$6:$B$62,2,FALSE),"")</f>
        <v/>
      </c>
      <c r="D1671" s="80" t="str">
        <f>IFERROR(VLOOKUP(B1671,Listor!$A$6:$C$62,3,FALSE),"")</f>
        <v/>
      </c>
      <c r="E1671" s="64" t="s">
        <v>69</v>
      </c>
      <c r="F1671" s="65"/>
      <c r="G1671" s="35" t="str">
        <f>IFERROR(VLOOKUP(B1671,Listor!$A$6:$G$62,7,FALSE),"")</f>
        <v/>
      </c>
      <c r="H1671" s="35" t="str">
        <f>IFERROR(VLOOKUP(B1671,Listor!$H$6:$I$24,2,FALSE),"")</f>
        <v/>
      </c>
      <c r="I1671" s="35" t="str">
        <f t="shared" si="28"/>
        <v/>
      </c>
      <c r="J1671" s="35" t="str">
        <f t="array" ref="J1671">IFERROR(INDEX(Listor!$M$6:$M$17,MATCH(Listor!J1671&amp;Fossila!E1671,Listor!$K$6:$K$17&amp;Listor!$L$6:$L$17,0)),"")</f>
        <v/>
      </c>
      <c r="K1671" s="69"/>
    </row>
    <row r="1672" spans="2:11" x14ac:dyDescent="0.25">
      <c r="B1672" s="68" t="s">
        <v>68</v>
      </c>
      <c r="C1672" s="80" t="str">
        <f>IFERROR(VLOOKUP(B1672,Listor!$A$6:$B$62,2,FALSE),"")</f>
        <v/>
      </c>
      <c r="D1672" s="80" t="str">
        <f>IFERROR(VLOOKUP(B1672,Listor!$A$6:$C$62,3,FALSE),"")</f>
        <v/>
      </c>
      <c r="E1672" s="64" t="s">
        <v>69</v>
      </c>
      <c r="F1672" s="65"/>
      <c r="G1672" s="35" t="str">
        <f>IFERROR(VLOOKUP(B1672,Listor!$A$6:$G$62,7,FALSE),"")</f>
        <v/>
      </c>
      <c r="H1672" s="35" t="str">
        <f>IFERROR(VLOOKUP(B1672,Listor!$H$6:$I$24,2,FALSE),"")</f>
        <v/>
      </c>
      <c r="I1672" s="35" t="str">
        <f t="shared" si="28"/>
        <v/>
      </c>
      <c r="J1672" s="35" t="str">
        <f t="array" ref="J1672">IFERROR(INDEX(Listor!$M$6:$M$17,MATCH(Listor!J1672&amp;Fossila!E1672,Listor!$K$6:$K$17&amp;Listor!$L$6:$L$17,0)),"")</f>
        <v/>
      </c>
      <c r="K1672" s="69"/>
    </row>
    <row r="1673" spans="2:11" x14ac:dyDescent="0.25">
      <c r="B1673" s="68" t="s">
        <v>68</v>
      </c>
      <c r="C1673" s="80" t="str">
        <f>IFERROR(VLOOKUP(B1673,Listor!$A$6:$B$62,2,FALSE),"")</f>
        <v/>
      </c>
      <c r="D1673" s="80" t="str">
        <f>IFERROR(VLOOKUP(B1673,Listor!$A$6:$C$62,3,FALSE),"")</f>
        <v/>
      </c>
      <c r="E1673" s="64" t="s">
        <v>69</v>
      </c>
      <c r="F1673" s="65"/>
      <c r="G1673" s="35" t="str">
        <f>IFERROR(VLOOKUP(B1673,Listor!$A$6:$G$62,7,FALSE),"")</f>
        <v/>
      </c>
      <c r="H1673" s="35" t="str">
        <f>IFERROR(VLOOKUP(B1673,Listor!$H$6:$I$24,2,FALSE),"")</f>
        <v/>
      </c>
      <c r="I1673" s="35" t="str">
        <f t="shared" si="28"/>
        <v/>
      </c>
      <c r="J1673" s="35" t="str">
        <f t="array" ref="J1673">IFERROR(INDEX(Listor!$M$6:$M$17,MATCH(Listor!J1673&amp;Fossila!E1673,Listor!$K$6:$K$17&amp;Listor!$L$6:$L$17,0)),"")</f>
        <v/>
      </c>
      <c r="K1673" s="69"/>
    </row>
    <row r="1674" spans="2:11" x14ac:dyDescent="0.25">
      <c r="B1674" s="68" t="s">
        <v>68</v>
      </c>
      <c r="C1674" s="80" t="str">
        <f>IFERROR(VLOOKUP(B1674,Listor!$A$6:$B$62,2,FALSE),"")</f>
        <v/>
      </c>
      <c r="D1674" s="80" t="str">
        <f>IFERROR(VLOOKUP(B1674,Listor!$A$6:$C$62,3,FALSE),"")</f>
        <v/>
      </c>
      <c r="E1674" s="64" t="s">
        <v>69</v>
      </c>
      <c r="F1674" s="65"/>
      <c r="G1674" s="35" t="str">
        <f>IFERROR(VLOOKUP(B1674,Listor!$A$6:$G$62,7,FALSE),"")</f>
        <v/>
      </c>
      <c r="H1674" s="35" t="str">
        <f>IFERROR(VLOOKUP(B1674,Listor!$H$6:$I$24,2,FALSE),"")</f>
        <v/>
      </c>
      <c r="I1674" s="35" t="str">
        <f t="shared" si="28"/>
        <v/>
      </c>
      <c r="J1674" s="35" t="str">
        <f t="array" ref="J1674">IFERROR(INDEX(Listor!$M$6:$M$17,MATCH(Listor!J1674&amp;Fossila!E1674,Listor!$K$6:$K$17&amp;Listor!$L$6:$L$17,0)),"")</f>
        <v/>
      </c>
      <c r="K1674" s="69"/>
    </row>
    <row r="1675" spans="2:11" x14ac:dyDescent="0.25">
      <c r="B1675" s="68" t="s">
        <v>68</v>
      </c>
      <c r="C1675" s="80" t="str">
        <f>IFERROR(VLOOKUP(B1675,Listor!$A$6:$B$62,2,FALSE),"")</f>
        <v/>
      </c>
      <c r="D1675" s="80" t="str">
        <f>IFERROR(VLOOKUP(B1675,Listor!$A$6:$C$62,3,FALSE),"")</f>
        <v/>
      </c>
      <c r="E1675" s="64" t="s">
        <v>69</v>
      </c>
      <c r="F1675" s="65"/>
      <c r="G1675" s="35" t="str">
        <f>IFERROR(VLOOKUP(B1675,Listor!$A$6:$G$62,7,FALSE),"")</f>
        <v/>
      </c>
      <c r="H1675" s="35" t="str">
        <f>IFERROR(VLOOKUP(B1675,Listor!$H$6:$I$24,2,FALSE),"")</f>
        <v/>
      </c>
      <c r="I1675" s="35" t="str">
        <f t="shared" si="28"/>
        <v/>
      </c>
      <c r="J1675" s="35" t="str">
        <f t="array" ref="J1675">IFERROR(INDEX(Listor!$M$6:$M$17,MATCH(Listor!J1675&amp;Fossila!E1675,Listor!$K$6:$K$17&amp;Listor!$L$6:$L$17,0)),"")</f>
        <v/>
      </c>
      <c r="K1675" s="69"/>
    </row>
    <row r="1676" spans="2:11" x14ac:dyDescent="0.25">
      <c r="B1676" s="68" t="s">
        <v>68</v>
      </c>
      <c r="C1676" s="80" t="str">
        <f>IFERROR(VLOOKUP(B1676,Listor!$A$6:$B$62,2,FALSE),"")</f>
        <v/>
      </c>
      <c r="D1676" s="80" t="str">
        <f>IFERROR(VLOOKUP(B1676,Listor!$A$6:$C$62,3,FALSE),"")</f>
        <v/>
      </c>
      <c r="E1676" s="64" t="s">
        <v>69</v>
      </c>
      <c r="F1676" s="65"/>
      <c r="G1676" s="35" t="str">
        <f>IFERROR(VLOOKUP(B1676,Listor!$A$6:$G$62,7,FALSE),"")</f>
        <v/>
      </c>
      <c r="H1676" s="35" t="str">
        <f>IFERROR(VLOOKUP(B1676,Listor!$H$6:$I$24,2,FALSE),"")</f>
        <v/>
      </c>
      <c r="I1676" s="35" t="str">
        <f t="shared" si="28"/>
        <v/>
      </c>
      <c r="J1676" s="35" t="str">
        <f t="array" ref="J1676">IFERROR(INDEX(Listor!$M$6:$M$17,MATCH(Listor!J1676&amp;Fossila!E1676,Listor!$K$6:$K$17&amp;Listor!$L$6:$L$17,0)),"")</f>
        <v/>
      </c>
      <c r="K1676" s="69"/>
    </row>
    <row r="1677" spans="2:11" x14ac:dyDescent="0.25">
      <c r="B1677" s="68" t="s">
        <v>68</v>
      </c>
      <c r="C1677" s="80" t="str">
        <f>IFERROR(VLOOKUP(B1677,Listor!$A$6:$B$62,2,FALSE),"")</f>
        <v/>
      </c>
      <c r="D1677" s="80" t="str">
        <f>IFERROR(VLOOKUP(B1677,Listor!$A$6:$C$62,3,FALSE),"")</f>
        <v/>
      </c>
      <c r="E1677" s="64" t="s">
        <v>69</v>
      </c>
      <c r="F1677" s="65"/>
      <c r="G1677" s="35" t="str">
        <f>IFERROR(VLOOKUP(B1677,Listor!$A$6:$G$62,7,FALSE),"")</f>
        <v/>
      </c>
      <c r="H1677" s="35" t="str">
        <f>IFERROR(VLOOKUP(B1677,Listor!$H$6:$I$24,2,FALSE),"")</f>
        <v/>
      </c>
      <c r="I1677" s="35" t="str">
        <f t="shared" ref="I1677:I1740" si="29">IFERROR(H1677*F1677,"")</f>
        <v/>
      </c>
      <c r="J1677" s="35" t="str">
        <f t="array" ref="J1677">IFERROR(INDEX(Listor!$M$6:$M$17,MATCH(Listor!J1677&amp;Fossila!E1677,Listor!$K$6:$K$17&amp;Listor!$L$6:$L$17,0)),"")</f>
        <v/>
      </c>
      <c r="K1677" s="69"/>
    </row>
    <row r="1678" spans="2:11" x14ac:dyDescent="0.25">
      <c r="B1678" s="68" t="s">
        <v>68</v>
      </c>
      <c r="C1678" s="80" t="str">
        <f>IFERROR(VLOOKUP(B1678,Listor!$A$6:$B$62,2,FALSE),"")</f>
        <v/>
      </c>
      <c r="D1678" s="80" t="str">
        <f>IFERROR(VLOOKUP(B1678,Listor!$A$6:$C$62,3,FALSE),"")</f>
        <v/>
      </c>
      <c r="E1678" s="64" t="s">
        <v>69</v>
      </c>
      <c r="F1678" s="65"/>
      <c r="G1678" s="35" t="str">
        <f>IFERROR(VLOOKUP(B1678,Listor!$A$6:$G$62,7,FALSE),"")</f>
        <v/>
      </c>
      <c r="H1678" s="35" t="str">
        <f>IFERROR(VLOOKUP(B1678,Listor!$H$6:$I$24,2,FALSE),"")</f>
        <v/>
      </c>
      <c r="I1678" s="35" t="str">
        <f t="shared" si="29"/>
        <v/>
      </c>
      <c r="J1678" s="35" t="str">
        <f t="array" ref="J1678">IFERROR(INDEX(Listor!$M$6:$M$17,MATCH(Listor!J1678&amp;Fossila!E1678,Listor!$K$6:$K$17&amp;Listor!$L$6:$L$17,0)),"")</f>
        <v/>
      </c>
      <c r="K1678" s="69"/>
    </row>
    <row r="1679" spans="2:11" x14ac:dyDescent="0.25">
      <c r="B1679" s="68" t="s">
        <v>68</v>
      </c>
      <c r="C1679" s="80" t="str">
        <f>IFERROR(VLOOKUP(B1679,Listor!$A$6:$B$62,2,FALSE),"")</f>
        <v/>
      </c>
      <c r="D1679" s="80" t="str">
        <f>IFERROR(VLOOKUP(B1679,Listor!$A$6:$C$62,3,FALSE),"")</f>
        <v/>
      </c>
      <c r="E1679" s="64" t="s">
        <v>69</v>
      </c>
      <c r="F1679" s="65"/>
      <c r="G1679" s="35" t="str">
        <f>IFERROR(VLOOKUP(B1679,Listor!$A$6:$G$62,7,FALSE),"")</f>
        <v/>
      </c>
      <c r="H1679" s="35" t="str">
        <f>IFERROR(VLOOKUP(B1679,Listor!$H$6:$I$24,2,FALSE),"")</f>
        <v/>
      </c>
      <c r="I1679" s="35" t="str">
        <f t="shared" si="29"/>
        <v/>
      </c>
      <c r="J1679" s="35" t="str">
        <f t="array" ref="J1679">IFERROR(INDEX(Listor!$M$6:$M$17,MATCH(Listor!J1679&amp;Fossila!E1679,Listor!$K$6:$K$17&amp;Listor!$L$6:$L$17,0)),"")</f>
        <v/>
      </c>
      <c r="K1679" s="69"/>
    </row>
    <row r="1680" spans="2:11" x14ac:dyDescent="0.25">
      <c r="B1680" s="68" t="s">
        <v>68</v>
      </c>
      <c r="C1680" s="80" t="str">
        <f>IFERROR(VLOOKUP(B1680,Listor!$A$6:$B$62,2,FALSE),"")</f>
        <v/>
      </c>
      <c r="D1680" s="80" t="str">
        <f>IFERROR(VLOOKUP(B1680,Listor!$A$6:$C$62,3,FALSE),"")</f>
        <v/>
      </c>
      <c r="E1680" s="64" t="s">
        <v>69</v>
      </c>
      <c r="F1680" s="65"/>
      <c r="G1680" s="35" t="str">
        <f>IFERROR(VLOOKUP(B1680,Listor!$A$6:$G$62,7,FALSE),"")</f>
        <v/>
      </c>
      <c r="H1680" s="35" t="str">
        <f>IFERROR(VLOOKUP(B1680,Listor!$H$6:$I$24,2,FALSE),"")</f>
        <v/>
      </c>
      <c r="I1680" s="35" t="str">
        <f t="shared" si="29"/>
        <v/>
      </c>
      <c r="J1680" s="35" t="str">
        <f t="array" ref="J1680">IFERROR(INDEX(Listor!$M$6:$M$17,MATCH(Listor!J1680&amp;Fossila!E1680,Listor!$K$6:$K$17&amp;Listor!$L$6:$L$17,0)),"")</f>
        <v/>
      </c>
      <c r="K1680" s="69"/>
    </row>
    <row r="1681" spans="2:11" x14ac:dyDescent="0.25">
      <c r="B1681" s="68" t="s">
        <v>68</v>
      </c>
      <c r="C1681" s="80" t="str">
        <f>IFERROR(VLOOKUP(B1681,Listor!$A$6:$B$62,2,FALSE),"")</f>
        <v/>
      </c>
      <c r="D1681" s="80" t="str">
        <f>IFERROR(VLOOKUP(B1681,Listor!$A$6:$C$62,3,FALSE),"")</f>
        <v/>
      </c>
      <c r="E1681" s="64" t="s">
        <v>69</v>
      </c>
      <c r="F1681" s="65"/>
      <c r="G1681" s="35" t="str">
        <f>IFERROR(VLOOKUP(B1681,Listor!$A$6:$G$62,7,FALSE),"")</f>
        <v/>
      </c>
      <c r="H1681" s="35" t="str">
        <f>IFERROR(VLOOKUP(B1681,Listor!$H$6:$I$24,2,FALSE),"")</f>
        <v/>
      </c>
      <c r="I1681" s="35" t="str">
        <f t="shared" si="29"/>
        <v/>
      </c>
      <c r="J1681" s="35" t="str">
        <f t="array" ref="J1681">IFERROR(INDEX(Listor!$M$6:$M$17,MATCH(Listor!J1681&amp;Fossila!E1681,Listor!$K$6:$K$17&amp;Listor!$L$6:$L$17,0)),"")</f>
        <v/>
      </c>
      <c r="K1681" s="69"/>
    </row>
    <row r="1682" spans="2:11" x14ac:dyDescent="0.25">
      <c r="B1682" s="68" t="s">
        <v>68</v>
      </c>
      <c r="C1682" s="80" t="str">
        <f>IFERROR(VLOOKUP(B1682,Listor!$A$6:$B$62,2,FALSE),"")</f>
        <v/>
      </c>
      <c r="D1682" s="80" t="str">
        <f>IFERROR(VLOOKUP(B1682,Listor!$A$6:$C$62,3,FALSE),"")</f>
        <v/>
      </c>
      <c r="E1682" s="64" t="s">
        <v>69</v>
      </c>
      <c r="F1682" s="65"/>
      <c r="G1682" s="35" t="str">
        <f>IFERROR(VLOOKUP(B1682,Listor!$A$6:$G$62,7,FALSE),"")</f>
        <v/>
      </c>
      <c r="H1682" s="35" t="str">
        <f>IFERROR(VLOOKUP(B1682,Listor!$H$6:$I$24,2,FALSE),"")</f>
        <v/>
      </c>
      <c r="I1682" s="35" t="str">
        <f t="shared" si="29"/>
        <v/>
      </c>
      <c r="J1682" s="35" t="str">
        <f t="array" ref="J1682">IFERROR(INDEX(Listor!$M$6:$M$17,MATCH(Listor!J1682&amp;Fossila!E1682,Listor!$K$6:$K$17&amp;Listor!$L$6:$L$17,0)),"")</f>
        <v/>
      </c>
      <c r="K1682" s="69"/>
    </row>
    <row r="1683" spans="2:11" x14ac:dyDescent="0.25">
      <c r="B1683" s="68" t="s">
        <v>68</v>
      </c>
      <c r="C1683" s="80" t="str">
        <f>IFERROR(VLOOKUP(B1683,Listor!$A$6:$B$62,2,FALSE),"")</f>
        <v/>
      </c>
      <c r="D1683" s="80" t="str">
        <f>IFERROR(VLOOKUP(B1683,Listor!$A$6:$C$62,3,FALSE),"")</f>
        <v/>
      </c>
      <c r="E1683" s="64" t="s">
        <v>69</v>
      </c>
      <c r="F1683" s="65"/>
      <c r="G1683" s="35" t="str">
        <f>IFERROR(VLOOKUP(B1683,Listor!$A$6:$G$62,7,FALSE),"")</f>
        <v/>
      </c>
      <c r="H1683" s="35" t="str">
        <f>IFERROR(VLOOKUP(B1683,Listor!$H$6:$I$24,2,FALSE),"")</f>
        <v/>
      </c>
      <c r="I1683" s="35" t="str">
        <f t="shared" si="29"/>
        <v/>
      </c>
      <c r="J1683" s="35" t="str">
        <f t="array" ref="J1683">IFERROR(INDEX(Listor!$M$6:$M$17,MATCH(Listor!J1683&amp;Fossila!E1683,Listor!$K$6:$K$17&amp;Listor!$L$6:$L$17,0)),"")</f>
        <v/>
      </c>
      <c r="K1683" s="69"/>
    </row>
    <row r="1684" spans="2:11" x14ac:dyDescent="0.25">
      <c r="B1684" s="68" t="s">
        <v>68</v>
      </c>
      <c r="C1684" s="80" t="str">
        <f>IFERROR(VLOOKUP(B1684,Listor!$A$6:$B$62,2,FALSE),"")</f>
        <v/>
      </c>
      <c r="D1684" s="80" t="str">
        <f>IFERROR(VLOOKUP(B1684,Listor!$A$6:$C$62,3,FALSE),"")</f>
        <v/>
      </c>
      <c r="E1684" s="64" t="s">
        <v>69</v>
      </c>
      <c r="F1684" s="65"/>
      <c r="G1684" s="35" t="str">
        <f>IFERROR(VLOOKUP(B1684,Listor!$A$6:$G$62,7,FALSE),"")</f>
        <v/>
      </c>
      <c r="H1684" s="35" t="str">
        <f>IFERROR(VLOOKUP(B1684,Listor!$H$6:$I$24,2,FALSE),"")</f>
        <v/>
      </c>
      <c r="I1684" s="35" t="str">
        <f t="shared" si="29"/>
        <v/>
      </c>
      <c r="J1684" s="35" t="str">
        <f t="array" ref="J1684">IFERROR(INDEX(Listor!$M$6:$M$17,MATCH(Listor!J1684&amp;Fossila!E1684,Listor!$K$6:$K$17&amp;Listor!$L$6:$L$17,0)),"")</f>
        <v/>
      </c>
      <c r="K1684" s="69"/>
    </row>
    <row r="1685" spans="2:11" x14ac:dyDescent="0.25">
      <c r="B1685" s="68" t="s">
        <v>68</v>
      </c>
      <c r="C1685" s="80" t="str">
        <f>IFERROR(VLOOKUP(B1685,Listor!$A$6:$B$62,2,FALSE),"")</f>
        <v/>
      </c>
      <c r="D1685" s="80" t="str">
        <f>IFERROR(VLOOKUP(B1685,Listor!$A$6:$C$62,3,FALSE),"")</f>
        <v/>
      </c>
      <c r="E1685" s="64" t="s">
        <v>69</v>
      </c>
      <c r="F1685" s="65"/>
      <c r="G1685" s="35" t="str">
        <f>IFERROR(VLOOKUP(B1685,Listor!$A$6:$G$62,7,FALSE),"")</f>
        <v/>
      </c>
      <c r="H1685" s="35" t="str">
        <f>IFERROR(VLOOKUP(B1685,Listor!$H$6:$I$24,2,FALSE),"")</f>
        <v/>
      </c>
      <c r="I1685" s="35" t="str">
        <f t="shared" si="29"/>
        <v/>
      </c>
      <c r="J1685" s="35" t="str">
        <f t="array" ref="J1685">IFERROR(INDEX(Listor!$M$6:$M$17,MATCH(Listor!J1685&amp;Fossila!E1685,Listor!$K$6:$K$17&amp;Listor!$L$6:$L$17,0)),"")</f>
        <v/>
      </c>
      <c r="K1685" s="69"/>
    </row>
    <row r="1686" spans="2:11" x14ac:dyDescent="0.25">
      <c r="B1686" s="68" t="s">
        <v>68</v>
      </c>
      <c r="C1686" s="80" t="str">
        <f>IFERROR(VLOOKUP(B1686,Listor!$A$6:$B$62,2,FALSE),"")</f>
        <v/>
      </c>
      <c r="D1686" s="80" t="str">
        <f>IFERROR(VLOOKUP(B1686,Listor!$A$6:$C$62,3,FALSE),"")</f>
        <v/>
      </c>
      <c r="E1686" s="64" t="s">
        <v>69</v>
      </c>
      <c r="F1686" s="65"/>
      <c r="G1686" s="35" t="str">
        <f>IFERROR(VLOOKUP(B1686,Listor!$A$6:$G$62,7,FALSE),"")</f>
        <v/>
      </c>
      <c r="H1686" s="35" t="str">
        <f>IFERROR(VLOOKUP(B1686,Listor!$H$6:$I$24,2,FALSE),"")</f>
        <v/>
      </c>
      <c r="I1686" s="35" t="str">
        <f t="shared" si="29"/>
        <v/>
      </c>
      <c r="J1686" s="35" t="str">
        <f t="array" ref="J1686">IFERROR(INDEX(Listor!$M$6:$M$17,MATCH(Listor!J1686&amp;Fossila!E1686,Listor!$K$6:$K$17&amp;Listor!$L$6:$L$17,0)),"")</f>
        <v/>
      </c>
      <c r="K1686" s="69"/>
    </row>
    <row r="1687" spans="2:11" x14ac:dyDescent="0.25">
      <c r="B1687" s="68" t="s">
        <v>68</v>
      </c>
      <c r="C1687" s="80" t="str">
        <f>IFERROR(VLOOKUP(B1687,Listor!$A$6:$B$62,2,FALSE),"")</f>
        <v/>
      </c>
      <c r="D1687" s="80" t="str">
        <f>IFERROR(VLOOKUP(B1687,Listor!$A$6:$C$62,3,FALSE),"")</f>
        <v/>
      </c>
      <c r="E1687" s="64" t="s">
        <v>69</v>
      </c>
      <c r="F1687" s="65"/>
      <c r="G1687" s="35" t="str">
        <f>IFERROR(VLOOKUP(B1687,Listor!$A$6:$G$62,7,FALSE),"")</f>
        <v/>
      </c>
      <c r="H1687" s="35" t="str">
        <f>IFERROR(VLOOKUP(B1687,Listor!$H$6:$I$24,2,FALSE),"")</f>
        <v/>
      </c>
      <c r="I1687" s="35" t="str">
        <f t="shared" si="29"/>
        <v/>
      </c>
      <c r="J1687" s="35" t="str">
        <f t="array" ref="J1687">IFERROR(INDEX(Listor!$M$6:$M$17,MATCH(Listor!J1687&amp;Fossila!E1687,Listor!$K$6:$K$17&amp;Listor!$L$6:$L$17,0)),"")</f>
        <v/>
      </c>
      <c r="K1687" s="69"/>
    </row>
    <row r="1688" spans="2:11" x14ac:dyDescent="0.25">
      <c r="B1688" s="68" t="s">
        <v>68</v>
      </c>
      <c r="C1688" s="80" t="str">
        <f>IFERROR(VLOOKUP(B1688,Listor!$A$6:$B$62,2,FALSE),"")</f>
        <v/>
      </c>
      <c r="D1688" s="80" t="str">
        <f>IFERROR(VLOOKUP(B1688,Listor!$A$6:$C$62,3,FALSE),"")</f>
        <v/>
      </c>
      <c r="E1688" s="64" t="s">
        <v>69</v>
      </c>
      <c r="F1688" s="65"/>
      <c r="G1688" s="35" t="str">
        <f>IFERROR(VLOOKUP(B1688,Listor!$A$6:$G$62,7,FALSE),"")</f>
        <v/>
      </c>
      <c r="H1688" s="35" t="str">
        <f>IFERROR(VLOOKUP(B1688,Listor!$H$6:$I$24,2,FALSE),"")</f>
        <v/>
      </c>
      <c r="I1688" s="35" t="str">
        <f t="shared" si="29"/>
        <v/>
      </c>
      <c r="J1688" s="35" t="str">
        <f t="array" ref="J1688">IFERROR(INDEX(Listor!$M$6:$M$17,MATCH(Listor!J1688&amp;Fossila!E1688,Listor!$K$6:$K$17&amp;Listor!$L$6:$L$17,0)),"")</f>
        <v/>
      </c>
      <c r="K1688" s="69"/>
    </row>
    <row r="1689" spans="2:11" x14ac:dyDescent="0.25">
      <c r="B1689" s="68" t="s">
        <v>68</v>
      </c>
      <c r="C1689" s="80" t="str">
        <f>IFERROR(VLOOKUP(B1689,Listor!$A$6:$B$62,2,FALSE),"")</f>
        <v/>
      </c>
      <c r="D1689" s="80" t="str">
        <f>IFERROR(VLOOKUP(B1689,Listor!$A$6:$C$62,3,FALSE),"")</f>
        <v/>
      </c>
      <c r="E1689" s="64" t="s">
        <v>69</v>
      </c>
      <c r="F1689" s="65"/>
      <c r="G1689" s="35" t="str">
        <f>IFERROR(VLOOKUP(B1689,Listor!$A$6:$G$62,7,FALSE),"")</f>
        <v/>
      </c>
      <c r="H1689" s="35" t="str">
        <f>IFERROR(VLOOKUP(B1689,Listor!$H$6:$I$24,2,FALSE),"")</f>
        <v/>
      </c>
      <c r="I1689" s="35" t="str">
        <f t="shared" si="29"/>
        <v/>
      </c>
      <c r="J1689" s="35" t="str">
        <f t="array" ref="J1689">IFERROR(INDEX(Listor!$M$6:$M$17,MATCH(Listor!J1689&amp;Fossila!E1689,Listor!$K$6:$K$17&amp;Listor!$L$6:$L$17,0)),"")</f>
        <v/>
      </c>
      <c r="K1689" s="69"/>
    </row>
    <row r="1690" spans="2:11" x14ac:dyDescent="0.25">
      <c r="B1690" s="68" t="s">
        <v>68</v>
      </c>
      <c r="C1690" s="80" t="str">
        <f>IFERROR(VLOOKUP(B1690,Listor!$A$6:$B$62,2,FALSE),"")</f>
        <v/>
      </c>
      <c r="D1690" s="80" t="str">
        <f>IFERROR(VLOOKUP(B1690,Listor!$A$6:$C$62,3,FALSE),"")</f>
        <v/>
      </c>
      <c r="E1690" s="64" t="s">
        <v>69</v>
      </c>
      <c r="F1690" s="65"/>
      <c r="G1690" s="35" t="str">
        <f>IFERROR(VLOOKUP(B1690,Listor!$A$6:$G$62,7,FALSE),"")</f>
        <v/>
      </c>
      <c r="H1690" s="35" t="str">
        <f>IFERROR(VLOOKUP(B1690,Listor!$H$6:$I$24,2,FALSE),"")</f>
        <v/>
      </c>
      <c r="I1690" s="35" t="str">
        <f t="shared" si="29"/>
        <v/>
      </c>
      <c r="J1690" s="35" t="str">
        <f t="array" ref="J1690">IFERROR(INDEX(Listor!$M$6:$M$17,MATCH(Listor!J1690&amp;Fossila!E1690,Listor!$K$6:$K$17&amp;Listor!$L$6:$L$17,0)),"")</f>
        <v/>
      </c>
      <c r="K1690" s="69"/>
    </row>
    <row r="1691" spans="2:11" x14ac:dyDescent="0.25">
      <c r="B1691" s="68" t="s">
        <v>68</v>
      </c>
      <c r="C1691" s="80" t="str">
        <f>IFERROR(VLOOKUP(B1691,Listor!$A$6:$B$62,2,FALSE),"")</f>
        <v/>
      </c>
      <c r="D1691" s="80" t="str">
        <f>IFERROR(VLOOKUP(B1691,Listor!$A$6:$C$62,3,FALSE),"")</f>
        <v/>
      </c>
      <c r="E1691" s="64" t="s">
        <v>69</v>
      </c>
      <c r="F1691" s="65"/>
      <c r="G1691" s="35" t="str">
        <f>IFERROR(VLOOKUP(B1691,Listor!$A$6:$G$62,7,FALSE),"")</f>
        <v/>
      </c>
      <c r="H1691" s="35" t="str">
        <f>IFERROR(VLOOKUP(B1691,Listor!$H$6:$I$24,2,FALSE),"")</f>
        <v/>
      </c>
      <c r="I1691" s="35" t="str">
        <f t="shared" si="29"/>
        <v/>
      </c>
      <c r="J1691" s="35" t="str">
        <f t="array" ref="J1691">IFERROR(INDEX(Listor!$M$6:$M$17,MATCH(Listor!J1691&amp;Fossila!E1691,Listor!$K$6:$K$17&amp;Listor!$L$6:$L$17,0)),"")</f>
        <v/>
      </c>
      <c r="K1691" s="69"/>
    </row>
    <row r="1692" spans="2:11" x14ac:dyDescent="0.25">
      <c r="B1692" s="68" t="s">
        <v>68</v>
      </c>
      <c r="C1692" s="80" t="str">
        <f>IFERROR(VLOOKUP(B1692,Listor!$A$6:$B$62,2,FALSE),"")</f>
        <v/>
      </c>
      <c r="D1692" s="80" t="str">
        <f>IFERROR(VLOOKUP(B1692,Listor!$A$6:$C$62,3,FALSE),"")</f>
        <v/>
      </c>
      <c r="E1692" s="64" t="s">
        <v>69</v>
      </c>
      <c r="F1692" s="65"/>
      <c r="G1692" s="35" t="str">
        <f>IFERROR(VLOOKUP(B1692,Listor!$A$6:$G$62,7,FALSE),"")</f>
        <v/>
      </c>
      <c r="H1692" s="35" t="str">
        <f>IFERROR(VLOOKUP(B1692,Listor!$H$6:$I$24,2,FALSE),"")</f>
        <v/>
      </c>
      <c r="I1692" s="35" t="str">
        <f t="shared" si="29"/>
        <v/>
      </c>
      <c r="J1692" s="35" t="str">
        <f t="array" ref="J1692">IFERROR(INDEX(Listor!$M$6:$M$17,MATCH(Listor!J1692&amp;Fossila!E1692,Listor!$K$6:$K$17&amp;Listor!$L$6:$L$17,0)),"")</f>
        <v/>
      </c>
      <c r="K1692" s="69"/>
    </row>
    <row r="1693" spans="2:11" x14ac:dyDescent="0.25">
      <c r="B1693" s="68" t="s">
        <v>68</v>
      </c>
      <c r="C1693" s="80" t="str">
        <f>IFERROR(VLOOKUP(B1693,Listor!$A$6:$B$62,2,FALSE),"")</f>
        <v/>
      </c>
      <c r="D1693" s="80" t="str">
        <f>IFERROR(VLOOKUP(B1693,Listor!$A$6:$C$62,3,FALSE),"")</f>
        <v/>
      </c>
      <c r="E1693" s="64" t="s">
        <v>69</v>
      </c>
      <c r="F1693" s="65"/>
      <c r="G1693" s="35" t="str">
        <f>IFERROR(VLOOKUP(B1693,Listor!$A$6:$G$62,7,FALSE),"")</f>
        <v/>
      </c>
      <c r="H1693" s="35" t="str">
        <f>IFERROR(VLOOKUP(B1693,Listor!$H$6:$I$24,2,FALSE),"")</f>
        <v/>
      </c>
      <c r="I1693" s="35" t="str">
        <f t="shared" si="29"/>
        <v/>
      </c>
      <c r="J1693" s="35" t="str">
        <f t="array" ref="J1693">IFERROR(INDEX(Listor!$M$6:$M$17,MATCH(Listor!J1693&amp;Fossila!E1693,Listor!$K$6:$K$17&amp;Listor!$L$6:$L$17,0)),"")</f>
        <v/>
      </c>
      <c r="K1693" s="69"/>
    </row>
    <row r="1694" spans="2:11" x14ac:dyDescent="0.25">
      <c r="B1694" s="68" t="s">
        <v>68</v>
      </c>
      <c r="C1694" s="80" t="str">
        <f>IFERROR(VLOOKUP(B1694,Listor!$A$6:$B$62,2,FALSE),"")</f>
        <v/>
      </c>
      <c r="D1694" s="80" t="str">
        <f>IFERROR(VLOOKUP(B1694,Listor!$A$6:$C$62,3,FALSE),"")</f>
        <v/>
      </c>
      <c r="E1694" s="64" t="s">
        <v>69</v>
      </c>
      <c r="F1694" s="65"/>
      <c r="G1694" s="35" t="str">
        <f>IFERROR(VLOOKUP(B1694,Listor!$A$6:$G$62,7,FALSE),"")</f>
        <v/>
      </c>
      <c r="H1694" s="35" t="str">
        <f>IFERROR(VLOOKUP(B1694,Listor!$H$6:$I$24,2,FALSE),"")</f>
        <v/>
      </c>
      <c r="I1694" s="35" t="str">
        <f t="shared" si="29"/>
        <v/>
      </c>
      <c r="J1694" s="35" t="str">
        <f t="array" ref="J1694">IFERROR(INDEX(Listor!$M$6:$M$17,MATCH(Listor!J1694&amp;Fossila!E1694,Listor!$K$6:$K$17&amp;Listor!$L$6:$L$17,0)),"")</f>
        <v/>
      </c>
      <c r="K1694" s="69"/>
    </row>
    <row r="1695" spans="2:11" x14ac:dyDescent="0.25">
      <c r="B1695" s="68" t="s">
        <v>68</v>
      </c>
      <c r="C1695" s="80" t="str">
        <f>IFERROR(VLOOKUP(B1695,Listor!$A$6:$B$62,2,FALSE),"")</f>
        <v/>
      </c>
      <c r="D1695" s="80" t="str">
        <f>IFERROR(VLOOKUP(B1695,Listor!$A$6:$C$62,3,FALSE),"")</f>
        <v/>
      </c>
      <c r="E1695" s="64" t="s">
        <v>69</v>
      </c>
      <c r="F1695" s="65"/>
      <c r="G1695" s="35" t="str">
        <f>IFERROR(VLOOKUP(B1695,Listor!$A$6:$G$62,7,FALSE),"")</f>
        <v/>
      </c>
      <c r="H1695" s="35" t="str">
        <f>IFERROR(VLOOKUP(B1695,Listor!$H$6:$I$24,2,FALSE),"")</f>
        <v/>
      </c>
      <c r="I1695" s="35" t="str">
        <f t="shared" si="29"/>
        <v/>
      </c>
      <c r="J1695" s="35" t="str">
        <f t="array" ref="J1695">IFERROR(INDEX(Listor!$M$6:$M$17,MATCH(Listor!J1695&amp;Fossila!E1695,Listor!$K$6:$K$17&amp;Listor!$L$6:$L$17,0)),"")</f>
        <v/>
      </c>
      <c r="K1695" s="69"/>
    </row>
    <row r="1696" spans="2:11" x14ac:dyDescent="0.25">
      <c r="B1696" s="68" t="s">
        <v>68</v>
      </c>
      <c r="C1696" s="80" t="str">
        <f>IFERROR(VLOOKUP(B1696,Listor!$A$6:$B$62,2,FALSE),"")</f>
        <v/>
      </c>
      <c r="D1696" s="80" t="str">
        <f>IFERROR(VLOOKUP(B1696,Listor!$A$6:$C$62,3,FALSE),"")</f>
        <v/>
      </c>
      <c r="E1696" s="64" t="s">
        <v>69</v>
      </c>
      <c r="F1696" s="65"/>
      <c r="G1696" s="35" t="str">
        <f>IFERROR(VLOOKUP(B1696,Listor!$A$6:$G$62,7,FALSE),"")</f>
        <v/>
      </c>
      <c r="H1696" s="35" t="str">
        <f>IFERROR(VLOOKUP(B1696,Listor!$H$6:$I$24,2,FALSE),"")</f>
        <v/>
      </c>
      <c r="I1696" s="35" t="str">
        <f t="shared" si="29"/>
        <v/>
      </c>
      <c r="J1696" s="35" t="str">
        <f t="array" ref="J1696">IFERROR(INDEX(Listor!$M$6:$M$17,MATCH(Listor!J1696&amp;Fossila!E1696,Listor!$K$6:$K$17&amp;Listor!$L$6:$L$17,0)),"")</f>
        <v/>
      </c>
      <c r="K1696" s="69"/>
    </row>
    <row r="1697" spans="2:11" x14ac:dyDescent="0.25">
      <c r="B1697" s="68" t="s">
        <v>68</v>
      </c>
      <c r="C1697" s="80" t="str">
        <f>IFERROR(VLOOKUP(B1697,Listor!$A$6:$B$62,2,FALSE),"")</f>
        <v/>
      </c>
      <c r="D1697" s="80" t="str">
        <f>IFERROR(VLOOKUP(B1697,Listor!$A$6:$C$62,3,FALSE),"")</f>
        <v/>
      </c>
      <c r="E1697" s="64" t="s">
        <v>69</v>
      </c>
      <c r="F1697" s="65"/>
      <c r="G1697" s="35" t="str">
        <f>IFERROR(VLOOKUP(B1697,Listor!$A$6:$G$62,7,FALSE),"")</f>
        <v/>
      </c>
      <c r="H1697" s="35" t="str">
        <f>IFERROR(VLOOKUP(B1697,Listor!$H$6:$I$24,2,FALSE),"")</f>
        <v/>
      </c>
      <c r="I1697" s="35" t="str">
        <f t="shared" si="29"/>
        <v/>
      </c>
      <c r="J1697" s="35" t="str">
        <f t="array" ref="J1697">IFERROR(INDEX(Listor!$M$6:$M$17,MATCH(Listor!J1697&amp;Fossila!E1697,Listor!$K$6:$K$17&amp;Listor!$L$6:$L$17,0)),"")</f>
        <v/>
      </c>
      <c r="K1697" s="69"/>
    </row>
    <row r="1698" spans="2:11" x14ac:dyDescent="0.25">
      <c r="B1698" s="68" t="s">
        <v>68</v>
      </c>
      <c r="C1698" s="80" t="str">
        <f>IFERROR(VLOOKUP(B1698,Listor!$A$6:$B$62,2,FALSE),"")</f>
        <v/>
      </c>
      <c r="D1698" s="80" t="str">
        <f>IFERROR(VLOOKUP(B1698,Listor!$A$6:$C$62,3,FALSE),"")</f>
        <v/>
      </c>
      <c r="E1698" s="64" t="s">
        <v>69</v>
      </c>
      <c r="F1698" s="65"/>
      <c r="G1698" s="35" t="str">
        <f>IFERROR(VLOOKUP(B1698,Listor!$A$6:$G$62,7,FALSE),"")</f>
        <v/>
      </c>
      <c r="H1698" s="35" t="str">
        <f>IFERROR(VLOOKUP(B1698,Listor!$H$6:$I$24,2,FALSE),"")</f>
        <v/>
      </c>
      <c r="I1698" s="35" t="str">
        <f t="shared" si="29"/>
        <v/>
      </c>
      <c r="J1698" s="35" t="str">
        <f t="array" ref="J1698">IFERROR(INDEX(Listor!$M$6:$M$17,MATCH(Listor!J1698&amp;Fossila!E1698,Listor!$K$6:$K$17&amp;Listor!$L$6:$L$17,0)),"")</f>
        <v/>
      </c>
      <c r="K1698" s="69"/>
    </row>
    <row r="1699" spans="2:11" x14ac:dyDescent="0.25">
      <c r="B1699" s="68" t="s">
        <v>68</v>
      </c>
      <c r="C1699" s="80" t="str">
        <f>IFERROR(VLOOKUP(B1699,Listor!$A$6:$B$62,2,FALSE),"")</f>
        <v/>
      </c>
      <c r="D1699" s="80" t="str">
        <f>IFERROR(VLOOKUP(B1699,Listor!$A$6:$C$62,3,FALSE),"")</f>
        <v/>
      </c>
      <c r="E1699" s="64" t="s">
        <v>69</v>
      </c>
      <c r="F1699" s="65"/>
      <c r="G1699" s="35" t="str">
        <f>IFERROR(VLOOKUP(B1699,Listor!$A$6:$G$62,7,FALSE),"")</f>
        <v/>
      </c>
      <c r="H1699" s="35" t="str">
        <f>IFERROR(VLOOKUP(B1699,Listor!$H$6:$I$24,2,FALSE),"")</f>
        <v/>
      </c>
      <c r="I1699" s="35" t="str">
        <f t="shared" si="29"/>
        <v/>
      </c>
      <c r="J1699" s="35" t="str">
        <f t="array" ref="J1699">IFERROR(INDEX(Listor!$M$6:$M$17,MATCH(Listor!J1699&amp;Fossila!E1699,Listor!$K$6:$K$17&amp;Listor!$L$6:$L$17,0)),"")</f>
        <v/>
      </c>
      <c r="K1699" s="69"/>
    </row>
    <row r="1700" spans="2:11" x14ac:dyDescent="0.25">
      <c r="B1700" s="68" t="s">
        <v>68</v>
      </c>
      <c r="C1700" s="80" t="str">
        <f>IFERROR(VLOOKUP(B1700,Listor!$A$6:$B$62,2,FALSE),"")</f>
        <v/>
      </c>
      <c r="D1700" s="80" t="str">
        <f>IFERROR(VLOOKUP(B1700,Listor!$A$6:$C$62,3,FALSE),"")</f>
        <v/>
      </c>
      <c r="E1700" s="64" t="s">
        <v>69</v>
      </c>
      <c r="F1700" s="65"/>
      <c r="G1700" s="35" t="str">
        <f>IFERROR(VLOOKUP(B1700,Listor!$A$6:$G$62,7,FALSE),"")</f>
        <v/>
      </c>
      <c r="H1700" s="35" t="str">
        <f>IFERROR(VLOOKUP(B1700,Listor!$H$6:$I$24,2,FALSE),"")</f>
        <v/>
      </c>
      <c r="I1700" s="35" t="str">
        <f t="shared" si="29"/>
        <v/>
      </c>
      <c r="J1700" s="35" t="str">
        <f t="array" ref="J1700">IFERROR(INDEX(Listor!$M$6:$M$17,MATCH(Listor!J1700&amp;Fossila!E1700,Listor!$K$6:$K$17&amp;Listor!$L$6:$L$17,0)),"")</f>
        <v/>
      </c>
      <c r="K1700" s="69"/>
    </row>
    <row r="1701" spans="2:11" x14ac:dyDescent="0.25">
      <c r="B1701" s="68" t="s">
        <v>68</v>
      </c>
      <c r="C1701" s="80" t="str">
        <f>IFERROR(VLOOKUP(B1701,Listor!$A$6:$B$62,2,FALSE),"")</f>
        <v/>
      </c>
      <c r="D1701" s="80" t="str">
        <f>IFERROR(VLOOKUP(B1701,Listor!$A$6:$C$62,3,FALSE),"")</f>
        <v/>
      </c>
      <c r="E1701" s="64" t="s">
        <v>69</v>
      </c>
      <c r="F1701" s="65"/>
      <c r="G1701" s="35" t="str">
        <f>IFERROR(VLOOKUP(B1701,Listor!$A$6:$G$62,7,FALSE),"")</f>
        <v/>
      </c>
      <c r="H1701" s="35" t="str">
        <f>IFERROR(VLOOKUP(B1701,Listor!$H$6:$I$24,2,FALSE),"")</f>
        <v/>
      </c>
      <c r="I1701" s="35" t="str">
        <f t="shared" si="29"/>
        <v/>
      </c>
      <c r="J1701" s="35" t="str">
        <f t="array" ref="J1701">IFERROR(INDEX(Listor!$M$6:$M$17,MATCH(Listor!J1701&amp;Fossila!E1701,Listor!$K$6:$K$17&amp;Listor!$L$6:$L$17,0)),"")</f>
        <v/>
      </c>
      <c r="K1701" s="69"/>
    </row>
    <row r="1702" spans="2:11" x14ac:dyDescent="0.25">
      <c r="B1702" s="68" t="s">
        <v>68</v>
      </c>
      <c r="C1702" s="80" t="str">
        <f>IFERROR(VLOOKUP(B1702,Listor!$A$6:$B$62,2,FALSE),"")</f>
        <v/>
      </c>
      <c r="D1702" s="80" t="str">
        <f>IFERROR(VLOOKUP(B1702,Listor!$A$6:$C$62,3,FALSE),"")</f>
        <v/>
      </c>
      <c r="E1702" s="64" t="s">
        <v>69</v>
      </c>
      <c r="F1702" s="65"/>
      <c r="G1702" s="35" t="str">
        <f>IFERROR(VLOOKUP(B1702,Listor!$A$6:$G$62,7,FALSE),"")</f>
        <v/>
      </c>
      <c r="H1702" s="35" t="str">
        <f>IFERROR(VLOOKUP(B1702,Listor!$H$6:$I$24,2,FALSE),"")</f>
        <v/>
      </c>
      <c r="I1702" s="35" t="str">
        <f t="shared" si="29"/>
        <v/>
      </c>
      <c r="J1702" s="35" t="str">
        <f t="array" ref="J1702">IFERROR(INDEX(Listor!$M$6:$M$17,MATCH(Listor!J1702&amp;Fossila!E1702,Listor!$K$6:$K$17&amp;Listor!$L$6:$L$17,0)),"")</f>
        <v/>
      </c>
      <c r="K1702" s="69"/>
    </row>
    <row r="1703" spans="2:11" x14ac:dyDescent="0.25">
      <c r="B1703" s="68" t="s">
        <v>68</v>
      </c>
      <c r="C1703" s="80" t="str">
        <f>IFERROR(VLOOKUP(B1703,Listor!$A$6:$B$62,2,FALSE),"")</f>
        <v/>
      </c>
      <c r="D1703" s="80" t="str">
        <f>IFERROR(VLOOKUP(B1703,Listor!$A$6:$C$62,3,FALSE),"")</f>
        <v/>
      </c>
      <c r="E1703" s="64" t="s">
        <v>69</v>
      </c>
      <c r="F1703" s="65"/>
      <c r="G1703" s="35" t="str">
        <f>IFERROR(VLOOKUP(B1703,Listor!$A$6:$G$62,7,FALSE),"")</f>
        <v/>
      </c>
      <c r="H1703" s="35" t="str">
        <f>IFERROR(VLOOKUP(B1703,Listor!$H$6:$I$24,2,FALSE),"")</f>
        <v/>
      </c>
      <c r="I1703" s="35" t="str">
        <f t="shared" si="29"/>
        <v/>
      </c>
      <c r="J1703" s="35" t="str">
        <f t="array" ref="J1703">IFERROR(INDEX(Listor!$M$6:$M$17,MATCH(Listor!J1703&amp;Fossila!E1703,Listor!$K$6:$K$17&amp;Listor!$L$6:$L$17,0)),"")</f>
        <v/>
      </c>
      <c r="K1703" s="69"/>
    </row>
    <row r="1704" spans="2:11" x14ac:dyDescent="0.25">
      <c r="B1704" s="68" t="s">
        <v>68</v>
      </c>
      <c r="C1704" s="80" t="str">
        <f>IFERROR(VLOOKUP(B1704,Listor!$A$6:$B$62,2,FALSE),"")</f>
        <v/>
      </c>
      <c r="D1704" s="80" t="str">
        <f>IFERROR(VLOOKUP(B1704,Listor!$A$6:$C$62,3,FALSE),"")</f>
        <v/>
      </c>
      <c r="E1704" s="64" t="s">
        <v>69</v>
      </c>
      <c r="F1704" s="65"/>
      <c r="G1704" s="35" t="str">
        <f>IFERROR(VLOOKUP(B1704,Listor!$A$6:$G$62,7,FALSE),"")</f>
        <v/>
      </c>
      <c r="H1704" s="35" t="str">
        <f>IFERROR(VLOOKUP(B1704,Listor!$H$6:$I$24,2,FALSE),"")</f>
        <v/>
      </c>
      <c r="I1704" s="35" t="str">
        <f t="shared" si="29"/>
        <v/>
      </c>
      <c r="J1704" s="35" t="str">
        <f t="array" ref="J1704">IFERROR(INDEX(Listor!$M$6:$M$17,MATCH(Listor!J1704&amp;Fossila!E1704,Listor!$K$6:$K$17&amp;Listor!$L$6:$L$17,0)),"")</f>
        <v/>
      </c>
      <c r="K1704" s="69"/>
    </row>
    <row r="1705" spans="2:11" x14ac:dyDescent="0.25">
      <c r="B1705" s="68" t="s">
        <v>68</v>
      </c>
      <c r="C1705" s="80" t="str">
        <f>IFERROR(VLOOKUP(B1705,Listor!$A$6:$B$62,2,FALSE),"")</f>
        <v/>
      </c>
      <c r="D1705" s="80" t="str">
        <f>IFERROR(VLOOKUP(B1705,Listor!$A$6:$C$62,3,FALSE),"")</f>
        <v/>
      </c>
      <c r="E1705" s="64" t="s">
        <v>69</v>
      </c>
      <c r="F1705" s="65"/>
      <c r="G1705" s="35" t="str">
        <f>IFERROR(VLOOKUP(B1705,Listor!$A$6:$G$62,7,FALSE),"")</f>
        <v/>
      </c>
      <c r="H1705" s="35" t="str">
        <f>IFERROR(VLOOKUP(B1705,Listor!$H$6:$I$24,2,FALSE),"")</f>
        <v/>
      </c>
      <c r="I1705" s="35" t="str">
        <f t="shared" si="29"/>
        <v/>
      </c>
      <c r="J1705" s="35" t="str">
        <f t="array" ref="J1705">IFERROR(INDEX(Listor!$M$6:$M$17,MATCH(Listor!J1705&amp;Fossila!E1705,Listor!$K$6:$K$17&amp;Listor!$L$6:$L$17,0)),"")</f>
        <v/>
      </c>
      <c r="K1705" s="69"/>
    </row>
    <row r="1706" spans="2:11" x14ac:dyDescent="0.25">
      <c r="B1706" s="68" t="s">
        <v>68</v>
      </c>
      <c r="C1706" s="80" t="str">
        <f>IFERROR(VLOOKUP(B1706,Listor!$A$6:$B$62,2,FALSE),"")</f>
        <v/>
      </c>
      <c r="D1706" s="80" t="str">
        <f>IFERROR(VLOOKUP(B1706,Listor!$A$6:$C$62,3,FALSE),"")</f>
        <v/>
      </c>
      <c r="E1706" s="64" t="s">
        <v>69</v>
      </c>
      <c r="F1706" s="65"/>
      <c r="G1706" s="35" t="str">
        <f>IFERROR(VLOOKUP(B1706,Listor!$A$6:$G$62,7,FALSE),"")</f>
        <v/>
      </c>
      <c r="H1706" s="35" t="str">
        <f>IFERROR(VLOOKUP(B1706,Listor!$H$6:$I$24,2,FALSE),"")</f>
        <v/>
      </c>
      <c r="I1706" s="35" t="str">
        <f t="shared" si="29"/>
        <v/>
      </c>
      <c r="J1706" s="35" t="str">
        <f t="array" ref="J1706">IFERROR(INDEX(Listor!$M$6:$M$17,MATCH(Listor!J1706&amp;Fossila!E1706,Listor!$K$6:$K$17&amp;Listor!$L$6:$L$17,0)),"")</f>
        <v/>
      </c>
      <c r="K1706" s="69"/>
    </row>
    <row r="1707" spans="2:11" x14ac:dyDescent="0.25">
      <c r="B1707" s="68" t="s">
        <v>68</v>
      </c>
      <c r="C1707" s="80" t="str">
        <f>IFERROR(VLOOKUP(B1707,Listor!$A$6:$B$62,2,FALSE),"")</f>
        <v/>
      </c>
      <c r="D1707" s="80" t="str">
        <f>IFERROR(VLOOKUP(B1707,Listor!$A$6:$C$62,3,FALSE),"")</f>
        <v/>
      </c>
      <c r="E1707" s="64" t="s">
        <v>69</v>
      </c>
      <c r="F1707" s="65"/>
      <c r="G1707" s="35" t="str">
        <f>IFERROR(VLOOKUP(B1707,Listor!$A$6:$G$62,7,FALSE),"")</f>
        <v/>
      </c>
      <c r="H1707" s="35" t="str">
        <f>IFERROR(VLOOKUP(B1707,Listor!$H$6:$I$24,2,FALSE),"")</f>
        <v/>
      </c>
      <c r="I1707" s="35" t="str">
        <f t="shared" si="29"/>
        <v/>
      </c>
      <c r="J1707" s="35" t="str">
        <f t="array" ref="J1707">IFERROR(INDEX(Listor!$M$6:$M$17,MATCH(Listor!J1707&amp;Fossila!E1707,Listor!$K$6:$K$17&amp;Listor!$L$6:$L$17,0)),"")</f>
        <v/>
      </c>
      <c r="K1707" s="69"/>
    </row>
    <row r="1708" spans="2:11" x14ac:dyDescent="0.25">
      <c r="B1708" s="68" t="s">
        <v>68</v>
      </c>
      <c r="C1708" s="80" t="str">
        <f>IFERROR(VLOOKUP(B1708,Listor!$A$6:$B$62,2,FALSE),"")</f>
        <v/>
      </c>
      <c r="D1708" s="80" t="str">
        <f>IFERROR(VLOOKUP(B1708,Listor!$A$6:$C$62,3,FALSE),"")</f>
        <v/>
      </c>
      <c r="E1708" s="64" t="s">
        <v>69</v>
      </c>
      <c r="F1708" s="65"/>
      <c r="G1708" s="35" t="str">
        <f>IFERROR(VLOOKUP(B1708,Listor!$A$6:$G$62,7,FALSE),"")</f>
        <v/>
      </c>
      <c r="H1708" s="35" t="str">
        <f>IFERROR(VLOOKUP(B1708,Listor!$H$6:$I$24,2,FALSE),"")</f>
        <v/>
      </c>
      <c r="I1708" s="35" t="str">
        <f t="shared" si="29"/>
        <v/>
      </c>
      <c r="J1708" s="35" t="str">
        <f t="array" ref="J1708">IFERROR(INDEX(Listor!$M$6:$M$17,MATCH(Listor!J1708&amp;Fossila!E1708,Listor!$K$6:$K$17&amp;Listor!$L$6:$L$17,0)),"")</f>
        <v/>
      </c>
      <c r="K1708" s="69"/>
    </row>
    <row r="1709" spans="2:11" x14ac:dyDescent="0.25">
      <c r="B1709" s="68" t="s">
        <v>68</v>
      </c>
      <c r="C1709" s="80" t="str">
        <f>IFERROR(VLOOKUP(B1709,Listor!$A$6:$B$62,2,FALSE),"")</f>
        <v/>
      </c>
      <c r="D1709" s="80" t="str">
        <f>IFERROR(VLOOKUP(B1709,Listor!$A$6:$C$62,3,FALSE),"")</f>
        <v/>
      </c>
      <c r="E1709" s="64" t="s">
        <v>69</v>
      </c>
      <c r="F1709" s="65"/>
      <c r="G1709" s="35" t="str">
        <f>IFERROR(VLOOKUP(B1709,Listor!$A$6:$G$62,7,FALSE),"")</f>
        <v/>
      </c>
      <c r="H1709" s="35" t="str">
        <f>IFERROR(VLOOKUP(B1709,Listor!$H$6:$I$24,2,FALSE),"")</f>
        <v/>
      </c>
      <c r="I1709" s="35" t="str">
        <f t="shared" si="29"/>
        <v/>
      </c>
      <c r="J1709" s="35" t="str">
        <f t="array" ref="J1709">IFERROR(INDEX(Listor!$M$6:$M$17,MATCH(Listor!J1709&amp;Fossila!E1709,Listor!$K$6:$K$17&amp;Listor!$L$6:$L$17,0)),"")</f>
        <v/>
      </c>
      <c r="K1709" s="69"/>
    </row>
    <row r="1710" spans="2:11" x14ac:dyDescent="0.25">
      <c r="B1710" s="68" t="s">
        <v>68</v>
      </c>
      <c r="C1710" s="80" t="str">
        <f>IFERROR(VLOOKUP(B1710,Listor!$A$6:$B$62,2,FALSE),"")</f>
        <v/>
      </c>
      <c r="D1710" s="80" t="str">
        <f>IFERROR(VLOOKUP(B1710,Listor!$A$6:$C$62,3,FALSE),"")</f>
        <v/>
      </c>
      <c r="E1710" s="64" t="s">
        <v>69</v>
      </c>
      <c r="F1710" s="65"/>
      <c r="G1710" s="35" t="str">
        <f>IFERROR(VLOOKUP(B1710,Listor!$A$6:$G$62,7,FALSE),"")</f>
        <v/>
      </c>
      <c r="H1710" s="35" t="str">
        <f>IFERROR(VLOOKUP(B1710,Listor!$H$6:$I$24,2,FALSE),"")</f>
        <v/>
      </c>
      <c r="I1710" s="35" t="str">
        <f t="shared" si="29"/>
        <v/>
      </c>
      <c r="J1710" s="35" t="str">
        <f t="array" ref="J1710">IFERROR(INDEX(Listor!$M$6:$M$17,MATCH(Listor!J1710&amp;Fossila!E1710,Listor!$K$6:$K$17&amp;Listor!$L$6:$L$17,0)),"")</f>
        <v/>
      </c>
      <c r="K1710" s="69"/>
    </row>
    <row r="1711" spans="2:11" x14ac:dyDescent="0.25">
      <c r="B1711" s="68" t="s">
        <v>68</v>
      </c>
      <c r="C1711" s="80" t="str">
        <f>IFERROR(VLOOKUP(B1711,Listor!$A$6:$B$62,2,FALSE),"")</f>
        <v/>
      </c>
      <c r="D1711" s="80" t="str">
        <f>IFERROR(VLOOKUP(B1711,Listor!$A$6:$C$62,3,FALSE),"")</f>
        <v/>
      </c>
      <c r="E1711" s="64" t="s">
        <v>69</v>
      </c>
      <c r="F1711" s="65"/>
      <c r="G1711" s="35" t="str">
        <f>IFERROR(VLOOKUP(B1711,Listor!$A$6:$G$62,7,FALSE),"")</f>
        <v/>
      </c>
      <c r="H1711" s="35" t="str">
        <f>IFERROR(VLOOKUP(B1711,Listor!$H$6:$I$24,2,FALSE),"")</f>
        <v/>
      </c>
      <c r="I1711" s="35" t="str">
        <f t="shared" si="29"/>
        <v/>
      </c>
      <c r="J1711" s="35" t="str">
        <f t="array" ref="J1711">IFERROR(INDEX(Listor!$M$6:$M$17,MATCH(Listor!J1711&amp;Fossila!E1711,Listor!$K$6:$K$17&amp;Listor!$L$6:$L$17,0)),"")</f>
        <v/>
      </c>
      <c r="K1711" s="69"/>
    </row>
    <row r="1712" spans="2:11" x14ac:dyDescent="0.25">
      <c r="B1712" s="68" t="s">
        <v>68</v>
      </c>
      <c r="C1712" s="80" t="str">
        <f>IFERROR(VLOOKUP(B1712,Listor!$A$6:$B$62,2,FALSE),"")</f>
        <v/>
      </c>
      <c r="D1712" s="80" t="str">
        <f>IFERROR(VLOOKUP(B1712,Listor!$A$6:$C$62,3,FALSE),"")</f>
        <v/>
      </c>
      <c r="E1712" s="64" t="s">
        <v>69</v>
      </c>
      <c r="F1712" s="65"/>
      <c r="G1712" s="35" t="str">
        <f>IFERROR(VLOOKUP(B1712,Listor!$A$6:$G$62,7,FALSE),"")</f>
        <v/>
      </c>
      <c r="H1712" s="35" t="str">
        <f>IFERROR(VLOOKUP(B1712,Listor!$H$6:$I$24,2,FALSE),"")</f>
        <v/>
      </c>
      <c r="I1712" s="35" t="str">
        <f t="shared" si="29"/>
        <v/>
      </c>
      <c r="J1712" s="35" t="str">
        <f t="array" ref="J1712">IFERROR(INDEX(Listor!$M$6:$M$17,MATCH(Listor!J1712&amp;Fossila!E1712,Listor!$K$6:$K$17&amp;Listor!$L$6:$L$17,0)),"")</f>
        <v/>
      </c>
      <c r="K1712" s="69"/>
    </row>
    <row r="1713" spans="2:11" x14ac:dyDescent="0.25">
      <c r="B1713" s="68" t="s">
        <v>68</v>
      </c>
      <c r="C1713" s="80" t="str">
        <f>IFERROR(VLOOKUP(B1713,Listor!$A$6:$B$62,2,FALSE),"")</f>
        <v/>
      </c>
      <c r="D1713" s="80" t="str">
        <f>IFERROR(VLOOKUP(B1713,Listor!$A$6:$C$62,3,FALSE),"")</f>
        <v/>
      </c>
      <c r="E1713" s="64" t="s">
        <v>69</v>
      </c>
      <c r="F1713" s="65"/>
      <c r="G1713" s="35" t="str">
        <f>IFERROR(VLOOKUP(B1713,Listor!$A$6:$G$62,7,FALSE),"")</f>
        <v/>
      </c>
      <c r="H1713" s="35" t="str">
        <f>IFERROR(VLOOKUP(B1713,Listor!$H$6:$I$24,2,FALSE),"")</f>
        <v/>
      </c>
      <c r="I1713" s="35" t="str">
        <f t="shared" si="29"/>
        <v/>
      </c>
      <c r="J1713" s="35" t="str">
        <f t="array" ref="J1713">IFERROR(INDEX(Listor!$M$6:$M$17,MATCH(Listor!J1713&amp;Fossila!E1713,Listor!$K$6:$K$17&amp;Listor!$L$6:$L$17,0)),"")</f>
        <v/>
      </c>
      <c r="K1713" s="69"/>
    </row>
    <row r="1714" spans="2:11" x14ac:dyDescent="0.25">
      <c r="B1714" s="68" t="s">
        <v>68</v>
      </c>
      <c r="C1714" s="80" t="str">
        <f>IFERROR(VLOOKUP(B1714,Listor!$A$6:$B$62,2,FALSE),"")</f>
        <v/>
      </c>
      <c r="D1714" s="80" t="str">
        <f>IFERROR(VLOOKUP(B1714,Listor!$A$6:$C$62,3,FALSE),"")</f>
        <v/>
      </c>
      <c r="E1714" s="64" t="s">
        <v>69</v>
      </c>
      <c r="F1714" s="65"/>
      <c r="G1714" s="35" t="str">
        <f>IFERROR(VLOOKUP(B1714,Listor!$A$6:$G$62,7,FALSE),"")</f>
        <v/>
      </c>
      <c r="H1714" s="35" t="str">
        <f>IFERROR(VLOOKUP(B1714,Listor!$H$6:$I$24,2,FALSE),"")</f>
        <v/>
      </c>
      <c r="I1714" s="35" t="str">
        <f t="shared" si="29"/>
        <v/>
      </c>
      <c r="J1714" s="35" t="str">
        <f t="array" ref="J1714">IFERROR(INDEX(Listor!$M$6:$M$17,MATCH(Listor!J1714&amp;Fossila!E1714,Listor!$K$6:$K$17&amp;Listor!$L$6:$L$17,0)),"")</f>
        <v/>
      </c>
      <c r="K1714" s="69"/>
    </row>
    <row r="1715" spans="2:11" x14ac:dyDescent="0.25">
      <c r="B1715" s="68" t="s">
        <v>68</v>
      </c>
      <c r="C1715" s="80" t="str">
        <f>IFERROR(VLOOKUP(B1715,Listor!$A$6:$B$62,2,FALSE),"")</f>
        <v/>
      </c>
      <c r="D1715" s="80" t="str">
        <f>IFERROR(VLOOKUP(B1715,Listor!$A$6:$C$62,3,FALSE),"")</f>
        <v/>
      </c>
      <c r="E1715" s="64" t="s">
        <v>69</v>
      </c>
      <c r="F1715" s="65"/>
      <c r="G1715" s="35" t="str">
        <f>IFERROR(VLOOKUP(B1715,Listor!$A$6:$G$62,7,FALSE),"")</f>
        <v/>
      </c>
      <c r="H1715" s="35" t="str">
        <f>IFERROR(VLOOKUP(B1715,Listor!$H$6:$I$24,2,FALSE),"")</f>
        <v/>
      </c>
      <c r="I1715" s="35" t="str">
        <f t="shared" si="29"/>
        <v/>
      </c>
      <c r="J1715" s="35" t="str">
        <f t="array" ref="J1715">IFERROR(INDEX(Listor!$M$6:$M$17,MATCH(Listor!J1715&amp;Fossila!E1715,Listor!$K$6:$K$17&amp;Listor!$L$6:$L$17,0)),"")</f>
        <v/>
      </c>
      <c r="K1715" s="69"/>
    </row>
    <row r="1716" spans="2:11" x14ac:dyDescent="0.25">
      <c r="B1716" s="68" t="s">
        <v>68</v>
      </c>
      <c r="C1716" s="80" t="str">
        <f>IFERROR(VLOOKUP(B1716,Listor!$A$6:$B$62,2,FALSE),"")</f>
        <v/>
      </c>
      <c r="D1716" s="80" t="str">
        <f>IFERROR(VLOOKUP(B1716,Listor!$A$6:$C$62,3,FALSE),"")</f>
        <v/>
      </c>
      <c r="E1716" s="64" t="s">
        <v>69</v>
      </c>
      <c r="F1716" s="65"/>
      <c r="G1716" s="35" t="str">
        <f>IFERROR(VLOOKUP(B1716,Listor!$A$6:$G$62,7,FALSE),"")</f>
        <v/>
      </c>
      <c r="H1716" s="35" t="str">
        <f>IFERROR(VLOOKUP(B1716,Listor!$H$6:$I$24,2,FALSE),"")</f>
        <v/>
      </c>
      <c r="I1716" s="35" t="str">
        <f t="shared" si="29"/>
        <v/>
      </c>
      <c r="J1716" s="35" t="str">
        <f t="array" ref="J1716">IFERROR(INDEX(Listor!$M$6:$M$17,MATCH(Listor!J1716&amp;Fossila!E1716,Listor!$K$6:$K$17&amp;Listor!$L$6:$L$17,0)),"")</f>
        <v/>
      </c>
      <c r="K1716" s="69"/>
    </row>
    <row r="1717" spans="2:11" x14ac:dyDescent="0.25">
      <c r="B1717" s="68" t="s">
        <v>68</v>
      </c>
      <c r="C1717" s="80" t="str">
        <f>IFERROR(VLOOKUP(B1717,Listor!$A$6:$B$62,2,FALSE),"")</f>
        <v/>
      </c>
      <c r="D1717" s="80" t="str">
        <f>IFERROR(VLOOKUP(B1717,Listor!$A$6:$C$62,3,FALSE),"")</f>
        <v/>
      </c>
      <c r="E1717" s="64" t="s">
        <v>69</v>
      </c>
      <c r="F1717" s="65"/>
      <c r="G1717" s="35" t="str">
        <f>IFERROR(VLOOKUP(B1717,Listor!$A$6:$G$62,7,FALSE),"")</f>
        <v/>
      </c>
      <c r="H1717" s="35" t="str">
        <f>IFERROR(VLOOKUP(B1717,Listor!$H$6:$I$24,2,FALSE),"")</f>
        <v/>
      </c>
      <c r="I1717" s="35" t="str">
        <f t="shared" si="29"/>
        <v/>
      </c>
      <c r="J1717" s="35" t="str">
        <f t="array" ref="J1717">IFERROR(INDEX(Listor!$M$6:$M$17,MATCH(Listor!J1717&amp;Fossila!E1717,Listor!$K$6:$K$17&amp;Listor!$L$6:$L$17,0)),"")</f>
        <v/>
      </c>
      <c r="K1717" s="69"/>
    </row>
    <row r="1718" spans="2:11" x14ac:dyDescent="0.25">
      <c r="B1718" s="68" t="s">
        <v>68</v>
      </c>
      <c r="C1718" s="80" t="str">
        <f>IFERROR(VLOOKUP(B1718,Listor!$A$6:$B$62,2,FALSE),"")</f>
        <v/>
      </c>
      <c r="D1718" s="80" t="str">
        <f>IFERROR(VLOOKUP(B1718,Listor!$A$6:$C$62,3,FALSE),"")</f>
        <v/>
      </c>
      <c r="E1718" s="64" t="s">
        <v>69</v>
      </c>
      <c r="F1718" s="65"/>
      <c r="G1718" s="35" t="str">
        <f>IFERROR(VLOOKUP(B1718,Listor!$A$6:$G$62,7,FALSE),"")</f>
        <v/>
      </c>
      <c r="H1718" s="35" t="str">
        <f>IFERROR(VLOOKUP(B1718,Listor!$H$6:$I$24,2,FALSE),"")</f>
        <v/>
      </c>
      <c r="I1718" s="35" t="str">
        <f t="shared" si="29"/>
        <v/>
      </c>
      <c r="J1718" s="35" t="str">
        <f t="array" ref="J1718">IFERROR(INDEX(Listor!$M$6:$M$17,MATCH(Listor!J1718&amp;Fossila!E1718,Listor!$K$6:$K$17&amp;Listor!$L$6:$L$17,0)),"")</f>
        <v/>
      </c>
      <c r="K1718" s="69"/>
    </row>
    <row r="1719" spans="2:11" x14ac:dyDescent="0.25">
      <c r="B1719" s="68" t="s">
        <v>68</v>
      </c>
      <c r="C1719" s="80" t="str">
        <f>IFERROR(VLOOKUP(B1719,Listor!$A$6:$B$62,2,FALSE),"")</f>
        <v/>
      </c>
      <c r="D1719" s="80" t="str">
        <f>IFERROR(VLOOKUP(B1719,Listor!$A$6:$C$62,3,FALSE),"")</f>
        <v/>
      </c>
      <c r="E1719" s="64" t="s">
        <v>69</v>
      </c>
      <c r="F1719" s="65"/>
      <c r="G1719" s="35" t="str">
        <f>IFERROR(VLOOKUP(B1719,Listor!$A$6:$G$62,7,FALSE),"")</f>
        <v/>
      </c>
      <c r="H1719" s="35" t="str">
        <f>IFERROR(VLOOKUP(B1719,Listor!$H$6:$I$24,2,FALSE),"")</f>
        <v/>
      </c>
      <c r="I1719" s="35" t="str">
        <f t="shared" si="29"/>
        <v/>
      </c>
      <c r="J1719" s="35" t="str">
        <f t="array" ref="J1719">IFERROR(INDEX(Listor!$M$6:$M$17,MATCH(Listor!J1719&amp;Fossila!E1719,Listor!$K$6:$K$17&amp;Listor!$L$6:$L$17,0)),"")</f>
        <v/>
      </c>
      <c r="K1719" s="69"/>
    </row>
    <row r="1720" spans="2:11" x14ac:dyDescent="0.25">
      <c r="B1720" s="68" t="s">
        <v>68</v>
      </c>
      <c r="C1720" s="80" t="str">
        <f>IFERROR(VLOOKUP(B1720,Listor!$A$6:$B$62,2,FALSE),"")</f>
        <v/>
      </c>
      <c r="D1720" s="80" t="str">
        <f>IFERROR(VLOOKUP(B1720,Listor!$A$6:$C$62,3,FALSE),"")</f>
        <v/>
      </c>
      <c r="E1720" s="64" t="s">
        <v>69</v>
      </c>
      <c r="F1720" s="65"/>
      <c r="G1720" s="35" t="str">
        <f>IFERROR(VLOOKUP(B1720,Listor!$A$6:$G$62,7,FALSE),"")</f>
        <v/>
      </c>
      <c r="H1720" s="35" t="str">
        <f>IFERROR(VLOOKUP(B1720,Listor!$H$6:$I$24,2,FALSE),"")</f>
        <v/>
      </c>
      <c r="I1720" s="35" t="str">
        <f t="shared" si="29"/>
        <v/>
      </c>
      <c r="J1720" s="35" t="str">
        <f t="array" ref="J1720">IFERROR(INDEX(Listor!$M$6:$M$17,MATCH(Listor!J1720&amp;Fossila!E1720,Listor!$K$6:$K$17&amp;Listor!$L$6:$L$17,0)),"")</f>
        <v/>
      </c>
      <c r="K1720" s="69"/>
    </row>
    <row r="1721" spans="2:11" x14ac:dyDescent="0.25">
      <c r="B1721" s="68" t="s">
        <v>68</v>
      </c>
      <c r="C1721" s="80" t="str">
        <f>IFERROR(VLOOKUP(B1721,Listor!$A$6:$B$62,2,FALSE),"")</f>
        <v/>
      </c>
      <c r="D1721" s="80" t="str">
        <f>IFERROR(VLOOKUP(B1721,Listor!$A$6:$C$62,3,FALSE),"")</f>
        <v/>
      </c>
      <c r="E1721" s="64" t="s">
        <v>69</v>
      </c>
      <c r="F1721" s="65"/>
      <c r="G1721" s="35" t="str">
        <f>IFERROR(VLOOKUP(B1721,Listor!$A$6:$G$62,7,FALSE),"")</f>
        <v/>
      </c>
      <c r="H1721" s="35" t="str">
        <f>IFERROR(VLOOKUP(B1721,Listor!$H$6:$I$24,2,FALSE),"")</f>
        <v/>
      </c>
      <c r="I1721" s="35" t="str">
        <f t="shared" si="29"/>
        <v/>
      </c>
      <c r="J1721" s="35" t="str">
        <f t="array" ref="J1721">IFERROR(INDEX(Listor!$M$6:$M$17,MATCH(Listor!J1721&amp;Fossila!E1721,Listor!$K$6:$K$17&amp;Listor!$L$6:$L$17,0)),"")</f>
        <v/>
      </c>
      <c r="K1721" s="69"/>
    </row>
    <row r="1722" spans="2:11" x14ac:dyDescent="0.25">
      <c r="B1722" s="68" t="s">
        <v>68</v>
      </c>
      <c r="C1722" s="80" t="str">
        <f>IFERROR(VLOOKUP(B1722,Listor!$A$6:$B$62,2,FALSE),"")</f>
        <v/>
      </c>
      <c r="D1722" s="80" t="str">
        <f>IFERROR(VLOOKUP(B1722,Listor!$A$6:$C$62,3,FALSE),"")</f>
        <v/>
      </c>
      <c r="E1722" s="64" t="s">
        <v>69</v>
      </c>
      <c r="F1722" s="65"/>
      <c r="G1722" s="35" t="str">
        <f>IFERROR(VLOOKUP(B1722,Listor!$A$6:$G$62,7,FALSE),"")</f>
        <v/>
      </c>
      <c r="H1722" s="35" t="str">
        <f>IFERROR(VLOOKUP(B1722,Listor!$H$6:$I$24,2,FALSE),"")</f>
        <v/>
      </c>
      <c r="I1722" s="35" t="str">
        <f t="shared" si="29"/>
        <v/>
      </c>
      <c r="J1722" s="35" t="str">
        <f t="array" ref="J1722">IFERROR(INDEX(Listor!$M$6:$M$17,MATCH(Listor!J1722&amp;Fossila!E1722,Listor!$K$6:$K$17&amp;Listor!$L$6:$L$17,0)),"")</f>
        <v/>
      </c>
      <c r="K1722" s="69"/>
    </row>
    <row r="1723" spans="2:11" x14ac:dyDescent="0.25">
      <c r="B1723" s="68" t="s">
        <v>68</v>
      </c>
      <c r="C1723" s="80" t="str">
        <f>IFERROR(VLOOKUP(B1723,Listor!$A$6:$B$62,2,FALSE),"")</f>
        <v/>
      </c>
      <c r="D1723" s="80" t="str">
        <f>IFERROR(VLOOKUP(B1723,Listor!$A$6:$C$62,3,FALSE),"")</f>
        <v/>
      </c>
      <c r="E1723" s="64" t="s">
        <v>69</v>
      </c>
      <c r="F1723" s="65"/>
      <c r="G1723" s="35" t="str">
        <f>IFERROR(VLOOKUP(B1723,Listor!$A$6:$G$62,7,FALSE),"")</f>
        <v/>
      </c>
      <c r="H1723" s="35" t="str">
        <f>IFERROR(VLOOKUP(B1723,Listor!$H$6:$I$24,2,FALSE),"")</f>
        <v/>
      </c>
      <c r="I1723" s="35" t="str">
        <f t="shared" si="29"/>
        <v/>
      </c>
      <c r="J1723" s="35" t="str">
        <f t="array" ref="J1723">IFERROR(INDEX(Listor!$M$6:$M$17,MATCH(Listor!J1723&amp;Fossila!E1723,Listor!$K$6:$K$17&amp;Listor!$L$6:$L$17,0)),"")</f>
        <v/>
      </c>
      <c r="K1723" s="69"/>
    </row>
    <row r="1724" spans="2:11" x14ac:dyDescent="0.25">
      <c r="B1724" s="68" t="s">
        <v>68</v>
      </c>
      <c r="C1724" s="80" t="str">
        <f>IFERROR(VLOOKUP(B1724,Listor!$A$6:$B$62,2,FALSE),"")</f>
        <v/>
      </c>
      <c r="D1724" s="80" t="str">
        <f>IFERROR(VLOOKUP(B1724,Listor!$A$6:$C$62,3,FALSE),"")</f>
        <v/>
      </c>
      <c r="E1724" s="64" t="s">
        <v>69</v>
      </c>
      <c r="F1724" s="65"/>
      <c r="G1724" s="35" t="str">
        <f>IFERROR(VLOOKUP(B1724,Listor!$A$6:$G$62,7,FALSE),"")</f>
        <v/>
      </c>
      <c r="H1724" s="35" t="str">
        <f>IFERROR(VLOOKUP(B1724,Listor!$H$6:$I$24,2,FALSE),"")</f>
        <v/>
      </c>
      <c r="I1724" s="35" t="str">
        <f t="shared" si="29"/>
        <v/>
      </c>
      <c r="J1724" s="35" t="str">
        <f t="array" ref="J1724">IFERROR(INDEX(Listor!$M$6:$M$17,MATCH(Listor!J1724&amp;Fossila!E1724,Listor!$K$6:$K$17&amp;Listor!$L$6:$L$17,0)),"")</f>
        <v/>
      </c>
      <c r="K1724" s="69"/>
    </row>
    <row r="1725" spans="2:11" x14ac:dyDescent="0.25">
      <c r="B1725" s="68" t="s">
        <v>68</v>
      </c>
      <c r="C1725" s="80" t="str">
        <f>IFERROR(VLOOKUP(B1725,Listor!$A$6:$B$62,2,FALSE),"")</f>
        <v/>
      </c>
      <c r="D1725" s="80" t="str">
        <f>IFERROR(VLOOKUP(B1725,Listor!$A$6:$C$62,3,FALSE),"")</f>
        <v/>
      </c>
      <c r="E1725" s="64" t="s">
        <v>69</v>
      </c>
      <c r="F1725" s="65"/>
      <c r="G1725" s="35" t="str">
        <f>IFERROR(VLOOKUP(B1725,Listor!$A$6:$G$62,7,FALSE),"")</f>
        <v/>
      </c>
      <c r="H1725" s="35" t="str">
        <f>IFERROR(VLOOKUP(B1725,Listor!$H$6:$I$24,2,FALSE),"")</f>
        <v/>
      </c>
      <c r="I1725" s="35" t="str">
        <f t="shared" si="29"/>
        <v/>
      </c>
      <c r="J1725" s="35" t="str">
        <f t="array" ref="J1725">IFERROR(INDEX(Listor!$M$6:$M$17,MATCH(Listor!J1725&amp;Fossila!E1725,Listor!$K$6:$K$17&amp;Listor!$L$6:$L$17,0)),"")</f>
        <v/>
      </c>
      <c r="K1725" s="69"/>
    </row>
    <row r="1726" spans="2:11" x14ac:dyDescent="0.25">
      <c r="B1726" s="68" t="s">
        <v>68</v>
      </c>
      <c r="C1726" s="80" t="str">
        <f>IFERROR(VLOOKUP(B1726,Listor!$A$6:$B$62,2,FALSE),"")</f>
        <v/>
      </c>
      <c r="D1726" s="80" t="str">
        <f>IFERROR(VLOOKUP(B1726,Listor!$A$6:$C$62,3,FALSE),"")</f>
        <v/>
      </c>
      <c r="E1726" s="64" t="s">
        <v>69</v>
      </c>
      <c r="F1726" s="65"/>
      <c r="G1726" s="35" t="str">
        <f>IFERROR(VLOOKUP(B1726,Listor!$A$6:$G$62,7,FALSE),"")</f>
        <v/>
      </c>
      <c r="H1726" s="35" t="str">
        <f>IFERROR(VLOOKUP(B1726,Listor!$H$6:$I$24,2,FALSE),"")</f>
        <v/>
      </c>
      <c r="I1726" s="35" t="str">
        <f t="shared" si="29"/>
        <v/>
      </c>
      <c r="J1726" s="35" t="str">
        <f t="array" ref="J1726">IFERROR(INDEX(Listor!$M$6:$M$17,MATCH(Listor!J1726&amp;Fossila!E1726,Listor!$K$6:$K$17&amp;Listor!$L$6:$L$17,0)),"")</f>
        <v/>
      </c>
      <c r="K1726" s="69"/>
    </row>
    <row r="1727" spans="2:11" x14ac:dyDescent="0.25">
      <c r="B1727" s="68" t="s">
        <v>68</v>
      </c>
      <c r="C1727" s="80" t="str">
        <f>IFERROR(VLOOKUP(B1727,Listor!$A$6:$B$62,2,FALSE),"")</f>
        <v/>
      </c>
      <c r="D1727" s="80" t="str">
        <f>IFERROR(VLOOKUP(B1727,Listor!$A$6:$C$62,3,FALSE),"")</f>
        <v/>
      </c>
      <c r="E1727" s="64" t="s">
        <v>69</v>
      </c>
      <c r="F1727" s="65"/>
      <c r="G1727" s="35" t="str">
        <f>IFERROR(VLOOKUP(B1727,Listor!$A$6:$G$62,7,FALSE),"")</f>
        <v/>
      </c>
      <c r="H1727" s="35" t="str">
        <f>IFERROR(VLOOKUP(B1727,Listor!$H$6:$I$24,2,FALSE),"")</f>
        <v/>
      </c>
      <c r="I1727" s="35" t="str">
        <f t="shared" si="29"/>
        <v/>
      </c>
      <c r="J1727" s="35" t="str">
        <f t="array" ref="J1727">IFERROR(INDEX(Listor!$M$6:$M$17,MATCH(Listor!J1727&amp;Fossila!E1727,Listor!$K$6:$K$17&amp;Listor!$L$6:$L$17,0)),"")</f>
        <v/>
      </c>
      <c r="K1727" s="69"/>
    </row>
    <row r="1728" spans="2:11" x14ac:dyDescent="0.25">
      <c r="B1728" s="68" t="s">
        <v>68</v>
      </c>
      <c r="C1728" s="80" t="str">
        <f>IFERROR(VLOOKUP(B1728,Listor!$A$6:$B$62,2,FALSE),"")</f>
        <v/>
      </c>
      <c r="D1728" s="80" t="str">
        <f>IFERROR(VLOOKUP(B1728,Listor!$A$6:$C$62,3,FALSE),"")</f>
        <v/>
      </c>
      <c r="E1728" s="64" t="s">
        <v>69</v>
      </c>
      <c r="F1728" s="65"/>
      <c r="G1728" s="35" t="str">
        <f>IFERROR(VLOOKUP(B1728,Listor!$A$6:$G$62,7,FALSE),"")</f>
        <v/>
      </c>
      <c r="H1728" s="35" t="str">
        <f>IFERROR(VLOOKUP(B1728,Listor!$H$6:$I$24,2,FALSE),"")</f>
        <v/>
      </c>
      <c r="I1728" s="35" t="str">
        <f t="shared" si="29"/>
        <v/>
      </c>
      <c r="J1728" s="35" t="str">
        <f t="array" ref="J1728">IFERROR(INDEX(Listor!$M$6:$M$17,MATCH(Listor!J1728&amp;Fossila!E1728,Listor!$K$6:$K$17&amp;Listor!$L$6:$L$17,0)),"")</f>
        <v/>
      </c>
      <c r="K1728" s="69"/>
    </row>
    <row r="1729" spans="2:11" x14ac:dyDescent="0.25">
      <c r="B1729" s="68" t="s">
        <v>68</v>
      </c>
      <c r="C1729" s="80" t="str">
        <f>IFERROR(VLOOKUP(B1729,Listor!$A$6:$B$62,2,FALSE),"")</f>
        <v/>
      </c>
      <c r="D1729" s="80" t="str">
        <f>IFERROR(VLOOKUP(B1729,Listor!$A$6:$C$62,3,FALSE),"")</f>
        <v/>
      </c>
      <c r="E1729" s="64" t="s">
        <v>69</v>
      </c>
      <c r="F1729" s="65"/>
      <c r="G1729" s="35" t="str">
        <f>IFERROR(VLOOKUP(B1729,Listor!$A$6:$G$62,7,FALSE),"")</f>
        <v/>
      </c>
      <c r="H1729" s="35" t="str">
        <f>IFERROR(VLOOKUP(B1729,Listor!$H$6:$I$24,2,FALSE),"")</f>
        <v/>
      </c>
      <c r="I1729" s="35" t="str">
        <f t="shared" si="29"/>
        <v/>
      </c>
      <c r="J1729" s="35" t="str">
        <f t="array" ref="J1729">IFERROR(INDEX(Listor!$M$6:$M$17,MATCH(Listor!J1729&amp;Fossila!E1729,Listor!$K$6:$K$17&amp;Listor!$L$6:$L$17,0)),"")</f>
        <v/>
      </c>
      <c r="K1729" s="69"/>
    </row>
    <row r="1730" spans="2:11" x14ac:dyDescent="0.25">
      <c r="B1730" s="68" t="s">
        <v>68</v>
      </c>
      <c r="C1730" s="80" t="str">
        <f>IFERROR(VLOOKUP(B1730,Listor!$A$6:$B$62,2,FALSE),"")</f>
        <v/>
      </c>
      <c r="D1730" s="80" t="str">
        <f>IFERROR(VLOOKUP(B1730,Listor!$A$6:$C$62,3,FALSE),"")</f>
        <v/>
      </c>
      <c r="E1730" s="64" t="s">
        <v>69</v>
      </c>
      <c r="F1730" s="65"/>
      <c r="G1730" s="35" t="str">
        <f>IFERROR(VLOOKUP(B1730,Listor!$A$6:$G$62,7,FALSE),"")</f>
        <v/>
      </c>
      <c r="H1730" s="35" t="str">
        <f>IFERROR(VLOOKUP(B1730,Listor!$H$6:$I$24,2,FALSE),"")</f>
        <v/>
      </c>
      <c r="I1730" s="35" t="str">
        <f t="shared" si="29"/>
        <v/>
      </c>
      <c r="J1730" s="35" t="str">
        <f t="array" ref="J1730">IFERROR(INDEX(Listor!$M$6:$M$17,MATCH(Listor!J1730&amp;Fossila!E1730,Listor!$K$6:$K$17&amp;Listor!$L$6:$L$17,0)),"")</f>
        <v/>
      </c>
      <c r="K1730" s="69"/>
    </row>
    <row r="1731" spans="2:11" x14ac:dyDescent="0.25">
      <c r="B1731" s="68" t="s">
        <v>68</v>
      </c>
      <c r="C1731" s="80" t="str">
        <f>IFERROR(VLOOKUP(B1731,Listor!$A$6:$B$62,2,FALSE),"")</f>
        <v/>
      </c>
      <c r="D1731" s="80" t="str">
        <f>IFERROR(VLOOKUP(B1731,Listor!$A$6:$C$62,3,FALSE),"")</f>
        <v/>
      </c>
      <c r="E1731" s="64" t="s">
        <v>69</v>
      </c>
      <c r="F1731" s="65"/>
      <c r="G1731" s="35" t="str">
        <f>IFERROR(VLOOKUP(B1731,Listor!$A$6:$G$62,7,FALSE),"")</f>
        <v/>
      </c>
      <c r="H1731" s="35" t="str">
        <f>IFERROR(VLOOKUP(B1731,Listor!$H$6:$I$24,2,FALSE),"")</f>
        <v/>
      </c>
      <c r="I1731" s="35" t="str">
        <f t="shared" si="29"/>
        <v/>
      </c>
      <c r="J1731" s="35" t="str">
        <f t="array" ref="J1731">IFERROR(INDEX(Listor!$M$6:$M$17,MATCH(Listor!J1731&amp;Fossila!E1731,Listor!$K$6:$K$17&amp;Listor!$L$6:$L$17,0)),"")</f>
        <v/>
      </c>
      <c r="K1731" s="69"/>
    </row>
    <row r="1732" spans="2:11" x14ac:dyDescent="0.25">
      <c r="B1732" s="68" t="s">
        <v>68</v>
      </c>
      <c r="C1732" s="80" t="str">
        <f>IFERROR(VLOOKUP(B1732,Listor!$A$6:$B$62,2,FALSE),"")</f>
        <v/>
      </c>
      <c r="D1732" s="80" t="str">
        <f>IFERROR(VLOOKUP(B1732,Listor!$A$6:$C$62,3,FALSE),"")</f>
        <v/>
      </c>
      <c r="E1732" s="64" t="s">
        <v>69</v>
      </c>
      <c r="F1732" s="65"/>
      <c r="G1732" s="35" t="str">
        <f>IFERROR(VLOOKUP(B1732,Listor!$A$6:$G$62,7,FALSE),"")</f>
        <v/>
      </c>
      <c r="H1732" s="35" t="str">
        <f>IFERROR(VLOOKUP(B1732,Listor!$H$6:$I$24,2,FALSE),"")</f>
        <v/>
      </c>
      <c r="I1732" s="35" t="str">
        <f t="shared" si="29"/>
        <v/>
      </c>
      <c r="J1732" s="35" t="str">
        <f t="array" ref="J1732">IFERROR(INDEX(Listor!$M$6:$M$17,MATCH(Listor!J1732&amp;Fossila!E1732,Listor!$K$6:$K$17&amp;Listor!$L$6:$L$17,0)),"")</f>
        <v/>
      </c>
      <c r="K1732" s="69"/>
    </row>
    <row r="1733" spans="2:11" x14ac:dyDescent="0.25">
      <c r="B1733" s="68" t="s">
        <v>68</v>
      </c>
      <c r="C1733" s="80" t="str">
        <f>IFERROR(VLOOKUP(B1733,Listor!$A$6:$B$62,2,FALSE),"")</f>
        <v/>
      </c>
      <c r="D1733" s="80" t="str">
        <f>IFERROR(VLOOKUP(B1733,Listor!$A$6:$C$62,3,FALSE),"")</f>
        <v/>
      </c>
      <c r="E1733" s="64" t="s">
        <v>69</v>
      </c>
      <c r="F1733" s="65"/>
      <c r="G1733" s="35" t="str">
        <f>IFERROR(VLOOKUP(B1733,Listor!$A$6:$G$62,7,FALSE),"")</f>
        <v/>
      </c>
      <c r="H1733" s="35" t="str">
        <f>IFERROR(VLOOKUP(B1733,Listor!$H$6:$I$24,2,FALSE),"")</f>
        <v/>
      </c>
      <c r="I1733" s="35" t="str">
        <f t="shared" si="29"/>
        <v/>
      </c>
      <c r="J1733" s="35" t="str">
        <f t="array" ref="J1733">IFERROR(INDEX(Listor!$M$6:$M$17,MATCH(Listor!J1733&amp;Fossila!E1733,Listor!$K$6:$K$17&amp;Listor!$L$6:$L$17,0)),"")</f>
        <v/>
      </c>
      <c r="K1733" s="69"/>
    </row>
    <row r="1734" spans="2:11" x14ac:dyDescent="0.25">
      <c r="B1734" s="68" t="s">
        <v>68</v>
      </c>
      <c r="C1734" s="80" t="str">
        <f>IFERROR(VLOOKUP(B1734,Listor!$A$6:$B$62,2,FALSE),"")</f>
        <v/>
      </c>
      <c r="D1734" s="80" t="str">
        <f>IFERROR(VLOOKUP(B1734,Listor!$A$6:$C$62,3,FALSE),"")</f>
        <v/>
      </c>
      <c r="E1734" s="64" t="s">
        <v>69</v>
      </c>
      <c r="F1734" s="65"/>
      <c r="G1734" s="35" t="str">
        <f>IFERROR(VLOOKUP(B1734,Listor!$A$6:$G$62,7,FALSE),"")</f>
        <v/>
      </c>
      <c r="H1734" s="35" t="str">
        <f>IFERROR(VLOOKUP(B1734,Listor!$H$6:$I$24,2,FALSE),"")</f>
        <v/>
      </c>
      <c r="I1734" s="35" t="str">
        <f t="shared" si="29"/>
        <v/>
      </c>
      <c r="J1734" s="35" t="str">
        <f t="array" ref="J1734">IFERROR(INDEX(Listor!$M$6:$M$17,MATCH(Listor!J1734&amp;Fossila!E1734,Listor!$K$6:$K$17&amp;Listor!$L$6:$L$17,0)),"")</f>
        <v/>
      </c>
      <c r="K1734" s="69"/>
    </row>
    <row r="1735" spans="2:11" x14ac:dyDescent="0.25">
      <c r="B1735" s="68" t="s">
        <v>68</v>
      </c>
      <c r="C1735" s="80" t="str">
        <f>IFERROR(VLOOKUP(B1735,Listor!$A$6:$B$62,2,FALSE),"")</f>
        <v/>
      </c>
      <c r="D1735" s="80" t="str">
        <f>IFERROR(VLOOKUP(B1735,Listor!$A$6:$C$62,3,FALSE),"")</f>
        <v/>
      </c>
      <c r="E1735" s="64" t="s">
        <v>69</v>
      </c>
      <c r="F1735" s="65"/>
      <c r="G1735" s="35" t="str">
        <f>IFERROR(VLOOKUP(B1735,Listor!$A$6:$G$62,7,FALSE),"")</f>
        <v/>
      </c>
      <c r="H1735" s="35" t="str">
        <f>IFERROR(VLOOKUP(B1735,Listor!$H$6:$I$24,2,FALSE),"")</f>
        <v/>
      </c>
      <c r="I1735" s="35" t="str">
        <f t="shared" si="29"/>
        <v/>
      </c>
      <c r="J1735" s="35" t="str">
        <f t="array" ref="J1735">IFERROR(INDEX(Listor!$M$6:$M$17,MATCH(Listor!J1735&amp;Fossila!E1735,Listor!$K$6:$K$17&amp;Listor!$L$6:$L$17,0)),"")</f>
        <v/>
      </c>
      <c r="K1735" s="69"/>
    </row>
    <row r="1736" spans="2:11" x14ac:dyDescent="0.25">
      <c r="B1736" s="68" t="s">
        <v>68</v>
      </c>
      <c r="C1736" s="80" t="str">
        <f>IFERROR(VLOOKUP(B1736,Listor!$A$6:$B$62,2,FALSE),"")</f>
        <v/>
      </c>
      <c r="D1736" s="80" t="str">
        <f>IFERROR(VLOOKUP(B1736,Listor!$A$6:$C$62,3,FALSE),"")</f>
        <v/>
      </c>
      <c r="E1736" s="64" t="s">
        <v>69</v>
      </c>
      <c r="F1736" s="65"/>
      <c r="G1736" s="35" t="str">
        <f>IFERROR(VLOOKUP(B1736,Listor!$A$6:$G$62,7,FALSE),"")</f>
        <v/>
      </c>
      <c r="H1736" s="35" t="str">
        <f>IFERROR(VLOOKUP(B1736,Listor!$H$6:$I$24,2,FALSE),"")</f>
        <v/>
      </c>
      <c r="I1736" s="35" t="str">
        <f t="shared" si="29"/>
        <v/>
      </c>
      <c r="J1736" s="35" t="str">
        <f t="array" ref="J1736">IFERROR(INDEX(Listor!$M$6:$M$17,MATCH(Listor!J1736&amp;Fossila!E1736,Listor!$K$6:$K$17&amp;Listor!$L$6:$L$17,0)),"")</f>
        <v/>
      </c>
      <c r="K1736" s="69"/>
    </row>
    <row r="1737" spans="2:11" x14ac:dyDescent="0.25">
      <c r="B1737" s="68" t="s">
        <v>68</v>
      </c>
      <c r="C1737" s="80" t="str">
        <f>IFERROR(VLOOKUP(B1737,Listor!$A$6:$B$62,2,FALSE),"")</f>
        <v/>
      </c>
      <c r="D1737" s="80" t="str">
        <f>IFERROR(VLOOKUP(B1737,Listor!$A$6:$C$62,3,FALSE),"")</f>
        <v/>
      </c>
      <c r="E1737" s="64" t="s">
        <v>69</v>
      </c>
      <c r="F1737" s="65"/>
      <c r="G1737" s="35" t="str">
        <f>IFERROR(VLOOKUP(B1737,Listor!$A$6:$G$62,7,FALSE),"")</f>
        <v/>
      </c>
      <c r="H1737" s="35" t="str">
        <f>IFERROR(VLOOKUP(B1737,Listor!$H$6:$I$24,2,FALSE),"")</f>
        <v/>
      </c>
      <c r="I1737" s="35" t="str">
        <f t="shared" si="29"/>
        <v/>
      </c>
      <c r="J1737" s="35" t="str">
        <f t="array" ref="J1737">IFERROR(INDEX(Listor!$M$6:$M$17,MATCH(Listor!J1737&amp;Fossila!E1737,Listor!$K$6:$K$17&amp;Listor!$L$6:$L$17,0)),"")</f>
        <v/>
      </c>
      <c r="K1737" s="69"/>
    </row>
    <row r="1738" spans="2:11" x14ac:dyDescent="0.25">
      <c r="B1738" s="68" t="s">
        <v>68</v>
      </c>
      <c r="C1738" s="80" t="str">
        <f>IFERROR(VLOOKUP(B1738,Listor!$A$6:$B$62,2,FALSE),"")</f>
        <v/>
      </c>
      <c r="D1738" s="80" t="str">
        <f>IFERROR(VLOOKUP(B1738,Listor!$A$6:$C$62,3,FALSE),"")</f>
        <v/>
      </c>
      <c r="E1738" s="64" t="s">
        <v>69</v>
      </c>
      <c r="F1738" s="65"/>
      <c r="G1738" s="35" t="str">
        <f>IFERROR(VLOOKUP(B1738,Listor!$A$6:$G$62,7,FALSE),"")</f>
        <v/>
      </c>
      <c r="H1738" s="35" t="str">
        <f>IFERROR(VLOOKUP(B1738,Listor!$H$6:$I$24,2,FALSE),"")</f>
        <v/>
      </c>
      <c r="I1738" s="35" t="str">
        <f t="shared" si="29"/>
        <v/>
      </c>
      <c r="J1738" s="35" t="str">
        <f t="array" ref="J1738">IFERROR(INDEX(Listor!$M$6:$M$17,MATCH(Listor!J1738&amp;Fossila!E1738,Listor!$K$6:$K$17&amp;Listor!$L$6:$L$17,0)),"")</f>
        <v/>
      </c>
      <c r="K1738" s="69"/>
    </row>
    <row r="1739" spans="2:11" x14ac:dyDescent="0.25">
      <c r="B1739" s="68" t="s">
        <v>68</v>
      </c>
      <c r="C1739" s="80" t="str">
        <f>IFERROR(VLOOKUP(B1739,Listor!$A$6:$B$62,2,FALSE),"")</f>
        <v/>
      </c>
      <c r="D1739" s="80" t="str">
        <f>IFERROR(VLOOKUP(B1739,Listor!$A$6:$C$62,3,FALSE),"")</f>
        <v/>
      </c>
      <c r="E1739" s="64" t="s">
        <v>69</v>
      </c>
      <c r="F1739" s="65"/>
      <c r="G1739" s="35" t="str">
        <f>IFERROR(VLOOKUP(B1739,Listor!$A$6:$G$62,7,FALSE),"")</f>
        <v/>
      </c>
      <c r="H1739" s="35" t="str">
        <f>IFERROR(VLOOKUP(B1739,Listor!$H$6:$I$24,2,FALSE),"")</f>
        <v/>
      </c>
      <c r="I1739" s="35" t="str">
        <f t="shared" si="29"/>
        <v/>
      </c>
      <c r="J1739" s="35" t="str">
        <f t="array" ref="J1739">IFERROR(INDEX(Listor!$M$6:$M$17,MATCH(Listor!J1739&amp;Fossila!E1739,Listor!$K$6:$K$17&amp;Listor!$L$6:$L$17,0)),"")</f>
        <v/>
      </c>
      <c r="K1739" s="69"/>
    </row>
    <row r="1740" spans="2:11" x14ac:dyDescent="0.25">
      <c r="B1740" s="68" t="s">
        <v>68</v>
      </c>
      <c r="C1740" s="80" t="str">
        <f>IFERROR(VLOOKUP(B1740,Listor!$A$6:$B$62,2,FALSE),"")</f>
        <v/>
      </c>
      <c r="D1740" s="80" t="str">
        <f>IFERROR(VLOOKUP(B1740,Listor!$A$6:$C$62,3,FALSE),"")</f>
        <v/>
      </c>
      <c r="E1740" s="64" t="s">
        <v>69</v>
      </c>
      <c r="F1740" s="65"/>
      <c r="G1740" s="35" t="str">
        <f>IFERROR(VLOOKUP(B1740,Listor!$A$6:$G$62,7,FALSE),"")</f>
        <v/>
      </c>
      <c r="H1740" s="35" t="str">
        <f>IFERROR(VLOOKUP(B1740,Listor!$H$6:$I$24,2,FALSE),"")</f>
        <v/>
      </c>
      <c r="I1740" s="35" t="str">
        <f t="shared" si="29"/>
        <v/>
      </c>
      <c r="J1740" s="35" t="str">
        <f t="array" ref="J1740">IFERROR(INDEX(Listor!$M$6:$M$17,MATCH(Listor!J1740&amp;Fossila!E1740,Listor!$K$6:$K$17&amp;Listor!$L$6:$L$17,0)),"")</f>
        <v/>
      </c>
      <c r="K1740" s="69"/>
    </row>
    <row r="1741" spans="2:11" x14ac:dyDescent="0.25">
      <c r="B1741" s="68" t="s">
        <v>68</v>
      </c>
      <c r="C1741" s="80" t="str">
        <f>IFERROR(VLOOKUP(B1741,Listor!$A$6:$B$62,2,FALSE),"")</f>
        <v/>
      </c>
      <c r="D1741" s="80" t="str">
        <f>IFERROR(VLOOKUP(B1741,Listor!$A$6:$C$62,3,FALSE),"")</f>
        <v/>
      </c>
      <c r="E1741" s="64" t="s">
        <v>69</v>
      </c>
      <c r="F1741" s="65"/>
      <c r="G1741" s="35" t="str">
        <f>IFERROR(VLOOKUP(B1741,Listor!$A$6:$G$62,7,FALSE),"")</f>
        <v/>
      </c>
      <c r="H1741" s="35" t="str">
        <f>IFERROR(VLOOKUP(B1741,Listor!$H$6:$I$24,2,FALSE),"")</f>
        <v/>
      </c>
      <c r="I1741" s="35" t="str">
        <f t="shared" ref="I1741:I1804" si="30">IFERROR(H1741*F1741,"")</f>
        <v/>
      </c>
      <c r="J1741" s="35" t="str">
        <f t="array" ref="J1741">IFERROR(INDEX(Listor!$M$6:$M$17,MATCH(Listor!J1741&amp;Fossila!E1741,Listor!$K$6:$K$17&amp;Listor!$L$6:$L$17,0)),"")</f>
        <v/>
      </c>
      <c r="K1741" s="69"/>
    </row>
    <row r="1742" spans="2:11" x14ac:dyDescent="0.25">
      <c r="B1742" s="68" t="s">
        <v>68</v>
      </c>
      <c r="C1742" s="80" t="str">
        <f>IFERROR(VLOOKUP(B1742,Listor!$A$6:$B$62,2,FALSE),"")</f>
        <v/>
      </c>
      <c r="D1742" s="80" t="str">
        <f>IFERROR(VLOOKUP(B1742,Listor!$A$6:$C$62,3,FALSE),"")</f>
        <v/>
      </c>
      <c r="E1742" s="64" t="s">
        <v>69</v>
      </c>
      <c r="F1742" s="65"/>
      <c r="G1742" s="35" t="str">
        <f>IFERROR(VLOOKUP(B1742,Listor!$A$6:$G$62,7,FALSE),"")</f>
        <v/>
      </c>
      <c r="H1742" s="35" t="str">
        <f>IFERROR(VLOOKUP(B1742,Listor!$H$6:$I$24,2,FALSE),"")</f>
        <v/>
      </c>
      <c r="I1742" s="35" t="str">
        <f t="shared" si="30"/>
        <v/>
      </c>
      <c r="J1742" s="35" t="str">
        <f t="array" ref="J1742">IFERROR(INDEX(Listor!$M$6:$M$17,MATCH(Listor!J1742&amp;Fossila!E1742,Listor!$K$6:$K$17&amp;Listor!$L$6:$L$17,0)),"")</f>
        <v/>
      </c>
      <c r="K1742" s="69"/>
    </row>
    <row r="1743" spans="2:11" x14ac:dyDescent="0.25">
      <c r="B1743" s="68" t="s">
        <v>68</v>
      </c>
      <c r="C1743" s="80" t="str">
        <f>IFERROR(VLOOKUP(B1743,Listor!$A$6:$B$62,2,FALSE),"")</f>
        <v/>
      </c>
      <c r="D1743" s="80" t="str">
        <f>IFERROR(VLOOKUP(B1743,Listor!$A$6:$C$62,3,FALSE),"")</f>
        <v/>
      </c>
      <c r="E1743" s="64" t="s">
        <v>69</v>
      </c>
      <c r="F1743" s="65"/>
      <c r="G1743" s="35" t="str">
        <f>IFERROR(VLOOKUP(B1743,Listor!$A$6:$G$62,7,FALSE),"")</f>
        <v/>
      </c>
      <c r="H1743" s="35" t="str">
        <f>IFERROR(VLOOKUP(B1743,Listor!$H$6:$I$24,2,FALSE),"")</f>
        <v/>
      </c>
      <c r="I1743" s="35" t="str">
        <f t="shared" si="30"/>
        <v/>
      </c>
      <c r="J1743" s="35" t="str">
        <f t="array" ref="J1743">IFERROR(INDEX(Listor!$M$6:$M$17,MATCH(Listor!J1743&amp;Fossila!E1743,Listor!$K$6:$K$17&amp;Listor!$L$6:$L$17,0)),"")</f>
        <v/>
      </c>
      <c r="K1743" s="69"/>
    </row>
    <row r="1744" spans="2:11" x14ac:dyDescent="0.25">
      <c r="B1744" s="68" t="s">
        <v>68</v>
      </c>
      <c r="C1744" s="80" t="str">
        <f>IFERROR(VLOOKUP(B1744,Listor!$A$6:$B$62,2,FALSE),"")</f>
        <v/>
      </c>
      <c r="D1744" s="80" t="str">
        <f>IFERROR(VLOOKUP(B1744,Listor!$A$6:$C$62,3,FALSE),"")</f>
        <v/>
      </c>
      <c r="E1744" s="64" t="s">
        <v>69</v>
      </c>
      <c r="F1744" s="65"/>
      <c r="G1744" s="35" t="str">
        <f>IFERROR(VLOOKUP(B1744,Listor!$A$6:$G$62,7,FALSE),"")</f>
        <v/>
      </c>
      <c r="H1744" s="35" t="str">
        <f>IFERROR(VLOOKUP(B1744,Listor!$H$6:$I$24,2,FALSE),"")</f>
        <v/>
      </c>
      <c r="I1744" s="35" t="str">
        <f t="shared" si="30"/>
        <v/>
      </c>
      <c r="J1744" s="35" t="str">
        <f t="array" ref="J1744">IFERROR(INDEX(Listor!$M$6:$M$17,MATCH(Listor!J1744&amp;Fossila!E1744,Listor!$K$6:$K$17&amp;Listor!$L$6:$L$17,0)),"")</f>
        <v/>
      </c>
      <c r="K1744" s="69"/>
    </row>
    <row r="1745" spans="2:11" x14ac:dyDescent="0.25">
      <c r="B1745" s="68" t="s">
        <v>68</v>
      </c>
      <c r="C1745" s="80" t="str">
        <f>IFERROR(VLOOKUP(B1745,Listor!$A$6:$B$62,2,FALSE),"")</f>
        <v/>
      </c>
      <c r="D1745" s="80" t="str">
        <f>IFERROR(VLOOKUP(B1745,Listor!$A$6:$C$62,3,FALSE),"")</f>
        <v/>
      </c>
      <c r="E1745" s="64" t="s">
        <v>69</v>
      </c>
      <c r="F1745" s="65"/>
      <c r="G1745" s="35" t="str">
        <f>IFERROR(VLOOKUP(B1745,Listor!$A$6:$G$62,7,FALSE),"")</f>
        <v/>
      </c>
      <c r="H1745" s="35" t="str">
        <f>IFERROR(VLOOKUP(B1745,Listor!$H$6:$I$24,2,FALSE),"")</f>
        <v/>
      </c>
      <c r="I1745" s="35" t="str">
        <f t="shared" si="30"/>
        <v/>
      </c>
      <c r="J1745" s="35" t="str">
        <f t="array" ref="J1745">IFERROR(INDEX(Listor!$M$6:$M$17,MATCH(Listor!J1745&amp;Fossila!E1745,Listor!$K$6:$K$17&amp;Listor!$L$6:$L$17,0)),"")</f>
        <v/>
      </c>
      <c r="K1745" s="69"/>
    </row>
    <row r="1746" spans="2:11" x14ac:dyDescent="0.25">
      <c r="B1746" s="68" t="s">
        <v>68</v>
      </c>
      <c r="C1746" s="80" t="str">
        <f>IFERROR(VLOOKUP(B1746,Listor!$A$6:$B$62,2,FALSE),"")</f>
        <v/>
      </c>
      <c r="D1746" s="80" t="str">
        <f>IFERROR(VLOOKUP(B1746,Listor!$A$6:$C$62,3,FALSE),"")</f>
        <v/>
      </c>
      <c r="E1746" s="64" t="s">
        <v>69</v>
      </c>
      <c r="F1746" s="65"/>
      <c r="G1746" s="35" t="str">
        <f>IFERROR(VLOOKUP(B1746,Listor!$A$6:$G$62,7,FALSE),"")</f>
        <v/>
      </c>
      <c r="H1746" s="35" t="str">
        <f>IFERROR(VLOOKUP(B1746,Listor!$H$6:$I$24,2,FALSE),"")</f>
        <v/>
      </c>
      <c r="I1746" s="35" t="str">
        <f t="shared" si="30"/>
        <v/>
      </c>
      <c r="J1746" s="35" t="str">
        <f t="array" ref="J1746">IFERROR(INDEX(Listor!$M$6:$M$17,MATCH(Listor!J1746&amp;Fossila!E1746,Listor!$K$6:$K$17&amp;Listor!$L$6:$L$17,0)),"")</f>
        <v/>
      </c>
      <c r="K1746" s="69"/>
    </row>
    <row r="1747" spans="2:11" x14ac:dyDescent="0.25">
      <c r="B1747" s="68" t="s">
        <v>68</v>
      </c>
      <c r="C1747" s="80" t="str">
        <f>IFERROR(VLOOKUP(B1747,Listor!$A$6:$B$62,2,FALSE),"")</f>
        <v/>
      </c>
      <c r="D1747" s="80" t="str">
        <f>IFERROR(VLOOKUP(B1747,Listor!$A$6:$C$62,3,FALSE),"")</f>
        <v/>
      </c>
      <c r="E1747" s="64" t="s">
        <v>69</v>
      </c>
      <c r="F1747" s="65"/>
      <c r="G1747" s="35" t="str">
        <f>IFERROR(VLOOKUP(B1747,Listor!$A$6:$G$62,7,FALSE),"")</f>
        <v/>
      </c>
      <c r="H1747" s="35" t="str">
        <f>IFERROR(VLOOKUP(B1747,Listor!$H$6:$I$24,2,FALSE),"")</f>
        <v/>
      </c>
      <c r="I1747" s="35" t="str">
        <f t="shared" si="30"/>
        <v/>
      </c>
      <c r="J1747" s="35" t="str">
        <f t="array" ref="J1747">IFERROR(INDEX(Listor!$M$6:$M$17,MATCH(Listor!J1747&amp;Fossila!E1747,Listor!$K$6:$K$17&amp;Listor!$L$6:$L$17,0)),"")</f>
        <v/>
      </c>
      <c r="K1747" s="69"/>
    </row>
    <row r="1748" spans="2:11" x14ac:dyDescent="0.25">
      <c r="B1748" s="68" t="s">
        <v>68</v>
      </c>
      <c r="C1748" s="80" t="str">
        <f>IFERROR(VLOOKUP(B1748,Listor!$A$6:$B$62,2,FALSE),"")</f>
        <v/>
      </c>
      <c r="D1748" s="80" t="str">
        <f>IFERROR(VLOOKUP(B1748,Listor!$A$6:$C$62,3,FALSE),"")</f>
        <v/>
      </c>
      <c r="E1748" s="64" t="s">
        <v>69</v>
      </c>
      <c r="F1748" s="65"/>
      <c r="G1748" s="35" t="str">
        <f>IFERROR(VLOOKUP(B1748,Listor!$A$6:$G$62,7,FALSE),"")</f>
        <v/>
      </c>
      <c r="H1748" s="35" t="str">
        <f>IFERROR(VLOOKUP(B1748,Listor!$H$6:$I$24,2,FALSE),"")</f>
        <v/>
      </c>
      <c r="I1748" s="35" t="str">
        <f t="shared" si="30"/>
        <v/>
      </c>
      <c r="J1748" s="35" t="str">
        <f t="array" ref="J1748">IFERROR(INDEX(Listor!$M$6:$M$17,MATCH(Listor!J1748&amp;Fossila!E1748,Listor!$K$6:$K$17&amp;Listor!$L$6:$L$17,0)),"")</f>
        <v/>
      </c>
      <c r="K1748" s="69"/>
    </row>
    <row r="1749" spans="2:11" x14ac:dyDescent="0.25">
      <c r="B1749" s="68" t="s">
        <v>68</v>
      </c>
      <c r="C1749" s="80" t="str">
        <f>IFERROR(VLOOKUP(B1749,Listor!$A$6:$B$62,2,FALSE),"")</f>
        <v/>
      </c>
      <c r="D1749" s="80" t="str">
        <f>IFERROR(VLOOKUP(B1749,Listor!$A$6:$C$62,3,FALSE),"")</f>
        <v/>
      </c>
      <c r="E1749" s="64" t="s">
        <v>69</v>
      </c>
      <c r="F1749" s="65"/>
      <c r="G1749" s="35" t="str">
        <f>IFERROR(VLOOKUP(B1749,Listor!$A$6:$G$62,7,FALSE),"")</f>
        <v/>
      </c>
      <c r="H1749" s="35" t="str">
        <f>IFERROR(VLOOKUP(B1749,Listor!$H$6:$I$24,2,FALSE),"")</f>
        <v/>
      </c>
      <c r="I1749" s="35" t="str">
        <f t="shared" si="30"/>
        <v/>
      </c>
      <c r="J1749" s="35" t="str">
        <f t="array" ref="J1749">IFERROR(INDEX(Listor!$M$6:$M$17,MATCH(Listor!J1749&amp;Fossila!E1749,Listor!$K$6:$K$17&amp;Listor!$L$6:$L$17,0)),"")</f>
        <v/>
      </c>
      <c r="K1749" s="69"/>
    </row>
    <row r="1750" spans="2:11" x14ac:dyDescent="0.25">
      <c r="B1750" s="68" t="s">
        <v>68</v>
      </c>
      <c r="C1750" s="80" t="str">
        <f>IFERROR(VLOOKUP(B1750,Listor!$A$6:$B$62,2,FALSE),"")</f>
        <v/>
      </c>
      <c r="D1750" s="80" t="str">
        <f>IFERROR(VLOOKUP(B1750,Listor!$A$6:$C$62,3,FALSE),"")</f>
        <v/>
      </c>
      <c r="E1750" s="64" t="s">
        <v>69</v>
      </c>
      <c r="F1750" s="65"/>
      <c r="G1750" s="35" t="str">
        <f>IFERROR(VLOOKUP(B1750,Listor!$A$6:$G$62,7,FALSE),"")</f>
        <v/>
      </c>
      <c r="H1750" s="35" t="str">
        <f>IFERROR(VLOOKUP(B1750,Listor!$H$6:$I$24,2,FALSE),"")</f>
        <v/>
      </c>
      <c r="I1750" s="35" t="str">
        <f t="shared" si="30"/>
        <v/>
      </c>
      <c r="J1750" s="35" t="str">
        <f t="array" ref="J1750">IFERROR(INDEX(Listor!$M$6:$M$17,MATCH(Listor!J1750&amp;Fossila!E1750,Listor!$K$6:$K$17&amp;Listor!$L$6:$L$17,0)),"")</f>
        <v/>
      </c>
      <c r="K1750" s="69"/>
    </row>
    <row r="1751" spans="2:11" x14ac:dyDescent="0.25">
      <c r="B1751" s="68" t="s">
        <v>68</v>
      </c>
      <c r="C1751" s="80" t="str">
        <f>IFERROR(VLOOKUP(B1751,Listor!$A$6:$B$62,2,FALSE),"")</f>
        <v/>
      </c>
      <c r="D1751" s="80" t="str">
        <f>IFERROR(VLOOKUP(B1751,Listor!$A$6:$C$62,3,FALSE),"")</f>
        <v/>
      </c>
      <c r="E1751" s="64" t="s">
        <v>69</v>
      </c>
      <c r="F1751" s="65"/>
      <c r="G1751" s="35" t="str">
        <f>IFERROR(VLOOKUP(B1751,Listor!$A$6:$G$62,7,FALSE),"")</f>
        <v/>
      </c>
      <c r="H1751" s="35" t="str">
        <f>IFERROR(VLOOKUP(B1751,Listor!$H$6:$I$24,2,FALSE),"")</f>
        <v/>
      </c>
      <c r="I1751" s="35" t="str">
        <f t="shared" si="30"/>
        <v/>
      </c>
      <c r="J1751" s="35" t="str">
        <f t="array" ref="J1751">IFERROR(INDEX(Listor!$M$6:$M$17,MATCH(Listor!J1751&amp;Fossila!E1751,Listor!$K$6:$K$17&amp;Listor!$L$6:$L$17,0)),"")</f>
        <v/>
      </c>
      <c r="K1751" s="69"/>
    </row>
    <row r="1752" spans="2:11" x14ac:dyDescent="0.25">
      <c r="B1752" s="68" t="s">
        <v>68</v>
      </c>
      <c r="C1752" s="80" t="str">
        <f>IFERROR(VLOOKUP(B1752,Listor!$A$6:$B$62,2,FALSE),"")</f>
        <v/>
      </c>
      <c r="D1752" s="80" t="str">
        <f>IFERROR(VLOOKUP(B1752,Listor!$A$6:$C$62,3,FALSE),"")</f>
        <v/>
      </c>
      <c r="E1752" s="64" t="s">
        <v>69</v>
      </c>
      <c r="F1752" s="65"/>
      <c r="G1752" s="35" t="str">
        <f>IFERROR(VLOOKUP(B1752,Listor!$A$6:$G$62,7,FALSE),"")</f>
        <v/>
      </c>
      <c r="H1752" s="35" t="str">
        <f>IFERROR(VLOOKUP(B1752,Listor!$H$6:$I$24,2,FALSE),"")</f>
        <v/>
      </c>
      <c r="I1752" s="35" t="str">
        <f t="shared" si="30"/>
        <v/>
      </c>
      <c r="J1752" s="35" t="str">
        <f t="array" ref="J1752">IFERROR(INDEX(Listor!$M$6:$M$17,MATCH(Listor!J1752&amp;Fossila!E1752,Listor!$K$6:$K$17&amp;Listor!$L$6:$L$17,0)),"")</f>
        <v/>
      </c>
      <c r="K1752" s="69"/>
    </row>
    <row r="1753" spans="2:11" x14ac:dyDescent="0.25">
      <c r="B1753" s="68" t="s">
        <v>68</v>
      </c>
      <c r="C1753" s="80" t="str">
        <f>IFERROR(VLOOKUP(B1753,Listor!$A$6:$B$62,2,FALSE),"")</f>
        <v/>
      </c>
      <c r="D1753" s="80" t="str">
        <f>IFERROR(VLOOKUP(B1753,Listor!$A$6:$C$62,3,FALSE),"")</f>
        <v/>
      </c>
      <c r="E1753" s="64" t="s">
        <v>69</v>
      </c>
      <c r="F1753" s="65"/>
      <c r="G1753" s="35" t="str">
        <f>IFERROR(VLOOKUP(B1753,Listor!$A$6:$G$62,7,FALSE),"")</f>
        <v/>
      </c>
      <c r="H1753" s="35" t="str">
        <f>IFERROR(VLOOKUP(B1753,Listor!$H$6:$I$24,2,FALSE),"")</f>
        <v/>
      </c>
      <c r="I1753" s="35" t="str">
        <f t="shared" si="30"/>
        <v/>
      </c>
      <c r="J1753" s="35" t="str">
        <f t="array" ref="J1753">IFERROR(INDEX(Listor!$M$6:$M$17,MATCH(Listor!J1753&amp;Fossila!E1753,Listor!$K$6:$K$17&amp;Listor!$L$6:$L$17,0)),"")</f>
        <v/>
      </c>
      <c r="K1753" s="69"/>
    </row>
    <row r="1754" spans="2:11" x14ac:dyDescent="0.25">
      <c r="B1754" s="68" t="s">
        <v>68</v>
      </c>
      <c r="C1754" s="80" t="str">
        <f>IFERROR(VLOOKUP(B1754,Listor!$A$6:$B$62,2,FALSE),"")</f>
        <v/>
      </c>
      <c r="D1754" s="80" t="str">
        <f>IFERROR(VLOOKUP(B1754,Listor!$A$6:$C$62,3,FALSE),"")</f>
        <v/>
      </c>
      <c r="E1754" s="64" t="s">
        <v>69</v>
      </c>
      <c r="F1754" s="65"/>
      <c r="G1754" s="35" t="str">
        <f>IFERROR(VLOOKUP(B1754,Listor!$A$6:$G$62,7,FALSE),"")</f>
        <v/>
      </c>
      <c r="H1754" s="35" t="str">
        <f>IFERROR(VLOOKUP(B1754,Listor!$H$6:$I$24,2,FALSE),"")</f>
        <v/>
      </c>
      <c r="I1754" s="35" t="str">
        <f t="shared" si="30"/>
        <v/>
      </c>
      <c r="J1754" s="35" t="str">
        <f t="array" ref="J1754">IFERROR(INDEX(Listor!$M$6:$M$17,MATCH(Listor!J1754&amp;Fossila!E1754,Listor!$K$6:$K$17&amp;Listor!$L$6:$L$17,0)),"")</f>
        <v/>
      </c>
      <c r="K1754" s="69"/>
    </row>
    <row r="1755" spans="2:11" x14ac:dyDescent="0.25">
      <c r="B1755" s="68" t="s">
        <v>68</v>
      </c>
      <c r="C1755" s="80" t="str">
        <f>IFERROR(VLOOKUP(B1755,Listor!$A$6:$B$62,2,FALSE),"")</f>
        <v/>
      </c>
      <c r="D1755" s="80" t="str">
        <f>IFERROR(VLOOKUP(B1755,Listor!$A$6:$C$62,3,FALSE),"")</f>
        <v/>
      </c>
      <c r="E1755" s="64" t="s">
        <v>69</v>
      </c>
      <c r="F1755" s="65"/>
      <c r="G1755" s="35" t="str">
        <f>IFERROR(VLOOKUP(B1755,Listor!$A$6:$G$62,7,FALSE),"")</f>
        <v/>
      </c>
      <c r="H1755" s="35" t="str">
        <f>IFERROR(VLOOKUP(B1755,Listor!$H$6:$I$24,2,FALSE),"")</f>
        <v/>
      </c>
      <c r="I1755" s="35" t="str">
        <f t="shared" si="30"/>
        <v/>
      </c>
      <c r="J1755" s="35" t="str">
        <f t="array" ref="J1755">IFERROR(INDEX(Listor!$M$6:$M$17,MATCH(Listor!J1755&amp;Fossila!E1755,Listor!$K$6:$K$17&amp;Listor!$L$6:$L$17,0)),"")</f>
        <v/>
      </c>
      <c r="K1755" s="69"/>
    </row>
    <row r="1756" spans="2:11" x14ac:dyDescent="0.25">
      <c r="B1756" s="68" t="s">
        <v>68</v>
      </c>
      <c r="C1756" s="80" t="str">
        <f>IFERROR(VLOOKUP(B1756,Listor!$A$6:$B$62,2,FALSE),"")</f>
        <v/>
      </c>
      <c r="D1756" s="80" t="str">
        <f>IFERROR(VLOOKUP(B1756,Listor!$A$6:$C$62,3,FALSE),"")</f>
        <v/>
      </c>
      <c r="E1756" s="64" t="s">
        <v>69</v>
      </c>
      <c r="F1756" s="65"/>
      <c r="G1756" s="35" t="str">
        <f>IFERROR(VLOOKUP(B1756,Listor!$A$6:$G$62,7,FALSE),"")</f>
        <v/>
      </c>
      <c r="H1756" s="35" t="str">
        <f>IFERROR(VLOOKUP(B1756,Listor!$H$6:$I$24,2,FALSE),"")</f>
        <v/>
      </c>
      <c r="I1756" s="35" t="str">
        <f t="shared" si="30"/>
        <v/>
      </c>
      <c r="J1756" s="35" t="str">
        <f t="array" ref="J1756">IFERROR(INDEX(Listor!$M$6:$M$17,MATCH(Listor!J1756&amp;Fossila!E1756,Listor!$K$6:$K$17&amp;Listor!$L$6:$L$17,0)),"")</f>
        <v/>
      </c>
      <c r="K1756" s="69"/>
    </row>
    <row r="1757" spans="2:11" x14ac:dyDescent="0.25">
      <c r="B1757" s="68" t="s">
        <v>68</v>
      </c>
      <c r="C1757" s="80" t="str">
        <f>IFERROR(VLOOKUP(B1757,Listor!$A$6:$B$62,2,FALSE),"")</f>
        <v/>
      </c>
      <c r="D1757" s="80" t="str">
        <f>IFERROR(VLOOKUP(B1757,Listor!$A$6:$C$62,3,FALSE),"")</f>
        <v/>
      </c>
      <c r="E1757" s="64" t="s">
        <v>69</v>
      </c>
      <c r="F1757" s="65"/>
      <c r="G1757" s="35" t="str">
        <f>IFERROR(VLOOKUP(B1757,Listor!$A$6:$G$62,7,FALSE),"")</f>
        <v/>
      </c>
      <c r="H1757" s="35" t="str">
        <f>IFERROR(VLOOKUP(B1757,Listor!$H$6:$I$24,2,FALSE),"")</f>
        <v/>
      </c>
      <c r="I1757" s="35" t="str">
        <f t="shared" si="30"/>
        <v/>
      </c>
      <c r="J1757" s="35" t="str">
        <f t="array" ref="J1757">IFERROR(INDEX(Listor!$M$6:$M$17,MATCH(Listor!J1757&amp;Fossila!E1757,Listor!$K$6:$K$17&amp;Listor!$L$6:$L$17,0)),"")</f>
        <v/>
      </c>
      <c r="K1757" s="69"/>
    </row>
    <row r="1758" spans="2:11" x14ac:dyDescent="0.25">
      <c r="B1758" s="68" t="s">
        <v>68</v>
      </c>
      <c r="C1758" s="80" t="str">
        <f>IFERROR(VLOOKUP(B1758,Listor!$A$6:$B$62,2,FALSE),"")</f>
        <v/>
      </c>
      <c r="D1758" s="80" t="str">
        <f>IFERROR(VLOOKUP(B1758,Listor!$A$6:$C$62,3,FALSE),"")</f>
        <v/>
      </c>
      <c r="E1758" s="64" t="s">
        <v>69</v>
      </c>
      <c r="F1758" s="65"/>
      <c r="G1758" s="35" t="str">
        <f>IFERROR(VLOOKUP(B1758,Listor!$A$6:$G$62,7,FALSE),"")</f>
        <v/>
      </c>
      <c r="H1758" s="35" t="str">
        <f>IFERROR(VLOOKUP(B1758,Listor!$H$6:$I$24,2,FALSE),"")</f>
        <v/>
      </c>
      <c r="I1758" s="35" t="str">
        <f t="shared" si="30"/>
        <v/>
      </c>
      <c r="J1758" s="35" t="str">
        <f t="array" ref="J1758">IFERROR(INDEX(Listor!$M$6:$M$17,MATCH(Listor!J1758&amp;Fossila!E1758,Listor!$K$6:$K$17&amp;Listor!$L$6:$L$17,0)),"")</f>
        <v/>
      </c>
      <c r="K1758" s="69"/>
    </row>
    <row r="1759" spans="2:11" x14ac:dyDescent="0.25">
      <c r="B1759" s="68" t="s">
        <v>68</v>
      </c>
      <c r="C1759" s="80" t="str">
        <f>IFERROR(VLOOKUP(B1759,Listor!$A$6:$B$62,2,FALSE),"")</f>
        <v/>
      </c>
      <c r="D1759" s="80" t="str">
        <f>IFERROR(VLOOKUP(B1759,Listor!$A$6:$C$62,3,FALSE),"")</f>
        <v/>
      </c>
      <c r="E1759" s="64" t="s">
        <v>69</v>
      </c>
      <c r="F1759" s="65"/>
      <c r="G1759" s="35" t="str">
        <f>IFERROR(VLOOKUP(B1759,Listor!$A$6:$G$62,7,FALSE),"")</f>
        <v/>
      </c>
      <c r="H1759" s="35" t="str">
        <f>IFERROR(VLOOKUP(B1759,Listor!$H$6:$I$24,2,FALSE),"")</f>
        <v/>
      </c>
      <c r="I1759" s="35" t="str">
        <f t="shared" si="30"/>
        <v/>
      </c>
      <c r="J1759" s="35" t="str">
        <f t="array" ref="J1759">IFERROR(INDEX(Listor!$M$6:$M$17,MATCH(Listor!J1759&amp;Fossila!E1759,Listor!$K$6:$K$17&amp;Listor!$L$6:$L$17,0)),"")</f>
        <v/>
      </c>
      <c r="K1759" s="69"/>
    </row>
    <row r="1760" spans="2:11" x14ac:dyDescent="0.25">
      <c r="B1760" s="68" t="s">
        <v>68</v>
      </c>
      <c r="C1760" s="80" t="str">
        <f>IFERROR(VLOOKUP(B1760,Listor!$A$6:$B$62,2,FALSE),"")</f>
        <v/>
      </c>
      <c r="D1760" s="80" t="str">
        <f>IFERROR(VLOOKUP(B1760,Listor!$A$6:$C$62,3,FALSE),"")</f>
        <v/>
      </c>
      <c r="E1760" s="64" t="s">
        <v>69</v>
      </c>
      <c r="F1760" s="65"/>
      <c r="G1760" s="35" t="str">
        <f>IFERROR(VLOOKUP(B1760,Listor!$A$6:$G$62,7,FALSE),"")</f>
        <v/>
      </c>
      <c r="H1760" s="35" t="str">
        <f>IFERROR(VLOOKUP(B1760,Listor!$H$6:$I$24,2,FALSE),"")</f>
        <v/>
      </c>
      <c r="I1760" s="35" t="str">
        <f t="shared" si="30"/>
        <v/>
      </c>
      <c r="J1760" s="35" t="str">
        <f t="array" ref="J1760">IFERROR(INDEX(Listor!$M$6:$M$17,MATCH(Listor!J1760&amp;Fossila!E1760,Listor!$K$6:$K$17&amp;Listor!$L$6:$L$17,0)),"")</f>
        <v/>
      </c>
      <c r="K1760" s="69"/>
    </row>
    <row r="1761" spans="2:11" x14ac:dyDescent="0.25">
      <c r="B1761" s="68" t="s">
        <v>68</v>
      </c>
      <c r="C1761" s="80" t="str">
        <f>IFERROR(VLOOKUP(B1761,Listor!$A$6:$B$62,2,FALSE),"")</f>
        <v/>
      </c>
      <c r="D1761" s="80" t="str">
        <f>IFERROR(VLOOKUP(B1761,Listor!$A$6:$C$62,3,FALSE),"")</f>
        <v/>
      </c>
      <c r="E1761" s="64" t="s">
        <v>69</v>
      </c>
      <c r="F1761" s="65"/>
      <c r="G1761" s="35" t="str">
        <f>IFERROR(VLOOKUP(B1761,Listor!$A$6:$G$62,7,FALSE),"")</f>
        <v/>
      </c>
      <c r="H1761" s="35" t="str">
        <f>IFERROR(VLOOKUP(B1761,Listor!$H$6:$I$24,2,FALSE),"")</f>
        <v/>
      </c>
      <c r="I1761" s="35" t="str">
        <f t="shared" si="30"/>
        <v/>
      </c>
      <c r="J1761" s="35" t="str">
        <f t="array" ref="J1761">IFERROR(INDEX(Listor!$M$6:$M$17,MATCH(Listor!J1761&amp;Fossila!E1761,Listor!$K$6:$K$17&amp;Listor!$L$6:$L$17,0)),"")</f>
        <v/>
      </c>
      <c r="K1761" s="69"/>
    </row>
    <row r="1762" spans="2:11" x14ac:dyDescent="0.25">
      <c r="B1762" s="68" t="s">
        <v>68</v>
      </c>
      <c r="C1762" s="80" t="str">
        <f>IFERROR(VLOOKUP(B1762,Listor!$A$6:$B$62,2,FALSE),"")</f>
        <v/>
      </c>
      <c r="D1762" s="80" t="str">
        <f>IFERROR(VLOOKUP(B1762,Listor!$A$6:$C$62,3,FALSE),"")</f>
        <v/>
      </c>
      <c r="E1762" s="64" t="s">
        <v>69</v>
      </c>
      <c r="F1762" s="65"/>
      <c r="G1762" s="35" t="str">
        <f>IFERROR(VLOOKUP(B1762,Listor!$A$6:$G$62,7,FALSE),"")</f>
        <v/>
      </c>
      <c r="H1762" s="35" t="str">
        <f>IFERROR(VLOOKUP(B1762,Listor!$H$6:$I$24,2,FALSE),"")</f>
        <v/>
      </c>
      <c r="I1762" s="35" t="str">
        <f t="shared" si="30"/>
        <v/>
      </c>
      <c r="J1762" s="35" t="str">
        <f t="array" ref="J1762">IFERROR(INDEX(Listor!$M$6:$M$17,MATCH(Listor!J1762&amp;Fossila!E1762,Listor!$K$6:$K$17&amp;Listor!$L$6:$L$17,0)),"")</f>
        <v/>
      </c>
      <c r="K1762" s="69"/>
    </row>
    <row r="1763" spans="2:11" x14ac:dyDescent="0.25">
      <c r="B1763" s="68" t="s">
        <v>68</v>
      </c>
      <c r="C1763" s="80" t="str">
        <f>IFERROR(VLOOKUP(B1763,Listor!$A$6:$B$62,2,FALSE),"")</f>
        <v/>
      </c>
      <c r="D1763" s="80" t="str">
        <f>IFERROR(VLOOKUP(B1763,Listor!$A$6:$C$62,3,FALSE),"")</f>
        <v/>
      </c>
      <c r="E1763" s="64" t="s">
        <v>69</v>
      </c>
      <c r="F1763" s="65"/>
      <c r="G1763" s="35" t="str">
        <f>IFERROR(VLOOKUP(B1763,Listor!$A$6:$G$62,7,FALSE),"")</f>
        <v/>
      </c>
      <c r="H1763" s="35" t="str">
        <f>IFERROR(VLOOKUP(B1763,Listor!$H$6:$I$24,2,FALSE),"")</f>
        <v/>
      </c>
      <c r="I1763" s="35" t="str">
        <f t="shared" si="30"/>
        <v/>
      </c>
      <c r="J1763" s="35" t="str">
        <f t="array" ref="J1763">IFERROR(INDEX(Listor!$M$6:$M$17,MATCH(Listor!J1763&amp;Fossila!E1763,Listor!$K$6:$K$17&amp;Listor!$L$6:$L$17,0)),"")</f>
        <v/>
      </c>
      <c r="K1763" s="69"/>
    </row>
    <row r="1764" spans="2:11" x14ac:dyDescent="0.25">
      <c r="B1764" s="68" t="s">
        <v>68</v>
      </c>
      <c r="C1764" s="80" t="str">
        <f>IFERROR(VLOOKUP(B1764,Listor!$A$6:$B$62,2,FALSE),"")</f>
        <v/>
      </c>
      <c r="D1764" s="80" t="str">
        <f>IFERROR(VLOOKUP(B1764,Listor!$A$6:$C$62,3,FALSE),"")</f>
        <v/>
      </c>
      <c r="E1764" s="64" t="s">
        <v>69</v>
      </c>
      <c r="F1764" s="65"/>
      <c r="G1764" s="35" t="str">
        <f>IFERROR(VLOOKUP(B1764,Listor!$A$6:$G$62,7,FALSE),"")</f>
        <v/>
      </c>
      <c r="H1764" s="35" t="str">
        <f>IFERROR(VLOOKUP(B1764,Listor!$H$6:$I$24,2,FALSE),"")</f>
        <v/>
      </c>
      <c r="I1764" s="35" t="str">
        <f t="shared" si="30"/>
        <v/>
      </c>
      <c r="J1764" s="35" t="str">
        <f t="array" ref="J1764">IFERROR(INDEX(Listor!$M$6:$M$17,MATCH(Listor!J1764&amp;Fossila!E1764,Listor!$K$6:$K$17&amp;Listor!$L$6:$L$17,0)),"")</f>
        <v/>
      </c>
      <c r="K1764" s="69"/>
    </row>
    <row r="1765" spans="2:11" x14ac:dyDescent="0.25">
      <c r="B1765" s="68" t="s">
        <v>68</v>
      </c>
      <c r="C1765" s="80" t="str">
        <f>IFERROR(VLOOKUP(B1765,Listor!$A$6:$B$62,2,FALSE),"")</f>
        <v/>
      </c>
      <c r="D1765" s="80" t="str">
        <f>IFERROR(VLOOKUP(B1765,Listor!$A$6:$C$62,3,FALSE),"")</f>
        <v/>
      </c>
      <c r="E1765" s="64" t="s">
        <v>69</v>
      </c>
      <c r="F1765" s="65"/>
      <c r="G1765" s="35" t="str">
        <f>IFERROR(VLOOKUP(B1765,Listor!$A$6:$G$62,7,FALSE),"")</f>
        <v/>
      </c>
      <c r="H1765" s="35" t="str">
        <f>IFERROR(VLOOKUP(B1765,Listor!$H$6:$I$24,2,FALSE),"")</f>
        <v/>
      </c>
      <c r="I1765" s="35" t="str">
        <f t="shared" si="30"/>
        <v/>
      </c>
      <c r="J1765" s="35" t="str">
        <f t="array" ref="J1765">IFERROR(INDEX(Listor!$M$6:$M$17,MATCH(Listor!J1765&amp;Fossila!E1765,Listor!$K$6:$K$17&amp;Listor!$L$6:$L$17,0)),"")</f>
        <v/>
      </c>
      <c r="K1765" s="69"/>
    </row>
    <row r="1766" spans="2:11" x14ac:dyDescent="0.25">
      <c r="B1766" s="68" t="s">
        <v>68</v>
      </c>
      <c r="C1766" s="80" t="str">
        <f>IFERROR(VLOOKUP(B1766,Listor!$A$6:$B$62,2,FALSE),"")</f>
        <v/>
      </c>
      <c r="D1766" s="80" t="str">
        <f>IFERROR(VLOOKUP(B1766,Listor!$A$6:$C$62,3,FALSE),"")</f>
        <v/>
      </c>
      <c r="E1766" s="64" t="s">
        <v>69</v>
      </c>
      <c r="F1766" s="65"/>
      <c r="G1766" s="35" t="str">
        <f>IFERROR(VLOOKUP(B1766,Listor!$A$6:$G$62,7,FALSE),"")</f>
        <v/>
      </c>
      <c r="H1766" s="35" t="str">
        <f>IFERROR(VLOOKUP(B1766,Listor!$H$6:$I$24,2,FALSE),"")</f>
        <v/>
      </c>
      <c r="I1766" s="35" t="str">
        <f t="shared" si="30"/>
        <v/>
      </c>
      <c r="J1766" s="35" t="str">
        <f t="array" ref="J1766">IFERROR(INDEX(Listor!$M$6:$M$17,MATCH(Listor!J1766&amp;Fossila!E1766,Listor!$K$6:$K$17&amp;Listor!$L$6:$L$17,0)),"")</f>
        <v/>
      </c>
      <c r="K1766" s="69"/>
    </row>
    <row r="1767" spans="2:11" x14ac:dyDescent="0.25">
      <c r="B1767" s="68" t="s">
        <v>68</v>
      </c>
      <c r="C1767" s="80" t="str">
        <f>IFERROR(VLOOKUP(B1767,Listor!$A$6:$B$62,2,FALSE),"")</f>
        <v/>
      </c>
      <c r="D1767" s="80" t="str">
        <f>IFERROR(VLOOKUP(B1767,Listor!$A$6:$C$62,3,FALSE),"")</f>
        <v/>
      </c>
      <c r="E1767" s="64" t="s">
        <v>69</v>
      </c>
      <c r="F1767" s="65"/>
      <c r="G1767" s="35" t="str">
        <f>IFERROR(VLOOKUP(B1767,Listor!$A$6:$G$62,7,FALSE),"")</f>
        <v/>
      </c>
      <c r="H1767" s="35" t="str">
        <f>IFERROR(VLOOKUP(B1767,Listor!$H$6:$I$24,2,FALSE),"")</f>
        <v/>
      </c>
      <c r="I1767" s="35" t="str">
        <f t="shared" si="30"/>
        <v/>
      </c>
      <c r="J1767" s="35" t="str">
        <f t="array" ref="J1767">IFERROR(INDEX(Listor!$M$6:$M$17,MATCH(Listor!J1767&amp;Fossila!E1767,Listor!$K$6:$K$17&amp;Listor!$L$6:$L$17,0)),"")</f>
        <v/>
      </c>
      <c r="K1767" s="69"/>
    </row>
    <row r="1768" spans="2:11" x14ac:dyDescent="0.25">
      <c r="B1768" s="68" t="s">
        <v>68</v>
      </c>
      <c r="C1768" s="80" t="str">
        <f>IFERROR(VLOOKUP(B1768,Listor!$A$6:$B$62,2,FALSE),"")</f>
        <v/>
      </c>
      <c r="D1768" s="80" t="str">
        <f>IFERROR(VLOOKUP(B1768,Listor!$A$6:$C$62,3,FALSE),"")</f>
        <v/>
      </c>
      <c r="E1768" s="64" t="s">
        <v>69</v>
      </c>
      <c r="F1768" s="65"/>
      <c r="G1768" s="35" t="str">
        <f>IFERROR(VLOOKUP(B1768,Listor!$A$6:$G$62,7,FALSE),"")</f>
        <v/>
      </c>
      <c r="H1768" s="35" t="str">
        <f>IFERROR(VLOOKUP(B1768,Listor!$H$6:$I$24,2,FALSE),"")</f>
        <v/>
      </c>
      <c r="I1768" s="35" t="str">
        <f t="shared" si="30"/>
        <v/>
      </c>
      <c r="J1768" s="35" t="str">
        <f t="array" ref="J1768">IFERROR(INDEX(Listor!$M$6:$M$17,MATCH(Listor!J1768&amp;Fossila!E1768,Listor!$K$6:$K$17&amp;Listor!$L$6:$L$17,0)),"")</f>
        <v/>
      </c>
      <c r="K1768" s="69"/>
    </row>
    <row r="1769" spans="2:11" x14ac:dyDescent="0.25">
      <c r="B1769" s="68" t="s">
        <v>68</v>
      </c>
      <c r="C1769" s="80" t="str">
        <f>IFERROR(VLOOKUP(B1769,Listor!$A$6:$B$62,2,FALSE),"")</f>
        <v/>
      </c>
      <c r="D1769" s="80" t="str">
        <f>IFERROR(VLOOKUP(B1769,Listor!$A$6:$C$62,3,FALSE),"")</f>
        <v/>
      </c>
      <c r="E1769" s="64" t="s">
        <v>69</v>
      </c>
      <c r="F1769" s="65"/>
      <c r="G1769" s="35" t="str">
        <f>IFERROR(VLOOKUP(B1769,Listor!$A$6:$G$62,7,FALSE),"")</f>
        <v/>
      </c>
      <c r="H1769" s="35" t="str">
        <f>IFERROR(VLOOKUP(B1769,Listor!$H$6:$I$24,2,FALSE),"")</f>
        <v/>
      </c>
      <c r="I1769" s="35" t="str">
        <f t="shared" si="30"/>
        <v/>
      </c>
      <c r="J1769" s="35" t="str">
        <f t="array" ref="J1769">IFERROR(INDEX(Listor!$M$6:$M$17,MATCH(Listor!J1769&amp;Fossila!E1769,Listor!$K$6:$K$17&amp;Listor!$L$6:$L$17,0)),"")</f>
        <v/>
      </c>
      <c r="K1769" s="69"/>
    </row>
    <row r="1770" spans="2:11" x14ac:dyDescent="0.25">
      <c r="B1770" s="68" t="s">
        <v>68</v>
      </c>
      <c r="C1770" s="80" t="str">
        <f>IFERROR(VLOOKUP(B1770,Listor!$A$6:$B$62,2,FALSE),"")</f>
        <v/>
      </c>
      <c r="D1770" s="80" t="str">
        <f>IFERROR(VLOOKUP(B1770,Listor!$A$6:$C$62,3,FALSE),"")</f>
        <v/>
      </c>
      <c r="E1770" s="64" t="s">
        <v>69</v>
      </c>
      <c r="F1770" s="65"/>
      <c r="G1770" s="35" t="str">
        <f>IFERROR(VLOOKUP(B1770,Listor!$A$6:$G$62,7,FALSE),"")</f>
        <v/>
      </c>
      <c r="H1770" s="35" t="str">
        <f>IFERROR(VLOOKUP(B1770,Listor!$H$6:$I$24,2,FALSE),"")</f>
        <v/>
      </c>
      <c r="I1770" s="35" t="str">
        <f t="shared" si="30"/>
        <v/>
      </c>
      <c r="J1770" s="35" t="str">
        <f t="array" ref="J1770">IFERROR(INDEX(Listor!$M$6:$M$17,MATCH(Listor!J1770&amp;Fossila!E1770,Listor!$K$6:$K$17&amp;Listor!$L$6:$L$17,0)),"")</f>
        <v/>
      </c>
      <c r="K1770" s="69"/>
    </row>
    <row r="1771" spans="2:11" x14ac:dyDescent="0.25">
      <c r="B1771" s="68" t="s">
        <v>68</v>
      </c>
      <c r="C1771" s="80" t="str">
        <f>IFERROR(VLOOKUP(B1771,Listor!$A$6:$B$62,2,FALSE),"")</f>
        <v/>
      </c>
      <c r="D1771" s="80" t="str">
        <f>IFERROR(VLOOKUP(B1771,Listor!$A$6:$C$62,3,FALSE),"")</f>
        <v/>
      </c>
      <c r="E1771" s="64" t="s">
        <v>69</v>
      </c>
      <c r="F1771" s="65"/>
      <c r="G1771" s="35" t="str">
        <f>IFERROR(VLOOKUP(B1771,Listor!$A$6:$G$62,7,FALSE),"")</f>
        <v/>
      </c>
      <c r="H1771" s="35" t="str">
        <f>IFERROR(VLOOKUP(B1771,Listor!$H$6:$I$24,2,FALSE),"")</f>
        <v/>
      </c>
      <c r="I1771" s="35" t="str">
        <f t="shared" si="30"/>
        <v/>
      </c>
      <c r="J1771" s="35" t="str">
        <f t="array" ref="J1771">IFERROR(INDEX(Listor!$M$6:$M$17,MATCH(Listor!J1771&amp;Fossila!E1771,Listor!$K$6:$K$17&amp;Listor!$L$6:$L$17,0)),"")</f>
        <v/>
      </c>
      <c r="K1771" s="69"/>
    </row>
    <row r="1772" spans="2:11" x14ac:dyDescent="0.25">
      <c r="B1772" s="68" t="s">
        <v>68</v>
      </c>
      <c r="C1772" s="80" t="str">
        <f>IFERROR(VLOOKUP(B1772,Listor!$A$6:$B$62,2,FALSE),"")</f>
        <v/>
      </c>
      <c r="D1772" s="80" t="str">
        <f>IFERROR(VLOOKUP(B1772,Listor!$A$6:$C$62,3,FALSE),"")</f>
        <v/>
      </c>
      <c r="E1772" s="64" t="s">
        <v>69</v>
      </c>
      <c r="F1772" s="65"/>
      <c r="G1772" s="35" t="str">
        <f>IFERROR(VLOOKUP(B1772,Listor!$A$6:$G$62,7,FALSE),"")</f>
        <v/>
      </c>
      <c r="H1772" s="35" t="str">
        <f>IFERROR(VLOOKUP(B1772,Listor!$H$6:$I$24,2,FALSE),"")</f>
        <v/>
      </c>
      <c r="I1772" s="35" t="str">
        <f t="shared" si="30"/>
        <v/>
      </c>
      <c r="J1772" s="35" t="str">
        <f t="array" ref="J1772">IFERROR(INDEX(Listor!$M$6:$M$17,MATCH(Listor!J1772&amp;Fossila!E1772,Listor!$K$6:$K$17&amp;Listor!$L$6:$L$17,0)),"")</f>
        <v/>
      </c>
      <c r="K1772" s="69"/>
    </row>
    <row r="1773" spans="2:11" x14ac:dyDescent="0.25">
      <c r="B1773" s="68" t="s">
        <v>68</v>
      </c>
      <c r="C1773" s="80" t="str">
        <f>IFERROR(VLOOKUP(B1773,Listor!$A$6:$B$62,2,FALSE),"")</f>
        <v/>
      </c>
      <c r="D1773" s="80" t="str">
        <f>IFERROR(VLOOKUP(B1773,Listor!$A$6:$C$62,3,FALSE),"")</f>
        <v/>
      </c>
      <c r="E1773" s="64" t="s">
        <v>69</v>
      </c>
      <c r="F1773" s="65"/>
      <c r="G1773" s="35" t="str">
        <f>IFERROR(VLOOKUP(B1773,Listor!$A$6:$G$62,7,FALSE),"")</f>
        <v/>
      </c>
      <c r="H1773" s="35" t="str">
        <f>IFERROR(VLOOKUP(B1773,Listor!$H$6:$I$24,2,FALSE),"")</f>
        <v/>
      </c>
      <c r="I1773" s="35" t="str">
        <f t="shared" si="30"/>
        <v/>
      </c>
      <c r="J1773" s="35" t="str">
        <f t="array" ref="J1773">IFERROR(INDEX(Listor!$M$6:$M$17,MATCH(Listor!J1773&amp;Fossila!E1773,Listor!$K$6:$K$17&amp;Listor!$L$6:$L$17,0)),"")</f>
        <v/>
      </c>
      <c r="K1773" s="69"/>
    </row>
    <row r="1774" spans="2:11" x14ac:dyDescent="0.25">
      <c r="B1774" s="68" t="s">
        <v>68</v>
      </c>
      <c r="C1774" s="80" t="str">
        <f>IFERROR(VLOOKUP(B1774,Listor!$A$6:$B$62,2,FALSE),"")</f>
        <v/>
      </c>
      <c r="D1774" s="80" t="str">
        <f>IFERROR(VLOOKUP(B1774,Listor!$A$6:$C$62,3,FALSE),"")</f>
        <v/>
      </c>
      <c r="E1774" s="64" t="s">
        <v>69</v>
      </c>
      <c r="F1774" s="65"/>
      <c r="G1774" s="35" t="str">
        <f>IFERROR(VLOOKUP(B1774,Listor!$A$6:$G$62,7,FALSE),"")</f>
        <v/>
      </c>
      <c r="H1774" s="35" t="str">
        <f>IFERROR(VLOOKUP(B1774,Listor!$H$6:$I$24,2,FALSE),"")</f>
        <v/>
      </c>
      <c r="I1774" s="35" t="str">
        <f t="shared" si="30"/>
        <v/>
      </c>
      <c r="J1774" s="35" t="str">
        <f t="array" ref="J1774">IFERROR(INDEX(Listor!$M$6:$M$17,MATCH(Listor!J1774&amp;Fossila!E1774,Listor!$K$6:$K$17&amp;Listor!$L$6:$L$17,0)),"")</f>
        <v/>
      </c>
      <c r="K1774" s="69"/>
    </row>
    <row r="1775" spans="2:11" x14ac:dyDescent="0.25">
      <c r="B1775" s="68" t="s">
        <v>68</v>
      </c>
      <c r="C1775" s="80" t="str">
        <f>IFERROR(VLOOKUP(B1775,Listor!$A$6:$B$62,2,FALSE),"")</f>
        <v/>
      </c>
      <c r="D1775" s="80" t="str">
        <f>IFERROR(VLOOKUP(B1775,Listor!$A$6:$C$62,3,FALSE),"")</f>
        <v/>
      </c>
      <c r="E1775" s="64" t="s">
        <v>69</v>
      </c>
      <c r="F1775" s="65"/>
      <c r="G1775" s="35" t="str">
        <f>IFERROR(VLOOKUP(B1775,Listor!$A$6:$G$62,7,FALSE),"")</f>
        <v/>
      </c>
      <c r="H1775" s="35" t="str">
        <f>IFERROR(VLOOKUP(B1775,Listor!$H$6:$I$24,2,FALSE),"")</f>
        <v/>
      </c>
      <c r="I1775" s="35" t="str">
        <f t="shared" si="30"/>
        <v/>
      </c>
      <c r="J1775" s="35" t="str">
        <f t="array" ref="J1775">IFERROR(INDEX(Listor!$M$6:$M$17,MATCH(Listor!J1775&amp;Fossila!E1775,Listor!$K$6:$K$17&amp;Listor!$L$6:$L$17,0)),"")</f>
        <v/>
      </c>
      <c r="K1775" s="69"/>
    </row>
    <row r="1776" spans="2:11" x14ac:dyDescent="0.25">
      <c r="B1776" s="68" t="s">
        <v>68</v>
      </c>
      <c r="C1776" s="80" t="str">
        <f>IFERROR(VLOOKUP(B1776,Listor!$A$6:$B$62,2,FALSE),"")</f>
        <v/>
      </c>
      <c r="D1776" s="80" t="str">
        <f>IFERROR(VLOOKUP(B1776,Listor!$A$6:$C$62,3,FALSE),"")</f>
        <v/>
      </c>
      <c r="E1776" s="64" t="s">
        <v>69</v>
      </c>
      <c r="F1776" s="65"/>
      <c r="G1776" s="35" t="str">
        <f>IFERROR(VLOOKUP(B1776,Listor!$A$6:$G$62,7,FALSE),"")</f>
        <v/>
      </c>
      <c r="H1776" s="35" t="str">
        <f>IFERROR(VLOOKUP(B1776,Listor!$H$6:$I$24,2,FALSE),"")</f>
        <v/>
      </c>
      <c r="I1776" s="35" t="str">
        <f t="shared" si="30"/>
        <v/>
      </c>
      <c r="J1776" s="35" t="str">
        <f t="array" ref="J1776">IFERROR(INDEX(Listor!$M$6:$M$17,MATCH(Listor!J1776&amp;Fossila!E1776,Listor!$K$6:$K$17&amp;Listor!$L$6:$L$17,0)),"")</f>
        <v/>
      </c>
      <c r="K1776" s="69"/>
    </row>
    <row r="1777" spans="2:11" x14ac:dyDescent="0.25">
      <c r="B1777" s="68" t="s">
        <v>68</v>
      </c>
      <c r="C1777" s="80" t="str">
        <f>IFERROR(VLOOKUP(B1777,Listor!$A$6:$B$62,2,FALSE),"")</f>
        <v/>
      </c>
      <c r="D1777" s="80" t="str">
        <f>IFERROR(VLOOKUP(B1777,Listor!$A$6:$C$62,3,FALSE),"")</f>
        <v/>
      </c>
      <c r="E1777" s="64" t="s">
        <v>69</v>
      </c>
      <c r="F1777" s="65"/>
      <c r="G1777" s="35" t="str">
        <f>IFERROR(VLOOKUP(B1777,Listor!$A$6:$G$62,7,FALSE),"")</f>
        <v/>
      </c>
      <c r="H1777" s="35" t="str">
        <f>IFERROR(VLOOKUP(B1777,Listor!$H$6:$I$24,2,FALSE),"")</f>
        <v/>
      </c>
      <c r="I1777" s="35" t="str">
        <f t="shared" si="30"/>
        <v/>
      </c>
      <c r="J1777" s="35" t="str">
        <f t="array" ref="J1777">IFERROR(INDEX(Listor!$M$6:$M$17,MATCH(Listor!J1777&amp;Fossila!E1777,Listor!$K$6:$K$17&amp;Listor!$L$6:$L$17,0)),"")</f>
        <v/>
      </c>
      <c r="K1777" s="69"/>
    </row>
    <row r="1778" spans="2:11" x14ac:dyDescent="0.25">
      <c r="B1778" s="68" t="s">
        <v>68</v>
      </c>
      <c r="C1778" s="80" t="str">
        <f>IFERROR(VLOOKUP(B1778,Listor!$A$6:$B$62,2,FALSE),"")</f>
        <v/>
      </c>
      <c r="D1778" s="80" t="str">
        <f>IFERROR(VLOOKUP(B1778,Listor!$A$6:$C$62,3,FALSE),"")</f>
        <v/>
      </c>
      <c r="E1778" s="64" t="s">
        <v>69</v>
      </c>
      <c r="F1778" s="65"/>
      <c r="G1778" s="35" t="str">
        <f>IFERROR(VLOOKUP(B1778,Listor!$A$6:$G$62,7,FALSE),"")</f>
        <v/>
      </c>
      <c r="H1778" s="35" t="str">
        <f>IFERROR(VLOOKUP(B1778,Listor!$H$6:$I$24,2,FALSE),"")</f>
        <v/>
      </c>
      <c r="I1778" s="35" t="str">
        <f t="shared" si="30"/>
        <v/>
      </c>
      <c r="J1778" s="35" t="str">
        <f t="array" ref="J1778">IFERROR(INDEX(Listor!$M$6:$M$17,MATCH(Listor!J1778&amp;Fossila!E1778,Listor!$K$6:$K$17&amp;Listor!$L$6:$L$17,0)),"")</f>
        <v/>
      </c>
      <c r="K1778" s="69"/>
    </row>
    <row r="1779" spans="2:11" x14ac:dyDescent="0.25">
      <c r="B1779" s="68" t="s">
        <v>68</v>
      </c>
      <c r="C1779" s="80" t="str">
        <f>IFERROR(VLOOKUP(B1779,Listor!$A$6:$B$62,2,FALSE),"")</f>
        <v/>
      </c>
      <c r="D1779" s="80" t="str">
        <f>IFERROR(VLOOKUP(B1779,Listor!$A$6:$C$62,3,FALSE),"")</f>
        <v/>
      </c>
      <c r="E1779" s="64" t="s">
        <v>69</v>
      </c>
      <c r="F1779" s="65"/>
      <c r="G1779" s="35" t="str">
        <f>IFERROR(VLOOKUP(B1779,Listor!$A$6:$G$62,7,FALSE),"")</f>
        <v/>
      </c>
      <c r="H1779" s="35" t="str">
        <f>IFERROR(VLOOKUP(B1779,Listor!$H$6:$I$24,2,FALSE),"")</f>
        <v/>
      </c>
      <c r="I1779" s="35" t="str">
        <f t="shared" si="30"/>
        <v/>
      </c>
      <c r="J1779" s="35" t="str">
        <f t="array" ref="J1779">IFERROR(INDEX(Listor!$M$6:$M$17,MATCH(Listor!J1779&amp;Fossila!E1779,Listor!$K$6:$K$17&amp;Listor!$L$6:$L$17,0)),"")</f>
        <v/>
      </c>
      <c r="K1779" s="69"/>
    </row>
    <row r="1780" spans="2:11" x14ac:dyDescent="0.25">
      <c r="B1780" s="68" t="s">
        <v>68</v>
      </c>
      <c r="C1780" s="80" t="str">
        <f>IFERROR(VLOOKUP(B1780,Listor!$A$6:$B$62,2,FALSE),"")</f>
        <v/>
      </c>
      <c r="D1780" s="80" t="str">
        <f>IFERROR(VLOOKUP(B1780,Listor!$A$6:$C$62,3,FALSE),"")</f>
        <v/>
      </c>
      <c r="E1780" s="64" t="s">
        <v>69</v>
      </c>
      <c r="F1780" s="65"/>
      <c r="G1780" s="35" t="str">
        <f>IFERROR(VLOOKUP(B1780,Listor!$A$6:$G$62,7,FALSE),"")</f>
        <v/>
      </c>
      <c r="H1780" s="35" t="str">
        <f>IFERROR(VLOOKUP(B1780,Listor!$H$6:$I$24,2,FALSE),"")</f>
        <v/>
      </c>
      <c r="I1780" s="35" t="str">
        <f t="shared" si="30"/>
        <v/>
      </c>
      <c r="J1780" s="35" t="str">
        <f t="array" ref="J1780">IFERROR(INDEX(Listor!$M$6:$M$17,MATCH(Listor!J1780&amp;Fossila!E1780,Listor!$K$6:$K$17&amp;Listor!$L$6:$L$17,0)),"")</f>
        <v/>
      </c>
      <c r="K1780" s="69"/>
    </row>
    <row r="1781" spans="2:11" x14ac:dyDescent="0.25">
      <c r="B1781" s="68" t="s">
        <v>68</v>
      </c>
      <c r="C1781" s="80" t="str">
        <f>IFERROR(VLOOKUP(B1781,Listor!$A$6:$B$62,2,FALSE),"")</f>
        <v/>
      </c>
      <c r="D1781" s="80" t="str">
        <f>IFERROR(VLOOKUP(B1781,Listor!$A$6:$C$62,3,FALSE),"")</f>
        <v/>
      </c>
      <c r="E1781" s="64" t="s">
        <v>69</v>
      </c>
      <c r="F1781" s="65"/>
      <c r="G1781" s="35" t="str">
        <f>IFERROR(VLOOKUP(B1781,Listor!$A$6:$G$62,7,FALSE),"")</f>
        <v/>
      </c>
      <c r="H1781" s="35" t="str">
        <f>IFERROR(VLOOKUP(B1781,Listor!$H$6:$I$24,2,FALSE),"")</f>
        <v/>
      </c>
      <c r="I1781" s="35" t="str">
        <f t="shared" si="30"/>
        <v/>
      </c>
      <c r="J1781" s="35" t="str">
        <f t="array" ref="J1781">IFERROR(INDEX(Listor!$M$6:$M$17,MATCH(Listor!J1781&amp;Fossila!E1781,Listor!$K$6:$K$17&amp;Listor!$L$6:$L$17,0)),"")</f>
        <v/>
      </c>
      <c r="K1781" s="69"/>
    </row>
    <row r="1782" spans="2:11" x14ac:dyDescent="0.25">
      <c r="B1782" s="68" t="s">
        <v>68</v>
      </c>
      <c r="C1782" s="80" t="str">
        <f>IFERROR(VLOOKUP(B1782,Listor!$A$6:$B$62,2,FALSE),"")</f>
        <v/>
      </c>
      <c r="D1782" s="80" t="str">
        <f>IFERROR(VLOOKUP(B1782,Listor!$A$6:$C$62,3,FALSE),"")</f>
        <v/>
      </c>
      <c r="E1782" s="64" t="s">
        <v>69</v>
      </c>
      <c r="F1782" s="65"/>
      <c r="G1782" s="35" t="str">
        <f>IFERROR(VLOOKUP(B1782,Listor!$A$6:$G$62,7,FALSE),"")</f>
        <v/>
      </c>
      <c r="H1782" s="35" t="str">
        <f>IFERROR(VLOOKUP(B1782,Listor!$H$6:$I$24,2,FALSE),"")</f>
        <v/>
      </c>
      <c r="I1782" s="35" t="str">
        <f t="shared" si="30"/>
        <v/>
      </c>
      <c r="J1782" s="35" t="str">
        <f t="array" ref="J1782">IFERROR(INDEX(Listor!$M$6:$M$17,MATCH(Listor!J1782&amp;Fossila!E1782,Listor!$K$6:$K$17&amp;Listor!$L$6:$L$17,0)),"")</f>
        <v/>
      </c>
      <c r="K1782" s="69"/>
    </row>
    <row r="1783" spans="2:11" x14ac:dyDescent="0.25">
      <c r="B1783" s="68" t="s">
        <v>68</v>
      </c>
      <c r="C1783" s="80" t="str">
        <f>IFERROR(VLOOKUP(B1783,Listor!$A$6:$B$62,2,FALSE),"")</f>
        <v/>
      </c>
      <c r="D1783" s="80" t="str">
        <f>IFERROR(VLOOKUP(B1783,Listor!$A$6:$C$62,3,FALSE),"")</f>
        <v/>
      </c>
      <c r="E1783" s="64" t="s">
        <v>69</v>
      </c>
      <c r="F1783" s="65"/>
      <c r="G1783" s="35" t="str">
        <f>IFERROR(VLOOKUP(B1783,Listor!$A$6:$G$62,7,FALSE),"")</f>
        <v/>
      </c>
      <c r="H1783" s="35" t="str">
        <f>IFERROR(VLOOKUP(B1783,Listor!$H$6:$I$24,2,FALSE),"")</f>
        <v/>
      </c>
      <c r="I1783" s="35" t="str">
        <f t="shared" si="30"/>
        <v/>
      </c>
      <c r="J1783" s="35" t="str">
        <f t="array" ref="J1783">IFERROR(INDEX(Listor!$M$6:$M$17,MATCH(Listor!J1783&amp;Fossila!E1783,Listor!$K$6:$K$17&amp;Listor!$L$6:$L$17,0)),"")</f>
        <v/>
      </c>
      <c r="K1783" s="69"/>
    </row>
    <row r="1784" spans="2:11" x14ac:dyDescent="0.25">
      <c r="B1784" s="68" t="s">
        <v>68</v>
      </c>
      <c r="C1784" s="80" t="str">
        <f>IFERROR(VLOOKUP(B1784,Listor!$A$6:$B$62,2,FALSE),"")</f>
        <v/>
      </c>
      <c r="D1784" s="80" t="str">
        <f>IFERROR(VLOOKUP(B1784,Listor!$A$6:$C$62,3,FALSE),"")</f>
        <v/>
      </c>
      <c r="E1784" s="64" t="s">
        <v>69</v>
      </c>
      <c r="F1784" s="65"/>
      <c r="G1784" s="35" t="str">
        <f>IFERROR(VLOOKUP(B1784,Listor!$A$6:$G$62,7,FALSE),"")</f>
        <v/>
      </c>
      <c r="H1784" s="35" t="str">
        <f>IFERROR(VLOOKUP(B1784,Listor!$H$6:$I$24,2,FALSE),"")</f>
        <v/>
      </c>
      <c r="I1784" s="35" t="str">
        <f t="shared" si="30"/>
        <v/>
      </c>
      <c r="J1784" s="35" t="str">
        <f t="array" ref="J1784">IFERROR(INDEX(Listor!$M$6:$M$17,MATCH(Listor!J1784&amp;Fossila!E1784,Listor!$K$6:$K$17&amp;Listor!$L$6:$L$17,0)),"")</f>
        <v/>
      </c>
      <c r="K1784" s="69"/>
    </row>
    <row r="1785" spans="2:11" x14ac:dyDescent="0.25">
      <c r="B1785" s="68" t="s">
        <v>68</v>
      </c>
      <c r="C1785" s="80" t="str">
        <f>IFERROR(VLOOKUP(B1785,Listor!$A$6:$B$62,2,FALSE),"")</f>
        <v/>
      </c>
      <c r="D1785" s="80" t="str">
        <f>IFERROR(VLOOKUP(B1785,Listor!$A$6:$C$62,3,FALSE),"")</f>
        <v/>
      </c>
      <c r="E1785" s="64" t="s">
        <v>69</v>
      </c>
      <c r="F1785" s="65"/>
      <c r="G1785" s="35" t="str">
        <f>IFERROR(VLOOKUP(B1785,Listor!$A$6:$G$62,7,FALSE),"")</f>
        <v/>
      </c>
      <c r="H1785" s="35" t="str">
        <f>IFERROR(VLOOKUP(B1785,Listor!$H$6:$I$24,2,FALSE),"")</f>
        <v/>
      </c>
      <c r="I1785" s="35" t="str">
        <f t="shared" si="30"/>
        <v/>
      </c>
      <c r="J1785" s="35" t="str">
        <f t="array" ref="J1785">IFERROR(INDEX(Listor!$M$6:$M$17,MATCH(Listor!J1785&amp;Fossila!E1785,Listor!$K$6:$K$17&amp;Listor!$L$6:$L$17,0)),"")</f>
        <v/>
      </c>
      <c r="K1785" s="69"/>
    </row>
    <row r="1786" spans="2:11" x14ac:dyDescent="0.25">
      <c r="B1786" s="68" t="s">
        <v>68</v>
      </c>
      <c r="C1786" s="80" t="str">
        <f>IFERROR(VLOOKUP(B1786,Listor!$A$6:$B$62,2,FALSE),"")</f>
        <v/>
      </c>
      <c r="D1786" s="80" t="str">
        <f>IFERROR(VLOOKUP(B1786,Listor!$A$6:$C$62,3,FALSE),"")</f>
        <v/>
      </c>
      <c r="E1786" s="64" t="s">
        <v>69</v>
      </c>
      <c r="F1786" s="65"/>
      <c r="G1786" s="35" t="str">
        <f>IFERROR(VLOOKUP(B1786,Listor!$A$6:$G$62,7,FALSE),"")</f>
        <v/>
      </c>
      <c r="H1786" s="35" t="str">
        <f>IFERROR(VLOOKUP(B1786,Listor!$H$6:$I$24,2,FALSE),"")</f>
        <v/>
      </c>
      <c r="I1786" s="35" t="str">
        <f t="shared" si="30"/>
        <v/>
      </c>
      <c r="J1786" s="35" t="str">
        <f t="array" ref="J1786">IFERROR(INDEX(Listor!$M$6:$M$17,MATCH(Listor!J1786&amp;Fossila!E1786,Listor!$K$6:$K$17&amp;Listor!$L$6:$L$17,0)),"")</f>
        <v/>
      </c>
      <c r="K1786" s="69"/>
    </row>
    <row r="1787" spans="2:11" x14ac:dyDescent="0.25">
      <c r="B1787" s="68" t="s">
        <v>68</v>
      </c>
      <c r="C1787" s="80" t="str">
        <f>IFERROR(VLOOKUP(B1787,Listor!$A$6:$B$62,2,FALSE),"")</f>
        <v/>
      </c>
      <c r="D1787" s="80" t="str">
        <f>IFERROR(VLOOKUP(B1787,Listor!$A$6:$C$62,3,FALSE),"")</f>
        <v/>
      </c>
      <c r="E1787" s="64" t="s">
        <v>69</v>
      </c>
      <c r="F1787" s="65"/>
      <c r="G1787" s="35" t="str">
        <f>IFERROR(VLOOKUP(B1787,Listor!$A$6:$G$62,7,FALSE),"")</f>
        <v/>
      </c>
      <c r="H1787" s="35" t="str">
        <f>IFERROR(VLOOKUP(B1787,Listor!$H$6:$I$24,2,FALSE),"")</f>
        <v/>
      </c>
      <c r="I1787" s="35" t="str">
        <f t="shared" si="30"/>
        <v/>
      </c>
      <c r="J1787" s="35" t="str">
        <f t="array" ref="J1787">IFERROR(INDEX(Listor!$M$6:$M$17,MATCH(Listor!J1787&amp;Fossila!E1787,Listor!$K$6:$K$17&amp;Listor!$L$6:$L$17,0)),"")</f>
        <v/>
      </c>
      <c r="K1787" s="69"/>
    </row>
    <row r="1788" spans="2:11" x14ac:dyDescent="0.25">
      <c r="B1788" s="68" t="s">
        <v>68</v>
      </c>
      <c r="C1788" s="80" t="str">
        <f>IFERROR(VLOOKUP(B1788,Listor!$A$6:$B$62,2,FALSE),"")</f>
        <v/>
      </c>
      <c r="D1788" s="80" t="str">
        <f>IFERROR(VLOOKUP(B1788,Listor!$A$6:$C$62,3,FALSE),"")</f>
        <v/>
      </c>
      <c r="E1788" s="64" t="s">
        <v>69</v>
      </c>
      <c r="F1788" s="65"/>
      <c r="G1788" s="35" t="str">
        <f>IFERROR(VLOOKUP(B1788,Listor!$A$6:$G$62,7,FALSE),"")</f>
        <v/>
      </c>
      <c r="H1788" s="35" t="str">
        <f>IFERROR(VLOOKUP(B1788,Listor!$H$6:$I$24,2,FALSE),"")</f>
        <v/>
      </c>
      <c r="I1788" s="35" t="str">
        <f t="shared" si="30"/>
        <v/>
      </c>
      <c r="J1788" s="35" t="str">
        <f t="array" ref="J1788">IFERROR(INDEX(Listor!$M$6:$M$17,MATCH(Listor!J1788&amp;Fossila!E1788,Listor!$K$6:$K$17&amp;Listor!$L$6:$L$17,0)),"")</f>
        <v/>
      </c>
      <c r="K1788" s="69"/>
    </row>
    <row r="1789" spans="2:11" x14ac:dyDescent="0.25">
      <c r="B1789" s="68" t="s">
        <v>68</v>
      </c>
      <c r="C1789" s="80" t="str">
        <f>IFERROR(VLOOKUP(B1789,Listor!$A$6:$B$62,2,FALSE),"")</f>
        <v/>
      </c>
      <c r="D1789" s="80" t="str">
        <f>IFERROR(VLOOKUP(B1789,Listor!$A$6:$C$62,3,FALSE),"")</f>
        <v/>
      </c>
      <c r="E1789" s="64" t="s">
        <v>69</v>
      </c>
      <c r="F1789" s="65"/>
      <c r="G1789" s="35" t="str">
        <f>IFERROR(VLOOKUP(B1789,Listor!$A$6:$G$62,7,FALSE),"")</f>
        <v/>
      </c>
      <c r="H1789" s="35" t="str">
        <f>IFERROR(VLOOKUP(B1789,Listor!$H$6:$I$24,2,FALSE),"")</f>
        <v/>
      </c>
      <c r="I1789" s="35" t="str">
        <f t="shared" si="30"/>
        <v/>
      </c>
      <c r="J1789" s="35" t="str">
        <f t="array" ref="J1789">IFERROR(INDEX(Listor!$M$6:$M$17,MATCH(Listor!J1789&amp;Fossila!E1789,Listor!$K$6:$K$17&amp;Listor!$L$6:$L$17,0)),"")</f>
        <v/>
      </c>
      <c r="K1789" s="69"/>
    </row>
    <row r="1790" spans="2:11" x14ac:dyDescent="0.25">
      <c r="B1790" s="68" t="s">
        <v>68</v>
      </c>
      <c r="C1790" s="80" t="str">
        <f>IFERROR(VLOOKUP(B1790,Listor!$A$6:$B$62,2,FALSE),"")</f>
        <v/>
      </c>
      <c r="D1790" s="80" t="str">
        <f>IFERROR(VLOOKUP(B1790,Listor!$A$6:$C$62,3,FALSE),"")</f>
        <v/>
      </c>
      <c r="E1790" s="64" t="s">
        <v>69</v>
      </c>
      <c r="F1790" s="65"/>
      <c r="G1790" s="35" t="str">
        <f>IFERROR(VLOOKUP(B1790,Listor!$A$6:$G$62,7,FALSE),"")</f>
        <v/>
      </c>
      <c r="H1790" s="35" t="str">
        <f>IFERROR(VLOOKUP(B1790,Listor!$H$6:$I$24,2,FALSE),"")</f>
        <v/>
      </c>
      <c r="I1790" s="35" t="str">
        <f t="shared" si="30"/>
        <v/>
      </c>
      <c r="J1790" s="35" t="str">
        <f t="array" ref="J1790">IFERROR(INDEX(Listor!$M$6:$M$17,MATCH(Listor!J1790&amp;Fossila!E1790,Listor!$K$6:$K$17&amp;Listor!$L$6:$L$17,0)),"")</f>
        <v/>
      </c>
      <c r="K1790" s="69"/>
    </row>
    <row r="1791" spans="2:11" x14ac:dyDescent="0.25">
      <c r="B1791" s="68" t="s">
        <v>68</v>
      </c>
      <c r="C1791" s="80" t="str">
        <f>IFERROR(VLOOKUP(B1791,Listor!$A$6:$B$62,2,FALSE),"")</f>
        <v/>
      </c>
      <c r="D1791" s="80" t="str">
        <f>IFERROR(VLOOKUP(B1791,Listor!$A$6:$C$62,3,FALSE),"")</f>
        <v/>
      </c>
      <c r="E1791" s="64" t="s">
        <v>69</v>
      </c>
      <c r="F1791" s="65"/>
      <c r="G1791" s="35" t="str">
        <f>IFERROR(VLOOKUP(B1791,Listor!$A$6:$G$62,7,FALSE),"")</f>
        <v/>
      </c>
      <c r="H1791" s="35" t="str">
        <f>IFERROR(VLOOKUP(B1791,Listor!$H$6:$I$24,2,FALSE),"")</f>
        <v/>
      </c>
      <c r="I1791" s="35" t="str">
        <f t="shared" si="30"/>
        <v/>
      </c>
      <c r="J1791" s="35" t="str">
        <f t="array" ref="J1791">IFERROR(INDEX(Listor!$M$6:$M$17,MATCH(Listor!J1791&amp;Fossila!E1791,Listor!$K$6:$K$17&amp;Listor!$L$6:$L$17,0)),"")</f>
        <v/>
      </c>
      <c r="K1791" s="69"/>
    </row>
    <row r="1792" spans="2:11" x14ac:dyDescent="0.25">
      <c r="B1792" s="68" t="s">
        <v>68</v>
      </c>
      <c r="C1792" s="80" t="str">
        <f>IFERROR(VLOOKUP(B1792,Listor!$A$6:$B$62,2,FALSE),"")</f>
        <v/>
      </c>
      <c r="D1792" s="80" t="str">
        <f>IFERROR(VLOOKUP(B1792,Listor!$A$6:$C$62,3,FALSE),"")</f>
        <v/>
      </c>
      <c r="E1792" s="64" t="s">
        <v>69</v>
      </c>
      <c r="F1792" s="65"/>
      <c r="G1792" s="35" t="str">
        <f>IFERROR(VLOOKUP(B1792,Listor!$A$6:$G$62,7,FALSE),"")</f>
        <v/>
      </c>
      <c r="H1792" s="35" t="str">
        <f>IFERROR(VLOOKUP(B1792,Listor!$H$6:$I$24,2,FALSE),"")</f>
        <v/>
      </c>
      <c r="I1792" s="35" t="str">
        <f t="shared" si="30"/>
        <v/>
      </c>
      <c r="J1792" s="35" t="str">
        <f t="array" ref="J1792">IFERROR(INDEX(Listor!$M$6:$M$17,MATCH(Listor!J1792&amp;Fossila!E1792,Listor!$K$6:$K$17&amp;Listor!$L$6:$L$17,0)),"")</f>
        <v/>
      </c>
      <c r="K1792" s="69"/>
    </row>
    <row r="1793" spans="2:11" x14ac:dyDescent="0.25">
      <c r="B1793" s="68" t="s">
        <v>68</v>
      </c>
      <c r="C1793" s="80" t="str">
        <f>IFERROR(VLOOKUP(B1793,Listor!$A$6:$B$62,2,FALSE),"")</f>
        <v/>
      </c>
      <c r="D1793" s="80" t="str">
        <f>IFERROR(VLOOKUP(B1793,Listor!$A$6:$C$62,3,FALSE),"")</f>
        <v/>
      </c>
      <c r="E1793" s="64" t="s">
        <v>69</v>
      </c>
      <c r="F1793" s="65"/>
      <c r="G1793" s="35" t="str">
        <f>IFERROR(VLOOKUP(B1793,Listor!$A$6:$G$62,7,FALSE),"")</f>
        <v/>
      </c>
      <c r="H1793" s="35" t="str">
        <f>IFERROR(VLOOKUP(B1793,Listor!$H$6:$I$24,2,FALSE),"")</f>
        <v/>
      </c>
      <c r="I1793" s="35" t="str">
        <f t="shared" si="30"/>
        <v/>
      </c>
      <c r="J1793" s="35" t="str">
        <f t="array" ref="J1793">IFERROR(INDEX(Listor!$M$6:$M$17,MATCH(Listor!J1793&amp;Fossila!E1793,Listor!$K$6:$K$17&amp;Listor!$L$6:$L$17,0)),"")</f>
        <v/>
      </c>
      <c r="K1793" s="69"/>
    </row>
    <row r="1794" spans="2:11" x14ac:dyDescent="0.25">
      <c r="B1794" s="68" t="s">
        <v>68</v>
      </c>
      <c r="C1794" s="80" t="str">
        <f>IFERROR(VLOOKUP(B1794,Listor!$A$6:$B$62,2,FALSE),"")</f>
        <v/>
      </c>
      <c r="D1794" s="80" t="str">
        <f>IFERROR(VLOOKUP(B1794,Listor!$A$6:$C$62,3,FALSE),"")</f>
        <v/>
      </c>
      <c r="E1794" s="64" t="s">
        <v>69</v>
      </c>
      <c r="F1794" s="65"/>
      <c r="G1794" s="35" t="str">
        <f>IFERROR(VLOOKUP(B1794,Listor!$A$6:$G$62,7,FALSE),"")</f>
        <v/>
      </c>
      <c r="H1794" s="35" t="str">
        <f>IFERROR(VLOOKUP(B1794,Listor!$H$6:$I$24,2,FALSE),"")</f>
        <v/>
      </c>
      <c r="I1794" s="35" t="str">
        <f t="shared" si="30"/>
        <v/>
      </c>
      <c r="J1794" s="35" t="str">
        <f t="array" ref="J1794">IFERROR(INDEX(Listor!$M$6:$M$17,MATCH(Listor!J1794&amp;Fossila!E1794,Listor!$K$6:$K$17&amp;Listor!$L$6:$L$17,0)),"")</f>
        <v/>
      </c>
      <c r="K1794" s="69"/>
    </row>
    <row r="1795" spans="2:11" x14ac:dyDescent="0.25">
      <c r="B1795" s="68" t="s">
        <v>68</v>
      </c>
      <c r="C1795" s="80" t="str">
        <f>IFERROR(VLOOKUP(B1795,Listor!$A$6:$B$62,2,FALSE),"")</f>
        <v/>
      </c>
      <c r="D1795" s="80" t="str">
        <f>IFERROR(VLOOKUP(B1795,Listor!$A$6:$C$62,3,FALSE),"")</f>
        <v/>
      </c>
      <c r="E1795" s="64" t="s">
        <v>69</v>
      </c>
      <c r="F1795" s="65"/>
      <c r="G1795" s="35" t="str">
        <f>IFERROR(VLOOKUP(B1795,Listor!$A$6:$G$62,7,FALSE),"")</f>
        <v/>
      </c>
      <c r="H1795" s="35" t="str">
        <f>IFERROR(VLOOKUP(B1795,Listor!$H$6:$I$24,2,FALSE),"")</f>
        <v/>
      </c>
      <c r="I1795" s="35" t="str">
        <f t="shared" si="30"/>
        <v/>
      </c>
      <c r="J1795" s="35" t="str">
        <f t="array" ref="J1795">IFERROR(INDEX(Listor!$M$6:$M$17,MATCH(Listor!J1795&amp;Fossila!E1795,Listor!$K$6:$K$17&amp;Listor!$L$6:$L$17,0)),"")</f>
        <v/>
      </c>
      <c r="K1795" s="69"/>
    </row>
    <row r="1796" spans="2:11" x14ac:dyDescent="0.25">
      <c r="B1796" s="68" t="s">
        <v>68</v>
      </c>
      <c r="C1796" s="80" t="str">
        <f>IFERROR(VLOOKUP(B1796,Listor!$A$6:$B$62,2,FALSE),"")</f>
        <v/>
      </c>
      <c r="D1796" s="80" t="str">
        <f>IFERROR(VLOOKUP(B1796,Listor!$A$6:$C$62,3,FALSE),"")</f>
        <v/>
      </c>
      <c r="E1796" s="64" t="s">
        <v>69</v>
      </c>
      <c r="F1796" s="65"/>
      <c r="G1796" s="35" t="str">
        <f>IFERROR(VLOOKUP(B1796,Listor!$A$6:$G$62,7,FALSE),"")</f>
        <v/>
      </c>
      <c r="H1796" s="35" t="str">
        <f>IFERROR(VLOOKUP(B1796,Listor!$H$6:$I$24,2,FALSE),"")</f>
        <v/>
      </c>
      <c r="I1796" s="35" t="str">
        <f t="shared" si="30"/>
        <v/>
      </c>
      <c r="J1796" s="35" t="str">
        <f t="array" ref="J1796">IFERROR(INDEX(Listor!$M$6:$M$17,MATCH(Listor!J1796&amp;Fossila!E1796,Listor!$K$6:$K$17&amp;Listor!$L$6:$L$17,0)),"")</f>
        <v/>
      </c>
      <c r="K1796" s="69"/>
    </row>
    <row r="1797" spans="2:11" x14ac:dyDescent="0.25">
      <c r="B1797" s="68" t="s">
        <v>68</v>
      </c>
      <c r="C1797" s="80" t="str">
        <f>IFERROR(VLOOKUP(B1797,Listor!$A$6:$B$62,2,FALSE),"")</f>
        <v/>
      </c>
      <c r="D1797" s="80" t="str">
        <f>IFERROR(VLOOKUP(B1797,Listor!$A$6:$C$62,3,FALSE),"")</f>
        <v/>
      </c>
      <c r="E1797" s="64" t="s">
        <v>69</v>
      </c>
      <c r="F1797" s="65"/>
      <c r="G1797" s="35" t="str">
        <f>IFERROR(VLOOKUP(B1797,Listor!$A$6:$G$62,7,FALSE),"")</f>
        <v/>
      </c>
      <c r="H1797" s="35" t="str">
        <f>IFERROR(VLOOKUP(B1797,Listor!$H$6:$I$24,2,FALSE),"")</f>
        <v/>
      </c>
      <c r="I1797" s="35" t="str">
        <f t="shared" si="30"/>
        <v/>
      </c>
      <c r="J1797" s="35" t="str">
        <f t="array" ref="J1797">IFERROR(INDEX(Listor!$M$6:$M$17,MATCH(Listor!J1797&amp;Fossila!E1797,Listor!$K$6:$K$17&amp;Listor!$L$6:$L$17,0)),"")</f>
        <v/>
      </c>
      <c r="K1797" s="69"/>
    </row>
    <row r="1798" spans="2:11" x14ac:dyDescent="0.25">
      <c r="B1798" s="68" t="s">
        <v>68</v>
      </c>
      <c r="C1798" s="80" t="str">
        <f>IFERROR(VLOOKUP(B1798,Listor!$A$6:$B$62,2,FALSE),"")</f>
        <v/>
      </c>
      <c r="D1798" s="80" t="str">
        <f>IFERROR(VLOOKUP(B1798,Listor!$A$6:$C$62,3,FALSE),"")</f>
        <v/>
      </c>
      <c r="E1798" s="64" t="s">
        <v>69</v>
      </c>
      <c r="F1798" s="65"/>
      <c r="G1798" s="35" t="str">
        <f>IFERROR(VLOOKUP(B1798,Listor!$A$6:$G$62,7,FALSE),"")</f>
        <v/>
      </c>
      <c r="H1798" s="35" t="str">
        <f>IFERROR(VLOOKUP(B1798,Listor!$H$6:$I$24,2,FALSE),"")</f>
        <v/>
      </c>
      <c r="I1798" s="35" t="str">
        <f t="shared" si="30"/>
        <v/>
      </c>
      <c r="J1798" s="35" t="str">
        <f t="array" ref="J1798">IFERROR(INDEX(Listor!$M$6:$M$17,MATCH(Listor!J1798&amp;Fossila!E1798,Listor!$K$6:$K$17&amp;Listor!$L$6:$L$17,0)),"")</f>
        <v/>
      </c>
      <c r="K1798" s="69"/>
    </row>
    <row r="1799" spans="2:11" x14ac:dyDescent="0.25">
      <c r="B1799" s="68" t="s">
        <v>68</v>
      </c>
      <c r="C1799" s="80" t="str">
        <f>IFERROR(VLOOKUP(B1799,Listor!$A$6:$B$62,2,FALSE),"")</f>
        <v/>
      </c>
      <c r="D1799" s="80" t="str">
        <f>IFERROR(VLOOKUP(B1799,Listor!$A$6:$C$62,3,FALSE),"")</f>
        <v/>
      </c>
      <c r="E1799" s="64" t="s">
        <v>69</v>
      </c>
      <c r="F1799" s="65"/>
      <c r="G1799" s="35" t="str">
        <f>IFERROR(VLOOKUP(B1799,Listor!$A$6:$G$62,7,FALSE),"")</f>
        <v/>
      </c>
      <c r="H1799" s="35" t="str">
        <f>IFERROR(VLOOKUP(B1799,Listor!$H$6:$I$24,2,FALSE),"")</f>
        <v/>
      </c>
      <c r="I1799" s="35" t="str">
        <f t="shared" si="30"/>
        <v/>
      </c>
      <c r="J1799" s="35" t="str">
        <f t="array" ref="J1799">IFERROR(INDEX(Listor!$M$6:$M$17,MATCH(Listor!J1799&amp;Fossila!E1799,Listor!$K$6:$K$17&amp;Listor!$L$6:$L$17,0)),"")</f>
        <v/>
      </c>
      <c r="K1799" s="69"/>
    </row>
    <row r="1800" spans="2:11" x14ac:dyDescent="0.25">
      <c r="B1800" s="68" t="s">
        <v>68</v>
      </c>
      <c r="C1800" s="80" t="str">
        <f>IFERROR(VLOOKUP(B1800,Listor!$A$6:$B$62,2,FALSE),"")</f>
        <v/>
      </c>
      <c r="D1800" s="80" t="str">
        <f>IFERROR(VLOOKUP(B1800,Listor!$A$6:$C$62,3,FALSE),"")</f>
        <v/>
      </c>
      <c r="E1800" s="64" t="s">
        <v>69</v>
      </c>
      <c r="F1800" s="65"/>
      <c r="G1800" s="35" t="str">
        <f>IFERROR(VLOOKUP(B1800,Listor!$A$6:$G$62,7,FALSE),"")</f>
        <v/>
      </c>
      <c r="H1800" s="35" t="str">
        <f>IFERROR(VLOOKUP(B1800,Listor!$H$6:$I$24,2,FALSE),"")</f>
        <v/>
      </c>
      <c r="I1800" s="35" t="str">
        <f t="shared" si="30"/>
        <v/>
      </c>
      <c r="J1800" s="35" t="str">
        <f t="array" ref="J1800">IFERROR(INDEX(Listor!$M$6:$M$17,MATCH(Listor!J1800&amp;Fossila!E1800,Listor!$K$6:$K$17&amp;Listor!$L$6:$L$17,0)),"")</f>
        <v/>
      </c>
      <c r="K1800" s="69"/>
    </row>
    <row r="1801" spans="2:11" x14ac:dyDescent="0.25">
      <c r="B1801" s="68" t="s">
        <v>68</v>
      </c>
      <c r="C1801" s="80" t="str">
        <f>IFERROR(VLOOKUP(B1801,Listor!$A$6:$B$62,2,FALSE),"")</f>
        <v/>
      </c>
      <c r="D1801" s="80" t="str">
        <f>IFERROR(VLOOKUP(B1801,Listor!$A$6:$C$62,3,FALSE),"")</f>
        <v/>
      </c>
      <c r="E1801" s="64" t="s">
        <v>69</v>
      </c>
      <c r="F1801" s="65"/>
      <c r="G1801" s="35" t="str">
        <f>IFERROR(VLOOKUP(B1801,Listor!$A$6:$G$62,7,FALSE),"")</f>
        <v/>
      </c>
      <c r="H1801" s="35" t="str">
        <f>IFERROR(VLOOKUP(B1801,Listor!$H$6:$I$24,2,FALSE),"")</f>
        <v/>
      </c>
      <c r="I1801" s="35" t="str">
        <f t="shared" si="30"/>
        <v/>
      </c>
      <c r="J1801" s="35" t="str">
        <f t="array" ref="J1801">IFERROR(INDEX(Listor!$M$6:$M$17,MATCH(Listor!J1801&amp;Fossila!E1801,Listor!$K$6:$K$17&amp;Listor!$L$6:$L$17,0)),"")</f>
        <v/>
      </c>
      <c r="K1801" s="69"/>
    </row>
    <row r="1802" spans="2:11" x14ac:dyDescent="0.25">
      <c r="B1802" s="68" t="s">
        <v>68</v>
      </c>
      <c r="C1802" s="80" t="str">
        <f>IFERROR(VLOOKUP(B1802,Listor!$A$6:$B$62,2,FALSE),"")</f>
        <v/>
      </c>
      <c r="D1802" s="80" t="str">
        <f>IFERROR(VLOOKUP(B1802,Listor!$A$6:$C$62,3,FALSE),"")</f>
        <v/>
      </c>
      <c r="E1802" s="64" t="s">
        <v>69</v>
      </c>
      <c r="F1802" s="65"/>
      <c r="G1802" s="35" t="str">
        <f>IFERROR(VLOOKUP(B1802,Listor!$A$6:$G$62,7,FALSE),"")</f>
        <v/>
      </c>
      <c r="H1802" s="35" t="str">
        <f>IFERROR(VLOOKUP(B1802,Listor!$H$6:$I$24,2,FALSE),"")</f>
        <v/>
      </c>
      <c r="I1802" s="35" t="str">
        <f t="shared" si="30"/>
        <v/>
      </c>
      <c r="J1802" s="35" t="str">
        <f t="array" ref="J1802">IFERROR(INDEX(Listor!$M$6:$M$17,MATCH(Listor!J1802&amp;Fossila!E1802,Listor!$K$6:$K$17&amp;Listor!$L$6:$L$17,0)),"")</f>
        <v/>
      </c>
      <c r="K1802" s="69"/>
    </row>
    <row r="1803" spans="2:11" x14ac:dyDescent="0.25">
      <c r="B1803" s="68" t="s">
        <v>68</v>
      </c>
      <c r="C1803" s="80" t="str">
        <f>IFERROR(VLOOKUP(B1803,Listor!$A$6:$B$62,2,FALSE),"")</f>
        <v/>
      </c>
      <c r="D1803" s="80" t="str">
        <f>IFERROR(VLOOKUP(B1803,Listor!$A$6:$C$62,3,FALSE),"")</f>
        <v/>
      </c>
      <c r="E1803" s="64" t="s">
        <v>69</v>
      </c>
      <c r="F1803" s="65"/>
      <c r="G1803" s="35" t="str">
        <f>IFERROR(VLOOKUP(B1803,Listor!$A$6:$G$62,7,FALSE),"")</f>
        <v/>
      </c>
      <c r="H1803" s="35" t="str">
        <f>IFERROR(VLOOKUP(B1803,Listor!$H$6:$I$24,2,FALSE),"")</f>
        <v/>
      </c>
      <c r="I1803" s="35" t="str">
        <f t="shared" si="30"/>
        <v/>
      </c>
      <c r="J1803" s="35" t="str">
        <f t="array" ref="J1803">IFERROR(INDEX(Listor!$M$6:$M$17,MATCH(Listor!J1803&amp;Fossila!E1803,Listor!$K$6:$K$17&amp;Listor!$L$6:$L$17,0)),"")</f>
        <v/>
      </c>
      <c r="K1803" s="69"/>
    </row>
    <row r="1804" spans="2:11" x14ac:dyDescent="0.25">
      <c r="B1804" s="68" t="s">
        <v>68</v>
      </c>
      <c r="C1804" s="80" t="str">
        <f>IFERROR(VLOOKUP(B1804,Listor!$A$6:$B$62,2,FALSE),"")</f>
        <v/>
      </c>
      <c r="D1804" s="80" t="str">
        <f>IFERROR(VLOOKUP(B1804,Listor!$A$6:$C$62,3,FALSE),"")</f>
        <v/>
      </c>
      <c r="E1804" s="64" t="s">
        <v>69</v>
      </c>
      <c r="F1804" s="65"/>
      <c r="G1804" s="35" t="str">
        <f>IFERROR(VLOOKUP(B1804,Listor!$A$6:$G$62,7,FALSE),"")</f>
        <v/>
      </c>
      <c r="H1804" s="35" t="str">
        <f>IFERROR(VLOOKUP(B1804,Listor!$H$6:$I$24,2,FALSE),"")</f>
        <v/>
      </c>
      <c r="I1804" s="35" t="str">
        <f t="shared" si="30"/>
        <v/>
      </c>
      <c r="J1804" s="35" t="str">
        <f t="array" ref="J1804">IFERROR(INDEX(Listor!$M$6:$M$17,MATCH(Listor!J1804&amp;Fossila!E1804,Listor!$K$6:$K$17&amp;Listor!$L$6:$L$17,0)),"")</f>
        <v/>
      </c>
      <c r="K1804" s="69"/>
    </row>
    <row r="1805" spans="2:11" x14ac:dyDescent="0.25">
      <c r="B1805" s="68" t="s">
        <v>68</v>
      </c>
      <c r="C1805" s="80" t="str">
        <f>IFERROR(VLOOKUP(B1805,Listor!$A$6:$B$62,2,FALSE),"")</f>
        <v/>
      </c>
      <c r="D1805" s="80" t="str">
        <f>IFERROR(VLOOKUP(B1805,Listor!$A$6:$C$62,3,FALSE),"")</f>
        <v/>
      </c>
      <c r="E1805" s="64" t="s">
        <v>69</v>
      </c>
      <c r="F1805" s="65"/>
      <c r="G1805" s="35" t="str">
        <f>IFERROR(VLOOKUP(B1805,Listor!$A$6:$G$62,7,FALSE),"")</f>
        <v/>
      </c>
      <c r="H1805" s="35" t="str">
        <f>IFERROR(VLOOKUP(B1805,Listor!$H$6:$I$24,2,FALSE),"")</f>
        <v/>
      </c>
      <c r="I1805" s="35" t="str">
        <f t="shared" ref="I1805:I1868" si="31">IFERROR(H1805*F1805,"")</f>
        <v/>
      </c>
      <c r="J1805" s="35" t="str">
        <f t="array" ref="J1805">IFERROR(INDEX(Listor!$M$6:$M$17,MATCH(Listor!J1805&amp;Fossila!E1805,Listor!$K$6:$K$17&amp;Listor!$L$6:$L$17,0)),"")</f>
        <v/>
      </c>
      <c r="K1805" s="69"/>
    </row>
    <row r="1806" spans="2:11" x14ac:dyDescent="0.25">
      <c r="B1806" s="68" t="s">
        <v>68</v>
      </c>
      <c r="C1806" s="80" t="str">
        <f>IFERROR(VLOOKUP(B1806,Listor!$A$6:$B$62,2,FALSE),"")</f>
        <v/>
      </c>
      <c r="D1806" s="80" t="str">
        <f>IFERROR(VLOOKUP(B1806,Listor!$A$6:$C$62,3,FALSE),"")</f>
        <v/>
      </c>
      <c r="E1806" s="64" t="s">
        <v>69</v>
      </c>
      <c r="F1806" s="65"/>
      <c r="G1806" s="35" t="str">
        <f>IFERROR(VLOOKUP(B1806,Listor!$A$6:$G$62,7,FALSE),"")</f>
        <v/>
      </c>
      <c r="H1806" s="35" t="str">
        <f>IFERROR(VLOOKUP(B1806,Listor!$H$6:$I$24,2,FALSE),"")</f>
        <v/>
      </c>
      <c r="I1806" s="35" t="str">
        <f t="shared" si="31"/>
        <v/>
      </c>
      <c r="J1806" s="35" t="str">
        <f t="array" ref="J1806">IFERROR(INDEX(Listor!$M$6:$M$17,MATCH(Listor!J1806&amp;Fossila!E1806,Listor!$K$6:$K$17&amp;Listor!$L$6:$L$17,0)),"")</f>
        <v/>
      </c>
      <c r="K1806" s="69"/>
    </row>
    <row r="1807" spans="2:11" x14ac:dyDescent="0.25">
      <c r="B1807" s="68" t="s">
        <v>68</v>
      </c>
      <c r="C1807" s="80" t="str">
        <f>IFERROR(VLOOKUP(B1807,Listor!$A$6:$B$62,2,FALSE),"")</f>
        <v/>
      </c>
      <c r="D1807" s="80" t="str">
        <f>IFERROR(VLOOKUP(B1807,Listor!$A$6:$C$62,3,FALSE),"")</f>
        <v/>
      </c>
      <c r="E1807" s="64" t="s">
        <v>69</v>
      </c>
      <c r="F1807" s="65"/>
      <c r="G1807" s="35" t="str">
        <f>IFERROR(VLOOKUP(B1807,Listor!$A$6:$G$62,7,FALSE),"")</f>
        <v/>
      </c>
      <c r="H1807" s="35" t="str">
        <f>IFERROR(VLOOKUP(B1807,Listor!$H$6:$I$24,2,FALSE),"")</f>
        <v/>
      </c>
      <c r="I1807" s="35" t="str">
        <f t="shared" si="31"/>
        <v/>
      </c>
      <c r="J1807" s="35" t="str">
        <f t="array" ref="J1807">IFERROR(INDEX(Listor!$M$6:$M$17,MATCH(Listor!J1807&amp;Fossila!E1807,Listor!$K$6:$K$17&amp;Listor!$L$6:$L$17,0)),"")</f>
        <v/>
      </c>
      <c r="K1807" s="69"/>
    </row>
    <row r="1808" spans="2:11" x14ac:dyDescent="0.25">
      <c r="B1808" s="68" t="s">
        <v>68</v>
      </c>
      <c r="C1808" s="80" t="str">
        <f>IFERROR(VLOOKUP(B1808,Listor!$A$6:$B$62,2,FALSE),"")</f>
        <v/>
      </c>
      <c r="D1808" s="80" t="str">
        <f>IFERROR(VLOOKUP(B1808,Listor!$A$6:$C$62,3,FALSE),"")</f>
        <v/>
      </c>
      <c r="E1808" s="64" t="s">
        <v>69</v>
      </c>
      <c r="F1808" s="65"/>
      <c r="G1808" s="35" t="str">
        <f>IFERROR(VLOOKUP(B1808,Listor!$A$6:$G$62,7,FALSE),"")</f>
        <v/>
      </c>
      <c r="H1808" s="35" t="str">
        <f>IFERROR(VLOOKUP(B1808,Listor!$H$6:$I$24,2,FALSE),"")</f>
        <v/>
      </c>
      <c r="I1808" s="35" t="str">
        <f t="shared" si="31"/>
        <v/>
      </c>
      <c r="J1808" s="35" t="str">
        <f t="array" ref="J1808">IFERROR(INDEX(Listor!$M$6:$M$17,MATCH(Listor!J1808&amp;Fossila!E1808,Listor!$K$6:$K$17&amp;Listor!$L$6:$L$17,0)),"")</f>
        <v/>
      </c>
      <c r="K1808" s="69"/>
    </row>
    <row r="1809" spans="2:11" x14ac:dyDescent="0.25">
      <c r="B1809" s="68" t="s">
        <v>68</v>
      </c>
      <c r="C1809" s="80" t="str">
        <f>IFERROR(VLOOKUP(B1809,Listor!$A$6:$B$62,2,FALSE),"")</f>
        <v/>
      </c>
      <c r="D1809" s="80" t="str">
        <f>IFERROR(VLOOKUP(B1809,Listor!$A$6:$C$62,3,FALSE),"")</f>
        <v/>
      </c>
      <c r="E1809" s="64" t="s">
        <v>69</v>
      </c>
      <c r="F1809" s="65"/>
      <c r="G1809" s="35" t="str">
        <f>IFERROR(VLOOKUP(B1809,Listor!$A$6:$G$62,7,FALSE),"")</f>
        <v/>
      </c>
      <c r="H1809" s="35" t="str">
        <f>IFERROR(VLOOKUP(B1809,Listor!$H$6:$I$24,2,FALSE),"")</f>
        <v/>
      </c>
      <c r="I1809" s="35" t="str">
        <f t="shared" si="31"/>
        <v/>
      </c>
      <c r="J1809" s="35" t="str">
        <f t="array" ref="J1809">IFERROR(INDEX(Listor!$M$6:$M$17,MATCH(Listor!J1809&amp;Fossila!E1809,Listor!$K$6:$K$17&amp;Listor!$L$6:$L$17,0)),"")</f>
        <v/>
      </c>
      <c r="K1809" s="69"/>
    </row>
    <row r="1810" spans="2:11" x14ac:dyDescent="0.25">
      <c r="B1810" s="68" t="s">
        <v>68</v>
      </c>
      <c r="C1810" s="80" t="str">
        <f>IFERROR(VLOOKUP(B1810,Listor!$A$6:$B$62,2,FALSE),"")</f>
        <v/>
      </c>
      <c r="D1810" s="80" t="str">
        <f>IFERROR(VLOOKUP(B1810,Listor!$A$6:$C$62,3,FALSE),"")</f>
        <v/>
      </c>
      <c r="E1810" s="64" t="s">
        <v>69</v>
      </c>
      <c r="F1810" s="65"/>
      <c r="G1810" s="35" t="str">
        <f>IFERROR(VLOOKUP(B1810,Listor!$A$6:$G$62,7,FALSE),"")</f>
        <v/>
      </c>
      <c r="H1810" s="35" t="str">
        <f>IFERROR(VLOOKUP(B1810,Listor!$H$6:$I$24,2,FALSE),"")</f>
        <v/>
      </c>
      <c r="I1810" s="35" t="str">
        <f t="shared" si="31"/>
        <v/>
      </c>
      <c r="J1810" s="35" t="str">
        <f t="array" ref="J1810">IFERROR(INDEX(Listor!$M$6:$M$17,MATCH(Listor!J1810&amp;Fossila!E1810,Listor!$K$6:$K$17&amp;Listor!$L$6:$L$17,0)),"")</f>
        <v/>
      </c>
      <c r="K1810" s="69"/>
    </row>
    <row r="1811" spans="2:11" x14ac:dyDescent="0.25">
      <c r="B1811" s="68" t="s">
        <v>68</v>
      </c>
      <c r="C1811" s="80" t="str">
        <f>IFERROR(VLOOKUP(B1811,Listor!$A$6:$B$62,2,FALSE),"")</f>
        <v/>
      </c>
      <c r="D1811" s="80" t="str">
        <f>IFERROR(VLOOKUP(B1811,Listor!$A$6:$C$62,3,FALSE),"")</f>
        <v/>
      </c>
      <c r="E1811" s="64" t="s">
        <v>69</v>
      </c>
      <c r="F1811" s="65"/>
      <c r="G1811" s="35" t="str">
        <f>IFERROR(VLOOKUP(B1811,Listor!$A$6:$G$62,7,FALSE),"")</f>
        <v/>
      </c>
      <c r="H1811" s="35" t="str">
        <f>IFERROR(VLOOKUP(B1811,Listor!$H$6:$I$24,2,FALSE),"")</f>
        <v/>
      </c>
      <c r="I1811" s="35" t="str">
        <f t="shared" si="31"/>
        <v/>
      </c>
      <c r="J1811" s="35" t="str">
        <f t="array" ref="J1811">IFERROR(INDEX(Listor!$M$6:$M$17,MATCH(Listor!J1811&amp;Fossila!E1811,Listor!$K$6:$K$17&amp;Listor!$L$6:$L$17,0)),"")</f>
        <v/>
      </c>
      <c r="K1811" s="69"/>
    </row>
    <row r="1812" spans="2:11" x14ac:dyDescent="0.25">
      <c r="B1812" s="68" t="s">
        <v>68</v>
      </c>
      <c r="C1812" s="80" t="str">
        <f>IFERROR(VLOOKUP(B1812,Listor!$A$6:$B$62,2,FALSE),"")</f>
        <v/>
      </c>
      <c r="D1812" s="80" t="str">
        <f>IFERROR(VLOOKUP(B1812,Listor!$A$6:$C$62,3,FALSE),"")</f>
        <v/>
      </c>
      <c r="E1812" s="64" t="s">
        <v>69</v>
      </c>
      <c r="F1812" s="65"/>
      <c r="G1812" s="35" t="str">
        <f>IFERROR(VLOOKUP(B1812,Listor!$A$6:$G$62,7,FALSE),"")</f>
        <v/>
      </c>
      <c r="H1812" s="35" t="str">
        <f>IFERROR(VLOOKUP(B1812,Listor!$H$6:$I$24,2,FALSE),"")</f>
        <v/>
      </c>
      <c r="I1812" s="35" t="str">
        <f t="shared" si="31"/>
        <v/>
      </c>
      <c r="J1812" s="35" t="str">
        <f t="array" ref="J1812">IFERROR(INDEX(Listor!$M$6:$M$17,MATCH(Listor!J1812&amp;Fossila!E1812,Listor!$K$6:$K$17&amp;Listor!$L$6:$L$17,0)),"")</f>
        <v/>
      </c>
      <c r="K1812" s="69"/>
    </row>
    <row r="1813" spans="2:11" x14ac:dyDescent="0.25">
      <c r="B1813" s="68" t="s">
        <v>68</v>
      </c>
      <c r="C1813" s="80" t="str">
        <f>IFERROR(VLOOKUP(B1813,Listor!$A$6:$B$62,2,FALSE),"")</f>
        <v/>
      </c>
      <c r="D1813" s="80" t="str">
        <f>IFERROR(VLOOKUP(B1813,Listor!$A$6:$C$62,3,FALSE),"")</f>
        <v/>
      </c>
      <c r="E1813" s="64" t="s">
        <v>69</v>
      </c>
      <c r="F1813" s="65"/>
      <c r="G1813" s="35" t="str">
        <f>IFERROR(VLOOKUP(B1813,Listor!$A$6:$G$62,7,FALSE),"")</f>
        <v/>
      </c>
      <c r="H1813" s="35" t="str">
        <f>IFERROR(VLOOKUP(B1813,Listor!$H$6:$I$24,2,FALSE),"")</f>
        <v/>
      </c>
      <c r="I1813" s="35" t="str">
        <f t="shared" si="31"/>
        <v/>
      </c>
      <c r="J1813" s="35" t="str">
        <f t="array" ref="J1813">IFERROR(INDEX(Listor!$M$6:$M$17,MATCH(Listor!J1813&amp;Fossila!E1813,Listor!$K$6:$K$17&amp;Listor!$L$6:$L$17,0)),"")</f>
        <v/>
      </c>
      <c r="K1813" s="69"/>
    </row>
    <row r="1814" spans="2:11" x14ac:dyDescent="0.25">
      <c r="B1814" s="68" t="s">
        <v>68</v>
      </c>
      <c r="C1814" s="80" t="str">
        <f>IFERROR(VLOOKUP(B1814,Listor!$A$6:$B$62,2,FALSE),"")</f>
        <v/>
      </c>
      <c r="D1814" s="80" t="str">
        <f>IFERROR(VLOOKUP(B1814,Listor!$A$6:$C$62,3,FALSE),"")</f>
        <v/>
      </c>
      <c r="E1814" s="64" t="s">
        <v>69</v>
      </c>
      <c r="F1814" s="65"/>
      <c r="G1814" s="35" t="str">
        <f>IFERROR(VLOOKUP(B1814,Listor!$A$6:$G$62,7,FALSE),"")</f>
        <v/>
      </c>
      <c r="H1814" s="35" t="str">
        <f>IFERROR(VLOOKUP(B1814,Listor!$H$6:$I$24,2,FALSE),"")</f>
        <v/>
      </c>
      <c r="I1814" s="35" t="str">
        <f t="shared" si="31"/>
        <v/>
      </c>
      <c r="J1814" s="35" t="str">
        <f t="array" ref="J1814">IFERROR(INDEX(Listor!$M$6:$M$17,MATCH(Listor!J1814&amp;Fossila!E1814,Listor!$K$6:$K$17&amp;Listor!$L$6:$L$17,0)),"")</f>
        <v/>
      </c>
      <c r="K1814" s="69"/>
    </row>
    <row r="1815" spans="2:11" x14ac:dyDescent="0.25">
      <c r="B1815" s="68" t="s">
        <v>68</v>
      </c>
      <c r="C1815" s="80" t="str">
        <f>IFERROR(VLOOKUP(B1815,Listor!$A$6:$B$62,2,FALSE),"")</f>
        <v/>
      </c>
      <c r="D1815" s="80" t="str">
        <f>IFERROR(VLOOKUP(B1815,Listor!$A$6:$C$62,3,FALSE),"")</f>
        <v/>
      </c>
      <c r="E1815" s="64" t="s">
        <v>69</v>
      </c>
      <c r="F1815" s="65"/>
      <c r="G1815" s="35" t="str">
        <f>IFERROR(VLOOKUP(B1815,Listor!$A$6:$G$62,7,FALSE),"")</f>
        <v/>
      </c>
      <c r="H1815" s="35" t="str">
        <f>IFERROR(VLOOKUP(B1815,Listor!$H$6:$I$24,2,FALSE),"")</f>
        <v/>
      </c>
      <c r="I1815" s="35" t="str">
        <f t="shared" si="31"/>
        <v/>
      </c>
      <c r="J1815" s="35" t="str">
        <f t="array" ref="J1815">IFERROR(INDEX(Listor!$M$6:$M$17,MATCH(Listor!J1815&amp;Fossila!E1815,Listor!$K$6:$K$17&amp;Listor!$L$6:$L$17,0)),"")</f>
        <v/>
      </c>
      <c r="K1815" s="69"/>
    </row>
    <row r="1816" spans="2:11" x14ac:dyDescent="0.25">
      <c r="B1816" s="68" t="s">
        <v>68</v>
      </c>
      <c r="C1816" s="80" t="str">
        <f>IFERROR(VLOOKUP(B1816,Listor!$A$6:$B$62,2,FALSE),"")</f>
        <v/>
      </c>
      <c r="D1816" s="80" t="str">
        <f>IFERROR(VLOOKUP(B1816,Listor!$A$6:$C$62,3,FALSE),"")</f>
        <v/>
      </c>
      <c r="E1816" s="64" t="s">
        <v>69</v>
      </c>
      <c r="F1816" s="65"/>
      <c r="G1816" s="35" t="str">
        <f>IFERROR(VLOOKUP(B1816,Listor!$A$6:$G$62,7,FALSE),"")</f>
        <v/>
      </c>
      <c r="H1816" s="35" t="str">
        <f>IFERROR(VLOOKUP(B1816,Listor!$H$6:$I$24,2,FALSE),"")</f>
        <v/>
      </c>
      <c r="I1816" s="35" t="str">
        <f t="shared" si="31"/>
        <v/>
      </c>
      <c r="J1816" s="35" t="str">
        <f t="array" ref="J1816">IFERROR(INDEX(Listor!$M$6:$M$17,MATCH(Listor!J1816&amp;Fossila!E1816,Listor!$K$6:$K$17&amp;Listor!$L$6:$L$17,0)),"")</f>
        <v/>
      </c>
      <c r="K1816" s="69"/>
    </row>
    <row r="1817" spans="2:11" x14ac:dyDescent="0.25">
      <c r="B1817" s="68" t="s">
        <v>68</v>
      </c>
      <c r="C1817" s="80" t="str">
        <f>IFERROR(VLOOKUP(B1817,Listor!$A$6:$B$62,2,FALSE),"")</f>
        <v/>
      </c>
      <c r="D1817" s="80" t="str">
        <f>IFERROR(VLOOKUP(B1817,Listor!$A$6:$C$62,3,FALSE),"")</f>
        <v/>
      </c>
      <c r="E1817" s="64" t="s">
        <v>69</v>
      </c>
      <c r="F1817" s="65"/>
      <c r="G1817" s="35" t="str">
        <f>IFERROR(VLOOKUP(B1817,Listor!$A$6:$G$62,7,FALSE),"")</f>
        <v/>
      </c>
      <c r="H1817" s="35" t="str">
        <f>IFERROR(VLOOKUP(B1817,Listor!$H$6:$I$24,2,FALSE),"")</f>
        <v/>
      </c>
      <c r="I1817" s="35" t="str">
        <f t="shared" si="31"/>
        <v/>
      </c>
      <c r="J1817" s="35" t="str">
        <f t="array" ref="J1817">IFERROR(INDEX(Listor!$M$6:$M$17,MATCH(Listor!J1817&amp;Fossila!E1817,Listor!$K$6:$K$17&amp;Listor!$L$6:$L$17,0)),"")</f>
        <v/>
      </c>
      <c r="K1817" s="69"/>
    </row>
    <row r="1818" spans="2:11" x14ac:dyDescent="0.25">
      <c r="B1818" s="68" t="s">
        <v>68</v>
      </c>
      <c r="C1818" s="80" t="str">
        <f>IFERROR(VLOOKUP(B1818,Listor!$A$6:$B$62,2,FALSE),"")</f>
        <v/>
      </c>
      <c r="D1818" s="80" t="str">
        <f>IFERROR(VLOOKUP(B1818,Listor!$A$6:$C$62,3,FALSE),"")</f>
        <v/>
      </c>
      <c r="E1818" s="64" t="s">
        <v>69</v>
      </c>
      <c r="F1818" s="65"/>
      <c r="G1818" s="35" t="str">
        <f>IFERROR(VLOOKUP(B1818,Listor!$A$6:$G$62,7,FALSE),"")</f>
        <v/>
      </c>
      <c r="H1818" s="35" t="str">
        <f>IFERROR(VLOOKUP(B1818,Listor!$H$6:$I$24,2,FALSE),"")</f>
        <v/>
      </c>
      <c r="I1818" s="35" t="str">
        <f t="shared" si="31"/>
        <v/>
      </c>
      <c r="J1818" s="35" t="str">
        <f t="array" ref="J1818">IFERROR(INDEX(Listor!$M$6:$M$17,MATCH(Listor!J1818&amp;Fossila!E1818,Listor!$K$6:$K$17&amp;Listor!$L$6:$L$17,0)),"")</f>
        <v/>
      </c>
      <c r="K1818" s="69"/>
    </row>
    <row r="1819" spans="2:11" x14ac:dyDescent="0.25">
      <c r="B1819" s="68" t="s">
        <v>68</v>
      </c>
      <c r="C1819" s="80" t="str">
        <f>IFERROR(VLOOKUP(B1819,Listor!$A$6:$B$62,2,FALSE),"")</f>
        <v/>
      </c>
      <c r="D1819" s="80" t="str">
        <f>IFERROR(VLOOKUP(B1819,Listor!$A$6:$C$62,3,FALSE),"")</f>
        <v/>
      </c>
      <c r="E1819" s="64" t="s">
        <v>69</v>
      </c>
      <c r="F1819" s="65"/>
      <c r="G1819" s="35" t="str">
        <f>IFERROR(VLOOKUP(B1819,Listor!$A$6:$G$62,7,FALSE),"")</f>
        <v/>
      </c>
      <c r="H1819" s="35" t="str">
        <f>IFERROR(VLOOKUP(B1819,Listor!$H$6:$I$24,2,FALSE),"")</f>
        <v/>
      </c>
      <c r="I1819" s="35" t="str">
        <f t="shared" si="31"/>
        <v/>
      </c>
      <c r="J1819" s="35" t="str">
        <f t="array" ref="J1819">IFERROR(INDEX(Listor!$M$6:$M$17,MATCH(Listor!J1819&amp;Fossila!E1819,Listor!$K$6:$K$17&amp;Listor!$L$6:$L$17,0)),"")</f>
        <v/>
      </c>
      <c r="K1819" s="69"/>
    </row>
    <row r="1820" spans="2:11" x14ac:dyDescent="0.25">
      <c r="B1820" s="68" t="s">
        <v>68</v>
      </c>
      <c r="C1820" s="80" t="str">
        <f>IFERROR(VLOOKUP(B1820,Listor!$A$6:$B$62,2,FALSE),"")</f>
        <v/>
      </c>
      <c r="D1820" s="80" t="str">
        <f>IFERROR(VLOOKUP(B1820,Listor!$A$6:$C$62,3,FALSE),"")</f>
        <v/>
      </c>
      <c r="E1820" s="64" t="s">
        <v>69</v>
      </c>
      <c r="F1820" s="65"/>
      <c r="G1820" s="35" t="str">
        <f>IFERROR(VLOOKUP(B1820,Listor!$A$6:$G$62,7,FALSE),"")</f>
        <v/>
      </c>
      <c r="H1820" s="35" t="str">
        <f>IFERROR(VLOOKUP(B1820,Listor!$H$6:$I$24,2,FALSE),"")</f>
        <v/>
      </c>
      <c r="I1820" s="35" t="str">
        <f t="shared" si="31"/>
        <v/>
      </c>
      <c r="J1820" s="35" t="str">
        <f t="array" ref="J1820">IFERROR(INDEX(Listor!$M$6:$M$17,MATCH(Listor!J1820&amp;Fossila!E1820,Listor!$K$6:$K$17&amp;Listor!$L$6:$L$17,0)),"")</f>
        <v/>
      </c>
      <c r="K1820" s="69"/>
    </row>
    <row r="1821" spans="2:11" x14ac:dyDescent="0.25">
      <c r="B1821" s="68" t="s">
        <v>68</v>
      </c>
      <c r="C1821" s="80" t="str">
        <f>IFERROR(VLOOKUP(B1821,Listor!$A$6:$B$62,2,FALSE),"")</f>
        <v/>
      </c>
      <c r="D1821" s="80" t="str">
        <f>IFERROR(VLOOKUP(B1821,Listor!$A$6:$C$62,3,FALSE),"")</f>
        <v/>
      </c>
      <c r="E1821" s="64" t="s">
        <v>69</v>
      </c>
      <c r="F1821" s="65"/>
      <c r="G1821" s="35" t="str">
        <f>IFERROR(VLOOKUP(B1821,Listor!$A$6:$G$62,7,FALSE),"")</f>
        <v/>
      </c>
      <c r="H1821" s="35" t="str">
        <f>IFERROR(VLOOKUP(B1821,Listor!$H$6:$I$24,2,FALSE),"")</f>
        <v/>
      </c>
      <c r="I1821" s="35" t="str">
        <f t="shared" si="31"/>
        <v/>
      </c>
      <c r="J1821" s="35" t="str">
        <f t="array" ref="J1821">IFERROR(INDEX(Listor!$M$6:$M$17,MATCH(Listor!J1821&amp;Fossila!E1821,Listor!$K$6:$K$17&amp;Listor!$L$6:$L$17,0)),"")</f>
        <v/>
      </c>
      <c r="K1821" s="69"/>
    </row>
    <row r="1822" spans="2:11" x14ac:dyDescent="0.25">
      <c r="B1822" s="68" t="s">
        <v>68</v>
      </c>
      <c r="C1822" s="80" t="str">
        <f>IFERROR(VLOOKUP(B1822,Listor!$A$6:$B$62,2,FALSE),"")</f>
        <v/>
      </c>
      <c r="D1822" s="80" t="str">
        <f>IFERROR(VLOOKUP(B1822,Listor!$A$6:$C$62,3,FALSE),"")</f>
        <v/>
      </c>
      <c r="E1822" s="64" t="s">
        <v>69</v>
      </c>
      <c r="F1822" s="65"/>
      <c r="G1822" s="35" t="str">
        <f>IFERROR(VLOOKUP(B1822,Listor!$A$6:$G$62,7,FALSE),"")</f>
        <v/>
      </c>
      <c r="H1822" s="35" t="str">
        <f>IFERROR(VLOOKUP(B1822,Listor!$H$6:$I$24,2,FALSE),"")</f>
        <v/>
      </c>
      <c r="I1822" s="35" t="str">
        <f t="shared" si="31"/>
        <v/>
      </c>
      <c r="J1822" s="35" t="str">
        <f t="array" ref="J1822">IFERROR(INDEX(Listor!$M$6:$M$17,MATCH(Listor!J1822&amp;Fossila!E1822,Listor!$K$6:$K$17&amp;Listor!$L$6:$L$17,0)),"")</f>
        <v/>
      </c>
      <c r="K1822" s="69"/>
    </row>
    <row r="1823" spans="2:11" x14ac:dyDescent="0.25">
      <c r="B1823" s="68" t="s">
        <v>68</v>
      </c>
      <c r="C1823" s="80" t="str">
        <f>IFERROR(VLOOKUP(B1823,Listor!$A$6:$B$62,2,FALSE),"")</f>
        <v/>
      </c>
      <c r="D1823" s="80" t="str">
        <f>IFERROR(VLOOKUP(B1823,Listor!$A$6:$C$62,3,FALSE),"")</f>
        <v/>
      </c>
      <c r="E1823" s="64" t="s">
        <v>69</v>
      </c>
      <c r="F1823" s="65"/>
      <c r="G1823" s="35" t="str">
        <f>IFERROR(VLOOKUP(B1823,Listor!$A$6:$G$62,7,FALSE),"")</f>
        <v/>
      </c>
      <c r="H1823" s="35" t="str">
        <f>IFERROR(VLOOKUP(B1823,Listor!$H$6:$I$24,2,FALSE),"")</f>
        <v/>
      </c>
      <c r="I1823" s="35" t="str">
        <f t="shared" si="31"/>
        <v/>
      </c>
      <c r="J1823" s="35" t="str">
        <f t="array" ref="J1823">IFERROR(INDEX(Listor!$M$6:$M$17,MATCH(Listor!J1823&amp;Fossila!E1823,Listor!$K$6:$K$17&amp;Listor!$L$6:$L$17,0)),"")</f>
        <v/>
      </c>
      <c r="K1823" s="69"/>
    </row>
    <row r="1824" spans="2:11" x14ac:dyDescent="0.25">
      <c r="B1824" s="68" t="s">
        <v>68</v>
      </c>
      <c r="C1824" s="80" t="str">
        <f>IFERROR(VLOOKUP(B1824,Listor!$A$6:$B$62,2,FALSE),"")</f>
        <v/>
      </c>
      <c r="D1824" s="80" t="str">
        <f>IFERROR(VLOOKUP(B1824,Listor!$A$6:$C$62,3,FALSE),"")</f>
        <v/>
      </c>
      <c r="E1824" s="64" t="s">
        <v>69</v>
      </c>
      <c r="F1824" s="65"/>
      <c r="G1824" s="35" t="str">
        <f>IFERROR(VLOOKUP(B1824,Listor!$A$6:$G$62,7,FALSE),"")</f>
        <v/>
      </c>
      <c r="H1824" s="35" t="str">
        <f>IFERROR(VLOOKUP(B1824,Listor!$H$6:$I$24,2,FALSE),"")</f>
        <v/>
      </c>
      <c r="I1824" s="35" t="str">
        <f t="shared" si="31"/>
        <v/>
      </c>
      <c r="J1824" s="35" t="str">
        <f t="array" ref="J1824">IFERROR(INDEX(Listor!$M$6:$M$17,MATCH(Listor!J1824&amp;Fossila!E1824,Listor!$K$6:$K$17&amp;Listor!$L$6:$L$17,0)),"")</f>
        <v/>
      </c>
      <c r="K1824" s="69"/>
    </row>
    <row r="1825" spans="2:11" x14ac:dyDescent="0.25">
      <c r="B1825" s="68" t="s">
        <v>68</v>
      </c>
      <c r="C1825" s="80" t="str">
        <f>IFERROR(VLOOKUP(B1825,Listor!$A$6:$B$62,2,FALSE),"")</f>
        <v/>
      </c>
      <c r="D1825" s="80" t="str">
        <f>IFERROR(VLOOKUP(B1825,Listor!$A$6:$C$62,3,FALSE),"")</f>
        <v/>
      </c>
      <c r="E1825" s="64" t="s">
        <v>69</v>
      </c>
      <c r="F1825" s="65"/>
      <c r="G1825" s="35" t="str">
        <f>IFERROR(VLOOKUP(B1825,Listor!$A$6:$G$62,7,FALSE),"")</f>
        <v/>
      </c>
      <c r="H1825" s="35" t="str">
        <f>IFERROR(VLOOKUP(B1825,Listor!$H$6:$I$24,2,FALSE),"")</f>
        <v/>
      </c>
      <c r="I1825" s="35" t="str">
        <f t="shared" si="31"/>
        <v/>
      </c>
      <c r="J1825" s="35" t="str">
        <f t="array" ref="J1825">IFERROR(INDEX(Listor!$M$6:$M$17,MATCH(Listor!J1825&amp;Fossila!E1825,Listor!$K$6:$K$17&amp;Listor!$L$6:$L$17,0)),"")</f>
        <v/>
      </c>
      <c r="K1825" s="69"/>
    </row>
    <row r="1826" spans="2:11" x14ac:dyDescent="0.25">
      <c r="B1826" s="68" t="s">
        <v>68</v>
      </c>
      <c r="C1826" s="80" t="str">
        <f>IFERROR(VLOOKUP(B1826,Listor!$A$6:$B$62,2,FALSE),"")</f>
        <v/>
      </c>
      <c r="D1826" s="80" t="str">
        <f>IFERROR(VLOOKUP(B1826,Listor!$A$6:$C$62,3,FALSE),"")</f>
        <v/>
      </c>
      <c r="E1826" s="64" t="s">
        <v>69</v>
      </c>
      <c r="F1826" s="65"/>
      <c r="G1826" s="35" t="str">
        <f>IFERROR(VLOOKUP(B1826,Listor!$A$6:$G$62,7,FALSE),"")</f>
        <v/>
      </c>
      <c r="H1826" s="35" t="str">
        <f>IFERROR(VLOOKUP(B1826,Listor!$H$6:$I$24,2,FALSE),"")</f>
        <v/>
      </c>
      <c r="I1826" s="35" t="str">
        <f t="shared" si="31"/>
        <v/>
      </c>
      <c r="J1826" s="35" t="str">
        <f t="array" ref="J1826">IFERROR(INDEX(Listor!$M$6:$M$17,MATCH(Listor!J1826&amp;Fossila!E1826,Listor!$K$6:$K$17&amp;Listor!$L$6:$L$17,0)),"")</f>
        <v/>
      </c>
      <c r="K1826" s="69"/>
    </row>
    <row r="1827" spans="2:11" x14ac:dyDescent="0.25">
      <c r="B1827" s="68" t="s">
        <v>68</v>
      </c>
      <c r="C1827" s="80" t="str">
        <f>IFERROR(VLOOKUP(B1827,Listor!$A$6:$B$62,2,FALSE),"")</f>
        <v/>
      </c>
      <c r="D1827" s="80" t="str">
        <f>IFERROR(VLOOKUP(B1827,Listor!$A$6:$C$62,3,FALSE),"")</f>
        <v/>
      </c>
      <c r="E1827" s="64" t="s">
        <v>69</v>
      </c>
      <c r="F1827" s="65"/>
      <c r="G1827" s="35" t="str">
        <f>IFERROR(VLOOKUP(B1827,Listor!$A$6:$G$62,7,FALSE),"")</f>
        <v/>
      </c>
      <c r="H1827" s="35" t="str">
        <f>IFERROR(VLOOKUP(B1827,Listor!$H$6:$I$24,2,FALSE),"")</f>
        <v/>
      </c>
      <c r="I1827" s="35" t="str">
        <f t="shared" si="31"/>
        <v/>
      </c>
      <c r="J1827" s="35" t="str">
        <f t="array" ref="J1827">IFERROR(INDEX(Listor!$M$6:$M$17,MATCH(Listor!J1827&amp;Fossila!E1827,Listor!$K$6:$K$17&amp;Listor!$L$6:$L$17,0)),"")</f>
        <v/>
      </c>
      <c r="K1827" s="69"/>
    </row>
    <row r="1828" spans="2:11" x14ac:dyDescent="0.25">
      <c r="B1828" s="68" t="s">
        <v>68</v>
      </c>
      <c r="C1828" s="80" t="str">
        <f>IFERROR(VLOOKUP(B1828,Listor!$A$6:$B$62,2,FALSE),"")</f>
        <v/>
      </c>
      <c r="D1828" s="80" t="str">
        <f>IFERROR(VLOOKUP(B1828,Listor!$A$6:$C$62,3,FALSE),"")</f>
        <v/>
      </c>
      <c r="E1828" s="64" t="s">
        <v>69</v>
      </c>
      <c r="F1828" s="65"/>
      <c r="G1828" s="35" t="str">
        <f>IFERROR(VLOOKUP(B1828,Listor!$A$6:$G$62,7,FALSE),"")</f>
        <v/>
      </c>
      <c r="H1828" s="35" t="str">
        <f>IFERROR(VLOOKUP(B1828,Listor!$H$6:$I$24,2,FALSE),"")</f>
        <v/>
      </c>
      <c r="I1828" s="35" t="str">
        <f t="shared" si="31"/>
        <v/>
      </c>
      <c r="J1828" s="35" t="str">
        <f t="array" ref="J1828">IFERROR(INDEX(Listor!$M$6:$M$17,MATCH(Listor!J1828&amp;Fossila!E1828,Listor!$K$6:$K$17&amp;Listor!$L$6:$L$17,0)),"")</f>
        <v/>
      </c>
      <c r="K1828" s="69"/>
    </row>
    <row r="1829" spans="2:11" x14ac:dyDescent="0.25">
      <c r="B1829" s="68" t="s">
        <v>68</v>
      </c>
      <c r="C1829" s="80" t="str">
        <f>IFERROR(VLOOKUP(B1829,Listor!$A$6:$B$62,2,FALSE),"")</f>
        <v/>
      </c>
      <c r="D1829" s="80" t="str">
        <f>IFERROR(VLOOKUP(B1829,Listor!$A$6:$C$62,3,FALSE),"")</f>
        <v/>
      </c>
      <c r="E1829" s="64" t="s">
        <v>69</v>
      </c>
      <c r="F1829" s="65"/>
      <c r="G1829" s="35" t="str">
        <f>IFERROR(VLOOKUP(B1829,Listor!$A$6:$G$62,7,FALSE),"")</f>
        <v/>
      </c>
      <c r="H1829" s="35" t="str">
        <f>IFERROR(VLOOKUP(B1829,Listor!$H$6:$I$24,2,FALSE),"")</f>
        <v/>
      </c>
      <c r="I1829" s="35" t="str">
        <f t="shared" si="31"/>
        <v/>
      </c>
      <c r="J1829" s="35" t="str">
        <f t="array" ref="J1829">IFERROR(INDEX(Listor!$M$6:$M$17,MATCH(Listor!J1829&amp;Fossila!E1829,Listor!$K$6:$K$17&amp;Listor!$L$6:$L$17,0)),"")</f>
        <v/>
      </c>
      <c r="K1829" s="69"/>
    </row>
    <row r="1830" spans="2:11" x14ac:dyDescent="0.25">
      <c r="B1830" s="68" t="s">
        <v>68</v>
      </c>
      <c r="C1830" s="80" t="str">
        <f>IFERROR(VLOOKUP(B1830,Listor!$A$6:$B$62,2,FALSE),"")</f>
        <v/>
      </c>
      <c r="D1830" s="80" t="str">
        <f>IFERROR(VLOOKUP(B1830,Listor!$A$6:$C$62,3,FALSE),"")</f>
        <v/>
      </c>
      <c r="E1830" s="64" t="s">
        <v>69</v>
      </c>
      <c r="F1830" s="65"/>
      <c r="G1830" s="35" t="str">
        <f>IFERROR(VLOOKUP(B1830,Listor!$A$6:$G$62,7,FALSE),"")</f>
        <v/>
      </c>
      <c r="H1830" s="35" t="str">
        <f>IFERROR(VLOOKUP(B1830,Listor!$H$6:$I$24,2,FALSE),"")</f>
        <v/>
      </c>
      <c r="I1830" s="35" t="str">
        <f t="shared" si="31"/>
        <v/>
      </c>
      <c r="J1830" s="35" t="str">
        <f t="array" ref="J1830">IFERROR(INDEX(Listor!$M$6:$M$17,MATCH(Listor!J1830&amp;Fossila!E1830,Listor!$K$6:$K$17&amp;Listor!$L$6:$L$17,0)),"")</f>
        <v/>
      </c>
      <c r="K1830" s="69"/>
    </row>
    <row r="1831" spans="2:11" x14ac:dyDescent="0.25">
      <c r="B1831" s="68" t="s">
        <v>68</v>
      </c>
      <c r="C1831" s="80" t="str">
        <f>IFERROR(VLOOKUP(B1831,Listor!$A$6:$B$62,2,FALSE),"")</f>
        <v/>
      </c>
      <c r="D1831" s="80" t="str">
        <f>IFERROR(VLOOKUP(B1831,Listor!$A$6:$C$62,3,FALSE),"")</f>
        <v/>
      </c>
      <c r="E1831" s="64" t="s">
        <v>69</v>
      </c>
      <c r="F1831" s="65"/>
      <c r="G1831" s="35" t="str">
        <f>IFERROR(VLOOKUP(B1831,Listor!$A$6:$G$62,7,FALSE),"")</f>
        <v/>
      </c>
      <c r="H1831" s="35" t="str">
        <f>IFERROR(VLOOKUP(B1831,Listor!$H$6:$I$24,2,FALSE),"")</f>
        <v/>
      </c>
      <c r="I1831" s="35" t="str">
        <f t="shared" si="31"/>
        <v/>
      </c>
      <c r="J1831" s="35" t="str">
        <f t="array" ref="J1831">IFERROR(INDEX(Listor!$M$6:$M$17,MATCH(Listor!J1831&amp;Fossila!E1831,Listor!$K$6:$K$17&amp;Listor!$L$6:$L$17,0)),"")</f>
        <v/>
      </c>
      <c r="K1831" s="69"/>
    </row>
    <row r="1832" spans="2:11" x14ac:dyDescent="0.25">
      <c r="B1832" s="68" t="s">
        <v>68</v>
      </c>
      <c r="C1832" s="80" t="str">
        <f>IFERROR(VLOOKUP(B1832,Listor!$A$6:$B$62,2,FALSE),"")</f>
        <v/>
      </c>
      <c r="D1832" s="80" t="str">
        <f>IFERROR(VLOOKUP(B1832,Listor!$A$6:$C$62,3,FALSE),"")</f>
        <v/>
      </c>
      <c r="E1832" s="64" t="s">
        <v>69</v>
      </c>
      <c r="F1832" s="65"/>
      <c r="G1832" s="35" t="str">
        <f>IFERROR(VLOOKUP(B1832,Listor!$A$6:$G$62,7,FALSE),"")</f>
        <v/>
      </c>
      <c r="H1832" s="35" t="str">
        <f>IFERROR(VLOOKUP(B1832,Listor!$H$6:$I$24,2,FALSE),"")</f>
        <v/>
      </c>
      <c r="I1832" s="35" t="str">
        <f t="shared" si="31"/>
        <v/>
      </c>
      <c r="J1832" s="35" t="str">
        <f t="array" ref="J1832">IFERROR(INDEX(Listor!$M$6:$M$17,MATCH(Listor!J1832&amp;Fossila!E1832,Listor!$K$6:$K$17&amp;Listor!$L$6:$L$17,0)),"")</f>
        <v/>
      </c>
      <c r="K1832" s="69"/>
    </row>
    <row r="1833" spans="2:11" x14ac:dyDescent="0.25">
      <c r="B1833" s="68" t="s">
        <v>68</v>
      </c>
      <c r="C1833" s="80" t="str">
        <f>IFERROR(VLOOKUP(B1833,Listor!$A$6:$B$62,2,FALSE),"")</f>
        <v/>
      </c>
      <c r="D1833" s="80" t="str">
        <f>IFERROR(VLOOKUP(B1833,Listor!$A$6:$C$62,3,FALSE),"")</f>
        <v/>
      </c>
      <c r="E1833" s="64" t="s">
        <v>69</v>
      </c>
      <c r="F1833" s="65"/>
      <c r="G1833" s="35" t="str">
        <f>IFERROR(VLOOKUP(B1833,Listor!$A$6:$G$62,7,FALSE),"")</f>
        <v/>
      </c>
      <c r="H1833" s="35" t="str">
        <f>IFERROR(VLOOKUP(B1833,Listor!$H$6:$I$24,2,FALSE),"")</f>
        <v/>
      </c>
      <c r="I1833" s="35" t="str">
        <f t="shared" si="31"/>
        <v/>
      </c>
      <c r="J1833" s="35" t="str">
        <f t="array" ref="J1833">IFERROR(INDEX(Listor!$M$6:$M$17,MATCH(Listor!J1833&amp;Fossila!E1833,Listor!$K$6:$K$17&amp;Listor!$L$6:$L$17,0)),"")</f>
        <v/>
      </c>
      <c r="K1833" s="69"/>
    </row>
    <row r="1834" spans="2:11" x14ac:dyDescent="0.25">
      <c r="B1834" s="68" t="s">
        <v>68</v>
      </c>
      <c r="C1834" s="80" t="str">
        <f>IFERROR(VLOOKUP(B1834,Listor!$A$6:$B$62,2,FALSE),"")</f>
        <v/>
      </c>
      <c r="D1834" s="80" t="str">
        <f>IFERROR(VLOOKUP(B1834,Listor!$A$6:$C$62,3,FALSE),"")</f>
        <v/>
      </c>
      <c r="E1834" s="64" t="s">
        <v>69</v>
      </c>
      <c r="F1834" s="65"/>
      <c r="G1834" s="35" t="str">
        <f>IFERROR(VLOOKUP(B1834,Listor!$A$6:$G$62,7,FALSE),"")</f>
        <v/>
      </c>
      <c r="H1834" s="35" t="str">
        <f>IFERROR(VLOOKUP(B1834,Listor!$H$6:$I$24,2,FALSE),"")</f>
        <v/>
      </c>
      <c r="I1834" s="35" t="str">
        <f t="shared" si="31"/>
        <v/>
      </c>
      <c r="J1834" s="35" t="str">
        <f t="array" ref="J1834">IFERROR(INDEX(Listor!$M$6:$M$17,MATCH(Listor!J1834&amp;Fossila!E1834,Listor!$K$6:$K$17&amp;Listor!$L$6:$L$17,0)),"")</f>
        <v/>
      </c>
      <c r="K1834" s="69"/>
    </row>
    <row r="1835" spans="2:11" x14ac:dyDescent="0.25">
      <c r="B1835" s="68" t="s">
        <v>68</v>
      </c>
      <c r="C1835" s="80" t="str">
        <f>IFERROR(VLOOKUP(B1835,Listor!$A$6:$B$62,2,FALSE),"")</f>
        <v/>
      </c>
      <c r="D1835" s="80" t="str">
        <f>IFERROR(VLOOKUP(B1835,Listor!$A$6:$C$62,3,FALSE),"")</f>
        <v/>
      </c>
      <c r="E1835" s="64" t="s">
        <v>69</v>
      </c>
      <c r="F1835" s="65"/>
      <c r="G1835" s="35" t="str">
        <f>IFERROR(VLOOKUP(B1835,Listor!$A$6:$G$62,7,FALSE),"")</f>
        <v/>
      </c>
      <c r="H1835" s="35" t="str">
        <f>IFERROR(VLOOKUP(B1835,Listor!$H$6:$I$24,2,FALSE),"")</f>
        <v/>
      </c>
      <c r="I1835" s="35" t="str">
        <f t="shared" si="31"/>
        <v/>
      </c>
      <c r="J1835" s="35" t="str">
        <f t="array" ref="J1835">IFERROR(INDEX(Listor!$M$6:$M$17,MATCH(Listor!J1835&amp;Fossila!E1835,Listor!$K$6:$K$17&amp;Listor!$L$6:$L$17,0)),"")</f>
        <v/>
      </c>
      <c r="K1835" s="69"/>
    </row>
    <row r="1836" spans="2:11" x14ac:dyDescent="0.25">
      <c r="B1836" s="68" t="s">
        <v>68</v>
      </c>
      <c r="C1836" s="80" t="str">
        <f>IFERROR(VLOOKUP(B1836,Listor!$A$6:$B$62,2,FALSE),"")</f>
        <v/>
      </c>
      <c r="D1836" s="80" t="str">
        <f>IFERROR(VLOOKUP(B1836,Listor!$A$6:$C$62,3,FALSE),"")</f>
        <v/>
      </c>
      <c r="E1836" s="64" t="s">
        <v>69</v>
      </c>
      <c r="F1836" s="65"/>
      <c r="G1836" s="35" t="str">
        <f>IFERROR(VLOOKUP(B1836,Listor!$A$6:$G$62,7,FALSE),"")</f>
        <v/>
      </c>
      <c r="H1836" s="35" t="str">
        <f>IFERROR(VLOOKUP(B1836,Listor!$H$6:$I$24,2,FALSE),"")</f>
        <v/>
      </c>
      <c r="I1836" s="35" t="str">
        <f t="shared" si="31"/>
        <v/>
      </c>
      <c r="J1836" s="35" t="str">
        <f t="array" ref="J1836">IFERROR(INDEX(Listor!$M$6:$M$17,MATCH(Listor!J1836&amp;Fossila!E1836,Listor!$K$6:$K$17&amp;Listor!$L$6:$L$17,0)),"")</f>
        <v/>
      </c>
      <c r="K1836" s="69"/>
    </row>
    <row r="1837" spans="2:11" x14ac:dyDescent="0.25">
      <c r="B1837" s="68" t="s">
        <v>68</v>
      </c>
      <c r="C1837" s="80" t="str">
        <f>IFERROR(VLOOKUP(B1837,Listor!$A$6:$B$62,2,FALSE),"")</f>
        <v/>
      </c>
      <c r="D1837" s="80" t="str">
        <f>IFERROR(VLOOKUP(B1837,Listor!$A$6:$C$62,3,FALSE),"")</f>
        <v/>
      </c>
      <c r="E1837" s="64" t="s">
        <v>69</v>
      </c>
      <c r="F1837" s="65"/>
      <c r="G1837" s="35" t="str">
        <f>IFERROR(VLOOKUP(B1837,Listor!$A$6:$G$62,7,FALSE),"")</f>
        <v/>
      </c>
      <c r="H1837" s="35" t="str">
        <f>IFERROR(VLOOKUP(B1837,Listor!$H$6:$I$24,2,FALSE),"")</f>
        <v/>
      </c>
      <c r="I1837" s="35" t="str">
        <f t="shared" si="31"/>
        <v/>
      </c>
      <c r="J1837" s="35" t="str">
        <f t="array" ref="J1837">IFERROR(INDEX(Listor!$M$6:$M$17,MATCH(Listor!J1837&amp;Fossila!E1837,Listor!$K$6:$K$17&amp;Listor!$L$6:$L$17,0)),"")</f>
        <v/>
      </c>
      <c r="K1837" s="69"/>
    </row>
    <row r="1838" spans="2:11" x14ac:dyDescent="0.25">
      <c r="B1838" s="68" t="s">
        <v>68</v>
      </c>
      <c r="C1838" s="80" t="str">
        <f>IFERROR(VLOOKUP(B1838,Listor!$A$6:$B$62,2,FALSE),"")</f>
        <v/>
      </c>
      <c r="D1838" s="80" t="str">
        <f>IFERROR(VLOOKUP(B1838,Listor!$A$6:$C$62,3,FALSE),"")</f>
        <v/>
      </c>
      <c r="E1838" s="64" t="s">
        <v>69</v>
      </c>
      <c r="F1838" s="65"/>
      <c r="G1838" s="35" t="str">
        <f>IFERROR(VLOOKUP(B1838,Listor!$A$6:$G$62,7,FALSE),"")</f>
        <v/>
      </c>
      <c r="H1838" s="35" t="str">
        <f>IFERROR(VLOOKUP(B1838,Listor!$H$6:$I$24,2,FALSE),"")</f>
        <v/>
      </c>
      <c r="I1838" s="35" t="str">
        <f t="shared" si="31"/>
        <v/>
      </c>
      <c r="J1838" s="35" t="str">
        <f t="array" ref="J1838">IFERROR(INDEX(Listor!$M$6:$M$17,MATCH(Listor!J1838&amp;Fossila!E1838,Listor!$K$6:$K$17&amp;Listor!$L$6:$L$17,0)),"")</f>
        <v/>
      </c>
      <c r="K1838" s="69"/>
    </row>
    <row r="1839" spans="2:11" x14ac:dyDescent="0.25">
      <c r="B1839" s="68" t="s">
        <v>68</v>
      </c>
      <c r="C1839" s="80" t="str">
        <f>IFERROR(VLOOKUP(B1839,Listor!$A$6:$B$62,2,FALSE),"")</f>
        <v/>
      </c>
      <c r="D1839" s="80" t="str">
        <f>IFERROR(VLOOKUP(B1839,Listor!$A$6:$C$62,3,FALSE),"")</f>
        <v/>
      </c>
      <c r="E1839" s="64" t="s">
        <v>69</v>
      </c>
      <c r="F1839" s="65"/>
      <c r="G1839" s="35" t="str">
        <f>IFERROR(VLOOKUP(B1839,Listor!$A$6:$G$62,7,FALSE),"")</f>
        <v/>
      </c>
      <c r="H1839" s="35" t="str">
        <f>IFERROR(VLOOKUP(B1839,Listor!$H$6:$I$24,2,FALSE),"")</f>
        <v/>
      </c>
      <c r="I1839" s="35" t="str">
        <f t="shared" si="31"/>
        <v/>
      </c>
      <c r="J1839" s="35" t="str">
        <f t="array" ref="J1839">IFERROR(INDEX(Listor!$M$6:$M$17,MATCH(Listor!J1839&amp;Fossila!E1839,Listor!$K$6:$K$17&amp;Listor!$L$6:$L$17,0)),"")</f>
        <v/>
      </c>
      <c r="K1839" s="69"/>
    </row>
    <row r="1840" spans="2:11" x14ac:dyDescent="0.25">
      <c r="B1840" s="68" t="s">
        <v>68</v>
      </c>
      <c r="C1840" s="80" t="str">
        <f>IFERROR(VLOOKUP(B1840,Listor!$A$6:$B$62,2,FALSE),"")</f>
        <v/>
      </c>
      <c r="D1840" s="80" t="str">
        <f>IFERROR(VLOOKUP(B1840,Listor!$A$6:$C$62,3,FALSE),"")</f>
        <v/>
      </c>
      <c r="E1840" s="64" t="s">
        <v>69</v>
      </c>
      <c r="F1840" s="65"/>
      <c r="G1840" s="35" t="str">
        <f>IFERROR(VLOOKUP(B1840,Listor!$A$6:$G$62,7,FALSE),"")</f>
        <v/>
      </c>
      <c r="H1840" s="35" t="str">
        <f>IFERROR(VLOOKUP(B1840,Listor!$H$6:$I$24,2,FALSE),"")</f>
        <v/>
      </c>
      <c r="I1840" s="35" t="str">
        <f t="shared" si="31"/>
        <v/>
      </c>
      <c r="J1840" s="35" t="str">
        <f t="array" ref="J1840">IFERROR(INDEX(Listor!$M$6:$M$17,MATCH(Listor!J1840&amp;Fossila!E1840,Listor!$K$6:$K$17&amp;Listor!$L$6:$L$17,0)),"")</f>
        <v/>
      </c>
      <c r="K1840" s="69"/>
    </row>
    <row r="1841" spans="2:11" x14ac:dyDescent="0.25">
      <c r="B1841" s="68" t="s">
        <v>68</v>
      </c>
      <c r="C1841" s="80" t="str">
        <f>IFERROR(VLOOKUP(B1841,Listor!$A$6:$B$62,2,FALSE),"")</f>
        <v/>
      </c>
      <c r="D1841" s="80" t="str">
        <f>IFERROR(VLOOKUP(B1841,Listor!$A$6:$C$62,3,FALSE),"")</f>
        <v/>
      </c>
      <c r="E1841" s="64" t="s">
        <v>69</v>
      </c>
      <c r="F1841" s="65"/>
      <c r="G1841" s="35" t="str">
        <f>IFERROR(VLOOKUP(B1841,Listor!$A$6:$G$62,7,FALSE),"")</f>
        <v/>
      </c>
      <c r="H1841" s="35" t="str">
        <f>IFERROR(VLOOKUP(B1841,Listor!$H$6:$I$24,2,FALSE),"")</f>
        <v/>
      </c>
      <c r="I1841" s="35" t="str">
        <f t="shared" si="31"/>
        <v/>
      </c>
      <c r="J1841" s="35" t="str">
        <f t="array" ref="J1841">IFERROR(INDEX(Listor!$M$6:$M$17,MATCH(Listor!J1841&amp;Fossila!E1841,Listor!$K$6:$K$17&amp;Listor!$L$6:$L$17,0)),"")</f>
        <v/>
      </c>
      <c r="K1841" s="69"/>
    </row>
    <row r="1842" spans="2:11" x14ac:dyDescent="0.25">
      <c r="B1842" s="68" t="s">
        <v>68</v>
      </c>
      <c r="C1842" s="80" t="str">
        <f>IFERROR(VLOOKUP(B1842,Listor!$A$6:$B$62,2,FALSE),"")</f>
        <v/>
      </c>
      <c r="D1842" s="80" t="str">
        <f>IFERROR(VLOOKUP(B1842,Listor!$A$6:$C$62,3,FALSE),"")</f>
        <v/>
      </c>
      <c r="E1842" s="64" t="s">
        <v>69</v>
      </c>
      <c r="F1842" s="65"/>
      <c r="G1842" s="35" t="str">
        <f>IFERROR(VLOOKUP(B1842,Listor!$A$6:$G$62,7,FALSE),"")</f>
        <v/>
      </c>
      <c r="H1842" s="35" t="str">
        <f>IFERROR(VLOOKUP(B1842,Listor!$H$6:$I$24,2,FALSE),"")</f>
        <v/>
      </c>
      <c r="I1842" s="35" t="str">
        <f t="shared" si="31"/>
        <v/>
      </c>
      <c r="J1842" s="35" t="str">
        <f t="array" ref="J1842">IFERROR(INDEX(Listor!$M$6:$M$17,MATCH(Listor!J1842&amp;Fossila!E1842,Listor!$K$6:$K$17&amp;Listor!$L$6:$L$17,0)),"")</f>
        <v/>
      </c>
      <c r="K1842" s="69"/>
    </row>
    <row r="1843" spans="2:11" x14ac:dyDescent="0.25">
      <c r="B1843" s="68" t="s">
        <v>68</v>
      </c>
      <c r="C1843" s="80" t="str">
        <f>IFERROR(VLOOKUP(B1843,Listor!$A$6:$B$62,2,FALSE),"")</f>
        <v/>
      </c>
      <c r="D1843" s="80" t="str">
        <f>IFERROR(VLOOKUP(B1843,Listor!$A$6:$C$62,3,FALSE),"")</f>
        <v/>
      </c>
      <c r="E1843" s="64" t="s">
        <v>69</v>
      </c>
      <c r="F1843" s="65"/>
      <c r="G1843" s="35" t="str">
        <f>IFERROR(VLOOKUP(B1843,Listor!$A$6:$G$62,7,FALSE),"")</f>
        <v/>
      </c>
      <c r="H1843" s="35" t="str">
        <f>IFERROR(VLOOKUP(B1843,Listor!$H$6:$I$24,2,FALSE),"")</f>
        <v/>
      </c>
      <c r="I1843" s="35" t="str">
        <f t="shared" si="31"/>
        <v/>
      </c>
      <c r="J1843" s="35" t="str">
        <f t="array" ref="J1843">IFERROR(INDEX(Listor!$M$6:$M$17,MATCH(Listor!J1843&amp;Fossila!E1843,Listor!$K$6:$K$17&amp;Listor!$L$6:$L$17,0)),"")</f>
        <v/>
      </c>
      <c r="K1843" s="69"/>
    </row>
    <row r="1844" spans="2:11" x14ac:dyDescent="0.25">
      <c r="B1844" s="68" t="s">
        <v>68</v>
      </c>
      <c r="C1844" s="80" t="str">
        <f>IFERROR(VLOOKUP(B1844,Listor!$A$6:$B$62,2,FALSE),"")</f>
        <v/>
      </c>
      <c r="D1844" s="80" t="str">
        <f>IFERROR(VLOOKUP(B1844,Listor!$A$6:$C$62,3,FALSE),"")</f>
        <v/>
      </c>
      <c r="E1844" s="64" t="s">
        <v>69</v>
      </c>
      <c r="F1844" s="65"/>
      <c r="G1844" s="35" t="str">
        <f>IFERROR(VLOOKUP(B1844,Listor!$A$6:$G$62,7,FALSE),"")</f>
        <v/>
      </c>
      <c r="H1844" s="35" t="str">
        <f>IFERROR(VLOOKUP(B1844,Listor!$H$6:$I$24,2,FALSE),"")</f>
        <v/>
      </c>
      <c r="I1844" s="35" t="str">
        <f t="shared" si="31"/>
        <v/>
      </c>
      <c r="J1844" s="35" t="str">
        <f t="array" ref="J1844">IFERROR(INDEX(Listor!$M$6:$M$17,MATCH(Listor!J1844&amp;Fossila!E1844,Listor!$K$6:$K$17&amp;Listor!$L$6:$L$17,0)),"")</f>
        <v/>
      </c>
      <c r="K1844" s="69"/>
    </row>
    <row r="1845" spans="2:11" x14ac:dyDescent="0.25">
      <c r="B1845" s="68" t="s">
        <v>68</v>
      </c>
      <c r="C1845" s="80" t="str">
        <f>IFERROR(VLOOKUP(B1845,Listor!$A$6:$B$62,2,FALSE),"")</f>
        <v/>
      </c>
      <c r="D1845" s="80" t="str">
        <f>IFERROR(VLOOKUP(B1845,Listor!$A$6:$C$62,3,FALSE),"")</f>
        <v/>
      </c>
      <c r="E1845" s="64" t="s">
        <v>69</v>
      </c>
      <c r="F1845" s="65"/>
      <c r="G1845" s="35" t="str">
        <f>IFERROR(VLOOKUP(B1845,Listor!$A$6:$G$62,7,FALSE),"")</f>
        <v/>
      </c>
      <c r="H1845" s="35" t="str">
        <f>IFERROR(VLOOKUP(B1845,Listor!$H$6:$I$24,2,FALSE),"")</f>
        <v/>
      </c>
      <c r="I1845" s="35" t="str">
        <f t="shared" si="31"/>
        <v/>
      </c>
      <c r="J1845" s="35" t="str">
        <f t="array" ref="J1845">IFERROR(INDEX(Listor!$M$6:$M$17,MATCH(Listor!J1845&amp;Fossila!E1845,Listor!$K$6:$K$17&amp;Listor!$L$6:$L$17,0)),"")</f>
        <v/>
      </c>
      <c r="K1845" s="69"/>
    </row>
    <row r="1846" spans="2:11" x14ac:dyDescent="0.25">
      <c r="B1846" s="68" t="s">
        <v>68</v>
      </c>
      <c r="C1846" s="80" t="str">
        <f>IFERROR(VLOOKUP(B1846,Listor!$A$6:$B$62,2,FALSE),"")</f>
        <v/>
      </c>
      <c r="D1846" s="80" t="str">
        <f>IFERROR(VLOOKUP(B1846,Listor!$A$6:$C$62,3,FALSE),"")</f>
        <v/>
      </c>
      <c r="E1846" s="64" t="s">
        <v>69</v>
      </c>
      <c r="F1846" s="65"/>
      <c r="G1846" s="35" t="str">
        <f>IFERROR(VLOOKUP(B1846,Listor!$A$6:$G$62,7,FALSE),"")</f>
        <v/>
      </c>
      <c r="H1846" s="35" t="str">
        <f>IFERROR(VLOOKUP(B1846,Listor!$H$6:$I$24,2,FALSE),"")</f>
        <v/>
      </c>
      <c r="I1846" s="35" t="str">
        <f t="shared" si="31"/>
        <v/>
      </c>
      <c r="J1846" s="35" t="str">
        <f t="array" ref="J1846">IFERROR(INDEX(Listor!$M$6:$M$17,MATCH(Listor!J1846&amp;Fossila!E1846,Listor!$K$6:$K$17&amp;Listor!$L$6:$L$17,0)),"")</f>
        <v/>
      </c>
      <c r="K1846" s="69"/>
    </row>
    <row r="1847" spans="2:11" x14ac:dyDescent="0.25">
      <c r="B1847" s="68" t="s">
        <v>68</v>
      </c>
      <c r="C1847" s="80" t="str">
        <f>IFERROR(VLOOKUP(B1847,Listor!$A$6:$B$62,2,FALSE),"")</f>
        <v/>
      </c>
      <c r="D1847" s="80" t="str">
        <f>IFERROR(VLOOKUP(B1847,Listor!$A$6:$C$62,3,FALSE),"")</f>
        <v/>
      </c>
      <c r="E1847" s="64" t="s">
        <v>69</v>
      </c>
      <c r="F1847" s="65"/>
      <c r="G1847" s="35" t="str">
        <f>IFERROR(VLOOKUP(B1847,Listor!$A$6:$G$62,7,FALSE),"")</f>
        <v/>
      </c>
      <c r="H1847" s="35" t="str">
        <f>IFERROR(VLOOKUP(B1847,Listor!$H$6:$I$24,2,FALSE),"")</f>
        <v/>
      </c>
      <c r="I1847" s="35" t="str">
        <f t="shared" si="31"/>
        <v/>
      </c>
      <c r="J1847" s="35" t="str">
        <f t="array" ref="J1847">IFERROR(INDEX(Listor!$M$6:$M$17,MATCH(Listor!J1847&amp;Fossila!E1847,Listor!$K$6:$K$17&amp;Listor!$L$6:$L$17,0)),"")</f>
        <v/>
      </c>
      <c r="K1847" s="69"/>
    </row>
    <row r="1848" spans="2:11" x14ac:dyDescent="0.25">
      <c r="B1848" s="68" t="s">
        <v>68</v>
      </c>
      <c r="C1848" s="80" t="str">
        <f>IFERROR(VLOOKUP(B1848,Listor!$A$6:$B$62,2,FALSE),"")</f>
        <v/>
      </c>
      <c r="D1848" s="80" t="str">
        <f>IFERROR(VLOOKUP(B1848,Listor!$A$6:$C$62,3,FALSE),"")</f>
        <v/>
      </c>
      <c r="E1848" s="64" t="s">
        <v>69</v>
      </c>
      <c r="F1848" s="65"/>
      <c r="G1848" s="35" t="str">
        <f>IFERROR(VLOOKUP(B1848,Listor!$A$6:$G$62,7,FALSE),"")</f>
        <v/>
      </c>
      <c r="H1848" s="35" t="str">
        <f>IFERROR(VLOOKUP(B1848,Listor!$H$6:$I$24,2,FALSE),"")</f>
        <v/>
      </c>
      <c r="I1848" s="35" t="str">
        <f t="shared" si="31"/>
        <v/>
      </c>
      <c r="J1848" s="35" t="str">
        <f t="array" ref="J1848">IFERROR(INDEX(Listor!$M$6:$M$17,MATCH(Listor!J1848&amp;Fossila!E1848,Listor!$K$6:$K$17&amp;Listor!$L$6:$L$17,0)),"")</f>
        <v/>
      </c>
      <c r="K1848" s="69"/>
    </row>
    <row r="1849" spans="2:11" x14ac:dyDescent="0.25">
      <c r="B1849" s="68" t="s">
        <v>68</v>
      </c>
      <c r="C1849" s="80" t="str">
        <f>IFERROR(VLOOKUP(B1849,Listor!$A$6:$B$62,2,FALSE),"")</f>
        <v/>
      </c>
      <c r="D1849" s="80" t="str">
        <f>IFERROR(VLOOKUP(B1849,Listor!$A$6:$C$62,3,FALSE),"")</f>
        <v/>
      </c>
      <c r="E1849" s="64" t="s">
        <v>69</v>
      </c>
      <c r="F1849" s="65"/>
      <c r="G1849" s="35" t="str">
        <f>IFERROR(VLOOKUP(B1849,Listor!$A$6:$G$62,7,FALSE),"")</f>
        <v/>
      </c>
      <c r="H1849" s="35" t="str">
        <f>IFERROR(VLOOKUP(B1849,Listor!$H$6:$I$24,2,FALSE),"")</f>
        <v/>
      </c>
      <c r="I1849" s="35" t="str">
        <f t="shared" si="31"/>
        <v/>
      </c>
      <c r="J1849" s="35" t="str">
        <f t="array" ref="J1849">IFERROR(INDEX(Listor!$M$6:$M$17,MATCH(Listor!J1849&amp;Fossila!E1849,Listor!$K$6:$K$17&amp;Listor!$L$6:$L$17,0)),"")</f>
        <v/>
      </c>
      <c r="K1849" s="69"/>
    </row>
    <row r="1850" spans="2:11" x14ac:dyDescent="0.25">
      <c r="B1850" s="68" t="s">
        <v>68</v>
      </c>
      <c r="C1850" s="80" t="str">
        <f>IFERROR(VLOOKUP(B1850,Listor!$A$6:$B$62,2,FALSE),"")</f>
        <v/>
      </c>
      <c r="D1850" s="80" t="str">
        <f>IFERROR(VLOOKUP(B1850,Listor!$A$6:$C$62,3,FALSE),"")</f>
        <v/>
      </c>
      <c r="E1850" s="64" t="s">
        <v>69</v>
      </c>
      <c r="F1850" s="65"/>
      <c r="G1850" s="35" t="str">
        <f>IFERROR(VLOOKUP(B1850,Listor!$A$6:$G$62,7,FALSE),"")</f>
        <v/>
      </c>
      <c r="H1850" s="35" t="str">
        <f>IFERROR(VLOOKUP(B1850,Listor!$H$6:$I$24,2,FALSE),"")</f>
        <v/>
      </c>
      <c r="I1850" s="35" t="str">
        <f t="shared" si="31"/>
        <v/>
      </c>
      <c r="J1850" s="35" t="str">
        <f t="array" ref="J1850">IFERROR(INDEX(Listor!$M$6:$M$17,MATCH(Listor!J1850&amp;Fossila!E1850,Listor!$K$6:$K$17&amp;Listor!$L$6:$L$17,0)),"")</f>
        <v/>
      </c>
      <c r="K1850" s="69"/>
    </row>
    <row r="1851" spans="2:11" x14ac:dyDescent="0.25">
      <c r="B1851" s="68" t="s">
        <v>68</v>
      </c>
      <c r="C1851" s="80" t="str">
        <f>IFERROR(VLOOKUP(B1851,Listor!$A$6:$B$62,2,FALSE),"")</f>
        <v/>
      </c>
      <c r="D1851" s="80" t="str">
        <f>IFERROR(VLOOKUP(B1851,Listor!$A$6:$C$62,3,FALSE),"")</f>
        <v/>
      </c>
      <c r="E1851" s="64" t="s">
        <v>69</v>
      </c>
      <c r="F1851" s="65"/>
      <c r="G1851" s="35" t="str">
        <f>IFERROR(VLOOKUP(B1851,Listor!$A$6:$G$62,7,FALSE),"")</f>
        <v/>
      </c>
      <c r="H1851" s="35" t="str">
        <f>IFERROR(VLOOKUP(B1851,Listor!$H$6:$I$24,2,FALSE),"")</f>
        <v/>
      </c>
      <c r="I1851" s="35" t="str">
        <f t="shared" si="31"/>
        <v/>
      </c>
      <c r="J1851" s="35" t="str">
        <f t="array" ref="J1851">IFERROR(INDEX(Listor!$M$6:$M$17,MATCH(Listor!J1851&amp;Fossila!E1851,Listor!$K$6:$K$17&amp;Listor!$L$6:$L$17,0)),"")</f>
        <v/>
      </c>
      <c r="K1851" s="69"/>
    </row>
    <row r="1852" spans="2:11" x14ac:dyDescent="0.25">
      <c r="B1852" s="68" t="s">
        <v>68</v>
      </c>
      <c r="C1852" s="80" t="str">
        <f>IFERROR(VLOOKUP(B1852,Listor!$A$6:$B$62,2,FALSE),"")</f>
        <v/>
      </c>
      <c r="D1852" s="80" t="str">
        <f>IFERROR(VLOOKUP(B1852,Listor!$A$6:$C$62,3,FALSE),"")</f>
        <v/>
      </c>
      <c r="E1852" s="64" t="s">
        <v>69</v>
      </c>
      <c r="F1852" s="65"/>
      <c r="G1852" s="35" t="str">
        <f>IFERROR(VLOOKUP(B1852,Listor!$A$6:$G$62,7,FALSE),"")</f>
        <v/>
      </c>
      <c r="H1852" s="35" t="str">
        <f>IFERROR(VLOOKUP(B1852,Listor!$H$6:$I$24,2,FALSE),"")</f>
        <v/>
      </c>
      <c r="I1852" s="35" t="str">
        <f t="shared" si="31"/>
        <v/>
      </c>
      <c r="J1852" s="35" t="str">
        <f t="array" ref="J1852">IFERROR(INDEX(Listor!$M$6:$M$17,MATCH(Listor!J1852&amp;Fossila!E1852,Listor!$K$6:$K$17&amp;Listor!$L$6:$L$17,0)),"")</f>
        <v/>
      </c>
      <c r="K1852" s="69"/>
    </row>
    <row r="1853" spans="2:11" x14ac:dyDescent="0.25">
      <c r="B1853" s="68" t="s">
        <v>68</v>
      </c>
      <c r="C1853" s="80" t="str">
        <f>IFERROR(VLOOKUP(B1853,Listor!$A$6:$B$62,2,FALSE),"")</f>
        <v/>
      </c>
      <c r="D1853" s="80" t="str">
        <f>IFERROR(VLOOKUP(B1853,Listor!$A$6:$C$62,3,FALSE),"")</f>
        <v/>
      </c>
      <c r="E1853" s="64" t="s">
        <v>69</v>
      </c>
      <c r="F1853" s="65"/>
      <c r="G1853" s="35" t="str">
        <f>IFERROR(VLOOKUP(B1853,Listor!$A$6:$G$62,7,FALSE),"")</f>
        <v/>
      </c>
      <c r="H1853" s="35" t="str">
        <f>IFERROR(VLOOKUP(B1853,Listor!$H$6:$I$24,2,FALSE),"")</f>
        <v/>
      </c>
      <c r="I1853" s="35" t="str">
        <f t="shared" si="31"/>
        <v/>
      </c>
      <c r="J1853" s="35" t="str">
        <f t="array" ref="J1853">IFERROR(INDEX(Listor!$M$6:$M$17,MATCH(Listor!J1853&amp;Fossila!E1853,Listor!$K$6:$K$17&amp;Listor!$L$6:$L$17,0)),"")</f>
        <v/>
      </c>
      <c r="K1853" s="69"/>
    </row>
    <row r="1854" spans="2:11" x14ac:dyDescent="0.25">
      <c r="B1854" s="68" t="s">
        <v>68</v>
      </c>
      <c r="C1854" s="80" t="str">
        <f>IFERROR(VLOOKUP(B1854,Listor!$A$6:$B$62,2,FALSE),"")</f>
        <v/>
      </c>
      <c r="D1854" s="80" t="str">
        <f>IFERROR(VLOOKUP(B1854,Listor!$A$6:$C$62,3,FALSE),"")</f>
        <v/>
      </c>
      <c r="E1854" s="64" t="s">
        <v>69</v>
      </c>
      <c r="F1854" s="65"/>
      <c r="G1854" s="35" t="str">
        <f>IFERROR(VLOOKUP(B1854,Listor!$A$6:$G$62,7,FALSE),"")</f>
        <v/>
      </c>
      <c r="H1854" s="35" t="str">
        <f>IFERROR(VLOOKUP(B1854,Listor!$H$6:$I$24,2,FALSE),"")</f>
        <v/>
      </c>
      <c r="I1854" s="35" t="str">
        <f t="shared" si="31"/>
        <v/>
      </c>
      <c r="J1854" s="35" t="str">
        <f t="array" ref="J1854">IFERROR(INDEX(Listor!$M$6:$M$17,MATCH(Listor!J1854&amp;Fossila!E1854,Listor!$K$6:$K$17&amp;Listor!$L$6:$L$17,0)),"")</f>
        <v/>
      </c>
      <c r="K1854" s="69"/>
    </row>
    <row r="1855" spans="2:11" x14ac:dyDescent="0.25">
      <c r="B1855" s="68" t="s">
        <v>68</v>
      </c>
      <c r="C1855" s="80" t="str">
        <f>IFERROR(VLOOKUP(B1855,Listor!$A$6:$B$62,2,FALSE),"")</f>
        <v/>
      </c>
      <c r="D1855" s="80" t="str">
        <f>IFERROR(VLOOKUP(B1855,Listor!$A$6:$C$62,3,FALSE),"")</f>
        <v/>
      </c>
      <c r="E1855" s="64" t="s">
        <v>69</v>
      </c>
      <c r="F1855" s="65"/>
      <c r="G1855" s="35" t="str">
        <f>IFERROR(VLOOKUP(B1855,Listor!$A$6:$G$62,7,FALSE),"")</f>
        <v/>
      </c>
      <c r="H1855" s="35" t="str">
        <f>IFERROR(VLOOKUP(B1855,Listor!$H$6:$I$24,2,FALSE),"")</f>
        <v/>
      </c>
      <c r="I1855" s="35" t="str">
        <f t="shared" si="31"/>
        <v/>
      </c>
      <c r="J1855" s="35" t="str">
        <f t="array" ref="J1855">IFERROR(INDEX(Listor!$M$6:$M$17,MATCH(Listor!J1855&amp;Fossila!E1855,Listor!$K$6:$K$17&amp;Listor!$L$6:$L$17,0)),"")</f>
        <v/>
      </c>
      <c r="K1855" s="69"/>
    </row>
    <row r="1856" spans="2:11" x14ac:dyDescent="0.25">
      <c r="B1856" s="68" t="s">
        <v>68</v>
      </c>
      <c r="C1856" s="80" t="str">
        <f>IFERROR(VLOOKUP(B1856,Listor!$A$6:$B$62,2,FALSE),"")</f>
        <v/>
      </c>
      <c r="D1856" s="80" t="str">
        <f>IFERROR(VLOOKUP(B1856,Listor!$A$6:$C$62,3,FALSE),"")</f>
        <v/>
      </c>
      <c r="E1856" s="64" t="s">
        <v>69</v>
      </c>
      <c r="F1856" s="65"/>
      <c r="G1856" s="35" t="str">
        <f>IFERROR(VLOOKUP(B1856,Listor!$A$6:$G$62,7,FALSE),"")</f>
        <v/>
      </c>
      <c r="H1856" s="35" t="str">
        <f>IFERROR(VLOOKUP(B1856,Listor!$H$6:$I$24,2,FALSE),"")</f>
        <v/>
      </c>
      <c r="I1856" s="35" t="str">
        <f t="shared" si="31"/>
        <v/>
      </c>
      <c r="J1856" s="35" t="str">
        <f t="array" ref="J1856">IFERROR(INDEX(Listor!$M$6:$M$17,MATCH(Listor!J1856&amp;Fossila!E1856,Listor!$K$6:$K$17&amp;Listor!$L$6:$L$17,0)),"")</f>
        <v/>
      </c>
      <c r="K1856" s="69"/>
    </row>
    <row r="1857" spans="2:11" x14ac:dyDescent="0.25">
      <c r="B1857" s="68" t="s">
        <v>68</v>
      </c>
      <c r="C1857" s="80" t="str">
        <f>IFERROR(VLOOKUP(B1857,Listor!$A$6:$B$62,2,FALSE),"")</f>
        <v/>
      </c>
      <c r="D1857" s="80" t="str">
        <f>IFERROR(VLOOKUP(B1857,Listor!$A$6:$C$62,3,FALSE),"")</f>
        <v/>
      </c>
      <c r="E1857" s="64" t="s">
        <v>69</v>
      </c>
      <c r="F1857" s="65"/>
      <c r="G1857" s="35" t="str">
        <f>IFERROR(VLOOKUP(B1857,Listor!$A$6:$G$62,7,FALSE),"")</f>
        <v/>
      </c>
      <c r="H1857" s="35" t="str">
        <f>IFERROR(VLOOKUP(B1857,Listor!$H$6:$I$24,2,FALSE),"")</f>
        <v/>
      </c>
      <c r="I1857" s="35" t="str">
        <f t="shared" si="31"/>
        <v/>
      </c>
      <c r="J1857" s="35" t="str">
        <f t="array" ref="J1857">IFERROR(INDEX(Listor!$M$6:$M$17,MATCH(Listor!J1857&amp;Fossila!E1857,Listor!$K$6:$K$17&amp;Listor!$L$6:$L$17,0)),"")</f>
        <v/>
      </c>
      <c r="K1857" s="69"/>
    </row>
    <row r="1858" spans="2:11" x14ac:dyDescent="0.25">
      <c r="B1858" s="68" t="s">
        <v>68</v>
      </c>
      <c r="C1858" s="80" t="str">
        <f>IFERROR(VLOOKUP(B1858,Listor!$A$6:$B$62,2,FALSE),"")</f>
        <v/>
      </c>
      <c r="D1858" s="80" t="str">
        <f>IFERROR(VLOOKUP(B1858,Listor!$A$6:$C$62,3,FALSE),"")</f>
        <v/>
      </c>
      <c r="E1858" s="64" t="s">
        <v>69</v>
      </c>
      <c r="F1858" s="65"/>
      <c r="G1858" s="35" t="str">
        <f>IFERROR(VLOOKUP(B1858,Listor!$A$6:$G$62,7,FALSE),"")</f>
        <v/>
      </c>
      <c r="H1858" s="35" t="str">
        <f>IFERROR(VLOOKUP(B1858,Listor!$H$6:$I$24,2,FALSE),"")</f>
        <v/>
      </c>
      <c r="I1858" s="35" t="str">
        <f t="shared" si="31"/>
        <v/>
      </c>
      <c r="J1858" s="35" t="str">
        <f t="array" ref="J1858">IFERROR(INDEX(Listor!$M$6:$M$17,MATCH(Listor!J1858&amp;Fossila!E1858,Listor!$K$6:$K$17&amp;Listor!$L$6:$L$17,0)),"")</f>
        <v/>
      </c>
      <c r="K1858" s="69"/>
    </row>
    <row r="1859" spans="2:11" x14ac:dyDescent="0.25">
      <c r="B1859" s="68" t="s">
        <v>68</v>
      </c>
      <c r="C1859" s="80" t="str">
        <f>IFERROR(VLOOKUP(B1859,Listor!$A$6:$B$62,2,FALSE),"")</f>
        <v/>
      </c>
      <c r="D1859" s="80" t="str">
        <f>IFERROR(VLOOKUP(B1859,Listor!$A$6:$C$62,3,FALSE),"")</f>
        <v/>
      </c>
      <c r="E1859" s="64" t="s">
        <v>69</v>
      </c>
      <c r="F1859" s="65"/>
      <c r="G1859" s="35" t="str">
        <f>IFERROR(VLOOKUP(B1859,Listor!$A$6:$G$62,7,FALSE),"")</f>
        <v/>
      </c>
      <c r="H1859" s="35" t="str">
        <f>IFERROR(VLOOKUP(B1859,Listor!$H$6:$I$24,2,FALSE),"")</f>
        <v/>
      </c>
      <c r="I1859" s="35" t="str">
        <f t="shared" si="31"/>
        <v/>
      </c>
      <c r="J1859" s="35" t="str">
        <f t="array" ref="J1859">IFERROR(INDEX(Listor!$M$6:$M$17,MATCH(Listor!J1859&amp;Fossila!E1859,Listor!$K$6:$K$17&amp;Listor!$L$6:$L$17,0)),"")</f>
        <v/>
      </c>
      <c r="K1859" s="69"/>
    </row>
    <row r="1860" spans="2:11" x14ac:dyDescent="0.25">
      <c r="B1860" s="68" t="s">
        <v>68</v>
      </c>
      <c r="C1860" s="80" t="str">
        <f>IFERROR(VLOOKUP(B1860,Listor!$A$6:$B$62,2,FALSE),"")</f>
        <v/>
      </c>
      <c r="D1860" s="80" t="str">
        <f>IFERROR(VLOOKUP(B1860,Listor!$A$6:$C$62,3,FALSE),"")</f>
        <v/>
      </c>
      <c r="E1860" s="64" t="s">
        <v>69</v>
      </c>
      <c r="F1860" s="65"/>
      <c r="G1860" s="35" t="str">
        <f>IFERROR(VLOOKUP(B1860,Listor!$A$6:$G$62,7,FALSE),"")</f>
        <v/>
      </c>
      <c r="H1860" s="35" t="str">
        <f>IFERROR(VLOOKUP(B1860,Listor!$H$6:$I$24,2,FALSE),"")</f>
        <v/>
      </c>
      <c r="I1860" s="35" t="str">
        <f t="shared" si="31"/>
        <v/>
      </c>
      <c r="J1860" s="35" t="str">
        <f t="array" ref="J1860">IFERROR(INDEX(Listor!$M$6:$M$17,MATCH(Listor!J1860&amp;Fossila!E1860,Listor!$K$6:$K$17&amp;Listor!$L$6:$L$17,0)),"")</f>
        <v/>
      </c>
      <c r="K1860" s="69"/>
    </row>
    <row r="1861" spans="2:11" x14ac:dyDescent="0.25">
      <c r="B1861" s="68" t="s">
        <v>68</v>
      </c>
      <c r="C1861" s="80" t="str">
        <f>IFERROR(VLOOKUP(B1861,Listor!$A$6:$B$62,2,FALSE),"")</f>
        <v/>
      </c>
      <c r="D1861" s="80" t="str">
        <f>IFERROR(VLOOKUP(B1861,Listor!$A$6:$C$62,3,FALSE),"")</f>
        <v/>
      </c>
      <c r="E1861" s="64" t="s">
        <v>69</v>
      </c>
      <c r="F1861" s="65"/>
      <c r="G1861" s="35" t="str">
        <f>IFERROR(VLOOKUP(B1861,Listor!$A$6:$G$62,7,FALSE),"")</f>
        <v/>
      </c>
      <c r="H1861" s="35" t="str">
        <f>IFERROR(VLOOKUP(B1861,Listor!$H$6:$I$24,2,FALSE),"")</f>
        <v/>
      </c>
      <c r="I1861" s="35" t="str">
        <f t="shared" si="31"/>
        <v/>
      </c>
      <c r="J1861" s="35" t="str">
        <f t="array" ref="J1861">IFERROR(INDEX(Listor!$M$6:$M$17,MATCH(Listor!J1861&amp;Fossila!E1861,Listor!$K$6:$K$17&amp;Listor!$L$6:$L$17,0)),"")</f>
        <v/>
      </c>
      <c r="K1861" s="69"/>
    </row>
    <row r="1862" spans="2:11" x14ac:dyDescent="0.25">
      <c r="B1862" s="68" t="s">
        <v>68</v>
      </c>
      <c r="C1862" s="80" t="str">
        <f>IFERROR(VLOOKUP(B1862,Listor!$A$6:$B$62,2,FALSE),"")</f>
        <v/>
      </c>
      <c r="D1862" s="80" t="str">
        <f>IFERROR(VLOOKUP(B1862,Listor!$A$6:$C$62,3,FALSE),"")</f>
        <v/>
      </c>
      <c r="E1862" s="64" t="s">
        <v>69</v>
      </c>
      <c r="F1862" s="65"/>
      <c r="G1862" s="35" t="str">
        <f>IFERROR(VLOOKUP(B1862,Listor!$A$6:$G$62,7,FALSE),"")</f>
        <v/>
      </c>
      <c r="H1862" s="35" t="str">
        <f>IFERROR(VLOOKUP(B1862,Listor!$H$6:$I$24,2,FALSE),"")</f>
        <v/>
      </c>
      <c r="I1862" s="35" t="str">
        <f t="shared" si="31"/>
        <v/>
      </c>
      <c r="J1862" s="35" t="str">
        <f t="array" ref="J1862">IFERROR(INDEX(Listor!$M$6:$M$17,MATCH(Listor!J1862&amp;Fossila!E1862,Listor!$K$6:$K$17&amp;Listor!$L$6:$L$17,0)),"")</f>
        <v/>
      </c>
      <c r="K1862" s="69"/>
    </row>
    <row r="1863" spans="2:11" x14ac:dyDescent="0.25">
      <c r="B1863" s="68" t="s">
        <v>68</v>
      </c>
      <c r="C1863" s="80" t="str">
        <f>IFERROR(VLOOKUP(B1863,Listor!$A$6:$B$62,2,FALSE),"")</f>
        <v/>
      </c>
      <c r="D1863" s="80" t="str">
        <f>IFERROR(VLOOKUP(B1863,Listor!$A$6:$C$62,3,FALSE),"")</f>
        <v/>
      </c>
      <c r="E1863" s="64" t="s">
        <v>69</v>
      </c>
      <c r="F1863" s="65"/>
      <c r="G1863" s="35" t="str">
        <f>IFERROR(VLOOKUP(B1863,Listor!$A$6:$G$62,7,FALSE),"")</f>
        <v/>
      </c>
      <c r="H1863" s="35" t="str">
        <f>IFERROR(VLOOKUP(B1863,Listor!$H$6:$I$24,2,FALSE),"")</f>
        <v/>
      </c>
      <c r="I1863" s="35" t="str">
        <f t="shared" si="31"/>
        <v/>
      </c>
      <c r="J1863" s="35" t="str">
        <f t="array" ref="J1863">IFERROR(INDEX(Listor!$M$6:$M$17,MATCH(Listor!J1863&amp;Fossila!E1863,Listor!$K$6:$K$17&amp;Listor!$L$6:$L$17,0)),"")</f>
        <v/>
      </c>
      <c r="K1863" s="69"/>
    </row>
    <row r="1864" spans="2:11" x14ac:dyDescent="0.25">
      <c r="B1864" s="68" t="s">
        <v>68</v>
      </c>
      <c r="C1864" s="80" t="str">
        <f>IFERROR(VLOOKUP(B1864,Listor!$A$6:$B$62,2,FALSE),"")</f>
        <v/>
      </c>
      <c r="D1864" s="80" t="str">
        <f>IFERROR(VLOOKUP(B1864,Listor!$A$6:$C$62,3,FALSE),"")</f>
        <v/>
      </c>
      <c r="E1864" s="64" t="s">
        <v>69</v>
      </c>
      <c r="F1864" s="65"/>
      <c r="G1864" s="35" t="str">
        <f>IFERROR(VLOOKUP(B1864,Listor!$A$6:$G$62,7,FALSE),"")</f>
        <v/>
      </c>
      <c r="H1864" s="35" t="str">
        <f>IFERROR(VLOOKUP(B1864,Listor!$H$6:$I$24,2,FALSE),"")</f>
        <v/>
      </c>
      <c r="I1864" s="35" t="str">
        <f t="shared" si="31"/>
        <v/>
      </c>
      <c r="J1864" s="35" t="str">
        <f t="array" ref="J1864">IFERROR(INDEX(Listor!$M$6:$M$17,MATCH(Listor!J1864&amp;Fossila!E1864,Listor!$K$6:$K$17&amp;Listor!$L$6:$L$17,0)),"")</f>
        <v/>
      </c>
      <c r="K1864" s="69"/>
    </row>
    <row r="1865" spans="2:11" x14ac:dyDescent="0.25">
      <c r="B1865" s="68" t="s">
        <v>68</v>
      </c>
      <c r="C1865" s="80" t="str">
        <f>IFERROR(VLOOKUP(B1865,Listor!$A$6:$B$62,2,FALSE),"")</f>
        <v/>
      </c>
      <c r="D1865" s="80" t="str">
        <f>IFERROR(VLOOKUP(B1865,Listor!$A$6:$C$62,3,FALSE),"")</f>
        <v/>
      </c>
      <c r="E1865" s="64" t="s">
        <v>69</v>
      </c>
      <c r="F1865" s="65"/>
      <c r="G1865" s="35" t="str">
        <f>IFERROR(VLOOKUP(B1865,Listor!$A$6:$G$62,7,FALSE),"")</f>
        <v/>
      </c>
      <c r="H1865" s="35" t="str">
        <f>IFERROR(VLOOKUP(B1865,Listor!$H$6:$I$24,2,FALSE),"")</f>
        <v/>
      </c>
      <c r="I1865" s="35" t="str">
        <f t="shared" si="31"/>
        <v/>
      </c>
      <c r="J1865" s="35" t="str">
        <f t="array" ref="J1865">IFERROR(INDEX(Listor!$M$6:$M$17,MATCH(Listor!J1865&amp;Fossila!E1865,Listor!$K$6:$K$17&amp;Listor!$L$6:$L$17,0)),"")</f>
        <v/>
      </c>
      <c r="K1865" s="69"/>
    </row>
    <row r="1866" spans="2:11" x14ac:dyDescent="0.25">
      <c r="B1866" s="68" t="s">
        <v>68</v>
      </c>
      <c r="C1866" s="80" t="str">
        <f>IFERROR(VLOOKUP(B1866,Listor!$A$6:$B$62,2,FALSE),"")</f>
        <v/>
      </c>
      <c r="D1866" s="80" t="str">
        <f>IFERROR(VLOOKUP(B1866,Listor!$A$6:$C$62,3,FALSE),"")</f>
        <v/>
      </c>
      <c r="E1866" s="64" t="s">
        <v>69</v>
      </c>
      <c r="F1866" s="65"/>
      <c r="G1866" s="35" t="str">
        <f>IFERROR(VLOOKUP(B1866,Listor!$A$6:$G$62,7,FALSE),"")</f>
        <v/>
      </c>
      <c r="H1866" s="35" t="str">
        <f>IFERROR(VLOOKUP(B1866,Listor!$H$6:$I$24,2,FALSE),"")</f>
        <v/>
      </c>
      <c r="I1866" s="35" t="str">
        <f t="shared" si="31"/>
        <v/>
      </c>
      <c r="J1866" s="35" t="str">
        <f t="array" ref="J1866">IFERROR(INDEX(Listor!$M$6:$M$17,MATCH(Listor!J1866&amp;Fossila!E1866,Listor!$K$6:$K$17&amp;Listor!$L$6:$L$17,0)),"")</f>
        <v/>
      </c>
      <c r="K1866" s="69"/>
    </row>
    <row r="1867" spans="2:11" x14ac:dyDescent="0.25">
      <c r="B1867" s="68" t="s">
        <v>68</v>
      </c>
      <c r="C1867" s="80" t="str">
        <f>IFERROR(VLOOKUP(B1867,Listor!$A$6:$B$62,2,FALSE),"")</f>
        <v/>
      </c>
      <c r="D1867" s="80" t="str">
        <f>IFERROR(VLOOKUP(B1867,Listor!$A$6:$C$62,3,FALSE),"")</f>
        <v/>
      </c>
      <c r="E1867" s="64" t="s">
        <v>69</v>
      </c>
      <c r="F1867" s="65"/>
      <c r="G1867" s="35" t="str">
        <f>IFERROR(VLOOKUP(B1867,Listor!$A$6:$G$62,7,FALSE),"")</f>
        <v/>
      </c>
      <c r="H1867" s="35" t="str">
        <f>IFERROR(VLOOKUP(B1867,Listor!$H$6:$I$24,2,FALSE),"")</f>
        <v/>
      </c>
      <c r="I1867" s="35" t="str">
        <f t="shared" si="31"/>
        <v/>
      </c>
      <c r="J1867" s="35" t="str">
        <f t="array" ref="J1867">IFERROR(INDEX(Listor!$M$6:$M$17,MATCH(Listor!J1867&amp;Fossila!E1867,Listor!$K$6:$K$17&amp;Listor!$L$6:$L$17,0)),"")</f>
        <v/>
      </c>
      <c r="K1867" s="69"/>
    </row>
    <row r="1868" spans="2:11" x14ac:dyDescent="0.25">
      <c r="B1868" s="68" t="s">
        <v>68</v>
      </c>
      <c r="C1868" s="80" t="str">
        <f>IFERROR(VLOOKUP(B1868,Listor!$A$6:$B$62,2,FALSE),"")</f>
        <v/>
      </c>
      <c r="D1868" s="80" t="str">
        <f>IFERROR(VLOOKUP(B1868,Listor!$A$6:$C$62,3,FALSE),"")</f>
        <v/>
      </c>
      <c r="E1868" s="64" t="s">
        <v>69</v>
      </c>
      <c r="F1868" s="65"/>
      <c r="G1868" s="35" t="str">
        <f>IFERROR(VLOOKUP(B1868,Listor!$A$6:$G$62,7,FALSE),"")</f>
        <v/>
      </c>
      <c r="H1868" s="35" t="str">
        <f>IFERROR(VLOOKUP(B1868,Listor!$H$6:$I$24,2,FALSE),"")</f>
        <v/>
      </c>
      <c r="I1868" s="35" t="str">
        <f t="shared" si="31"/>
        <v/>
      </c>
      <c r="J1868" s="35" t="str">
        <f t="array" ref="J1868">IFERROR(INDEX(Listor!$M$6:$M$17,MATCH(Listor!J1868&amp;Fossila!E1868,Listor!$K$6:$K$17&amp;Listor!$L$6:$L$17,0)),"")</f>
        <v/>
      </c>
      <c r="K1868" s="69"/>
    </row>
    <row r="1869" spans="2:11" x14ac:dyDescent="0.25">
      <c r="B1869" s="68" t="s">
        <v>68</v>
      </c>
      <c r="C1869" s="80" t="str">
        <f>IFERROR(VLOOKUP(B1869,Listor!$A$6:$B$62,2,FALSE),"")</f>
        <v/>
      </c>
      <c r="D1869" s="80" t="str">
        <f>IFERROR(VLOOKUP(B1869,Listor!$A$6:$C$62,3,FALSE),"")</f>
        <v/>
      </c>
      <c r="E1869" s="64" t="s">
        <v>69</v>
      </c>
      <c r="F1869" s="65"/>
      <c r="G1869" s="35" t="str">
        <f>IFERROR(VLOOKUP(B1869,Listor!$A$6:$G$62,7,FALSE),"")</f>
        <v/>
      </c>
      <c r="H1869" s="35" t="str">
        <f>IFERROR(VLOOKUP(B1869,Listor!$H$6:$I$24,2,FALSE),"")</f>
        <v/>
      </c>
      <c r="I1869" s="35" t="str">
        <f t="shared" ref="I1869:I1932" si="32">IFERROR(H1869*F1869,"")</f>
        <v/>
      </c>
      <c r="J1869" s="35" t="str">
        <f t="array" ref="J1869">IFERROR(INDEX(Listor!$M$6:$M$17,MATCH(Listor!J1869&amp;Fossila!E1869,Listor!$K$6:$K$17&amp;Listor!$L$6:$L$17,0)),"")</f>
        <v/>
      </c>
      <c r="K1869" s="69"/>
    </row>
    <row r="1870" spans="2:11" x14ac:dyDescent="0.25">
      <c r="B1870" s="68" t="s">
        <v>68</v>
      </c>
      <c r="C1870" s="80" t="str">
        <f>IFERROR(VLOOKUP(B1870,Listor!$A$6:$B$62,2,FALSE),"")</f>
        <v/>
      </c>
      <c r="D1870" s="80" t="str">
        <f>IFERROR(VLOOKUP(B1870,Listor!$A$6:$C$62,3,FALSE),"")</f>
        <v/>
      </c>
      <c r="E1870" s="64" t="s">
        <v>69</v>
      </c>
      <c r="F1870" s="65"/>
      <c r="G1870" s="35" t="str">
        <f>IFERROR(VLOOKUP(B1870,Listor!$A$6:$G$62,7,FALSE),"")</f>
        <v/>
      </c>
      <c r="H1870" s="35" t="str">
        <f>IFERROR(VLOOKUP(B1870,Listor!$H$6:$I$24,2,FALSE),"")</f>
        <v/>
      </c>
      <c r="I1870" s="35" t="str">
        <f t="shared" si="32"/>
        <v/>
      </c>
      <c r="J1870" s="35" t="str">
        <f t="array" ref="J1870">IFERROR(INDEX(Listor!$M$6:$M$17,MATCH(Listor!J1870&amp;Fossila!E1870,Listor!$K$6:$K$17&amp;Listor!$L$6:$L$17,0)),"")</f>
        <v/>
      </c>
      <c r="K1870" s="69"/>
    </row>
    <row r="1871" spans="2:11" x14ac:dyDescent="0.25">
      <c r="B1871" s="68" t="s">
        <v>68</v>
      </c>
      <c r="C1871" s="80" t="str">
        <f>IFERROR(VLOOKUP(B1871,Listor!$A$6:$B$62,2,FALSE),"")</f>
        <v/>
      </c>
      <c r="D1871" s="80" t="str">
        <f>IFERROR(VLOOKUP(B1871,Listor!$A$6:$C$62,3,FALSE),"")</f>
        <v/>
      </c>
      <c r="E1871" s="64" t="s">
        <v>69</v>
      </c>
      <c r="F1871" s="65"/>
      <c r="G1871" s="35" t="str">
        <f>IFERROR(VLOOKUP(B1871,Listor!$A$6:$G$62,7,FALSE),"")</f>
        <v/>
      </c>
      <c r="H1871" s="35" t="str">
        <f>IFERROR(VLOOKUP(B1871,Listor!$H$6:$I$24,2,FALSE),"")</f>
        <v/>
      </c>
      <c r="I1871" s="35" t="str">
        <f t="shared" si="32"/>
        <v/>
      </c>
      <c r="J1871" s="35" t="str">
        <f t="array" ref="J1871">IFERROR(INDEX(Listor!$M$6:$M$17,MATCH(Listor!J1871&amp;Fossila!E1871,Listor!$K$6:$K$17&amp;Listor!$L$6:$L$17,0)),"")</f>
        <v/>
      </c>
      <c r="K1871" s="69"/>
    </row>
    <row r="1872" spans="2:11" x14ac:dyDescent="0.25">
      <c r="B1872" s="68" t="s">
        <v>68</v>
      </c>
      <c r="C1872" s="80" t="str">
        <f>IFERROR(VLOOKUP(B1872,Listor!$A$6:$B$62,2,FALSE),"")</f>
        <v/>
      </c>
      <c r="D1872" s="80" t="str">
        <f>IFERROR(VLOOKUP(B1872,Listor!$A$6:$C$62,3,FALSE),"")</f>
        <v/>
      </c>
      <c r="E1872" s="64" t="s">
        <v>69</v>
      </c>
      <c r="F1872" s="65"/>
      <c r="G1872" s="35" t="str">
        <f>IFERROR(VLOOKUP(B1872,Listor!$A$6:$G$62,7,FALSE),"")</f>
        <v/>
      </c>
      <c r="H1872" s="35" t="str">
        <f>IFERROR(VLOOKUP(B1872,Listor!$H$6:$I$24,2,FALSE),"")</f>
        <v/>
      </c>
      <c r="I1872" s="35" t="str">
        <f t="shared" si="32"/>
        <v/>
      </c>
      <c r="J1872" s="35" t="str">
        <f t="array" ref="J1872">IFERROR(INDEX(Listor!$M$6:$M$17,MATCH(Listor!J1872&amp;Fossila!E1872,Listor!$K$6:$K$17&amp;Listor!$L$6:$L$17,0)),"")</f>
        <v/>
      </c>
      <c r="K1872" s="69"/>
    </row>
    <row r="1873" spans="2:11" x14ac:dyDescent="0.25">
      <c r="B1873" s="68" t="s">
        <v>68</v>
      </c>
      <c r="C1873" s="80" t="str">
        <f>IFERROR(VLOOKUP(B1873,Listor!$A$6:$B$62,2,FALSE),"")</f>
        <v/>
      </c>
      <c r="D1873" s="80" t="str">
        <f>IFERROR(VLOOKUP(B1873,Listor!$A$6:$C$62,3,FALSE),"")</f>
        <v/>
      </c>
      <c r="E1873" s="64" t="s">
        <v>69</v>
      </c>
      <c r="F1873" s="65"/>
      <c r="G1873" s="35" t="str">
        <f>IFERROR(VLOOKUP(B1873,Listor!$A$6:$G$62,7,FALSE),"")</f>
        <v/>
      </c>
      <c r="H1873" s="35" t="str">
        <f>IFERROR(VLOOKUP(B1873,Listor!$H$6:$I$24,2,FALSE),"")</f>
        <v/>
      </c>
      <c r="I1873" s="35" t="str">
        <f t="shared" si="32"/>
        <v/>
      </c>
      <c r="J1873" s="35" t="str">
        <f t="array" ref="J1873">IFERROR(INDEX(Listor!$M$6:$M$17,MATCH(Listor!J1873&amp;Fossila!E1873,Listor!$K$6:$K$17&amp;Listor!$L$6:$L$17,0)),"")</f>
        <v/>
      </c>
      <c r="K1873" s="69"/>
    </row>
    <row r="1874" spans="2:11" x14ac:dyDescent="0.25">
      <c r="B1874" s="68" t="s">
        <v>68</v>
      </c>
      <c r="C1874" s="80" t="str">
        <f>IFERROR(VLOOKUP(B1874,Listor!$A$6:$B$62,2,FALSE),"")</f>
        <v/>
      </c>
      <c r="D1874" s="80" t="str">
        <f>IFERROR(VLOOKUP(B1874,Listor!$A$6:$C$62,3,FALSE),"")</f>
        <v/>
      </c>
      <c r="E1874" s="64" t="s">
        <v>69</v>
      </c>
      <c r="F1874" s="65"/>
      <c r="G1874" s="35" t="str">
        <f>IFERROR(VLOOKUP(B1874,Listor!$A$6:$G$62,7,FALSE),"")</f>
        <v/>
      </c>
      <c r="H1874" s="35" t="str">
        <f>IFERROR(VLOOKUP(B1874,Listor!$H$6:$I$24,2,FALSE),"")</f>
        <v/>
      </c>
      <c r="I1874" s="35" t="str">
        <f t="shared" si="32"/>
        <v/>
      </c>
      <c r="J1874" s="35" t="str">
        <f t="array" ref="J1874">IFERROR(INDEX(Listor!$M$6:$M$17,MATCH(Listor!J1874&amp;Fossila!E1874,Listor!$K$6:$K$17&amp;Listor!$L$6:$L$17,0)),"")</f>
        <v/>
      </c>
      <c r="K1874" s="69"/>
    </row>
    <row r="1875" spans="2:11" x14ac:dyDescent="0.25">
      <c r="B1875" s="68" t="s">
        <v>68</v>
      </c>
      <c r="C1875" s="80" t="str">
        <f>IFERROR(VLOOKUP(B1875,Listor!$A$6:$B$62,2,FALSE),"")</f>
        <v/>
      </c>
      <c r="D1875" s="80" t="str">
        <f>IFERROR(VLOOKUP(B1875,Listor!$A$6:$C$62,3,FALSE),"")</f>
        <v/>
      </c>
      <c r="E1875" s="64" t="s">
        <v>69</v>
      </c>
      <c r="F1875" s="65"/>
      <c r="G1875" s="35" t="str">
        <f>IFERROR(VLOOKUP(B1875,Listor!$A$6:$G$62,7,FALSE),"")</f>
        <v/>
      </c>
      <c r="H1875" s="35" t="str">
        <f>IFERROR(VLOOKUP(B1875,Listor!$H$6:$I$24,2,FALSE),"")</f>
        <v/>
      </c>
      <c r="I1875" s="35" t="str">
        <f t="shared" si="32"/>
        <v/>
      </c>
      <c r="J1875" s="35" t="str">
        <f t="array" ref="J1875">IFERROR(INDEX(Listor!$M$6:$M$17,MATCH(Listor!J1875&amp;Fossila!E1875,Listor!$K$6:$K$17&amp;Listor!$L$6:$L$17,0)),"")</f>
        <v/>
      </c>
      <c r="K1875" s="69"/>
    </row>
    <row r="1876" spans="2:11" x14ac:dyDescent="0.25">
      <c r="B1876" s="68" t="s">
        <v>68</v>
      </c>
      <c r="C1876" s="80" t="str">
        <f>IFERROR(VLOOKUP(B1876,Listor!$A$6:$B$62,2,FALSE),"")</f>
        <v/>
      </c>
      <c r="D1876" s="80" t="str">
        <f>IFERROR(VLOOKUP(B1876,Listor!$A$6:$C$62,3,FALSE),"")</f>
        <v/>
      </c>
      <c r="E1876" s="64" t="s">
        <v>69</v>
      </c>
      <c r="F1876" s="65"/>
      <c r="G1876" s="35" t="str">
        <f>IFERROR(VLOOKUP(B1876,Listor!$A$6:$G$62,7,FALSE),"")</f>
        <v/>
      </c>
      <c r="H1876" s="35" t="str">
        <f>IFERROR(VLOOKUP(B1876,Listor!$H$6:$I$24,2,FALSE),"")</f>
        <v/>
      </c>
      <c r="I1876" s="35" t="str">
        <f t="shared" si="32"/>
        <v/>
      </c>
      <c r="J1876" s="35" t="str">
        <f t="array" ref="J1876">IFERROR(INDEX(Listor!$M$6:$M$17,MATCH(Listor!J1876&amp;Fossila!E1876,Listor!$K$6:$K$17&amp;Listor!$L$6:$L$17,0)),"")</f>
        <v/>
      </c>
      <c r="K1876" s="69"/>
    </row>
    <row r="1877" spans="2:11" x14ac:dyDescent="0.25">
      <c r="B1877" s="68" t="s">
        <v>68</v>
      </c>
      <c r="C1877" s="80" t="str">
        <f>IFERROR(VLOOKUP(B1877,Listor!$A$6:$B$62,2,FALSE),"")</f>
        <v/>
      </c>
      <c r="D1877" s="80" t="str">
        <f>IFERROR(VLOOKUP(B1877,Listor!$A$6:$C$62,3,FALSE),"")</f>
        <v/>
      </c>
      <c r="E1877" s="64" t="s">
        <v>69</v>
      </c>
      <c r="F1877" s="65"/>
      <c r="G1877" s="35" t="str">
        <f>IFERROR(VLOOKUP(B1877,Listor!$A$6:$G$62,7,FALSE),"")</f>
        <v/>
      </c>
      <c r="H1877" s="35" t="str">
        <f>IFERROR(VLOOKUP(B1877,Listor!$H$6:$I$24,2,FALSE),"")</f>
        <v/>
      </c>
      <c r="I1877" s="35" t="str">
        <f t="shared" si="32"/>
        <v/>
      </c>
      <c r="J1877" s="35" t="str">
        <f t="array" ref="J1877">IFERROR(INDEX(Listor!$M$6:$M$17,MATCH(Listor!J1877&amp;Fossila!E1877,Listor!$K$6:$K$17&amp;Listor!$L$6:$L$17,0)),"")</f>
        <v/>
      </c>
      <c r="K1877" s="69"/>
    </row>
    <row r="1878" spans="2:11" x14ac:dyDescent="0.25">
      <c r="B1878" s="68" t="s">
        <v>68</v>
      </c>
      <c r="C1878" s="80" t="str">
        <f>IFERROR(VLOOKUP(B1878,Listor!$A$6:$B$62,2,FALSE),"")</f>
        <v/>
      </c>
      <c r="D1878" s="80" t="str">
        <f>IFERROR(VLOOKUP(B1878,Listor!$A$6:$C$62,3,FALSE),"")</f>
        <v/>
      </c>
      <c r="E1878" s="64" t="s">
        <v>69</v>
      </c>
      <c r="F1878" s="65"/>
      <c r="G1878" s="35" t="str">
        <f>IFERROR(VLOOKUP(B1878,Listor!$A$6:$G$62,7,FALSE),"")</f>
        <v/>
      </c>
      <c r="H1878" s="35" t="str">
        <f>IFERROR(VLOOKUP(B1878,Listor!$H$6:$I$24,2,FALSE),"")</f>
        <v/>
      </c>
      <c r="I1878" s="35" t="str">
        <f t="shared" si="32"/>
        <v/>
      </c>
      <c r="J1878" s="35" t="str">
        <f t="array" ref="J1878">IFERROR(INDEX(Listor!$M$6:$M$17,MATCH(Listor!J1878&amp;Fossila!E1878,Listor!$K$6:$K$17&amp;Listor!$L$6:$L$17,0)),"")</f>
        <v/>
      </c>
      <c r="K1878" s="69"/>
    </row>
    <row r="1879" spans="2:11" x14ac:dyDescent="0.25">
      <c r="B1879" s="68" t="s">
        <v>68</v>
      </c>
      <c r="C1879" s="80" t="str">
        <f>IFERROR(VLOOKUP(B1879,Listor!$A$6:$B$62,2,FALSE),"")</f>
        <v/>
      </c>
      <c r="D1879" s="80" t="str">
        <f>IFERROR(VLOOKUP(B1879,Listor!$A$6:$C$62,3,FALSE),"")</f>
        <v/>
      </c>
      <c r="E1879" s="64" t="s">
        <v>69</v>
      </c>
      <c r="F1879" s="65"/>
      <c r="G1879" s="35" t="str">
        <f>IFERROR(VLOOKUP(B1879,Listor!$A$6:$G$62,7,FALSE),"")</f>
        <v/>
      </c>
      <c r="H1879" s="35" t="str">
        <f>IFERROR(VLOOKUP(B1879,Listor!$H$6:$I$24,2,FALSE),"")</f>
        <v/>
      </c>
      <c r="I1879" s="35" t="str">
        <f t="shared" si="32"/>
        <v/>
      </c>
      <c r="J1879" s="35" t="str">
        <f t="array" ref="J1879">IFERROR(INDEX(Listor!$M$6:$M$17,MATCH(Listor!J1879&amp;Fossila!E1879,Listor!$K$6:$K$17&amp;Listor!$L$6:$L$17,0)),"")</f>
        <v/>
      </c>
      <c r="K1879" s="69"/>
    </row>
    <row r="1880" spans="2:11" x14ac:dyDescent="0.25">
      <c r="B1880" s="68" t="s">
        <v>68</v>
      </c>
      <c r="C1880" s="80" t="str">
        <f>IFERROR(VLOOKUP(B1880,Listor!$A$6:$B$62,2,FALSE),"")</f>
        <v/>
      </c>
      <c r="D1880" s="80" t="str">
        <f>IFERROR(VLOOKUP(B1880,Listor!$A$6:$C$62,3,FALSE),"")</f>
        <v/>
      </c>
      <c r="E1880" s="64" t="s">
        <v>69</v>
      </c>
      <c r="F1880" s="65"/>
      <c r="G1880" s="35" t="str">
        <f>IFERROR(VLOOKUP(B1880,Listor!$A$6:$G$62,7,FALSE),"")</f>
        <v/>
      </c>
      <c r="H1880" s="35" t="str">
        <f>IFERROR(VLOOKUP(B1880,Listor!$H$6:$I$24,2,FALSE),"")</f>
        <v/>
      </c>
      <c r="I1880" s="35" t="str">
        <f t="shared" si="32"/>
        <v/>
      </c>
      <c r="J1880" s="35" t="str">
        <f t="array" ref="J1880">IFERROR(INDEX(Listor!$M$6:$M$17,MATCH(Listor!J1880&amp;Fossila!E1880,Listor!$K$6:$K$17&amp;Listor!$L$6:$L$17,0)),"")</f>
        <v/>
      </c>
      <c r="K1880" s="69"/>
    </row>
    <row r="1881" spans="2:11" x14ac:dyDescent="0.25">
      <c r="B1881" s="68" t="s">
        <v>68</v>
      </c>
      <c r="C1881" s="80" t="str">
        <f>IFERROR(VLOOKUP(B1881,Listor!$A$6:$B$62,2,FALSE),"")</f>
        <v/>
      </c>
      <c r="D1881" s="80" t="str">
        <f>IFERROR(VLOOKUP(B1881,Listor!$A$6:$C$62,3,FALSE),"")</f>
        <v/>
      </c>
      <c r="E1881" s="64" t="s">
        <v>69</v>
      </c>
      <c r="F1881" s="65"/>
      <c r="G1881" s="35" t="str">
        <f>IFERROR(VLOOKUP(B1881,Listor!$A$6:$G$62,7,FALSE),"")</f>
        <v/>
      </c>
      <c r="H1881" s="35" t="str">
        <f>IFERROR(VLOOKUP(B1881,Listor!$H$6:$I$24,2,FALSE),"")</f>
        <v/>
      </c>
      <c r="I1881" s="35" t="str">
        <f t="shared" si="32"/>
        <v/>
      </c>
      <c r="J1881" s="35" t="str">
        <f t="array" ref="J1881">IFERROR(INDEX(Listor!$M$6:$M$17,MATCH(Listor!J1881&amp;Fossila!E1881,Listor!$K$6:$K$17&amp;Listor!$L$6:$L$17,0)),"")</f>
        <v/>
      </c>
      <c r="K1881" s="69"/>
    </row>
    <row r="1882" spans="2:11" x14ac:dyDescent="0.25">
      <c r="B1882" s="68" t="s">
        <v>68</v>
      </c>
      <c r="C1882" s="80" t="str">
        <f>IFERROR(VLOOKUP(B1882,Listor!$A$6:$B$62,2,FALSE),"")</f>
        <v/>
      </c>
      <c r="D1882" s="80" t="str">
        <f>IFERROR(VLOOKUP(B1882,Listor!$A$6:$C$62,3,FALSE),"")</f>
        <v/>
      </c>
      <c r="E1882" s="64" t="s">
        <v>69</v>
      </c>
      <c r="F1882" s="65"/>
      <c r="G1882" s="35" t="str">
        <f>IFERROR(VLOOKUP(B1882,Listor!$A$6:$G$62,7,FALSE),"")</f>
        <v/>
      </c>
      <c r="H1882" s="35" t="str">
        <f>IFERROR(VLOOKUP(B1882,Listor!$H$6:$I$24,2,FALSE),"")</f>
        <v/>
      </c>
      <c r="I1882" s="35" t="str">
        <f t="shared" si="32"/>
        <v/>
      </c>
      <c r="J1882" s="35" t="str">
        <f t="array" ref="J1882">IFERROR(INDEX(Listor!$M$6:$M$17,MATCH(Listor!J1882&amp;Fossila!E1882,Listor!$K$6:$K$17&amp;Listor!$L$6:$L$17,0)),"")</f>
        <v/>
      </c>
      <c r="K1882" s="69"/>
    </row>
    <row r="1883" spans="2:11" x14ac:dyDescent="0.25">
      <c r="B1883" s="68" t="s">
        <v>68</v>
      </c>
      <c r="C1883" s="80" t="str">
        <f>IFERROR(VLOOKUP(B1883,Listor!$A$6:$B$62,2,FALSE),"")</f>
        <v/>
      </c>
      <c r="D1883" s="80" t="str">
        <f>IFERROR(VLOOKUP(B1883,Listor!$A$6:$C$62,3,FALSE),"")</f>
        <v/>
      </c>
      <c r="E1883" s="64" t="s">
        <v>69</v>
      </c>
      <c r="F1883" s="65"/>
      <c r="G1883" s="35" t="str">
        <f>IFERROR(VLOOKUP(B1883,Listor!$A$6:$G$62,7,FALSE),"")</f>
        <v/>
      </c>
      <c r="H1883" s="35" t="str">
        <f>IFERROR(VLOOKUP(B1883,Listor!$H$6:$I$24,2,FALSE),"")</f>
        <v/>
      </c>
      <c r="I1883" s="35" t="str">
        <f t="shared" si="32"/>
        <v/>
      </c>
      <c r="J1883" s="35" t="str">
        <f t="array" ref="J1883">IFERROR(INDEX(Listor!$M$6:$M$17,MATCH(Listor!J1883&amp;Fossila!E1883,Listor!$K$6:$K$17&amp;Listor!$L$6:$L$17,0)),"")</f>
        <v/>
      </c>
      <c r="K1883" s="69"/>
    </row>
    <row r="1884" spans="2:11" x14ac:dyDescent="0.25">
      <c r="B1884" s="68" t="s">
        <v>68</v>
      </c>
      <c r="C1884" s="80" t="str">
        <f>IFERROR(VLOOKUP(B1884,Listor!$A$6:$B$62,2,FALSE),"")</f>
        <v/>
      </c>
      <c r="D1884" s="80" t="str">
        <f>IFERROR(VLOOKUP(B1884,Listor!$A$6:$C$62,3,FALSE),"")</f>
        <v/>
      </c>
      <c r="E1884" s="64" t="s">
        <v>69</v>
      </c>
      <c r="F1884" s="65"/>
      <c r="G1884" s="35" t="str">
        <f>IFERROR(VLOOKUP(B1884,Listor!$A$6:$G$62,7,FALSE),"")</f>
        <v/>
      </c>
      <c r="H1884" s="35" t="str">
        <f>IFERROR(VLOOKUP(B1884,Listor!$H$6:$I$24,2,FALSE),"")</f>
        <v/>
      </c>
      <c r="I1884" s="35" t="str">
        <f t="shared" si="32"/>
        <v/>
      </c>
      <c r="J1884" s="35" t="str">
        <f t="array" ref="J1884">IFERROR(INDEX(Listor!$M$6:$M$17,MATCH(Listor!J1884&amp;Fossila!E1884,Listor!$K$6:$K$17&amp;Listor!$L$6:$L$17,0)),"")</f>
        <v/>
      </c>
      <c r="K1884" s="69"/>
    </row>
    <row r="1885" spans="2:11" x14ac:dyDescent="0.25">
      <c r="B1885" s="68" t="s">
        <v>68</v>
      </c>
      <c r="C1885" s="80" t="str">
        <f>IFERROR(VLOOKUP(B1885,Listor!$A$6:$B$62,2,FALSE),"")</f>
        <v/>
      </c>
      <c r="D1885" s="80" t="str">
        <f>IFERROR(VLOOKUP(B1885,Listor!$A$6:$C$62,3,FALSE),"")</f>
        <v/>
      </c>
      <c r="E1885" s="64" t="s">
        <v>69</v>
      </c>
      <c r="F1885" s="65"/>
      <c r="G1885" s="35" t="str">
        <f>IFERROR(VLOOKUP(B1885,Listor!$A$6:$G$62,7,FALSE),"")</f>
        <v/>
      </c>
      <c r="H1885" s="35" t="str">
        <f>IFERROR(VLOOKUP(B1885,Listor!$H$6:$I$24,2,FALSE),"")</f>
        <v/>
      </c>
      <c r="I1885" s="35" t="str">
        <f t="shared" si="32"/>
        <v/>
      </c>
      <c r="J1885" s="35" t="str">
        <f t="array" ref="J1885">IFERROR(INDEX(Listor!$M$6:$M$17,MATCH(Listor!J1885&amp;Fossila!E1885,Listor!$K$6:$K$17&amp;Listor!$L$6:$L$17,0)),"")</f>
        <v/>
      </c>
      <c r="K1885" s="69"/>
    </row>
    <row r="1886" spans="2:11" x14ac:dyDescent="0.25">
      <c r="B1886" s="68" t="s">
        <v>68</v>
      </c>
      <c r="C1886" s="80" t="str">
        <f>IFERROR(VLOOKUP(B1886,Listor!$A$6:$B$62,2,FALSE),"")</f>
        <v/>
      </c>
      <c r="D1886" s="80" t="str">
        <f>IFERROR(VLOOKUP(B1886,Listor!$A$6:$C$62,3,FALSE),"")</f>
        <v/>
      </c>
      <c r="E1886" s="64" t="s">
        <v>69</v>
      </c>
      <c r="F1886" s="65"/>
      <c r="G1886" s="35" t="str">
        <f>IFERROR(VLOOKUP(B1886,Listor!$A$6:$G$62,7,FALSE),"")</f>
        <v/>
      </c>
      <c r="H1886" s="35" t="str">
        <f>IFERROR(VLOOKUP(B1886,Listor!$H$6:$I$24,2,FALSE),"")</f>
        <v/>
      </c>
      <c r="I1886" s="35" t="str">
        <f t="shared" si="32"/>
        <v/>
      </c>
      <c r="J1886" s="35" t="str">
        <f t="array" ref="J1886">IFERROR(INDEX(Listor!$M$6:$M$17,MATCH(Listor!J1886&amp;Fossila!E1886,Listor!$K$6:$K$17&amp;Listor!$L$6:$L$17,0)),"")</f>
        <v/>
      </c>
      <c r="K1886" s="69"/>
    </row>
    <row r="1887" spans="2:11" x14ac:dyDescent="0.25">
      <c r="B1887" s="68" t="s">
        <v>68</v>
      </c>
      <c r="C1887" s="80" t="str">
        <f>IFERROR(VLOOKUP(B1887,Listor!$A$6:$B$62,2,FALSE),"")</f>
        <v/>
      </c>
      <c r="D1887" s="80" t="str">
        <f>IFERROR(VLOOKUP(B1887,Listor!$A$6:$C$62,3,FALSE),"")</f>
        <v/>
      </c>
      <c r="E1887" s="64" t="s">
        <v>69</v>
      </c>
      <c r="F1887" s="65"/>
      <c r="G1887" s="35" t="str">
        <f>IFERROR(VLOOKUP(B1887,Listor!$A$6:$G$62,7,FALSE),"")</f>
        <v/>
      </c>
      <c r="H1887" s="35" t="str">
        <f>IFERROR(VLOOKUP(B1887,Listor!$H$6:$I$24,2,FALSE),"")</f>
        <v/>
      </c>
      <c r="I1887" s="35" t="str">
        <f t="shared" si="32"/>
        <v/>
      </c>
      <c r="J1887" s="35" t="str">
        <f t="array" ref="J1887">IFERROR(INDEX(Listor!$M$6:$M$17,MATCH(Listor!J1887&amp;Fossila!E1887,Listor!$K$6:$K$17&amp;Listor!$L$6:$L$17,0)),"")</f>
        <v/>
      </c>
      <c r="K1887" s="69"/>
    </row>
    <row r="1888" spans="2:11" x14ac:dyDescent="0.25">
      <c r="B1888" s="68" t="s">
        <v>68</v>
      </c>
      <c r="C1888" s="80" t="str">
        <f>IFERROR(VLOOKUP(B1888,Listor!$A$6:$B$62,2,FALSE),"")</f>
        <v/>
      </c>
      <c r="D1888" s="80" t="str">
        <f>IFERROR(VLOOKUP(B1888,Listor!$A$6:$C$62,3,FALSE),"")</f>
        <v/>
      </c>
      <c r="E1888" s="64" t="s">
        <v>69</v>
      </c>
      <c r="F1888" s="65"/>
      <c r="G1888" s="35" t="str">
        <f>IFERROR(VLOOKUP(B1888,Listor!$A$6:$G$62,7,FALSE),"")</f>
        <v/>
      </c>
      <c r="H1888" s="35" t="str">
        <f>IFERROR(VLOOKUP(B1888,Listor!$H$6:$I$24,2,FALSE),"")</f>
        <v/>
      </c>
      <c r="I1888" s="35" t="str">
        <f t="shared" si="32"/>
        <v/>
      </c>
      <c r="J1888" s="35" t="str">
        <f t="array" ref="J1888">IFERROR(INDEX(Listor!$M$6:$M$17,MATCH(Listor!J1888&amp;Fossila!E1888,Listor!$K$6:$K$17&amp;Listor!$L$6:$L$17,0)),"")</f>
        <v/>
      </c>
      <c r="K1888" s="69"/>
    </row>
    <row r="1889" spans="2:11" x14ac:dyDescent="0.25">
      <c r="B1889" s="68" t="s">
        <v>68</v>
      </c>
      <c r="C1889" s="80" t="str">
        <f>IFERROR(VLOOKUP(B1889,Listor!$A$6:$B$62,2,FALSE),"")</f>
        <v/>
      </c>
      <c r="D1889" s="80" t="str">
        <f>IFERROR(VLOOKUP(B1889,Listor!$A$6:$C$62,3,FALSE),"")</f>
        <v/>
      </c>
      <c r="E1889" s="64" t="s">
        <v>69</v>
      </c>
      <c r="F1889" s="65"/>
      <c r="G1889" s="35" t="str">
        <f>IFERROR(VLOOKUP(B1889,Listor!$A$6:$G$62,7,FALSE),"")</f>
        <v/>
      </c>
      <c r="H1889" s="35" t="str">
        <f>IFERROR(VLOOKUP(B1889,Listor!$H$6:$I$24,2,FALSE),"")</f>
        <v/>
      </c>
      <c r="I1889" s="35" t="str">
        <f t="shared" si="32"/>
        <v/>
      </c>
      <c r="J1889" s="35" t="str">
        <f t="array" ref="J1889">IFERROR(INDEX(Listor!$M$6:$M$17,MATCH(Listor!J1889&amp;Fossila!E1889,Listor!$K$6:$K$17&amp;Listor!$L$6:$L$17,0)),"")</f>
        <v/>
      </c>
      <c r="K1889" s="69"/>
    </row>
    <row r="1890" spans="2:11" x14ac:dyDescent="0.25">
      <c r="B1890" s="68" t="s">
        <v>68</v>
      </c>
      <c r="C1890" s="80" t="str">
        <f>IFERROR(VLOOKUP(B1890,Listor!$A$6:$B$62,2,FALSE),"")</f>
        <v/>
      </c>
      <c r="D1890" s="80" t="str">
        <f>IFERROR(VLOOKUP(B1890,Listor!$A$6:$C$62,3,FALSE),"")</f>
        <v/>
      </c>
      <c r="E1890" s="64" t="s">
        <v>69</v>
      </c>
      <c r="F1890" s="65"/>
      <c r="G1890" s="35" t="str">
        <f>IFERROR(VLOOKUP(B1890,Listor!$A$6:$G$62,7,FALSE),"")</f>
        <v/>
      </c>
      <c r="H1890" s="35" t="str">
        <f>IFERROR(VLOOKUP(B1890,Listor!$H$6:$I$24,2,FALSE),"")</f>
        <v/>
      </c>
      <c r="I1890" s="35" t="str">
        <f t="shared" si="32"/>
        <v/>
      </c>
      <c r="J1890" s="35" t="str">
        <f t="array" ref="J1890">IFERROR(INDEX(Listor!$M$6:$M$17,MATCH(Listor!J1890&amp;Fossila!E1890,Listor!$K$6:$K$17&amp;Listor!$L$6:$L$17,0)),"")</f>
        <v/>
      </c>
      <c r="K1890" s="69"/>
    </row>
    <row r="1891" spans="2:11" x14ac:dyDescent="0.25">
      <c r="B1891" s="68" t="s">
        <v>68</v>
      </c>
      <c r="C1891" s="80" t="str">
        <f>IFERROR(VLOOKUP(B1891,Listor!$A$6:$B$62,2,FALSE),"")</f>
        <v/>
      </c>
      <c r="D1891" s="80" t="str">
        <f>IFERROR(VLOOKUP(B1891,Listor!$A$6:$C$62,3,FALSE),"")</f>
        <v/>
      </c>
      <c r="E1891" s="64" t="s">
        <v>69</v>
      </c>
      <c r="F1891" s="65"/>
      <c r="G1891" s="35" t="str">
        <f>IFERROR(VLOOKUP(B1891,Listor!$A$6:$G$62,7,FALSE),"")</f>
        <v/>
      </c>
      <c r="H1891" s="35" t="str">
        <f>IFERROR(VLOOKUP(B1891,Listor!$H$6:$I$24,2,FALSE),"")</f>
        <v/>
      </c>
      <c r="I1891" s="35" t="str">
        <f t="shared" si="32"/>
        <v/>
      </c>
      <c r="J1891" s="35" t="str">
        <f t="array" ref="J1891">IFERROR(INDEX(Listor!$M$6:$M$17,MATCH(Listor!J1891&amp;Fossila!E1891,Listor!$K$6:$K$17&amp;Listor!$L$6:$L$17,0)),"")</f>
        <v/>
      </c>
      <c r="K1891" s="69"/>
    </row>
    <row r="1892" spans="2:11" x14ac:dyDescent="0.25">
      <c r="B1892" s="68" t="s">
        <v>68</v>
      </c>
      <c r="C1892" s="80" t="str">
        <f>IFERROR(VLOOKUP(B1892,Listor!$A$6:$B$62,2,FALSE),"")</f>
        <v/>
      </c>
      <c r="D1892" s="80" t="str">
        <f>IFERROR(VLOOKUP(B1892,Listor!$A$6:$C$62,3,FALSE),"")</f>
        <v/>
      </c>
      <c r="E1892" s="64" t="s">
        <v>69</v>
      </c>
      <c r="F1892" s="65"/>
      <c r="G1892" s="35" t="str">
        <f>IFERROR(VLOOKUP(B1892,Listor!$A$6:$G$62,7,FALSE),"")</f>
        <v/>
      </c>
      <c r="H1892" s="35" t="str">
        <f>IFERROR(VLOOKUP(B1892,Listor!$H$6:$I$24,2,FALSE),"")</f>
        <v/>
      </c>
      <c r="I1892" s="35" t="str">
        <f t="shared" si="32"/>
        <v/>
      </c>
      <c r="J1892" s="35" t="str">
        <f t="array" ref="J1892">IFERROR(INDEX(Listor!$M$6:$M$17,MATCH(Listor!J1892&amp;Fossila!E1892,Listor!$K$6:$K$17&amp;Listor!$L$6:$L$17,0)),"")</f>
        <v/>
      </c>
      <c r="K1892" s="69"/>
    </row>
    <row r="1893" spans="2:11" x14ac:dyDescent="0.25">
      <c r="B1893" s="68" t="s">
        <v>68</v>
      </c>
      <c r="C1893" s="80" t="str">
        <f>IFERROR(VLOOKUP(B1893,Listor!$A$6:$B$62,2,FALSE),"")</f>
        <v/>
      </c>
      <c r="D1893" s="80" t="str">
        <f>IFERROR(VLOOKUP(B1893,Listor!$A$6:$C$62,3,FALSE),"")</f>
        <v/>
      </c>
      <c r="E1893" s="64" t="s">
        <v>69</v>
      </c>
      <c r="F1893" s="65"/>
      <c r="G1893" s="35" t="str">
        <f>IFERROR(VLOOKUP(B1893,Listor!$A$6:$G$62,7,FALSE),"")</f>
        <v/>
      </c>
      <c r="H1893" s="35" t="str">
        <f>IFERROR(VLOOKUP(B1893,Listor!$H$6:$I$24,2,FALSE),"")</f>
        <v/>
      </c>
      <c r="I1893" s="35" t="str">
        <f t="shared" si="32"/>
        <v/>
      </c>
      <c r="J1893" s="35" t="str">
        <f t="array" ref="J1893">IFERROR(INDEX(Listor!$M$6:$M$17,MATCH(Listor!J1893&amp;Fossila!E1893,Listor!$K$6:$K$17&amp;Listor!$L$6:$L$17,0)),"")</f>
        <v/>
      </c>
      <c r="K1893" s="69"/>
    </row>
    <row r="1894" spans="2:11" x14ac:dyDescent="0.25">
      <c r="B1894" s="68" t="s">
        <v>68</v>
      </c>
      <c r="C1894" s="80" t="str">
        <f>IFERROR(VLOOKUP(B1894,Listor!$A$6:$B$62,2,FALSE),"")</f>
        <v/>
      </c>
      <c r="D1894" s="80" t="str">
        <f>IFERROR(VLOOKUP(B1894,Listor!$A$6:$C$62,3,FALSE),"")</f>
        <v/>
      </c>
      <c r="E1894" s="64" t="s">
        <v>69</v>
      </c>
      <c r="F1894" s="65"/>
      <c r="G1894" s="35" t="str">
        <f>IFERROR(VLOOKUP(B1894,Listor!$A$6:$G$62,7,FALSE),"")</f>
        <v/>
      </c>
      <c r="H1894" s="35" t="str">
        <f>IFERROR(VLOOKUP(B1894,Listor!$H$6:$I$24,2,FALSE),"")</f>
        <v/>
      </c>
      <c r="I1894" s="35" t="str">
        <f t="shared" si="32"/>
        <v/>
      </c>
      <c r="J1894" s="35" t="str">
        <f t="array" ref="J1894">IFERROR(INDEX(Listor!$M$6:$M$17,MATCH(Listor!J1894&amp;Fossila!E1894,Listor!$K$6:$K$17&amp;Listor!$L$6:$L$17,0)),"")</f>
        <v/>
      </c>
      <c r="K1894" s="69"/>
    </row>
    <row r="1895" spans="2:11" x14ac:dyDescent="0.25">
      <c r="B1895" s="68" t="s">
        <v>68</v>
      </c>
      <c r="C1895" s="80" t="str">
        <f>IFERROR(VLOOKUP(B1895,Listor!$A$6:$B$62,2,FALSE),"")</f>
        <v/>
      </c>
      <c r="D1895" s="80" t="str">
        <f>IFERROR(VLOOKUP(B1895,Listor!$A$6:$C$62,3,FALSE),"")</f>
        <v/>
      </c>
      <c r="E1895" s="64" t="s">
        <v>69</v>
      </c>
      <c r="F1895" s="65"/>
      <c r="G1895" s="35" t="str">
        <f>IFERROR(VLOOKUP(B1895,Listor!$A$6:$G$62,7,FALSE),"")</f>
        <v/>
      </c>
      <c r="H1895" s="35" t="str">
        <f>IFERROR(VLOOKUP(B1895,Listor!$H$6:$I$24,2,FALSE),"")</f>
        <v/>
      </c>
      <c r="I1895" s="35" t="str">
        <f t="shared" si="32"/>
        <v/>
      </c>
      <c r="J1895" s="35" t="str">
        <f t="array" ref="J1895">IFERROR(INDEX(Listor!$M$6:$M$17,MATCH(Listor!J1895&amp;Fossila!E1895,Listor!$K$6:$K$17&amp;Listor!$L$6:$L$17,0)),"")</f>
        <v/>
      </c>
      <c r="K1895" s="69"/>
    </row>
    <row r="1896" spans="2:11" x14ac:dyDescent="0.25">
      <c r="B1896" s="68" t="s">
        <v>68</v>
      </c>
      <c r="C1896" s="80" t="str">
        <f>IFERROR(VLOOKUP(B1896,Listor!$A$6:$B$62,2,FALSE),"")</f>
        <v/>
      </c>
      <c r="D1896" s="80" t="str">
        <f>IFERROR(VLOOKUP(B1896,Listor!$A$6:$C$62,3,FALSE),"")</f>
        <v/>
      </c>
      <c r="E1896" s="64" t="s">
        <v>69</v>
      </c>
      <c r="F1896" s="65"/>
      <c r="G1896" s="35" t="str">
        <f>IFERROR(VLOOKUP(B1896,Listor!$A$6:$G$62,7,FALSE),"")</f>
        <v/>
      </c>
      <c r="H1896" s="35" t="str">
        <f>IFERROR(VLOOKUP(B1896,Listor!$H$6:$I$24,2,FALSE),"")</f>
        <v/>
      </c>
      <c r="I1896" s="35" t="str">
        <f t="shared" si="32"/>
        <v/>
      </c>
      <c r="J1896" s="35" t="str">
        <f t="array" ref="J1896">IFERROR(INDEX(Listor!$M$6:$M$17,MATCH(Listor!J1896&amp;Fossila!E1896,Listor!$K$6:$K$17&amp;Listor!$L$6:$L$17,0)),"")</f>
        <v/>
      </c>
      <c r="K1896" s="69"/>
    </row>
    <row r="1897" spans="2:11" x14ac:dyDescent="0.25">
      <c r="B1897" s="68" t="s">
        <v>68</v>
      </c>
      <c r="C1897" s="80" t="str">
        <f>IFERROR(VLOOKUP(B1897,Listor!$A$6:$B$62,2,FALSE),"")</f>
        <v/>
      </c>
      <c r="D1897" s="80" t="str">
        <f>IFERROR(VLOOKUP(B1897,Listor!$A$6:$C$62,3,FALSE),"")</f>
        <v/>
      </c>
      <c r="E1897" s="64" t="s">
        <v>69</v>
      </c>
      <c r="F1897" s="65"/>
      <c r="G1897" s="35" t="str">
        <f>IFERROR(VLOOKUP(B1897,Listor!$A$6:$G$62,7,FALSE),"")</f>
        <v/>
      </c>
      <c r="H1897" s="35" t="str">
        <f>IFERROR(VLOOKUP(B1897,Listor!$H$6:$I$24,2,FALSE),"")</f>
        <v/>
      </c>
      <c r="I1897" s="35" t="str">
        <f t="shared" si="32"/>
        <v/>
      </c>
      <c r="J1897" s="35" t="str">
        <f t="array" ref="J1897">IFERROR(INDEX(Listor!$M$6:$M$17,MATCH(Listor!J1897&amp;Fossila!E1897,Listor!$K$6:$K$17&amp;Listor!$L$6:$L$17,0)),"")</f>
        <v/>
      </c>
      <c r="K1897" s="69"/>
    </row>
    <row r="1898" spans="2:11" x14ac:dyDescent="0.25">
      <c r="B1898" s="68" t="s">
        <v>68</v>
      </c>
      <c r="C1898" s="80" t="str">
        <f>IFERROR(VLOOKUP(B1898,Listor!$A$6:$B$62,2,FALSE),"")</f>
        <v/>
      </c>
      <c r="D1898" s="80" t="str">
        <f>IFERROR(VLOOKUP(B1898,Listor!$A$6:$C$62,3,FALSE),"")</f>
        <v/>
      </c>
      <c r="E1898" s="64" t="s">
        <v>69</v>
      </c>
      <c r="F1898" s="65"/>
      <c r="G1898" s="35" t="str">
        <f>IFERROR(VLOOKUP(B1898,Listor!$A$6:$G$62,7,FALSE),"")</f>
        <v/>
      </c>
      <c r="H1898" s="35" t="str">
        <f>IFERROR(VLOOKUP(B1898,Listor!$H$6:$I$24,2,FALSE),"")</f>
        <v/>
      </c>
      <c r="I1898" s="35" t="str">
        <f t="shared" si="32"/>
        <v/>
      </c>
      <c r="J1898" s="35" t="str">
        <f t="array" ref="J1898">IFERROR(INDEX(Listor!$M$6:$M$17,MATCH(Listor!J1898&amp;Fossila!E1898,Listor!$K$6:$K$17&amp;Listor!$L$6:$L$17,0)),"")</f>
        <v/>
      </c>
      <c r="K1898" s="69"/>
    </row>
    <row r="1899" spans="2:11" x14ac:dyDescent="0.25">
      <c r="B1899" s="68" t="s">
        <v>68</v>
      </c>
      <c r="C1899" s="80" t="str">
        <f>IFERROR(VLOOKUP(B1899,Listor!$A$6:$B$62,2,FALSE),"")</f>
        <v/>
      </c>
      <c r="D1899" s="80" t="str">
        <f>IFERROR(VLOOKUP(B1899,Listor!$A$6:$C$62,3,FALSE),"")</f>
        <v/>
      </c>
      <c r="E1899" s="64" t="s">
        <v>69</v>
      </c>
      <c r="F1899" s="65"/>
      <c r="G1899" s="35" t="str">
        <f>IFERROR(VLOOKUP(B1899,Listor!$A$6:$G$62,7,FALSE),"")</f>
        <v/>
      </c>
      <c r="H1899" s="35" t="str">
        <f>IFERROR(VLOOKUP(B1899,Listor!$H$6:$I$24,2,FALSE),"")</f>
        <v/>
      </c>
      <c r="I1899" s="35" t="str">
        <f t="shared" si="32"/>
        <v/>
      </c>
      <c r="J1899" s="35" t="str">
        <f t="array" ref="J1899">IFERROR(INDEX(Listor!$M$6:$M$17,MATCH(Listor!J1899&amp;Fossila!E1899,Listor!$K$6:$K$17&amp;Listor!$L$6:$L$17,0)),"")</f>
        <v/>
      </c>
      <c r="K1899" s="69"/>
    </row>
    <row r="1900" spans="2:11" x14ac:dyDescent="0.25">
      <c r="B1900" s="68" t="s">
        <v>68</v>
      </c>
      <c r="C1900" s="80" t="str">
        <f>IFERROR(VLOOKUP(B1900,Listor!$A$6:$B$62,2,FALSE),"")</f>
        <v/>
      </c>
      <c r="D1900" s="80" t="str">
        <f>IFERROR(VLOOKUP(B1900,Listor!$A$6:$C$62,3,FALSE),"")</f>
        <v/>
      </c>
      <c r="E1900" s="64" t="s">
        <v>69</v>
      </c>
      <c r="F1900" s="65"/>
      <c r="G1900" s="35" t="str">
        <f>IFERROR(VLOOKUP(B1900,Listor!$A$6:$G$62,7,FALSE),"")</f>
        <v/>
      </c>
      <c r="H1900" s="35" t="str">
        <f>IFERROR(VLOOKUP(B1900,Listor!$H$6:$I$24,2,FALSE),"")</f>
        <v/>
      </c>
      <c r="I1900" s="35" t="str">
        <f t="shared" si="32"/>
        <v/>
      </c>
      <c r="J1900" s="35" t="str">
        <f t="array" ref="J1900">IFERROR(INDEX(Listor!$M$6:$M$17,MATCH(Listor!J1900&amp;Fossila!E1900,Listor!$K$6:$K$17&amp;Listor!$L$6:$L$17,0)),"")</f>
        <v/>
      </c>
      <c r="K1900" s="69"/>
    </row>
    <row r="1901" spans="2:11" x14ac:dyDescent="0.25">
      <c r="B1901" s="68" t="s">
        <v>68</v>
      </c>
      <c r="C1901" s="80" t="str">
        <f>IFERROR(VLOOKUP(B1901,Listor!$A$6:$B$62,2,FALSE),"")</f>
        <v/>
      </c>
      <c r="D1901" s="80" t="str">
        <f>IFERROR(VLOOKUP(B1901,Listor!$A$6:$C$62,3,FALSE),"")</f>
        <v/>
      </c>
      <c r="E1901" s="64" t="s">
        <v>69</v>
      </c>
      <c r="F1901" s="65"/>
      <c r="G1901" s="35" t="str">
        <f>IFERROR(VLOOKUP(B1901,Listor!$A$6:$G$62,7,FALSE),"")</f>
        <v/>
      </c>
      <c r="H1901" s="35" t="str">
        <f>IFERROR(VLOOKUP(B1901,Listor!$H$6:$I$24,2,FALSE),"")</f>
        <v/>
      </c>
      <c r="I1901" s="35" t="str">
        <f t="shared" si="32"/>
        <v/>
      </c>
      <c r="J1901" s="35" t="str">
        <f t="array" ref="J1901">IFERROR(INDEX(Listor!$M$6:$M$17,MATCH(Listor!J1901&amp;Fossila!E1901,Listor!$K$6:$K$17&amp;Listor!$L$6:$L$17,0)),"")</f>
        <v/>
      </c>
      <c r="K1901" s="69"/>
    </row>
    <row r="1902" spans="2:11" x14ac:dyDescent="0.25">
      <c r="B1902" s="68" t="s">
        <v>68</v>
      </c>
      <c r="C1902" s="80" t="str">
        <f>IFERROR(VLOOKUP(B1902,Listor!$A$6:$B$62,2,FALSE),"")</f>
        <v/>
      </c>
      <c r="D1902" s="80" t="str">
        <f>IFERROR(VLOOKUP(B1902,Listor!$A$6:$C$62,3,FALSE),"")</f>
        <v/>
      </c>
      <c r="E1902" s="64" t="s">
        <v>69</v>
      </c>
      <c r="F1902" s="65"/>
      <c r="G1902" s="35" t="str">
        <f>IFERROR(VLOOKUP(B1902,Listor!$A$6:$G$62,7,FALSE),"")</f>
        <v/>
      </c>
      <c r="H1902" s="35" t="str">
        <f>IFERROR(VLOOKUP(B1902,Listor!$H$6:$I$24,2,FALSE),"")</f>
        <v/>
      </c>
      <c r="I1902" s="35" t="str">
        <f t="shared" si="32"/>
        <v/>
      </c>
      <c r="J1902" s="35" t="str">
        <f t="array" ref="J1902">IFERROR(INDEX(Listor!$M$6:$M$17,MATCH(Listor!J1902&amp;Fossila!E1902,Listor!$K$6:$K$17&amp;Listor!$L$6:$L$17,0)),"")</f>
        <v/>
      </c>
      <c r="K1902" s="69"/>
    </row>
    <row r="1903" spans="2:11" x14ac:dyDescent="0.25">
      <c r="B1903" s="68" t="s">
        <v>68</v>
      </c>
      <c r="C1903" s="80" t="str">
        <f>IFERROR(VLOOKUP(B1903,Listor!$A$6:$B$62,2,FALSE),"")</f>
        <v/>
      </c>
      <c r="D1903" s="80" t="str">
        <f>IFERROR(VLOOKUP(B1903,Listor!$A$6:$C$62,3,FALSE),"")</f>
        <v/>
      </c>
      <c r="E1903" s="64" t="s">
        <v>69</v>
      </c>
      <c r="F1903" s="65"/>
      <c r="G1903" s="35" t="str">
        <f>IFERROR(VLOOKUP(B1903,Listor!$A$6:$G$62,7,FALSE),"")</f>
        <v/>
      </c>
      <c r="H1903" s="35" t="str">
        <f>IFERROR(VLOOKUP(B1903,Listor!$H$6:$I$24,2,FALSE),"")</f>
        <v/>
      </c>
      <c r="I1903" s="35" t="str">
        <f t="shared" si="32"/>
        <v/>
      </c>
      <c r="J1903" s="35" t="str">
        <f t="array" ref="J1903">IFERROR(INDEX(Listor!$M$6:$M$17,MATCH(Listor!J1903&amp;Fossila!E1903,Listor!$K$6:$K$17&amp;Listor!$L$6:$L$17,0)),"")</f>
        <v/>
      </c>
      <c r="K1903" s="69"/>
    </row>
    <row r="1904" spans="2:11" x14ac:dyDescent="0.25">
      <c r="B1904" s="68" t="s">
        <v>68</v>
      </c>
      <c r="C1904" s="80" t="str">
        <f>IFERROR(VLOOKUP(B1904,Listor!$A$6:$B$62,2,FALSE),"")</f>
        <v/>
      </c>
      <c r="D1904" s="80" t="str">
        <f>IFERROR(VLOOKUP(B1904,Listor!$A$6:$C$62,3,FALSE),"")</f>
        <v/>
      </c>
      <c r="E1904" s="64" t="s">
        <v>69</v>
      </c>
      <c r="F1904" s="65"/>
      <c r="G1904" s="35" t="str">
        <f>IFERROR(VLOOKUP(B1904,Listor!$A$6:$G$62,7,FALSE),"")</f>
        <v/>
      </c>
      <c r="H1904" s="35" t="str">
        <f>IFERROR(VLOOKUP(B1904,Listor!$H$6:$I$24,2,FALSE),"")</f>
        <v/>
      </c>
      <c r="I1904" s="35" t="str">
        <f t="shared" si="32"/>
        <v/>
      </c>
      <c r="J1904" s="35" t="str">
        <f t="array" ref="J1904">IFERROR(INDEX(Listor!$M$6:$M$17,MATCH(Listor!J1904&amp;Fossila!E1904,Listor!$K$6:$K$17&amp;Listor!$L$6:$L$17,0)),"")</f>
        <v/>
      </c>
      <c r="K1904" s="69"/>
    </row>
    <row r="1905" spans="2:11" x14ac:dyDescent="0.25">
      <c r="B1905" s="68" t="s">
        <v>68</v>
      </c>
      <c r="C1905" s="80" t="str">
        <f>IFERROR(VLOOKUP(B1905,Listor!$A$6:$B$62,2,FALSE),"")</f>
        <v/>
      </c>
      <c r="D1905" s="80" t="str">
        <f>IFERROR(VLOOKUP(B1905,Listor!$A$6:$C$62,3,FALSE),"")</f>
        <v/>
      </c>
      <c r="E1905" s="64" t="s">
        <v>69</v>
      </c>
      <c r="F1905" s="65"/>
      <c r="G1905" s="35" t="str">
        <f>IFERROR(VLOOKUP(B1905,Listor!$A$6:$G$62,7,FALSE),"")</f>
        <v/>
      </c>
      <c r="H1905" s="35" t="str">
        <f>IFERROR(VLOOKUP(B1905,Listor!$H$6:$I$24,2,FALSE),"")</f>
        <v/>
      </c>
      <c r="I1905" s="35" t="str">
        <f t="shared" si="32"/>
        <v/>
      </c>
      <c r="J1905" s="35" t="str">
        <f t="array" ref="J1905">IFERROR(INDEX(Listor!$M$6:$M$17,MATCH(Listor!J1905&amp;Fossila!E1905,Listor!$K$6:$K$17&amp;Listor!$L$6:$L$17,0)),"")</f>
        <v/>
      </c>
      <c r="K1905" s="69"/>
    </row>
    <row r="1906" spans="2:11" x14ac:dyDescent="0.25">
      <c r="B1906" s="68" t="s">
        <v>68</v>
      </c>
      <c r="C1906" s="80" t="str">
        <f>IFERROR(VLOOKUP(B1906,Listor!$A$6:$B$62,2,FALSE),"")</f>
        <v/>
      </c>
      <c r="D1906" s="80" t="str">
        <f>IFERROR(VLOOKUP(B1906,Listor!$A$6:$C$62,3,FALSE),"")</f>
        <v/>
      </c>
      <c r="E1906" s="64" t="s">
        <v>69</v>
      </c>
      <c r="F1906" s="65"/>
      <c r="G1906" s="35" t="str">
        <f>IFERROR(VLOOKUP(B1906,Listor!$A$6:$G$62,7,FALSE),"")</f>
        <v/>
      </c>
      <c r="H1906" s="35" t="str">
        <f>IFERROR(VLOOKUP(B1906,Listor!$H$6:$I$24,2,FALSE),"")</f>
        <v/>
      </c>
      <c r="I1906" s="35" t="str">
        <f t="shared" si="32"/>
        <v/>
      </c>
      <c r="J1906" s="35" t="str">
        <f t="array" ref="J1906">IFERROR(INDEX(Listor!$M$6:$M$17,MATCH(Listor!J1906&amp;Fossila!E1906,Listor!$K$6:$K$17&amp;Listor!$L$6:$L$17,0)),"")</f>
        <v/>
      </c>
      <c r="K1906" s="69"/>
    </row>
    <row r="1907" spans="2:11" x14ac:dyDescent="0.25">
      <c r="B1907" s="68" t="s">
        <v>68</v>
      </c>
      <c r="C1907" s="80" t="str">
        <f>IFERROR(VLOOKUP(B1907,Listor!$A$6:$B$62,2,FALSE),"")</f>
        <v/>
      </c>
      <c r="D1907" s="80" t="str">
        <f>IFERROR(VLOOKUP(B1907,Listor!$A$6:$C$62,3,FALSE),"")</f>
        <v/>
      </c>
      <c r="E1907" s="64" t="s">
        <v>69</v>
      </c>
      <c r="F1907" s="65"/>
      <c r="G1907" s="35" t="str">
        <f>IFERROR(VLOOKUP(B1907,Listor!$A$6:$G$62,7,FALSE),"")</f>
        <v/>
      </c>
      <c r="H1907" s="35" t="str">
        <f>IFERROR(VLOOKUP(B1907,Listor!$H$6:$I$24,2,FALSE),"")</f>
        <v/>
      </c>
      <c r="I1907" s="35" t="str">
        <f t="shared" si="32"/>
        <v/>
      </c>
      <c r="J1907" s="35" t="str">
        <f t="array" ref="J1907">IFERROR(INDEX(Listor!$M$6:$M$17,MATCH(Listor!J1907&amp;Fossila!E1907,Listor!$K$6:$K$17&amp;Listor!$L$6:$L$17,0)),"")</f>
        <v/>
      </c>
      <c r="K1907" s="69"/>
    </row>
    <row r="1908" spans="2:11" x14ac:dyDescent="0.25">
      <c r="B1908" s="68" t="s">
        <v>68</v>
      </c>
      <c r="C1908" s="80" t="str">
        <f>IFERROR(VLOOKUP(B1908,Listor!$A$6:$B$62,2,FALSE),"")</f>
        <v/>
      </c>
      <c r="D1908" s="80" t="str">
        <f>IFERROR(VLOOKUP(B1908,Listor!$A$6:$C$62,3,FALSE),"")</f>
        <v/>
      </c>
      <c r="E1908" s="64" t="s">
        <v>69</v>
      </c>
      <c r="F1908" s="65"/>
      <c r="G1908" s="35" t="str">
        <f>IFERROR(VLOOKUP(B1908,Listor!$A$6:$G$62,7,FALSE),"")</f>
        <v/>
      </c>
      <c r="H1908" s="35" t="str">
        <f>IFERROR(VLOOKUP(B1908,Listor!$H$6:$I$24,2,FALSE),"")</f>
        <v/>
      </c>
      <c r="I1908" s="35" t="str">
        <f t="shared" si="32"/>
        <v/>
      </c>
      <c r="J1908" s="35" t="str">
        <f t="array" ref="J1908">IFERROR(INDEX(Listor!$M$6:$M$17,MATCH(Listor!J1908&amp;Fossila!E1908,Listor!$K$6:$K$17&amp;Listor!$L$6:$L$17,0)),"")</f>
        <v/>
      </c>
      <c r="K1908" s="69"/>
    </row>
    <row r="1909" spans="2:11" x14ac:dyDescent="0.25">
      <c r="B1909" s="68" t="s">
        <v>68</v>
      </c>
      <c r="C1909" s="80" t="str">
        <f>IFERROR(VLOOKUP(B1909,Listor!$A$6:$B$62,2,FALSE),"")</f>
        <v/>
      </c>
      <c r="D1909" s="80" t="str">
        <f>IFERROR(VLOOKUP(B1909,Listor!$A$6:$C$62,3,FALSE),"")</f>
        <v/>
      </c>
      <c r="E1909" s="64" t="s">
        <v>69</v>
      </c>
      <c r="F1909" s="65"/>
      <c r="G1909" s="35" t="str">
        <f>IFERROR(VLOOKUP(B1909,Listor!$A$6:$G$62,7,FALSE),"")</f>
        <v/>
      </c>
      <c r="H1909" s="35" t="str">
        <f>IFERROR(VLOOKUP(B1909,Listor!$H$6:$I$24,2,FALSE),"")</f>
        <v/>
      </c>
      <c r="I1909" s="35" t="str">
        <f t="shared" si="32"/>
        <v/>
      </c>
      <c r="J1909" s="35" t="str">
        <f t="array" ref="J1909">IFERROR(INDEX(Listor!$M$6:$M$17,MATCH(Listor!J1909&amp;Fossila!E1909,Listor!$K$6:$K$17&amp;Listor!$L$6:$L$17,0)),"")</f>
        <v/>
      </c>
      <c r="K1909" s="69"/>
    </row>
    <row r="1910" spans="2:11" x14ac:dyDescent="0.25">
      <c r="B1910" s="68" t="s">
        <v>68</v>
      </c>
      <c r="C1910" s="80" t="str">
        <f>IFERROR(VLOOKUP(B1910,Listor!$A$6:$B$62,2,FALSE),"")</f>
        <v/>
      </c>
      <c r="D1910" s="80" t="str">
        <f>IFERROR(VLOOKUP(B1910,Listor!$A$6:$C$62,3,FALSE),"")</f>
        <v/>
      </c>
      <c r="E1910" s="64" t="s">
        <v>69</v>
      </c>
      <c r="F1910" s="65"/>
      <c r="G1910" s="35" t="str">
        <f>IFERROR(VLOOKUP(B1910,Listor!$A$6:$G$62,7,FALSE),"")</f>
        <v/>
      </c>
      <c r="H1910" s="35" t="str">
        <f>IFERROR(VLOOKUP(B1910,Listor!$H$6:$I$24,2,FALSE),"")</f>
        <v/>
      </c>
      <c r="I1910" s="35" t="str">
        <f t="shared" si="32"/>
        <v/>
      </c>
      <c r="J1910" s="35" t="str">
        <f t="array" ref="J1910">IFERROR(INDEX(Listor!$M$6:$M$17,MATCH(Listor!J1910&amp;Fossila!E1910,Listor!$K$6:$K$17&amp;Listor!$L$6:$L$17,0)),"")</f>
        <v/>
      </c>
      <c r="K1910" s="69"/>
    </row>
    <row r="1911" spans="2:11" x14ac:dyDescent="0.25">
      <c r="B1911" s="68" t="s">
        <v>68</v>
      </c>
      <c r="C1911" s="80" t="str">
        <f>IFERROR(VLOOKUP(B1911,Listor!$A$6:$B$62,2,FALSE),"")</f>
        <v/>
      </c>
      <c r="D1911" s="80" t="str">
        <f>IFERROR(VLOOKUP(B1911,Listor!$A$6:$C$62,3,FALSE),"")</f>
        <v/>
      </c>
      <c r="E1911" s="64" t="s">
        <v>69</v>
      </c>
      <c r="F1911" s="65"/>
      <c r="G1911" s="35" t="str">
        <f>IFERROR(VLOOKUP(B1911,Listor!$A$6:$G$62,7,FALSE),"")</f>
        <v/>
      </c>
      <c r="H1911" s="35" t="str">
        <f>IFERROR(VLOOKUP(B1911,Listor!$H$6:$I$24,2,FALSE),"")</f>
        <v/>
      </c>
      <c r="I1911" s="35" t="str">
        <f t="shared" si="32"/>
        <v/>
      </c>
      <c r="J1911" s="35" t="str">
        <f t="array" ref="J1911">IFERROR(INDEX(Listor!$M$6:$M$17,MATCH(Listor!J1911&amp;Fossila!E1911,Listor!$K$6:$K$17&amp;Listor!$L$6:$L$17,0)),"")</f>
        <v/>
      </c>
      <c r="K1911" s="69"/>
    </row>
    <row r="1912" spans="2:11" x14ac:dyDescent="0.25">
      <c r="B1912" s="68" t="s">
        <v>68</v>
      </c>
      <c r="C1912" s="80" t="str">
        <f>IFERROR(VLOOKUP(B1912,Listor!$A$6:$B$62,2,FALSE),"")</f>
        <v/>
      </c>
      <c r="D1912" s="80" t="str">
        <f>IFERROR(VLOOKUP(B1912,Listor!$A$6:$C$62,3,FALSE),"")</f>
        <v/>
      </c>
      <c r="E1912" s="64" t="s">
        <v>69</v>
      </c>
      <c r="F1912" s="65"/>
      <c r="G1912" s="35" t="str">
        <f>IFERROR(VLOOKUP(B1912,Listor!$A$6:$G$62,7,FALSE),"")</f>
        <v/>
      </c>
      <c r="H1912" s="35" t="str">
        <f>IFERROR(VLOOKUP(B1912,Listor!$H$6:$I$24,2,FALSE),"")</f>
        <v/>
      </c>
      <c r="I1912" s="35" t="str">
        <f t="shared" si="32"/>
        <v/>
      </c>
      <c r="J1912" s="35" t="str">
        <f t="array" ref="J1912">IFERROR(INDEX(Listor!$M$6:$M$17,MATCH(Listor!J1912&amp;Fossila!E1912,Listor!$K$6:$K$17&amp;Listor!$L$6:$L$17,0)),"")</f>
        <v/>
      </c>
      <c r="K1912" s="69"/>
    </row>
    <row r="1913" spans="2:11" x14ac:dyDescent="0.25">
      <c r="B1913" s="68" t="s">
        <v>68</v>
      </c>
      <c r="C1913" s="80" t="str">
        <f>IFERROR(VLOOKUP(B1913,Listor!$A$6:$B$62,2,FALSE),"")</f>
        <v/>
      </c>
      <c r="D1913" s="80" t="str">
        <f>IFERROR(VLOOKUP(B1913,Listor!$A$6:$C$62,3,FALSE),"")</f>
        <v/>
      </c>
      <c r="E1913" s="64" t="s">
        <v>69</v>
      </c>
      <c r="F1913" s="65"/>
      <c r="G1913" s="35" t="str">
        <f>IFERROR(VLOOKUP(B1913,Listor!$A$6:$G$62,7,FALSE),"")</f>
        <v/>
      </c>
      <c r="H1913" s="35" t="str">
        <f>IFERROR(VLOOKUP(B1913,Listor!$H$6:$I$24,2,FALSE),"")</f>
        <v/>
      </c>
      <c r="I1913" s="35" t="str">
        <f t="shared" si="32"/>
        <v/>
      </c>
      <c r="J1913" s="35" t="str">
        <f t="array" ref="J1913">IFERROR(INDEX(Listor!$M$6:$M$17,MATCH(Listor!J1913&amp;Fossila!E1913,Listor!$K$6:$K$17&amp;Listor!$L$6:$L$17,0)),"")</f>
        <v/>
      </c>
      <c r="K1913" s="69"/>
    </row>
    <row r="1914" spans="2:11" x14ac:dyDescent="0.25">
      <c r="B1914" s="68" t="s">
        <v>68</v>
      </c>
      <c r="C1914" s="80" t="str">
        <f>IFERROR(VLOOKUP(B1914,Listor!$A$6:$B$62,2,FALSE),"")</f>
        <v/>
      </c>
      <c r="D1914" s="80" t="str">
        <f>IFERROR(VLOOKUP(B1914,Listor!$A$6:$C$62,3,FALSE),"")</f>
        <v/>
      </c>
      <c r="E1914" s="64" t="s">
        <v>69</v>
      </c>
      <c r="F1914" s="65"/>
      <c r="G1914" s="35" t="str">
        <f>IFERROR(VLOOKUP(B1914,Listor!$A$6:$G$62,7,FALSE),"")</f>
        <v/>
      </c>
      <c r="H1914" s="35" t="str">
        <f>IFERROR(VLOOKUP(B1914,Listor!$H$6:$I$24,2,FALSE),"")</f>
        <v/>
      </c>
      <c r="I1914" s="35" t="str">
        <f t="shared" si="32"/>
        <v/>
      </c>
      <c r="J1914" s="35" t="str">
        <f t="array" ref="J1914">IFERROR(INDEX(Listor!$M$6:$M$17,MATCH(Listor!J1914&amp;Fossila!E1914,Listor!$K$6:$K$17&amp;Listor!$L$6:$L$17,0)),"")</f>
        <v/>
      </c>
      <c r="K1914" s="69"/>
    </row>
    <row r="1915" spans="2:11" x14ac:dyDescent="0.25">
      <c r="B1915" s="68" t="s">
        <v>68</v>
      </c>
      <c r="C1915" s="80" t="str">
        <f>IFERROR(VLOOKUP(B1915,Listor!$A$6:$B$62,2,FALSE),"")</f>
        <v/>
      </c>
      <c r="D1915" s="80" t="str">
        <f>IFERROR(VLOOKUP(B1915,Listor!$A$6:$C$62,3,FALSE),"")</f>
        <v/>
      </c>
      <c r="E1915" s="64" t="s">
        <v>69</v>
      </c>
      <c r="F1915" s="65"/>
      <c r="G1915" s="35" t="str">
        <f>IFERROR(VLOOKUP(B1915,Listor!$A$6:$G$62,7,FALSE),"")</f>
        <v/>
      </c>
      <c r="H1915" s="35" t="str">
        <f>IFERROR(VLOOKUP(B1915,Listor!$H$6:$I$24,2,FALSE),"")</f>
        <v/>
      </c>
      <c r="I1915" s="35" t="str">
        <f t="shared" si="32"/>
        <v/>
      </c>
      <c r="J1915" s="35" t="str">
        <f t="array" ref="J1915">IFERROR(INDEX(Listor!$M$6:$M$17,MATCH(Listor!J1915&amp;Fossila!E1915,Listor!$K$6:$K$17&amp;Listor!$L$6:$L$17,0)),"")</f>
        <v/>
      </c>
      <c r="K1915" s="69"/>
    </row>
    <row r="1916" spans="2:11" x14ac:dyDescent="0.25">
      <c r="B1916" s="68" t="s">
        <v>68</v>
      </c>
      <c r="C1916" s="80" t="str">
        <f>IFERROR(VLOOKUP(B1916,Listor!$A$6:$B$62,2,FALSE),"")</f>
        <v/>
      </c>
      <c r="D1916" s="80" t="str">
        <f>IFERROR(VLOOKUP(B1916,Listor!$A$6:$C$62,3,FALSE),"")</f>
        <v/>
      </c>
      <c r="E1916" s="64" t="s">
        <v>69</v>
      </c>
      <c r="F1916" s="65"/>
      <c r="G1916" s="35" t="str">
        <f>IFERROR(VLOOKUP(B1916,Listor!$A$6:$G$62,7,FALSE),"")</f>
        <v/>
      </c>
      <c r="H1916" s="35" t="str">
        <f>IFERROR(VLOOKUP(B1916,Listor!$H$6:$I$24,2,FALSE),"")</f>
        <v/>
      </c>
      <c r="I1916" s="35" t="str">
        <f t="shared" si="32"/>
        <v/>
      </c>
      <c r="J1916" s="35" t="str">
        <f t="array" ref="J1916">IFERROR(INDEX(Listor!$M$6:$M$17,MATCH(Listor!J1916&amp;Fossila!E1916,Listor!$K$6:$K$17&amp;Listor!$L$6:$L$17,0)),"")</f>
        <v/>
      </c>
      <c r="K1916" s="69"/>
    </row>
    <row r="1917" spans="2:11" x14ac:dyDescent="0.25">
      <c r="B1917" s="68" t="s">
        <v>68</v>
      </c>
      <c r="C1917" s="80" t="str">
        <f>IFERROR(VLOOKUP(B1917,Listor!$A$6:$B$62,2,FALSE),"")</f>
        <v/>
      </c>
      <c r="D1917" s="80" t="str">
        <f>IFERROR(VLOOKUP(B1917,Listor!$A$6:$C$62,3,FALSE),"")</f>
        <v/>
      </c>
      <c r="E1917" s="64" t="s">
        <v>69</v>
      </c>
      <c r="F1917" s="65"/>
      <c r="G1917" s="35" t="str">
        <f>IFERROR(VLOOKUP(B1917,Listor!$A$6:$G$62,7,FALSE),"")</f>
        <v/>
      </c>
      <c r="H1917" s="35" t="str">
        <f>IFERROR(VLOOKUP(B1917,Listor!$H$6:$I$24,2,FALSE),"")</f>
        <v/>
      </c>
      <c r="I1917" s="35" t="str">
        <f t="shared" si="32"/>
        <v/>
      </c>
      <c r="J1917" s="35" t="str">
        <f t="array" ref="J1917">IFERROR(INDEX(Listor!$M$6:$M$17,MATCH(Listor!J1917&amp;Fossila!E1917,Listor!$K$6:$K$17&amp;Listor!$L$6:$L$17,0)),"")</f>
        <v/>
      </c>
      <c r="K1917" s="69"/>
    </row>
    <row r="1918" spans="2:11" x14ac:dyDescent="0.25">
      <c r="B1918" s="68" t="s">
        <v>68</v>
      </c>
      <c r="C1918" s="80" t="str">
        <f>IFERROR(VLOOKUP(B1918,Listor!$A$6:$B$62,2,FALSE),"")</f>
        <v/>
      </c>
      <c r="D1918" s="80" t="str">
        <f>IFERROR(VLOOKUP(B1918,Listor!$A$6:$C$62,3,FALSE),"")</f>
        <v/>
      </c>
      <c r="E1918" s="64" t="s">
        <v>69</v>
      </c>
      <c r="F1918" s="65"/>
      <c r="G1918" s="35" t="str">
        <f>IFERROR(VLOOKUP(B1918,Listor!$A$6:$G$62,7,FALSE),"")</f>
        <v/>
      </c>
      <c r="H1918" s="35" t="str">
        <f>IFERROR(VLOOKUP(B1918,Listor!$H$6:$I$24,2,FALSE),"")</f>
        <v/>
      </c>
      <c r="I1918" s="35" t="str">
        <f t="shared" si="32"/>
        <v/>
      </c>
      <c r="J1918" s="35" t="str">
        <f t="array" ref="J1918">IFERROR(INDEX(Listor!$M$6:$M$17,MATCH(Listor!J1918&amp;Fossila!E1918,Listor!$K$6:$K$17&amp;Listor!$L$6:$L$17,0)),"")</f>
        <v/>
      </c>
      <c r="K1918" s="69"/>
    </row>
    <row r="1919" spans="2:11" x14ac:dyDescent="0.25">
      <c r="B1919" s="68" t="s">
        <v>68</v>
      </c>
      <c r="C1919" s="80" t="str">
        <f>IFERROR(VLOOKUP(B1919,Listor!$A$6:$B$62,2,FALSE),"")</f>
        <v/>
      </c>
      <c r="D1919" s="80" t="str">
        <f>IFERROR(VLOOKUP(B1919,Listor!$A$6:$C$62,3,FALSE),"")</f>
        <v/>
      </c>
      <c r="E1919" s="64" t="s">
        <v>69</v>
      </c>
      <c r="F1919" s="65"/>
      <c r="G1919" s="35" t="str">
        <f>IFERROR(VLOOKUP(B1919,Listor!$A$6:$G$62,7,FALSE),"")</f>
        <v/>
      </c>
      <c r="H1919" s="35" t="str">
        <f>IFERROR(VLOOKUP(B1919,Listor!$H$6:$I$24,2,FALSE),"")</f>
        <v/>
      </c>
      <c r="I1919" s="35" t="str">
        <f t="shared" si="32"/>
        <v/>
      </c>
      <c r="J1919" s="35" t="str">
        <f t="array" ref="J1919">IFERROR(INDEX(Listor!$M$6:$M$17,MATCH(Listor!J1919&amp;Fossila!E1919,Listor!$K$6:$K$17&amp;Listor!$L$6:$L$17,0)),"")</f>
        <v/>
      </c>
      <c r="K1919" s="69"/>
    </row>
    <row r="1920" spans="2:11" x14ac:dyDescent="0.25">
      <c r="B1920" s="68" t="s">
        <v>68</v>
      </c>
      <c r="C1920" s="80" t="str">
        <f>IFERROR(VLOOKUP(B1920,Listor!$A$6:$B$62,2,FALSE),"")</f>
        <v/>
      </c>
      <c r="D1920" s="80" t="str">
        <f>IFERROR(VLOOKUP(B1920,Listor!$A$6:$C$62,3,FALSE),"")</f>
        <v/>
      </c>
      <c r="E1920" s="64" t="s">
        <v>69</v>
      </c>
      <c r="F1920" s="65"/>
      <c r="G1920" s="35" t="str">
        <f>IFERROR(VLOOKUP(B1920,Listor!$A$6:$G$62,7,FALSE),"")</f>
        <v/>
      </c>
      <c r="H1920" s="35" t="str">
        <f>IFERROR(VLOOKUP(B1920,Listor!$H$6:$I$24,2,FALSE),"")</f>
        <v/>
      </c>
      <c r="I1920" s="35" t="str">
        <f t="shared" si="32"/>
        <v/>
      </c>
      <c r="J1920" s="35" t="str">
        <f t="array" ref="J1920">IFERROR(INDEX(Listor!$M$6:$M$17,MATCH(Listor!J1920&amp;Fossila!E1920,Listor!$K$6:$K$17&amp;Listor!$L$6:$L$17,0)),"")</f>
        <v/>
      </c>
      <c r="K1920" s="69"/>
    </row>
    <row r="1921" spans="2:11" x14ac:dyDescent="0.25">
      <c r="B1921" s="68" t="s">
        <v>68</v>
      </c>
      <c r="C1921" s="80" t="str">
        <f>IFERROR(VLOOKUP(B1921,Listor!$A$6:$B$62,2,FALSE),"")</f>
        <v/>
      </c>
      <c r="D1921" s="80" t="str">
        <f>IFERROR(VLOOKUP(B1921,Listor!$A$6:$C$62,3,FALSE),"")</f>
        <v/>
      </c>
      <c r="E1921" s="64" t="s">
        <v>69</v>
      </c>
      <c r="F1921" s="65"/>
      <c r="G1921" s="35" t="str">
        <f>IFERROR(VLOOKUP(B1921,Listor!$A$6:$G$62,7,FALSE),"")</f>
        <v/>
      </c>
      <c r="H1921" s="35" t="str">
        <f>IFERROR(VLOOKUP(B1921,Listor!$H$6:$I$24,2,FALSE),"")</f>
        <v/>
      </c>
      <c r="I1921" s="35" t="str">
        <f t="shared" si="32"/>
        <v/>
      </c>
      <c r="J1921" s="35" t="str">
        <f t="array" ref="J1921">IFERROR(INDEX(Listor!$M$6:$M$17,MATCH(Listor!J1921&amp;Fossila!E1921,Listor!$K$6:$K$17&amp;Listor!$L$6:$L$17,0)),"")</f>
        <v/>
      </c>
      <c r="K1921" s="69"/>
    </row>
    <row r="1922" spans="2:11" x14ac:dyDescent="0.25">
      <c r="B1922" s="68" t="s">
        <v>68</v>
      </c>
      <c r="C1922" s="80" t="str">
        <f>IFERROR(VLOOKUP(B1922,Listor!$A$6:$B$62,2,FALSE),"")</f>
        <v/>
      </c>
      <c r="D1922" s="80" t="str">
        <f>IFERROR(VLOOKUP(B1922,Listor!$A$6:$C$62,3,FALSE),"")</f>
        <v/>
      </c>
      <c r="E1922" s="64" t="s">
        <v>69</v>
      </c>
      <c r="F1922" s="65"/>
      <c r="G1922" s="35" t="str">
        <f>IFERROR(VLOOKUP(B1922,Listor!$A$6:$G$62,7,FALSE),"")</f>
        <v/>
      </c>
      <c r="H1922" s="35" t="str">
        <f>IFERROR(VLOOKUP(B1922,Listor!$H$6:$I$24,2,FALSE),"")</f>
        <v/>
      </c>
      <c r="I1922" s="35" t="str">
        <f t="shared" si="32"/>
        <v/>
      </c>
      <c r="J1922" s="35" t="str">
        <f t="array" ref="J1922">IFERROR(INDEX(Listor!$M$6:$M$17,MATCH(Listor!J1922&amp;Fossila!E1922,Listor!$K$6:$K$17&amp;Listor!$L$6:$L$17,0)),"")</f>
        <v/>
      </c>
      <c r="K1922" s="69"/>
    </row>
    <row r="1923" spans="2:11" x14ac:dyDescent="0.25">
      <c r="B1923" s="68" t="s">
        <v>68</v>
      </c>
      <c r="C1923" s="80" t="str">
        <f>IFERROR(VLOOKUP(B1923,Listor!$A$6:$B$62,2,FALSE),"")</f>
        <v/>
      </c>
      <c r="D1923" s="80" t="str">
        <f>IFERROR(VLOOKUP(B1923,Listor!$A$6:$C$62,3,FALSE),"")</f>
        <v/>
      </c>
      <c r="E1923" s="64" t="s">
        <v>69</v>
      </c>
      <c r="F1923" s="65"/>
      <c r="G1923" s="35" t="str">
        <f>IFERROR(VLOOKUP(B1923,Listor!$A$6:$G$62,7,FALSE),"")</f>
        <v/>
      </c>
      <c r="H1923" s="35" t="str">
        <f>IFERROR(VLOOKUP(B1923,Listor!$H$6:$I$24,2,FALSE),"")</f>
        <v/>
      </c>
      <c r="I1923" s="35" t="str">
        <f t="shared" si="32"/>
        <v/>
      </c>
      <c r="J1923" s="35" t="str">
        <f t="array" ref="J1923">IFERROR(INDEX(Listor!$M$6:$M$17,MATCH(Listor!J1923&amp;Fossila!E1923,Listor!$K$6:$K$17&amp;Listor!$L$6:$L$17,0)),"")</f>
        <v/>
      </c>
      <c r="K1923" s="69"/>
    </row>
    <row r="1924" spans="2:11" x14ac:dyDescent="0.25">
      <c r="B1924" s="68" t="s">
        <v>68</v>
      </c>
      <c r="C1924" s="80" t="str">
        <f>IFERROR(VLOOKUP(B1924,Listor!$A$6:$B$62,2,FALSE),"")</f>
        <v/>
      </c>
      <c r="D1924" s="80" t="str">
        <f>IFERROR(VLOOKUP(B1924,Listor!$A$6:$C$62,3,FALSE),"")</f>
        <v/>
      </c>
      <c r="E1924" s="64" t="s">
        <v>69</v>
      </c>
      <c r="F1924" s="65"/>
      <c r="G1924" s="35" t="str">
        <f>IFERROR(VLOOKUP(B1924,Listor!$A$6:$G$62,7,FALSE),"")</f>
        <v/>
      </c>
      <c r="H1924" s="35" t="str">
        <f>IFERROR(VLOOKUP(B1924,Listor!$H$6:$I$24,2,FALSE),"")</f>
        <v/>
      </c>
      <c r="I1924" s="35" t="str">
        <f t="shared" si="32"/>
        <v/>
      </c>
      <c r="J1924" s="35" t="str">
        <f t="array" ref="J1924">IFERROR(INDEX(Listor!$M$6:$M$17,MATCH(Listor!J1924&amp;Fossila!E1924,Listor!$K$6:$K$17&amp;Listor!$L$6:$L$17,0)),"")</f>
        <v/>
      </c>
      <c r="K1924" s="69"/>
    </row>
    <row r="1925" spans="2:11" x14ac:dyDescent="0.25">
      <c r="B1925" s="68" t="s">
        <v>68</v>
      </c>
      <c r="C1925" s="80" t="str">
        <f>IFERROR(VLOOKUP(B1925,Listor!$A$6:$B$62,2,FALSE),"")</f>
        <v/>
      </c>
      <c r="D1925" s="80" t="str">
        <f>IFERROR(VLOOKUP(B1925,Listor!$A$6:$C$62,3,FALSE),"")</f>
        <v/>
      </c>
      <c r="E1925" s="64" t="s">
        <v>69</v>
      </c>
      <c r="F1925" s="65"/>
      <c r="G1925" s="35" t="str">
        <f>IFERROR(VLOOKUP(B1925,Listor!$A$6:$G$62,7,FALSE),"")</f>
        <v/>
      </c>
      <c r="H1925" s="35" t="str">
        <f>IFERROR(VLOOKUP(B1925,Listor!$H$6:$I$24,2,FALSE),"")</f>
        <v/>
      </c>
      <c r="I1925" s="35" t="str">
        <f t="shared" si="32"/>
        <v/>
      </c>
      <c r="J1925" s="35" t="str">
        <f t="array" ref="J1925">IFERROR(INDEX(Listor!$M$6:$M$17,MATCH(Listor!J1925&amp;Fossila!E1925,Listor!$K$6:$K$17&amp;Listor!$L$6:$L$17,0)),"")</f>
        <v/>
      </c>
      <c r="K1925" s="69"/>
    </row>
    <row r="1926" spans="2:11" x14ac:dyDescent="0.25">
      <c r="B1926" s="68" t="s">
        <v>68</v>
      </c>
      <c r="C1926" s="80" t="str">
        <f>IFERROR(VLOOKUP(B1926,Listor!$A$6:$B$62,2,FALSE),"")</f>
        <v/>
      </c>
      <c r="D1926" s="80" t="str">
        <f>IFERROR(VLOOKUP(B1926,Listor!$A$6:$C$62,3,FALSE),"")</f>
        <v/>
      </c>
      <c r="E1926" s="64" t="s">
        <v>69</v>
      </c>
      <c r="F1926" s="65"/>
      <c r="G1926" s="35" t="str">
        <f>IFERROR(VLOOKUP(B1926,Listor!$A$6:$G$62,7,FALSE),"")</f>
        <v/>
      </c>
      <c r="H1926" s="35" t="str">
        <f>IFERROR(VLOOKUP(B1926,Listor!$H$6:$I$24,2,FALSE),"")</f>
        <v/>
      </c>
      <c r="I1926" s="35" t="str">
        <f t="shared" si="32"/>
        <v/>
      </c>
      <c r="J1926" s="35" t="str">
        <f t="array" ref="J1926">IFERROR(INDEX(Listor!$M$6:$M$17,MATCH(Listor!J1926&amp;Fossila!E1926,Listor!$K$6:$K$17&amp;Listor!$L$6:$L$17,0)),"")</f>
        <v/>
      </c>
      <c r="K1926" s="69"/>
    </row>
    <row r="1927" spans="2:11" x14ac:dyDescent="0.25">
      <c r="B1927" s="68" t="s">
        <v>68</v>
      </c>
      <c r="C1927" s="80" t="str">
        <f>IFERROR(VLOOKUP(B1927,Listor!$A$6:$B$62,2,FALSE),"")</f>
        <v/>
      </c>
      <c r="D1927" s="80" t="str">
        <f>IFERROR(VLOOKUP(B1927,Listor!$A$6:$C$62,3,FALSE),"")</f>
        <v/>
      </c>
      <c r="E1927" s="64" t="s">
        <v>69</v>
      </c>
      <c r="F1927" s="65"/>
      <c r="G1927" s="35" t="str">
        <f>IFERROR(VLOOKUP(B1927,Listor!$A$6:$G$62,7,FALSE),"")</f>
        <v/>
      </c>
      <c r="H1927" s="35" t="str">
        <f>IFERROR(VLOOKUP(B1927,Listor!$H$6:$I$24,2,FALSE),"")</f>
        <v/>
      </c>
      <c r="I1927" s="35" t="str">
        <f t="shared" si="32"/>
        <v/>
      </c>
      <c r="J1927" s="35" t="str">
        <f t="array" ref="J1927">IFERROR(INDEX(Listor!$M$6:$M$17,MATCH(Listor!J1927&amp;Fossila!E1927,Listor!$K$6:$K$17&amp;Listor!$L$6:$L$17,0)),"")</f>
        <v/>
      </c>
      <c r="K1927" s="69"/>
    </row>
    <row r="1928" spans="2:11" x14ac:dyDescent="0.25">
      <c r="B1928" s="68" t="s">
        <v>68</v>
      </c>
      <c r="C1928" s="80" t="str">
        <f>IFERROR(VLOOKUP(B1928,Listor!$A$6:$B$62,2,FALSE),"")</f>
        <v/>
      </c>
      <c r="D1928" s="80" t="str">
        <f>IFERROR(VLOOKUP(B1928,Listor!$A$6:$C$62,3,FALSE),"")</f>
        <v/>
      </c>
      <c r="E1928" s="64" t="s">
        <v>69</v>
      </c>
      <c r="F1928" s="65"/>
      <c r="G1928" s="35" t="str">
        <f>IFERROR(VLOOKUP(B1928,Listor!$A$6:$G$62,7,FALSE),"")</f>
        <v/>
      </c>
      <c r="H1928" s="35" t="str">
        <f>IFERROR(VLOOKUP(B1928,Listor!$H$6:$I$24,2,FALSE),"")</f>
        <v/>
      </c>
      <c r="I1928" s="35" t="str">
        <f t="shared" si="32"/>
        <v/>
      </c>
      <c r="J1928" s="35" t="str">
        <f t="array" ref="J1928">IFERROR(INDEX(Listor!$M$6:$M$17,MATCH(Listor!J1928&amp;Fossila!E1928,Listor!$K$6:$K$17&amp;Listor!$L$6:$L$17,0)),"")</f>
        <v/>
      </c>
      <c r="K1928" s="69"/>
    </row>
    <row r="1929" spans="2:11" x14ac:dyDescent="0.25">
      <c r="B1929" s="68" t="s">
        <v>68</v>
      </c>
      <c r="C1929" s="80" t="str">
        <f>IFERROR(VLOOKUP(B1929,Listor!$A$6:$B$62,2,FALSE),"")</f>
        <v/>
      </c>
      <c r="D1929" s="80" t="str">
        <f>IFERROR(VLOOKUP(B1929,Listor!$A$6:$C$62,3,FALSE),"")</f>
        <v/>
      </c>
      <c r="E1929" s="64" t="s">
        <v>69</v>
      </c>
      <c r="F1929" s="65"/>
      <c r="G1929" s="35" t="str">
        <f>IFERROR(VLOOKUP(B1929,Listor!$A$6:$G$62,7,FALSE),"")</f>
        <v/>
      </c>
      <c r="H1929" s="35" t="str">
        <f>IFERROR(VLOOKUP(B1929,Listor!$H$6:$I$24,2,FALSE),"")</f>
        <v/>
      </c>
      <c r="I1929" s="35" t="str">
        <f t="shared" si="32"/>
        <v/>
      </c>
      <c r="J1929" s="35" t="str">
        <f t="array" ref="J1929">IFERROR(INDEX(Listor!$M$6:$M$17,MATCH(Listor!J1929&amp;Fossila!E1929,Listor!$K$6:$K$17&amp;Listor!$L$6:$L$17,0)),"")</f>
        <v/>
      </c>
      <c r="K1929" s="69"/>
    </row>
    <row r="1930" spans="2:11" x14ac:dyDescent="0.25">
      <c r="B1930" s="68" t="s">
        <v>68</v>
      </c>
      <c r="C1930" s="80" t="str">
        <f>IFERROR(VLOOKUP(B1930,Listor!$A$6:$B$62,2,FALSE),"")</f>
        <v/>
      </c>
      <c r="D1930" s="80" t="str">
        <f>IFERROR(VLOOKUP(B1930,Listor!$A$6:$C$62,3,FALSE),"")</f>
        <v/>
      </c>
      <c r="E1930" s="64" t="s">
        <v>69</v>
      </c>
      <c r="F1930" s="65"/>
      <c r="G1930" s="35" t="str">
        <f>IFERROR(VLOOKUP(B1930,Listor!$A$6:$G$62,7,FALSE),"")</f>
        <v/>
      </c>
      <c r="H1930" s="35" t="str">
        <f>IFERROR(VLOOKUP(B1930,Listor!$H$6:$I$24,2,FALSE),"")</f>
        <v/>
      </c>
      <c r="I1930" s="35" t="str">
        <f t="shared" si="32"/>
        <v/>
      </c>
      <c r="J1930" s="35" t="str">
        <f t="array" ref="J1930">IFERROR(INDEX(Listor!$M$6:$M$17,MATCH(Listor!J1930&amp;Fossila!E1930,Listor!$K$6:$K$17&amp;Listor!$L$6:$L$17,0)),"")</f>
        <v/>
      </c>
      <c r="K1930" s="69"/>
    </row>
    <row r="1931" spans="2:11" x14ac:dyDescent="0.25">
      <c r="B1931" s="68" t="s">
        <v>68</v>
      </c>
      <c r="C1931" s="80" t="str">
        <f>IFERROR(VLOOKUP(B1931,Listor!$A$6:$B$62,2,FALSE),"")</f>
        <v/>
      </c>
      <c r="D1931" s="80" t="str">
        <f>IFERROR(VLOOKUP(B1931,Listor!$A$6:$C$62,3,FALSE),"")</f>
        <v/>
      </c>
      <c r="E1931" s="64" t="s">
        <v>69</v>
      </c>
      <c r="F1931" s="65"/>
      <c r="G1931" s="35" t="str">
        <f>IFERROR(VLOOKUP(B1931,Listor!$A$6:$G$62,7,FALSE),"")</f>
        <v/>
      </c>
      <c r="H1931" s="35" t="str">
        <f>IFERROR(VLOOKUP(B1931,Listor!$H$6:$I$24,2,FALSE),"")</f>
        <v/>
      </c>
      <c r="I1931" s="35" t="str">
        <f t="shared" si="32"/>
        <v/>
      </c>
      <c r="J1931" s="35" t="str">
        <f t="array" ref="J1931">IFERROR(INDEX(Listor!$M$6:$M$17,MATCH(Listor!J1931&amp;Fossila!E1931,Listor!$K$6:$K$17&amp;Listor!$L$6:$L$17,0)),"")</f>
        <v/>
      </c>
      <c r="K1931" s="69"/>
    </row>
    <row r="1932" spans="2:11" x14ac:dyDescent="0.25">
      <c r="B1932" s="68" t="s">
        <v>68</v>
      </c>
      <c r="C1932" s="80" t="str">
        <f>IFERROR(VLOOKUP(B1932,Listor!$A$6:$B$62,2,FALSE),"")</f>
        <v/>
      </c>
      <c r="D1932" s="80" t="str">
        <f>IFERROR(VLOOKUP(B1932,Listor!$A$6:$C$62,3,FALSE),"")</f>
        <v/>
      </c>
      <c r="E1932" s="64" t="s">
        <v>69</v>
      </c>
      <c r="F1932" s="65"/>
      <c r="G1932" s="35" t="str">
        <f>IFERROR(VLOOKUP(B1932,Listor!$A$6:$G$62,7,FALSE),"")</f>
        <v/>
      </c>
      <c r="H1932" s="35" t="str">
        <f>IFERROR(VLOOKUP(B1932,Listor!$H$6:$I$24,2,FALSE),"")</f>
        <v/>
      </c>
      <c r="I1932" s="35" t="str">
        <f t="shared" si="32"/>
        <v/>
      </c>
      <c r="J1932" s="35" t="str">
        <f t="array" ref="J1932">IFERROR(INDEX(Listor!$M$6:$M$17,MATCH(Listor!J1932&amp;Fossila!E1932,Listor!$K$6:$K$17&amp;Listor!$L$6:$L$17,0)),"")</f>
        <v/>
      </c>
      <c r="K1932" s="69"/>
    </row>
    <row r="1933" spans="2:11" x14ac:dyDescent="0.25">
      <c r="B1933" s="68" t="s">
        <v>68</v>
      </c>
      <c r="C1933" s="80" t="str">
        <f>IFERROR(VLOOKUP(B1933,Listor!$A$6:$B$62,2,FALSE),"")</f>
        <v/>
      </c>
      <c r="D1933" s="80" t="str">
        <f>IFERROR(VLOOKUP(B1933,Listor!$A$6:$C$62,3,FALSE),"")</f>
        <v/>
      </c>
      <c r="E1933" s="64" t="s">
        <v>69</v>
      </c>
      <c r="F1933" s="65"/>
      <c r="G1933" s="35" t="str">
        <f>IFERROR(VLOOKUP(B1933,Listor!$A$6:$G$62,7,FALSE),"")</f>
        <v/>
      </c>
      <c r="H1933" s="35" t="str">
        <f>IFERROR(VLOOKUP(B1933,Listor!$H$6:$I$24,2,FALSE),"")</f>
        <v/>
      </c>
      <c r="I1933" s="35" t="str">
        <f t="shared" ref="I1933:I1996" si="33">IFERROR(H1933*F1933,"")</f>
        <v/>
      </c>
      <c r="J1933" s="35" t="str">
        <f t="array" ref="J1933">IFERROR(INDEX(Listor!$M$6:$M$17,MATCH(Listor!J1933&amp;Fossila!E1933,Listor!$K$6:$K$17&amp;Listor!$L$6:$L$17,0)),"")</f>
        <v/>
      </c>
      <c r="K1933" s="69"/>
    </row>
    <row r="1934" spans="2:11" x14ac:dyDescent="0.25">
      <c r="B1934" s="68" t="s">
        <v>68</v>
      </c>
      <c r="C1934" s="80" t="str">
        <f>IFERROR(VLOOKUP(B1934,Listor!$A$6:$B$62,2,FALSE),"")</f>
        <v/>
      </c>
      <c r="D1934" s="80" t="str">
        <f>IFERROR(VLOOKUP(B1934,Listor!$A$6:$C$62,3,FALSE),"")</f>
        <v/>
      </c>
      <c r="E1934" s="64" t="s">
        <v>69</v>
      </c>
      <c r="F1934" s="65"/>
      <c r="G1934" s="35" t="str">
        <f>IFERROR(VLOOKUP(B1934,Listor!$A$6:$G$62,7,FALSE),"")</f>
        <v/>
      </c>
      <c r="H1934" s="35" t="str">
        <f>IFERROR(VLOOKUP(B1934,Listor!$H$6:$I$24,2,FALSE),"")</f>
        <v/>
      </c>
      <c r="I1934" s="35" t="str">
        <f t="shared" si="33"/>
        <v/>
      </c>
      <c r="J1934" s="35" t="str">
        <f t="array" ref="J1934">IFERROR(INDEX(Listor!$M$6:$M$17,MATCH(Listor!J1934&amp;Fossila!E1934,Listor!$K$6:$K$17&amp;Listor!$L$6:$L$17,0)),"")</f>
        <v/>
      </c>
      <c r="K1934" s="69"/>
    </row>
    <row r="1935" spans="2:11" x14ac:dyDescent="0.25">
      <c r="B1935" s="68" t="s">
        <v>68</v>
      </c>
      <c r="C1935" s="80" t="str">
        <f>IFERROR(VLOOKUP(B1935,Listor!$A$6:$B$62,2,FALSE),"")</f>
        <v/>
      </c>
      <c r="D1935" s="80" t="str">
        <f>IFERROR(VLOOKUP(B1935,Listor!$A$6:$C$62,3,FALSE),"")</f>
        <v/>
      </c>
      <c r="E1935" s="64" t="s">
        <v>69</v>
      </c>
      <c r="F1935" s="65"/>
      <c r="G1935" s="35" t="str">
        <f>IFERROR(VLOOKUP(B1935,Listor!$A$6:$G$62,7,FALSE),"")</f>
        <v/>
      </c>
      <c r="H1935" s="35" t="str">
        <f>IFERROR(VLOOKUP(B1935,Listor!$H$6:$I$24,2,FALSE),"")</f>
        <v/>
      </c>
      <c r="I1935" s="35" t="str">
        <f t="shared" si="33"/>
        <v/>
      </c>
      <c r="J1935" s="35" t="str">
        <f t="array" ref="J1935">IFERROR(INDEX(Listor!$M$6:$M$17,MATCH(Listor!J1935&amp;Fossila!E1935,Listor!$K$6:$K$17&amp;Listor!$L$6:$L$17,0)),"")</f>
        <v/>
      </c>
      <c r="K1935" s="69"/>
    </row>
    <row r="1936" spans="2:11" x14ac:dyDescent="0.25">
      <c r="B1936" s="68" t="s">
        <v>68</v>
      </c>
      <c r="C1936" s="80" t="str">
        <f>IFERROR(VLOOKUP(B1936,Listor!$A$6:$B$62,2,FALSE),"")</f>
        <v/>
      </c>
      <c r="D1936" s="80" t="str">
        <f>IFERROR(VLOOKUP(B1936,Listor!$A$6:$C$62,3,FALSE),"")</f>
        <v/>
      </c>
      <c r="E1936" s="64" t="s">
        <v>69</v>
      </c>
      <c r="F1936" s="65"/>
      <c r="G1936" s="35" t="str">
        <f>IFERROR(VLOOKUP(B1936,Listor!$A$6:$G$62,7,FALSE),"")</f>
        <v/>
      </c>
      <c r="H1936" s="35" t="str">
        <f>IFERROR(VLOOKUP(B1936,Listor!$H$6:$I$24,2,FALSE),"")</f>
        <v/>
      </c>
      <c r="I1936" s="35" t="str">
        <f t="shared" si="33"/>
        <v/>
      </c>
      <c r="J1936" s="35" t="str">
        <f t="array" ref="J1936">IFERROR(INDEX(Listor!$M$6:$M$17,MATCH(Listor!J1936&amp;Fossila!E1936,Listor!$K$6:$K$17&amp;Listor!$L$6:$L$17,0)),"")</f>
        <v/>
      </c>
      <c r="K1936" s="69"/>
    </row>
    <row r="1937" spans="2:11" x14ac:dyDescent="0.25">
      <c r="B1937" s="68" t="s">
        <v>68</v>
      </c>
      <c r="C1937" s="80" t="str">
        <f>IFERROR(VLOOKUP(B1937,Listor!$A$6:$B$62,2,FALSE),"")</f>
        <v/>
      </c>
      <c r="D1937" s="80" t="str">
        <f>IFERROR(VLOOKUP(B1937,Listor!$A$6:$C$62,3,FALSE),"")</f>
        <v/>
      </c>
      <c r="E1937" s="64" t="s">
        <v>69</v>
      </c>
      <c r="F1937" s="65"/>
      <c r="G1937" s="35" t="str">
        <f>IFERROR(VLOOKUP(B1937,Listor!$A$6:$G$62,7,FALSE),"")</f>
        <v/>
      </c>
      <c r="H1937" s="35" t="str">
        <f>IFERROR(VLOOKUP(B1937,Listor!$H$6:$I$24,2,FALSE),"")</f>
        <v/>
      </c>
      <c r="I1937" s="35" t="str">
        <f t="shared" si="33"/>
        <v/>
      </c>
      <c r="J1937" s="35" t="str">
        <f t="array" ref="J1937">IFERROR(INDEX(Listor!$M$6:$M$17,MATCH(Listor!J1937&amp;Fossila!E1937,Listor!$K$6:$K$17&amp;Listor!$L$6:$L$17,0)),"")</f>
        <v/>
      </c>
      <c r="K1937" s="69"/>
    </row>
    <row r="1938" spans="2:11" x14ac:dyDescent="0.25">
      <c r="B1938" s="68" t="s">
        <v>68</v>
      </c>
      <c r="C1938" s="80" t="str">
        <f>IFERROR(VLOOKUP(B1938,Listor!$A$6:$B$62,2,FALSE),"")</f>
        <v/>
      </c>
      <c r="D1938" s="80" t="str">
        <f>IFERROR(VLOOKUP(B1938,Listor!$A$6:$C$62,3,FALSE),"")</f>
        <v/>
      </c>
      <c r="E1938" s="64" t="s">
        <v>69</v>
      </c>
      <c r="F1938" s="65"/>
      <c r="G1938" s="35" t="str">
        <f>IFERROR(VLOOKUP(B1938,Listor!$A$6:$G$62,7,FALSE),"")</f>
        <v/>
      </c>
      <c r="H1938" s="35" t="str">
        <f>IFERROR(VLOOKUP(B1938,Listor!$H$6:$I$24,2,FALSE),"")</f>
        <v/>
      </c>
      <c r="I1938" s="35" t="str">
        <f t="shared" si="33"/>
        <v/>
      </c>
      <c r="J1938" s="35" t="str">
        <f t="array" ref="J1938">IFERROR(INDEX(Listor!$M$6:$M$17,MATCH(Listor!J1938&amp;Fossila!E1938,Listor!$K$6:$K$17&amp;Listor!$L$6:$L$17,0)),"")</f>
        <v/>
      </c>
      <c r="K1938" s="69"/>
    </row>
    <row r="1939" spans="2:11" x14ac:dyDescent="0.25">
      <c r="B1939" s="68" t="s">
        <v>68</v>
      </c>
      <c r="C1939" s="80" t="str">
        <f>IFERROR(VLOOKUP(B1939,Listor!$A$6:$B$62,2,FALSE),"")</f>
        <v/>
      </c>
      <c r="D1939" s="80" t="str">
        <f>IFERROR(VLOOKUP(B1939,Listor!$A$6:$C$62,3,FALSE),"")</f>
        <v/>
      </c>
      <c r="E1939" s="64" t="s">
        <v>69</v>
      </c>
      <c r="F1939" s="65"/>
      <c r="G1939" s="35" t="str">
        <f>IFERROR(VLOOKUP(B1939,Listor!$A$6:$G$62,7,FALSE),"")</f>
        <v/>
      </c>
      <c r="H1939" s="35" t="str">
        <f>IFERROR(VLOOKUP(B1939,Listor!$H$6:$I$24,2,FALSE),"")</f>
        <v/>
      </c>
      <c r="I1939" s="35" t="str">
        <f t="shared" si="33"/>
        <v/>
      </c>
      <c r="J1939" s="35" t="str">
        <f t="array" ref="J1939">IFERROR(INDEX(Listor!$M$6:$M$17,MATCH(Listor!J1939&amp;Fossila!E1939,Listor!$K$6:$K$17&amp;Listor!$L$6:$L$17,0)),"")</f>
        <v/>
      </c>
      <c r="K1939" s="69"/>
    </row>
    <row r="1940" spans="2:11" x14ac:dyDescent="0.25">
      <c r="B1940" s="68" t="s">
        <v>68</v>
      </c>
      <c r="C1940" s="80" t="str">
        <f>IFERROR(VLOOKUP(B1940,Listor!$A$6:$B$62,2,FALSE),"")</f>
        <v/>
      </c>
      <c r="D1940" s="80" t="str">
        <f>IFERROR(VLOOKUP(B1940,Listor!$A$6:$C$62,3,FALSE),"")</f>
        <v/>
      </c>
      <c r="E1940" s="64" t="s">
        <v>69</v>
      </c>
      <c r="F1940" s="65"/>
      <c r="G1940" s="35" t="str">
        <f>IFERROR(VLOOKUP(B1940,Listor!$A$6:$G$62,7,FALSE),"")</f>
        <v/>
      </c>
      <c r="H1940" s="35" t="str">
        <f>IFERROR(VLOOKUP(B1940,Listor!$H$6:$I$24,2,FALSE),"")</f>
        <v/>
      </c>
      <c r="I1940" s="35" t="str">
        <f t="shared" si="33"/>
        <v/>
      </c>
      <c r="J1940" s="35" t="str">
        <f t="array" ref="J1940">IFERROR(INDEX(Listor!$M$6:$M$17,MATCH(Listor!J1940&amp;Fossila!E1940,Listor!$K$6:$K$17&amp;Listor!$L$6:$L$17,0)),"")</f>
        <v/>
      </c>
      <c r="K1940" s="69"/>
    </row>
    <row r="1941" spans="2:11" x14ac:dyDescent="0.25">
      <c r="B1941" s="68" t="s">
        <v>68</v>
      </c>
      <c r="C1941" s="80" t="str">
        <f>IFERROR(VLOOKUP(B1941,Listor!$A$6:$B$62,2,FALSE),"")</f>
        <v/>
      </c>
      <c r="D1941" s="80" t="str">
        <f>IFERROR(VLOOKUP(B1941,Listor!$A$6:$C$62,3,FALSE),"")</f>
        <v/>
      </c>
      <c r="E1941" s="64" t="s">
        <v>69</v>
      </c>
      <c r="F1941" s="65"/>
      <c r="G1941" s="35" t="str">
        <f>IFERROR(VLOOKUP(B1941,Listor!$A$6:$G$62,7,FALSE),"")</f>
        <v/>
      </c>
      <c r="H1941" s="35" t="str">
        <f>IFERROR(VLOOKUP(B1941,Listor!$H$6:$I$24,2,FALSE),"")</f>
        <v/>
      </c>
      <c r="I1941" s="35" t="str">
        <f t="shared" si="33"/>
        <v/>
      </c>
      <c r="J1941" s="35" t="str">
        <f t="array" ref="J1941">IFERROR(INDEX(Listor!$M$6:$M$17,MATCH(Listor!J1941&amp;Fossila!E1941,Listor!$K$6:$K$17&amp;Listor!$L$6:$L$17,0)),"")</f>
        <v/>
      </c>
      <c r="K1941" s="69"/>
    </row>
    <row r="1942" spans="2:11" x14ac:dyDescent="0.25">
      <c r="B1942" s="68" t="s">
        <v>68</v>
      </c>
      <c r="C1942" s="80" t="str">
        <f>IFERROR(VLOOKUP(B1942,Listor!$A$6:$B$62,2,FALSE),"")</f>
        <v/>
      </c>
      <c r="D1942" s="80" t="str">
        <f>IFERROR(VLOOKUP(B1942,Listor!$A$6:$C$62,3,FALSE),"")</f>
        <v/>
      </c>
      <c r="E1942" s="64" t="s">
        <v>69</v>
      </c>
      <c r="F1942" s="65"/>
      <c r="G1942" s="35" t="str">
        <f>IFERROR(VLOOKUP(B1942,Listor!$A$6:$G$62,7,FALSE),"")</f>
        <v/>
      </c>
      <c r="H1942" s="35" t="str">
        <f>IFERROR(VLOOKUP(B1942,Listor!$H$6:$I$24,2,FALSE),"")</f>
        <v/>
      </c>
      <c r="I1942" s="35" t="str">
        <f t="shared" si="33"/>
        <v/>
      </c>
      <c r="J1942" s="35" t="str">
        <f t="array" ref="J1942">IFERROR(INDEX(Listor!$M$6:$M$17,MATCH(Listor!J1942&amp;Fossila!E1942,Listor!$K$6:$K$17&amp;Listor!$L$6:$L$17,0)),"")</f>
        <v/>
      </c>
      <c r="K1942" s="69"/>
    </row>
    <row r="1943" spans="2:11" x14ac:dyDescent="0.25">
      <c r="B1943" s="68" t="s">
        <v>68</v>
      </c>
      <c r="C1943" s="80" t="str">
        <f>IFERROR(VLOOKUP(B1943,Listor!$A$6:$B$62,2,FALSE),"")</f>
        <v/>
      </c>
      <c r="D1943" s="80" t="str">
        <f>IFERROR(VLOOKUP(B1943,Listor!$A$6:$C$62,3,FALSE),"")</f>
        <v/>
      </c>
      <c r="E1943" s="64" t="s">
        <v>69</v>
      </c>
      <c r="F1943" s="65"/>
      <c r="G1943" s="35" t="str">
        <f>IFERROR(VLOOKUP(B1943,Listor!$A$6:$G$62,7,FALSE),"")</f>
        <v/>
      </c>
      <c r="H1943" s="35" t="str">
        <f>IFERROR(VLOOKUP(B1943,Listor!$H$6:$I$24,2,FALSE),"")</f>
        <v/>
      </c>
      <c r="I1943" s="35" t="str">
        <f t="shared" si="33"/>
        <v/>
      </c>
      <c r="J1943" s="35" t="str">
        <f t="array" ref="J1943">IFERROR(INDEX(Listor!$M$6:$M$17,MATCH(Listor!J1943&amp;Fossila!E1943,Listor!$K$6:$K$17&amp;Listor!$L$6:$L$17,0)),"")</f>
        <v/>
      </c>
      <c r="K1943" s="69"/>
    </row>
    <row r="1944" spans="2:11" x14ac:dyDescent="0.25">
      <c r="B1944" s="68" t="s">
        <v>68</v>
      </c>
      <c r="C1944" s="80" t="str">
        <f>IFERROR(VLOOKUP(B1944,Listor!$A$6:$B$62,2,FALSE),"")</f>
        <v/>
      </c>
      <c r="D1944" s="80" t="str">
        <f>IFERROR(VLOOKUP(B1944,Listor!$A$6:$C$62,3,FALSE),"")</f>
        <v/>
      </c>
      <c r="E1944" s="64" t="s">
        <v>69</v>
      </c>
      <c r="F1944" s="65"/>
      <c r="G1944" s="35" t="str">
        <f>IFERROR(VLOOKUP(B1944,Listor!$A$6:$G$62,7,FALSE),"")</f>
        <v/>
      </c>
      <c r="H1944" s="35" t="str">
        <f>IFERROR(VLOOKUP(B1944,Listor!$H$6:$I$24,2,FALSE),"")</f>
        <v/>
      </c>
      <c r="I1944" s="35" t="str">
        <f t="shared" si="33"/>
        <v/>
      </c>
      <c r="J1944" s="35" t="str">
        <f t="array" ref="J1944">IFERROR(INDEX(Listor!$M$6:$M$17,MATCH(Listor!J1944&amp;Fossila!E1944,Listor!$K$6:$K$17&amp;Listor!$L$6:$L$17,0)),"")</f>
        <v/>
      </c>
      <c r="K1944" s="69"/>
    </row>
    <row r="1945" spans="2:11" x14ac:dyDescent="0.25">
      <c r="B1945" s="68" t="s">
        <v>68</v>
      </c>
      <c r="C1945" s="80" t="str">
        <f>IFERROR(VLOOKUP(B1945,Listor!$A$6:$B$62,2,FALSE),"")</f>
        <v/>
      </c>
      <c r="D1945" s="80" t="str">
        <f>IFERROR(VLOOKUP(B1945,Listor!$A$6:$C$62,3,FALSE),"")</f>
        <v/>
      </c>
      <c r="E1945" s="64" t="s">
        <v>69</v>
      </c>
      <c r="F1945" s="65"/>
      <c r="G1945" s="35" t="str">
        <f>IFERROR(VLOOKUP(B1945,Listor!$A$6:$G$62,7,FALSE),"")</f>
        <v/>
      </c>
      <c r="H1945" s="35" t="str">
        <f>IFERROR(VLOOKUP(B1945,Listor!$H$6:$I$24,2,FALSE),"")</f>
        <v/>
      </c>
      <c r="I1945" s="35" t="str">
        <f t="shared" si="33"/>
        <v/>
      </c>
      <c r="J1945" s="35" t="str">
        <f t="array" ref="J1945">IFERROR(INDEX(Listor!$M$6:$M$17,MATCH(Listor!J1945&amp;Fossila!E1945,Listor!$K$6:$K$17&amp;Listor!$L$6:$L$17,0)),"")</f>
        <v/>
      </c>
      <c r="K1945" s="69"/>
    </row>
    <row r="1946" spans="2:11" x14ac:dyDescent="0.25">
      <c r="B1946" s="68" t="s">
        <v>68</v>
      </c>
      <c r="C1946" s="80" t="str">
        <f>IFERROR(VLOOKUP(B1946,Listor!$A$6:$B$62,2,FALSE),"")</f>
        <v/>
      </c>
      <c r="D1946" s="80" t="str">
        <f>IFERROR(VLOOKUP(B1946,Listor!$A$6:$C$62,3,FALSE),"")</f>
        <v/>
      </c>
      <c r="E1946" s="64" t="s">
        <v>69</v>
      </c>
      <c r="F1946" s="65"/>
      <c r="G1946" s="35" t="str">
        <f>IFERROR(VLOOKUP(B1946,Listor!$A$6:$G$62,7,FALSE),"")</f>
        <v/>
      </c>
      <c r="H1946" s="35" t="str">
        <f>IFERROR(VLOOKUP(B1946,Listor!$H$6:$I$24,2,FALSE),"")</f>
        <v/>
      </c>
      <c r="I1946" s="35" t="str">
        <f t="shared" si="33"/>
        <v/>
      </c>
      <c r="J1946" s="35" t="str">
        <f t="array" ref="J1946">IFERROR(INDEX(Listor!$M$6:$M$17,MATCH(Listor!J1946&amp;Fossila!E1946,Listor!$K$6:$K$17&amp;Listor!$L$6:$L$17,0)),"")</f>
        <v/>
      </c>
      <c r="K1946" s="69"/>
    </row>
    <row r="1947" spans="2:11" x14ac:dyDescent="0.25">
      <c r="B1947" s="68" t="s">
        <v>68</v>
      </c>
      <c r="C1947" s="80" t="str">
        <f>IFERROR(VLOOKUP(B1947,Listor!$A$6:$B$62,2,FALSE),"")</f>
        <v/>
      </c>
      <c r="D1947" s="80" t="str">
        <f>IFERROR(VLOOKUP(B1947,Listor!$A$6:$C$62,3,FALSE),"")</f>
        <v/>
      </c>
      <c r="E1947" s="64" t="s">
        <v>69</v>
      </c>
      <c r="F1947" s="65"/>
      <c r="G1947" s="35" t="str">
        <f>IFERROR(VLOOKUP(B1947,Listor!$A$6:$G$62,7,FALSE),"")</f>
        <v/>
      </c>
      <c r="H1947" s="35" t="str">
        <f>IFERROR(VLOOKUP(B1947,Listor!$H$6:$I$24,2,FALSE),"")</f>
        <v/>
      </c>
      <c r="I1947" s="35" t="str">
        <f t="shared" si="33"/>
        <v/>
      </c>
      <c r="J1947" s="35" t="str">
        <f t="array" ref="J1947">IFERROR(INDEX(Listor!$M$6:$M$17,MATCH(Listor!J1947&amp;Fossila!E1947,Listor!$K$6:$K$17&amp;Listor!$L$6:$L$17,0)),"")</f>
        <v/>
      </c>
      <c r="K1947" s="69"/>
    </row>
    <row r="1948" spans="2:11" x14ac:dyDescent="0.25">
      <c r="B1948" s="68" t="s">
        <v>68</v>
      </c>
      <c r="C1948" s="80" t="str">
        <f>IFERROR(VLOOKUP(B1948,Listor!$A$6:$B$62,2,FALSE),"")</f>
        <v/>
      </c>
      <c r="D1948" s="80" t="str">
        <f>IFERROR(VLOOKUP(B1948,Listor!$A$6:$C$62,3,FALSE),"")</f>
        <v/>
      </c>
      <c r="E1948" s="64" t="s">
        <v>69</v>
      </c>
      <c r="F1948" s="65"/>
      <c r="G1948" s="35" t="str">
        <f>IFERROR(VLOOKUP(B1948,Listor!$A$6:$G$62,7,FALSE),"")</f>
        <v/>
      </c>
      <c r="H1948" s="35" t="str">
        <f>IFERROR(VLOOKUP(B1948,Listor!$H$6:$I$24,2,FALSE),"")</f>
        <v/>
      </c>
      <c r="I1948" s="35" t="str">
        <f t="shared" si="33"/>
        <v/>
      </c>
      <c r="J1948" s="35" t="str">
        <f t="array" ref="J1948">IFERROR(INDEX(Listor!$M$6:$M$17,MATCH(Listor!J1948&amp;Fossila!E1948,Listor!$K$6:$K$17&amp;Listor!$L$6:$L$17,0)),"")</f>
        <v/>
      </c>
      <c r="K1948" s="69"/>
    </row>
    <row r="1949" spans="2:11" x14ac:dyDescent="0.25">
      <c r="B1949" s="68" t="s">
        <v>68</v>
      </c>
      <c r="C1949" s="80" t="str">
        <f>IFERROR(VLOOKUP(B1949,Listor!$A$6:$B$62,2,FALSE),"")</f>
        <v/>
      </c>
      <c r="D1949" s="80" t="str">
        <f>IFERROR(VLOOKUP(B1949,Listor!$A$6:$C$62,3,FALSE),"")</f>
        <v/>
      </c>
      <c r="E1949" s="64" t="s">
        <v>69</v>
      </c>
      <c r="F1949" s="65"/>
      <c r="G1949" s="35" t="str">
        <f>IFERROR(VLOOKUP(B1949,Listor!$A$6:$G$62,7,FALSE),"")</f>
        <v/>
      </c>
      <c r="H1949" s="35" t="str">
        <f>IFERROR(VLOOKUP(B1949,Listor!$H$6:$I$24,2,FALSE),"")</f>
        <v/>
      </c>
      <c r="I1949" s="35" t="str">
        <f t="shared" si="33"/>
        <v/>
      </c>
      <c r="J1949" s="35" t="str">
        <f t="array" ref="J1949">IFERROR(INDEX(Listor!$M$6:$M$17,MATCH(Listor!J1949&amp;Fossila!E1949,Listor!$K$6:$K$17&amp;Listor!$L$6:$L$17,0)),"")</f>
        <v/>
      </c>
      <c r="K1949" s="69"/>
    </row>
    <row r="1950" spans="2:11" x14ac:dyDescent="0.25">
      <c r="B1950" s="68" t="s">
        <v>68</v>
      </c>
      <c r="C1950" s="80" t="str">
        <f>IFERROR(VLOOKUP(B1950,Listor!$A$6:$B$62,2,FALSE),"")</f>
        <v/>
      </c>
      <c r="D1950" s="80" t="str">
        <f>IFERROR(VLOOKUP(B1950,Listor!$A$6:$C$62,3,FALSE),"")</f>
        <v/>
      </c>
      <c r="E1950" s="64" t="s">
        <v>69</v>
      </c>
      <c r="F1950" s="65"/>
      <c r="G1950" s="35" t="str">
        <f>IFERROR(VLOOKUP(B1950,Listor!$A$6:$G$62,7,FALSE),"")</f>
        <v/>
      </c>
      <c r="H1950" s="35" t="str">
        <f>IFERROR(VLOOKUP(B1950,Listor!$H$6:$I$24,2,FALSE),"")</f>
        <v/>
      </c>
      <c r="I1950" s="35" t="str">
        <f t="shared" si="33"/>
        <v/>
      </c>
      <c r="J1950" s="35" t="str">
        <f t="array" ref="J1950">IFERROR(INDEX(Listor!$M$6:$M$17,MATCH(Listor!J1950&amp;Fossila!E1950,Listor!$K$6:$K$17&amp;Listor!$L$6:$L$17,0)),"")</f>
        <v/>
      </c>
      <c r="K1950" s="69"/>
    </row>
    <row r="1951" spans="2:11" x14ac:dyDescent="0.25">
      <c r="B1951" s="68" t="s">
        <v>68</v>
      </c>
      <c r="C1951" s="80" t="str">
        <f>IFERROR(VLOOKUP(B1951,Listor!$A$6:$B$62,2,FALSE),"")</f>
        <v/>
      </c>
      <c r="D1951" s="80" t="str">
        <f>IFERROR(VLOOKUP(B1951,Listor!$A$6:$C$62,3,FALSE),"")</f>
        <v/>
      </c>
      <c r="E1951" s="64" t="s">
        <v>69</v>
      </c>
      <c r="F1951" s="65"/>
      <c r="G1951" s="35" t="str">
        <f>IFERROR(VLOOKUP(B1951,Listor!$A$6:$G$62,7,FALSE),"")</f>
        <v/>
      </c>
      <c r="H1951" s="35" t="str">
        <f>IFERROR(VLOOKUP(B1951,Listor!$H$6:$I$24,2,FALSE),"")</f>
        <v/>
      </c>
      <c r="I1951" s="35" t="str">
        <f t="shared" si="33"/>
        <v/>
      </c>
      <c r="J1951" s="35" t="str">
        <f t="array" ref="J1951">IFERROR(INDEX(Listor!$M$6:$M$17,MATCH(Listor!J1951&amp;Fossila!E1951,Listor!$K$6:$K$17&amp;Listor!$L$6:$L$17,0)),"")</f>
        <v/>
      </c>
      <c r="K1951" s="69"/>
    </row>
    <row r="1952" spans="2:11" x14ac:dyDescent="0.25">
      <c r="B1952" s="68" t="s">
        <v>68</v>
      </c>
      <c r="C1952" s="80" t="str">
        <f>IFERROR(VLOOKUP(B1952,Listor!$A$6:$B$62,2,FALSE),"")</f>
        <v/>
      </c>
      <c r="D1952" s="80" t="str">
        <f>IFERROR(VLOOKUP(B1952,Listor!$A$6:$C$62,3,FALSE),"")</f>
        <v/>
      </c>
      <c r="E1952" s="64" t="s">
        <v>69</v>
      </c>
      <c r="F1952" s="65"/>
      <c r="G1952" s="35" t="str">
        <f>IFERROR(VLOOKUP(B1952,Listor!$A$6:$G$62,7,FALSE),"")</f>
        <v/>
      </c>
      <c r="H1952" s="35" t="str">
        <f>IFERROR(VLOOKUP(B1952,Listor!$H$6:$I$24,2,FALSE),"")</f>
        <v/>
      </c>
      <c r="I1952" s="35" t="str">
        <f t="shared" si="33"/>
        <v/>
      </c>
      <c r="J1952" s="35" t="str">
        <f t="array" ref="J1952">IFERROR(INDEX(Listor!$M$6:$M$17,MATCH(Listor!J1952&amp;Fossila!E1952,Listor!$K$6:$K$17&amp;Listor!$L$6:$L$17,0)),"")</f>
        <v/>
      </c>
      <c r="K1952" s="69"/>
    </row>
    <row r="1953" spans="2:11" x14ac:dyDescent="0.25">
      <c r="B1953" s="68" t="s">
        <v>68</v>
      </c>
      <c r="C1953" s="80" t="str">
        <f>IFERROR(VLOOKUP(B1953,Listor!$A$6:$B$62,2,FALSE),"")</f>
        <v/>
      </c>
      <c r="D1953" s="80" t="str">
        <f>IFERROR(VLOOKUP(B1953,Listor!$A$6:$C$62,3,FALSE),"")</f>
        <v/>
      </c>
      <c r="E1953" s="64" t="s">
        <v>69</v>
      </c>
      <c r="F1953" s="65"/>
      <c r="G1953" s="35" t="str">
        <f>IFERROR(VLOOKUP(B1953,Listor!$A$6:$G$62,7,FALSE),"")</f>
        <v/>
      </c>
      <c r="H1953" s="35" t="str">
        <f>IFERROR(VLOOKUP(B1953,Listor!$H$6:$I$24,2,FALSE),"")</f>
        <v/>
      </c>
      <c r="I1953" s="35" t="str">
        <f t="shared" si="33"/>
        <v/>
      </c>
      <c r="J1953" s="35" t="str">
        <f t="array" ref="J1953">IFERROR(INDEX(Listor!$M$6:$M$17,MATCH(Listor!J1953&amp;Fossila!E1953,Listor!$K$6:$K$17&amp;Listor!$L$6:$L$17,0)),"")</f>
        <v/>
      </c>
      <c r="K1953" s="69"/>
    </row>
    <row r="1954" spans="2:11" x14ac:dyDescent="0.25">
      <c r="B1954" s="68" t="s">
        <v>68</v>
      </c>
      <c r="C1954" s="80" t="str">
        <f>IFERROR(VLOOKUP(B1954,Listor!$A$6:$B$62,2,FALSE),"")</f>
        <v/>
      </c>
      <c r="D1954" s="80" t="str">
        <f>IFERROR(VLOOKUP(B1954,Listor!$A$6:$C$62,3,FALSE),"")</f>
        <v/>
      </c>
      <c r="E1954" s="64" t="s">
        <v>69</v>
      </c>
      <c r="F1954" s="65"/>
      <c r="G1954" s="35" t="str">
        <f>IFERROR(VLOOKUP(B1954,Listor!$A$6:$G$62,7,FALSE),"")</f>
        <v/>
      </c>
      <c r="H1954" s="35" t="str">
        <f>IFERROR(VLOOKUP(B1954,Listor!$H$6:$I$24,2,FALSE),"")</f>
        <v/>
      </c>
      <c r="I1954" s="35" t="str">
        <f t="shared" si="33"/>
        <v/>
      </c>
      <c r="J1954" s="35" t="str">
        <f t="array" ref="J1954">IFERROR(INDEX(Listor!$M$6:$M$17,MATCH(Listor!J1954&amp;Fossila!E1954,Listor!$K$6:$K$17&amp;Listor!$L$6:$L$17,0)),"")</f>
        <v/>
      </c>
      <c r="K1954" s="69"/>
    </row>
    <row r="1955" spans="2:11" x14ac:dyDescent="0.25">
      <c r="B1955" s="68" t="s">
        <v>68</v>
      </c>
      <c r="C1955" s="80" t="str">
        <f>IFERROR(VLOOKUP(B1955,Listor!$A$6:$B$62,2,FALSE),"")</f>
        <v/>
      </c>
      <c r="D1955" s="80" t="str">
        <f>IFERROR(VLOOKUP(B1955,Listor!$A$6:$C$62,3,FALSE),"")</f>
        <v/>
      </c>
      <c r="E1955" s="64" t="s">
        <v>69</v>
      </c>
      <c r="F1955" s="65"/>
      <c r="G1955" s="35" t="str">
        <f>IFERROR(VLOOKUP(B1955,Listor!$A$6:$G$62,7,FALSE),"")</f>
        <v/>
      </c>
      <c r="H1955" s="35" t="str">
        <f>IFERROR(VLOOKUP(B1955,Listor!$H$6:$I$24,2,FALSE),"")</f>
        <v/>
      </c>
      <c r="I1955" s="35" t="str">
        <f t="shared" si="33"/>
        <v/>
      </c>
      <c r="J1955" s="35" t="str">
        <f t="array" ref="J1955">IFERROR(INDEX(Listor!$M$6:$M$17,MATCH(Listor!J1955&amp;Fossila!E1955,Listor!$K$6:$K$17&amp;Listor!$L$6:$L$17,0)),"")</f>
        <v/>
      </c>
      <c r="K1955" s="69"/>
    </row>
    <row r="1956" spans="2:11" x14ac:dyDescent="0.25">
      <c r="B1956" s="68" t="s">
        <v>68</v>
      </c>
      <c r="C1956" s="80" t="str">
        <f>IFERROR(VLOOKUP(B1956,Listor!$A$6:$B$62,2,FALSE),"")</f>
        <v/>
      </c>
      <c r="D1956" s="80" t="str">
        <f>IFERROR(VLOOKUP(B1956,Listor!$A$6:$C$62,3,FALSE),"")</f>
        <v/>
      </c>
      <c r="E1956" s="64" t="s">
        <v>69</v>
      </c>
      <c r="F1956" s="65"/>
      <c r="G1956" s="35" t="str">
        <f>IFERROR(VLOOKUP(B1956,Listor!$A$6:$G$62,7,FALSE),"")</f>
        <v/>
      </c>
      <c r="H1956" s="35" t="str">
        <f>IFERROR(VLOOKUP(B1956,Listor!$H$6:$I$24,2,FALSE),"")</f>
        <v/>
      </c>
      <c r="I1956" s="35" t="str">
        <f t="shared" si="33"/>
        <v/>
      </c>
      <c r="J1956" s="35" t="str">
        <f t="array" ref="J1956">IFERROR(INDEX(Listor!$M$6:$M$17,MATCH(Listor!J1956&amp;Fossila!E1956,Listor!$K$6:$K$17&amp;Listor!$L$6:$L$17,0)),"")</f>
        <v/>
      </c>
      <c r="K1956" s="69"/>
    </row>
    <row r="1957" spans="2:11" x14ac:dyDescent="0.25">
      <c r="B1957" s="68" t="s">
        <v>68</v>
      </c>
      <c r="C1957" s="80" t="str">
        <f>IFERROR(VLOOKUP(B1957,Listor!$A$6:$B$62,2,FALSE),"")</f>
        <v/>
      </c>
      <c r="D1957" s="80" t="str">
        <f>IFERROR(VLOOKUP(B1957,Listor!$A$6:$C$62,3,FALSE),"")</f>
        <v/>
      </c>
      <c r="E1957" s="64" t="s">
        <v>69</v>
      </c>
      <c r="F1957" s="65"/>
      <c r="G1957" s="35" t="str">
        <f>IFERROR(VLOOKUP(B1957,Listor!$A$6:$G$62,7,FALSE),"")</f>
        <v/>
      </c>
      <c r="H1957" s="35" t="str">
        <f>IFERROR(VLOOKUP(B1957,Listor!$H$6:$I$24,2,FALSE),"")</f>
        <v/>
      </c>
      <c r="I1957" s="35" t="str">
        <f t="shared" si="33"/>
        <v/>
      </c>
      <c r="J1957" s="35" t="str">
        <f t="array" ref="J1957">IFERROR(INDEX(Listor!$M$6:$M$17,MATCH(Listor!J1957&amp;Fossila!E1957,Listor!$K$6:$K$17&amp;Listor!$L$6:$L$17,0)),"")</f>
        <v/>
      </c>
      <c r="K1957" s="69"/>
    </row>
    <row r="1958" spans="2:11" x14ac:dyDescent="0.25">
      <c r="B1958" s="68" t="s">
        <v>68</v>
      </c>
      <c r="C1958" s="80" t="str">
        <f>IFERROR(VLOOKUP(B1958,Listor!$A$6:$B$62,2,FALSE),"")</f>
        <v/>
      </c>
      <c r="D1958" s="80" t="str">
        <f>IFERROR(VLOOKUP(B1958,Listor!$A$6:$C$62,3,FALSE),"")</f>
        <v/>
      </c>
      <c r="E1958" s="64" t="s">
        <v>69</v>
      </c>
      <c r="F1958" s="65"/>
      <c r="G1958" s="35" t="str">
        <f>IFERROR(VLOOKUP(B1958,Listor!$A$6:$G$62,7,FALSE),"")</f>
        <v/>
      </c>
      <c r="H1958" s="35" t="str">
        <f>IFERROR(VLOOKUP(B1958,Listor!$H$6:$I$24,2,FALSE),"")</f>
        <v/>
      </c>
      <c r="I1958" s="35" t="str">
        <f t="shared" si="33"/>
        <v/>
      </c>
      <c r="J1958" s="35" t="str">
        <f t="array" ref="J1958">IFERROR(INDEX(Listor!$M$6:$M$17,MATCH(Listor!J1958&amp;Fossila!E1958,Listor!$K$6:$K$17&amp;Listor!$L$6:$L$17,0)),"")</f>
        <v/>
      </c>
      <c r="K1958" s="69"/>
    </row>
    <row r="1959" spans="2:11" x14ac:dyDescent="0.25">
      <c r="B1959" s="68" t="s">
        <v>68</v>
      </c>
      <c r="C1959" s="80" t="str">
        <f>IFERROR(VLOOKUP(B1959,Listor!$A$6:$B$62,2,FALSE),"")</f>
        <v/>
      </c>
      <c r="D1959" s="80" t="str">
        <f>IFERROR(VLOOKUP(B1959,Listor!$A$6:$C$62,3,FALSE),"")</f>
        <v/>
      </c>
      <c r="E1959" s="64" t="s">
        <v>69</v>
      </c>
      <c r="F1959" s="65"/>
      <c r="G1959" s="35" t="str">
        <f>IFERROR(VLOOKUP(B1959,Listor!$A$6:$G$62,7,FALSE),"")</f>
        <v/>
      </c>
      <c r="H1959" s="35" t="str">
        <f>IFERROR(VLOOKUP(B1959,Listor!$H$6:$I$24,2,FALSE),"")</f>
        <v/>
      </c>
      <c r="I1959" s="35" t="str">
        <f t="shared" si="33"/>
        <v/>
      </c>
      <c r="J1959" s="35" t="str">
        <f t="array" ref="J1959">IFERROR(INDEX(Listor!$M$6:$M$17,MATCH(Listor!J1959&amp;Fossila!E1959,Listor!$K$6:$K$17&amp;Listor!$L$6:$L$17,0)),"")</f>
        <v/>
      </c>
      <c r="K1959" s="69"/>
    </row>
    <row r="1960" spans="2:11" x14ac:dyDescent="0.25">
      <c r="B1960" s="68" t="s">
        <v>68</v>
      </c>
      <c r="C1960" s="80" t="str">
        <f>IFERROR(VLOOKUP(B1960,Listor!$A$6:$B$62,2,FALSE),"")</f>
        <v/>
      </c>
      <c r="D1960" s="80" t="str">
        <f>IFERROR(VLOOKUP(B1960,Listor!$A$6:$C$62,3,FALSE),"")</f>
        <v/>
      </c>
      <c r="E1960" s="64" t="s">
        <v>69</v>
      </c>
      <c r="F1960" s="65"/>
      <c r="G1960" s="35" t="str">
        <f>IFERROR(VLOOKUP(B1960,Listor!$A$6:$G$62,7,FALSE),"")</f>
        <v/>
      </c>
      <c r="H1960" s="35" t="str">
        <f>IFERROR(VLOOKUP(B1960,Listor!$H$6:$I$24,2,FALSE),"")</f>
        <v/>
      </c>
      <c r="I1960" s="35" t="str">
        <f t="shared" si="33"/>
        <v/>
      </c>
      <c r="J1960" s="35" t="str">
        <f t="array" ref="J1960">IFERROR(INDEX(Listor!$M$6:$M$17,MATCH(Listor!J1960&amp;Fossila!E1960,Listor!$K$6:$K$17&amp;Listor!$L$6:$L$17,0)),"")</f>
        <v/>
      </c>
      <c r="K1960" s="69"/>
    </row>
    <row r="1961" spans="2:11" x14ac:dyDescent="0.25">
      <c r="B1961" s="68" t="s">
        <v>68</v>
      </c>
      <c r="C1961" s="80" t="str">
        <f>IFERROR(VLOOKUP(B1961,Listor!$A$6:$B$62,2,FALSE),"")</f>
        <v/>
      </c>
      <c r="D1961" s="80" t="str">
        <f>IFERROR(VLOOKUP(B1961,Listor!$A$6:$C$62,3,FALSE),"")</f>
        <v/>
      </c>
      <c r="E1961" s="64" t="s">
        <v>69</v>
      </c>
      <c r="F1961" s="65"/>
      <c r="G1961" s="35" t="str">
        <f>IFERROR(VLOOKUP(B1961,Listor!$A$6:$G$62,7,FALSE),"")</f>
        <v/>
      </c>
      <c r="H1961" s="35" t="str">
        <f>IFERROR(VLOOKUP(B1961,Listor!$H$6:$I$24,2,FALSE),"")</f>
        <v/>
      </c>
      <c r="I1961" s="35" t="str">
        <f t="shared" si="33"/>
        <v/>
      </c>
      <c r="J1961" s="35" t="str">
        <f t="array" ref="J1961">IFERROR(INDEX(Listor!$M$6:$M$17,MATCH(Listor!J1961&amp;Fossila!E1961,Listor!$K$6:$K$17&amp;Listor!$L$6:$L$17,0)),"")</f>
        <v/>
      </c>
      <c r="K1961" s="69"/>
    </row>
    <row r="1962" spans="2:11" x14ac:dyDescent="0.25">
      <c r="B1962" s="68" t="s">
        <v>68</v>
      </c>
      <c r="C1962" s="80" t="str">
        <f>IFERROR(VLOOKUP(B1962,Listor!$A$6:$B$62,2,FALSE),"")</f>
        <v/>
      </c>
      <c r="D1962" s="80" t="str">
        <f>IFERROR(VLOOKUP(B1962,Listor!$A$6:$C$62,3,FALSE),"")</f>
        <v/>
      </c>
      <c r="E1962" s="64" t="s">
        <v>69</v>
      </c>
      <c r="F1962" s="65"/>
      <c r="G1962" s="35" t="str">
        <f>IFERROR(VLOOKUP(B1962,Listor!$A$6:$G$62,7,FALSE),"")</f>
        <v/>
      </c>
      <c r="H1962" s="35" t="str">
        <f>IFERROR(VLOOKUP(B1962,Listor!$H$6:$I$24,2,FALSE),"")</f>
        <v/>
      </c>
      <c r="I1962" s="35" t="str">
        <f t="shared" si="33"/>
        <v/>
      </c>
      <c r="J1962" s="35" t="str">
        <f t="array" ref="J1962">IFERROR(INDEX(Listor!$M$6:$M$17,MATCH(Listor!J1962&amp;Fossila!E1962,Listor!$K$6:$K$17&amp;Listor!$L$6:$L$17,0)),"")</f>
        <v/>
      </c>
      <c r="K1962" s="69"/>
    </row>
    <row r="1963" spans="2:11" x14ac:dyDescent="0.25">
      <c r="B1963" s="68" t="s">
        <v>68</v>
      </c>
      <c r="C1963" s="80" t="str">
        <f>IFERROR(VLOOKUP(B1963,Listor!$A$6:$B$62,2,FALSE),"")</f>
        <v/>
      </c>
      <c r="D1963" s="80" t="str">
        <f>IFERROR(VLOOKUP(B1963,Listor!$A$6:$C$62,3,FALSE),"")</f>
        <v/>
      </c>
      <c r="E1963" s="64" t="s">
        <v>69</v>
      </c>
      <c r="F1963" s="65"/>
      <c r="G1963" s="35" t="str">
        <f>IFERROR(VLOOKUP(B1963,Listor!$A$6:$G$62,7,FALSE),"")</f>
        <v/>
      </c>
      <c r="H1963" s="35" t="str">
        <f>IFERROR(VLOOKUP(B1963,Listor!$H$6:$I$24,2,FALSE),"")</f>
        <v/>
      </c>
      <c r="I1963" s="35" t="str">
        <f t="shared" si="33"/>
        <v/>
      </c>
      <c r="J1963" s="35" t="str">
        <f t="array" ref="J1963">IFERROR(INDEX(Listor!$M$6:$M$17,MATCH(Listor!J1963&amp;Fossila!E1963,Listor!$K$6:$K$17&amp;Listor!$L$6:$L$17,0)),"")</f>
        <v/>
      </c>
      <c r="K1963" s="69"/>
    </row>
    <row r="1964" spans="2:11" x14ac:dyDescent="0.25">
      <c r="B1964" s="68" t="s">
        <v>68</v>
      </c>
      <c r="C1964" s="80" t="str">
        <f>IFERROR(VLOOKUP(B1964,Listor!$A$6:$B$62,2,FALSE),"")</f>
        <v/>
      </c>
      <c r="D1964" s="80" t="str">
        <f>IFERROR(VLOOKUP(B1964,Listor!$A$6:$C$62,3,FALSE),"")</f>
        <v/>
      </c>
      <c r="E1964" s="64" t="s">
        <v>69</v>
      </c>
      <c r="F1964" s="65"/>
      <c r="G1964" s="35" t="str">
        <f>IFERROR(VLOOKUP(B1964,Listor!$A$6:$G$62,7,FALSE),"")</f>
        <v/>
      </c>
      <c r="H1964" s="35" t="str">
        <f>IFERROR(VLOOKUP(B1964,Listor!$H$6:$I$24,2,FALSE),"")</f>
        <v/>
      </c>
      <c r="I1964" s="35" t="str">
        <f t="shared" si="33"/>
        <v/>
      </c>
      <c r="J1964" s="35" t="str">
        <f t="array" ref="J1964">IFERROR(INDEX(Listor!$M$6:$M$17,MATCH(Listor!J1964&amp;Fossila!E1964,Listor!$K$6:$K$17&amp;Listor!$L$6:$L$17,0)),"")</f>
        <v/>
      </c>
      <c r="K1964" s="69"/>
    </row>
    <row r="1965" spans="2:11" x14ac:dyDescent="0.25">
      <c r="B1965" s="68" t="s">
        <v>68</v>
      </c>
      <c r="C1965" s="80" t="str">
        <f>IFERROR(VLOOKUP(B1965,Listor!$A$6:$B$62,2,FALSE),"")</f>
        <v/>
      </c>
      <c r="D1965" s="80" t="str">
        <f>IFERROR(VLOOKUP(B1965,Listor!$A$6:$C$62,3,FALSE),"")</f>
        <v/>
      </c>
      <c r="E1965" s="64" t="s">
        <v>69</v>
      </c>
      <c r="F1965" s="65"/>
      <c r="G1965" s="35" t="str">
        <f>IFERROR(VLOOKUP(B1965,Listor!$A$6:$G$62,7,FALSE),"")</f>
        <v/>
      </c>
      <c r="H1965" s="35" t="str">
        <f>IFERROR(VLOOKUP(B1965,Listor!$H$6:$I$24,2,FALSE),"")</f>
        <v/>
      </c>
      <c r="I1965" s="35" t="str">
        <f t="shared" si="33"/>
        <v/>
      </c>
      <c r="J1965" s="35" t="str">
        <f t="array" ref="J1965">IFERROR(INDEX(Listor!$M$6:$M$17,MATCH(Listor!J1965&amp;Fossila!E1965,Listor!$K$6:$K$17&amp;Listor!$L$6:$L$17,0)),"")</f>
        <v/>
      </c>
      <c r="K1965" s="69"/>
    </row>
    <row r="1966" spans="2:11" x14ac:dyDescent="0.25">
      <c r="B1966" s="68" t="s">
        <v>68</v>
      </c>
      <c r="C1966" s="80" t="str">
        <f>IFERROR(VLOOKUP(B1966,Listor!$A$6:$B$62,2,FALSE),"")</f>
        <v/>
      </c>
      <c r="D1966" s="80" t="str">
        <f>IFERROR(VLOOKUP(B1966,Listor!$A$6:$C$62,3,FALSE),"")</f>
        <v/>
      </c>
      <c r="E1966" s="64" t="s">
        <v>69</v>
      </c>
      <c r="F1966" s="65"/>
      <c r="G1966" s="35" t="str">
        <f>IFERROR(VLOOKUP(B1966,Listor!$A$6:$G$62,7,FALSE),"")</f>
        <v/>
      </c>
      <c r="H1966" s="35" t="str">
        <f>IFERROR(VLOOKUP(B1966,Listor!$H$6:$I$24,2,FALSE),"")</f>
        <v/>
      </c>
      <c r="I1966" s="35" t="str">
        <f t="shared" si="33"/>
        <v/>
      </c>
      <c r="J1966" s="35" t="str">
        <f t="array" ref="J1966">IFERROR(INDEX(Listor!$M$6:$M$17,MATCH(Listor!J1966&amp;Fossila!E1966,Listor!$K$6:$K$17&amp;Listor!$L$6:$L$17,0)),"")</f>
        <v/>
      </c>
      <c r="K1966" s="69"/>
    </row>
    <row r="1967" spans="2:11" x14ac:dyDescent="0.25">
      <c r="B1967" s="68" t="s">
        <v>68</v>
      </c>
      <c r="C1967" s="80" t="str">
        <f>IFERROR(VLOOKUP(B1967,Listor!$A$6:$B$62,2,FALSE),"")</f>
        <v/>
      </c>
      <c r="D1967" s="80" t="str">
        <f>IFERROR(VLOOKUP(B1967,Listor!$A$6:$C$62,3,FALSE),"")</f>
        <v/>
      </c>
      <c r="E1967" s="64" t="s">
        <v>69</v>
      </c>
      <c r="F1967" s="65"/>
      <c r="G1967" s="35" t="str">
        <f>IFERROR(VLOOKUP(B1967,Listor!$A$6:$G$62,7,FALSE),"")</f>
        <v/>
      </c>
      <c r="H1967" s="35" t="str">
        <f>IFERROR(VLOOKUP(B1967,Listor!$H$6:$I$24,2,FALSE),"")</f>
        <v/>
      </c>
      <c r="I1967" s="35" t="str">
        <f t="shared" si="33"/>
        <v/>
      </c>
      <c r="J1967" s="35" t="str">
        <f t="array" ref="J1967">IFERROR(INDEX(Listor!$M$6:$M$17,MATCH(Listor!J1967&amp;Fossila!E1967,Listor!$K$6:$K$17&amp;Listor!$L$6:$L$17,0)),"")</f>
        <v/>
      </c>
      <c r="K1967" s="69"/>
    </row>
    <row r="1968" spans="2:11" x14ac:dyDescent="0.25">
      <c r="B1968" s="68" t="s">
        <v>68</v>
      </c>
      <c r="C1968" s="80" t="str">
        <f>IFERROR(VLOOKUP(B1968,Listor!$A$6:$B$62,2,FALSE),"")</f>
        <v/>
      </c>
      <c r="D1968" s="80" t="str">
        <f>IFERROR(VLOOKUP(B1968,Listor!$A$6:$C$62,3,FALSE),"")</f>
        <v/>
      </c>
      <c r="E1968" s="64" t="s">
        <v>69</v>
      </c>
      <c r="F1968" s="65"/>
      <c r="G1968" s="35" t="str">
        <f>IFERROR(VLOOKUP(B1968,Listor!$A$6:$G$62,7,FALSE),"")</f>
        <v/>
      </c>
      <c r="H1968" s="35" t="str">
        <f>IFERROR(VLOOKUP(B1968,Listor!$H$6:$I$24,2,FALSE),"")</f>
        <v/>
      </c>
      <c r="I1968" s="35" t="str">
        <f t="shared" si="33"/>
        <v/>
      </c>
      <c r="J1968" s="35" t="str">
        <f t="array" ref="J1968">IFERROR(INDEX(Listor!$M$6:$M$17,MATCH(Listor!J1968&amp;Fossila!E1968,Listor!$K$6:$K$17&amp;Listor!$L$6:$L$17,0)),"")</f>
        <v/>
      </c>
      <c r="K1968" s="69"/>
    </row>
    <row r="1969" spans="2:11" x14ac:dyDescent="0.25">
      <c r="B1969" s="68" t="s">
        <v>68</v>
      </c>
      <c r="C1969" s="80" t="str">
        <f>IFERROR(VLOOKUP(B1969,Listor!$A$6:$B$62,2,FALSE),"")</f>
        <v/>
      </c>
      <c r="D1969" s="80" t="str">
        <f>IFERROR(VLOOKUP(B1969,Listor!$A$6:$C$62,3,FALSE),"")</f>
        <v/>
      </c>
      <c r="E1969" s="64" t="s">
        <v>69</v>
      </c>
      <c r="F1969" s="65"/>
      <c r="G1969" s="35" t="str">
        <f>IFERROR(VLOOKUP(B1969,Listor!$A$6:$G$62,7,FALSE),"")</f>
        <v/>
      </c>
      <c r="H1969" s="35" t="str">
        <f>IFERROR(VLOOKUP(B1969,Listor!$H$6:$I$24,2,FALSE),"")</f>
        <v/>
      </c>
      <c r="I1969" s="35" t="str">
        <f t="shared" si="33"/>
        <v/>
      </c>
      <c r="J1969" s="35" t="str">
        <f t="array" ref="J1969">IFERROR(INDEX(Listor!$M$6:$M$17,MATCH(Listor!J1969&amp;Fossila!E1969,Listor!$K$6:$K$17&amp;Listor!$L$6:$L$17,0)),"")</f>
        <v/>
      </c>
      <c r="K1969" s="69"/>
    </row>
    <row r="1970" spans="2:11" x14ac:dyDescent="0.25">
      <c r="B1970" s="68" t="s">
        <v>68</v>
      </c>
      <c r="C1970" s="80" t="str">
        <f>IFERROR(VLOOKUP(B1970,Listor!$A$6:$B$62,2,FALSE),"")</f>
        <v/>
      </c>
      <c r="D1970" s="80" t="str">
        <f>IFERROR(VLOOKUP(B1970,Listor!$A$6:$C$62,3,FALSE),"")</f>
        <v/>
      </c>
      <c r="E1970" s="64" t="s">
        <v>69</v>
      </c>
      <c r="F1970" s="65"/>
      <c r="G1970" s="35" t="str">
        <f>IFERROR(VLOOKUP(B1970,Listor!$A$6:$G$62,7,FALSE),"")</f>
        <v/>
      </c>
      <c r="H1970" s="35" t="str">
        <f>IFERROR(VLOOKUP(B1970,Listor!$H$6:$I$24,2,FALSE),"")</f>
        <v/>
      </c>
      <c r="I1970" s="35" t="str">
        <f t="shared" si="33"/>
        <v/>
      </c>
      <c r="J1970" s="35" t="str">
        <f t="array" ref="J1970">IFERROR(INDEX(Listor!$M$6:$M$17,MATCH(Listor!J1970&amp;Fossila!E1970,Listor!$K$6:$K$17&amp;Listor!$L$6:$L$17,0)),"")</f>
        <v/>
      </c>
      <c r="K1970" s="69"/>
    </row>
    <row r="1971" spans="2:11" x14ac:dyDescent="0.25">
      <c r="B1971" s="68" t="s">
        <v>68</v>
      </c>
      <c r="C1971" s="80" t="str">
        <f>IFERROR(VLOOKUP(B1971,Listor!$A$6:$B$62,2,FALSE),"")</f>
        <v/>
      </c>
      <c r="D1971" s="80" t="str">
        <f>IFERROR(VLOOKUP(B1971,Listor!$A$6:$C$62,3,FALSE),"")</f>
        <v/>
      </c>
      <c r="E1971" s="64" t="s">
        <v>69</v>
      </c>
      <c r="F1971" s="65"/>
      <c r="G1971" s="35" t="str">
        <f>IFERROR(VLOOKUP(B1971,Listor!$A$6:$G$62,7,FALSE),"")</f>
        <v/>
      </c>
      <c r="H1971" s="35" t="str">
        <f>IFERROR(VLOOKUP(B1971,Listor!$H$6:$I$24,2,FALSE),"")</f>
        <v/>
      </c>
      <c r="I1971" s="35" t="str">
        <f t="shared" si="33"/>
        <v/>
      </c>
      <c r="J1971" s="35" t="str">
        <f t="array" ref="J1971">IFERROR(INDEX(Listor!$M$6:$M$17,MATCH(Listor!J1971&amp;Fossila!E1971,Listor!$K$6:$K$17&amp;Listor!$L$6:$L$17,0)),"")</f>
        <v/>
      </c>
      <c r="K1971" s="69"/>
    </row>
    <row r="1972" spans="2:11" x14ac:dyDescent="0.25">
      <c r="B1972" s="68" t="s">
        <v>68</v>
      </c>
      <c r="C1972" s="80" t="str">
        <f>IFERROR(VLOOKUP(B1972,Listor!$A$6:$B$62,2,FALSE),"")</f>
        <v/>
      </c>
      <c r="D1972" s="80" t="str">
        <f>IFERROR(VLOOKUP(B1972,Listor!$A$6:$C$62,3,FALSE),"")</f>
        <v/>
      </c>
      <c r="E1972" s="64" t="s">
        <v>69</v>
      </c>
      <c r="F1972" s="65"/>
      <c r="G1972" s="35" t="str">
        <f>IFERROR(VLOOKUP(B1972,Listor!$A$6:$G$62,7,FALSE),"")</f>
        <v/>
      </c>
      <c r="H1972" s="35" t="str">
        <f>IFERROR(VLOOKUP(B1972,Listor!$H$6:$I$24,2,FALSE),"")</f>
        <v/>
      </c>
      <c r="I1972" s="35" t="str">
        <f t="shared" si="33"/>
        <v/>
      </c>
      <c r="J1972" s="35" t="str">
        <f t="array" ref="J1972">IFERROR(INDEX(Listor!$M$6:$M$17,MATCH(Listor!J1972&amp;Fossila!E1972,Listor!$K$6:$K$17&amp;Listor!$L$6:$L$17,0)),"")</f>
        <v/>
      </c>
      <c r="K1972" s="69"/>
    </row>
    <row r="1973" spans="2:11" x14ac:dyDescent="0.25">
      <c r="B1973" s="68" t="s">
        <v>68</v>
      </c>
      <c r="C1973" s="80" t="str">
        <f>IFERROR(VLOOKUP(B1973,Listor!$A$6:$B$62,2,FALSE),"")</f>
        <v/>
      </c>
      <c r="D1973" s="80" t="str">
        <f>IFERROR(VLOOKUP(B1973,Listor!$A$6:$C$62,3,FALSE),"")</f>
        <v/>
      </c>
      <c r="E1973" s="64" t="s">
        <v>69</v>
      </c>
      <c r="F1973" s="65"/>
      <c r="G1973" s="35" t="str">
        <f>IFERROR(VLOOKUP(B1973,Listor!$A$6:$G$62,7,FALSE),"")</f>
        <v/>
      </c>
      <c r="H1973" s="35" t="str">
        <f>IFERROR(VLOOKUP(B1973,Listor!$H$6:$I$24,2,FALSE),"")</f>
        <v/>
      </c>
      <c r="I1973" s="35" t="str">
        <f t="shared" si="33"/>
        <v/>
      </c>
      <c r="J1973" s="35" t="str">
        <f t="array" ref="J1973">IFERROR(INDEX(Listor!$M$6:$M$17,MATCH(Listor!J1973&amp;Fossila!E1973,Listor!$K$6:$K$17&amp;Listor!$L$6:$L$17,0)),"")</f>
        <v/>
      </c>
      <c r="K1973" s="69"/>
    </row>
    <row r="1974" spans="2:11" x14ac:dyDescent="0.25">
      <c r="B1974" s="68" t="s">
        <v>68</v>
      </c>
      <c r="C1974" s="80" t="str">
        <f>IFERROR(VLOOKUP(B1974,Listor!$A$6:$B$62,2,FALSE),"")</f>
        <v/>
      </c>
      <c r="D1974" s="80" t="str">
        <f>IFERROR(VLOOKUP(B1974,Listor!$A$6:$C$62,3,FALSE),"")</f>
        <v/>
      </c>
      <c r="E1974" s="64" t="s">
        <v>69</v>
      </c>
      <c r="F1974" s="65"/>
      <c r="G1974" s="35" t="str">
        <f>IFERROR(VLOOKUP(B1974,Listor!$A$6:$G$62,7,FALSE),"")</f>
        <v/>
      </c>
      <c r="H1974" s="35" t="str">
        <f>IFERROR(VLOOKUP(B1974,Listor!$H$6:$I$24,2,FALSE),"")</f>
        <v/>
      </c>
      <c r="I1974" s="35" t="str">
        <f t="shared" si="33"/>
        <v/>
      </c>
      <c r="J1974" s="35" t="str">
        <f t="array" ref="J1974">IFERROR(INDEX(Listor!$M$6:$M$17,MATCH(Listor!J1974&amp;Fossila!E1974,Listor!$K$6:$K$17&amp;Listor!$L$6:$L$17,0)),"")</f>
        <v/>
      </c>
      <c r="K1974" s="69"/>
    </row>
    <row r="1975" spans="2:11" x14ac:dyDescent="0.25">
      <c r="B1975" s="68" t="s">
        <v>68</v>
      </c>
      <c r="C1975" s="80" t="str">
        <f>IFERROR(VLOOKUP(B1975,Listor!$A$6:$B$62,2,FALSE),"")</f>
        <v/>
      </c>
      <c r="D1975" s="80" t="str">
        <f>IFERROR(VLOOKUP(B1975,Listor!$A$6:$C$62,3,FALSE),"")</f>
        <v/>
      </c>
      <c r="E1975" s="64" t="s">
        <v>69</v>
      </c>
      <c r="F1975" s="65"/>
      <c r="G1975" s="35" t="str">
        <f>IFERROR(VLOOKUP(B1975,Listor!$A$6:$G$62,7,FALSE),"")</f>
        <v/>
      </c>
      <c r="H1975" s="35" t="str">
        <f>IFERROR(VLOOKUP(B1975,Listor!$H$6:$I$24,2,FALSE),"")</f>
        <v/>
      </c>
      <c r="I1975" s="35" t="str">
        <f t="shared" si="33"/>
        <v/>
      </c>
      <c r="J1975" s="35" t="str">
        <f t="array" ref="J1975">IFERROR(INDEX(Listor!$M$6:$M$17,MATCH(Listor!J1975&amp;Fossila!E1975,Listor!$K$6:$K$17&amp;Listor!$L$6:$L$17,0)),"")</f>
        <v/>
      </c>
      <c r="K1975" s="69"/>
    </row>
    <row r="1976" spans="2:11" x14ac:dyDescent="0.25">
      <c r="B1976" s="68" t="s">
        <v>68</v>
      </c>
      <c r="C1976" s="80" t="str">
        <f>IFERROR(VLOOKUP(B1976,Listor!$A$6:$B$62,2,FALSE),"")</f>
        <v/>
      </c>
      <c r="D1976" s="80" t="str">
        <f>IFERROR(VLOOKUP(B1976,Listor!$A$6:$C$62,3,FALSE),"")</f>
        <v/>
      </c>
      <c r="E1976" s="64" t="s">
        <v>69</v>
      </c>
      <c r="F1976" s="65"/>
      <c r="G1976" s="35" t="str">
        <f>IFERROR(VLOOKUP(B1976,Listor!$A$6:$G$62,7,FALSE),"")</f>
        <v/>
      </c>
      <c r="H1976" s="35" t="str">
        <f>IFERROR(VLOOKUP(B1976,Listor!$H$6:$I$24,2,FALSE),"")</f>
        <v/>
      </c>
      <c r="I1976" s="35" t="str">
        <f t="shared" si="33"/>
        <v/>
      </c>
      <c r="J1976" s="35" t="str">
        <f t="array" ref="J1976">IFERROR(INDEX(Listor!$M$6:$M$17,MATCH(Listor!J1976&amp;Fossila!E1976,Listor!$K$6:$K$17&amp;Listor!$L$6:$L$17,0)),"")</f>
        <v/>
      </c>
      <c r="K1976" s="69"/>
    </row>
    <row r="1977" spans="2:11" x14ac:dyDescent="0.25">
      <c r="B1977" s="68" t="s">
        <v>68</v>
      </c>
      <c r="C1977" s="80" t="str">
        <f>IFERROR(VLOOKUP(B1977,Listor!$A$6:$B$62,2,FALSE),"")</f>
        <v/>
      </c>
      <c r="D1977" s="80" t="str">
        <f>IFERROR(VLOOKUP(B1977,Listor!$A$6:$C$62,3,FALSE),"")</f>
        <v/>
      </c>
      <c r="E1977" s="64" t="s">
        <v>69</v>
      </c>
      <c r="F1977" s="65"/>
      <c r="G1977" s="35" t="str">
        <f>IFERROR(VLOOKUP(B1977,Listor!$A$6:$G$62,7,FALSE),"")</f>
        <v/>
      </c>
      <c r="H1977" s="35" t="str">
        <f>IFERROR(VLOOKUP(B1977,Listor!$H$6:$I$24,2,FALSE),"")</f>
        <v/>
      </c>
      <c r="I1977" s="35" t="str">
        <f t="shared" si="33"/>
        <v/>
      </c>
      <c r="J1977" s="35" t="str">
        <f t="array" ref="J1977">IFERROR(INDEX(Listor!$M$6:$M$17,MATCH(Listor!J1977&amp;Fossila!E1977,Listor!$K$6:$K$17&amp;Listor!$L$6:$L$17,0)),"")</f>
        <v/>
      </c>
      <c r="K1977" s="69"/>
    </row>
    <row r="1978" spans="2:11" x14ac:dyDescent="0.25">
      <c r="B1978" s="68" t="s">
        <v>68</v>
      </c>
      <c r="C1978" s="80" t="str">
        <f>IFERROR(VLOOKUP(B1978,Listor!$A$6:$B$62,2,FALSE),"")</f>
        <v/>
      </c>
      <c r="D1978" s="80" t="str">
        <f>IFERROR(VLOOKUP(B1978,Listor!$A$6:$C$62,3,FALSE),"")</f>
        <v/>
      </c>
      <c r="E1978" s="64" t="s">
        <v>69</v>
      </c>
      <c r="F1978" s="65"/>
      <c r="G1978" s="35" t="str">
        <f>IFERROR(VLOOKUP(B1978,Listor!$A$6:$G$62,7,FALSE),"")</f>
        <v/>
      </c>
      <c r="H1978" s="35" t="str">
        <f>IFERROR(VLOOKUP(B1978,Listor!$H$6:$I$24,2,FALSE),"")</f>
        <v/>
      </c>
      <c r="I1978" s="35" t="str">
        <f t="shared" si="33"/>
        <v/>
      </c>
      <c r="J1978" s="35" t="str">
        <f t="array" ref="J1978">IFERROR(INDEX(Listor!$M$6:$M$17,MATCH(Listor!J1978&amp;Fossila!E1978,Listor!$K$6:$K$17&amp;Listor!$L$6:$L$17,0)),"")</f>
        <v/>
      </c>
      <c r="K1978" s="69"/>
    </row>
    <row r="1979" spans="2:11" x14ac:dyDescent="0.25">
      <c r="B1979" s="68" t="s">
        <v>68</v>
      </c>
      <c r="C1979" s="80" t="str">
        <f>IFERROR(VLOOKUP(B1979,Listor!$A$6:$B$62,2,FALSE),"")</f>
        <v/>
      </c>
      <c r="D1979" s="80" t="str">
        <f>IFERROR(VLOOKUP(B1979,Listor!$A$6:$C$62,3,FALSE),"")</f>
        <v/>
      </c>
      <c r="E1979" s="64" t="s">
        <v>69</v>
      </c>
      <c r="F1979" s="65"/>
      <c r="G1979" s="35" t="str">
        <f>IFERROR(VLOOKUP(B1979,Listor!$A$6:$G$62,7,FALSE),"")</f>
        <v/>
      </c>
      <c r="H1979" s="35" t="str">
        <f>IFERROR(VLOOKUP(B1979,Listor!$H$6:$I$24,2,FALSE),"")</f>
        <v/>
      </c>
      <c r="I1979" s="35" t="str">
        <f t="shared" si="33"/>
        <v/>
      </c>
      <c r="J1979" s="35" t="str">
        <f t="array" ref="J1979">IFERROR(INDEX(Listor!$M$6:$M$17,MATCH(Listor!J1979&amp;Fossila!E1979,Listor!$K$6:$K$17&amp;Listor!$L$6:$L$17,0)),"")</f>
        <v/>
      </c>
      <c r="K1979" s="69"/>
    </row>
    <row r="1980" spans="2:11" x14ac:dyDescent="0.25">
      <c r="B1980" s="68" t="s">
        <v>68</v>
      </c>
      <c r="C1980" s="80" t="str">
        <f>IFERROR(VLOOKUP(B1980,Listor!$A$6:$B$62,2,FALSE),"")</f>
        <v/>
      </c>
      <c r="D1980" s="80" t="str">
        <f>IFERROR(VLOOKUP(B1980,Listor!$A$6:$C$62,3,FALSE),"")</f>
        <v/>
      </c>
      <c r="E1980" s="64" t="s">
        <v>69</v>
      </c>
      <c r="F1980" s="65"/>
      <c r="G1980" s="35" t="str">
        <f>IFERROR(VLOOKUP(B1980,Listor!$A$6:$G$62,7,FALSE),"")</f>
        <v/>
      </c>
      <c r="H1980" s="35" t="str">
        <f>IFERROR(VLOOKUP(B1980,Listor!$H$6:$I$24,2,FALSE),"")</f>
        <v/>
      </c>
      <c r="I1980" s="35" t="str">
        <f t="shared" si="33"/>
        <v/>
      </c>
      <c r="J1980" s="35" t="str">
        <f t="array" ref="J1980">IFERROR(INDEX(Listor!$M$6:$M$17,MATCH(Listor!J1980&amp;Fossila!E1980,Listor!$K$6:$K$17&amp;Listor!$L$6:$L$17,0)),"")</f>
        <v/>
      </c>
      <c r="K1980" s="69"/>
    </row>
    <row r="1981" spans="2:11" x14ac:dyDescent="0.25">
      <c r="B1981" s="68" t="s">
        <v>68</v>
      </c>
      <c r="C1981" s="80" t="str">
        <f>IFERROR(VLOOKUP(B1981,Listor!$A$6:$B$62,2,FALSE),"")</f>
        <v/>
      </c>
      <c r="D1981" s="80" t="str">
        <f>IFERROR(VLOOKUP(B1981,Listor!$A$6:$C$62,3,FALSE),"")</f>
        <v/>
      </c>
      <c r="E1981" s="64" t="s">
        <v>69</v>
      </c>
      <c r="F1981" s="65"/>
      <c r="G1981" s="35" t="str">
        <f>IFERROR(VLOOKUP(B1981,Listor!$A$6:$G$62,7,FALSE),"")</f>
        <v/>
      </c>
      <c r="H1981" s="35" t="str">
        <f>IFERROR(VLOOKUP(B1981,Listor!$H$6:$I$24,2,FALSE),"")</f>
        <v/>
      </c>
      <c r="I1981" s="35" t="str">
        <f t="shared" si="33"/>
        <v/>
      </c>
      <c r="J1981" s="35" t="str">
        <f t="array" ref="J1981">IFERROR(INDEX(Listor!$M$6:$M$17,MATCH(Listor!J1981&amp;Fossila!E1981,Listor!$K$6:$K$17&amp;Listor!$L$6:$L$17,0)),"")</f>
        <v/>
      </c>
      <c r="K1981" s="69"/>
    </row>
    <row r="1982" spans="2:11" x14ac:dyDescent="0.25">
      <c r="B1982" s="68" t="s">
        <v>68</v>
      </c>
      <c r="C1982" s="80" t="str">
        <f>IFERROR(VLOOKUP(B1982,Listor!$A$6:$B$62,2,FALSE),"")</f>
        <v/>
      </c>
      <c r="D1982" s="80" t="str">
        <f>IFERROR(VLOOKUP(B1982,Listor!$A$6:$C$62,3,FALSE),"")</f>
        <v/>
      </c>
      <c r="E1982" s="64" t="s">
        <v>69</v>
      </c>
      <c r="F1982" s="65"/>
      <c r="G1982" s="35" t="str">
        <f>IFERROR(VLOOKUP(B1982,Listor!$A$6:$G$62,7,FALSE),"")</f>
        <v/>
      </c>
      <c r="H1982" s="35" t="str">
        <f>IFERROR(VLOOKUP(B1982,Listor!$H$6:$I$24,2,FALSE),"")</f>
        <v/>
      </c>
      <c r="I1982" s="35" t="str">
        <f t="shared" si="33"/>
        <v/>
      </c>
      <c r="J1982" s="35" t="str">
        <f t="array" ref="J1982">IFERROR(INDEX(Listor!$M$6:$M$17,MATCH(Listor!J1982&amp;Fossila!E1982,Listor!$K$6:$K$17&amp;Listor!$L$6:$L$17,0)),"")</f>
        <v/>
      </c>
      <c r="K1982" s="69"/>
    </row>
    <row r="1983" spans="2:11" x14ac:dyDescent="0.25">
      <c r="B1983" s="68" t="s">
        <v>68</v>
      </c>
      <c r="C1983" s="80" t="str">
        <f>IFERROR(VLOOKUP(B1983,Listor!$A$6:$B$62,2,FALSE),"")</f>
        <v/>
      </c>
      <c r="D1983" s="80" t="str">
        <f>IFERROR(VLOOKUP(B1983,Listor!$A$6:$C$62,3,FALSE),"")</f>
        <v/>
      </c>
      <c r="E1983" s="64" t="s">
        <v>69</v>
      </c>
      <c r="F1983" s="65"/>
      <c r="G1983" s="35" t="str">
        <f>IFERROR(VLOOKUP(B1983,Listor!$A$6:$G$62,7,FALSE),"")</f>
        <v/>
      </c>
      <c r="H1983" s="35" t="str">
        <f>IFERROR(VLOOKUP(B1983,Listor!$H$6:$I$24,2,FALSE),"")</f>
        <v/>
      </c>
      <c r="I1983" s="35" t="str">
        <f t="shared" si="33"/>
        <v/>
      </c>
      <c r="J1983" s="35" t="str">
        <f t="array" ref="J1983">IFERROR(INDEX(Listor!$M$6:$M$17,MATCH(Listor!J1983&amp;Fossila!E1983,Listor!$K$6:$K$17&amp;Listor!$L$6:$L$17,0)),"")</f>
        <v/>
      </c>
      <c r="K1983" s="69"/>
    </row>
    <row r="1984" spans="2:11" x14ac:dyDescent="0.25">
      <c r="B1984" s="68" t="s">
        <v>68</v>
      </c>
      <c r="C1984" s="80" t="str">
        <f>IFERROR(VLOOKUP(B1984,Listor!$A$6:$B$62,2,FALSE),"")</f>
        <v/>
      </c>
      <c r="D1984" s="80" t="str">
        <f>IFERROR(VLOOKUP(B1984,Listor!$A$6:$C$62,3,FALSE),"")</f>
        <v/>
      </c>
      <c r="E1984" s="64" t="s">
        <v>69</v>
      </c>
      <c r="F1984" s="65"/>
      <c r="G1984" s="35" t="str">
        <f>IFERROR(VLOOKUP(B1984,Listor!$A$6:$G$62,7,FALSE),"")</f>
        <v/>
      </c>
      <c r="H1984" s="35" t="str">
        <f>IFERROR(VLOOKUP(B1984,Listor!$H$6:$I$24,2,FALSE),"")</f>
        <v/>
      </c>
      <c r="I1984" s="35" t="str">
        <f t="shared" si="33"/>
        <v/>
      </c>
      <c r="J1984" s="35" t="str">
        <f t="array" ref="J1984">IFERROR(INDEX(Listor!$M$6:$M$17,MATCH(Listor!J1984&amp;Fossila!E1984,Listor!$K$6:$K$17&amp;Listor!$L$6:$L$17,0)),"")</f>
        <v/>
      </c>
      <c r="K1984" s="69"/>
    </row>
    <row r="1985" spans="2:11" x14ac:dyDescent="0.25">
      <c r="B1985" s="68" t="s">
        <v>68</v>
      </c>
      <c r="C1985" s="80" t="str">
        <f>IFERROR(VLOOKUP(B1985,Listor!$A$6:$B$62,2,FALSE),"")</f>
        <v/>
      </c>
      <c r="D1985" s="80" t="str">
        <f>IFERROR(VLOOKUP(B1985,Listor!$A$6:$C$62,3,FALSE),"")</f>
        <v/>
      </c>
      <c r="E1985" s="64" t="s">
        <v>69</v>
      </c>
      <c r="F1985" s="65"/>
      <c r="G1985" s="35" t="str">
        <f>IFERROR(VLOOKUP(B1985,Listor!$A$6:$G$62,7,FALSE),"")</f>
        <v/>
      </c>
      <c r="H1985" s="35" t="str">
        <f>IFERROR(VLOOKUP(B1985,Listor!$H$6:$I$24,2,FALSE),"")</f>
        <v/>
      </c>
      <c r="I1985" s="35" t="str">
        <f t="shared" si="33"/>
        <v/>
      </c>
      <c r="J1985" s="35" t="str">
        <f t="array" ref="J1985">IFERROR(INDEX(Listor!$M$6:$M$17,MATCH(Listor!J1985&amp;Fossila!E1985,Listor!$K$6:$K$17&amp;Listor!$L$6:$L$17,0)),"")</f>
        <v/>
      </c>
      <c r="K1985" s="69"/>
    </row>
    <row r="1986" spans="2:11" x14ac:dyDescent="0.25">
      <c r="B1986" s="68" t="s">
        <v>68</v>
      </c>
      <c r="C1986" s="80" t="str">
        <f>IFERROR(VLOOKUP(B1986,Listor!$A$6:$B$62,2,FALSE),"")</f>
        <v/>
      </c>
      <c r="D1986" s="80" t="str">
        <f>IFERROR(VLOOKUP(B1986,Listor!$A$6:$C$62,3,FALSE),"")</f>
        <v/>
      </c>
      <c r="E1986" s="64" t="s">
        <v>69</v>
      </c>
      <c r="F1986" s="65"/>
      <c r="G1986" s="35" t="str">
        <f>IFERROR(VLOOKUP(B1986,Listor!$A$6:$G$62,7,FALSE),"")</f>
        <v/>
      </c>
      <c r="H1986" s="35" t="str">
        <f>IFERROR(VLOOKUP(B1986,Listor!$H$6:$I$24,2,FALSE),"")</f>
        <v/>
      </c>
      <c r="I1986" s="35" t="str">
        <f t="shared" si="33"/>
        <v/>
      </c>
      <c r="J1986" s="35" t="str">
        <f t="array" ref="J1986">IFERROR(INDEX(Listor!$M$6:$M$17,MATCH(Listor!J1986&amp;Fossila!E1986,Listor!$K$6:$K$17&amp;Listor!$L$6:$L$17,0)),"")</f>
        <v/>
      </c>
      <c r="K1986" s="69"/>
    </row>
    <row r="1987" spans="2:11" x14ac:dyDescent="0.25">
      <c r="B1987" s="68" t="s">
        <v>68</v>
      </c>
      <c r="C1987" s="80" t="str">
        <f>IFERROR(VLOOKUP(B1987,Listor!$A$6:$B$62,2,FALSE),"")</f>
        <v/>
      </c>
      <c r="D1987" s="80" t="str">
        <f>IFERROR(VLOOKUP(B1987,Listor!$A$6:$C$62,3,FALSE),"")</f>
        <v/>
      </c>
      <c r="E1987" s="64" t="s">
        <v>69</v>
      </c>
      <c r="F1987" s="65"/>
      <c r="G1987" s="35" t="str">
        <f>IFERROR(VLOOKUP(B1987,Listor!$A$6:$G$62,7,FALSE),"")</f>
        <v/>
      </c>
      <c r="H1987" s="35" t="str">
        <f>IFERROR(VLOOKUP(B1987,Listor!$H$6:$I$24,2,FALSE),"")</f>
        <v/>
      </c>
      <c r="I1987" s="35" t="str">
        <f t="shared" si="33"/>
        <v/>
      </c>
      <c r="J1987" s="35" t="str">
        <f t="array" ref="J1987">IFERROR(INDEX(Listor!$M$6:$M$17,MATCH(Listor!J1987&amp;Fossila!E1987,Listor!$K$6:$K$17&amp;Listor!$L$6:$L$17,0)),"")</f>
        <v/>
      </c>
      <c r="K1987" s="69"/>
    </row>
    <row r="1988" spans="2:11" x14ac:dyDescent="0.25">
      <c r="B1988" s="68" t="s">
        <v>68</v>
      </c>
      <c r="C1988" s="80" t="str">
        <f>IFERROR(VLOOKUP(B1988,Listor!$A$6:$B$62,2,FALSE),"")</f>
        <v/>
      </c>
      <c r="D1988" s="80" t="str">
        <f>IFERROR(VLOOKUP(B1988,Listor!$A$6:$C$62,3,FALSE),"")</f>
        <v/>
      </c>
      <c r="E1988" s="64" t="s">
        <v>69</v>
      </c>
      <c r="F1988" s="65"/>
      <c r="G1988" s="35" t="str">
        <f>IFERROR(VLOOKUP(B1988,Listor!$A$6:$G$62,7,FALSE),"")</f>
        <v/>
      </c>
      <c r="H1988" s="35" t="str">
        <f>IFERROR(VLOOKUP(B1988,Listor!$H$6:$I$24,2,FALSE),"")</f>
        <v/>
      </c>
      <c r="I1988" s="35" t="str">
        <f t="shared" si="33"/>
        <v/>
      </c>
      <c r="J1988" s="35" t="str">
        <f t="array" ref="J1988">IFERROR(INDEX(Listor!$M$6:$M$17,MATCH(Listor!J1988&amp;Fossila!E1988,Listor!$K$6:$K$17&amp;Listor!$L$6:$L$17,0)),"")</f>
        <v/>
      </c>
      <c r="K1988" s="69"/>
    </row>
    <row r="1989" spans="2:11" x14ac:dyDescent="0.25">
      <c r="B1989" s="68" t="s">
        <v>68</v>
      </c>
      <c r="C1989" s="80" t="str">
        <f>IFERROR(VLOOKUP(B1989,Listor!$A$6:$B$62,2,FALSE),"")</f>
        <v/>
      </c>
      <c r="D1989" s="80" t="str">
        <f>IFERROR(VLOOKUP(B1989,Listor!$A$6:$C$62,3,FALSE),"")</f>
        <v/>
      </c>
      <c r="E1989" s="64" t="s">
        <v>69</v>
      </c>
      <c r="F1989" s="65"/>
      <c r="G1989" s="35" t="str">
        <f>IFERROR(VLOOKUP(B1989,Listor!$A$6:$G$62,7,FALSE),"")</f>
        <v/>
      </c>
      <c r="H1989" s="35" t="str">
        <f>IFERROR(VLOOKUP(B1989,Listor!$H$6:$I$24,2,FALSE),"")</f>
        <v/>
      </c>
      <c r="I1989" s="35" t="str">
        <f t="shared" si="33"/>
        <v/>
      </c>
      <c r="J1989" s="35" t="str">
        <f t="array" ref="J1989">IFERROR(INDEX(Listor!$M$6:$M$17,MATCH(Listor!J1989&amp;Fossila!E1989,Listor!$K$6:$K$17&amp;Listor!$L$6:$L$17,0)),"")</f>
        <v/>
      </c>
      <c r="K1989" s="69"/>
    </row>
    <row r="1990" spans="2:11" x14ac:dyDescent="0.25">
      <c r="B1990" s="68" t="s">
        <v>68</v>
      </c>
      <c r="C1990" s="80" t="str">
        <f>IFERROR(VLOOKUP(B1990,Listor!$A$6:$B$62,2,FALSE),"")</f>
        <v/>
      </c>
      <c r="D1990" s="80" t="str">
        <f>IFERROR(VLOOKUP(B1990,Listor!$A$6:$C$62,3,FALSE),"")</f>
        <v/>
      </c>
      <c r="E1990" s="64" t="s">
        <v>69</v>
      </c>
      <c r="F1990" s="65"/>
      <c r="G1990" s="35" t="str">
        <f>IFERROR(VLOOKUP(B1990,Listor!$A$6:$G$62,7,FALSE),"")</f>
        <v/>
      </c>
      <c r="H1990" s="35" t="str">
        <f>IFERROR(VLOOKUP(B1990,Listor!$H$6:$I$24,2,FALSE),"")</f>
        <v/>
      </c>
      <c r="I1990" s="35" t="str">
        <f t="shared" si="33"/>
        <v/>
      </c>
      <c r="J1990" s="35" t="str">
        <f t="array" ref="J1990">IFERROR(INDEX(Listor!$M$6:$M$17,MATCH(Listor!J1990&amp;Fossila!E1990,Listor!$K$6:$K$17&amp;Listor!$L$6:$L$17,0)),"")</f>
        <v/>
      </c>
      <c r="K1990" s="69"/>
    </row>
    <row r="1991" spans="2:11" x14ac:dyDescent="0.25">
      <c r="B1991" s="68" t="s">
        <v>68</v>
      </c>
      <c r="C1991" s="80" t="str">
        <f>IFERROR(VLOOKUP(B1991,Listor!$A$6:$B$62,2,FALSE),"")</f>
        <v/>
      </c>
      <c r="D1991" s="80" t="str">
        <f>IFERROR(VLOOKUP(B1991,Listor!$A$6:$C$62,3,FALSE),"")</f>
        <v/>
      </c>
      <c r="E1991" s="64" t="s">
        <v>69</v>
      </c>
      <c r="F1991" s="65"/>
      <c r="G1991" s="35" t="str">
        <f>IFERROR(VLOOKUP(B1991,Listor!$A$6:$G$62,7,FALSE),"")</f>
        <v/>
      </c>
      <c r="H1991" s="35" t="str">
        <f>IFERROR(VLOOKUP(B1991,Listor!$H$6:$I$24,2,FALSE),"")</f>
        <v/>
      </c>
      <c r="I1991" s="35" t="str">
        <f t="shared" si="33"/>
        <v/>
      </c>
      <c r="J1991" s="35" t="str">
        <f t="array" ref="J1991">IFERROR(INDEX(Listor!$M$6:$M$17,MATCH(Listor!J1991&amp;Fossila!E1991,Listor!$K$6:$K$17&amp;Listor!$L$6:$L$17,0)),"")</f>
        <v/>
      </c>
      <c r="K1991" s="69"/>
    </row>
    <row r="1992" spans="2:11" x14ac:dyDescent="0.25">
      <c r="B1992" s="68" t="s">
        <v>68</v>
      </c>
      <c r="C1992" s="80" t="str">
        <f>IFERROR(VLOOKUP(B1992,Listor!$A$6:$B$62,2,FALSE),"")</f>
        <v/>
      </c>
      <c r="D1992" s="80" t="str">
        <f>IFERROR(VLOOKUP(B1992,Listor!$A$6:$C$62,3,FALSE),"")</f>
        <v/>
      </c>
      <c r="E1992" s="64" t="s">
        <v>69</v>
      </c>
      <c r="F1992" s="65"/>
      <c r="G1992" s="35" t="str">
        <f>IFERROR(VLOOKUP(B1992,Listor!$A$6:$G$62,7,FALSE),"")</f>
        <v/>
      </c>
      <c r="H1992" s="35" t="str">
        <f>IFERROR(VLOOKUP(B1992,Listor!$H$6:$I$24,2,FALSE),"")</f>
        <v/>
      </c>
      <c r="I1992" s="35" t="str">
        <f t="shared" si="33"/>
        <v/>
      </c>
      <c r="J1992" s="35" t="str">
        <f t="array" ref="J1992">IFERROR(INDEX(Listor!$M$6:$M$17,MATCH(Listor!J1992&amp;Fossila!E1992,Listor!$K$6:$K$17&amp;Listor!$L$6:$L$17,0)),"")</f>
        <v/>
      </c>
      <c r="K1992" s="69"/>
    </row>
    <row r="1993" spans="2:11" x14ac:dyDescent="0.25">
      <c r="B1993" s="68" t="s">
        <v>68</v>
      </c>
      <c r="C1993" s="80" t="str">
        <f>IFERROR(VLOOKUP(B1993,Listor!$A$6:$B$62,2,FALSE),"")</f>
        <v/>
      </c>
      <c r="D1993" s="80" t="str">
        <f>IFERROR(VLOOKUP(B1993,Listor!$A$6:$C$62,3,FALSE),"")</f>
        <v/>
      </c>
      <c r="E1993" s="64" t="s">
        <v>69</v>
      </c>
      <c r="F1993" s="65"/>
      <c r="G1993" s="35" t="str">
        <f>IFERROR(VLOOKUP(B1993,Listor!$A$6:$G$62,7,FALSE),"")</f>
        <v/>
      </c>
      <c r="H1993" s="35" t="str">
        <f>IFERROR(VLOOKUP(B1993,Listor!$H$6:$I$24,2,FALSE),"")</f>
        <v/>
      </c>
      <c r="I1993" s="35" t="str">
        <f t="shared" si="33"/>
        <v/>
      </c>
      <c r="J1993" s="35" t="str">
        <f t="array" ref="J1993">IFERROR(INDEX(Listor!$M$6:$M$17,MATCH(Listor!J1993&amp;Fossila!E1993,Listor!$K$6:$K$17&amp;Listor!$L$6:$L$17,0)),"")</f>
        <v/>
      </c>
      <c r="K1993" s="69"/>
    </row>
    <row r="1994" spans="2:11" x14ac:dyDescent="0.25">
      <c r="B1994" s="68" t="s">
        <v>68</v>
      </c>
      <c r="C1994" s="80" t="str">
        <f>IFERROR(VLOOKUP(B1994,Listor!$A$6:$B$62,2,FALSE),"")</f>
        <v/>
      </c>
      <c r="D1994" s="80" t="str">
        <f>IFERROR(VLOOKUP(B1994,Listor!$A$6:$C$62,3,FALSE),"")</f>
        <v/>
      </c>
      <c r="E1994" s="64" t="s">
        <v>69</v>
      </c>
      <c r="F1994" s="65"/>
      <c r="G1994" s="35" t="str">
        <f>IFERROR(VLOOKUP(B1994,Listor!$A$6:$G$62,7,FALSE),"")</f>
        <v/>
      </c>
      <c r="H1994" s="35" t="str">
        <f>IFERROR(VLOOKUP(B1994,Listor!$H$6:$I$24,2,FALSE),"")</f>
        <v/>
      </c>
      <c r="I1994" s="35" t="str">
        <f t="shared" si="33"/>
        <v/>
      </c>
      <c r="J1994" s="35" t="str">
        <f t="array" ref="J1994">IFERROR(INDEX(Listor!$M$6:$M$17,MATCH(Listor!J1994&amp;Fossila!E1994,Listor!$K$6:$K$17&amp;Listor!$L$6:$L$17,0)),"")</f>
        <v/>
      </c>
      <c r="K1994" s="69"/>
    </row>
    <row r="1995" spans="2:11" x14ac:dyDescent="0.25">
      <c r="B1995" s="68" t="s">
        <v>68</v>
      </c>
      <c r="C1995" s="80" t="str">
        <f>IFERROR(VLOOKUP(B1995,Listor!$A$6:$B$62,2,FALSE),"")</f>
        <v/>
      </c>
      <c r="D1995" s="80" t="str">
        <f>IFERROR(VLOOKUP(B1995,Listor!$A$6:$C$62,3,FALSE),"")</f>
        <v/>
      </c>
      <c r="E1995" s="64" t="s">
        <v>69</v>
      </c>
      <c r="F1995" s="65"/>
      <c r="G1995" s="35" t="str">
        <f>IFERROR(VLOOKUP(B1995,Listor!$A$6:$G$62,7,FALSE),"")</f>
        <v/>
      </c>
      <c r="H1995" s="35" t="str">
        <f>IFERROR(VLOOKUP(B1995,Listor!$H$6:$I$24,2,FALSE),"")</f>
        <v/>
      </c>
      <c r="I1995" s="35" t="str">
        <f t="shared" si="33"/>
        <v/>
      </c>
      <c r="J1995" s="35" t="str">
        <f t="array" ref="J1995">IFERROR(INDEX(Listor!$M$6:$M$17,MATCH(Listor!J1995&amp;Fossila!E1995,Listor!$K$6:$K$17&amp;Listor!$L$6:$L$17,0)),"")</f>
        <v/>
      </c>
      <c r="K1995" s="69"/>
    </row>
    <row r="1996" spans="2:11" x14ac:dyDescent="0.25">
      <c r="B1996" s="68" t="s">
        <v>68</v>
      </c>
      <c r="C1996" s="80" t="str">
        <f>IFERROR(VLOOKUP(B1996,Listor!$A$6:$B$62,2,FALSE),"")</f>
        <v/>
      </c>
      <c r="D1996" s="80" t="str">
        <f>IFERROR(VLOOKUP(B1996,Listor!$A$6:$C$62,3,FALSE),"")</f>
        <v/>
      </c>
      <c r="E1996" s="64" t="s">
        <v>69</v>
      </c>
      <c r="F1996" s="65"/>
      <c r="G1996" s="35" t="str">
        <f>IFERROR(VLOOKUP(B1996,Listor!$A$6:$G$62,7,FALSE),"")</f>
        <v/>
      </c>
      <c r="H1996" s="35" t="str">
        <f>IFERROR(VLOOKUP(B1996,Listor!$H$6:$I$24,2,FALSE),"")</f>
        <v/>
      </c>
      <c r="I1996" s="35" t="str">
        <f t="shared" si="33"/>
        <v/>
      </c>
      <c r="J1996" s="35" t="str">
        <f t="array" ref="J1996">IFERROR(INDEX(Listor!$M$6:$M$17,MATCH(Listor!J1996&amp;Fossila!E1996,Listor!$K$6:$K$17&amp;Listor!$L$6:$L$17,0)),"")</f>
        <v/>
      </c>
      <c r="K1996" s="69"/>
    </row>
    <row r="1997" spans="2:11" x14ac:dyDescent="0.25">
      <c r="B1997" s="68" t="s">
        <v>68</v>
      </c>
      <c r="C1997" s="80" t="str">
        <f>IFERROR(VLOOKUP(B1997,Listor!$A$6:$B$62,2,FALSE),"")</f>
        <v/>
      </c>
      <c r="D1997" s="80" t="str">
        <f>IFERROR(VLOOKUP(B1997,Listor!$A$6:$C$62,3,FALSE),"")</f>
        <v/>
      </c>
      <c r="E1997" s="64" t="s">
        <v>69</v>
      </c>
      <c r="F1997" s="65"/>
      <c r="G1997" s="35" t="str">
        <f>IFERROR(VLOOKUP(B1997,Listor!$A$6:$G$62,7,FALSE),"")</f>
        <v/>
      </c>
      <c r="H1997" s="35" t="str">
        <f>IFERROR(VLOOKUP(B1997,Listor!$H$6:$I$24,2,FALSE),"")</f>
        <v/>
      </c>
      <c r="I1997" s="35" t="str">
        <f t="shared" ref="I1997:I2060" si="34">IFERROR(H1997*F1997,"")</f>
        <v/>
      </c>
      <c r="J1997" s="35" t="str">
        <f t="array" ref="J1997">IFERROR(INDEX(Listor!$M$6:$M$17,MATCH(Listor!J1997&amp;Fossila!E1997,Listor!$K$6:$K$17&amp;Listor!$L$6:$L$17,0)),"")</f>
        <v/>
      </c>
      <c r="K1997" s="69"/>
    </row>
    <row r="1998" spans="2:11" x14ac:dyDescent="0.25">
      <c r="B1998" s="68" t="s">
        <v>68</v>
      </c>
      <c r="C1998" s="80" t="str">
        <f>IFERROR(VLOOKUP(B1998,Listor!$A$6:$B$62,2,FALSE),"")</f>
        <v/>
      </c>
      <c r="D1998" s="80" t="str">
        <f>IFERROR(VLOOKUP(B1998,Listor!$A$6:$C$62,3,FALSE),"")</f>
        <v/>
      </c>
      <c r="E1998" s="64" t="s">
        <v>69</v>
      </c>
      <c r="F1998" s="65"/>
      <c r="G1998" s="35" t="str">
        <f>IFERROR(VLOOKUP(B1998,Listor!$A$6:$G$62,7,FALSE),"")</f>
        <v/>
      </c>
      <c r="H1998" s="35" t="str">
        <f>IFERROR(VLOOKUP(B1998,Listor!$H$6:$I$24,2,FALSE),"")</f>
        <v/>
      </c>
      <c r="I1998" s="35" t="str">
        <f t="shared" si="34"/>
        <v/>
      </c>
      <c r="J1998" s="35" t="str">
        <f t="array" ref="J1998">IFERROR(INDEX(Listor!$M$6:$M$17,MATCH(Listor!J1998&amp;Fossila!E1998,Listor!$K$6:$K$17&amp;Listor!$L$6:$L$17,0)),"")</f>
        <v/>
      </c>
      <c r="K1998" s="69"/>
    </row>
    <row r="1999" spans="2:11" x14ac:dyDescent="0.25">
      <c r="B1999" s="68" t="s">
        <v>68</v>
      </c>
      <c r="C1999" s="80" t="str">
        <f>IFERROR(VLOOKUP(B1999,Listor!$A$6:$B$62,2,FALSE),"")</f>
        <v/>
      </c>
      <c r="D1999" s="80" t="str">
        <f>IFERROR(VLOOKUP(B1999,Listor!$A$6:$C$62,3,FALSE),"")</f>
        <v/>
      </c>
      <c r="E1999" s="64" t="s">
        <v>69</v>
      </c>
      <c r="F1999" s="65"/>
      <c r="G1999" s="35" t="str">
        <f>IFERROR(VLOOKUP(B1999,Listor!$A$6:$G$62,7,FALSE),"")</f>
        <v/>
      </c>
      <c r="H1999" s="35" t="str">
        <f>IFERROR(VLOOKUP(B1999,Listor!$H$6:$I$24,2,FALSE),"")</f>
        <v/>
      </c>
      <c r="I1999" s="35" t="str">
        <f t="shared" si="34"/>
        <v/>
      </c>
      <c r="J1999" s="35" t="str">
        <f t="array" ref="J1999">IFERROR(INDEX(Listor!$M$6:$M$17,MATCH(Listor!J1999&amp;Fossila!E1999,Listor!$K$6:$K$17&amp;Listor!$L$6:$L$17,0)),"")</f>
        <v/>
      </c>
      <c r="K1999" s="69"/>
    </row>
    <row r="2000" spans="2:11" x14ac:dyDescent="0.25">
      <c r="B2000" s="68" t="s">
        <v>68</v>
      </c>
      <c r="C2000" s="80" t="str">
        <f>IFERROR(VLOOKUP(B2000,Listor!$A$6:$B$62,2,FALSE),"")</f>
        <v/>
      </c>
      <c r="D2000" s="80" t="str">
        <f>IFERROR(VLOOKUP(B2000,Listor!$A$6:$C$62,3,FALSE),"")</f>
        <v/>
      </c>
      <c r="E2000" s="64" t="s">
        <v>69</v>
      </c>
      <c r="F2000" s="65"/>
      <c r="G2000" s="35" t="str">
        <f>IFERROR(VLOOKUP(B2000,Listor!$A$6:$G$62,7,FALSE),"")</f>
        <v/>
      </c>
      <c r="H2000" s="35" t="str">
        <f>IFERROR(VLOOKUP(B2000,Listor!$H$6:$I$24,2,FALSE),"")</f>
        <v/>
      </c>
      <c r="I2000" s="35" t="str">
        <f t="shared" si="34"/>
        <v/>
      </c>
      <c r="J2000" s="35" t="str">
        <f t="array" ref="J2000">IFERROR(INDEX(Listor!$M$6:$M$17,MATCH(Listor!J2000&amp;Fossila!E2000,Listor!$K$6:$K$17&amp;Listor!$L$6:$L$17,0)),"")</f>
        <v/>
      </c>
      <c r="K2000" s="69"/>
    </row>
    <row r="2001" spans="2:11" x14ac:dyDescent="0.25">
      <c r="B2001" s="68" t="s">
        <v>68</v>
      </c>
      <c r="C2001" s="80" t="str">
        <f>IFERROR(VLOOKUP(B2001,Listor!$A$6:$B$62,2,FALSE),"")</f>
        <v/>
      </c>
      <c r="D2001" s="80" t="str">
        <f>IFERROR(VLOOKUP(B2001,Listor!$A$6:$C$62,3,FALSE),"")</f>
        <v/>
      </c>
      <c r="E2001" s="64" t="s">
        <v>69</v>
      </c>
      <c r="F2001" s="65"/>
      <c r="G2001" s="35" t="str">
        <f>IFERROR(VLOOKUP(B2001,Listor!$A$6:$G$62,7,FALSE),"")</f>
        <v/>
      </c>
      <c r="H2001" s="35" t="str">
        <f>IFERROR(VLOOKUP(B2001,Listor!$H$6:$I$24,2,FALSE),"")</f>
        <v/>
      </c>
      <c r="I2001" s="35" t="str">
        <f t="shared" si="34"/>
        <v/>
      </c>
      <c r="J2001" s="35" t="str">
        <f t="array" ref="J2001">IFERROR(INDEX(Listor!$M$6:$M$17,MATCH(Listor!J2001&amp;Fossila!E2001,Listor!$K$6:$K$17&amp;Listor!$L$6:$L$17,0)),"")</f>
        <v/>
      </c>
      <c r="K2001" s="69"/>
    </row>
    <row r="2002" spans="2:11" x14ac:dyDescent="0.25">
      <c r="B2002" s="68" t="s">
        <v>68</v>
      </c>
      <c r="C2002" s="80" t="str">
        <f>IFERROR(VLOOKUP(B2002,Listor!$A$6:$B$62,2,FALSE),"")</f>
        <v/>
      </c>
      <c r="D2002" s="80" t="str">
        <f>IFERROR(VLOOKUP(B2002,Listor!$A$6:$C$62,3,FALSE),"")</f>
        <v/>
      </c>
      <c r="E2002" s="64" t="s">
        <v>69</v>
      </c>
      <c r="F2002" s="65"/>
      <c r="G2002" s="35" t="str">
        <f>IFERROR(VLOOKUP(B2002,Listor!$A$6:$G$62,7,FALSE),"")</f>
        <v/>
      </c>
      <c r="H2002" s="35" t="str">
        <f>IFERROR(VLOOKUP(B2002,Listor!$H$6:$I$24,2,FALSE),"")</f>
        <v/>
      </c>
      <c r="I2002" s="35" t="str">
        <f t="shared" si="34"/>
        <v/>
      </c>
      <c r="J2002" s="35" t="str">
        <f t="array" ref="J2002">IFERROR(INDEX(Listor!$M$6:$M$17,MATCH(Listor!J2002&amp;Fossila!E2002,Listor!$K$6:$K$17&amp;Listor!$L$6:$L$17,0)),"")</f>
        <v/>
      </c>
      <c r="K2002" s="69"/>
    </row>
    <row r="2003" spans="2:11" x14ac:dyDescent="0.25">
      <c r="B2003" s="68" t="s">
        <v>68</v>
      </c>
      <c r="C2003" s="80" t="str">
        <f>IFERROR(VLOOKUP(B2003,Listor!$A$6:$B$62,2,FALSE),"")</f>
        <v/>
      </c>
      <c r="D2003" s="80" t="str">
        <f>IFERROR(VLOOKUP(B2003,Listor!$A$6:$C$62,3,FALSE),"")</f>
        <v/>
      </c>
      <c r="E2003" s="64" t="s">
        <v>69</v>
      </c>
      <c r="F2003" s="65"/>
      <c r="G2003" s="35" t="str">
        <f>IFERROR(VLOOKUP(B2003,Listor!$A$6:$G$62,7,FALSE),"")</f>
        <v/>
      </c>
      <c r="H2003" s="35" t="str">
        <f>IFERROR(VLOOKUP(B2003,Listor!$H$6:$I$24,2,FALSE),"")</f>
        <v/>
      </c>
      <c r="I2003" s="35" t="str">
        <f t="shared" si="34"/>
        <v/>
      </c>
      <c r="J2003" s="35" t="str">
        <f t="array" ref="J2003">IFERROR(INDEX(Listor!$M$6:$M$17,MATCH(Listor!J2003&amp;Fossila!E2003,Listor!$K$6:$K$17&amp;Listor!$L$6:$L$17,0)),"")</f>
        <v/>
      </c>
      <c r="K2003" s="69"/>
    </row>
    <row r="2004" spans="2:11" x14ac:dyDescent="0.25">
      <c r="B2004" s="68" t="s">
        <v>68</v>
      </c>
      <c r="C2004" s="80" t="str">
        <f>IFERROR(VLOOKUP(B2004,Listor!$A$6:$B$62,2,FALSE),"")</f>
        <v/>
      </c>
      <c r="D2004" s="80" t="str">
        <f>IFERROR(VLOOKUP(B2004,Listor!$A$6:$C$62,3,FALSE),"")</f>
        <v/>
      </c>
      <c r="E2004" s="64" t="s">
        <v>69</v>
      </c>
      <c r="F2004" s="65"/>
      <c r="G2004" s="35" t="str">
        <f>IFERROR(VLOOKUP(B2004,Listor!$A$6:$G$62,7,FALSE),"")</f>
        <v/>
      </c>
      <c r="H2004" s="35" t="str">
        <f>IFERROR(VLOOKUP(B2004,Listor!$H$6:$I$24,2,FALSE),"")</f>
        <v/>
      </c>
      <c r="I2004" s="35" t="str">
        <f t="shared" si="34"/>
        <v/>
      </c>
      <c r="J2004" s="35" t="str">
        <f t="array" ref="J2004">IFERROR(INDEX(Listor!$M$6:$M$17,MATCH(Listor!J2004&amp;Fossila!E2004,Listor!$K$6:$K$17&amp;Listor!$L$6:$L$17,0)),"")</f>
        <v/>
      </c>
      <c r="K2004" s="69"/>
    </row>
    <row r="2005" spans="2:11" x14ac:dyDescent="0.25">
      <c r="B2005" s="68" t="s">
        <v>68</v>
      </c>
      <c r="C2005" s="80" t="str">
        <f>IFERROR(VLOOKUP(B2005,Listor!$A$6:$B$62,2,FALSE),"")</f>
        <v/>
      </c>
      <c r="D2005" s="80" t="str">
        <f>IFERROR(VLOOKUP(B2005,Listor!$A$6:$C$62,3,FALSE),"")</f>
        <v/>
      </c>
      <c r="E2005" s="64" t="s">
        <v>69</v>
      </c>
      <c r="F2005" s="65"/>
      <c r="G2005" s="35" t="str">
        <f>IFERROR(VLOOKUP(B2005,Listor!$A$6:$G$62,7,FALSE),"")</f>
        <v/>
      </c>
      <c r="H2005" s="35" t="str">
        <f>IFERROR(VLOOKUP(B2005,Listor!$H$6:$I$24,2,FALSE),"")</f>
        <v/>
      </c>
      <c r="I2005" s="35" t="str">
        <f t="shared" si="34"/>
        <v/>
      </c>
      <c r="J2005" s="35" t="str">
        <f t="array" ref="J2005">IFERROR(INDEX(Listor!$M$6:$M$17,MATCH(Listor!J2005&amp;Fossila!E2005,Listor!$K$6:$K$17&amp;Listor!$L$6:$L$17,0)),"")</f>
        <v/>
      </c>
      <c r="K2005" s="69"/>
    </row>
    <row r="2006" spans="2:11" x14ac:dyDescent="0.25">
      <c r="B2006" s="68" t="s">
        <v>68</v>
      </c>
      <c r="C2006" s="80" t="str">
        <f>IFERROR(VLOOKUP(B2006,Listor!$A$6:$B$62,2,FALSE),"")</f>
        <v/>
      </c>
      <c r="D2006" s="80" t="str">
        <f>IFERROR(VLOOKUP(B2006,Listor!$A$6:$C$62,3,FALSE),"")</f>
        <v/>
      </c>
      <c r="E2006" s="64" t="s">
        <v>69</v>
      </c>
      <c r="F2006" s="65"/>
      <c r="G2006" s="35" t="str">
        <f>IFERROR(VLOOKUP(B2006,Listor!$A$6:$G$62,7,FALSE),"")</f>
        <v/>
      </c>
      <c r="H2006" s="35" t="str">
        <f>IFERROR(VLOOKUP(B2006,Listor!$H$6:$I$24,2,FALSE),"")</f>
        <v/>
      </c>
      <c r="I2006" s="35" t="str">
        <f t="shared" si="34"/>
        <v/>
      </c>
      <c r="J2006" s="35" t="str">
        <f t="array" ref="J2006">IFERROR(INDEX(Listor!$M$6:$M$17,MATCH(Listor!J2006&amp;Fossila!E2006,Listor!$K$6:$K$17&amp;Listor!$L$6:$L$17,0)),"")</f>
        <v/>
      </c>
      <c r="K2006" s="69"/>
    </row>
    <row r="2007" spans="2:11" x14ac:dyDescent="0.25">
      <c r="B2007" s="68" t="s">
        <v>68</v>
      </c>
      <c r="C2007" s="80" t="str">
        <f>IFERROR(VLOOKUP(B2007,Listor!$A$6:$B$62,2,FALSE),"")</f>
        <v/>
      </c>
      <c r="D2007" s="80" t="str">
        <f>IFERROR(VLOOKUP(B2007,Listor!$A$6:$C$62,3,FALSE),"")</f>
        <v/>
      </c>
      <c r="E2007" s="64" t="s">
        <v>69</v>
      </c>
      <c r="F2007" s="65"/>
      <c r="G2007" s="35" t="str">
        <f>IFERROR(VLOOKUP(B2007,Listor!$A$6:$G$62,7,FALSE),"")</f>
        <v/>
      </c>
      <c r="H2007" s="35" t="str">
        <f>IFERROR(VLOOKUP(B2007,Listor!$H$6:$I$24,2,FALSE),"")</f>
        <v/>
      </c>
      <c r="I2007" s="35" t="str">
        <f t="shared" si="34"/>
        <v/>
      </c>
      <c r="J2007" s="35" t="str">
        <f t="array" ref="J2007">IFERROR(INDEX(Listor!$M$6:$M$17,MATCH(Listor!J2007&amp;Fossila!E2007,Listor!$K$6:$K$17&amp;Listor!$L$6:$L$17,0)),"")</f>
        <v/>
      </c>
      <c r="K2007" s="69"/>
    </row>
    <row r="2008" spans="2:11" x14ac:dyDescent="0.25">
      <c r="B2008" s="68" t="s">
        <v>68</v>
      </c>
      <c r="C2008" s="80" t="str">
        <f>IFERROR(VLOOKUP(B2008,Listor!$A$6:$B$62,2,FALSE),"")</f>
        <v/>
      </c>
      <c r="D2008" s="80" t="str">
        <f>IFERROR(VLOOKUP(B2008,Listor!$A$6:$C$62,3,FALSE),"")</f>
        <v/>
      </c>
      <c r="E2008" s="64" t="s">
        <v>69</v>
      </c>
      <c r="F2008" s="65"/>
      <c r="G2008" s="35" t="str">
        <f>IFERROR(VLOOKUP(B2008,Listor!$A$6:$G$62,7,FALSE),"")</f>
        <v/>
      </c>
      <c r="H2008" s="35" t="str">
        <f>IFERROR(VLOOKUP(B2008,Listor!$H$6:$I$24,2,FALSE),"")</f>
        <v/>
      </c>
      <c r="I2008" s="35" t="str">
        <f t="shared" si="34"/>
        <v/>
      </c>
      <c r="J2008" s="35" t="str">
        <f t="array" ref="J2008">IFERROR(INDEX(Listor!$M$6:$M$17,MATCH(Listor!J2008&amp;Fossila!E2008,Listor!$K$6:$K$17&amp;Listor!$L$6:$L$17,0)),"")</f>
        <v/>
      </c>
      <c r="K2008" s="69"/>
    </row>
    <row r="2009" spans="2:11" x14ac:dyDescent="0.25">
      <c r="B2009" s="68" t="s">
        <v>68</v>
      </c>
      <c r="C2009" s="80" t="str">
        <f>IFERROR(VLOOKUP(B2009,Listor!$A$6:$B$62,2,FALSE),"")</f>
        <v/>
      </c>
      <c r="D2009" s="80" t="str">
        <f>IFERROR(VLOOKUP(B2009,Listor!$A$6:$C$62,3,FALSE),"")</f>
        <v/>
      </c>
      <c r="E2009" s="64" t="s">
        <v>69</v>
      </c>
      <c r="F2009" s="65"/>
      <c r="G2009" s="35" t="str">
        <f>IFERROR(VLOOKUP(B2009,Listor!$A$6:$G$62,7,FALSE),"")</f>
        <v/>
      </c>
      <c r="H2009" s="35" t="str">
        <f>IFERROR(VLOOKUP(B2009,Listor!$H$6:$I$24,2,FALSE),"")</f>
        <v/>
      </c>
      <c r="I2009" s="35" t="str">
        <f t="shared" si="34"/>
        <v/>
      </c>
      <c r="J2009" s="35" t="str">
        <f t="array" ref="J2009">IFERROR(INDEX(Listor!$M$6:$M$17,MATCH(Listor!J2009&amp;Fossila!E2009,Listor!$K$6:$K$17&amp;Listor!$L$6:$L$17,0)),"")</f>
        <v/>
      </c>
      <c r="K2009" s="69"/>
    </row>
    <row r="2010" spans="2:11" x14ac:dyDescent="0.25">
      <c r="B2010" s="68" t="s">
        <v>68</v>
      </c>
      <c r="C2010" s="80" t="str">
        <f>IFERROR(VLOOKUP(B2010,Listor!$A$6:$B$62,2,FALSE),"")</f>
        <v/>
      </c>
      <c r="D2010" s="80" t="str">
        <f>IFERROR(VLOOKUP(B2010,Listor!$A$6:$C$62,3,FALSE),"")</f>
        <v/>
      </c>
      <c r="E2010" s="64" t="s">
        <v>69</v>
      </c>
      <c r="F2010" s="65"/>
      <c r="G2010" s="35" t="str">
        <f>IFERROR(VLOOKUP(B2010,Listor!$A$6:$G$62,7,FALSE),"")</f>
        <v/>
      </c>
      <c r="H2010" s="35" t="str">
        <f>IFERROR(VLOOKUP(B2010,Listor!$H$6:$I$24,2,FALSE),"")</f>
        <v/>
      </c>
      <c r="I2010" s="35" t="str">
        <f t="shared" si="34"/>
        <v/>
      </c>
      <c r="J2010" s="35" t="str">
        <f t="array" ref="J2010">IFERROR(INDEX(Listor!$M$6:$M$17,MATCH(Listor!J2010&amp;Fossila!E2010,Listor!$K$6:$K$17&amp;Listor!$L$6:$L$17,0)),"")</f>
        <v/>
      </c>
      <c r="K2010" s="69"/>
    </row>
    <row r="2011" spans="2:11" x14ac:dyDescent="0.25">
      <c r="B2011" s="68" t="s">
        <v>68</v>
      </c>
      <c r="C2011" s="80" t="str">
        <f>IFERROR(VLOOKUP(B2011,Listor!$A$6:$B$62,2,FALSE),"")</f>
        <v/>
      </c>
      <c r="D2011" s="80" t="str">
        <f>IFERROR(VLOOKUP(B2011,Listor!$A$6:$C$62,3,FALSE),"")</f>
        <v/>
      </c>
      <c r="E2011" s="64" t="s">
        <v>69</v>
      </c>
      <c r="F2011" s="65"/>
      <c r="G2011" s="35" t="str">
        <f>IFERROR(VLOOKUP(B2011,Listor!$A$6:$G$62,7,FALSE),"")</f>
        <v/>
      </c>
      <c r="H2011" s="35" t="str">
        <f>IFERROR(VLOOKUP(B2011,Listor!$H$6:$I$24,2,FALSE),"")</f>
        <v/>
      </c>
      <c r="I2011" s="35" t="str">
        <f t="shared" si="34"/>
        <v/>
      </c>
      <c r="J2011" s="35" t="str">
        <f t="array" ref="J2011">IFERROR(INDEX(Listor!$M$6:$M$17,MATCH(Listor!J2011&amp;Fossila!E2011,Listor!$K$6:$K$17&amp;Listor!$L$6:$L$17,0)),"")</f>
        <v/>
      </c>
      <c r="K2011" s="69"/>
    </row>
    <row r="2012" spans="2:11" x14ac:dyDescent="0.25">
      <c r="B2012" s="68" t="s">
        <v>68</v>
      </c>
      <c r="C2012" s="80" t="str">
        <f>IFERROR(VLOOKUP(B2012,Listor!$A$6:$B$62,2,FALSE),"")</f>
        <v/>
      </c>
      <c r="D2012" s="80" t="str">
        <f>IFERROR(VLOOKUP(B2012,Listor!$A$6:$C$62,3,FALSE),"")</f>
        <v/>
      </c>
      <c r="E2012" s="64" t="s">
        <v>69</v>
      </c>
      <c r="F2012" s="65"/>
      <c r="G2012" s="35" t="str">
        <f>IFERROR(VLOOKUP(B2012,Listor!$A$6:$G$62,7,FALSE),"")</f>
        <v/>
      </c>
      <c r="H2012" s="35" t="str">
        <f>IFERROR(VLOOKUP(B2012,Listor!$H$6:$I$24,2,FALSE),"")</f>
        <v/>
      </c>
      <c r="I2012" s="35" t="str">
        <f t="shared" si="34"/>
        <v/>
      </c>
      <c r="J2012" s="35" t="str">
        <f t="array" ref="J2012">IFERROR(INDEX(Listor!$M$6:$M$17,MATCH(Listor!J2012&amp;Fossila!E2012,Listor!$K$6:$K$17&amp;Listor!$L$6:$L$17,0)),"")</f>
        <v/>
      </c>
      <c r="K2012" s="69"/>
    </row>
    <row r="2013" spans="2:11" x14ac:dyDescent="0.25">
      <c r="B2013" s="68" t="s">
        <v>68</v>
      </c>
      <c r="C2013" s="80" t="str">
        <f>IFERROR(VLOOKUP(B2013,Listor!$A$6:$B$62,2,FALSE),"")</f>
        <v/>
      </c>
      <c r="D2013" s="80" t="str">
        <f>IFERROR(VLOOKUP(B2013,Listor!$A$6:$C$62,3,FALSE),"")</f>
        <v/>
      </c>
      <c r="E2013" s="64" t="s">
        <v>69</v>
      </c>
      <c r="F2013" s="65"/>
      <c r="G2013" s="35" t="str">
        <f>IFERROR(VLOOKUP(B2013,Listor!$A$6:$G$62,7,FALSE),"")</f>
        <v/>
      </c>
      <c r="H2013" s="35" t="str">
        <f>IFERROR(VLOOKUP(B2013,Listor!$H$6:$I$24,2,FALSE),"")</f>
        <v/>
      </c>
      <c r="I2013" s="35" t="str">
        <f t="shared" si="34"/>
        <v/>
      </c>
      <c r="J2013" s="35" t="str">
        <f t="array" ref="J2013">IFERROR(INDEX(Listor!$M$6:$M$17,MATCH(Listor!J2013&amp;Fossila!E2013,Listor!$K$6:$K$17&amp;Listor!$L$6:$L$17,0)),"")</f>
        <v/>
      </c>
      <c r="K2013" s="69"/>
    </row>
    <row r="2014" spans="2:11" x14ac:dyDescent="0.25">
      <c r="B2014" s="68" t="s">
        <v>68</v>
      </c>
      <c r="C2014" s="80" t="str">
        <f>IFERROR(VLOOKUP(B2014,Listor!$A$6:$B$62,2,FALSE),"")</f>
        <v/>
      </c>
      <c r="D2014" s="80" t="str">
        <f>IFERROR(VLOOKUP(B2014,Listor!$A$6:$C$62,3,FALSE),"")</f>
        <v/>
      </c>
      <c r="E2014" s="64" t="s">
        <v>69</v>
      </c>
      <c r="F2014" s="65"/>
      <c r="G2014" s="35" t="str">
        <f>IFERROR(VLOOKUP(B2014,Listor!$A$6:$G$62,7,FALSE),"")</f>
        <v/>
      </c>
      <c r="H2014" s="35" t="str">
        <f>IFERROR(VLOOKUP(B2014,Listor!$H$6:$I$24,2,FALSE),"")</f>
        <v/>
      </c>
      <c r="I2014" s="35" t="str">
        <f t="shared" si="34"/>
        <v/>
      </c>
      <c r="J2014" s="35" t="str">
        <f t="array" ref="J2014">IFERROR(INDEX(Listor!$M$6:$M$17,MATCH(Listor!J2014&amp;Fossila!E2014,Listor!$K$6:$K$17&amp;Listor!$L$6:$L$17,0)),"")</f>
        <v/>
      </c>
      <c r="K2014" s="69"/>
    </row>
    <row r="2015" spans="2:11" x14ac:dyDescent="0.25">
      <c r="B2015" s="68" t="s">
        <v>68</v>
      </c>
      <c r="C2015" s="80" t="str">
        <f>IFERROR(VLOOKUP(B2015,Listor!$A$6:$B$62,2,FALSE),"")</f>
        <v/>
      </c>
      <c r="D2015" s="80" t="str">
        <f>IFERROR(VLOOKUP(B2015,Listor!$A$6:$C$62,3,FALSE),"")</f>
        <v/>
      </c>
      <c r="E2015" s="64" t="s">
        <v>69</v>
      </c>
      <c r="F2015" s="65"/>
      <c r="G2015" s="35" t="str">
        <f>IFERROR(VLOOKUP(B2015,Listor!$A$6:$G$62,7,FALSE),"")</f>
        <v/>
      </c>
      <c r="H2015" s="35" t="str">
        <f>IFERROR(VLOOKUP(B2015,Listor!$H$6:$I$24,2,FALSE),"")</f>
        <v/>
      </c>
      <c r="I2015" s="35" t="str">
        <f t="shared" si="34"/>
        <v/>
      </c>
      <c r="J2015" s="35" t="str">
        <f t="array" ref="J2015">IFERROR(INDEX(Listor!$M$6:$M$17,MATCH(Listor!J2015&amp;Fossila!E2015,Listor!$K$6:$K$17&amp;Listor!$L$6:$L$17,0)),"")</f>
        <v/>
      </c>
      <c r="K2015" s="69"/>
    </row>
    <row r="2016" spans="2:11" x14ac:dyDescent="0.25">
      <c r="B2016" s="68" t="s">
        <v>68</v>
      </c>
      <c r="C2016" s="80" t="str">
        <f>IFERROR(VLOOKUP(B2016,Listor!$A$6:$B$62,2,FALSE),"")</f>
        <v/>
      </c>
      <c r="D2016" s="80" t="str">
        <f>IFERROR(VLOOKUP(B2016,Listor!$A$6:$C$62,3,FALSE),"")</f>
        <v/>
      </c>
      <c r="E2016" s="64" t="s">
        <v>69</v>
      </c>
      <c r="F2016" s="65"/>
      <c r="G2016" s="35" t="str">
        <f>IFERROR(VLOOKUP(B2016,Listor!$A$6:$G$62,7,FALSE),"")</f>
        <v/>
      </c>
      <c r="H2016" s="35" t="str">
        <f>IFERROR(VLOOKUP(B2016,Listor!$H$6:$I$24,2,FALSE),"")</f>
        <v/>
      </c>
      <c r="I2016" s="35" t="str">
        <f t="shared" si="34"/>
        <v/>
      </c>
      <c r="J2016" s="35" t="str">
        <f t="array" ref="J2016">IFERROR(INDEX(Listor!$M$6:$M$17,MATCH(Listor!J2016&amp;Fossila!E2016,Listor!$K$6:$K$17&amp;Listor!$L$6:$L$17,0)),"")</f>
        <v/>
      </c>
      <c r="K2016" s="69"/>
    </row>
    <row r="2017" spans="2:11" x14ac:dyDescent="0.25">
      <c r="B2017" s="68" t="s">
        <v>68</v>
      </c>
      <c r="C2017" s="80" t="str">
        <f>IFERROR(VLOOKUP(B2017,Listor!$A$6:$B$62,2,FALSE),"")</f>
        <v/>
      </c>
      <c r="D2017" s="80" t="str">
        <f>IFERROR(VLOOKUP(B2017,Listor!$A$6:$C$62,3,FALSE),"")</f>
        <v/>
      </c>
      <c r="E2017" s="64" t="s">
        <v>69</v>
      </c>
      <c r="F2017" s="65"/>
      <c r="G2017" s="35" t="str">
        <f>IFERROR(VLOOKUP(B2017,Listor!$A$6:$G$62,7,FALSE),"")</f>
        <v/>
      </c>
      <c r="H2017" s="35" t="str">
        <f>IFERROR(VLOOKUP(B2017,Listor!$H$6:$I$24,2,FALSE),"")</f>
        <v/>
      </c>
      <c r="I2017" s="35" t="str">
        <f t="shared" si="34"/>
        <v/>
      </c>
      <c r="J2017" s="35" t="str">
        <f t="array" ref="J2017">IFERROR(INDEX(Listor!$M$6:$M$17,MATCH(Listor!J2017&amp;Fossila!E2017,Listor!$K$6:$K$17&amp;Listor!$L$6:$L$17,0)),"")</f>
        <v/>
      </c>
      <c r="K2017" s="69"/>
    </row>
    <row r="2018" spans="2:11" x14ac:dyDescent="0.25">
      <c r="B2018" s="68" t="s">
        <v>68</v>
      </c>
      <c r="C2018" s="80" t="str">
        <f>IFERROR(VLOOKUP(B2018,Listor!$A$6:$B$62,2,FALSE),"")</f>
        <v/>
      </c>
      <c r="D2018" s="80" t="str">
        <f>IFERROR(VLOOKUP(B2018,Listor!$A$6:$C$62,3,FALSE),"")</f>
        <v/>
      </c>
      <c r="E2018" s="64" t="s">
        <v>69</v>
      </c>
      <c r="F2018" s="65"/>
      <c r="G2018" s="35" t="str">
        <f>IFERROR(VLOOKUP(B2018,Listor!$A$6:$G$62,7,FALSE),"")</f>
        <v/>
      </c>
      <c r="H2018" s="35" t="str">
        <f>IFERROR(VLOOKUP(B2018,Listor!$H$6:$I$24,2,FALSE),"")</f>
        <v/>
      </c>
      <c r="I2018" s="35" t="str">
        <f t="shared" si="34"/>
        <v/>
      </c>
      <c r="J2018" s="35" t="str">
        <f t="array" ref="J2018">IFERROR(INDEX(Listor!$M$6:$M$17,MATCH(Listor!J2018&amp;Fossila!E2018,Listor!$K$6:$K$17&amp;Listor!$L$6:$L$17,0)),"")</f>
        <v/>
      </c>
      <c r="K2018" s="69"/>
    </row>
    <row r="2019" spans="2:11" x14ac:dyDescent="0.25">
      <c r="B2019" s="68" t="s">
        <v>68</v>
      </c>
      <c r="C2019" s="80" t="str">
        <f>IFERROR(VLOOKUP(B2019,Listor!$A$6:$B$62,2,FALSE),"")</f>
        <v/>
      </c>
      <c r="D2019" s="80" t="str">
        <f>IFERROR(VLOOKUP(B2019,Listor!$A$6:$C$62,3,FALSE),"")</f>
        <v/>
      </c>
      <c r="E2019" s="64" t="s">
        <v>69</v>
      </c>
      <c r="F2019" s="65"/>
      <c r="G2019" s="35" t="str">
        <f>IFERROR(VLOOKUP(B2019,Listor!$A$6:$G$62,7,FALSE),"")</f>
        <v/>
      </c>
      <c r="H2019" s="35" t="str">
        <f>IFERROR(VLOOKUP(B2019,Listor!$H$6:$I$24,2,FALSE),"")</f>
        <v/>
      </c>
      <c r="I2019" s="35" t="str">
        <f t="shared" si="34"/>
        <v/>
      </c>
      <c r="J2019" s="35" t="str">
        <f t="array" ref="J2019">IFERROR(INDEX(Listor!$M$6:$M$17,MATCH(Listor!J2019&amp;Fossila!E2019,Listor!$K$6:$K$17&amp;Listor!$L$6:$L$17,0)),"")</f>
        <v/>
      </c>
      <c r="K2019" s="69"/>
    </row>
    <row r="2020" spans="2:11" x14ac:dyDescent="0.25">
      <c r="B2020" s="68" t="s">
        <v>68</v>
      </c>
      <c r="C2020" s="80" t="str">
        <f>IFERROR(VLOOKUP(B2020,Listor!$A$6:$B$62,2,FALSE),"")</f>
        <v/>
      </c>
      <c r="D2020" s="80" t="str">
        <f>IFERROR(VLOOKUP(B2020,Listor!$A$6:$C$62,3,FALSE),"")</f>
        <v/>
      </c>
      <c r="E2020" s="64" t="s">
        <v>69</v>
      </c>
      <c r="F2020" s="65"/>
      <c r="G2020" s="35" t="str">
        <f>IFERROR(VLOOKUP(B2020,Listor!$A$6:$G$62,7,FALSE),"")</f>
        <v/>
      </c>
      <c r="H2020" s="35" t="str">
        <f>IFERROR(VLOOKUP(B2020,Listor!$H$6:$I$24,2,FALSE),"")</f>
        <v/>
      </c>
      <c r="I2020" s="35" t="str">
        <f t="shared" si="34"/>
        <v/>
      </c>
      <c r="J2020" s="35" t="str">
        <f t="array" ref="J2020">IFERROR(INDEX(Listor!$M$6:$M$17,MATCH(Listor!J2020&amp;Fossila!E2020,Listor!$K$6:$K$17&amp;Listor!$L$6:$L$17,0)),"")</f>
        <v/>
      </c>
      <c r="K2020" s="69"/>
    </row>
    <row r="2021" spans="2:11" x14ac:dyDescent="0.25">
      <c r="B2021" s="68" t="s">
        <v>68</v>
      </c>
      <c r="C2021" s="80" t="str">
        <f>IFERROR(VLOOKUP(B2021,Listor!$A$6:$B$62,2,FALSE),"")</f>
        <v/>
      </c>
      <c r="D2021" s="80" t="str">
        <f>IFERROR(VLOOKUP(B2021,Listor!$A$6:$C$62,3,FALSE),"")</f>
        <v/>
      </c>
      <c r="E2021" s="64" t="s">
        <v>69</v>
      </c>
      <c r="F2021" s="65"/>
      <c r="G2021" s="35" t="str">
        <f>IFERROR(VLOOKUP(B2021,Listor!$A$6:$G$62,7,FALSE),"")</f>
        <v/>
      </c>
      <c r="H2021" s="35" t="str">
        <f>IFERROR(VLOOKUP(B2021,Listor!$H$6:$I$24,2,FALSE),"")</f>
        <v/>
      </c>
      <c r="I2021" s="35" t="str">
        <f t="shared" si="34"/>
        <v/>
      </c>
      <c r="J2021" s="35" t="str">
        <f t="array" ref="J2021">IFERROR(INDEX(Listor!$M$6:$M$17,MATCH(Listor!J2021&amp;Fossila!E2021,Listor!$K$6:$K$17&amp;Listor!$L$6:$L$17,0)),"")</f>
        <v/>
      </c>
      <c r="K2021" s="69"/>
    </row>
    <row r="2022" spans="2:11" x14ac:dyDescent="0.25">
      <c r="B2022" s="68" t="s">
        <v>68</v>
      </c>
      <c r="C2022" s="80" t="str">
        <f>IFERROR(VLOOKUP(B2022,Listor!$A$6:$B$62,2,FALSE),"")</f>
        <v/>
      </c>
      <c r="D2022" s="80" t="str">
        <f>IFERROR(VLOOKUP(B2022,Listor!$A$6:$C$62,3,FALSE),"")</f>
        <v/>
      </c>
      <c r="E2022" s="64" t="s">
        <v>69</v>
      </c>
      <c r="F2022" s="65"/>
      <c r="G2022" s="35" t="str">
        <f>IFERROR(VLOOKUP(B2022,Listor!$A$6:$G$62,7,FALSE),"")</f>
        <v/>
      </c>
      <c r="H2022" s="35" t="str">
        <f>IFERROR(VLOOKUP(B2022,Listor!$H$6:$I$24,2,FALSE),"")</f>
        <v/>
      </c>
      <c r="I2022" s="35" t="str">
        <f t="shared" si="34"/>
        <v/>
      </c>
      <c r="J2022" s="35" t="str">
        <f t="array" ref="J2022">IFERROR(INDEX(Listor!$M$6:$M$17,MATCH(Listor!J2022&amp;Fossila!E2022,Listor!$K$6:$K$17&amp;Listor!$L$6:$L$17,0)),"")</f>
        <v/>
      </c>
      <c r="K2022" s="69"/>
    </row>
    <row r="2023" spans="2:11" x14ac:dyDescent="0.25">
      <c r="B2023" s="68" t="s">
        <v>68</v>
      </c>
      <c r="C2023" s="80" t="str">
        <f>IFERROR(VLOOKUP(B2023,Listor!$A$6:$B$62,2,FALSE),"")</f>
        <v/>
      </c>
      <c r="D2023" s="80" t="str">
        <f>IFERROR(VLOOKUP(B2023,Listor!$A$6:$C$62,3,FALSE),"")</f>
        <v/>
      </c>
      <c r="E2023" s="64" t="s">
        <v>69</v>
      </c>
      <c r="F2023" s="65"/>
      <c r="G2023" s="35" t="str">
        <f>IFERROR(VLOOKUP(B2023,Listor!$A$6:$G$62,7,FALSE),"")</f>
        <v/>
      </c>
      <c r="H2023" s="35" t="str">
        <f>IFERROR(VLOOKUP(B2023,Listor!$H$6:$I$24,2,FALSE),"")</f>
        <v/>
      </c>
      <c r="I2023" s="35" t="str">
        <f t="shared" si="34"/>
        <v/>
      </c>
      <c r="J2023" s="35" t="str">
        <f t="array" ref="J2023">IFERROR(INDEX(Listor!$M$6:$M$17,MATCH(Listor!J2023&amp;Fossila!E2023,Listor!$K$6:$K$17&amp;Listor!$L$6:$L$17,0)),"")</f>
        <v/>
      </c>
      <c r="K2023" s="69"/>
    </row>
    <row r="2024" spans="2:11" x14ac:dyDescent="0.25">
      <c r="B2024" s="68" t="s">
        <v>68</v>
      </c>
      <c r="C2024" s="80" t="str">
        <f>IFERROR(VLOOKUP(B2024,Listor!$A$6:$B$62,2,FALSE),"")</f>
        <v/>
      </c>
      <c r="D2024" s="80" t="str">
        <f>IFERROR(VLOOKUP(B2024,Listor!$A$6:$C$62,3,FALSE),"")</f>
        <v/>
      </c>
      <c r="E2024" s="64" t="s">
        <v>69</v>
      </c>
      <c r="F2024" s="65"/>
      <c r="G2024" s="35" t="str">
        <f>IFERROR(VLOOKUP(B2024,Listor!$A$6:$G$62,7,FALSE),"")</f>
        <v/>
      </c>
      <c r="H2024" s="35" t="str">
        <f>IFERROR(VLOOKUP(B2024,Listor!$H$6:$I$24,2,FALSE),"")</f>
        <v/>
      </c>
      <c r="I2024" s="35" t="str">
        <f t="shared" si="34"/>
        <v/>
      </c>
      <c r="J2024" s="35" t="str">
        <f t="array" ref="J2024">IFERROR(INDEX(Listor!$M$6:$M$17,MATCH(Listor!J2024&amp;Fossila!E2024,Listor!$K$6:$K$17&amp;Listor!$L$6:$L$17,0)),"")</f>
        <v/>
      </c>
      <c r="K2024" s="69"/>
    </row>
    <row r="2025" spans="2:11" x14ac:dyDescent="0.25">
      <c r="B2025" s="68" t="s">
        <v>68</v>
      </c>
      <c r="C2025" s="80" t="str">
        <f>IFERROR(VLOOKUP(B2025,Listor!$A$6:$B$62,2,FALSE),"")</f>
        <v/>
      </c>
      <c r="D2025" s="80" t="str">
        <f>IFERROR(VLOOKUP(B2025,Listor!$A$6:$C$62,3,FALSE),"")</f>
        <v/>
      </c>
      <c r="E2025" s="64" t="s">
        <v>69</v>
      </c>
      <c r="F2025" s="65"/>
      <c r="G2025" s="35" t="str">
        <f>IFERROR(VLOOKUP(B2025,Listor!$A$6:$G$62,7,FALSE),"")</f>
        <v/>
      </c>
      <c r="H2025" s="35" t="str">
        <f>IFERROR(VLOOKUP(B2025,Listor!$H$6:$I$24,2,FALSE),"")</f>
        <v/>
      </c>
      <c r="I2025" s="35" t="str">
        <f t="shared" si="34"/>
        <v/>
      </c>
      <c r="J2025" s="35" t="str">
        <f t="array" ref="J2025">IFERROR(INDEX(Listor!$M$6:$M$17,MATCH(Listor!J2025&amp;Fossila!E2025,Listor!$K$6:$K$17&amp;Listor!$L$6:$L$17,0)),"")</f>
        <v/>
      </c>
      <c r="K2025" s="69"/>
    </row>
    <row r="2026" spans="2:11" x14ac:dyDescent="0.25">
      <c r="B2026" s="68" t="s">
        <v>68</v>
      </c>
      <c r="C2026" s="80" t="str">
        <f>IFERROR(VLOOKUP(B2026,Listor!$A$6:$B$62,2,FALSE),"")</f>
        <v/>
      </c>
      <c r="D2026" s="80" t="str">
        <f>IFERROR(VLOOKUP(B2026,Listor!$A$6:$C$62,3,FALSE),"")</f>
        <v/>
      </c>
      <c r="E2026" s="64" t="s">
        <v>69</v>
      </c>
      <c r="F2026" s="65"/>
      <c r="G2026" s="35" t="str">
        <f>IFERROR(VLOOKUP(B2026,Listor!$A$6:$G$62,7,FALSE),"")</f>
        <v/>
      </c>
      <c r="H2026" s="35" t="str">
        <f>IFERROR(VLOOKUP(B2026,Listor!$H$6:$I$24,2,FALSE),"")</f>
        <v/>
      </c>
      <c r="I2026" s="35" t="str">
        <f t="shared" si="34"/>
        <v/>
      </c>
      <c r="J2026" s="35" t="str">
        <f t="array" ref="J2026">IFERROR(INDEX(Listor!$M$6:$M$17,MATCH(Listor!J2026&amp;Fossila!E2026,Listor!$K$6:$K$17&amp;Listor!$L$6:$L$17,0)),"")</f>
        <v/>
      </c>
      <c r="K2026" s="69"/>
    </row>
    <row r="2027" spans="2:11" x14ac:dyDescent="0.25">
      <c r="B2027" s="68" t="s">
        <v>68</v>
      </c>
      <c r="C2027" s="80" t="str">
        <f>IFERROR(VLOOKUP(B2027,Listor!$A$6:$B$62,2,FALSE),"")</f>
        <v/>
      </c>
      <c r="D2027" s="80" t="str">
        <f>IFERROR(VLOOKUP(B2027,Listor!$A$6:$C$62,3,FALSE),"")</f>
        <v/>
      </c>
      <c r="E2027" s="64" t="s">
        <v>69</v>
      </c>
      <c r="F2027" s="65"/>
      <c r="G2027" s="35" t="str">
        <f>IFERROR(VLOOKUP(B2027,Listor!$A$6:$G$62,7,FALSE),"")</f>
        <v/>
      </c>
      <c r="H2027" s="35" t="str">
        <f>IFERROR(VLOOKUP(B2027,Listor!$H$6:$I$24,2,FALSE),"")</f>
        <v/>
      </c>
      <c r="I2027" s="35" t="str">
        <f t="shared" si="34"/>
        <v/>
      </c>
      <c r="J2027" s="35" t="str">
        <f t="array" ref="J2027">IFERROR(INDEX(Listor!$M$6:$M$17,MATCH(Listor!J2027&amp;Fossila!E2027,Listor!$K$6:$K$17&amp;Listor!$L$6:$L$17,0)),"")</f>
        <v/>
      </c>
      <c r="K2027" s="69"/>
    </row>
    <row r="2028" spans="2:11" x14ac:dyDescent="0.25">
      <c r="B2028" s="68" t="s">
        <v>68</v>
      </c>
      <c r="C2028" s="80" t="str">
        <f>IFERROR(VLOOKUP(B2028,Listor!$A$6:$B$62,2,FALSE),"")</f>
        <v/>
      </c>
      <c r="D2028" s="80" t="str">
        <f>IFERROR(VLOOKUP(B2028,Listor!$A$6:$C$62,3,FALSE),"")</f>
        <v/>
      </c>
      <c r="E2028" s="64" t="s">
        <v>69</v>
      </c>
      <c r="F2028" s="65"/>
      <c r="G2028" s="35" t="str">
        <f>IFERROR(VLOOKUP(B2028,Listor!$A$6:$G$62,7,FALSE),"")</f>
        <v/>
      </c>
      <c r="H2028" s="35" t="str">
        <f>IFERROR(VLOOKUP(B2028,Listor!$H$6:$I$24,2,FALSE),"")</f>
        <v/>
      </c>
      <c r="I2028" s="35" t="str">
        <f t="shared" si="34"/>
        <v/>
      </c>
      <c r="J2028" s="35" t="str">
        <f t="array" ref="J2028">IFERROR(INDEX(Listor!$M$6:$M$17,MATCH(Listor!J2028&amp;Fossila!E2028,Listor!$K$6:$K$17&amp;Listor!$L$6:$L$17,0)),"")</f>
        <v/>
      </c>
      <c r="K2028" s="69"/>
    </row>
    <row r="2029" spans="2:11" x14ac:dyDescent="0.25">
      <c r="B2029" s="68" t="s">
        <v>68</v>
      </c>
      <c r="C2029" s="80" t="str">
        <f>IFERROR(VLOOKUP(B2029,Listor!$A$6:$B$62,2,FALSE),"")</f>
        <v/>
      </c>
      <c r="D2029" s="80" t="str">
        <f>IFERROR(VLOOKUP(B2029,Listor!$A$6:$C$62,3,FALSE),"")</f>
        <v/>
      </c>
      <c r="E2029" s="64" t="s">
        <v>69</v>
      </c>
      <c r="F2029" s="65"/>
      <c r="G2029" s="35" t="str">
        <f>IFERROR(VLOOKUP(B2029,Listor!$A$6:$G$62,7,FALSE),"")</f>
        <v/>
      </c>
      <c r="H2029" s="35" t="str">
        <f>IFERROR(VLOOKUP(B2029,Listor!$H$6:$I$24,2,FALSE),"")</f>
        <v/>
      </c>
      <c r="I2029" s="35" t="str">
        <f t="shared" si="34"/>
        <v/>
      </c>
      <c r="J2029" s="35" t="str">
        <f t="array" ref="J2029">IFERROR(INDEX(Listor!$M$6:$M$17,MATCH(Listor!J2029&amp;Fossila!E2029,Listor!$K$6:$K$17&amp;Listor!$L$6:$L$17,0)),"")</f>
        <v/>
      </c>
      <c r="K2029" s="69"/>
    </row>
    <row r="2030" spans="2:11" x14ac:dyDescent="0.25">
      <c r="B2030" s="68" t="s">
        <v>68</v>
      </c>
      <c r="C2030" s="80" t="str">
        <f>IFERROR(VLOOKUP(B2030,Listor!$A$6:$B$62,2,FALSE),"")</f>
        <v/>
      </c>
      <c r="D2030" s="80" t="str">
        <f>IFERROR(VLOOKUP(B2030,Listor!$A$6:$C$62,3,FALSE),"")</f>
        <v/>
      </c>
      <c r="E2030" s="64" t="s">
        <v>69</v>
      </c>
      <c r="F2030" s="65"/>
      <c r="G2030" s="35" t="str">
        <f>IFERROR(VLOOKUP(B2030,Listor!$A$6:$G$62,7,FALSE),"")</f>
        <v/>
      </c>
      <c r="H2030" s="35" t="str">
        <f>IFERROR(VLOOKUP(B2030,Listor!$H$6:$I$24,2,FALSE),"")</f>
        <v/>
      </c>
      <c r="I2030" s="35" t="str">
        <f t="shared" si="34"/>
        <v/>
      </c>
      <c r="J2030" s="35" t="str">
        <f t="array" ref="J2030">IFERROR(INDEX(Listor!$M$6:$M$17,MATCH(Listor!J2030&amp;Fossila!E2030,Listor!$K$6:$K$17&amp;Listor!$L$6:$L$17,0)),"")</f>
        <v/>
      </c>
      <c r="K2030" s="69"/>
    </row>
    <row r="2031" spans="2:11" x14ac:dyDescent="0.25">
      <c r="B2031" s="68" t="s">
        <v>68</v>
      </c>
      <c r="C2031" s="80" t="str">
        <f>IFERROR(VLOOKUP(B2031,Listor!$A$6:$B$62,2,FALSE),"")</f>
        <v/>
      </c>
      <c r="D2031" s="80" t="str">
        <f>IFERROR(VLOOKUP(B2031,Listor!$A$6:$C$62,3,FALSE),"")</f>
        <v/>
      </c>
      <c r="E2031" s="64" t="s">
        <v>69</v>
      </c>
      <c r="F2031" s="65"/>
      <c r="G2031" s="35" t="str">
        <f>IFERROR(VLOOKUP(B2031,Listor!$A$6:$G$62,7,FALSE),"")</f>
        <v/>
      </c>
      <c r="H2031" s="35" t="str">
        <f>IFERROR(VLOOKUP(B2031,Listor!$H$6:$I$24,2,FALSE),"")</f>
        <v/>
      </c>
      <c r="I2031" s="35" t="str">
        <f t="shared" si="34"/>
        <v/>
      </c>
      <c r="J2031" s="35" t="str">
        <f t="array" ref="J2031">IFERROR(INDEX(Listor!$M$6:$M$17,MATCH(Listor!J2031&amp;Fossila!E2031,Listor!$K$6:$K$17&amp;Listor!$L$6:$L$17,0)),"")</f>
        <v/>
      </c>
      <c r="K2031" s="69"/>
    </row>
    <row r="2032" spans="2:11" x14ac:dyDescent="0.25">
      <c r="B2032" s="68" t="s">
        <v>68</v>
      </c>
      <c r="C2032" s="80" t="str">
        <f>IFERROR(VLOOKUP(B2032,Listor!$A$6:$B$62,2,FALSE),"")</f>
        <v/>
      </c>
      <c r="D2032" s="80" t="str">
        <f>IFERROR(VLOOKUP(B2032,Listor!$A$6:$C$62,3,FALSE),"")</f>
        <v/>
      </c>
      <c r="E2032" s="64" t="s">
        <v>69</v>
      </c>
      <c r="F2032" s="65"/>
      <c r="G2032" s="35" t="str">
        <f>IFERROR(VLOOKUP(B2032,Listor!$A$6:$G$62,7,FALSE),"")</f>
        <v/>
      </c>
      <c r="H2032" s="35" t="str">
        <f>IFERROR(VLOOKUP(B2032,Listor!$H$6:$I$24,2,FALSE),"")</f>
        <v/>
      </c>
      <c r="I2032" s="35" t="str">
        <f t="shared" si="34"/>
        <v/>
      </c>
      <c r="J2032" s="35" t="str">
        <f t="array" ref="J2032">IFERROR(INDEX(Listor!$M$6:$M$17,MATCH(Listor!J2032&amp;Fossila!E2032,Listor!$K$6:$K$17&amp;Listor!$L$6:$L$17,0)),"")</f>
        <v/>
      </c>
      <c r="K2032" s="69"/>
    </row>
    <row r="2033" spans="2:11" x14ac:dyDescent="0.25">
      <c r="B2033" s="68" t="s">
        <v>68</v>
      </c>
      <c r="C2033" s="80" t="str">
        <f>IFERROR(VLOOKUP(B2033,Listor!$A$6:$B$62,2,FALSE),"")</f>
        <v/>
      </c>
      <c r="D2033" s="80" t="str">
        <f>IFERROR(VLOOKUP(B2033,Listor!$A$6:$C$62,3,FALSE),"")</f>
        <v/>
      </c>
      <c r="E2033" s="64" t="s">
        <v>69</v>
      </c>
      <c r="F2033" s="65"/>
      <c r="G2033" s="35" t="str">
        <f>IFERROR(VLOOKUP(B2033,Listor!$A$6:$G$62,7,FALSE),"")</f>
        <v/>
      </c>
      <c r="H2033" s="35" t="str">
        <f>IFERROR(VLOOKUP(B2033,Listor!$H$6:$I$24,2,FALSE),"")</f>
        <v/>
      </c>
      <c r="I2033" s="35" t="str">
        <f t="shared" si="34"/>
        <v/>
      </c>
      <c r="J2033" s="35" t="str">
        <f t="array" ref="J2033">IFERROR(INDEX(Listor!$M$6:$M$17,MATCH(Listor!J2033&amp;Fossila!E2033,Listor!$K$6:$K$17&amp;Listor!$L$6:$L$17,0)),"")</f>
        <v/>
      </c>
      <c r="K2033" s="69"/>
    </row>
    <row r="2034" spans="2:11" x14ac:dyDescent="0.25">
      <c r="B2034" s="68" t="s">
        <v>68</v>
      </c>
      <c r="C2034" s="80" t="str">
        <f>IFERROR(VLOOKUP(B2034,Listor!$A$6:$B$62,2,FALSE),"")</f>
        <v/>
      </c>
      <c r="D2034" s="80" t="str">
        <f>IFERROR(VLOOKUP(B2034,Listor!$A$6:$C$62,3,FALSE),"")</f>
        <v/>
      </c>
      <c r="E2034" s="64" t="s">
        <v>69</v>
      </c>
      <c r="F2034" s="65"/>
      <c r="G2034" s="35" t="str">
        <f>IFERROR(VLOOKUP(B2034,Listor!$A$6:$G$62,7,FALSE),"")</f>
        <v/>
      </c>
      <c r="H2034" s="35" t="str">
        <f>IFERROR(VLOOKUP(B2034,Listor!$H$6:$I$24,2,FALSE),"")</f>
        <v/>
      </c>
      <c r="I2034" s="35" t="str">
        <f t="shared" si="34"/>
        <v/>
      </c>
      <c r="J2034" s="35" t="str">
        <f t="array" ref="J2034">IFERROR(INDEX(Listor!$M$6:$M$17,MATCH(Listor!J2034&amp;Fossila!E2034,Listor!$K$6:$K$17&amp;Listor!$L$6:$L$17,0)),"")</f>
        <v/>
      </c>
      <c r="K2034" s="69"/>
    </row>
    <row r="2035" spans="2:11" x14ac:dyDescent="0.25">
      <c r="B2035" s="68" t="s">
        <v>68</v>
      </c>
      <c r="C2035" s="80" t="str">
        <f>IFERROR(VLOOKUP(B2035,Listor!$A$6:$B$62,2,FALSE),"")</f>
        <v/>
      </c>
      <c r="D2035" s="80" t="str">
        <f>IFERROR(VLOOKUP(B2035,Listor!$A$6:$C$62,3,FALSE),"")</f>
        <v/>
      </c>
      <c r="E2035" s="64" t="s">
        <v>69</v>
      </c>
      <c r="F2035" s="65"/>
      <c r="G2035" s="35" t="str">
        <f>IFERROR(VLOOKUP(B2035,Listor!$A$6:$G$62,7,FALSE),"")</f>
        <v/>
      </c>
      <c r="H2035" s="35" t="str">
        <f>IFERROR(VLOOKUP(B2035,Listor!$H$6:$I$24,2,FALSE),"")</f>
        <v/>
      </c>
      <c r="I2035" s="35" t="str">
        <f t="shared" si="34"/>
        <v/>
      </c>
      <c r="J2035" s="35" t="str">
        <f t="array" ref="J2035">IFERROR(INDEX(Listor!$M$6:$M$17,MATCH(Listor!J2035&amp;Fossila!E2035,Listor!$K$6:$K$17&amp;Listor!$L$6:$L$17,0)),"")</f>
        <v/>
      </c>
      <c r="K2035" s="69"/>
    </row>
    <row r="2036" spans="2:11" x14ac:dyDescent="0.25">
      <c r="B2036" s="68" t="s">
        <v>68</v>
      </c>
      <c r="C2036" s="80" t="str">
        <f>IFERROR(VLOOKUP(B2036,Listor!$A$6:$B$62,2,FALSE),"")</f>
        <v/>
      </c>
      <c r="D2036" s="80" t="str">
        <f>IFERROR(VLOOKUP(B2036,Listor!$A$6:$C$62,3,FALSE),"")</f>
        <v/>
      </c>
      <c r="E2036" s="64" t="s">
        <v>69</v>
      </c>
      <c r="F2036" s="65"/>
      <c r="G2036" s="35" t="str">
        <f>IFERROR(VLOOKUP(B2036,Listor!$A$6:$G$62,7,FALSE),"")</f>
        <v/>
      </c>
      <c r="H2036" s="35" t="str">
        <f>IFERROR(VLOOKUP(B2036,Listor!$H$6:$I$24,2,FALSE),"")</f>
        <v/>
      </c>
      <c r="I2036" s="35" t="str">
        <f t="shared" si="34"/>
        <v/>
      </c>
      <c r="J2036" s="35" t="str">
        <f t="array" ref="J2036">IFERROR(INDEX(Listor!$M$6:$M$17,MATCH(Listor!J2036&amp;Fossila!E2036,Listor!$K$6:$K$17&amp;Listor!$L$6:$L$17,0)),"")</f>
        <v/>
      </c>
      <c r="K2036" s="69"/>
    </row>
    <row r="2037" spans="2:11" x14ac:dyDescent="0.25">
      <c r="B2037" s="68" t="s">
        <v>68</v>
      </c>
      <c r="C2037" s="80" t="str">
        <f>IFERROR(VLOOKUP(B2037,Listor!$A$6:$B$62,2,FALSE),"")</f>
        <v/>
      </c>
      <c r="D2037" s="80" t="str">
        <f>IFERROR(VLOOKUP(B2037,Listor!$A$6:$C$62,3,FALSE),"")</f>
        <v/>
      </c>
      <c r="E2037" s="64" t="s">
        <v>69</v>
      </c>
      <c r="F2037" s="65"/>
      <c r="G2037" s="35" t="str">
        <f>IFERROR(VLOOKUP(B2037,Listor!$A$6:$G$62,7,FALSE),"")</f>
        <v/>
      </c>
      <c r="H2037" s="35" t="str">
        <f>IFERROR(VLOOKUP(B2037,Listor!$H$6:$I$24,2,FALSE),"")</f>
        <v/>
      </c>
      <c r="I2037" s="35" t="str">
        <f t="shared" si="34"/>
        <v/>
      </c>
      <c r="J2037" s="35" t="str">
        <f t="array" ref="J2037">IFERROR(INDEX(Listor!$M$6:$M$17,MATCH(Listor!J2037&amp;Fossila!E2037,Listor!$K$6:$K$17&amp;Listor!$L$6:$L$17,0)),"")</f>
        <v/>
      </c>
      <c r="K2037" s="69"/>
    </row>
    <row r="2038" spans="2:11" x14ac:dyDescent="0.25">
      <c r="B2038" s="68" t="s">
        <v>68</v>
      </c>
      <c r="C2038" s="80" t="str">
        <f>IFERROR(VLOOKUP(B2038,Listor!$A$6:$B$62,2,FALSE),"")</f>
        <v/>
      </c>
      <c r="D2038" s="80" t="str">
        <f>IFERROR(VLOOKUP(B2038,Listor!$A$6:$C$62,3,FALSE),"")</f>
        <v/>
      </c>
      <c r="E2038" s="64" t="s">
        <v>69</v>
      </c>
      <c r="F2038" s="65"/>
      <c r="G2038" s="35" t="str">
        <f>IFERROR(VLOOKUP(B2038,Listor!$A$6:$G$62,7,FALSE),"")</f>
        <v/>
      </c>
      <c r="H2038" s="35" t="str">
        <f>IFERROR(VLOOKUP(B2038,Listor!$H$6:$I$24,2,FALSE),"")</f>
        <v/>
      </c>
      <c r="I2038" s="35" t="str">
        <f t="shared" si="34"/>
        <v/>
      </c>
      <c r="J2038" s="35" t="str">
        <f t="array" ref="J2038">IFERROR(INDEX(Listor!$M$6:$M$17,MATCH(Listor!J2038&amp;Fossila!E2038,Listor!$K$6:$K$17&amp;Listor!$L$6:$L$17,0)),"")</f>
        <v/>
      </c>
      <c r="K2038" s="69"/>
    </row>
    <row r="2039" spans="2:11" x14ac:dyDescent="0.25">
      <c r="B2039" s="68" t="s">
        <v>68</v>
      </c>
      <c r="C2039" s="80" t="str">
        <f>IFERROR(VLOOKUP(B2039,Listor!$A$6:$B$62,2,FALSE),"")</f>
        <v/>
      </c>
      <c r="D2039" s="80" t="str">
        <f>IFERROR(VLOOKUP(B2039,Listor!$A$6:$C$62,3,FALSE),"")</f>
        <v/>
      </c>
      <c r="E2039" s="64" t="s">
        <v>69</v>
      </c>
      <c r="F2039" s="65"/>
      <c r="G2039" s="35" t="str">
        <f>IFERROR(VLOOKUP(B2039,Listor!$A$6:$G$62,7,FALSE),"")</f>
        <v/>
      </c>
      <c r="H2039" s="35" t="str">
        <f>IFERROR(VLOOKUP(B2039,Listor!$H$6:$I$24,2,FALSE),"")</f>
        <v/>
      </c>
      <c r="I2039" s="35" t="str">
        <f t="shared" si="34"/>
        <v/>
      </c>
      <c r="J2039" s="35" t="str">
        <f t="array" ref="J2039">IFERROR(INDEX(Listor!$M$6:$M$17,MATCH(Listor!J2039&amp;Fossila!E2039,Listor!$K$6:$K$17&amp;Listor!$L$6:$L$17,0)),"")</f>
        <v/>
      </c>
      <c r="K2039" s="69"/>
    </row>
    <row r="2040" spans="2:11" x14ac:dyDescent="0.25">
      <c r="B2040" s="68" t="s">
        <v>68</v>
      </c>
      <c r="C2040" s="80" t="str">
        <f>IFERROR(VLOOKUP(B2040,Listor!$A$6:$B$62,2,FALSE),"")</f>
        <v/>
      </c>
      <c r="D2040" s="80" t="str">
        <f>IFERROR(VLOOKUP(B2040,Listor!$A$6:$C$62,3,FALSE),"")</f>
        <v/>
      </c>
      <c r="E2040" s="64" t="s">
        <v>69</v>
      </c>
      <c r="F2040" s="65"/>
      <c r="G2040" s="35" t="str">
        <f>IFERROR(VLOOKUP(B2040,Listor!$A$6:$G$62,7,FALSE),"")</f>
        <v/>
      </c>
      <c r="H2040" s="35" t="str">
        <f>IFERROR(VLOOKUP(B2040,Listor!$H$6:$I$24,2,FALSE),"")</f>
        <v/>
      </c>
      <c r="I2040" s="35" t="str">
        <f t="shared" si="34"/>
        <v/>
      </c>
      <c r="J2040" s="35" t="str">
        <f t="array" ref="J2040">IFERROR(INDEX(Listor!$M$6:$M$17,MATCH(Listor!J2040&amp;Fossila!E2040,Listor!$K$6:$K$17&amp;Listor!$L$6:$L$17,0)),"")</f>
        <v/>
      </c>
      <c r="K2040" s="69"/>
    </row>
    <row r="2041" spans="2:11" x14ac:dyDescent="0.25">
      <c r="B2041" s="68" t="s">
        <v>68</v>
      </c>
      <c r="C2041" s="80" t="str">
        <f>IFERROR(VLOOKUP(B2041,Listor!$A$6:$B$62,2,FALSE),"")</f>
        <v/>
      </c>
      <c r="D2041" s="80" t="str">
        <f>IFERROR(VLOOKUP(B2041,Listor!$A$6:$C$62,3,FALSE),"")</f>
        <v/>
      </c>
      <c r="E2041" s="64" t="s">
        <v>69</v>
      </c>
      <c r="F2041" s="65"/>
      <c r="G2041" s="35" t="str">
        <f>IFERROR(VLOOKUP(B2041,Listor!$A$6:$G$62,7,FALSE),"")</f>
        <v/>
      </c>
      <c r="H2041" s="35" t="str">
        <f>IFERROR(VLOOKUP(B2041,Listor!$H$6:$I$24,2,FALSE),"")</f>
        <v/>
      </c>
      <c r="I2041" s="35" t="str">
        <f t="shared" si="34"/>
        <v/>
      </c>
      <c r="J2041" s="35" t="str">
        <f t="array" ref="J2041">IFERROR(INDEX(Listor!$M$6:$M$17,MATCH(Listor!J2041&amp;Fossila!E2041,Listor!$K$6:$K$17&amp;Listor!$L$6:$L$17,0)),"")</f>
        <v/>
      </c>
      <c r="K2041" s="69"/>
    </row>
    <row r="2042" spans="2:11" x14ac:dyDescent="0.25">
      <c r="B2042" s="68" t="s">
        <v>68</v>
      </c>
      <c r="C2042" s="80" t="str">
        <f>IFERROR(VLOOKUP(B2042,Listor!$A$6:$B$62,2,FALSE),"")</f>
        <v/>
      </c>
      <c r="D2042" s="80" t="str">
        <f>IFERROR(VLOOKUP(B2042,Listor!$A$6:$C$62,3,FALSE),"")</f>
        <v/>
      </c>
      <c r="E2042" s="64" t="s">
        <v>69</v>
      </c>
      <c r="F2042" s="65"/>
      <c r="G2042" s="35" t="str">
        <f>IFERROR(VLOOKUP(B2042,Listor!$A$6:$G$62,7,FALSE),"")</f>
        <v/>
      </c>
      <c r="H2042" s="35" t="str">
        <f>IFERROR(VLOOKUP(B2042,Listor!$H$6:$I$24,2,FALSE),"")</f>
        <v/>
      </c>
      <c r="I2042" s="35" t="str">
        <f t="shared" si="34"/>
        <v/>
      </c>
      <c r="J2042" s="35" t="str">
        <f t="array" ref="J2042">IFERROR(INDEX(Listor!$M$6:$M$17,MATCH(Listor!J2042&amp;Fossila!E2042,Listor!$K$6:$K$17&amp;Listor!$L$6:$L$17,0)),"")</f>
        <v/>
      </c>
      <c r="K2042" s="69"/>
    </row>
    <row r="2043" spans="2:11" x14ac:dyDescent="0.25">
      <c r="B2043" s="68" t="s">
        <v>68</v>
      </c>
      <c r="C2043" s="80" t="str">
        <f>IFERROR(VLOOKUP(B2043,Listor!$A$6:$B$62,2,FALSE),"")</f>
        <v/>
      </c>
      <c r="D2043" s="80" t="str">
        <f>IFERROR(VLOOKUP(B2043,Listor!$A$6:$C$62,3,FALSE),"")</f>
        <v/>
      </c>
      <c r="E2043" s="64" t="s">
        <v>69</v>
      </c>
      <c r="F2043" s="65"/>
      <c r="G2043" s="35" t="str">
        <f>IFERROR(VLOOKUP(B2043,Listor!$A$6:$G$62,7,FALSE),"")</f>
        <v/>
      </c>
      <c r="H2043" s="35" t="str">
        <f>IFERROR(VLOOKUP(B2043,Listor!$H$6:$I$24,2,FALSE),"")</f>
        <v/>
      </c>
      <c r="I2043" s="35" t="str">
        <f t="shared" si="34"/>
        <v/>
      </c>
      <c r="J2043" s="35" t="str">
        <f t="array" ref="J2043">IFERROR(INDEX(Listor!$M$6:$M$17,MATCH(Listor!J2043&amp;Fossila!E2043,Listor!$K$6:$K$17&amp;Listor!$L$6:$L$17,0)),"")</f>
        <v/>
      </c>
      <c r="K2043" s="69"/>
    </row>
    <row r="2044" spans="2:11" x14ac:dyDescent="0.25">
      <c r="B2044" s="68" t="s">
        <v>68</v>
      </c>
      <c r="C2044" s="80" t="str">
        <f>IFERROR(VLOOKUP(B2044,Listor!$A$6:$B$62,2,FALSE),"")</f>
        <v/>
      </c>
      <c r="D2044" s="80" t="str">
        <f>IFERROR(VLOOKUP(B2044,Listor!$A$6:$C$62,3,FALSE),"")</f>
        <v/>
      </c>
      <c r="E2044" s="64" t="s">
        <v>69</v>
      </c>
      <c r="F2044" s="65"/>
      <c r="G2044" s="35" t="str">
        <f>IFERROR(VLOOKUP(B2044,Listor!$A$6:$G$62,7,FALSE),"")</f>
        <v/>
      </c>
      <c r="H2044" s="35" t="str">
        <f>IFERROR(VLOOKUP(B2044,Listor!$H$6:$I$24,2,FALSE),"")</f>
        <v/>
      </c>
      <c r="I2044" s="35" t="str">
        <f t="shared" si="34"/>
        <v/>
      </c>
      <c r="J2044" s="35" t="str">
        <f t="array" ref="J2044">IFERROR(INDEX(Listor!$M$6:$M$17,MATCH(Listor!J2044&amp;Fossila!E2044,Listor!$K$6:$K$17&amp;Listor!$L$6:$L$17,0)),"")</f>
        <v/>
      </c>
      <c r="K2044" s="69"/>
    </row>
    <row r="2045" spans="2:11" x14ac:dyDescent="0.25">
      <c r="B2045" s="68" t="s">
        <v>68</v>
      </c>
      <c r="C2045" s="80" t="str">
        <f>IFERROR(VLOOKUP(B2045,Listor!$A$6:$B$62,2,FALSE),"")</f>
        <v/>
      </c>
      <c r="D2045" s="80" t="str">
        <f>IFERROR(VLOOKUP(B2045,Listor!$A$6:$C$62,3,FALSE),"")</f>
        <v/>
      </c>
      <c r="E2045" s="64" t="s">
        <v>69</v>
      </c>
      <c r="F2045" s="65"/>
      <c r="G2045" s="35" t="str">
        <f>IFERROR(VLOOKUP(B2045,Listor!$A$6:$G$62,7,FALSE),"")</f>
        <v/>
      </c>
      <c r="H2045" s="35" t="str">
        <f>IFERROR(VLOOKUP(B2045,Listor!$H$6:$I$24,2,FALSE),"")</f>
        <v/>
      </c>
      <c r="I2045" s="35" t="str">
        <f t="shared" si="34"/>
        <v/>
      </c>
      <c r="J2045" s="35" t="str">
        <f t="array" ref="J2045">IFERROR(INDEX(Listor!$M$6:$M$17,MATCH(Listor!J2045&amp;Fossila!E2045,Listor!$K$6:$K$17&amp;Listor!$L$6:$L$17,0)),"")</f>
        <v/>
      </c>
      <c r="K2045" s="69"/>
    </row>
    <row r="2046" spans="2:11" x14ac:dyDescent="0.25">
      <c r="B2046" s="68" t="s">
        <v>68</v>
      </c>
      <c r="C2046" s="80" t="str">
        <f>IFERROR(VLOOKUP(B2046,Listor!$A$6:$B$62,2,FALSE),"")</f>
        <v/>
      </c>
      <c r="D2046" s="80" t="str">
        <f>IFERROR(VLOOKUP(B2046,Listor!$A$6:$C$62,3,FALSE),"")</f>
        <v/>
      </c>
      <c r="E2046" s="64" t="s">
        <v>69</v>
      </c>
      <c r="F2046" s="65"/>
      <c r="G2046" s="35" t="str">
        <f>IFERROR(VLOOKUP(B2046,Listor!$A$6:$G$62,7,FALSE),"")</f>
        <v/>
      </c>
      <c r="H2046" s="35" t="str">
        <f>IFERROR(VLOOKUP(B2046,Listor!$H$6:$I$24,2,FALSE),"")</f>
        <v/>
      </c>
      <c r="I2046" s="35" t="str">
        <f t="shared" si="34"/>
        <v/>
      </c>
      <c r="J2046" s="35" t="str">
        <f t="array" ref="J2046">IFERROR(INDEX(Listor!$M$6:$M$17,MATCH(Listor!J2046&amp;Fossila!E2046,Listor!$K$6:$K$17&amp;Listor!$L$6:$L$17,0)),"")</f>
        <v/>
      </c>
      <c r="K2046" s="69"/>
    </row>
    <row r="2047" spans="2:11" x14ac:dyDescent="0.25">
      <c r="B2047" s="68" t="s">
        <v>68</v>
      </c>
      <c r="C2047" s="80" t="str">
        <f>IFERROR(VLOOKUP(B2047,Listor!$A$6:$B$62,2,FALSE),"")</f>
        <v/>
      </c>
      <c r="D2047" s="80" t="str">
        <f>IFERROR(VLOOKUP(B2047,Listor!$A$6:$C$62,3,FALSE),"")</f>
        <v/>
      </c>
      <c r="E2047" s="64" t="s">
        <v>69</v>
      </c>
      <c r="F2047" s="65"/>
      <c r="G2047" s="35" t="str">
        <f>IFERROR(VLOOKUP(B2047,Listor!$A$6:$G$62,7,FALSE),"")</f>
        <v/>
      </c>
      <c r="H2047" s="35" t="str">
        <f>IFERROR(VLOOKUP(B2047,Listor!$H$6:$I$24,2,FALSE),"")</f>
        <v/>
      </c>
      <c r="I2047" s="35" t="str">
        <f t="shared" si="34"/>
        <v/>
      </c>
      <c r="J2047" s="35" t="str">
        <f t="array" ref="J2047">IFERROR(INDEX(Listor!$M$6:$M$17,MATCH(Listor!J2047&amp;Fossila!E2047,Listor!$K$6:$K$17&amp;Listor!$L$6:$L$17,0)),"")</f>
        <v/>
      </c>
      <c r="K2047" s="69"/>
    </row>
    <row r="2048" spans="2:11" x14ac:dyDescent="0.25">
      <c r="B2048" s="68" t="s">
        <v>68</v>
      </c>
      <c r="C2048" s="80" t="str">
        <f>IFERROR(VLOOKUP(B2048,Listor!$A$6:$B$62,2,FALSE),"")</f>
        <v/>
      </c>
      <c r="D2048" s="80" t="str">
        <f>IFERROR(VLOOKUP(B2048,Listor!$A$6:$C$62,3,FALSE),"")</f>
        <v/>
      </c>
      <c r="E2048" s="64" t="s">
        <v>69</v>
      </c>
      <c r="F2048" s="65"/>
      <c r="G2048" s="35" t="str">
        <f>IFERROR(VLOOKUP(B2048,Listor!$A$6:$G$62,7,FALSE),"")</f>
        <v/>
      </c>
      <c r="H2048" s="35" t="str">
        <f>IFERROR(VLOOKUP(B2048,Listor!$H$6:$I$24,2,FALSE),"")</f>
        <v/>
      </c>
      <c r="I2048" s="35" t="str">
        <f t="shared" si="34"/>
        <v/>
      </c>
      <c r="J2048" s="35" t="str">
        <f t="array" ref="J2048">IFERROR(INDEX(Listor!$M$6:$M$17,MATCH(Listor!J2048&amp;Fossila!E2048,Listor!$K$6:$K$17&amp;Listor!$L$6:$L$17,0)),"")</f>
        <v/>
      </c>
      <c r="K2048" s="69"/>
    </row>
    <row r="2049" spans="2:11" x14ac:dyDescent="0.25">
      <c r="B2049" s="68" t="s">
        <v>68</v>
      </c>
      <c r="C2049" s="80" t="str">
        <f>IFERROR(VLOOKUP(B2049,Listor!$A$6:$B$62,2,FALSE),"")</f>
        <v/>
      </c>
      <c r="D2049" s="80" t="str">
        <f>IFERROR(VLOOKUP(B2049,Listor!$A$6:$C$62,3,FALSE),"")</f>
        <v/>
      </c>
      <c r="E2049" s="64" t="s">
        <v>69</v>
      </c>
      <c r="F2049" s="65"/>
      <c r="G2049" s="35" t="str">
        <f>IFERROR(VLOOKUP(B2049,Listor!$A$6:$G$62,7,FALSE),"")</f>
        <v/>
      </c>
      <c r="H2049" s="35" t="str">
        <f>IFERROR(VLOOKUP(B2049,Listor!$H$6:$I$24,2,FALSE),"")</f>
        <v/>
      </c>
      <c r="I2049" s="35" t="str">
        <f t="shared" si="34"/>
        <v/>
      </c>
      <c r="J2049" s="35" t="str">
        <f t="array" ref="J2049">IFERROR(INDEX(Listor!$M$6:$M$17,MATCH(Listor!J2049&amp;Fossila!E2049,Listor!$K$6:$K$17&amp;Listor!$L$6:$L$17,0)),"")</f>
        <v/>
      </c>
      <c r="K2049" s="69"/>
    </row>
    <row r="2050" spans="2:11" x14ac:dyDescent="0.25">
      <c r="B2050" s="68" t="s">
        <v>68</v>
      </c>
      <c r="C2050" s="80" t="str">
        <f>IFERROR(VLOOKUP(B2050,Listor!$A$6:$B$62,2,FALSE),"")</f>
        <v/>
      </c>
      <c r="D2050" s="80" t="str">
        <f>IFERROR(VLOOKUP(B2050,Listor!$A$6:$C$62,3,FALSE),"")</f>
        <v/>
      </c>
      <c r="E2050" s="64" t="s">
        <v>69</v>
      </c>
      <c r="F2050" s="65"/>
      <c r="G2050" s="35" t="str">
        <f>IFERROR(VLOOKUP(B2050,Listor!$A$6:$G$62,7,FALSE),"")</f>
        <v/>
      </c>
      <c r="H2050" s="35" t="str">
        <f>IFERROR(VLOOKUP(B2050,Listor!$H$6:$I$24,2,FALSE),"")</f>
        <v/>
      </c>
      <c r="I2050" s="35" t="str">
        <f t="shared" si="34"/>
        <v/>
      </c>
      <c r="J2050" s="35" t="str">
        <f t="array" ref="J2050">IFERROR(INDEX(Listor!$M$6:$M$17,MATCH(Listor!J2050&amp;Fossila!E2050,Listor!$K$6:$K$17&amp;Listor!$L$6:$L$17,0)),"")</f>
        <v/>
      </c>
      <c r="K2050" s="69"/>
    </row>
    <row r="2051" spans="2:11" x14ac:dyDescent="0.25">
      <c r="B2051" s="68" t="s">
        <v>68</v>
      </c>
      <c r="C2051" s="80" t="str">
        <f>IFERROR(VLOOKUP(B2051,Listor!$A$6:$B$62,2,FALSE),"")</f>
        <v/>
      </c>
      <c r="D2051" s="80" t="str">
        <f>IFERROR(VLOOKUP(B2051,Listor!$A$6:$C$62,3,FALSE),"")</f>
        <v/>
      </c>
      <c r="E2051" s="64" t="s">
        <v>69</v>
      </c>
      <c r="F2051" s="65"/>
      <c r="G2051" s="35" t="str">
        <f>IFERROR(VLOOKUP(B2051,Listor!$A$6:$G$62,7,FALSE),"")</f>
        <v/>
      </c>
      <c r="H2051" s="35" t="str">
        <f>IFERROR(VLOOKUP(B2051,Listor!$H$6:$I$24,2,FALSE),"")</f>
        <v/>
      </c>
      <c r="I2051" s="35" t="str">
        <f t="shared" si="34"/>
        <v/>
      </c>
      <c r="J2051" s="35" t="str">
        <f t="array" ref="J2051">IFERROR(INDEX(Listor!$M$6:$M$17,MATCH(Listor!J2051&amp;Fossila!E2051,Listor!$K$6:$K$17&amp;Listor!$L$6:$L$17,0)),"")</f>
        <v/>
      </c>
      <c r="K2051" s="69"/>
    </row>
    <row r="2052" spans="2:11" x14ac:dyDescent="0.25">
      <c r="B2052" s="68" t="s">
        <v>68</v>
      </c>
      <c r="C2052" s="80" t="str">
        <f>IFERROR(VLOOKUP(B2052,Listor!$A$6:$B$62,2,FALSE),"")</f>
        <v/>
      </c>
      <c r="D2052" s="80" t="str">
        <f>IFERROR(VLOOKUP(B2052,Listor!$A$6:$C$62,3,FALSE),"")</f>
        <v/>
      </c>
      <c r="E2052" s="64" t="s">
        <v>69</v>
      </c>
      <c r="F2052" s="65"/>
      <c r="G2052" s="35" t="str">
        <f>IFERROR(VLOOKUP(B2052,Listor!$A$6:$G$62,7,FALSE),"")</f>
        <v/>
      </c>
      <c r="H2052" s="35" t="str">
        <f>IFERROR(VLOOKUP(B2052,Listor!$H$6:$I$24,2,FALSE),"")</f>
        <v/>
      </c>
      <c r="I2052" s="35" t="str">
        <f t="shared" si="34"/>
        <v/>
      </c>
      <c r="J2052" s="35" t="str">
        <f t="array" ref="J2052">IFERROR(INDEX(Listor!$M$6:$M$17,MATCH(Listor!J2052&amp;Fossila!E2052,Listor!$K$6:$K$17&amp;Listor!$L$6:$L$17,0)),"")</f>
        <v/>
      </c>
      <c r="K2052" s="69"/>
    </row>
    <row r="2053" spans="2:11" x14ac:dyDescent="0.25">
      <c r="B2053" s="68" t="s">
        <v>68</v>
      </c>
      <c r="C2053" s="80" t="str">
        <f>IFERROR(VLOOKUP(B2053,Listor!$A$6:$B$62,2,FALSE),"")</f>
        <v/>
      </c>
      <c r="D2053" s="80" t="str">
        <f>IFERROR(VLOOKUP(B2053,Listor!$A$6:$C$62,3,FALSE),"")</f>
        <v/>
      </c>
      <c r="E2053" s="64" t="s">
        <v>69</v>
      </c>
      <c r="F2053" s="65"/>
      <c r="G2053" s="35" t="str">
        <f>IFERROR(VLOOKUP(B2053,Listor!$A$6:$G$62,7,FALSE),"")</f>
        <v/>
      </c>
      <c r="H2053" s="35" t="str">
        <f>IFERROR(VLOOKUP(B2053,Listor!$H$6:$I$24,2,FALSE),"")</f>
        <v/>
      </c>
      <c r="I2053" s="35" t="str">
        <f t="shared" si="34"/>
        <v/>
      </c>
      <c r="J2053" s="35" t="str">
        <f t="array" ref="J2053">IFERROR(INDEX(Listor!$M$6:$M$17,MATCH(Listor!J2053&amp;Fossila!E2053,Listor!$K$6:$K$17&amp;Listor!$L$6:$L$17,0)),"")</f>
        <v/>
      </c>
      <c r="K2053" s="69"/>
    </row>
    <row r="2054" spans="2:11" x14ac:dyDescent="0.25">
      <c r="B2054" s="68" t="s">
        <v>68</v>
      </c>
      <c r="C2054" s="80" t="str">
        <f>IFERROR(VLOOKUP(B2054,Listor!$A$6:$B$62,2,FALSE),"")</f>
        <v/>
      </c>
      <c r="D2054" s="80" t="str">
        <f>IFERROR(VLOOKUP(B2054,Listor!$A$6:$C$62,3,FALSE),"")</f>
        <v/>
      </c>
      <c r="E2054" s="64" t="s">
        <v>69</v>
      </c>
      <c r="F2054" s="65"/>
      <c r="G2054" s="35" t="str">
        <f>IFERROR(VLOOKUP(B2054,Listor!$A$6:$G$62,7,FALSE),"")</f>
        <v/>
      </c>
      <c r="H2054" s="35" t="str">
        <f>IFERROR(VLOOKUP(B2054,Listor!$H$6:$I$24,2,FALSE),"")</f>
        <v/>
      </c>
      <c r="I2054" s="35" t="str">
        <f t="shared" si="34"/>
        <v/>
      </c>
      <c r="J2054" s="35" t="str">
        <f t="array" ref="J2054">IFERROR(INDEX(Listor!$M$6:$M$17,MATCH(Listor!J2054&amp;Fossila!E2054,Listor!$K$6:$K$17&amp;Listor!$L$6:$L$17,0)),"")</f>
        <v/>
      </c>
      <c r="K2054" s="69"/>
    </row>
    <row r="2055" spans="2:11" x14ac:dyDescent="0.25">
      <c r="B2055" s="68" t="s">
        <v>68</v>
      </c>
      <c r="C2055" s="80" t="str">
        <f>IFERROR(VLOOKUP(B2055,Listor!$A$6:$B$62,2,FALSE),"")</f>
        <v/>
      </c>
      <c r="D2055" s="80" t="str">
        <f>IFERROR(VLOOKUP(B2055,Listor!$A$6:$C$62,3,FALSE),"")</f>
        <v/>
      </c>
      <c r="E2055" s="64" t="s">
        <v>69</v>
      </c>
      <c r="F2055" s="65"/>
      <c r="G2055" s="35" t="str">
        <f>IFERROR(VLOOKUP(B2055,Listor!$A$6:$G$62,7,FALSE),"")</f>
        <v/>
      </c>
      <c r="H2055" s="35" t="str">
        <f>IFERROR(VLOOKUP(B2055,Listor!$H$6:$I$24,2,FALSE),"")</f>
        <v/>
      </c>
      <c r="I2055" s="35" t="str">
        <f t="shared" si="34"/>
        <v/>
      </c>
      <c r="J2055" s="35" t="str">
        <f t="array" ref="J2055">IFERROR(INDEX(Listor!$M$6:$M$17,MATCH(Listor!J2055&amp;Fossila!E2055,Listor!$K$6:$K$17&amp;Listor!$L$6:$L$17,0)),"")</f>
        <v/>
      </c>
      <c r="K2055" s="69"/>
    </row>
    <row r="2056" spans="2:11" x14ac:dyDescent="0.25">
      <c r="B2056" s="68" t="s">
        <v>68</v>
      </c>
      <c r="C2056" s="80" t="str">
        <f>IFERROR(VLOOKUP(B2056,Listor!$A$6:$B$62,2,FALSE),"")</f>
        <v/>
      </c>
      <c r="D2056" s="80" t="str">
        <f>IFERROR(VLOOKUP(B2056,Listor!$A$6:$C$62,3,FALSE),"")</f>
        <v/>
      </c>
      <c r="E2056" s="64" t="s">
        <v>69</v>
      </c>
      <c r="F2056" s="65"/>
      <c r="G2056" s="35" t="str">
        <f>IFERROR(VLOOKUP(B2056,Listor!$A$6:$G$62,7,FALSE),"")</f>
        <v/>
      </c>
      <c r="H2056" s="35" t="str">
        <f>IFERROR(VLOOKUP(B2056,Listor!$H$6:$I$24,2,FALSE),"")</f>
        <v/>
      </c>
      <c r="I2056" s="35" t="str">
        <f t="shared" si="34"/>
        <v/>
      </c>
      <c r="J2056" s="35" t="str">
        <f t="array" ref="J2056">IFERROR(INDEX(Listor!$M$6:$M$17,MATCH(Listor!J2056&amp;Fossila!E2056,Listor!$K$6:$K$17&amp;Listor!$L$6:$L$17,0)),"")</f>
        <v/>
      </c>
      <c r="K2056" s="69"/>
    </row>
    <row r="2057" spans="2:11" x14ac:dyDescent="0.25">
      <c r="B2057" s="68" t="s">
        <v>68</v>
      </c>
      <c r="C2057" s="80" t="str">
        <f>IFERROR(VLOOKUP(B2057,Listor!$A$6:$B$62,2,FALSE),"")</f>
        <v/>
      </c>
      <c r="D2057" s="80" t="str">
        <f>IFERROR(VLOOKUP(B2057,Listor!$A$6:$C$62,3,FALSE),"")</f>
        <v/>
      </c>
      <c r="E2057" s="64" t="s">
        <v>69</v>
      </c>
      <c r="F2057" s="65"/>
      <c r="G2057" s="35" t="str">
        <f>IFERROR(VLOOKUP(B2057,Listor!$A$6:$G$62,7,FALSE),"")</f>
        <v/>
      </c>
      <c r="H2057" s="35" t="str">
        <f>IFERROR(VLOOKUP(B2057,Listor!$H$6:$I$24,2,FALSE),"")</f>
        <v/>
      </c>
      <c r="I2057" s="35" t="str">
        <f t="shared" si="34"/>
        <v/>
      </c>
      <c r="J2057" s="35" t="str">
        <f t="array" ref="J2057">IFERROR(INDEX(Listor!$M$6:$M$17,MATCH(Listor!J2057&amp;Fossila!E2057,Listor!$K$6:$K$17&amp;Listor!$L$6:$L$17,0)),"")</f>
        <v/>
      </c>
      <c r="K2057" s="69"/>
    </row>
    <row r="2058" spans="2:11" x14ac:dyDescent="0.25">
      <c r="B2058" s="68" t="s">
        <v>68</v>
      </c>
      <c r="C2058" s="80" t="str">
        <f>IFERROR(VLOOKUP(B2058,Listor!$A$6:$B$62,2,FALSE),"")</f>
        <v/>
      </c>
      <c r="D2058" s="80" t="str">
        <f>IFERROR(VLOOKUP(B2058,Listor!$A$6:$C$62,3,FALSE),"")</f>
        <v/>
      </c>
      <c r="E2058" s="64" t="s">
        <v>69</v>
      </c>
      <c r="F2058" s="65"/>
      <c r="G2058" s="35" t="str">
        <f>IFERROR(VLOOKUP(B2058,Listor!$A$6:$G$62,7,FALSE),"")</f>
        <v/>
      </c>
      <c r="H2058" s="35" t="str">
        <f>IFERROR(VLOOKUP(B2058,Listor!$H$6:$I$24,2,FALSE),"")</f>
        <v/>
      </c>
      <c r="I2058" s="35" t="str">
        <f t="shared" si="34"/>
        <v/>
      </c>
      <c r="J2058" s="35" t="str">
        <f t="array" ref="J2058">IFERROR(INDEX(Listor!$M$6:$M$17,MATCH(Listor!J2058&amp;Fossila!E2058,Listor!$K$6:$K$17&amp;Listor!$L$6:$L$17,0)),"")</f>
        <v/>
      </c>
      <c r="K2058" s="69"/>
    </row>
    <row r="2059" spans="2:11" x14ac:dyDescent="0.25">
      <c r="B2059" s="68" t="s">
        <v>68</v>
      </c>
      <c r="C2059" s="80" t="str">
        <f>IFERROR(VLOOKUP(B2059,Listor!$A$6:$B$62,2,FALSE),"")</f>
        <v/>
      </c>
      <c r="D2059" s="80" t="str">
        <f>IFERROR(VLOOKUP(B2059,Listor!$A$6:$C$62,3,FALSE),"")</f>
        <v/>
      </c>
      <c r="E2059" s="64" t="s">
        <v>69</v>
      </c>
      <c r="F2059" s="65"/>
      <c r="G2059" s="35" t="str">
        <f>IFERROR(VLOOKUP(B2059,Listor!$A$6:$G$62,7,FALSE),"")</f>
        <v/>
      </c>
      <c r="H2059" s="35" t="str">
        <f>IFERROR(VLOOKUP(B2059,Listor!$H$6:$I$24,2,FALSE),"")</f>
        <v/>
      </c>
      <c r="I2059" s="35" t="str">
        <f t="shared" si="34"/>
        <v/>
      </c>
      <c r="J2059" s="35" t="str">
        <f t="array" ref="J2059">IFERROR(INDEX(Listor!$M$6:$M$17,MATCH(Listor!J2059&amp;Fossila!E2059,Listor!$K$6:$K$17&amp;Listor!$L$6:$L$17,0)),"")</f>
        <v/>
      </c>
      <c r="K2059" s="69"/>
    </row>
    <row r="2060" spans="2:11" x14ac:dyDescent="0.25">
      <c r="B2060" s="68" t="s">
        <v>68</v>
      </c>
      <c r="C2060" s="80" t="str">
        <f>IFERROR(VLOOKUP(B2060,Listor!$A$6:$B$62,2,FALSE),"")</f>
        <v/>
      </c>
      <c r="D2060" s="80" t="str">
        <f>IFERROR(VLOOKUP(B2060,Listor!$A$6:$C$62,3,FALSE),"")</f>
        <v/>
      </c>
      <c r="E2060" s="64" t="s">
        <v>69</v>
      </c>
      <c r="F2060" s="65"/>
      <c r="G2060" s="35" t="str">
        <f>IFERROR(VLOOKUP(B2060,Listor!$A$6:$G$62,7,FALSE),"")</f>
        <v/>
      </c>
      <c r="H2060" s="35" t="str">
        <f>IFERROR(VLOOKUP(B2060,Listor!$H$6:$I$24,2,FALSE),"")</f>
        <v/>
      </c>
      <c r="I2060" s="35" t="str">
        <f t="shared" si="34"/>
        <v/>
      </c>
      <c r="J2060" s="35" t="str">
        <f t="array" ref="J2060">IFERROR(INDEX(Listor!$M$6:$M$17,MATCH(Listor!J2060&amp;Fossila!E2060,Listor!$K$6:$K$17&amp;Listor!$L$6:$L$17,0)),"")</f>
        <v/>
      </c>
      <c r="K2060" s="69"/>
    </row>
    <row r="2061" spans="2:11" x14ac:dyDescent="0.25">
      <c r="B2061" s="68" t="s">
        <v>68</v>
      </c>
      <c r="C2061" s="80" t="str">
        <f>IFERROR(VLOOKUP(B2061,Listor!$A$6:$B$62,2,FALSE),"")</f>
        <v/>
      </c>
      <c r="D2061" s="80" t="str">
        <f>IFERROR(VLOOKUP(B2061,Listor!$A$6:$C$62,3,FALSE),"")</f>
        <v/>
      </c>
      <c r="E2061" s="64" t="s">
        <v>69</v>
      </c>
      <c r="F2061" s="65"/>
      <c r="G2061" s="35" t="str">
        <f>IFERROR(VLOOKUP(B2061,Listor!$A$6:$G$62,7,FALSE),"")</f>
        <v/>
      </c>
      <c r="H2061" s="35" t="str">
        <f>IFERROR(VLOOKUP(B2061,Listor!$H$6:$I$24,2,FALSE),"")</f>
        <v/>
      </c>
      <c r="I2061" s="35" t="str">
        <f t="shared" ref="I2061:I2124" si="35">IFERROR(H2061*F2061,"")</f>
        <v/>
      </c>
      <c r="J2061" s="35" t="str">
        <f t="array" ref="J2061">IFERROR(INDEX(Listor!$M$6:$M$17,MATCH(Listor!J2061&amp;Fossila!E2061,Listor!$K$6:$K$17&amp;Listor!$L$6:$L$17,0)),"")</f>
        <v/>
      </c>
      <c r="K2061" s="69"/>
    </row>
    <row r="2062" spans="2:11" x14ac:dyDescent="0.25">
      <c r="B2062" s="68" t="s">
        <v>68</v>
      </c>
      <c r="C2062" s="80" t="str">
        <f>IFERROR(VLOOKUP(B2062,Listor!$A$6:$B$62,2,FALSE),"")</f>
        <v/>
      </c>
      <c r="D2062" s="80" t="str">
        <f>IFERROR(VLOOKUP(B2062,Listor!$A$6:$C$62,3,FALSE),"")</f>
        <v/>
      </c>
      <c r="E2062" s="64" t="s">
        <v>69</v>
      </c>
      <c r="F2062" s="65"/>
      <c r="G2062" s="35" t="str">
        <f>IFERROR(VLOOKUP(B2062,Listor!$A$6:$G$62,7,FALSE),"")</f>
        <v/>
      </c>
      <c r="H2062" s="35" t="str">
        <f>IFERROR(VLOOKUP(B2062,Listor!$H$6:$I$24,2,FALSE),"")</f>
        <v/>
      </c>
      <c r="I2062" s="35" t="str">
        <f t="shared" si="35"/>
        <v/>
      </c>
      <c r="J2062" s="35" t="str">
        <f t="array" ref="J2062">IFERROR(INDEX(Listor!$M$6:$M$17,MATCH(Listor!J2062&amp;Fossila!E2062,Listor!$K$6:$K$17&amp;Listor!$L$6:$L$17,0)),"")</f>
        <v/>
      </c>
      <c r="K2062" s="69"/>
    </row>
    <row r="2063" spans="2:11" x14ac:dyDescent="0.25">
      <c r="B2063" s="68" t="s">
        <v>68</v>
      </c>
      <c r="C2063" s="80" t="str">
        <f>IFERROR(VLOOKUP(B2063,Listor!$A$6:$B$62,2,FALSE),"")</f>
        <v/>
      </c>
      <c r="D2063" s="80" t="str">
        <f>IFERROR(VLOOKUP(B2063,Listor!$A$6:$C$62,3,FALSE),"")</f>
        <v/>
      </c>
      <c r="E2063" s="64" t="s">
        <v>69</v>
      </c>
      <c r="F2063" s="65"/>
      <c r="G2063" s="35" t="str">
        <f>IFERROR(VLOOKUP(B2063,Listor!$A$6:$G$62,7,FALSE),"")</f>
        <v/>
      </c>
      <c r="H2063" s="35" t="str">
        <f>IFERROR(VLOOKUP(B2063,Listor!$H$6:$I$24,2,FALSE),"")</f>
        <v/>
      </c>
      <c r="I2063" s="35" t="str">
        <f t="shared" si="35"/>
        <v/>
      </c>
      <c r="J2063" s="35" t="str">
        <f t="array" ref="J2063">IFERROR(INDEX(Listor!$M$6:$M$17,MATCH(Listor!J2063&amp;Fossila!E2063,Listor!$K$6:$K$17&amp;Listor!$L$6:$L$17,0)),"")</f>
        <v/>
      </c>
      <c r="K2063" s="69"/>
    </row>
    <row r="2064" spans="2:11" x14ac:dyDescent="0.25">
      <c r="B2064" s="68" t="s">
        <v>68</v>
      </c>
      <c r="C2064" s="80" t="str">
        <f>IFERROR(VLOOKUP(B2064,Listor!$A$6:$B$62,2,FALSE),"")</f>
        <v/>
      </c>
      <c r="D2064" s="80" t="str">
        <f>IFERROR(VLOOKUP(B2064,Listor!$A$6:$C$62,3,FALSE),"")</f>
        <v/>
      </c>
      <c r="E2064" s="64" t="s">
        <v>69</v>
      </c>
      <c r="F2064" s="65"/>
      <c r="G2064" s="35" t="str">
        <f>IFERROR(VLOOKUP(B2064,Listor!$A$6:$G$62,7,FALSE),"")</f>
        <v/>
      </c>
      <c r="H2064" s="35" t="str">
        <f>IFERROR(VLOOKUP(B2064,Listor!$H$6:$I$24,2,FALSE),"")</f>
        <v/>
      </c>
      <c r="I2064" s="35" t="str">
        <f t="shared" si="35"/>
        <v/>
      </c>
      <c r="J2064" s="35" t="str">
        <f t="array" ref="J2064">IFERROR(INDEX(Listor!$M$6:$M$17,MATCH(Listor!J2064&amp;Fossila!E2064,Listor!$K$6:$K$17&amp;Listor!$L$6:$L$17,0)),"")</f>
        <v/>
      </c>
      <c r="K2064" s="69"/>
    </row>
    <row r="2065" spans="2:11" x14ac:dyDescent="0.25">
      <c r="B2065" s="68" t="s">
        <v>68</v>
      </c>
      <c r="C2065" s="80" t="str">
        <f>IFERROR(VLOOKUP(B2065,Listor!$A$6:$B$62,2,FALSE),"")</f>
        <v/>
      </c>
      <c r="D2065" s="80" t="str">
        <f>IFERROR(VLOOKUP(B2065,Listor!$A$6:$C$62,3,FALSE),"")</f>
        <v/>
      </c>
      <c r="E2065" s="64" t="s">
        <v>69</v>
      </c>
      <c r="F2065" s="65"/>
      <c r="G2065" s="35" t="str">
        <f>IFERROR(VLOOKUP(B2065,Listor!$A$6:$G$62,7,FALSE),"")</f>
        <v/>
      </c>
      <c r="H2065" s="35" t="str">
        <f>IFERROR(VLOOKUP(B2065,Listor!$H$6:$I$24,2,FALSE),"")</f>
        <v/>
      </c>
      <c r="I2065" s="35" t="str">
        <f t="shared" si="35"/>
        <v/>
      </c>
      <c r="J2065" s="35" t="str">
        <f t="array" ref="J2065">IFERROR(INDEX(Listor!$M$6:$M$17,MATCH(Listor!J2065&amp;Fossila!E2065,Listor!$K$6:$K$17&amp;Listor!$L$6:$L$17,0)),"")</f>
        <v/>
      </c>
      <c r="K2065" s="69"/>
    </row>
    <row r="2066" spans="2:11" x14ac:dyDescent="0.25">
      <c r="B2066" s="68" t="s">
        <v>68</v>
      </c>
      <c r="C2066" s="80" t="str">
        <f>IFERROR(VLOOKUP(B2066,Listor!$A$6:$B$62,2,FALSE),"")</f>
        <v/>
      </c>
      <c r="D2066" s="80" t="str">
        <f>IFERROR(VLOOKUP(B2066,Listor!$A$6:$C$62,3,FALSE),"")</f>
        <v/>
      </c>
      <c r="E2066" s="64" t="s">
        <v>69</v>
      </c>
      <c r="F2066" s="65"/>
      <c r="G2066" s="35" t="str">
        <f>IFERROR(VLOOKUP(B2066,Listor!$A$6:$G$62,7,FALSE),"")</f>
        <v/>
      </c>
      <c r="H2066" s="35" t="str">
        <f>IFERROR(VLOOKUP(B2066,Listor!$H$6:$I$24,2,FALSE),"")</f>
        <v/>
      </c>
      <c r="I2066" s="35" t="str">
        <f t="shared" si="35"/>
        <v/>
      </c>
      <c r="J2066" s="35" t="str">
        <f t="array" ref="J2066">IFERROR(INDEX(Listor!$M$6:$M$17,MATCH(Listor!J2066&amp;Fossila!E2066,Listor!$K$6:$K$17&amp;Listor!$L$6:$L$17,0)),"")</f>
        <v/>
      </c>
      <c r="K2066" s="69"/>
    </row>
    <row r="2067" spans="2:11" x14ac:dyDescent="0.25">
      <c r="B2067" s="68" t="s">
        <v>68</v>
      </c>
      <c r="C2067" s="80" t="str">
        <f>IFERROR(VLOOKUP(B2067,Listor!$A$6:$B$62,2,FALSE),"")</f>
        <v/>
      </c>
      <c r="D2067" s="80" t="str">
        <f>IFERROR(VLOOKUP(B2067,Listor!$A$6:$C$62,3,FALSE),"")</f>
        <v/>
      </c>
      <c r="E2067" s="64" t="s">
        <v>69</v>
      </c>
      <c r="F2067" s="65"/>
      <c r="G2067" s="35" t="str">
        <f>IFERROR(VLOOKUP(B2067,Listor!$A$6:$G$62,7,FALSE),"")</f>
        <v/>
      </c>
      <c r="H2067" s="35" t="str">
        <f>IFERROR(VLOOKUP(B2067,Listor!$H$6:$I$24,2,FALSE),"")</f>
        <v/>
      </c>
      <c r="I2067" s="35" t="str">
        <f t="shared" si="35"/>
        <v/>
      </c>
      <c r="J2067" s="35" t="str">
        <f t="array" ref="J2067">IFERROR(INDEX(Listor!$M$6:$M$17,MATCH(Listor!J2067&amp;Fossila!E2067,Listor!$K$6:$K$17&amp;Listor!$L$6:$L$17,0)),"")</f>
        <v/>
      </c>
      <c r="K2067" s="69"/>
    </row>
    <row r="2068" spans="2:11" x14ac:dyDescent="0.25">
      <c r="B2068" s="68" t="s">
        <v>68</v>
      </c>
      <c r="C2068" s="80" t="str">
        <f>IFERROR(VLOOKUP(B2068,Listor!$A$6:$B$62,2,FALSE),"")</f>
        <v/>
      </c>
      <c r="D2068" s="80" t="str">
        <f>IFERROR(VLOOKUP(B2068,Listor!$A$6:$C$62,3,FALSE),"")</f>
        <v/>
      </c>
      <c r="E2068" s="64" t="s">
        <v>69</v>
      </c>
      <c r="F2068" s="65"/>
      <c r="G2068" s="35" t="str">
        <f>IFERROR(VLOOKUP(B2068,Listor!$A$6:$G$62,7,FALSE),"")</f>
        <v/>
      </c>
      <c r="H2068" s="35" t="str">
        <f>IFERROR(VLOOKUP(B2068,Listor!$H$6:$I$24,2,FALSE),"")</f>
        <v/>
      </c>
      <c r="I2068" s="35" t="str">
        <f t="shared" si="35"/>
        <v/>
      </c>
      <c r="J2068" s="35" t="str">
        <f t="array" ref="J2068">IFERROR(INDEX(Listor!$M$6:$M$17,MATCH(Listor!J2068&amp;Fossila!E2068,Listor!$K$6:$K$17&amp;Listor!$L$6:$L$17,0)),"")</f>
        <v/>
      </c>
      <c r="K2068" s="69"/>
    </row>
    <row r="2069" spans="2:11" x14ac:dyDescent="0.25">
      <c r="B2069" s="68" t="s">
        <v>68</v>
      </c>
      <c r="C2069" s="80" t="str">
        <f>IFERROR(VLOOKUP(B2069,Listor!$A$6:$B$62,2,FALSE),"")</f>
        <v/>
      </c>
      <c r="D2069" s="80" t="str">
        <f>IFERROR(VLOOKUP(B2069,Listor!$A$6:$C$62,3,FALSE),"")</f>
        <v/>
      </c>
      <c r="E2069" s="64" t="s">
        <v>69</v>
      </c>
      <c r="F2069" s="65"/>
      <c r="G2069" s="35" t="str">
        <f>IFERROR(VLOOKUP(B2069,Listor!$A$6:$G$62,7,FALSE),"")</f>
        <v/>
      </c>
      <c r="H2069" s="35" t="str">
        <f>IFERROR(VLOOKUP(B2069,Listor!$H$6:$I$24,2,FALSE),"")</f>
        <v/>
      </c>
      <c r="I2069" s="35" t="str">
        <f t="shared" si="35"/>
        <v/>
      </c>
      <c r="J2069" s="35" t="str">
        <f t="array" ref="J2069">IFERROR(INDEX(Listor!$M$6:$M$17,MATCH(Listor!J2069&amp;Fossila!E2069,Listor!$K$6:$K$17&amp;Listor!$L$6:$L$17,0)),"")</f>
        <v/>
      </c>
      <c r="K2069" s="69"/>
    </row>
    <row r="2070" spans="2:11" x14ac:dyDescent="0.25">
      <c r="B2070" s="68" t="s">
        <v>68</v>
      </c>
      <c r="C2070" s="80" t="str">
        <f>IFERROR(VLOOKUP(B2070,Listor!$A$6:$B$62,2,FALSE),"")</f>
        <v/>
      </c>
      <c r="D2070" s="80" t="str">
        <f>IFERROR(VLOOKUP(B2070,Listor!$A$6:$C$62,3,FALSE),"")</f>
        <v/>
      </c>
      <c r="E2070" s="64" t="s">
        <v>69</v>
      </c>
      <c r="F2070" s="65"/>
      <c r="G2070" s="35" t="str">
        <f>IFERROR(VLOOKUP(B2070,Listor!$A$6:$G$62,7,FALSE),"")</f>
        <v/>
      </c>
      <c r="H2070" s="35" t="str">
        <f>IFERROR(VLOOKUP(B2070,Listor!$H$6:$I$24,2,FALSE),"")</f>
        <v/>
      </c>
      <c r="I2070" s="35" t="str">
        <f t="shared" si="35"/>
        <v/>
      </c>
      <c r="J2070" s="35" t="str">
        <f t="array" ref="J2070">IFERROR(INDEX(Listor!$M$6:$M$17,MATCH(Listor!J2070&amp;Fossila!E2070,Listor!$K$6:$K$17&amp;Listor!$L$6:$L$17,0)),"")</f>
        <v/>
      </c>
      <c r="K2070" s="69"/>
    </row>
    <row r="2071" spans="2:11" x14ac:dyDescent="0.25">
      <c r="B2071" s="68" t="s">
        <v>68</v>
      </c>
      <c r="C2071" s="80" t="str">
        <f>IFERROR(VLOOKUP(B2071,Listor!$A$6:$B$62,2,FALSE),"")</f>
        <v/>
      </c>
      <c r="D2071" s="80" t="str">
        <f>IFERROR(VLOOKUP(B2071,Listor!$A$6:$C$62,3,FALSE),"")</f>
        <v/>
      </c>
      <c r="E2071" s="64" t="s">
        <v>69</v>
      </c>
      <c r="F2071" s="65"/>
      <c r="G2071" s="35" t="str">
        <f>IFERROR(VLOOKUP(B2071,Listor!$A$6:$G$62,7,FALSE),"")</f>
        <v/>
      </c>
      <c r="H2071" s="35" t="str">
        <f>IFERROR(VLOOKUP(B2071,Listor!$H$6:$I$24,2,FALSE),"")</f>
        <v/>
      </c>
      <c r="I2071" s="35" t="str">
        <f t="shared" si="35"/>
        <v/>
      </c>
      <c r="J2071" s="35" t="str">
        <f t="array" ref="J2071">IFERROR(INDEX(Listor!$M$6:$M$17,MATCH(Listor!J2071&amp;Fossila!E2071,Listor!$K$6:$K$17&amp;Listor!$L$6:$L$17,0)),"")</f>
        <v/>
      </c>
      <c r="K2071" s="69"/>
    </row>
    <row r="2072" spans="2:11" x14ac:dyDescent="0.25">
      <c r="B2072" s="68" t="s">
        <v>68</v>
      </c>
      <c r="C2072" s="80" t="str">
        <f>IFERROR(VLOOKUP(B2072,Listor!$A$6:$B$62,2,FALSE),"")</f>
        <v/>
      </c>
      <c r="D2072" s="80" t="str">
        <f>IFERROR(VLOOKUP(B2072,Listor!$A$6:$C$62,3,FALSE),"")</f>
        <v/>
      </c>
      <c r="E2072" s="64" t="s">
        <v>69</v>
      </c>
      <c r="F2072" s="65"/>
      <c r="G2072" s="35" t="str">
        <f>IFERROR(VLOOKUP(B2072,Listor!$A$6:$G$62,7,FALSE),"")</f>
        <v/>
      </c>
      <c r="H2072" s="35" t="str">
        <f>IFERROR(VLOOKUP(B2072,Listor!$H$6:$I$24,2,FALSE),"")</f>
        <v/>
      </c>
      <c r="I2072" s="35" t="str">
        <f t="shared" si="35"/>
        <v/>
      </c>
      <c r="J2072" s="35" t="str">
        <f t="array" ref="J2072">IFERROR(INDEX(Listor!$M$6:$M$17,MATCH(Listor!J2072&amp;Fossila!E2072,Listor!$K$6:$K$17&amp;Listor!$L$6:$L$17,0)),"")</f>
        <v/>
      </c>
      <c r="K2072" s="69"/>
    </row>
    <row r="2073" spans="2:11" x14ac:dyDescent="0.25">
      <c r="B2073" s="68" t="s">
        <v>68</v>
      </c>
      <c r="C2073" s="80" t="str">
        <f>IFERROR(VLOOKUP(B2073,Listor!$A$6:$B$62,2,FALSE),"")</f>
        <v/>
      </c>
      <c r="D2073" s="80" t="str">
        <f>IFERROR(VLOOKUP(B2073,Listor!$A$6:$C$62,3,FALSE),"")</f>
        <v/>
      </c>
      <c r="E2073" s="64" t="s">
        <v>69</v>
      </c>
      <c r="F2073" s="65"/>
      <c r="G2073" s="35" t="str">
        <f>IFERROR(VLOOKUP(B2073,Listor!$A$6:$G$62,7,FALSE),"")</f>
        <v/>
      </c>
      <c r="H2073" s="35" t="str">
        <f>IFERROR(VLOOKUP(B2073,Listor!$H$6:$I$24,2,FALSE),"")</f>
        <v/>
      </c>
      <c r="I2073" s="35" t="str">
        <f t="shared" si="35"/>
        <v/>
      </c>
      <c r="J2073" s="35" t="str">
        <f t="array" ref="J2073">IFERROR(INDEX(Listor!$M$6:$M$17,MATCH(Listor!J2073&amp;Fossila!E2073,Listor!$K$6:$K$17&amp;Listor!$L$6:$L$17,0)),"")</f>
        <v/>
      </c>
      <c r="K2073" s="69"/>
    </row>
    <row r="2074" spans="2:11" x14ac:dyDescent="0.25">
      <c r="B2074" s="68" t="s">
        <v>68</v>
      </c>
      <c r="C2074" s="80" t="str">
        <f>IFERROR(VLOOKUP(B2074,Listor!$A$6:$B$62,2,FALSE),"")</f>
        <v/>
      </c>
      <c r="D2074" s="80" t="str">
        <f>IFERROR(VLOOKUP(B2074,Listor!$A$6:$C$62,3,FALSE),"")</f>
        <v/>
      </c>
      <c r="E2074" s="64" t="s">
        <v>69</v>
      </c>
      <c r="F2074" s="65"/>
      <c r="G2074" s="35" t="str">
        <f>IFERROR(VLOOKUP(B2074,Listor!$A$6:$G$62,7,FALSE),"")</f>
        <v/>
      </c>
      <c r="H2074" s="35" t="str">
        <f>IFERROR(VLOOKUP(B2074,Listor!$H$6:$I$24,2,FALSE),"")</f>
        <v/>
      </c>
      <c r="I2074" s="35" t="str">
        <f t="shared" si="35"/>
        <v/>
      </c>
      <c r="J2074" s="35" t="str">
        <f t="array" ref="J2074">IFERROR(INDEX(Listor!$M$6:$M$17,MATCH(Listor!J2074&amp;Fossila!E2074,Listor!$K$6:$K$17&amp;Listor!$L$6:$L$17,0)),"")</f>
        <v/>
      </c>
      <c r="K2074" s="69"/>
    </row>
    <row r="2075" spans="2:11" x14ac:dyDescent="0.25">
      <c r="B2075" s="68" t="s">
        <v>68</v>
      </c>
      <c r="C2075" s="80" t="str">
        <f>IFERROR(VLOOKUP(B2075,Listor!$A$6:$B$62,2,FALSE),"")</f>
        <v/>
      </c>
      <c r="D2075" s="80" t="str">
        <f>IFERROR(VLOOKUP(B2075,Listor!$A$6:$C$62,3,FALSE),"")</f>
        <v/>
      </c>
      <c r="E2075" s="64" t="s">
        <v>69</v>
      </c>
      <c r="F2075" s="65"/>
      <c r="G2075" s="35" t="str">
        <f>IFERROR(VLOOKUP(B2075,Listor!$A$6:$G$62,7,FALSE),"")</f>
        <v/>
      </c>
      <c r="H2075" s="35" t="str">
        <f>IFERROR(VLOOKUP(B2075,Listor!$H$6:$I$24,2,FALSE),"")</f>
        <v/>
      </c>
      <c r="I2075" s="35" t="str">
        <f t="shared" si="35"/>
        <v/>
      </c>
      <c r="J2075" s="35" t="str">
        <f t="array" ref="J2075">IFERROR(INDEX(Listor!$M$6:$M$17,MATCH(Listor!J2075&amp;Fossila!E2075,Listor!$K$6:$K$17&amp;Listor!$L$6:$L$17,0)),"")</f>
        <v/>
      </c>
      <c r="K2075" s="69"/>
    </row>
    <row r="2076" spans="2:11" x14ac:dyDescent="0.25">
      <c r="B2076" s="68" t="s">
        <v>68</v>
      </c>
      <c r="C2076" s="80" t="str">
        <f>IFERROR(VLOOKUP(B2076,Listor!$A$6:$B$62,2,FALSE),"")</f>
        <v/>
      </c>
      <c r="D2076" s="80" t="str">
        <f>IFERROR(VLOOKUP(B2076,Listor!$A$6:$C$62,3,FALSE),"")</f>
        <v/>
      </c>
      <c r="E2076" s="64" t="s">
        <v>69</v>
      </c>
      <c r="F2076" s="65"/>
      <c r="G2076" s="35" t="str">
        <f>IFERROR(VLOOKUP(B2076,Listor!$A$6:$G$62,7,FALSE),"")</f>
        <v/>
      </c>
      <c r="H2076" s="35" t="str">
        <f>IFERROR(VLOOKUP(B2076,Listor!$H$6:$I$24,2,FALSE),"")</f>
        <v/>
      </c>
      <c r="I2076" s="35" t="str">
        <f t="shared" si="35"/>
        <v/>
      </c>
      <c r="J2076" s="35" t="str">
        <f t="array" ref="J2076">IFERROR(INDEX(Listor!$M$6:$M$17,MATCH(Listor!J2076&amp;Fossila!E2076,Listor!$K$6:$K$17&amp;Listor!$L$6:$L$17,0)),"")</f>
        <v/>
      </c>
      <c r="K2076" s="69"/>
    </row>
    <row r="2077" spans="2:11" x14ac:dyDescent="0.25">
      <c r="B2077" s="68" t="s">
        <v>68</v>
      </c>
      <c r="C2077" s="80" t="str">
        <f>IFERROR(VLOOKUP(B2077,Listor!$A$6:$B$62,2,FALSE),"")</f>
        <v/>
      </c>
      <c r="D2077" s="80" t="str">
        <f>IFERROR(VLOOKUP(B2077,Listor!$A$6:$C$62,3,FALSE),"")</f>
        <v/>
      </c>
      <c r="E2077" s="64" t="s">
        <v>69</v>
      </c>
      <c r="F2077" s="65"/>
      <c r="G2077" s="35" t="str">
        <f>IFERROR(VLOOKUP(B2077,Listor!$A$6:$G$62,7,FALSE),"")</f>
        <v/>
      </c>
      <c r="H2077" s="35" t="str">
        <f>IFERROR(VLOOKUP(B2077,Listor!$H$6:$I$24,2,FALSE),"")</f>
        <v/>
      </c>
      <c r="I2077" s="35" t="str">
        <f t="shared" si="35"/>
        <v/>
      </c>
      <c r="J2077" s="35" t="str">
        <f t="array" ref="J2077">IFERROR(INDEX(Listor!$M$6:$M$17,MATCH(Listor!J2077&amp;Fossila!E2077,Listor!$K$6:$K$17&amp;Listor!$L$6:$L$17,0)),"")</f>
        <v/>
      </c>
      <c r="K2077" s="69"/>
    </row>
    <row r="2078" spans="2:11" x14ac:dyDescent="0.25">
      <c r="B2078" s="68" t="s">
        <v>68</v>
      </c>
      <c r="C2078" s="80" t="str">
        <f>IFERROR(VLOOKUP(B2078,Listor!$A$6:$B$62,2,FALSE),"")</f>
        <v/>
      </c>
      <c r="D2078" s="80" t="str">
        <f>IFERROR(VLOOKUP(B2078,Listor!$A$6:$C$62,3,FALSE),"")</f>
        <v/>
      </c>
      <c r="E2078" s="64" t="s">
        <v>69</v>
      </c>
      <c r="F2078" s="65"/>
      <c r="G2078" s="35" t="str">
        <f>IFERROR(VLOOKUP(B2078,Listor!$A$6:$G$62,7,FALSE),"")</f>
        <v/>
      </c>
      <c r="H2078" s="35" t="str">
        <f>IFERROR(VLOOKUP(B2078,Listor!$H$6:$I$24,2,FALSE),"")</f>
        <v/>
      </c>
      <c r="I2078" s="35" t="str">
        <f t="shared" si="35"/>
        <v/>
      </c>
      <c r="J2078" s="35" t="str">
        <f t="array" ref="J2078">IFERROR(INDEX(Listor!$M$6:$M$17,MATCH(Listor!J2078&amp;Fossila!E2078,Listor!$K$6:$K$17&amp;Listor!$L$6:$L$17,0)),"")</f>
        <v/>
      </c>
      <c r="K2078" s="69"/>
    </row>
    <row r="2079" spans="2:11" x14ac:dyDescent="0.25">
      <c r="B2079" s="68" t="s">
        <v>68</v>
      </c>
      <c r="C2079" s="80" t="str">
        <f>IFERROR(VLOOKUP(B2079,Listor!$A$6:$B$62,2,FALSE),"")</f>
        <v/>
      </c>
      <c r="D2079" s="80" t="str">
        <f>IFERROR(VLOOKUP(B2079,Listor!$A$6:$C$62,3,FALSE),"")</f>
        <v/>
      </c>
      <c r="E2079" s="64" t="s">
        <v>69</v>
      </c>
      <c r="F2079" s="65"/>
      <c r="G2079" s="35" t="str">
        <f>IFERROR(VLOOKUP(B2079,Listor!$A$6:$G$62,7,FALSE),"")</f>
        <v/>
      </c>
      <c r="H2079" s="35" t="str">
        <f>IFERROR(VLOOKUP(B2079,Listor!$H$6:$I$24,2,FALSE),"")</f>
        <v/>
      </c>
      <c r="I2079" s="35" t="str">
        <f t="shared" si="35"/>
        <v/>
      </c>
      <c r="J2079" s="35" t="str">
        <f t="array" ref="J2079">IFERROR(INDEX(Listor!$M$6:$M$17,MATCH(Listor!J2079&amp;Fossila!E2079,Listor!$K$6:$K$17&amp;Listor!$L$6:$L$17,0)),"")</f>
        <v/>
      </c>
      <c r="K2079" s="69"/>
    </row>
    <row r="2080" spans="2:11" x14ac:dyDescent="0.25">
      <c r="B2080" s="68" t="s">
        <v>68</v>
      </c>
      <c r="C2080" s="80" t="str">
        <f>IFERROR(VLOOKUP(B2080,Listor!$A$6:$B$62,2,FALSE),"")</f>
        <v/>
      </c>
      <c r="D2080" s="80" t="str">
        <f>IFERROR(VLOOKUP(B2080,Listor!$A$6:$C$62,3,FALSE),"")</f>
        <v/>
      </c>
      <c r="E2080" s="64" t="s">
        <v>69</v>
      </c>
      <c r="F2080" s="65"/>
      <c r="G2080" s="35" t="str">
        <f>IFERROR(VLOOKUP(B2080,Listor!$A$6:$G$62,7,FALSE),"")</f>
        <v/>
      </c>
      <c r="H2080" s="35" t="str">
        <f>IFERROR(VLOOKUP(B2080,Listor!$H$6:$I$24,2,FALSE),"")</f>
        <v/>
      </c>
      <c r="I2080" s="35" t="str">
        <f t="shared" si="35"/>
        <v/>
      </c>
      <c r="J2080" s="35" t="str">
        <f t="array" ref="J2080">IFERROR(INDEX(Listor!$M$6:$M$17,MATCH(Listor!J2080&amp;Fossila!E2080,Listor!$K$6:$K$17&amp;Listor!$L$6:$L$17,0)),"")</f>
        <v/>
      </c>
      <c r="K2080" s="69"/>
    </row>
    <row r="2081" spans="2:11" x14ac:dyDescent="0.25">
      <c r="B2081" s="68" t="s">
        <v>68</v>
      </c>
      <c r="C2081" s="80" t="str">
        <f>IFERROR(VLOOKUP(B2081,Listor!$A$6:$B$62,2,FALSE),"")</f>
        <v/>
      </c>
      <c r="D2081" s="80" t="str">
        <f>IFERROR(VLOOKUP(B2081,Listor!$A$6:$C$62,3,FALSE),"")</f>
        <v/>
      </c>
      <c r="E2081" s="64" t="s">
        <v>69</v>
      </c>
      <c r="F2081" s="65"/>
      <c r="G2081" s="35" t="str">
        <f>IFERROR(VLOOKUP(B2081,Listor!$A$6:$G$62,7,FALSE),"")</f>
        <v/>
      </c>
      <c r="H2081" s="35" t="str">
        <f>IFERROR(VLOOKUP(B2081,Listor!$H$6:$I$24,2,FALSE),"")</f>
        <v/>
      </c>
      <c r="I2081" s="35" t="str">
        <f t="shared" si="35"/>
        <v/>
      </c>
      <c r="J2081" s="35" t="str">
        <f t="array" ref="J2081">IFERROR(INDEX(Listor!$M$6:$M$17,MATCH(Listor!J2081&amp;Fossila!E2081,Listor!$K$6:$K$17&amp;Listor!$L$6:$L$17,0)),"")</f>
        <v/>
      </c>
      <c r="K2081" s="69"/>
    </row>
    <row r="2082" spans="2:11" x14ac:dyDescent="0.25">
      <c r="B2082" s="68" t="s">
        <v>68</v>
      </c>
      <c r="C2082" s="80" t="str">
        <f>IFERROR(VLOOKUP(B2082,Listor!$A$6:$B$62,2,FALSE),"")</f>
        <v/>
      </c>
      <c r="D2082" s="80" t="str">
        <f>IFERROR(VLOOKUP(B2082,Listor!$A$6:$C$62,3,FALSE),"")</f>
        <v/>
      </c>
      <c r="E2082" s="64" t="s">
        <v>69</v>
      </c>
      <c r="F2082" s="65"/>
      <c r="G2082" s="35" t="str">
        <f>IFERROR(VLOOKUP(B2082,Listor!$A$6:$G$62,7,FALSE),"")</f>
        <v/>
      </c>
      <c r="H2082" s="35" t="str">
        <f>IFERROR(VLOOKUP(B2082,Listor!$H$6:$I$24,2,FALSE),"")</f>
        <v/>
      </c>
      <c r="I2082" s="35" t="str">
        <f t="shared" si="35"/>
        <v/>
      </c>
      <c r="J2082" s="35" t="str">
        <f t="array" ref="J2082">IFERROR(INDEX(Listor!$M$6:$M$17,MATCH(Listor!J2082&amp;Fossila!E2082,Listor!$K$6:$K$17&amp;Listor!$L$6:$L$17,0)),"")</f>
        <v/>
      </c>
      <c r="K2082" s="69"/>
    </row>
    <row r="2083" spans="2:11" x14ac:dyDescent="0.25">
      <c r="B2083" s="68" t="s">
        <v>68</v>
      </c>
      <c r="C2083" s="80" t="str">
        <f>IFERROR(VLOOKUP(B2083,Listor!$A$6:$B$62,2,FALSE),"")</f>
        <v/>
      </c>
      <c r="D2083" s="80" t="str">
        <f>IFERROR(VLOOKUP(B2083,Listor!$A$6:$C$62,3,FALSE),"")</f>
        <v/>
      </c>
      <c r="E2083" s="64" t="s">
        <v>69</v>
      </c>
      <c r="F2083" s="65"/>
      <c r="G2083" s="35" t="str">
        <f>IFERROR(VLOOKUP(B2083,Listor!$A$6:$G$62,7,FALSE),"")</f>
        <v/>
      </c>
      <c r="H2083" s="35" t="str">
        <f>IFERROR(VLOOKUP(B2083,Listor!$H$6:$I$24,2,FALSE),"")</f>
        <v/>
      </c>
      <c r="I2083" s="35" t="str">
        <f t="shared" si="35"/>
        <v/>
      </c>
      <c r="J2083" s="35" t="str">
        <f t="array" ref="J2083">IFERROR(INDEX(Listor!$M$6:$M$17,MATCH(Listor!J2083&amp;Fossila!E2083,Listor!$K$6:$K$17&amp;Listor!$L$6:$L$17,0)),"")</f>
        <v/>
      </c>
      <c r="K2083" s="69"/>
    </row>
    <row r="2084" spans="2:11" x14ac:dyDescent="0.25">
      <c r="B2084" s="68" t="s">
        <v>68</v>
      </c>
      <c r="C2084" s="80" t="str">
        <f>IFERROR(VLOOKUP(B2084,Listor!$A$6:$B$62,2,FALSE),"")</f>
        <v/>
      </c>
      <c r="D2084" s="80" t="str">
        <f>IFERROR(VLOOKUP(B2084,Listor!$A$6:$C$62,3,FALSE),"")</f>
        <v/>
      </c>
      <c r="E2084" s="64" t="s">
        <v>69</v>
      </c>
      <c r="F2084" s="65"/>
      <c r="G2084" s="35" t="str">
        <f>IFERROR(VLOOKUP(B2084,Listor!$A$6:$G$62,7,FALSE),"")</f>
        <v/>
      </c>
      <c r="H2084" s="35" t="str">
        <f>IFERROR(VLOOKUP(B2084,Listor!$H$6:$I$24,2,FALSE),"")</f>
        <v/>
      </c>
      <c r="I2084" s="35" t="str">
        <f t="shared" si="35"/>
        <v/>
      </c>
      <c r="J2084" s="35" t="str">
        <f t="array" ref="J2084">IFERROR(INDEX(Listor!$M$6:$M$17,MATCH(Listor!J2084&amp;Fossila!E2084,Listor!$K$6:$K$17&amp;Listor!$L$6:$L$17,0)),"")</f>
        <v/>
      </c>
      <c r="K2084" s="69"/>
    </row>
    <row r="2085" spans="2:11" x14ac:dyDescent="0.25">
      <c r="B2085" s="68" t="s">
        <v>68</v>
      </c>
      <c r="C2085" s="80" t="str">
        <f>IFERROR(VLOOKUP(B2085,Listor!$A$6:$B$62,2,FALSE),"")</f>
        <v/>
      </c>
      <c r="D2085" s="80" t="str">
        <f>IFERROR(VLOOKUP(B2085,Listor!$A$6:$C$62,3,FALSE),"")</f>
        <v/>
      </c>
      <c r="E2085" s="64" t="s">
        <v>69</v>
      </c>
      <c r="F2085" s="65"/>
      <c r="G2085" s="35" t="str">
        <f>IFERROR(VLOOKUP(B2085,Listor!$A$6:$G$62,7,FALSE),"")</f>
        <v/>
      </c>
      <c r="H2085" s="35" t="str">
        <f>IFERROR(VLOOKUP(B2085,Listor!$H$6:$I$24,2,FALSE),"")</f>
        <v/>
      </c>
      <c r="I2085" s="35" t="str">
        <f t="shared" si="35"/>
        <v/>
      </c>
      <c r="J2085" s="35" t="str">
        <f t="array" ref="J2085">IFERROR(INDEX(Listor!$M$6:$M$17,MATCH(Listor!J2085&amp;Fossila!E2085,Listor!$K$6:$K$17&amp;Listor!$L$6:$L$17,0)),"")</f>
        <v/>
      </c>
      <c r="K2085" s="69"/>
    </row>
    <row r="2086" spans="2:11" x14ac:dyDescent="0.25">
      <c r="B2086" s="68" t="s">
        <v>68</v>
      </c>
      <c r="C2086" s="80" t="str">
        <f>IFERROR(VLOOKUP(B2086,Listor!$A$6:$B$62,2,FALSE),"")</f>
        <v/>
      </c>
      <c r="D2086" s="80" t="str">
        <f>IFERROR(VLOOKUP(B2086,Listor!$A$6:$C$62,3,FALSE),"")</f>
        <v/>
      </c>
      <c r="E2086" s="64" t="s">
        <v>69</v>
      </c>
      <c r="F2086" s="65"/>
      <c r="G2086" s="35" t="str">
        <f>IFERROR(VLOOKUP(B2086,Listor!$A$6:$G$62,7,FALSE),"")</f>
        <v/>
      </c>
      <c r="H2086" s="35" t="str">
        <f>IFERROR(VLOOKUP(B2086,Listor!$H$6:$I$24,2,FALSE),"")</f>
        <v/>
      </c>
      <c r="I2086" s="35" t="str">
        <f t="shared" si="35"/>
        <v/>
      </c>
      <c r="J2086" s="35" t="str">
        <f t="array" ref="J2086">IFERROR(INDEX(Listor!$M$6:$M$17,MATCH(Listor!J2086&amp;Fossila!E2086,Listor!$K$6:$K$17&amp;Listor!$L$6:$L$17,0)),"")</f>
        <v/>
      </c>
      <c r="K2086" s="69"/>
    </row>
    <row r="2087" spans="2:11" x14ac:dyDescent="0.25">
      <c r="B2087" s="68" t="s">
        <v>68</v>
      </c>
      <c r="C2087" s="80" t="str">
        <f>IFERROR(VLOOKUP(B2087,Listor!$A$6:$B$62,2,FALSE),"")</f>
        <v/>
      </c>
      <c r="D2087" s="80" t="str">
        <f>IFERROR(VLOOKUP(B2087,Listor!$A$6:$C$62,3,FALSE),"")</f>
        <v/>
      </c>
      <c r="E2087" s="64" t="s">
        <v>69</v>
      </c>
      <c r="F2087" s="65"/>
      <c r="G2087" s="35" t="str">
        <f>IFERROR(VLOOKUP(B2087,Listor!$A$6:$G$62,7,FALSE),"")</f>
        <v/>
      </c>
      <c r="H2087" s="35" t="str">
        <f>IFERROR(VLOOKUP(B2087,Listor!$H$6:$I$24,2,FALSE),"")</f>
        <v/>
      </c>
      <c r="I2087" s="35" t="str">
        <f t="shared" si="35"/>
        <v/>
      </c>
      <c r="J2087" s="35" t="str">
        <f t="array" ref="J2087">IFERROR(INDEX(Listor!$M$6:$M$17,MATCH(Listor!J2087&amp;Fossila!E2087,Listor!$K$6:$K$17&amp;Listor!$L$6:$L$17,0)),"")</f>
        <v/>
      </c>
      <c r="K2087" s="69"/>
    </row>
    <row r="2088" spans="2:11" x14ac:dyDescent="0.25">
      <c r="B2088" s="68" t="s">
        <v>68</v>
      </c>
      <c r="C2088" s="80" t="str">
        <f>IFERROR(VLOOKUP(B2088,Listor!$A$6:$B$62,2,FALSE),"")</f>
        <v/>
      </c>
      <c r="D2088" s="80" t="str">
        <f>IFERROR(VLOOKUP(B2088,Listor!$A$6:$C$62,3,FALSE),"")</f>
        <v/>
      </c>
      <c r="E2088" s="64" t="s">
        <v>69</v>
      </c>
      <c r="F2088" s="65"/>
      <c r="G2088" s="35" t="str">
        <f>IFERROR(VLOOKUP(B2088,Listor!$A$6:$G$62,7,FALSE),"")</f>
        <v/>
      </c>
      <c r="H2088" s="35" t="str">
        <f>IFERROR(VLOOKUP(B2088,Listor!$H$6:$I$24,2,FALSE),"")</f>
        <v/>
      </c>
      <c r="I2088" s="35" t="str">
        <f t="shared" si="35"/>
        <v/>
      </c>
      <c r="J2088" s="35" t="str">
        <f t="array" ref="J2088">IFERROR(INDEX(Listor!$M$6:$M$17,MATCH(Listor!J2088&amp;Fossila!E2088,Listor!$K$6:$K$17&amp;Listor!$L$6:$L$17,0)),"")</f>
        <v/>
      </c>
      <c r="K2088" s="69"/>
    </row>
    <row r="2089" spans="2:11" x14ac:dyDescent="0.25">
      <c r="B2089" s="68" t="s">
        <v>68</v>
      </c>
      <c r="C2089" s="80" t="str">
        <f>IFERROR(VLOOKUP(B2089,Listor!$A$6:$B$62,2,FALSE),"")</f>
        <v/>
      </c>
      <c r="D2089" s="80" t="str">
        <f>IFERROR(VLOOKUP(B2089,Listor!$A$6:$C$62,3,FALSE),"")</f>
        <v/>
      </c>
      <c r="E2089" s="64" t="s">
        <v>69</v>
      </c>
      <c r="F2089" s="65"/>
      <c r="G2089" s="35" t="str">
        <f>IFERROR(VLOOKUP(B2089,Listor!$A$6:$G$62,7,FALSE),"")</f>
        <v/>
      </c>
      <c r="H2089" s="35" t="str">
        <f>IFERROR(VLOOKUP(B2089,Listor!$H$6:$I$24,2,FALSE),"")</f>
        <v/>
      </c>
      <c r="I2089" s="35" t="str">
        <f t="shared" si="35"/>
        <v/>
      </c>
      <c r="J2089" s="35" t="str">
        <f t="array" ref="J2089">IFERROR(INDEX(Listor!$M$6:$M$17,MATCH(Listor!J2089&amp;Fossila!E2089,Listor!$K$6:$K$17&amp;Listor!$L$6:$L$17,0)),"")</f>
        <v/>
      </c>
      <c r="K2089" s="69"/>
    </row>
    <row r="2090" spans="2:11" x14ac:dyDescent="0.25">
      <c r="B2090" s="68" t="s">
        <v>68</v>
      </c>
      <c r="C2090" s="80" t="str">
        <f>IFERROR(VLOOKUP(B2090,Listor!$A$6:$B$62,2,FALSE),"")</f>
        <v/>
      </c>
      <c r="D2090" s="80" t="str">
        <f>IFERROR(VLOOKUP(B2090,Listor!$A$6:$C$62,3,FALSE),"")</f>
        <v/>
      </c>
      <c r="E2090" s="64" t="s">
        <v>69</v>
      </c>
      <c r="F2090" s="65"/>
      <c r="G2090" s="35" t="str">
        <f>IFERROR(VLOOKUP(B2090,Listor!$A$6:$G$62,7,FALSE),"")</f>
        <v/>
      </c>
      <c r="H2090" s="35" t="str">
        <f>IFERROR(VLOOKUP(B2090,Listor!$H$6:$I$24,2,FALSE),"")</f>
        <v/>
      </c>
      <c r="I2090" s="35" t="str">
        <f t="shared" si="35"/>
        <v/>
      </c>
      <c r="J2090" s="35" t="str">
        <f t="array" ref="J2090">IFERROR(INDEX(Listor!$M$6:$M$17,MATCH(Listor!J2090&amp;Fossila!E2090,Listor!$K$6:$K$17&amp;Listor!$L$6:$L$17,0)),"")</f>
        <v/>
      </c>
      <c r="K2090" s="69"/>
    </row>
    <row r="2091" spans="2:11" x14ac:dyDescent="0.25">
      <c r="B2091" s="68" t="s">
        <v>68</v>
      </c>
      <c r="C2091" s="80" t="str">
        <f>IFERROR(VLOOKUP(B2091,Listor!$A$6:$B$62,2,FALSE),"")</f>
        <v/>
      </c>
      <c r="D2091" s="80" t="str">
        <f>IFERROR(VLOOKUP(B2091,Listor!$A$6:$C$62,3,FALSE),"")</f>
        <v/>
      </c>
      <c r="E2091" s="64" t="s">
        <v>69</v>
      </c>
      <c r="F2091" s="65"/>
      <c r="G2091" s="35" t="str">
        <f>IFERROR(VLOOKUP(B2091,Listor!$A$6:$G$62,7,FALSE),"")</f>
        <v/>
      </c>
      <c r="H2091" s="35" t="str">
        <f>IFERROR(VLOOKUP(B2091,Listor!$H$6:$I$24,2,FALSE),"")</f>
        <v/>
      </c>
      <c r="I2091" s="35" t="str">
        <f t="shared" si="35"/>
        <v/>
      </c>
      <c r="J2091" s="35" t="str">
        <f t="array" ref="J2091">IFERROR(INDEX(Listor!$M$6:$M$17,MATCH(Listor!J2091&amp;Fossila!E2091,Listor!$K$6:$K$17&amp;Listor!$L$6:$L$17,0)),"")</f>
        <v/>
      </c>
      <c r="K2091" s="69"/>
    </row>
    <row r="2092" spans="2:11" x14ac:dyDescent="0.25">
      <c r="B2092" s="68" t="s">
        <v>68</v>
      </c>
      <c r="C2092" s="80" t="str">
        <f>IFERROR(VLOOKUP(B2092,Listor!$A$6:$B$62,2,FALSE),"")</f>
        <v/>
      </c>
      <c r="D2092" s="80" t="str">
        <f>IFERROR(VLOOKUP(B2092,Listor!$A$6:$C$62,3,FALSE),"")</f>
        <v/>
      </c>
      <c r="E2092" s="64" t="s">
        <v>69</v>
      </c>
      <c r="F2092" s="65"/>
      <c r="G2092" s="35" t="str">
        <f>IFERROR(VLOOKUP(B2092,Listor!$A$6:$G$62,7,FALSE),"")</f>
        <v/>
      </c>
      <c r="H2092" s="35" t="str">
        <f>IFERROR(VLOOKUP(B2092,Listor!$H$6:$I$24,2,FALSE),"")</f>
        <v/>
      </c>
      <c r="I2092" s="35" t="str">
        <f t="shared" si="35"/>
        <v/>
      </c>
      <c r="J2092" s="35" t="str">
        <f t="array" ref="J2092">IFERROR(INDEX(Listor!$M$6:$M$17,MATCH(Listor!J2092&amp;Fossila!E2092,Listor!$K$6:$K$17&amp;Listor!$L$6:$L$17,0)),"")</f>
        <v/>
      </c>
      <c r="K2092" s="69"/>
    </row>
    <row r="2093" spans="2:11" x14ac:dyDescent="0.25">
      <c r="B2093" s="68" t="s">
        <v>68</v>
      </c>
      <c r="C2093" s="80" t="str">
        <f>IFERROR(VLOOKUP(B2093,Listor!$A$6:$B$62,2,FALSE),"")</f>
        <v/>
      </c>
      <c r="D2093" s="80" t="str">
        <f>IFERROR(VLOOKUP(B2093,Listor!$A$6:$C$62,3,FALSE),"")</f>
        <v/>
      </c>
      <c r="E2093" s="64" t="s">
        <v>69</v>
      </c>
      <c r="F2093" s="65"/>
      <c r="G2093" s="35" t="str">
        <f>IFERROR(VLOOKUP(B2093,Listor!$A$6:$G$62,7,FALSE),"")</f>
        <v/>
      </c>
      <c r="H2093" s="35" t="str">
        <f>IFERROR(VLOOKUP(B2093,Listor!$H$6:$I$24,2,FALSE),"")</f>
        <v/>
      </c>
      <c r="I2093" s="35" t="str">
        <f t="shared" si="35"/>
        <v/>
      </c>
      <c r="J2093" s="35" t="str">
        <f t="array" ref="J2093">IFERROR(INDEX(Listor!$M$6:$M$17,MATCH(Listor!J2093&amp;Fossila!E2093,Listor!$K$6:$K$17&amp;Listor!$L$6:$L$17,0)),"")</f>
        <v/>
      </c>
      <c r="K2093" s="69"/>
    </row>
    <row r="2094" spans="2:11" x14ac:dyDescent="0.25">
      <c r="B2094" s="68" t="s">
        <v>68</v>
      </c>
      <c r="C2094" s="80" t="str">
        <f>IFERROR(VLOOKUP(B2094,Listor!$A$6:$B$62,2,FALSE),"")</f>
        <v/>
      </c>
      <c r="D2094" s="80" t="str">
        <f>IFERROR(VLOOKUP(B2094,Listor!$A$6:$C$62,3,FALSE),"")</f>
        <v/>
      </c>
      <c r="E2094" s="64" t="s">
        <v>69</v>
      </c>
      <c r="F2094" s="65"/>
      <c r="G2094" s="35" t="str">
        <f>IFERROR(VLOOKUP(B2094,Listor!$A$6:$G$62,7,FALSE),"")</f>
        <v/>
      </c>
      <c r="H2094" s="35" t="str">
        <f>IFERROR(VLOOKUP(B2094,Listor!$H$6:$I$24,2,FALSE),"")</f>
        <v/>
      </c>
      <c r="I2094" s="35" t="str">
        <f t="shared" si="35"/>
        <v/>
      </c>
      <c r="J2094" s="35" t="str">
        <f t="array" ref="J2094">IFERROR(INDEX(Listor!$M$6:$M$17,MATCH(Listor!J2094&amp;Fossila!E2094,Listor!$K$6:$K$17&amp;Listor!$L$6:$L$17,0)),"")</f>
        <v/>
      </c>
      <c r="K2094" s="69"/>
    </row>
    <row r="2095" spans="2:11" x14ac:dyDescent="0.25">
      <c r="B2095" s="68" t="s">
        <v>68</v>
      </c>
      <c r="C2095" s="80" t="str">
        <f>IFERROR(VLOOKUP(B2095,Listor!$A$6:$B$62,2,FALSE),"")</f>
        <v/>
      </c>
      <c r="D2095" s="80" t="str">
        <f>IFERROR(VLOOKUP(B2095,Listor!$A$6:$C$62,3,FALSE),"")</f>
        <v/>
      </c>
      <c r="E2095" s="64" t="s">
        <v>69</v>
      </c>
      <c r="F2095" s="65"/>
      <c r="G2095" s="35" t="str">
        <f>IFERROR(VLOOKUP(B2095,Listor!$A$6:$G$62,7,FALSE),"")</f>
        <v/>
      </c>
      <c r="H2095" s="35" t="str">
        <f>IFERROR(VLOOKUP(B2095,Listor!$H$6:$I$24,2,FALSE),"")</f>
        <v/>
      </c>
      <c r="I2095" s="35" t="str">
        <f t="shared" si="35"/>
        <v/>
      </c>
      <c r="J2095" s="35" t="str">
        <f t="array" ref="J2095">IFERROR(INDEX(Listor!$M$6:$M$17,MATCH(Listor!J2095&amp;Fossila!E2095,Listor!$K$6:$K$17&amp;Listor!$L$6:$L$17,0)),"")</f>
        <v/>
      </c>
      <c r="K2095" s="69"/>
    </row>
    <row r="2096" spans="2:11" x14ac:dyDescent="0.25">
      <c r="B2096" s="68" t="s">
        <v>68</v>
      </c>
      <c r="C2096" s="80" t="str">
        <f>IFERROR(VLOOKUP(B2096,Listor!$A$6:$B$62,2,FALSE),"")</f>
        <v/>
      </c>
      <c r="D2096" s="80" t="str">
        <f>IFERROR(VLOOKUP(B2096,Listor!$A$6:$C$62,3,FALSE),"")</f>
        <v/>
      </c>
      <c r="E2096" s="64" t="s">
        <v>69</v>
      </c>
      <c r="F2096" s="65"/>
      <c r="G2096" s="35" t="str">
        <f>IFERROR(VLOOKUP(B2096,Listor!$A$6:$G$62,7,FALSE),"")</f>
        <v/>
      </c>
      <c r="H2096" s="35" t="str">
        <f>IFERROR(VLOOKUP(B2096,Listor!$H$6:$I$24,2,FALSE),"")</f>
        <v/>
      </c>
      <c r="I2096" s="35" t="str">
        <f t="shared" si="35"/>
        <v/>
      </c>
      <c r="J2096" s="35" t="str">
        <f t="array" ref="J2096">IFERROR(INDEX(Listor!$M$6:$M$17,MATCH(Listor!J2096&amp;Fossila!E2096,Listor!$K$6:$K$17&amp;Listor!$L$6:$L$17,0)),"")</f>
        <v/>
      </c>
      <c r="K2096" s="69"/>
    </row>
    <row r="2097" spans="2:11" x14ac:dyDescent="0.25">
      <c r="B2097" s="68" t="s">
        <v>68</v>
      </c>
      <c r="C2097" s="80" t="str">
        <f>IFERROR(VLOOKUP(B2097,Listor!$A$6:$B$62,2,FALSE),"")</f>
        <v/>
      </c>
      <c r="D2097" s="80" t="str">
        <f>IFERROR(VLOOKUP(B2097,Listor!$A$6:$C$62,3,FALSE),"")</f>
        <v/>
      </c>
      <c r="E2097" s="64" t="s">
        <v>69</v>
      </c>
      <c r="F2097" s="65"/>
      <c r="G2097" s="35" t="str">
        <f>IFERROR(VLOOKUP(B2097,Listor!$A$6:$G$62,7,FALSE),"")</f>
        <v/>
      </c>
      <c r="H2097" s="35" t="str">
        <f>IFERROR(VLOOKUP(B2097,Listor!$H$6:$I$24,2,FALSE),"")</f>
        <v/>
      </c>
      <c r="I2097" s="35" t="str">
        <f t="shared" si="35"/>
        <v/>
      </c>
      <c r="J2097" s="35" t="str">
        <f t="array" ref="J2097">IFERROR(INDEX(Listor!$M$6:$M$17,MATCH(Listor!J2097&amp;Fossila!E2097,Listor!$K$6:$K$17&amp;Listor!$L$6:$L$17,0)),"")</f>
        <v/>
      </c>
      <c r="K2097" s="69"/>
    </row>
    <row r="2098" spans="2:11" x14ac:dyDescent="0.25">
      <c r="B2098" s="68" t="s">
        <v>68</v>
      </c>
      <c r="C2098" s="80" t="str">
        <f>IFERROR(VLOOKUP(B2098,Listor!$A$6:$B$62,2,FALSE),"")</f>
        <v/>
      </c>
      <c r="D2098" s="80" t="str">
        <f>IFERROR(VLOOKUP(B2098,Listor!$A$6:$C$62,3,FALSE),"")</f>
        <v/>
      </c>
      <c r="E2098" s="64" t="s">
        <v>69</v>
      </c>
      <c r="F2098" s="65"/>
      <c r="G2098" s="35" t="str">
        <f>IFERROR(VLOOKUP(B2098,Listor!$A$6:$G$62,7,FALSE),"")</f>
        <v/>
      </c>
      <c r="H2098" s="35" t="str">
        <f>IFERROR(VLOOKUP(B2098,Listor!$H$6:$I$24,2,FALSE),"")</f>
        <v/>
      </c>
      <c r="I2098" s="35" t="str">
        <f t="shared" si="35"/>
        <v/>
      </c>
      <c r="J2098" s="35" t="str">
        <f t="array" ref="J2098">IFERROR(INDEX(Listor!$M$6:$M$17,MATCH(Listor!J2098&amp;Fossila!E2098,Listor!$K$6:$K$17&amp;Listor!$L$6:$L$17,0)),"")</f>
        <v/>
      </c>
      <c r="K2098" s="69"/>
    </row>
    <row r="2099" spans="2:11" x14ac:dyDescent="0.25">
      <c r="B2099" s="68" t="s">
        <v>68</v>
      </c>
      <c r="C2099" s="80" t="str">
        <f>IFERROR(VLOOKUP(B2099,Listor!$A$6:$B$62,2,FALSE),"")</f>
        <v/>
      </c>
      <c r="D2099" s="80" t="str">
        <f>IFERROR(VLOOKUP(B2099,Listor!$A$6:$C$62,3,FALSE),"")</f>
        <v/>
      </c>
      <c r="E2099" s="64" t="s">
        <v>69</v>
      </c>
      <c r="F2099" s="65"/>
      <c r="G2099" s="35" t="str">
        <f>IFERROR(VLOOKUP(B2099,Listor!$A$6:$G$62,7,FALSE),"")</f>
        <v/>
      </c>
      <c r="H2099" s="35" t="str">
        <f>IFERROR(VLOOKUP(B2099,Listor!$H$6:$I$24,2,FALSE),"")</f>
        <v/>
      </c>
      <c r="I2099" s="35" t="str">
        <f t="shared" si="35"/>
        <v/>
      </c>
      <c r="J2099" s="35" t="str">
        <f t="array" ref="J2099">IFERROR(INDEX(Listor!$M$6:$M$17,MATCH(Listor!J2099&amp;Fossila!E2099,Listor!$K$6:$K$17&amp;Listor!$L$6:$L$17,0)),"")</f>
        <v/>
      </c>
      <c r="K2099" s="69"/>
    </row>
    <row r="2100" spans="2:11" x14ac:dyDescent="0.25">
      <c r="B2100" s="68" t="s">
        <v>68</v>
      </c>
      <c r="C2100" s="80" t="str">
        <f>IFERROR(VLOOKUP(B2100,Listor!$A$6:$B$62,2,FALSE),"")</f>
        <v/>
      </c>
      <c r="D2100" s="80" t="str">
        <f>IFERROR(VLOOKUP(B2100,Listor!$A$6:$C$62,3,FALSE),"")</f>
        <v/>
      </c>
      <c r="E2100" s="64" t="s">
        <v>69</v>
      </c>
      <c r="F2100" s="65"/>
      <c r="G2100" s="35" t="str">
        <f>IFERROR(VLOOKUP(B2100,Listor!$A$6:$G$62,7,FALSE),"")</f>
        <v/>
      </c>
      <c r="H2100" s="35" t="str">
        <f>IFERROR(VLOOKUP(B2100,Listor!$H$6:$I$24,2,FALSE),"")</f>
        <v/>
      </c>
      <c r="I2100" s="35" t="str">
        <f t="shared" si="35"/>
        <v/>
      </c>
      <c r="J2100" s="35" t="str">
        <f t="array" ref="J2100">IFERROR(INDEX(Listor!$M$6:$M$17,MATCH(Listor!J2100&amp;Fossila!E2100,Listor!$K$6:$K$17&amp;Listor!$L$6:$L$17,0)),"")</f>
        <v/>
      </c>
      <c r="K2100" s="69"/>
    </row>
    <row r="2101" spans="2:11" x14ac:dyDescent="0.25">
      <c r="B2101" s="68" t="s">
        <v>68</v>
      </c>
      <c r="C2101" s="80" t="str">
        <f>IFERROR(VLOOKUP(B2101,Listor!$A$6:$B$62,2,FALSE),"")</f>
        <v/>
      </c>
      <c r="D2101" s="80" t="str">
        <f>IFERROR(VLOOKUP(B2101,Listor!$A$6:$C$62,3,FALSE),"")</f>
        <v/>
      </c>
      <c r="E2101" s="64" t="s">
        <v>69</v>
      </c>
      <c r="F2101" s="65"/>
      <c r="G2101" s="35" t="str">
        <f>IFERROR(VLOOKUP(B2101,Listor!$A$6:$G$62,7,FALSE),"")</f>
        <v/>
      </c>
      <c r="H2101" s="35" t="str">
        <f>IFERROR(VLOOKUP(B2101,Listor!$H$6:$I$24,2,FALSE),"")</f>
        <v/>
      </c>
      <c r="I2101" s="35" t="str">
        <f t="shared" si="35"/>
        <v/>
      </c>
      <c r="J2101" s="35" t="str">
        <f t="array" ref="J2101">IFERROR(INDEX(Listor!$M$6:$M$17,MATCH(Listor!J2101&amp;Fossila!E2101,Listor!$K$6:$K$17&amp;Listor!$L$6:$L$17,0)),"")</f>
        <v/>
      </c>
      <c r="K2101" s="69"/>
    </row>
    <row r="2102" spans="2:11" x14ac:dyDescent="0.25">
      <c r="B2102" s="68" t="s">
        <v>68</v>
      </c>
      <c r="C2102" s="80" t="str">
        <f>IFERROR(VLOOKUP(B2102,Listor!$A$6:$B$62,2,FALSE),"")</f>
        <v/>
      </c>
      <c r="D2102" s="80" t="str">
        <f>IFERROR(VLOOKUP(B2102,Listor!$A$6:$C$62,3,FALSE),"")</f>
        <v/>
      </c>
      <c r="E2102" s="64" t="s">
        <v>69</v>
      </c>
      <c r="F2102" s="65"/>
      <c r="G2102" s="35" t="str">
        <f>IFERROR(VLOOKUP(B2102,Listor!$A$6:$G$62,7,FALSE),"")</f>
        <v/>
      </c>
      <c r="H2102" s="35" t="str">
        <f>IFERROR(VLOOKUP(B2102,Listor!$H$6:$I$24,2,FALSE),"")</f>
        <v/>
      </c>
      <c r="I2102" s="35" t="str">
        <f t="shared" si="35"/>
        <v/>
      </c>
      <c r="J2102" s="35" t="str">
        <f t="array" ref="J2102">IFERROR(INDEX(Listor!$M$6:$M$17,MATCH(Listor!J2102&amp;Fossila!E2102,Listor!$K$6:$K$17&amp;Listor!$L$6:$L$17,0)),"")</f>
        <v/>
      </c>
      <c r="K2102" s="69"/>
    </row>
    <row r="2103" spans="2:11" x14ac:dyDescent="0.25">
      <c r="B2103" s="68" t="s">
        <v>68</v>
      </c>
      <c r="C2103" s="80" t="str">
        <f>IFERROR(VLOOKUP(B2103,Listor!$A$6:$B$62,2,FALSE),"")</f>
        <v/>
      </c>
      <c r="D2103" s="80" t="str">
        <f>IFERROR(VLOOKUP(B2103,Listor!$A$6:$C$62,3,FALSE),"")</f>
        <v/>
      </c>
      <c r="E2103" s="64" t="s">
        <v>69</v>
      </c>
      <c r="F2103" s="65"/>
      <c r="G2103" s="35" t="str">
        <f>IFERROR(VLOOKUP(B2103,Listor!$A$6:$G$62,7,FALSE),"")</f>
        <v/>
      </c>
      <c r="H2103" s="35" t="str">
        <f>IFERROR(VLOOKUP(B2103,Listor!$H$6:$I$24,2,FALSE),"")</f>
        <v/>
      </c>
      <c r="I2103" s="35" t="str">
        <f t="shared" si="35"/>
        <v/>
      </c>
      <c r="J2103" s="35" t="str">
        <f t="array" ref="J2103">IFERROR(INDEX(Listor!$M$6:$M$17,MATCH(Listor!J2103&amp;Fossila!E2103,Listor!$K$6:$K$17&amp;Listor!$L$6:$L$17,0)),"")</f>
        <v/>
      </c>
      <c r="K2103" s="69"/>
    </row>
    <row r="2104" spans="2:11" x14ac:dyDescent="0.25">
      <c r="B2104" s="68" t="s">
        <v>68</v>
      </c>
      <c r="C2104" s="80" t="str">
        <f>IFERROR(VLOOKUP(B2104,Listor!$A$6:$B$62,2,FALSE),"")</f>
        <v/>
      </c>
      <c r="D2104" s="80" t="str">
        <f>IFERROR(VLOOKUP(B2104,Listor!$A$6:$C$62,3,FALSE),"")</f>
        <v/>
      </c>
      <c r="E2104" s="64" t="s">
        <v>69</v>
      </c>
      <c r="F2104" s="65"/>
      <c r="G2104" s="35" t="str">
        <f>IFERROR(VLOOKUP(B2104,Listor!$A$6:$G$62,7,FALSE),"")</f>
        <v/>
      </c>
      <c r="H2104" s="35" t="str">
        <f>IFERROR(VLOOKUP(B2104,Listor!$H$6:$I$24,2,FALSE),"")</f>
        <v/>
      </c>
      <c r="I2104" s="35" t="str">
        <f t="shared" si="35"/>
        <v/>
      </c>
      <c r="J2104" s="35" t="str">
        <f t="array" ref="J2104">IFERROR(INDEX(Listor!$M$6:$M$17,MATCH(Listor!J2104&amp;Fossila!E2104,Listor!$K$6:$K$17&amp;Listor!$L$6:$L$17,0)),"")</f>
        <v/>
      </c>
      <c r="K2104" s="69"/>
    </row>
    <row r="2105" spans="2:11" x14ac:dyDescent="0.25">
      <c r="B2105" s="68" t="s">
        <v>68</v>
      </c>
      <c r="C2105" s="80" t="str">
        <f>IFERROR(VLOOKUP(B2105,Listor!$A$6:$B$62,2,FALSE),"")</f>
        <v/>
      </c>
      <c r="D2105" s="80" t="str">
        <f>IFERROR(VLOOKUP(B2105,Listor!$A$6:$C$62,3,FALSE),"")</f>
        <v/>
      </c>
      <c r="E2105" s="64" t="s">
        <v>69</v>
      </c>
      <c r="F2105" s="65"/>
      <c r="G2105" s="35" t="str">
        <f>IFERROR(VLOOKUP(B2105,Listor!$A$6:$G$62,7,FALSE),"")</f>
        <v/>
      </c>
      <c r="H2105" s="35" t="str">
        <f>IFERROR(VLOOKUP(B2105,Listor!$H$6:$I$24,2,FALSE),"")</f>
        <v/>
      </c>
      <c r="I2105" s="35" t="str">
        <f t="shared" si="35"/>
        <v/>
      </c>
      <c r="J2105" s="35" t="str">
        <f t="array" ref="J2105">IFERROR(INDEX(Listor!$M$6:$M$17,MATCH(Listor!J2105&amp;Fossila!E2105,Listor!$K$6:$K$17&amp;Listor!$L$6:$L$17,0)),"")</f>
        <v/>
      </c>
      <c r="K2105" s="69"/>
    </row>
    <row r="2106" spans="2:11" x14ac:dyDescent="0.25">
      <c r="B2106" s="68" t="s">
        <v>68</v>
      </c>
      <c r="C2106" s="80" t="str">
        <f>IFERROR(VLOOKUP(B2106,Listor!$A$6:$B$62,2,FALSE),"")</f>
        <v/>
      </c>
      <c r="D2106" s="80" t="str">
        <f>IFERROR(VLOOKUP(B2106,Listor!$A$6:$C$62,3,FALSE),"")</f>
        <v/>
      </c>
      <c r="E2106" s="64" t="s">
        <v>69</v>
      </c>
      <c r="F2106" s="65"/>
      <c r="G2106" s="35" t="str">
        <f>IFERROR(VLOOKUP(B2106,Listor!$A$6:$G$62,7,FALSE),"")</f>
        <v/>
      </c>
      <c r="H2106" s="35" t="str">
        <f>IFERROR(VLOOKUP(B2106,Listor!$H$6:$I$24,2,FALSE),"")</f>
        <v/>
      </c>
      <c r="I2106" s="35" t="str">
        <f t="shared" si="35"/>
        <v/>
      </c>
      <c r="J2106" s="35" t="str">
        <f t="array" ref="J2106">IFERROR(INDEX(Listor!$M$6:$M$17,MATCH(Listor!J2106&amp;Fossila!E2106,Listor!$K$6:$K$17&amp;Listor!$L$6:$L$17,0)),"")</f>
        <v/>
      </c>
      <c r="K2106" s="69"/>
    </row>
    <row r="2107" spans="2:11" x14ac:dyDescent="0.25">
      <c r="B2107" s="68" t="s">
        <v>68</v>
      </c>
      <c r="C2107" s="80" t="str">
        <f>IFERROR(VLOOKUP(B2107,Listor!$A$6:$B$62,2,FALSE),"")</f>
        <v/>
      </c>
      <c r="D2107" s="80" t="str">
        <f>IFERROR(VLOOKUP(B2107,Listor!$A$6:$C$62,3,FALSE),"")</f>
        <v/>
      </c>
      <c r="E2107" s="64" t="s">
        <v>69</v>
      </c>
      <c r="F2107" s="65"/>
      <c r="G2107" s="35" t="str">
        <f>IFERROR(VLOOKUP(B2107,Listor!$A$6:$G$62,7,FALSE),"")</f>
        <v/>
      </c>
      <c r="H2107" s="35" t="str">
        <f>IFERROR(VLOOKUP(B2107,Listor!$H$6:$I$24,2,FALSE),"")</f>
        <v/>
      </c>
      <c r="I2107" s="35" t="str">
        <f t="shared" si="35"/>
        <v/>
      </c>
      <c r="J2107" s="35" t="str">
        <f t="array" ref="J2107">IFERROR(INDEX(Listor!$M$6:$M$17,MATCH(Listor!J2107&amp;Fossila!E2107,Listor!$K$6:$K$17&amp;Listor!$L$6:$L$17,0)),"")</f>
        <v/>
      </c>
      <c r="K2107" s="69"/>
    </row>
    <row r="2108" spans="2:11" x14ac:dyDescent="0.25">
      <c r="B2108" s="68" t="s">
        <v>68</v>
      </c>
      <c r="C2108" s="80" t="str">
        <f>IFERROR(VLOOKUP(B2108,Listor!$A$6:$B$62,2,FALSE),"")</f>
        <v/>
      </c>
      <c r="D2108" s="80" t="str">
        <f>IFERROR(VLOOKUP(B2108,Listor!$A$6:$C$62,3,FALSE),"")</f>
        <v/>
      </c>
      <c r="E2108" s="64" t="s">
        <v>69</v>
      </c>
      <c r="F2108" s="65"/>
      <c r="G2108" s="35" t="str">
        <f>IFERROR(VLOOKUP(B2108,Listor!$A$6:$G$62,7,FALSE),"")</f>
        <v/>
      </c>
      <c r="H2108" s="35" t="str">
        <f>IFERROR(VLOOKUP(B2108,Listor!$H$6:$I$24,2,FALSE),"")</f>
        <v/>
      </c>
      <c r="I2108" s="35" t="str">
        <f t="shared" si="35"/>
        <v/>
      </c>
      <c r="J2108" s="35" t="str">
        <f t="array" ref="J2108">IFERROR(INDEX(Listor!$M$6:$M$17,MATCH(Listor!J2108&amp;Fossila!E2108,Listor!$K$6:$K$17&amp;Listor!$L$6:$L$17,0)),"")</f>
        <v/>
      </c>
      <c r="K2108" s="69"/>
    </row>
    <row r="2109" spans="2:11" x14ac:dyDescent="0.25">
      <c r="B2109" s="68" t="s">
        <v>68</v>
      </c>
      <c r="C2109" s="80" t="str">
        <f>IFERROR(VLOOKUP(B2109,Listor!$A$6:$B$62,2,FALSE),"")</f>
        <v/>
      </c>
      <c r="D2109" s="80" t="str">
        <f>IFERROR(VLOOKUP(B2109,Listor!$A$6:$C$62,3,FALSE),"")</f>
        <v/>
      </c>
      <c r="E2109" s="64" t="s">
        <v>69</v>
      </c>
      <c r="F2109" s="65"/>
      <c r="G2109" s="35" t="str">
        <f>IFERROR(VLOOKUP(B2109,Listor!$A$6:$G$62,7,FALSE),"")</f>
        <v/>
      </c>
      <c r="H2109" s="35" t="str">
        <f>IFERROR(VLOOKUP(B2109,Listor!$H$6:$I$24,2,FALSE),"")</f>
        <v/>
      </c>
      <c r="I2109" s="35" t="str">
        <f t="shared" si="35"/>
        <v/>
      </c>
      <c r="J2109" s="35" t="str">
        <f t="array" ref="J2109">IFERROR(INDEX(Listor!$M$6:$M$17,MATCH(Listor!J2109&amp;Fossila!E2109,Listor!$K$6:$K$17&amp;Listor!$L$6:$L$17,0)),"")</f>
        <v/>
      </c>
      <c r="K2109" s="69"/>
    </row>
    <row r="2110" spans="2:11" x14ac:dyDescent="0.25">
      <c r="B2110" s="68" t="s">
        <v>68</v>
      </c>
      <c r="C2110" s="80" t="str">
        <f>IFERROR(VLOOKUP(B2110,Listor!$A$6:$B$62,2,FALSE),"")</f>
        <v/>
      </c>
      <c r="D2110" s="80" t="str">
        <f>IFERROR(VLOOKUP(B2110,Listor!$A$6:$C$62,3,FALSE),"")</f>
        <v/>
      </c>
      <c r="E2110" s="64" t="s">
        <v>69</v>
      </c>
      <c r="F2110" s="65"/>
      <c r="G2110" s="35" t="str">
        <f>IFERROR(VLOOKUP(B2110,Listor!$A$6:$G$62,7,FALSE),"")</f>
        <v/>
      </c>
      <c r="H2110" s="35" t="str">
        <f>IFERROR(VLOOKUP(B2110,Listor!$H$6:$I$24,2,FALSE),"")</f>
        <v/>
      </c>
      <c r="I2110" s="35" t="str">
        <f t="shared" si="35"/>
        <v/>
      </c>
      <c r="J2110" s="35" t="str">
        <f t="array" ref="J2110">IFERROR(INDEX(Listor!$M$6:$M$17,MATCH(Listor!J2110&amp;Fossila!E2110,Listor!$K$6:$K$17&amp;Listor!$L$6:$L$17,0)),"")</f>
        <v/>
      </c>
      <c r="K2110" s="69"/>
    </row>
    <row r="2111" spans="2:11" x14ac:dyDescent="0.25">
      <c r="B2111" s="68" t="s">
        <v>68</v>
      </c>
      <c r="C2111" s="80" t="str">
        <f>IFERROR(VLOOKUP(B2111,Listor!$A$6:$B$62,2,FALSE),"")</f>
        <v/>
      </c>
      <c r="D2111" s="80" t="str">
        <f>IFERROR(VLOOKUP(B2111,Listor!$A$6:$C$62,3,FALSE),"")</f>
        <v/>
      </c>
      <c r="E2111" s="64" t="s">
        <v>69</v>
      </c>
      <c r="F2111" s="65"/>
      <c r="G2111" s="35" t="str">
        <f>IFERROR(VLOOKUP(B2111,Listor!$A$6:$G$62,7,FALSE),"")</f>
        <v/>
      </c>
      <c r="H2111" s="35" t="str">
        <f>IFERROR(VLOOKUP(B2111,Listor!$H$6:$I$24,2,FALSE),"")</f>
        <v/>
      </c>
      <c r="I2111" s="35" t="str">
        <f t="shared" si="35"/>
        <v/>
      </c>
      <c r="J2111" s="35" t="str">
        <f t="array" ref="J2111">IFERROR(INDEX(Listor!$M$6:$M$17,MATCH(Listor!J2111&amp;Fossila!E2111,Listor!$K$6:$K$17&amp;Listor!$L$6:$L$17,0)),"")</f>
        <v/>
      </c>
      <c r="K2111" s="69"/>
    </row>
    <row r="2112" spans="2:11" x14ac:dyDescent="0.25">
      <c r="B2112" s="68" t="s">
        <v>68</v>
      </c>
      <c r="C2112" s="80" t="str">
        <f>IFERROR(VLOOKUP(B2112,Listor!$A$6:$B$62,2,FALSE),"")</f>
        <v/>
      </c>
      <c r="D2112" s="80" t="str">
        <f>IFERROR(VLOOKUP(B2112,Listor!$A$6:$C$62,3,FALSE),"")</f>
        <v/>
      </c>
      <c r="E2112" s="64" t="s">
        <v>69</v>
      </c>
      <c r="F2112" s="65"/>
      <c r="G2112" s="35" t="str">
        <f>IFERROR(VLOOKUP(B2112,Listor!$A$6:$G$62,7,FALSE),"")</f>
        <v/>
      </c>
      <c r="H2112" s="35" t="str">
        <f>IFERROR(VLOOKUP(B2112,Listor!$H$6:$I$24,2,FALSE),"")</f>
        <v/>
      </c>
      <c r="I2112" s="35" t="str">
        <f t="shared" si="35"/>
        <v/>
      </c>
      <c r="J2112" s="35" t="str">
        <f t="array" ref="J2112">IFERROR(INDEX(Listor!$M$6:$M$17,MATCH(Listor!J2112&amp;Fossila!E2112,Listor!$K$6:$K$17&amp;Listor!$L$6:$L$17,0)),"")</f>
        <v/>
      </c>
      <c r="K2112" s="69"/>
    </row>
    <row r="2113" spans="2:11" x14ac:dyDescent="0.25">
      <c r="B2113" s="68" t="s">
        <v>68</v>
      </c>
      <c r="C2113" s="80" t="str">
        <f>IFERROR(VLOOKUP(B2113,Listor!$A$6:$B$62,2,FALSE),"")</f>
        <v/>
      </c>
      <c r="D2113" s="80" t="str">
        <f>IFERROR(VLOOKUP(B2113,Listor!$A$6:$C$62,3,FALSE),"")</f>
        <v/>
      </c>
      <c r="E2113" s="64" t="s">
        <v>69</v>
      </c>
      <c r="F2113" s="65"/>
      <c r="G2113" s="35" t="str">
        <f>IFERROR(VLOOKUP(B2113,Listor!$A$6:$G$62,7,FALSE),"")</f>
        <v/>
      </c>
      <c r="H2113" s="35" t="str">
        <f>IFERROR(VLOOKUP(B2113,Listor!$H$6:$I$24,2,FALSE),"")</f>
        <v/>
      </c>
      <c r="I2113" s="35" t="str">
        <f t="shared" si="35"/>
        <v/>
      </c>
      <c r="J2113" s="35" t="str">
        <f t="array" ref="J2113">IFERROR(INDEX(Listor!$M$6:$M$17,MATCH(Listor!J2113&amp;Fossila!E2113,Listor!$K$6:$K$17&amp;Listor!$L$6:$L$17,0)),"")</f>
        <v/>
      </c>
      <c r="K2113" s="69"/>
    </row>
    <row r="2114" spans="2:11" x14ac:dyDescent="0.25">
      <c r="B2114" s="68" t="s">
        <v>68</v>
      </c>
      <c r="C2114" s="80" t="str">
        <f>IFERROR(VLOOKUP(B2114,Listor!$A$6:$B$62,2,FALSE),"")</f>
        <v/>
      </c>
      <c r="D2114" s="80" t="str">
        <f>IFERROR(VLOOKUP(B2114,Listor!$A$6:$C$62,3,FALSE),"")</f>
        <v/>
      </c>
      <c r="E2114" s="64" t="s">
        <v>69</v>
      </c>
      <c r="F2114" s="65"/>
      <c r="G2114" s="35" t="str">
        <f>IFERROR(VLOOKUP(B2114,Listor!$A$6:$G$62,7,FALSE),"")</f>
        <v/>
      </c>
      <c r="H2114" s="35" t="str">
        <f>IFERROR(VLOOKUP(B2114,Listor!$H$6:$I$24,2,FALSE),"")</f>
        <v/>
      </c>
      <c r="I2114" s="35" t="str">
        <f t="shared" si="35"/>
        <v/>
      </c>
      <c r="J2114" s="35" t="str">
        <f t="array" ref="J2114">IFERROR(INDEX(Listor!$M$6:$M$17,MATCH(Listor!J2114&amp;Fossila!E2114,Listor!$K$6:$K$17&amp;Listor!$L$6:$L$17,0)),"")</f>
        <v/>
      </c>
      <c r="K2114" s="69"/>
    </row>
    <row r="2115" spans="2:11" x14ac:dyDescent="0.25">
      <c r="B2115" s="68" t="s">
        <v>68</v>
      </c>
      <c r="C2115" s="80" t="str">
        <f>IFERROR(VLOOKUP(B2115,Listor!$A$6:$B$62,2,FALSE),"")</f>
        <v/>
      </c>
      <c r="D2115" s="80" t="str">
        <f>IFERROR(VLOOKUP(B2115,Listor!$A$6:$C$62,3,FALSE),"")</f>
        <v/>
      </c>
      <c r="E2115" s="64" t="s">
        <v>69</v>
      </c>
      <c r="F2115" s="65"/>
      <c r="G2115" s="35" t="str">
        <f>IFERROR(VLOOKUP(B2115,Listor!$A$6:$G$62,7,FALSE),"")</f>
        <v/>
      </c>
      <c r="H2115" s="35" t="str">
        <f>IFERROR(VLOOKUP(B2115,Listor!$H$6:$I$24,2,FALSE),"")</f>
        <v/>
      </c>
      <c r="I2115" s="35" t="str">
        <f t="shared" si="35"/>
        <v/>
      </c>
      <c r="J2115" s="35" t="str">
        <f t="array" ref="J2115">IFERROR(INDEX(Listor!$M$6:$M$17,MATCH(Listor!J2115&amp;Fossila!E2115,Listor!$K$6:$K$17&amp;Listor!$L$6:$L$17,0)),"")</f>
        <v/>
      </c>
      <c r="K2115" s="69"/>
    </row>
    <row r="2116" spans="2:11" x14ac:dyDescent="0.25">
      <c r="B2116" s="68" t="s">
        <v>68</v>
      </c>
      <c r="C2116" s="80" t="str">
        <f>IFERROR(VLOOKUP(B2116,Listor!$A$6:$B$62,2,FALSE),"")</f>
        <v/>
      </c>
      <c r="D2116" s="80" t="str">
        <f>IFERROR(VLOOKUP(B2116,Listor!$A$6:$C$62,3,FALSE),"")</f>
        <v/>
      </c>
      <c r="E2116" s="64" t="s">
        <v>69</v>
      </c>
      <c r="F2116" s="65"/>
      <c r="G2116" s="35" t="str">
        <f>IFERROR(VLOOKUP(B2116,Listor!$A$6:$G$62,7,FALSE),"")</f>
        <v/>
      </c>
      <c r="H2116" s="35" t="str">
        <f>IFERROR(VLOOKUP(B2116,Listor!$H$6:$I$24,2,FALSE),"")</f>
        <v/>
      </c>
      <c r="I2116" s="35" t="str">
        <f t="shared" si="35"/>
        <v/>
      </c>
      <c r="J2116" s="35" t="str">
        <f t="array" ref="J2116">IFERROR(INDEX(Listor!$M$6:$M$17,MATCH(Listor!J2116&amp;Fossila!E2116,Listor!$K$6:$K$17&amp;Listor!$L$6:$L$17,0)),"")</f>
        <v/>
      </c>
      <c r="K2116" s="69"/>
    </row>
    <row r="2117" spans="2:11" x14ac:dyDescent="0.25">
      <c r="B2117" s="68" t="s">
        <v>68</v>
      </c>
      <c r="C2117" s="80" t="str">
        <f>IFERROR(VLOOKUP(B2117,Listor!$A$6:$B$62,2,FALSE),"")</f>
        <v/>
      </c>
      <c r="D2117" s="80" t="str">
        <f>IFERROR(VLOOKUP(B2117,Listor!$A$6:$C$62,3,FALSE),"")</f>
        <v/>
      </c>
      <c r="E2117" s="64" t="s">
        <v>69</v>
      </c>
      <c r="F2117" s="65"/>
      <c r="G2117" s="35" t="str">
        <f>IFERROR(VLOOKUP(B2117,Listor!$A$6:$G$62,7,FALSE),"")</f>
        <v/>
      </c>
      <c r="H2117" s="35" t="str">
        <f>IFERROR(VLOOKUP(B2117,Listor!$H$6:$I$24,2,FALSE),"")</f>
        <v/>
      </c>
      <c r="I2117" s="35" t="str">
        <f t="shared" si="35"/>
        <v/>
      </c>
      <c r="J2117" s="35" t="str">
        <f t="array" ref="J2117">IFERROR(INDEX(Listor!$M$6:$M$17,MATCH(Listor!J2117&amp;Fossila!E2117,Listor!$K$6:$K$17&amp;Listor!$L$6:$L$17,0)),"")</f>
        <v/>
      </c>
      <c r="K2117" s="69"/>
    </row>
    <row r="2118" spans="2:11" x14ac:dyDescent="0.25">
      <c r="B2118" s="68" t="s">
        <v>68</v>
      </c>
      <c r="C2118" s="80" t="str">
        <f>IFERROR(VLOOKUP(B2118,Listor!$A$6:$B$62,2,FALSE),"")</f>
        <v/>
      </c>
      <c r="D2118" s="80" t="str">
        <f>IFERROR(VLOOKUP(B2118,Listor!$A$6:$C$62,3,FALSE),"")</f>
        <v/>
      </c>
      <c r="E2118" s="64" t="s">
        <v>69</v>
      </c>
      <c r="F2118" s="65"/>
      <c r="G2118" s="35" t="str">
        <f>IFERROR(VLOOKUP(B2118,Listor!$A$6:$G$62,7,FALSE),"")</f>
        <v/>
      </c>
      <c r="H2118" s="35" t="str">
        <f>IFERROR(VLOOKUP(B2118,Listor!$H$6:$I$24,2,FALSE),"")</f>
        <v/>
      </c>
      <c r="I2118" s="35" t="str">
        <f t="shared" si="35"/>
        <v/>
      </c>
      <c r="J2118" s="35" t="str">
        <f t="array" ref="J2118">IFERROR(INDEX(Listor!$M$6:$M$17,MATCH(Listor!J2118&amp;Fossila!E2118,Listor!$K$6:$K$17&amp;Listor!$L$6:$L$17,0)),"")</f>
        <v/>
      </c>
      <c r="K2118" s="69"/>
    </row>
    <row r="2119" spans="2:11" x14ac:dyDescent="0.25">
      <c r="B2119" s="68" t="s">
        <v>68</v>
      </c>
      <c r="C2119" s="80" t="str">
        <f>IFERROR(VLOOKUP(B2119,Listor!$A$6:$B$62,2,FALSE),"")</f>
        <v/>
      </c>
      <c r="D2119" s="80" t="str">
        <f>IFERROR(VLOOKUP(B2119,Listor!$A$6:$C$62,3,FALSE),"")</f>
        <v/>
      </c>
      <c r="E2119" s="64" t="s">
        <v>69</v>
      </c>
      <c r="F2119" s="65"/>
      <c r="G2119" s="35" t="str">
        <f>IFERROR(VLOOKUP(B2119,Listor!$A$6:$G$62,7,FALSE),"")</f>
        <v/>
      </c>
      <c r="H2119" s="35" t="str">
        <f>IFERROR(VLOOKUP(B2119,Listor!$H$6:$I$24,2,FALSE),"")</f>
        <v/>
      </c>
      <c r="I2119" s="35" t="str">
        <f t="shared" si="35"/>
        <v/>
      </c>
      <c r="J2119" s="35" t="str">
        <f t="array" ref="J2119">IFERROR(INDEX(Listor!$M$6:$M$17,MATCH(Listor!J2119&amp;Fossila!E2119,Listor!$K$6:$K$17&amp;Listor!$L$6:$L$17,0)),"")</f>
        <v/>
      </c>
      <c r="K2119" s="69"/>
    </row>
    <row r="2120" spans="2:11" x14ac:dyDescent="0.25">
      <c r="B2120" s="68" t="s">
        <v>68</v>
      </c>
      <c r="C2120" s="80" t="str">
        <f>IFERROR(VLOOKUP(B2120,Listor!$A$6:$B$62,2,FALSE),"")</f>
        <v/>
      </c>
      <c r="D2120" s="80" t="str">
        <f>IFERROR(VLOOKUP(B2120,Listor!$A$6:$C$62,3,FALSE),"")</f>
        <v/>
      </c>
      <c r="E2120" s="64" t="s">
        <v>69</v>
      </c>
      <c r="F2120" s="65"/>
      <c r="G2120" s="35" t="str">
        <f>IFERROR(VLOOKUP(B2120,Listor!$A$6:$G$62,7,FALSE),"")</f>
        <v/>
      </c>
      <c r="H2120" s="35" t="str">
        <f>IFERROR(VLOOKUP(B2120,Listor!$H$6:$I$24,2,FALSE),"")</f>
        <v/>
      </c>
      <c r="I2120" s="35" t="str">
        <f t="shared" si="35"/>
        <v/>
      </c>
      <c r="J2120" s="35" t="str">
        <f t="array" ref="J2120">IFERROR(INDEX(Listor!$M$6:$M$17,MATCH(Listor!J2120&amp;Fossila!E2120,Listor!$K$6:$K$17&amp;Listor!$L$6:$L$17,0)),"")</f>
        <v/>
      </c>
      <c r="K2120" s="69"/>
    </row>
    <row r="2121" spans="2:11" x14ac:dyDescent="0.25">
      <c r="B2121" s="68" t="s">
        <v>68</v>
      </c>
      <c r="C2121" s="80" t="str">
        <f>IFERROR(VLOOKUP(B2121,Listor!$A$6:$B$62,2,FALSE),"")</f>
        <v/>
      </c>
      <c r="D2121" s="80" t="str">
        <f>IFERROR(VLOOKUP(B2121,Listor!$A$6:$C$62,3,FALSE),"")</f>
        <v/>
      </c>
      <c r="E2121" s="64" t="s">
        <v>69</v>
      </c>
      <c r="F2121" s="65"/>
      <c r="G2121" s="35" t="str">
        <f>IFERROR(VLOOKUP(B2121,Listor!$A$6:$G$62,7,FALSE),"")</f>
        <v/>
      </c>
      <c r="H2121" s="35" t="str">
        <f>IFERROR(VLOOKUP(B2121,Listor!$H$6:$I$24,2,FALSE),"")</f>
        <v/>
      </c>
      <c r="I2121" s="35" t="str">
        <f t="shared" si="35"/>
        <v/>
      </c>
      <c r="J2121" s="35" t="str">
        <f t="array" ref="J2121">IFERROR(INDEX(Listor!$M$6:$M$17,MATCH(Listor!J2121&amp;Fossila!E2121,Listor!$K$6:$K$17&amp;Listor!$L$6:$L$17,0)),"")</f>
        <v/>
      </c>
      <c r="K2121" s="69"/>
    </row>
    <row r="2122" spans="2:11" x14ac:dyDescent="0.25">
      <c r="B2122" s="68" t="s">
        <v>68</v>
      </c>
      <c r="C2122" s="80" t="str">
        <f>IFERROR(VLOOKUP(B2122,Listor!$A$6:$B$62,2,FALSE),"")</f>
        <v/>
      </c>
      <c r="D2122" s="80" t="str">
        <f>IFERROR(VLOOKUP(B2122,Listor!$A$6:$C$62,3,FALSE),"")</f>
        <v/>
      </c>
      <c r="E2122" s="64" t="s">
        <v>69</v>
      </c>
      <c r="F2122" s="65"/>
      <c r="G2122" s="35" t="str">
        <f>IFERROR(VLOOKUP(B2122,Listor!$A$6:$G$62,7,FALSE),"")</f>
        <v/>
      </c>
      <c r="H2122" s="35" t="str">
        <f>IFERROR(VLOOKUP(B2122,Listor!$H$6:$I$24,2,FALSE),"")</f>
        <v/>
      </c>
      <c r="I2122" s="35" t="str">
        <f t="shared" si="35"/>
        <v/>
      </c>
      <c r="J2122" s="35" t="str">
        <f t="array" ref="J2122">IFERROR(INDEX(Listor!$M$6:$M$17,MATCH(Listor!J2122&amp;Fossila!E2122,Listor!$K$6:$K$17&amp;Listor!$L$6:$L$17,0)),"")</f>
        <v/>
      </c>
      <c r="K2122" s="69"/>
    </row>
    <row r="2123" spans="2:11" x14ac:dyDescent="0.25">
      <c r="B2123" s="68" t="s">
        <v>68</v>
      </c>
      <c r="C2123" s="80" t="str">
        <f>IFERROR(VLOOKUP(B2123,Listor!$A$6:$B$62,2,FALSE),"")</f>
        <v/>
      </c>
      <c r="D2123" s="80" t="str">
        <f>IFERROR(VLOOKUP(B2123,Listor!$A$6:$C$62,3,FALSE),"")</f>
        <v/>
      </c>
      <c r="E2123" s="64" t="s">
        <v>69</v>
      </c>
      <c r="F2123" s="65"/>
      <c r="G2123" s="35" t="str">
        <f>IFERROR(VLOOKUP(B2123,Listor!$A$6:$G$62,7,FALSE),"")</f>
        <v/>
      </c>
      <c r="H2123" s="35" t="str">
        <f>IFERROR(VLOOKUP(B2123,Listor!$H$6:$I$24,2,FALSE),"")</f>
        <v/>
      </c>
      <c r="I2123" s="35" t="str">
        <f t="shared" si="35"/>
        <v/>
      </c>
      <c r="J2123" s="35" t="str">
        <f t="array" ref="J2123">IFERROR(INDEX(Listor!$M$6:$M$17,MATCH(Listor!J2123&amp;Fossila!E2123,Listor!$K$6:$K$17&amp;Listor!$L$6:$L$17,0)),"")</f>
        <v/>
      </c>
      <c r="K2123" s="69"/>
    </row>
    <row r="2124" spans="2:11" x14ac:dyDescent="0.25">
      <c r="B2124" s="68" t="s">
        <v>68</v>
      </c>
      <c r="C2124" s="80" t="str">
        <f>IFERROR(VLOOKUP(B2124,Listor!$A$6:$B$62,2,FALSE),"")</f>
        <v/>
      </c>
      <c r="D2124" s="80" t="str">
        <f>IFERROR(VLOOKUP(B2124,Listor!$A$6:$C$62,3,FALSE),"")</f>
        <v/>
      </c>
      <c r="E2124" s="64" t="s">
        <v>69</v>
      </c>
      <c r="F2124" s="65"/>
      <c r="G2124" s="35" t="str">
        <f>IFERROR(VLOOKUP(B2124,Listor!$A$6:$G$62,7,FALSE),"")</f>
        <v/>
      </c>
      <c r="H2124" s="35" t="str">
        <f>IFERROR(VLOOKUP(B2124,Listor!$H$6:$I$24,2,FALSE),"")</f>
        <v/>
      </c>
      <c r="I2124" s="35" t="str">
        <f t="shared" si="35"/>
        <v/>
      </c>
      <c r="J2124" s="35" t="str">
        <f t="array" ref="J2124">IFERROR(INDEX(Listor!$M$6:$M$17,MATCH(Listor!J2124&amp;Fossila!E2124,Listor!$K$6:$K$17&amp;Listor!$L$6:$L$17,0)),"")</f>
        <v/>
      </c>
      <c r="K2124" s="69"/>
    </row>
    <row r="2125" spans="2:11" x14ac:dyDescent="0.25">
      <c r="B2125" s="68" t="s">
        <v>68</v>
      </c>
      <c r="C2125" s="80" t="str">
        <f>IFERROR(VLOOKUP(B2125,Listor!$A$6:$B$62,2,FALSE),"")</f>
        <v/>
      </c>
      <c r="D2125" s="80" t="str">
        <f>IFERROR(VLOOKUP(B2125,Listor!$A$6:$C$62,3,FALSE),"")</f>
        <v/>
      </c>
      <c r="E2125" s="64" t="s">
        <v>69</v>
      </c>
      <c r="F2125" s="65"/>
      <c r="G2125" s="35" t="str">
        <f>IFERROR(VLOOKUP(B2125,Listor!$A$6:$G$62,7,FALSE),"")</f>
        <v/>
      </c>
      <c r="H2125" s="35" t="str">
        <f>IFERROR(VLOOKUP(B2125,Listor!$H$6:$I$24,2,FALSE),"")</f>
        <v/>
      </c>
      <c r="I2125" s="35" t="str">
        <f t="shared" ref="I2125:I2188" si="36">IFERROR(H2125*F2125,"")</f>
        <v/>
      </c>
      <c r="J2125" s="35" t="str">
        <f t="array" ref="J2125">IFERROR(INDEX(Listor!$M$6:$M$17,MATCH(Listor!J2125&amp;Fossila!E2125,Listor!$K$6:$K$17&amp;Listor!$L$6:$L$17,0)),"")</f>
        <v/>
      </c>
      <c r="K2125" s="69"/>
    </row>
    <row r="2126" spans="2:11" x14ac:dyDescent="0.25">
      <c r="B2126" s="68" t="s">
        <v>68</v>
      </c>
      <c r="C2126" s="80" t="str">
        <f>IFERROR(VLOOKUP(B2126,Listor!$A$6:$B$62,2,FALSE),"")</f>
        <v/>
      </c>
      <c r="D2126" s="80" t="str">
        <f>IFERROR(VLOOKUP(B2126,Listor!$A$6:$C$62,3,FALSE),"")</f>
        <v/>
      </c>
      <c r="E2126" s="64" t="s">
        <v>69</v>
      </c>
      <c r="F2126" s="65"/>
      <c r="G2126" s="35" t="str">
        <f>IFERROR(VLOOKUP(B2126,Listor!$A$6:$G$62,7,FALSE),"")</f>
        <v/>
      </c>
      <c r="H2126" s="35" t="str">
        <f>IFERROR(VLOOKUP(B2126,Listor!$H$6:$I$24,2,FALSE),"")</f>
        <v/>
      </c>
      <c r="I2126" s="35" t="str">
        <f t="shared" si="36"/>
        <v/>
      </c>
      <c r="J2126" s="35" t="str">
        <f t="array" ref="J2126">IFERROR(INDEX(Listor!$M$6:$M$17,MATCH(Listor!J2126&amp;Fossila!E2126,Listor!$K$6:$K$17&amp;Listor!$L$6:$L$17,0)),"")</f>
        <v/>
      </c>
      <c r="K2126" s="69"/>
    </row>
    <row r="2127" spans="2:11" x14ac:dyDescent="0.25">
      <c r="B2127" s="68" t="s">
        <v>68</v>
      </c>
      <c r="C2127" s="80" t="str">
        <f>IFERROR(VLOOKUP(B2127,Listor!$A$6:$B$62,2,FALSE),"")</f>
        <v/>
      </c>
      <c r="D2127" s="80" t="str">
        <f>IFERROR(VLOOKUP(B2127,Listor!$A$6:$C$62,3,FALSE),"")</f>
        <v/>
      </c>
      <c r="E2127" s="64" t="s">
        <v>69</v>
      </c>
      <c r="F2127" s="65"/>
      <c r="G2127" s="35" t="str">
        <f>IFERROR(VLOOKUP(B2127,Listor!$A$6:$G$62,7,FALSE),"")</f>
        <v/>
      </c>
      <c r="H2127" s="35" t="str">
        <f>IFERROR(VLOOKUP(B2127,Listor!$H$6:$I$24,2,FALSE),"")</f>
        <v/>
      </c>
      <c r="I2127" s="35" t="str">
        <f t="shared" si="36"/>
        <v/>
      </c>
      <c r="J2127" s="35" t="str">
        <f t="array" ref="J2127">IFERROR(INDEX(Listor!$M$6:$M$17,MATCH(Listor!J2127&amp;Fossila!E2127,Listor!$K$6:$K$17&amp;Listor!$L$6:$L$17,0)),"")</f>
        <v/>
      </c>
      <c r="K2127" s="69"/>
    </row>
    <row r="2128" spans="2:11" x14ac:dyDescent="0.25">
      <c r="B2128" s="68" t="s">
        <v>68</v>
      </c>
      <c r="C2128" s="80" t="str">
        <f>IFERROR(VLOOKUP(B2128,Listor!$A$6:$B$62,2,FALSE),"")</f>
        <v/>
      </c>
      <c r="D2128" s="80" t="str">
        <f>IFERROR(VLOOKUP(B2128,Listor!$A$6:$C$62,3,FALSE),"")</f>
        <v/>
      </c>
      <c r="E2128" s="64" t="s">
        <v>69</v>
      </c>
      <c r="F2128" s="65"/>
      <c r="G2128" s="35" t="str">
        <f>IFERROR(VLOOKUP(B2128,Listor!$A$6:$G$62,7,FALSE),"")</f>
        <v/>
      </c>
      <c r="H2128" s="35" t="str">
        <f>IFERROR(VLOOKUP(B2128,Listor!$H$6:$I$24,2,FALSE),"")</f>
        <v/>
      </c>
      <c r="I2128" s="35" t="str">
        <f t="shared" si="36"/>
        <v/>
      </c>
      <c r="J2128" s="35" t="str">
        <f t="array" ref="J2128">IFERROR(INDEX(Listor!$M$6:$M$17,MATCH(Listor!J2128&amp;Fossila!E2128,Listor!$K$6:$K$17&amp;Listor!$L$6:$L$17,0)),"")</f>
        <v/>
      </c>
      <c r="K2128" s="69"/>
    </row>
    <row r="2129" spans="2:11" x14ac:dyDescent="0.25">
      <c r="B2129" s="68" t="s">
        <v>68</v>
      </c>
      <c r="C2129" s="80" t="str">
        <f>IFERROR(VLOOKUP(B2129,Listor!$A$6:$B$62,2,FALSE),"")</f>
        <v/>
      </c>
      <c r="D2129" s="80" t="str">
        <f>IFERROR(VLOOKUP(B2129,Listor!$A$6:$C$62,3,FALSE),"")</f>
        <v/>
      </c>
      <c r="E2129" s="64" t="s">
        <v>69</v>
      </c>
      <c r="F2129" s="65"/>
      <c r="G2129" s="35" t="str">
        <f>IFERROR(VLOOKUP(B2129,Listor!$A$6:$G$62,7,FALSE),"")</f>
        <v/>
      </c>
      <c r="H2129" s="35" t="str">
        <f>IFERROR(VLOOKUP(B2129,Listor!$H$6:$I$24,2,FALSE),"")</f>
        <v/>
      </c>
      <c r="I2129" s="35" t="str">
        <f t="shared" si="36"/>
        <v/>
      </c>
      <c r="J2129" s="35" t="str">
        <f t="array" ref="J2129">IFERROR(INDEX(Listor!$M$6:$M$17,MATCH(Listor!J2129&amp;Fossila!E2129,Listor!$K$6:$K$17&amp;Listor!$L$6:$L$17,0)),"")</f>
        <v/>
      </c>
      <c r="K2129" s="69"/>
    </row>
    <row r="2130" spans="2:11" x14ac:dyDescent="0.25">
      <c r="B2130" s="68" t="s">
        <v>68</v>
      </c>
      <c r="C2130" s="80" t="str">
        <f>IFERROR(VLOOKUP(B2130,Listor!$A$6:$B$62,2,FALSE),"")</f>
        <v/>
      </c>
      <c r="D2130" s="80" t="str">
        <f>IFERROR(VLOOKUP(B2130,Listor!$A$6:$C$62,3,FALSE),"")</f>
        <v/>
      </c>
      <c r="E2130" s="64" t="s">
        <v>69</v>
      </c>
      <c r="F2130" s="65"/>
      <c r="G2130" s="35" t="str">
        <f>IFERROR(VLOOKUP(B2130,Listor!$A$6:$G$62,7,FALSE),"")</f>
        <v/>
      </c>
      <c r="H2130" s="35" t="str">
        <f>IFERROR(VLOOKUP(B2130,Listor!$H$6:$I$24,2,FALSE),"")</f>
        <v/>
      </c>
      <c r="I2130" s="35" t="str">
        <f t="shared" si="36"/>
        <v/>
      </c>
      <c r="J2130" s="35" t="str">
        <f t="array" ref="J2130">IFERROR(INDEX(Listor!$M$6:$M$17,MATCH(Listor!J2130&amp;Fossila!E2130,Listor!$K$6:$K$17&amp;Listor!$L$6:$L$17,0)),"")</f>
        <v/>
      </c>
      <c r="K2130" s="69"/>
    </row>
    <row r="2131" spans="2:11" x14ac:dyDescent="0.25">
      <c r="B2131" s="68" t="s">
        <v>68</v>
      </c>
      <c r="C2131" s="80" t="str">
        <f>IFERROR(VLOOKUP(B2131,Listor!$A$6:$B$62,2,FALSE),"")</f>
        <v/>
      </c>
      <c r="D2131" s="80" t="str">
        <f>IFERROR(VLOOKUP(B2131,Listor!$A$6:$C$62,3,FALSE),"")</f>
        <v/>
      </c>
      <c r="E2131" s="64" t="s">
        <v>69</v>
      </c>
      <c r="F2131" s="65"/>
      <c r="G2131" s="35" t="str">
        <f>IFERROR(VLOOKUP(B2131,Listor!$A$6:$G$62,7,FALSE),"")</f>
        <v/>
      </c>
      <c r="H2131" s="35" t="str">
        <f>IFERROR(VLOOKUP(B2131,Listor!$H$6:$I$24,2,FALSE),"")</f>
        <v/>
      </c>
      <c r="I2131" s="35" t="str">
        <f t="shared" si="36"/>
        <v/>
      </c>
      <c r="J2131" s="35" t="str">
        <f t="array" ref="J2131">IFERROR(INDEX(Listor!$M$6:$M$17,MATCH(Listor!J2131&amp;Fossila!E2131,Listor!$K$6:$K$17&amp;Listor!$L$6:$L$17,0)),"")</f>
        <v/>
      </c>
      <c r="K2131" s="69"/>
    </row>
    <row r="2132" spans="2:11" x14ac:dyDescent="0.25">
      <c r="B2132" s="68" t="s">
        <v>68</v>
      </c>
      <c r="C2132" s="80" t="str">
        <f>IFERROR(VLOOKUP(B2132,Listor!$A$6:$B$62,2,FALSE),"")</f>
        <v/>
      </c>
      <c r="D2132" s="80" t="str">
        <f>IFERROR(VLOOKUP(B2132,Listor!$A$6:$C$62,3,FALSE),"")</f>
        <v/>
      </c>
      <c r="E2132" s="64" t="s">
        <v>69</v>
      </c>
      <c r="F2132" s="65"/>
      <c r="G2132" s="35" t="str">
        <f>IFERROR(VLOOKUP(B2132,Listor!$A$6:$G$62,7,FALSE),"")</f>
        <v/>
      </c>
      <c r="H2132" s="35" t="str">
        <f>IFERROR(VLOOKUP(B2132,Listor!$H$6:$I$24,2,FALSE),"")</f>
        <v/>
      </c>
      <c r="I2132" s="35" t="str">
        <f t="shared" si="36"/>
        <v/>
      </c>
      <c r="J2132" s="35" t="str">
        <f t="array" ref="J2132">IFERROR(INDEX(Listor!$M$6:$M$17,MATCH(Listor!J2132&amp;Fossila!E2132,Listor!$K$6:$K$17&amp;Listor!$L$6:$L$17,0)),"")</f>
        <v/>
      </c>
      <c r="K2132" s="69"/>
    </row>
    <row r="2133" spans="2:11" x14ac:dyDescent="0.25">
      <c r="B2133" s="68" t="s">
        <v>68</v>
      </c>
      <c r="C2133" s="80" t="str">
        <f>IFERROR(VLOOKUP(B2133,Listor!$A$6:$B$62,2,FALSE),"")</f>
        <v/>
      </c>
      <c r="D2133" s="80" t="str">
        <f>IFERROR(VLOOKUP(B2133,Listor!$A$6:$C$62,3,FALSE),"")</f>
        <v/>
      </c>
      <c r="E2133" s="64" t="s">
        <v>69</v>
      </c>
      <c r="F2133" s="65"/>
      <c r="G2133" s="35" t="str">
        <f>IFERROR(VLOOKUP(B2133,Listor!$A$6:$G$62,7,FALSE),"")</f>
        <v/>
      </c>
      <c r="H2133" s="35" t="str">
        <f>IFERROR(VLOOKUP(B2133,Listor!$H$6:$I$24,2,FALSE),"")</f>
        <v/>
      </c>
      <c r="I2133" s="35" t="str">
        <f t="shared" si="36"/>
        <v/>
      </c>
      <c r="J2133" s="35" t="str">
        <f t="array" ref="J2133">IFERROR(INDEX(Listor!$M$6:$M$17,MATCH(Listor!J2133&amp;Fossila!E2133,Listor!$K$6:$K$17&amp;Listor!$L$6:$L$17,0)),"")</f>
        <v/>
      </c>
      <c r="K2133" s="69"/>
    </row>
    <row r="2134" spans="2:11" x14ac:dyDescent="0.25">
      <c r="B2134" s="68" t="s">
        <v>68</v>
      </c>
      <c r="C2134" s="80" t="str">
        <f>IFERROR(VLOOKUP(B2134,Listor!$A$6:$B$62,2,FALSE),"")</f>
        <v/>
      </c>
      <c r="D2134" s="80" t="str">
        <f>IFERROR(VLOOKUP(B2134,Listor!$A$6:$C$62,3,FALSE),"")</f>
        <v/>
      </c>
      <c r="E2134" s="64" t="s">
        <v>69</v>
      </c>
      <c r="F2134" s="65"/>
      <c r="G2134" s="35" t="str">
        <f>IFERROR(VLOOKUP(B2134,Listor!$A$6:$G$62,7,FALSE),"")</f>
        <v/>
      </c>
      <c r="H2134" s="35" t="str">
        <f>IFERROR(VLOOKUP(B2134,Listor!$H$6:$I$24,2,FALSE),"")</f>
        <v/>
      </c>
      <c r="I2134" s="35" t="str">
        <f t="shared" si="36"/>
        <v/>
      </c>
      <c r="J2134" s="35" t="str">
        <f t="array" ref="J2134">IFERROR(INDEX(Listor!$M$6:$M$17,MATCH(Listor!J2134&amp;Fossila!E2134,Listor!$K$6:$K$17&amp;Listor!$L$6:$L$17,0)),"")</f>
        <v/>
      </c>
      <c r="K2134" s="69"/>
    </row>
    <row r="2135" spans="2:11" x14ac:dyDescent="0.25">
      <c r="B2135" s="68" t="s">
        <v>68</v>
      </c>
      <c r="C2135" s="80" t="str">
        <f>IFERROR(VLOOKUP(B2135,Listor!$A$6:$B$62,2,FALSE),"")</f>
        <v/>
      </c>
      <c r="D2135" s="80" t="str">
        <f>IFERROR(VLOOKUP(B2135,Listor!$A$6:$C$62,3,FALSE),"")</f>
        <v/>
      </c>
      <c r="E2135" s="64" t="s">
        <v>69</v>
      </c>
      <c r="F2135" s="65"/>
      <c r="G2135" s="35" t="str">
        <f>IFERROR(VLOOKUP(B2135,Listor!$A$6:$G$62,7,FALSE),"")</f>
        <v/>
      </c>
      <c r="H2135" s="35" t="str">
        <f>IFERROR(VLOOKUP(B2135,Listor!$H$6:$I$24,2,FALSE),"")</f>
        <v/>
      </c>
      <c r="I2135" s="35" t="str">
        <f t="shared" si="36"/>
        <v/>
      </c>
      <c r="J2135" s="35" t="str">
        <f t="array" ref="J2135">IFERROR(INDEX(Listor!$M$6:$M$17,MATCH(Listor!J2135&amp;Fossila!E2135,Listor!$K$6:$K$17&amp;Listor!$L$6:$L$17,0)),"")</f>
        <v/>
      </c>
      <c r="K2135" s="69"/>
    </row>
    <row r="2136" spans="2:11" x14ac:dyDescent="0.25">
      <c r="B2136" s="68" t="s">
        <v>68</v>
      </c>
      <c r="C2136" s="80" t="str">
        <f>IFERROR(VLOOKUP(B2136,Listor!$A$6:$B$62,2,FALSE),"")</f>
        <v/>
      </c>
      <c r="D2136" s="80" t="str">
        <f>IFERROR(VLOOKUP(B2136,Listor!$A$6:$C$62,3,FALSE),"")</f>
        <v/>
      </c>
      <c r="E2136" s="64" t="s">
        <v>69</v>
      </c>
      <c r="F2136" s="65"/>
      <c r="G2136" s="35" t="str">
        <f>IFERROR(VLOOKUP(B2136,Listor!$A$6:$G$62,7,FALSE),"")</f>
        <v/>
      </c>
      <c r="H2136" s="35" t="str">
        <f>IFERROR(VLOOKUP(B2136,Listor!$H$6:$I$24,2,FALSE),"")</f>
        <v/>
      </c>
      <c r="I2136" s="35" t="str">
        <f t="shared" si="36"/>
        <v/>
      </c>
      <c r="J2136" s="35" t="str">
        <f t="array" ref="J2136">IFERROR(INDEX(Listor!$M$6:$M$17,MATCH(Listor!J2136&amp;Fossila!E2136,Listor!$K$6:$K$17&amp;Listor!$L$6:$L$17,0)),"")</f>
        <v/>
      </c>
      <c r="K2136" s="69"/>
    </row>
    <row r="2137" spans="2:11" x14ac:dyDescent="0.25">
      <c r="B2137" s="68" t="s">
        <v>68</v>
      </c>
      <c r="C2137" s="80" t="str">
        <f>IFERROR(VLOOKUP(B2137,Listor!$A$6:$B$62,2,FALSE),"")</f>
        <v/>
      </c>
      <c r="D2137" s="80" t="str">
        <f>IFERROR(VLOOKUP(B2137,Listor!$A$6:$C$62,3,FALSE),"")</f>
        <v/>
      </c>
      <c r="E2137" s="64" t="s">
        <v>69</v>
      </c>
      <c r="F2137" s="65"/>
      <c r="G2137" s="35" t="str">
        <f>IFERROR(VLOOKUP(B2137,Listor!$A$6:$G$62,7,FALSE),"")</f>
        <v/>
      </c>
      <c r="H2137" s="35" t="str">
        <f>IFERROR(VLOOKUP(B2137,Listor!$H$6:$I$24,2,FALSE),"")</f>
        <v/>
      </c>
      <c r="I2137" s="35" t="str">
        <f t="shared" si="36"/>
        <v/>
      </c>
      <c r="J2137" s="35" t="str">
        <f t="array" ref="J2137">IFERROR(INDEX(Listor!$M$6:$M$17,MATCH(Listor!J2137&amp;Fossila!E2137,Listor!$K$6:$K$17&amp;Listor!$L$6:$L$17,0)),"")</f>
        <v/>
      </c>
      <c r="K2137" s="69"/>
    </row>
    <row r="2138" spans="2:11" x14ac:dyDescent="0.25">
      <c r="B2138" s="68" t="s">
        <v>68</v>
      </c>
      <c r="C2138" s="80" t="str">
        <f>IFERROR(VLOOKUP(B2138,Listor!$A$6:$B$62,2,FALSE),"")</f>
        <v/>
      </c>
      <c r="D2138" s="80" t="str">
        <f>IFERROR(VLOOKUP(B2138,Listor!$A$6:$C$62,3,FALSE),"")</f>
        <v/>
      </c>
      <c r="E2138" s="64" t="s">
        <v>69</v>
      </c>
      <c r="F2138" s="65"/>
      <c r="G2138" s="35" t="str">
        <f>IFERROR(VLOOKUP(B2138,Listor!$A$6:$G$62,7,FALSE),"")</f>
        <v/>
      </c>
      <c r="H2138" s="35" t="str">
        <f>IFERROR(VLOOKUP(B2138,Listor!$H$6:$I$24,2,FALSE),"")</f>
        <v/>
      </c>
      <c r="I2138" s="35" t="str">
        <f t="shared" si="36"/>
        <v/>
      </c>
      <c r="J2138" s="35" t="str">
        <f t="array" ref="J2138">IFERROR(INDEX(Listor!$M$6:$M$17,MATCH(Listor!J2138&amp;Fossila!E2138,Listor!$K$6:$K$17&amp;Listor!$L$6:$L$17,0)),"")</f>
        <v/>
      </c>
      <c r="K2138" s="69"/>
    </row>
    <row r="2139" spans="2:11" x14ac:dyDescent="0.25">
      <c r="B2139" s="68" t="s">
        <v>68</v>
      </c>
      <c r="C2139" s="80" t="str">
        <f>IFERROR(VLOOKUP(B2139,Listor!$A$6:$B$62,2,FALSE),"")</f>
        <v/>
      </c>
      <c r="D2139" s="80" t="str">
        <f>IFERROR(VLOOKUP(B2139,Listor!$A$6:$C$62,3,FALSE),"")</f>
        <v/>
      </c>
      <c r="E2139" s="64" t="s">
        <v>69</v>
      </c>
      <c r="F2139" s="65"/>
      <c r="G2139" s="35" t="str">
        <f>IFERROR(VLOOKUP(B2139,Listor!$A$6:$G$62,7,FALSE),"")</f>
        <v/>
      </c>
      <c r="H2139" s="35" t="str">
        <f>IFERROR(VLOOKUP(B2139,Listor!$H$6:$I$24,2,FALSE),"")</f>
        <v/>
      </c>
      <c r="I2139" s="35" t="str">
        <f t="shared" si="36"/>
        <v/>
      </c>
      <c r="J2139" s="35" t="str">
        <f t="array" ref="J2139">IFERROR(INDEX(Listor!$M$6:$M$17,MATCH(Listor!J2139&amp;Fossila!E2139,Listor!$K$6:$K$17&amp;Listor!$L$6:$L$17,0)),"")</f>
        <v/>
      </c>
      <c r="K2139" s="69"/>
    </row>
    <row r="2140" spans="2:11" x14ac:dyDescent="0.25">
      <c r="B2140" s="68" t="s">
        <v>68</v>
      </c>
      <c r="C2140" s="80" t="str">
        <f>IFERROR(VLOOKUP(B2140,Listor!$A$6:$B$62,2,FALSE),"")</f>
        <v/>
      </c>
      <c r="D2140" s="80" t="str">
        <f>IFERROR(VLOOKUP(B2140,Listor!$A$6:$C$62,3,FALSE),"")</f>
        <v/>
      </c>
      <c r="E2140" s="64" t="s">
        <v>69</v>
      </c>
      <c r="F2140" s="65"/>
      <c r="G2140" s="35" t="str">
        <f>IFERROR(VLOOKUP(B2140,Listor!$A$6:$G$62,7,FALSE),"")</f>
        <v/>
      </c>
      <c r="H2140" s="35" t="str">
        <f>IFERROR(VLOOKUP(B2140,Listor!$H$6:$I$24,2,FALSE),"")</f>
        <v/>
      </c>
      <c r="I2140" s="35" t="str">
        <f t="shared" si="36"/>
        <v/>
      </c>
      <c r="J2140" s="35" t="str">
        <f t="array" ref="J2140">IFERROR(INDEX(Listor!$M$6:$M$17,MATCH(Listor!J2140&amp;Fossila!E2140,Listor!$K$6:$K$17&amp;Listor!$L$6:$L$17,0)),"")</f>
        <v/>
      </c>
      <c r="K2140" s="69"/>
    </row>
    <row r="2141" spans="2:11" x14ac:dyDescent="0.25">
      <c r="B2141" s="68" t="s">
        <v>68</v>
      </c>
      <c r="C2141" s="80" t="str">
        <f>IFERROR(VLOOKUP(B2141,Listor!$A$6:$B$62,2,FALSE),"")</f>
        <v/>
      </c>
      <c r="D2141" s="80" t="str">
        <f>IFERROR(VLOOKUP(B2141,Listor!$A$6:$C$62,3,FALSE),"")</f>
        <v/>
      </c>
      <c r="E2141" s="64" t="s">
        <v>69</v>
      </c>
      <c r="F2141" s="65"/>
      <c r="G2141" s="35" t="str">
        <f>IFERROR(VLOOKUP(B2141,Listor!$A$6:$G$62,7,FALSE),"")</f>
        <v/>
      </c>
      <c r="H2141" s="35" t="str">
        <f>IFERROR(VLOOKUP(B2141,Listor!$H$6:$I$24,2,FALSE),"")</f>
        <v/>
      </c>
      <c r="I2141" s="35" t="str">
        <f t="shared" si="36"/>
        <v/>
      </c>
      <c r="J2141" s="35" t="str">
        <f t="array" ref="J2141">IFERROR(INDEX(Listor!$M$6:$M$17,MATCH(Listor!J2141&amp;Fossila!E2141,Listor!$K$6:$K$17&amp;Listor!$L$6:$L$17,0)),"")</f>
        <v/>
      </c>
      <c r="K2141" s="69"/>
    </row>
    <row r="2142" spans="2:11" x14ac:dyDescent="0.25">
      <c r="B2142" s="68" t="s">
        <v>68</v>
      </c>
      <c r="C2142" s="80" t="str">
        <f>IFERROR(VLOOKUP(B2142,Listor!$A$6:$B$62,2,FALSE),"")</f>
        <v/>
      </c>
      <c r="D2142" s="80" t="str">
        <f>IFERROR(VLOOKUP(B2142,Listor!$A$6:$C$62,3,FALSE),"")</f>
        <v/>
      </c>
      <c r="E2142" s="64" t="s">
        <v>69</v>
      </c>
      <c r="F2142" s="65"/>
      <c r="G2142" s="35" t="str">
        <f>IFERROR(VLOOKUP(B2142,Listor!$A$6:$G$62,7,FALSE),"")</f>
        <v/>
      </c>
      <c r="H2142" s="35" t="str">
        <f>IFERROR(VLOOKUP(B2142,Listor!$H$6:$I$24,2,FALSE),"")</f>
        <v/>
      </c>
      <c r="I2142" s="35" t="str">
        <f t="shared" si="36"/>
        <v/>
      </c>
      <c r="J2142" s="35" t="str">
        <f t="array" ref="J2142">IFERROR(INDEX(Listor!$M$6:$M$17,MATCH(Listor!J2142&amp;Fossila!E2142,Listor!$K$6:$K$17&amp;Listor!$L$6:$L$17,0)),"")</f>
        <v/>
      </c>
      <c r="K2142" s="69"/>
    </row>
    <row r="2143" spans="2:11" x14ac:dyDescent="0.25">
      <c r="B2143" s="68" t="s">
        <v>68</v>
      </c>
      <c r="C2143" s="80" t="str">
        <f>IFERROR(VLOOKUP(B2143,Listor!$A$6:$B$62,2,FALSE),"")</f>
        <v/>
      </c>
      <c r="D2143" s="80" t="str">
        <f>IFERROR(VLOOKUP(B2143,Listor!$A$6:$C$62,3,FALSE),"")</f>
        <v/>
      </c>
      <c r="E2143" s="64" t="s">
        <v>69</v>
      </c>
      <c r="F2143" s="65"/>
      <c r="G2143" s="35" t="str">
        <f>IFERROR(VLOOKUP(B2143,Listor!$A$6:$G$62,7,FALSE),"")</f>
        <v/>
      </c>
      <c r="H2143" s="35" t="str">
        <f>IFERROR(VLOOKUP(B2143,Listor!$H$6:$I$24,2,FALSE),"")</f>
        <v/>
      </c>
      <c r="I2143" s="35" t="str">
        <f t="shared" si="36"/>
        <v/>
      </c>
      <c r="J2143" s="35" t="str">
        <f t="array" ref="J2143">IFERROR(INDEX(Listor!$M$6:$M$17,MATCH(Listor!J2143&amp;Fossila!E2143,Listor!$K$6:$K$17&amp;Listor!$L$6:$L$17,0)),"")</f>
        <v/>
      </c>
      <c r="K2143" s="69"/>
    </row>
    <row r="2144" spans="2:11" x14ac:dyDescent="0.25">
      <c r="B2144" s="68" t="s">
        <v>68</v>
      </c>
      <c r="C2144" s="80" t="str">
        <f>IFERROR(VLOOKUP(B2144,Listor!$A$6:$B$62,2,FALSE),"")</f>
        <v/>
      </c>
      <c r="D2144" s="80" t="str">
        <f>IFERROR(VLOOKUP(B2144,Listor!$A$6:$C$62,3,FALSE),"")</f>
        <v/>
      </c>
      <c r="E2144" s="64" t="s">
        <v>69</v>
      </c>
      <c r="F2144" s="65"/>
      <c r="G2144" s="35" t="str">
        <f>IFERROR(VLOOKUP(B2144,Listor!$A$6:$G$62,7,FALSE),"")</f>
        <v/>
      </c>
      <c r="H2144" s="35" t="str">
        <f>IFERROR(VLOOKUP(B2144,Listor!$H$6:$I$24,2,FALSE),"")</f>
        <v/>
      </c>
      <c r="I2144" s="35" t="str">
        <f t="shared" si="36"/>
        <v/>
      </c>
      <c r="J2144" s="35" t="str">
        <f t="array" ref="J2144">IFERROR(INDEX(Listor!$M$6:$M$17,MATCH(Listor!J2144&amp;Fossila!E2144,Listor!$K$6:$K$17&amp;Listor!$L$6:$L$17,0)),"")</f>
        <v/>
      </c>
      <c r="K2144" s="69"/>
    </row>
    <row r="2145" spans="2:11" x14ac:dyDescent="0.25">
      <c r="B2145" s="68" t="s">
        <v>68</v>
      </c>
      <c r="C2145" s="80" t="str">
        <f>IFERROR(VLOOKUP(B2145,Listor!$A$6:$B$62,2,FALSE),"")</f>
        <v/>
      </c>
      <c r="D2145" s="80" t="str">
        <f>IFERROR(VLOOKUP(B2145,Listor!$A$6:$C$62,3,FALSE),"")</f>
        <v/>
      </c>
      <c r="E2145" s="64" t="s">
        <v>69</v>
      </c>
      <c r="F2145" s="65"/>
      <c r="G2145" s="35" t="str">
        <f>IFERROR(VLOOKUP(B2145,Listor!$A$6:$G$62,7,FALSE),"")</f>
        <v/>
      </c>
      <c r="H2145" s="35" t="str">
        <f>IFERROR(VLOOKUP(B2145,Listor!$H$6:$I$24,2,FALSE),"")</f>
        <v/>
      </c>
      <c r="I2145" s="35" t="str">
        <f t="shared" si="36"/>
        <v/>
      </c>
      <c r="J2145" s="35" t="str">
        <f t="array" ref="J2145">IFERROR(INDEX(Listor!$M$6:$M$17,MATCH(Listor!J2145&amp;Fossila!E2145,Listor!$K$6:$K$17&amp;Listor!$L$6:$L$17,0)),"")</f>
        <v/>
      </c>
      <c r="K2145" s="69"/>
    </row>
    <row r="2146" spans="2:11" x14ac:dyDescent="0.25">
      <c r="B2146" s="68" t="s">
        <v>68</v>
      </c>
      <c r="C2146" s="80" t="str">
        <f>IFERROR(VLOOKUP(B2146,Listor!$A$6:$B$62,2,FALSE),"")</f>
        <v/>
      </c>
      <c r="D2146" s="80" t="str">
        <f>IFERROR(VLOOKUP(B2146,Listor!$A$6:$C$62,3,FALSE),"")</f>
        <v/>
      </c>
      <c r="E2146" s="64" t="s">
        <v>69</v>
      </c>
      <c r="F2146" s="65"/>
      <c r="G2146" s="35" t="str">
        <f>IFERROR(VLOOKUP(B2146,Listor!$A$6:$G$62,7,FALSE),"")</f>
        <v/>
      </c>
      <c r="H2146" s="35" t="str">
        <f>IFERROR(VLOOKUP(B2146,Listor!$H$6:$I$24,2,FALSE),"")</f>
        <v/>
      </c>
      <c r="I2146" s="35" t="str">
        <f t="shared" si="36"/>
        <v/>
      </c>
      <c r="J2146" s="35" t="str">
        <f t="array" ref="J2146">IFERROR(INDEX(Listor!$M$6:$M$17,MATCH(Listor!J2146&amp;Fossila!E2146,Listor!$K$6:$K$17&amp;Listor!$L$6:$L$17,0)),"")</f>
        <v/>
      </c>
      <c r="K2146" s="69"/>
    </row>
    <row r="2147" spans="2:11" x14ac:dyDescent="0.25">
      <c r="B2147" s="68" t="s">
        <v>68</v>
      </c>
      <c r="C2147" s="80" t="str">
        <f>IFERROR(VLOOKUP(B2147,Listor!$A$6:$B$62,2,FALSE),"")</f>
        <v/>
      </c>
      <c r="D2147" s="80" t="str">
        <f>IFERROR(VLOOKUP(B2147,Listor!$A$6:$C$62,3,FALSE),"")</f>
        <v/>
      </c>
      <c r="E2147" s="64" t="s">
        <v>69</v>
      </c>
      <c r="F2147" s="65"/>
      <c r="G2147" s="35" t="str">
        <f>IFERROR(VLOOKUP(B2147,Listor!$A$6:$G$62,7,FALSE),"")</f>
        <v/>
      </c>
      <c r="H2147" s="35" t="str">
        <f>IFERROR(VLOOKUP(B2147,Listor!$H$6:$I$24,2,FALSE),"")</f>
        <v/>
      </c>
      <c r="I2147" s="35" t="str">
        <f t="shared" si="36"/>
        <v/>
      </c>
      <c r="J2147" s="35" t="str">
        <f t="array" ref="J2147">IFERROR(INDEX(Listor!$M$6:$M$17,MATCH(Listor!J2147&amp;Fossila!E2147,Listor!$K$6:$K$17&amp;Listor!$L$6:$L$17,0)),"")</f>
        <v/>
      </c>
      <c r="K2147" s="69"/>
    </row>
    <row r="2148" spans="2:11" x14ac:dyDescent="0.25">
      <c r="B2148" s="68" t="s">
        <v>68</v>
      </c>
      <c r="C2148" s="80" t="str">
        <f>IFERROR(VLOOKUP(B2148,Listor!$A$6:$B$62,2,FALSE),"")</f>
        <v/>
      </c>
      <c r="D2148" s="80" t="str">
        <f>IFERROR(VLOOKUP(B2148,Listor!$A$6:$C$62,3,FALSE),"")</f>
        <v/>
      </c>
      <c r="E2148" s="64" t="s">
        <v>69</v>
      </c>
      <c r="F2148" s="65"/>
      <c r="G2148" s="35" t="str">
        <f>IFERROR(VLOOKUP(B2148,Listor!$A$6:$G$62,7,FALSE),"")</f>
        <v/>
      </c>
      <c r="H2148" s="35" t="str">
        <f>IFERROR(VLOOKUP(B2148,Listor!$H$6:$I$24,2,FALSE),"")</f>
        <v/>
      </c>
      <c r="I2148" s="35" t="str">
        <f t="shared" si="36"/>
        <v/>
      </c>
      <c r="J2148" s="35" t="str">
        <f t="array" ref="J2148">IFERROR(INDEX(Listor!$M$6:$M$17,MATCH(Listor!J2148&amp;Fossila!E2148,Listor!$K$6:$K$17&amp;Listor!$L$6:$L$17,0)),"")</f>
        <v/>
      </c>
      <c r="K2148" s="69"/>
    </row>
    <row r="2149" spans="2:11" x14ac:dyDescent="0.25">
      <c r="B2149" s="68" t="s">
        <v>68</v>
      </c>
      <c r="C2149" s="80" t="str">
        <f>IFERROR(VLOOKUP(B2149,Listor!$A$6:$B$62,2,FALSE),"")</f>
        <v/>
      </c>
      <c r="D2149" s="80" t="str">
        <f>IFERROR(VLOOKUP(B2149,Listor!$A$6:$C$62,3,FALSE),"")</f>
        <v/>
      </c>
      <c r="E2149" s="64" t="s">
        <v>69</v>
      </c>
      <c r="F2149" s="65"/>
      <c r="G2149" s="35" t="str">
        <f>IFERROR(VLOOKUP(B2149,Listor!$A$6:$G$62,7,FALSE),"")</f>
        <v/>
      </c>
      <c r="H2149" s="35" t="str">
        <f>IFERROR(VLOOKUP(B2149,Listor!$H$6:$I$24,2,FALSE),"")</f>
        <v/>
      </c>
      <c r="I2149" s="35" t="str">
        <f t="shared" si="36"/>
        <v/>
      </c>
      <c r="J2149" s="35" t="str">
        <f t="array" ref="J2149">IFERROR(INDEX(Listor!$M$6:$M$17,MATCH(Listor!J2149&amp;Fossila!E2149,Listor!$K$6:$K$17&amp;Listor!$L$6:$L$17,0)),"")</f>
        <v/>
      </c>
      <c r="K2149" s="69"/>
    </row>
    <row r="2150" spans="2:11" x14ac:dyDescent="0.25">
      <c r="B2150" s="68" t="s">
        <v>68</v>
      </c>
      <c r="C2150" s="80" t="str">
        <f>IFERROR(VLOOKUP(B2150,Listor!$A$6:$B$62,2,FALSE),"")</f>
        <v/>
      </c>
      <c r="D2150" s="80" t="str">
        <f>IFERROR(VLOOKUP(B2150,Listor!$A$6:$C$62,3,FALSE),"")</f>
        <v/>
      </c>
      <c r="E2150" s="64" t="s">
        <v>69</v>
      </c>
      <c r="F2150" s="65"/>
      <c r="G2150" s="35" t="str">
        <f>IFERROR(VLOOKUP(B2150,Listor!$A$6:$G$62,7,FALSE),"")</f>
        <v/>
      </c>
      <c r="H2150" s="35" t="str">
        <f>IFERROR(VLOOKUP(B2150,Listor!$H$6:$I$24,2,FALSE),"")</f>
        <v/>
      </c>
      <c r="I2150" s="35" t="str">
        <f t="shared" si="36"/>
        <v/>
      </c>
      <c r="J2150" s="35" t="str">
        <f t="array" ref="J2150">IFERROR(INDEX(Listor!$M$6:$M$17,MATCH(Listor!J2150&amp;Fossila!E2150,Listor!$K$6:$K$17&amp;Listor!$L$6:$L$17,0)),"")</f>
        <v/>
      </c>
      <c r="K2150" s="69"/>
    </row>
    <row r="2151" spans="2:11" x14ac:dyDescent="0.25">
      <c r="B2151" s="68" t="s">
        <v>68</v>
      </c>
      <c r="C2151" s="80" t="str">
        <f>IFERROR(VLOOKUP(B2151,Listor!$A$6:$B$62,2,FALSE),"")</f>
        <v/>
      </c>
      <c r="D2151" s="80" t="str">
        <f>IFERROR(VLOOKUP(B2151,Listor!$A$6:$C$62,3,FALSE),"")</f>
        <v/>
      </c>
      <c r="E2151" s="64" t="s">
        <v>69</v>
      </c>
      <c r="F2151" s="65"/>
      <c r="G2151" s="35" t="str">
        <f>IFERROR(VLOOKUP(B2151,Listor!$A$6:$G$62,7,FALSE),"")</f>
        <v/>
      </c>
      <c r="H2151" s="35" t="str">
        <f>IFERROR(VLOOKUP(B2151,Listor!$H$6:$I$24,2,FALSE),"")</f>
        <v/>
      </c>
      <c r="I2151" s="35" t="str">
        <f t="shared" si="36"/>
        <v/>
      </c>
      <c r="J2151" s="35" t="str">
        <f t="array" ref="J2151">IFERROR(INDEX(Listor!$M$6:$M$17,MATCH(Listor!J2151&amp;Fossila!E2151,Listor!$K$6:$K$17&amp;Listor!$L$6:$L$17,0)),"")</f>
        <v/>
      </c>
      <c r="K2151" s="69"/>
    </row>
    <row r="2152" spans="2:11" x14ac:dyDescent="0.25">
      <c r="B2152" s="68" t="s">
        <v>68</v>
      </c>
      <c r="C2152" s="80" t="str">
        <f>IFERROR(VLOOKUP(B2152,Listor!$A$6:$B$62,2,FALSE),"")</f>
        <v/>
      </c>
      <c r="D2152" s="80" t="str">
        <f>IFERROR(VLOOKUP(B2152,Listor!$A$6:$C$62,3,FALSE),"")</f>
        <v/>
      </c>
      <c r="E2152" s="64" t="s">
        <v>69</v>
      </c>
      <c r="F2152" s="65"/>
      <c r="G2152" s="35" t="str">
        <f>IFERROR(VLOOKUP(B2152,Listor!$A$6:$G$62,7,FALSE),"")</f>
        <v/>
      </c>
      <c r="H2152" s="35" t="str">
        <f>IFERROR(VLOOKUP(B2152,Listor!$H$6:$I$24,2,FALSE),"")</f>
        <v/>
      </c>
      <c r="I2152" s="35" t="str">
        <f t="shared" si="36"/>
        <v/>
      </c>
      <c r="J2152" s="35" t="str">
        <f t="array" ref="J2152">IFERROR(INDEX(Listor!$M$6:$M$17,MATCH(Listor!J2152&amp;Fossila!E2152,Listor!$K$6:$K$17&amp;Listor!$L$6:$L$17,0)),"")</f>
        <v/>
      </c>
      <c r="K2152" s="69"/>
    </row>
    <row r="2153" spans="2:11" x14ac:dyDescent="0.25">
      <c r="B2153" s="68" t="s">
        <v>68</v>
      </c>
      <c r="C2153" s="80" t="str">
        <f>IFERROR(VLOOKUP(B2153,Listor!$A$6:$B$62,2,FALSE),"")</f>
        <v/>
      </c>
      <c r="D2153" s="80" t="str">
        <f>IFERROR(VLOOKUP(B2153,Listor!$A$6:$C$62,3,FALSE),"")</f>
        <v/>
      </c>
      <c r="E2153" s="64" t="s">
        <v>69</v>
      </c>
      <c r="F2153" s="65"/>
      <c r="G2153" s="35" t="str">
        <f>IFERROR(VLOOKUP(B2153,Listor!$A$6:$G$62,7,FALSE),"")</f>
        <v/>
      </c>
      <c r="H2153" s="35" t="str">
        <f>IFERROR(VLOOKUP(B2153,Listor!$H$6:$I$24,2,FALSE),"")</f>
        <v/>
      </c>
      <c r="I2153" s="35" t="str">
        <f t="shared" si="36"/>
        <v/>
      </c>
      <c r="J2153" s="35" t="str">
        <f t="array" ref="J2153">IFERROR(INDEX(Listor!$M$6:$M$17,MATCH(Listor!J2153&amp;Fossila!E2153,Listor!$K$6:$K$17&amp;Listor!$L$6:$L$17,0)),"")</f>
        <v/>
      </c>
      <c r="K2153" s="69"/>
    </row>
    <row r="2154" spans="2:11" x14ac:dyDescent="0.25">
      <c r="B2154" s="68" t="s">
        <v>68</v>
      </c>
      <c r="C2154" s="80" t="str">
        <f>IFERROR(VLOOKUP(B2154,Listor!$A$6:$B$62,2,FALSE),"")</f>
        <v/>
      </c>
      <c r="D2154" s="80" t="str">
        <f>IFERROR(VLOOKUP(B2154,Listor!$A$6:$C$62,3,FALSE),"")</f>
        <v/>
      </c>
      <c r="E2154" s="64" t="s">
        <v>69</v>
      </c>
      <c r="F2154" s="65"/>
      <c r="G2154" s="35" t="str">
        <f>IFERROR(VLOOKUP(B2154,Listor!$A$6:$G$62,7,FALSE),"")</f>
        <v/>
      </c>
      <c r="H2154" s="35" t="str">
        <f>IFERROR(VLOOKUP(B2154,Listor!$H$6:$I$24,2,FALSE),"")</f>
        <v/>
      </c>
      <c r="I2154" s="35" t="str">
        <f t="shared" si="36"/>
        <v/>
      </c>
      <c r="J2154" s="35" t="str">
        <f t="array" ref="J2154">IFERROR(INDEX(Listor!$M$6:$M$17,MATCH(Listor!J2154&amp;Fossila!E2154,Listor!$K$6:$K$17&amp;Listor!$L$6:$L$17,0)),"")</f>
        <v/>
      </c>
      <c r="K2154" s="69"/>
    </row>
    <row r="2155" spans="2:11" x14ac:dyDescent="0.25">
      <c r="B2155" s="68" t="s">
        <v>68</v>
      </c>
      <c r="C2155" s="80" t="str">
        <f>IFERROR(VLOOKUP(B2155,Listor!$A$6:$B$62,2,FALSE),"")</f>
        <v/>
      </c>
      <c r="D2155" s="80" t="str">
        <f>IFERROR(VLOOKUP(B2155,Listor!$A$6:$C$62,3,FALSE),"")</f>
        <v/>
      </c>
      <c r="E2155" s="64" t="s">
        <v>69</v>
      </c>
      <c r="F2155" s="65"/>
      <c r="G2155" s="35" t="str">
        <f>IFERROR(VLOOKUP(B2155,Listor!$A$6:$G$62,7,FALSE),"")</f>
        <v/>
      </c>
      <c r="H2155" s="35" t="str">
        <f>IFERROR(VLOOKUP(B2155,Listor!$H$6:$I$24,2,FALSE),"")</f>
        <v/>
      </c>
      <c r="I2155" s="35" t="str">
        <f t="shared" si="36"/>
        <v/>
      </c>
      <c r="J2155" s="35" t="str">
        <f t="array" ref="J2155">IFERROR(INDEX(Listor!$M$6:$M$17,MATCH(Listor!J2155&amp;Fossila!E2155,Listor!$K$6:$K$17&amp;Listor!$L$6:$L$17,0)),"")</f>
        <v/>
      </c>
      <c r="K2155" s="69"/>
    </row>
    <row r="2156" spans="2:11" x14ac:dyDescent="0.25">
      <c r="B2156" s="68" t="s">
        <v>68</v>
      </c>
      <c r="C2156" s="80" t="str">
        <f>IFERROR(VLOOKUP(B2156,Listor!$A$6:$B$62,2,FALSE),"")</f>
        <v/>
      </c>
      <c r="D2156" s="80" t="str">
        <f>IFERROR(VLOOKUP(B2156,Listor!$A$6:$C$62,3,FALSE),"")</f>
        <v/>
      </c>
      <c r="E2156" s="64" t="s">
        <v>69</v>
      </c>
      <c r="F2156" s="65"/>
      <c r="G2156" s="35" t="str">
        <f>IFERROR(VLOOKUP(B2156,Listor!$A$6:$G$62,7,FALSE),"")</f>
        <v/>
      </c>
      <c r="H2156" s="35" t="str">
        <f>IFERROR(VLOOKUP(B2156,Listor!$H$6:$I$24,2,FALSE),"")</f>
        <v/>
      </c>
      <c r="I2156" s="35" t="str">
        <f t="shared" si="36"/>
        <v/>
      </c>
      <c r="J2156" s="35" t="str">
        <f t="array" ref="J2156">IFERROR(INDEX(Listor!$M$6:$M$17,MATCH(Listor!J2156&amp;Fossila!E2156,Listor!$K$6:$K$17&amp;Listor!$L$6:$L$17,0)),"")</f>
        <v/>
      </c>
      <c r="K2156" s="69"/>
    </row>
    <row r="2157" spans="2:11" x14ac:dyDescent="0.25">
      <c r="B2157" s="68" t="s">
        <v>68</v>
      </c>
      <c r="C2157" s="80" t="str">
        <f>IFERROR(VLOOKUP(B2157,Listor!$A$6:$B$62,2,FALSE),"")</f>
        <v/>
      </c>
      <c r="D2157" s="80" t="str">
        <f>IFERROR(VLOOKUP(B2157,Listor!$A$6:$C$62,3,FALSE),"")</f>
        <v/>
      </c>
      <c r="E2157" s="64" t="s">
        <v>69</v>
      </c>
      <c r="F2157" s="65"/>
      <c r="G2157" s="35" t="str">
        <f>IFERROR(VLOOKUP(B2157,Listor!$A$6:$G$62,7,FALSE),"")</f>
        <v/>
      </c>
      <c r="H2157" s="35" t="str">
        <f>IFERROR(VLOOKUP(B2157,Listor!$H$6:$I$24,2,FALSE),"")</f>
        <v/>
      </c>
      <c r="I2157" s="35" t="str">
        <f t="shared" si="36"/>
        <v/>
      </c>
      <c r="J2157" s="35" t="str">
        <f t="array" ref="J2157">IFERROR(INDEX(Listor!$M$6:$M$17,MATCH(Listor!J2157&amp;Fossila!E2157,Listor!$K$6:$K$17&amp;Listor!$L$6:$L$17,0)),"")</f>
        <v/>
      </c>
      <c r="K2157" s="69"/>
    </row>
    <row r="2158" spans="2:11" x14ac:dyDescent="0.25">
      <c r="B2158" s="68" t="s">
        <v>68</v>
      </c>
      <c r="C2158" s="80" t="str">
        <f>IFERROR(VLOOKUP(B2158,Listor!$A$6:$B$62,2,FALSE),"")</f>
        <v/>
      </c>
      <c r="D2158" s="80" t="str">
        <f>IFERROR(VLOOKUP(B2158,Listor!$A$6:$C$62,3,FALSE),"")</f>
        <v/>
      </c>
      <c r="E2158" s="64" t="s">
        <v>69</v>
      </c>
      <c r="F2158" s="65"/>
      <c r="G2158" s="35" t="str">
        <f>IFERROR(VLOOKUP(B2158,Listor!$A$6:$G$62,7,FALSE),"")</f>
        <v/>
      </c>
      <c r="H2158" s="35" t="str">
        <f>IFERROR(VLOOKUP(B2158,Listor!$H$6:$I$24,2,FALSE),"")</f>
        <v/>
      </c>
      <c r="I2158" s="35" t="str">
        <f t="shared" si="36"/>
        <v/>
      </c>
      <c r="J2158" s="35" t="str">
        <f t="array" ref="J2158">IFERROR(INDEX(Listor!$M$6:$M$17,MATCH(Listor!J2158&amp;Fossila!E2158,Listor!$K$6:$K$17&amp;Listor!$L$6:$L$17,0)),"")</f>
        <v/>
      </c>
      <c r="K2158" s="69"/>
    </row>
    <row r="2159" spans="2:11" x14ac:dyDescent="0.25">
      <c r="B2159" s="68" t="s">
        <v>68</v>
      </c>
      <c r="C2159" s="80" t="str">
        <f>IFERROR(VLOOKUP(B2159,Listor!$A$6:$B$62,2,FALSE),"")</f>
        <v/>
      </c>
      <c r="D2159" s="80" t="str">
        <f>IFERROR(VLOOKUP(B2159,Listor!$A$6:$C$62,3,FALSE),"")</f>
        <v/>
      </c>
      <c r="E2159" s="64" t="s">
        <v>69</v>
      </c>
      <c r="F2159" s="65"/>
      <c r="G2159" s="35" t="str">
        <f>IFERROR(VLOOKUP(B2159,Listor!$A$6:$G$62,7,FALSE),"")</f>
        <v/>
      </c>
      <c r="H2159" s="35" t="str">
        <f>IFERROR(VLOOKUP(B2159,Listor!$H$6:$I$24,2,FALSE),"")</f>
        <v/>
      </c>
      <c r="I2159" s="35" t="str">
        <f t="shared" si="36"/>
        <v/>
      </c>
      <c r="J2159" s="35" t="str">
        <f t="array" ref="J2159">IFERROR(INDEX(Listor!$M$6:$M$17,MATCH(Listor!J2159&amp;Fossila!E2159,Listor!$K$6:$K$17&amp;Listor!$L$6:$L$17,0)),"")</f>
        <v/>
      </c>
      <c r="K2159" s="69"/>
    </row>
    <row r="2160" spans="2:11" x14ac:dyDescent="0.25">
      <c r="B2160" s="68" t="s">
        <v>68</v>
      </c>
      <c r="C2160" s="80" t="str">
        <f>IFERROR(VLOOKUP(B2160,Listor!$A$6:$B$62,2,FALSE),"")</f>
        <v/>
      </c>
      <c r="D2160" s="80" t="str">
        <f>IFERROR(VLOOKUP(B2160,Listor!$A$6:$C$62,3,FALSE),"")</f>
        <v/>
      </c>
      <c r="E2160" s="64" t="s">
        <v>69</v>
      </c>
      <c r="F2160" s="65"/>
      <c r="G2160" s="35" t="str">
        <f>IFERROR(VLOOKUP(B2160,Listor!$A$6:$G$62,7,FALSE),"")</f>
        <v/>
      </c>
      <c r="H2160" s="35" t="str">
        <f>IFERROR(VLOOKUP(B2160,Listor!$H$6:$I$24,2,FALSE),"")</f>
        <v/>
      </c>
      <c r="I2160" s="35" t="str">
        <f t="shared" si="36"/>
        <v/>
      </c>
      <c r="J2160" s="35" t="str">
        <f t="array" ref="J2160">IFERROR(INDEX(Listor!$M$6:$M$17,MATCH(Listor!J2160&amp;Fossila!E2160,Listor!$K$6:$K$17&amp;Listor!$L$6:$L$17,0)),"")</f>
        <v/>
      </c>
      <c r="K2160" s="69"/>
    </row>
    <row r="2161" spans="2:11" x14ac:dyDescent="0.25">
      <c r="B2161" s="68" t="s">
        <v>68</v>
      </c>
      <c r="C2161" s="80" t="str">
        <f>IFERROR(VLOOKUP(B2161,Listor!$A$6:$B$62,2,FALSE),"")</f>
        <v/>
      </c>
      <c r="D2161" s="80" t="str">
        <f>IFERROR(VLOOKUP(B2161,Listor!$A$6:$C$62,3,FALSE),"")</f>
        <v/>
      </c>
      <c r="E2161" s="64" t="s">
        <v>69</v>
      </c>
      <c r="F2161" s="65"/>
      <c r="G2161" s="35" t="str">
        <f>IFERROR(VLOOKUP(B2161,Listor!$A$6:$G$62,7,FALSE),"")</f>
        <v/>
      </c>
      <c r="H2161" s="35" t="str">
        <f>IFERROR(VLOOKUP(B2161,Listor!$H$6:$I$24,2,FALSE),"")</f>
        <v/>
      </c>
      <c r="I2161" s="35" t="str">
        <f t="shared" si="36"/>
        <v/>
      </c>
      <c r="J2161" s="35" t="str">
        <f t="array" ref="J2161">IFERROR(INDEX(Listor!$M$6:$M$17,MATCH(Listor!J2161&amp;Fossila!E2161,Listor!$K$6:$K$17&amp;Listor!$L$6:$L$17,0)),"")</f>
        <v/>
      </c>
      <c r="K2161" s="69"/>
    </row>
    <row r="2162" spans="2:11" x14ac:dyDescent="0.25">
      <c r="B2162" s="68" t="s">
        <v>68</v>
      </c>
      <c r="C2162" s="80" t="str">
        <f>IFERROR(VLOOKUP(B2162,Listor!$A$6:$B$62,2,FALSE),"")</f>
        <v/>
      </c>
      <c r="D2162" s="80" t="str">
        <f>IFERROR(VLOOKUP(B2162,Listor!$A$6:$C$62,3,FALSE),"")</f>
        <v/>
      </c>
      <c r="E2162" s="64" t="s">
        <v>69</v>
      </c>
      <c r="F2162" s="65"/>
      <c r="G2162" s="35" t="str">
        <f>IFERROR(VLOOKUP(B2162,Listor!$A$6:$G$62,7,FALSE),"")</f>
        <v/>
      </c>
      <c r="H2162" s="35" t="str">
        <f>IFERROR(VLOOKUP(B2162,Listor!$H$6:$I$24,2,FALSE),"")</f>
        <v/>
      </c>
      <c r="I2162" s="35" t="str">
        <f t="shared" si="36"/>
        <v/>
      </c>
      <c r="J2162" s="35" t="str">
        <f t="array" ref="J2162">IFERROR(INDEX(Listor!$M$6:$M$17,MATCH(Listor!J2162&amp;Fossila!E2162,Listor!$K$6:$K$17&amp;Listor!$L$6:$L$17,0)),"")</f>
        <v/>
      </c>
      <c r="K2162" s="69"/>
    </row>
    <row r="2163" spans="2:11" x14ac:dyDescent="0.25">
      <c r="B2163" s="68" t="s">
        <v>68</v>
      </c>
      <c r="C2163" s="80" t="str">
        <f>IFERROR(VLOOKUP(B2163,Listor!$A$6:$B$62,2,FALSE),"")</f>
        <v/>
      </c>
      <c r="D2163" s="80" t="str">
        <f>IFERROR(VLOOKUP(B2163,Listor!$A$6:$C$62,3,FALSE),"")</f>
        <v/>
      </c>
      <c r="E2163" s="64" t="s">
        <v>69</v>
      </c>
      <c r="F2163" s="65"/>
      <c r="G2163" s="35" t="str">
        <f>IFERROR(VLOOKUP(B2163,Listor!$A$6:$G$62,7,FALSE),"")</f>
        <v/>
      </c>
      <c r="H2163" s="35" t="str">
        <f>IFERROR(VLOOKUP(B2163,Listor!$H$6:$I$24,2,FALSE),"")</f>
        <v/>
      </c>
      <c r="I2163" s="35" t="str">
        <f t="shared" si="36"/>
        <v/>
      </c>
      <c r="J2163" s="35" t="str">
        <f t="array" ref="J2163">IFERROR(INDEX(Listor!$M$6:$M$17,MATCH(Listor!J2163&amp;Fossila!E2163,Listor!$K$6:$K$17&amp;Listor!$L$6:$L$17,0)),"")</f>
        <v/>
      </c>
      <c r="K2163" s="69"/>
    </row>
    <row r="2164" spans="2:11" x14ac:dyDescent="0.25">
      <c r="B2164" s="68" t="s">
        <v>68</v>
      </c>
      <c r="C2164" s="80" t="str">
        <f>IFERROR(VLOOKUP(B2164,Listor!$A$6:$B$62,2,FALSE),"")</f>
        <v/>
      </c>
      <c r="D2164" s="80" t="str">
        <f>IFERROR(VLOOKUP(B2164,Listor!$A$6:$C$62,3,FALSE),"")</f>
        <v/>
      </c>
      <c r="E2164" s="64" t="s">
        <v>69</v>
      </c>
      <c r="F2164" s="65"/>
      <c r="G2164" s="35" t="str">
        <f>IFERROR(VLOOKUP(B2164,Listor!$A$6:$G$62,7,FALSE),"")</f>
        <v/>
      </c>
      <c r="H2164" s="35" t="str">
        <f>IFERROR(VLOOKUP(B2164,Listor!$H$6:$I$24,2,FALSE),"")</f>
        <v/>
      </c>
      <c r="I2164" s="35" t="str">
        <f t="shared" si="36"/>
        <v/>
      </c>
      <c r="J2164" s="35" t="str">
        <f t="array" ref="J2164">IFERROR(INDEX(Listor!$M$6:$M$17,MATCH(Listor!J2164&amp;Fossila!E2164,Listor!$K$6:$K$17&amp;Listor!$L$6:$L$17,0)),"")</f>
        <v/>
      </c>
      <c r="K2164" s="69"/>
    </row>
    <row r="2165" spans="2:11" x14ac:dyDescent="0.25">
      <c r="B2165" s="68" t="s">
        <v>68</v>
      </c>
      <c r="C2165" s="80" t="str">
        <f>IFERROR(VLOOKUP(B2165,Listor!$A$6:$B$62,2,FALSE),"")</f>
        <v/>
      </c>
      <c r="D2165" s="80" t="str">
        <f>IFERROR(VLOOKUP(B2165,Listor!$A$6:$C$62,3,FALSE),"")</f>
        <v/>
      </c>
      <c r="E2165" s="64" t="s">
        <v>69</v>
      </c>
      <c r="F2165" s="65"/>
      <c r="G2165" s="35" t="str">
        <f>IFERROR(VLOOKUP(B2165,Listor!$A$6:$G$62,7,FALSE),"")</f>
        <v/>
      </c>
      <c r="H2165" s="35" t="str">
        <f>IFERROR(VLOOKUP(B2165,Listor!$H$6:$I$24,2,FALSE),"")</f>
        <v/>
      </c>
      <c r="I2165" s="35" t="str">
        <f t="shared" si="36"/>
        <v/>
      </c>
      <c r="J2165" s="35" t="str">
        <f t="array" ref="J2165">IFERROR(INDEX(Listor!$M$6:$M$17,MATCH(Listor!J2165&amp;Fossila!E2165,Listor!$K$6:$K$17&amp;Listor!$L$6:$L$17,0)),"")</f>
        <v/>
      </c>
      <c r="K2165" s="69"/>
    </row>
    <row r="2166" spans="2:11" x14ac:dyDescent="0.25">
      <c r="B2166" s="68" t="s">
        <v>68</v>
      </c>
      <c r="C2166" s="80" t="str">
        <f>IFERROR(VLOOKUP(B2166,Listor!$A$6:$B$62,2,FALSE),"")</f>
        <v/>
      </c>
      <c r="D2166" s="80" t="str">
        <f>IFERROR(VLOOKUP(B2166,Listor!$A$6:$C$62,3,FALSE),"")</f>
        <v/>
      </c>
      <c r="E2166" s="64" t="s">
        <v>69</v>
      </c>
      <c r="F2166" s="65"/>
      <c r="G2166" s="35" t="str">
        <f>IFERROR(VLOOKUP(B2166,Listor!$A$6:$G$62,7,FALSE),"")</f>
        <v/>
      </c>
      <c r="H2166" s="35" t="str">
        <f>IFERROR(VLOOKUP(B2166,Listor!$H$6:$I$24,2,FALSE),"")</f>
        <v/>
      </c>
      <c r="I2166" s="35" t="str">
        <f t="shared" si="36"/>
        <v/>
      </c>
      <c r="J2166" s="35" t="str">
        <f t="array" ref="J2166">IFERROR(INDEX(Listor!$M$6:$M$17,MATCH(Listor!J2166&amp;Fossila!E2166,Listor!$K$6:$K$17&amp;Listor!$L$6:$L$17,0)),"")</f>
        <v/>
      </c>
      <c r="K2166" s="69"/>
    </row>
    <row r="2167" spans="2:11" x14ac:dyDescent="0.25">
      <c r="B2167" s="68" t="s">
        <v>68</v>
      </c>
      <c r="C2167" s="80" t="str">
        <f>IFERROR(VLOOKUP(B2167,Listor!$A$6:$B$62,2,FALSE),"")</f>
        <v/>
      </c>
      <c r="D2167" s="80" t="str">
        <f>IFERROR(VLOOKUP(B2167,Listor!$A$6:$C$62,3,FALSE),"")</f>
        <v/>
      </c>
      <c r="E2167" s="64" t="s">
        <v>69</v>
      </c>
      <c r="F2167" s="65"/>
      <c r="G2167" s="35" t="str">
        <f>IFERROR(VLOOKUP(B2167,Listor!$A$6:$G$62,7,FALSE),"")</f>
        <v/>
      </c>
      <c r="H2167" s="35" t="str">
        <f>IFERROR(VLOOKUP(B2167,Listor!$H$6:$I$24,2,FALSE),"")</f>
        <v/>
      </c>
      <c r="I2167" s="35" t="str">
        <f t="shared" si="36"/>
        <v/>
      </c>
      <c r="J2167" s="35" t="str">
        <f t="array" ref="J2167">IFERROR(INDEX(Listor!$M$6:$M$17,MATCH(Listor!J2167&amp;Fossila!E2167,Listor!$K$6:$K$17&amp;Listor!$L$6:$L$17,0)),"")</f>
        <v/>
      </c>
      <c r="K2167" s="69"/>
    </row>
    <row r="2168" spans="2:11" x14ac:dyDescent="0.25">
      <c r="B2168" s="68" t="s">
        <v>68</v>
      </c>
      <c r="C2168" s="80" t="str">
        <f>IFERROR(VLOOKUP(B2168,Listor!$A$6:$B$62,2,FALSE),"")</f>
        <v/>
      </c>
      <c r="D2168" s="80" t="str">
        <f>IFERROR(VLOOKUP(B2168,Listor!$A$6:$C$62,3,FALSE),"")</f>
        <v/>
      </c>
      <c r="E2168" s="64" t="s">
        <v>69</v>
      </c>
      <c r="F2168" s="65"/>
      <c r="G2168" s="35" t="str">
        <f>IFERROR(VLOOKUP(B2168,Listor!$A$6:$G$62,7,FALSE),"")</f>
        <v/>
      </c>
      <c r="H2168" s="35" t="str">
        <f>IFERROR(VLOOKUP(B2168,Listor!$H$6:$I$24,2,FALSE),"")</f>
        <v/>
      </c>
      <c r="I2168" s="35" t="str">
        <f t="shared" si="36"/>
        <v/>
      </c>
      <c r="J2168" s="35" t="str">
        <f t="array" ref="J2168">IFERROR(INDEX(Listor!$M$6:$M$17,MATCH(Listor!J2168&amp;Fossila!E2168,Listor!$K$6:$K$17&amp;Listor!$L$6:$L$17,0)),"")</f>
        <v/>
      </c>
      <c r="K2168" s="69"/>
    </row>
    <row r="2169" spans="2:11" x14ac:dyDescent="0.25">
      <c r="B2169" s="68" t="s">
        <v>68</v>
      </c>
      <c r="C2169" s="80" t="str">
        <f>IFERROR(VLOOKUP(B2169,Listor!$A$6:$B$62,2,FALSE),"")</f>
        <v/>
      </c>
      <c r="D2169" s="80" t="str">
        <f>IFERROR(VLOOKUP(B2169,Listor!$A$6:$C$62,3,FALSE),"")</f>
        <v/>
      </c>
      <c r="E2169" s="64" t="s">
        <v>69</v>
      </c>
      <c r="F2169" s="65"/>
      <c r="G2169" s="35" t="str">
        <f>IFERROR(VLOOKUP(B2169,Listor!$A$6:$G$62,7,FALSE),"")</f>
        <v/>
      </c>
      <c r="H2169" s="35" t="str">
        <f>IFERROR(VLOOKUP(B2169,Listor!$H$6:$I$24,2,FALSE),"")</f>
        <v/>
      </c>
      <c r="I2169" s="35" t="str">
        <f t="shared" si="36"/>
        <v/>
      </c>
      <c r="J2169" s="35" t="str">
        <f t="array" ref="J2169">IFERROR(INDEX(Listor!$M$6:$M$17,MATCH(Listor!J2169&amp;Fossila!E2169,Listor!$K$6:$K$17&amp;Listor!$L$6:$L$17,0)),"")</f>
        <v/>
      </c>
      <c r="K2169" s="69"/>
    </row>
    <row r="2170" spans="2:11" x14ac:dyDescent="0.25">
      <c r="B2170" s="68" t="s">
        <v>68</v>
      </c>
      <c r="C2170" s="80" t="str">
        <f>IFERROR(VLOOKUP(B2170,Listor!$A$6:$B$62,2,FALSE),"")</f>
        <v/>
      </c>
      <c r="D2170" s="80" t="str">
        <f>IFERROR(VLOOKUP(B2170,Listor!$A$6:$C$62,3,FALSE),"")</f>
        <v/>
      </c>
      <c r="E2170" s="64" t="s">
        <v>69</v>
      </c>
      <c r="F2170" s="65"/>
      <c r="G2170" s="35" t="str">
        <f>IFERROR(VLOOKUP(B2170,Listor!$A$6:$G$62,7,FALSE),"")</f>
        <v/>
      </c>
      <c r="H2170" s="35" t="str">
        <f>IFERROR(VLOOKUP(B2170,Listor!$H$6:$I$24,2,FALSE),"")</f>
        <v/>
      </c>
      <c r="I2170" s="35" t="str">
        <f t="shared" si="36"/>
        <v/>
      </c>
      <c r="J2170" s="35" t="str">
        <f t="array" ref="J2170">IFERROR(INDEX(Listor!$M$6:$M$17,MATCH(Listor!J2170&amp;Fossila!E2170,Listor!$K$6:$K$17&amp;Listor!$L$6:$L$17,0)),"")</f>
        <v/>
      </c>
      <c r="K2170" s="69"/>
    </row>
    <row r="2171" spans="2:11" x14ac:dyDescent="0.25">
      <c r="B2171" s="68" t="s">
        <v>68</v>
      </c>
      <c r="C2171" s="80" t="str">
        <f>IFERROR(VLOOKUP(B2171,Listor!$A$6:$B$62,2,FALSE),"")</f>
        <v/>
      </c>
      <c r="D2171" s="80" t="str">
        <f>IFERROR(VLOOKUP(B2171,Listor!$A$6:$C$62,3,FALSE),"")</f>
        <v/>
      </c>
      <c r="E2171" s="64" t="s">
        <v>69</v>
      </c>
      <c r="F2171" s="65"/>
      <c r="G2171" s="35" t="str">
        <f>IFERROR(VLOOKUP(B2171,Listor!$A$6:$G$62,7,FALSE),"")</f>
        <v/>
      </c>
      <c r="H2171" s="35" t="str">
        <f>IFERROR(VLOOKUP(B2171,Listor!$H$6:$I$24,2,FALSE),"")</f>
        <v/>
      </c>
      <c r="I2171" s="35" t="str">
        <f t="shared" si="36"/>
        <v/>
      </c>
      <c r="J2171" s="35" t="str">
        <f t="array" ref="J2171">IFERROR(INDEX(Listor!$M$6:$M$17,MATCH(Listor!J2171&amp;Fossila!E2171,Listor!$K$6:$K$17&amp;Listor!$L$6:$L$17,0)),"")</f>
        <v/>
      </c>
      <c r="K2171" s="69"/>
    </row>
    <row r="2172" spans="2:11" x14ac:dyDescent="0.25">
      <c r="B2172" s="68" t="s">
        <v>68</v>
      </c>
      <c r="C2172" s="80" t="str">
        <f>IFERROR(VLOOKUP(B2172,Listor!$A$6:$B$62,2,FALSE),"")</f>
        <v/>
      </c>
      <c r="D2172" s="80" t="str">
        <f>IFERROR(VLOOKUP(B2172,Listor!$A$6:$C$62,3,FALSE),"")</f>
        <v/>
      </c>
      <c r="E2172" s="64" t="s">
        <v>69</v>
      </c>
      <c r="F2172" s="65"/>
      <c r="G2172" s="35" t="str">
        <f>IFERROR(VLOOKUP(B2172,Listor!$A$6:$G$62,7,FALSE),"")</f>
        <v/>
      </c>
      <c r="H2172" s="35" t="str">
        <f>IFERROR(VLOOKUP(B2172,Listor!$H$6:$I$24,2,FALSE),"")</f>
        <v/>
      </c>
      <c r="I2172" s="35" t="str">
        <f t="shared" si="36"/>
        <v/>
      </c>
      <c r="J2172" s="35" t="str">
        <f t="array" ref="J2172">IFERROR(INDEX(Listor!$M$6:$M$17,MATCH(Listor!J2172&amp;Fossila!E2172,Listor!$K$6:$K$17&amp;Listor!$L$6:$L$17,0)),"")</f>
        <v/>
      </c>
      <c r="K2172" s="69"/>
    </row>
    <row r="2173" spans="2:11" x14ac:dyDescent="0.25">
      <c r="B2173" s="68" t="s">
        <v>68</v>
      </c>
      <c r="C2173" s="80" t="str">
        <f>IFERROR(VLOOKUP(B2173,Listor!$A$6:$B$62,2,FALSE),"")</f>
        <v/>
      </c>
      <c r="D2173" s="80" t="str">
        <f>IFERROR(VLOOKUP(B2173,Listor!$A$6:$C$62,3,FALSE),"")</f>
        <v/>
      </c>
      <c r="E2173" s="64" t="s">
        <v>69</v>
      </c>
      <c r="F2173" s="65"/>
      <c r="G2173" s="35" t="str">
        <f>IFERROR(VLOOKUP(B2173,Listor!$A$6:$G$62,7,FALSE),"")</f>
        <v/>
      </c>
      <c r="H2173" s="35" t="str">
        <f>IFERROR(VLOOKUP(B2173,Listor!$H$6:$I$24,2,FALSE),"")</f>
        <v/>
      </c>
      <c r="I2173" s="35" t="str">
        <f t="shared" si="36"/>
        <v/>
      </c>
      <c r="J2173" s="35" t="str">
        <f t="array" ref="J2173">IFERROR(INDEX(Listor!$M$6:$M$17,MATCH(Listor!J2173&amp;Fossila!E2173,Listor!$K$6:$K$17&amp;Listor!$L$6:$L$17,0)),"")</f>
        <v/>
      </c>
      <c r="K2173" s="69"/>
    </row>
    <row r="2174" spans="2:11" x14ac:dyDescent="0.25">
      <c r="B2174" s="68" t="s">
        <v>68</v>
      </c>
      <c r="C2174" s="80" t="str">
        <f>IFERROR(VLOOKUP(B2174,Listor!$A$6:$B$62,2,FALSE),"")</f>
        <v/>
      </c>
      <c r="D2174" s="80" t="str">
        <f>IFERROR(VLOOKUP(B2174,Listor!$A$6:$C$62,3,FALSE),"")</f>
        <v/>
      </c>
      <c r="E2174" s="64" t="s">
        <v>69</v>
      </c>
      <c r="F2174" s="65"/>
      <c r="G2174" s="35" t="str">
        <f>IFERROR(VLOOKUP(B2174,Listor!$A$6:$G$62,7,FALSE),"")</f>
        <v/>
      </c>
      <c r="H2174" s="35" t="str">
        <f>IFERROR(VLOOKUP(B2174,Listor!$H$6:$I$24,2,FALSE),"")</f>
        <v/>
      </c>
      <c r="I2174" s="35" t="str">
        <f t="shared" si="36"/>
        <v/>
      </c>
      <c r="J2174" s="35" t="str">
        <f t="array" ref="J2174">IFERROR(INDEX(Listor!$M$6:$M$17,MATCH(Listor!J2174&amp;Fossila!E2174,Listor!$K$6:$K$17&amp;Listor!$L$6:$L$17,0)),"")</f>
        <v/>
      </c>
      <c r="K2174" s="69"/>
    </row>
    <row r="2175" spans="2:11" x14ac:dyDescent="0.25">
      <c r="B2175" s="68" t="s">
        <v>68</v>
      </c>
      <c r="C2175" s="80" t="str">
        <f>IFERROR(VLOOKUP(B2175,Listor!$A$6:$B$62,2,FALSE),"")</f>
        <v/>
      </c>
      <c r="D2175" s="80" t="str">
        <f>IFERROR(VLOOKUP(B2175,Listor!$A$6:$C$62,3,FALSE),"")</f>
        <v/>
      </c>
      <c r="E2175" s="64" t="s">
        <v>69</v>
      </c>
      <c r="F2175" s="65"/>
      <c r="G2175" s="35" t="str">
        <f>IFERROR(VLOOKUP(B2175,Listor!$A$6:$G$62,7,FALSE),"")</f>
        <v/>
      </c>
      <c r="H2175" s="35" t="str">
        <f>IFERROR(VLOOKUP(B2175,Listor!$H$6:$I$24,2,FALSE),"")</f>
        <v/>
      </c>
      <c r="I2175" s="35" t="str">
        <f t="shared" si="36"/>
        <v/>
      </c>
      <c r="J2175" s="35" t="str">
        <f t="array" ref="J2175">IFERROR(INDEX(Listor!$M$6:$M$17,MATCH(Listor!J2175&amp;Fossila!E2175,Listor!$K$6:$K$17&amp;Listor!$L$6:$L$17,0)),"")</f>
        <v/>
      </c>
      <c r="K2175" s="69"/>
    </row>
    <row r="2176" spans="2:11" x14ac:dyDescent="0.25">
      <c r="B2176" s="68" t="s">
        <v>68</v>
      </c>
      <c r="C2176" s="80" t="str">
        <f>IFERROR(VLOOKUP(B2176,Listor!$A$6:$B$62,2,FALSE),"")</f>
        <v/>
      </c>
      <c r="D2176" s="80" t="str">
        <f>IFERROR(VLOOKUP(B2176,Listor!$A$6:$C$62,3,FALSE),"")</f>
        <v/>
      </c>
      <c r="E2176" s="64" t="s">
        <v>69</v>
      </c>
      <c r="F2176" s="65"/>
      <c r="G2176" s="35" t="str">
        <f>IFERROR(VLOOKUP(B2176,Listor!$A$6:$G$62,7,FALSE),"")</f>
        <v/>
      </c>
      <c r="H2176" s="35" t="str">
        <f>IFERROR(VLOOKUP(B2176,Listor!$H$6:$I$24,2,FALSE),"")</f>
        <v/>
      </c>
      <c r="I2176" s="35" t="str">
        <f t="shared" si="36"/>
        <v/>
      </c>
      <c r="J2176" s="35" t="str">
        <f t="array" ref="J2176">IFERROR(INDEX(Listor!$M$6:$M$17,MATCH(Listor!J2176&amp;Fossila!E2176,Listor!$K$6:$K$17&amp;Listor!$L$6:$L$17,0)),"")</f>
        <v/>
      </c>
      <c r="K2176" s="69"/>
    </row>
    <row r="2177" spans="2:11" x14ac:dyDescent="0.25">
      <c r="B2177" s="68" t="s">
        <v>68</v>
      </c>
      <c r="C2177" s="80" t="str">
        <f>IFERROR(VLOOKUP(B2177,Listor!$A$6:$B$62,2,FALSE),"")</f>
        <v/>
      </c>
      <c r="D2177" s="80" t="str">
        <f>IFERROR(VLOOKUP(B2177,Listor!$A$6:$C$62,3,FALSE),"")</f>
        <v/>
      </c>
      <c r="E2177" s="64" t="s">
        <v>69</v>
      </c>
      <c r="F2177" s="65"/>
      <c r="G2177" s="35" t="str">
        <f>IFERROR(VLOOKUP(B2177,Listor!$A$6:$G$62,7,FALSE),"")</f>
        <v/>
      </c>
      <c r="H2177" s="35" t="str">
        <f>IFERROR(VLOOKUP(B2177,Listor!$H$6:$I$24,2,FALSE),"")</f>
        <v/>
      </c>
      <c r="I2177" s="35" t="str">
        <f t="shared" si="36"/>
        <v/>
      </c>
      <c r="J2177" s="35" t="str">
        <f t="array" ref="J2177">IFERROR(INDEX(Listor!$M$6:$M$17,MATCH(Listor!J2177&amp;Fossila!E2177,Listor!$K$6:$K$17&amp;Listor!$L$6:$L$17,0)),"")</f>
        <v/>
      </c>
      <c r="K2177" s="69"/>
    </row>
    <row r="2178" spans="2:11" x14ac:dyDescent="0.25">
      <c r="B2178" s="68" t="s">
        <v>68</v>
      </c>
      <c r="C2178" s="80" t="str">
        <f>IFERROR(VLOOKUP(B2178,Listor!$A$6:$B$62,2,FALSE),"")</f>
        <v/>
      </c>
      <c r="D2178" s="80" t="str">
        <f>IFERROR(VLOOKUP(B2178,Listor!$A$6:$C$62,3,FALSE),"")</f>
        <v/>
      </c>
      <c r="E2178" s="64" t="s">
        <v>69</v>
      </c>
      <c r="F2178" s="65"/>
      <c r="G2178" s="35" t="str">
        <f>IFERROR(VLOOKUP(B2178,Listor!$A$6:$G$62,7,FALSE),"")</f>
        <v/>
      </c>
      <c r="H2178" s="35" t="str">
        <f>IFERROR(VLOOKUP(B2178,Listor!$H$6:$I$24,2,FALSE),"")</f>
        <v/>
      </c>
      <c r="I2178" s="35" t="str">
        <f t="shared" si="36"/>
        <v/>
      </c>
      <c r="J2178" s="35" t="str">
        <f t="array" ref="J2178">IFERROR(INDEX(Listor!$M$6:$M$17,MATCH(Listor!J2178&amp;Fossila!E2178,Listor!$K$6:$K$17&amp;Listor!$L$6:$L$17,0)),"")</f>
        <v/>
      </c>
      <c r="K2178" s="69"/>
    </row>
    <row r="2179" spans="2:11" x14ac:dyDescent="0.25">
      <c r="B2179" s="68" t="s">
        <v>68</v>
      </c>
      <c r="C2179" s="80" t="str">
        <f>IFERROR(VLOOKUP(B2179,Listor!$A$6:$B$62,2,FALSE),"")</f>
        <v/>
      </c>
      <c r="D2179" s="80" t="str">
        <f>IFERROR(VLOOKUP(B2179,Listor!$A$6:$C$62,3,FALSE),"")</f>
        <v/>
      </c>
      <c r="E2179" s="64" t="s">
        <v>69</v>
      </c>
      <c r="F2179" s="65"/>
      <c r="G2179" s="35" t="str">
        <f>IFERROR(VLOOKUP(B2179,Listor!$A$6:$G$62,7,FALSE),"")</f>
        <v/>
      </c>
      <c r="H2179" s="35" t="str">
        <f>IFERROR(VLOOKUP(B2179,Listor!$H$6:$I$24,2,FALSE),"")</f>
        <v/>
      </c>
      <c r="I2179" s="35" t="str">
        <f t="shared" si="36"/>
        <v/>
      </c>
      <c r="J2179" s="35" t="str">
        <f t="array" ref="J2179">IFERROR(INDEX(Listor!$M$6:$M$17,MATCH(Listor!J2179&amp;Fossila!E2179,Listor!$K$6:$K$17&amp;Listor!$L$6:$L$17,0)),"")</f>
        <v/>
      </c>
      <c r="K2179" s="69"/>
    </row>
    <row r="2180" spans="2:11" x14ac:dyDescent="0.25">
      <c r="B2180" s="68" t="s">
        <v>68</v>
      </c>
      <c r="C2180" s="80" t="str">
        <f>IFERROR(VLOOKUP(B2180,Listor!$A$6:$B$62,2,FALSE),"")</f>
        <v/>
      </c>
      <c r="D2180" s="80" t="str">
        <f>IFERROR(VLOOKUP(B2180,Listor!$A$6:$C$62,3,FALSE),"")</f>
        <v/>
      </c>
      <c r="E2180" s="64" t="s">
        <v>69</v>
      </c>
      <c r="F2180" s="65"/>
      <c r="G2180" s="35" t="str">
        <f>IFERROR(VLOOKUP(B2180,Listor!$A$6:$G$62,7,FALSE),"")</f>
        <v/>
      </c>
      <c r="H2180" s="35" t="str">
        <f>IFERROR(VLOOKUP(B2180,Listor!$H$6:$I$24,2,FALSE),"")</f>
        <v/>
      </c>
      <c r="I2180" s="35" t="str">
        <f t="shared" si="36"/>
        <v/>
      </c>
      <c r="J2180" s="35" t="str">
        <f t="array" ref="J2180">IFERROR(INDEX(Listor!$M$6:$M$17,MATCH(Listor!J2180&amp;Fossila!E2180,Listor!$K$6:$K$17&amp;Listor!$L$6:$L$17,0)),"")</f>
        <v/>
      </c>
      <c r="K2180" s="69"/>
    </row>
    <row r="2181" spans="2:11" x14ac:dyDescent="0.25">
      <c r="B2181" s="68" t="s">
        <v>68</v>
      </c>
      <c r="C2181" s="80" t="str">
        <f>IFERROR(VLOOKUP(B2181,Listor!$A$6:$B$62,2,FALSE),"")</f>
        <v/>
      </c>
      <c r="D2181" s="80" t="str">
        <f>IFERROR(VLOOKUP(B2181,Listor!$A$6:$C$62,3,FALSE),"")</f>
        <v/>
      </c>
      <c r="E2181" s="64" t="s">
        <v>69</v>
      </c>
      <c r="F2181" s="65"/>
      <c r="G2181" s="35" t="str">
        <f>IFERROR(VLOOKUP(B2181,Listor!$A$6:$G$62,7,FALSE),"")</f>
        <v/>
      </c>
      <c r="H2181" s="35" t="str">
        <f>IFERROR(VLOOKUP(B2181,Listor!$H$6:$I$24,2,FALSE),"")</f>
        <v/>
      </c>
      <c r="I2181" s="35" t="str">
        <f t="shared" si="36"/>
        <v/>
      </c>
      <c r="J2181" s="35" t="str">
        <f t="array" ref="J2181">IFERROR(INDEX(Listor!$M$6:$M$17,MATCH(Listor!J2181&amp;Fossila!E2181,Listor!$K$6:$K$17&amp;Listor!$L$6:$L$17,0)),"")</f>
        <v/>
      </c>
      <c r="K2181" s="69"/>
    </row>
    <row r="2182" spans="2:11" x14ac:dyDescent="0.25">
      <c r="B2182" s="68" t="s">
        <v>68</v>
      </c>
      <c r="C2182" s="80" t="str">
        <f>IFERROR(VLOOKUP(B2182,Listor!$A$6:$B$62,2,FALSE),"")</f>
        <v/>
      </c>
      <c r="D2182" s="80" t="str">
        <f>IFERROR(VLOOKUP(B2182,Listor!$A$6:$C$62,3,FALSE),"")</f>
        <v/>
      </c>
      <c r="E2182" s="64" t="s">
        <v>69</v>
      </c>
      <c r="F2182" s="65"/>
      <c r="G2182" s="35" t="str">
        <f>IFERROR(VLOOKUP(B2182,Listor!$A$6:$G$62,7,FALSE),"")</f>
        <v/>
      </c>
      <c r="H2182" s="35" t="str">
        <f>IFERROR(VLOOKUP(B2182,Listor!$H$6:$I$24,2,FALSE),"")</f>
        <v/>
      </c>
      <c r="I2182" s="35" t="str">
        <f t="shared" si="36"/>
        <v/>
      </c>
      <c r="J2182" s="35" t="str">
        <f t="array" ref="J2182">IFERROR(INDEX(Listor!$M$6:$M$17,MATCH(Listor!J2182&amp;Fossila!E2182,Listor!$K$6:$K$17&amp;Listor!$L$6:$L$17,0)),"")</f>
        <v/>
      </c>
      <c r="K2182" s="69"/>
    </row>
    <row r="2183" spans="2:11" x14ac:dyDescent="0.25">
      <c r="B2183" s="68" t="s">
        <v>68</v>
      </c>
      <c r="C2183" s="80" t="str">
        <f>IFERROR(VLOOKUP(B2183,Listor!$A$6:$B$62,2,FALSE),"")</f>
        <v/>
      </c>
      <c r="D2183" s="80" t="str">
        <f>IFERROR(VLOOKUP(B2183,Listor!$A$6:$C$62,3,FALSE),"")</f>
        <v/>
      </c>
      <c r="E2183" s="64" t="s">
        <v>69</v>
      </c>
      <c r="F2183" s="65"/>
      <c r="G2183" s="35" t="str">
        <f>IFERROR(VLOOKUP(B2183,Listor!$A$6:$G$62,7,FALSE),"")</f>
        <v/>
      </c>
      <c r="H2183" s="35" t="str">
        <f>IFERROR(VLOOKUP(B2183,Listor!$H$6:$I$24,2,FALSE),"")</f>
        <v/>
      </c>
      <c r="I2183" s="35" t="str">
        <f t="shared" si="36"/>
        <v/>
      </c>
      <c r="J2183" s="35" t="str">
        <f t="array" ref="J2183">IFERROR(INDEX(Listor!$M$6:$M$17,MATCH(Listor!J2183&amp;Fossila!E2183,Listor!$K$6:$K$17&amp;Listor!$L$6:$L$17,0)),"")</f>
        <v/>
      </c>
      <c r="K2183" s="69"/>
    </row>
    <row r="2184" spans="2:11" x14ac:dyDescent="0.25">
      <c r="B2184" s="68" t="s">
        <v>68</v>
      </c>
      <c r="C2184" s="80" t="str">
        <f>IFERROR(VLOOKUP(B2184,Listor!$A$6:$B$62,2,FALSE),"")</f>
        <v/>
      </c>
      <c r="D2184" s="80" t="str">
        <f>IFERROR(VLOOKUP(B2184,Listor!$A$6:$C$62,3,FALSE),"")</f>
        <v/>
      </c>
      <c r="E2184" s="64" t="s">
        <v>69</v>
      </c>
      <c r="F2184" s="65"/>
      <c r="G2184" s="35" t="str">
        <f>IFERROR(VLOOKUP(B2184,Listor!$A$6:$G$62,7,FALSE),"")</f>
        <v/>
      </c>
      <c r="H2184" s="35" t="str">
        <f>IFERROR(VLOOKUP(B2184,Listor!$H$6:$I$24,2,FALSE),"")</f>
        <v/>
      </c>
      <c r="I2184" s="35" t="str">
        <f t="shared" si="36"/>
        <v/>
      </c>
      <c r="J2184" s="35" t="str">
        <f t="array" ref="J2184">IFERROR(INDEX(Listor!$M$6:$M$17,MATCH(Listor!J2184&amp;Fossila!E2184,Listor!$K$6:$K$17&amp;Listor!$L$6:$L$17,0)),"")</f>
        <v/>
      </c>
      <c r="K2184" s="69"/>
    </row>
    <row r="2185" spans="2:11" x14ac:dyDescent="0.25">
      <c r="B2185" s="68" t="s">
        <v>68</v>
      </c>
      <c r="C2185" s="80" t="str">
        <f>IFERROR(VLOOKUP(B2185,Listor!$A$6:$B$62,2,FALSE),"")</f>
        <v/>
      </c>
      <c r="D2185" s="80" t="str">
        <f>IFERROR(VLOOKUP(B2185,Listor!$A$6:$C$62,3,FALSE),"")</f>
        <v/>
      </c>
      <c r="E2185" s="64" t="s">
        <v>69</v>
      </c>
      <c r="F2185" s="65"/>
      <c r="G2185" s="35" t="str">
        <f>IFERROR(VLOOKUP(B2185,Listor!$A$6:$G$62,7,FALSE),"")</f>
        <v/>
      </c>
      <c r="H2185" s="35" t="str">
        <f>IFERROR(VLOOKUP(B2185,Listor!$H$6:$I$24,2,FALSE),"")</f>
        <v/>
      </c>
      <c r="I2185" s="35" t="str">
        <f t="shared" si="36"/>
        <v/>
      </c>
      <c r="J2185" s="35" t="str">
        <f t="array" ref="J2185">IFERROR(INDEX(Listor!$M$6:$M$17,MATCH(Listor!J2185&amp;Fossila!E2185,Listor!$K$6:$K$17&amp;Listor!$L$6:$L$17,0)),"")</f>
        <v/>
      </c>
      <c r="K2185" s="69"/>
    </row>
    <row r="2186" spans="2:11" x14ac:dyDescent="0.25">
      <c r="B2186" s="68" t="s">
        <v>68</v>
      </c>
      <c r="C2186" s="80" t="str">
        <f>IFERROR(VLOOKUP(B2186,Listor!$A$6:$B$62,2,FALSE),"")</f>
        <v/>
      </c>
      <c r="D2186" s="80" t="str">
        <f>IFERROR(VLOOKUP(B2186,Listor!$A$6:$C$62,3,FALSE),"")</f>
        <v/>
      </c>
      <c r="E2186" s="64" t="s">
        <v>69</v>
      </c>
      <c r="F2186" s="65"/>
      <c r="G2186" s="35" t="str">
        <f>IFERROR(VLOOKUP(B2186,Listor!$A$6:$G$62,7,FALSE),"")</f>
        <v/>
      </c>
      <c r="H2186" s="35" t="str">
        <f>IFERROR(VLOOKUP(B2186,Listor!$H$6:$I$24,2,FALSE),"")</f>
        <v/>
      </c>
      <c r="I2186" s="35" t="str">
        <f t="shared" si="36"/>
        <v/>
      </c>
      <c r="J2186" s="35" t="str">
        <f t="array" ref="J2186">IFERROR(INDEX(Listor!$M$6:$M$17,MATCH(Listor!J2186&amp;Fossila!E2186,Listor!$K$6:$K$17&amp;Listor!$L$6:$L$17,0)),"")</f>
        <v/>
      </c>
      <c r="K2186" s="69"/>
    </row>
    <row r="2187" spans="2:11" x14ac:dyDescent="0.25">
      <c r="B2187" s="68" t="s">
        <v>68</v>
      </c>
      <c r="C2187" s="80" t="str">
        <f>IFERROR(VLOOKUP(B2187,Listor!$A$6:$B$62,2,FALSE),"")</f>
        <v/>
      </c>
      <c r="D2187" s="80" t="str">
        <f>IFERROR(VLOOKUP(B2187,Listor!$A$6:$C$62,3,FALSE),"")</f>
        <v/>
      </c>
      <c r="E2187" s="64" t="s">
        <v>69</v>
      </c>
      <c r="F2187" s="65"/>
      <c r="G2187" s="35" t="str">
        <f>IFERROR(VLOOKUP(B2187,Listor!$A$6:$G$62,7,FALSE),"")</f>
        <v/>
      </c>
      <c r="H2187" s="35" t="str">
        <f>IFERROR(VLOOKUP(B2187,Listor!$H$6:$I$24,2,FALSE),"")</f>
        <v/>
      </c>
      <c r="I2187" s="35" t="str">
        <f t="shared" si="36"/>
        <v/>
      </c>
      <c r="J2187" s="35" t="str">
        <f t="array" ref="J2187">IFERROR(INDEX(Listor!$M$6:$M$17,MATCH(Listor!J2187&amp;Fossila!E2187,Listor!$K$6:$K$17&amp;Listor!$L$6:$L$17,0)),"")</f>
        <v/>
      </c>
      <c r="K2187" s="69"/>
    </row>
    <row r="2188" spans="2:11" x14ac:dyDescent="0.25">
      <c r="B2188" s="68" t="s">
        <v>68</v>
      </c>
      <c r="C2188" s="80" t="str">
        <f>IFERROR(VLOOKUP(B2188,Listor!$A$6:$B$62,2,FALSE),"")</f>
        <v/>
      </c>
      <c r="D2188" s="80" t="str">
        <f>IFERROR(VLOOKUP(B2188,Listor!$A$6:$C$62,3,FALSE),"")</f>
        <v/>
      </c>
      <c r="E2188" s="64" t="s">
        <v>69</v>
      </c>
      <c r="F2188" s="65"/>
      <c r="G2188" s="35" t="str">
        <f>IFERROR(VLOOKUP(B2188,Listor!$A$6:$G$62,7,FALSE),"")</f>
        <v/>
      </c>
      <c r="H2188" s="35" t="str">
        <f>IFERROR(VLOOKUP(B2188,Listor!$H$6:$I$24,2,FALSE),"")</f>
        <v/>
      </c>
      <c r="I2188" s="35" t="str">
        <f t="shared" si="36"/>
        <v/>
      </c>
      <c r="J2188" s="35" t="str">
        <f t="array" ref="J2188">IFERROR(INDEX(Listor!$M$6:$M$17,MATCH(Listor!J2188&amp;Fossila!E2188,Listor!$K$6:$K$17&amp;Listor!$L$6:$L$17,0)),"")</f>
        <v/>
      </c>
      <c r="K2188" s="69"/>
    </row>
    <row r="2189" spans="2:11" x14ac:dyDescent="0.25">
      <c r="B2189" s="68" t="s">
        <v>68</v>
      </c>
      <c r="C2189" s="80" t="str">
        <f>IFERROR(VLOOKUP(B2189,Listor!$A$6:$B$62,2,FALSE),"")</f>
        <v/>
      </c>
      <c r="D2189" s="80" t="str">
        <f>IFERROR(VLOOKUP(B2189,Listor!$A$6:$C$62,3,FALSE),"")</f>
        <v/>
      </c>
      <c r="E2189" s="64" t="s">
        <v>69</v>
      </c>
      <c r="F2189" s="65"/>
      <c r="G2189" s="35" t="str">
        <f>IFERROR(VLOOKUP(B2189,Listor!$A$6:$G$62,7,FALSE),"")</f>
        <v/>
      </c>
      <c r="H2189" s="35" t="str">
        <f>IFERROR(VLOOKUP(B2189,Listor!$H$6:$I$24,2,FALSE),"")</f>
        <v/>
      </c>
      <c r="I2189" s="35" t="str">
        <f t="shared" ref="I2189:I2252" si="37">IFERROR(H2189*F2189,"")</f>
        <v/>
      </c>
      <c r="J2189" s="35" t="str">
        <f t="array" ref="J2189">IFERROR(INDEX(Listor!$M$6:$M$17,MATCH(Listor!J2189&amp;Fossila!E2189,Listor!$K$6:$K$17&amp;Listor!$L$6:$L$17,0)),"")</f>
        <v/>
      </c>
      <c r="K2189" s="69"/>
    </row>
    <row r="2190" spans="2:11" x14ac:dyDescent="0.25">
      <c r="B2190" s="68" t="s">
        <v>68</v>
      </c>
      <c r="C2190" s="80" t="str">
        <f>IFERROR(VLOOKUP(B2190,Listor!$A$6:$B$62,2,FALSE),"")</f>
        <v/>
      </c>
      <c r="D2190" s="80" t="str">
        <f>IFERROR(VLOOKUP(B2190,Listor!$A$6:$C$62,3,FALSE),"")</f>
        <v/>
      </c>
      <c r="E2190" s="64" t="s">
        <v>69</v>
      </c>
      <c r="F2190" s="65"/>
      <c r="G2190" s="35" t="str">
        <f>IFERROR(VLOOKUP(B2190,Listor!$A$6:$G$62,7,FALSE),"")</f>
        <v/>
      </c>
      <c r="H2190" s="35" t="str">
        <f>IFERROR(VLOOKUP(B2190,Listor!$H$6:$I$24,2,FALSE),"")</f>
        <v/>
      </c>
      <c r="I2190" s="35" t="str">
        <f t="shared" si="37"/>
        <v/>
      </c>
      <c r="J2190" s="35" t="str">
        <f t="array" ref="J2190">IFERROR(INDEX(Listor!$M$6:$M$17,MATCH(Listor!J2190&amp;Fossila!E2190,Listor!$K$6:$K$17&amp;Listor!$L$6:$L$17,0)),"")</f>
        <v/>
      </c>
      <c r="K2190" s="69"/>
    </row>
    <row r="2191" spans="2:11" x14ac:dyDescent="0.25">
      <c r="B2191" s="68" t="s">
        <v>68</v>
      </c>
      <c r="C2191" s="80" t="str">
        <f>IFERROR(VLOOKUP(B2191,Listor!$A$6:$B$62,2,FALSE),"")</f>
        <v/>
      </c>
      <c r="D2191" s="80" t="str">
        <f>IFERROR(VLOOKUP(B2191,Listor!$A$6:$C$62,3,FALSE),"")</f>
        <v/>
      </c>
      <c r="E2191" s="64" t="s">
        <v>69</v>
      </c>
      <c r="F2191" s="65"/>
      <c r="G2191" s="35" t="str">
        <f>IFERROR(VLOOKUP(B2191,Listor!$A$6:$G$62,7,FALSE),"")</f>
        <v/>
      </c>
      <c r="H2191" s="35" t="str">
        <f>IFERROR(VLOOKUP(B2191,Listor!$H$6:$I$24,2,FALSE),"")</f>
        <v/>
      </c>
      <c r="I2191" s="35" t="str">
        <f t="shared" si="37"/>
        <v/>
      </c>
      <c r="J2191" s="35" t="str">
        <f t="array" ref="J2191">IFERROR(INDEX(Listor!$M$6:$M$17,MATCH(Listor!J2191&amp;Fossila!E2191,Listor!$K$6:$K$17&amp;Listor!$L$6:$L$17,0)),"")</f>
        <v/>
      </c>
      <c r="K2191" s="69"/>
    </row>
    <row r="2192" spans="2:11" x14ac:dyDescent="0.25">
      <c r="B2192" s="68" t="s">
        <v>68</v>
      </c>
      <c r="C2192" s="80" t="str">
        <f>IFERROR(VLOOKUP(B2192,Listor!$A$6:$B$62,2,FALSE),"")</f>
        <v/>
      </c>
      <c r="D2192" s="80" t="str">
        <f>IFERROR(VLOOKUP(B2192,Listor!$A$6:$C$62,3,FALSE),"")</f>
        <v/>
      </c>
      <c r="E2192" s="64" t="s">
        <v>69</v>
      </c>
      <c r="F2192" s="65"/>
      <c r="G2192" s="35" t="str">
        <f>IFERROR(VLOOKUP(B2192,Listor!$A$6:$G$62,7,FALSE),"")</f>
        <v/>
      </c>
      <c r="H2192" s="35" t="str">
        <f>IFERROR(VLOOKUP(B2192,Listor!$H$6:$I$24,2,FALSE),"")</f>
        <v/>
      </c>
      <c r="I2192" s="35" t="str">
        <f t="shared" si="37"/>
        <v/>
      </c>
      <c r="J2192" s="35" t="str">
        <f t="array" ref="J2192">IFERROR(INDEX(Listor!$M$6:$M$17,MATCH(Listor!J2192&amp;Fossila!E2192,Listor!$K$6:$K$17&amp;Listor!$L$6:$L$17,0)),"")</f>
        <v/>
      </c>
      <c r="K2192" s="69"/>
    </row>
    <row r="2193" spans="2:11" x14ac:dyDescent="0.25">
      <c r="B2193" s="68" t="s">
        <v>68</v>
      </c>
      <c r="C2193" s="80" t="str">
        <f>IFERROR(VLOOKUP(B2193,Listor!$A$6:$B$62,2,FALSE),"")</f>
        <v/>
      </c>
      <c r="D2193" s="80" t="str">
        <f>IFERROR(VLOOKUP(B2193,Listor!$A$6:$C$62,3,FALSE),"")</f>
        <v/>
      </c>
      <c r="E2193" s="64" t="s">
        <v>69</v>
      </c>
      <c r="F2193" s="65"/>
      <c r="G2193" s="35" t="str">
        <f>IFERROR(VLOOKUP(B2193,Listor!$A$6:$G$62,7,FALSE),"")</f>
        <v/>
      </c>
      <c r="H2193" s="35" t="str">
        <f>IFERROR(VLOOKUP(B2193,Listor!$H$6:$I$24,2,FALSE),"")</f>
        <v/>
      </c>
      <c r="I2193" s="35" t="str">
        <f t="shared" si="37"/>
        <v/>
      </c>
      <c r="J2193" s="35" t="str">
        <f t="array" ref="J2193">IFERROR(INDEX(Listor!$M$6:$M$17,MATCH(Listor!J2193&amp;Fossila!E2193,Listor!$K$6:$K$17&amp;Listor!$L$6:$L$17,0)),"")</f>
        <v/>
      </c>
      <c r="K2193" s="69"/>
    </row>
    <row r="2194" spans="2:11" x14ac:dyDescent="0.25">
      <c r="B2194" s="68" t="s">
        <v>68</v>
      </c>
      <c r="C2194" s="80" t="str">
        <f>IFERROR(VLOOKUP(B2194,Listor!$A$6:$B$62,2,FALSE),"")</f>
        <v/>
      </c>
      <c r="D2194" s="80" t="str">
        <f>IFERROR(VLOOKUP(B2194,Listor!$A$6:$C$62,3,FALSE),"")</f>
        <v/>
      </c>
      <c r="E2194" s="64" t="s">
        <v>69</v>
      </c>
      <c r="F2194" s="65"/>
      <c r="G2194" s="35" t="str">
        <f>IFERROR(VLOOKUP(B2194,Listor!$A$6:$G$62,7,FALSE),"")</f>
        <v/>
      </c>
      <c r="H2194" s="35" t="str">
        <f>IFERROR(VLOOKUP(B2194,Listor!$H$6:$I$24,2,FALSE),"")</f>
        <v/>
      </c>
      <c r="I2194" s="35" t="str">
        <f t="shared" si="37"/>
        <v/>
      </c>
      <c r="J2194" s="35" t="str">
        <f t="array" ref="J2194">IFERROR(INDEX(Listor!$M$6:$M$17,MATCH(Listor!J2194&amp;Fossila!E2194,Listor!$K$6:$K$17&amp;Listor!$L$6:$L$17,0)),"")</f>
        <v/>
      </c>
      <c r="K2194" s="69"/>
    </row>
    <row r="2195" spans="2:11" x14ac:dyDescent="0.25">
      <c r="B2195" s="68" t="s">
        <v>68</v>
      </c>
      <c r="C2195" s="80" t="str">
        <f>IFERROR(VLOOKUP(B2195,Listor!$A$6:$B$62,2,FALSE),"")</f>
        <v/>
      </c>
      <c r="D2195" s="80" t="str">
        <f>IFERROR(VLOOKUP(B2195,Listor!$A$6:$C$62,3,FALSE),"")</f>
        <v/>
      </c>
      <c r="E2195" s="64" t="s">
        <v>69</v>
      </c>
      <c r="F2195" s="65"/>
      <c r="G2195" s="35" t="str">
        <f>IFERROR(VLOOKUP(B2195,Listor!$A$6:$G$62,7,FALSE),"")</f>
        <v/>
      </c>
      <c r="H2195" s="35" t="str">
        <f>IFERROR(VLOOKUP(B2195,Listor!$H$6:$I$24,2,FALSE),"")</f>
        <v/>
      </c>
      <c r="I2195" s="35" t="str">
        <f t="shared" si="37"/>
        <v/>
      </c>
      <c r="J2195" s="35" t="str">
        <f t="array" ref="J2195">IFERROR(INDEX(Listor!$M$6:$M$17,MATCH(Listor!J2195&amp;Fossila!E2195,Listor!$K$6:$K$17&amp;Listor!$L$6:$L$17,0)),"")</f>
        <v/>
      </c>
      <c r="K2195" s="69"/>
    </row>
    <row r="2196" spans="2:11" x14ac:dyDescent="0.25">
      <c r="B2196" s="68" t="s">
        <v>68</v>
      </c>
      <c r="C2196" s="80" t="str">
        <f>IFERROR(VLOOKUP(B2196,Listor!$A$6:$B$62,2,FALSE),"")</f>
        <v/>
      </c>
      <c r="D2196" s="80" t="str">
        <f>IFERROR(VLOOKUP(B2196,Listor!$A$6:$C$62,3,FALSE),"")</f>
        <v/>
      </c>
      <c r="E2196" s="64" t="s">
        <v>69</v>
      </c>
      <c r="F2196" s="65"/>
      <c r="G2196" s="35" t="str">
        <f>IFERROR(VLOOKUP(B2196,Listor!$A$6:$G$62,7,FALSE),"")</f>
        <v/>
      </c>
      <c r="H2196" s="35" t="str">
        <f>IFERROR(VLOOKUP(B2196,Listor!$H$6:$I$24,2,FALSE),"")</f>
        <v/>
      </c>
      <c r="I2196" s="35" t="str">
        <f t="shared" si="37"/>
        <v/>
      </c>
      <c r="J2196" s="35" t="str">
        <f t="array" ref="J2196">IFERROR(INDEX(Listor!$M$6:$M$17,MATCH(Listor!J2196&amp;Fossila!E2196,Listor!$K$6:$K$17&amp;Listor!$L$6:$L$17,0)),"")</f>
        <v/>
      </c>
      <c r="K2196" s="69"/>
    </row>
    <row r="2197" spans="2:11" x14ac:dyDescent="0.25">
      <c r="B2197" s="68" t="s">
        <v>68</v>
      </c>
      <c r="C2197" s="80" t="str">
        <f>IFERROR(VLOOKUP(B2197,Listor!$A$6:$B$62,2,FALSE),"")</f>
        <v/>
      </c>
      <c r="D2197" s="80" t="str">
        <f>IFERROR(VLOOKUP(B2197,Listor!$A$6:$C$62,3,FALSE),"")</f>
        <v/>
      </c>
      <c r="E2197" s="64" t="s">
        <v>69</v>
      </c>
      <c r="F2197" s="65"/>
      <c r="G2197" s="35" t="str">
        <f>IFERROR(VLOOKUP(B2197,Listor!$A$6:$G$62,7,FALSE),"")</f>
        <v/>
      </c>
      <c r="H2197" s="35" t="str">
        <f>IFERROR(VLOOKUP(B2197,Listor!$H$6:$I$24,2,FALSE),"")</f>
        <v/>
      </c>
      <c r="I2197" s="35" t="str">
        <f t="shared" si="37"/>
        <v/>
      </c>
      <c r="J2197" s="35" t="str">
        <f t="array" ref="J2197">IFERROR(INDEX(Listor!$M$6:$M$17,MATCH(Listor!J2197&amp;Fossila!E2197,Listor!$K$6:$K$17&amp;Listor!$L$6:$L$17,0)),"")</f>
        <v/>
      </c>
      <c r="K2197" s="69"/>
    </row>
    <row r="2198" spans="2:11" x14ac:dyDescent="0.25">
      <c r="B2198" s="68" t="s">
        <v>68</v>
      </c>
      <c r="C2198" s="80" t="str">
        <f>IFERROR(VLOOKUP(B2198,Listor!$A$6:$B$62,2,FALSE),"")</f>
        <v/>
      </c>
      <c r="D2198" s="80" t="str">
        <f>IFERROR(VLOOKUP(B2198,Listor!$A$6:$C$62,3,FALSE),"")</f>
        <v/>
      </c>
      <c r="E2198" s="64" t="s">
        <v>69</v>
      </c>
      <c r="F2198" s="65"/>
      <c r="G2198" s="35" t="str">
        <f>IFERROR(VLOOKUP(B2198,Listor!$A$6:$G$62,7,FALSE),"")</f>
        <v/>
      </c>
      <c r="H2198" s="35" t="str">
        <f>IFERROR(VLOOKUP(B2198,Listor!$H$6:$I$24,2,FALSE),"")</f>
        <v/>
      </c>
      <c r="I2198" s="35" t="str">
        <f t="shared" si="37"/>
        <v/>
      </c>
      <c r="J2198" s="35" t="str">
        <f t="array" ref="J2198">IFERROR(INDEX(Listor!$M$6:$M$17,MATCH(Listor!J2198&amp;Fossila!E2198,Listor!$K$6:$K$17&amp;Listor!$L$6:$L$17,0)),"")</f>
        <v/>
      </c>
      <c r="K2198" s="69"/>
    </row>
    <row r="2199" spans="2:11" x14ac:dyDescent="0.25">
      <c r="B2199" s="68" t="s">
        <v>68</v>
      </c>
      <c r="C2199" s="80" t="str">
        <f>IFERROR(VLOOKUP(B2199,Listor!$A$6:$B$62,2,FALSE),"")</f>
        <v/>
      </c>
      <c r="D2199" s="80" t="str">
        <f>IFERROR(VLOOKUP(B2199,Listor!$A$6:$C$62,3,FALSE),"")</f>
        <v/>
      </c>
      <c r="E2199" s="64" t="s">
        <v>69</v>
      </c>
      <c r="F2199" s="65"/>
      <c r="G2199" s="35" t="str">
        <f>IFERROR(VLOOKUP(B2199,Listor!$A$6:$G$62,7,FALSE),"")</f>
        <v/>
      </c>
      <c r="H2199" s="35" t="str">
        <f>IFERROR(VLOOKUP(B2199,Listor!$H$6:$I$24,2,FALSE),"")</f>
        <v/>
      </c>
      <c r="I2199" s="35" t="str">
        <f t="shared" si="37"/>
        <v/>
      </c>
      <c r="J2199" s="35" t="str">
        <f t="array" ref="J2199">IFERROR(INDEX(Listor!$M$6:$M$17,MATCH(Listor!J2199&amp;Fossila!E2199,Listor!$K$6:$K$17&amp;Listor!$L$6:$L$17,0)),"")</f>
        <v/>
      </c>
      <c r="K2199" s="69"/>
    </row>
    <row r="2200" spans="2:11" x14ac:dyDescent="0.25">
      <c r="B2200" s="68" t="s">
        <v>68</v>
      </c>
      <c r="C2200" s="80" t="str">
        <f>IFERROR(VLOOKUP(B2200,Listor!$A$6:$B$62,2,FALSE),"")</f>
        <v/>
      </c>
      <c r="D2200" s="80" t="str">
        <f>IFERROR(VLOOKUP(B2200,Listor!$A$6:$C$62,3,FALSE),"")</f>
        <v/>
      </c>
      <c r="E2200" s="64" t="s">
        <v>69</v>
      </c>
      <c r="F2200" s="65"/>
      <c r="G2200" s="35" t="str">
        <f>IFERROR(VLOOKUP(B2200,Listor!$A$6:$G$62,7,FALSE),"")</f>
        <v/>
      </c>
      <c r="H2200" s="35" t="str">
        <f>IFERROR(VLOOKUP(B2200,Listor!$H$6:$I$24,2,FALSE),"")</f>
        <v/>
      </c>
      <c r="I2200" s="35" t="str">
        <f t="shared" si="37"/>
        <v/>
      </c>
      <c r="J2200" s="35" t="str">
        <f t="array" ref="J2200">IFERROR(INDEX(Listor!$M$6:$M$17,MATCH(Listor!J2200&amp;Fossila!E2200,Listor!$K$6:$K$17&amp;Listor!$L$6:$L$17,0)),"")</f>
        <v/>
      </c>
      <c r="K2200" s="69"/>
    </row>
    <row r="2201" spans="2:11" x14ac:dyDescent="0.25">
      <c r="B2201" s="68" t="s">
        <v>68</v>
      </c>
      <c r="C2201" s="80" t="str">
        <f>IFERROR(VLOOKUP(B2201,Listor!$A$6:$B$62,2,FALSE),"")</f>
        <v/>
      </c>
      <c r="D2201" s="80" t="str">
        <f>IFERROR(VLOOKUP(B2201,Listor!$A$6:$C$62,3,FALSE),"")</f>
        <v/>
      </c>
      <c r="E2201" s="64" t="s">
        <v>69</v>
      </c>
      <c r="F2201" s="65"/>
      <c r="G2201" s="35" t="str">
        <f>IFERROR(VLOOKUP(B2201,Listor!$A$6:$G$62,7,FALSE),"")</f>
        <v/>
      </c>
      <c r="H2201" s="35" t="str">
        <f>IFERROR(VLOOKUP(B2201,Listor!$H$6:$I$24,2,FALSE),"")</f>
        <v/>
      </c>
      <c r="I2201" s="35" t="str">
        <f t="shared" si="37"/>
        <v/>
      </c>
      <c r="J2201" s="35" t="str">
        <f t="array" ref="J2201">IFERROR(INDEX(Listor!$M$6:$M$17,MATCH(Listor!J2201&amp;Fossila!E2201,Listor!$K$6:$K$17&amp;Listor!$L$6:$L$17,0)),"")</f>
        <v/>
      </c>
      <c r="K2201" s="69"/>
    </row>
    <row r="2202" spans="2:11" x14ac:dyDescent="0.25">
      <c r="B2202" s="68" t="s">
        <v>68</v>
      </c>
      <c r="C2202" s="80" t="str">
        <f>IFERROR(VLOOKUP(B2202,Listor!$A$6:$B$62,2,FALSE),"")</f>
        <v/>
      </c>
      <c r="D2202" s="80" t="str">
        <f>IFERROR(VLOOKUP(B2202,Listor!$A$6:$C$62,3,FALSE),"")</f>
        <v/>
      </c>
      <c r="E2202" s="64" t="s">
        <v>69</v>
      </c>
      <c r="F2202" s="65"/>
      <c r="G2202" s="35" t="str">
        <f>IFERROR(VLOOKUP(B2202,Listor!$A$6:$G$62,7,FALSE),"")</f>
        <v/>
      </c>
      <c r="H2202" s="35" t="str">
        <f>IFERROR(VLOOKUP(B2202,Listor!$H$6:$I$24,2,FALSE),"")</f>
        <v/>
      </c>
      <c r="I2202" s="35" t="str">
        <f t="shared" si="37"/>
        <v/>
      </c>
      <c r="J2202" s="35" t="str">
        <f t="array" ref="J2202">IFERROR(INDEX(Listor!$M$6:$M$17,MATCH(Listor!J2202&amp;Fossila!E2202,Listor!$K$6:$K$17&amp;Listor!$L$6:$L$17,0)),"")</f>
        <v/>
      </c>
      <c r="K2202" s="69"/>
    </row>
    <row r="2203" spans="2:11" x14ac:dyDescent="0.25">
      <c r="B2203" s="68" t="s">
        <v>68</v>
      </c>
      <c r="C2203" s="80" t="str">
        <f>IFERROR(VLOOKUP(B2203,Listor!$A$6:$B$62,2,FALSE),"")</f>
        <v/>
      </c>
      <c r="D2203" s="80" t="str">
        <f>IFERROR(VLOOKUP(B2203,Listor!$A$6:$C$62,3,FALSE),"")</f>
        <v/>
      </c>
      <c r="E2203" s="64" t="s">
        <v>69</v>
      </c>
      <c r="F2203" s="65"/>
      <c r="G2203" s="35" t="str">
        <f>IFERROR(VLOOKUP(B2203,Listor!$A$6:$G$62,7,FALSE),"")</f>
        <v/>
      </c>
      <c r="H2203" s="35" t="str">
        <f>IFERROR(VLOOKUP(B2203,Listor!$H$6:$I$24,2,FALSE),"")</f>
        <v/>
      </c>
      <c r="I2203" s="35" t="str">
        <f t="shared" si="37"/>
        <v/>
      </c>
      <c r="J2203" s="35" t="str">
        <f t="array" ref="J2203">IFERROR(INDEX(Listor!$M$6:$M$17,MATCH(Listor!J2203&amp;Fossila!E2203,Listor!$K$6:$K$17&amp;Listor!$L$6:$L$17,0)),"")</f>
        <v/>
      </c>
      <c r="K2203" s="69"/>
    </row>
    <row r="2204" spans="2:11" x14ac:dyDescent="0.25">
      <c r="B2204" s="68" t="s">
        <v>68</v>
      </c>
      <c r="C2204" s="80" t="str">
        <f>IFERROR(VLOOKUP(B2204,Listor!$A$6:$B$62,2,FALSE),"")</f>
        <v/>
      </c>
      <c r="D2204" s="80" t="str">
        <f>IFERROR(VLOOKUP(B2204,Listor!$A$6:$C$62,3,FALSE),"")</f>
        <v/>
      </c>
      <c r="E2204" s="64" t="s">
        <v>69</v>
      </c>
      <c r="F2204" s="65"/>
      <c r="G2204" s="35" t="str">
        <f>IFERROR(VLOOKUP(B2204,Listor!$A$6:$G$62,7,FALSE),"")</f>
        <v/>
      </c>
      <c r="H2204" s="35" t="str">
        <f>IFERROR(VLOOKUP(B2204,Listor!$H$6:$I$24,2,FALSE),"")</f>
        <v/>
      </c>
      <c r="I2204" s="35" t="str">
        <f t="shared" si="37"/>
        <v/>
      </c>
      <c r="J2204" s="35" t="str">
        <f t="array" ref="J2204">IFERROR(INDEX(Listor!$M$6:$M$17,MATCH(Listor!J2204&amp;Fossila!E2204,Listor!$K$6:$K$17&amp;Listor!$L$6:$L$17,0)),"")</f>
        <v/>
      </c>
      <c r="K2204" s="69"/>
    </row>
    <row r="2205" spans="2:11" x14ac:dyDescent="0.25">
      <c r="B2205" s="68" t="s">
        <v>68</v>
      </c>
      <c r="C2205" s="80" t="str">
        <f>IFERROR(VLOOKUP(B2205,Listor!$A$6:$B$62,2,FALSE),"")</f>
        <v/>
      </c>
      <c r="D2205" s="80" t="str">
        <f>IFERROR(VLOOKUP(B2205,Listor!$A$6:$C$62,3,FALSE),"")</f>
        <v/>
      </c>
      <c r="E2205" s="64" t="s">
        <v>69</v>
      </c>
      <c r="F2205" s="65"/>
      <c r="G2205" s="35" t="str">
        <f>IFERROR(VLOOKUP(B2205,Listor!$A$6:$G$62,7,FALSE),"")</f>
        <v/>
      </c>
      <c r="H2205" s="35" t="str">
        <f>IFERROR(VLOOKUP(B2205,Listor!$H$6:$I$24,2,FALSE),"")</f>
        <v/>
      </c>
      <c r="I2205" s="35" t="str">
        <f t="shared" si="37"/>
        <v/>
      </c>
      <c r="J2205" s="35" t="str">
        <f t="array" ref="J2205">IFERROR(INDEX(Listor!$M$6:$M$17,MATCH(Listor!J2205&amp;Fossila!E2205,Listor!$K$6:$K$17&amp;Listor!$L$6:$L$17,0)),"")</f>
        <v/>
      </c>
      <c r="K2205" s="69"/>
    </row>
    <row r="2206" spans="2:11" x14ac:dyDescent="0.25">
      <c r="B2206" s="68" t="s">
        <v>68</v>
      </c>
      <c r="C2206" s="80" t="str">
        <f>IFERROR(VLOOKUP(B2206,Listor!$A$6:$B$62,2,FALSE),"")</f>
        <v/>
      </c>
      <c r="D2206" s="80" t="str">
        <f>IFERROR(VLOOKUP(B2206,Listor!$A$6:$C$62,3,FALSE),"")</f>
        <v/>
      </c>
      <c r="E2206" s="64" t="s">
        <v>69</v>
      </c>
      <c r="F2206" s="65"/>
      <c r="G2206" s="35" t="str">
        <f>IFERROR(VLOOKUP(B2206,Listor!$A$6:$G$62,7,FALSE),"")</f>
        <v/>
      </c>
      <c r="H2206" s="35" t="str">
        <f>IFERROR(VLOOKUP(B2206,Listor!$H$6:$I$24,2,FALSE),"")</f>
        <v/>
      </c>
      <c r="I2206" s="35" t="str">
        <f t="shared" si="37"/>
        <v/>
      </c>
      <c r="J2206" s="35" t="str">
        <f t="array" ref="J2206">IFERROR(INDEX(Listor!$M$6:$M$17,MATCH(Listor!J2206&amp;Fossila!E2206,Listor!$K$6:$K$17&amp;Listor!$L$6:$L$17,0)),"")</f>
        <v/>
      </c>
      <c r="K2206" s="69"/>
    </row>
    <row r="2207" spans="2:11" x14ac:dyDescent="0.25">
      <c r="B2207" s="68" t="s">
        <v>68</v>
      </c>
      <c r="C2207" s="80" t="str">
        <f>IFERROR(VLOOKUP(B2207,Listor!$A$6:$B$62,2,FALSE),"")</f>
        <v/>
      </c>
      <c r="D2207" s="80" t="str">
        <f>IFERROR(VLOOKUP(B2207,Listor!$A$6:$C$62,3,FALSE),"")</f>
        <v/>
      </c>
      <c r="E2207" s="64" t="s">
        <v>69</v>
      </c>
      <c r="F2207" s="65"/>
      <c r="G2207" s="35" t="str">
        <f>IFERROR(VLOOKUP(B2207,Listor!$A$6:$G$62,7,FALSE),"")</f>
        <v/>
      </c>
      <c r="H2207" s="35" t="str">
        <f>IFERROR(VLOOKUP(B2207,Listor!$H$6:$I$24,2,FALSE),"")</f>
        <v/>
      </c>
      <c r="I2207" s="35" t="str">
        <f t="shared" si="37"/>
        <v/>
      </c>
      <c r="J2207" s="35" t="str">
        <f t="array" ref="J2207">IFERROR(INDEX(Listor!$M$6:$M$17,MATCH(Listor!J2207&amp;Fossila!E2207,Listor!$K$6:$K$17&amp;Listor!$L$6:$L$17,0)),"")</f>
        <v/>
      </c>
      <c r="K2207" s="69"/>
    </row>
    <row r="2208" spans="2:11" x14ac:dyDescent="0.25">
      <c r="B2208" s="68" t="s">
        <v>68</v>
      </c>
      <c r="C2208" s="80" t="str">
        <f>IFERROR(VLOOKUP(B2208,Listor!$A$6:$B$62,2,FALSE),"")</f>
        <v/>
      </c>
      <c r="D2208" s="80" t="str">
        <f>IFERROR(VLOOKUP(B2208,Listor!$A$6:$C$62,3,FALSE),"")</f>
        <v/>
      </c>
      <c r="E2208" s="64" t="s">
        <v>69</v>
      </c>
      <c r="F2208" s="65"/>
      <c r="G2208" s="35" t="str">
        <f>IFERROR(VLOOKUP(B2208,Listor!$A$6:$G$62,7,FALSE),"")</f>
        <v/>
      </c>
      <c r="H2208" s="35" t="str">
        <f>IFERROR(VLOOKUP(B2208,Listor!$H$6:$I$24,2,FALSE),"")</f>
        <v/>
      </c>
      <c r="I2208" s="35" t="str">
        <f t="shared" si="37"/>
        <v/>
      </c>
      <c r="J2208" s="35" t="str">
        <f t="array" ref="J2208">IFERROR(INDEX(Listor!$M$6:$M$17,MATCH(Listor!J2208&amp;Fossila!E2208,Listor!$K$6:$K$17&amp;Listor!$L$6:$L$17,0)),"")</f>
        <v/>
      </c>
      <c r="K2208" s="69"/>
    </row>
    <row r="2209" spans="2:11" x14ac:dyDescent="0.25">
      <c r="B2209" s="68" t="s">
        <v>68</v>
      </c>
      <c r="C2209" s="80" t="str">
        <f>IFERROR(VLOOKUP(B2209,Listor!$A$6:$B$62,2,FALSE),"")</f>
        <v/>
      </c>
      <c r="D2209" s="80" t="str">
        <f>IFERROR(VLOOKUP(B2209,Listor!$A$6:$C$62,3,FALSE),"")</f>
        <v/>
      </c>
      <c r="E2209" s="64" t="s">
        <v>69</v>
      </c>
      <c r="F2209" s="65"/>
      <c r="G2209" s="35" t="str">
        <f>IFERROR(VLOOKUP(B2209,Listor!$A$6:$G$62,7,FALSE),"")</f>
        <v/>
      </c>
      <c r="H2209" s="35" t="str">
        <f>IFERROR(VLOOKUP(B2209,Listor!$H$6:$I$24,2,FALSE),"")</f>
        <v/>
      </c>
      <c r="I2209" s="35" t="str">
        <f t="shared" si="37"/>
        <v/>
      </c>
      <c r="J2209" s="35" t="str">
        <f t="array" ref="J2209">IFERROR(INDEX(Listor!$M$6:$M$17,MATCH(Listor!J2209&amp;Fossila!E2209,Listor!$K$6:$K$17&amp;Listor!$L$6:$L$17,0)),"")</f>
        <v/>
      </c>
      <c r="K2209" s="69"/>
    </row>
    <row r="2210" spans="2:11" x14ac:dyDescent="0.25">
      <c r="B2210" s="68" t="s">
        <v>68</v>
      </c>
      <c r="C2210" s="80" t="str">
        <f>IFERROR(VLOOKUP(B2210,Listor!$A$6:$B$62,2,FALSE),"")</f>
        <v/>
      </c>
      <c r="D2210" s="80" t="str">
        <f>IFERROR(VLOOKUP(B2210,Listor!$A$6:$C$62,3,FALSE),"")</f>
        <v/>
      </c>
      <c r="E2210" s="64" t="s">
        <v>69</v>
      </c>
      <c r="F2210" s="65"/>
      <c r="G2210" s="35" t="str">
        <f>IFERROR(VLOOKUP(B2210,Listor!$A$6:$G$62,7,FALSE),"")</f>
        <v/>
      </c>
      <c r="H2210" s="35" t="str">
        <f>IFERROR(VLOOKUP(B2210,Listor!$H$6:$I$24,2,FALSE),"")</f>
        <v/>
      </c>
      <c r="I2210" s="35" t="str">
        <f t="shared" si="37"/>
        <v/>
      </c>
      <c r="J2210" s="35" t="str">
        <f t="array" ref="J2210">IFERROR(INDEX(Listor!$M$6:$M$17,MATCH(Listor!J2210&amp;Fossila!E2210,Listor!$K$6:$K$17&amp;Listor!$L$6:$L$17,0)),"")</f>
        <v/>
      </c>
      <c r="K2210" s="69"/>
    </row>
    <row r="2211" spans="2:11" x14ac:dyDescent="0.25">
      <c r="B2211" s="68" t="s">
        <v>68</v>
      </c>
      <c r="C2211" s="80" t="str">
        <f>IFERROR(VLOOKUP(B2211,Listor!$A$6:$B$62,2,FALSE),"")</f>
        <v/>
      </c>
      <c r="D2211" s="80" t="str">
        <f>IFERROR(VLOOKUP(B2211,Listor!$A$6:$C$62,3,FALSE),"")</f>
        <v/>
      </c>
      <c r="E2211" s="64" t="s">
        <v>69</v>
      </c>
      <c r="F2211" s="65"/>
      <c r="G2211" s="35" t="str">
        <f>IFERROR(VLOOKUP(B2211,Listor!$A$6:$G$62,7,FALSE),"")</f>
        <v/>
      </c>
      <c r="H2211" s="35" t="str">
        <f>IFERROR(VLOOKUP(B2211,Listor!$H$6:$I$24,2,FALSE),"")</f>
        <v/>
      </c>
      <c r="I2211" s="35" t="str">
        <f t="shared" si="37"/>
        <v/>
      </c>
      <c r="J2211" s="35" t="str">
        <f t="array" ref="J2211">IFERROR(INDEX(Listor!$M$6:$M$17,MATCH(Listor!J2211&amp;Fossila!E2211,Listor!$K$6:$K$17&amp;Listor!$L$6:$L$17,0)),"")</f>
        <v/>
      </c>
      <c r="K2211" s="69"/>
    </row>
    <row r="2212" spans="2:11" x14ac:dyDescent="0.25">
      <c r="B2212" s="68" t="s">
        <v>68</v>
      </c>
      <c r="C2212" s="80" t="str">
        <f>IFERROR(VLOOKUP(B2212,Listor!$A$6:$B$62,2,FALSE),"")</f>
        <v/>
      </c>
      <c r="D2212" s="80" t="str">
        <f>IFERROR(VLOOKUP(B2212,Listor!$A$6:$C$62,3,FALSE),"")</f>
        <v/>
      </c>
      <c r="E2212" s="64" t="s">
        <v>69</v>
      </c>
      <c r="F2212" s="65"/>
      <c r="G2212" s="35" t="str">
        <f>IFERROR(VLOOKUP(B2212,Listor!$A$6:$G$62,7,FALSE),"")</f>
        <v/>
      </c>
      <c r="H2212" s="35" t="str">
        <f>IFERROR(VLOOKUP(B2212,Listor!$H$6:$I$24,2,FALSE),"")</f>
        <v/>
      </c>
      <c r="I2212" s="35" t="str">
        <f t="shared" si="37"/>
        <v/>
      </c>
      <c r="J2212" s="35" t="str">
        <f t="array" ref="J2212">IFERROR(INDEX(Listor!$M$6:$M$17,MATCH(Listor!J2212&amp;Fossila!E2212,Listor!$K$6:$K$17&amp;Listor!$L$6:$L$17,0)),"")</f>
        <v/>
      </c>
      <c r="K2212" s="69"/>
    </row>
    <row r="2213" spans="2:11" x14ac:dyDescent="0.25">
      <c r="B2213" s="68" t="s">
        <v>68</v>
      </c>
      <c r="C2213" s="80" t="str">
        <f>IFERROR(VLOOKUP(B2213,Listor!$A$6:$B$62,2,FALSE),"")</f>
        <v/>
      </c>
      <c r="D2213" s="80" t="str">
        <f>IFERROR(VLOOKUP(B2213,Listor!$A$6:$C$62,3,FALSE),"")</f>
        <v/>
      </c>
      <c r="E2213" s="64" t="s">
        <v>69</v>
      </c>
      <c r="F2213" s="65"/>
      <c r="G2213" s="35" t="str">
        <f>IFERROR(VLOOKUP(B2213,Listor!$A$6:$G$62,7,FALSE),"")</f>
        <v/>
      </c>
      <c r="H2213" s="35" t="str">
        <f>IFERROR(VLOOKUP(B2213,Listor!$H$6:$I$24,2,FALSE),"")</f>
        <v/>
      </c>
      <c r="I2213" s="35" t="str">
        <f t="shared" si="37"/>
        <v/>
      </c>
      <c r="J2213" s="35" t="str">
        <f t="array" ref="J2213">IFERROR(INDEX(Listor!$M$6:$M$17,MATCH(Listor!J2213&amp;Fossila!E2213,Listor!$K$6:$K$17&amp;Listor!$L$6:$L$17,0)),"")</f>
        <v/>
      </c>
      <c r="K2213" s="69"/>
    </row>
    <row r="2214" spans="2:11" x14ac:dyDescent="0.25">
      <c r="B2214" s="68" t="s">
        <v>68</v>
      </c>
      <c r="C2214" s="80" t="str">
        <f>IFERROR(VLOOKUP(B2214,Listor!$A$6:$B$62,2,FALSE),"")</f>
        <v/>
      </c>
      <c r="D2214" s="80" t="str">
        <f>IFERROR(VLOOKUP(B2214,Listor!$A$6:$C$62,3,FALSE),"")</f>
        <v/>
      </c>
      <c r="E2214" s="64" t="s">
        <v>69</v>
      </c>
      <c r="F2214" s="65"/>
      <c r="G2214" s="35" t="str">
        <f>IFERROR(VLOOKUP(B2214,Listor!$A$6:$G$62,7,FALSE),"")</f>
        <v/>
      </c>
      <c r="H2214" s="35" t="str">
        <f>IFERROR(VLOOKUP(B2214,Listor!$H$6:$I$24,2,FALSE),"")</f>
        <v/>
      </c>
      <c r="I2214" s="35" t="str">
        <f t="shared" si="37"/>
        <v/>
      </c>
      <c r="J2214" s="35" t="str">
        <f t="array" ref="J2214">IFERROR(INDEX(Listor!$M$6:$M$17,MATCH(Listor!J2214&amp;Fossila!E2214,Listor!$K$6:$K$17&amp;Listor!$L$6:$L$17,0)),"")</f>
        <v/>
      </c>
      <c r="K2214" s="69"/>
    </row>
    <row r="2215" spans="2:11" x14ac:dyDescent="0.25">
      <c r="B2215" s="68" t="s">
        <v>68</v>
      </c>
      <c r="C2215" s="80" t="str">
        <f>IFERROR(VLOOKUP(B2215,Listor!$A$6:$B$62,2,FALSE),"")</f>
        <v/>
      </c>
      <c r="D2215" s="80" t="str">
        <f>IFERROR(VLOOKUP(B2215,Listor!$A$6:$C$62,3,FALSE),"")</f>
        <v/>
      </c>
      <c r="E2215" s="64" t="s">
        <v>69</v>
      </c>
      <c r="F2215" s="65"/>
      <c r="G2215" s="35" t="str">
        <f>IFERROR(VLOOKUP(B2215,Listor!$A$6:$G$62,7,FALSE),"")</f>
        <v/>
      </c>
      <c r="H2215" s="35" t="str">
        <f>IFERROR(VLOOKUP(B2215,Listor!$H$6:$I$24,2,FALSE),"")</f>
        <v/>
      </c>
      <c r="I2215" s="35" t="str">
        <f t="shared" si="37"/>
        <v/>
      </c>
      <c r="J2215" s="35" t="str">
        <f t="array" ref="J2215">IFERROR(INDEX(Listor!$M$6:$M$17,MATCH(Listor!J2215&amp;Fossila!E2215,Listor!$K$6:$K$17&amp;Listor!$L$6:$L$17,0)),"")</f>
        <v/>
      </c>
      <c r="K2215" s="69"/>
    </row>
    <row r="2216" spans="2:11" x14ac:dyDescent="0.25">
      <c r="B2216" s="68" t="s">
        <v>68</v>
      </c>
      <c r="C2216" s="80" t="str">
        <f>IFERROR(VLOOKUP(B2216,Listor!$A$6:$B$62,2,FALSE),"")</f>
        <v/>
      </c>
      <c r="D2216" s="80" t="str">
        <f>IFERROR(VLOOKUP(B2216,Listor!$A$6:$C$62,3,FALSE),"")</f>
        <v/>
      </c>
      <c r="E2216" s="64" t="s">
        <v>69</v>
      </c>
      <c r="F2216" s="65"/>
      <c r="G2216" s="35" t="str">
        <f>IFERROR(VLOOKUP(B2216,Listor!$A$6:$G$62,7,FALSE),"")</f>
        <v/>
      </c>
      <c r="H2216" s="35" t="str">
        <f>IFERROR(VLOOKUP(B2216,Listor!$H$6:$I$24,2,FALSE),"")</f>
        <v/>
      </c>
      <c r="I2216" s="35" t="str">
        <f t="shared" si="37"/>
        <v/>
      </c>
      <c r="J2216" s="35" t="str">
        <f t="array" ref="J2216">IFERROR(INDEX(Listor!$M$6:$M$17,MATCH(Listor!J2216&amp;Fossila!E2216,Listor!$K$6:$K$17&amp;Listor!$L$6:$L$17,0)),"")</f>
        <v/>
      </c>
      <c r="K2216" s="69"/>
    </row>
    <row r="2217" spans="2:11" x14ac:dyDescent="0.25">
      <c r="B2217" s="68" t="s">
        <v>68</v>
      </c>
      <c r="C2217" s="80" t="str">
        <f>IFERROR(VLOOKUP(B2217,Listor!$A$6:$B$62,2,FALSE),"")</f>
        <v/>
      </c>
      <c r="D2217" s="80" t="str">
        <f>IFERROR(VLOOKUP(B2217,Listor!$A$6:$C$62,3,FALSE),"")</f>
        <v/>
      </c>
      <c r="E2217" s="64" t="s">
        <v>69</v>
      </c>
      <c r="F2217" s="65"/>
      <c r="G2217" s="35" t="str">
        <f>IFERROR(VLOOKUP(B2217,Listor!$A$6:$G$62,7,FALSE),"")</f>
        <v/>
      </c>
      <c r="H2217" s="35" t="str">
        <f>IFERROR(VLOOKUP(B2217,Listor!$H$6:$I$24,2,FALSE),"")</f>
        <v/>
      </c>
      <c r="I2217" s="35" t="str">
        <f t="shared" si="37"/>
        <v/>
      </c>
      <c r="J2217" s="35" t="str">
        <f t="array" ref="J2217">IFERROR(INDEX(Listor!$M$6:$M$17,MATCH(Listor!J2217&amp;Fossila!E2217,Listor!$K$6:$K$17&amp;Listor!$L$6:$L$17,0)),"")</f>
        <v/>
      </c>
      <c r="K2217" s="69"/>
    </row>
    <row r="2218" spans="2:11" x14ac:dyDescent="0.25">
      <c r="B2218" s="68" t="s">
        <v>68</v>
      </c>
      <c r="C2218" s="80" t="str">
        <f>IFERROR(VLOOKUP(B2218,Listor!$A$6:$B$62,2,FALSE),"")</f>
        <v/>
      </c>
      <c r="D2218" s="80" t="str">
        <f>IFERROR(VLOOKUP(B2218,Listor!$A$6:$C$62,3,FALSE),"")</f>
        <v/>
      </c>
      <c r="E2218" s="64" t="s">
        <v>69</v>
      </c>
      <c r="F2218" s="65"/>
      <c r="G2218" s="35" t="str">
        <f>IFERROR(VLOOKUP(B2218,Listor!$A$6:$G$62,7,FALSE),"")</f>
        <v/>
      </c>
      <c r="H2218" s="35" t="str">
        <f>IFERROR(VLOOKUP(B2218,Listor!$H$6:$I$24,2,FALSE),"")</f>
        <v/>
      </c>
      <c r="I2218" s="35" t="str">
        <f t="shared" si="37"/>
        <v/>
      </c>
      <c r="J2218" s="35" t="str">
        <f t="array" ref="J2218">IFERROR(INDEX(Listor!$M$6:$M$17,MATCH(Listor!J2218&amp;Fossila!E2218,Listor!$K$6:$K$17&amp;Listor!$L$6:$L$17,0)),"")</f>
        <v/>
      </c>
      <c r="K2218" s="69"/>
    </row>
    <row r="2219" spans="2:11" x14ac:dyDescent="0.25">
      <c r="B2219" s="68" t="s">
        <v>68</v>
      </c>
      <c r="C2219" s="80" t="str">
        <f>IFERROR(VLOOKUP(B2219,Listor!$A$6:$B$62,2,FALSE),"")</f>
        <v/>
      </c>
      <c r="D2219" s="80" t="str">
        <f>IFERROR(VLOOKUP(B2219,Listor!$A$6:$C$62,3,FALSE),"")</f>
        <v/>
      </c>
      <c r="E2219" s="64" t="s">
        <v>69</v>
      </c>
      <c r="F2219" s="65"/>
      <c r="G2219" s="35" t="str">
        <f>IFERROR(VLOOKUP(B2219,Listor!$A$6:$G$62,7,FALSE),"")</f>
        <v/>
      </c>
      <c r="H2219" s="35" t="str">
        <f>IFERROR(VLOOKUP(B2219,Listor!$H$6:$I$24,2,FALSE),"")</f>
        <v/>
      </c>
      <c r="I2219" s="35" t="str">
        <f t="shared" si="37"/>
        <v/>
      </c>
      <c r="J2219" s="35" t="str">
        <f t="array" ref="J2219">IFERROR(INDEX(Listor!$M$6:$M$17,MATCH(Listor!J2219&amp;Fossila!E2219,Listor!$K$6:$K$17&amp;Listor!$L$6:$L$17,0)),"")</f>
        <v/>
      </c>
      <c r="K2219" s="69"/>
    </row>
    <row r="2220" spans="2:11" x14ac:dyDescent="0.25">
      <c r="B2220" s="68" t="s">
        <v>68</v>
      </c>
      <c r="C2220" s="80" t="str">
        <f>IFERROR(VLOOKUP(B2220,Listor!$A$6:$B$62,2,FALSE),"")</f>
        <v/>
      </c>
      <c r="D2220" s="80" t="str">
        <f>IFERROR(VLOOKUP(B2220,Listor!$A$6:$C$62,3,FALSE),"")</f>
        <v/>
      </c>
      <c r="E2220" s="64" t="s">
        <v>69</v>
      </c>
      <c r="F2220" s="65"/>
      <c r="G2220" s="35" t="str">
        <f>IFERROR(VLOOKUP(B2220,Listor!$A$6:$G$62,7,FALSE),"")</f>
        <v/>
      </c>
      <c r="H2220" s="35" t="str">
        <f>IFERROR(VLOOKUP(B2220,Listor!$H$6:$I$24,2,FALSE),"")</f>
        <v/>
      </c>
      <c r="I2220" s="35" t="str">
        <f t="shared" si="37"/>
        <v/>
      </c>
      <c r="J2220" s="35" t="str">
        <f t="array" ref="J2220">IFERROR(INDEX(Listor!$M$6:$M$17,MATCH(Listor!J2220&amp;Fossila!E2220,Listor!$K$6:$K$17&amp;Listor!$L$6:$L$17,0)),"")</f>
        <v/>
      </c>
      <c r="K2220" s="69"/>
    </row>
    <row r="2221" spans="2:11" x14ac:dyDescent="0.25">
      <c r="B2221" s="68" t="s">
        <v>68</v>
      </c>
      <c r="C2221" s="80" t="str">
        <f>IFERROR(VLOOKUP(B2221,Listor!$A$6:$B$62,2,FALSE),"")</f>
        <v/>
      </c>
      <c r="D2221" s="80" t="str">
        <f>IFERROR(VLOOKUP(B2221,Listor!$A$6:$C$62,3,FALSE),"")</f>
        <v/>
      </c>
      <c r="E2221" s="64" t="s">
        <v>69</v>
      </c>
      <c r="F2221" s="65"/>
      <c r="G2221" s="35" t="str">
        <f>IFERROR(VLOOKUP(B2221,Listor!$A$6:$G$62,7,FALSE),"")</f>
        <v/>
      </c>
      <c r="H2221" s="35" t="str">
        <f>IFERROR(VLOOKUP(B2221,Listor!$H$6:$I$24,2,FALSE),"")</f>
        <v/>
      </c>
      <c r="I2221" s="35" t="str">
        <f t="shared" si="37"/>
        <v/>
      </c>
      <c r="J2221" s="35" t="str">
        <f t="array" ref="J2221">IFERROR(INDEX(Listor!$M$6:$M$17,MATCH(Listor!J2221&amp;Fossila!E2221,Listor!$K$6:$K$17&amp;Listor!$L$6:$L$17,0)),"")</f>
        <v/>
      </c>
      <c r="K2221" s="69"/>
    </row>
    <row r="2222" spans="2:11" x14ac:dyDescent="0.25">
      <c r="B2222" s="68" t="s">
        <v>68</v>
      </c>
      <c r="C2222" s="80" t="str">
        <f>IFERROR(VLOOKUP(B2222,Listor!$A$6:$B$62,2,FALSE),"")</f>
        <v/>
      </c>
      <c r="D2222" s="80" t="str">
        <f>IFERROR(VLOOKUP(B2222,Listor!$A$6:$C$62,3,FALSE),"")</f>
        <v/>
      </c>
      <c r="E2222" s="64" t="s">
        <v>69</v>
      </c>
      <c r="F2222" s="65"/>
      <c r="G2222" s="35" t="str">
        <f>IFERROR(VLOOKUP(B2222,Listor!$A$6:$G$62,7,FALSE),"")</f>
        <v/>
      </c>
      <c r="H2222" s="35" t="str">
        <f>IFERROR(VLOOKUP(B2222,Listor!$H$6:$I$24,2,FALSE),"")</f>
        <v/>
      </c>
      <c r="I2222" s="35" t="str">
        <f t="shared" si="37"/>
        <v/>
      </c>
      <c r="J2222" s="35" t="str">
        <f t="array" ref="J2222">IFERROR(INDEX(Listor!$M$6:$M$17,MATCH(Listor!J2222&amp;Fossila!E2222,Listor!$K$6:$K$17&amp;Listor!$L$6:$L$17,0)),"")</f>
        <v/>
      </c>
      <c r="K2222" s="69"/>
    </row>
    <row r="2223" spans="2:11" x14ac:dyDescent="0.25">
      <c r="B2223" s="68" t="s">
        <v>68</v>
      </c>
      <c r="C2223" s="80" t="str">
        <f>IFERROR(VLOOKUP(B2223,Listor!$A$6:$B$62,2,FALSE),"")</f>
        <v/>
      </c>
      <c r="D2223" s="80" t="str">
        <f>IFERROR(VLOOKUP(B2223,Listor!$A$6:$C$62,3,FALSE),"")</f>
        <v/>
      </c>
      <c r="E2223" s="64" t="s">
        <v>69</v>
      </c>
      <c r="F2223" s="65"/>
      <c r="G2223" s="35" t="str">
        <f>IFERROR(VLOOKUP(B2223,Listor!$A$6:$G$62,7,FALSE),"")</f>
        <v/>
      </c>
      <c r="H2223" s="35" t="str">
        <f>IFERROR(VLOOKUP(B2223,Listor!$H$6:$I$24,2,FALSE),"")</f>
        <v/>
      </c>
      <c r="I2223" s="35" t="str">
        <f t="shared" si="37"/>
        <v/>
      </c>
      <c r="J2223" s="35" t="str">
        <f t="array" ref="J2223">IFERROR(INDEX(Listor!$M$6:$M$17,MATCH(Listor!J2223&amp;Fossila!E2223,Listor!$K$6:$K$17&amp;Listor!$L$6:$L$17,0)),"")</f>
        <v/>
      </c>
      <c r="K2223" s="69"/>
    </row>
    <row r="2224" spans="2:11" x14ac:dyDescent="0.25">
      <c r="B2224" s="68" t="s">
        <v>68</v>
      </c>
      <c r="C2224" s="80" t="str">
        <f>IFERROR(VLOOKUP(B2224,Listor!$A$6:$B$62,2,FALSE),"")</f>
        <v/>
      </c>
      <c r="D2224" s="80" t="str">
        <f>IFERROR(VLOOKUP(B2224,Listor!$A$6:$C$62,3,FALSE),"")</f>
        <v/>
      </c>
      <c r="E2224" s="64" t="s">
        <v>69</v>
      </c>
      <c r="F2224" s="65"/>
      <c r="G2224" s="35" t="str">
        <f>IFERROR(VLOOKUP(B2224,Listor!$A$6:$G$62,7,FALSE),"")</f>
        <v/>
      </c>
      <c r="H2224" s="35" t="str">
        <f>IFERROR(VLOOKUP(B2224,Listor!$H$6:$I$24,2,FALSE),"")</f>
        <v/>
      </c>
      <c r="I2224" s="35" t="str">
        <f t="shared" si="37"/>
        <v/>
      </c>
      <c r="J2224" s="35" t="str">
        <f t="array" ref="J2224">IFERROR(INDEX(Listor!$M$6:$M$17,MATCH(Listor!J2224&amp;Fossila!E2224,Listor!$K$6:$K$17&amp;Listor!$L$6:$L$17,0)),"")</f>
        <v/>
      </c>
      <c r="K2224" s="69"/>
    </row>
    <row r="2225" spans="2:11" x14ac:dyDescent="0.25">
      <c r="B2225" s="68" t="s">
        <v>68</v>
      </c>
      <c r="C2225" s="80" t="str">
        <f>IFERROR(VLOOKUP(B2225,Listor!$A$6:$B$62,2,FALSE),"")</f>
        <v/>
      </c>
      <c r="D2225" s="80" t="str">
        <f>IFERROR(VLOOKUP(B2225,Listor!$A$6:$C$62,3,FALSE),"")</f>
        <v/>
      </c>
      <c r="E2225" s="64" t="s">
        <v>69</v>
      </c>
      <c r="F2225" s="65"/>
      <c r="G2225" s="35" t="str">
        <f>IFERROR(VLOOKUP(B2225,Listor!$A$6:$G$62,7,FALSE),"")</f>
        <v/>
      </c>
      <c r="H2225" s="35" t="str">
        <f>IFERROR(VLOOKUP(B2225,Listor!$H$6:$I$24,2,FALSE),"")</f>
        <v/>
      </c>
      <c r="I2225" s="35" t="str">
        <f t="shared" si="37"/>
        <v/>
      </c>
      <c r="J2225" s="35" t="str">
        <f t="array" ref="J2225">IFERROR(INDEX(Listor!$M$6:$M$17,MATCH(Listor!J2225&amp;Fossila!E2225,Listor!$K$6:$K$17&amp;Listor!$L$6:$L$17,0)),"")</f>
        <v/>
      </c>
      <c r="K2225" s="69"/>
    </row>
    <row r="2226" spans="2:11" x14ac:dyDescent="0.25">
      <c r="B2226" s="68" t="s">
        <v>68</v>
      </c>
      <c r="C2226" s="80" t="str">
        <f>IFERROR(VLOOKUP(B2226,Listor!$A$6:$B$62,2,FALSE),"")</f>
        <v/>
      </c>
      <c r="D2226" s="80" t="str">
        <f>IFERROR(VLOOKUP(B2226,Listor!$A$6:$C$62,3,FALSE),"")</f>
        <v/>
      </c>
      <c r="E2226" s="64" t="s">
        <v>69</v>
      </c>
      <c r="F2226" s="65"/>
      <c r="G2226" s="35" t="str">
        <f>IFERROR(VLOOKUP(B2226,Listor!$A$6:$G$62,7,FALSE),"")</f>
        <v/>
      </c>
      <c r="H2226" s="35" t="str">
        <f>IFERROR(VLOOKUP(B2226,Listor!$H$6:$I$24,2,FALSE),"")</f>
        <v/>
      </c>
      <c r="I2226" s="35" t="str">
        <f t="shared" si="37"/>
        <v/>
      </c>
      <c r="J2226" s="35" t="str">
        <f t="array" ref="J2226">IFERROR(INDEX(Listor!$M$6:$M$17,MATCH(Listor!J2226&amp;Fossila!E2226,Listor!$K$6:$K$17&amp;Listor!$L$6:$L$17,0)),"")</f>
        <v/>
      </c>
      <c r="K2226" s="69"/>
    </row>
    <row r="2227" spans="2:11" x14ac:dyDescent="0.25">
      <c r="B2227" s="68" t="s">
        <v>68</v>
      </c>
      <c r="C2227" s="80" t="str">
        <f>IFERROR(VLOOKUP(B2227,Listor!$A$6:$B$62,2,FALSE),"")</f>
        <v/>
      </c>
      <c r="D2227" s="80" t="str">
        <f>IFERROR(VLOOKUP(B2227,Listor!$A$6:$C$62,3,FALSE),"")</f>
        <v/>
      </c>
      <c r="E2227" s="64" t="s">
        <v>69</v>
      </c>
      <c r="F2227" s="65"/>
      <c r="G2227" s="35" t="str">
        <f>IFERROR(VLOOKUP(B2227,Listor!$A$6:$G$62,7,FALSE),"")</f>
        <v/>
      </c>
      <c r="H2227" s="35" t="str">
        <f>IFERROR(VLOOKUP(B2227,Listor!$H$6:$I$24,2,FALSE),"")</f>
        <v/>
      </c>
      <c r="I2227" s="35" t="str">
        <f t="shared" si="37"/>
        <v/>
      </c>
      <c r="J2227" s="35" t="str">
        <f t="array" ref="J2227">IFERROR(INDEX(Listor!$M$6:$M$17,MATCH(Listor!J2227&amp;Fossila!E2227,Listor!$K$6:$K$17&amp;Listor!$L$6:$L$17,0)),"")</f>
        <v/>
      </c>
      <c r="K2227" s="69"/>
    </row>
    <row r="2228" spans="2:11" x14ac:dyDescent="0.25">
      <c r="B2228" s="68" t="s">
        <v>68</v>
      </c>
      <c r="C2228" s="80" t="str">
        <f>IFERROR(VLOOKUP(B2228,Listor!$A$6:$B$62,2,FALSE),"")</f>
        <v/>
      </c>
      <c r="D2228" s="80" t="str">
        <f>IFERROR(VLOOKUP(B2228,Listor!$A$6:$C$62,3,FALSE),"")</f>
        <v/>
      </c>
      <c r="E2228" s="64" t="s">
        <v>69</v>
      </c>
      <c r="F2228" s="65"/>
      <c r="G2228" s="35" t="str">
        <f>IFERROR(VLOOKUP(B2228,Listor!$A$6:$G$62,7,FALSE),"")</f>
        <v/>
      </c>
      <c r="H2228" s="35" t="str">
        <f>IFERROR(VLOOKUP(B2228,Listor!$H$6:$I$24,2,FALSE),"")</f>
        <v/>
      </c>
      <c r="I2228" s="35" t="str">
        <f t="shared" si="37"/>
        <v/>
      </c>
      <c r="J2228" s="35" t="str">
        <f t="array" ref="J2228">IFERROR(INDEX(Listor!$M$6:$M$17,MATCH(Listor!J2228&amp;Fossila!E2228,Listor!$K$6:$K$17&amp;Listor!$L$6:$L$17,0)),"")</f>
        <v/>
      </c>
      <c r="K2228" s="69"/>
    </row>
    <row r="2229" spans="2:11" x14ac:dyDescent="0.25">
      <c r="B2229" s="68" t="s">
        <v>68</v>
      </c>
      <c r="C2229" s="80" t="str">
        <f>IFERROR(VLOOKUP(B2229,Listor!$A$6:$B$62,2,FALSE),"")</f>
        <v/>
      </c>
      <c r="D2229" s="80" t="str">
        <f>IFERROR(VLOOKUP(B2229,Listor!$A$6:$C$62,3,FALSE),"")</f>
        <v/>
      </c>
      <c r="E2229" s="64" t="s">
        <v>69</v>
      </c>
      <c r="F2229" s="65"/>
      <c r="G2229" s="35" t="str">
        <f>IFERROR(VLOOKUP(B2229,Listor!$A$6:$G$62,7,FALSE),"")</f>
        <v/>
      </c>
      <c r="H2229" s="35" t="str">
        <f>IFERROR(VLOOKUP(B2229,Listor!$H$6:$I$24,2,FALSE),"")</f>
        <v/>
      </c>
      <c r="I2229" s="35" t="str">
        <f t="shared" si="37"/>
        <v/>
      </c>
      <c r="J2229" s="35" t="str">
        <f t="array" ref="J2229">IFERROR(INDEX(Listor!$M$6:$M$17,MATCH(Listor!J2229&amp;Fossila!E2229,Listor!$K$6:$K$17&amp;Listor!$L$6:$L$17,0)),"")</f>
        <v/>
      </c>
      <c r="K2229" s="69"/>
    </row>
    <row r="2230" spans="2:11" x14ac:dyDescent="0.25">
      <c r="B2230" s="68" t="s">
        <v>68</v>
      </c>
      <c r="C2230" s="80" t="str">
        <f>IFERROR(VLOOKUP(B2230,Listor!$A$6:$B$62,2,FALSE),"")</f>
        <v/>
      </c>
      <c r="D2230" s="80" t="str">
        <f>IFERROR(VLOOKUP(B2230,Listor!$A$6:$C$62,3,FALSE),"")</f>
        <v/>
      </c>
      <c r="E2230" s="64" t="s">
        <v>69</v>
      </c>
      <c r="F2230" s="65"/>
      <c r="G2230" s="35" t="str">
        <f>IFERROR(VLOOKUP(B2230,Listor!$A$6:$G$62,7,FALSE),"")</f>
        <v/>
      </c>
      <c r="H2230" s="35" t="str">
        <f>IFERROR(VLOOKUP(B2230,Listor!$H$6:$I$24,2,FALSE),"")</f>
        <v/>
      </c>
      <c r="I2230" s="35" t="str">
        <f t="shared" si="37"/>
        <v/>
      </c>
      <c r="J2230" s="35" t="str">
        <f t="array" ref="J2230">IFERROR(INDEX(Listor!$M$6:$M$17,MATCH(Listor!J2230&amp;Fossila!E2230,Listor!$K$6:$K$17&amp;Listor!$L$6:$L$17,0)),"")</f>
        <v/>
      </c>
      <c r="K2230" s="69"/>
    </row>
    <row r="2231" spans="2:11" x14ac:dyDescent="0.25">
      <c r="B2231" s="68" t="s">
        <v>68</v>
      </c>
      <c r="C2231" s="80" t="str">
        <f>IFERROR(VLOOKUP(B2231,Listor!$A$6:$B$62,2,FALSE),"")</f>
        <v/>
      </c>
      <c r="D2231" s="80" t="str">
        <f>IFERROR(VLOOKUP(B2231,Listor!$A$6:$C$62,3,FALSE),"")</f>
        <v/>
      </c>
      <c r="E2231" s="64" t="s">
        <v>69</v>
      </c>
      <c r="F2231" s="65"/>
      <c r="G2231" s="35" t="str">
        <f>IFERROR(VLOOKUP(B2231,Listor!$A$6:$G$62,7,FALSE),"")</f>
        <v/>
      </c>
      <c r="H2231" s="35" t="str">
        <f>IFERROR(VLOOKUP(B2231,Listor!$H$6:$I$24,2,FALSE),"")</f>
        <v/>
      </c>
      <c r="I2231" s="35" t="str">
        <f t="shared" si="37"/>
        <v/>
      </c>
      <c r="J2231" s="35" t="str">
        <f t="array" ref="J2231">IFERROR(INDEX(Listor!$M$6:$M$17,MATCH(Listor!J2231&amp;Fossila!E2231,Listor!$K$6:$K$17&amp;Listor!$L$6:$L$17,0)),"")</f>
        <v/>
      </c>
      <c r="K2231" s="69"/>
    </row>
    <row r="2232" spans="2:11" x14ac:dyDescent="0.25">
      <c r="B2232" s="68" t="s">
        <v>68</v>
      </c>
      <c r="C2232" s="80" t="str">
        <f>IFERROR(VLOOKUP(B2232,Listor!$A$6:$B$62,2,FALSE),"")</f>
        <v/>
      </c>
      <c r="D2232" s="80" t="str">
        <f>IFERROR(VLOOKUP(B2232,Listor!$A$6:$C$62,3,FALSE),"")</f>
        <v/>
      </c>
      <c r="E2232" s="64" t="s">
        <v>69</v>
      </c>
      <c r="F2232" s="65"/>
      <c r="G2232" s="35" t="str">
        <f>IFERROR(VLOOKUP(B2232,Listor!$A$6:$G$62,7,FALSE),"")</f>
        <v/>
      </c>
      <c r="H2232" s="35" t="str">
        <f>IFERROR(VLOOKUP(B2232,Listor!$H$6:$I$24,2,FALSE),"")</f>
        <v/>
      </c>
      <c r="I2232" s="35" t="str">
        <f t="shared" si="37"/>
        <v/>
      </c>
      <c r="J2232" s="35" t="str">
        <f t="array" ref="J2232">IFERROR(INDEX(Listor!$M$6:$M$17,MATCH(Listor!J2232&amp;Fossila!E2232,Listor!$K$6:$K$17&amp;Listor!$L$6:$L$17,0)),"")</f>
        <v/>
      </c>
      <c r="K2232" s="69"/>
    </row>
    <row r="2233" spans="2:11" x14ac:dyDescent="0.25">
      <c r="B2233" s="68" t="s">
        <v>68</v>
      </c>
      <c r="C2233" s="80" t="str">
        <f>IFERROR(VLOOKUP(B2233,Listor!$A$6:$B$62,2,FALSE),"")</f>
        <v/>
      </c>
      <c r="D2233" s="80" t="str">
        <f>IFERROR(VLOOKUP(B2233,Listor!$A$6:$C$62,3,FALSE),"")</f>
        <v/>
      </c>
      <c r="E2233" s="64" t="s">
        <v>69</v>
      </c>
      <c r="F2233" s="65"/>
      <c r="G2233" s="35" t="str">
        <f>IFERROR(VLOOKUP(B2233,Listor!$A$6:$G$62,7,FALSE),"")</f>
        <v/>
      </c>
      <c r="H2233" s="35" t="str">
        <f>IFERROR(VLOOKUP(B2233,Listor!$H$6:$I$24,2,FALSE),"")</f>
        <v/>
      </c>
      <c r="I2233" s="35" t="str">
        <f t="shared" si="37"/>
        <v/>
      </c>
      <c r="J2233" s="35" t="str">
        <f t="array" ref="J2233">IFERROR(INDEX(Listor!$M$6:$M$17,MATCH(Listor!J2233&amp;Fossila!E2233,Listor!$K$6:$K$17&amp;Listor!$L$6:$L$17,0)),"")</f>
        <v/>
      </c>
      <c r="K2233" s="69"/>
    </row>
    <row r="2234" spans="2:11" x14ac:dyDescent="0.25">
      <c r="B2234" s="68" t="s">
        <v>68</v>
      </c>
      <c r="C2234" s="80" t="str">
        <f>IFERROR(VLOOKUP(B2234,Listor!$A$6:$B$62,2,FALSE),"")</f>
        <v/>
      </c>
      <c r="D2234" s="80" t="str">
        <f>IFERROR(VLOOKUP(B2234,Listor!$A$6:$C$62,3,FALSE),"")</f>
        <v/>
      </c>
      <c r="E2234" s="64" t="s">
        <v>69</v>
      </c>
      <c r="F2234" s="65"/>
      <c r="G2234" s="35" t="str">
        <f>IFERROR(VLOOKUP(B2234,Listor!$A$6:$G$62,7,FALSE),"")</f>
        <v/>
      </c>
      <c r="H2234" s="35" t="str">
        <f>IFERROR(VLOOKUP(B2234,Listor!$H$6:$I$24,2,FALSE),"")</f>
        <v/>
      </c>
      <c r="I2234" s="35" t="str">
        <f t="shared" si="37"/>
        <v/>
      </c>
      <c r="J2234" s="35" t="str">
        <f t="array" ref="J2234">IFERROR(INDEX(Listor!$M$6:$M$17,MATCH(Listor!J2234&amp;Fossila!E2234,Listor!$K$6:$K$17&amp;Listor!$L$6:$L$17,0)),"")</f>
        <v/>
      </c>
      <c r="K2234" s="69"/>
    </row>
    <row r="2235" spans="2:11" x14ac:dyDescent="0.25">
      <c r="B2235" s="68" t="s">
        <v>68</v>
      </c>
      <c r="C2235" s="80" t="str">
        <f>IFERROR(VLOOKUP(B2235,Listor!$A$6:$B$62,2,FALSE),"")</f>
        <v/>
      </c>
      <c r="D2235" s="80" t="str">
        <f>IFERROR(VLOOKUP(B2235,Listor!$A$6:$C$62,3,FALSE),"")</f>
        <v/>
      </c>
      <c r="E2235" s="64" t="s">
        <v>69</v>
      </c>
      <c r="F2235" s="65"/>
      <c r="G2235" s="35" t="str">
        <f>IFERROR(VLOOKUP(B2235,Listor!$A$6:$G$62,7,FALSE),"")</f>
        <v/>
      </c>
      <c r="H2235" s="35" t="str">
        <f>IFERROR(VLOOKUP(B2235,Listor!$H$6:$I$24,2,FALSE),"")</f>
        <v/>
      </c>
      <c r="I2235" s="35" t="str">
        <f t="shared" si="37"/>
        <v/>
      </c>
      <c r="J2235" s="35" t="str">
        <f t="array" ref="J2235">IFERROR(INDEX(Listor!$M$6:$M$17,MATCH(Listor!J2235&amp;Fossila!E2235,Listor!$K$6:$K$17&amp;Listor!$L$6:$L$17,0)),"")</f>
        <v/>
      </c>
      <c r="K2235" s="69"/>
    </row>
    <row r="2236" spans="2:11" x14ac:dyDescent="0.25">
      <c r="B2236" s="68" t="s">
        <v>68</v>
      </c>
      <c r="C2236" s="80" t="str">
        <f>IFERROR(VLOOKUP(B2236,Listor!$A$6:$B$62,2,FALSE),"")</f>
        <v/>
      </c>
      <c r="D2236" s="80" t="str">
        <f>IFERROR(VLOOKUP(B2236,Listor!$A$6:$C$62,3,FALSE),"")</f>
        <v/>
      </c>
      <c r="E2236" s="64" t="s">
        <v>69</v>
      </c>
      <c r="F2236" s="65"/>
      <c r="G2236" s="35" t="str">
        <f>IFERROR(VLOOKUP(B2236,Listor!$A$6:$G$62,7,FALSE),"")</f>
        <v/>
      </c>
      <c r="H2236" s="35" t="str">
        <f>IFERROR(VLOOKUP(B2236,Listor!$H$6:$I$24,2,FALSE),"")</f>
        <v/>
      </c>
      <c r="I2236" s="35" t="str">
        <f t="shared" si="37"/>
        <v/>
      </c>
      <c r="J2236" s="35" t="str">
        <f t="array" ref="J2236">IFERROR(INDEX(Listor!$M$6:$M$17,MATCH(Listor!J2236&amp;Fossila!E2236,Listor!$K$6:$K$17&amp;Listor!$L$6:$L$17,0)),"")</f>
        <v/>
      </c>
      <c r="K2236" s="69"/>
    </row>
    <row r="2237" spans="2:11" x14ac:dyDescent="0.25">
      <c r="B2237" s="68" t="s">
        <v>68</v>
      </c>
      <c r="C2237" s="80" t="str">
        <f>IFERROR(VLOOKUP(B2237,Listor!$A$6:$B$62,2,FALSE),"")</f>
        <v/>
      </c>
      <c r="D2237" s="80" t="str">
        <f>IFERROR(VLOOKUP(B2237,Listor!$A$6:$C$62,3,FALSE),"")</f>
        <v/>
      </c>
      <c r="E2237" s="64" t="s">
        <v>69</v>
      </c>
      <c r="F2237" s="65"/>
      <c r="G2237" s="35" t="str">
        <f>IFERROR(VLOOKUP(B2237,Listor!$A$6:$G$62,7,FALSE),"")</f>
        <v/>
      </c>
      <c r="H2237" s="35" t="str">
        <f>IFERROR(VLOOKUP(B2237,Listor!$H$6:$I$24,2,FALSE),"")</f>
        <v/>
      </c>
      <c r="I2237" s="35" t="str">
        <f t="shared" si="37"/>
        <v/>
      </c>
      <c r="J2237" s="35" t="str">
        <f t="array" ref="J2237">IFERROR(INDEX(Listor!$M$6:$M$17,MATCH(Listor!J2237&amp;Fossila!E2237,Listor!$K$6:$K$17&amp;Listor!$L$6:$L$17,0)),"")</f>
        <v/>
      </c>
      <c r="K2237" s="69"/>
    </row>
    <row r="2238" spans="2:11" x14ac:dyDescent="0.25">
      <c r="B2238" s="68" t="s">
        <v>68</v>
      </c>
      <c r="C2238" s="80" t="str">
        <f>IFERROR(VLOOKUP(B2238,Listor!$A$6:$B$62,2,FALSE),"")</f>
        <v/>
      </c>
      <c r="D2238" s="80" t="str">
        <f>IFERROR(VLOOKUP(B2238,Listor!$A$6:$C$62,3,FALSE),"")</f>
        <v/>
      </c>
      <c r="E2238" s="64" t="s">
        <v>69</v>
      </c>
      <c r="F2238" s="65"/>
      <c r="G2238" s="35" t="str">
        <f>IFERROR(VLOOKUP(B2238,Listor!$A$6:$G$62,7,FALSE),"")</f>
        <v/>
      </c>
      <c r="H2238" s="35" t="str">
        <f>IFERROR(VLOOKUP(B2238,Listor!$H$6:$I$24,2,FALSE),"")</f>
        <v/>
      </c>
      <c r="I2238" s="35" t="str">
        <f t="shared" si="37"/>
        <v/>
      </c>
      <c r="J2238" s="35" t="str">
        <f t="array" ref="J2238">IFERROR(INDEX(Listor!$M$6:$M$17,MATCH(Listor!J2238&amp;Fossila!E2238,Listor!$K$6:$K$17&amp;Listor!$L$6:$L$17,0)),"")</f>
        <v/>
      </c>
      <c r="K2238" s="69"/>
    </row>
    <row r="2239" spans="2:11" x14ac:dyDescent="0.25">
      <c r="B2239" s="68" t="s">
        <v>68</v>
      </c>
      <c r="C2239" s="80" t="str">
        <f>IFERROR(VLOOKUP(B2239,Listor!$A$6:$B$62,2,FALSE),"")</f>
        <v/>
      </c>
      <c r="D2239" s="80" t="str">
        <f>IFERROR(VLOOKUP(B2239,Listor!$A$6:$C$62,3,FALSE),"")</f>
        <v/>
      </c>
      <c r="E2239" s="64" t="s">
        <v>69</v>
      </c>
      <c r="F2239" s="65"/>
      <c r="G2239" s="35" t="str">
        <f>IFERROR(VLOOKUP(B2239,Listor!$A$6:$G$62,7,FALSE),"")</f>
        <v/>
      </c>
      <c r="H2239" s="35" t="str">
        <f>IFERROR(VLOOKUP(B2239,Listor!$H$6:$I$24,2,FALSE),"")</f>
        <v/>
      </c>
      <c r="I2239" s="35" t="str">
        <f t="shared" si="37"/>
        <v/>
      </c>
      <c r="J2239" s="35" t="str">
        <f t="array" ref="J2239">IFERROR(INDEX(Listor!$M$6:$M$17,MATCH(Listor!J2239&amp;Fossila!E2239,Listor!$K$6:$K$17&amp;Listor!$L$6:$L$17,0)),"")</f>
        <v/>
      </c>
      <c r="K2239" s="69"/>
    </row>
    <row r="2240" spans="2:11" x14ac:dyDescent="0.25">
      <c r="B2240" s="68" t="s">
        <v>68</v>
      </c>
      <c r="C2240" s="80" t="str">
        <f>IFERROR(VLOOKUP(B2240,Listor!$A$6:$B$62,2,FALSE),"")</f>
        <v/>
      </c>
      <c r="D2240" s="80" t="str">
        <f>IFERROR(VLOOKUP(B2240,Listor!$A$6:$C$62,3,FALSE),"")</f>
        <v/>
      </c>
      <c r="E2240" s="64" t="s">
        <v>69</v>
      </c>
      <c r="F2240" s="65"/>
      <c r="G2240" s="35" t="str">
        <f>IFERROR(VLOOKUP(B2240,Listor!$A$6:$G$62,7,FALSE),"")</f>
        <v/>
      </c>
      <c r="H2240" s="35" t="str">
        <f>IFERROR(VLOOKUP(B2240,Listor!$H$6:$I$24,2,FALSE),"")</f>
        <v/>
      </c>
      <c r="I2240" s="35" t="str">
        <f t="shared" si="37"/>
        <v/>
      </c>
      <c r="J2240" s="35" t="str">
        <f t="array" ref="J2240">IFERROR(INDEX(Listor!$M$6:$M$17,MATCH(Listor!J2240&amp;Fossila!E2240,Listor!$K$6:$K$17&amp;Listor!$L$6:$L$17,0)),"")</f>
        <v/>
      </c>
      <c r="K2240" s="69"/>
    </row>
    <row r="2241" spans="2:11" x14ac:dyDescent="0.25">
      <c r="B2241" s="68" t="s">
        <v>68</v>
      </c>
      <c r="C2241" s="80" t="str">
        <f>IFERROR(VLOOKUP(B2241,Listor!$A$6:$B$62,2,FALSE),"")</f>
        <v/>
      </c>
      <c r="D2241" s="80" t="str">
        <f>IFERROR(VLOOKUP(B2241,Listor!$A$6:$C$62,3,FALSE),"")</f>
        <v/>
      </c>
      <c r="E2241" s="64" t="s">
        <v>69</v>
      </c>
      <c r="F2241" s="65"/>
      <c r="G2241" s="35" t="str">
        <f>IFERROR(VLOOKUP(B2241,Listor!$A$6:$G$62,7,FALSE),"")</f>
        <v/>
      </c>
      <c r="H2241" s="35" t="str">
        <f>IFERROR(VLOOKUP(B2241,Listor!$H$6:$I$24,2,FALSE),"")</f>
        <v/>
      </c>
      <c r="I2241" s="35" t="str">
        <f t="shared" si="37"/>
        <v/>
      </c>
      <c r="J2241" s="35" t="str">
        <f t="array" ref="J2241">IFERROR(INDEX(Listor!$M$6:$M$17,MATCH(Listor!J2241&amp;Fossila!E2241,Listor!$K$6:$K$17&amp;Listor!$L$6:$L$17,0)),"")</f>
        <v/>
      </c>
      <c r="K2241" s="69"/>
    </row>
    <row r="2242" spans="2:11" x14ac:dyDescent="0.25">
      <c r="B2242" s="68" t="s">
        <v>68</v>
      </c>
      <c r="C2242" s="80" t="str">
        <f>IFERROR(VLOOKUP(B2242,Listor!$A$6:$B$62,2,FALSE),"")</f>
        <v/>
      </c>
      <c r="D2242" s="80" t="str">
        <f>IFERROR(VLOOKUP(B2242,Listor!$A$6:$C$62,3,FALSE),"")</f>
        <v/>
      </c>
      <c r="E2242" s="64" t="s">
        <v>69</v>
      </c>
      <c r="F2242" s="65"/>
      <c r="G2242" s="35" t="str">
        <f>IFERROR(VLOOKUP(B2242,Listor!$A$6:$G$62,7,FALSE),"")</f>
        <v/>
      </c>
      <c r="H2242" s="35" t="str">
        <f>IFERROR(VLOOKUP(B2242,Listor!$H$6:$I$24,2,FALSE),"")</f>
        <v/>
      </c>
      <c r="I2242" s="35" t="str">
        <f t="shared" si="37"/>
        <v/>
      </c>
      <c r="J2242" s="35" t="str">
        <f t="array" ref="J2242">IFERROR(INDEX(Listor!$M$6:$M$17,MATCH(Listor!J2242&amp;Fossila!E2242,Listor!$K$6:$K$17&amp;Listor!$L$6:$L$17,0)),"")</f>
        <v/>
      </c>
      <c r="K2242" s="69"/>
    </row>
    <row r="2243" spans="2:11" x14ac:dyDescent="0.25">
      <c r="B2243" s="68" t="s">
        <v>68</v>
      </c>
      <c r="C2243" s="80" t="str">
        <f>IFERROR(VLOOKUP(B2243,Listor!$A$6:$B$62,2,FALSE),"")</f>
        <v/>
      </c>
      <c r="D2243" s="80" t="str">
        <f>IFERROR(VLOOKUP(B2243,Listor!$A$6:$C$62,3,FALSE),"")</f>
        <v/>
      </c>
      <c r="E2243" s="64" t="s">
        <v>69</v>
      </c>
      <c r="F2243" s="65"/>
      <c r="G2243" s="35" t="str">
        <f>IFERROR(VLOOKUP(B2243,Listor!$A$6:$G$62,7,FALSE),"")</f>
        <v/>
      </c>
      <c r="H2243" s="35" t="str">
        <f>IFERROR(VLOOKUP(B2243,Listor!$H$6:$I$24,2,FALSE),"")</f>
        <v/>
      </c>
      <c r="I2243" s="35" t="str">
        <f t="shared" si="37"/>
        <v/>
      </c>
      <c r="J2243" s="35" t="str">
        <f t="array" ref="J2243">IFERROR(INDEX(Listor!$M$6:$M$17,MATCH(Listor!J2243&amp;Fossila!E2243,Listor!$K$6:$K$17&amp;Listor!$L$6:$L$17,0)),"")</f>
        <v/>
      </c>
      <c r="K2243" s="69"/>
    </row>
    <row r="2244" spans="2:11" x14ac:dyDescent="0.25">
      <c r="B2244" s="68" t="s">
        <v>68</v>
      </c>
      <c r="C2244" s="80" t="str">
        <f>IFERROR(VLOOKUP(B2244,Listor!$A$6:$B$62,2,FALSE),"")</f>
        <v/>
      </c>
      <c r="D2244" s="80" t="str">
        <f>IFERROR(VLOOKUP(B2244,Listor!$A$6:$C$62,3,FALSE),"")</f>
        <v/>
      </c>
      <c r="E2244" s="64" t="s">
        <v>69</v>
      </c>
      <c r="F2244" s="65"/>
      <c r="G2244" s="35" t="str">
        <f>IFERROR(VLOOKUP(B2244,Listor!$A$6:$G$62,7,FALSE),"")</f>
        <v/>
      </c>
      <c r="H2244" s="35" t="str">
        <f>IFERROR(VLOOKUP(B2244,Listor!$H$6:$I$24,2,FALSE),"")</f>
        <v/>
      </c>
      <c r="I2244" s="35" t="str">
        <f t="shared" si="37"/>
        <v/>
      </c>
      <c r="J2244" s="35" t="str">
        <f t="array" ref="J2244">IFERROR(INDEX(Listor!$M$6:$M$17,MATCH(Listor!J2244&amp;Fossila!E2244,Listor!$K$6:$K$17&amp;Listor!$L$6:$L$17,0)),"")</f>
        <v/>
      </c>
      <c r="K2244" s="69"/>
    </row>
    <row r="2245" spans="2:11" x14ac:dyDescent="0.25">
      <c r="B2245" s="68" t="s">
        <v>68</v>
      </c>
      <c r="C2245" s="80" t="str">
        <f>IFERROR(VLOOKUP(B2245,Listor!$A$6:$B$62,2,FALSE),"")</f>
        <v/>
      </c>
      <c r="D2245" s="80" t="str">
        <f>IFERROR(VLOOKUP(B2245,Listor!$A$6:$C$62,3,FALSE),"")</f>
        <v/>
      </c>
      <c r="E2245" s="64" t="s">
        <v>69</v>
      </c>
      <c r="F2245" s="65"/>
      <c r="G2245" s="35" t="str">
        <f>IFERROR(VLOOKUP(B2245,Listor!$A$6:$G$62,7,FALSE),"")</f>
        <v/>
      </c>
      <c r="H2245" s="35" t="str">
        <f>IFERROR(VLOOKUP(B2245,Listor!$H$6:$I$24,2,FALSE),"")</f>
        <v/>
      </c>
      <c r="I2245" s="35" t="str">
        <f t="shared" si="37"/>
        <v/>
      </c>
      <c r="J2245" s="35" t="str">
        <f t="array" ref="J2245">IFERROR(INDEX(Listor!$M$6:$M$17,MATCH(Listor!J2245&amp;Fossila!E2245,Listor!$K$6:$K$17&amp;Listor!$L$6:$L$17,0)),"")</f>
        <v/>
      </c>
      <c r="K2245" s="69"/>
    </row>
    <row r="2246" spans="2:11" x14ac:dyDescent="0.25">
      <c r="B2246" s="68" t="s">
        <v>68</v>
      </c>
      <c r="C2246" s="80" t="str">
        <f>IFERROR(VLOOKUP(B2246,Listor!$A$6:$B$62,2,FALSE),"")</f>
        <v/>
      </c>
      <c r="D2246" s="80" t="str">
        <f>IFERROR(VLOOKUP(B2246,Listor!$A$6:$C$62,3,FALSE),"")</f>
        <v/>
      </c>
      <c r="E2246" s="64" t="s">
        <v>69</v>
      </c>
      <c r="F2246" s="65"/>
      <c r="G2246" s="35" t="str">
        <f>IFERROR(VLOOKUP(B2246,Listor!$A$6:$G$62,7,FALSE),"")</f>
        <v/>
      </c>
      <c r="H2246" s="35" t="str">
        <f>IFERROR(VLOOKUP(B2246,Listor!$H$6:$I$24,2,FALSE),"")</f>
        <v/>
      </c>
      <c r="I2246" s="35" t="str">
        <f t="shared" si="37"/>
        <v/>
      </c>
      <c r="J2246" s="35" t="str">
        <f t="array" ref="J2246">IFERROR(INDEX(Listor!$M$6:$M$17,MATCH(Listor!J2246&amp;Fossila!E2246,Listor!$K$6:$K$17&amp;Listor!$L$6:$L$17,0)),"")</f>
        <v/>
      </c>
      <c r="K2246" s="69"/>
    </row>
    <row r="2247" spans="2:11" x14ac:dyDescent="0.25">
      <c r="B2247" s="68" t="s">
        <v>68</v>
      </c>
      <c r="C2247" s="80" t="str">
        <f>IFERROR(VLOOKUP(B2247,Listor!$A$6:$B$62,2,FALSE),"")</f>
        <v/>
      </c>
      <c r="D2247" s="80" t="str">
        <f>IFERROR(VLOOKUP(B2247,Listor!$A$6:$C$62,3,FALSE),"")</f>
        <v/>
      </c>
      <c r="E2247" s="64" t="s">
        <v>69</v>
      </c>
      <c r="F2247" s="65"/>
      <c r="G2247" s="35" t="str">
        <f>IFERROR(VLOOKUP(B2247,Listor!$A$6:$G$62,7,FALSE),"")</f>
        <v/>
      </c>
      <c r="H2247" s="35" t="str">
        <f>IFERROR(VLOOKUP(B2247,Listor!$H$6:$I$24,2,FALSE),"")</f>
        <v/>
      </c>
      <c r="I2247" s="35" t="str">
        <f t="shared" si="37"/>
        <v/>
      </c>
      <c r="J2247" s="35" t="str">
        <f t="array" ref="J2247">IFERROR(INDEX(Listor!$M$6:$M$17,MATCH(Listor!J2247&amp;Fossila!E2247,Listor!$K$6:$K$17&amp;Listor!$L$6:$L$17,0)),"")</f>
        <v/>
      </c>
      <c r="K2247" s="69"/>
    </row>
    <row r="2248" spans="2:11" x14ac:dyDescent="0.25">
      <c r="B2248" s="68" t="s">
        <v>68</v>
      </c>
      <c r="C2248" s="80" t="str">
        <f>IFERROR(VLOOKUP(B2248,Listor!$A$6:$B$62,2,FALSE),"")</f>
        <v/>
      </c>
      <c r="D2248" s="80" t="str">
        <f>IFERROR(VLOOKUP(B2248,Listor!$A$6:$C$62,3,FALSE),"")</f>
        <v/>
      </c>
      <c r="E2248" s="64" t="s">
        <v>69</v>
      </c>
      <c r="F2248" s="65"/>
      <c r="G2248" s="35" t="str">
        <f>IFERROR(VLOOKUP(B2248,Listor!$A$6:$G$62,7,FALSE),"")</f>
        <v/>
      </c>
      <c r="H2248" s="35" t="str">
        <f>IFERROR(VLOOKUP(B2248,Listor!$H$6:$I$24,2,FALSE),"")</f>
        <v/>
      </c>
      <c r="I2248" s="35" t="str">
        <f t="shared" si="37"/>
        <v/>
      </c>
      <c r="J2248" s="35" t="str">
        <f t="array" ref="J2248">IFERROR(INDEX(Listor!$M$6:$M$17,MATCH(Listor!J2248&amp;Fossila!E2248,Listor!$K$6:$K$17&amp;Listor!$L$6:$L$17,0)),"")</f>
        <v/>
      </c>
      <c r="K2248" s="69"/>
    </row>
    <row r="2249" spans="2:11" x14ac:dyDescent="0.25">
      <c r="B2249" s="68" t="s">
        <v>68</v>
      </c>
      <c r="C2249" s="80" t="str">
        <f>IFERROR(VLOOKUP(B2249,Listor!$A$6:$B$62,2,FALSE),"")</f>
        <v/>
      </c>
      <c r="D2249" s="80" t="str">
        <f>IFERROR(VLOOKUP(B2249,Listor!$A$6:$C$62,3,FALSE),"")</f>
        <v/>
      </c>
      <c r="E2249" s="64" t="s">
        <v>69</v>
      </c>
      <c r="F2249" s="65"/>
      <c r="G2249" s="35" t="str">
        <f>IFERROR(VLOOKUP(B2249,Listor!$A$6:$G$62,7,FALSE),"")</f>
        <v/>
      </c>
      <c r="H2249" s="35" t="str">
        <f>IFERROR(VLOOKUP(B2249,Listor!$H$6:$I$24,2,FALSE),"")</f>
        <v/>
      </c>
      <c r="I2249" s="35" t="str">
        <f t="shared" si="37"/>
        <v/>
      </c>
      <c r="J2249" s="35" t="str">
        <f t="array" ref="J2249">IFERROR(INDEX(Listor!$M$6:$M$17,MATCH(Listor!J2249&amp;Fossila!E2249,Listor!$K$6:$K$17&amp;Listor!$L$6:$L$17,0)),"")</f>
        <v/>
      </c>
      <c r="K2249" s="69"/>
    </row>
    <row r="2250" spans="2:11" x14ac:dyDescent="0.25">
      <c r="B2250" s="68" t="s">
        <v>68</v>
      </c>
      <c r="C2250" s="80" t="str">
        <f>IFERROR(VLOOKUP(B2250,Listor!$A$6:$B$62,2,FALSE),"")</f>
        <v/>
      </c>
      <c r="D2250" s="80" t="str">
        <f>IFERROR(VLOOKUP(B2250,Listor!$A$6:$C$62,3,FALSE),"")</f>
        <v/>
      </c>
      <c r="E2250" s="64" t="s">
        <v>69</v>
      </c>
      <c r="F2250" s="65"/>
      <c r="G2250" s="35" t="str">
        <f>IFERROR(VLOOKUP(B2250,Listor!$A$6:$G$62,7,FALSE),"")</f>
        <v/>
      </c>
      <c r="H2250" s="35" t="str">
        <f>IFERROR(VLOOKUP(B2250,Listor!$H$6:$I$24,2,FALSE),"")</f>
        <v/>
      </c>
      <c r="I2250" s="35" t="str">
        <f t="shared" si="37"/>
        <v/>
      </c>
      <c r="J2250" s="35" t="str">
        <f t="array" ref="J2250">IFERROR(INDEX(Listor!$M$6:$M$17,MATCH(Listor!J2250&amp;Fossila!E2250,Listor!$K$6:$K$17&amp;Listor!$L$6:$L$17,0)),"")</f>
        <v/>
      </c>
      <c r="K2250" s="69"/>
    </row>
    <row r="2251" spans="2:11" x14ac:dyDescent="0.25">
      <c r="B2251" s="68" t="s">
        <v>68</v>
      </c>
      <c r="C2251" s="80" t="str">
        <f>IFERROR(VLOOKUP(B2251,Listor!$A$6:$B$62,2,FALSE),"")</f>
        <v/>
      </c>
      <c r="D2251" s="80" t="str">
        <f>IFERROR(VLOOKUP(B2251,Listor!$A$6:$C$62,3,FALSE),"")</f>
        <v/>
      </c>
      <c r="E2251" s="64" t="s">
        <v>69</v>
      </c>
      <c r="F2251" s="65"/>
      <c r="G2251" s="35" t="str">
        <f>IFERROR(VLOOKUP(B2251,Listor!$A$6:$G$62,7,FALSE),"")</f>
        <v/>
      </c>
      <c r="H2251" s="35" t="str">
        <f>IFERROR(VLOOKUP(B2251,Listor!$H$6:$I$24,2,FALSE),"")</f>
        <v/>
      </c>
      <c r="I2251" s="35" t="str">
        <f t="shared" si="37"/>
        <v/>
      </c>
      <c r="J2251" s="35" t="str">
        <f t="array" ref="J2251">IFERROR(INDEX(Listor!$M$6:$M$17,MATCH(Listor!J2251&amp;Fossila!E2251,Listor!$K$6:$K$17&amp;Listor!$L$6:$L$17,0)),"")</f>
        <v/>
      </c>
      <c r="K2251" s="69"/>
    </row>
    <row r="2252" spans="2:11" x14ac:dyDescent="0.25">
      <c r="B2252" s="68" t="s">
        <v>68</v>
      </c>
      <c r="C2252" s="80" t="str">
        <f>IFERROR(VLOOKUP(B2252,Listor!$A$6:$B$62,2,FALSE),"")</f>
        <v/>
      </c>
      <c r="D2252" s="80" t="str">
        <f>IFERROR(VLOOKUP(B2252,Listor!$A$6:$C$62,3,FALSE),"")</f>
        <v/>
      </c>
      <c r="E2252" s="64" t="s">
        <v>69</v>
      </c>
      <c r="F2252" s="65"/>
      <c r="G2252" s="35" t="str">
        <f>IFERROR(VLOOKUP(B2252,Listor!$A$6:$G$62,7,FALSE),"")</f>
        <v/>
      </c>
      <c r="H2252" s="35" t="str">
        <f>IFERROR(VLOOKUP(B2252,Listor!$H$6:$I$24,2,FALSE),"")</f>
        <v/>
      </c>
      <c r="I2252" s="35" t="str">
        <f t="shared" si="37"/>
        <v/>
      </c>
      <c r="J2252" s="35" t="str">
        <f t="array" ref="J2252">IFERROR(INDEX(Listor!$M$6:$M$17,MATCH(Listor!J2252&amp;Fossila!E2252,Listor!$K$6:$K$17&amp;Listor!$L$6:$L$17,0)),"")</f>
        <v/>
      </c>
      <c r="K2252" s="69"/>
    </row>
    <row r="2253" spans="2:11" x14ac:dyDescent="0.25">
      <c r="B2253" s="68" t="s">
        <v>68</v>
      </c>
      <c r="C2253" s="80" t="str">
        <f>IFERROR(VLOOKUP(B2253,Listor!$A$6:$B$62,2,FALSE),"")</f>
        <v/>
      </c>
      <c r="D2253" s="80" t="str">
        <f>IFERROR(VLOOKUP(B2253,Listor!$A$6:$C$62,3,FALSE),"")</f>
        <v/>
      </c>
      <c r="E2253" s="64" t="s">
        <v>69</v>
      </c>
      <c r="F2253" s="65"/>
      <c r="G2253" s="35" t="str">
        <f>IFERROR(VLOOKUP(B2253,Listor!$A$6:$G$62,7,FALSE),"")</f>
        <v/>
      </c>
      <c r="H2253" s="35" t="str">
        <f>IFERROR(VLOOKUP(B2253,Listor!$H$6:$I$24,2,FALSE),"")</f>
        <v/>
      </c>
      <c r="I2253" s="35" t="str">
        <f t="shared" ref="I2253:I2316" si="38">IFERROR(H2253*F2253,"")</f>
        <v/>
      </c>
      <c r="J2253" s="35" t="str">
        <f t="array" ref="J2253">IFERROR(INDEX(Listor!$M$6:$M$17,MATCH(Listor!J2253&amp;Fossila!E2253,Listor!$K$6:$K$17&amp;Listor!$L$6:$L$17,0)),"")</f>
        <v/>
      </c>
      <c r="K2253" s="69"/>
    </row>
    <row r="2254" spans="2:11" x14ac:dyDescent="0.25">
      <c r="B2254" s="68" t="s">
        <v>68</v>
      </c>
      <c r="C2254" s="80" t="str">
        <f>IFERROR(VLOOKUP(B2254,Listor!$A$6:$B$62,2,FALSE),"")</f>
        <v/>
      </c>
      <c r="D2254" s="80" t="str">
        <f>IFERROR(VLOOKUP(B2254,Listor!$A$6:$C$62,3,FALSE),"")</f>
        <v/>
      </c>
      <c r="E2254" s="64" t="s">
        <v>69</v>
      </c>
      <c r="F2254" s="65"/>
      <c r="G2254" s="35" t="str">
        <f>IFERROR(VLOOKUP(B2254,Listor!$A$6:$G$62,7,FALSE),"")</f>
        <v/>
      </c>
      <c r="H2254" s="35" t="str">
        <f>IFERROR(VLOOKUP(B2254,Listor!$H$6:$I$24,2,FALSE),"")</f>
        <v/>
      </c>
      <c r="I2254" s="35" t="str">
        <f t="shared" si="38"/>
        <v/>
      </c>
      <c r="J2254" s="35" t="str">
        <f t="array" ref="J2254">IFERROR(INDEX(Listor!$M$6:$M$17,MATCH(Listor!J2254&amp;Fossila!E2254,Listor!$K$6:$K$17&amp;Listor!$L$6:$L$17,0)),"")</f>
        <v/>
      </c>
      <c r="K2254" s="69"/>
    </row>
    <row r="2255" spans="2:11" x14ac:dyDescent="0.25">
      <c r="B2255" s="68" t="s">
        <v>68</v>
      </c>
      <c r="C2255" s="80" t="str">
        <f>IFERROR(VLOOKUP(B2255,Listor!$A$6:$B$62,2,FALSE),"")</f>
        <v/>
      </c>
      <c r="D2255" s="80" t="str">
        <f>IFERROR(VLOOKUP(B2255,Listor!$A$6:$C$62,3,FALSE),"")</f>
        <v/>
      </c>
      <c r="E2255" s="64" t="s">
        <v>69</v>
      </c>
      <c r="F2255" s="65"/>
      <c r="G2255" s="35" t="str">
        <f>IFERROR(VLOOKUP(B2255,Listor!$A$6:$G$62,7,FALSE),"")</f>
        <v/>
      </c>
      <c r="H2255" s="35" t="str">
        <f>IFERROR(VLOOKUP(B2255,Listor!$H$6:$I$24,2,FALSE),"")</f>
        <v/>
      </c>
      <c r="I2255" s="35" t="str">
        <f t="shared" si="38"/>
        <v/>
      </c>
      <c r="J2255" s="35" t="str">
        <f t="array" ref="J2255">IFERROR(INDEX(Listor!$M$6:$M$17,MATCH(Listor!J2255&amp;Fossila!E2255,Listor!$K$6:$K$17&amp;Listor!$L$6:$L$17,0)),"")</f>
        <v/>
      </c>
      <c r="K2255" s="69"/>
    </row>
    <row r="2256" spans="2:11" x14ac:dyDescent="0.25">
      <c r="B2256" s="68" t="s">
        <v>68</v>
      </c>
      <c r="C2256" s="80" t="str">
        <f>IFERROR(VLOOKUP(B2256,Listor!$A$6:$B$62,2,FALSE),"")</f>
        <v/>
      </c>
      <c r="D2256" s="80" t="str">
        <f>IFERROR(VLOOKUP(B2256,Listor!$A$6:$C$62,3,FALSE),"")</f>
        <v/>
      </c>
      <c r="E2256" s="64" t="s">
        <v>69</v>
      </c>
      <c r="F2256" s="65"/>
      <c r="G2256" s="35" t="str">
        <f>IFERROR(VLOOKUP(B2256,Listor!$A$6:$G$62,7,FALSE),"")</f>
        <v/>
      </c>
      <c r="H2256" s="35" t="str">
        <f>IFERROR(VLOOKUP(B2256,Listor!$H$6:$I$24,2,FALSE),"")</f>
        <v/>
      </c>
      <c r="I2256" s="35" t="str">
        <f t="shared" si="38"/>
        <v/>
      </c>
      <c r="J2256" s="35" t="str">
        <f t="array" ref="J2256">IFERROR(INDEX(Listor!$M$6:$M$17,MATCH(Listor!J2256&amp;Fossila!E2256,Listor!$K$6:$K$17&amp;Listor!$L$6:$L$17,0)),"")</f>
        <v/>
      </c>
      <c r="K2256" s="69"/>
    </row>
    <row r="2257" spans="2:11" x14ac:dyDescent="0.25">
      <c r="B2257" s="68" t="s">
        <v>68</v>
      </c>
      <c r="C2257" s="80" t="str">
        <f>IFERROR(VLOOKUP(B2257,Listor!$A$6:$B$62,2,FALSE),"")</f>
        <v/>
      </c>
      <c r="D2257" s="80" t="str">
        <f>IFERROR(VLOOKUP(B2257,Listor!$A$6:$C$62,3,FALSE),"")</f>
        <v/>
      </c>
      <c r="E2257" s="64" t="s">
        <v>69</v>
      </c>
      <c r="F2257" s="65"/>
      <c r="G2257" s="35" t="str">
        <f>IFERROR(VLOOKUP(B2257,Listor!$A$6:$G$62,7,FALSE),"")</f>
        <v/>
      </c>
      <c r="H2257" s="35" t="str">
        <f>IFERROR(VLOOKUP(B2257,Listor!$H$6:$I$24,2,FALSE),"")</f>
        <v/>
      </c>
      <c r="I2257" s="35" t="str">
        <f t="shared" si="38"/>
        <v/>
      </c>
      <c r="J2257" s="35" t="str">
        <f t="array" ref="J2257">IFERROR(INDEX(Listor!$M$6:$M$17,MATCH(Listor!J2257&amp;Fossila!E2257,Listor!$K$6:$K$17&amp;Listor!$L$6:$L$17,0)),"")</f>
        <v/>
      </c>
      <c r="K2257" s="69"/>
    </row>
    <row r="2258" spans="2:11" x14ac:dyDescent="0.25">
      <c r="B2258" s="68" t="s">
        <v>68</v>
      </c>
      <c r="C2258" s="80" t="str">
        <f>IFERROR(VLOOKUP(B2258,Listor!$A$6:$B$62,2,FALSE),"")</f>
        <v/>
      </c>
      <c r="D2258" s="80" t="str">
        <f>IFERROR(VLOOKUP(B2258,Listor!$A$6:$C$62,3,FALSE),"")</f>
        <v/>
      </c>
      <c r="E2258" s="64" t="s">
        <v>69</v>
      </c>
      <c r="F2258" s="65"/>
      <c r="G2258" s="35" t="str">
        <f>IFERROR(VLOOKUP(B2258,Listor!$A$6:$G$62,7,FALSE),"")</f>
        <v/>
      </c>
      <c r="H2258" s="35" t="str">
        <f>IFERROR(VLOOKUP(B2258,Listor!$H$6:$I$24,2,FALSE),"")</f>
        <v/>
      </c>
      <c r="I2258" s="35" t="str">
        <f t="shared" si="38"/>
        <v/>
      </c>
      <c r="J2258" s="35" t="str">
        <f t="array" ref="J2258">IFERROR(INDEX(Listor!$M$6:$M$17,MATCH(Listor!J2258&amp;Fossila!E2258,Listor!$K$6:$K$17&amp;Listor!$L$6:$L$17,0)),"")</f>
        <v/>
      </c>
      <c r="K2258" s="69"/>
    </row>
    <row r="2259" spans="2:11" x14ac:dyDescent="0.25">
      <c r="B2259" s="68" t="s">
        <v>68</v>
      </c>
      <c r="C2259" s="80" t="str">
        <f>IFERROR(VLOOKUP(B2259,Listor!$A$6:$B$62,2,FALSE),"")</f>
        <v/>
      </c>
      <c r="D2259" s="80" t="str">
        <f>IFERROR(VLOOKUP(B2259,Listor!$A$6:$C$62,3,FALSE),"")</f>
        <v/>
      </c>
      <c r="E2259" s="64" t="s">
        <v>69</v>
      </c>
      <c r="F2259" s="65"/>
      <c r="G2259" s="35" t="str">
        <f>IFERROR(VLOOKUP(B2259,Listor!$A$6:$G$62,7,FALSE),"")</f>
        <v/>
      </c>
      <c r="H2259" s="35" t="str">
        <f>IFERROR(VLOOKUP(B2259,Listor!$H$6:$I$24,2,FALSE),"")</f>
        <v/>
      </c>
      <c r="I2259" s="35" t="str">
        <f t="shared" si="38"/>
        <v/>
      </c>
      <c r="J2259" s="35" t="str">
        <f t="array" ref="J2259">IFERROR(INDEX(Listor!$M$6:$M$17,MATCH(Listor!J2259&amp;Fossila!E2259,Listor!$K$6:$K$17&amp;Listor!$L$6:$L$17,0)),"")</f>
        <v/>
      </c>
      <c r="K2259" s="69"/>
    </row>
    <row r="2260" spans="2:11" x14ac:dyDescent="0.25">
      <c r="B2260" s="68" t="s">
        <v>68</v>
      </c>
      <c r="C2260" s="80" t="str">
        <f>IFERROR(VLOOKUP(B2260,Listor!$A$6:$B$62,2,FALSE),"")</f>
        <v/>
      </c>
      <c r="D2260" s="80" t="str">
        <f>IFERROR(VLOOKUP(B2260,Listor!$A$6:$C$62,3,FALSE),"")</f>
        <v/>
      </c>
      <c r="E2260" s="64" t="s">
        <v>69</v>
      </c>
      <c r="F2260" s="65"/>
      <c r="G2260" s="35" t="str">
        <f>IFERROR(VLOOKUP(B2260,Listor!$A$6:$G$62,7,FALSE),"")</f>
        <v/>
      </c>
      <c r="H2260" s="35" t="str">
        <f>IFERROR(VLOOKUP(B2260,Listor!$H$6:$I$24,2,FALSE),"")</f>
        <v/>
      </c>
      <c r="I2260" s="35" t="str">
        <f t="shared" si="38"/>
        <v/>
      </c>
      <c r="J2260" s="35" t="str">
        <f t="array" ref="J2260">IFERROR(INDEX(Listor!$M$6:$M$17,MATCH(Listor!J2260&amp;Fossila!E2260,Listor!$K$6:$K$17&amp;Listor!$L$6:$L$17,0)),"")</f>
        <v/>
      </c>
      <c r="K2260" s="69"/>
    </row>
    <row r="2261" spans="2:11" x14ac:dyDescent="0.25">
      <c r="B2261" s="68" t="s">
        <v>68</v>
      </c>
      <c r="C2261" s="80" t="str">
        <f>IFERROR(VLOOKUP(B2261,Listor!$A$6:$B$62,2,FALSE),"")</f>
        <v/>
      </c>
      <c r="D2261" s="80" t="str">
        <f>IFERROR(VLOOKUP(B2261,Listor!$A$6:$C$62,3,FALSE),"")</f>
        <v/>
      </c>
      <c r="E2261" s="64" t="s">
        <v>69</v>
      </c>
      <c r="F2261" s="65"/>
      <c r="G2261" s="35" t="str">
        <f>IFERROR(VLOOKUP(B2261,Listor!$A$6:$G$62,7,FALSE),"")</f>
        <v/>
      </c>
      <c r="H2261" s="35" t="str">
        <f>IFERROR(VLOOKUP(B2261,Listor!$H$6:$I$24,2,FALSE),"")</f>
        <v/>
      </c>
      <c r="I2261" s="35" t="str">
        <f t="shared" si="38"/>
        <v/>
      </c>
      <c r="J2261" s="35" t="str">
        <f t="array" ref="J2261">IFERROR(INDEX(Listor!$M$6:$M$17,MATCH(Listor!J2261&amp;Fossila!E2261,Listor!$K$6:$K$17&amp;Listor!$L$6:$L$17,0)),"")</f>
        <v/>
      </c>
      <c r="K2261" s="69"/>
    </row>
    <row r="2262" spans="2:11" x14ac:dyDescent="0.25">
      <c r="B2262" s="68" t="s">
        <v>68</v>
      </c>
      <c r="C2262" s="80" t="str">
        <f>IFERROR(VLOOKUP(B2262,Listor!$A$6:$B$62,2,FALSE),"")</f>
        <v/>
      </c>
      <c r="D2262" s="80" t="str">
        <f>IFERROR(VLOOKUP(B2262,Listor!$A$6:$C$62,3,FALSE),"")</f>
        <v/>
      </c>
      <c r="E2262" s="64" t="s">
        <v>69</v>
      </c>
      <c r="F2262" s="65"/>
      <c r="G2262" s="35" t="str">
        <f>IFERROR(VLOOKUP(B2262,Listor!$A$6:$G$62,7,FALSE),"")</f>
        <v/>
      </c>
      <c r="H2262" s="35" t="str">
        <f>IFERROR(VLOOKUP(B2262,Listor!$H$6:$I$24,2,FALSE),"")</f>
        <v/>
      </c>
      <c r="I2262" s="35" t="str">
        <f t="shared" si="38"/>
        <v/>
      </c>
      <c r="J2262" s="35" t="str">
        <f t="array" ref="J2262">IFERROR(INDEX(Listor!$M$6:$M$17,MATCH(Listor!J2262&amp;Fossila!E2262,Listor!$K$6:$K$17&amp;Listor!$L$6:$L$17,0)),"")</f>
        <v/>
      </c>
      <c r="K2262" s="69"/>
    </row>
    <row r="2263" spans="2:11" x14ac:dyDescent="0.25">
      <c r="B2263" s="68" t="s">
        <v>68</v>
      </c>
      <c r="C2263" s="80" t="str">
        <f>IFERROR(VLOOKUP(B2263,Listor!$A$6:$B$62,2,FALSE),"")</f>
        <v/>
      </c>
      <c r="D2263" s="80" t="str">
        <f>IFERROR(VLOOKUP(B2263,Listor!$A$6:$C$62,3,FALSE),"")</f>
        <v/>
      </c>
      <c r="E2263" s="64" t="s">
        <v>69</v>
      </c>
      <c r="F2263" s="65"/>
      <c r="G2263" s="35" t="str">
        <f>IFERROR(VLOOKUP(B2263,Listor!$A$6:$G$62,7,FALSE),"")</f>
        <v/>
      </c>
      <c r="H2263" s="35" t="str">
        <f>IFERROR(VLOOKUP(B2263,Listor!$H$6:$I$24,2,FALSE),"")</f>
        <v/>
      </c>
      <c r="I2263" s="35" t="str">
        <f t="shared" si="38"/>
        <v/>
      </c>
      <c r="J2263" s="35" t="str">
        <f t="array" ref="J2263">IFERROR(INDEX(Listor!$M$6:$M$17,MATCH(Listor!J2263&amp;Fossila!E2263,Listor!$K$6:$K$17&amp;Listor!$L$6:$L$17,0)),"")</f>
        <v/>
      </c>
      <c r="K2263" s="69"/>
    </row>
    <row r="2264" spans="2:11" x14ac:dyDescent="0.25">
      <c r="B2264" s="68" t="s">
        <v>68</v>
      </c>
      <c r="C2264" s="80" t="str">
        <f>IFERROR(VLOOKUP(B2264,Listor!$A$6:$B$62,2,FALSE),"")</f>
        <v/>
      </c>
      <c r="D2264" s="80" t="str">
        <f>IFERROR(VLOOKUP(B2264,Listor!$A$6:$C$62,3,FALSE),"")</f>
        <v/>
      </c>
      <c r="E2264" s="64" t="s">
        <v>69</v>
      </c>
      <c r="F2264" s="65"/>
      <c r="G2264" s="35" t="str">
        <f>IFERROR(VLOOKUP(B2264,Listor!$A$6:$G$62,7,FALSE),"")</f>
        <v/>
      </c>
      <c r="H2264" s="35" t="str">
        <f>IFERROR(VLOOKUP(B2264,Listor!$H$6:$I$24,2,FALSE),"")</f>
        <v/>
      </c>
      <c r="I2264" s="35" t="str">
        <f t="shared" si="38"/>
        <v/>
      </c>
      <c r="J2264" s="35" t="str">
        <f t="array" ref="J2264">IFERROR(INDEX(Listor!$M$6:$M$17,MATCH(Listor!J2264&amp;Fossila!E2264,Listor!$K$6:$K$17&amp;Listor!$L$6:$L$17,0)),"")</f>
        <v/>
      </c>
      <c r="K2264" s="69"/>
    </row>
    <row r="2265" spans="2:11" x14ac:dyDescent="0.25">
      <c r="B2265" s="68" t="s">
        <v>68</v>
      </c>
      <c r="C2265" s="80" t="str">
        <f>IFERROR(VLOOKUP(B2265,Listor!$A$6:$B$62,2,FALSE),"")</f>
        <v/>
      </c>
      <c r="D2265" s="80" t="str">
        <f>IFERROR(VLOOKUP(B2265,Listor!$A$6:$C$62,3,FALSE),"")</f>
        <v/>
      </c>
      <c r="E2265" s="64" t="s">
        <v>69</v>
      </c>
      <c r="F2265" s="65"/>
      <c r="G2265" s="35" t="str">
        <f>IFERROR(VLOOKUP(B2265,Listor!$A$6:$G$62,7,FALSE),"")</f>
        <v/>
      </c>
      <c r="H2265" s="35" t="str">
        <f>IFERROR(VLOOKUP(B2265,Listor!$H$6:$I$24,2,FALSE),"")</f>
        <v/>
      </c>
      <c r="I2265" s="35" t="str">
        <f t="shared" si="38"/>
        <v/>
      </c>
      <c r="J2265" s="35" t="str">
        <f t="array" ref="J2265">IFERROR(INDEX(Listor!$M$6:$M$17,MATCH(Listor!J2265&amp;Fossila!E2265,Listor!$K$6:$K$17&amp;Listor!$L$6:$L$17,0)),"")</f>
        <v/>
      </c>
      <c r="K2265" s="69"/>
    </row>
    <row r="2266" spans="2:11" x14ac:dyDescent="0.25">
      <c r="B2266" s="68" t="s">
        <v>68</v>
      </c>
      <c r="C2266" s="80" t="str">
        <f>IFERROR(VLOOKUP(B2266,Listor!$A$6:$B$62,2,FALSE),"")</f>
        <v/>
      </c>
      <c r="D2266" s="80" t="str">
        <f>IFERROR(VLOOKUP(B2266,Listor!$A$6:$C$62,3,FALSE),"")</f>
        <v/>
      </c>
      <c r="E2266" s="64" t="s">
        <v>69</v>
      </c>
      <c r="F2266" s="65"/>
      <c r="G2266" s="35" t="str">
        <f>IFERROR(VLOOKUP(B2266,Listor!$A$6:$G$62,7,FALSE),"")</f>
        <v/>
      </c>
      <c r="H2266" s="35" t="str">
        <f>IFERROR(VLOOKUP(B2266,Listor!$H$6:$I$24,2,FALSE),"")</f>
        <v/>
      </c>
      <c r="I2266" s="35" t="str">
        <f t="shared" si="38"/>
        <v/>
      </c>
      <c r="J2266" s="35" t="str">
        <f t="array" ref="J2266">IFERROR(INDEX(Listor!$M$6:$M$17,MATCH(Listor!J2266&amp;Fossila!E2266,Listor!$K$6:$K$17&amp;Listor!$L$6:$L$17,0)),"")</f>
        <v/>
      </c>
      <c r="K2266" s="69"/>
    </row>
    <row r="2267" spans="2:11" x14ac:dyDescent="0.25">
      <c r="B2267" s="68" t="s">
        <v>68</v>
      </c>
      <c r="C2267" s="80" t="str">
        <f>IFERROR(VLOOKUP(B2267,Listor!$A$6:$B$62,2,FALSE),"")</f>
        <v/>
      </c>
      <c r="D2267" s="80" t="str">
        <f>IFERROR(VLOOKUP(B2267,Listor!$A$6:$C$62,3,FALSE),"")</f>
        <v/>
      </c>
      <c r="E2267" s="64" t="s">
        <v>69</v>
      </c>
      <c r="F2267" s="65"/>
      <c r="G2267" s="35" t="str">
        <f>IFERROR(VLOOKUP(B2267,Listor!$A$6:$G$62,7,FALSE),"")</f>
        <v/>
      </c>
      <c r="H2267" s="35" t="str">
        <f>IFERROR(VLOOKUP(B2267,Listor!$H$6:$I$24,2,FALSE),"")</f>
        <v/>
      </c>
      <c r="I2267" s="35" t="str">
        <f t="shared" si="38"/>
        <v/>
      </c>
      <c r="J2267" s="35" t="str">
        <f t="array" ref="J2267">IFERROR(INDEX(Listor!$M$6:$M$17,MATCH(Listor!J2267&amp;Fossila!E2267,Listor!$K$6:$K$17&amp;Listor!$L$6:$L$17,0)),"")</f>
        <v/>
      </c>
      <c r="K2267" s="69"/>
    </row>
    <row r="2268" spans="2:11" x14ac:dyDescent="0.25">
      <c r="B2268" s="68" t="s">
        <v>68</v>
      </c>
      <c r="C2268" s="80" t="str">
        <f>IFERROR(VLOOKUP(B2268,Listor!$A$6:$B$62,2,FALSE),"")</f>
        <v/>
      </c>
      <c r="D2268" s="80" t="str">
        <f>IFERROR(VLOOKUP(B2268,Listor!$A$6:$C$62,3,FALSE),"")</f>
        <v/>
      </c>
      <c r="E2268" s="64" t="s">
        <v>69</v>
      </c>
      <c r="F2268" s="65"/>
      <c r="G2268" s="35" t="str">
        <f>IFERROR(VLOOKUP(B2268,Listor!$A$6:$G$62,7,FALSE),"")</f>
        <v/>
      </c>
      <c r="H2268" s="35" t="str">
        <f>IFERROR(VLOOKUP(B2268,Listor!$H$6:$I$24,2,FALSE),"")</f>
        <v/>
      </c>
      <c r="I2268" s="35" t="str">
        <f t="shared" si="38"/>
        <v/>
      </c>
      <c r="J2268" s="35" t="str">
        <f t="array" ref="J2268">IFERROR(INDEX(Listor!$M$6:$M$17,MATCH(Listor!J2268&amp;Fossila!E2268,Listor!$K$6:$K$17&amp;Listor!$L$6:$L$17,0)),"")</f>
        <v/>
      </c>
      <c r="K2268" s="69"/>
    </row>
    <row r="2269" spans="2:11" x14ac:dyDescent="0.25">
      <c r="B2269" s="68" t="s">
        <v>68</v>
      </c>
      <c r="C2269" s="80" t="str">
        <f>IFERROR(VLOOKUP(B2269,Listor!$A$6:$B$62,2,FALSE),"")</f>
        <v/>
      </c>
      <c r="D2269" s="80" t="str">
        <f>IFERROR(VLOOKUP(B2269,Listor!$A$6:$C$62,3,FALSE),"")</f>
        <v/>
      </c>
      <c r="E2269" s="64" t="s">
        <v>69</v>
      </c>
      <c r="F2269" s="65"/>
      <c r="G2269" s="35" t="str">
        <f>IFERROR(VLOOKUP(B2269,Listor!$A$6:$G$62,7,FALSE),"")</f>
        <v/>
      </c>
      <c r="H2269" s="35" t="str">
        <f>IFERROR(VLOOKUP(B2269,Listor!$H$6:$I$24,2,FALSE),"")</f>
        <v/>
      </c>
      <c r="I2269" s="35" t="str">
        <f t="shared" si="38"/>
        <v/>
      </c>
      <c r="J2269" s="35" t="str">
        <f t="array" ref="J2269">IFERROR(INDEX(Listor!$M$6:$M$17,MATCH(Listor!J2269&amp;Fossila!E2269,Listor!$K$6:$K$17&amp;Listor!$L$6:$L$17,0)),"")</f>
        <v/>
      </c>
      <c r="K2269" s="69"/>
    </row>
    <row r="2270" spans="2:11" x14ac:dyDescent="0.25">
      <c r="B2270" s="68" t="s">
        <v>68</v>
      </c>
      <c r="C2270" s="80" t="str">
        <f>IFERROR(VLOOKUP(B2270,Listor!$A$6:$B$62,2,FALSE),"")</f>
        <v/>
      </c>
      <c r="D2270" s="80" t="str">
        <f>IFERROR(VLOOKUP(B2270,Listor!$A$6:$C$62,3,FALSE),"")</f>
        <v/>
      </c>
      <c r="E2270" s="64" t="s">
        <v>69</v>
      </c>
      <c r="F2270" s="65"/>
      <c r="G2270" s="35" t="str">
        <f>IFERROR(VLOOKUP(B2270,Listor!$A$6:$G$62,7,FALSE),"")</f>
        <v/>
      </c>
      <c r="H2270" s="35" t="str">
        <f>IFERROR(VLOOKUP(B2270,Listor!$H$6:$I$24,2,FALSE),"")</f>
        <v/>
      </c>
      <c r="I2270" s="35" t="str">
        <f t="shared" si="38"/>
        <v/>
      </c>
      <c r="J2270" s="35" t="str">
        <f t="array" ref="J2270">IFERROR(INDEX(Listor!$M$6:$M$17,MATCH(Listor!J2270&amp;Fossila!E2270,Listor!$K$6:$K$17&amp;Listor!$L$6:$L$17,0)),"")</f>
        <v/>
      </c>
      <c r="K2270" s="69"/>
    </row>
    <row r="2271" spans="2:11" x14ac:dyDescent="0.25">
      <c r="B2271" s="68" t="s">
        <v>68</v>
      </c>
      <c r="C2271" s="80" t="str">
        <f>IFERROR(VLOOKUP(B2271,Listor!$A$6:$B$62,2,FALSE),"")</f>
        <v/>
      </c>
      <c r="D2271" s="80" t="str">
        <f>IFERROR(VLOOKUP(B2271,Listor!$A$6:$C$62,3,FALSE),"")</f>
        <v/>
      </c>
      <c r="E2271" s="64" t="s">
        <v>69</v>
      </c>
      <c r="F2271" s="65"/>
      <c r="G2271" s="35" t="str">
        <f>IFERROR(VLOOKUP(B2271,Listor!$A$6:$G$62,7,FALSE),"")</f>
        <v/>
      </c>
      <c r="H2271" s="35" t="str">
        <f>IFERROR(VLOOKUP(B2271,Listor!$H$6:$I$24,2,FALSE),"")</f>
        <v/>
      </c>
      <c r="I2271" s="35" t="str">
        <f t="shared" si="38"/>
        <v/>
      </c>
      <c r="J2271" s="35" t="str">
        <f t="array" ref="J2271">IFERROR(INDEX(Listor!$M$6:$M$17,MATCH(Listor!J2271&amp;Fossila!E2271,Listor!$K$6:$K$17&amp;Listor!$L$6:$L$17,0)),"")</f>
        <v/>
      </c>
      <c r="K2271" s="69"/>
    </row>
    <row r="2272" spans="2:11" x14ac:dyDescent="0.25">
      <c r="B2272" s="68" t="s">
        <v>68</v>
      </c>
      <c r="C2272" s="80" t="str">
        <f>IFERROR(VLOOKUP(B2272,Listor!$A$6:$B$62,2,FALSE),"")</f>
        <v/>
      </c>
      <c r="D2272" s="80" t="str">
        <f>IFERROR(VLOOKUP(B2272,Listor!$A$6:$C$62,3,FALSE),"")</f>
        <v/>
      </c>
      <c r="E2272" s="64" t="s">
        <v>69</v>
      </c>
      <c r="F2272" s="65"/>
      <c r="G2272" s="35" t="str">
        <f>IFERROR(VLOOKUP(B2272,Listor!$A$6:$G$62,7,FALSE),"")</f>
        <v/>
      </c>
      <c r="H2272" s="35" t="str">
        <f>IFERROR(VLOOKUP(B2272,Listor!$H$6:$I$24,2,FALSE),"")</f>
        <v/>
      </c>
      <c r="I2272" s="35" t="str">
        <f t="shared" si="38"/>
        <v/>
      </c>
      <c r="J2272" s="35" t="str">
        <f t="array" ref="J2272">IFERROR(INDEX(Listor!$M$6:$M$17,MATCH(Listor!J2272&amp;Fossila!E2272,Listor!$K$6:$K$17&amp;Listor!$L$6:$L$17,0)),"")</f>
        <v/>
      </c>
      <c r="K2272" s="69"/>
    </row>
    <row r="2273" spans="2:11" x14ac:dyDescent="0.25">
      <c r="B2273" s="68" t="s">
        <v>68</v>
      </c>
      <c r="C2273" s="80" t="str">
        <f>IFERROR(VLOOKUP(B2273,Listor!$A$6:$B$62,2,FALSE),"")</f>
        <v/>
      </c>
      <c r="D2273" s="80" t="str">
        <f>IFERROR(VLOOKUP(B2273,Listor!$A$6:$C$62,3,FALSE),"")</f>
        <v/>
      </c>
      <c r="E2273" s="64" t="s">
        <v>69</v>
      </c>
      <c r="F2273" s="65"/>
      <c r="G2273" s="35" t="str">
        <f>IFERROR(VLOOKUP(B2273,Listor!$A$6:$G$62,7,FALSE),"")</f>
        <v/>
      </c>
      <c r="H2273" s="35" t="str">
        <f>IFERROR(VLOOKUP(B2273,Listor!$H$6:$I$24,2,FALSE),"")</f>
        <v/>
      </c>
      <c r="I2273" s="35" t="str">
        <f t="shared" si="38"/>
        <v/>
      </c>
      <c r="J2273" s="35" t="str">
        <f t="array" ref="J2273">IFERROR(INDEX(Listor!$M$6:$M$17,MATCH(Listor!J2273&amp;Fossila!E2273,Listor!$K$6:$K$17&amp;Listor!$L$6:$L$17,0)),"")</f>
        <v/>
      </c>
      <c r="K2273" s="69"/>
    </row>
    <row r="2274" spans="2:11" x14ac:dyDescent="0.25">
      <c r="B2274" s="68" t="s">
        <v>68</v>
      </c>
      <c r="C2274" s="80" t="str">
        <f>IFERROR(VLOOKUP(B2274,Listor!$A$6:$B$62,2,FALSE),"")</f>
        <v/>
      </c>
      <c r="D2274" s="80" t="str">
        <f>IFERROR(VLOOKUP(B2274,Listor!$A$6:$C$62,3,FALSE),"")</f>
        <v/>
      </c>
      <c r="E2274" s="64" t="s">
        <v>69</v>
      </c>
      <c r="F2274" s="65"/>
      <c r="G2274" s="35" t="str">
        <f>IFERROR(VLOOKUP(B2274,Listor!$A$6:$G$62,7,FALSE),"")</f>
        <v/>
      </c>
      <c r="H2274" s="35" t="str">
        <f>IFERROR(VLOOKUP(B2274,Listor!$H$6:$I$24,2,FALSE),"")</f>
        <v/>
      </c>
      <c r="I2274" s="35" t="str">
        <f t="shared" si="38"/>
        <v/>
      </c>
      <c r="J2274" s="35" t="str">
        <f t="array" ref="J2274">IFERROR(INDEX(Listor!$M$6:$M$17,MATCH(Listor!J2274&amp;Fossila!E2274,Listor!$K$6:$K$17&amp;Listor!$L$6:$L$17,0)),"")</f>
        <v/>
      </c>
      <c r="K2274" s="69"/>
    </row>
    <row r="2275" spans="2:11" x14ac:dyDescent="0.25">
      <c r="B2275" s="68" t="s">
        <v>68</v>
      </c>
      <c r="C2275" s="80" t="str">
        <f>IFERROR(VLOOKUP(B2275,Listor!$A$6:$B$62,2,FALSE),"")</f>
        <v/>
      </c>
      <c r="D2275" s="80" t="str">
        <f>IFERROR(VLOOKUP(B2275,Listor!$A$6:$C$62,3,FALSE),"")</f>
        <v/>
      </c>
      <c r="E2275" s="64" t="s">
        <v>69</v>
      </c>
      <c r="F2275" s="65"/>
      <c r="G2275" s="35" t="str">
        <f>IFERROR(VLOOKUP(B2275,Listor!$A$6:$G$62,7,FALSE),"")</f>
        <v/>
      </c>
      <c r="H2275" s="35" t="str">
        <f>IFERROR(VLOOKUP(B2275,Listor!$H$6:$I$24,2,FALSE),"")</f>
        <v/>
      </c>
      <c r="I2275" s="35" t="str">
        <f t="shared" si="38"/>
        <v/>
      </c>
      <c r="J2275" s="35" t="str">
        <f t="array" ref="J2275">IFERROR(INDEX(Listor!$M$6:$M$17,MATCH(Listor!J2275&amp;Fossila!E2275,Listor!$K$6:$K$17&amp;Listor!$L$6:$L$17,0)),"")</f>
        <v/>
      </c>
      <c r="K2275" s="69"/>
    </row>
    <row r="2276" spans="2:11" x14ac:dyDescent="0.25">
      <c r="B2276" s="68" t="s">
        <v>68</v>
      </c>
      <c r="C2276" s="80" t="str">
        <f>IFERROR(VLOOKUP(B2276,Listor!$A$6:$B$62,2,FALSE),"")</f>
        <v/>
      </c>
      <c r="D2276" s="80" t="str">
        <f>IFERROR(VLOOKUP(B2276,Listor!$A$6:$C$62,3,FALSE),"")</f>
        <v/>
      </c>
      <c r="E2276" s="64" t="s">
        <v>69</v>
      </c>
      <c r="F2276" s="65"/>
      <c r="G2276" s="35" t="str">
        <f>IFERROR(VLOOKUP(B2276,Listor!$A$6:$G$62,7,FALSE),"")</f>
        <v/>
      </c>
      <c r="H2276" s="35" t="str">
        <f>IFERROR(VLOOKUP(B2276,Listor!$H$6:$I$24,2,FALSE),"")</f>
        <v/>
      </c>
      <c r="I2276" s="35" t="str">
        <f t="shared" si="38"/>
        <v/>
      </c>
      <c r="J2276" s="35" t="str">
        <f t="array" ref="J2276">IFERROR(INDEX(Listor!$M$6:$M$17,MATCH(Listor!J2276&amp;Fossila!E2276,Listor!$K$6:$K$17&amp;Listor!$L$6:$L$17,0)),"")</f>
        <v/>
      </c>
      <c r="K2276" s="69"/>
    </row>
    <row r="2277" spans="2:11" x14ac:dyDescent="0.25">
      <c r="B2277" s="68" t="s">
        <v>68</v>
      </c>
      <c r="C2277" s="80" t="str">
        <f>IFERROR(VLOOKUP(B2277,Listor!$A$6:$B$62,2,FALSE),"")</f>
        <v/>
      </c>
      <c r="D2277" s="80" t="str">
        <f>IFERROR(VLOOKUP(B2277,Listor!$A$6:$C$62,3,FALSE),"")</f>
        <v/>
      </c>
      <c r="E2277" s="64" t="s">
        <v>69</v>
      </c>
      <c r="F2277" s="65"/>
      <c r="G2277" s="35" t="str">
        <f>IFERROR(VLOOKUP(B2277,Listor!$A$6:$G$62,7,FALSE),"")</f>
        <v/>
      </c>
      <c r="H2277" s="35" t="str">
        <f>IFERROR(VLOOKUP(B2277,Listor!$H$6:$I$24,2,FALSE),"")</f>
        <v/>
      </c>
      <c r="I2277" s="35" t="str">
        <f t="shared" si="38"/>
        <v/>
      </c>
      <c r="J2277" s="35" t="str">
        <f t="array" ref="J2277">IFERROR(INDEX(Listor!$M$6:$M$17,MATCH(Listor!J2277&amp;Fossila!E2277,Listor!$K$6:$K$17&amp;Listor!$L$6:$L$17,0)),"")</f>
        <v/>
      </c>
      <c r="K2277" s="69"/>
    </row>
    <row r="2278" spans="2:11" x14ac:dyDescent="0.25">
      <c r="B2278" s="68" t="s">
        <v>68</v>
      </c>
      <c r="C2278" s="80" t="str">
        <f>IFERROR(VLOOKUP(B2278,Listor!$A$6:$B$62,2,FALSE),"")</f>
        <v/>
      </c>
      <c r="D2278" s="80" t="str">
        <f>IFERROR(VLOOKUP(B2278,Listor!$A$6:$C$62,3,FALSE),"")</f>
        <v/>
      </c>
      <c r="E2278" s="64" t="s">
        <v>69</v>
      </c>
      <c r="F2278" s="65"/>
      <c r="G2278" s="35" t="str">
        <f>IFERROR(VLOOKUP(B2278,Listor!$A$6:$G$62,7,FALSE),"")</f>
        <v/>
      </c>
      <c r="H2278" s="35" t="str">
        <f>IFERROR(VLOOKUP(B2278,Listor!$H$6:$I$24,2,FALSE),"")</f>
        <v/>
      </c>
      <c r="I2278" s="35" t="str">
        <f t="shared" si="38"/>
        <v/>
      </c>
      <c r="J2278" s="35" t="str">
        <f t="array" ref="J2278">IFERROR(INDEX(Listor!$M$6:$M$17,MATCH(Listor!J2278&amp;Fossila!E2278,Listor!$K$6:$K$17&amp;Listor!$L$6:$L$17,0)),"")</f>
        <v/>
      </c>
      <c r="K2278" s="69"/>
    </row>
    <row r="2279" spans="2:11" x14ac:dyDescent="0.25">
      <c r="B2279" s="68" t="s">
        <v>68</v>
      </c>
      <c r="C2279" s="80" t="str">
        <f>IFERROR(VLOOKUP(B2279,Listor!$A$6:$B$62,2,FALSE),"")</f>
        <v/>
      </c>
      <c r="D2279" s="80" t="str">
        <f>IFERROR(VLOOKUP(B2279,Listor!$A$6:$C$62,3,FALSE),"")</f>
        <v/>
      </c>
      <c r="E2279" s="64" t="s">
        <v>69</v>
      </c>
      <c r="F2279" s="65"/>
      <c r="G2279" s="35" t="str">
        <f>IFERROR(VLOOKUP(B2279,Listor!$A$6:$G$62,7,FALSE),"")</f>
        <v/>
      </c>
      <c r="H2279" s="35" t="str">
        <f>IFERROR(VLOOKUP(B2279,Listor!$H$6:$I$24,2,FALSE),"")</f>
        <v/>
      </c>
      <c r="I2279" s="35" t="str">
        <f t="shared" si="38"/>
        <v/>
      </c>
      <c r="J2279" s="35" t="str">
        <f t="array" ref="J2279">IFERROR(INDEX(Listor!$M$6:$M$17,MATCH(Listor!J2279&amp;Fossila!E2279,Listor!$K$6:$K$17&amp;Listor!$L$6:$L$17,0)),"")</f>
        <v/>
      </c>
      <c r="K2279" s="69"/>
    </row>
    <row r="2280" spans="2:11" x14ac:dyDescent="0.25">
      <c r="B2280" s="68" t="s">
        <v>68</v>
      </c>
      <c r="C2280" s="80" t="str">
        <f>IFERROR(VLOOKUP(B2280,Listor!$A$6:$B$62,2,FALSE),"")</f>
        <v/>
      </c>
      <c r="D2280" s="80" t="str">
        <f>IFERROR(VLOOKUP(B2280,Listor!$A$6:$C$62,3,FALSE),"")</f>
        <v/>
      </c>
      <c r="E2280" s="64" t="s">
        <v>69</v>
      </c>
      <c r="F2280" s="65"/>
      <c r="G2280" s="35" t="str">
        <f>IFERROR(VLOOKUP(B2280,Listor!$A$6:$G$62,7,FALSE),"")</f>
        <v/>
      </c>
      <c r="H2280" s="35" t="str">
        <f>IFERROR(VLOOKUP(B2280,Listor!$H$6:$I$24,2,FALSE),"")</f>
        <v/>
      </c>
      <c r="I2280" s="35" t="str">
        <f t="shared" si="38"/>
        <v/>
      </c>
      <c r="J2280" s="35" t="str">
        <f t="array" ref="J2280">IFERROR(INDEX(Listor!$M$6:$M$17,MATCH(Listor!J2280&amp;Fossila!E2280,Listor!$K$6:$K$17&amp;Listor!$L$6:$L$17,0)),"")</f>
        <v/>
      </c>
      <c r="K2280" s="69"/>
    </row>
    <row r="2281" spans="2:11" x14ac:dyDescent="0.25">
      <c r="B2281" s="68" t="s">
        <v>68</v>
      </c>
      <c r="C2281" s="80" t="str">
        <f>IFERROR(VLOOKUP(B2281,Listor!$A$6:$B$62,2,FALSE),"")</f>
        <v/>
      </c>
      <c r="D2281" s="80" t="str">
        <f>IFERROR(VLOOKUP(B2281,Listor!$A$6:$C$62,3,FALSE),"")</f>
        <v/>
      </c>
      <c r="E2281" s="64" t="s">
        <v>69</v>
      </c>
      <c r="F2281" s="65"/>
      <c r="G2281" s="35" t="str">
        <f>IFERROR(VLOOKUP(B2281,Listor!$A$6:$G$62,7,FALSE),"")</f>
        <v/>
      </c>
      <c r="H2281" s="35" t="str">
        <f>IFERROR(VLOOKUP(B2281,Listor!$H$6:$I$24,2,FALSE),"")</f>
        <v/>
      </c>
      <c r="I2281" s="35" t="str">
        <f t="shared" si="38"/>
        <v/>
      </c>
      <c r="J2281" s="35" t="str">
        <f t="array" ref="J2281">IFERROR(INDEX(Listor!$M$6:$M$17,MATCH(Listor!J2281&amp;Fossila!E2281,Listor!$K$6:$K$17&amp;Listor!$L$6:$L$17,0)),"")</f>
        <v/>
      </c>
      <c r="K2281" s="69"/>
    </row>
    <row r="2282" spans="2:11" x14ac:dyDescent="0.25">
      <c r="B2282" s="68" t="s">
        <v>68</v>
      </c>
      <c r="C2282" s="80" t="str">
        <f>IFERROR(VLOOKUP(B2282,Listor!$A$6:$B$62,2,FALSE),"")</f>
        <v/>
      </c>
      <c r="D2282" s="80" t="str">
        <f>IFERROR(VLOOKUP(B2282,Listor!$A$6:$C$62,3,FALSE),"")</f>
        <v/>
      </c>
      <c r="E2282" s="64" t="s">
        <v>69</v>
      </c>
      <c r="F2282" s="65"/>
      <c r="G2282" s="35" t="str">
        <f>IFERROR(VLOOKUP(B2282,Listor!$A$6:$G$62,7,FALSE),"")</f>
        <v/>
      </c>
      <c r="H2282" s="35" t="str">
        <f>IFERROR(VLOOKUP(B2282,Listor!$H$6:$I$24,2,FALSE),"")</f>
        <v/>
      </c>
      <c r="I2282" s="35" t="str">
        <f t="shared" si="38"/>
        <v/>
      </c>
      <c r="J2282" s="35" t="str">
        <f t="array" ref="J2282">IFERROR(INDEX(Listor!$M$6:$M$17,MATCH(Listor!J2282&amp;Fossila!E2282,Listor!$K$6:$K$17&amp;Listor!$L$6:$L$17,0)),"")</f>
        <v/>
      </c>
      <c r="K2282" s="69"/>
    </row>
    <row r="2283" spans="2:11" x14ac:dyDescent="0.25">
      <c r="B2283" s="68" t="s">
        <v>68</v>
      </c>
      <c r="C2283" s="80" t="str">
        <f>IFERROR(VLOOKUP(B2283,Listor!$A$6:$B$62,2,FALSE),"")</f>
        <v/>
      </c>
      <c r="D2283" s="80" t="str">
        <f>IFERROR(VLOOKUP(B2283,Listor!$A$6:$C$62,3,FALSE),"")</f>
        <v/>
      </c>
      <c r="E2283" s="64" t="s">
        <v>69</v>
      </c>
      <c r="F2283" s="65"/>
      <c r="G2283" s="35" t="str">
        <f>IFERROR(VLOOKUP(B2283,Listor!$A$6:$G$62,7,FALSE),"")</f>
        <v/>
      </c>
      <c r="H2283" s="35" t="str">
        <f>IFERROR(VLOOKUP(B2283,Listor!$H$6:$I$24,2,FALSE),"")</f>
        <v/>
      </c>
      <c r="I2283" s="35" t="str">
        <f t="shared" si="38"/>
        <v/>
      </c>
      <c r="J2283" s="35" t="str">
        <f t="array" ref="J2283">IFERROR(INDEX(Listor!$M$6:$M$17,MATCH(Listor!J2283&amp;Fossila!E2283,Listor!$K$6:$K$17&amp;Listor!$L$6:$L$17,0)),"")</f>
        <v/>
      </c>
      <c r="K2283" s="69"/>
    </row>
    <row r="2284" spans="2:11" x14ac:dyDescent="0.25">
      <c r="B2284" s="68" t="s">
        <v>68</v>
      </c>
      <c r="C2284" s="80" t="str">
        <f>IFERROR(VLOOKUP(B2284,Listor!$A$6:$B$62,2,FALSE),"")</f>
        <v/>
      </c>
      <c r="D2284" s="80" t="str">
        <f>IFERROR(VLOOKUP(B2284,Listor!$A$6:$C$62,3,FALSE),"")</f>
        <v/>
      </c>
      <c r="E2284" s="64" t="s">
        <v>69</v>
      </c>
      <c r="F2284" s="65"/>
      <c r="G2284" s="35" t="str">
        <f>IFERROR(VLOOKUP(B2284,Listor!$A$6:$G$62,7,FALSE),"")</f>
        <v/>
      </c>
      <c r="H2284" s="35" t="str">
        <f>IFERROR(VLOOKUP(B2284,Listor!$H$6:$I$24,2,FALSE),"")</f>
        <v/>
      </c>
      <c r="I2284" s="35" t="str">
        <f t="shared" si="38"/>
        <v/>
      </c>
      <c r="J2284" s="35" t="str">
        <f t="array" ref="J2284">IFERROR(INDEX(Listor!$M$6:$M$17,MATCH(Listor!J2284&amp;Fossila!E2284,Listor!$K$6:$K$17&amp;Listor!$L$6:$L$17,0)),"")</f>
        <v/>
      </c>
      <c r="K2284" s="69"/>
    </row>
    <row r="2285" spans="2:11" x14ac:dyDescent="0.25">
      <c r="B2285" s="68" t="s">
        <v>68</v>
      </c>
      <c r="C2285" s="80" t="str">
        <f>IFERROR(VLOOKUP(B2285,Listor!$A$6:$B$62,2,FALSE),"")</f>
        <v/>
      </c>
      <c r="D2285" s="80" t="str">
        <f>IFERROR(VLOOKUP(B2285,Listor!$A$6:$C$62,3,FALSE),"")</f>
        <v/>
      </c>
      <c r="E2285" s="64" t="s">
        <v>69</v>
      </c>
      <c r="F2285" s="65"/>
      <c r="G2285" s="35" t="str">
        <f>IFERROR(VLOOKUP(B2285,Listor!$A$6:$G$62,7,FALSE),"")</f>
        <v/>
      </c>
      <c r="H2285" s="35" t="str">
        <f>IFERROR(VLOOKUP(B2285,Listor!$H$6:$I$24,2,FALSE),"")</f>
        <v/>
      </c>
      <c r="I2285" s="35" t="str">
        <f t="shared" si="38"/>
        <v/>
      </c>
      <c r="J2285" s="35" t="str">
        <f t="array" ref="J2285">IFERROR(INDEX(Listor!$M$6:$M$17,MATCH(Listor!J2285&amp;Fossila!E2285,Listor!$K$6:$K$17&amp;Listor!$L$6:$L$17,0)),"")</f>
        <v/>
      </c>
      <c r="K2285" s="69"/>
    </row>
    <row r="2286" spans="2:11" x14ac:dyDescent="0.25">
      <c r="B2286" s="68" t="s">
        <v>68</v>
      </c>
      <c r="C2286" s="80" t="str">
        <f>IFERROR(VLOOKUP(B2286,Listor!$A$6:$B$62,2,FALSE),"")</f>
        <v/>
      </c>
      <c r="D2286" s="80" t="str">
        <f>IFERROR(VLOOKUP(B2286,Listor!$A$6:$C$62,3,FALSE),"")</f>
        <v/>
      </c>
      <c r="E2286" s="64" t="s">
        <v>69</v>
      </c>
      <c r="F2286" s="65"/>
      <c r="G2286" s="35" t="str">
        <f>IFERROR(VLOOKUP(B2286,Listor!$A$6:$G$62,7,FALSE),"")</f>
        <v/>
      </c>
      <c r="H2286" s="35" t="str">
        <f>IFERROR(VLOOKUP(B2286,Listor!$H$6:$I$24,2,FALSE),"")</f>
        <v/>
      </c>
      <c r="I2286" s="35" t="str">
        <f t="shared" si="38"/>
        <v/>
      </c>
      <c r="J2286" s="35" t="str">
        <f t="array" ref="J2286">IFERROR(INDEX(Listor!$M$6:$M$17,MATCH(Listor!J2286&amp;Fossila!E2286,Listor!$K$6:$K$17&amp;Listor!$L$6:$L$17,0)),"")</f>
        <v/>
      </c>
      <c r="K2286" s="69"/>
    </row>
    <row r="2287" spans="2:11" x14ac:dyDescent="0.25">
      <c r="B2287" s="68" t="s">
        <v>68</v>
      </c>
      <c r="C2287" s="80" t="str">
        <f>IFERROR(VLOOKUP(B2287,Listor!$A$6:$B$62,2,FALSE),"")</f>
        <v/>
      </c>
      <c r="D2287" s="80" t="str">
        <f>IFERROR(VLOOKUP(B2287,Listor!$A$6:$C$62,3,FALSE),"")</f>
        <v/>
      </c>
      <c r="E2287" s="64" t="s">
        <v>69</v>
      </c>
      <c r="F2287" s="65"/>
      <c r="G2287" s="35" t="str">
        <f>IFERROR(VLOOKUP(B2287,Listor!$A$6:$G$62,7,FALSE),"")</f>
        <v/>
      </c>
      <c r="H2287" s="35" t="str">
        <f>IFERROR(VLOOKUP(B2287,Listor!$H$6:$I$24,2,FALSE),"")</f>
        <v/>
      </c>
      <c r="I2287" s="35" t="str">
        <f t="shared" si="38"/>
        <v/>
      </c>
      <c r="J2287" s="35" t="str">
        <f t="array" ref="J2287">IFERROR(INDEX(Listor!$M$6:$M$17,MATCH(Listor!J2287&amp;Fossila!E2287,Listor!$K$6:$K$17&amp;Listor!$L$6:$L$17,0)),"")</f>
        <v/>
      </c>
      <c r="K2287" s="69"/>
    </row>
    <row r="2288" spans="2:11" x14ac:dyDescent="0.25">
      <c r="B2288" s="68" t="s">
        <v>68</v>
      </c>
      <c r="C2288" s="80" t="str">
        <f>IFERROR(VLOOKUP(B2288,Listor!$A$6:$B$62,2,FALSE),"")</f>
        <v/>
      </c>
      <c r="D2288" s="80" t="str">
        <f>IFERROR(VLOOKUP(B2288,Listor!$A$6:$C$62,3,FALSE),"")</f>
        <v/>
      </c>
      <c r="E2288" s="64" t="s">
        <v>69</v>
      </c>
      <c r="F2288" s="65"/>
      <c r="G2288" s="35" t="str">
        <f>IFERROR(VLOOKUP(B2288,Listor!$A$6:$G$62,7,FALSE),"")</f>
        <v/>
      </c>
      <c r="H2288" s="35" t="str">
        <f>IFERROR(VLOOKUP(B2288,Listor!$H$6:$I$24,2,FALSE),"")</f>
        <v/>
      </c>
      <c r="I2288" s="35" t="str">
        <f t="shared" si="38"/>
        <v/>
      </c>
      <c r="J2288" s="35" t="str">
        <f t="array" ref="J2288">IFERROR(INDEX(Listor!$M$6:$M$17,MATCH(Listor!J2288&amp;Fossila!E2288,Listor!$K$6:$K$17&amp;Listor!$L$6:$L$17,0)),"")</f>
        <v/>
      </c>
      <c r="K2288" s="69"/>
    </row>
    <row r="2289" spans="2:11" x14ac:dyDescent="0.25">
      <c r="B2289" s="68" t="s">
        <v>68</v>
      </c>
      <c r="C2289" s="80" t="str">
        <f>IFERROR(VLOOKUP(B2289,Listor!$A$6:$B$62,2,FALSE),"")</f>
        <v/>
      </c>
      <c r="D2289" s="80" t="str">
        <f>IFERROR(VLOOKUP(B2289,Listor!$A$6:$C$62,3,FALSE),"")</f>
        <v/>
      </c>
      <c r="E2289" s="64" t="s">
        <v>69</v>
      </c>
      <c r="F2289" s="65"/>
      <c r="G2289" s="35" t="str">
        <f>IFERROR(VLOOKUP(B2289,Listor!$A$6:$G$62,7,FALSE),"")</f>
        <v/>
      </c>
      <c r="H2289" s="35" t="str">
        <f>IFERROR(VLOOKUP(B2289,Listor!$H$6:$I$24,2,FALSE),"")</f>
        <v/>
      </c>
      <c r="I2289" s="35" t="str">
        <f t="shared" si="38"/>
        <v/>
      </c>
      <c r="J2289" s="35" t="str">
        <f t="array" ref="J2289">IFERROR(INDEX(Listor!$M$6:$M$17,MATCH(Listor!J2289&amp;Fossila!E2289,Listor!$K$6:$K$17&amp;Listor!$L$6:$L$17,0)),"")</f>
        <v/>
      </c>
      <c r="K2289" s="69"/>
    </row>
    <row r="2290" spans="2:11" x14ac:dyDescent="0.25">
      <c r="B2290" s="68" t="s">
        <v>68</v>
      </c>
      <c r="C2290" s="80" t="str">
        <f>IFERROR(VLOOKUP(B2290,Listor!$A$6:$B$62,2,FALSE),"")</f>
        <v/>
      </c>
      <c r="D2290" s="80" t="str">
        <f>IFERROR(VLOOKUP(B2290,Listor!$A$6:$C$62,3,FALSE),"")</f>
        <v/>
      </c>
      <c r="E2290" s="64" t="s">
        <v>69</v>
      </c>
      <c r="F2290" s="65"/>
      <c r="G2290" s="35" t="str">
        <f>IFERROR(VLOOKUP(B2290,Listor!$A$6:$G$62,7,FALSE),"")</f>
        <v/>
      </c>
      <c r="H2290" s="35" t="str">
        <f>IFERROR(VLOOKUP(B2290,Listor!$H$6:$I$24,2,FALSE),"")</f>
        <v/>
      </c>
      <c r="I2290" s="35" t="str">
        <f t="shared" si="38"/>
        <v/>
      </c>
      <c r="J2290" s="35" t="str">
        <f t="array" ref="J2290">IFERROR(INDEX(Listor!$M$6:$M$17,MATCH(Listor!J2290&amp;Fossila!E2290,Listor!$K$6:$K$17&amp;Listor!$L$6:$L$17,0)),"")</f>
        <v/>
      </c>
      <c r="K2290" s="69"/>
    </row>
    <row r="2291" spans="2:11" x14ac:dyDescent="0.25">
      <c r="B2291" s="68" t="s">
        <v>68</v>
      </c>
      <c r="C2291" s="80" t="str">
        <f>IFERROR(VLOOKUP(B2291,Listor!$A$6:$B$62,2,FALSE),"")</f>
        <v/>
      </c>
      <c r="D2291" s="80" t="str">
        <f>IFERROR(VLOOKUP(B2291,Listor!$A$6:$C$62,3,FALSE),"")</f>
        <v/>
      </c>
      <c r="E2291" s="64" t="s">
        <v>69</v>
      </c>
      <c r="F2291" s="65"/>
      <c r="G2291" s="35" t="str">
        <f>IFERROR(VLOOKUP(B2291,Listor!$A$6:$G$62,7,FALSE),"")</f>
        <v/>
      </c>
      <c r="H2291" s="35" t="str">
        <f>IFERROR(VLOOKUP(B2291,Listor!$H$6:$I$24,2,FALSE),"")</f>
        <v/>
      </c>
      <c r="I2291" s="35" t="str">
        <f t="shared" si="38"/>
        <v/>
      </c>
      <c r="J2291" s="35" t="str">
        <f t="array" ref="J2291">IFERROR(INDEX(Listor!$M$6:$M$17,MATCH(Listor!J2291&amp;Fossila!E2291,Listor!$K$6:$K$17&amp;Listor!$L$6:$L$17,0)),"")</f>
        <v/>
      </c>
      <c r="K2291" s="69"/>
    </row>
    <row r="2292" spans="2:11" x14ac:dyDescent="0.25">
      <c r="B2292" s="68" t="s">
        <v>68</v>
      </c>
      <c r="C2292" s="80" t="str">
        <f>IFERROR(VLOOKUP(B2292,Listor!$A$6:$B$62,2,FALSE),"")</f>
        <v/>
      </c>
      <c r="D2292" s="80" t="str">
        <f>IFERROR(VLOOKUP(B2292,Listor!$A$6:$C$62,3,FALSE),"")</f>
        <v/>
      </c>
      <c r="E2292" s="64" t="s">
        <v>69</v>
      </c>
      <c r="F2292" s="65"/>
      <c r="G2292" s="35" t="str">
        <f>IFERROR(VLOOKUP(B2292,Listor!$A$6:$G$62,7,FALSE),"")</f>
        <v/>
      </c>
      <c r="H2292" s="35" t="str">
        <f>IFERROR(VLOOKUP(B2292,Listor!$H$6:$I$24,2,FALSE),"")</f>
        <v/>
      </c>
      <c r="I2292" s="35" t="str">
        <f t="shared" si="38"/>
        <v/>
      </c>
      <c r="J2292" s="35" t="str">
        <f t="array" ref="J2292">IFERROR(INDEX(Listor!$M$6:$M$17,MATCH(Listor!J2292&amp;Fossila!E2292,Listor!$K$6:$K$17&amp;Listor!$L$6:$L$17,0)),"")</f>
        <v/>
      </c>
      <c r="K2292" s="69"/>
    </row>
    <row r="2293" spans="2:11" x14ac:dyDescent="0.25">
      <c r="B2293" s="68" t="s">
        <v>68</v>
      </c>
      <c r="C2293" s="80" t="str">
        <f>IFERROR(VLOOKUP(B2293,Listor!$A$6:$B$62,2,FALSE),"")</f>
        <v/>
      </c>
      <c r="D2293" s="80" t="str">
        <f>IFERROR(VLOOKUP(B2293,Listor!$A$6:$C$62,3,FALSE),"")</f>
        <v/>
      </c>
      <c r="E2293" s="64" t="s">
        <v>69</v>
      </c>
      <c r="F2293" s="65"/>
      <c r="G2293" s="35" t="str">
        <f>IFERROR(VLOOKUP(B2293,Listor!$A$6:$G$62,7,FALSE),"")</f>
        <v/>
      </c>
      <c r="H2293" s="35" t="str">
        <f>IFERROR(VLOOKUP(B2293,Listor!$H$6:$I$24,2,FALSE),"")</f>
        <v/>
      </c>
      <c r="I2293" s="35" t="str">
        <f t="shared" si="38"/>
        <v/>
      </c>
      <c r="J2293" s="35" t="str">
        <f t="array" ref="J2293">IFERROR(INDEX(Listor!$M$6:$M$17,MATCH(Listor!J2293&amp;Fossila!E2293,Listor!$K$6:$K$17&amp;Listor!$L$6:$L$17,0)),"")</f>
        <v/>
      </c>
      <c r="K2293" s="69"/>
    </row>
    <row r="2294" spans="2:11" x14ac:dyDescent="0.25">
      <c r="B2294" s="68" t="s">
        <v>68</v>
      </c>
      <c r="C2294" s="80" t="str">
        <f>IFERROR(VLOOKUP(B2294,Listor!$A$6:$B$62,2,FALSE),"")</f>
        <v/>
      </c>
      <c r="D2294" s="80" t="str">
        <f>IFERROR(VLOOKUP(B2294,Listor!$A$6:$C$62,3,FALSE),"")</f>
        <v/>
      </c>
      <c r="E2294" s="64" t="s">
        <v>69</v>
      </c>
      <c r="F2294" s="65"/>
      <c r="G2294" s="35" t="str">
        <f>IFERROR(VLOOKUP(B2294,Listor!$A$6:$G$62,7,FALSE),"")</f>
        <v/>
      </c>
      <c r="H2294" s="35" t="str">
        <f>IFERROR(VLOOKUP(B2294,Listor!$H$6:$I$24,2,FALSE),"")</f>
        <v/>
      </c>
      <c r="I2294" s="35" t="str">
        <f t="shared" si="38"/>
        <v/>
      </c>
      <c r="J2294" s="35" t="str">
        <f t="array" ref="J2294">IFERROR(INDEX(Listor!$M$6:$M$17,MATCH(Listor!J2294&amp;Fossila!E2294,Listor!$K$6:$K$17&amp;Listor!$L$6:$L$17,0)),"")</f>
        <v/>
      </c>
      <c r="K2294" s="69"/>
    </row>
    <row r="2295" spans="2:11" x14ac:dyDescent="0.25">
      <c r="B2295" s="68" t="s">
        <v>68</v>
      </c>
      <c r="C2295" s="80" t="str">
        <f>IFERROR(VLOOKUP(B2295,Listor!$A$6:$B$62,2,FALSE),"")</f>
        <v/>
      </c>
      <c r="D2295" s="80" t="str">
        <f>IFERROR(VLOOKUP(B2295,Listor!$A$6:$C$62,3,FALSE),"")</f>
        <v/>
      </c>
      <c r="E2295" s="64" t="s">
        <v>69</v>
      </c>
      <c r="F2295" s="65"/>
      <c r="G2295" s="35" t="str">
        <f>IFERROR(VLOOKUP(B2295,Listor!$A$6:$G$62,7,FALSE),"")</f>
        <v/>
      </c>
      <c r="H2295" s="35" t="str">
        <f>IFERROR(VLOOKUP(B2295,Listor!$H$6:$I$24,2,FALSE),"")</f>
        <v/>
      </c>
      <c r="I2295" s="35" t="str">
        <f t="shared" si="38"/>
        <v/>
      </c>
      <c r="J2295" s="35" t="str">
        <f t="array" ref="J2295">IFERROR(INDEX(Listor!$M$6:$M$17,MATCH(Listor!J2295&amp;Fossila!E2295,Listor!$K$6:$K$17&amp;Listor!$L$6:$L$17,0)),"")</f>
        <v/>
      </c>
      <c r="K2295" s="69"/>
    </row>
    <row r="2296" spans="2:11" x14ac:dyDescent="0.25">
      <c r="B2296" s="68" t="s">
        <v>68</v>
      </c>
      <c r="C2296" s="80" t="str">
        <f>IFERROR(VLOOKUP(B2296,Listor!$A$6:$B$62,2,FALSE),"")</f>
        <v/>
      </c>
      <c r="D2296" s="80" t="str">
        <f>IFERROR(VLOOKUP(B2296,Listor!$A$6:$C$62,3,FALSE),"")</f>
        <v/>
      </c>
      <c r="E2296" s="64" t="s">
        <v>69</v>
      </c>
      <c r="F2296" s="65"/>
      <c r="G2296" s="35" t="str">
        <f>IFERROR(VLOOKUP(B2296,Listor!$A$6:$G$62,7,FALSE),"")</f>
        <v/>
      </c>
      <c r="H2296" s="35" t="str">
        <f>IFERROR(VLOOKUP(B2296,Listor!$H$6:$I$24,2,FALSE),"")</f>
        <v/>
      </c>
      <c r="I2296" s="35" t="str">
        <f t="shared" si="38"/>
        <v/>
      </c>
      <c r="J2296" s="35" t="str">
        <f t="array" ref="J2296">IFERROR(INDEX(Listor!$M$6:$M$17,MATCH(Listor!J2296&amp;Fossila!E2296,Listor!$K$6:$K$17&amp;Listor!$L$6:$L$17,0)),"")</f>
        <v/>
      </c>
      <c r="K2296" s="69"/>
    </row>
    <row r="2297" spans="2:11" x14ac:dyDescent="0.25">
      <c r="B2297" s="68" t="s">
        <v>68</v>
      </c>
      <c r="C2297" s="80" t="str">
        <f>IFERROR(VLOOKUP(B2297,Listor!$A$6:$B$62,2,FALSE),"")</f>
        <v/>
      </c>
      <c r="D2297" s="80" t="str">
        <f>IFERROR(VLOOKUP(B2297,Listor!$A$6:$C$62,3,FALSE),"")</f>
        <v/>
      </c>
      <c r="E2297" s="64" t="s">
        <v>69</v>
      </c>
      <c r="F2297" s="65"/>
      <c r="G2297" s="35" t="str">
        <f>IFERROR(VLOOKUP(B2297,Listor!$A$6:$G$62,7,FALSE),"")</f>
        <v/>
      </c>
      <c r="H2297" s="35" t="str">
        <f>IFERROR(VLOOKUP(B2297,Listor!$H$6:$I$24,2,FALSE),"")</f>
        <v/>
      </c>
      <c r="I2297" s="35" t="str">
        <f t="shared" si="38"/>
        <v/>
      </c>
      <c r="J2297" s="35" t="str">
        <f t="array" ref="J2297">IFERROR(INDEX(Listor!$M$6:$M$17,MATCH(Listor!J2297&amp;Fossila!E2297,Listor!$K$6:$K$17&amp;Listor!$L$6:$L$17,0)),"")</f>
        <v/>
      </c>
      <c r="K2297" s="69"/>
    </row>
    <row r="2298" spans="2:11" x14ac:dyDescent="0.25">
      <c r="B2298" s="68" t="s">
        <v>68</v>
      </c>
      <c r="C2298" s="80" t="str">
        <f>IFERROR(VLOOKUP(B2298,Listor!$A$6:$B$62,2,FALSE),"")</f>
        <v/>
      </c>
      <c r="D2298" s="80" t="str">
        <f>IFERROR(VLOOKUP(B2298,Listor!$A$6:$C$62,3,FALSE),"")</f>
        <v/>
      </c>
      <c r="E2298" s="64" t="s">
        <v>69</v>
      </c>
      <c r="F2298" s="65"/>
      <c r="G2298" s="35" t="str">
        <f>IFERROR(VLOOKUP(B2298,Listor!$A$6:$G$62,7,FALSE),"")</f>
        <v/>
      </c>
      <c r="H2298" s="35" t="str">
        <f>IFERROR(VLOOKUP(B2298,Listor!$H$6:$I$24,2,FALSE),"")</f>
        <v/>
      </c>
      <c r="I2298" s="35" t="str">
        <f t="shared" si="38"/>
        <v/>
      </c>
      <c r="J2298" s="35" t="str">
        <f t="array" ref="J2298">IFERROR(INDEX(Listor!$M$6:$M$17,MATCH(Listor!J2298&amp;Fossila!E2298,Listor!$K$6:$K$17&amp;Listor!$L$6:$L$17,0)),"")</f>
        <v/>
      </c>
      <c r="K2298" s="69"/>
    </row>
    <row r="2299" spans="2:11" x14ac:dyDescent="0.25">
      <c r="B2299" s="68" t="s">
        <v>68</v>
      </c>
      <c r="C2299" s="80" t="str">
        <f>IFERROR(VLOOKUP(B2299,Listor!$A$6:$B$62,2,FALSE),"")</f>
        <v/>
      </c>
      <c r="D2299" s="80" t="str">
        <f>IFERROR(VLOOKUP(B2299,Listor!$A$6:$C$62,3,FALSE),"")</f>
        <v/>
      </c>
      <c r="E2299" s="64" t="s">
        <v>69</v>
      </c>
      <c r="F2299" s="65"/>
      <c r="G2299" s="35" t="str">
        <f>IFERROR(VLOOKUP(B2299,Listor!$A$6:$G$62,7,FALSE),"")</f>
        <v/>
      </c>
      <c r="H2299" s="35" t="str">
        <f>IFERROR(VLOOKUP(B2299,Listor!$H$6:$I$24,2,FALSE),"")</f>
        <v/>
      </c>
      <c r="I2299" s="35" t="str">
        <f t="shared" si="38"/>
        <v/>
      </c>
      <c r="J2299" s="35" t="str">
        <f t="array" ref="J2299">IFERROR(INDEX(Listor!$M$6:$M$17,MATCH(Listor!J2299&amp;Fossila!E2299,Listor!$K$6:$K$17&amp;Listor!$L$6:$L$17,0)),"")</f>
        <v/>
      </c>
      <c r="K2299" s="69"/>
    </row>
    <row r="2300" spans="2:11" x14ac:dyDescent="0.25">
      <c r="B2300" s="68" t="s">
        <v>68</v>
      </c>
      <c r="C2300" s="80" t="str">
        <f>IFERROR(VLOOKUP(B2300,Listor!$A$6:$B$62,2,FALSE),"")</f>
        <v/>
      </c>
      <c r="D2300" s="80" t="str">
        <f>IFERROR(VLOOKUP(B2300,Listor!$A$6:$C$62,3,FALSE),"")</f>
        <v/>
      </c>
      <c r="E2300" s="64" t="s">
        <v>69</v>
      </c>
      <c r="F2300" s="65"/>
      <c r="G2300" s="35" t="str">
        <f>IFERROR(VLOOKUP(B2300,Listor!$A$6:$G$62,7,FALSE),"")</f>
        <v/>
      </c>
      <c r="H2300" s="35" t="str">
        <f>IFERROR(VLOOKUP(B2300,Listor!$H$6:$I$24,2,FALSE),"")</f>
        <v/>
      </c>
      <c r="I2300" s="35" t="str">
        <f t="shared" si="38"/>
        <v/>
      </c>
      <c r="J2300" s="35" t="str">
        <f t="array" ref="J2300">IFERROR(INDEX(Listor!$M$6:$M$17,MATCH(Listor!J2300&amp;Fossila!E2300,Listor!$K$6:$K$17&amp;Listor!$L$6:$L$17,0)),"")</f>
        <v/>
      </c>
      <c r="K2300" s="69"/>
    </row>
    <row r="2301" spans="2:11" x14ac:dyDescent="0.25">
      <c r="B2301" s="68" t="s">
        <v>68</v>
      </c>
      <c r="C2301" s="80" t="str">
        <f>IFERROR(VLOOKUP(B2301,Listor!$A$6:$B$62,2,FALSE),"")</f>
        <v/>
      </c>
      <c r="D2301" s="80" t="str">
        <f>IFERROR(VLOOKUP(B2301,Listor!$A$6:$C$62,3,FALSE),"")</f>
        <v/>
      </c>
      <c r="E2301" s="64" t="s">
        <v>69</v>
      </c>
      <c r="F2301" s="65"/>
      <c r="G2301" s="35" t="str">
        <f>IFERROR(VLOOKUP(B2301,Listor!$A$6:$G$62,7,FALSE),"")</f>
        <v/>
      </c>
      <c r="H2301" s="35" t="str">
        <f>IFERROR(VLOOKUP(B2301,Listor!$H$6:$I$24,2,FALSE),"")</f>
        <v/>
      </c>
      <c r="I2301" s="35" t="str">
        <f t="shared" si="38"/>
        <v/>
      </c>
      <c r="J2301" s="35" t="str">
        <f t="array" ref="J2301">IFERROR(INDEX(Listor!$M$6:$M$17,MATCH(Listor!J2301&amp;Fossila!E2301,Listor!$K$6:$K$17&amp;Listor!$L$6:$L$17,0)),"")</f>
        <v/>
      </c>
      <c r="K2301" s="69"/>
    </row>
    <row r="2302" spans="2:11" x14ac:dyDescent="0.25">
      <c r="B2302" s="68" t="s">
        <v>68</v>
      </c>
      <c r="C2302" s="80" t="str">
        <f>IFERROR(VLOOKUP(B2302,Listor!$A$6:$B$62,2,FALSE),"")</f>
        <v/>
      </c>
      <c r="D2302" s="80" t="str">
        <f>IFERROR(VLOOKUP(B2302,Listor!$A$6:$C$62,3,FALSE),"")</f>
        <v/>
      </c>
      <c r="E2302" s="64" t="s">
        <v>69</v>
      </c>
      <c r="F2302" s="65"/>
      <c r="G2302" s="35" t="str">
        <f>IFERROR(VLOOKUP(B2302,Listor!$A$6:$G$62,7,FALSE),"")</f>
        <v/>
      </c>
      <c r="H2302" s="35" t="str">
        <f>IFERROR(VLOOKUP(B2302,Listor!$H$6:$I$24,2,FALSE),"")</f>
        <v/>
      </c>
      <c r="I2302" s="35" t="str">
        <f t="shared" si="38"/>
        <v/>
      </c>
      <c r="J2302" s="35" t="str">
        <f t="array" ref="J2302">IFERROR(INDEX(Listor!$M$6:$M$17,MATCH(Listor!J2302&amp;Fossila!E2302,Listor!$K$6:$K$17&amp;Listor!$L$6:$L$17,0)),"")</f>
        <v/>
      </c>
      <c r="K2302" s="69"/>
    </row>
    <row r="2303" spans="2:11" x14ac:dyDescent="0.25">
      <c r="B2303" s="68" t="s">
        <v>68</v>
      </c>
      <c r="C2303" s="80" t="str">
        <f>IFERROR(VLOOKUP(B2303,Listor!$A$6:$B$62,2,FALSE),"")</f>
        <v/>
      </c>
      <c r="D2303" s="80" t="str">
        <f>IFERROR(VLOOKUP(B2303,Listor!$A$6:$C$62,3,FALSE),"")</f>
        <v/>
      </c>
      <c r="E2303" s="64" t="s">
        <v>69</v>
      </c>
      <c r="F2303" s="65"/>
      <c r="G2303" s="35" t="str">
        <f>IFERROR(VLOOKUP(B2303,Listor!$A$6:$G$62,7,FALSE),"")</f>
        <v/>
      </c>
      <c r="H2303" s="35" t="str">
        <f>IFERROR(VLOOKUP(B2303,Listor!$H$6:$I$24,2,FALSE),"")</f>
        <v/>
      </c>
      <c r="I2303" s="35" t="str">
        <f t="shared" si="38"/>
        <v/>
      </c>
      <c r="J2303" s="35" t="str">
        <f t="array" ref="J2303">IFERROR(INDEX(Listor!$M$6:$M$17,MATCH(Listor!J2303&amp;Fossila!E2303,Listor!$K$6:$K$17&amp;Listor!$L$6:$L$17,0)),"")</f>
        <v/>
      </c>
      <c r="K2303" s="69"/>
    </row>
    <row r="2304" spans="2:11" x14ac:dyDescent="0.25">
      <c r="B2304" s="68" t="s">
        <v>68</v>
      </c>
      <c r="C2304" s="80" t="str">
        <f>IFERROR(VLOOKUP(B2304,Listor!$A$6:$B$62,2,FALSE),"")</f>
        <v/>
      </c>
      <c r="D2304" s="80" t="str">
        <f>IFERROR(VLOOKUP(B2304,Listor!$A$6:$C$62,3,FALSE),"")</f>
        <v/>
      </c>
      <c r="E2304" s="64" t="s">
        <v>69</v>
      </c>
      <c r="F2304" s="65"/>
      <c r="G2304" s="35" t="str">
        <f>IFERROR(VLOOKUP(B2304,Listor!$A$6:$G$62,7,FALSE),"")</f>
        <v/>
      </c>
      <c r="H2304" s="35" t="str">
        <f>IFERROR(VLOOKUP(B2304,Listor!$H$6:$I$24,2,FALSE),"")</f>
        <v/>
      </c>
      <c r="I2304" s="35" t="str">
        <f t="shared" si="38"/>
        <v/>
      </c>
      <c r="J2304" s="35" t="str">
        <f t="array" ref="J2304">IFERROR(INDEX(Listor!$M$6:$M$17,MATCH(Listor!J2304&amp;Fossila!E2304,Listor!$K$6:$K$17&amp;Listor!$L$6:$L$17,0)),"")</f>
        <v/>
      </c>
      <c r="K2304" s="69"/>
    </row>
    <row r="2305" spans="2:11" x14ac:dyDescent="0.25">
      <c r="B2305" s="68" t="s">
        <v>68</v>
      </c>
      <c r="C2305" s="80" t="str">
        <f>IFERROR(VLOOKUP(B2305,Listor!$A$6:$B$62,2,FALSE),"")</f>
        <v/>
      </c>
      <c r="D2305" s="80" t="str">
        <f>IFERROR(VLOOKUP(B2305,Listor!$A$6:$C$62,3,FALSE),"")</f>
        <v/>
      </c>
      <c r="E2305" s="64" t="s">
        <v>69</v>
      </c>
      <c r="F2305" s="65"/>
      <c r="G2305" s="35" t="str">
        <f>IFERROR(VLOOKUP(B2305,Listor!$A$6:$G$62,7,FALSE),"")</f>
        <v/>
      </c>
      <c r="H2305" s="35" t="str">
        <f>IFERROR(VLOOKUP(B2305,Listor!$H$6:$I$24,2,FALSE),"")</f>
        <v/>
      </c>
      <c r="I2305" s="35" t="str">
        <f t="shared" si="38"/>
        <v/>
      </c>
      <c r="J2305" s="35" t="str">
        <f t="array" ref="J2305">IFERROR(INDEX(Listor!$M$6:$M$17,MATCH(Listor!J2305&amp;Fossila!E2305,Listor!$K$6:$K$17&amp;Listor!$L$6:$L$17,0)),"")</f>
        <v/>
      </c>
      <c r="K2305" s="69"/>
    </row>
    <row r="2306" spans="2:11" x14ac:dyDescent="0.25">
      <c r="B2306" s="68" t="s">
        <v>68</v>
      </c>
      <c r="C2306" s="80" t="str">
        <f>IFERROR(VLOOKUP(B2306,Listor!$A$6:$B$62,2,FALSE),"")</f>
        <v/>
      </c>
      <c r="D2306" s="80" t="str">
        <f>IFERROR(VLOOKUP(B2306,Listor!$A$6:$C$62,3,FALSE),"")</f>
        <v/>
      </c>
      <c r="E2306" s="64" t="s">
        <v>69</v>
      </c>
      <c r="F2306" s="65"/>
      <c r="G2306" s="35" t="str">
        <f>IFERROR(VLOOKUP(B2306,Listor!$A$6:$G$62,7,FALSE),"")</f>
        <v/>
      </c>
      <c r="H2306" s="35" t="str">
        <f>IFERROR(VLOOKUP(B2306,Listor!$H$6:$I$24,2,FALSE),"")</f>
        <v/>
      </c>
      <c r="I2306" s="35" t="str">
        <f t="shared" si="38"/>
        <v/>
      </c>
      <c r="J2306" s="35" t="str">
        <f t="array" ref="J2306">IFERROR(INDEX(Listor!$M$6:$M$17,MATCH(Listor!J2306&amp;Fossila!E2306,Listor!$K$6:$K$17&amp;Listor!$L$6:$L$17,0)),"")</f>
        <v/>
      </c>
      <c r="K2306" s="69"/>
    </row>
    <row r="2307" spans="2:11" x14ac:dyDescent="0.25">
      <c r="B2307" s="68" t="s">
        <v>68</v>
      </c>
      <c r="C2307" s="80" t="str">
        <f>IFERROR(VLOOKUP(B2307,Listor!$A$6:$B$62,2,FALSE),"")</f>
        <v/>
      </c>
      <c r="D2307" s="80" t="str">
        <f>IFERROR(VLOOKUP(B2307,Listor!$A$6:$C$62,3,FALSE),"")</f>
        <v/>
      </c>
      <c r="E2307" s="64" t="s">
        <v>69</v>
      </c>
      <c r="F2307" s="65"/>
      <c r="G2307" s="35" t="str">
        <f>IFERROR(VLOOKUP(B2307,Listor!$A$6:$G$62,7,FALSE),"")</f>
        <v/>
      </c>
      <c r="H2307" s="35" t="str">
        <f>IFERROR(VLOOKUP(B2307,Listor!$H$6:$I$24,2,FALSE),"")</f>
        <v/>
      </c>
      <c r="I2307" s="35" t="str">
        <f t="shared" si="38"/>
        <v/>
      </c>
      <c r="J2307" s="35" t="str">
        <f t="array" ref="J2307">IFERROR(INDEX(Listor!$M$6:$M$17,MATCH(Listor!J2307&amp;Fossila!E2307,Listor!$K$6:$K$17&amp;Listor!$L$6:$L$17,0)),"")</f>
        <v/>
      </c>
      <c r="K2307" s="69"/>
    </row>
    <row r="2308" spans="2:11" x14ac:dyDescent="0.25">
      <c r="B2308" s="68" t="s">
        <v>68</v>
      </c>
      <c r="C2308" s="80" t="str">
        <f>IFERROR(VLOOKUP(B2308,Listor!$A$6:$B$62,2,FALSE),"")</f>
        <v/>
      </c>
      <c r="D2308" s="80" t="str">
        <f>IFERROR(VLOOKUP(B2308,Listor!$A$6:$C$62,3,FALSE),"")</f>
        <v/>
      </c>
      <c r="E2308" s="64" t="s">
        <v>69</v>
      </c>
      <c r="F2308" s="65"/>
      <c r="G2308" s="35" t="str">
        <f>IFERROR(VLOOKUP(B2308,Listor!$A$6:$G$62,7,FALSE),"")</f>
        <v/>
      </c>
      <c r="H2308" s="35" t="str">
        <f>IFERROR(VLOOKUP(B2308,Listor!$H$6:$I$24,2,FALSE),"")</f>
        <v/>
      </c>
      <c r="I2308" s="35" t="str">
        <f t="shared" si="38"/>
        <v/>
      </c>
      <c r="J2308" s="35" t="str">
        <f t="array" ref="J2308">IFERROR(INDEX(Listor!$M$6:$M$17,MATCH(Listor!J2308&amp;Fossila!E2308,Listor!$K$6:$K$17&amp;Listor!$L$6:$L$17,0)),"")</f>
        <v/>
      </c>
      <c r="K2308" s="69"/>
    </row>
    <row r="2309" spans="2:11" x14ac:dyDescent="0.25">
      <c r="B2309" s="68" t="s">
        <v>68</v>
      </c>
      <c r="C2309" s="80" t="str">
        <f>IFERROR(VLOOKUP(B2309,Listor!$A$6:$B$62,2,FALSE),"")</f>
        <v/>
      </c>
      <c r="D2309" s="80" t="str">
        <f>IFERROR(VLOOKUP(B2309,Listor!$A$6:$C$62,3,FALSE),"")</f>
        <v/>
      </c>
      <c r="E2309" s="64" t="s">
        <v>69</v>
      </c>
      <c r="F2309" s="65"/>
      <c r="G2309" s="35" t="str">
        <f>IFERROR(VLOOKUP(B2309,Listor!$A$6:$G$62,7,FALSE),"")</f>
        <v/>
      </c>
      <c r="H2309" s="35" t="str">
        <f>IFERROR(VLOOKUP(B2309,Listor!$H$6:$I$24,2,FALSE),"")</f>
        <v/>
      </c>
      <c r="I2309" s="35" t="str">
        <f t="shared" si="38"/>
        <v/>
      </c>
      <c r="J2309" s="35" t="str">
        <f t="array" ref="J2309">IFERROR(INDEX(Listor!$M$6:$M$17,MATCH(Listor!J2309&amp;Fossila!E2309,Listor!$K$6:$K$17&amp;Listor!$L$6:$L$17,0)),"")</f>
        <v/>
      </c>
      <c r="K2309" s="69"/>
    </row>
    <row r="2310" spans="2:11" x14ac:dyDescent="0.25">
      <c r="B2310" s="68" t="s">
        <v>68</v>
      </c>
      <c r="C2310" s="80" t="str">
        <f>IFERROR(VLOOKUP(B2310,Listor!$A$6:$B$62,2,FALSE),"")</f>
        <v/>
      </c>
      <c r="D2310" s="80" t="str">
        <f>IFERROR(VLOOKUP(B2310,Listor!$A$6:$C$62,3,FALSE),"")</f>
        <v/>
      </c>
      <c r="E2310" s="64" t="s">
        <v>69</v>
      </c>
      <c r="F2310" s="65"/>
      <c r="G2310" s="35" t="str">
        <f>IFERROR(VLOOKUP(B2310,Listor!$A$6:$G$62,7,FALSE),"")</f>
        <v/>
      </c>
      <c r="H2310" s="35" t="str">
        <f>IFERROR(VLOOKUP(B2310,Listor!$H$6:$I$24,2,FALSE),"")</f>
        <v/>
      </c>
      <c r="I2310" s="35" t="str">
        <f t="shared" si="38"/>
        <v/>
      </c>
      <c r="J2310" s="35" t="str">
        <f t="array" ref="J2310">IFERROR(INDEX(Listor!$M$6:$M$17,MATCH(Listor!J2310&amp;Fossila!E2310,Listor!$K$6:$K$17&amp;Listor!$L$6:$L$17,0)),"")</f>
        <v/>
      </c>
      <c r="K2310" s="69"/>
    </row>
    <row r="2311" spans="2:11" x14ac:dyDescent="0.25">
      <c r="B2311" s="68" t="s">
        <v>68</v>
      </c>
      <c r="C2311" s="80" t="str">
        <f>IFERROR(VLOOKUP(B2311,Listor!$A$6:$B$62,2,FALSE),"")</f>
        <v/>
      </c>
      <c r="D2311" s="80" t="str">
        <f>IFERROR(VLOOKUP(B2311,Listor!$A$6:$C$62,3,FALSE),"")</f>
        <v/>
      </c>
      <c r="E2311" s="64" t="s">
        <v>69</v>
      </c>
      <c r="F2311" s="65"/>
      <c r="G2311" s="35" t="str">
        <f>IFERROR(VLOOKUP(B2311,Listor!$A$6:$G$62,7,FALSE),"")</f>
        <v/>
      </c>
      <c r="H2311" s="35" t="str">
        <f>IFERROR(VLOOKUP(B2311,Listor!$H$6:$I$24,2,FALSE),"")</f>
        <v/>
      </c>
      <c r="I2311" s="35" t="str">
        <f t="shared" si="38"/>
        <v/>
      </c>
      <c r="J2311" s="35" t="str">
        <f t="array" ref="J2311">IFERROR(INDEX(Listor!$M$6:$M$17,MATCH(Listor!J2311&amp;Fossila!E2311,Listor!$K$6:$K$17&amp;Listor!$L$6:$L$17,0)),"")</f>
        <v/>
      </c>
      <c r="K2311" s="69"/>
    </row>
    <row r="2312" spans="2:11" x14ac:dyDescent="0.25">
      <c r="B2312" s="68" t="s">
        <v>68</v>
      </c>
      <c r="C2312" s="80" t="str">
        <f>IFERROR(VLOOKUP(B2312,Listor!$A$6:$B$62,2,FALSE),"")</f>
        <v/>
      </c>
      <c r="D2312" s="80" t="str">
        <f>IFERROR(VLOOKUP(B2312,Listor!$A$6:$C$62,3,FALSE),"")</f>
        <v/>
      </c>
      <c r="E2312" s="64" t="s">
        <v>69</v>
      </c>
      <c r="F2312" s="65"/>
      <c r="G2312" s="35" t="str">
        <f>IFERROR(VLOOKUP(B2312,Listor!$A$6:$G$62,7,FALSE),"")</f>
        <v/>
      </c>
      <c r="H2312" s="35" t="str">
        <f>IFERROR(VLOOKUP(B2312,Listor!$H$6:$I$24,2,FALSE),"")</f>
        <v/>
      </c>
      <c r="I2312" s="35" t="str">
        <f t="shared" si="38"/>
        <v/>
      </c>
      <c r="J2312" s="35" t="str">
        <f t="array" ref="J2312">IFERROR(INDEX(Listor!$M$6:$M$17,MATCH(Listor!J2312&amp;Fossila!E2312,Listor!$K$6:$K$17&amp;Listor!$L$6:$L$17,0)),"")</f>
        <v/>
      </c>
      <c r="K2312" s="69"/>
    </row>
    <row r="2313" spans="2:11" x14ac:dyDescent="0.25">
      <c r="B2313" s="68" t="s">
        <v>68</v>
      </c>
      <c r="C2313" s="80" t="str">
        <f>IFERROR(VLOOKUP(B2313,Listor!$A$6:$B$62,2,FALSE),"")</f>
        <v/>
      </c>
      <c r="D2313" s="80" t="str">
        <f>IFERROR(VLOOKUP(B2313,Listor!$A$6:$C$62,3,FALSE),"")</f>
        <v/>
      </c>
      <c r="E2313" s="64" t="s">
        <v>69</v>
      </c>
      <c r="F2313" s="65"/>
      <c r="G2313" s="35" t="str">
        <f>IFERROR(VLOOKUP(B2313,Listor!$A$6:$G$62,7,FALSE),"")</f>
        <v/>
      </c>
      <c r="H2313" s="35" t="str">
        <f>IFERROR(VLOOKUP(B2313,Listor!$H$6:$I$24,2,FALSE),"")</f>
        <v/>
      </c>
      <c r="I2313" s="35" t="str">
        <f t="shared" si="38"/>
        <v/>
      </c>
      <c r="J2313" s="35" t="str">
        <f t="array" ref="J2313">IFERROR(INDEX(Listor!$M$6:$M$17,MATCH(Listor!J2313&amp;Fossila!E2313,Listor!$K$6:$K$17&amp;Listor!$L$6:$L$17,0)),"")</f>
        <v/>
      </c>
      <c r="K2313" s="69"/>
    </row>
    <row r="2314" spans="2:11" x14ac:dyDescent="0.25">
      <c r="B2314" s="68" t="s">
        <v>68</v>
      </c>
      <c r="C2314" s="80" t="str">
        <f>IFERROR(VLOOKUP(B2314,Listor!$A$6:$B$62,2,FALSE),"")</f>
        <v/>
      </c>
      <c r="D2314" s="80" t="str">
        <f>IFERROR(VLOOKUP(B2314,Listor!$A$6:$C$62,3,FALSE),"")</f>
        <v/>
      </c>
      <c r="E2314" s="64" t="s">
        <v>69</v>
      </c>
      <c r="F2314" s="65"/>
      <c r="G2314" s="35" t="str">
        <f>IFERROR(VLOOKUP(B2314,Listor!$A$6:$G$62,7,FALSE),"")</f>
        <v/>
      </c>
      <c r="H2314" s="35" t="str">
        <f>IFERROR(VLOOKUP(B2314,Listor!$H$6:$I$24,2,FALSE),"")</f>
        <v/>
      </c>
      <c r="I2314" s="35" t="str">
        <f t="shared" si="38"/>
        <v/>
      </c>
      <c r="J2314" s="35" t="str">
        <f t="array" ref="J2314">IFERROR(INDEX(Listor!$M$6:$M$17,MATCH(Listor!J2314&amp;Fossila!E2314,Listor!$K$6:$K$17&amp;Listor!$L$6:$L$17,0)),"")</f>
        <v/>
      </c>
      <c r="K2314" s="69"/>
    </row>
    <row r="2315" spans="2:11" x14ac:dyDescent="0.25">
      <c r="B2315" s="68" t="s">
        <v>68</v>
      </c>
      <c r="C2315" s="80" t="str">
        <f>IFERROR(VLOOKUP(B2315,Listor!$A$6:$B$62,2,FALSE),"")</f>
        <v/>
      </c>
      <c r="D2315" s="80" t="str">
        <f>IFERROR(VLOOKUP(B2315,Listor!$A$6:$C$62,3,FALSE),"")</f>
        <v/>
      </c>
      <c r="E2315" s="64" t="s">
        <v>69</v>
      </c>
      <c r="F2315" s="65"/>
      <c r="G2315" s="35" t="str">
        <f>IFERROR(VLOOKUP(B2315,Listor!$A$6:$G$62,7,FALSE),"")</f>
        <v/>
      </c>
      <c r="H2315" s="35" t="str">
        <f>IFERROR(VLOOKUP(B2315,Listor!$H$6:$I$24,2,FALSE),"")</f>
        <v/>
      </c>
      <c r="I2315" s="35" t="str">
        <f t="shared" si="38"/>
        <v/>
      </c>
      <c r="J2315" s="35" t="str">
        <f t="array" ref="J2315">IFERROR(INDEX(Listor!$M$6:$M$17,MATCH(Listor!J2315&amp;Fossila!E2315,Listor!$K$6:$K$17&amp;Listor!$L$6:$L$17,0)),"")</f>
        <v/>
      </c>
      <c r="K2315" s="69"/>
    </row>
    <row r="2316" spans="2:11" x14ac:dyDescent="0.25">
      <c r="B2316" s="68" t="s">
        <v>68</v>
      </c>
      <c r="C2316" s="80" t="str">
        <f>IFERROR(VLOOKUP(B2316,Listor!$A$6:$B$62,2,FALSE),"")</f>
        <v/>
      </c>
      <c r="D2316" s="80" t="str">
        <f>IFERROR(VLOOKUP(B2316,Listor!$A$6:$C$62,3,FALSE),"")</f>
        <v/>
      </c>
      <c r="E2316" s="64" t="s">
        <v>69</v>
      </c>
      <c r="F2316" s="65"/>
      <c r="G2316" s="35" t="str">
        <f>IFERROR(VLOOKUP(B2316,Listor!$A$6:$G$62,7,FALSE),"")</f>
        <v/>
      </c>
      <c r="H2316" s="35" t="str">
        <f>IFERROR(VLOOKUP(B2316,Listor!$H$6:$I$24,2,FALSE),"")</f>
        <v/>
      </c>
      <c r="I2316" s="35" t="str">
        <f t="shared" si="38"/>
        <v/>
      </c>
      <c r="J2316" s="35" t="str">
        <f t="array" ref="J2316">IFERROR(INDEX(Listor!$M$6:$M$17,MATCH(Listor!J2316&amp;Fossila!E2316,Listor!$K$6:$K$17&amp;Listor!$L$6:$L$17,0)),"")</f>
        <v/>
      </c>
      <c r="K2316" s="69"/>
    </row>
    <row r="2317" spans="2:11" x14ac:dyDescent="0.25">
      <c r="B2317" s="68" t="s">
        <v>68</v>
      </c>
      <c r="C2317" s="80" t="str">
        <f>IFERROR(VLOOKUP(B2317,Listor!$A$6:$B$62,2,FALSE),"")</f>
        <v/>
      </c>
      <c r="D2317" s="80" t="str">
        <f>IFERROR(VLOOKUP(B2317,Listor!$A$6:$C$62,3,FALSE),"")</f>
        <v/>
      </c>
      <c r="E2317" s="64" t="s">
        <v>69</v>
      </c>
      <c r="F2317" s="65"/>
      <c r="G2317" s="35" t="str">
        <f>IFERROR(VLOOKUP(B2317,Listor!$A$6:$G$62,7,FALSE),"")</f>
        <v/>
      </c>
      <c r="H2317" s="35" t="str">
        <f>IFERROR(VLOOKUP(B2317,Listor!$H$6:$I$24,2,FALSE),"")</f>
        <v/>
      </c>
      <c r="I2317" s="35" t="str">
        <f t="shared" ref="I2317:I2380" si="39">IFERROR(H2317*F2317,"")</f>
        <v/>
      </c>
      <c r="J2317" s="35" t="str">
        <f t="array" ref="J2317">IFERROR(INDEX(Listor!$M$6:$M$17,MATCH(Listor!J2317&amp;Fossila!E2317,Listor!$K$6:$K$17&amp;Listor!$L$6:$L$17,0)),"")</f>
        <v/>
      </c>
      <c r="K2317" s="69"/>
    </row>
    <row r="2318" spans="2:11" x14ac:dyDescent="0.25">
      <c r="B2318" s="68" t="s">
        <v>68</v>
      </c>
      <c r="C2318" s="80" t="str">
        <f>IFERROR(VLOOKUP(B2318,Listor!$A$6:$B$62,2,FALSE),"")</f>
        <v/>
      </c>
      <c r="D2318" s="80" t="str">
        <f>IFERROR(VLOOKUP(B2318,Listor!$A$6:$C$62,3,FALSE),"")</f>
        <v/>
      </c>
      <c r="E2318" s="64" t="s">
        <v>69</v>
      </c>
      <c r="F2318" s="65"/>
      <c r="G2318" s="35" t="str">
        <f>IFERROR(VLOOKUP(B2318,Listor!$A$6:$G$62,7,FALSE),"")</f>
        <v/>
      </c>
      <c r="H2318" s="35" t="str">
        <f>IFERROR(VLOOKUP(B2318,Listor!$H$6:$I$24,2,FALSE),"")</f>
        <v/>
      </c>
      <c r="I2318" s="35" t="str">
        <f t="shared" si="39"/>
        <v/>
      </c>
      <c r="J2318" s="35" t="str">
        <f t="array" ref="J2318">IFERROR(INDEX(Listor!$M$6:$M$17,MATCH(Listor!J2318&amp;Fossila!E2318,Listor!$K$6:$K$17&amp;Listor!$L$6:$L$17,0)),"")</f>
        <v/>
      </c>
      <c r="K2318" s="69"/>
    </row>
    <row r="2319" spans="2:11" x14ac:dyDescent="0.25">
      <c r="B2319" s="68" t="s">
        <v>68</v>
      </c>
      <c r="C2319" s="80" t="str">
        <f>IFERROR(VLOOKUP(B2319,Listor!$A$6:$B$62,2,FALSE),"")</f>
        <v/>
      </c>
      <c r="D2319" s="80" t="str">
        <f>IFERROR(VLOOKUP(B2319,Listor!$A$6:$C$62,3,FALSE),"")</f>
        <v/>
      </c>
      <c r="E2319" s="64" t="s">
        <v>69</v>
      </c>
      <c r="F2319" s="65"/>
      <c r="G2319" s="35" t="str">
        <f>IFERROR(VLOOKUP(B2319,Listor!$A$6:$G$62,7,FALSE),"")</f>
        <v/>
      </c>
      <c r="H2319" s="35" t="str">
        <f>IFERROR(VLOOKUP(B2319,Listor!$H$6:$I$24,2,FALSE),"")</f>
        <v/>
      </c>
      <c r="I2319" s="35" t="str">
        <f t="shared" si="39"/>
        <v/>
      </c>
      <c r="J2319" s="35" t="str">
        <f t="array" ref="J2319">IFERROR(INDEX(Listor!$M$6:$M$17,MATCH(Listor!J2319&amp;Fossila!E2319,Listor!$K$6:$K$17&amp;Listor!$L$6:$L$17,0)),"")</f>
        <v/>
      </c>
      <c r="K2319" s="69"/>
    </row>
    <row r="2320" spans="2:11" x14ac:dyDescent="0.25">
      <c r="B2320" s="68" t="s">
        <v>68</v>
      </c>
      <c r="C2320" s="80" t="str">
        <f>IFERROR(VLOOKUP(B2320,Listor!$A$6:$B$62,2,FALSE),"")</f>
        <v/>
      </c>
      <c r="D2320" s="80" t="str">
        <f>IFERROR(VLOOKUP(B2320,Listor!$A$6:$C$62,3,FALSE),"")</f>
        <v/>
      </c>
      <c r="E2320" s="64" t="s">
        <v>69</v>
      </c>
      <c r="F2320" s="65"/>
      <c r="G2320" s="35" t="str">
        <f>IFERROR(VLOOKUP(B2320,Listor!$A$6:$G$62,7,FALSE),"")</f>
        <v/>
      </c>
      <c r="H2320" s="35" t="str">
        <f>IFERROR(VLOOKUP(B2320,Listor!$H$6:$I$24,2,FALSE),"")</f>
        <v/>
      </c>
      <c r="I2320" s="35" t="str">
        <f t="shared" si="39"/>
        <v/>
      </c>
      <c r="J2320" s="35" t="str">
        <f t="array" ref="J2320">IFERROR(INDEX(Listor!$M$6:$M$17,MATCH(Listor!J2320&amp;Fossila!E2320,Listor!$K$6:$K$17&amp;Listor!$L$6:$L$17,0)),"")</f>
        <v/>
      </c>
      <c r="K2320" s="69"/>
    </row>
    <row r="2321" spans="2:11" x14ac:dyDescent="0.25">
      <c r="B2321" s="68" t="s">
        <v>68</v>
      </c>
      <c r="C2321" s="80" t="str">
        <f>IFERROR(VLOOKUP(B2321,Listor!$A$6:$B$62,2,FALSE),"")</f>
        <v/>
      </c>
      <c r="D2321" s="80" t="str">
        <f>IFERROR(VLOOKUP(B2321,Listor!$A$6:$C$62,3,FALSE),"")</f>
        <v/>
      </c>
      <c r="E2321" s="64" t="s">
        <v>69</v>
      </c>
      <c r="F2321" s="65"/>
      <c r="G2321" s="35" t="str">
        <f>IFERROR(VLOOKUP(B2321,Listor!$A$6:$G$62,7,FALSE),"")</f>
        <v/>
      </c>
      <c r="H2321" s="35" t="str">
        <f>IFERROR(VLOOKUP(B2321,Listor!$H$6:$I$24,2,FALSE),"")</f>
        <v/>
      </c>
      <c r="I2321" s="35" t="str">
        <f t="shared" si="39"/>
        <v/>
      </c>
      <c r="J2321" s="35" t="str">
        <f t="array" ref="J2321">IFERROR(INDEX(Listor!$M$6:$M$17,MATCH(Listor!J2321&amp;Fossila!E2321,Listor!$K$6:$K$17&amp;Listor!$L$6:$L$17,0)),"")</f>
        <v/>
      </c>
      <c r="K2321" s="69"/>
    </row>
    <row r="2322" spans="2:11" x14ac:dyDescent="0.25">
      <c r="B2322" s="68" t="s">
        <v>68</v>
      </c>
      <c r="C2322" s="80" t="str">
        <f>IFERROR(VLOOKUP(B2322,Listor!$A$6:$B$62,2,FALSE),"")</f>
        <v/>
      </c>
      <c r="D2322" s="80" t="str">
        <f>IFERROR(VLOOKUP(B2322,Listor!$A$6:$C$62,3,FALSE),"")</f>
        <v/>
      </c>
      <c r="E2322" s="64" t="s">
        <v>69</v>
      </c>
      <c r="F2322" s="65"/>
      <c r="G2322" s="35" t="str">
        <f>IFERROR(VLOOKUP(B2322,Listor!$A$6:$G$62,7,FALSE),"")</f>
        <v/>
      </c>
      <c r="H2322" s="35" t="str">
        <f>IFERROR(VLOOKUP(B2322,Listor!$H$6:$I$24,2,FALSE),"")</f>
        <v/>
      </c>
      <c r="I2322" s="35" t="str">
        <f t="shared" si="39"/>
        <v/>
      </c>
      <c r="J2322" s="35" t="str">
        <f t="array" ref="J2322">IFERROR(INDEX(Listor!$M$6:$M$17,MATCH(Listor!J2322&amp;Fossila!E2322,Listor!$K$6:$K$17&amp;Listor!$L$6:$L$17,0)),"")</f>
        <v/>
      </c>
      <c r="K2322" s="69"/>
    </row>
    <row r="2323" spans="2:11" x14ac:dyDescent="0.25">
      <c r="B2323" s="68" t="s">
        <v>68</v>
      </c>
      <c r="C2323" s="80" t="str">
        <f>IFERROR(VLOOKUP(B2323,Listor!$A$6:$B$62,2,FALSE),"")</f>
        <v/>
      </c>
      <c r="D2323" s="80" t="str">
        <f>IFERROR(VLOOKUP(B2323,Listor!$A$6:$C$62,3,FALSE),"")</f>
        <v/>
      </c>
      <c r="E2323" s="64" t="s">
        <v>69</v>
      </c>
      <c r="F2323" s="65"/>
      <c r="G2323" s="35" t="str">
        <f>IFERROR(VLOOKUP(B2323,Listor!$A$6:$G$62,7,FALSE),"")</f>
        <v/>
      </c>
      <c r="H2323" s="35" t="str">
        <f>IFERROR(VLOOKUP(B2323,Listor!$H$6:$I$24,2,FALSE),"")</f>
        <v/>
      </c>
      <c r="I2323" s="35" t="str">
        <f t="shared" si="39"/>
        <v/>
      </c>
      <c r="J2323" s="35" t="str">
        <f t="array" ref="J2323">IFERROR(INDEX(Listor!$M$6:$M$17,MATCH(Listor!J2323&amp;Fossila!E2323,Listor!$K$6:$K$17&amp;Listor!$L$6:$L$17,0)),"")</f>
        <v/>
      </c>
      <c r="K2323" s="69"/>
    </row>
    <row r="2324" spans="2:11" x14ac:dyDescent="0.25">
      <c r="B2324" s="68" t="s">
        <v>68</v>
      </c>
      <c r="C2324" s="80" t="str">
        <f>IFERROR(VLOOKUP(B2324,Listor!$A$6:$B$62,2,FALSE),"")</f>
        <v/>
      </c>
      <c r="D2324" s="80" t="str">
        <f>IFERROR(VLOOKUP(B2324,Listor!$A$6:$C$62,3,FALSE),"")</f>
        <v/>
      </c>
      <c r="E2324" s="64" t="s">
        <v>69</v>
      </c>
      <c r="F2324" s="65"/>
      <c r="G2324" s="35" t="str">
        <f>IFERROR(VLOOKUP(B2324,Listor!$A$6:$G$62,7,FALSE),"")</f>
        <v/>
      </c>
      <c r="H2324" s="35" t="str">
        <f>IFERROR(VLOOKUP(B2324,Listor!$H$6:$I$24,2,FALSE),"")</f>
        <v/>
      </c>
      <c r="I2324" s="35" t="str">
        <f t="shared" si="39"/>
        <v/>
      </c>
      <c r="J2324" s="35" t="str">
        <f t="array" ref="J2324">IFERROR(INDEX(Listor!$M$6:$M$17,MATCH(Listor!J2324&amp;Fossila!E2324,Listor!$K$6:$K$17&amp;Listor!$L$6:$L$17,0)),"")</f>
        <v/>
      </c>
      <c r="K2324" s="69"/>
    </row>
    <row r="2325" spans="2:11" x14ac:dyDescent="0.25">
      <c r="B2325" s="68" t="s">
        <v>68</v>
      </c>
      <c r="C2325" s="80" t="str">
        <f>IFERROR(VLOOKUP(B2325,Listor!$A$6:$B$62,2,FALSE),"")</f>
        <v/>
      </c>
      <c r="D2325" s="80" t="str">
        <f>IFERROR(VLOOKUP(B2325,Listor!$A$6:$C$62,3,FALSE),"")</f>
        <v/>
      </c>
      <c r="E2325" s="64" t="s">
        <v>69</v>
      </c>
      <c r="F2325" s="65"/>
      <c r="G2325" s="35" t="str">
        <f>IFERROR(VLOOKUP(B2325,Listor!$A$6:$G$62,7,FALSE),"")</f>
        <v/>
      </c>
      <c r="H2325" s="35" t="str">
        <f>IFERROR(VLOOKUP(B2325,Listor!$H$6:$I$24,2,FALSE),"")</f>
        <v/>
      </c>
      <c r="I2325" s="35" t="str">
        <f t="shared" si="39"/>
        <v/>
      </c>
      <c r="J2325" s="35" t="str">
        <f t="array" ref="J2325">IFERROR(INDEX(Listor!$M$6:$M$17,MATCH(Listor!J2325&amp;Fossila!E2325,Listor!$K$6:$K$17&amp;Listor!$L$6:$L$17,0)),"")</f>
        <v/>
      </c>
      <c r="K2325" s="69"/>
    </row>
    <row r="2326" spans="2:11" x14ac:dyDescent="0.25">
      <c r="B2326" s="68" t="s">
        <v>68</v>
      </c>
      <c r="C2326" s="80" t="str">
        <f>IFERROR(VLOOKUP(B2326,Listor!$A$6:$B$62,2,FALSE),"")</f>
        <v/>
      </c>
      <c r="D2326" s="80" t="str">
        <f>IFERROR(VLOOKUP(B2326,Listor!$A$6:$C$62,3,FALSE),"")</f>
        <v/>
      </c>
      <c r="E2326" s="64" t="s">
        <v>69</v>
      </c>
      <c r="F2326" s="65"/>
      <c r="G2326" s="35" t="str">
        <f>IFERROR(VLOOKUP(B2326,Listor!$A$6:$G$62,7,FALSE),"")</f>
        <v/>
      </c>
      <c r="H2326" s="35" t="str">
        <f>IFERROR(VLOOKUP(B2326,Listor!$H$6:$I$24,2,FALSE),"")</f>
        <v/>
      </c>
      <c r="I2326" s="35" t="str">
        <f t="shared" si="39"/>
        <v/>
      </c>
      <c r="J2326" s="35" t="str">
        <f t="array" ref="J2326">IFERROR(INDEX(Listor!$M$6:$M$17,MATCH(Listor!J2326&amp;Fossila!E2326,Listor!$K$6:$K$17&amp;Listor!$L$6:$L$17,0)),"")</f>
        <v/>
      </c>
      <c r="K2326" s="69"/>
    </row>
    <row r="2327" spans="2:11" x14ac:dyDescent="0.25">
      <c r="B2327" s="68" t="s">
        <v>68</v>
      </c>
      <c r="C2327" s="80" t="str">
        <f>IFERROR(VLOOKUP(B2327,Listor!$A$6:$B$62,2,FALSE),"")</f>
        <v/>
      </c>
      <c r="D2327" s="80" t="str">
        <f>IFERROR(VLOOKUP(B2327,Listor!$A$6:$C$62,3,FALSE),"")</f>
        <v/>
      </c>
      <c r="E2327" s="64" t="s">
        <v>69</v>
      </c>
      <c r="F2327" s="65"/>
      <c r="G2327" s="35" t="str">
        <f>IFERROR(VLOOKUP(B2327,Listor!$A$6:$G$62,7,FALSE),"")</f>
        <v/>
      </c>
      <c r="H2327" s="35" t="str">
        <f>IFERROR(VLOOKUP(B2327,Listor!$H$6:$I$24,2,FALSE),"")</f>
        <v/>
      </c>
      <c r="I2327" s="35" t="str">
        <f t="shared" si="39"/>
        <v/>
      </c>
      <c r="J2327" s="35" t="str">
        <f t="array" ref="J2327">IFERROR(INDEX(Listor!$M$6:$M$17,MATCH(Listor!J2327&amp;Fossila!E2327,Listor!$K$6:$K$17&amp;Listor!$L$6:$L$17,0)),"")</f>
        <v/>
      </c>
      <c r="K2327" s="69"/>
    </row>
    <row r="2328" spans="2:11" x14ac:dyDescent="0.25">
      <c r="B2328" s="68" t="s">
        <v>68</v>
      </c>
      <c r="C2328" s="80" t="str">
        <f>IFERROR(VLOOKUP(B2328,Listor!$A$6:$B$62,2,FALSE),"")</f>
        <v/>
      </c>
      <c r="D2328" s="80" t="str">
        <f>IFERROR(VLOOKUP(B2328,Listor!$A$6:$C$62,3,FALSE),"")</f>
        <v/>
      </c>
      <c r="E2328" s="64" t="s">
        <v>69</v>
      </c>
      <c r="F2328" s="65"/>
      <c r="G2328" s="35" t="str">
        <f>IFERROR(VLOOKUP(B2328,Listor!$A$6:$G$62,7,FALSE),"")</f>
        <v/>
      </c>
      <c r="H2328" s="35" t="str">
        <f>IFERROR(VLOOKUP(B2328,Listor!$H$6:$I$24,2,FALSE),"")</f>
        <v/>
      </c>
      <c r="I2328" s="35" t="str">
        <f t="shared" si="39"/>
        <v/>
      </c>
      <c r="J2328" s="35" t="str">
        <f t="array" ref="J2328">IFERROR(INDEX(Listor!$M$6:$M$17,MATCH(Listor!J2328&amp;Fossila!E2328,Listor!$K$6:$K$17&amp;Listor!$L$6:$L$17,0)),"")</f>
        <v/>
      </c>
      <c r="K2328" s="69"/>
    </row>
    <row r="2329" spans="2:11" x14ac:dyDescent="0.25">
      <c r="B2329" s="68" t="s">
        <v>68</v>
      </c>
      <c r="C2329" s="80" t="str">
        <f>IFERROR(VLOOKUP(B2329,Listor!$A$6:$B$62,2,FALSE),"")</f>
        <v/>
      </c>
      <c r="D2329" s="80" t="str">
        <f>IFERROR(VLOOKUP(B2329,Listor!$A$6:$C$62,3,FALSE),"")</f>
        <v/>
      </c>
      <c r="E2329" s="64" t="s">
        <v>69</v>
      </c>
      <c r="F2329" s="65"/>
      <c r="G2329" s="35" t="str">
        <f>IFERROR(VLOOKUP(B2329,Listor!$A$6:$G$62,7,FALSE),"")</f>
        <v/>
      </c>
      <c r="H2329" s="35" t="str">
        <f>IFERROR(VLOOKUP(B2329,Listor!$H$6:$I$24,2,FALSE),"")</f>
        <v/>
      </c>
      <c r="I2329" s="35" t="str">
        <f t="shared" si="39"/>
        <v/>
      </c>
      <c r="J2329" s="35" t="str">
        <f t="array" ref="J2329">IFERROR(INDEX(Listor!$M$6:$M$17,MATCH(Listor!J2329&amp;Fossila!E2329,Listor!$K$6:$K$17&amp;Listor!$L$6:$L$17,0)),"")</f>
        <v/>
      </c>
      <c r="K2329" s="69"/>
    </row>
    <row r="2330" spans="2:11" x14ac:dyDescent="0.25">
      <c r="B2330" s="68" t="s">
        <v>68</v>
      </c>
      <c r="C2330" s="80" t="str">
        <f>IFERROR(VLOOKUP(B2330,Listor!$A$6:$B$62,2,FALSE),"")</f>
        <v/>
      </c>
      <c r="D2330" s="80" t="str">
        <f>IFERROR(VLOOKUP(B2330,Listor!$A$6:$C$62,3,FALSE),"")</f>
        <v/>
      </c>
      <c r="E2330" s="64" t="s">
        <v>69</v>
      </c>
      <c r="F2330" s="65"/>
      <c r="G2330" s="35" t="str">
        <f>IFERROR(VLOOKUP(B2330,Listor!$A$6:$G$62,7,FALSE),"")</f>
        <v/>
      </c>
      <c r="H2330" s="35" t="str">
        <f>IFERROR(VLOOKUP(B2330,Listor!$H$6:$I$24,2,FALSE),"")</f>
        <v/>
      </c>
      <c r="I2330" s="35" t="str">
        <f t="shared" si="39"/>
        <v/>
      </c>
      <c r="J2330" s="35" t="str">
        <f t="array" ref="J2330">IFERROR(INDEX(Listor!$M$6:$M$17,MATCH(Listor!J2330&amp;Fossila!E2330,Listor!$K$6:$K$17&amp;Listor!$L$6:$L$17,0)),"")</f>
        <v/>
      </c>
      <c r="K2330" s="69"/>
    </row>
    <row r="2331" spans="2:11" x14ac:dyDescent="0.25">
      <c r="B2331" s="68" t="s">
        <v>68</v>
      </c>
      <c r="C2331" s="80" t="str">
        <f>IFERROR(VLOOKUP(B2331,Listor!$A$6:$B$62,2,FALSE),"")</f>
        <v/>
      </c>
      <c r="D2331" s="80" t="str">
        <f>IFERROR(VLOOKUP(B2331,Listor!$A$6:$C$62,3,FALSE),"")</f>
        <v/>
      </c>
      <c r="E2331" s="64" t="s">
        <v>69</v>
      </c>
      <c r="F2331" s="65"/>
      <c r="G2331" s="35" t="str">
        <f>IFERROR(VLOOKUP(B2331,Listor!$A$6:$G$62,7,FALSE),"")</f>
        <v/>
      </c>
      <c r="H2331" s="35" t="str">
        <f>IFERROR(VLOOKUP(B2331,Listor!$H$6:$I$24,2,FALSE),"")</f>
        <v/>
      </c>
      <c r="I2331" s="35" t="str">
        <f t="shared" si="39"/>
        <v/>
      </c>
      <c r="J2331" s="35" t="str">
        <f t="array" ref="J2331">IFERROR(INDEX(Listor!$M$6:$M$17,MATCH(Listor!J2331&amp;Fossila!E2331,Listor!$K$6:$K$17&amp;Listor!$L$6:$L$17,0)),"")</f>
        <v/>
      </c>
      <c r="K2331" s="69"/>
    </row>
    <row r="2332" spans="2:11" x14ac:dyDescent="0.25">
      <c r="B2332" s="68" t="s">
        <v>68</v>
      </c>
      <c r="C2332" s="80" t="str">
        <f>IFERROR(VLOOKUP(B2332,Listor!$A$6:$B$62,2,FALSE),"")</f>
        <v/>
      </c>
      <c r="D2332" s="80" t="str">
        <f>IFERROR(VLOOKUP(B2332,Listor!$A$6:$C$62,3,FALSE),"")</f>
        <v/>
      </c>
      <c r="E2332" s="64" t="s">
        <v>69</v>
      </c>
      <c r="F2332" s="65"/>
      <c r="G2332" s="35" t="str">
        <f>IFERROR(VLOOKUP(B2332,Listor!$A$6:$G$62,7,FALSE),"")</f>
        <v/>
      </c>
      <c r="H2332" s="35" t="str">
        <f>IFERROR(VLOOKUP(B2332,Listor!$H$6:$I$24,2,FALSE),"")</f>
        <v/>
      </c>
      <c r="I2332" s="35" t="str">
        <f t="shared" si="39"/>
        <v/>
      </c>
      <c r="J2332" s="35" t="str">
        <f t="array" ref="J2332">IFERROR(INDEX(Listor!$M$6:$M$17,MATCH(Listor!J2332&amp;Fossila!E2332,Listor!$K$6:$K$17&amp;Listor!$L$6:$L$17,0)),"")</f>
        <v/>
      </c>
      <c r="K2332" s="69"/>
    </row>
    <row r="2333" spans="2:11" x14ac:dyDescent="0.25">
      <c r="B2333" s="68" t="s">
        <v>68</v>
      </c>
      <c r="C2333" s="80" t="str">
        <f>IFERROR(VLOOKUP(B2333,Listor!$A$6:$B$62,2,FALSE),"")</f>
        <v/>
      </c>
      <c r="D2333" s="80" t="str">
        <f>IFERROR(VLOOKUP(B2333,Listor!$A$6:$C$62,3,FALSE),"")</f>
        <v/>
      </c>
      <c r="E2333" s="64" t="s">
        <v>69</v>
      </c>
      <c r="F2333" s="65"/>
      <c r="G2333" s="35" t="str">
        <f>IFERROR(VLOOKUP(B2333,Listor!$A$6:$G$62,7,FALSE),"")</f>
        <v/>
      </c>
      <c r="H2333" s="35" t="str">
        <f>IFERROR(VLOOKUP(B2333,Listor!$H$6:$I$24,2,FALSE),"")</f>
        <v/>
      </c>
      <c r="I2333" s="35" t="str">
        <f t="shared" si="39"/>
        <v/>
      </c>
      <c r="J2333" s="35" t="str">
        <f t="array" ref="J2333">IFERROR(INDEX(Listor!$M$6:$M$17,MATCH(Listor!J2333&amp;Fossila!E2333,Listor!$K$6:$K$17&amp;Listor!$L$6:$L$17,0)),"")</f>
        <v/>
      </c>
      <c r="K2333" s="69"/>
    </row>
    <row r="2334" spans="2:11" x14ac:dyDescent="0.25">
      <c r="B2334" s="68" t="s">
        <v>68</v>
      </c>
      <c r="C2334" s="80" t="str">
        <f>IFERROR(VLOOKUP(B2334,Listor!$A$6:$B$62,2,FALSE),"")</f>
        <v/>
      </c>
      <c r="D2334" s="80" t="str">
        <f>IFERROR(VLOOKUP(B2334,Listor!$A$6:$C$62,3,FALSE),"")</f>
        <v/>
      </c>
      <c r="E2334" s="64" t="s">
        <v>69</v>
      </c>
      <c r="F2334" s="65"/>
      <c r="G2334" s="35" t="str">
        <f>IFERROR(VLOOKUP(B2334,Listor!$A$6:$G$62,7,FALSE),"")</f>
        <v/>
      </c>
      <c r="H2334" s="35" t="str">
        <f>IFERROR(VLOOKUP(B2334,Listor!$H$6:$I$24,2,FALSE),"")</f>
        <v/>
      </c>
      <c r="I2334" s="35" t="str">
        <f t="shared" si="39"/>
        <v/>
      </c>
      <c r="J2334" s="35" t="str">
        <f t="array" ref="J2334">IFERROR(INDEX(Listor!$M$6:$M$17,MATCH(Listor!J2334&amp;Fossila!E2334,Listor!$K$6:$K$17&amp;Listor!$L$6:$L$17,0)),"")</f>
        <v/>
      </c>
      <c r="K2334" s="69"/>
    </row>
    <row r="2335" spans="2:11" x14ac:dyDescent="0.25">
      <c r="B2335" s="68" t="s">
        <v>68</v>
      </c>
      <c r="C2335" s="80" t="str">
        <f>IFERROR(VLOOKUP(B2335,Listor!$A$6:$B$62,2,FALSE),"")</f>
        <v/>
      </c>
      <c r="D2335" s="80" t="str">
        <f>IFERROR(VLOOKUP(B2335,Listor!$A$6:$C$62,3,FALSE),"")</f>
        <v/>
      </c>
      <c r="E2335" s="64" t="s">
        <v>69</v>
      </c>
      <c r="F2335" s="65"/>
      <c r="G2335" s="35" t="str">
        <f>IFERROR(VLOOKUP(B2335,Listor!$A$6:$G$62,7,FALSE),"")</f>
        <v/>
      </c>
      <c r="H2335" s="35" t="str">
        <f>IFERROR(VLOOKUP(B2335,Listor!$H$6:$I$24,2,FALSE),"")</f>
        <v/>
      </c>
      <c r="I2335" s="35" t="str">
        <f t="shared" si="39"/>
        <v/>
      </c>
      <c r="J2335" s="35" t="str">
        <f t="array" ref="J2335">IFERROR(INDEX(Listor!$M$6:$M$17,MATCH(Listor!J2335&amp;Fossila!E2335,Listor!$K$6:$K$17&amp;Listor!$L$6:$L$17,0)),"")</f>
        <v/>
      </c>
      <c r="K2335" s="69"/>
    </row>
    <row r="2336" spans="2:11" x14ac:dyDescent="0.25">
      <c r="B2336" s="68" t="s">
        <v>68</v>
      </c>
      <c r="C2336" s="80" t="str">
        <f>IFERROR(VLOOKUP(B2336,Listor!$A$6:$B$62,2,FALSE),"")</f>
        <v/>
      </c>
      <c r="D2336" s="80" t="str">
        <f>IFERROR(VLOOKUP(B2336,Listor!$A$6:$C$62,3,FALSE),"")</f>
        <v/>
      </c>
      <c r="E2336" s="64" t="s">
        <v>69</v>
      </c>
      <c r="F2336" s="65"/>
      <c r="G2336" s="35" t="str">
        <f>IFERROR(VLOOKUP(B2336,Listor!$A$6:$G$62,7,FALSE),"")</f>
        <v/>
      </c>
      <c r="H2336" s="35" t="str">
        <f>IFERROR(VLOOKUP(B2336,Listor!$H$6:$I$24,2,FALSE),"")</f>
        <v/>
      </c>
      <c r="I2336" s="35" t="str">
        <f t="shared" si="39"/>
        <v/>
      </c>
      <c r="J2336" s="35" t="str">
        <f t="array" ref="J2336">IFERROR(INDEX(Listor!$M$6:$M$17,MATCH(Listor!J2336&amp;Fossila!E2336,Listor!$K$6:$K$17&amp;Listor!$L$6:$L$17,0)),"")</f>
        <v/>
      </c>
      <c r="K2336" s="69"/>
    </row>
    <row r="2337" spans="2:11" x14ac:dyDescent="0.25">
      <c r="B2337" s="68" t="s">
        <v>68</v>
      </c>
      <c r="C2337" s="80" t="str">
        <f>IFERROR(VLOOKUP(B2337,Listor!$A$6:$B$62,2,FALSE),"")</f>
        <v/>
      </c>
      <c r="D2337" s="80" t="str">
        <f>IFERROR(VLOOKUP(B2337,Listor!$A$6:$C$62,3,FALSE),"")</f>
        <v/>
      </c>
      <c r="E2337" s="64" t="s">
        <v>69</v>
      </c>
      <c r="F2337" s="65"/>
      <c r="G2337" s="35" t="str">
        <f>IFERROR(VLOOKUP(B2337,Listor!$A$6:$G$62,7,FALSE),"")</f>
        <v/>
      </c>
      <c r="H2337" s="35" t="str">
        <f>IFERROR(VLOOKUP(B2337,Listor!$H$6:$I$24,2,FALSE),"")</f>
        <v/>
      </c>
      <c r="I2337" s="35" t="str">
        <f t="shared" si="39"/>
        <v/>
      </c>
      <c r="J2337" s="35" t="str">
        <f t="array" ref="J2337">IFERROR(INDEX(Listor!$M$6:$M$17,MATCH(Listor!J2337&amp;Fossila!E2337,Listor!$K$6:$K$17&amp;Listor!$L$6:$L$17,0)),"")</f>
        <v/>
      </c>
      <c r="K2337" s="69"/>
    </row>
    <row r="2338" spans="2:11" x14ac:dyDescent="0.25">
      <c r="B2338" s="68" t="s">
        <v>68</v>
      </c>
      <c r="C2338" s="80" t="str">
        <f>IFERROR(VLOOKUP(B2338,Listor!$A$6:$B$62,2,FALSE),"")</f>
        <v/>
      </c>
      <c r="D2338" s="80" t="str">
        <f>IFERROR(VLOOKUP(B2338,Listor!$A$6:$C$62,3,FALSE),"")</f>
        <v/>
      </c>
      <c r="E2338" s="64" t="s">
        <v>69</v>
      </c>
      <c r="F2338" s="65"/>
      <c r="G2338" s="35" t="str">
        <f>IFERROR(VLOOKUP(B2338,Listor!$A$6:$G$62,7,FALSE),"")</f>
        <v/>
      </c>
      <c r="H2338" s="35" t="str">
        <f>IFERROR(VLOOKUP(B2338,Listor!$H$6:$I$24,2,FALSE),"")</f>
        <v/>
      </c>
      <c r="I2338" s="35" t="str">
        <f t="shared" si="39"/>
        <v/>
      </c>
      <c r="J2338" s="35" t="str">
        <f t="array" ref="J2338">IFERROR(INDEX(Listor!$M$6:$M$17,MATCH(Listor!J2338&amp;Fossila!E2338,Listor!$K$6:$K$17&amp;Listor!$L$6:$L$17,0)),"")</f>
        <v/>
      </c>
      <c r="K2338" s="69"/>
    </row>
    <row r="2339" spans="2:11" x14ac:dyDescent="0.25">
      <c r="B2339" s="68" t="s">
        <v>68</v>
      </c>
      <c r="C2339" s="80" t="str">
        <f>IFERROR(VLOOKUP(B2339,Listor!$A$6:$B$62,2,FALSE),"")</f>
        <v/>
      </c>
      <c r="D2339" s="80" t="str">
        <f>IFERROR(VLOOKUP(B2339,Listor!$A$6:$C$62,3,FALSE),"")</f>
        <v/>
      </c>
      <c r="E2339" s="64" t="s">
        <v>69</v>
      </c>
      <c r="F2339" s="65"/>
      <c r="G2339" s="35" t="str">
        <f>IFERROR(VLOOKUP(B2339,Listor!$A$6:$G$62,7,FALSE),"")</f>
        <v/>
      </c>
      <c r="H2339" s="35" t="str">
        <f>IFERROR(VLOOKUP(B2339,Listor!$H$6:$I$24,2,FALSE),"")</f>
        <v/>
      </c>
      <c r="I2339" s="35" t="str">
        <f t="shared" si="39"/>
        <v/>
      </c>
      <c r="J2339" s="35" t="str">
        <f t="array" ref="J2339">IFERROR(INDEX(Listor!$M$6:$M$17,MATCH(Listor!J2339&amp;Fossila!E2339,Listor!$K$6:$K$17&amp;Listor!$L$6:$L$17,0)),"")</f>
        <v/>
      </c>
      <c r="K2339" s="69"/>
    </row>
    <row r="2340" spans="2:11" x14ac:dyDescent="0.25">
      <c r="B2340" s="68" t="s">
        <v>68</v>
      </c>
      <c r="C2340" s="80" t="str">
        <f>IFERROR(VLOOKUP(B2340,Listor!$A$6:$B$62,2,FALSE),"")</f>
        <v/>
      </c>
      <c r="D2340" s="80" t="str">
        <f>IFERROR(VLOOKUP(B2340,Listor!$A$6:$C$62,3,FALSE),"")</f>
        <v/>
      </c>
      <c r="E2340" s="64" t="s">
        <v>69</v>
      </c>
      <c r="F2340" s="65"/>
      <c r="G2340" s="35" t="str">
        <f>IFERROR(VLOOKUP(B2340,Listor!$A$6:$G$62,7,FALSE),"")</f>
        <v/>
      </c>
      <c r="H2340" s="35" t="str">
        <f>IFERROR(VLOOKUP(B2340,Listor!$H$6:$I$24,2,FALSE),"")</f>
        <v/>
      </c>
      <c r="I2340" s="35" t="str">
        <f t="shared" si="39"/>
        <v/>
      </c>
      <c r="J2340" s="35" t="str">
        <f t="array" ref="J2340">IFERROR(INDEX(Listor!$M$6:$M$17,MATCH(Listor!J2340&amp;Fossila!E2340,Listor!$K$6:$K$17&amp;Listor!$L$6:$L$17,0)),"")</f>
        <v/>
      </c>
      <c r="K2340" s="69"/>
    </row>
    <row r="2341" spans="2:11" x14ac:dyDescent="0.25">
      <c r="B2341" s="68" t="s">
        <v>68</v>
      </c>
      <c r="C2341" s="80" t="str">
        <f>IFERROR(VLOOKUP(B2341,Listor!$A$6:$B$62,2,FALSE),"")</f>
        <v/>
      </c>
      <c r="D2341" s="80" t="str">
        <f>IFERROR(VLOOKUP(B2341,Listor!$A$6:$C$62,3,FALSE),"")</f>
        <v/>
      </c>
      <c r="E2341" s="64" t="s">
        <v>69</v>
      </c>
      <c r="F2341" s="65"/>
      <c r="G2341" s="35" t="str">
        <f>IFERROR(VLOOKUP(B2341,Listor!$A$6:$G$62,7,FALSE),"")</f>
        <v/>
      </c>
      <c r="H2341" s="35" t="str">
        <f>IFERROR(VLOOKUP(B2341,Listor!$H$6:$I$24,2,FALSE),"")</f>
        <v/>
      </c>
      <c r="I2341" s="35" t="str">
        <f t="shared" si="39"/>
        <v/>
      </c>
      <c r="J2341" s="35" t="str">
        <f t="array" ref="J2341">IFERROR(INDEX(Listor!$M$6:$M$17,MATCH(Listor!J2341&amp;Fossila!E2341,Listor!$K$6:$K$17&amp;Listor!$L$6:$L$17,0)),"")</f>
        <v/>
      </c>
      <c r="K2341" s="69"/>
    </row>
    <row r="2342" spans="2:11" x14ac:dyDescent="0.25">
      <c r="B2342" s="68" t="s">
        <v>68</v>
      </c>
      <c r="C2342" s="80" t="str">
        <f>IFERROR(VLOOKUP(B2342,Listor!$A$6:$B$62,2,FALSE),"")</f>
        <v/>
      </c>
      <c r="D2342" s="80" t="str">
        <f>IFERROR(VLOOKUP(B2342,Listor!$A$6:$C$62,3,FALSE),"")</f>
        <v/>
      </c>
      <c r="E2342" s="64" t="s">
        <v>69</v>
      </c>
      <c r="F2342" s="65"/>
      <c r="G2342" s="35" t="str">
        <f>IFERROR(VLOOKUP(B2342,Listor!$A$6:$G$62,7,FALSE),"")</f>
        <v/>
      </c>
      <c r="H2342" s="35" t="str">
        <f>IFERROR(VLOOKUP(B2342,Listor!$H$6:$I$24,2,FALSE),"")</f>
        <v/>
      </c>
      <c r="I2342" s="35" t="str">
        <f t="shared" si="39"/>
        <v/>
      </c>
      <c r="J2342" s="35" t="str">
        <f t="array" ref="J2342">IFERROR(INDEX(Listor!$M$6:$M$17,MATCH(Listor!J2342&amp;Fossila!E2342,Listor!$K$6:$K$17&amp;Listor!$L$6:$L$17,0)),"")</f>
        <v/>
      </c>
      <c r="K2342" s="69"/>
    </row>
    <row r="2343" spans="2:11" x14ac:dyDescent="0.25">
      <c r="B2343" s="68" t="s">
        <v>68</v>
      </c>
      <c r="C2343" s="80" t="str">
        <f>IFERROR(VLOOKUP(B2343,Listor!$A$6:$B$62,2,FALSE),"")</f>
        <v/>
      </c>
      <c r="D2343" s="80" t="str">
        <f>IFERROR(VLOOKUP(B2343,Listor!$A$6:$C$62,3,FALSE),"")</f>
        <v/>
      </c>
      <c r="E2343" s="64" t="s">
        <v>69</v>
      </c>
      <c r="F2343" s="65"/>
      <c r="G2343" s="35" t="str">
        <f>IFERROR(VLOOKUP(B2343,Listor!$A$6:$G$62,7,FALSE),"")</f>
        <v/>
      </c>
      <c r="H2343" s="35" t="str">
        <f>IFERROR(VLOOKUP(B2343,Listor!$H$6:$I$24,2,FALSE),"")</f>
        <v/>
      </c>
      <c r="I2343" s="35" t="str">
        <f t="shared" si="39"/>
        <v/>
      </c>
      <c r="J2343" s="35" t="str">
        <f t="array" ref="J2343">IFERROR(INDEX(Listor!$M$6:$M$17,MATCH(Listor!J2343&amp;Fossila!E2343,Listor!$K$6:$K$17&amp;Listor!$L$6:$L$17,0)),"")</f>
        <v/>
      </c>
      <c r="K2343" s="69"/>
    </row>
    <row r="2344" spans="2:11" x14ac:dyDescent="0.25">
      <c r="B2344" s="68" t="s">
        <v>68</v>
      </c>
      <c r="C2344" s="80" t="str">
        <f>IFERROR(VLOOKUP(B2344,Listor!$A$6:$B$62,2,FALSE),"")</f>
        <v/>
      </c>
      <c r="D2344" s="80" t="str">
        <f>IFERROR(VLOOKUP(B2344,Listor!$A$6:$C$62,3,FALSE),"")</f>
        <v/>
      </c>
      <c r="E2344" s="64" t="s">
        <v>69</v>
      </c>
      <c r="F2344" s="65"/>
      <c r="G2344" s="35" t="str">
        <f>IFERROR(VLOOKUP(B2344,Listor!$A$6:$G$62,7,FALSE),"")</f>
        <v/>
      </c>
      <c r="H2344" s="35" t="str">
        <f>IFERROR(VLOOKUP(B2344,Listor!$H$6:$I$24,2,FALSE),"")</f>
        <v/>
      </c>
      <c r="I2344" s="35" t="str">
        <f t="shared" si="39"/>
        <v/>
      </c>
      <c r="J2344" s="35" t="str">
        <f t="array" ref="J2344">IFERROR(INDEX(Listor!$M$6:$M$17,MATCH(Listor!J2344&amp;Fossila!E2344,Listor!$K$6:$K$17&amp;Listor!$L$6:$L$17,0)),"")</f>
        <v/>
      </c>
      <c r="K2344" s="69"/>
    </row>
    <row r="2345" spans="2:11" x14ac:dyDescent="0.25">
      <c r="B2345" s="68" t="s">
        <v>68</v>
      </c>
      <c r="C2345" s="80" t="str">
        <f>IFERROR(VLOOKUP(B2345,Listor!$A$6:$B$62,2,FALSE),"")</f>
        <v/>
      </c>
      <c r="D2345" s="80" t="str">
        <f>IFERROR(VLOOKUP(B2345,Listor!$A$6:$C$62,3,FALSE),"")</f>
        <v/>
      </c>
      <c r="E2345" s="64" t="s">
        <v>69</v>
      </c>
      <c r="F2345" s="65"/>
      <c r="G2345" s="35" t="str">
        <f>IFERROR(VLOOKUP(B2345,Listor!$A$6:$G$62,7,FALSE),"")</f>
        <v/>
      </c>
      <c r="H2345" s="35" t="str">
        <f>IFERROR(VLOOKUP(B2345,Listor!$H$6:$I$24,2,FALSE),"")</f>
        <v/>
      </c>
      <c r="I2345" s="35" t="str">
        <f t="shared" si="39"/>
        <v/>
      </c>
      <c r="J2345" s="35" t="str">
        <f t="array" ref="J2345">IFERROR(INDEX(Listor!$M$6:$M$17,MATCH(Listor!J2345&amp;Fossila!E2345,Listor!$K$6:$K$17&amp;Listor!$L$6:$L$17,0)),"")</f>
        <v/>
      </c>
      <c r="K2345" s="69"/>
    </row>
    <row r="2346" spans="2:11" x14ac:dyDescent="0.25">
      <c r="B2346" s="68" t="s">
        <v>68</v>
      </c>
      <c r="C2346" s="80" t="str">
        <f>IFERROR(VLOOKUP(B2346,Listor!$A$6:$B$62,2,FALSE),"")</f>
        <v/>
      </c>
      <c r="D2346" s="80" t="str">
        <f>IFERROR(VLOOKUP(B2346,Listor!$A$6:$C$62,3,FALSE),"")</f>
        <v/>
      </c>
      <c r="E2346" s="64" t="s">
        <v>69</v>
      </c>
      <c r="F2346" s="65"/>
      <c r="G2346" s="35" t="str">
        <f>IFERROR(VLOOKUP(B2346,Listor!$A$6:$G$62,7,FALSE),"")</f>
        <v/>
      </c>
      <c r="H2346" s="35" t="str">
        <f>IFERROR(VLOOKUP(B2346,Listor!$H$6:$I$24,2,FALSE),"")</f>
        <v/>
      </c>
      <c r="I2346" s="35" t="str">
        <f t="shared" si="39"/>
        <v/>
      </c>
      <c r="J2346" s="35" t="str">
        <f t="array" ref="J2346">IFERROR(INDEX(Listor!$M$6:$M$17,MATCH(Listor!J2346&amp;Fossila!E2346,Listor!$K$6:$K$17&amp;Listor!$L$6:$L$17,0)),"")</f>
        <v/>
      </c>
      <c r="K2346" s="69"/>
    </row>
    <row r="2347" spans="2:11" x14ac:dyDescent="0.25">
      <c r="B2347" s="68" t="s">
        <v>68</v>
      </c>
      <c r="C2347" s="80" t="str">
        <f>IFERROR(VLOOKUP(B2347,Listor!$A$6:$B$62,2,FALSE),"")</f>
        <v/>
      </c>
      <c r="D2347" s="80" t="str">
        <f>IFERROR(VLOOKUP(B2347,Listor!$A$6:$C$62,3,FALSE),"")</f>
        <v/>
      </c>
      <c r="E2347" s="64" t="s">
        <v>69</v>
      </c>
      <c r="F2347" s="65"/>
      <c r="G2347" s="35" t="str">
        <f>IFERROR(VLOOKUP(B2347,Listor!$A$6:$G$62,7,FALSE),"")</f>
        <v/>
      </c>
      <c r="H2347" s="35" t="str">
        <f>IFERROR(VLOOKUP(B2347,Listor!$H$6:$I$24,2,FALSE),"")</f>
        <v/>
      </c>
      <c r="I2347" s="35" t="str">
        <f t="shared" si="39"/>
        <v/>
      </c>
      <c r="J2347" s="35" t="str">
        <f t="array" ref="J2347">IFERROR(INDEX(Listor!$M$6:$M$17,MATCH(Listor!J2347&amp;Fossila!E2347,Listor!$K$6:$K$17&amp;Listor!$L$6:$L$17,0)),"")</f>
        <v/>
      </c>
      <c r="K2347" s="69"/>
    </row>
    <row r="2348" spans="2:11" x14ac:dyDescent="0.25">
      <c r="B2348" s="68" t="s">
        <v>68</v>
      </c>
      <c r="C2348" s="80" t="str">
        <f>IFERROR(VLOOKUP(B2348,Listor!$A$6:$B$62,2,FALSE),"")</f>
        <v/>
      </c>
      <c r="D2348" s="80" t="str">
        <f>IFERROR(VLOOKUP(B2348,Listor!$A$6:$C$62,3,FALSE),"")</f>
        <v/>
      </c>
      <c r="E2348" s="64" t="s">
        <v>69</v>
      </c>
      <c r="F2348" s="65"/>
      <c r="G2348" s="35" t="str">
        <f>IFERROR(VLOOKUP(B2348,Listor!$A$6:$G$62,7,FALSE),"")</f>
        <v/>
      </c>
      <c r="H2348" s="35" t="str">
        <f>IFERROR(VLOOKUP(B2348,Listor!$H$6:$I$24,2,FALSE),"")</f>
        <v/>
      </c>
      <c r="I2348" s="35" t="str">
        <f t="shared" si="39"/>
        <v/>
      </c>
      <c r="J2348" s="35" t="str">
        <f t="array" ref="J2348">IFERROR(INDEX(Listor!$M$6:$M$17,MATCH(Listor!J2348&amp;Fossila!E2348,Listor!$K$6:$K$17&amp;Listor!$L$6:$L$17,0)),"")</f>
        <v/>
      </c>
      <c r="K2348" s="69"/>
    </row>
    <row r="2349" spans="2:11" x14ac:dyDescent="0.25">
      <c r="B2349" s="68" t="s">
        <v>68</v>
      </c>
      <c r="C2349" s="80" t="str">
        <f>IFERROR(VLOOKUP(B2349,Listor!$A$6:$B$62,2,FALSE),"")</f>
        <v/>
      </c>
      <c r="D2349" s="80" t="str">
        <f>IFERROR(VLOOKUP(B2349,Listor!$A$6:$C$62,3,FALSE),"")</f>
        <v/>
      </c>
      <c r="E2349" s="64" t="s">
        <v>69</v>
      </c>
      <c r="F2349" s="65"/>
      <c r="G2349" s="35" t="str">
        <f>IFERROR(VLOOKUP(B2349,Listor!$A$6:$G$62,7,FALSE),"")</f>
        <v/>
      </c>
      <c r="H2349" s="35" t="str">
        <f>IFERROR(VLOOKUP(B2349,Listor!$H$6:$I$24,2,FALSE),"")</f>
        <v/>
      </c>
      <c r="I2349" s="35" t="str">
        <f t="shared" si="39"/>
        <v/>
      </c>
      <c r="J2349" s="35" t="str">
        <f t="array" ref="J2349">IFERROR(INDEX(Listor!$M$6:$M$17,MATCH(Listor!J2349&amp;Fossila!E2349,Listor!$K$6:$K$17&amp;Listor!$L$6:$L$17,0)),"")</f>
        <v/>
      </c>
      <c r="K2349" s="69"/>
    </row>
    <row r="2350" spans="2:11" x14ac:dyDescent="0.25">
      <c r="B2350" s="68" t="s">
        <v>68</v>
      </c>
      <c r="C2350" s="80" t="str">
        <f>IFERROR(VLOOKUP(B2350,Listor!$A$6:$B$62,2,FALSE),"")</f>
        <v/>
      </c>
      <c r="D2350" s="80" t="str">
        <f>IFERROR(VLOOKUP(B2350,Listor!$A$6:$C$62,3,FALSE),"")</f>
        <v/>
      </c>
      <c r="E2350" s="64" t="s">
        <v>69</v>
      </c>
      <c r="F2350" s="65"/>
      <c r="G2350" s="35" t="str">
        <f>IFERROR(VLOOKUP(B2350,Listor!$A$6:$G$62,7,FALSE),"")</f>
        <v/>
      </c>
      <c r="H2350" s="35" t="str">
        <f>IFERROR(VLOOKUP(B2350,Listor!$H$6:$I$24,2,FALSE),"")</f>
        <v/>
      </c>
      <c r="I2350" s="35" t="str">
        <f t="shared" si="39"/>
        <v/>
      </c>
      <c r="J2350" s="35" t="str">
        <f t="array" ref="J2350">IFERROR(INDEX(Listor!$M$6:$M$17,MATCH(Listor!J2350&amp;Fossila!E2350,Listor!$K$6:$K$17&amp;Listor!$L$6:$L$17,0)),"")</f>
        <v/>
      </c>
      <c r="K2350" s="69"/>
    </row>
    <row r="2351" spans="2:11" x14ac:dyDescent="0.25">
      <c r="B2351" s="68" t="s">
        <v>68</v>
      </c>
      <c r="C2351" s="80" t="str">
        <f>IFERROR(VLOOKUP(B2351,Listor!$A$6:$B$62,2,FALSE),"")</f>
        <v/>
      </c>
      <c r="D2351" s="80" t="str">
        <f>IFERROR(VLOOKUP(B2351,Listor!$A$6:$C$62,3,FALSE),"")</f>
        <v/>
      </c>
      <c r="E2351" s="64" t="s">
        <v>69</v>
      </c>
      <c r="F2351" s="65"/>
      <c r="G2351" s="35" t="str">
        <f>IFERROR(VLOOKUP(B2351,Listor!$A$6:$G$62,7,FALSE),"")</f>
        <v/>
      </c>
      <c r="H2351" s="35" t="str">
        <f>IFERROR(VLOOKUP(B2351,Listor!$H$6:$I$24,2,FALSE),"")</f>
        <v/>
      </c>
      <c r="I2351" s="35" t="str">
        <f t="shared" si="39"/>
        <v/>
      </c>
      <c r="J2351" s="35" t="str">
        <f t="array" ref="J2351">IFERROR(INDEX(Listor!$M$6:$M$17,MATCH(Listor!J2351&amp;Fossila!E2351,Listor!$K$6:$K$17&amp;Listor!$L$6:$L$17,0)),"")</f>
        <v/>
      </c>
      <c r="K2351" s="69"/>
    </row>
    <row r="2352" spans="2:11" x14ac:dyDescent="0.25">
      <c r="B2352" s="68" t="s">
        <v>68</v>
      </c>
      <c r="C2352" s="80" t="str">
        <f>IFERROR(VLOOKUP(B2352,Listor!$A$6:$B$62,2,FALSE),"")</f>
        <v/>
      </c>
      <c r="D2352" s="80" t="str">
        <f>IFERROR(VLOOKUP(B2352,Listor!$A$6:$C$62,3,FALSE),"")</f>
        <v/>
      </c>
      <c r="E2352" s="64" t="s">
        <v>69</v>
      </c>
      <c r="F2352" s="65"/>
      <c r="G2352" s="35" t="str">
        <f>IFERROR(VLOOKUP(B2352,Listor!$A$6:$G$62,7,FALSE),"")</f>
        <v/>
      </c>
      <c r="H2352" s="35" t="str">
        <f>IFERROR(VLOOKUP(B2352,Listor!$H$6:$I$24,2,FALSE),"")</f>
        <v/>
      </c>
      <c r="I2352" s="35" t="str">
        <f t="shared" si="39"/>
        <v/>
      </c>
      <c r="J2352" s="35" t="str">
        <f t="array" ref="J2352">IFERROR(INDEX(Listor!$M$6:$M$17,MATCH(Listor!J2352&amp;Fossila!E2352,Listor!$K$6:$K$17&amp;Listor!$L$6:$L$17,0)),"")</f>
        <v/>
      </c>
      <c r="K2352" s="69"/>
    </row>
    <row r="2353" spans="2:11" x14ac:dyDescent="0.25">
      <c r="B2353" s="68" t="s">
        <v>68</v>
      </c>
      <c r="C2353" s="80" t="str">
        <f>IFERROR(VLOOKUP(B2353,Listor!$A$6:$B$62,2,FALSE),"")</f>
        <v/>
      </c>
      <c r="D2353" s="80" t="str">
        <f>IFERROR(VLOOKUP(B2353,Listor!$A$6:$C$62,3,FALSE),"")</f>
        <v/>
      </c>
      <c r="E2353" s="64" t="s">
        <v>69</v>
      </c>
      <c r="F2353" s="65"/>
      <c r="G2353" s="35" t="str">
        <f>IFERROR(VLOOKUP(B2353,Listor!$A$6:$G$62,7,FALSE),"")</f>
        <v/>
      </c>
      <c r="H2353" s="35" t="str">
        <f>IFERROR(VLOOKUP(B2353,Listor!$H$6:$I$24,2,FALSE),"")</f>
        <v/>
      </c>
      <c r="I2353" s="35" t="str">
        <f t="shared" si="39"/>
        <v/>
      </c>
      <c r="J2353" s="35" t="str">
        <f t="array" ref="J2353">IFERROR(INDEX(Listor!$M$6:$M$17,MATCH(Listor!J2353&amp;Fossila!E2353,Listor!$K$6:$K$17&amp;Listor!$L$6:$L$17,0)),"")</f>
        <v/>
      </c>
      <c r="K2353" s="69"/>
    </row>
    <row r="2354" spans="2:11" x14ac:dyDescent="0.25">
      <c r="B2354" s="68" t="s">
        <v>68</v>
      </c>
      <c r="C2354" s="80" t="str">
        <f>IFERROR(VLOOKUP(B2354,Listor!$A$6:$B$62,2,FALSE),"")</f>
        <v/>
      </c>
      <c r="D2354" s="80" t="str">
        <f>IFERROR(VLOOKUP(B2354,Listor!$A$6:$C$62,3,FALSE),"")</f>
        <v/>
      </c>
      <c r="E2354" s="64" t="s">
        <v>69</v>
      </c>
      <c r="F2354" s="65"/>
      <c r="G2354" s="35" t="str">
        <f>IFERROR(VLOOKUP(B2354,Listor!$A$6:$G$62,7,FALSE),"")</f>
        <v/>
      </c>
      <c r="H2354" s="35" t="str">
        <f>IFERROR(VLOOKUP(B2354,Listor!$H$6:$I$24,2,FALSE),"")</f>
        <v/>
      </c>
      <c r="I2354" s="35" t="str">
        <f t="shared" si="39"/>
        <v/>
      </c>
      <c r="J2354" s="35" t="str">
        <f t="array" ref="J2354">IFERROR(INDEX(Listor!$M$6:$M$17,MATCH(Listor!J2354&amp;Fossila!E2354,Listor!$K$6:$K$17&amp;Listor!$L$6:$L$17,0)),"")</f>
        <v/>
      </c>
      <c r="K2354" s="69"/>
    </row>
    <row r="2355" spans="2:11" x14ac:dyDescent="0.25">
      <c r="B2355" s="68" t="s">
        <v>68</v>
      </c>
      <c r="C2355" s="80" t="str">
        <f>IFERROR(VLOOKUP(B2355,Listor!$A$6:$B$62,2,FALSE),"")</f>
        <v/>
      </c>
      <c r="D2355" s="80" t="str">
        <f>IFERROR(VLOOKUP(B2355,Listor!$A$6:$C$62,3,FALSE),"")</f>
        <v/>
      </c>
      <c r="E2355" s="64" t="s">
        <v>69</v>
      </c>
      <c r="F2355" s="65"/>
      <c r="G2355" s="35" t="str">
        <f>IFERROR(VLOOKUP(B2355,Listor!$A$6:$G$62,7,FALSE),"")</f>
        <v/>
      </c>
      <c r="H2355" s="35" t="str">
        <f>IFERROR(VLOOKUP(B2355,Listor!$H$6:$I$24,2,FALSE),"")</f>
        <v/>
      </c>
      <c r="I2355" s="35" t="str">
        <f t="shared" si="39"/>
        <v/>
      </c>
      <c r="J2355" s="35" t="str">
        <f t="array" ref="J2355">IFERROR(INDEX(Listor!$M$6:$M$17,MATCH(Listor!J2355&amp;Fossila!E2355,Listor!$K$6:$K$17&amp;Listor!$L$6:$L$17,0)),"")</f>
        <v/>
      </c>
      <c r="K2355" s="69"/>
    </row>
    <row r="2356" spans="2:11" x14ac:dyDescent="0.25">
      <c r="B2356" s="68" t="s">
        <v>68</v>
      </c>
      <c r="C2356" s="80" t="str">
        <f>IFERROR(VLOOKUP(B2356,Listor!$A$6:$B$62,2,FALSE),"")</f>
        <v/>
      </c>
      <c r="D2356" s="80" t="str">
        <f>IFERROR(VLOOKUP(B2356,Listor!$A$6:$C$62,3,FALSE),"")</f>
        <v/>
      </c>
      <c r="E2356" s="64" t="s">
        <v>69</v>
      </c>
      <c r="F2356" s="65"/>
      <c r="G2356" s="35" t="str">
        <f>IFERROR(VLOOKUP(B2356,Listor!$A$6:$G$62,7,FALSE),"")</f>
        <v/>
      </c>
      <c r="H2356" s="35" t="str">
        <f>IFERROR(VLOOKUP(B2356,Listor!$H$6:$I$24,2,FALSE),"")</f>
        <v/>
      </c>
      <c r="I2356" s="35" t="str">
        <f t="shared" si="39"/>
        <v/>
      </c>
      <c r="J2356" s="35" t="str">
        <f t="array" ref="J2356">IFERROR(INDEX(Listor!$M$6:$M$17,MATCH(Listor!J2356&amp;Fossila!E2356,Listor!$K$6:$K$17&amp;Listor!$L$6:$L$17,0)),"")</f>
        <v/>
      </c>
      <c r="K2356" s="69"/>
    </row>
    <row r="2357" spans="2:11" x14ac:dyDescent="0.25">
      <c r="B2357" s="68" t="s">
        <v>68</v>
      </c>
      <c r="C2357" s="80" t="str">
        <f>IFERROR(VLOOKUP(B2357,Listor!$A$6:$B$62,2,FALSE),"")</f>
        <v/>
      </c>
      <c r="D2357" s="80" t="str">
        <f>IFERROR(VLOOKUP(B2357,Listor!$A$6:$C$62,3,FALSE),"")</f>
        <v/>
      </c>
      <c r="E2357" s="64" t="s">
        <v>69</v>
      </c>
      <c r="F2357" s="65"/>
      <c r="G2357" s="35" t="str">
        <f>IFERROR(VLOOKUP(B2357,Listor!$A$6:$G$62,7,FALSE),"")</f>
        <v/>
      </c>
      <c r="H2357" s="35" t="str">
        <f>IFERROR(VLOOKUP(B2357,Listor!$H$6:$I$24,2,FALSE),"")</f>
        <v/>
      </c>
      <c r="I2357" s="35" t="str">
        <f t="shared" si="39"/>
        <v/>
      </c>
      <c r="J2357" s="35" t="str">
        <f t="array" ref="J2357">IFERROR(INDEX(Listor!$M$6:$M$17,MATCH(Listor!J2357&amp;Fossila!E2357,Listor!$K$6:$K$17&amp;Listor!$L$6:$L$17,0)),"")</f>
        <v/>
      </c>
      <c r="K2357" s="69"/>
    </row>
    <row r="2358" spans="2:11" x14ac:dyDescent="0.25">
      <c r="B2358" s="68" t="s">
        <v>68</v>
      </c>
      <c r="C2358" s="80" t="str">
        <f>IFERROR(VLOOKUP(B2358,Listor!$A$6:$B$62,2,FALSE),"")</f>
        <v/>
      </c>
      <c r="D2358" s="80" t="str">
        <f>IFERROR(VLOOKUP(B2358,Listor!$A$6:$C$62,3,FALSE),"")</f>
        <v/>
      </c>
      <c r="E2358" s="64" t="s">
        <v>69</v>
      </c>
      <c r="F2358" s="65"/>
      <c r="G2358" s="35" t="str">
        <f>IFERROR(VLOOKUP(B2358,Listor!$A$6:$G$62,7,FALSE),"")</f>
        <v/>
      </c>
      <c r="H2358" s="35" t="str">
        <f>IFERROR(VLOOKUP(B2358,Listor!$H$6:$I$24,2,FALSE),"")</f>
        <v/>
      </c>
      <c r="I2358" s="35" t="str">
        <f t="shared" si="39"/>
        <v/>
      </c>
      <c r="J2358" s="35" t="str">
        <f t="array" ref="J2358">IFERROR(INDEX(Listor!$M$6:$M$17,MATCH(Listor!J2358&amp;Fossila!E2358,Listor!$K$6:$K$17&amp;Listor!$L$6:$L$17,0)),"")</f>
        <v/>
      </c>
      <c r="K2358" s="69"/>
    </row>
    <row r="2359" spans="2:11" x14ac:dyDescent="0.25">
      <c r="B2359" s="68" t="s">
        <v>68</v>
      </c>
      <c r="C2359" s="80" t="str">
        <f>IFERROR(VLOOKUP(B2359,Listor!$A$6:$B$62,2,FALSE),"")</f>
        <v/>
      </c>
      <c r="D2359" s="80" t="str">
        <f>IFERROR(VLOOKUP(B2359,Listor!$A$6:$C$62,3,FALSE),"")</f>
        <v/>
      </c>
      <c r="E2359" s="64" t="s">
        <v>69</v>
      </c>
      <c r="F2359" s="65"/>
      <c r="G2359" s="35" t="str">
        <f>IFERROR(VLOOKUP(B2359,Listor!$A$6:$G$62,7,FALSE),"")</f>
        <v/>
      </c>
      <c r="H2359" s="35" t="str">
        <f>IFERROR(VLOOKUP(B2359,Listor!$H$6:$I$24,2,FALSE),"")</f>
        <v/>
      </c>
      <c r="I2359" s="35" t="str">
        <f t="shared" si="39"/>
        <v/>
      </c>
      <c r="J2359" s="35" t="str">
        <f t="array" ref="J2359">IFERROR(INDEX(Listor!$M$6:$M$17,MATCH(Listor!J2359&amp;Fossila!E2359,Listor!$K$6:$K$17&amp;Listor!$L$6:$L$17,0)),"")</f>
        <v/>
      </c>
      <c r="K2359" s="69"/>
    </row>
    <row r="2360" spans="2:11" x14ac:dyDescent="0.25">
      <c r="B2360" s="68" t="s">
        <v>68</v>
      </c>
      <c r="C2360" s="80" t="str">
        <f>IFERROR(VLOOKUP(B2360,Listor!$A$6:$B$62,2,FALSE),"")</f>
        <v/>
      </c>
      <c r="D2360" s="80" t="str">
        <f>IFERROR(VLOOKUP(B2360,Listor!$A$6:$C$62,3,FALSE),"")</f>
        <v/>
      </c>
      <c r="E2360" s="64" t="s">
        <v>69</v>
      </c>
      <c r="F2360" s="65"/>
      <c r="G2360" s="35" t="str">
        <f>IFERROR(VLOOKUP(B2360,Listor!$A$6:$G$62,7,FALSE),"")</f>
        <v/>
      </c>
      <c r="H2360" s="35" t="str">
        <f>IFERROR(VLOOKUP(B2360,Listor!$H$6:$I$24,2,FALSE),"")</f>
        <v/>
      </c>
      <c r="I2360" s="35" t="str">
        <f t="shared" si="39"/>
        <v/>
      </c>
      <c r="J2360" s="35" t="str">
        <f t="array" ref="J2360">IFERROR(INDEX(Listor!$M$6:$M$17,MATCH(Listor!J2360&amp;Fossila!E2360,Listor!$K$6:$K$17&amp;Listor!$L$6:$L$17,0)),"")</f>
        <v/>
      </c>
      <c r="K2360" s="69"/>
    </row>
    <row r="2361" spans="2:11" x14ac:dyDescent="0.25">
      <c r="B2361" s="68" t="s">
        <v>68</v>
      </c>
      <c r="C2361" s="80" t="str">
        <f>IFERROR(VLOOKUP(B2361,Listor!$A$6:$B$62,2,FALSE),"")</f>
        <v/>
      </c>
      <c r="D2361" s="80" t="str">
        <f>IFERROR(VLOOKUP(B2361,Listor!$A$6:$C$62,3,FALSE),"")</f>
        <v/>
      </c>
      <c r="E2361" s="64" t="s">
        <v>69</v>
      </c>
      <c r="F2361" s="65"/>
      <c r="G2361" s="35" t="str">
        <f>IFERROR(VLOOKUP(B2361,Listor!$A$6:$G$62,7,FALSE),"")</f>
        <v/>
      </c>
      <c r="H2361" s="35" t="str">
        <f>IFERROR(VLOOKUP(B2361,Listor!$H$6:$I$24,2,FALSE),"")</f>
        <v/>
      </c>
      <c r="I2361" s="35" t="str">
        <f t="shared" si="39"/>
        <v/>
      </c>
      <c r="J2361" s="35" t="str">
        <f t="array" ref="J2361">IFERROR(INDEX(Listor!$M$6:$M$17,MATCH(Listor!J2361&amp;Fossila!E2361,Listor!$K$6:$K$17&amp;Listor!$L$6:$L$17,0)),"")</f>
        <v/>
      </c>
      <c r="K2361" s="69"/>
    </row>
    <row r="2362" spans="2:11" x14ac:dyDescent="0.25">
      <c r="B2362" s="68" t="s">
        <v>68</v>
      </c>
      <c r="C2362" s="80" t="str">
        <f>IFERROR(VLOOKUP(B2362,Listor!$A$6:$B$62,2,FALSE),"")</f>
        <v/>
      </c>
      <c r="D2362" s="80" t="str">
        <f>IFERROR(VLOOKUP(B2362,Listor!$A$6:$C$62,3,FALSE),"")</f>
        <v/>
      </c>
      <c r="E2362" s="64" t="s">
        <v>69</v>
      </c>
      <c r="F2362" s="65"/>
      <c r="G2362" s="35" t="str">
        <f>IFERROR(VLOOKUP(B2362,Listor!$A$6:$G$62,7,FALSE),"")</f>
        <v/>
      </c>
      <c r="H2362" s="35" t="str">
        <f>IFERROR(VLOOKUP(B2362,Listor!$H$6:$I$24,2,FALSE),"")</f>
        <v/>
      </c>
      <c r="I2362" s="35" t="str">
        <f t="shared" si="39"/>
        <v/>
      </c>
      <c r="J2362" s="35" t="str">
        <f t="array" ref="J2362">IFERROR(INDEX(Listor!$M$6:$M$17,MATCH(Listor!J2362&amp;Fossila!E2362,Listor!$K$6:$K$17&amp;Listor!$L$6:$L$17,0)),"")</f>
        <v/>
      </c>
      <c r="K2362" s="69"/>
    </row>
    <row r="2363" spans="2:11" x14ac:dyDescent="0.25">
      <c r="B2363" s="68" t="s">
        <v>68</v>
      </c>
      <c r="C2363" s="80" t="str">
        <f>IFERROR(VLOOKUP(B2363,Listor!$A$6:$B$62,2,FALSE),"")</f>
        <v/>
      </c>
      <c r="D2363" s="80" t="str">
        <f>IFERROR(VLOOKUP(B2363,Listor!$A$6:$C$62,3,FALSE),"")</f>
        <v/>
      </c>
      <c r="E2363" s="64" t="s">
        <v>69</v>
      </c>
      <c r="F2363" s="65"/>
      <c r="G2363" s="35" t="str">
        <f>IFERROR(VLOOKUP(B2363,Listor!$A$6:$G$62,7,FALSE),"")</f>
        <v/>
      </c>
      <c r="H2363" s="35" t="str">
        <f>IFERROR(VLOOKUP(B2363,Listor!$H$6:$I$24,2,FALSE),"")</f>
        <v/>
      </c>
      <c r="I2363" s="35" t="str">
        <f t="shared" si="39"/>
        <v/>
      </c>
      <c r="J2363" s="35" t="str">
        <f t="array" ref="J2363">IFERROR(INDEX(Listor!$M$6:$M$17,MATCH(Listor!J2363&amp;Fossila!E2363,Listor!$K$6:$K$17&amp;Listor!$L$6:$L$17,0)),"")</f>
        <v/>
      </c>
      <c r="K2363" s="69"/>
    </row>
    <row r="2364" spans="2:11" x14ac:dyDescent="0.25">
      <c r="B2364" s="68" t="s">
        <v>68</v>
      </c>
      <c r="C2364" s="80" t="str">
        <f>IFERROR(VLOOKUP(B2364,Listor!$A$6:$B$62,2,FALSE),"")</f>
        <v/>
      </c>
      <c r="D2364" s="80" t="str">
        <f>IFERROR(VLOOKUP(B2364,Listor!$A$6:$C$62,3,FALSE),"")</f>
        <v/>
      </c>
      <c r="E2364" s="64" t="s">
        <v>69</v>
      </c>
      <c r="F2364" s="65"/>
      <c r="G2364" s="35" t="str">
        <f>IFERROR(VLOOKUP(B2364,Listor!$A$6:$G$62,7,FALSE),"")</f>
        <v/>
      </c>
      <c r="H2364" s="35" t="str">
        <f>IFERROR(VLOOKUP(B2364,Listor!$H$6:$I$24,2,FALSE),"")</f>
        <v/>
      </c>
      <c r="I2364" s="35" t="str">
        <f t="shared" si="39"/>
        <v/>
      </c>
      <c r="J2364" s="35" t="str">
        <f t="array" ref="J2364">IFERROR(INDEX(Listor!$M$6:$M$17,MATCH(Listor!J2364&amp;Fossila!E2364,Listor!$K$6:$K$17&amp;Listor!$L$6:$L$17,0)),"")</f>
        <v/>
      </c>
      <c r="K2364" s="69"/>
    </row>
    <row r="2365" spans="2:11" x14ac:dyDescent="0.25">
      <c r="B2365" s="68" t="s">
        <v>68</v>
      </c>
      <c r="C2365" s="80" t="str">
        <f>IFERROR(VLOOKUP(B2365,Listor!$A$6:$B$62,2,FALSE),"")</f>
        <v/>
      </c>
      <c r="D2365" s="80" t="str">
        <f>IFERROR(VLOOKUP(B2365,Listor!$A$6:$C$62,3,FALSE),"")</f>
        <v/>
      </c>
      <c r="E2365" s="64" t="s">
        <v>69</v>
      </c>
      <c r="F2365" s="65"/>
      <c r="G2365" s="35" t="str">
        <f>IFERROR(VLOOKUP(B2365,Listor!$A$6:$G$62,7,FALSE),"")</f>
        <v/>
      </c>
      <c r="H2365" s="35" t="str">
        <f>IFERROR(VLOOKUP(B2365,Listor!$H$6:$I$24,2,FALSE),"")</f>
        <v/>
      </c>
      <c r="I2365" s="35" t="str">
        <f t="shared" si="39"/>
        <v/>
      </c>
      <c r="J2365" s="35" t="str">
        <f t="array" ref="J2365">IFERROR(INDEX(Listor!$M$6:$M$17,MATCH(Listor!J2365&amp;Fossila!E2365,Listor!$K$6:$K$17&amp;Listor!$L$6:$L$17,0)),"")</f>
        <v/>
      </c>
      <c r="K2365" s="69"/>
    </row>
    <row r="2366" spans="2:11" x14ac:dyDescent="0.25">
      <c r="B2366" s="68" t="s">
        <v>68</v>
      </c>
      <c r="C2366" s="80" t="str">
        <f>IFERROR(VLOOKUP(B2366,Listor!$A$6:$B$62,2,FALSE),"")</f>
        <v/>
      </c>
      <c r="D2366" s="80" t="str">
        <f>IFERROR(VLOOKUP(B2366,Listor!$A$6:$C$62,3,FALSE),"")</f>
        <v/>
      </c>
      <c r="E2366" s="64" t="s">
        <v>69</v>
      </c>
      <c r="F2366" s="65"/>
      <c r="G2366" s="35" t="str">
        <f>IFERROR(VLOOKUP(B2366,Listor!$A$6:$G$62,7,FALSE),"")</f>
        <v/>
      </c>
      <c r="H2366" s="35" t="str">
        <f>IFERROR(VLOOKUP(B2366,Listor!$H$6:$I$24,2,FALSE),"")</f>
        <v/>
      </c>
      <c r="I2366" s="35" t="str">
        <f t="shared" si="39"/>
        <v/>
      </c>
      <c r="J2366" s="35" t="str">
        <f t="array" ref="J2366">IFERROR(INDEX(Listor!$M$6:$M$17,MATCH(Listor!J2366&amp;Fossila!E2366,Listor!$K$6:$K$17&amp;Listor!$L$6:$L$17,0)),"")</f>
        <v/>
      </c>
      <c r="K2366" s="69"/>
    </row>
    <row r="2367" spans="2:11" x14ac:dyDescent="0.25">
      <c r="B2367" s="68" t="s">
        <v>68</v>
      </c>
      <c r="C2367" s="80" t="str">
        <f>IFERROR(VLOOKUP(B2367,Listor!$A$6:$B$62,2,FALSE),"")</f>
        <v/>
      </c>
      <c r="D2367" s="80" t="str">
        <f>IFERROR(VLOOKUP(B2367,Listor!$A$6:$C$62,3,FALSE),"")</f>
        <v/>
      </c>
      <c r="E2367" s="64" t="s">
        <v>69</v>
      </c>
      <c r="F2367" s="65"/>
      <c r="G2367" s="35" t="str">
        <f>IFERROR(VLOOKUP(B2367,Listor!$A$6:$G$62,7,FALSE),"")</f>
        <v/>
      </c>
      <c r="H2367" s="35" t="str">
        <f>IFERROR(VLOOKUP(B2367,Listor!$H$6:$I$24,2,FALSE),"")</f>
        <v/>
      </c>
      <c r="I2367" s="35" t="str">
        <f t="shared" si="39"/>
        <v/>
      </c>
      <c r="J2367" s="35" t="str">
        <f t="array" ref="J2367">IFERROR(INDEX(Listor!$M$6:$M$17,MATCH(Listor!J2367&amp;Fossila!E2367,Listor!$K$6:$K$17&amp;Listor!$L$6:$L$17,0)),"")</f>
        <v/>
      </c>
      <c r="K2367" s="69"/>
    </row>
    <row r="2368" spans="2:11" x14ac:dyDescent="0.25">
      <c r="B2368" s="68" t="s">
        <v>68</v>
      </c>
      <c r="C2368" s="80" t="str">
        <f>IFERROR(VLOOKUP(B2368,Listor!$A$6:$B$62,2,FALSE),"")</f>
        <v/>
      </c>
      <c r="D2368" s="80" t="str">
        <f>IFERROR(VLOOKUP(B2368,Listor!$A$6:$C$62,3,FALSE),"")</f>
        <v/>
      </c>
      <c r="E2368" s="64" t="s">
        <v>69</v>
      </c>
      <c r="F2368" s="65"/>
      <c r="G2368" s="35" t="str">
        <f>IFERROR(VLOOKUP(B2368,Listor!$A$6:$G$62,7,FALSE),"")</f>
        <v/>
      </c>
      <c r="H2368" s="35" t="str">
        <f>IFERROR(VLOOKUP(B2368,Listor!$H$6:$I$24,2,FALSE),"")</f>
        <v/>
      </c>
      <c r="I2368" s="35" t="str">
        <f t="shared" si="39"/>
        <v/>
      </c>
      <c r="J2368" s="35" t="str">
        <f t="array" ref="J2368">IFERROR(INDEX(Listor!$M$6:$M$17,MATCH(Listor!J2368&amp;Fossila!E2368,Listor!$K$6:$K$17&amp;Listor!$L$6:$L$17,0)),"")</f>
        <v/>
      </c>
      <c r="K2368" s="69"/>
    </row>
    <row r="2369" spans="2:11" x14ac:dyDescent="0.25">
      <c r="B2369" s="68" t="s">
        <v>68</v>
      </c>
      <c r="C2369" s="80" t="str">
        <f>IFERROR(VLOOKUP(B2369,Listor!$A$6:$B$62,2,FALSE),"")</f>
        <v/>
      </c>
      <c r="D2369" s="80" t="str">
        <f>IFERROR(VLOOKUP(B2369,Listor!$A$6:$C$62,3,FALSE),"")</f>
        <v/>
      </c>
      <c r="E2369" s="64" t="s">
        <v>69</v>
      </c>
      <c r="F2369" s="65"/>
      <c r="G2369" s="35" t="str">
        <f>IFERROR(VLOOKUP(B2369,Listor!$A$6:$G$62,7,FALSE),"")</f>
        <v/>
      </c>
      <c r="H2369" s="35" t="str">
        <f>IFERROR(VLOOKUP(B2369,Listor!$H$6:$I$24,2,FALSE),"")</f>
        <v/>
      </c>
      <c r="I2369" s="35" t="str">
        <f t="shared" si="39"/>
        <v/>
      </c>
      <c r="J2369" s="35" t="str">
        <f t="array" ref="J2369">IFERROR(INDEX(Listor!$M$6:$M$17,MATCH(Listor!J2369&amp;Fossila!E2369,Listor!$K$6:$K$17&amp;Listor!$L$6:$L$17,0)),"")</f>
        <v/>
      </c>
      <c r="K2369" s="69"/>
    </row>
    <row r="2370" spans="2:11" x14ac:dyDescent="0.25">
      <c r="B2370" s="68" t="s">
        <v>68</v>
      </c>
      <c r="C2370" s="80" t="str">
        <f>IFERROR(VLOOKUP(B2370,Listor!$A$6:$B$62,2,FALSE),"")</f>
        <v/>
      </c>
      <c r="D2370" s="80" t="str">
        <f>IFERROR(VLOOKUP(B2370,Listor!$A$6:$C$62,3,FALSE),"")</f>
        <v/>
      </c>
      <c r="E2370" s="64" t="s">
        <v>69</v>
      </c>
      <c r="F2370" s="65"/>
      <c r="G2370" s="35" t="str">
        <f>IFERROR(VLOOKUP(B2370,Listor!$A$6:$G$62,7,FALSE),"")</f>
        <v/>
      </c>
      <c r="H2370" s="35" t="str">
        <f>IFERROR(VLOOKUP(B2370,Listor!$H$6:$I$24,2,FALSE),"")</f>
        <v/>
      </c>
      <c r="I2370" s="35" t="str">
        <f t="shared" si="39"/>
        <v/>
      </c>
      <c r="J2370" s="35" t="str">
        <f t="array" ref="J2370">IFERROR(INDEX(Listor!$M$6:$M$17,MATCH(Listor!J2370&amp;Fossila!E2370,Listor!$K$6:$K$17&amp;Listor!$L$6:$L$17,0)),"")</f>
        <v/>
      </c>
      <c r="K2370" s="69"/>
    </row>
    <row r="2371" spans="2:11" x14ac:dyDescent="0.25">
      <c r="B2371" s="68" t="s">
        <v>68</v>
      </c>
      <c r="C2371" s="80" t="str">
        <f>IFERROR(VLOOKUP(B2371,Listor!$A$6:$B$62,2,FALSE),"")</f>
        <v/>
      </c>
      <c r="D2371" s="80" t="str">
        <f>IFERROR(VLOOKUP(B2371,Listor!$A$6:$C$62,3,FALSE),"")</f>
        <v/>
      </c>
      <c r="E2371" s="64" t="s">
        <v>69</v>
      </c>
      <c r="F2371" s="65"/>
      <c r="G2371" s="35" t="str">
        <f>IFERROR(VLOOKUP(B2371,Listor!$A$6:$G$62,7,FALSE),"")</f>
        <v/>
      </c>
      <c r="H2371" s="35" t="str">
        <f>IFERROR(VLOOKUP(B2371,Listor!$H$6:$I$24,2,FALSE),"")</f>
        <v/>
      </c>
      <c r="I2371" s="35" t="str">
        <f t="shared" si="39"/>
        <v/>
      </c>
      <c r="J2371" s="35" t="str">
        <f t="array" ref="J2371">IFERROR(INDEX(Listor!$M$6:$M$17,MATCH(Listor!J2371&amp;Fossila!E2371,Listor!$K$6:$K$17&amp;Listor!$L$6:$L$17,0)),"")</f>
        <v/>
      </c>
      <c r="K2371" s="69"/>
    </row>
    <row r="2372" spans="2:11" x14ac:dyDescent="0.25">
      <c r="B2372" s="68" t="s">
        <v>68</v>
      </c>
      <c r="C2372" s="80" t="str">
        <f>IFERROR(VLOOKUP(B2372,Listor!$A$6:$B$62,2,FALSE),"")</f>
        <v/>
      </c>
      <c r="D2372" s="80" t="str">
        <f>IFERROR(VLOOKUP(B2372,Listor!$A$6:$C$62,3,FALSE),"")</f>
        <v/>
      </c>
      <c r="E2372" s="64" t="s">
        <v>69</v>
      </c>
      <c r="F2372" s="65"/>
      <c r="G2372" s="35" t="str">
        <f>IFERROR(VLOOKUP(B2372,Listor!$A$6:$G$62,7,FALSE),"")</f>
        <v/>
      </c>
      <c r="H2372" s="35" t="str">
        <f>IFERROR(VLOOKUP(B2372,Listor!$H$6:$I$24,2,FALSE),"")</f>
        <v/>
      </c>
      <c r="I2372" s="35" t="str">
        <f t="shared" si="39"/>
        <v/>
      </c>
      <c r="J2372" s="35" t="str">
        <f t="array" ref="J2372">IFERROR(INDEX(Listor!$M$6:$M$17,MATCH(Listor!J2372&amp;Fossila!E2372,Listor!$K$6:$K$17&amp;Listor!$L$6:$L$17,0)),"")</f>
        <v/>
      </c>
      <c r="K2372" s="69"/>
    </row>
    <row r="2373" spans="2:11" x14ac:dyDescent="0.25">
      <c r="B2373" s="68" t="s">
        <v>68</v>
      </c>
      <c r="C2373" s="80" t="str">
        <f>IFERROR(VLOOKUP(B2373,Listor!$A$6:$B$62,2,FALSE),"")</f>
        <v/>
      </c>
      <c r="D2373" s="80" t="str">
        <f>IFERROR(VLOOKUP(B2373,Listor!$A$6:$C$62,3,FALSE),"")</f>
        <v/>
      </c>
      <c r="E2373" s="64" t="s">
        <v>69</v>
      </c>
      <c r="F2373" s="65"/>
      <c r="G2373" s="35" t="str">
        <f>IFERROR(VLOOKUP(B2373,Listor!$A$6:$G$62,7,FALSE),"")</f>
        <v/>
      </c>
      <c r="H2373" s="35" t="str">
        <f>IFERROR(VLOOKUP(B2373,Listor!$H$6:$I$24,2,FALSE),"")</f>
        <v/>
      </c>
      <c r="I2373" s="35" t="str">
        <f t="shared" si="39"/>
        <v/>
      </c>
      <c r="J2373" s="35" t="str">
        <f t="array" ref="J2373">IFERROR(INDEX(Listor!$M$6:$M$17,MATCH(Listor!J2373&amp;Fossila!E2373,Listor!$K$6:$K$17&amp;Listor!$L$6:$L$17,0)),"")</f>
        <v/>
      </c>
      <c r="K2373" s="69"/>
    </row>
    <row r="2374" spans="2:11" x14ac:dyDescent="0.25">
      <c r="B2374" s="68" t="s">
        <v>68</v>
      </c>
      <c r="C2374" s="80" t="str">
        <f>IFERROR(VLOOKUP(B2374,Listor!$A$6:$B$62,2,FALSE),"")</f>
        <v/>
      </c>
      <c r="D2374" s="80" t="str">
        <f>IFERROR(VLOOKUP(B2374,Listor!$A$6:$C$62,3,FALSE),"")</f>
        <v/>
      </c>
      <c r="E2374" s="64" t="s">
        <v>69</v>
      </c>
      <c r="F2374" s="65"/>
      <c r="G2374" s="35" t="str">
        <f>IFERROR(VLOOKUP(B2374,Listor!$A$6:$G$62,7,FALSE),"")</f>
        <v/>
      </c>
      <c r="H2374" s="35" t="str">
        <f>IFERROR(VLOOKUP(B2374,Listor!$H$6:$I$24,2,FALSE),"")</f>
        <v/>
      </c>
      <c r="I2374" s="35" t="str">
        <f t="shared" si="39"/>
        <v/>
      </c>
      <c r="J2374" s="35" t="str">
        <f t="array" ref="J2374">IFERROR(INDEX(Listor!$M$6:$M$17,MATCH(Listor!J2374&amp;Fossila!E2374,Listor!$K$6:$K$17&amp;Listor!$L$6:$L$17,0)),"")</f>
        <v/>
      </c>
      <c r="K2374" s="69"/>
    </row>
    <row r="2375" spans="2:11" x14ac:dyDescent="0.25">
      <c r="B2375" s="68" t="s">
        <v>68</v>
      </c>
      <c r="C2375" s="80" t="str">
        <f>IFERROR(VLOOKUP(B2375,Listor!$A$6:$B$62,2,FALSE),"")</f>
        <v/>
      </c>
      <c r="D2375" s="80" t="str">
        <f>IFERROR(VLOOKUP(B2375,Listor!$A$6:$C$62,3,FALSE),"")</f>
        <v/>
      </c>
      <c r="E2375" s="64" t="s">
        <v>69</v>
      </c>
      <c r="F2375" s="65"/>
      <c r="G2375" s="35" t="str">
        <f>IFERROR(VLOOKUP(B2375,Listor!$A$6:$G$62,7,FALSE),"")</f>
        <v/>
      </c>
      <c r="H2375" s="35" t="str">
        <f>IFERROR(VLOOKUP(B2375,Listor!$H$6:$I$24,2,FALSE),"")</f>
        <v/>
      </c>
      <c r="I2375" s="35" t="str">
        <f t="shared" si="39"/>
        <v/>
      </c>
      <c r="J2375" s="35" t="str">
        <f t="array" ref="J2375">IFERROR(INDEX(Listor!$M$6:$M$17,MATCH(Listor!J2375&amp;Fossila!E2375,Listor!$K$6:$K$17&amp;Listor!$L$6:$L$17,0)),"")</f>
        <v/>
      </c>
      <c r="K2375" s="69"/>
    </row>
    <row r="2376" spans="2:11" x14ac:dyDescent="0.25">
      <c r="B2376" s="68" t="s">
        <v>68</v>
      </c>
      <c r="C2376" s="80" t="str">
        <f>IFERROR(VLOOKUP(B2376,Listor!$A$6:$B$62,2,FALSE),"")</f>
        <v/>
      </c>
      <c r="D2376" s="80" t="str">
        <f>IFERROR(VLOOKUP(B2376,Listor!$A$6:$C$62,3,FALSE),"")</f>
        <v/>
      </c>
      <c r="E2376" s="64" t="s">
        <v>69</v>
      </c>
      <c r="F2376" s="65"/>
      <c r="G2376" s="35" t="str">
        <f>IFERROR(VLOOKUP(B2376,Listor!$A$6:$G$62,7,FALSE),"")</f>
        <v/>
      </c>
      <c r="H2376" s="35" t="str">
        <f>IFERROR(VLOOKUP(B2376,Listor!$H$6:$I$24,2,FALSE),"")</f>
        <v/>
      </c>
      <c r="I2376" s="35" t="str">
        <f t="shared" si="39"/>
        <v/>
      </c>
      <c r="J2376" s="35" t="str">
        <f t="array" ref="J2376">IFERROR(INDEX(Listor!$M$6:$M$17,MATCH(Listor!J2376&amp;Fossila!E2376,Listor!$K$6:$K$17&amp;Listor!$L$6:$L$17,0)),"")</f>
        <v/>
      </c>
      <c r="K2376" s="69"/>
    </row>
    <row r="2377" spans="2:11" x14ac:dyDescent="0.25">
      <c r="B2377" s="68" t="s">
        <v>68</v>
      </c>
      <c r="C2377" s="80" t="str">
        <f>IFERROR(VLOOKUP(B2377,Listor!$A$6:$B$62,2,FALSE),"")</f>
        <v/>
      </c>
      <c r="D2377" s="80" t="str">
        <f>IFERROR(VLOOKUP(B2377,Listor!$A$6:$C$62,3,FALSE),"")</f>
        <v/>
      </c>
      <c r="E2377" s="64" t="s">
        <v>69</v>
      </c>
      <c r="F2377" s="65"/>
      <c r="G2377" s="35" t="str">
        <f>IFERROR(VLOOKUP(B2377,Listor!$A$6:$G$62,7,FALSE),"")</f>
        <v/>
      </c>
      <c r="H2377" s="35" t="str">
        <f>IFERROR(VLOOKUP(B2377,Listor!$H$6:$I$24,2,FALSE),"")</f>
        <v/>
      </c>
      <c r="I2377" s="35" t="str">
        <f t="shared" si="39"/>
        <v/>
      </c>
      <c r="J2377" s="35" t="str">
        <f t="array" ref="J2377">IFERROR(INDEX(Listor!$M$6:$M$17,MATCH(Listor!J2377&amp;Fossila!E2377,Listor!$K$6:$K$17&amp;Listor!$L$6:$L$17,0)),"")</f>
        <v/>
      </c>
      <c r="K2377" s="69"/>
    </row>
    <row r="2378" spans="2:11" x14ac:dyDescent="0.25">
      <c r="B2378" s="68" t="s">
        <v>68</v>
      </c>
      <c r="C2378" s="80" t="str">
        <f>IFERROR(VLOOKUP(B2378,Listor!$A$6:$B$62,2,FALSE),"")</f>
        <v/>
      </c>
      <c r="D2378" s="80" t="str">
        <f>IFERROR(VLOOKUP(B2378,Listor!$A$6:$C$62,3,FALSE),"")</f>
        <v/>
      </c>
      <c r="E2378" s="64" t="s">
        <v>69</v>
      </c>
      <c r="F2378" s="65"/>
      <c r="G2378" s="35" t="str">
        <f>IFERROR(VLOOKUP(B2378,Listor!$A$6:$G$62,7,FALSE),"")</f>
        <v/>
      </c>
      <c r="H2378" s="35" t="str">
        <f>IFERROR(VLOOKUP(B2378,Listor!$H$6:$I$24,2,FALSE),"")</f>
        <v/>
      </c>
      <c r="I2378" s="35" t="str">
        <f t="shared" si="39"/>
        <v/>
      </c>
      <c r="J2378" s="35" t="str">
        <f t="array" ref="J2378">IFERROR(INDEX(Listor!$M$6:$M$17,MATCH(Listor!J2378&amp;Fossila!E2378,Listor!$K$6:$K$17&amp;Listor!$L$6:$L$17,0)),"")</f>
        <v/>
      </c>
      <c r="K2378" s="69"/>
    </row>
    <row r="2379" spans="2:11" x14ac:dyDescent="0.25">
      <c r="B2379" s="68" t="s">
        <v>68</v>
      </c>
      <c r="C2379" s="80" t="str">
        <f>IFERROR(VLOOKUP(B2379,Listor!$A$6:$B$62,2,FALSE),"")</f>
        <v/>
      </c>
      <c r="D2379" s="80" t="str">
        <f>IFERROR(VLOOKUP(B2379,Listor!$A$6:$C$62,3,FALSE),"")</f>
        <v/>
      </c>
      <c r="E2379" s="64" t="s">
        <v>69</v>
      </c>
      <c r="F2379" s="65"/>
      <c r="G2379" s="35" t="str">
        <f>IFERROR(VLOOKUP(B2379,Listor!$A$6:$G$62,7,FALSE),"")</f>
        <v/>
      </c>
      <c r="H2379" s="35" t="str">
        <f>IFERROR(VLOOKUP(B2379,Listor!$H$6:$I$24,2,FALSE),"")</f>
        <v/>
      </c>
      <c r="I2379" s="35" t="str">
        <f t="shared" si="39"/>
        <v/>
      </c>
      <c r="J2379" s="35" t="str">
        <f t="array" ref="J2379">IFERROR(INDEX(Listor!$M$6:$M$17,MATCH(Listor!J2379&amp;Fossila!E2379,Listor!$K$6:$K$17&amp;Listor!$L$6:$L$17,0)),"")</f>
        <v/>
      </c>
      <c r="K2379" s="69"/>
    </row>
    <row r="2380" spans="2:11" x14ac:dyDescent="0.25">
      <c r="B2380" s="68" t="s">
        <v>68</v>
      </c>
      <c r="C2380" s="80" t="str">
        <f>IFERROR(VLOOKUP(B2380,Listor!$A$6:$B$62,2,FALSE),"")</f>
        <v/>
      </c>
      <c r="D2380" s="80" t="str">
        <f>IFERROR(VLOOKUP(B2380,Listor!$A$6:$C$62,3,FALSE),"")</f>
        <v/>
      </c>
      <c r="E2380" s="64" t="s">
        <v>69</v>
      </c>
      <c r="F2380" s="65"/>
      <c r="G2380" s="35" t="str">
        <f>IFERROR(VLOOKUP(B2380,Listor!$A$6:$G$62,7,FALSE),"")</f>
        <v/>
      </c>
      <c r="H2380" s="35" t="str">
        <f>IFERROR(VLOOKUP(B2380,Listor!$H$6:$I$24,2,FALSE),"")</f>
        <v/>
      </c>
      <c r="I2380" s="35" t="str">
        <f t="shared" si="39"/>
        <v/>
      </c>
      <c r="J2380" s="35" t="str">
        <f t="array" ref="J2380">IFERROR(INDEX(Listor!$M$6:$M$17,MATCH(Listor!J2380&amp;Fossila!E2380,Listor!$K$6:$K$17&amp;Listor!$L$6:$L$17,0)),"")</f>
        <v/>
      </c>
      <c r="K2380" s="69"/>
    </row>
    <row r="2381" spans="2:11" x14ac:dyDescent="0.25">
      <c r="B2381" s="68" t="s">
        <v>68</v>
      </c>
      <c r="C2381" s="80" t="str">
        <f>IFERROR(VLOOKUP(B2381,Listor!$A$6:$B$62,2,FALSE),"")</f>
        <v/>
      </c>
      <c r="D2381" s="80" t="str">
        <f>IFERROR(VLOOKUP(B2381,Listor!$A$6:$C$62,3,FALSE),"")</f>
        <v/>
      </c>
      <c r="E2381" s="64" t="s">
        <v>69</v>
      </c>
      <c r="F2381" s="65"/>
      <c r="G2381" s="35" t="str">
        <f>IFERROR(VLOOKUP(B2381,Listor!$A$6:$G$62,7,FALSE),"")</f>
        <v/>
      </c>
      <c r="H2381" s="35" t="str">
        <f>IFERROR(VLOOKUP(B2381,Listor!$H$6:$I$24,2,FALSE),"")</f>
        <v/>
      </c>
      <c r="I2381" s="35" t="str">
        <f t="shared" ref="I2381:I2444" si="40">IFERROR(H2381*F2381,"")</f>
        <v/>
      </c>
      <c r="J2381" s="35" t="str">
        <f t="array" ref="J2381">IFERROR(INDEX(Listor!$M$6:$M$17,MATCH(Listor!J2381&amp;Fossila!E2381,Listor!$K$6:$K$17&amp;Listor!$L$6:$L$17,0)),"")</f>
        <v/>
      </c>
      <c r="K2381" s="69"/>
    </row>
    <row r="2382" spans="2:11" x14ac:dyDescent="0.25">
      <c r="B2382" s="68" t="s">
        <v>68</v>
      </c>
      <c r="C2382" s="80" t="str">
        <f>IFERROR(VLOOKUP(B2382,Listor!$A$6:$B$62,2,FALSE),"")</f>
        <v/>
      </c>
      <c r="D2382" s="80" t="str">
        <f>IFERROR(VLOOKUP(B2382,Listor!$A$6:$C$62,3,FALSE),"")</f>
        <v/>
      </c>
      <c r="E2382" s="64" t="s">
        <v>69</v>
      </c>
      <c r="F2382" s="65"/>
      <c r="G2382" s="35" t="str">
        <f>IFERROR(VLOOKUP(B2382,Listor!$A$6:$G$62,7,FALSE),"")</f>
        <v/>
      </c>
      <c r="H2382" s="35" t="str">
        <f>IFERROR(VLOOKUP(B2382,Listor!$H$6:$I$24,2,FALSE),"")</f>
        <v/>
      </c>
      <c r="I2382" s="35" t="str">
        <f t="shared" si="40"/>
        <v/>
      </c>
      <c r="J2382" s="35" t="str">
        <f t="array" ref="J2382">IFERROR(INDEX(Listor!$M$6:$M$17,MATCH(Listor!J2382&amp;Fossila!E2382,Listor!$K$6:$K$17&amp;Listor!$L$6:$L$17,0)),"")</f>
        <v/>
      </c>
      <c r="K2382" s="69"/>
    </row>
    <row r="2383" spans="2:11" x14ac:dyDescent="0.25">
      <c r="B2383" s="68" t="s">
        <v>68</v>
      </c>
      <c r="C2383" s="80" t="str">
        <f>IFERROR(VLOOKUP(B2383,Listor!$A$6:$B$62,2,FALSE),"")</f>
        <v/>
      </c>
      <c r="D2383" s="80" t="str">
        <f>IFERROR(VLOOKUP(B2383,Listor!$A$6:$C$62,3,FALSE),"")</f>
        <v/>
      </c>
      <c r="E2383" s="64" t="s">
        <v>69</v>
      </c>
      <c r="F2383" s="65"/>
      <c r="G2383" s="35" t="str">
        <f>IFERROR(VLOOKUP(B2383,Listor!$A$6:$G$62,7,FALSE),"")</f>
        <v/>
      </c>
      <c r="H2383" s="35" t="str">
        <f>IFERROR(VLOOKUP(B2383,Listor!$H$6:$I$24,2,FALSE),"")</f>
        <v/>
      </c>
      <c r="I2383" s="35" t="str">
        <f t="shared" si="40"/>
        <v/>
      </c>
      <c r="J2383" s="35" t="str">
        <f t="array" ref="J2383">IFERROR(INDEX(Listor!$M$6:$M$17,MATCH(Listor!J2383&amp;Fossila!E2383,Listor!$K$6:$K$17&amp;Listor!$L$6:$L$17,0)),"")</f>
        <v/>
      </c>
      <c r="K2383" s="69"/>
    </row>
    <row r="2384" spans="2:11" x14ac:dyDescent="0.25">
      <c r="B2384" s="68" t="s">
        <v>68</v>
      </c>
      <c r="C2384" s="80" t="str">
        <f>IFERROR(VLOOKUP(B2384,Listor!$A$6:$B$62,2,FALSE),"")</f>
        <v/>
      </c>
      <c r="D2384" s="80" t="str">
        <f>IFERROR(VLOOKUP(B2384,Listor!$A$6:$C$62,3,FALSE),"")</f>
        <v/>
      </c>
      <c r="E2384" s="64" t="s">
        <v>69</v>
      </c>
      <c r="F2384" s="65"/>
      <c r="G2384" s="35" t="str">
        <f>IFERROR(VLOOKUP(B2384,Listor!$A$6:$G$62,7,FALSE),"")</f>
        <v/>
      </c>
      <c r="H2384" s="35" t="str">
        <f>IFERROR(VLOOKUP(B2384,Listor!$H$6:$I$24,2,FALSE),"")</f>
        <v/>
      </c>
      <c r="I2384" s="35" t="str">
        <f t="shared" si="40"/>
        <v/>
      </c>
      <c r="J2384" s="35" t="str">
        <f t="array" ref="J2384">IFERROR(INDEX(Listor!$M$6:$M$17,MATCH(Listor!J2384&amp;Fossila!E2384,Listor!$K$6:$K$17&amp;Listor!$L$6:$L$17,0)),"")</f>
        <v/>
      </c>
      <c r="K2384" s="69"/>
    </row>
    <row r="2385" spans="2:11" x14ac:dyDescent="0.25">
      <c r="B2385" s="68" t="s">
        <v>68</v>
      </c>
      <c r="C2385" s="80" t="str">
        <f>IFERROR(VLOOKUP(B2385,Listor!$A$6:$B$62,2,FALSE),"")</f>
        <v/>
      </c>
      <c r="D2385" s="80" t="str">
        <f>IFERROR(VLOOKUP(B2385,Listor!$A$6:$C$62,3,FALSE),"")</f>
        <v/>
      </c>
      <c r="E2385" s="64" t="s">
        <v>69</v>
      </c>
      <c r="F2385" s="65"/>
      <c r="G2385" s="35" t="str">
        <f>IFERROR(VLOOKUP(B2385,Listor!$A$6:$G$62,7,FALSE),"")</f>
        <v/>
      </c>
      <c r="H2385" s="35" t="str">
        <f>IFERROR(VLOOKUP(B2385,Listor!$H$6:$I$24,2,FALSE),"")</f>
        <v/>
      </c>
      <c r="I2385" s="35" t="str">
        <f t="shared" si="40"/>
        <v/>
      </c>
      <c r="J2385" s="35" t="str">
        <f t="array" ref="J2385">IFERROR(INDEX(Listor!$M$6:$M$17,MATCH(Listor!J2385&amp;Fossila!E2385,Listor!$K$6:$K$17&amp;Listor!$L$6:$L$17,0)),"")</f>
        <v/>
      </c>
      <c r="K2385" s="69"/>
    </row>
    <row r="2386" spans="2:11" x14ac:dyDescent="0.25">
      <c r="B2386" s="68" t="s">
        <v>68</v>
      </c>
      <c r="C2386" s="80" t="str">
        <f>IFERROR(VLOOKUP(B2386,Listor!$A$6:$B$62,2,FALSE),"")</f>
        <v/>
      </c>
      <c r="D2386" s="80" t="str">
        <f>IFERROR(VLOOKUP(B2386,Listor!$A$6:$C$62,3,FALSE),"")</f>
        <v/>
      </c>
      <c r="E2386" s="64" t="s">
        <v>69</v>
      </c>
      <c r="F2386" s="65"/>
      <c r="G2386" s="35" t="str">
        <f>IFERROR(VLOOKUP(B2386,Listor!$A$6:$G$62,7,FALSE),"")</f>
        <v/>
      </c>
      <c r="H2386" s="35" t="str">
        <f>IFERROR(VLOOKUP(B2386,Listor!$H$6:$I$24,2,FALSE),"")</f>
        <v/>
      </c>
      <c r="I2386" s="35" t="str">
        <f t="shared" si="40"/>
        <v/>
      </c>
      <c r="J2386" s="35" t="str">
        <f t="array" ref="J2386">IFERROR(INDEX(Listor!$M$6:$M$17,MATCH(Listor!J2386&amp;Fossila!E2386,Listor!$K$6:$K$17&amp;Listor!$L$6:$L$17,0)),"")</f>
        <v/>
      </c>
      <c r="K2386" s="69"/>
    </row>
    <row r="2387" spans="2:11" x14ac:dyDescent="0.25">
      <c r="B2387" s="68" t="s">
        <v>68</v>
      </c>
      <c r="C2387" s="80" t="str">
        <f>IFERROR(VLOOKUP(B2387,Listor!$A$6:$B$62,2,FALSE),"")</f>
        <v/>
      </c>
      <c r="D2387" s="80" t="str">
        <f>IFERROR(VLOOKUP(B2387,Listor!$A$6:$C$62,3,FALSE),"")</f>
        <v/>
      </c>
      <c r="E2387" s="64" t="s">
        <v>69</v>
      </c>
      <c r="F2387" s="65"/>
      <c r="G2387" s="35" t="str">
        <f>IFERROR(VLOOKUP(B2387,Listor!$A$6:$G$62,7,FALSE),"")</f>
        <v/>
      </c>
      <c r="H2387" s="35" t="str">
        <f>IFERROR(VLOOKUP(B2387,Listor!$H$6:$I$24,2,FALSE),"")</f>
        <v/>
      </c>
      <c r="I2387" s="35" t="str">
        <f t="shared" si="40"/>
        <v/>
      </c>
      <c r="J2387" s="35" t="str">
        <f t="array" ref="J2387">IFERROR(INDEX(Listor!$M$6:$M$17,MATCH(Listor!J2387&amp;Fossila!E2387,Listor!$K$6:$K$17&amp;Listor!$L$6:$L$17,0)),"")</f>
        <v/>
      </c>
      <c r="K2387" s="69"/>
    </row>
    <row r="2388" spans="2:11" x14ac:dyDescent="0.25">
      <c r="B2388" s="68" t="s">
        <v>68</v>
      </c>
      <c r="C2388" s="80" t="str">
        <f>IFERROR(VLOOKUP(B2388,Listor!$A$6:$B$62,2,FALSE),"")</f>
        <v/>
      </c>
      <c r="D2388" s="80" t="str">
        <f>IFERROR(VLOOKUP(B2388,Listor!$A$6:$C$62,3,FALSE),"")</f>
        <v/>
      </c>
      <c r="E2388" s="64" t="s">
        <v>69</v>
      </c>
      <c r="F2388" s="65"/>
      <c r="G2388" s="35" t="str">
        <f>IFERROR(VLOOKUP(B2388,Listor!$A$6:$G$62,7,FALSE),"")</f>
        <v/>
      </c>
      <c r="H2388" s="35" t="str">
        <f>IFERROR(VLOOKUP(B2388,Listor!$H$6:$I$24,2,FALSE),"")</f>
        <v/>
      </c>
      <c r="I2388" s="35" t="str">
        <f t="shared" si="40"/>
        <v/>
      </c>
      <c r="J2388" s="35" t="str">
        <f t="array" ref="J2388">IFERROR(INDEX(Listor!$M$6:$M$17,MATCH(Listor!J2388&amp;Fossila!E2388,Listor!$K$6:$K$17&amp;Listor!$L$6:$L$17,0)),"")</f>
        <v/>
      </c>
      <c r="K2388" s="69"/>
    </row>
    <row r="2389" spans="2:11" x14ac:dyDescent="0.25">
      <c r="B2389" s="68" t="s">
        <v>68</v>
      </c>
      <c r="C2389" s="80" t="str">
        <f>IFERROR(VLOOKUP(B2389,Listor!$A$6:$B$62,2,FALSE),"")</f>
        <v/>
      </c>
      <c r="D2389" s="80" t="str">
        <f>IFERROR(VLOOKUP(B2389,Listor!$A$6:$C$62,3,FALSE),"")</f>
        <v/>
      </c>
      <c r="E2389" s="64" t="s">
        <v>69</v>
      </c>
      <c r="F2389" s="65"/>
      <c r="G2389" s="35" t="str">
        <f>IFERROR(VLOOKUP(B2389,Listor!$A$6:$G$62,7,FALSE),"")</f>
        <v/>
      </c>
      <c r="H2389" s="35" t="str">
        <f>IFERROR(VLOOKUP(B2389,Listor!$H$6:$I$24,2,FALSE),"")</f>
        <v/>
      </c>
      <c r="I2389" s="35" t="str">
        <f t="shared" si="40"/>
        <v/>
      </c>
      <c r="J2389" s="35" t="str">
        <f t="array" ref="J2389">IFERROR(INDEX(Listor!$M$6:$M$17,MATCH(Listor!J2389&amp;Fossila!E2389,Listor!$K$6:$K$17&amp;Listor!$L$6:$L$17,0)),"")</f>
        <v/>
      </c>
      <c r="K2389" s="69"/>
    </row>
    <row r="2390" spans="2:11" x14ac:dyDescent="0.25">
      <c r="B2390" s="68" t="s">
        <v>68</v>
      </c>
      <c r="C2390" s="80" t="str">
        <f>IFERROR(VLOOKUP(B2390,Listor!$A$6:$B$62,2,FALSE),"")</f>
        <v/>
      </c>
      <c r="D2390" s="80" t="str">
        <f>IFERROR(VLOOKUP(B2390,Listor!$A$6:$C$62,3,FALSE),"")</f>
        <v/>
      </c>
      <c r="E2390" s="64" t="s">
        <v>69</v>
      </c>
      <c r="F2390" s="65"/>
      <c r="G2390" s="35" t="str">
        <f>IFERROR(VLOOKUP(B2390,Listor!$A$6:$G$62,7,FALSE),"")</f>
        <v/>
      </c>
      <c r="H2390" s="35" t="str">
        <f>IFERROR(VLOOKUP(B2390,Listor!$H$6:$I$24,2,FALSE),"")</f>
        <v/>
      </c>
      <c r="I2390" s="35" t="str">
        <f t="shared" si="40"/>
        <v/>
      </c>
      <c r="J2390" s="35" t="str">
        <f t="array" ref="J2390">IFERROR(INDEX(Listor!$M$6:$M$17,MATCH(Listor!J2390&amp;Fossila!E2390,Listor!$K$6:$K$17&amp;Listor!$L$6:$L$17,0)),"")</f>
        <v/>
      </c>
      <c r="K2390" s="69"/>
    </row>
    <row r="2391" spans="2:11" x14ac:dyDescent="0.25">
      <c r="B2391" s="68" t="s">
        <v>68</v>
      </c>
      <c r="C2391" s="80" t="str">
        <f>IFERROR(VLOOKUP(B2391,Listor!$A$6:$B$62,2,FALSE),"")</f>
        <v/>
      </c>
      <c r="D2391" s="80" t="str">
        <f>IFERROR(VLOOKUP(B2391,Listor!$A$6:$C$62,3,FALSE),"")</f>
        <v/>
      </c>
      <c r="E2391" s="64" t="s">
        <v>69</v>
      </c>
      <c r="F2391" s="65"/>
      <c r="G2391" s="35" t="str">
        <f>IFERROR(VLOOKUP(B2391,Listor!$A$6:$G$62,7,FALSE),"")</f>
        <v/>
      </c>
      <c r="H2391" s="35" t="str">
        <f>IFERROR(VLOOKUP(B2391,Listor!$H$6:$I$24,2,FALSE),"")</f>
        <v/>
      </c>
      <c r="I2391" s="35" t="str">
        <f t="shared" si="40"/>
        <v/>
      </c>
      <c r="J2391" s="35" t="str">
        <f t="array" ref="J2391">IFERROR(INDEX(Listor!$M$6:$M$17,MATCH(Listor!J2391&amp;Fossila!E2391,Listor!$K$6:$K$17&amp;Listor!$L$6:$L$17,0)),"")</f>
        <v/>
      </c>
      <c r="K2391" s="69"/>
    </row>
    <row r="2392" spans="2:11" x14ac:dyDescent="0.25">
      <c r="B2392" s="68" t="s">
        <v>68</v>
      </c>
      <c r="C2392" s="80" t="str">
        <f>IFERROR(VLOOKUP(B2392,Listor!$A$6:$B$62,2,FALSE),"")</f>
        <v/>
      </c>
      <c r="D2392" s="80" t="str">
        <f>IFERROR(VLOOKUP(B2392,Listor!$A$6:$C$62,3,FALSE),"")</f>
        <v/>
      </c>
      <c r="E2392" s="64" t="s">
        <v>69</v>
      </c>
      <c r="F2392" s="65"/>
      <c r="G2392" s="35" t="str">
        <f>IFERROR(VLOOKUP(B2392,Listor!$A$6:$G$62,7,FALSE),"")</f>
        <v/>
      </c>
      <c r="H2392" s="35" t="str">
        <f>IFERROR(VLOOKUP(B2392,Listor!$H$6:$I$24,2,FALSE),"")</f>
        <v/>
      </c>
      <c r="I2392" s="35" t="str">
        <f t="shared" si="40"/>
        <v/>
      </c>
      <c r="J2392" s="35" t="str">
        <f t="array" ref="J2392">IFERROR(INDEX(Listor!$M$6:$M$17,MATCH(Listor!J2392&amp;Fossila!E2392,Listor!$K$6:$K$17&amp;Listor!$L$6:$L$17,0)),"")</f>
        <v/>
      </c>
      <c r="K2392" s="69"/>
    </row>
    <row r="2393" spans="2:11" x14ac:dyDescent="0.25">
      <c r="B2393" s="68" t="s">
        <v>68</v>
      </c>
      <c r="C2393" s="80" t="str">
        <f>IFERROR(VLOOKUP(B2393,Listor!$A$6:$B$62,2,FALSE),"")</f>
        <v/>
      </c>
      <c r="D2393" s="80" t="str">
        <f>IFERROR(VLOOKUP(B2393,Listor!$A$6:$C$62,3,FALSE),"")</f>
        <v/>
      </c>
      <c r="E2393" s="64" t="s">
        <v>69</v>
      </c>
      <c r="F2393" s="65"/>
      <c r="G2393" s="35" t="str">
        <f>IFERROR(VLOOKUP(B2393,Listor!$A$6:$G$62,7,FALSE),"")</f>
        <v/>
      </c>
      <c r="H2393" s="35" t="str">
        <f>IFERROR(VLOOKUP(B2393,Listor!$H$6:$I$24,2,FALSE),"")</f>
        <v/>
      </c>
      <c r="I2393" s="35" t="str">
        <f t="shared" si="40"/>
        <v/>
      </c>
      <c r="J2393" s="35" t="str">
        <f t="array" ref="J2393">IFERROR(INDEX(Listor!$M$6:$M$17,MATCH(Listor!J2393&amp;Fossila!E2393,Listor!$K$6:$K$17&amp;Listor!$L$6:$L$17,0)),"")</f>
        <v/>
      </c>
      <c r="K2393" s="69"/>
    </row>
    <row r="2394" spans="2:11" x14ac:dyDescent="0.25">
      <c r="B2394" s="68" t="s">
        <v>68</v>
      </c>
      <c r="C2394" s="80" t="str">
        <f>IFERROR(VLOOKUP(B2394,Listor!$A$6:$B$62,2,FALSE),"")</f>
        <v/>
      </c>
      <c r="D2394" s="80" t="str">
        <f>IFERROR(VLOOKUP(B2394,Listor!$A$6:$C$62,3,FALSE),"")</f>
        <v/>
      </c>
      <c r="E2394" s="64" t="s">
        <v>69</v>
      </c>
      <c r="F2394" s="65"/>
      <c r="G2394" s="35" t="str">
        <f>IFERROR(VLOOKUP(B2394,Listor!$A$6:$G$62,7,FALSE),"")</f>
        <v/>
      </c>
      <c r="H2394" s="35" t="str">
        <f>IFERROR(VLOOKUP(B2394,Listor!$H$6:$I$24,2,FALSE),"")</f>
        <v/>
      </c>
      <c r="I2394" s="35" t="str">
        <f t="shared" si="40"/>
        <v/>
      </c>
      <c r="J2394" s="35" t="str">
        <f t="array" ref="J2394">IFERROR(INDEX(Listor!$M$6:$M$17,MATCH(Listor!J2394&amp;Fossila!E2394,Listor!$K$6:$K$17&amp;Listor!$L$6:$L$17,0)),"")</f>
        <v/>
      </c>
      <c r="K2394" s="69"/>
    </row>
    <row r="2395" spans="2:11" x14ac:dyDescent="0.25">
      <c r="B2395" s="68" t="s">
        <v>68</v>
      </c>
      <c r="C2395" s="80" t="str">
        <f>IFERROR(VLOOKUP(B2395,Listor!$A$6:$B$62,2,FALSE),"")</f>
        <v/>
      </c>
      <c r="D2395" s="80" t="str">
        <f>IFERROR(VLOOKUP(B2395,Listor!$A$6:$C$62,3,FALSE),"")</f>
        <v/>
      </c>
      <c r="E2395" s="64" t="s">
        <v>69</v>
      </c>
      <c r="F2395" s="65"/>
      <c r="G2395" s="35" t="str">
        <f>IFERROR(VLOOKUP(B2395,Listor!$A$6:$G$62,7,FALSE),"")</f>
        <v/>
      </c>
      <c r="H2395" s="35" t="str">
        <f>IFERROR(VLOOKUP(B2395,Listor!$H$6:$I$24,2,FALSE),"")</f>
        <v/>
      </c>
      <c r="I2395" s="35" t="str">
        <f t="shared" si="40"/>
        <v/>
      </c>
      <c r="J2395" s="35" t="str">
        <f t="array" ref="J2395">IFERROR(INDEX(Listor!$M$6:$M$17,MATCH(Listor!J2395&amp;Fossila!E2395,Listor!$K$6:$K$17&amp;Listor!$L$6:$L$17,0)),"")</f>
        <v/>
      </c>
      <c r="K2395" s="69"/>
    </row>
    <row r="2396" spans="2:11" x14ac:dyDescent="0.25">
      <c r="B2396" s="68" t="s">
        <v>68</v>
      </c>
      <c r="C2396" s="80" t="str">
        <f>IFERROR(VLOOKUP(B2396,Listor!$A$6:$B$62,2,FALSE),"")</f>
        <v/>
      </c>
      <c r="D2396" s="80" t="str">
        <f>IFERROR(VLOOKUP(B2396,Listor!$A$6:$C$62,3,FALSE),"")</f>
        <v/>
      </c>
      <c r="E2396" s="64" t="s">
        <v>69</v>
      </c>
      <c r="F2396" s="65"/>
      <c r="G2396" s="35" t="str">
        <f>IFERROR(VLOOKUP(B2396,Listor!$A$6:$G$62,7,FALSE),"")</f>
        <v/>
      </c>
      <c r="H2396" s="35" t="str">
        <f>IFERROR(VLOOKUP(B2396,Listor!$H$6:$I$24,2,FALSE),"")</f>
        <v/>
      </c>
      <c r="I2396" s="35" t="str">
        <f t="shared" si="40"/>
        <v/>
      </c>
      <c r="J2396" s="35" t="str">
        <f t="array" ref="J2396">IFERROR(INDEX(Listor!$M$6:$M$17,MATCH(Listor!J2396&amp;Fossila!E2396,Listor!$K$6:$K$17&amp;Listor!$L$6:$L$17,0)),"")</f>
        <v/>
      </c>
      <c r="K2396" s="69"/>
    </row>
    <row r="2397" spans="2:11" x14ac:dyDescent="0.25">
      <c r="B2397" s="68" t="s">
        <v>68</v>
      </c>
      <c r="C2397" s="80" t="str">
        <f>IFERROR(VLOOKUP(B2397,Listor!$A$6:$B$62,2,FALSE),"")</f>
        <v/>
      </c>
      <c r="D2397" s="80" t="str">
        <f>IFERROR(VLOOKUP(B2397,Listor!$A$6:$C$62,3,FALSE),"")</f>
        <v/>
      </c>
      <c r="E2397" s="64" t="s">
        <v>69</v>
      </c>
      <c r="F2397" s="65"/>
      <c r="G2397" s="35" t="str">
        <f>IFERROR(VLOOKUP(B2397,Listor!$A$6:$G$62,7,FALSE),"")</f>
        <v/>
      </c>
      <c r="H2397" s="35" t="str">
        <f>IFERROR(VLOOKUP(B2397,Listor!$H$6:$I$24,2,FALSE),"")</f>
        <v/>
      </c>
      <c r="I2397" s="35" t="str">
        <f t="shared" si="40"/>
        <v/>
      </c>
      <c r="J2397" s="35" t="str">
        <f t="array" ref="J2397">IFERROR(INDEX(Listor!$M$6:$M$17,MATCH(Listor!J2397&amp;Fossila!E2397,Listor!$K$6:$K$17&amp;Listor!$L$6:$L$17,0)),"")</f>
        <v/>
      </c>
      <c r="K2397" s="69"/>
    </row>
    <row r="2398" spans="2:11" x14ac:dyDescent="0.25">
      <c r="B2398" s="68" t="s">
        <v>68</v>
      </c>
      <c r="C2398" s="80" t="str">
        <f>IFERROR(VLOOKUP(B2398,Listor!$A$6:$B$62,2,FALSE),"")</f>
        <v/>
      </c>
      <c r="D2398" s="80" t="str">
        <f>IFERROR(VLOOKUP(B2398,Listor!$A$6:$C$62,3,FALSE),"")</f>
        <v/>
      </c>
      <c r="E2398" s="64" t="s">
        <v>69</v>
      </c>
      <c r="F2398" s="65"/>
      <c r="G2398" s="35" t="str">
        <f>IFERROR(VLOOKUP(B2398,Listor!$A$6:$G$62,7,FALSE),"")</f>
        <v/>
      </c>
      <c r="H2398" s="35" t="str">
        <f>IFERROR(VLOOKUP(B2398,Listor!$H$6:$I$24,2,FALSE),"")</f>
        <v/>
      </c>
      <c r="I2398" s="35" t="str">
        <f t="shared" si="40"/>
        <v/>
      </c>
      <c r="J2398" s="35" t="str">
        <f t="array" ref="J2398">IFERROR(INDEX(Listor!$M$6:$M$17,MATCH(Listor!J2398&amp;Fossila!E2398,Listor!$K$6:$K$17&amp;Listor!$L$6:$L$17,0)),"")</f>
        <v/>
      </c>
      <c r="K2398" s="69"/>
    </row>
    <row r="2399" spans="2:11" x14ac:dyDescent="0.25">
      <c r="B2399" s="68" t="s">
        <v>68</v>
      </c>
      <c r="C2399" s="80" t="str">
        <f>IFERROR(VLOOKUP(B2399,Listor!$A$6:$B$62,2,FALSE),"")</f>
        <v/>
      </c>
      <c r="D2399" s="80" t="str">
        <f>IFERROR(VLOOKUP(B2399,Listor!$A$6:$C$62,3,FALSE),"")</f>
        <v/>
      </c>
      <c r="E2399" s="64" t="s">
        <v>69</v>
      </c>
      <c r="F2399" s="65"/>
      <c r="G2399" s="35" t="str">
        <f>IFERROR(VLOOKUP(B2399,Listor!$A$6:$G$62,7,FALSE),"")</f>
        <v/>
      </c>
      <c r="H2399" s="35" t="str">
        <f>IFERROR(VLOOKUP(B2399,Listor!$H$6:$I$24,2,FALSE),"")</f>
        <v/>
      </c>
      <c r="I2399" s="35" t="str">
        <f t="shared" si="40"/>
        <v/>
      </c>
      <c r="J2399" s="35" t="str">
        <f t="array" ref="J2399">IFERROR(INDEX(Listor!$M$6:$M$17,MATCH(Listor!J2399&amp;Fossila!E2399,Listor!$K$6:$K$17&amp;Listor!$L$6:$L$17,0)),"")</f>
        <v/>
      </c>
      <c r="K2399" s="69"/>
    </row>
    <row r="2400" spans="2:11" x14ac:dyDescent="0.25">
      <c r="B2400" s="68" t="s">
        <v>68</v>
      </c>
      <c r="C2400" s="80" t="str">
        <f>IFERROR(VLOOKUP(B2400,Listor!$A$6:$B$62,2,FALSE),"")</f>
        <v/>
      </c>
      <c r="D2400" s="80" t="str">
        <f>IFERROR(VLOOKUP(B2400,Listor!$A$6:$C$62,3,FALSE),"")</f>
        <v/>
      </c>
      <c r="E2400" s="64" t="s">
        <v>69</v>
      </c>
      <c r="F2400" s="65"/>
      <c r="G2400" s="35" t="str">
        <f>IFERROR(VLOOKUP(B2400,Listor!$A$6:$G$62,7,FALSE),"")</f>
        <v/>
      </c>
      <c r="H2400" s="35" t="str">
        <f>IFERROR(VLOOKUP(B2400,Listor!$H$6:$I$24,2,FALSE),"")</f>
        <v/>
      </c>
      <c r="I2400" s="35" t="str">
        <f t="shared" si="40"/>
        <v/>
      </c>
      <c r="J2400" s="35" t="str">
        <f t="array" ref="J2400">IFERROR(INDEX(Listor!$M$6:$M$17,MATCH(Listor!J2400&amp;Fossila!E2400,Listor!$K$6:$K$17&amp;Listor!$L$6:$L$17,0)),"")</f>
        <v/>
      </c>
      <c r="K2400" s="69"/>
    </row>
    <row r="2401" spans="2:11" x14ac:dyDescent="0.25">
      <c r="B2401" s="68" t="s">
        <v>68</v>
      </c>
      <c r="C2401" s="80" t="str">
        <f>IFERROR(VLOOKUP(B2401,Listor!$A$6:$B$62,2,FALSE),"")</f>
        <v/>
      </c>
      <c r="D2401" s="80" t="str">
        <f>IFERROR(VLOOKUP(B2401,Listor!$A$6:$C$62,3,FALSE),"")</f>
        <v/>
      </c>
      <c r="E2401" s="64" t="s">
        <v>69</v>
      </c>
      <c r="F2401" s="65"/>
      <c r="G2401" s="35" t="str">
        <f>IFERROR(VLOOKUP(B2401,Listor!$A$6:$G$62,7,FALSE),"")</f>
        <v/>
      </c>
      <c r="H2401" s="35" t="str">
        <f>IFERROR(VLOOKUP(B2401,Listor!$H$6:$I$24,2,FALSE),"")</f>
        <v/>
      </c>
      <c r="I2401" s="35" t="str">
        <f t="shared" si="40"/>
        <v/>
      </c>
      <c r="J2401" s="35" t="str">
        <f t="array" ref="J2401">IFERROR(INDEX(Listor!$M$6:$M$17,MATCH(Listor!J2401&amp;Fossila!E2401,Listor!$K$6:$K$17&amp;Listor!$L$6:$L$17,0)),"")</f>
        <v/>
      </c>
      <c r="K2401" s="69"/>
    </row>
    <row r="2402" spans="2:11" x14ac:dyDescent="0.25">
      <c r="B2402" s="68" t="s">
        <v>68</v>
      </c>
      <c r="C2402" s="80" t="str">
        <f>IFERROR(VLOOKUP(B2402,Listor!$A$6:$B$62,2,FALSE),"")</f>
        <v/>
      </c>
      <c r="D2402" s="80" t="str">
        <f>IFERROR(VLOOKUP(B2402,Listor!$A$6:$C$62,3,FALSE),"")</f>
        <v/>
      </c>
      <c r="E2402" s="64" t="s">
        <v>69</v>
      </c>
      <c r="F2402" s="65"/>
      <c r="G2402" s="35" t="str">
        <f>IFERROR(VLOOKUP(B2402,Listor!$A$6:$G$62,7,FALSE),"")</f>
        <v/>
      </c>
      <c r="H2402" s="35" t="str">
        <f>IFERROR(VLOOKUP(B2402,Listor!$H$6:$I$24,2,FALSE),"")</f>
        <v/>
      </c>
      <c r="I2402" s="35" t="str">
        <f t="shared" si="40"/>
        <v/>
      </c>
      <c r="J2402" s="35" t="str">
        <f t="array" ref="J2402">IFERROR(INDEX(Listor!$M$6:$M$17,MATCH(Listor!J2402&amp;Fossila!E2402,Listor!$K$6:$K$17&amp;Listor!$L$6:$L$17,0)),"")</f>
        <v/>
      </c>
      <c r="K2402" s="69"/>
    </row>
    <row r="2403" spans="2:11" x14ac:dyDescent="0.25">
      <c r="B2403" s="68" t="s">
        <v>68</v>
      </c>
      <c r="C2403" s="80" t="str">
        <f>IFERROR(VLOOKUP(B2403,Listor!$A$6:$B$62,2,FALSE),"")</f>
        <v/>
      </c>
      <c r="D2403" s="80" t="str">
        <f>IFERROR(VLOOKUP(B2403,Listor!$A$6:$C$62,3,FALSE),"")</f>
        <v/>
      </c>
      <c r="E2403" s="64" t="s">
        <v>69</v>
      </c>
      <c r="F2403" s="65"/>
      <c r="G2403" s="35" t="str">
        <f>IFERROR(VLOOKUP(B2403,Listor!$A$6:$G$62,7,FALSE),"")</f>
        <v/>
      </c>
      <c r="H2403" s="35" t="str">
        <f>IFERROR(VLOOKUP(B2403,Listor!$H$6:$I$24,2,FALSE),"")</f>
        <v/>
      </c>
      <c r="I2403" s="35" t="str">
        <f t="shared" si="40"/>
        <v/>
      </c>
      <c r="J2403" s="35" t="str">
        <f t="array" ref="J2403">IFERROR(INDEX(Listor!$M$6:$M$17,MATCH(Listor!J2403&amp;Fossila!E2403,Listor!$K$6:$K$17&amp;Listor!$L$6:$L$17,0)),"")</f>
        <v/>
      </c>
      <c r="K2403" s="69"/>
    </row>
    <row r="2404" spans="2:11" x14ac:dyDescent="0.25">
      <c r="B2404" s="68" t="s">
        <v>68</v>
      </c>
      <c r="C2404" s="80" t="str">
        <f>IFERROR(VLOOKUP(B2404,Listor!$A$6:$B$62,2,FALSE),"")</f>
        <v/>
      </c>
      <c r="D2404" s="80" t="str">
        <f>IFERROR(VLOOKUP(B2404,Listor!$A$6:$C$62,3,FALSE),"")</f>
        <v/>
      </c>
      <c r="E2404" s="64" t="s">
        <v>69</v>
      </c>
      <c r="F2404" s="65"/>
      <c r="G2404" s="35" t="str">
        <f>IFERROR(VLOOKUP(B2404,Listor!$A$6:$G$62,7,FALSE),"")</f>
        <v/>
      </c>
      <c r="H2404" s="35" t="str">
        <f>IFERROR(VLOOKUP(B2404,Listor!$H$6:$I$24,2,FALSE),"")</f>
        <v/>
      </c>
      <c r="I2404" s="35" t="str">
        <f t="shared" si="40"/>
        <v/>
      </c>
      <c r="J2404" s="35" t="str">
        <f t="array" ref="J2404">IFERROR(INDEX(Listor!$M$6:$M$17,MATCH(Listor!J2404&amp;Fossila!E2404,Listor!$K$6:$K$17&amp;Listor!$L$6:$L$17,0)),"")</f>
        <v/>
      </c>
      <c r="K2404" s="69"/>
    </row>
    <row r="2405" spans="2:11" x14ac:dyDescent="0.25">
      <c r="B2405" s="68" t="s">
        <v>68</v>
      </c>
      <c r="C2405" s="80" t="str">
        <f>IFERROR(VLOOKUP(B2405,Listor!$A$6:$B$62,2,FALSE),"")</f>
        <v/>
      </c>
      <c r="D2405" s="80" t="str">
        <f>IFERROR(VLOOKUP(B2405,Listor!$A$6:$C$62,3,FALSE),"")</f>
        <v/>
      </c>
      <c r="E2405" s="64" t="s">
        <v>69</v>
      </c>
      <c r="F2405" s="65"/>
      <c r="G2405" s="35" t="str">
        <f>IFERROR(VLOOKUP(B2405,Listor!$A$6:$G$62,7,FALSE),"")</f>
        <v/>
      </c>
      <c r="H2405" s="35" t="str">
        <f>IFERROR(VLOOKUP(B2405,Listor!$H$6:$I$24,2,FALSE),"")</f>
        <v/>
      </c>
      <c r="I2405" s="35" t="str">
        <f t="shared" si="40"/>
        <v/>
      </c>
      <c r="J2405" s="35" t="str">
        <f t="array" ref="J2405">IFERROR(INDEX(Listor!$M$6:$M$17,MATCH(Listor!J2405&amp;Fossila!E2405,Listor!$K$6:$K$17&amp;Listor!$L$6:$L$17,0)),"")</f>
        <v/>
      </c>
      <c r="K2405" s="69"/>
    </row>
    <row r="2406" spans="2:11" x14ac:dyDescent="0.25">
      <c r="B2406" s="68" t="s">
        <v>68</v>
      </c>
      <c r="C2406" s="80" t="str">
        <f>IFERROR(VLOOKUP(B2406,Listor!$A$6:$B$62,2,FALSE),"")</f>
        <v/>
      </c>
      <c r="D2406" s="80" t="str">
        <f>IFERROR(VLOOKUP(B2406,Listor!$A$6:$C$62,3,FALSE),"")</f>
        <v/>
      </c>
      <c r="E2406" s="64" t="s">
        <v>69</v>
      </c>
      <c r="F2406" s="65"/>
      <c r="G2406" s="35" t="str">
        <f>IFERROR(VLOOKUP(B2406,Listor!$A$6:$G$62,7,FALSE),"")</f>
        <v/>
      </c>
      <c r="H2406" s="35" t="str">
        <f>IFERROR(VLOOKUP(B2406,Listor!$H$6:$I$24,2,FALSE),"")</f>
        <v/>
      </c>
      <c r="I2406" s="35" t="str">
        <f t="shared" si="40"/>
        <v/>
      </c>
      <c r="J2406" s="35" t="str">
        <f t="array" ref="J2406">IFERROR(INDEX(Listor!$M$6:$M$17,MATCH(Listor!J2406&amp;Fossila!E2406,Listor!$K$6:$K$17&amp;Listor!$L$6:$L$17,0)),"")</f>
        <v/>
      </c>
      <c r="K2406" s="69"/>
    </row>
    <row r="2407" spans="2:11" x14ac:dyDescent="0.25">
      <c r="B2407" s="68" t="s">
        <v>68</v>
      </c>
      <c r="C2407" s="80" t="str">
        <f>IFERROR(VLOOKUP(B2407,Listor!$A$6:$B$62,2,FALSE),"")</f>
        <v/>
      </c>
      <c r="D2407" s="80" t="str">
        <f>IFERROR(VLOOKUP(B2407,Listor!$A$6:$C$62,3,FALSE),"")</f>
        <v/>
      </c>
      <c r="E2407" s="64" t="s">
        <v>69</v>
      </c>
      <c r="F2407" s="65"/>
      <c r="G2407" s="35" t="str">
        <f>IFERROR(VLOOKUP(B2407,Listor!$A$6:$G$62,7,FALSE),"")</f>
        <v/>
      </c>
      <c r="H2407" s="35" t="str">
        <f>IFERROR(VLOOKUP(B2407,Listor!$H$6:$I$24,2,FALSE),"")</f>
        <v/>
      </c>
      <c r="I2407" s="35" t="str">
        <f t="shared" si="40"/>
        <v/>
      </c>
      <c r="J2407" s="35" t="str">
        <f t="array" ref="J2407">IFERROR(INDEX(Listor!$M$6:$M$17,MATCH(Listor!J2407&amp;Fossila!E2407,Listor!$K$6:$K$17&amp;Listor!$L$6:$L$17,0)),"")</f>
        <v/>
      </c>
      <c r="K2407" s="69"/>
    </row>
    <row r="2408" spans="2:11" x14ac:dyDescent="0.25">
      <c r="B2408" s="68" t="s">
        <v>68</v>
      </c>
      <c r="C2408" s="80" t="str">
        <f>IFERROR(VLOOKUP(B2408,Listor!$A$6:$B$62,2,FALSE),"")</f>
        <v/>
      </c>
      <c r="D2408" s="80" t="str">
        <f>IFERROR(VLOOKUP(B2408,Listor!$A$6:$C$62,3,FALSE),"")</f>
        <v/>
      </c>
      <c r="E2408" s="64" t="s">
        <v>69</v>
      </c>
      <c r="F2408" s="65"/>
      <c r="G2408" s="35" t="str">
        <f>IFERROR(VLOOKUP(B2408,Listor!$A$6:$G$62,7,FALSE),"")</f>
        <v/>
      </c>
      <c r="H2408" s="35" t="str">
        <f>IFERROR(VLOOKUP(B2408,Listor!$H$6:$I$24,2,FALSE),"")</f>
        <v/>
      </c>
      <c r="I2408" s="35" t="str">
        <f t="shared" si="40"/>
        <v/>
      </c>
      <c r="J2408" s="35" t="str">
        <f t="array" ref="J2408">IFERROR(INDEX(Listor!$M$6:$M$17,MATCH(Listor!J2408&amp;Fossila!E2408,Listor!$K$6:$K$17&amp;Listor!$L$6:$L$17,0)),"")</f>
        <v/>
      </c>
      <c r="K2408" s="69"/>
    </row>
    <row r="2409" spans="2:11" x14ac:dyDescent="0.25">
      <c r="B2409" s="68" t="s">
        <v>68</v>
      </c>
      <c r="C2409" s="80" t="str">
        <f>IFERROR(VLOOKUP(B2409,Listor!$A$6:$B$62,2,FALSE),"")</f>
        <v/>
      </c>
      <c r="D2409" s="80" t="str">
        <f>IFERROR(VLOOKUP(B2409,Listor!$A$6:$C$62,3,FALSE),"")</f>
        <v/>
      </c>
      <c r="E2409" s="64" t="s">
        <v>69</v>
      </c>
      <c r="F2409" s="65"/>
      <c r="G2409" s="35" t="str">
        <f>IFERROR(VLOOKUP(B2409,Listor!$A$6:$G$62,7,FALSE),"")</f>
        <v/>
      </c>
      <c r="H2409" s="35" t="str">
        <f>IFERROR(VLOOKUP(B2409,Listor!$H$6:$I$24,2,FALSE),"")</f>
        <v/>
      </c>
      <c r="I2409" s="35" t="str">
        <f t="shared" si="40"/>
        <v/>
      </c>
      <c r="J2409" s="35" t="str">
        <f t="array" ref="J2409">IFERROR(INDEX(Listor!$M$6:$M$17,MATCH(Listor!J2409&amp;Fossila!E2409,Listor!$K$6:$K$17&amp;Listor!$L$6:$L$17,0)),"")</f>
        <v/>
      </c>
      <c r="K2409" s="69"/>
    </row>
    <row r="2410" spans="2:11" x14ac:dyDescent="0.25">
      <c r="B2410" s="68" t="s">
        <v>68</v>
      </c>
      <c r="C2410" s="80" t="str">
        <f>IFERROR(VLOOKUP(B2410,Listor!$A$6:$B$62,2,FALSE),"")</f>
        <v/>
      </c>
      <c r="D2410" s="80" t="str">
        <f>IFERROR(VLOOKUP(B2410,Listor!$A$6:$C$62,3,FALSE),"")</f>
        <v/>
      </c>
      <c r="E2410" s="64" t="s">
        <v>69</v>
      </c>
      <c r="F2410" s="65"/>
      <c r="G2410" s="35" t="str">
        <f>IFERROR(VLOOKUP(B2410,Listor!$A$6:$G$62,7,FALSE),"")</f>
        <v/>
      </c>
      <c r="H2410" s="35" t="str">
        <f>IFERROR(VLOOKUP(B2410,Listor!$H$6:$I$24,2,FALSE),"")</f>
        <v/>
      </c>
      <c r="I2410" s="35" t="str">
        <f t="shared" si="40"/>
        <v/>
      </c>
      <c r="J2410" s="35" t="str">
        <f t="array" ref="J2410">IFERROR(INDEX(Listor!$M$6:$M$17,MATCH(Listor!J2410&amp;Fossila!E2410,Listor!$K$6:$K$17&amp;Listor!$L$6:$L$17,0)),"")</f>
        <v/>
      </c>
      <c r="K2410" s="69"/>
    </row>
    <row r="2411" spans="2:11" x14ac:dyDescent="0.25">
      <c r="B2411" s="68" t="s">
        <v>68</v>
      </c>
      <c r="C2411" s="80" t="str">
        <f>IFERROR(VLOOKUP(B2411,Listor!$A$6:$B$62,2,FALSE),"")</f>
        <v/>
      </c>
      <c r="D2411" s="80" t="str">
        <f>IFERROR(VLOOKUP(B2411,Listor!$A$6:$C$62,3,FALSE),"")</f>
        <v/>
      </c>
      <c r="E2411" s="64" t="s">
        <v>69</v>
      </c>
      <c r="F2411" s="65"/>
      <c r="G2411" s="35" t="str">
        <f>IFERROR(VLOOKUP(B2411,Listor!$A$6:$G$62,7,FALSE),"")</f>
        <v/>
      </c>
      <c r="H2411" s="35" t="str">
        <f>IFERROR(VLOOKUP(B2411,Listor!$H$6:$I$24,2,FALSE),"")</f>
        <v/>
      </c>
      <c r="I2411" s="35" t="str">
        <f t="shared" si="40"/>
        <v/>
      </c>
      <c r="J2411" s="35" t="str">
        <f t="array" ref="J2411">IFERROR(INDEX(Listor!$M$6:$M$17,MATCH(Listor!J2411&amp;Fossila!E2411,Listor!$K$6:$K$17&amp;Listor!$L$6:$L$17,0)),"")</f>
        <v/>
      </c>
      <c r="K2411" s="69"/>
    </row>
    <row r="2412" spans="2:11" x14ac:dyDescent="0.25">
      <c r="B2412" s="68" t="s">
        <v>68</v>
      </c>
      <c r="C2412" s="80" t="str">
        <f>IFERROR(VLOOKUP(B2412,Listor!$A$6:$B$62,2,FALSE),"")</f>
        <v/>
      </c>
      <c r="D2412" s="80" t="str">
        <f>IFERROR(VLOOKUP(B2412,Listor!$A$6:$C$62,3,FALSE),"")</f>
        <v/>
      </c>
      <c r="E2412" s="64" t="s">
        <v>69</v>
      </c>
      <c r="F2412" s="65"/>
      <c r="G2412" s="35" t="str">
        <f>IFERROR(VLOOKUP(B2412,Listor!$A$6:$G$62,7,FALSE),"")</f>
        <v/>
      </c>
      <c r="H2412" s="35" t="str">
        <f>IFERROR(VLOOKUP(B2412,Listor!$H$6:$I$24,2,FALSE),"")</f>
        <v/>
      </c>
      <c r="I2412" s="35" t="str">
        <f t="shared" si="40"/>
        <v/>
      </c>
      <c r="J2412" s="35" t="str">
        <f t="array" ref="J2412">IFERROR(INDEX(Listor!$M$6:$M$17,MATCH(Listor!J2412&amp;Fossila!E2412,Listor!$K$6:$K$17&amp;Listor!$L$6:$L$17,0)),"")</f>
        <v/>
      </c>
      <c r="K2412" s="69"/>
    </row>
    <row r="2413" spans="2:11" x14ac:dyDescent="0.25">
      <c r="B2413" s="68" t="s">
        <v>68</v>
      </c>
      <c r="C2413" s="80" t="str">
        <f>IFERROR(VLOOKUP(B2413,Listor!$A$6:$B$62,2,FALSE),"")</f>
        <v/>
      </c>
      <c r="D2413" s="80" t="str">
        <f>IFERROR(VLOOKUP(B2413,Listor!$A$6:$C$62,3,FALSE),"")</f>
        <v/>
      </c>
      <c r="E2413" s="64" t="s">
        <v>69</v>
      </c>
      <c r="F2413" s="65"/>
      <c r="G2413" s="35" t="str">
        <f>IFERROR(VLOOKUP(B2413,Listor!$A$6:$G$62,7,FALSE),"")</f>
        <v/>
      </c>
      <c r="H2413" s="35" t="str">
        <f>IFERROR(VLOOKUP(B2413,Listor!$H$6:$I$24,2,FALSE),"")</f>
        <v/>
      </c>
      <c r="I2413" s="35" t="str">
        <f t="shared" si="40"/>
        <v/>
      </c>
      <c r="J2413" s="35" t="str">
        <f t="array" ref="J2413">IFERROR(INDEX(Listor!$M$6:$M$17,MATCH(Listor!J2413&amp;Fossila!E2413,Listor!$K$6:$K$17&amp;Listor!$L$6:$L$17,0)),"")</f>
        <v/>
      </c>
      <c r="K2413" s="69"/>
    </row>
    <row r="2414" spans="2:11" x14ac:dyDescent="0.25">
      <c r="B2414" s="68" t="s">
        <v>68</v>
      </c>
      <c r="C2414" s="80" t="str">
        <f>IFERROR(VLOOKUP(B2414,Listor!$A$6:$B$62,2,FALSE),"")</f>
        <v/>
      </c>
      <c r="D2414" s="80" t="str">
        <f>IFERROR(VLOOKUP(B2414,Listor!$A$6:$C$62,3,FALSE),"")</f>
        <v/>
      </c>
      <c r="E2414" s="64" t="s">
        <v>69</v>
      </c>
      <c r="F2414" s="65"/>
      <c r="G2414" s="35" t="str">
        <f>IFERROR(VLOOKUP(B2414,Listor!$A$6:$G$62,7,FALSE),"")</f>
        <v/>
      </c>
      <c r="H2414" s="35" t="str">
        <f>IFERROR(VLOOKUP(B2414,Listor!$H$6:$I$24,2,FALSE),"")</f>
        <v/>
      </c>
      <c r="I2414" s="35" t="str">
        <f t="shared" si="40"/>
        <v/>
      </c>
      <c r="J2414" s="35" t="str">
        <f t="array" ref="J2414">IFERROR(INDEX(Listor!$M$6:$M$17,MATCH(Listor!J2414&amp;Fossila!E2414,Listor!$K$6:$K$17&amp;Listor!$L$6:$L$17,0)),"")</f>
        <v/>
      </c>
      <c r="K2414" s="69"/>
    </row>
    <row r="2415" spans="2:11" x14ac:dyDescent="0.25">
      <c r="B2415" s="68" t="s">
        <v>68</v>
      </c>
      <c r="C2415" s="80" t="str">
        <f>IFERROR(VLOOKUP(B2415,Listor!$A$6:$B$62,2,FALSE),"")</f>
        <v/>
      </c>
      <c r="D2415" s="80" t="str">
        <f>IFERROR(VLOOKUP(B2415,Listor!$A$6:$C$62,3,FALSE),"")</f>
        <v/>
      </c>
      <c r="E2415" s="64" t="s">
        <v>69</v>
      </c>
      <c r="F2415" s="65"/>
      <c r="G2415" s="35" t="str">
        <f>IFERROR(VLOOKUP(B2415,Listor!$A$6:$G$62,7,FALSE),"")</f>
        <v/>
      </c>
      <c r="H2415" s="35" t="str">
        <f>IFERROR(VLOOKUP(B2415,Listor!$H$6:$I$24,2,FALSE),"")</f>
        <v/>
      </c>
      <c r="I2415" s="35" t="str">
        <f t="shared" si="40"/>
        <v/>
      </c>
      <c r="J2415" s="35" t="str">
        <f t="array" ref="J2415">IFERROR(INDEX(Listor!$M$6:$M$17,MATCH(Listor!J2415&amp;Fossila!E2415,Listor!$K$6:$K$17&amp;Listor!$L$6:$L$17,0)),"")</f>
        <v/>
      </c>
      <c r="K2415" s="69"/>
    </row>
    <row r="2416" spans="2:11" x14ac:dyDescent="0.25">
      <c r="B2416" s="68" t="s">
        <v>68</v>
      </c>
      <c r="C2416" s="80" t="str">
        <f>IFERROR(VLOOKUP(B2416,Listor!$A$6:$B$62,2,FALSE),"")</f>
        <v/>
      </c>
      <c r="D2416" s="80" t="str">
        <f>IFERROR(VLOOKUP(B2416,Listor!$A$6:$C$62,3,FALSE),"")</f>
        <v/>
      </c>
      <c r="E2416" s="64" t="s">
        <v>69</v>
      </c>
      <c r="F2416" s="65"/>
      <c r="G2416" s="35" t="str">
        <f>IFERROR(VLOOKUP(B2416,Listor!$A$6:$G$62,7,FALSE),"")</f>
        <v/>
      </c>
      <c r="H2416" s="35" t="str">
        <f>IFERROR(VLOOKUP(B2416,Listor!$H$6:$I$24,2,FALSE),"")</f>
        <v/>
      </c>
      <c r="I2416" s="35" t="str">
        <f t="shared" si="40"/>
        <v/>
      </c>
      <c r="J2416" s="35" t="str">
        <f t="array" ref="J2416">IFERROR(INDEX(Listor!$M$6:$M$17,MATCH(Listor!J2416&amp;Fossila!E2416,Listor!$K$6:$K$17&amp;Listor!$L$6:$L$17,0)),"")</f>
        <v/>
      </c>
      <c r="K2416" s="69"/>
    </row>
    <row r="2417" spans="2:11" x14ac:dyDescent="0.25">
      <c r="B2417" s="68" t="s">
        <v>68</v>
      </c>
      <c r="C2417" s="80" t="str">
        <f>IFERROR(VLOOKUP(B2417,Listor!$A$6:$B$62,2,FALSE),"")</f>
        <v/>
      </c>
      <c r="D2417" s="80" t="str">
        <f>IFERROR(VLOOKUP(B2417,Listor!$A$6:$C$62,3,FALSE),"")</f>
        <v/>
      </c>
      <c r="E2417" s="64" t="s">
        <v>69</v>
      </c>
      <c r="F2417" s="65"/>
      <c r="G2417" s="35" t="str">
        <f>IFERROR(VLOOKUP(B2417,Listor!$A$6:$G$62,7,FALSE),"")</f>
        <v/>
      </c>
      <c r="H2417" s="35" t="str">
        <f>IFERROR(VLOOKUP(B2417,Listor!$H$6:$I$24,2,FALSE),"")</f>
        <v/>
      </c>
      <c r="I2417" s="35" t="str">
        <f t="shared" si="40"/>
        <v/>
      </c>
      <c r="J2417" s="35" t="str">
        <f t="array" ref="J2417">IFERROR(INDEX(Listor!$M$6:$M$17,MATCH(Listor!J2417&amp;Fossila!E2417,Listor!$K$6:$K$17&amp;Listor!$L$6:$L$17,0)),"")</f>
        <v/>
      </c>
      <c r="K2417" s="69"/>
    </row>
    <row r="2418" spans="2:11" x14ac:dyDescent="0.25">
      <c r="B2418" s="68" t="s">
        <v>68</v>
      </c>
      <c r="C2418" s="80" t="str">
        <f>IFERROR(VLOOKUP(B2418,Listor!$A$6:$B$62,2,FALSE),"")</f>
        <v/>
      </c>
      <c r="D2418" s="80" t="str">
        <f>IFERROR(VLOOKUP(B2418,Listor!$A$6:$C$62,3,FALSE),"")</f>
        <v/>
      </c>
      <c r="E2418" s="64" t="s">
        <v>69</v>
      </c>
      <c r="F2418" s="65"/>
      <c r="G2418" s="35" t="str">
        <f>IFERROR(VLOOKUP(B2418,Listor!$A$6:$G$62,7,FALSE),"")</f>
        <v/>
      </c>
      <c r="H2418" s="35" t="str">
        <f>IFERROR(VLOOKUP(B2418,Listor!$H$6:$I$24,2,FALSE),"")</f>
        <v/>
      </c>
      <c r="I2418" s="35" t="str">
        <f t="shared" si="40"/>
        <v/>
      </c>
      <c r="J2418" s="35" t="str">
        <f t="array" ref="J2418">IFERROR(INDEX(Listor!$M$6:$M$17,MATCH(Listor!J2418&amp;Fossila!E2418,Listor!$K$6:$K$17&amp;Listor!$L$6:$L$17,0)),"")</f>
        <v/>
      </c>
      <c r="K2418" s="69"/>
    </row>
    <row r="2419" spans="2:11" x14ac:dyDescent="0.25">
      <c r="B2419" s="68" t="s">
        <v>68</v>
      </c>
      <c r="C2419" s="80" t="str">
        <f>IFERROR(VLOOKUP(B2419,Listor!$A$6:$B$62,2,FALSE),"")</f>
        <v/>
      </c>
      <c r="D2419" s="80" t="str">
        <f>IFERROR(VLOOKUP(B2419,Listor!$A$6:$C$62,3,FALSE),"")</f>
        <v/>
      </c>
      <c r="E2419" s="64" t="s">
        <v>69</v>
      </c>
      <c r="F2419" s="65"/>
      <c r="G2419" s="35" t="str">
        <f>IFERROR(VLOOKUP(B2419,Listor!$A$6:$G$62,7,FALSE),"")</f>
        <v/>
      </c>
      <c r="H2419" s="35" t="str">
        <f>IFERROR(VLOOKUP(B2419,Listor!$H$6:$I$24,2,FALSE),"")</f>
        <v/>
      </c>
      <c r="I2419" s="35" t="str">
        <f t="shared" si="40"/>
        <v/>
      </c>
      <c r="J2419" s="35" t="str">
        <f t="array" ref="J2419">IFERROR(INDEX(Listor!$M$6:$M$17,MATCH(Listor!J2419&amp;Fossila!E2419,Listor!$K$6:$K$17&amp;Listor!$L$6:$L$17,0)),"")</f>
        <v/>
      </c>
      <c r="K2419" s="69"/>
    </row>
    <row r="2420" spans="2:11" x14ac:dyDescent="0.25">
      <c r="B2420" s="68" t="s">
        <v>68</v>
      </c>
      <c r="C2420" s="80" t="str">
        <f>IFERROR(VLOOKUP(B2420,Listor!$A$6:$B$62,2,FALSE),"")</f>
        <v/>
      </c>
      <c r="D2420" s="80" t="str">
        <f>IFERROR(VLOOKUP(B2420,Listor!$A$6:$C$62,3,FALSE),"")</f>
        <v/>
      </c>
      <c r="E2420" s="64" t="s">
        <v>69</v>
      </c>
      <c r="F2420" s="65"/>
      <c r="G2420" s="35" t="str">
        <f>IFERROR(VLOOKUP(B2420,Listor!$A$6:$G$62,7,FALSE),"")</f>
        <v/>
      </c>
      <c r="H2420" s="35" t="str">
        <f>IFERROR(VLOOKUP(B2420,Listor!$H$6:$I$24,2,FALSE),"")</f>
        <v/>
      </c>
      <c r="I2420" s="35" t="str">
        <f t="shared" si="40"/>
        <v/>
      </c>
      <c r="J2420" s="35" t="str">
        <f t="array" ref="J2420">IFERROR(INDEX(Listor!$M$6:$M$17,MATCH(Listor!J2420&amp;Fossila!E2420,Listor!$K$6:$K$17&amp;Listor!$L$6:$L$17,0)),"")</f>
        <v/>
      </c>
      <c r="K2420" s="69"/>
    </row>
    <row r="2421" spans="2:11" x14ac:dyDescent="0.25">
      <c r="B2421" s="68" t="s">
        <v>68</v>
      </c>
      <c r="C2421" s="80" t="str">
        <f>IFERROR(VLOOKUP(B2421,Listor!$A$6:$B$62,2,FALSE),"")</f>
        <v/>
      </c>
      <c r="D2421" s="80" t="str">
        <f>IFERROR(VLOOKUP(B2421,Listor!$A$6:$C$62,3,FALSE),"")</f>
        <v/>
      </c>
      <c r="E2421" s="64" t="s">
        <v>69</v>
      </c>
      <c r="F2421" s="65"/>
      <c r="G2421" s="35" t="str">
        <f>IFERROR(VLOOKUP(B2421,Listor!$A$6:$G$62,7,FALSE),"")</f>
        <v/>
      </c>
      <c r="H2421" s="35" t="str">
        <f>IFERROR(VLOOKUP(B2421,Listor!$H$6:$I$24,2,FALSE),"")</f>
        <v/>
      </c>
      <c r="I2421" s="35" t="str">
        <f t="shared" si="40"/>
        <v/>
      </c>
      <c r="J2421" s="35" t="str">
        <f t="array" ref="J2421">IFERROR(INDEX(Listor!$M$6:$M$17,MATCH(Listor!J2421&amp;Fossila!E2421,Listor!$K$6:$K$17&amp;Listor!$L$6:$L$17,0)),"")</f>
        <v/>
      </c>
      <c r="K2421" s="69"/>
    </row>
    <row r="2422" spans="2:11" x14ac:dyDescent="0.25">
      <c r="B2422" s="68" t="s">
        <v>68</v>
      </c>
      <c r="C2422" s="80" t="str">
        <f>IFERROR(VLOOKUP(B2422,Listor!$A$6:$B$62,2,FALSE),"")</f>
        <v/>
      </c>
      <c r="D2422" s="80" t="str">
        <f>IFERROR(VLOOKUP(B2422,Listor!$A$6:$C$62,3,FALSE),"")</f>
        <v/>
      </c>
      <c r="E2422" s="64" t="s">
        <v>69</v>
      </c>
      <c r="F2422" s="65"/>
      <c r="G2422" s="35" t="str">
        <f>IFERROR(VLOOKUP(B2422,Listor!$A$6:$G$62,7,FALSE),"")</f>
        <v/>
      </c>
      <c r="H2422" s="35" t="str">
        <f>IFERROR(VLOOKUP(B2422,Listor!$H$6:$I$24,2,FALSE),"")</f>
        <v/>
      </c>
      <c r="I2422" s="35" t="str">
        <f t="shared" si="40"/>
        <v/>
      </c>
      <c r="J2422" s="35" t="str">
        <f t="array" ref="J2422">IFERROR(INDEX(Listor!$M$6:$M$17,MATCH(Listor!J2422&amp;Fossila!E2422,Listor!$K$6:$K$17&amp;Listor!$L$6:$L$17,0)),"")</f>
        <v/>
      </c>
      <c r="K2422" s="69"/>
    </row>
    <row r="2423" spans="2:11" x14ac:dyDescent="0.25">
      <c r="B2423" s="68" t="s">
        <v>68</v>
      </c>
      <c r="C2423" s="80" t="str">
        <f>IFERROR(VLOOKUP(B2423,Listor!$A$6:$B$62,2,FALSE),"")</f>
        <v/>
      </c>
      <c r="D2423" s="80" t="str">
        <f>IFERROR(VLOOKUP(B2423,Listor!$A$6:$C$62,3,FALSE),"")</f>
        <v/>
      </c>
      <c r="E2423" s="64" t="s">
        <v>69</v>
      </c>
      <c r="F2423" s="65"/>
      <c r="G2423" s="35" t="str">
        <f>IFERROR(VLOOKUP(B2423,Listor!$A$6:$G$62,7,FALSE),"")</f>
        <v/>
      </c>
      <c r="H2423" s="35" t="str">
        <f>IFERROR(VLOOKUP(B2423,Listor!$H$6:$I$24,2,FALSE),"")</f>
        <v/>
      </c>
      <c r="I2423" s="35" t="str">
        <f t="shared" si="40"/>
        <v/>
      </c>
      <c r="J2423" s="35" t="str">
        <f t="array" ref="J2423">IFERROR(INDEX(Listor!$M$6:$M$17,MATCH(Listor!J2423&amp;Fossila!E2423,Listor!$K$6:$K$17&amp;Listor!$L$6:$L$17,0)),"")</f>
        <v/>
      </c>
      <c r="K2423" s="69"/>
    </row>
    <row r="2424" spans="2:11" x14ac:dyDescent="0.25">
      <c r="B2424" s="68" t="s">
        <v>68</v>
      </c>
      <c r="C2424" s="80" t="str">
        <f>IFERROR(VLOOKUP(B2424,Listor!$A$6:$B$62,2,FALSE),"")</f>
        <v/>
      </c>
      <c r="D2424" s="80" t="str">
        <f>IFERROR(VLOOKUP(B2424,Listor!$A$6:$C$62,3,FALSE),"")</f>
        <v/>
      </c>
      <c r="E2424" s="64" t="s">
        <v>69</v>
      </c>
      <c r="F2424" s="65"/>
      <c r="G2424" s="35" t="str">
        <f>IFERROR(VLOOKUP(B2424,Listor!$A$6:$G$62,7,FALSE),"")</f>
        <v/>
      </c>
      <c r="H2424" s="35" t="str">
        <f>IFERROR(VLOOKUP(B2424,Listor!$H$6:$I$24,2,FALSE),"")</f>
        <v/>
      </c>
      <c r="I2424" s="35" t="str">
        <f t="shared" si="40"/>
        <v/>
      </c>
      <c r="J2424" s="35" t="str">
        <f t="array" ref="J2424">IFERROR(INDEX(Listor!$M$6:$M$17,MATCH(Listor!J2424&amp;Fossila!E2424,Listor!$K$6:$K$17&amp;Listor!$L$6:$L$17,0)),"")</f>
        <v/>
      </c>
      <c r="K2424" s="69"/>
    </row>
    <row r="2425" spans="2:11" x14ac:dyDescent="0.25">
      <c r="B2425" s="68" t="s">
        <v>68</v>
      </c>
      <c r="C2425" s="80" t="str">
        <f>IFERROR(VLOOKUP(B2425,Listor!$A$6:$B$62,2,FALSE),"")</f>
        <v/>
      </c>
      <c r="D2425" s="80" t="str">
        <f>IFERROR(VLOOKUP(B2425,Listor!$A$6:$C$62,3,FALSE),"")</f>
        <v/>
      </c>
      <c r="E2425" s="64" t="s">
        <v>69</v>
      </c>
      <c r="F2425" s="65"/>
      <c r="G2425" s="35" t="str">
        <f>IFERROR(VLOOKUP(B2425,Listor!$A$6:$G$62,7,FALSE),"")</f>
        <v/>
      </c>
      <c r="H2425" s="35" t="str">
        <f>IFERROR(VLOOKUP(B2425,Listor!$H$6:$I$24,2,FALSE),"")</f>
        <v/>
      </c>
      <c r="I2425" s="35" t="str">
        <f t="shared" si="40"/>
        <v/>
      </c>
      <c r="J2425" s="35" t="str">
        <f t="array" ref="J2425">IFERROR(INDEX(Listor!$M$6:$M$17,MATCH(Listor!J2425&amp;Fossila!E2425,Listor!$K$6:$K$17&amp;Listor!$L$6:$L$17,0)),"")</f>
        <v/>
      </c>
      <c r="K2425" s="69"/>
    </row>
    <row r="2426" spans="2:11" x14ac:dyDescent="0.25">
      <c r="B2426" s="68" t="s">
        <v>68</v>
      </c>
      <c r="C2426" s="80" t="str">
        <f>IFERROR(VLOOKUP(B2426,Listor!$A$6:$B$62,2,FALSE),"")</f>
        <v/>
      </c>
      <c r="D2426" s="80" t="str">
        <f>IFERROR(VLOOKUP(B2426,Listor!$A$6:$C$62,3,FALSE),"")</f>
        <v/>
      </c>
      <c r="E2426" s="64" t="s">
        <v>69</v>
      </c>
      <c r="F2426" s="65"/>
      <c r="G2426" s="35" t="str">
        <f>IFERROR(VLOOKUP(B2426,Listor!$A$6:$G$62,7,FALSE),"")</f>
        <v/>
      </c>
      <c r="H2426" s="35" t="str">
        <f>IFERROR(VLOOKUP(B2426,Listor!$H$6:$I$24,2,FALSE),"")</f>
        <v/>
      </c>
      <c r="I2426" s="35" t="str">
        <f t="shared" si="40"/>
        <v/>
      </c>
      <c r="J2426" s="35" t="str">
        <f t="array" ref="J2426">IFERROR(INDEX(Listor!$M$6:$M$17,MATCH(Listor!J2426&amp;Fossila!E2426,Listor!$K$6:$K$17&amp;Listor!$L$6:$L$17,0)),"")</f>
        <v/>
      </c>
      <c r="K2426" s="69"/>
    </row>
    <row r="2427" spans="2:11" x14ac:dyDescent="0.25">
      <c r="B2427" s="68" t="s">
        <v>68</v>
      </c>
      <c r="C2427" s="80" t="str">
        <f>IFERROR(VLOOKUP(B2427,Listor!$A$6:$B$62,2,FALSE),"")</f>
        <v/>
      </c>
      <c r="D2427" s="80" t="str">
        <f>IFERROR(VLOOKUP(B2427,Listor!$A$6:$C$62,3,FALSE),"")</f>
        <v/>
      </c>
      <c r="E2427" s="64" t="s">
        <v>69</v>
      </c>
      <c r="F2427" s="65"/>
      <c r="G2427" s="35" t="str">
        <f>IFERROR(VLOOKUP(B2427,Listor!$A$6:$G$62,7,FALSE),"")</f>
        <v/>
      </c>
      <c r="H2427" s="35" t="str">
        <f>IFERROR(VLOOKUP(B2427,Listor!$H$6:$I$24,2,FALSE),"")</f>
        <v/>
      </c>
      <c r="I2427" s="35" t="str">
        <f t="shared" si="40"/>
        <v/>
      </c>
      <c r="J2427" s="35" t="str">
        <f t="array" ref="J2427">IFERROR(INDEX(Listor!$M$6:$M$17,MATCH(Listor!J2427&amp;Fossila!E2427,Listor!$K$6:$K$17&amp;Listor!$L$6:$L$17,0)),"")</f>
        <v/>
      </c>
      <c r="K2427" s="69"/>
    </row>
    <row r="2428" spans="2:11" x14ac:dyDescent="0.25">
      <c r="B2428" s="68" t="s">
        <v>68</v>
      </c>
      <c r="C2428" s="80" t="str">
        <f>IFERROR(VLOOKUP(B2428,Listor!$A$6:$B$62,2,FALSE),"")</f>
        <v/>
      </c>
      <c r="D2428" s="80" t="str">
        <f>IFERROR(VLOOKUP(B2428,Listor!$A$6:$C$62,3,FALSE),"")</f>
        <v/>
      </c>
      <c r="E2428" s="64" t="s">
        <v>69</v>
      </c>
      <c r="F2428" s="65"/>
      <c r="G2428" s="35" t="str">
        <f>IFERROR(VLOOKUP(B2428,Listor!$A$6:$G$62,7,FALSE),"")</f>
        <v/>
      </c>
      <c r="H2428" s="35" t="str">
        <f>IFERROR(VLOOKUP(B2428,Listor!$H$6:$I$24,2,FALSE),"")</f>
        <v/>
      </c>
      <c r="I2428" s="35" t="str">
        <f t="shared" si="40"/>
        <v/>
      </c>
      <c r="J2428" s="35" t="str">
        <f t="array" ref="J2428">IFERROR(INDEX(Listor!$M$6:$M$17,MATCH(Listor!J2428&amp;Fossila!E2428,Listor!$K$6:$K$17&amp;Listor!$L$6:$L$17,0)),"")</f>
        <v/>
      </c>
      <c r="K2428" s="69"/>
    </row>
    <row r="2429" spans="2:11" x14ac:dyDescent="0.25">
      <c r="B2429" s="68" t="s">
        <v>68</v>
      </c>
      <c r="C2429" s="80" t="str">
        <f>IFERROR(VLOOKUP(B2429,Listor!$A$6:$B$62,2,FALSE),"")</f>
        <v/>
      </c>
      <c r="D2429" s="80" t="str">
        <f>IFERROR(VLOOKUP(B2429,Listor!$A$6:$C$62,3,FALSE),"")</f>
        <v/>
      </c>
      <c r="E2429" s="64" t="s">
        <v>69</v>
      </c>
      <c r="F2429" s="65"/>
      <c r="G2429" s="35" t="str">
        <f>IFERROR(VLOOKUP(B2429,Listor!$A$6:$G$62,7,FALSE),"")</f>
        <v/>
      </c>
      <c r="H2429" s="35" t="str">
        <f>IFERROR(VLOOKUP(B2429,Listor!$H$6:$I$24,2,FALSE),"")</f>
        <v/>
      </c>
      <c r="I2429" s="35" t="str">
        <f t="shared" si="40"/>
        <v/>
      </c>
      <c r="J2429" s="35" t="str">
        <f t="array" ref="J2429">IFERROR(INDEX(Listor!$M$6:$M$17,MATCH(Listor!J2429&amp;Fossila!E2429,Listor!$K$6:$K$17&amp;Listor!$L$6:$L$17,0)),"")</f>
        <v/>
      </c>
      <c r="K2429" s="69"/>
    </row>
    <row r="2430" spans="2:11" x14ac:dyDescent="0.25">
      <c r="B2430" s="68" t="s">
        <v>68</v>
      </c>
      <c r="C2430" s="80" t="str">
        <f>IFERROR(VLOOKUP(B2430,Listor!$A$6:$B$62,2,FALSE),"")</f>
        <v/>
      </c>
      <c r="D2430" s="80" t="str">
        <f>IFERROR(VLOOKUP(B2430,Listor!$A$6:$C$62,3,FALSE),"")</f>
        <v/>
      </c>
      <c r="E2430" s="64" t="s">
        <v>69</v>
      </c>
      <c r="F2430" s="65"/>
      <c r="G2430" s="35" t="str">
        <f>IFERROR(VLOOKUP(B2430,Listor!$A$6:$G$62,7,FALSE),"")</f>
        <v/>
      </c>
      <c r="H2430" s="35" t="str">
        <f>IFERROR(VLOOKUP(B2430,Listor!$H$6:$I$24,2,FALSE),"")</f>
        <v/>
      </c>
      <c r="I2430" s="35" t="str">
        <f t="shared" si="40"/>
        <v/>
      </c>
      <c r="J2430" s="35" t="str">
        <f t="array" ref="J2430">IFERROR(INDEX(Listor!$M$6:$M$17,MATCH(Listor!J2430&amp;Fossila!E2430,Listor!$K$6:$K$17&amp;Listor!$L$6:$L$17,0)),"")</f>
        <v/>
      </c>
      <c r="K2430" s="69"/>
    </row>
    <row r="2431" spans="2:11" x14ac:dyDescent="0.25">
      <c r="B2431" s="68" t="s">
        <v>68</v>
      </c>
      <c r="C2431" s="80" t="str">
        <f>IFERROR(VLOOKUP(B2431,Listor!$A$6:$B$62,2,FALSE),"")</f>
        <v/>
      </c>
      <c r="D2431" s="80" t="str">
        <f>IFERROR(VLOOKUP(B2431,Listor!$A$6:$C$62,3,FALSE),"")</f>
        <v/>
      </c>
      <c r="E2431" s="64" t="s">
        <v>69</v>
      </c>
      <c r="F2431" s="65"/>
      <c r="G2431" s="35" t="str">
        <f>IFERROR(VLOOKUP(B2431,Listor!$A$6:$G$62,7,FALSE),"")</f>
        <v/>
      </c>
      <c r="H2431" s="35" t="str">
        <f>IFERROR(VLOOKUP(B2431,Listor!$H$6:$I$24,2,FALSE),"")</f>
        <v/>
      </c>
      <c r="I2431" s="35" t="str">
        <f t="shared" si="40"/>
        <v/>
      </c>
      <c r="J2431" s="35" t="str">
        <f t="array" ref="J2431">IFERROR(INDEX(Listor!$M$6:$M$17,MATCH(Listor!J2431&amp;Fossila!E2431,Listor!$K$6:$K$17&amp;Listor!$L$6:$L$17,0)),"")</f>
        <v/>
      </c>
      <c r="K2431" s="69"/>
    </row>
    <row r="2432" spans="2:11" x14ac:dyDescent="0.25">
      <c r="B2432" s="68" t="s">
        <v>68</v>
      </c>
      <c r="C2432" s="80" t="str">
        <f>IFERROR(VLOOKUP(B2432,Listor!$A$6:$B$62,2,FALSE),"")</f>
        <v/>
      </c>
      <c r="D2432" s="80" t="str">
        <f>IFERROR(VLOOKUP(B2432,Listor!$A$6:$C$62,3,FALSE),"")</f>
        <v/>
      </c>
      <c r="E2432" s="64" t="s">
        <v>69</v>
      </c>
      <c r="F2432" s="65"/>
      <c r="G2432" s="35" t="str">
        <f>IFERROR(VLOOKUP(B2432,Listor!$A$6:$G$62,7,FALSE),"")</f>
        <v/>
      </c>
      <c r="H2432" s="35" t="str">
        <f>IFERROR(VLOOKUP(B2432,Listor!$H$6:$I$24,2,FALSE),"")</f>
        <v/>
      </c>
      <c r="I2432" s="35" t="str">
        <f t="shared" si="40"/>
        <v/>
      </c>
      <c r="J2432" s="35" t="str">
        <f t="array" ref="J2432">IFERROR(INDEX(Listor!$M$6:$M$17,MATCH(Listor!J2432&amp;Fossila!E2432,Listor!$K$6:$K$17&amp;Listor!$L$6:$L$17,0)),"")</f>
        <v/>
      </c>
      <c r="K2432" s="69"/>
    </row>
    <row r="2433" spans="2:11" x14ac:dyDescent="0.25">
      <c r="B2433" s="68" t="s">
        <v>68</v>
      </c>
      <c r="C2433" s="80" t="str">
        <f>IFERROR(VLOOKUP(B2433,Listor!$A$6:$B$62,2,FALSE),"")</f>
        <v/>
      </c>
      <c r="D2433" s="80" t="str">
        <f>IFERROR(VLOOKUP(B2433,Listor!$A$6:$C$62,3,FALSE),"")</f>
        <v/>
      </c>
      <c r="E2433" s="64" t="s">
        <v>69</v>
      </c>
      <c r="F2433" s="65"/>
      <c r="G2433" s="35" t="str">
        <f>IFERROR(VLOOKUP(B2433,Listor!$A$6:$G$62,7,FALSE),"")</f>
        <v/>
      </c>
      <c r="H2433" s="35" t="str">
        <f>IFERROR(VLOOKUP(B2433,Listor!$H$6:$I$24,2,FALSE),"")</f>
        <v/>
      </c>
      <c r="I2433" s="35" t="str">
        <f t="shared" si="40"/>
        <v/>
      </c>
      <c r="J2433" s="35" t="str">
        <f t="array" ref="J2433">IFERROR(INDEX(Listor!$M$6:$M$17,MATCH(Listor!J2433&amp;Fossila!E2433,Listor!$K$6:$K$17&amp;Listor!$L$6:$L$17,0)),"")</f>
        <v/>
      </c>
      <c r="K2433" s="69"/>
    </row>
    <row r="2434" spans="2:11" x14ac:dyDescent="0.25">
      <c r="B2434" s="68" t="s">
        <v>68</v>
      </c>
      <c r="C2434" s="80" t="str">
        <f>IFERROR(VLOOKUP(B2434,Listor!$A$6:$B$62,2,FALSE),"")</f>
        <v/>
      </c>
      <c r="D2434" s="80" t="str">
        <f>IFERROR(VLOOKUP(B2434,Listor!$A$6:$C$62,3,FALSE),"")</f>
        <v/>
      </c>
      <c r="E2434" s="64" t="s">
        <v>69</v>
      </c>
      <c r="F2434" s="65"/>
      <c r="G2434" s="35" t="str">
        <f>IFERROR(VLOOKUP(B2434,Listor!$A$6:$G$62,7,FALSE),"")</f>
        <v/>
      </c>
      <c r="H2434" s="35" t="str">
        <f>IFERROR(VLOOKUP(B2434,Listor!$H$6:$I$24,2,FALSE),"")</f>
        <v/>
      </c>
      <c r="I2434" s="35" t="str">
        <f t="shared" si="40"/>
        <v/>
      </c>
      <c r="J2434" s="35" t="str">
        <f t="array" ref="J2434">IFERROR(INDEX(Listor!$M$6:$M$17,MATCH(Listor!J2434&amp;Fossila!E2434,Listor!$K$6:$K$17&amp;Listor!$L$6:$L$17,0)),"")</f>
        <v/>
      </c>
      <c r="K2434" s="69"/>
    </row>
    <row r="2435" spans="2:11" x14ac:dyDescent="0.25">
      <c r="B2435" s="68" t="s">
        <v>68</v>
      </c>
      <c r="C2435" s="80" t="str">
        <f>IFERROR(VLOOKUP(B2435,Listor!$A$6:$B$62,2,FALSE),"")</f>
        <v/>
      </c>
      <c r="D2435" s="80" t="str">
        <f>IFERROR(VLOOKUP(B2435,Listor!$A$6:$C$62,3,FALSE),"")</f>
        <v/>
      </c>
      <c r="E2435" s="64" t="s">
        <v>69</v>
      </c>
      <c r="F2435" s="65"/>
      <c r="G2435" s="35" t="str">
        <f>IFERROR(VLOOKUP(B2435,Listor!$A$6:$G$62,7,FALSE),"")</f>
        <v/>
      </c>
      <c r="H2435" s="35" t="str">
        <f>IFERROR(VLOOKUP(B2435,Listor!$H$6:$I$24,2,FALSE),"")</f>
        <v/>
      </c>
      <c r="I2435" s="35" t="str">
        <f t="shared" si="40"/>
        <v/>
      </c>
      <c r="J2435" s="35" t="str">
        <f t="array" ref="J2435">IFERROR(INDEX(Listor!$M$6:$M$17,MATCH(Listor!J2435&amp;Fossila!E2435,Listor!$K$6:$K$17&amp;Listor!$L$6:$L$17,0)),"")</f>
        <v/>
      </c>
      <c r="K2435" s="69"/>
    </row>
    <row r="2436" spans="2:11" x14ac:dyDescent="0.25">
      <c r="B2436" s="68" t="s">
        <v>68</v>
      </c>
      <c r="C2436" s="80" t="str">
        <f>IFERROR(VLOOKUP(B2436,Listor!$A$6:$B$62,2,FALSE),"")</f>
        <v/>
      </c>
      <c r="D2436" s="80" t="str">
        <f>IFERROR(VLOOKUP(B2436,Listor!$A$6:$C$62,3,FALSE),"")</f>
        <v/>
      </c>
      <c r="E2436" s="64" t="s">
        <v>69</v>
      </c>
      <c r="F2436" s="65"/>
      <c r="G2436" s="35" t="str">
        <f>IFERROR(VLOOKUP(B2436,Listor!$A$6:$G$62,7,FALSE),"")</f>
        <v/>
      </c>
      <c r="H2436" s="35" t="str">
        <f>IFERROR(VLOOKUP(B2436,Listor!$H$6:$I$24,2,FALSE),"")</f>
        <v/>
      </c>
      <c r="I2436" s="35" t="str">
        <f t="shared" si="40"/>
        <v/>
      </c>
      <c r="J2436" s="35" t="str">
        <f t="array" ref="J2436">IFERROR(INDEX(Listor!$M$6:$M$17,MATCH(Listor!J2436&amp;Fossila!E2436,Listor!$K$6:$K$17&amp;Listor!$L$6:$L$17,0)),"")</f>
        <v/>
      </c>
      <c r="K2436" s="69"/>
    </row>
    <row r="2437" spans="2:11" x14ac:dyDescent="0.25">
      <c r="B2437" s="68" t="s">
        <v>68</v>
      </c>
      <c r="C2437" s="80" t="str">
        <f>IFERROR(VLOOKUP(B2437,Listor!$A$6:$B$62,2,FALSE),"")</f>
        <v/>
      </c>
      <c r="D2437" s="80" t="str">
        <f>IFERROR(VLOOKUP(B2437,Listor!$A$6:$C$62,3,FALSE),"")</f>
        <v/>
      </c>
      <c r="E2437" s="64" t="s">
        <v>69</v>
      </c>
      <c r="F2437" s="65"/>
      <c r="G2437" s="35" t="str">
        <f>IFERROR(VLOOKUP(B2437,Listor!$A$6:$G$62,7,FALSE),"")</f>
        <v/>
      </c>
      <c r="H2437" s="35" t="str">
        <f>IFERROR(VLOOKUP(B2437,Listor!$H$6:$I$24,2,FALSE),"")</f>
        <v/>
      </c>
      <c r="I2437" s="35" t="str">
        <f t="shared" si="40"/>
        <v/>
      </c>
      <c r="J2437" s="35" t="str">
        <f t="array" ref="J2437">IFERROR(INDEX(Listor!$M$6:$M$17,MATCH(Listor!J2437&amp;Fossila!E2437,Listor!$K$6:$K$17&amp;Listor!$L$6:$L$17,0)),"")</f>
        <v/>
      </c>
      <c r="K2437" s="69"/>
    </row>
    <row r="2438" spans="2:11" x14ac:dyDescent="0.25">
      <c r="B2438" s="68" t="s">
        <v>68</v>
      </c>
      <c r="C2438" s="80" t="str">
        <f>IFERROR(VLOOKUP(B2438,Listor!$A$6:$B$62,2,FALSE),"")</f>
        <v/>
      </c>
      <c r="D2438" s="80" t="str">
        <f>IFERROR(VLOOKUP(B2438,Listor!$A$6:$C$62,3,FALSE),"")</f>
        <v/>
      </c>
      <c r="E2438" s="64" t="s">
        <v>69</v>
      </c>
      <c r="F2438" s="65"/>
      <c r="G2438" s="35" t="str">
        <f>IFERROR(VLOOKUP(B2438,Listor!$A$6:$G$62,7,FALSE),"")</f>
        <v/>
      </c>
      <c r="H2438" s="35" t="str">
        <f>IFERROR(VLOOKUP(B2438,Listor!$H$6:$I$24,2,FALSE),"")</f>
        <v/>
      </c>
      <c r="I2438" s="35" t="str">
        <f t="shared" si="40"/>
        <v/>
      </c>
      <c r="J2438" s="35" t="str">
        <f t="array" ref="J2438">IFERROR(INDEX(Listor!$M$6:$M$17,MATCH(Listor!J2438&amp;Fossila!E2438,Listor!$K$6:$K$17&amp;Listor!$L$6:$L$17,0)),"")</f>
        <v/>
      </c>
      <c r="K2438" s="69"/>
    </row>
    <row r="2439" spans="2:11" x14ac:dyDescent="0.25">
      <c r="B2439" s="68" t="s">
        <v>68</v>
      </c>
      <c r="C2439" s="80" t="str">
        <f>IFERROR(VLOOKUP(B2439,Listor!$A$6:$B$62,2,FALSE),"")</f>
        <v/>
      </c>
      <c r="D2439" s="80" t="str">
        <f>IFERROR(VLOOKUP(B2439,Listor!$A$6:$C$62,3,FALSE),"")</f>
        <v/>
      </c>
      <c r="E2439" s="64" t="s">
        <v>69</v>
      </c>
      <c r="F2439" s="65"/>
      <c r="G2439" s="35" t="str">
        <f>IFERROR(VLOOKUP(B2439,Listor!$A$6:$G$62,7,FALSE),"")</f>
        <v/>
      </c>
      <c r="H2439" s="35" t="str">
        <f>IFERROR(VLOOKUP(B2439,Listor!$H$6:$I$24,2,FALSE),"")</f>
        <v/>
      </c>
      <c r="I2439" s="35" t="str">
        <f t="shared" si="40"/>
        <v/>
      </c>
      <c r="J2439" s="35" t="str">
        <f t="array" ref="J2439">IFERROR(INDEX(Listor!$M$6:$M$17,MATCH(Listor!J2439&amp;Fossila!E2439,Listor!$K$6:$K$17&amp;Listor!$L$6:$L$17,0)),"")</f>
        <v/>
      </c>
      <c r="K2439" s="69"/>
    </row>
    <row r="2440" spans="2:11" x14ac:dyDescent="0.25">
      <c r="B2440" s="68" t="s">
        <v>68</v>
      </c>
      <c r="C2440" s="80" t="str">
        <f>IFERROR(VLOOKUP(B2440,Listor!$A$6:$B$62,2,FALSE),"")</f>
        <v/>
      </c>
      <c r="D2440" s="80" t="str">
        <f>IFERROR(VLOOKUP(B2440,Listor!$A$6:$C$62,3,FALSE),"")</f>
        <v/>
      </c>
      <c r="E2440" s="64" t="s">
        <v>69</v>
      </c>
      <c r="F2440" s="65"/>
      <c r="G2440" s="35" t="str">
        <f>IFERROR(VLOOKUP(B2440,Listor!$A$6:$G$62,7,FALSE),"")</f>
        <v/>
      </c>
      <c r="H2440" s="35" t="str">
        <f>IFERROR(VLOOKUP(B2440,Listor!$H$6:$I$24,2,FALSE),"")</f>
        <v/>
      </c>
      <c r="I2440" s="35" t="str">
        <f t="shared" si="40"/>
        <v/>
      </c>
      <c r="J2440" s="35" t="str">
        <f t="array" ref="J2440">IFERROR(INDEX(Listor!$M$6:$M$17,MATCH(Listor!J2440&amp;Fossila!E2440,Listor!$K$6:$K$17&amp;Listor!$L$6:$L$17,0)),"")</f>
        <v/>
      </c>
      <c r="K2440" s="69"/>
    </row>
    <row r="2441" spans="2:11" x14ac:dyDescent="0.25">
      <c r="B2441" s="68" t="s">
        <v>68</v>
      </c>
      <c r="C2441" s="80" t="str">
        <f>IFERROR(VLOOKUP(B2441,Listor!$A$6:$B$62,2,FALSE),"")</f>
        <v/>
      </c>
      <c r="D2441" s="80" t="str">
        <f>IFERROR(VLOOKUP(B2441,Listor!$A$6:$C$62,3,FALSE),"")</f>
        <v/>
      </c>
      <c r="E2441" s="64" t="s">
        <v>69</v>
      </c>
      <c r="F2441" s="65"/>
      <c r="G2441" s="35" t="str">
        <f>IFERROR(VLOOKUP(B2441,Listor!$A$6:$G$62,7,FALSE),"")</f>
        <v/>
      </c>
      <c r="H2441" s="35" t="str">
        <f>IFERROR(VLOOKUP(B2441,Listor!$H$6:$I$24,2,FALSE),"")</f>
        <v/>
      </c>
      <c r="I2441" s="35" t="str">
        <f t="shared" si="40"/>
        <v/>
      </c>
      <c r="J2441" s="35" t="str">
        <f t="array" ref="J2441">IFERROR(INDEX(Listor!$M$6:$M$17,MATCH(Listor!J2441&amp;Fossila!E2441,Listor!$K$6:$K$17&amp;Listor!$L$6:$L$17,0)),"")</f>
        <v/>
      </c>
      <c r="K2441" s="69"/>
    </row>
    <row r="2442" spans="2:11" x14ac:dyDescent="0.25">
      <c r="B2442" s="68" t="s">
        <v>68</v>
      </c>
      <c r="C2442" s="80" t="str">
        <f>IFERROR(VLOOKUP(B2442,Listor!$A$6:$B$62,2,FALSE),"")</f>
        <v/>
      </c>
      <c r="D2442" s="80" t="str">
        <f>IFERROR(VLOOKUP(B2442,Listor!$A$6:$C$62,3,FALSE),"")</f>
        <v/>
      </c>
      <c r="E2442" s="64" t="s">
        <v>69</v>
      </c>
      <c r="F2442" s="65"/>
      <c r="G2442" s="35" t="str">
        <f>IFERROR(VLOOKUP(B2442,Listor!$A$6:$G$62,7,FALSE),"")</f>
        <v/>
      </c>
      <c r="H2442" s="35" t="str">
        <f>IFERROR(VLOOKUP(B2442,Listor!$H$6:$I$24,2,FALSE),"")</f>
        <v/>
      </c>
      <c r="I2442" s="35" t="str">
        <f t="shared" si="40"/>
        <v/>
      </c>
      <c r="J2442" s="35" t="str">
        <f t="array" ref="J2442">IFERROR(INDEX(Listor!$M$6:$M$17,MATCH(Listor!J2442&amp;Fossila!E2442,Listor!$K$6:$K$17&amp;Listor!$L$6:$L$17,0)),"")</f>
        <v/>
      </c>
      <c r="K2442" s="69"/>
    </row>
    <row r="2443" spans="2:11" x14ac:dyDescent="0.25">
      <c r="B2443" s="68" t="s">
        <v>68</v>
      </c>
      <c r="C2443" s="80" t="str">
        <f>IFERROR(VLOOKUP(B2443,Listor!$A$6:$B$62,2,FALSE),"")</f>
        <v/>
      </c>
      <c r="D2443" s="80" t="str">
        <f>IFERROR(VLOOKUP(B2443,Listor!$A$6:$C$62,3,FALSE),"")</f>
        <v/>
      </c>
      <c r="E2443" s="64" t="s">
        <v>69</v>
      </c>
      <c r="F2443" s="65"/>
      <c r="G2443" s="35" t="str">
        <f>IFERROR(VLOOKUP(B2443,Listor!$A$6:$G$62,7,FALSE),"")</f>
        <v/>
      </c>
      <c r="H2443" s="35" t="str">
        <f>IFERROR(VLOOKUP(B2443,Listor!$H$6:$I$24,2,FALSE),"")</f>
        <v/>
      </c>
      <c r="I2443" s="35" t="str">
        <f t="shared" si="40"/>
        <v/>
      </c>
      <c r="J2443" s="35" t="str">
        <f t="array" ref="J2443">IFERROR(INDEX(Listor!$M$6:$M$17,MATCH(Listor!J2443&amp;Fossila!E2443,Listor!$K$6:$K$17&amp;Listor!$L$6:$L$17,0)),"")</f>
        <v/>
      </c>
      <c r="K2443" s="69"/>
    </row>
    <row r="2444" spans="2:11" x14ac:dyDescent="0.25">
      <c r="B2444" s="68" t="s">
        <v>68</v>
      </c>
      <c r="C2444" s="80" t="str">
        <f>IFERROR(VLOOKUP(B2444,Listor!$A$6:$B$62,2,FALSE),"")</f>
        <v/>
      </c>
      <c r="D2444" s="80" t="str">
        <f>IFERROR(VLOOKUP(B2444,Listor!$A$6:$C$62,3,FALSE),"")</f>
        <v/>
      </c>
      <c r="E2444" s="64" t="s">
        <v>69</v>
      </c>
      <c r="F2444" s="65"/>
      <c r="G2444" s="35" t="str">
        <f>IFERROR(VLOOKUP(B2444,Listor!$A$6:$G$62,7,FALSE),"")</f>
        <v/>
      </c>
      <c r="H2444" s="35" t="str">
        <f>IFERROR(VLOOKUP(B2444,Listor!$H$6:$I$24,2,FALSE),"")</f>
        <v/>
      </c>
      <c r="I2444" s="35" t="str">
        <f t="shared" si="40"/>
        <v/>
      </c>
      <c r="J2444" s="35" t="str">
        <f t="array" ref="J2444">IFERROR(INDEX(Listor!$M$6:$M$17,MATCH(Listor!J2444&amp;Fossila!E2444,Listor!$K$6:$K$17&amp;Listor!$L$6:$L$17,0)),"")</f>
        <v/>
      </c>
      <c r="K2444" s="69"/>
    </row>
    <row r="2445" spans="2:11" x14ac:dyDescent="0.25">
      <c r="B2445" s="68" t="s">
        <v>68</v>
      </c>
      <c r="C2445" s="80" t="str">
        <f>IFERROR(VLOOKUP(B2445,Listor!$A$6:$B$62,2,FALSE),"")</f>
        <v/>
      </c>
      <c r="D2445" s="80" t="str">
        <f>IFERROR(VLOOKUP(B2445,Listor!$A$6:$C$62,3,FALSE),"")</f>
        <v/>
      </c>
      <c r="E2445" s="64" t="s">
        <v>69</v>
      </c>
      <c r="F2445" s="65"/>
      <c r="G2445" s="35" t="str">
        <f>IFERROR(VLOOKUP(B2445,Listor!$A$6:$G$62,7,FALSE),"")</f>
        <v/>
      </c>
      <c r="H2445" s="35" t="str">
        <f>IFERROR(VLOOKUP(B2445,Listor!$H$6:$I$24,2,FALSE),"")</f>
        <v/>
      </c>
      <c r="I2445" s="35" t="str">
        <f t="shared" ref="I2445:I2508" si="41">IFERROR(H2445*F2445,"")</f>
        <v/>
      </c>
      <c r="J2445" s="35" t="str">
        <f t="array" ref="J2445">IFERROR(INDEX(Listor!$M$6:$M$17,MATCH(Listor!J2445&amp;Fossila!E2445,Listor!$K$6:$K$17&amp;Listor!$L$6:$L$17,0)),"")</f>
        <v/>
      </c>
      <c r="K2445" s="69"/>
    </row>
    <row r="2446" spans="2:11" x14ac:dyDescent="0.25">
      <c r="B2446" s="68" t="s">
        <v>68</v>
      </c>
      <c r="C2446" s="80" t="str">
        <f>IFERROR(VLOOKUP(B2446,Listor!$A$6:$B$62,2,FALSE),"")</f>
        <v/>
      </c>
      <c r="D2446" s="80" t="str">
        <f>IFERROR(VLOOKUP(B2446,Listor!$A$6:$C$62,3,FALSE),"")</f>
        <v/>
      </c>
      <c r="E2446" s="64" t="s">
        <v>69</v>
      </c>
      <c r="F2446" s="65"/>
      <c r="G2446" s="35" t="str">
        <f>IFERROR(VLOOKUP(B2446,Listor!$A$6:$G$62,7,FALSE),"")</f>
        <v/>
      </c>
      <c r="H2446" s="35" t="str">
        <f>IFERROR(VLOOKUP(B2446,Listor!$H$6:$I$24,2,FALSE),"")</f>
        <v/>
      </c>
      <c r="I2446" s="35" t="str">
        <f t="shared" si="41"/>
        <v/>
      </c>
      <c r="J2446" s="35" t="str">
        <f t="array" ref="J2446">IFERROR(INDEX(Listor!$M$6:$M$17,MATCH(Listor!J2446&amp;Fossila!E2446,Listor!$K$6:$K$17&amp;Listor!$L$6:$L$17,0)),"")</f>
        <v/>
      </c>
      <c r="K2446" s="69"/>
    </row>
    <row r="2447" spans="2:11" x14ac:dyDescent="0.25">
      <c r="B2447" s="68" t="s">
        <v>68</v>
      </c>
      <c r="C2447" s="80" t="str">
        <f>IFERROR(VLOOKUP(B2447,Listor!$A$6:$B$62,2,FALSE),"")</f>
        <v/>
      </c>
      <c r="D2447" s="80" t="str">
        <f>IFERROR(VLOOKUP(B2447,Listor!$A$6:$C$62,3,FALSE),"")</f>
        <v/>
      </c>
      <c r="E2447" s="64" t="s">
        <v>69</v>
      </c>
      <c r="F2447" s="65"/>
      <c r="G2447" s="35" t="str">
        <f>IFERROR(VLOOKUP(B2447,Listor!$A$6:$G$62,7,FALSE),"")</f>
        <v/>
      </c>
      <c r="H2447" s="35" t="str">
        <f>IFERROR(VLOOKUP(B2447,Listor!$H$6:$I$24,2,FALSE),"")</f>
        <v/>
      </c>
      <c r="I2447" s="35" t="str">
        <f t="shared" si="41"/>
        <v/>
      </c>
      <c r="J2447" s="35" t="str">
        <f t="array" ref="J2447">IFERROR(INDEX(Listor!$M$6:$M$17,MATCH(Listor!J2447&amp;Fossila!E2447,Listor!$K$6:$K$17&amp;Listor!$L$6:$L$17,0)),"")</f>
        <v/>
      </c>
      <c r="K2447" s="69"/>
    </row>
    <row r="2448" spans="2:11" x14ac:dyDescent="0.25">
      <c r="B2448" s="68" t="s">
        <v>68</v>
      </c>
      <c r="C2448" s="80" t="str">
        <f>IFERROR(VLOOKUP(B2448,Listor!$A$6:$B$62,2,FALSE),"")</f>
        <v/>
      </c>
      <c r="D2448" s="80" t="str">
        <f>IFERROR(VLOOKUP(B2448,Listor!$A$6:$C$62,3,FALSE),"")</f>
        <v/>
      </c>
      <c r="E2448" s="64" t="s">
        <v>69</v>
      </c>
      <c r="F2448" s="65"/>
      <c r="G2448" s="35" t="str">
        <f>IFERROR(VLOOKUP(B2448,Listor!$A$6:$G$62,7,FALSE),"")</f>
        <v/>
      </c>
      <c r="H2448" s="35" t="str">
        <f>IFERROR(VLOOKUP(B2448,Listor!$H$6:$I$24,2,FALSE),"")</f>
        <v/>
      </c>
      <c r="I2448" s="35" t="str">
        <f t="shared" si="41"/>
        <v/>
      </c>
      <c r="J2448" s="35" t="str">
        <f t="array" ref="J2448">IFERROR(INDEX(Listor!$M$6:$M$17,MATCH(Listor!J2448&amp;Fossila!E2448,Listor!$K$6:$K$17&amp;Listor!$L$6:$L$17,0)),"")</f>
        <v/>
      </c>
      <c r="K2448" s="69"/>
    </row>
    <row r="2449" spans="2:11" x14ac:dyDescent="0.25">
      <c r="B2449" s="68" t="s">
        <v>68</v>
      </c>
      <c r="C2449" s="80" t="str">
        <f>IFERROR(VLOOKUP(B2449,Listor!$A$6:$B$62,2,FALSE),"")</f>
        <v/>
      </c>
      <c r="D2449" s="80" t="str">
        <f>IFERROR(VLOOKUP(B2449,Listor!$A$6:$C$62,3,FALSE),"")</f>
        <v/>
      </c>
      <c r="E2449" s="64" t="s">
        <v>69</v>
      </c>
      <c r="F2449" s="65"/>
      <c r="G2449" s="35" t="str">
        <f>IFERROR(VLOOKUP(B2449,Listor!$A$6:$G$62,7,FALSE),"")</f>
        <v/>
      </c>
      <c r="H2449" s="35" t="str">
        <f>IFERROR(VLOOKUP(B2449,Listor!$H$6:$I$24,2,FALSE),"")</f>
        <v/>
      </c>
      <c r="I2449" s="35" t="str">
        <f t="shared" si="41"/>
        <v/>
      </c>
      <c r="J2449" s="35" t="str">
        <f t="array" ref="J2449">IFERROR(INDEX(Listor!$M$6:$M$17,MATCH(Listor!J2449&amp;Fossila!E2449,Listor!$K$6:$K$17&amp;Listor!$L$6:$L$17,0)),"")</f>
        <v/>
      </c>
      <c r="K2449" s="69"/>
    </row>
    <row r="2450" spans="2:11" x14ac:dyDescent="0.25">
      <c r="B2450" s="68" t="s">
        <v>68</v>
      </c>
      <c r="C2450" s="80" t="str">
        <f>IFERROR(VLOOKUP(B2450,Listor!$A$6:$B$62,2,FALSE),"")</f>
        <v/>
      </c>
      <c r="D2450" s="80" t="str">
        <f>IFERROR(VLOOKUP(B2450,Listor!$A$6:$C$62,3,FALSE),"")</f>
        <v/>
      </c>
      <c r="E2450" s="64" t="s">
        <v>69</v>
      </c>
      <c r="F2450" s="65"/>
      <c r="G2450" s="35" t="str">
        <f>IFERROR(VLOOKUP(B2450,Listor!$A$6:$G$62,7,FALSE),"")</f>
        <v/>
      </c>
      <c r="H2450" s="35" t="str">
        <f>IFERROR(VLOOKUP(B2450,Listor!$H$6:$I$24,2,FALSE),"")</f>
        <v/>
      </c>
      <c r="I2450" s="35" t="str">
        <f t="shared" si="41"/>
        <v/>
      </c>
      <c r="J2450" s="35" t="str">
        <f t="array" ref="J2450">IFERROR(INDEX(Listor!$M$6:$M$17,MATCH(Listor!J2450&amp;Fossila!E2450,Listor!$K$6:$K$17&amp;Listor!$L$6:$L$17,0)),"")</f>
        <v/>
      </c>
      <c r="K2450" s="69"/>
    </row>
    <row r="2451" spans="2:11" x14ac:dyDescent="0.25">
      <c r="B2451" s="68" t="s">
        <v>68</v>
      </c>
      <c r="C2451" s="80" t="str">
        <f>IFERROR(VLOOKUP(B2451,Listor!$A$6:$B$62,2,FALSE),"")</f>
        <v/>
      </c>
      <c r="D2451" s="80" t="str">
        <f>IFERROR(VLOOKUP(B2451,Listor!$A$6:$C$62,3,FALSE),"")</f>
        <v/>
      </c>
      <c r="E2451" s="64" t="s">
        <v>69</v>
      </c>
      <c r="F2451" s="65"/>
      <c r="G2451" s="35" t="str">
        <f>IFERROR(VLOOKUP(B2451,Listor!$A$6:$G$62,7,FALSE),"")</f>
        <v/>
      </c>
      <c r="H2451" s="35" t="str">
        <f>IFERROR(VLOOKUP(B2451,Listor!$H$6:$I$24,2,FALSE),"")</f>
        <v/>
      </c>
      <c r="I2451" s="35" t="str">
        <f t="shared" si="41"/>
        <v/>
      </c>
      <c r="J2451" s="35" t="str">
        <f t="array" ref="J2451">IFERROR(INDEX(Listor!$M$6:$M$17,MATCH(Listor!J2451&amp;Fossila!E2451,Listor!$K$6:$K$17&amp;Listor!$L$6:$L$17,0)),"")</f>
        <v/>
      </c>
      <c r="K2451" s="69"/>
    </row>
    <row r="2452" spans="2:11" x14ac:dyDescent="0.25">
      <c r="B2452" s="68" t="s">
        <v>68</v>
      </c>
      <c r="C2452" s="80" t="str">
        <f>IFERROR(VLOOKUP(B2452,Listor!$A$6:$B$62,2,FALSE),"")</f>
        <v/>
      </c>
      <c r="D2452" s="80" t="str">
        <f>IFERROR(VLOOKUP(B2452,Listor!$A$6:$C$62,3,FALSE),"")</f>
        <v/>
      </c>
      <c r="E2452" s="64" t="s">
        <v>69</v>
      </c>
      <c r="F2452" s="65"/>
      <c r="G2452" s="35" t="str">
        <f>IFERROR(VLOOKUP(B2452,Listor!$A$6:$G$62,7,FALSE),"")</f>
        <v/>
      </c>
      <c r="H2452" s="35" t="str">
        <f>IFERROR(VLOOKUP(B2452,Listor!$H$6:$I$24,2,FALSE),"")</f>
        <v/>
      </c>
      <c r="I2452" s="35" t="str">
        <f t="shared" si="41"/>
        <v/>
      </c>
      <c r="J2452" s="35" t="str">
        <f t="array" ref="J2452">IFERROR(INDEX(Listor!$M$6:$M$17,MATCH(Listor!J2452&amp;Fossila!E2452,Listor!$K$6:$K$17&amp;Listor!$L$6:$L$17,0)),"")</f>
        <v/>
      </c>
      <c r="K2452" s="69"/>
    </row>
    <row r="2453" spans="2:11" x14ac:dyDescent="0.25">
      <c r="B2453" s="68" t="s">
        <v>68</v>
      </c>
      <c r="C2453" s="80" t="str">
        <f>IFERROR(VLOOKUP(B2453,Listor!$A$6:$B$62,2,FALSE),"")</f>
        <v/>
      </c>
      <c r="D2453" s="80" t="str">
        <f>IFERROR(VLOOKUP(B2453,Listor!$A$6:$C$62,3,FALSE),"")</f>
        <v/>
      </c>
      <c r="E2453" s="64" t="s">
        <v>69</v>
      </c>
      <c r="F2453" s="65"/>
      <c r="G2453" s="35" t="str">
        <f>IFERROR(VLOOKUP(B2453,Listor!$A$6:$G$62,7,FALSE),"")</f>
        <v/>
      </c>
      <c r="H2453" s="35" t="str">
        <f>IFERROR(VLOOKUP(B2453,Listor!$H$6:$I$24,2,FALSE),"")</f>
        <v/>
      </c>
      <c r="I2453" s="35" t="str">
        <f t="shared" si="41"/>
        <v/>
      </c>
      <c r="J2453" s="35" t="str">
        <f t="array" ref="J2453">IFERROR(INDEX(Listor!$M$6:$M$17,MATCH(Listor!J2453&amp;Fossila!E2453,Listor!$K$6:$K$17&amp;Listor!$L$6:$L$17,0)),"")</f>
        <v/>
      </c>
      <c r="K2453" s="69"/>
    </row>
    <row r="2454" spans="2:11" x14ac:dyDescent="0.25">
      <c r="B2454" s="68" t="s">
        <v>68</v>
      </c>
      <c r="C2454" s="80" t="str">
        <f>IFERROR(VLOOKUP(B2454,Listor!$A$6:$B$62,2,FALSE),"")</f>
        <v/>
      </c>
      <c r="D2454" s="80" t="str">
        <f>IFERROR(VLOOKUP(B2454,Listor!$A$6:$C$62,3,FALSE),"")</f>
        <v/>
      </c>
      <c r="E2454" s="64" t="s">
        <v>69</v>
      </c>
      <c r="F2454" s="65"/>
      <c r="G2454" s="35" t="str">
        <f>IFERROR(VLOOKUP(B2454,Listor!$A$6:$G$62,7,FALSE),"")</f>
        <v/>
      </c>
      <c r="H2454" s="35" t="str">
        <f>IFERROR(VLOOKUP(B2454,Listor!$H$6:$I$24,2,FALSE),"")</f>
        <v/>
      </c>
      <c r="I2454" s="35" t="str">
        <f t="shared" si="41"/>
        <v/>
      </c>
      <c r="J2454" s="35" t="str">
        <f t="array" ref="J2454">IFERROR(INDEX(Listor!$M$6:$M$17,MATCH(Listor!J2454&amp;Fossila!E2454,Listor!$K$6:$K$17&amp;Listor!$L$6:$L$17,0)),"")</f>
        <v/>
      </c>
      <c r="K2454" s="69"/>
    </row>
    <row r="2455" spans="2:11" x14ac:dyDescent="0.25">
      <c r="B2455" s="68" t="s">
        <v>68</v>
      </c>
      <c r="C2455" s="80" t="str">
        <f>IFERROR(VLOOKUP(B2455,Listor!$A$6:$B$62,2,FALSE),"")</f>
        <v/>
      </c>
      <c r="D2455" s="80" t="str">
        <f>IFERROR(VLOOKUP(B2455,Listor!$A$6:$C$62,3,FALSE),"")</f>
        <v/>
      </c>
      <c r="E2455" s="64" t="s">
        <v>69</v>
      </c>
      <c r="F2455" s="65"/>
      <c r="G2455" s="35" t="str">
        <f>IFERROR(VLOOKUP(B2455,Listor!$A$6:$G$62,7,FALSE),"")</f>
        <v/>
      </c>
      <c r="H2455" s="35" t="str">
        <f>IFERROR(VLOOKUP(B2455,Listor!$H$6:$I$24,2,FALSE),"")</f>
        <v/>
      </c>
      <c r="I2455" s="35" t="str">
        <f t="shared" si="41"/>
        <v/>
      </c>
      <c r="J2455" s="35" t="str">
        <f t="array" ref="J2455">IFERROR(INDEX(Listor!$M$6:$M$17,MATCH(Listor!J2455&amp;Fossila!E2455,Listor!$K$6:$K$17&amp;Listor!$L$6:$L$17,0)),"")</f>
        <v/>
      </c>
      <c r="K2455" s="69"/>
    </row>
    <row r="2456" spans="2:11" x14ac:dyDescent="0.25">
      <c r="B2456" s="68" t="s">
        <v>68</v>
      </c>
      <c r="C2456" s="80" t="str">
        <f>IFERROR(VLOOKUP(B2456,Listor!$A$6:$B$62,2,FALSE),"")</f>
        <v/>
      </c>
      <c r="D2456" s="80" t="str">
        <f>IFERROR(VLOOKUP(B2456,Listor!$A$6:$C$62,3,FALSE),"")</f>
        <v/>
      </c>
      <c r="E2456" s="64" t="s">
        <v>69</v>
      </c>
      <c r="F2456" s="65"/>
      <c r="G2456" s="35" t="str">
        <f>IFERROR(VLOOKUP(B2456,Listor!$A$6:$G$62,7,FALSE),"")</f>
        <v/>
      </c>
      <c r="H2456" s="35" t="str">
        <f>IFERROR(VLOOKUP(B2456,Listor!$H$6:$I$24,2,FALSE),"")</f>
        <v/>
      </c>
      <c r="I2456" s="35" t="str">
        <f t="shared" si="41"/>
        <v/>
      </c>
      <c r="J2456" s="35" t="str">
        <f t="array" ref="J2456">IFERROR(INDEX(Listor!$M$6:$M$17,MATCH(Listor!J2456&amp;Fossila!E2456,Listor!$K$6:$K$17&amp;Listor!$L$6:$L$17,0)),"")</f>
        <v/>
      </c>
      <c r="K2456" s="69"/>
    </row>
    <row r="2457" spans="2:11" x14ac:dyDescent="0.25">
      <c r="B2457" s="68" t="s">
        <v>68</v>
      </c>
      <c r="C2457" s="80" t="str">
        <f>IFERROR(VLOOKUP(B2457,Listor!$A$6:$B$62,2,FALSE),"")</f>
        <v/>
      </c>
      <c r="D2457" s="80" t="str">
        <f>IFERROR(VLOOKUP(B2457,Listor!$A$6:$C$62,3,FALSE),"")</f>
        <v/>
      </c>
      <c r="E2457" s="64" t="s">
        <v>69</v>
      </c>
      <c r="F2457" s="65"/>
      <c r="G2457" s="35" t="str">
        <f>IFERROR(VLOOKUP(B2457,Listor!$A$6:$G$62,7,FALSE),"")</f>
        <v/>
      </c>
      <c r="H2457" s="35" t="str">
        <f>IFERROR(VLOOKUP(B2457,Listor!$H$6:$I$24,2,FALSE),"")</f>
        <v/>
      </c>
      <c r="I2457" s="35" t="str">
        <f t="shared" si="41"/>
        <v/>
      </c>
      <c r="J2457" s="35" t="str">
        <f t="array" ref="J2457">IFERROR(INDEX(Listor!$M$6:$M$17,MATCH(Listor!J2457&amp;Fossila!E2457,Listor!$K$6:$K$17&amp;Listor!$L$6:$L$17,0)),"")</f>
        <v/>
      </c>
      <c r="K2457" s="69"/>
    </row>
    <row r="2458" spans="2:11" x14ac:dyDescent="0.25">
      <c r="B2458" s="68" t="s">
        <v>68</v>
      </c>
      <c r="C2458" s="80" t="str">
        <f>IFERROR(VLOOKUP(B2458,Listor!$A$6:$B$62,2,FALSE),"")</f>
        <v/>
      </c>
      <c r="D2458" s="80" t="str">
        <f>IFERROR(VLOOKUP(B2458,Listor!$A$6:$C$62,3,FALSE),"")</f>
        <v/>
      </c>
      <c r="E2458" s="64" t="s">
        <v>69</v>
      </c>
      <c r="F2458" s="65"/>
      <c r="G2458" s="35" t="str">
        <f>IFERROR(VLOOKUP(B2458,Listor!$A$6:$G$62,7,FALSE),"")</f>
        <v/>
      </c>
      <c r="H2458" s="35" t="str">
        <f>IFERROR(VLOOKUP(B2458,Listor!$H$6:$I$24,2,FALSE),"")</f>
        <v/>
      </c>
      <c r="I2458" s="35" t="str">
        <f t="shared" si="41"/>
        <v/>
      </c>
      <c r="J2458" s="35" t="str">
        <f t="array" ref="J2458">IFERROR(INDEX(Listor!$M$6:$M$17,MATCH(Listor!J2458&amp;Fossila!E2458,Listor!$K$6:$K$17&amp;Listor!$L$6:$L$17,0)),"")</f>
        <v/>
      </c>
      <c r="K2458" s="69"/>
    </row>
    <row r="2459" spans="2:11" x14ac:dyDescent="0.25">
      <c r="B2459" s="68" t="s">
        <v>68</v>
      </c>
      <c r="C2459" s="80" t="str">
        <f>IFERROR(VLOOKUP(B2459,Listor!$A$6:$B$62,2,FALSE),"")</f>
        <v/>
      </c>
      <c r="D2459" s="80" t="str">
        <f>IFERROR(VLOOKUP(B2459,Listor!$A$6:$C$62,3,FALSE),"")</f>
        <v/>
      </c>
      <c r="E2459" s="64" t="s">
        <v>69</v>
      </c>
      <c r="F2459" s="65"/>
      <c r="G2459" s="35" t="str">
        <f>IFERROR(VLOOKUP(B2459,Listor!$A$6:$G$62,7,FALSE),"")</f>
        <v/>
      </c>
      <c r="H2459" s="35" t="str">
        <f>IFERROR(VLOOKUP(B2459,Listor!$H$6:$I$24,2,FALSE),"")</f>
        <v/>
      </c>
      <c r="I2459" s="35" t="str">
        <f t="shared" si="41"/>
        <v/>
      </c>
      <c r="J2459" s="35" t="str">
        <f t="array" ref="J2459">IFERROR(INDEX(Listor!$M$6:$M$17,MATCH(Listor!J2459&amp;Fossila!E2459,Listor!$K$6:$K$17&amp;Listor!$L$6:$L$17,0)),"")</f>
        <v/>
      </c>
      <c r="K2459" s="69"/>
    </row>
    <row r="2460" spans="2:11" x14ac:dyDescent="0.25">
      <c r="B2460" s="68" t="s">
        <v>68</v>
      </c>
      <c r="C2460" s="80" t="str">
        <f>IFERROR(VLOOKUP(B2460,Listor!$A$6:$B$62,2,FALSE),"")</f>
        <v/>
      </c>
      <c r="D2460" s="80" t="str">
        <f>IFERROR(VLOOKUP(B2460,Listor!$A$6:$C$62,3,FALSE),"")</f>
        <v/>
      </c>
      <c r="E2460" s="64" t="s">
        <v>69</v>
      </c>
      <c r="F2460" s="65"/>
      <c r="G2460" s="35" t="str">
        <f>IFERROR(VLOOKUP(B2460,Listor!$A$6:$G$62,7,FALSE),"")</f>
        <v/>
      </c>
      <c r="H2460" s="35" t="str">
        <f>IFERROR(VLOOKUP(B2460,Listor!$H$6:$I$24,2,FALSE),"")</f>
        <v/>
      </c>
      <c r="I2460" s="35" t="str">
        <f t="shared" si="41"/>
        <v/>
      </c>
      <c r="J2460" s="35" t="str">
        <f t="array" ref="J2460">IFERROR(INDEX(Listor!$M$6:$M$17,MATCH(Listor!J2460&amp;Fossila!E2460,Listor!$K$6:$K$17&amp;Listor!$L$6:$L$17,0)),"")</f>
        <v/>
      </c>
      <c r="K2460" s="69"/>
    </row>
    <row r="2461" spans="2:11" x14ac:dyDescent="0.25">
      <c r="B2461" s="68" t="s">
        <v>68</v>
      </c>
      <c r="C2461" s="80" t="str">
        <f>IFERROR(VLOOKUP(B2461,Listor!$A$6:$B$62,2,FALSE),"")</f>
        <v/>
      </c>
      <c r="D2461" s="80" t="str">
        <f>IFERROR(VLOOKUP(B2461,Listor!$A$6:$C$62,3,FALSE),"")</f>
        <v/>
      </c>
      <c r="E2461" s="64" t="s">
        <v>69</v>
      </c>
      <c r="F2461" s="65"/>
      <c r="G2461" s="35" t="str">
        <f>IFERROR(VLOOKUP(B2461,Listor!$A$6:$G$62,7,FALSE),"")</f>
        <v/>
      </c>
      <c r="H2461" s="35" t="str">
        <f>IFERROR(VLOOKUP(B2461,Listor!$H$6:$I$24,2,FALSE),"")</f>
        <v/>
      </c>
      <c r="I2461" s="35" t="str">
        <f t="shared" si="41"/>
        <v/>
      </c>
      <c r="J2461" s="35" t="str">
        <f t="array" ref="J2461">IFERROR(INDEX(Listor!$M$6:$M$17,MATCH(Listor!J2461&amp;Fossila!E2461,Listor!$K$6:$K$17&amp;Listor!$L$6:$L$17,0)),"")</f>
        <v/>
      </c>
      <c r="K2461" s="69"/>
    </row>
    <row r="2462" spans="2:11" x14ac:dyDescent="0.25">
      <c r="B2462" s="68" t="s">
        <v>68</v>
      </c>
      <c r="C2462" s="80" t="str">
        <f>IFERROR(VLOOKUP(B2462,Listor!$A$6:$B$62,2,FALSE),"")</f>
        <v/>
      </c>
      <c r="D2462" s="80" t="str">
        <f>IFERROR(VLOOKUP(B2462,Listor!$A$6:$C$62,3,FALSE),"")</f>
        <v/>
      </c>
      <c r="E2462" s="64" t="s">
        <v>69</v>
      </c>
      <c r="F2462" s="65"/>
      <c r="G2462" s="35" t="str">
        <f>IFERROR(VLOOKUP(B2462,Listor!$A$6:$G$62,7,FALSE),"")</f>
        <v/>
      </c>
      <c r="H2462" s="35" t="str">
        <f>IFERROR(VLOOKUP(B2462,Listor!$H$6:$I$24,2,FALSE),"")</f>
        <v/>
      </c>
      <c r="I2462" s="35" t="str">
        <f t="shared" si="41"/>
        <v/>
      </c>
      <c r="J2462" s="35" t="str">
        <f t="array" ref="J2462">IFERROR(INDEX(Listor!$M$6:$M$17,MATCH(Listor!J2462&amp;Fossila!E2462,Listor!$K$6:$K$17&amp;Listor!$L$6:$L$17,0)),"")</f>
        <v/>
      </c>
      <c r="K2462" s="69"/>
    </row>
    <row r="2463" spans="2:11" x14ac:dyDescent="0.25">
      <c r="B2463" s="68" t="s">
        <v>68</v>
      </c>
      <c r="C2463" s="80" t="str">
        <f>IFERROR(VLOOKUP(B2463,Listor!$A$6:$B$62,2,FALSE),"")</f>
        <v/>
      </c>
      <c r="D2463" s="80" t="str">
        <f>IFERROR(VLOOKUP(B2463,Listor!$A$6:$C$62,3,FALSE),"")</f>
        <v/>
      </c>
      <c r="E2463" s="64" t="s">
        <v>69</v>
      </c>
      <c r="F2463" s="65"/>
      <c r="G2463" s="35" t="str">
        <f>IFERROR(VLOOKUP(B2463,Listor!$A$6:$G$62,7,FALSE),"")</f>
        <v/>
      </c>
      <c r="H2463" s="35" t="str">
        <f>IFERROR(VLOOKUP(B2463,Listor!$H$6:$I$24,2,FALSE),"")</f>
        <v/>
      </c>
      <c r="I2463" s="35" t="str">
        <f t="shared" si="41"/>
        <v/>
      </c>
      <c r="J2463" s="35" t="str">
        <f t="array" ref="J2463">IFERROR(INDEX(Listor!$M$6:$M$17,MATCH(Listor!J2463&amp;Fossila!E2463,Listor!$K$6:$K$17&amp;Listor!$L$6:$L$17,0)),"")</f>
        <v/>
      </c>
      <c r="K2463" s="69"/>
    </row>
    <row r="2464" spans="2:11" x14ac:dyDescent="0.25">
      <c r="B2464" s="68" t="s">
        <v>68</v>
      </c>
      <c r="C2464" s="80" t="str">
        <f>IFERROR(VLOOKUP(B2464,Listor!$A$6:$B$62,2,FALSE),"")</f>
        <v/>
      </c>
      <c r="D2464" s="80" t="str">
        <f>IFERROR(VLOOKUP(B2464,Listor!$A$6:$C$62,3,FALSE),"")</f>
        <v/>
      </c>
      <c r="E2464" s="64" t="s">
        <v>69</v>
      </c>
      <c r="F2464" s="65"/>
      <c r="G2464" s="35" t="str">
        <f>IFERROR(VLOOKUP(B2464,Listor!$A$6:$G$62,7,FALSE),"")</f>
        <v/>
      </c>
      <c r="H2464" s="35" t="str">
        <f>IFERROR(VLOOKUP(B2464,Listor!$H$6:$I$24,2,FALSE),"")</f>
        <v/>
      </c>
      <c r="I2464" s="35" t="str">
        <f t="shared" si="41"/>
        <v/>
      </c>
      <c r="J2464" s="35" t="str">
        <f t="array" ref="J2464">IFERROR(INDEX(Listor!$M$6:$M$17,MATCH(Listor!J2464&amp;Fossila!E2464,Listor!$K$6:$K$17&amp;Listor!$L$6:$L$17,0)),"")</f>
        <v/>
      </c>
      <c r="K2464" s="69"/>
    </row>
    <row r="2465" spans="2:11" x14ac:dyDescent="0.25">
      <c r="B2465" s="68" t="s">
        <v>68</v>
      </c>
      <c r="C2465" s="80" t="str">
        <f>IFERROR(VLOOKUP(B2465,Listor!$A$6:$B$62,2,FALSE),"")</f>
        <v/>
      </c>
      <c r="D2465" s="80" t="str">
        <f>IFERROR(VLOOKUP(B2465,Listor!$A$6:$C$62,3,FALSE),"")</f>
        <v/>
      </c>
      <c r="E2465" s="64" t="s">
        <v>69</v>
      </c>
      <c r="F2465" s="65"/>
      <c r="G2465" s="35" t="str">
        <f>IFERROR(VLOOKUP(B2465,Listor!$A$6:$G$62,7,FALSE),"")</f>
        <v/>
      </c>
      <c r="H2465" s="35" t="str">
        <f>IFERROR(VLOOKUP(B2465,Listor!$H$6:$I$24,2,FALSE),"")</f>
        <v/>
      </c>
      <c r="I2465" s="35" t="str">
        <f t="shared" si="41"/>
        <v/>
      </c>
      <c r="J2465" s="35" t="str">
        <f t="array" ref="J2465">IFERROR(INDEX(Listor!$M$6:$M$17,MATCH(Listor!J2465&amp;Fossila!E2465,Listor!$K$6:$K$17&amp;Listor!$L$6:$L$17,0)),"")</f>
        <v/>
      </c>
      <c r="K2465" s="69"/>
    </row>
    <row r="2466" spans="2:11" x14ac:dyDescent="0.25">
      <c r="B2466" s="68" t="s">
        <v>68</v>
      </c>
      <c r="C2466" s="80" t="str">
        <f>IFERROR(VLOOKUP(B2466,Listor!$A$6:$B$62,2,FALSE),"")</f>
        <v/>
      </c>
      <c r="D2466" s="80" t="str">
        <f>IFERROR(VLOOKUP(B2466,Listor!$A$6:$C$62,3,FALSE),"")</f>
        <v/>
      </c>
      <c r="E2466" s="64" t="s">
        <v>69</v>
      </c>
      <c r="F2466" s="65"/>
      <c r="G2466" s="35" t="str">
        <f>IFERROR(VLOOKUP(B2466,Listor!$A$6:$G$62,7,FALSE),"")</f>
        <v/>
      </c>
      <c r="H2466" s="35" t="str">
        <f>IFERROR(VLOOKUP(B2466,Listor!$H$6:$I$24,2,FALSE),"")</f>
        <v/>
      </c>
      <c r="I2466" s="35" t="str">
        <f t="shared" si="41"/>
        <v/>
      </c>
      <c r="J2466" s="35" t="str">
        <f t="array" ref="J2466">IFERROR(INDEX(Listor!$M$6:$M$17,MATCH(Listor!J2466&amp;Fossila!E2466,Listor!$K$6:$K$17&amp;Listor!$L$6:$L$17,0)),"")</f>
        <v/>
      </c>
      <c r="K2466" s="69"/>
    </row>
    <row r="2467" spans="2:11" x14ac:dyDescent="0.25">
      <c r="B2467" s="68" t="s">
        <v>68</v>
      </c>
      <c r="C2467" s="80" t="str">
        <f>IFERROR(VLOOKUP(B2467,Listor!$A$6:$B$62,2,FALSE),"")</f>
        <v/>
      </c>
      <c r="D2467" s="80" t="str">
        <f>IFERROR(VLOOKUP(B2467,Listor!$A$6:$C$62,3,FALSE),"")</f>
        <v/>
      </c>
      <c r="E2467" s="64" t="s">
        <v>69</v>
      </c>
      <c r="F2467" s="65"/>
      <c r="G2467" s="35" t="str">
        <f>IFERROR(VLOOKUP(B2467,Listor!$A$6:$G$62,7,FALSE),"")</f>
        <v/>
      </c>
      <c r="H2467" s="35" t="str">
        <f>IFERROR(VLOOKUP(B2467,Listor!$H$6:$I$24,2,FALSE),"")</f>
        <v/>
      </c>
      <c r="I2467" s="35" t="str">
        <f t="shared" si="41"/>
        <v/>
      </c>
      <c r="J2467" s="35" t="str">
        <f t="array" ref="J2467">IFERROR(INDEX(Listor!$M$6:$M$17,MATCH(Listor!J2467&amp;Fossila!E2467,Listor!$K$6:$K$17&amp;Listor!$L$6:$L$17,0)),"")</f>
        <v/>
      </c>
      <c r="K2467" s="69"/>
    </row>
    <row r="2468" spans="2:11" x14ac:dyDescent="0.25">
      <c r="B2468" s="68" t="s">
        <v>68</v>
      </c>
      <c r="C2468" s="80" t="str">
        <f>IFERROR(VLOOKUP(B2468,Listor!$A$6:$B$62,2,FALSE),"")</f>
        <v/>
      </c>
      <c r="D2468" s="80" t="str">
        <f>IFERROR(VLOOKUP(B2468,Listor!$A$6:$C$62,3,FALSE),"")</f>
        <v/>
      </c>
      <c r="E2468" s="64" t="s">
        <v>69</v>
      </c>
      <c r="F2468" s="65"/>
      <c r="G2468" s="35" t="str">
        <f>IFERROR(VLOOKUP(B2468,Listor!$A$6:$G$62,7,FALSE),"")</f>
        <v/>
      </c>
      <c r="H2468" s="35" t="str">
        <f>IFERROR(VLOOKUP(B2468,Listor!$H$6:$I$24,2,FALSE),"")</f>
        <v/>
      </c>
      <c r="I2468" s="35" t="str">
        <f t="shared" si="41"/>
        <v/>
      </c>
      <c r="J2468" s="35" t="str">
        <f t="array" ref="J2468">IFERROR(INDEX(Listor!$M$6:$M$17,MATCH(Listor!J2468&amp;Fossila!E2468,Listor!$K$6:$K$17&amp;Listor!$L$6:$L$17,0)),"")</f>
        <v/>
      </c>
      <c r="K2468" s="69"/>
    </row>
    <row r="2469" spans="2:11" x14ac:dyDescent="0.25">
      <c r="B2469" s="68" t="s">
        <v>68</v>
      </c>
      <c r="C2469" s="80" t="str">
        <f>IFERROR(VLOOKUP(B2469,Listor!$A$6:$B$62,2,FALSE),"")</f>
        <v/>
      </c>
      <c r="D2469" s="80" t="str">
        <f>IFERROR(VLOOKUP(B2469,Listor!$A$6:$C$62,3,FALSE),"")</f>
        <v/>
      </c>
      <c r="E2469" s="64" t="s">
        <v>69</v>
      </c>
      <c r="F2469" s="65"/>
      <c r="G2469" s="35" t="str">
        <f>IFERROR(VLOOKUP(B2469,Listor!$A$6:$G$62,7,FALSE),"")</f>
        <v/>
      </c>
      <c r="H2469" s="35" t="str">
        <f>IFERROR(VLOOKUP(B2469,Listor!$H$6:$I$24,2,FALSE),"")</f>
        <v/>
      </c>
      <c r="I2469" s="35" t="str">
        <f t="shared" si="41"/>
        <v/>
      </c>
      <c r="J2469" s="35" t="str">
        <f t="array" ref="J2469">IFERROR(INDEX(Listor!$M$6:$M$17,MATCH(Listor!J2469&amp;Fossila!E2469,Listor!$K$6:$K$17&amp;Listor!$L$6:$L$17,0)),"")</f>
        <v/>
      </c>
      <c r="K2469" s="69"/>
    </row>
    <row r="2470" spans="2:11" x14ac:dyDescent="0.25">
      <c r="B2470" s="68" t="s">
        <v>68</v>
      </c>
      <c r="C2470" s="80" t="str">
        <f>IFERROR(VLOOKUP(B2470,Listor!$A$6:$B$62,2,FALSE),"")</f>
        <v/>
      </c>
      <c r="D2470" s="80" t="str">
        <f>IFERROR(VLOOKUP(B2470,Listor!$A$6:$C$62,3,FALSE),"")</f>
        <v/>
      </c>
      <c r="E2470" s="64" t="s">
        <v>69</v>
      </c>
      <c r="F2470" s="65"/>
      <c r="G2470" s="35" t="str">
        <f>IFERROR(VLOOKUP(B2470,Listor!$A$6:$G$62,7,FALSE),"")</f>
        <v/>
      </c>
      <c r="H2470" s="35" t="str">
        <f>IFERROR(VLOOKUP(B2470,Listor!$H$6:$I$24,2,FALSE),"")</f>
        <v/>
      </c>
      <c r="I2470" s="35" t="str">
        <f t="shared" si="41"/>
        <v/>
      </c>
      <c r="J2470" s="35" t="str">
        <f t="array" ref="J2470">IFERROR(INDEX(Listor!$M$6:$M$17,MATCH(Listor!J2470&amp;Fossila!E2470,Listor!$K$6:$K$17&amp;Listor!$L$6:$L$17,0)),"")</f>
        <v/>
      </c>
      <c r="K2470" s="69"/>
    </row>
    <row r="2471" spans="2:11" x14ac:dyDescent="0.25">
      <c r="B2471" s="68" t="s">
        <v>68</v>
      </c>
      <c r="C2471" s="80" t="str">
        <f>IFERROR(VLOOKUP(B2471,Listor!$A$6:$B$62,2,FALSE),"")</f>
        <v/>
      </c>
      <c r="D2471" s="80" t="str">
        <f>IFERROR(VLOOKUP(B2471,Listor!$A$6:$C$62,3,FALSE),"")</f>
        <v/>
      </c>
      <c r="E2471" s="64" t="s">
        <v>69</v>
      </c>
      <c r="F2471" s="65"/>
      <c r="G2471" s="35" t="str">
        <f>IFERROR(VLOOKUP(B2471,Listor!$A$6:$G$62,7,FALSE),"")</f>
        <v/>
      </c>
      <c r="H2471" s="35" t="str">
        <f>IFERROR(VLOOKUP(B2471,Listor!$H$6:$I$24,2,FALSE),"")</f>
        <v/>
      </c>
      <c r="I2471" s="35" t="str">
        <f t="shared" si="41"/>
        <v/>
      </c>
      <c r="J2471" s="35" t="str">
        <f t="array" ref="J2471">IFERROR(INDEX(Listor!$M$6:$M$17,MATCH(Listor!J2471&amp;Fossila!E2471,Listor!$K$6:$K$17&amp;Listor!$L$6:$L$17,0)),"")</f>
        <v/>
      </c>
      <c r="K2471" s="69"/>
    </row>
    <row r="2472" spans="2:11" x14ac:dyDescent="0.25">
      <c r="B2472" s="68" t="s">
        <v>68</v>
      </c>
      <c r="C2472" s="80" t="str">
        <f>IFERROR(VLOOKUP(B2472,Listor!$A$6:$B$62,2,FALSE),"")</f>
        <v/>
      </c>
      <c r="D2472" s="80" t="str">
        <f>IFERROR(VLOOKUP(B2472,Listor!$A$6:$C$62,3,FALSE),"")</f>
        <v/>
      </c>
      <c r="E2472" s="64" t="s">
        <v>69</v>
      </c>
      <c r="F2472" s="65"/>
      <c r="G2472" s="35" t="str">
        <f>IFERROR(VLOOKUP(B2472,Listor!$A$6:$G$62,7,FALSE),"")</f>
        <v/>
      </c>
      <c r="H2472" s="35" t="str">
        <f>IFERROR(VLOOKUP(B2472,Listor!$H$6:$I$24,2,FALSE),"")</f>
        <v/>
      </c>
      <c r="I2472" s="35" t="str">
        <f t="shared" si="41"/>
        <v/>
      </c>
      <c r="J2472" s="35" t="str">
        <f t="array" ref="J2472">IFERROR(INDEX(Listor!$M$6:$M$17,MATCH(Listor!J2472&amp;Fossila!E2472,Listor!$K$6:$K$17&amp;Listor!$L$6:$L$17,0)),"")</f>
        <v/>
      </c>
      <c r="K2472" s="69"/>
    </row>
    <row r="2473" spans="2:11" x14ac:dyDescent="0.25">
      <c r="B2473" s="68" t="s">
        <v>68</v>
      </c>
      <c r="C2473" s="80" t="str">
        <f>IFERROR(VLOOKUP(B2473,Listor!$A$6:$B$62,2,FALSE),"")</f>
        <v/>
      </c>
      <c r="D2473" s="80" t="str">
        <f>IFERROR(VLOOKUP(B2473,Listor!$A$6:$C$62,3,FALSE),"")</f>
        <v/>
      </c>
      <c r="E2473" s="64" t="s">
        <v>69</v>
      </c>
      <c r="F2473" s="65"/>
      <c r="G2473" s="35" t="str">
        <f>IFERROR(VLOOKUP(B2473,Listor!$A$6:$G$62,7,FALSE),"")</f>
        <v/>
      </c>
      <c r="H2473" s="35" t="str">
        <f>IFERROR(VLOOKUP(B2473,Listor!$H$6:$I$24,2,FALSE),"")</f>
        <v/>
      </c>
      <c r="I2473" s="35" t="str">
        <f t="shared" si="41"/>
        <v/>
      </c>
      <c r="J2473" s="35" t="str">
        <f t="array" ref="J2473">IFERROR(INDEX(Listor!$M$6:$M$17,MATCH(Listor!J2473&amp;Fossila!E2473,Listor!$K$6:$K$17&amp;Listor!$L$6:$L$17,0)),"")</f>
        <v/>
      </c>
      <c r="K2473" s="69"/>
    </row>
    <row r="2474" spans="2:11" x14ac:dyDescent="0.25">
      <c r="B2474" s="68" t="s">
        <v>68</v>
      </c>
      <c r="C2474" s="80" t="str">
        <f>IFERROR(VLOOKUP(B2474,Listor!$A$6:$B$62,2,FALSE),"")</f>
        <v/>
      </c>
      <c r="D2474" s="80" t="str">
        <f>IFERROR(VLOOKUP(B2474,Listor!$A$6:$C$62,3,FALSE),"")</f>
        <v/>
      </c>
      <c r="E2474" s="64" t="s">
        <v>69</v>
      </c>
      <c r="F2474" s="65"/>
      <c r="G2474" s="35" t="str">
        <f>IFERROR(VLOOKUP(B2474,Listor!$A$6:$G$62,7,FALSE),"")</f>
        <v/>
      </c>
      <c r="H2474" s="35" t="str">
        <f>IFERROR(VLOOKUP(B2474,Listor!$H$6:$I$24,2,FALSE),"")</f>
        <v/>
      </c>
      <c r="I2474" s="35" t="str">
        <f t="shared" si="41"/>
        <v/>
      </c>
      <c r="J2474" s="35" t="str">
        <f t="array" ref="J2474">IFERROR(INDEX(Listor!$M$6:$M$17,MATCH(Listor!J2474&amp;Fossila!E2474,Listor!$K$6:$K$17&amp;Listor!$L$6:$L$17,0)),"")</f>
        <v/>
      </c>
      <c r="K2474" s="69"/>
    </row>
    <row r="2475" spans="2:11" x14ac:dyDescent="0.25">
      <c r="B2475" s="68" t="s">
        <v>68</v>
      </c>
      <c r="C2475" s="80" t="str">
        <f>IFERROR(VLOOKUP(B2475,Listor!$A$6:$B$62,2,FALSE),"")</f>
        <v/>
      </c>
      <c r="D2475" s="80" t="str">
        <f>IFERROR(VLOOKUP(B2475,Listor!$A$6:$C$62,3,FALSE),"")</f>
        <v/>
      </c>
      <c r="E2475" s="64" t="s">
        <v>69</v>
      </c>
      <c r="F2475" s="65"/>
      <c r="G2475" s="35" t="str">
        <f>IFERROR(VLOOKUP(B2475,Listor!$A$6:$G$62,7,FALSE),"")</f>
        <v/>
      </c>
      <c r="H2475" s="35" t="str">
        <f>IFERROR(VLOOKUP(B2475,Listor!$H$6:$I$24,2,FALSE),"")</f>
        <v/>
      </c>
      <c r="I2475" s="35" t="str">
        <f t="shared" si="41"/>
        <v/>
      </c>
      <c r="J2475" s="35" t="str">
        <f t="array" ref="J2475">IFERROR(INDEX(Listor!$M$6:$M$17,MATCH(Listor!J2475&amp;Fossila!E2475,Listor!$K$6:$K$17&amp;Listor!$L$6:$L$17,0)),"")</f>
        <v/>
      </c>
      <c r="K2475" s="69"/>
    </row>
    <row r="2476" spans="2:11" x14ac:dyDescent="0.25">
      <c r="B2476" s="68" t="s">
        <v>68</v>
      </c>
      <c r="C2476" s="80" t="str">
        <f>IFERROR(VLOOKUP(B2476,Listor!$A$6:$B$62,2,FALSE),"")</f>
        <v/>
      </c>
      <c r="D2476" s="80" t="str">
        <f>IFERROR(VLOOKUP(B2476,Listor!$A$6:$C$62,3,FALSE),"")</f>
        <v/>
      </c>
      <c r="E2476" s="64" t="s">
        <v>69</v>
      </c>
      <c r="F2476" s="65"/>
      <c r="G2476" s="35" t="str">
        <f>IFERROR(VLOOKUP(B2476,Listor!$A$6:$G$62,7,FALSE),"")</f>
        <v/>
      </c>
      <c r="H2476" s="35" t="str">
        <f>IFERROR(VLOOKUP(B2476,Listor!$H$6:$I$24,2,FALSE),"")</f>
        <v/>
      </c>
      <c r="I2476" s="35" t="str">
        <f t="shared" si="41"/>
        <v/>
      </c>
      <c r="J2476" s="35" t="str">
        <f t="array" ref="J2476">IFERROR(INDEX(Listor!$M$6:$M$17,MATCH(Listor!J2476&amp;Fossila!E2476,Listor!$K$6:$K$17&amp;Listor!$L$6:$L$17,0)),"")</f>
        <v/>
      </c>
      <c r="K2476" s="69"/>
    </row>
    <row r="2477" spans="2:11" x14ac:dyDescent="0.25">
      <c r="B2477" s="68" t="s">
        <v>68</v>
      </c>
      <c r="C2477" s="80" t="str">
        <f>IFERROR(VLOOKUP(B2477,Listor!$A$6:$B$62,2,FALSE),"")</f>
        <v/>
      </c>
      <c r="D2477" s="80" t="str">
        <f>IFERROR(VLOOKUP(B2477,Listor!$A$6:$C$62,3,FALSE),"")</f>
        <v/>
      </c>
      <c r="E2477" s="64" t="s">
        <v>69</v>
      </c>
      <c r="F2477" s="65"/>
      <c r="G2477" s="35" t="str">
        <f>IFERROR(VLOOKUP(B2477,Listor!$A$6:$G$62,7,FALSE),"")</f>
        <v/>
      </c>
      <c r="H2477" s="35" t="str">
        <f>IFERROR(VLOOKUP(B2477,Listor!$H$6:$I$24,2,FALSE),"")</f>
        <v/>
      </c>
      <c r="I2477" s="35" t="str">
        <f t="shared" si="41"/>
        <v/>
      </c>
      <c r="J2477" s="35" t="str">
        <f t="array" ref="J2477">IFERROR(INDEX(Listor!$M$6:$M$17,MATCH(Listor!J2477&amp;Fossila!E2477,Listor!$K$6:$K$17&amp;Listor!$L$6:$L$17,0)),"")</f>
        <v/>
      </c>
      <c r="K2477" s="69"/>
    </row>
    <row r="2478" spans="2:11" x14ac:dyDescent="0.25">
      <c r="B2478" s="68" t="s">
        <v>68</v>
      </c>
      <c r="C2478" s="80" t="str">
        <f>IFERROR(VLOOKUP(B2478,Listor!$A$6:$B$62,2,FALSE),"")</f>
        <v/>
      </c>
      <c r="D2478" s="80" t="str">
        <f>IFERROR(VLOOKUP(B2478,Listor!$A$6:$C$62,3,FALSE),"")</f>
        <v/>
      </c>
      <c r="E2478" s="64" t="s">
        <v>69</v>
      </c>
      <c r="F2478" s="65"/>
      <c r="G2478" s="35" t="str">
        <f>IFERROR(VLOOKUP(B2478,Listor!$A$6:$G$62,7,FALSE),"")</f>
        <v/>
      </c>
      <c r="H2478" s="35" t="str">
        <f>IFERROR(VLOOKUP(B2478,Listor!$H$6:$I$24,2,FALSE),"")</f>
        <v/>
      </c>
      <c r="I2478" s="35" t="str">
        <f t="shared" si="41"/>
        <v/>
      </c>
      <c r="J2478" s="35" t="str">
        <f t="array" ref="J2478">IFERROR(INDEX(Listor!$M$6:$M$17,MATCH(Listor!J2478&amp;Fossila!E2478,Listor!$K$6:$K$17&amp;Listor!$L$6:$L$17,0)),"")</f>
        <v/>
      </c>
      <c r="K2478" s="69"/>
    </row>
    <row r="2479" spans="2:11" x14ac:dyDescent="0.25">
      <c r="B2479" s="68" t="s">
        <v>68</v>
      </c>
      <c r="C2479" s="80" t="str">
        <f>IFERROR(VLOOKUP(B2479,Listor!$A$6:$B$62,2,FALSE),"")</f>
        <v/>
      </c>
      <c r="D2479" s="80" t="str">
        <f>IFERROR(VLOOKUP(B2479,Listor!$A$6:$C$62,3,FALSE),"")</f>
        <v/>
      </c>
      <c r="E2479" s="64" t="s">
        <v>69</v>
      </c>
      <c r="F2479" s="65"/>
      <c r="G2479" s="35" t="str">
        <f>IFERROR(VLOOKUP(B2479,Listor!$A$6:$G$62,7,FALSE),"")</f>
        <v/>
      </c>
      <c r="H2479" s="35" t="str">
        <f>IFERROR(VLOOKUP(B2479,Listor!$H$6:$I$24,2,FALSE),"")</f>
        <v/>
      </c>
      <c r="I2479" s="35" t="str">
        <f t="shared" si="41"/>
        <v/>
      </c>
      <c r="J2479" s="35" t="str">
        <f t="array" ref="J2479">IFERROR(INDEX(Listor!$M$6:$M$17,MATCH(Listor!J2479&amp;Fossila!E2479,Listor!$K$6:$K$17&amp;Listor!$L$6:$L$17,0)),"")</f>
        <v/>
      </c>
      <c r="K2479" s="69"/>
    </row>
    <row r="2480" spans="2:11" x14ac:dyDescent="0.25">
      <c r="B2480" s="68" t="s">
        <v>68</v>
      </c>
      <c r="C2480" s="80" t="str">
        <f>IFERROR(VLOOKUP(B2480,Listor!$A$6:$B$62,2,FALSE),"")</f>
        <v/>
      </c>
      <c r="D2480" s="80" t="str">
        <f>IFERROR(VLOOKUP(B2480,Listor!$A$6:$C$62,3,FALSE),"")</f>
        <v/>
      </c>
      <c r="E2480" s="64" t="s">
        <v>69</v>
      </c>
      <c r="F2480" s="65"/>
      <c r="G2480" s="35" t="str">
        <f>IFERROR(VLOOKUP(B2480,Listor!$A$6:$G$62,7,FALSE),"")</f>
        <v/>
      </c>
      <c r="H2480" s="35" t="str">
        <f>IFERROR(VLOOKUP(B2480,Listor!$H$6:$I$24,2,FALSE),"")</f>
        <v/>
      </c>
      <c r="I2480" s="35" t="str">
        <f t="shared" si="41"/>
        <v/>
      </c>
      <c r="J2480" s="35" t="str">
        <f t="array" ref="J2480">IFERROR(INDEX(Listor!$M$6:$M$17,MATCH(Listor!J2480&amp;Fossila!E2480,Listor!$K$6:$K$17&amp;Listor!$L$6:$L$17,0)),"")</f>
        <v/>
      </c>
      <c r="K2480" s="69"/>
    </row>
    <row r="2481" spans="2:11" x14ac:dyDescent="0.25">
      <c r="B2481" s="68" t="s">
        <v>68</v>
      </c>
      <c r="C2481" s="80" t="str">
        <f>IFERROR(VLOOKUP(B2481,Listor!$A$6:$B$62,2,FALSE),"")</f>
        <v/>
      </c>
      <c r="D2481" s="80" t="str">
        <f>IFERROR(VLOOKUP(B2481,Listor!$A$6:$C$62,3,FALSE),"")</f>
        <v/>
      </c>
      <c r="E2481" s="64" t="s">
        <v>69</v>
      </c>
      <c r="F2481" s="65"/>
      <c r="G2481" s="35" t="str">
        <f>IFERROR(VLOOKUP(B2481,Listor!$A$6:$G$62,7,FALSE),"")</f>
        <v/>
      </c>
      <c r="H2481" s="35" t="str">
        <f>IFERROR(VLOOKUP(B2481,Listor!$H$6:$I$24,2,FALSE),"")</f>
        <v/>
      </c>
      <c r="I2481" s="35" t="str">
        <f t="shared" si="41"/>
        <v/>
      </c>
      <c r="J2481" s="35" t="str">
        <f t="array" ref="J2481">IFERROR(INDEX(Listor!$M$6:$M$17,MATCH(Listor!J2481&amp;Fossila!E2481,Listor!$K$6:$K$17&amp;Listor!$L$6:$L$17,0)),"")</f>
        <v/>
      </c>
      <c r="K2481" s="69"/>
    </row>
    <row r="2482" spans="2:11" x14ac:dyDescent="0.25">
      <c r="B2482" s="68" t="s">
        <v>68</v>
      </c>
      <c r="C2482" s="80" t="str">
        <f>IFERROR(VLOOKUP(B2482,Listor!$A$6:$B$62,2,FALSE),"")</f>
        <v/>
      </c>
      <c r="D2482" s="80" t="str">
        <f>IFERROR(VLOOKUP(B2482,Listor!$A$6:$C$62,3,FALSE),"")</f>
        <v/>
      </c>
      <c r="E2482" s="64" t="s">
        <v>69</v>
      </c>
      <c r="F2482" s="65"/>
      <c r="G2482" s="35" t="str">
        <f>IFERROR(VLOOKUP(B2482,Listor!$A$6:$G$62,7,FALSE),"")</f>
        <v/>
      </c>
      <c r="H2482" s="35" t="str">
        <f>IFERROR(VLOOKUP(B2482,Listor!$H$6:$I$24,2,FALSE),"")</f>
        <v/>
      </c>
      <c r="I2482" s="35" t="str">
        <f t="shared" si="41"/>
        <v/>
      </c>
      <c r="J2482" s="35" t="str">
        <f t="array" ref="J2482">IFERROR(INDEX(Listor!$M$6:$M$17,MATCH(Listor!J2482&amp;Fossila!E2482,Listor!$K$6:$K$17&amp;Listor!$L$6:$L$17,0)),"")</f>
        <v/>
      </c>
      <c r="K2482" s="69"/>
    </row>
    <row r="2483" spans="2:11" x14ac:dyDescent="0.25">
      <c r="B2483" s="68" t="s">
        <v>68</v>
      </c>
      <c r="C2483" s="80" t="str">
        <f>IFERROR(VLOOKUP(B2483,Listor!$A$6:$B$62,2,FALSE),"")</f>
        <v/>
      </c>
      <c r="D2483" s="80" t="str">
        <f>IFERROR(VLOOKUP(B2483,Listor!$A$6:$C$62,3,FALSE),"")</f>
        <v/>
      </c>
      <c r="E2483" s="64" t="s">
        <v>69</v>
      </c>
      <c r="F2483" s="65"/>
      <c r="G2483" s="35" t="str">
        <f>IFERROR(VLOOKUP(B2483,Listor!$A$6:$G$62,7,FALSE),"")</f>
        <v/>
      </c>
      <c r="H2483" s="35" t="str">
        <f>IFERROR(VLOOKUP(B2483,Listor!$H$6:$I$24,2,FALSE),"")</f>
        <v/>
      </c>
      <c r="I2483" s="35" t="str">
        <f t="shared" si="41"/>
        <v/>
      </c>
      <c r="J2483" s="35" t="str">
        <f t="array" ref="J2483">IFERROR(INDEX(Listor!$M$6:$M$17,MATCH(Listor!J2483&amp;Fossila!E2483,Listor!$K$6:$K$17&amp;Listor!$L$6:$L$17,0)),"")</f>
        <v/>
      </c>
      <c r="K2483" s="69"/>
    </row>
    <row r="2484" spans="2:11" x14ac:dyDescent="0.25">
      <c r="B2484" s="68" t="s">
        <v>68</v>
      </c>
      <c r="C2484" s="80" t="str">
        <f>IFERROR(VLOOKUP(B2484,Listor!$A$6:$B$62,2,FALSE),"")</f>
        <v/>
      </c>
      <c r="D2484" s="80" t="str">
        <f>IFERROR(VLOOKUP(B2484,Listor!$A$6:$C$62,3,FALSE),"")</f>
        <v/>
      </c>
      <c r="E2484" s="64" t="s">
        <v>69</v>
      </c>
      <c r="F2484" s="65"/>
      <c r="G2484" s="35" t="str">
        <f>IFERROR(VLOOKUP(B2484,Listor!$A$6:$G$62,7,FALSE),"")</f>
        <v/>
      </c>
      <c r="H2484" s="35" t="str">
        <f>IFERROR(VLOOKUP(B2484,Listor!$H$6:$I$24,2,FALSE),"")</f>
        <v/>
      </c>
      <c r="I2484" s="35" t="str">
        <f t="shared" si="41"/>
        <v/>
      </c>
      <c r="J2484" s="35" t="str">
        <f t="array" ref="J2484">IFERROR(INDEX(Listor!$M$6:$M$17,MATCH(Listor!J2484&amp;Fossila!E2484,Listor!$K$6:$K$17&amp;Listor!$L$6:$L$17,0)),"")</f>
        <v/>
      </c>
      <c r="K2484" s="69"/>
    </row>
    <row r="2485" spans="2:11" x14ac:dyDescent="0.25">
      <c r="B2485" s="68" t="s">
        <v>68</v>
      </c>
      <c r="C2485" s="80" t="str">
        <f>IFERROR(VLOOKUP(B2485,Listor!$A$6:$B$62,2,FALSE),"")</f>
        <v/>
      </c>
      <c r="D2485" s="80" t="str">
        <f>IFERROR(VLOOKUP(B2485,Listor!$A$6:$C$62,3,FALSE),"")</f>
        <v/>
      </c>
      <c r="E2485" s="64" t="s">
        <v>69</v>
      </c>
      <c r="F2485" s="65"/>
      <c r="G2485" s="35" t="str">
        <f>IFERROR(VLOOKUP(B2485,Listor!$A$6:$G$62,7,FALSE),"")</f>
        <v/>
      </c>
      <c r="H2485" s="35" t="str">
        <f>IFERROR(VLOOKUP(B2485,Listor!$H$6:$I$24,2,FALSE),"")</f>
        <v/>
      </c>
      <c r="I2485" s="35" t="str">
        <f t="shared" si="41"/>
        <v/>
      </c>
      <c r="J2485" s="35" t="str">
        <f t="array" ref="J2485">IFERROR(INDEX(Listor!$M$6:$M$17,MATCH(Listor!J2485&amp;Fossila!E2485,Listor!$K$6:$K$17&amp;Listor!$L$6:$L$17,0)),"")</f>
        <v/>
      </c>
      <c r="K2485" s="69"/>
    </row>
    <row r="2486" spans="2:11" x14ac:dyDescent="0.25">
      <c r="B2486" s="68" t="s">
        <v>68</v>
      </c>
      <c r="C2486" s="80" t="str">
        <f>IFERROR(VLOOKUP(B2486,Listor!$A$6:$B$62,2,FALSE),"")</f>
        <v/>
      </c>
      <c r="D2486" s="80" t="str">
        <f>IFERROR(VLOOKUP(B2486,Listor!$A$6:$C$62,3,FALSE),"")</f>
        <v/>
      </c>
      <c r="E2486" s="64" t="s">
        <v>69</v>
      </c>
      <c r="F2486" s="65"/>
      <c r="G2486" s="35" t="str">
        <f>IFERROR(VLOOKUP(B2486,Listor!$A$6:$G$62,7,FALSE),"")</f>
        <v/>
      </c>
      <c r="H2486" s="35" t="str">
        <f>IFERROR(VLOOKUP(B2486,Listor!$H$6:$I$24,2,FALSE),"")</f>
        <v/>
      </c>
      <c r="I2486" s="35" t="str">
        <f t="shared" si="41"/>
        <v/>
      </c>
      <c r="J2486" s="35" t="str">
        <f t="array" ref="J2486">IFERROR(INDEX(Listor!$M$6:$M$17,MATCH(Listor!J2486&amp;Fossila!E2486,Listor!$K$6:$K$17&amp;Listor!$L$6:$L$17,0)),"")</f>
        <v/>
      </c>
      <c r="K2486" s="69"/>
    </row>
    <row r="2487" spans="2:11" x14ac:dyDescent="0.25">
      <c r="B2487" s="68" t="s">
        <v>68</v>
      </c>
      <c r="C2487" s="80" t="str">
        <f>IFERROR(VLOOKUP(B2487,Listor!$A$6:$B$62,2,FALSE),"")</f>
        <v/>
      </c>
      <c r="D2487" s="80" t="str">
        <f>IFERROR(VLOOKUP(B2487,Listor!$A$6:$C$62,3,FALSE),"")</f>
        <v/>
      </c>
      <c r="E2487" s="64" t="s">
        <v>69</v>
      </c>
      <c r="F2487" s="65"/>
      <c r="G2487" s="35" t="str">
        <f>IFERROR(VLOOKUP(B2487,Listor!$A$6:$G$62,7,FALSE),"")</f>
        <v/>
      </c>
      <c r="H2487" s="35" t="str">
        <f>IFERROR(VLOOKUP(B2487,Listor!$H$6:$I$24,2,FALSE),"")</f>
        <v/>
      </c>
      <c r="I2487" s="35" t="str">
        <f t="shared" si="41"/>
        <v/>
      </c>
      <c r="J2487" s="35" t="str">
        <f t="array" ref="J2487">IFERROR(INDEX(Listor!$M$6:$M$17,MATCH(Listor!J2487&amp;Fossila!E2487,Listor!$K$6:$K$17&amp;Listor!$L$6:$L$17,0)),"")</f>
        <v/>
      </c>
      <c r="K2487" s="69"/>
    </row>
    <row r="2488" spans="2:11" x14ac:dyDescent="0.25">
      <c r="B2488" s="68" t="s">
        <v>68</v>
      </c>
      <c r="C2488" s="80" t="str">
        <f>IFERROR(VLOOKUP(B2488,Listor!$A$6:$B$62,2,FALSE),"")</f>
        <v/>
      </c>
      <c r="D2488" s="80" t="str">
        <f>IFERROR(VLOOKUP(B2488,Listor!$A$6:$C$62,3,FALSE),"")</f>
        <v/>
      </c>
      <c r="E2488" s="64" t="s">
        <v>69</v>
      </c>
      <c r="F2488" s="65"/>
      <c r="G2488" s="35" t="str">
        <f>IFERROR(VLOOKUP(B2488,Listor!$A$6:$G$62,7,FALSE),"")</f>
        <v/>
      </c>
      <c r="H2488" s="35" t="str">
        <f>IFERROR(VLOOKUP(B2488,Listor!$H$6:$I$24,2,FALSE),"")</f>
        <v/>
      </c>
      <c r="I2488" s="35" t="str">
        <f t="shared" si="41"/>
        <v/>
      </c>
      <c r="J2488" s="35" t="str">
        <f t="array" ref="J2488">IFERROR(INDEX(Listor!$M$6:$M$17,MATCH(Listor!J2488&amp;Fossila!E2488,Listor!$K$6:$K$17&amp;Listor!$L$6:$L$17,0)),"")</f>
        <v/>
      </c>
      <c r="K2488" s="69"/>
    </row>
    <row r="2489" spans="2:11" x14ac:dyDescent="0.25">
      <c r="B2489" s="68" t="s">
        <v>68</v>
      </c>
      <c r="C2489" s="80" t="str">
        <f>IFERROR(VLOOKUP(B2489,Listor!$A$6:$B$62,2,FALSE),"")</f>
        <v/>
      </c>
      <c r="D2489" s="80" t="str">
        <f>IFERROR(VLOOKUP(B2489,Listor!$A$6:$C$62,3,FALSE),"")</f>
        <v/>
      </c>
      <c r="E2489" s="64" t="s">
        <v>69</v>
      </c>
      <c r="F2489" s="65"/>
      <c r="G2489" s="35" t="str">
        <f>IFERROR(VLOOKUP(B2489,Listor!$A$6:$G$62,7,FALSE),"")</f>
        <v/>
      </c>
      <c r="H2489" s="35" t="str">
        <f>IFERROR(VLOOKUP(B2489,Listor!$H$6:$I$24,2,FALSE),"")</f>
        <v/>
      </c>
      <c r="I2489" s="35" t="str">
        <f t="shared" si="41"/>
        <v/>
      </c>
      <c r="J2489" s="35" t="str">
        <f t="array" ref="J2489">IFERROR(INDEX(Listor!$M$6:$M$17,MATCH(Listor!J2489&amp;Fossila!E2489,Listor!$K$6:$K$17&amp;Listor!$L$6:$L$17,0)),"")</f>
        <v/>
      </c>
      <c r="K2489" s="69"/>
    </row>
    <row r="2490" spans="2:11" x14ac:dyDescent="0.25">
      <c r="B2490" s="68" t="s">
        <v>68</v>
      </c>
      <c r="C2490" s="80" t="str">
        <f>IFERROR(VLOOKUP(B2490,Listor!$A$6:$B$62,2,FALSE),"")</f>
        <v/>
      </c>
      <c r="D2490" s="80" t="str">
        <f>IFERROR(VLOOKUP(B2490,Listor!$A$6:$C$62,3,FALSE),"")</f>
        <v/>
      </c>
      <c r="E2490" s="64" t="s">
        <v>69</v>
      </c>
      <c r="F2490" s="65"/>
      <c r="G2490" s="35" t="str">
        <f>IFERROR(VLOOKUP(B2490,Listor!$A$6:$G$62,7,FALSE),"")</f>
        <v/>
      </c>
      <c r="H2490" s="35" t="str">
        <f>IFERROR(VLOOKUP(B2490,Listor!$H$6:$I$24,2,FALSE),"")</f>
        <v/>
      </c>
      <c r="I2490" s="35" t="str">
        <f t="shared" si="41"/>
        <v/>
      </c>
      <c r="J2490" s="35" t="str">
        <f t="array" ref="J2490">IFERROR(INDEX(Listor!$M$6:$M$17,MATCH(Listor!J2490&amp;Fossila!E2490,Listor!$K$6:$K$17&amp;Listor!$L$6:$L$17,0)),"")</f>
        <v/>
      </c>
      <c r="K2490" s="69"/>
    </row>
    <row r="2491" spans="2:11" x14ac:dyDescent="0.25">
      <c r="B2491" s="68" t="s">
        <v>68</v>
      </c>
      <c r="C2491" s="80" t="str">
        <f>IFERROR(VLOOKUP(B2491,Listor!$A$6:$B$62,2,FALSE),"")</f>
        <v/>
      </c>
      <c r="D2491" s="80" t="str">
        <f>IFERROR(VLOOKUP(B2491,Listor!$A$6:$C$62,3,FALSE),"")</f>
        <v/>
      </c>
      <c r="E2491" s="64" t="s">
        <v>69</v>
      </c>
      <c r="F2491" s="65"/>
      <c r="G2491" s="35" t="str">
        <f>IFERROR(VLOOKUP(B2491,Listor!$A$6:$G$62,7,FALSE),"")</f>
        <v/>
      </c>
      <c r="H2491" s="35" t="str">
        <f>IFERROR(VLOOKUP(B2491,Listor!$H$6:$I$24,2,FALSE),"")</f>
        <v/>
      </c>
      <c r="I2491" s="35" t="str">
        <f t="shared" si="41"/>
        <v/>
      </c>
      <c r="J2491" s="35" t="str">
        <f t="array" ref="J2491">IFERROR(INDEX(Listor!$M$6:$M$17,MATCH(Listor!J2491&amp;Fossila!E2491,Listor!$K$6:$K$17&amp;Listor!$L$6:$L$17,0)),"")</f>
        <v/>
      </c>
      <c r="K2491" s="69"/>
    </row>
    <row r="2492" spans="2:11" x14ac:dyDescent="0.25">
      <c r="B2492" s="68" t="s">
        <v>68</v>
      </c>
      <c r="C2492" s="80" t="str">
        <f>IFERROR(VLOOKUP(B2492,Listor!$A$6:$B$62,2,FALSE),"")</f>
        <v/>
      </c>
      <c r="D2492" s="80" t="str">
        <f>IFERROR(VLOOKUP(B2492,Listor!$A$6:$C$62,3,FALSE),"")</f>
        <v/>
      </c>
      <c r="E2492" s="64" t="s">
        <v>69</v>
      </c>
      <c r="F2492" s="65"/>
      <c r="G2492" s="35" t="str">
        <f>IFERROR(VLOOKUP(B2492,Listor!$A$6:$G$62,7,FALSE),"")</f>
        <v/>
      </c>
      <c r="H2492" s="35" t="str">
        <f>IFERROR(VLOOKUP(B2492,Listor!$H$6:$I$24,2,FALSE),"")</f>
        <v/>
      </c>
      <c r="I2492" s="35" t="str">
        <f t="shared" si="41"/>
        <v/>
      </c>
      <c r="J2492" s="35" t="str">
        <f t="array" ref="J2492">IFERROR(INDEX(Listor!$M$6:$M$17,MATCH(Listor!J2492&amp;Fossila!E2492,Listor!$K$6:$K$17&amp;Listor!$L$6:$L$17,0)),"")</f>
        <v/>
      </c>
      <c r="K2492" s="69"/>
    </row>
    <row r="2493" spans="2:11" x14ac:dyDescent="0.25">
      <c r="B2493" s="68" t="s">
        <v>68</v>
      </c>
      <c r="C2493" s="80" t="str">
        <f>IFERROR(VLOOKUP(B2493,Listor!$A$6:$B$62,2,FALSE),"")</f>
        <v/>
      </c>
      <c r="D2493" s="80" t="str">
        <f>IFERROR(VLOOKUP(B2493,Listor!$A$6:$C$62,3,FALSE),"")</f>
        <v/>
      </c>
      <c r="E2493" s="64" t="s">
        <v>69</v>
      </c>
      <c r="F2493" s="65"/>
      <c r="G2493" s="35" t="str">
        <f>IFERROR(VLOOKUP(B2493,Listor!$A$6:$G$62,7,FALSE),"")</f>
        <v/>
      </c>
      <c r="H2493" s="35" t="str">
        <f>IFERROR(VLOOKUP(B2493,Listor!$H$6:$I$24,2,FALSE),"")</f>
        <v/>
      </c>
      <c r="I2493" s="35" t="str">
        <f t="shared" si="41"/>
        <v/>
      </c>
      <c r="J2493" s="35" t="str">
        <f t="array" ref="J2493">IFERROR(INDEX(Listor!$M$6:$M$17,MATCH(Listor!J2493&amp;Fossila!E2493,Listor!$K$6:$K$17&amp;Listor!$L$6:$L$17,0)),"")</f>
        <v/>
      </c>
      <c r="K2493" s="69"/>
    </row>
    <row r="2494" spans="2:11" x14ac:dyDescent="0.25">
      <c r="B2494" s="68" t="s">
        <v>68</v>
      </c>
      <c r="C2494" s="80" t="str">
        <f>IFERROR(VLOOKUP(B2494,Listor!$A$6:$B$62,2,FALSE),"")</f>
        <v/>
      </c>
      <c r="D2494" s="80" t="str">
        <f>IFERROR(VLOOKUP(B2494,Listor!$A$6:$C$62,3,FALSE),"")</f>
        <v/>
      </c>
      <c r="E2494" s="64" t="s">
        <v>69</v>
      </c>
      <c r="F2494" s="65"/>
      <c r="G2494" s="35" t="str">
        <f>IFERROR(VLOOKUP(B2494,Listor!$A$6:$G$62,7,FALSE),"")</f>
        <v/>
      </c>
      <c r="H2494" s="35" t="str">
        <f>IFERROR(VLOOKUP(B2494,Listor!$H$6:$I$24,2,FALSE),"")</f>
        <v/>
      </c>
      <c r="I2494" s="35" t="str">
        <f t="shared" si="41"/>
        <v/>
      </c>
      <c r="J2494" s="35" t="str">
        <f t="array" ref="J2494">IFERROR(INDEX(Listor!$M$6:$M$17,MATCH(Listor!J2494&amp;Fossila!E2494,Listor!$K$6:$K$17&amp;Listor!$L$6:$L$17,0)),"")</f>
        <v/>
      </c>
      <c r="K2494" s="69"/>
    </row>
    <row r="2495" spans="2:11" x14ac:dyDescent="0.25">
      <c r="B2495" s="68" t="s">
        <v>68</v>
      </c>
      <c r="C2495" s="80" t="str">
        <f>IFERROR(VLOOKUP(B2495,Listor!$A$6:$B$62,2,FALSE),"")</f>
        <v/>
      </c>
      <c r="D2495" s="80" t="str">
        <f>IFERROR(VLOOKUP(B2495,Listor!$A$6:$C$62,3,FALSE),"")</f>
        <v/>
      </c>
      <c r="E2495" s="64" t="s">
        <v>69</v>
      </c>
      <c r="F2495" s="65"/>
      <c r="G2495" s="35" t="str">
        <f>IFERROR(VLOOKUP(B2495,Listor!$A$6:$G$62,7,FALSE),"")</f>
        <v/>
      </c>
      <c r="H2495" s="35" t="str">
        <f>IFERROR(VLOOKUP(B2495,Listor!$H$6:$I$24,2,FALSE),"")</f>
        <v/>
      </c>
      <c r="I2495" s="35" t="str">
        <f t="shared" si="41"/>
        <v/>
      </c>
      <c r="J2495" s="35" t="str">
        <f t="array" ref="J2495">IFERROR(INDEX(Listor!$M$6:$M$17,MATCH(Listor!J2495&amp;Fossila!E2495,Listor!$K$6:$K$17&amp;Listor!$L$6:$L$17,0)),"")</f>
        <v/>
      </c>
      <c r="K2495" s="69"/>
    </row>
    <row r="2496" spans="2:11" x14ac:dyDescent="0.25">
      <c r="B2496" s="68" t="s">
        <v>68</v>
      </c>
      <c r="C2496" s="80" t="str">
        <f>IFERROR(VLOOKUP(B2496,Listor!$A$6:$B$62,2,FALSE),"")</f>
        <v/>
      </c>
      <c r="D2496" s="80" t="str">
        <f>IFERROR(VLOOKUP(B2496,Listor!$A$6:$C$62,3,FALSE),"")</f>
        <v/>
      </c>
      <c r="E2496" s="64" t="s">
        <v>69</v>
      </c>
      <c r="F2496" s="65"/>
      <c r="G2496" s="35" t="str">
        <f>IFERROR(VLOOKUP(B2496,Listor!$A$6:$G$62,7,FALSE),"")</f>
        <v/>
      </c>
      <c r="H2496" s="35" t="str">
        <f>IFERROR(VLOOKUP(B2496,Listor!$H$6:$I$24,2,FALSE),"")</f>
        <v/>
      </c>
      <c r="I2496" s="35" t="str">
        <f t="shared" si="41"/>
        <v/>
      </c>
      <c r="J2496" s="35" t="str">
        <f t="array" ref="J2496">IFERROR(INDEX(Listor!$M$6:$M$17,MATCH(Listor!J2496&amp;Fossila!E2496,Listor!$K$6:$K$17&amp;Listor!$L$6:$L$17,0)),"")</f>
        <v/>
      </c>
      <c r="K2496" s="69"/>
    </row>
    <row r="2497" spans="2:11" x14ac:dyDescent="0.25">
      <c r="B2497" s="68" t="s">
        <v>68</v>
      </c>
      <c r="C2497" s="80" t="str">
        <f>IFERROR(VLOOKUP(B2497,Listor!$A$6:$B$62,2,FALSE),"")</f>
        <v/>
      </c>
      <c r="D2497" s="80" t="str">
        <f>IFERROR(VLOOKUP(B2497,Listor!$A$6:$C$62,3,FALSE),"")</f>
        <v/>
      </c>
      <c r="E2497" s="64" t="s">
        <v>69</v>
      </c>
      <c r="F2497" s="65"/>
      <c r="G2497" s="35" t="str">
        <f>IFERROR(VLOOKUP(B2497,Listor!$A$6:$G$62,7,FALSE),"")</f>
        <v/>
      </c>
      <c r="H2497" s="35" t="str">
        <f>IFERROR(VLOOKUP(B2497,Listor!$H$6:$I$24,2,FALSE),"")</f>
        <v/>
      </c>
      <c r="I2497" s="35" t="str">
        <f t="shared" si="41"/>
        <v/>
      </c>
      <c r="J2497" s="35" t="str">
        <f t="array" ref="J2497">IFERROR(INDEX(Listor!$M$6:$M$17,MATCH(Listor!J2497&amp;Fossila!E2497,Listor!$K$6:$K$17&amp;Listor!$L$6:$L$17,0)),"")</f>
        <v/>
      </c>
      <c r="K2497" s="69"/>
    </row>
    <row r="2498" spans="2:11" x14ac:dyDescent="0.25">
      <c r="B2498" s="68" t="s">
        <v>68</v>
      </c>
      <c r="C2498" s="80" t="str">
        <f>IFERROR(VLOOKUP(B2498,Listor!$A$6:$B$62,2,FALSE),"")</f>
        <v/>
      </c>
      <c r="D2498" s="80" t="str">
        <f>IFERROR(VLOOKUP(B2498,Listor!$A$6:$C$62,3,FALSE),"")</f>
        <v/>
      </c>
      <c r="E2498" s="64" t="s">
        <v>69</v>
      </c>
      <c r="F2498" s="65"/>
      <c r="G2498" s="35" t="str">
        <f>IFERROR(VLOOKUP(B2498,Listor!$A$6:$G$62,7,FALSE),"")</f>
        <v/>
      </c>
      <c r="H2498" s="35" t="str">
        <f>IFERROR(VLOOKUP(B2498,Listor!$H$6:$I$24,2,FALSE),"")</f>
        <v/>
      </c>
      <c r="I2498" s="35" t="str">
        <f t="shared" si="41"/>
        <v/>
      </c>
      <c r="J2498" s="35" t="str">
        <f t="array" ref="J2498">IFERROR(INDEX(Listor!$M$6:$M$17,MATCH(Listor!J2498&amp;Fossila!E2498,Listor!$K$6:$K$17&amp;Listor!$L$6:$L$17,0)),"")</f>
        <v/>
      </c>
      <c r="K2498" s="69"/>
    </row>
    <row r="2499" spans="2:11" x14ac:dyDescent="0.25">
      <c r="B2499" s="68" t="s">
        <v>68</v>
      </c>
      <c r="C2499" s="80" t="str">
        <f>IFERROR(VLOOKUP(B2499,Listor!$A$6:$B$62,2,FALSE),"")</f>
        <v/>
      </c>
      <c r="D2499" s="80" t="str">
        <f>IFERROR(VLOOKUP(B2499,Listor!$A$6:$C$62,3,FALSE),"")</f>
        <v/>
      </c>
      <c r="E2499" s="64" t="s">
        <v>69</v>
      </c>
      <c r="F2499" s="65"/>
      <c r="G2499" s="35" t="str">
        <f>IFERROR(VLOOKUP(B2499,Listor!$A$6:$G$62,7,FALSE),"")</f>
        <v/>
      </c>
      <c r="H2499" s="35" t="str">
        <f>IFERROR(VLOOKUP(B2499,Listor!$H$6:$I$24,2,FALSE),"")</f>
        <v/>
      </c>
      <c r="I2499" s="35" t="str">
        <f t="shared" si="41"/>
        <v/>
      </c>
      <c r="J2499" s="35" t="str">
        <f t="array" ref="J2499">IFERROR(INDEX(Listor!$M$6:$M$17,MATCH(Listor!J2499&amp;Fossila!E2499,Listor!$K$6:$K$17&amp;Listor!$L$6:$L$17,0)),"")</f>
        <v/>
      </c>
      <c r="K2499" s="69"/>
    </row>
    <row r="2500" spans="2:11" x14ac:dyDescent="0.25">
      <c r="B2500" s="68" t="s">
        <v>68</v>
      </c>
      <c r="C2500" s="80" t="str">
        <f>IFERROR(VLOOKUP(B2500,Listor!$A$6:$B$62,2,FALSE),"")</f>
        <v/>
      </c>
      <c r="D2500" s="80" t="str">
        <f>IFERROR(VLOOKUP(B2500,Listor!$A$6:$C$62,3,FALSE),"")</f>
        <v/>
      </c>
      <c r="E2500" s="64" t="s">
        <v>69</v>
      </c>
      <c r="F2500" s="65"/>
      <c r="G2500" s="35" t="str">
        <f>IFERROR(VLOOKUP(B2500,Listor!$A$6:$G$62,7,FALSE),"")</f>
        <v/>
      </c>
      <c r="H2500" s="35" t="str">
        <f>IFERROR(VLOOKUP(B2500,Listor!$H$6:$I$24,2,FALSE),"")</f>
        <v/>
      </c>
      <c r="I2500" s="35" t="str">
        <f t="shared" si="41"/>
        <v/>
      </c>
      <c r="J2500" s="35" t="str">
        <f t="array" ref="J2500">IFERROR(INDEX(Listor!$M$6:$M$17,MATCH(Listor!J2500&amp;Fossila!E2500,Listor!$K$6:$K$17&amp;Listor!$L$6:$L$17,0)),"")</f>
        <v/>
      </c>
      <c r="K2500" s="69"/>
    </row>
    <row r="2501" spans="2:11" x14ac:dyDescent="0.25">
      <c r="B2501" s="68" t="s">
        <v>68</v>
      </c>
      <c r="C2501" s="80" t="str">
        <f>IFERROR(VLOOKUP(B2501,Listor!$A$6:$B$62,2,FALSE),"")</f>
        <v/>
      </c>
      <c r="D2501" s="80" t="str">
        <f>IFERROR(VLOOKUP(B2501,Listor!$A$6:$C$62,3,FALSE),"")</f>
        <v/>
      </c>
      <c r="E2501" s="64" t="s">
        <v>69</v>
      </c>
      <c r="F2501" s="65"/>
      <c r="G2501" s="35" t="str">
        <f>IFERROR(VLOOKUP(B2501,Listor!$A$6:$G$62,7,FALSE),"")</f>
        <v/>
      </c>
      <c r="H2501" s="35" t="str">
        <f>IFERROR(VLOOKUP(B2501,Listor!$H$6:$I$24,2,FALSE),"")</f>
        <v/>
      </c>
      <c r="I2501" s="35" t="str">
        <f t="shared" si="41"/>
        <v/>
      </c>
      <c r="J2501" s="35" t="str">
        <f t="array" ref="J2501">IFERROR(INDEX(Listor!$M$6:$M$17,MATCH(Listor!J2501&amp;Fossila!E2501,Listor!$K$6:$K$17&amp;Listor!$L$6:$L$17,0)),"")</f>
        <v/>
      </c>
      <c r="K2501" s="69"/>
    </row>
    <row r="2502" spans="2:11" x14ac:dyDescent="0.25">
      <c r="B2502" s="68" t="s">
        <v>68</v>
      </c>
      <c r="C2502" s="80" t="str">
        <f>IFERROR(VLOOKUP(B2502,Listor!$A$6:$B$62,2,FALSE),"")</f>
        <v/>
      </c>
      <c r="D2502" s="80" t="str">
        <f>IFERROR(VLOOKUP(B2502,Listor!$A$6:$C$62,3,FALSE),"")</f>
        <v/>
      </c>
      <c r="E2502" s="64" t="s">
        <v>69</v>
      </c>
      <c r="F2502" s="65"/>
      <c r="G2502" s="35" t="str">
        <f>IFERROR(VLOOKUP(B2502,Listor!$A$6:$G$62,7,FALSE),"")</f>
        <v/>
      </c>
      <c r="H2502" s="35" t="str">
        <f>IFERROR(VLOOKUP(B2502,Listor!$H$6:$I$24,2,FALSE),"")</f>
        <v/>
      </c>
      <c r="I2502" s="35" t="str">
        <f t="shared" si="41"/>
        <v/>
      </c>
      <c r="J2502" s="35" t="str">
        <f t="array" ref="J2502">IFERROR(INDEX(Listor!$M$6:$M$17,MATCH(Listor!J2502&amp;Fossila!E2502,Listor!$K$6:$K$17&amp;Listor!$L$6:$L$17,0)),"")</f>
        <v/>
      </c>
      <c r="K2502" s="69"/>
    </row>
    <row r="2503" spans="2:11" x14ac:dyDescent="0.25">
      <c r="B2503" s="68" t="s">
        <v>68</v>
      </c>
      <c r="C2503" s="80" t="str">
        <f>IFERROR(VLOOKUP(B2503,Listor!$A$6:$B$62,2,FALSE),"")</f>
        <v/>
      </c>
      <c r="D2503" s="80" t="str">
        <f>IFERROR(VLOOKUP(B2503,Listor!$A$6:$C$62,3,FALSE),"")</f>
        <v/>
      </c>
      <c r="E2503" s="64" t="s">
        <v>69</v>
      </c>
      <c r="F2503" s="65"/>
      <c r="G2503" s="35" t="str">
        <f>IFERROR(VLOOKUP(B2503,Listor!$A$6:$G$62,7,FALSE),"")</f>
        <v/>
      </c>
      <c r="H2503" s="35" t="str">
        <f>IFERROR(VLOOKUP(B2503,Listor!$H$6:$I$24,2,FALSE),"")</f>
        <v/>
      </c>
      <c r="I2503" s="35" t="str">
        <f t="shared" si="41"/>
        <v/>
      </c>
      <c r="J2503" s="35" t="str">
        <f t="array" ref="J2503">IFERROR(INDEX(Listor!$M$6:$M$17,MATCH(Listor!J2503&amp;Fossila!E2503,Listor!$K$6:$K$17&amp;Listor!$L$6:$L$17,0)),"")</f>
        <v/>
      </c>
      <c r="K2503" s="69"/>
    </row>
    <row r="2504" spans="2:11" x14ac:dyDescent="0.25">
      <c r="B2504" s="68" t="s">
        <v>68</v>
      </c>
      <c r="C2504" s="80" t="str">
        <f>IFERROR(VLOOKUP(B2504,Listor!$A$6:$B$62,2,FALSE),"")</f>
        <v/>
      </c>
      <c r="D2504" s="80" t="str">
        <f>IFERROR(VLOOKUP(B2504,Listor!$A$6:$C$62,3,FALSE),"")</f>
        <v/>
      </c>
      <c r="E2504" s="64" t="s">
        <v>69</v>
      </c>
      <c r="F2504" s="65"/>
      <c r="G2504" s="35" t="str">
        <f>IFERROR(VLOOKUP(B2504,Listor!$A$6:$G$62,7,FALSE),"")</f>
        <v/>
      </c>
      <c r="H2504" s="35" t="str">
        <f>IFERROR(VLOOKUP(B2504,Listor!$H$6:$I$24,2,FALSE),"")</f>
        <v/>
      </c>
      <c r="I2504" s="35" t="str">
        <f t="shared" si="41"/>
        <v/>
      </c>
      <c r="J2504" s="35" t="str">
        <f t="array" ref="J2504">IFERROR(INDEX(Listor!$M$6:$M$17,MATCH(Listor!J2504&amp;Fossila!E2504,Listor!$K$6:$K$17&amp;Listor!$L$6:$L$17,0)),"")</f>
        <v/>
      </c>
      <c r="K2504" s="69"/>
    </row>
    <row r="2505" spans="2:11" x14ac:dyDescent="0.25">
      <c r="B2505" s="68" t="s">
        <v>68</v>
      </c>
      <c r="C2505" s="80" t="str">
        <f>IFERROR(VLOOKUP(B2505,Listor!$A$6:$B$62,2,FALSE),"")</f>
        <v/>
      </c>
      <c r="D2505" s="80" t="str">
        <f>IFERROR(VLOOKUP(B2505,Listor!$A$6:$C$62,3,FALSE),"")</f>
        <v/>
      </c>
      <c r="E2505" s="64" t="s">
        <v>69</v>
      </c>
      <c r="F2505" s="65"/>
      <c r="G2505" s="35" t="str">
        <f>IFERROR(VLOOKUP(B2505,Listor!$A$6:$G$62,7,FALSE),"")</f>
        <v/>
      </c>
      <c r="H2505" s="35" t="str">
        <f>IFERROR(VLOOKUP(B2505,Listor!$H$6:$I$24,2,FALSE),"")</f>
        <v/>
      </c>
      <c r="I2505" s="35" t="str">
        <f t="shared" si="41"/>
        <v/>
      </c>
      <c r="J2505" s="35" t="str">
        <f t="array" ref="J2505">IFERROR(INDEX(Listor!$M$6:$M$17,MATCH(Listor!J2505&amp;Fossila!E2505,Listor!$K$6:$K$17&amp;Listor!$L$6:$L$17,0)),"")</f>
        <v/>
      </c>
      <c r="K2505" s="69"/>
    </row>
    <row r="2506" spans="2:11" x14ac:dyDescent="0.25">
      <c r="B2506" s="68" t="s">
        <v>68</v>
      </c>
      <c r="C2506" s="80" t="str">
        <f>IFERROR(VLOOKUP(B2506,Listor!$A$6:$B$62,2,FALSE),"")</f>
        <v/>
      </c>
      <c r="D2506" s="80" t="str">
        <f>IFERROR(VLOOKUP(B2506,Listor!$A$6:$C$62,3,FALSE),"")</f>
        <v/>
      </c>
      <c r="E2506" s="64" t="s">
        <v>69</v>
      </c>
      <c r="F2506" s="65"/>
      <c r="G2506" s="35" t="str">
        <f>IFERROR(VLOOKUP(B2506,Listor!$A$6:$G$62,7,FALSE),"")</f>
        <v/>
      </c>
      <c r="H2506" s="35" t="str">
        <f>IFERROR(VLOOKUP(B2506,Listor!$H$6:$I$24,2,FALSE),"")</f>
        <v/>
      </c>
      <c r="I2506" s="35" t="str">
        <f t="shared" si="41"/>
        <v/>
      </c>
      <c r="J2506" s="35" t="str">
        <f t="array" ref="J2506">IFERROR(INDEX(Listor!$M$6:$M$17,MATCH(Listor!J2506&amp;Fossila!E2506,Listor!$K$6:$K$17&amp;Listor!$L$6:$L$17,0)),"")</f>
        <v/>
      </c>
      <c r="K2506" s="69"/>
    </row>
    <row r="2507" spans="2:11" x14ac:dyDescent="0.25">
      <c r="B2507" s="68" t="s">
        <v>68</v>
      </c>
      <c r="C2507" s="80" t="str">
        <f>IFERROR(VLOOKUP(B2507,Listor!$A$6:$B$62,2,FALSE),"")</f>
        <v/>
      </c>
      <c r="D2507" s="80" t="str">
        <f>IFERROR(VLOOKUP(B2507,Listor!$A$6:$C$62,3,FALSE),"")</f>
        <v/>
      </c>
      <c r="E2507" s="64" t="s">
        <v>69</v>
      </c>
      <c r="F2507" s="65"/>
      <c r="G2507" s="35" t="str">
        <f>IFERROR(VLOOKUP(B2507,Listor!$A$6:$G$62,7,FALSE),"")</f>
        <v/>
      </c>
      <c r="H2507" s="35" t="str">
        <f>IFERROR(VLOOKUP(B2507,Listor!$H$6:$I$24,2,FALSE),"")</f>
        <v/>
      </c>
      <c r="I2507" s="35" t="str">
        <f t="shared" si="41"/>
        <v/>
      </c>
      <c r="J2507" s="35" t="str">
        <f t="array" ref="J2507">IFERROR(INDEX(Listor!$M$6:$M$17,MATCH(Listor!J2507&amp;Fossila!E2507,Listor!$K$6:$K$17&amp;Listor!$L$6:$L$17,0)),"")</f>
        <v/>
      </c>
      <c r="K2507" s="69"/>
    </row>
    <row r="2508" spans="2:11" x14ac:dyDescent="0.25">
      <c r="B2508" s="68" t="s">
        <v>68</v>
      </c>
      <c r="C2508" s="80" t="str">
        <f>IFERROR(VLOOKUP(B2508,Listor!$A$6:$B$62,2,FALSE),"")</f>
        <v/>
      </c>
      <c r="D2508" s="80" t="str">
        <f>IFERROR(VLOOKUP(B2508,Listor!$A$6:$C$62,3,FALSE),"")</f>
        <v/>
      </c>
      <c r="E2508" s="64" t="s">
        <v>69</v>
      </c>
      <c r="F2508" s="65"/>
      <c r="G2508" s="35" t="str">
        <f>IFERROR(VLOOKUP(B2508,Listor!$A$6:$G$62,7,FALSE),"")</f>
        <v/>
      </c>
      <c r="H2508" s="35" t="str">
        <f>IFERROR(VLOOKUP(B2508,Listor!$H$6:$I$24,2,FALSE),"")</f>
        <v/>
      </c>
      <c r="I2508" s="35" t="str">
        <f t="shared" si="41"/>
        <v/>
      </c>
      <c r="J2508" s="35" t="str">
        <f t="array" ref="J2508">IFERROR(INDEX(Listor!$M$6:$M$17,MATCH(Listor!J2508&amp;Fossila!E2508,Listor!$K$6:$K$17&amp;Listor!$L$6:$L$17,0)),"")</f>
        <v/>
      </c>
      <c r="K2508" s="69"/>
    </row>
    <row r="2509" spans="2:11" x14ac:dyDescent="0.25">
      <c r="B2509" s="68" t="s">
        <v>68</v>
      </c>
      <c r="C2509" s="80" t="str">
        <f>IFERROR(VLOOKUP(B2509,Listor!$A$6:$B$62,2,FALSE),"")</f>
        <v/>
      </c>
      <c r="D2509" s="80" t="str">
        <f>IFERROR(VLOOKUP(B2509,Listor!$A$6:$C$62,3,FALSE),"")</f>
        <v/>
      </c>
      <c r="E2509" s="64" t="s">
        <v>69</v>
      </c>
      <c r="F2509" s="65"/>
      <c r="G2509" s="35" t="str">
        <f>IFERROR(VLOOKUP(B2509,Listor!$A$6:$G$62,7,FALSE),"")</f>
        <v/>
      </c>
      <c r="H2509" s="35" t="str">
        <f>IFERROR(VLOOKUP(B2509,Listor!$H$6:$I$24,2,FALSE),"")</f>
        <v/>
      </c>
      <c r="I2509" s="35" t="str">
        <f t="shared" ref="I2509:I2572" si="42">IFERROR(H2509*F2509,"")</f>
        <v/>
      </c>
      <c r="J2509" s="35" t="str">
        <f t="array" ref="J2509">IFERROR(INDEX(Listor!$M$6:$M$17,MATCH(Listor!J2509&amp;Fossila!E2509,Listor!$K$6:$K$17&amp;Listor!$L$6:$L$17,0)),"")</f>
        <v/>
      </c>
      <c r="K2509" s="69"/>
    </row>
    <row r="2510" spans="2:11" x14ac:dyDescent="0.25">
      <c r="B2510" s="68" t="s">
        <v>68</v>
      </c>
      <c r="C2510" s="80" t="str">
        <f>IFERROR(VLOOKUP(B2510,Listor!$A$6:$B$62,2,FALSE),"")</f>
        <v/>
      </c>
      <c r="D2510" s="80" t="str">
        <f>IFERROR(VLOOKUP(B2510,Listor!$A$6:$C$62,3,FALSE),"")</f>
        <v/>
      </c>
      <c r="E2510" s="64" t="s">
        <v>69</v>
      </c>
      <c r="F2510" s="65"/>
      <c r="G2510" s="35" t="str">
        <f>IFERROR(VLOOKUP(B2510,Listor!$A$6:$G$62,7,FALSE),"")</f>
        <v/>
      </c>
      <c r="H2510" s="35" t="str">
        <f>IFERROR(VLOOKUP(B2510,Listor!$H$6:$I$24,2,FALSE),"")</f>
        <v/>
      </c>
      <c r="I2510" s="35" t="str">
        <f t="shared" si="42"/>
        <v/>
      </c>
      <c r="J2510" s="35" t="str">
        <f t="array" ref="J2510">IFERROR(INDEX(Listor!$M$6:$M$17,MATCH(Listor!J2510&amp;Fossila!E2510,Listor!$K$6:$K$17&amp;Listor!$L$6:$L$17,0)),"")</f>
        <v/>
      </c>
      <c r="K2510" s="69"/>
    </row>
    <row r="2511" spans="2:11" x14ac:dyDescent="0.25">
      <c r="B2511" s="68" t="s">
        <v>68</v>
      </c>
      <c r="C2511" s="80" t="str">
        <f>IFERROR(VLOOKUP(B2511,Listor!$A$6:$B$62,2,FALSE),"")</f>
        <v/>
      </c>
      <c r="D2511" s="80" t="str">
        <f>IFERROR(VLOOKUP(B2511,Listor!$A$6:$C$62,3,FALSE),"")</f>
        <v/>
      </c>
      <c r="E2511" s="64" t="s">
        <v>69</v>
      </c>
      <c r="F2511" s="65"/>
      <c r="G2511" s="35" t="str">
        <f>IFERROR(VLOOKUP(B2511,Listor!$A$6:$G$62,7,FALSE),"")</f>
        <v/>
      </c>
      <c r="H2511" s="35" t="str">
        <f>IFERROR(VLOOKUP(B2511,Listor!$H$6:$I$24,2,FALSE),"")</f>
        <v/>
      </c>
      <c r="I2511" s="35" t="str">
        <f t="shared" si="42"/>
        <v/>
      </c>
      <c r="J2511" s="35" t="str">
        <f t="array" ref="J2511">IFERROR(INDEX(Listor!$M$6:$M$17,MATCH(Listor!J2511&amp;Fossila!E2511,Listor!$K$6:$K$17&amp;Listor!$L$6:$L$17,0)),"")</f>
        <v/>
      </c>
      <c r="K2511" s="69"/>
    </row>
    <row r="2512" spans="2:11" x14ac:dyDescent="0.25">
      <c r="B2512" s="68" t="s">
        <v>68</v>
      </c>
      <c r="C2512" s="80" t="str">
        <f>IFERROR(VLOOKUP(B2512,Listor!$A$6:$B$62,2,FALSE),"")</f>
        <v/>
      </c>
      <c r="D2512" s="80" t="str">
        <f>IFERROR(VLOOKUP(B2512,Listor!$A$6:$C$62,3,FALSE),"")</f>
        <v/>
      </c>
      <c r="E2512" s="64" t="s">
        <v>69</v>
      </c>
      <c r="F2512" s="65"/>
      <c r="G2512" s="35" t="str">
        <f>IFERROR(VLOOKUP(B2512,Listor!$A$6:$G$62,7,FALSE),"")</f>
        <v/>
      </c>
      <c r="H2512" s="35" t="str">
        <f>IFERROR(VLOOKUP(B2512,Listor!$H$6:$I$24,2,FALSE),"")</f>
        <v/>
      </c>
      <c r="I2512" s="35" t="str">
        <f t="shared" si="42"/>
        <v/>
      </c>
      <c r="J2512" s="35" t="str">
        <f t="array" ref="J2512">IFERROR(INDEX(Listor!$M$6:$M$17,MATCH(Listor!J2512&amp;Fossila!E2512,Listor!$K$6:$K$17&amp;Listor!$L$6:$L$17,0)),"")</f>
        <v/>
      </c>
      <c r="K2512" s="69"/>
    </row>
    <row r="2513" spans="2:11" x14ac:dyDescent="0.25">
      <c r="B2513" s="68" t="s">
        <v>68</v>
      </c>
      <c r="C2513" s="80" t="str">
        <f>IFERROR(VLOOKUP(B2513,Listor!$A$6:$B$62,2,FALSE),"")</f>
        <v/>
      </c>
      <c r="D2513" s="80" t="str">
        <f>IFERROR(VLOOKUP(B2513,Listor!$A$6:$C$62,3,FALSE),"")</f>
        <v/>
      </c>
      <c r="E2513" s="64" t="s">
        <v>69</v>
      </c>
      <c r="F2513" s="65"/>
      <c r="G2513" s="35" t="str">
        <f>IFERROR(VLOOKUP(B2513,Listor!$A$6:$G$62,7,FALSE),"")</f>
        <v/>
      </c>
      <c r="H2513" s="35" t="str">
        <f>IFERROR(VLOOKUP(B2513,Listor!$H$6:$I$24,2,FALSE),"")</f>
        <v/>
      </c>
      <c r="I2513" s="35" t="str">
        <f t="shared" si="42"/>
        <v/>
      </c>
      <c r="J2513" s="35" t="str">
        <f t="array" ref="J2513">IFERROR(INDEX(Listor!$M$6:$M$17,MATCH(Listor!J2513&amp;Fossila!E2513,Listor!$K$6:$K$17&amp;Listor!$L$6:$L$17,0)),"")</f>
        <v/>
      </c>
      <c r="K2513" s="69"/>
    </row>
    <row r="2514" spans="2:11" x14ac:dyDescent="0.25">
      <c r="B2514" s="68" t="s">
        <v>68</v>
      </c>
      <c r="C2514" s="80" t="str">
        <f>IFERROR(VLOOKUP(B2514,Listor!$A$6:$B$62,2,FALSE),"")</f>
        <v/>
      </c>
      <c r="D2514" s="80" t="str">
        <f>IFERROR(VLOOKUP(B2514,Listor!$A$6:$C$62,3,FALSE),"")</f>
        <v/>
      </c>
      <c r="E2514" s="64" t="s">
        <v>69</v>
      </c>
      <c r="F2514" s="65"/>
      <c r="G2514" s="35" t="str">
        <f>IFERROR(VLOOKUP(B2514,Listor!$A$6:$G$62,7,FALSE),"")</f>
        <v/>
      </c>
      <c r="H2514" s="35" t="str">
        <f>IFERROR(VLOOKUP(B2514,Listor!$H$6:$I$24,2,FALSE),"")</f>
        <v/>
      </c>
      <c r="I2514" s="35" t="str">
        <f t="shared" si="42"/>
        <v/>
      </c>
      <c r="J2514" s="35" t="str">
        <f t="array" ref="J2514">IFERROR(INDEX(Listor!$M$6:$M$17,MATCH(Listor!J2514&amp;Fossila!E2514,Listor!$K$6:$K$17&amp;Listor!$L$6:$L$17,0)),"")</f>
        <v/>
      </c>
      <c r="K2514" s="69"/>
    </row>
    <row r="2515" spans="2:11" x14ac:dyDescent="0.25">
      <c r="B2515" s="68" t="s">
        <v>68</v>
      </c>
      <c r="C2515" s="80" t="str">
        <f>IFERROR(VLOOKUP(B2515,Listor!$A$6:$B$62,2,FALSE),"")</f>
        <v/>
      </c>
      <c r="D2515" s="80" t="str">
        <f>IFERROR(VLOOKUP(B2515,Listor!$A$6:$C$62,3,FALSE),"")</f>
        <v/>
      </c>
      <c r="E2515" s="64" t="s">
        <v>69</v>
      </c>
      <c r="F2515" s="65"/>
      <c r="G2515" s="35" t="str">
        <f>IFERROR(VLOOKUP(B2515,Listor!$A$6:$G$62,7,FALSE),"")</f>
        <v/>
      </c>
      <c r="H2515" s="35" t="str">
        <f>IFERROR(VLOOKUP(B2515,Listor!$H$6:$I$24,2,FALSE),"")</f>
        <v/>
      </c>
      <c r="I2515" s="35" t="str">
        <f t="shared" si="42"/>
        <v/>
      </c>
      <c r="J2515" s="35" t="str">
        <f t="array" ref="J2515">IFERROR(INDEX(Listor!$M$6:$M$17,MATCH(Listor!J2515&amp;Fossila!E2515,Listor!$K$6:$K$17&amp;Listor!$L$6:$L$17,0)),"")</f>
        <v/>
      </c>
      <c r="K2515" s="69"/>
    </row>
    <row r="2516" spans="2:11" x14ac:dyDescent="0.25">
      <c r="B2516" s="68" t="s">
        <v>68</v>
      </c>
      <c r="C2516" s="80" t="str">
        <f>IFERROR(VLOOKUP(B2516,Listor!$A$6:$B$62,2,FALSE),"")</f>
        <v/>
      </c>
      <c r="D2516" s="80" t="str">
        <f>IFERROR(VLOOKUP(B2516,Listor!$A$6:$C$62,3,FALSE),"")</f>
        <v/>
      </c>
      <c r="E2516" s="64" t="s">
        <v>69</v>
      </c>
      <c r="F2516" s="65"/>
      <c r="G2516" s="35" t="str">
        <f>IFERROR(VLOOKUP(B2516,Listor!$A$6:$G$62,7,FALSE),"")</f>
        <v/>
      </c>
      <c r="H2516" s="35" t="str">
        <f>IFERROR(VLOOKUP(B2516,Listor!$H$6:$I$24,2,FALSE),"")</f>
        <v/>
      </c>
      <c r="I2516" s="35" t="str">
        <f t="shared" si="42"/>
        <v/>
      </c>
      <c r="J2516" s="35" t="str">
        <f t="array" ref="J2516">IFERROR(INDEX(Listor!$M$6:$M$17,MATCH(Listor!J2516&amp;Fossila!E2516,Listor!$K$6:$K$17&amp;Listor!$L$6:$L$17,0)),"")</f>
        <v/>
      </c>
      <c r="K2516" s="69"/>
    </row>
    <row r="2517" spans="2:11" x14ac:dyDescent="0.25">
      <c r="B2517" s="68" t="s">
        <v>68</v>
      </c>
      <c r="C2517" s="80" t="str">
        <f>IFERROR(VLOOKUP(B2517,Listor!$A$6:$B$62,2,FALSE),"")</f>
        <v/>
      </c>
      <c r="D2517" s="80" t="str">
        <f>IFERROR(VLOOKUP(B2517,Listor!$A$6:$C$62,3,FALSE),"")</f>
        <v/>
      </c>
      <c r="E2517" s="64" t="s">
        <v>69</v>
      </c>
      <c r="F2517" s="65"/>
      <c r="G2517" s="35" t="str">
        <f>IFERROR(VLOOKUP(B2517,Listor!$A$6:$G$62,7,FALSE),"")</f>
        <v/>
      </c>
      <c r="H2517" s="35" t="str">
        <f>IFERROR(VLOOKUP(B2517,Listor!$H$6:$I$24,2,FALSE),"")</f>
        <v/>
      </c>
      <c r="I2517" s="35" t="str">
        <f t="shared" si="42"/>
        <v/>
      </c>
      <c r="J2517" s="35" t="str">
        <f t="array" ref="J2517">IFERROR(INDEX(Listor!$M$6:$M$17,MATCH(Listor!J2517&amp;Fossila!E2517,Listor!$K$6:$K$17&amp;Listor!$L$6:$L$17,0)),"")</f>
        <v/>
      </c>
      <c r="K2517" s="69"/>
    </row>
    <row r="2518" spans="2:11" x14ac:dyDescent="0.25">
      <c r="B2518" s="68" t="s">
        <v>68</v>
      </c>
      <c r="C2518" s="80" t="str">
        <f>IFERROR(VLOOKUP(B2518,Listor!$A$6:$B$62,2,FALSE),"")</f>
        <v/>
      </c>
      <c r="D2518" s="80" t="str">
        <f>IFERROR(VLOOKUP(B2518,Listor!$A$6:$C$62,3,FALSE),"")</f>
        <v/>
      </c>
      <c r="E2518" s="64" t="s">
        <v>69</v>
      </c>
      <c r="F2518" s="65"/>
      <c r="G2518" s="35" t="str">
        <f>IFERROR(VLOOKUP(B2518,Listor!$A$6:$G$62,7,FALSE),"")</f>
        <v/>
      </c>
      <c r="H2518" s="35" t="str">
        <f>IFERROR(VLOOKUP(B2518,Listor!$H$6:$I$24,2,FALSE),"")</f>
        <v/>
      </c>
      <c r="I2518" s="35" t="str">
        <f t="shared" si="42"/>
        <v/>
      </c>
      <c r="J2518" s="35" t="str">
        <f t="array" ref="J2518">IFERROR(INDEX(Listor!$M$6:$M$17,MATCH(Listor!J2518&amp;Fossila!E2518,Listor!$K$6:$K$17&amp;Listor!$L$6:$L$17,0)),"")</f>
        <v/>
      </c>
      <c r="K2518" s="69"/>
    </row>
    <row r="2519" spans="2:11" x14ac:dyDescent="0.25">
      <c r="B2519" s="68" t="s">
        <v>68</v>
      </c>
      <c r="C2519" s="80" t="str">
        <f>IFERROR(VLOOKUP(B2519,Listor!$A$6:$B$62,2,FALSE),"")</f>
        <v/>
      </c>
      <c r="D2519" s="80" t="str">
        <f>IFERROR(VLOOKUP(B2519,Listor!$A$6:$C$62,3,FALSE),"")</f>
        <v/>
      </c>
      <c r="E2519" s="64" t="s">
        <v>69</v>
      </c>
      <c r="F2519" s="65"/>
      <c r="G2519" s="35" t="str">
        <f>IFERROR(VLOOKUP(B2519,Listor!$A$6:$G$62,7,FALSE),"")</f>
        <v/>
      </c>
      <c r="H2519" s="35" t="str">
        <f>IFERROR(VLOOKUP(B2519,Listor!$H$6:$I$24,2,FALSE),"")</f>
        <v/>
      </c>
      <c r="I2519" s="35" t="str">
        <f t="shared" si="42"/>
        <v/>
      </c>
      <c r="J2519" s="35" t="str">
        <f t="array" ref="J2519">IFERROR(INDEX(Listor!$M$6:$M$17,MATCH(Listor!J2519&amp;Fossila!E2519,Listor!$K$6:$K$17&amp;Listor!$L$6:$L$17,0)),"")</f>
        <v/>
      </c>
      <c r="K2519" s="69"/>
    </row>
    <row r="2520" spans="2:11" x14ac:dyDescent="0.25">
      <c r="B2520" s="68" t="s">
        <v>68</v>
      </c>
      <c r="C2520" s="80" t="str">
        <f>IFERROR(VLOOKUP(B2520,Listor!$A$6:$B$62,2,FALSE),"")</f>
        <v/>
      </c>
      <c r="D2520" s="80" t="str">
        <f>IFERROR(VLOOKUP(B2520,Listor!$A$6:$C$62,3,FALSE),"")</f>
        <v/>
      </c>
      <c r="E2520" s="64" t="s">
        <v>69</v>
      </c>
      <c r="F2520" s="65"/>
      <c r="G2520" s="35" t="str">
        <f>IFERROR(VLOOKUP(B2520,Listor!$A$6:$G$62,7,FALSE),"")</f>
        <v/>
      </c>
      <c r="H2520" s="35" t="str">
        <f>IFERROR(VLOOKUP(B2520,Listor!$H$6:$I$24,2,FALSE),"")</f>
        <v/>
      </c>
      <c r="I2520" s="35" t="str">
        <f t="shared" si="42"/>
        <v/>
      </c>
      <c r="J2520" s="35" t="str">
        <f t="array" ref="J2520">IFERROR(INDEX(Listor!$M$6:$M$17,MATCH(Listor!J2520&amp;Fossila!E2520,Listor!$K$6:$K$17&amp;Listor!$L$6:$L$17,0)),"")</f>
        <v/>
      </c>
      <c r="K2520" s="69"/>
    </row>
    <row r="2521" spans="2:11" x14ac:dyDescent="0.25">
      <c r="B2521" s="68" t="s">
        <v>68</v>
      </c>
      <c r="C2521" s="80" t="str">
        <f>IFERROR(VLOOKUP(B2521,Listor!$A$6:$B$62,2,FALSE),"")</f>
        <v/>
      </c>
      <c r="D2521" s="80" t="str">
        <f>IFERROR(VLOOKUP(B2521,Listor!$A$6:$C$62,3,FALSE),"")</f>
        <v/>
      </c>
      <c r="E2521" s="64" t="s">
        <v>69</v>
      </c>
      <c r="F2521" s="65"/>
      <c r="G2521" s="35" t="str">
        <f>IFERROR(VLOOKUP(B2521,Listor!$A$6:$G$62,7,FALSE),"")</f>
        <v/>
      </c>
      <c r="H2521" s="35" t="str">
        <f>IFERROR(VLOOKUP(B2521,Listor!$H$6:$I$24,2,FALSE),"")</f>
        <v/>
      </c>
      <c r="I2521" s="35" t="str">
        <f t="shared" si="42"/>
        <v/>
      </c>
      <c r="J2521" s="35" t="str">
        <f t="array" ref="J2521">IFERROR(INDEX(Listor!$M$6:$M$17,MATCH(Listor!J2521&amp;Fossila!E2521,Listor!$K$6:$K$17&amp;Listor!$L$6:$L$17,0)),"")</f>
        <v/>
      </c>
      <c r="K2521" s="69"/>
    </row>
    <row r="2522" spans="2:11" x14ac:dyDescent="0.25">
      <c r="B2522" s="68" t="s">
        <v>68</v>
      </c>
      <c r="C2522" s="80" t="str">
        <f>IFERROR(VLOOKUP(B2522,Listor!$A$6:$B$62,2,FALSE),"")</f>
        <v/>
      </c>
      <c r="D2522" s="80" t="str">
        <f>IFERROR(VLOOKUP(B2522,Listor!$A$6:$C$62,3,FALSE),"")</f>
        <v/>
      </c>
      <c r="E2522" s="64" t="s">
        <v>69</v>
      </c>
      <c r="F2522" s="65"/>
      <c r="G2522" s="35" t="str">
        <f>IFERROR(VLOOKUP(B2522,Listor!$A$6:$G$62,7,FALSE),"")</f>
        <v/>
      </c>
      <c r="H2522" s="35" t="str">
        <f>IFERROR(VLOOKUP(B2522,Listor!$H$6:$I$24,2,FALSE),"")</f>
        <v/>
      </c>
      <c r="I2522" s="35" t="str">
        <f t="shared" si="42"/>
        <v/>
      </c>
      <c r="J2522" s="35" t="str">
        <f t="array" ref="J2522">IFERROR(INDEX(Listor!$M$6:$M$17,MATCH(Listor!J2522&amp;Fossila!E2522,Listor!$K$6:$K$17&amp;Listor!$L$6:$L$17,0)),"")</f>
        <v/>
      </c>
      <c r="K2522" s="69"/>
    </row>
    <row r="2523" spans="2:11" x14ac:dyDescent="0.25">
      <c r="B2523" s="68" t="s">
        <v>68</v>
      </c>
      <c r="C2523" s="80" t="str">
        <f>IFERROR(VLOOKUP(B2523,Listor!$A$6:$B$62,2,FALSE),"")</f>
        <v/>
      </c>
      <c r="D2523" s="80" t="str">
        <f>IFERROR(VLOOKUP(B2523,Listor!$A$6:$C$62,3,FALSE),"")</f>
        <v/>
      </c>
      <c r="E2523" s="64" t="s">
        <v>69</v>
      </c>
      <c r="F2523" s="65"/>
      <c r="G2523" s="35" t="str">
        <f>IFERROR(VLOOKUP(B2523,Listor!$A$6:$G$62,7,FALSE),"")</f>
        <v/>
      </c>
      <c r="H2523" s="35" t="str">
        <f>IFERROR(VLOOKUP(B2523,Listor!$H$6:$I$24,2,FALSE),"")</f>
        <v/>
      </c>
      <c r="I2523" s="35" t="str">
        <f t="shared" si="42"/>
        <v/>
      </c>
      <c r="J2523" s="35" t="str">
        <f t="array" ref="J2523">IFERROR(INDEX(Listor!$M$6:$M$17,MATCH(Listor!J2523&amp;Fossila!E2523,Listor!$K$6:$K$17&amp;Listor!$L$6:$L$17,0)),"")</f>
        <v/>
      </c>
      <c r="K2523" s="69"/>
    </row>
    <row r="2524" spans="2:11" x14ac:dyDescent="0.25">
      <c r="B2524" s="68" t="s">
        <v>68</v>
      </c>
      <c r="C2524" s="80" t="str">
        <f>IFERROR(VLOOKUP(B2524,Listor!$A$6:$B$62,2,FALSE),"")</f>
        <v/>
      </c>
      <c r="D2524" s="80" t="str">
        <f>IFERROR(VLOOKUP(B2524,Listor!$A$6:$C$62,3,FALSE),"")</f>
        <v/>
      </c>
      <c r="E2524" s="64" t="s">
        <v>69</v>
      </c>
      <c r="F2524" s="65"/>
      <c r="G2524" s="35" t="str">
        <f>IFERROR(VLOOKUP(B2524,Listor!$A$6:$G$62,7,FALSE),"")</f>
        <v/>
      </c>
      <c r="H2524" s="35" t="str">
        <f>IFERROR(VLOOKUP(B2524,Listor!$H$6:$I$24,2,FALSE),"")</f>
        <v/>
      </c>
      <c r="I2524" s="35" t="str">
        <f t="shared" si="42"/>
        <v/>
      </c>
      <c r="J2524" s="35" t="str">
        <f t="array" ref="J2524">IFERROR(INDEX(Listor!$M$6:$M$17,MATCH(Listor!J2524&amp;Fossila!E2524,Listor!$K$6:$K$17&amp;Listor!$L$6:$L$17,0)),"")</f>
        <v/>
      </c>
      <c r="K2524" s="69"/>
    </row>
    <row r="2525" spans="2:11" x14ac:dyDescent="0.25">
      <c r="B2525" s="68" t="s">
        <v>68</v>
      </c>
      <c r="C2525" s="80" t="str">
        <f>IFERROR(VLOOKUP(B2525,Listor!$A$6:$B$62,2,FALSE),"")</f>
        <v/>
      </c>
      <c r="D2525" s="80" t="str">
        <f>IFERROR(VLOOKUP(B2525,Listor!$A$6:$C$62,3,FALSE),"")</f>
        <v/>
      </c>
      <c r="E2525" s="64" t="s">
        <v>69</v>
      </c>
      <c r="F2525" s="65"/>
      <c r="G2525" s="35" t="str">
        <f>IFERROR(VLOOKUP(B2525,Listor!$A$6:$G$62,7,FALSE),"")</f>
        <v/>
      </c>
      <c r="H2525" s="35" t="str">
        <f>IFERROR(VLOOKUP(B2525,Listor!$H$6:$I$24,2,FALSE),"")</f>
        <v/>
      </c>
      <c r="I2525" s="35" t="str">
        <f t="shared" si="42"/>
        <v/>
      </c>
      <c r="J2525" s="35" t="str">
        <f t="array" ref="J2525">IFERROR(INDEX(Listor!$M$6:$M$17,MATCH(Listor!J2525&amp;Fossila!E2525,Listor!$K$6:$K$17&amp;Listor!$L$6:$L$17,0)),"")</f>
        <v/>
      </c>
      <c r="K2525" s="69"/>
    </row>
    <row r="2526" spans="2:11" x14ac:dyDescent="0.25">
      <c r="B2526" s="68" t="s">
        <v>68</v>
      </c>
      <c r="C2526" s="80" t="str">
        <f>IFERROR(VLOOKUP(B2526,Listor!$A$6:$B$62,2,FALSE),"")</f>
        <v/>
      </c>
      <c r="D2526" s="80" t="str">
        <f>IFERROR(VLOOKUP(B2526,Listor!$A$6:$C$62,3,FALSE),"")</f>
        <v/>
      </c>
      <c r="E2526" s="64" t="s">
        <v>69</v>
      </c>
      <c r="F2526" s="65"/>
      <c r="G2526" s="35" t="str">
        <f>IFERROR(VLOOKUP(B2526,Listor!$A$6:$G$62,7,FALSE),"")</f>
        <v/>
      </c>
      <c r="H2526" s="35" t="str">
        <f>IFERROR(VLOOKUP(B2526,Listor!$H$6:$I$24,2,FALSE),"")</f>
        <v/>
      </c>
      <c r="I2526" s="35" t="str">
        <f t="shared" si="42"/>
        <v/>
      </c>
      <c r="J2526" s="35" t="str">
        <f t="array" ref="J2526">IFERROR(INDEX(Listor!$M$6:$M$17,MATCH(Listor!J2526&amp;Fossila!E2526,Listor!$K$6:$K$17&amp;Listor!$L$6:$L$17,0)),"")</f>
        <v/>
      </c>
      <c r="K2526" s="69"/>
    </row>
    <row r="2527" spans="2:11" x14ac:dyDescent="0.25">
      <c r="B2527" s="68" t="s">
        <v>68</v>
      </c>
      <c r="C2527" s="80" t="str">
        <f>IFERROR(VLOOKUP(B2527,Listor!$A$6:$B$62,2,FALSE),"")</f>
        <v/>
      </c>
      <c r="D2527" s="80" t="str">
        <f>IFERROR(VLOOKUP(B2527,Listor!$A$6:$C$62,3,FALSE),"")</f>
        <v/>
      </c>
      <c r="E2527" s="64" t="s">
        <v>69</v>
      </c>
      <c r="F2527" s="65"/>
      <c r="G2527" s="35" t="str">
        <f>IFERROR(VLOOKUP(B2527,Listor!$A$6:$G$62,7,FALSE),"")</f>
        <v/>
      </c>
      <c r="H2527" s="35" t="str">
        <f>IFERROR(VLOOKUP(B2527,Listor!$H$6:$I$24,2,FALSE),"")</f>
        <v/>
      </c>
      <c r="I2527" s="35" t="str">
        <f t="shared" si="42"/>
        <v/>
      </c>
      <c r="J2527" s="35" t="str">
        <f t="array" ref="J2527">IFERROR(INDEX(Listor!$M$6:$M$17,MATCH(Listor!J2527&amp;Fossila!E2527,Listor!$K$6:$K$17&amp;Listor!$L$6:$L$17,0)),"")</f>
        <v/>
      </c>
      <c r="K2527" s="69"/>
    </row>
    <row r="2528" spans="2:11" x14ac:dyDescent="0.25">
      <c r="B2528" s="68" t="s">
        <v>68</v>
      </c>
      <c r="C2528" s="80" t="str">
        <f>IFERROR(VLOOKUP(B2528,Listor!$A$6:$B$62,2,FALSE),"")</f>
        <v/>
      </c>
      <c r="D2528" s="80" t="str">
        <f>IFERROR(VLOOKUP(B2528,Listor!$A$6:$C$62,3,FALSE),"")</f>
        <v/>
      </c>
      <c r="E2528" s="64" t="s">
        <v>69</v>
      </c>
      <c r="F2528" s="65"/>
      <c r="G2528" s="35" t="str">
        <f>IFERROR(VLOOKUP(B2528,Listor!$A$6:$G$62,7,FALSE),"")</f>
        <v/>
      </c>
      <c r="H2528" s="35" t="str">
        <f>IFERROR(VLOOKUP(B2528,Listor!$H$6:$I$24,2,FALSE),"")</f>
        <v/>
      </c>
      <c r="I2528" s="35" t="str">
        <f t="shared" si="42"/>
        <v/>
      </c>
      <c r="J2528" s="35" t="str">
        <f t="array" ref="J2528">IFERROR(INDEX(Listor!$M$6:$M$17,MATCH(Listor!J2528&amp;Fossila!E2528,Listor!$K$6:$K$17&amp;Listor!$L$6:$L$17,0)),"")</f>
        <v/>
      </c>
      <c r="K2528" s="69"/>
    </row>
    <row r="2529" spans="2:11" x14ac:dyDescent="0.25">
      <c r="B2529" s="68" t="s">
        <v>68</v>
      </c>
      <c r="C2529" s="80" t="str">
        <f>IFERROR(VLOOKUP(B2529,Listor!$A$6:$B$62,2,FALSE),"")</f>
        <v/>
      </c>
      <c r="D2529" s="80" t="str">
        <f>IFERROR(VLOOKUP(B2529,Listor!$A$6:$C$62,3,FALSE),"")</f>
        <v/>
      </c>
      <c r="E2529" s="64" t="s">
        <v>69</v>
      </c>
      <c r="F2529" s="65"/>
      <c r="G2529" s="35" t="str">
        <f>IFERROR(VLOOKUP(B2529,Listor!$A$6:$G$62,7,FALSE),"")</f>
        <v/>
      </c>
      <c r="H2529" s="35" t="str">
        <f>IFERROR(VLOOKUP(B2529,Listor!$H$6:$I$24,2,FALSE),"")</f>
        <v/>
      </c>
      <c r="I2529" s="35" t="str">
        <f t="shared" si="42"/>
        <v/>
      </c>
      <c r="J2529" s="35" t="str">
        <f t="array" ref="J2529">IFERROR(INDEX(Listor!$M$6:$M$17,MATCH(Listor!J2529&amp;Fossila!E2529,Listor!$K$6:$K$17&amp;Listor!$L$6:$L$17,0)),"")</f>
        <v/>
      </c>
      <c r="K2529" s="69"/>
    </row>
    <row r="2530" spans="2:11" x14ac:dyDescent="0.25">
      <c r="B2530" s="68" t="s">
        <v>68</v>
      </c>
      <c r="C2530" s="80" t="str">
        <f>IFERROR(VLOOKUP(B2530,Listor!$A$6:$B$62,2,FALSE),"")</f>
        <v/>
      </c>
      <c r="D2530" s="80" t="str">
        <f>IFERROR(VLOOKUP(B2530,Listor!$A$6:$C$62,3,FALSE),"")</f>
        <v/>
      </c>
      <c r="E2530" s="64" t="s">
        <v>69</v>
      </c>
      <c r="F2530" s="65"/>
      <c r="G2530" s="35" t="str">
        <f>IFERROR(VLOOKUP(B2530,Listor!$A$6:$G$62,7,FALSE),"")</f>
        <v/>
      </c>
      <c r="H2530" s="35" t="str">
        <f>IFERROR(VLOOKUP(B2530,Listor!$H$6:$I$24,2,FALSE),"")</f>
        <v/>
      </c>
      <c r="I2530" s="35" t="str">
        <f t="shared" si="42"/>
        <v/>
      </c>
      <c r="J2530" s="35" t="str">
        <f t="array" ref="J2530">IFERROR(INDEX(Listor!$M$6:$M$17,MATCH(Listor!J2530&amp;Fossila!E2530,Listor!$K$6:$K$17&amp;Listor!$L$6:$L$17,0)),"")</f>
        <v/>
      </c>
      <c r="K2530" s="69"/>
    </row>
    <row r="2531" spans="2:11" x14ac:dyDescent="0.25">
      <c r="B2531" s="68" t="s">
        <v>68</v>
      </c>
      <c r="C2531" s="80" t="str">
        <f>IFERROR(VLOOKUP(B2531,Listor!$A$6:$B$62,2,FALSE),"")</f>
        <v/>
      </c>
      <c r="D2531" s="80" t="str">
        <f>IFERROR(VLOOKUP(B2531,Listor!$A$6:$C$62,3,FALSE),"")</f>
        <v/>
      </c>
      <c r="E2531" s="64" t="s">
        <v>69</v>
      </c>
      <c r="F2531" s="65"/>
      <c r="G2531" s="35" t="str">
        <f>IFERROR(VLOOKUP(B2531,Listor!$A$6:$G$62,7,FALSE),"")</f>
        <v/>
      </c>
      <c r="H2531" s="35" t="str">
        <f>IFERROR(VLOOKUP(B2531,Listor!$H$6:$I$24,2,FALSE),"")</f>
        <v/>
      </c>
      <c r="I2531" s="35" t="str">
        <f t="shared" si="42"/>
        <v/>
      </c>
      <c r="J2531" s="35" t="str">
        <f t="array" ref="J2531">IFERROR(INDEX(Listor!$M$6:$M$17,MATCH(Listor!J2531&amp;Fossila!E2531,Listor!$K$6:$K$17&amp;Listor!$L$6:$L$17,0)),"")</f>
        <v/>
      </c>
      <c r="K2531" s="69"/>
    </row>
    <row r="2532" spans="2:11" x14ac:dyDescent="0.25">
      <c r="B2532" s="68" t="s">
        <v>68</v>
      </c>
      <c r="C2532" s="80" t="str">
        <f>IFERROR(VLOOKUP(B2532,Listor!$A$6:$B$62,2,FALSE),"")</f>
        <v/>
      </c>
      <c r="D2532" s="80" t="str">
        <f>IFERROR(VLOOKUP(B2532,Listor!$A$6:$C$62,3,FALSE),"")</f>
        <v/>
      </c>
      <c r="E2532" s="64" t="s">
        <v>69</v>
      </c>
      <c r="F2532" s="65"/>
      <c r="G2532" s="35" t="str">
        <f>IFERROR(VLOOKUP(B2532,Listor!$A$6:$G$62,7,FALSE),"")</f>
        <v/>
      </c>
      <c r="H2532" s="35" t="str">
        <f>IFERROR(VLOOKUP(B2532,Listor!$H$6:$I$24,2,FALSE),"")</f>
        <v/>
      </c>
      <c r="I2532" s="35" t="str">
        <f t="shared" si="42"/>
        <v/>
      </c>
      <c r="J2532" s="35" t="str">
        <f t="array" ref="J2532">IFERROR(INDEX(Listor!$M$6:$M$17,MATCH(Listor!J2532&amp;Fossila!E2532,Listor!$K$6:$K$17&amp;Listor!$L$6:$L$17,0)),"")</f>
        <v/>
      </c>
      <c r="K2532" s="69"/>
    </row>
    <row r="2533" spans="2:11" x14ac:dyDescent="0.25">
      <c r="B2533" s="68" t="s">
        <v>68</v>
      </c>
      <c r="C2533" s="80" t="str">
        <f>IFERROR(VLOOKUP(B2533,Listor!$A$6:$B$62,2,FALSE),"")</f>
        <v/>
      </c>
      <c r="D2533" s="80" t="str">
        <f>IFERROR(VLOOKUP(B2533,Listor!$A$6:$C$62,3,FALSE),"")</f>
        <v/>
      </c>
      <c r="E2533" s="64" t="s">
        <v>69</v>
      </c>
      <c r="F2533" s="65"/>
      <c r="G2533" s="35" t="str">
        <f>IFERROR(VLOOKUP(B2533,Listor!$A$6:$G$62,7,FALSE),"")</f>
        <v/>
      </c>
      <c r="H2533" s="35" t="str">
        <f>IFERROR(VLOOKUP(B2533,Listor!$H$6:$I$24,2,FALSE),"")</f>
        <v/>
      </c>
      <c r="I2533" s="35" t="str">
        <f t="shared" si="42"/>
        <v/>
      </c>
      <c r="J2533" s="35" t="str">
        <f t="array" ref="J2533">IFERROR(INDEX(Listor!$M$6:$M$17,MATCH(Listor!J2533&amp;Fossila!E2533,Listor!$K$6:$K$17&amp;Listor!$L$6:$L$17,0)),"")</f>
        <v/>
      </c>
      <c r="K2533" s="69"/>
    </row>
    <row r="2534" spans="2:11" x14ac:dyDescent="0.25">
      <c r="B2534" s="68" t="s">
        <v>68</v>
      </c>
      <c r="C2534" s="80" t="str">
        <f>IFERROR(VLOOKUP(B2534,Listor!$A$6:$B$62,2,FALSE),"")</f>
        <v/>
      </c>
      <c r="D2534" s="80" t="str">
        <f>IFERROR(VLOOKUP(B2534,Listor!$A$6:$C$62,3,FALSE),"")</f>
        <v/>
      </c>
      <c r="E2534" s="64" t="s">
        <v>69</v>
      </c>
      <c r="F2534" s="65"/>
      <c r="G2534" s="35" t="str">
        <f>IFERROR(VLOOKUP(B2534,Listor!$A$6:$G$62,7,FALSE),"")</f>
        <v/>
      </c>
      <c r="H2534" s="35" t="str">
        <f>IFERROR(VLOOKUP(B2534,Listor!$H$6:$I$24,2,FALSE),"")</f>
        <v/>
      </c>
      <c r="I2534" s="35" t="str">
        <f t="shared" si="42"/>
        <v/>
      </c>
      <c r="J2534" s="35" t="str">
        <f t="array" ref="J2534">IFERROR(INDEX(Listor!$M$6:$M$17,MATCH(Listor!J2534&amp;Fossila!E2534,Listor!$K$6:$K$17&amp;Listor!$L$6:$L$17,0)),"")</f>
        <v/>
      </c>
      <c r="K2534" s="69"/>
    </row>
    <row r="2535" spans="2:11" x14ac:dyDescent="0.25">
      <c r="B2535" s="68" t="s">
        <v>68</v>
      </c>
      <c r="C2535" s="80" t="str">
        <f>IFERROR(VLOOKUP(B2535,Listor!$A$6:$B$62,2,FALSE),"")</f>
        <v/>
      </c>
      <c r="D2535" s="80" t="str">
        <f>IFERROR(VLOOKUP(B2535,Listor!$A$6:$C$62,3,FALSE),"")</f>
        <v/>
      </c>
      <c r="E2535" s="64" t="s">
        <v>69</v>
      </c>
      <c r="F2535" s="65"/>
      <c r="G2535" s="35" t="str">
        <f>IFERROR(VLOOKUP(B2535,Listor!$A$6:$G$62,7,FALSE),"")</f>
        <v/>
      </c>
      <c r="H2535" s="35" t="str">
        <f>IFERROR(VLOOKUP(B2535,Listor!$H$6:$I$24,2,FALSE),"")</f>
        <v/>
      </c>
      <c r="I2535" s="35" t="str">
        <f t="shared" si="42"/>
        <v/>
      </c>
      <c r="J2535" s="35" t="str">
        <f t="array" ref="J2535">IFERROR(INDEX(Listor!$M$6:$M$17,MATCH(Listor!J2535&amp;Fossila!E2535,Listor!$K$6:$K$17&amp;Listor!$L$6:$L$17,0)),"")</f>
        <v/>
      </c>
      <c r="K2535" s="69"/>
    </row>
    <row r="2536" spans="2:11" x14ac:dyDescent="0.25">
      <c r="B2536" s="68" t="s">
        <v>68</v>
      </c>
      <c r="C2536" s="80" t="str">
        <f>IFERROR(VLOOKUP(B2536,Listor!$A$6:$B$62,2,FALSE),"")</f>
        <v/>
      </c>
      <c r="D2536" s="80" t="str">
        <f>IFERROR(VLOOKUP(B2536,Listor!$A$6:$C$62,3,FALSE),"")</f>
        <v/>
      </c>
      <c r="E2536" s="64" t="s">
        <v>69</v>
      </c>
      <c r="F2536" s="65"/>
      <c r="G2536" s="35" t="str">
        <f>IFERROR(VLOOKUP(B2536,Listor!$A$6:$G$62,7,FALSE),"")</f>
        <v/>
      </c>
      <c r="H2536" s="35" t="str">
        <f>IFERROR(VLOOKUP(B2536,Listor!$H$6:$I$24,2,FALSE),"")</f>
        <v/>
      </c>
      <c r="I2536" s="35" t="str">
        <f t="shared" si="42"/>
        <v/>
      </c>
      <c r="J2536" s="35" t="str">
        <f t="array" ref="J2536">IFERROR(INDEX(Listor!$M$6:$M$17,MATCH(Listor!J2536&amp;Fossila!E2536,Listor!$K$6:$K$17&amp;Listor!$L$6:$L$17,0)),"")</f>
        <v/>
      </c>
      <c r="K2536" s="69"/>
    </row>
    <row r="2537" spans="2:11" x14ac:dyDescent="0.25">
      <c r="B2537" s="68" t="s">
        <v>68</v>
      </c>
      <c r="C2537" s="80" t="str">
        <f>IFERROR(VLOOKUP(B2537,Listor!$A$6:$B$62,2,FALSE),"")</f>
        <v/>
      </c>
      <c r="D2537" s="80" t="str">
        <f>IFERROR(VLOOKUP(B2537,Listor!$A$6:$C$62,3,FALSE),"")</f>
        <v/>
      </c>
      <c r="E2537" s="64" t="s">
        <v>69</v>
      </c>
      <c r="F2537" s="65"/>
      <c r="G2537" s="35" t="str">
        <f>IFERROR(VLOOKUP(B2537,Listor!$A$6:$G$62,7,FALSE),"")</f>
        <v/>
      </c>
      <c r="H2537" s="35" t="str">
        <f>IFERROR(VLOOKUP(B2537,Listor!$H$6:$I$24,2,FALSE),"")</f>
        <v/>
      </c>
      <c r="I2537" s="35" t="str">
        <f t="shared" si="42"/>
        <v/>
      </c>
      <c r="J2537" s="35" t="str">
        <f t="array" ref="J2537">IFERROR(INDEX(Listor!$M$6:$M$17,MATCH(Listor!J2537&amp;Fossila!E2537,Listor!$K$6:$K$17&amp;Listor!$L$6:$L$17,0)),"")</f>
        <v/>
      </c>
      <c r="K2537" s="69"/>
    </row>
    <row r="2538" spans="2:11" x14ac:dyDescent="0.25">
      <c r="B2538" s="68" t="s">
        <v>68</v>
      </c>
      <c r="C2538" s="80" t="str">
        <f>IFERROR(VLOOKUP(B2538,Listor!$A$6:$B$62,2,FALSE),"")</f>
        <v/>
      </c>
      <c r="D2538" s="80" t="str">
        <f>IFERROR(VLOOKUP(B2538,Listor!$A$6:$C$62,3,FALSE),"")</f>
        <v/>
      </c>
      <c r="E2538" s="64" t="s">
        <v>69</v>
      </c>
      <c r="F2538" s="65"/>
      <c r="G2538" s="35" t="str">
        <f>IFERROR(VLOOKUP(B2538,Listor!$A$6:$G$62,7,FALSE),"")</f>
        <v/>
      </c>
      <c r="H2538" s="35" t="str">
        <f>IFERROR(VLOOKUP(B2538,Listor!$H$6:$I$24,2,FALSE),"")</f>
        <v/>
      </c>
      <c r="I2538" s="35" t="str">
        <f t="shared" si="42"/>
        <v/>
      </c>
      <c r="J2538" s="35" t="str">
        <f t="array" ref="J2538">IFERROR(INDEX(Listor!$M$6:$M$17,MATCH(Listor!J2538&amp;Fossila!E2538,Listor!$K$6:$K$17&amp;Listor!$L$6:$L$17,0)),"")</f>
        <v/>
      </c>
      <c r="K2538" s="69"/>
    </row>
    <row r="2539" spans="2:11" x14ac:dyDescent="0.25">
      <c r="B2539" s="68" t="s">
        <v>68</v>
      </c>
      <c r="C2539" s="80" t="str">
        <f>IFERROR(VLOOKUP(B2539,Listor!$A$6:$B$62,2,FALSE),"")</f>
        <v/>
      </c>
      <c r="D2539" s="80" t="str">
        <f>IFERROR(VLOOKUP(B2539,Listor!$A$6:$C$62,3,FALSE),"")</f>
        <v/>
      </c>
      <c r="E2539" s="64" t="s">
        <v>69</v>
      </c>
      <c r="F2539" s="65"/>
      <c r="G2539" s="35" t="str">
        <f>IFERROR(VLOOKUP(B2539,Listor!$A$6:$G$62,7,FALSE),"")</f>
        <v/>
      </c>
      <c r="H2539" s="35" t="str">
        <f>IFERROR(VLOOKUP(B2539,Listor!$H$6:$I$24,2,FALSE),"")</f>
        <v/>
      </c>
      <c r="I2539" s="35" t="str">
        <f t="shared" si="42"/>
        <v/>
      </c>
      <c r="J2539" s="35" t="str">
        <f t="array" ref="J2539">IFERROR(INDEX(Listor!$M$6:$M$17,MATCH(Listor!J2539&amp;Fossila!E2539,Listor!$K$6:$K$17&amp;Listor!$L$6:$L$17,0)),"")</f>
        <v/>
      </c>
      <c r="K2539" s="69"/>
    </row>
    <row r="2540" spans="2:11" x14ac:dyDescent="0.25">
      <c r="B2540" s="68" t="s">
        <v>68</v>
      </c>
      <c r="C2540" s="80" t="str">
        <f>IFERROR(VLOOKUP(B2540,Listor!$A$6:$B$62,2,FALSE),"")</f>
        <v/>
      </c>
      <c r="D2540" s="80" t="str">
        <f>IFERROR(VLOOKUP(B2540,Listor!$A$6:$C$62,3,FALSE),"")</f>
        <v/>
      </c>
      <c r="E2540" s="64" t="s">
        <v>69</v>
      </c>
      <c r="F2540" s="65"/>
      <c r="G2540" s="35" t="str">
        <f>IFERROR(VLOOKUP(B2540,Listor!$A$6:$G$62,7,FALSE),"")</f>
        <v/>
      </c>
      <c r="H2540" s="35" t="str">
        <f>IFERROR(VLOOKUP(B2540,Listor!$H$6:$I$24,2,FALSE),"")</f>
        <v/>
      </c>
      <c r="I2540" s="35" t="str">
        <f t="shared" si="42"/>
        <v/>
      </c>
      <c r="J2540" s="35" t="str">
        <f t="array" ref="J2540">IFERROR(INDEX(Listor!$M$6:$M$17,MATCH(Listor!J2540&amp;Fossila!E2540,Listor!$K$6:$K$17&amp;Listor!$L$6:$L$17,0)),"")</f>
        <v/>
      </c>
      <c r="K2540" s="69"/>
    </row>
    <row r="2541" spans="2:11" x14ac:dyDescent="0.25">
      <c r="B2541" s="68" t="s">
        <v>68</v>
      </c>
      <c r="C2541" s="80" t="str">
        <f>IFERROR(VLOOKUP(B2541,Listor!$A$6:$B$62,2,FALSE),"")</f>
        <v/>
      </c>
      <c r="D2541" s="80" t="str">
        <f>IFERROR(VLOOKUP(B2541,Listor!$A$6:$C$62,3,FALSE),"")</f>
        <v/>
      </c>
      <c r="E2541" s="64" t="s">
        <v>69</v>
      </c>
      <c r="F2541" s="65"/>
      <c r="G2541" s="35" t="str">
        <f>IFERROR(VLOOKUP(B2541,Listor!$A$6:$G$62,7,FALSE),"")</f>
        <v/>
      </c>
      <c r="H2541" s="35" t="str">
        <f>IFERROR(VLOOKUP(B2541,Listor!$H$6:$I$24,2,FALSE),"")</f>
        <v/>
      </c>
      <c r="I2541" s="35" t="str">
        <f t="shared" si="42"/>
        <v/>
      </c>
      <c r="J2541" s="35" t="str">
        <f t="array" ref="J2541">IFERROR(INDEX(Listor!$M$6:$M$17,MATCH(Listor!J2541&amp;Fossila!E2541,Listor!$K$6:$K$17&amp;Listor!$L$6:$L$17,0)),"")</f>
        <v/>
      </c>
      <c r="K2541" s="69"/>
    </row>
    <row r="2542" spans="2:11" x14ac:dyDescent="0.25">
      <c r="B2542" s="68" t="s">
        <v>68</v>
      </c>
      <c r="C2542" s="80" t="str">
        <f>IFERROR(VLOOKUP(B2542,Listor!$A$6:$B$62,2,FALSE),"")</f>
        <v/>
      </c>
      <c r="D2542" s="80" t="str">
        <f>IFERROR(VLOOKUP(B2542,Listor!$A$6:$C$62,3,FALSE),"")</f>
        <v/>
      </c>
      <c r="E2542" s="64" t="s">
        <v>69</v>
      </c>
      <c r="F2542" s="65"/>
      <c r="G2542" s="35" t="str">
        <f>IFERROR(VLOOKUP(B2542,Listor!$A$6:$G$62,7,FALSE),"")</f>
        <v/>
      </c>
      <c r="H2542" s="35" t="str">
        <f>IFERROR(VLOOKUP(B2542,Listor!$H$6:$I$24,2,FALSE),"")</f>
        <v/>
      </c>
      <c r="I2542" s="35" t="str">
        <f t="shared" si="42"/>
        <v/>
      </c>
      <c r="J2542" s="35" t="str">
        <f t="array" ref="J2542">IFERROR(INDEX(Listor!$M$6:$M$17,MATCH(Listor!J2542&amp;Fossila!E2542,Listor!$K$6:$K$17&amp;Listor!$L$6:$L$17,0)),"")</f>
        <v/>
      </c>
      <c r="K2542" s="69"/>
    </row>
    <row r="2543" spans="2:11" x14ac:dyDescent="0.25">
      <c r="B2543" s="68" t="s">
        <v>68</v>
      </c>
      <c r="C2543" s="80" t="str">
        <f>IFERROR(VLOOKUP(B2543,Listor!$A$6:$B$62,2,FALSE),"")</f>
        <v/>
      </c>
      <c r="D2543" s="80" t="str">
        <f>IFERROR(VLOOKUP(B2543,Listor!$A$6:$C$62,3,FALSE),"")</f>
        <v/>
      </c>
      <c r="E2543" s="64" t="s">
        <v>69</v>
      </c>
      <c r="F2543" s="65"/>
      <c r="G2543" s="35" t="str">
        <f>IFERROR(VLOOKUP(B2543,Listor!$A$6:$G$62,7,FALSE),"")</f>
        <v/>
      </c>
      <c r="H2543" s="35" t="str">
        <f>IFERROR(VLOOKUP(B2543,Listor!$H$6:$I$24,2,FALSE),"")</f>
        <v/>
      </c>
      <c r="I2543" s="35" t="str">
        <f t="shared" si="42"/>
        <v/>
      </c>
      <c r="J2543" s="35" t="str">
        <f t="array" ref="J2543">IFERROR(INDEX(Listor!$M$6:$M$17,MATCH(Listor!J2543&amp;Fossila!E2543,Listor!$K$6:$K$17&amp;Listor!$L$6:$L$17,0)),"")</f>
        <v/>
      </c>
      <c r="K2543" s="69"/>
    </row>
    <row r="2544" spans="2:11" x14ac:dyDescent="0.25">
      <c r="B2544" s="68" t="s">
        <v>68</v>
      </c>
      <c r="C2544" s="80" t="str">
        <f>IFERROR(VLOOKUP(B2544,Listor!$A$6:$B$62,2,FALSE),"")</f>
        <v/>
      </c>
      <c r="D2544" s="80" t="str">
        <f>IFERROR(VLOOKUP(B2544,Listor!$A$6:$C$62,3,FALSE),"")</f>
        <v/>
      </c>
      <c r="E2544" s="64" t="s">
        <v>69</v>
      </c>
      <c r="F2544" s="65"/>
      <c r="G2544" s="35" t="str">
        <f>IFERROR(VLOOKUP(B2544,Listor!$A$6:$G$62,7,FALSE),"")</f>
        <v/>
      </c>
      <c r="H2544" s="35" t="str">
        <f>IFERROR(VLOOKUP(B2544,Listor!$H$6:$I$24,2,FALSE),"")</f>
        <v/>
      </c>
      <c r="I2544" s="35" t="str">
        <f t="shared" si="42"/>
        <v/>
      </c>
      <c r="J2544" s="35" t="str">
        <f t="array" ref="J2544">IFERROR(INDEX(Listor!$M$6:$M$17,MATCH(Listor!J2544&amp;Fossila!E2544,Listor!$K$6:$K$17&amp;Listor!$L$6:$L$17,0)),"")</f>
        <v/>
      </c>
      <c r="K2544" s="69"/>
    </row>
    <row r="2545" spans="2:11" x14ac:dyDescent="0.25">
      <c r="B2545" s="68" t="s">
        <v>68</v>
      </c>
      <c r="C2545" s="80" t="str">
        <f>IFERROR(VLOOKUP(B2545,Listor!$A$6:$B$62,2,FALSE),"")</f>
        <v/>
      </c>
      <c r="D2545" s="80" t="str">
        <f>IFERROR(VLOOKUP(B2545,Listor!$A$6:$C$62,3,FALSE),"")</f>
        <v/>
      </c>
      <c r="E2545" s="64" t="s">
        <v>69</v>
      </c>
      <c r="F2545" s="65"/>
      <c r="G2545" s="35" t="str">
        <f>IFERROR(VLOOKUP(B2545,Listor!$A$6:$G$62,7,FALSE),"")</f>
        <v/>
      </c>
      <c r="H2545" s="35" t="str">
        <f>IFERROR(VLOOKUP(B2545,Listor!$H$6:$I$24,2,FALSE),"")</f>
        <v/>
      </c>
      <c r="I2545" s="35" t="str">
        <f t="shared" si="42"/>
        <v/>
      </c>
      <c r="J2545" s="35" t="str">
        <f t="array" ref="J2545">IFERROR(INDEX(Listor!$M$6:$M$17,MATCH(Listor!J2545&amp;Fossila!E2545,Listor!$K$6:$K$17&amp;Listor!$L$6:$L$17,0)),"")</f>
        <v/>
      </c>
      <c r="K2545" s="69"/>
    </row>
    <row r="2546" spans="2:11" x14ac:dyDescent="0.25">
      <c r="B2546" s="68" t="s">
        <v>68</v>
      </c>
      <c r="C2546" s="80" t="str">
        <f>IFERROR(VLOOKUP(B2546,Listor!$A$6:$B$62,2,FALSE),"")</f>
        <v/>
      </c>
      <c r="D2546" s="80" t="str">
        <f>IFERROR(VLOOKUP(B2546,Listor!$A$6:$C$62,3,FALSE),"")</f>
        <v/>
      </c>
      <c r="E2546" s="64" t="s">
        <v>69</v>
      </c>
      <c r="F2546" s="65"/>
      <c r="G2546" s="35" t="str">
        <f>IFERROR(VLOOKUP(B2546,Listor!$A$6:$G$62,7,FALSE),"")</f>
        <v/>
      </c>
      <c r="H2546" s="35" t="str">
        <f>IFERROR(VLOOKUP(B2546,Listor!$H$6:$I$24,2,FALSE),"")</f>
        <v/>
      </c>
      <c r="I2546" s="35" t="str">
        <f t="shared" si="42"/>
        <v/>
      </c>
      <c r="J2546" s="35" t="str">
        <f t="array" ref="J2546">IFERROR(INDEX(Listor!$M$6:$M$17,MATCH(Listor!J2546&amp;Fossila!E2546,Listor!$K$6:$K$17&amp;Listor!$L$6:$L$17,0)),"")</f>
        <v/>
      </c>
      <c r="K2546" s="69"/>
    </row>
    <row r="2547" spans="2:11" x14ac:dyDescent="0.25">
      <c r="B2547" s="68" t="s">
        <v>68</v>
      </c>
      <c r="C2547" s="80" t="str">
        <f>IFERROR(VLOOKUP(B2547,Listor!$A$6:$B$62,2,FALSE),"")</f>
        <v/>
      </c>
      <c r="D2547" s="80" t="str">
        <f>IFERROR(VLOOKUP(B2547,Listor!$A$6:$C$62,3,FALSE),"")</f>
        <v/>
      </c>
      <c r="E2547" s="64" t="s">
        <v>69</v>
      </c>
      <c r="F2547" s="65"/>
      <c r="G2547" s="35" t="str">
        <f>IFERROR(VLOOKUP(B2547,Listor!$A$6:$G$62,7,FALSE),"")</f>
        <v/>
      </c>
      <c r="H2547" s="35" t="str">
        <f>IFERROR(VLOOKUP(B2547,Listor!$H$6:$I$24,2,FALSE),"")</f>
        <v/>
      </c>
      <c r="I2547" s="35" t="str">
        <f t="shared" si="42"/>
        <v/>
      </c>
      <c r="J2547" s="35" t="str">
        <f t="array" ref="J2547">IFERROR(INDEX(Listor!$M$6:$M$17,MATCH(Listor!J2547&amp;Fossila!E2547,Listor!$K$6:$K$17&amp;Listor!$L$6:$L$17,0)),"")</f>
        <v/>
      </c>
      <c r="K2547" s="69"/>
    </row>
    <row r="2548" spans="2:11" x14ac:dyDescent="0.25">
      <c r="B2548" s="68" t="s">
        <v>68</v>
      </c>
      <c r="C2548" s="80" t="str">
        <f>IFERROR(VLOOKUP(B2548,Listor!$A$6:$B$62,2,FALSE),"")</f>
        <v/>
      </c>
      <c r="D2548" s="80" t="str">
        <f>IFERROR(VLOOKUP(B2548,Listor!$A$6:$C$62,3,FALSE),"")</f>
        <v/>
      </c>
      <c r="E2548" s="64" t="s">
        <v>69</v>
      </c>
      <c r="F2548" s="65"/>
      <c r="G2548" s="35" t="str">
        <f>IFERROR(VLOOKUP(B2548,Listor!$A$6:$G$62,7,FALSE),"")</f>
        <v/>
      </c>
      <c r="H2548" s="35" t="str">
        <f>IFERROR(VLOOKUP(B2548,Listor!$H$6:$I$24,2,FALSE),"")</f>
        <v/>
      </c>
      <c r="I2548" s="35" t="str">
        <f t="shared" si="42"/>
        <v/>
      </c>
      <c r="J2548" s="35" t="str">
        <f t="array" ref="J2548">IFERROR(INDEX(Listor!$M$6:$M$17,MATCH(Listor!J2548&amp;Fossila!E2548,Listor!$K$6:$K$17&amp;Listor!$L$6:$L$17,0)),"")</f>
        <v/>
      </c>
      <c r="K2548" s="69"/>
    </row>
    <row r="2549" spans="2:11" x14ac:dyDescent="0.25">
      <c r="B2549" s="68" t="s">
        <v>68</v>
      </c>
      <c r="C2549" s="80" t="str">
        <f>IFERROR(VLOOKUP(B2549,Listor!$A$6:$B$62,2,FALSE),"")</f>
        <v/>
      </c>
      <c r="D2549" s="80" t="str">
        <f>IFERROR(VLOOKUP(B2549,Listor!$A$6:$C$62,3,FALSE),"")</f>
        <v/>
      </c>
      <c r="E2549" s="64" t="s">
        <v>69</v>
      </c>
      <c r="F2549" s="65"/>
      <c r="G2549" s="35" t="str">
        <f>IFERROR(VLOOKUP(B2549,Listor!$A$6:$G$62,7,FALSE),"")</f>
        <v/>
      </c>
      <c r="H2549" s="35" t="str">
        <f>IFERROR(VLOOKUP(B2549,Listor!$H$6:$I$24,2,FALSE),"")</f>
        <v/>
      </c>
      <c r="I2549" s="35" t="str">
        <f t="shared" si="42"/>
        <v/>
      </c>
      <c r="J2549" s="35" t="str">
        <f t="array" ref="J2549">IFERROR(INDEX(Listor!$M$6:$M$17,MATCH(Listor!J2549&amp;Fossila!E2549,Listor!$K$6:$K$17&amp;Listor!$L$6:$L$17,0)),"")</f>
        <v/>
      </c>
      <c r="K2549" s="69"/>
    </row>
    <row r="2550" spans="2:11" x14ac:dyDescent="0.25">
      <c r="B2550" s="68" t="s">
        <v>68</v>
      </c>
      <c r="C2550" s="80" t="str">
        <f>IFERROR(VLOOKUP(B2550,Listor!$A$6:$B$62,2,FALSE),"")</f>
        <v/>
      </c>
      <c r="D2550" s="80" t="str">
        <f>IFERROR(VLOOKUP(B2550,Listor!$A$6:$C$62,3,FALSE),"")</f>
        <v/>
      </c>
      <c r="E2550" s="64" t="s">
        <v>69</v>
      </c>
      <c r="F2550" s="65"/>
      <c r="G2550" s="35" t="str">
        <f>IFERROR(VLOOKUP(B2550,Listor!$A$6:$G$62,7,FALSE),"")</f>
        <v/>
      </c>
      <c r="H2550" s="35" t="str">
        <f>IFERROR(VLOOKUP(B2550,Listor!$H$6:$I$24,2,FALSE),"")</f>
        <v/>
      </c>
      <c r="I2550" s="35" t="str">
        <f t="shared" si="42"/>
        <v/>
      </c>
      <c r="J2550" s="35" t="str">
        <f t="array" ref="J2550">IFERROR(INDEX(Listor!$M$6:$M$17,MATCH(Listor!J2550&amp;Fossila!E2550,Listor!$K$6:$K$17&amp;Listor!$L$6:$L$17,0)),"")</f>
        <v/>
      </c>
      <c r="K2550" s="69"/>
    </row>
    <row r="2551" spans="2:11" x14ac:dyDescent="0.25">
      <c r="B2551" s="68" t="s">
        <v>68</v>
      </c>
      <c r="C2551" s="80" t="str">
        <f>IFERROR(VLOOKUP(B2551,Listor!$A$6:$B$62,2,FALSE),"")</f>
        <v/>
      </c>
      <c r="D2551" s="80" t="str">
        <f>IFERROR(VLOOKUP(B2551,Listor!$A$6:$C$62,3,FALSE),"")</f>
        <v/>
      </c>
      <c r="E2551" s="64" t="s">
        <v>69</v>
      </c>
      <c r="F2551" s="65"/>
      <c r="G2551" s="35" t="str">
        <f>IFERROR(VLOOKUP(B2551,Listor!$A$6:$G$62,7,FALSE),"")</f>
        <v/>
      </c>
      <c r="H2551" s="35" t="str">
        <f>IFERROR(VLOOKUP(B2551,Listor!$H$6:$I$24,2,FALSE),"")</f>
        <v/>
      </c>
      <c r="I2551" s="35" t="str">
        <f t="shared" si="42"/>
        <v/>
      </c>
      <c r="J2551" s="35" t="str">
        <f t="array" ref="J2551">IFERROR(INDEX(Listor!$M$6:$M$17,MATCH(Listor!J2551&amp;Fossila!E2551,Listor!$K$6:$K$17&amp;Listor!$L$6:$L$17,0)),"")</f>
        <v/>
      </c>
      <c r="K2551" s="69"/>
    </row>
    <row r="2552" spans="2:11" x14ac:dyDescent="0.25">
      <c r="B2552" s="68" t="s">
        <v>68</v>
      </c>
      <c r="C2552" s="80" t="str">
        <f>IFERROR(VLOOKUP(B2552,Listor!$A$6:$B$62,2,FALSE),"")</f>
        <v/>
      </c>
      <c r="D2552" s="80" t="str">
        <f>IFERROR(VLOOKUP(B2552,Listor!$A$6:$C$62,3,FALSE),"")</f>
        <v/>
      </c>
      <c r="E2552" s="64" t="s">
        <v>69</v>
      </c>
      <c r="F2552" s="65"/>
      <c r="G2552" s="35" t="str">
        <f>IFERROR(VLOOKUP(B2552,Listor!$A$6:$G$62,7,FALSE),"")</f>
        <v/>
      </c>
      <c r="H2552" s="35" t="str">
        <f>IFERROR(VLOOKUP(B2552,Listor!$H$6:$I$24,2,FALSE),"")</f>
        <v/>
      </c>
      <c r="I2552" s="35" t="str">
        <f t="shared" si="42"/>
        <v/>
      </c>
      <c r="J2552" s="35" t="str">
        <f t="array" ref="J2552">IFERROR(INDEX(Listor!$M$6:$M$17,MATCH(Listor!J2552&amp;Fossila!E2552,Listor!$K$6:$K$17&amp;Listor!$L$6:$L$17,0)),"")</f>
        <v/>
      </c>
      <c r="K2552" s="69"/>
    </row>
    <row r="2553" spans="2:11" x14ac:dyDescent="0.25">
      <c r="B2553" s="68" t="s">
        <v>68</v>
      </c>
      <c r="C2553" s="80" t="str">
        <f>IFERROR(VLOOKUP(B2553,Listor!$A$6:$B$62,2,FALSE),"")</f>
        <v/>
      </c>
      <c r="D2553" s="80" t="str">
        <f>IFERROR(VLOOKUP(B2553,Listor!$A$6:$C$62,3,FALSE),"")</f>
        <v/>
      </c>
      <c r="E2553" s="64" t="s">
        <v>69</v>
      </c>
      <c r="F2553" s="65"/>
      <c r="G2553" s="35" t="str">
        <f>IFERROR(VLOOKUP(B2553,Listor!$A$6:$G$62,7,FALSE),"")</f>
        <v/>
      </c>
      <c r="H2553" s="35" t="str">
        <f>IFERROR(VLOOKUP(B2553,Listor!$H$6:$I$24,2,FALSE),"")</f>
        <v/>
      </c>
      <c r="I2553" s="35" t="str">
        <f t="shared" si="42"/>
        <v/>
      </c>
      <c r="J2553" s="35" t="str">
        <f t="array" ref="J2553">IFERROR(INDEX(Listor!$M$6:$M$17,MATCH(Listor!J2553&amp;Fossila!E2553,Listor!$K$6:$K$17&amp;Listor!$L$6:$L$17,0)),"")</f>
        <v/>
      </c>
      <c r="K2553" s="69"/>
    </row>
    <row r="2554" spans="2:11" x14ac:dyDescent="0.25">
      <c r="B2554" s="68" t="s">
        <v>68</v>
      </c>
      <c r="C2554" s="80" t="str">
        <f>IFERROR(VLOOKUP(B2554,Listor!$A$6:$B$62,2,FALSE),"")</f>
        <v/>
      </c>
      <c r="D2554" s="80" t="str">
        <f>IFERROR(VLOOKUP(B2554,Listor!$A$6:$C$62,3,FALSE),"")</f>
        <v/>
      </c>
      <c r="E2554" s="64" t="s">
        <v>69</v>
      </c>
      <c r="F2554" s="65"/>
      <c r="G2554" s="35" t="str">
        <f>IFERROR(VLOOKUP(B2554,Listor!$A$6:$G$62,7,FALSE),"")</f>
        <v/>
      </c>
      <c r="H2554" s="35" t="str">
        <f>IFERROR(VLOOKUP(B2554,Listor!$H$6:$I$24,2,FALSE),"")</f>
        <v/>
      </c>
      <c r="I2554" s="35" t="str">
        <f t="shared" si="42"/>
        <v/>
      </c>
      <c r="J2554" s="35" t="str">
        <f t="array" ref="J2554">IFERROR(INDEX(Listor!$M$6:$M$17,MATCH(Listor!J2554&amp;Fossila!E2554,Listor!$K$6:$K$17&amp;Listor!$L$6:$L$17,0)),"")</f>
        <v/>
      </c>
      <c r="K2554" s="69"/>
    </row>
    <row r="2555" spans="2:11" x14ac:dyDescent="0.25">
      <c r="B2555" s="68" t="s">
        <v>68</v>
      </c>
      <c r="C2555" s="80" t="str">
        <f>IFERROR(VLOOKUP(B2555,Listor!$A$6:$B$62,2,FALSE),"")</f>
        <v/>
      </c>
      <c r="D2555" s="80" t="str">
        <f>IFERROR(VLOOKUP(B2555,Listor!$A$6:$C$62,3,FALSE),"")</f>
        <v/>
      </c>
      <c r="E2555" s="64" t="s">
        <v>69</v>
      </c>
      <c r="F2555" s="65"/>
      <c r="G2555" s="35" t="str">
        <f>IFERROR(VLOOKUP(B2555,Listor!$A$6:$G$62,7,FALSE),"")</f>
        <v/>
      </c>
      <c r="H2555" s="35" t="str">
        <f>IFERROR(VLOOKUP(B2555,Listor!$H$6:$I$24,2,FALSE),"")</f>
        <v/>
      </c>
      <c r="I2555" s="35" t="str">
        <f t="shared" si="42"/>
        <v/>
      </c>
      <c r="J2555" s="35" t="str">
        <f t="array" ref="J2555">IFERROR(INDEX(Listor!$M$6:$M$17,MATCH(Listor!J2555&amp;Fossila!E2555,Listor!$K$6:$K$17&amp;Listor!$L$6:$L$17,0)),"")</f>
        <v/>
      </c>
      <c r="K2555" s="69"/>
    </row>
    <row r="2556" spans="2:11" x14ac:dyDescent="0.25">
      <c r="B2556" s="68" t="s">
        <v>68</v>
      </c>
      <c r="C2556" s="80" t="str">
        <f>IFERROR(VLOOKUP(B2556,Listor!$A$6:$B$62,2,FALSE),"")</f>
        <v/>
      </c>
      <c r="D2556" s="80" t="str">
        <f>IFERROR(VLOOKUP(B2556,Listor!$A$6:$C$62,3,FALSE),"")</f>
        <v/>
      </c>
      <c r="E2556" s="64" t="s">
        <v>69</v>
      </c>
      <c r="F2556" s="65"/>
      <c r="G2556" s="35" t="str">
        <f>IFERROR(VLOOKUP(B2556,Listor!$A$6:$G$62,7,FALSE),"")</f>
        <v/>
      </c>
      <c r="H2556" s="35" t="str">
        <f>IFERROR(VLOOKUP(B2556,Listor!$H$6:$I$24,2,FALSE),"")</f>
        <v/>
      </c>
      <c r="I2556" s="35" t="str">
        <f t="shared" si="42"/>
        <v/>
      </c>
      <c r="J2556" s="35" t="str">
        <f t="array" ref="J2556">IFERROR(INDEX(Listor!$M$6:$M$17,MATCH(Listor!J2556&amp;Fossila!E2556,Listor!$K$6:$K$17&amp;Listor!$L$6:$L$17,0)),"")</f>
        <v/>
      </c>
      <c r="K2556" s="69"/>
    </row>
    <row r="2557" spans="2:11" x14ac:dyDescent="0.25">
      <c r="B2557" s="68" t="s">
        <v>68</v>
      </c>
      <c r="C2557" s="80" t="str">
        <f>IFERROR(VLOOKUP(B2557,Listor!$A$6:$B$62,2,FALSE),"")</f>
        <v/>
      </c>
      <c r="D2557" s="80" t="str">
        <f>IFERROR(VLOOKUP(B2557,Listor!$A$6:$C$62,3,FALSE),"")</f>
        <v/>
      </c>
      <c r="E2557" s="64" t="s">
        <v>69</v>
      </c>
      <c r="F2557" s="65"/>
      <c r="G2557" s="35" t="str">
        <f>IFERROR(VLOOKUP(B2557,Listor!$A$6:$G$62,7,FALSE),"")</f>
        <v/>
      </c>
      <c r="H2557" s="35" t="str">
        <f>IFERROR(VLOOKUP(B2557,Listor!$H$6:$I$24,2,FALSE),"")</f>
        <v/>
      </c>
      <c r="I2557" s="35" t="str">
        <f t="shared" si="42"/>
        <v/>
      </c>
      <c r="J2557" s="35" t="str">
        <f t="array" ref="J2557">IFERROR(INDEX(Listor!$M$6:$M$17,MATCH(Listor!J2557&amp;Fossila!E2557,Listor!$K$6:$K$17&amp;Listor!$L$6:$L$17,0)),"")</f>
        <v/>
      </c>
      <c r="K2557" s="69"/>
    </row>
    <row r="2558" spans="2:11" x14ac:dyDescent="0.25">
      <c r="B2558" s="68" t="s">
        <v>68</v>
      </c>
      <c r="C2558" s="80" t="str">
        <f>IFERROR(VLOOKUP(B2558,Listor!$A$6:$B$62,2,FALSE),"")</f>
        <v/>
      </c>
      <c r="D2558" s="80" t="str">
        <f>IFERROR(VLOOKUP(B2558,Listor!$A$6:$C$62,3,FALSE),"")</f>
        <v/>
      </c>
      <c r="E2558" s="64" t="s">
        <v>69</v>
      </c>
      <c r="F2558" s="65"/>
      <c r="G2558" s="35" t="str">
        <f>IFERROR(VLOOKUP(B2558,Listor!$A$6:$G$62,7,FALSE),"")</f>
        <v/>
      </c>
      <c r="H2558" s="35" t="str">
        <f>IFERROR(VLOOKUP(B2558,Listor!$H$6:$I$24,2,FALSE),"")</f>
        <v/>
      </c>
      <c r="I2558" s="35" t="str">
        <f t="shared" si="42"/>
        <v/>
      </c>
      <c r="J2558" s="35" t="str">
        <f t="array" ref="J2558">IFERROR(INDEX(Listor!$M$6:$M$17,MATCH(Listor!J2558&amp;Fossila!E2558,Listor!$K$6:$K$17&amp;Listor!$L$6:$L$17,0)),"")</f>
        <v/>
      </c>
      <c r="K2558" s="69"/>
    </row>
    <row r="2559" spans="2:11" x14ac:dyDescent="0.25">
      <c r="B2559" s="68" t="s">
        <v>68</v>
      </c>
      <c r="C2559" s="80" t="str">
        <f>IFERROR(VLOOKUP(B2559,Listor!$A$6:$B$62,2,FALSE),"")</f>
        <v/>
      </c>
      <c r="D2559" s="80" t="str">
        <f>IFERROR(VLOOKUP(B2559,Listor!$A$6:$C$62,3,FALSE),"")</f>
        <v/>
      </c>
      <c r="E2559" s="64" t="s">
        <v>69</v>
      </c>
      <c r="F2559" s="65"/>
      <c r="G2559" s="35" t="str">
        <f>IFERROR(VLOOKUP(B2559,Listor!$A$6:$G$62,7,FALSE),"")</f>
        <v/>
      </c>
      <c r="H2559" s="35" t="str">
        <f>IFERROR(VLOOKUP(B2559,Listor!$H$6:$I$24,2,FALSE),"")</f>
        <v/>
      </c>
      <c r="I2559" s="35" t="str">
        <f t="shared" si="42"/>
        <v/>
      </c>
      <c r="J2559" s="35" t="str">
        <f t="array" ref="J2559">IFERROR(INDEX(Listor!$M$6:$M$17,MATCH(Listor!J2559&amp;Fossila!E2559,Listor!$K$6:$K$17&amp;Listor!$L$6:$L$17,0)),"")</f>
        <v/>
      </c>
      <c r="K2559" s="69"/>
    </row>
    <row r="2560" spans="2:11" x14ac:dyDescent="0.25">
      <c r="B2560" s="68" t="s">
        <v>68</v>
      </c>
      <c r="C2560" s="80" t="str">
        <f>IFERROR(VLOOKUP(B2560,Listor!$A$6:$B$62,2,FALSE),"")</f>
        <v/>
      </c>
      <c r="D2560" s="80" t="str">
        <f>IFERROR(VLOOKUP(B2560,Listor!$A$6:$C$62,3,FALSE),"")</f>
        <v/>
      </c>
      <c r="E2560" s="64" t="s">
        <v>69</v>
      </c>
      <c r="F2560" s="65"/>
      <c r="G2560" s="35" t="str">
        <f>IFERROR(VLOOKUP(B2560,Listor!$A$6:$G$62,7,FALSE),"")</f>
        <v/>
      </c>
      <c r="H2560" s="35" t="str">
        <f>IFERROR(VLOOKUP(B2560,Listor!$H$6:$I$24,2,FALSE),"")</f>
        <v/>
      </c>
      <c r="I2560" s="35" t="str">
        <f t="shared" si="42"/>
        <v/>
      </c>
      <c r="J2560" s="35" t="str">
        <f t="array" ref="J2560">IFERROR(INDEX(Listor!$M$6:$M$17,MATCH(Listor!J2560&amp;Fossila!E2560,Listor!$K$6:$K$17&amp;Listor!$L$6:$L$17,0)),"")</f>
        <v/>
      </c>
      <c r="K2560" s="69"/>
    </row>
    <row r="2561" spans="2:11" x14ac:dyDescent="0.25">
      <c r="B2561" s="68" t="s">
        <v>68</v>
      </c>
      <c r="C2561" s="80" t="str">
        <f>IFERROR(VLOOKUP(B2561,Listor!$A$6:$B$62,2,FALSE),"")</f>
        <v/>
      </c>
      <c r="D2561" s="80" t="str">
        <f>IFERROR(VLOOKUP(B2561,Listor!$A$6:$C$62,3,FALSE),"")</f>
        <v/>
      </c>
      <c r="E2561" s="64" t="s">
        <v>69</v>
      </c>
      <c r="F2561" s="65"/>
      <c r="G2561" s="35" t="str">
        <f>IFERROR(VLOOKUP(B2561,Listor!$A$6:$G$62,7,FALSE),"")</f>
        <v/>
      </c>
      <c r="H2561" s="35" t="str">
        <f>IFERROR(VLOOKUP(B2561,Listor!$H$6:$I$24,2,FALSE),"")</f>
        <v/>
      </c>
      <c r="I2561" s="35" t="str">
        <f t="shared" si="42"/>
        <v/>
      </c>
      <c r="J2561" s="35" t="str">
        <f t="array" ref="J2561">IFERROR(INDEX(Listor!$M$6:$M$17,MATCH(Listor!J2561&amp;Fossila!E2561,Listor!$K$6:$K$17&amp;Listor!$L$6:$L$17,0)),"")</f>
        <v/>
      </c>
      <c r="K2561" s="69"/>
    </row>
    <row r="2562" spans="2:11" x14ac:dyDescent="0.25">
      <c r="B2562" s="68" t="s">
        <v>68</v>
      </c>
      <c r="C2562" s="80" t="str">
        <f>IFERROR(VLOOKUP(B2562,Listor!$A$6:$B$62,2,FALSE),"")</f>
        <v/>
      </c>
      <c r="D2562" s="80" t="str">
        <f>IFERROR(VLOOKUP(B2562,Listor!$A$6:$C$62,3,FALSE),"")</f>
        <v/>
      </c>
      <c r="E2562" s="64" t="s">
        <v>69</v>
      </c>
      <c r="F2562" s="65"/>
      <c r="G2562" s="35" t="str">
        <f>IFERROR(VLOOKUP(B2562,Listor!$A$6:$G$62,7,FALSE),"")</f>
        <v/>
      </c>
      <c r="H2562" s="35" t="str">
        <f>IFERROR(VLOOKUP(B2562,Listor!$H$6:$I$24,2,FALSE),"")</f>
        <v/>
      </c>
      <c r="I2562" s="35" t="str">
        <f t="shared" si="42"/>
        <v/>
      </c>
      <c r="J2562" s="35" t="str">
        <f t="array" ref="J2562">IFERROR(INDEX(Listor!$M$6:$M$17,MATCH(Listor!J2562&amp;Fossila!E2562,Listor!$K$6:$K$17&amp;Listor!$L$6:$L$17,0)),"")</f>
        <v/>
      </c>
      <c r="K2562" s="69"/>
    </row>
    <row r="2563" spans="2:11" x14ac:dyDescent="0.25">
      <c r="B2563" s="68" t="s">
        <v>68</v>
      </c>
      <c r="C2563" s="80" t="str">
        <f>IFERROR(VLOOKUP(B2563,Listor!$A$6:$B$62,2,FALSE),"")</f>
        <v/>
      </c>
      <c r="D2563" s="80" t="str">
        <f>IFERROR(VLOOKUP(B2563,Listor!$A$6:$C$62,3,FALSE),"")</f>
        <v/>
      </c>
      <c r="E2563" s="64" t="s">
        <v>69</v>
      </c>
      <c r="F2563" s="65"/>
      <c r="G2563" s="35" t="str">
        <f>IFERROR(VLOOKUP(B2563,Listor!$A$6:$G$62,7,FALSE),"")</f>
        <v/>
      </c>
      <c r="H2563" s="35" t="str">
        <f>IFERROR(VLOOKUP(B2563,Listor!$H$6:$I$24,2,FALSE),"")</f>
        <v/>
      </c>
      <c r="I2563" s="35" t="str">
        <f t="shared" si="42"/>
        <v/>
      </c>
      <c r="J2563" s="35" t="str">
        <f t="array" ref="J2563">IFERROR(INDEX(Listor!$M$6:$M$17,MATCH(Listor!J2563&amp;Fossila!E2563,Listor!$K$6:$K$17&amp;Listor!$L$6:$L$17,0)),"")</f>
        <v/>
      </c>
      <c r="K2563" s="69"/>
    </row>
    <row r="2564" spans="2:11" x14ac:dyDescent="0.25">
      <c r="B2564" s="68" t="s">
        <v>68</v>
      </c>
      <c r="C2564" s="80" t="str">
        <f>IFERROR(VLOOKUP(B2564,Listor!$A$6:$B$62,2,FALSE),"")</f>
        <v/>
      </c>
      <c r="D2564" s="80" t="str">
        <f>IFERROR(VLOOKUP(B2564,Listor!$A$6:$C$62,3,FALSE),"")</f>
        <v/>
      </c>
      <c r="E2564" s="64" t="s">
        <v>69</v>
      </c>
      <c r="F2564" s="65"/>
      <c r="G2564" s="35" t="str">
        <f>IFERROR(VLOOKUP(B2564,Listor!$A$6:$G$62,7,FALSE),"")</f>
        <v/>
      </c>
      <c r="H2564" s="35" t="str">
        <f>IFERROR(VLOOKUP(B2564,Listor!$H$6:$I$24,2,FALSE),"")</f>
        <v/>
      </c>
      <c r="I2564" s="35" t="str">
        <f t="shared" si="42"/>
        <v/>
      </c>
      <c r="J2564" s="35" t="str">
        <f t="array" ref="J2564">IFERROR(INDEX(Listor!$M$6:$M$17,MATCH(Listor!J2564&amp;Fossila!E2564,Listor!$K$6:$K$17&amp;Listor!$L$6:$L$17,0)),"")</f>
        <v/>
      </c>
      <c r="K2564" s="69"/>
    </row>
    <row r="2565" spans="2:11" x14ac:dyDescent="0.25">
      <c r="B2565" s="68" t="s">
        <v>68</v>
      </c>
      <c r="C2565" s="80" t="str">
        <f>IFERROR(VLOOKUP(B2565,Listor!$A$6:$B$62,2,FALSE),"")</f>
        <v/>
      </c>
      <c r="D2565" s="80" t="str">
        <f>IFERROR(VLOOKUP(B2565,Listor!$A$6:$C$62,3,FALSE),"")</f>
        <v/>
      </c>
      <c r="E2565" s="64" t="s">
        <v>69</v>
      </c>
      <c r="F2565" s="65"/>
      <c r="G2565" s="35" t="str">
        <f>IFERROR(VLOOKUP(B2565,Listor!$A$6:$G$62,7,FALSE),"")</f>
        <v/>
      </c>
      <c r="H2565" s="35" t="str">
        <f>IFERROR(VLOOKUP(B2565,Listor!$H$6:$I$24,2,FALSE),"")</f>
        <v/>
      </c>
      <c r="I2565" s="35" t="str">
        <f t="shared" si="42"/>
        <v/>
      </c>
      <c r="J2565" s="35" t="str">
        <f t="array" ref="J2565">IFERROR(INDEX(Listor!$M$6:$M$17,MATCH(Listor!J2565&amp;Fossila!E2565,Listor!$K$6:$K$17&amp;Listor!$L$6:$L$17,0)),"")</f>
        <v/>
      </c>
      <c r="K2565" s="69"/>
    </row>
    <row r="2566" spans="2:11" x14ac:dyDescent="0.25">
      <c r="B2566" s="68" t="s">
        <v>68</v>
      </c>
      <c r="C2566" s="80" t="str">
        <f>IFERROR(VLOOKUP(B2566,Listor!$A$6:$B$62,2,FALSE),"")</f>
        <v/>
      </c>
      <c r="D2566" s="80" t="str">
        <f>IFERROR(VLOOKUP(B2566,Listor!$A$6:$C$62,3,FALSE),"")</f>
        <v/>
      </c>
      <c r="E2566" s="64" t="s">
        <v>69</v>
      </c>
      <c r="F2566" s="65"/>
      <c r="G2566" s="35" t="str">
        <f>IFERROR(VLOOKUP(B2566,Listor!$A$6:$G$62,7,FALSE),"")</f>
        <v/>
      </c>
      <c r="H2566" s="35" t="str">
        <f>IFERROR(VLOOKUP(B2566,Listor!$H$6:$I$24,2,FALSE),"")</f>
        <v/>
      </c>
      <c r="I2566" s="35" t="str">
        <f t="shared" si="42"/>
        <v/>
      </c>
      <c r="J2566" s="35" t="str">
        <f t="array" ref="J2566">IFERROR(INDEX(Listor!$M$6:$M$17,MATCH(Listor!J2566&amp;Fossila!E2566,Listor!$K$6:$K$17&amp;Listor!$L$6:$L$17,0)),"")</f>
        <v/>
      </c>
      <c r="K2566" s="69"/>
    </row>
    <row r="2567" spans="2:11" x14ac:dyDescent="0.25">
      <c r="B2567" s="68" t="s">
        <v>68</v>
      </c>
      <c r="C2567" s="80" t="str">
        <f>IFERROR(VLOOKUP(B2567,Listor!$A$6:$B$62,2,FALSE),"")</f>
        <v/>
      </c>
      <c r="D2567" s="80" t="str">
        <f>IFERROR(VLOOKUP(B2567,Listor!$A$6:$C$62,3,FALSE),"")</f>
        <v/>
      </c>
      <c r="E2567" s="64" t="s">
        <v>69</v>
      </c>
      <c r="F2567" s="65"/>
      <c r="G2567" s="35" t="str">
        <f>IFERROR(VLOOKUP(B2567,Listor!$A$6:$G$62,7,FALSE),"")</f>
        <v/>
      </c>
      <c r="H2567" s="35" t="str">
        <f>IFERROR(VLOOKUP(B2567,Listor!$H$6:$I$24,2,FALSE),"")</f>
        <v/>
      </c>
      <c r="I2567" s="35" t="str">
        <f t="shared" si="42"/>
        <v/>
      </c>
      <c r="J2567" s="35" t="str">
        <f t="array" ref="J2567">IFERROR(INDEX(Listor!$M$6:$M$17,MATCH(Listor!J2567&amp;Fossila!E2567,Listor!$K$6:$K$17&amp;Listor!$L$6:$L$17,0)),"")</f>
        <v/>
      </c>
      <c r="K2567" s="69"/>
    </row>
    <row r="2568" spans="2:11" x14ac:dyDescent="0.25">
      <c r="B2568" s="68" t="s">
        <v>68</v>
      </c>
      <c r="C2568" s="80" t="str">
        <f>IFERROR(VLOOKUP(B2568,Listor!$A$6:$B$62,2,FALSE),"")</f>
        <v/>
      </c>
      <c r="D2568" s="80" t="str">
        <f>IFERROR(VLOOKUP(B2568,Listor!$A$6:$C$62,3,FALSE),"")</f>
        <v/>
      </c>
      <c r="E2568" s="64" t="s">
        <v>69</v>
      </c>
      <c r="F2568" s="65"/>
      <c r="G2568" s="35" t="str">
        <f>IFERROR(VLOOKUP(B2568,Listor!$A$6:$G$62,7,FALSE),"")</f>
        <v/>
      </c>
      <c r="H2568" s="35" t="str">
        <f>IFERROR(VLOOKUP(B2568,Listor!$H$6:$I$24,2,FALSE),"")</f>
        <v/>
      </c>
      <c r="I2568" s="35" t="str">
        <f t="shared" si="42"/>
        <v/>
      </c>
      <c r="J2568" s="35" t="str">
        <f t="array" ref="J2568">IFERROR(INDEX(Listor!$M$6:$M$17,MATCH(Listor!J2568&amp;Fossila!E2568,Listor!$K$6:$K$17&amp;Listor!$L$6:$L$17,0)),"")</f>
        <v/>
      </c>
      <c r="K2568" s="69"/>
    </row>
    <row r="2569" spans="2:11" x14ac:dyDescent="0.25">
      <c r="B2569" s="68" t="s">
        <v>68</v>
      </c>
      <c r="C2569" s="80" t="str">
        <f>IFERROR(VLOOKUP(B2569,Listor!$A$6:$B$62,2,FALSE),"")</f>
        <v/>
      </c>
      <c r="D2569" s="80" t="str">
        <f>IFERROR(VLOOKUP(B2569,Listor!$A$6:$C$62,3,FALSE),"")</f>
        <v/>
      </c>
      <c r="E2569" s="64" t="s">
        <v>69</v>
      </c>
      <c r="F2569" s="65"/>
      <c r="G2569" s="35" t="str">
        <f>IFERROR(VLOOKUP(B2569,Listor!$A$6:$G$62,7,FALSE),"")</f>
        <v/>
      </c>
      <c r="H2569" s="35" t="str">
        <f>IFERROR(VLOOKUP(B2569,Listor!$H$6:$I$24,2,FALSE),"")</f>
        <v/>
      </c>
      <c r="I2569" s="35" t="str">
        <f t="shared" si="42"/>
        <v/>
      </c>
      <c r="J2569" s="35" t="str">
        <f t="array" ref="J2569">IFERROR(INDEX(Listor!$M$6:$M$17,MATCH(Listor!J2569&amp;Fossila!E2569,Listor!$K$6:$K$17&amp;Listor!$L$6:$L$17,0)),"")</f>
        <v/>
      </c>
      <c r="K2569" s="69"/>
    </row>
    <row r="2570" spans="2:11" x14ac:dyDescent="0.25">
      <c r="B2570" s="68" t="s">
        <v>68</v>
      </c>
      <c r="C2570" s="80" t="str">
        <f>IFERROR(VLOOKUP(B2570,Listor!$A$6:$B$62,2,FALSE),"")</f>
        <v/>
      </c>
      <c r="D2570" s="80" t="str">
        <f>IFERROR(VLOOKUP(B2570,Listor!$A$6:$C$62,3,FALSE),"")</f>
        <v/>
      </c>
      <c r="E2570" s="64" t="s">
        <v>69</v>
      </c>
      <c r="F2570" s="65"/>
      <c r="G2570" s="35" t="str">
        <f>IFERROR(VLOOKUP(B2570,Listor!$A$6:$G$62,7,FALSE),"")</f>
        <v/>
      </c>
      <c r="H2570" s="35" t="str">
        <f>IFERROR(VLOOKUP(B2570,Listor!$H$6:$I$24,2,FALSE),"")</f>
        <v/>
      </c>
      <c r="I2570" s="35" t="str">
        <f t="shared" si="42"/>
        <v/>
      </c>
      <c r="J2570" s="35" t="str">
        <f t="array" ref="J2570">IFERROR(INDEX(Listor!$M$6:$M$17,MATCH(Listor!J2570&amp;Fossila!E2570,Listor!$K$6:$K$17&amp;Listor!$L$6:$L$17,0)),"")</f>
        <v/>
      </c>
      <c r="K2570" s="69"/>
    </row>
    <row r="2571" spans="2:11" x14ac:dyDescent="0.25">
      <c r="B2571" s="68" t="s">
        <v>68</v>
      </c>
      <c r="C2571" s="80" t="str">
        <f>IFERROR(VLOOKUP(B2571,Listor!$A$6:$B$62,2,FALSE),"")</f>
        <v/>
      </c>
      <c r="D2571" s="80" t="str">
        <f>IFERROR(VLOOKUP(B2571,Listor!$A$6:$C$62,3,FALSE),"")</f>
        <v/>
      </c>
      <c r="E2571" s="64" t="s">
        <v>69</v>
      </c>
      <c r="F2571" s="65"/>
      <c r="G2571" s="35" t="str">
        <f>IFERROR(VLOOKUP(B2571,Listor!$A$6:$G$62,7,FALSE),"")</f>
        <v/>
      </c>
      <c r="H2571" s="35" t="str">
        <f>IFERROR(VLOOKUP(B2571,Listor!$H$6:$I$24,2,FALSE),"")</f>
        <v/>
      </c>
      <c r="I2571" s="35" t="str">
        <f t="shared" si="42"/>
        <v/>
      </c>
      <c r="J2571" s="35" t="str">
        <f t="array" ref="J2571">IFERROR(INDEX(Listor!$M$6:$M$17,MATCH(Listor!J2571&amp;Fossila!E2571,Listor!$K$6:$K$17&amp;Listor!$L$6:$L$17,0)),"")</f>
        <v/>
      </c>
      <c r="K2571" s="69"/>
    </row>
    <row r="2572" spans="2:11" x14ac:dyDescent="0.25">
      <c r="B2572" s="68" t="s">
        <v>68</v>
      </c>
      <c r="C2572" s="80" t="str">
        <f>IFERROR(VLOOKUP(B2572,Listor!$A$6:$B$62,2,FALSE),"")</f>
        <v/>
      </c>
      <c r="D2572" s="80" t="str">
        <f>IFERROR(VLOOKUP(B2572,Listor!$A$6:$C$62,3,FALSE),"")</f>
        <v/>
      </c>
      <c r="E2572" s="64" t="s">
        <v>69</v>
      </c>
      <c r="F2572" s="65"/>
      <c r="G2572" s="35" t="str">
        <f>IFERROR(VLOOKUP(B2572,Listor!$A$6:$G$62,7,FALSE),"")</f>
        <v/>
      </c>
      <c r="H2572" s="35" t="str">
        <f>IFERROR(VLOOKUP(B2572,Listor!$H$6:$I$24,2,FALSE),"")</f>
        <v/>
      </c>
      <c r="I2572" s="35" t="str">
        <f t="shared" si="42"/>
        <v/>
      </c>
      <c r="J2572" s="35" t="str">
        <f t="array" ref="J2572">IFERROR(INDEX(Listor!$M$6:$M$17,MATCH(Listor!J2572&amp;Fossila!E2572,Listor!$K$6:$K$17&amp;Listor!$L$6:$L$17,0)),"")</f>
        <v/>
      </c>
      <c r="K2572" s="69"/>
    </row>
    <row r="2573" spans="2:11" x14ac:dyDescent="0.25">
      <c r="B2573" s="68" t="s">
        <v>68</v>
      </c>
      <c r="C2573" s="80" t="str">
        <f>IFERROR(VLOOKUP(B2573,Listor!$A$6:$B$62,2,FALSE),"")</f>
        <v/>
      </c>
      <c r="D2573" s="80" t="str">
        <f>IFERROR(VLOOKUP(B2573,Listor!$A$6:$C$62,3,FALSE),"")</f>
        <v/>
      </c>
      <c r="E2573" s="64" t="s">
        <v>69</v>
      </c>
      <c r="F2573" s="65"/>
      <c r="G2573" s="35" t="str">
        <f>IFERROR(VLOOKUP(B2573,Listor!$A$6:$G$62,7,FALSE),"")</f>
        <v/>
      </c>
      <c r="H2573" s="35" t="str">
        <f>IFERROR(VLOOKUP(B2573,Listor!$H$6:$I$24,2,FALSE),"")</f>
        <v/>
      </c>
      <c r="I2573" s="35" t="str">
        <f t="shared" ref="I2573:I2636" si="43">IFERROR(H2573*F2573,"")</f>
        <v/>
      </c>
      <c r="J2573" s="35" t="str">
        <f t="array" ref="J2573">IFERROR(INDEX(Listor!$M$6:$M$17,MATCH(Listor!J2573&amp;Fossila!E2573,Listor!$K$6:$K$17&amp;Listor!$L$6:$L$17,0)),"")</f>
        <v/>
      </c>
      <c r="K2573" s="69"/>
    </row>
    <row r="2574" spans="2:11" x14ac:dyDescent="0.25">
      <c r="B2574" s="68" t="s">
        <v>68</v>
      </c>
      <c r="C2574" s="80" t="str">
        <f>IFERROR(VLOOKUP(B2574,Listor!$A$6:$B$62,2,FALSE),"")</f>
        <v/>
      </c>
      <c r="D2574" s="80" t="str">
        <f>IFERROR(VLOOKUP(B2574,Listor!$A$6:$C$62,3,FALSE),"")</f>
        <v/>
      </c>
      <c r="E2574" s="64" t="s">
        <v>69</v>
      </c>
      <c r="F2574" s="65"/>
      <c r="G2574" s="35" t="str">
        <f>IFERROR(VLOOKUP(B2574,Listor!$A$6:$G$62,7,FALSE),"")</f>
        <v/>
      </c>
      <c r="H2574" s="35" t="str">
        <f>IFERROR(VLOOKUP(B2574,Listor!$H$6:$I$24,2,FALSE),"")</f>
        <v/>
      </c>
      <c r="I2574" s="35" t="str">
        <f t="shared" si="43"/>
        <v/>
      </c>
      <c r="J2574" s="35" t="str">
        <f t="array" ref="J2574">IFERROR(INDEX(Listor!$M$6:$M$17,MATCH(Listor!J2574&amp;Fossila!E2574,Listor!$K$6:$K$17&amp;Listor!$L$6:$L$17,0)),"")</f>
        <v/>
      </c>
      <c r="K2574" s="69"/>
    </row>
    <row r="2575" spans="2:11" x14ac:dyDescent="0.25">
      <c r="B2575" s="68" t="s">
        <v>68</v>
      </c>
      <c r="C2575" s="80" t="str">
        <f>IFERROR(VLOOKUP(B2575,Listor!$A$6:$B$62,2,FALSE),"")</f>
        <v/>
      </c>
      <c r="D2575" s="80" t="str">
        <f>IFERROR(VLOOKUP(B2575,Listor!$A$6:$C$62,3,FALSE),"")</f>
        <v/>
      </c>
      <c r="E2575" s="64" t="s">
        <v>69</v>
      </c>
      <c r="F2575" s="65"/>
      <c r="G2575" s="35" t="str">
        <f>IFERROR(VLOOKUP(B2575,Listor!$A$6:$G$62,7,FALSE),"")</f>
        <v/>
      </c>
      <c r="H2575" s="35" t="str">
        <f>IFERROR(VLOOKUP(B2575,Listor!$H$6:$I$24,2,FALSE),"")</f>
        <v/>
      </c>
      <c r="I2575" s="35" t="str">
        <f t="shared" si="43"/>
        <v/>
      </c>
      <c r="J2575" s="35" t="str">
        <f t="array" ref="J2575">IFERROR(INDEX(Listor!$M$6:$M$17,MATCH(Listor!J2575&amp;Fossila!E2575,Listor!$K$6:$K$17&amp;Listor!$L$6:$L$17,0)),"")</f>
        <v/>
      </c>
      <c r="K2575" s="69"/>
    </row>
    <row r="2576" spans="2:11" x14ac:dyDescent="0.25">
      <c r="B2576" s="68" t="s">
        <v>68</v>
      </c>
      <c r="C2576" s="80" t="str">
        <f>IFERROR(VLOOKUP(B2576,Listor!$A$6:$B$62,2,FALSE),"")</f>
        <v/>
      </c>
      <c r="D2576" s="80" t="str">
        <f>IFERROR(VLOOKUP(B2576,Listor!$A$6:$C$62,3,FALSE),"")</f>
        <v/>
      </c>
      <c r="E2576" s="64" t="s">
        <v>69</v>
      </c>
      <c r="F2576" s="65"/>
      <c r="G2576" s="35" t="str">
        <f>IFERROR(VLOOKUP(B2576,Listor!$A$6:$G$62,7,FALSE),"")</f>
        <v/>
      </c>
      <c r="H2576" s="35" t="str">
        <f>IFERROR(VLOOKUP(B2576,Listor!$H$6:$I$24,2,FALSE),"")</f>
        <v/>
      </c>
      <c r="I2576" s="35" t="str">
        <f t="shared" si="43"/>
        <v/>
      </c>
      <c r="J2576" s="35" t="str">
        <f t="array" ref="J2576">IFERROR(INDEX(Listor!$M$6:$M$17,MATCH(Listor!J2576&amp;Fossila!E2576,Listor!$K$6:$K$17&amp;Listor!$L$6:$L$17,0)),"")</f>
        <v/>
      </c>
      <c r="K2576" s="69"/>
    </row>
    <row r="2577" spans="2:11" x14ac:dyDescent="0.25">
      <c r="B2577" s="68" t="s">
        <v>68</v>
      </c>
      <c r="C2577" s="80" t="str">
        <f>IFERROR(VLOOKUP(B2577,Listor!$A$6:$B$62,2,FALSE),"")</f>
        <v/>
      </c>
      <c r="D2577" s="80" t="str">
        <f>IFERROR(VLOOKUP(B2577,Listor!$A$6:$C$62,3,FALSE),"")</f>
        <v/>
      </c>
      <c r="E2577" s="64" t="s">
        <v>69</v>
      </c>
      <c r="F2577" s="65"/>
      <c r="G2577" s="35" t="str">
        <f>IFERROR(VLOOKUP(B2577,Listor!$A$6:$G$62,7,FALSE),"")</f>
        <v/>
      </c>
      <c r="H2577" s="35" t="str">
        <f>IFERROR(VLOOKUP(B2577,Listor!$H$6:$I$24,2,FALSE),"")</f>
        <v/>
      </c>
      <c r="I2577" s="35" t="str">
        <f t="shared" si="43"/>
        <v/>
      </c>
      <c r="J2577" s="35" t="str">
        <f t="array" ref="J2577">IFERROR(INDEX(Listor!$M$6:$M$17,MATCH(Listor!J2577&amp;Fossila!E2577,Listor!$K$6:$K$17&amp;Listor!$L$6:$L$17,0)),"")</f>
        <v/>
      </c>
      <c r="K2577" s="69"/>
    </row>
    <row r="2578" spans="2:11" x14ac:dyDescent="0.25">
      <c r="B2578" s="68" t="s">
        <v>68</v>
      </c>
      <c r="C2578" s="80" t="str">
        <f>IFERROR(VLOOKUP(B2578,Listor!$A$6:$B$62,2,FALSE),"")</f>
        <v/>
      </c>
      <c r="D2578" s="80" t="str">
        <f>IFERROR(VLOOKUP(B2578,Listor!$A$6:$C$62,3,FALSE),"")</f>
        <v/>
      </c>
      <c r="E2578" s="64" t="s">
        <v>69</v>
      </c>
      <c r="F2578" s="65"/>
      <c r="G2578" s="35" t="str">
        <f>IFERROR(VLOOKUP(B2578,Listor!$A$6:$G$62,7,FALSE),"")</f>
        <v/>
      </c>
      <c r="H2578" s="35" t="str">
        <f>IFERROR(VLOOKUP(B2578,Listor!$H$6:$I$24,2,FALSE),"")</f>
        <v/>
      </c>
      <c r="I2578" s="35" t="str">
        <f t="shared" si="43"/>
        <v/>
      </c>
      <c r="J2578" s="35" t="str">
        <f t="array" ref="J2578">IFERROR(INDEX(Listor!$M$6:$M$17,MATCH(Listor!J2578&amp;Fossila!E2578,Listor!$K$6:$K$17&amp;Listor!$L$6:$L$17,0)),"")</f>
        <v/>
      </c>
      <c r="K2578" s="69"/>
    </row>
    <row r="2579" spans="2:11" x14ac:dyDescent="0.25">
      <c r="B2579" s="68" t="s">
        <v>68</v>
      </c>
      <c r="C2579" s="80" t="str">
        <f>IFERROR(VLOOKUP(B2579,Listor!$A$6:$B$62,2,FALSE),"")</f>
        <v/>
      </c>
      <c r="D2579" s="80" t="str">
        <f>IFERROR(VLOOKUP(B2579,Listor!$A$6:$C$62,3,FALSE),"")</f>
        <v/>
      </c>
      <c r="E2579" s="64" t="s">
        <v>69</v>
      </c>
      <c r="F2579" s="65"/>
      <c r="G2579" s="35" t="str">
        <f>IFERROR(VLOOKUP(B2579,Listor!$A$6:$G$62,7,FALSE),"")</f>
        <v/>
      </c>
      <c r="H2579" s="35" t="str">
        <f>IFERROR(VLOOKUP(B2579,Listor!$H$6:$I$24,2,FALSE),"")</f>
        <v/>
      </c>
      <c r="I2579" s="35" t="str">
        <f t="shared" si="43"/>
        <v/>
      </c>
      <c r="J2579" s="35" t="str">
        <f t="array" ref="J2579">IFERROR(INDEX(Listor!$M$6:$M$17,MATCH(Listor!J2579&amp;Fossila!E2579,Listor!$K$6:$K$17&amp;Listor!$L$6:$L$17,0)),"")</f>
        <v/>
      </c>
      <c r="K2579" s="69"/>
    </row>
    <row r="2580" spans="2:11" x14ac:dyDescent="0.25">
      <c r="B2580" s="68" t="s">
        <v>68</v>
      </c>
      <c r="C2580" s="80" t="str">
        <f>IFERROR(VLOOKUP(B2580,Listor!$A$6:$B$62,2,FALSE),"")</f>
        <v/>
      </c>
      <c r="D2580" s="80" t="str">
        <f>IFERROR(VLOOKUP(B2580,Listor!$A$6:$C$62,3,FALSE),"")</f>
        <v/>
      </c>
      <c r="E2580" s="64" t="s">
        <v>69</v>
      </c>
      <c r="F2580" s="65"/>
      <c r="G2580" s="35" t="str">
        <f>IFERROR(VLOOKUP(B2580,Listor!$A$6:$G$62,7,FALSE),"")</f>
        <v/>
      </c>
      <c r="H2580" s="35" t="str">
        <f>IFERROR(VLOOKUP(B2580,Listor!$H$6:$I$24,2,FALSE),"")</f>
        <v/>
      </c>
      <c r="I2580" s="35" t="str">
        <f t="shared" si="43"/>
        <v/>
      </c>
      <c r="J2580" s="35" t="str">
        <f t="array" ref="J2580">IFERROR(INDEX(Listor!$M$6:$M$17,MATCH(Listor!J2580&amp;Fossila!E2580,Listor!$K$6:$K$17&amp;Listor!$L$6:$L$17,0)),"")</f>
        <v/>
      </c>
      <c r="K2580" s="69"/>
    </row>
    <row r="2581" spans="2:11" x14ac:dyDescent="0.25">
      <c r="B2581" s="68" t="s">
        <v>68</v>
      </c>
      <c r="C2581" s="80" t="str">
        <f>IFERROR(VLOOKUP(B2581,Listor!$A$6:$B$62,2,FALSE),"")</f>
        <v/>
      </c>
      <c r="D2581" s="80" t="str">
        <f>IFERROR(VLOOKUP(B2581,Listor!$A$6:$C$62,3,FALSE),"")</f>
        <v/>
      </c>
      <c r="E2581" s="64" t="s">
        <v>69</v>
      </c>
      <c r="F2581" s="65"/>
      <c r="G2581" s="35" t="str">
        <f>IFERROR(VLOOKUP(B2581,Listor!$A$6:$G$62,7,FALSE),"")</f>
        <v/>
      </c>
      <c r="H2581" s="35" t="str">
        <f>IFERROR(VLOOKUP(B2581,Listor!$H$6:$I$24,2,FALSE),"")</f>
        <v/>
      </c>
      <c r="I2581" s="35" t="str">
        <f t="shared" si="43"/>
        <v/>
      </c>
      <c r="J2581" s="35" t="str">
        <f t="array" ref="J2581">IFERROR(INDEX(Listor!$M$6:$M$17,MATCH(Listor!J2581&amp;Fossila!E2581,Listor!$K$6:$K$17&amp;Listor!$L$6:$L$17,0)),"")</f>
        <v/>
      </c>
      <c r="K2581" s="69"/>
    </row>
    <row r="2582" spans="2:11" x14ac:dyDescent="0.25">
      <c r="B2582" s="68" t="s">
        <v>68</v>
      </c>
      <c r="C2582" s="80" t="str">
        <f>IFERROR(VLOOKUP(B2582,Listor!$A$6:$B$62,2,FALSE),"")</f>
        <v/>
      </c>
      <c r="D2582" s="80" t="str">
        <f>IFERROR(VLOOKUP(B2582,Listor!$A$6:$C$62,3,FALSE),"")</f>
        <v/>
      </c>
      <c r="E2582" s="64" t="s">
        <v>69</v>
      </c>
      <c r="F2582" s="65"/>
      <c r="G2582" s="35" t="str">
        <f>IFERROR(VLOOKUP(B2582,Listor!$A$6:$G$62,7,FALSE),"")</f>
        <v/>
      </c>
      <c r="H2582" s="35" t="str">
        <f>IFERROR(VLOOKUP(B2582,Listor!$H$6:$I$24,2,FALSE),"")</f>
        <v/>
      </c>
      <c r="I2582" s="35" t="str">
        <f t="shared" si="43"/>
        <v/>
      </c>
      <c r="J2582" s="35" t="str">
        <f t="array" ref="J2582">IFERROR(INDEX(Listor!$M$6:$M$17,MATCH(Listor!J2582&amp;Fossila!E2582,Listor!$K$6:$K$17&amp;Listor!$L$6:$L$17,0)),"")</f>
        <v/>
      </c>
      <c r="K2582" s="69"/>
    </row>
    <row r="2583" spans="2:11" x14ac:dyDescent="0.25">
      <c r="B2583" s="68" t="s">
        <v>68</v>
      </c>
      <c r="C2583" s="80" t="str">
        <f>IFERROR(VLOOKUP(B2583,Listor!$A$6:$B$62,2,FALSE),"")</f>
        <v/>
      </c>
      <c r="D2583" s="80" t="str">
        <f>IFERROR(VLOOKUP(B2583,Listor!$A$6:$C$62,3,FALSE),"")</f>
        <v/>
      </c>
      <c r="E2583" s="64" t="s">
        <v>69</v>
      </c>
      <c r="F2583" s="65"/>
      <c r="G2583" s="35" t="str">
        <f>IFERROR(VLOOKUP(B2583,Listor!$A$6:$G$62,7,FALSE),"")</f>
        <v/>
      </c>
      <c r="H2583" s="35" t="str">
        <f>IFERROR(VLOOKUP(B2583,Listor!$H$6:$I$24,2,FALSE),"")</f>
        <v/>
      </c>
      <c r="I2583" s="35" t="str">
        <f t="shared" si="43"/>
        <v/>
      </c>
      <c r="J2583" s="35" t="str">
        <f t="array" ref="J2583">IFERROR(INDEX(Listor!$M$6:$M$17,MATCH(Listor!J2583&amp;Fossila!E2583,Listor!$K$6:$K$17&amp;Listor!$L$6:$L$17,0)),"")</f>
        <v/>
      </c>
      <c r="K2583" s="69"/>
    </row>
    <row r="2584" spans="2:11" x14ac:dyDescent="0.25">
      <c r="B2584" s="68" t="s">
        <v>68</v>
      </c>
      <c r="C2584" s="80" t="str">
        <f>IFERROR(VLOOKUP(B2584,Listor!$A$6:$B$62,2,FALSE),"")</f>
        <v/>
      </c>
      <c r="D2584" s="80" t="str">
        <f>IFERROR(VLOOKUP(B2584,Listor!$A$6:$C$62,3,FALSE),"")</f>
        <v/>
      </c>
      <c r="E2584" s="64" t="s">
        <v>69</v>
      </c>
      <c r="F2584" s="65"/>
      <c r="G2584" s="35" t="str">
        <f>IFERROR(VLOOKUP(B2584,Listor!$A$6:$G$62,7,FALSE),"")</f>
        <v/>
      </c>
      <c r="H2584" s="35" t="str">
        <f>IFERROR(VLOOKUP(B2584,Listor!$H$6:$I$24,2,FALSE),"")</f>
        <v/>
      </c>
      <c r="I2584" s="35" t="str">
        <f t="shared" si="43"/>
        <v/>
      </c>
      <c r="J2584" s="35" t="str">
        <f t="array" ref="J2584">IFERROR(INDEX(Listor!$M$6:$M$17,MATCH(Listor!J2584&amp;Fossila!E2584,Listor!$K$6:$K$17&amp;Listor!$L$6:$L$17,0)),"")</f>
        <v/>
      </c>
      <c r="K2584" s="69"/>
    </row>
    <row r="2585" spans="2:11" x14ac:dyDescent="0.25">
      <c r="B2585" s="68" t="s">
        <v>68</v>
      </c>
      <c r="C2585" s="80" t="str">
        <f>IFERROR(VLOOKUP(B2585,Listor!$A$6:$B$62,2,FALSE),"")</f>
        <v/>
      </c>
      <c r="D2585" s="80" t="str">
        <f>IFERROR(VLOOKUP(B2585,Listor!$A$6:$C$62,3,FALSE),"")</f>
        <v/>
      </c>
      <c r="E2585" s="64" t="s">
        <v>69</v>
      </c>
      <c r="F2585" s="65"/>
      <c r="G2585" s="35" t="str">
        <f>IFERROR(VLOOKUP(B2585,Listor!$A$6:$G$62,7,FALSE),"")</f>
        <v/>
      </c>
      <c r="H2585" s="35" t="str">
        <f>IFERROR(VLOOKUP(B2585,Listor!$H$6:$I$24,2,FALSE),"")</f>
        <v/>
      </c>
      <c r="I2585" s="35" t="str">
        <f t="shared" si="43"/>
        <v/>
      </c>
      <c r="J2585" s="35" t="str">
        <f t="array" ref="J2585">IFERROR(INDEX(Listor!$M$6:$M$17,MATCH(Listor!J2585&amp;Fossila!E2585,Listor!$K$6:$K$17&amp;Listor!$L$6:$L$17,0)),"")</f>
        <v/>
      </c>
      <c r="K2585" s="69"/>
    </row>
    <row r="2586" spans="2:11" x14ac:dyDescent="0.25">
      <c r="B2586" s="68" t="s">
        <v>68</v>
      </c>
      <c r="C2586" s="80" t="str">
        <f>IFERROR(VLOOKUP(B2586,Listor!$A$6:$B$62,2,FALSE),"")</f>
        <v/>
      </c>
      <c r="D2586" s="80" t="str">
        <f>IFERROR(VLOOKUP(B2586,Listor!$A$6:$C$62,3,FALSE),"")</f>
        <v/>
      </c>
      <c r="E2586" s="64" t="s">
        <v>69</v>
      </c>
      <c r="F2586" s="65"/>
      <c r="G2586" s="35" t="str">
        <f>IFERROR(VLOOKUP(B2586,Listor!$A$6:$G$62,7,FALSE),"")</f>
        <v/>
      </c>
      <c r="H2586" s="35" t="str">
        <f>IFERROR(VLOOKUP(B2586,Listor!$H$6:$I$24,2,FALSE),"")</f>
        <v/>
      </c>
      <c r="I2586" s="35" t="str">
        <f t="shared" si="43"/>
        <v/>
      </c>
      <c r="J2586" s="35" t="str">
        <f t="array" ref="J2586">IFERROR(INDEX(Listor!$M$6:$M$17,MATCH(Listor!J2586&amp;Fossila!E2586,Listor!$K$6:$K$17&amp;Listor!$L$6:$L$17,0)),"")</f>
        <v/>
      </c>
      <c r="K2586" s="69"/>
    </row>
    <row r="2587" spans="2:11" x14ac:dyDescent="0.25">
      <c r="B2587" s="68" t="s">
        <v>68</v>
      </c>
      <c r="C2587" s="80" t="str">
        <f>IFERROR(VLOOKUP(B2587,Listor!$A$6:$B$62,2,FALSE),"")</f>
        <v/>
      </c>
      <c r="D2587" s="80" t="str">
        <f>IFERROR(VLOOKUP(B2587,Listor!$A$6:$C$62,3,FALSE),"")</f>
        <v/>
      </c>
      <c r="E2587" s="64" t="s">
        <v>69</v>
      </c>
      <c r="F2587" s="65"/>
      <c r="G2587" s="35" t="str">
        <f>IFERROR(VLOOKUP(B2587,Listor!$A$6:$G$62,7,FALSE),"")</f>
        <v/>
      </c>
      <c r="H2587" s="35" t="str">
        <f>IFERROR(VLOOKUP(B2587,Listor!$H$6:$I$24,2,FALSE),"")</f>
        <v/>
      </c>
      <c r="I2587" s="35" t="str">
        <f t="shared" si="43"/>
        <v/>
      </c>
      <c r="J2587" s="35" t="str">
        <f t="array" ref="J2587">IFERROR(INDEX(Listor!$M$6:$M$17,MATCH(Listor!J2587&amp;Fossila!E2587,Listor!$K$6:$K$17&amp;Listor!$L$6:$L$17,0)),"")</f>
        <v/>
      </c>
      <c r="K2587" s="69"/>
    </row>
    <row r="2588" spans="2:11" x14ac:dyDescent="0.25">
      <c r="B2588" s="68" t="s">
        <v>68</v>
      </c>
      <c r="C2588" s="80" t="str">
        <f>IFERROR(VLOOKUP(B2588,Listor!$A$6:$B$62,2,FALSE),"")</f>
        <v/>
      </c>
      <c r="D2588" s="80" t="str">
        <f>IFERROR(VLOOKUP(B2588,Listor!$A$6:$C$62,3,FALSE),"")</f>
        <v/>
      </c>
      <c r="E2588" s="64" t="s">
        <v>69</v>
      </c>
      <c r="F2588" s="65"/>
      <c r="G2588" s="35" t="str">
        <f>IFERROR(VLOOKUP(B2588,Listor!$A$6:$G$62,7,FALSE),"")</f>
        <v/>
      </c>
      <c r="H2588" s="35" t="str">
        <f>IFERROR(VLOOKUP(B2588,Listor!$H$6:$I$24,2,FALSE),"")</f>
        <v/>
      </c>
      <c r="I2588" s="35" t="str">
        <f t="shared" si="43"/>
        <v/>
      </c>
      <c r="J2588" s="35" t="str">
        <f t="array" ref="J2588">IFERROR(INDEX(Listor!$M$6:$M$17,MATCH(Listor!J2588&amp;Fossila!E2588,Listor!$K$6:$K$17&amp;Listor!$L$6:$L$17,0)),"")</f>
        <v/>
      </c>
      <c r="K2588" s="69"/>
    </row>
    <row r="2589" spans="2:11" x14ac:dyDescent="0.25">
      <c r="B2589" s="68" t="s">
        <v>68</v>
      </c>
      <c r="C2589" s="80" t="str">
        <f>IFERROR(VLOOKUP(B2589,Listor!$A$6:$B$62,2,FALSE),"")</f>
        <v/>
      </c>
      <c r="D2589" s="80" t="str">
        <f>IFERROR(VLOOKUP(B2589,Listor!$A$6:$C$62,3,FALSE),"")</f>
        <v/>
      </c>
      <c r="E2589" s="64" t="s">
        <v>69</v>
      </c>
      <c r="F2589" s="65"/>
      <c r="G2589" s="35" t="str">
        <f>IFERROR(VLOOKUP(B2589,Listor!$A$6:$G$62,7,FALSE),"")</f>
        <v/>
      </c>
      <c r="H2589" s="35" t="str">
        <f>IFERROR(VLOOKUP(B2589,Listor!$H$6:$I$24,2,FALSE),"")</f>
        <v/>
      </c>
      <c r="I2589" s="35" t="str">
        <f t="shared" si="43"/>
        <v/>
      </c>
      <c r="J2589" s="35" t="str">
        <f t="array" ref="J2589">IFERROR(INDEX(Listor!$M$6:$M$17,MATCH(Listor!J2589&amp;Fossila!E2589,Listor!$K$6:$K$17&amp;Listor!$L$6:$L$17,0)),"")</f>
        <v/>
      </c>
      <c r="K2589" s="69"/>
    </row>
    <row r="2590" spans="2:11" x14ac:dyDescent="0.25">
      <c r="B2590" s="68" t="s">
        <v>68</v>
      </c>
      <c r="C2590" s="80" t="str">
        <f>IFERROR(VLOOKUP(B2590,Listor!$A$6:$B$62,2,FALSE),"")</f>
        <v/>
      </c>
      <c r="D2590" s="80" t="str">
        <f>IFERROR(VLOOKUP(B2590,Listor!$A$6:$C$62,3,FALSE),"")</f>
        <v/>
      </c>
      <c r="E2590" s="64" t="s">
        <v>69</v>
      </c>
      <c r="F2590" s="65"/>
      <c r="G2590" s="35" t="str">
        <f>IFERROR(VLOOKUP(B2590,Listor!$A$6:$G$62,7,FALSE),"")</f>
        <v/>
      </c>
      <c r="H2590" s="35" t="str">
        <f>IFERROR(VLOOKUP(B2590,Listor!$H$6:$I$24,2,FALSE),"")</f>
        <v/>
      </c>
      <c r="I2590" s="35" t="str">
        <f t="shared" si="43"/>
        <v/>
      </c>
      <c r="J2590" s="35" t="str">
        <f t="array" ref="J2590">IFERROR(INDEX(Listor!$M$6:$M$17,MATCH(Listor!J2590&amp;Fossila!E2590,Listor!$K$6:$K$17&amp;Listor!$L$6:$L$17,0)),"")</f>
        <v/>
      </c>
      <c r="K2590" s="69"/>
    </row>
    <row r="2591" spans="2:11" x14ac:dyDescent="0.25">
      <c r="B2591" s="68" t="s">
        <v>68</v>
      </c>
      <c r="C2591" s="80" t="str">
        <f>IFERROR(VLOOKUP(B2591,Listor!$A$6:$B$62,2,FALSE),"")</f>
        <v/>
      </c>
      <c r="D2591" s="80" t="str">
        <f>IFERROR(VLOOKUP(B2591,Listor!$A$6:$C$62,3,FALSE),"")</f>
        <v/>
      </c>
      <c r="E2591" s="64" t="s">
        <v>69</v>
      </c>
      <c r="F2591" s="65"/>
      <c r="G2591" s="35" t="str">
        <f>IFERROR(VLOOKUP(B2591,Listor!$A$6:$G$62,7,FALSE),"")</f>
        <v/>
      </c>
      <c r="H2591" s="35" t="str">
        <f>IFERROR(VLOOKUP(B2591,Listor!$H$6:$I$24,2,FALSE),"")</f>
        <v/>
      </c>
      <c r="I2591" s="35" t="str">
        <f t="shared" si="43"/>
        <v/>
      </c>
      <c r="J2591" s="35" t="str">
        <f t="array" ref="J2591">IFERROR(INDEX(Listor!$M$6:$M$17,MATCH(Listor!J2591&amp;Fossila!E2591,Listor!$K$6:$K$17&amp;Listor!$L$6:$L$17,0)),"")</f>
        <v/>
      </c>
      <c r="K2591" s="69"/>
    </row>
    <row r="2592" spans="2:11" x14ac:dyDescent="0.25">
      <c r="B2592" s="68" t="s">
        <v>68</v>
      </c>
      <c r="C2592" s="80" t="str">
        <f>IFERROR(VLOOKUP(B2592,Listor!$A$6:$B$62,2,FALSE),"")</f>
        <v/>
      </c>
      <c r="D2592" s="80" t="str">
        <f>IFERROR(VLOOKUP(B2592,Listor!$A$6:$C$62,3,FALSE),"")</f>
        <v/>
      </c>
      <c r="E2592" s="64" t="s">
        <v>69</v>
      </c>
      <c r="F2592" s="65"/>
      <c r="G2592" s="35" t="str">
        <f>IFERROR(VLOOKUP(B2592,Listor!$A$6:$G$62,7,FALSE),"")</f>
        <v/>
      </c>
      <c r="H2592" s="35" t="str">
        <f>IFERROR(VLOOKUP(B2592,Listor!$H$6:$I$24,2,FALSE),"")</f>
        <v/>
      </c>
      <c r="I2592" s="35" t="str">
        <f t="shared" si="43"/>
        <v/>
      </c>
      <c r="J2592" s="35" t="str">
        <f t="array" ref="J2592">IFERROR(INDEX(Listor!$M$6:$M$17,MATCH(Listor!J2592&amp;Fossila!E2592,Listor!$K$6:$K$17&amp;Listor!$L$6:$L$17,0)),"")</f>
        <v/>
      </c>
      <c r="K2592" s="69"/>
    </row>
    <row r="2593" spans="2:11" x14ac:dyDescent="0.25">
      <c r="B2593" s="68" t="s">
        <v>68</v>
      </c>
      <c r="C2593" s="80" t="str">
        <f>IFERROR(VLOOKUP(B2593,Listor!$A$6:$B$62,2,FALSE),"")</f>
        <v/>
      </c>
      <c r="D2593" s="80" t="str">
        <f>IFERROR(VLOOKUP(B2593,Listor!$A$6:$C$62,3,FALSE),"")</f>
        <v/>
      </c>
      <c r="E2593" s="64" t="s">
        <v>69</v>
      </c>
      <c r="F2593" s="65"/>
      <c r="G2593" s="35" t="str">
        <f>IFERROR(VLOOKUP(B2593,Listor!$A$6:$G$62,7,FALSE),"")</f>
        <v/>
      </c>
      <c r="H2593" s="35" t="str">
        <f>IFERROR(VLOOKUP(B2593,Listor!$H$6:$I$24,2,FALSE),"")</f>
        <v/>
      </c>
      <c r="I2593" s="35" t="str">
        <f t="shared" si="43"/>
        <v/>
      </c>
      <c r="J2593" s="35" t="str">
        <f t="array" ref="J2593">IFERROR(INDEX(Listor!$M$6:$M$17,MATCH(Listor!J2593&amp;Fossila!E2593,Listor!$K$6:$K$17&amp;Listor!$L$6:$L$17,0)),"")</f>
        <v/>
      </c>
      <c r="K2593" s="69"/>
    </row>
    <row r="2594" spans="2:11" x14ac:dyDescent="0.25">
      <c r="B2594" s="68" t="s">
        <v>68</v>
      </c>
      <c r="C2594" s="80" t="str">
        <f>IFERROR(VLOOKUP(B2594,Listor!$A$6:$B$62,2,FALSE),"")</f>
        <v/>
      </c>
      <c r="D2594" s="80" t="str">
        <f>IFERROR(VLOOKUP(B2594,Listor!$A$6:$C$62,3,FALSE),"")</f>
        <v/>
      </c>
      <c r="E2594" s="64" t="s">
        <v>69</v>
      </c>
      <c r="F2594" s="65"/>
      <c r="G2594" s="35" t="str">
        <f>IFERROR(VLOOKUP(B2594,Listor!$A$6:$G$62,7,FALSE),"")</f>
        <v/>
      </c>
      <c r="H2594" s="35" t="str">
        <f>IFERROR(VLOOKUP(B2594,Listor!$H$6:$I$24,2,FALSE),"")</f>
        <v/>
      </c>
      <c r="I2594" s="35" t="str">
        <f t="shared" si="43"/>
        <v/>
      </c>
      <c r="J2594" s="35" t="str">
        <f t="array" ref="J2594">IFERROR(INDEX(Listor!$M$6:$M$17,MATCH(Listor!J2594&amp;Fossila!E2594,Listor!$K$6:$K$17&amp;Listor!$L$6:$L$17,0)),"")</f>
        <v/>
      </c>
      <c r="K2594" s="69"/>
    </row>
    <row r="2595" spans="2:11" x14ac:dyDescent="0.25">
      <c r="B2595" s="68" t="s">
        <v>68</v>
      </c>
      <c r="C2595" s="80" t="str">
        <f>IFERROR(VLOOKUP(B2595,Listor!$A$6:$B$62,2,FALSE),"")</f>
        <v/>
      </c>
      <c r="D2595" s="80" t="str">
        <f>IFERROR(VLOOKUP(B2595,Listor!$A$6:$C$62,3,FALSE),"")</f>
        <v/>
      </c>
      <c r="E2595" s="64" t="s">
        <v>69</v>
      </c>
      <c r="F2595" s="65"/>
      <c r="G2595" s="35" t="str">
        <f>IFERROR(VLOOKUP(B2595,Listor!$A$6:$G$62,7,FALSE),"")</f>
        <v/>
      </c>
      <c r="H2595" s="35" t="str">
        <f>IFERROR(VLOOKUP(B2595,Listor!$H$6:$I$24,2,FALSE),"")</f>
        <v/>
      </c>
      <c r="I2595" s="35" t="str">
        <f t="shared" si="43"/>
        <v/>
      </c>
      <c r="J2595" s="35" t="str">
        <f t="array" ref="J2595">IFERROR(INDEX(Listor!$M$6:$M$17,MATCH(Listor!J2595&amp;Fossila!E2595,Listor!$K$6:$K$17&amp;Listor!$L$6:$L$17,0)),"")</f>
        <v/>
      </c>
      <c r="K2595" s="69"/>
    </row>
    <row r="2596" spans="2:11" x14ac:dyDescent="0.25">
      <c r="B2596" s="68" t="s">
        <v>68</v>
      </c>
      <c r="C2596" s="80" t="str">
        <f>IFERROR(VLOOKUP(B2596,Listor!$A$6:$B$62,2,FALSE),"")</f>
        <v/>
      </c>
      <c r="D2596" s="80" t="str">
        <f>IFERROR(VLOOKUP(B2596,Listor!$A$6:$C$62,3,FALSE),"")</f>
        <v/>
      </c>
      <c r="E2596" s="64" t="s">
        <v>69</v>
      </c>
      <c r="F2596" s="65"/>
      <c r="G2596" s="35" t="str">
        <f>IFERROR(VLOOKUP(B2596,Listor!$A$6:$G$62,7,FALSE),"")</f>
        <v/>
      </c>
      <c r="H2596" s="35" t="str">
        <f>IFERROR(VLOOKUP(B2596,Listor!$H$6:$I$24,2,FALSE),"")</f>
        <v/>
      </c>
      <c r="I2596" s="35" t="str">
        <f t="shared" si="43"/>
        <v/>
      </c>
      <c r="J2596" s="35" t="str">
        <f t="array" ref="J2596">IFERROR(INDEX(Listor!$M$6:$M$17,MATCH(Listor!J2596&amp;Fossila!E2596,Listor!$K$6:$K$17&amp;Listor!$L$6:$L$17,0)),"")</f>
        <v/>
      </c>
      <c r="K2596" s="69"/>
    </row>
    <row r="2597" spans="2:11" x14ac:dyDescent="0.25">
      <c r="B2597" s="68" t="s">
        <v>68</v>
      </c>
      <c r="C2597" s="80" t="str">
        <f>IFERROR(VLOOKUP(B2597,Listor!$A$6:$B$62,2,FALSE),"")</f>
        <v/>
      </c>
      <c r="D2597" s="80" t="str">
        <f>IFERROR(VLOOKUP(B2597,Listor!$A$6:$C$62,3,FALSE),"")</f>
        <v/>
      </c>
      <c r="E2597" s="64" t="s">
        <v>69</v>
      </c>
      <c r="F2597" s="65"/>
      <c r="G2597" s="35" t="str">
        <f>IFERROR(VLOOKUP(B2597,Listor!$A$6:$G$62,7,FALSE),"")</f>
        <v/>
      </c>
      <c r="H2597" s="35" t="str">
        <f>IFERROR(VLOOKUP(B2597,Listor!$H$6:$I$24,2,FALSE),"")</f>
        <v/>
      </c>
      <c r="I2597" s="35" t="str">
        <f t="shared" si="43"/>
        <v/>
      </c>
      <c r="J2597" s="35" t="str">
        <f t="array" ref="J2597">IFERROR(INDEX(Listor!$M$6:$M$17,MATCH(Listor!J2597&amp;Fossila!E2597,Listor!$K$6:$K$17&amp;Listor!$L$6:$L$17,0)),"")</f>
        <v/>
      </c>
      <c r="K2597" s="69"/>
    </row>
    <row r="2598" spans="2:11" x14ac:dyDescent="0.25">
      <c r="B2598" s="68" t="s">
        <v>68</v>
      </c>
      <c r="C2598" s="80" t="str">
        <f>IFERROR(VLOOKUP(B2598,Listor!$A$6:$B$62,2,FALSE),"")</f>
        <v/>
      </c>
      <c r="D2598" s="80" t="str">
        <f>IFERROR(VLOOKUP(B2598,Listor!$A$6:$C$62,3,FALSE),"")</f>
        <v/>
      </c>
      <c r="E2598" s="64" t="s">
        <v>69</v>
      </c>
      <c r="F2598" s="65"/>
      <c r="G2598" s="35" t="str">
        <f>IFERROR(VLOOKUP(B2598,Listor!$A$6:$G$62,7,FALSE),"")</f>
        <v/>
      </c>
      <c r="H2598" s="35" t="str">
        <f>IFERROR(VLOOKUP(B2598,Listor!$H$6:$I$24,2,FALSE),"")</f>
        <v/>
      </c>
      <c r="I2598" s="35" t="str">
        <f t="shared" si="43"/>
        <v/>
      </c>
      <c r="J2598" s="35" t="str">
        <f t="array" ref="J2598">IFERROR(INDEX(Listor!$M$6:$M$17,MATCH(Listor!J2598&amp;Fossila!E2598,Listor!$K$6:$K$17&amp;Listor!$L$6:$L$17,0)),"")</f>
        <v/>
      </c>
      <c r="K2598" s="69"/>
    </row>
    <row r="2599" spans="2:11" x14ac:dyDescent="0.25">
      <c r="B2599" s="68" t="s">
        <v>68</v>
      </c>
      <c r="C2599" s="80" t="str">
        <f>IFERROR(VLOOKUP(B2599,Listor!$A$6:$B$62,2,FALSE),"")</f>
        <v/>
      </c>
      <c r="D2599" s="80" t="str">
        <f>IFERROR(VLOOKUP(B2599,Listor!$A$6:$C$62,3,FALSE),"")</f>
        <v/>
      </c>
      <c r="E2599" s="64" t="s">
        <v>69</v>
      </c>
      <c r="F2599" s="65"/>
      <c r="G2599" s="35" t="str">
        <f>IFERROR(VLOOKUP(B2599,Listor!$A$6:$G$62,7,FALSE),"")</f>
        <v/>
      </c>
      <c r="H2599" s="35" t="str">
        <f>IFERROR(VLOOKUP(B2599,Listor!$H$6:$I$24,2,FALSE),"")</f>
        <v/>
      </c>
      <c r="I2599" s="35" t="str">
        <f t="shared" si="43"/>
        <v/>
      </c>
      <c r="J2599" s="35" t="str">
        <f t="array" ref="J2599">IFERROR(INDEX(Listor!$M$6:$M$17,MATCH(Listor!J2599&amp;Fossila!E2599,Listor!$K$6:$K$17&amp;Listor!$L$6:$L$17,0)),"")</f>
        <v/>
      </c>
      <c r="K2599" s="69"/>
    </row>
    <row r="2600" spans="2:11" x14ac:dyDescent="0.25">
      <c r="B2600" s="68" t="s">
        <v>68</v>
      </c>
      <c r="C2600" s="80" t="str">
        <f>IFERROR(VLOOKUP(B2600,Listor!$A$6:$B$62,2,FALSE),"")</f>
        <v/>
      </c>
      <c r="D2600" s="80" t="str">
        <f>IFERROR(VLOOKUP(B2600,Listor!$A$6:$C$62,3,FALSE),"")</f>
        <v/>
      </c>
      <c r="E2600" s="64" t="s">
        <v>69</v>
      </c>
      <c r="F2600" s="65"/>
      <c r="G2600" s="35" t="str">
        <f>IFERROR(VLOOKUP(B2600,Listor!$A$6:$G$62,7,FALSE),"")</f>
        <v/>
      </c>
      <c r="H2600" s="35" t="str">
        <f>IFERROR(VLOOKUP(B2600,Listor!$H$6:$I$24,2,FALSE),"")</f>
        <v/>
      </c>
      <c r="I2600" s="35" t="str">
        <f t="shared" si="43"/>
        <v/>
      </c>
      <c r="J2600" s="35" t="str">
        <f t="array" ref="J2600">IFERROR(INDEX(Listor!$M$6:$M$17,MATCH(Listor!J2600&amp;Fossila!E2600,Listor!$K$6:$K$17&amp;Listor!$L$6:$L$17,0)),"")</f>
        <v/>
      </c>
      <c r="K2600" s="69"/>
    </row>
    <row r="2601" spans="2:11" x14ac:dyDescent="0.25">
      <c r="B2601" s="68" t="s">
        <v>68</v>
      </c>
      <c r="C2601" s="80" t="str">
        <f>IFERROR(VLOOKUP(B2601,Listor!$A$6:$B$62,2,FALSE),"")</f>
        <v/>
      </c>
      <c r="D2601" s="80" t="str">
        <f>IFERROR(VLOOKUP(B2601,Listor!$A$6:$C$62,3,FALSE),"")</f>
        <v/>
      </c>
      <c r="E2601" s="64" t="s">
        <v>69</v>
      </c>
      <c r="F2601" s="65"/>
      <c r="G2601" s="35" t="str">
        <f>IFERROR(VLOOKUP(B2601,Listor!$A$6:$G$62,7,FALSE),"")</f>
        <v/>
      </c>
      <c r="H2601" s="35" t="str">
        <f>IFERROR(VLOOKUP(B2601,Listor!$H$6:$I$24,2,FALSE),"")</f>
        <v/>
      </c>
      <c r="I2601" s="35" t="str">
        <f t="shared" si="43"/>
        <v/>
      </c>
      <c r="J2601" s="35" t="str">
        <f t="array" ref="J2601">IFERROR(INDEX(Listor!$M$6:$M$17,MATCH(Listor!J2601&amp;Fossila!E2601,Listor!$K$6:$K$17&amp;Listor!$L$6:$L$17,0)),"")</f>
        <v/>
      </c>
      <c r="K2601" s="69"/>
    </row>
    <row r="2602" spans="2:11" x14ac:dyDescent="0.25">
      <c r="B2602" s="68" t="s">
        <v>68</v>
      </c>
      <c r="C2602" s="80" t="str">
        <f>IFERROR(VLOOKUP(B2602,Listor!$A$6:$B$62,2,FALSE),"")</f>
        <v/>
      </c>
      <c r="D2602" s="80" t="str">
        <f>IFERROR(VLOOKUP(B2602,Listor!$A$6:$C$62,3,FALSE),"")</f>
        <v/>
      </c>
      <c r="E2602" s="64" t="s">
        <v>69</v>
      </c>
      <c r="F2602" s="65"/>
      <c r="G2602" s="35" t="str">
        <f>IFERROR(VLOOKUP(B2602,Listor!$A$6:$G$62,7,FALSE),"")</f>
        <v/>
      </c>
      <c r="H2602" s="35" t="str">
        <f>IFERROR(VLOOKUP(B2602,Listor!$H$6:$I$24,2,FALSE),"")</f>
        <v/>
      </c>
      <c r="I2602" s="35" t="str">
        <f t="shared" si="43"/>
        <v/>
      </c>
      <c r="J2602" s="35" t="str">
        <f t="array" ref="J2602">IFERROR(INDEX(Listor!$M$6:$M$17,MATCH(Listor!J2602&amp;Fossila!E2602,Listor!$K$6:$K$17&amp;Listor!$L$6:$L$17,0)),"")</f>
        <v/>
      </c>
      <c r="K2602" s="69"/>
    </row>
    <row r="2603" spans="2:11" x14ac:dyDescent="0.25">
      <c r="B2603" s="68" t="s">
        <v>68</v>
      </c>
      <c r="C2603" s="80" t="str">
        <f>IFERROR(VLOOKUP(B2603,Listor!$A$6:$B$62,2,FALSE),"")</f>
        <v/>
      </c>
      <c r="D2603" s="80" t="str">
        <f>IFERROR(VLOOKUP(B2603,Listor!$A$6:$C$62,3,FALSE),"")</f>
        <v/>
      </c>
      <c r="E2603" s="64" t="s">
        <v>69</v>
      </c>
      <c r="F2603" s="65"/>
      <c r="G2603" s="35" t="str">
        <f>IFERROR(VLOOKUP(B2603,Listor!$A$6:$G$62,7,FALSE),"")</f>
        <v/>
      </c>
      <c r="H2603" s="35" t="str">
        <f>IFERROR(VLOOKUP(B2603,Listor!$H$6:$I$24,2,FALSE),"")</f>
        <v/>
      </c>
      <c r="I2603" s="35" t="str">
        <f t="shared" si="43"/>
        <v/>
      </c>
      <c r="J2603" s="35" t="str">
        <f t="array" ref="J2603">IFERROR(INDEX(Listor!$M$6:$M$17,MATCH(Listor!J2603&amp;Fossila!E2603,Listor!$K$6:$K$17&amp;Listor!$L$6:$L$17,0)),"")</f>
        <v/>
      </c>
      <c r="K2603" s="69"/>
    </row>
    <row r="2604" spans="2:11" x14ac:dyDescent="0.25">
      <c r="B2604" s="68" t="s">
        <v>68</v>
      </c>
      <c r="C2604" s="80" t="str">
        <f>IFERROR(VLOOKUP(B2604,Listor!$A$6:$B$62,2,FALSE),"")</f>
        <v/>
      </c>
      <c r="D2604" s="80" t="str">
        <f>IFERROR(VLOOKUP(B2604,Listor!$A$6:$C$62,3,FALSE),"")</f>
        <v/>
      </c>
      <c r="E2604" s="64" t="s">
        <v>69</v>
      </c>
      <c r="F2604" s="65"/>
      <c r="G2604" s="35" t="str">
        <f>IFERROR(VLOOKUP(B2604,Listor!$A$6:$G$62,7,FALSE),"")</f>
        <v/>
      </c>
      <c r="H2604" s="35" t="str">
        <f>IFERROR(VLOOKUP(B2604,Listor!$H$6:$I$24,2,FALSE),"")</f>
        <v/>
      </c>
      <c r="I2604" s="35" t="str">
        <f t="shared" si="43"/>
        <v/>
      </c>
      <c r="J2604" s="35" t="str">
        <f t="array" ref="J2604">IFERROR(INDEX(Listor!$M$6:$M$17,MATCH(Listor!J2604&amp;Fossila!E2604,Listor!$K$6:$K$17&amp;Listor!$L$6:$L$17,0)),"")</f>
        <v/>
      </c>
      <c r="K2604" s="69"/>
    </row>
    <row r="2605" spans="2:11" x14ac:dyDescent="0.25">
      <c r="B2605" s="68" t="s">
        <v>68</v>
      </c>
      <c r="C2605" s="80" t="str">
        <f>IFERROR(VLOOKUP(B2605,Listor!$A$6:$B$62,2,FALSE),"")</f>
        <v/>
      </c>
      <c r="D2605" s="80" t="str">
        <f>IFERROR(VLOOKUP(B2605,Listor!$A$6:$C$62,3,FALSE),"")</f>
        <v/>
      </c>
      <c r="E2605" s="64" t="s">
        <v>69</v>
      </c>
      <c r="F2605" s="65"/>
      <c r="G2605" s="35" t="str">
        <f>IFERROR(VLOOKUP(B2605,Listor!$A$6:$G$62,7,FALSE),"")</f>
        <v/>
      </c>
      <c r="H2605" s="35" t="str">
        <f>IFERROR(VLOOKUP(B2605,Listor!$H$6:$I$24,2,FALSE),"")</f>
        <v/>
      </c>
      <c r="I2605" s="35" t="str">
        <f t="shared" si="43"/>
        <v/>
      </c>
      <c r="J2605" s="35" t="str">
        <f t="array" ref="J2605">IFERROR(INDEX(Listor!$M$6:$M$17,MATCH(Listor!J2605&amp;Fossila!E2605,Listor!$K$6:$K$17&amp;Listor!$L$6:$L$17,0)),"")</f>
        <v/>
      </c>
      <c r="K2605" s="69"/>
    </row>
    <row r="2606" spans="2:11" x14ac:dyDescent="0.25">
      <c r="B2606" s="68" t="s">
        <v>68</v>
      </c>
      <c r="C2606" s="80" t="str">
        <f>IFERROR(VLOOKUP(B2606,Listor!$A$6:$B$62,2,FALSE),"")</f>
        <v/>
      </c>
      <c r="D2606" s="80" t="str">
        <f>IFERROR(VLOOKUP(B2606,Listor!$A$6:$C$62,3,FALSE),"")</f>
        <v/>
      </c>
      <c r="E2606" s="64" t="s">
        <v>69</v>
      </c>
      <c r="F2606" s="65"/>
      <c r="G2606" s="35" t="str">
        <f>IFERROR(VLOOKUP(B2606,Listor!$A$6:$G$62,7,FALSE),"")</f>
        <v/>
      </c>
      <c r="H2606" s="35" t="str">
        <f>IFERROR(VLOOKUP(B2606,Listor!$H$6:$I$24,2,FALSE),"")</f>
        <v/>
      </c>
      <c r="I2606" s="35" t="str">
        <f t="shared" si="43"/>
        <v/>
      </c>
      <c r="J2606" s="35" t="str">
        <f t="array" ref="J2606">IFERROR(INDEX(Listor!$M$6:$M$17,MATCH(Listor!J2606&amp;Fossila!E2606,Listor!$K$6:$K$17&amp;Listor!$L$6:$L$17,0)),"")</f>
        <v/>
      </c>
      <c r="K2606" s="69"/>
    </row>
    <row r="2607" spans="2:11" x14ac:dyDescent="0.25">
      <c r="B2607" s="68" t="s">
        <v>68</v>
      </c>
      <c r="C2607" s="80" t="str">
        <f>IFERROR(VLOOKUP(B2607,Listor!$A$6:$B$62,2,FALSE),"")</f>
        <v/>
      </c>
      <c r="D2607" s="80" t="str">
        <f>IFERROR(VLOOKUP(B2607,Listor!$A$6:$C$62,3,FALSE),"")</f>
        <v/>
      </c>
      <c r="E2607" s="64" t="s">
        <v>69</v>
      </c>
      <c r="F2607" s="65"/>
      <c r="G2607" s="35" t="str">
        <f>IFERROR(VLOOKUP(B2607,Listor!$A$6:$G$62,7,FALSE),"")</f>
        <v/>
      </c>
      <c r="H2607" s="35" t="str">
        <f>IFERROR(VLOOKUP(B2607,Listor!$H$6:$I$24,2,FALSE),"")</f>
        <v/>
      </c>
      <c r="I2607" s="35" t="str">
        <f t="shared" si="43"/>
        <v/>
      </c>
      <c r="J2607" s="35" t="str">
        <f t="array" ref="J2607">IFERROR(INDEX(Listor!$M$6:$M$17,MATCH(Listor!J2607&amp;Fossila!E2607,Listor!$K$6:$K$17&amp;Listor!$L$6:$L$17,0)),"")</f>
        <v/>
      </c>
      <c r="K2607" s="69"/>
    </row>
    <row r="2608" spans="2:11" x14ac:dyDescent="0.25">
      <c r="B2608" s="68" t="s">
        <v>68</v>
      </c>
      <c r="C2608" s="80" t="str">
        <f>IFERROR(VLOOKUP(B2608,Listor!$A$6:$B$62,2,FALSE),"")</f>
        <v/>
      </c>
      <c r="D2608" s="80" t="str">
        <f>IFERROR(VLOOKUP(B2608,Listor!$A$6:$C$62,3,FALSE),"")</f>
        <v/>
      </c>
      <c r="E2608" s="64" t="s">
        <v>69</v>
      </c>
      <c r="F2608" s="65"/>
      <c r="G2608" s="35" t="str">
        <f>IFERROR(VLOOKUP(B2608,Listor!$A$6:$G$62,7,FALSE),"")</f>
        <v/>
      </c>
      <c r="H2608" s="35" t="str">
        <f>IFERROR(VLOOKUP(B2608,Listor!$H$6:$I$24,2,FALSE),"")</f>
        <v/>
      </c>
      <c r="I2608" s="35" t="str">
        <f t="shared" si="43"/>
        <v/>
      </c>
      <c r="J2608" s="35" t="str">
        <f t="array" ref="J2608">IFERROR(INDEX(Listor!$M$6:$M$17,MATCH(Listor!J2608&amp;Fossila!E2608,Listor!$K$6:$K$17&amp;Listor!$L$6:$L$17,0)),"")</f>
        <v/>
      </c>
      <c r="K2608" s="69"/>
    </row>
    <row r="2609" spans="2:11" x14ac:dyDescent="0.25">
      <c r="B2609" s="68" t="s">
        <v>68</v>
      </c>
      <c r="C2609" s="80" t="str">
        <f>IFERROR(VLOOKUP(B2609,Listor!$A$6:$B$62,2,FALSE),"")</f>
        <v/>
      </c>
      <c r="D2609" s="80" t="str">
        <f>IFERROR(VLOOKUP(B2609,Listor!$A$6:$C$62,3,FALSE),"")</f>
        <v/>
      </c>
      <c r="E2609" s="64" t="s">
        <v>69</v>
      </c>
      <c r="F2609" s="65"/>
      <c r="G2609" s="35" t="str">
        <f>IFERROR(VLOOKUP(B2609,Listor!$A$6:$G$62,7,FALSE),"")</f>
        <v/>
      </c>
      <c r="H2609" s="35" t="str">
        <f>IFERROR(VLOOKUP(B2609,Listor!$H$6:$I$24,2,FALSE),"")</f>
        <v/>
      </c>
      <c r="I2609" s="35" t="str">
        <f t="shared" si="43"/>
        <v/>
      </c>
      <c r="J2609" s="35" t="str">
        <f t="array" ref="J2609">IFERROR(INDEX(Listor!$M$6:$M$17,MATCH(Listor!J2609&amp;Fossila!E2609,Listor!$K$6:$K$17&amp;Listor!$L$6:$L$17,0)),"")</f>
        <v/>
      </c>
      <c r="K2609" s="69"/>
    </row>
    <row r="2610" spans="2:11" x14ac:dyDescent="0.25">
      <c r="B2610" s="68" t="s">
        <v>68</v>
      </c>
      <c r="C2610" s="80" t="str">
        <f>IFERROR(VLOOKUP(B2610,Listor!$A$6:$B$62,2,FALSE),"")</f>
        <v/>
      </c>
      <c r="D2610" s="80" t="str">
        <f>IFERROR(VLOOKUP(B2610,Listor!$A$6:$C$62,3,FALSE),"")</f>
        <v/>
      </c>
      <c r="E2610" s="64" t="s">
        <v>69</v>
      </c>
      <c r="F2610" s="65"/>
      <c r="G2610" s="35" t="str">
        <f>IFERROR(VLOOKUP(B2610,Listor!$A$6:$G$62,7,FALSE),"")</f>
        <v/>
      </c>
      <c r="H2610" s="35" t="str">
        <f>IFERROR(VLOOKUP(B2610,Listor!$H$6:$I$24,2,FALSE),"")</f>
        <v/>
      </c>
      <c r="I2610" s="35" t="str">
        <f t="shared" si="43"/>
        <v/>
      </c>
      <c r="J2610" s="35" t="str">
        <f t="array" ref="J2610">IFERROR(INDEX(Listor!$M$6:$M$17,MATCH(Listor!J2610&amp;Fossila!E2610,Listor!$K$6:$K$17&amp;Listor!$L$6:$L$17,0)),"")</f>
        <v/>
      </c>
      <c r="K2610" s="69"/>
    </row>
    <row r="2611" spans="2:11" x14ac:dyDescent="0.25">
      <c r="B2611" s="68" t="s">
        <v>68</v>
      </c>
      <c r="C2611" s="80" t="str">
        <f>IFERROR(VLOOKUP(B2611,Listor!$A$6:$B$62,2,FALSE),"")</f>
        <v/>
      </c>
      <c r="D2611" s="80" t="str">
        <f>IFERROR(VLOOKUP(B2611,Listor!$A$6:$C$62,3,FALSE),"")</f>
        <v/>
      </c>
      <c r="E2611" s="64" t="s">
        <v>69</v>
      </c>
      <c r="F2611" s="65"/>
      <c r="G2611" s="35" t="str">
        <f>IFERROR(VLOOKUP(B2611,Listor!$A$6:$G$62,7,FALSE),"")</f>
        <v/>
      </c>
      <c r="H2611" s="35" t="str">
        <f>IFERROR(VLOOKUP(B2611,Listor!$H$6:$I$24,2,FALSE),"")</f>
        <v/>
      </c>
      <c r="I2611" s="35" t="str">
        <f t="shared" si="43"/>
        <v/>
      </c>
      <c r="J2611" s="35" t="str">
        <f t="array" ref="J2611">IFERROR(INDEX(Listor!$M$6:$M$17,MATCH(Listor!J2611&amp;Fossila!E2611,Listor!$K$6:$K$17&amp;Listor!$L$6:$L$17,0)),"")</f>
        <v/>
      </c>
      <c r="K2611" s="69"/>
    </row>
    <row r="2612" spans="2:11" x14ac:dyDescent="0.25">
      <c r="B2612" s="68" t="s">
        <v>68</v>
      </c>
      <c r="C2612" s="80" t="str">
        <f>IFERROR(VLOOKUP(B2612,Listor!$A$6:$B$62,2,FALSE),"")</f>
        <v/>
      </c>
      <c r="D2612" s="80" t="str">
        <f>IFERROR(VLOOKUP(B2612,Listor!$A$6:$C$62,3,FALSE),"")</f>
        <v/>
      </c>
      <c r="E2612" s="64" t="s">
        <v>69</v>
      </c>
      <c r="F2612" s="65"/>
      <c r="G2612" s="35" t="str">
        <f>IFERROR(VLOOKUP(B2612,Listor!$A$6:$G$62,7,FALSE),"")</f>
        <v/>
      </c>
      <c r="H2612" s="35" t="str">
        <f>IFERROR(VLOOKUP(B2612,Listor!$H$6:$I$24,2,FALSE),"")</f>
        <v/>
      </c>
      <c r="I2612" s="35" t="str">
        <f t="shared" si="43"/>
        <v/>
      </c>
      <c r="J2612" s="35" t="str">
        <f t="array" ref="J2612">IFERROR(INDEX(Listor!$M$6:$M$17,MATCH(Listor!J2612&amp;Fossila!E2612,Listor!$K$6:$K$17&amp;Listor!$L$6:$L$17,0)),"")</f>
        <v/>
      </c>
      <c r="K2612" s="69"/>
    </row>
    <row r="2613" spans="2:11" x14ac:dyDescent="0.25">
      <c r="B2613" s="68" t="s">
        <v>68</v>
      </c>
      <c r="C2613" s="80" t="str">
        <f>IFERROR(VLOOKUP(B2613,Listor!$A$6:$B$62,2,FALSE),"")</f>
        <v/>
      </c>
      <c r="D2613" s="80" t="str">
        <f>IFERROR(VLOOKUP(B2613,Listor!$A$6:$C$62,3,FALSE),"")</f>
        <v/>
      </c>
      <c r="E2613" s="64" t="s">
        <v>69</v>
      </c>
      <c r="F2613" s="65"/>
      <c r="G2613" s="35" t="str">
        <f>IFERROR(VLOOKUP(B2613,Listor!$A$6:$G$62,7,FALSE),"")</f>
        <v/>
      </c>
      <c r="H2613" s="35" t="str">
        <f>IFERROR(VLOOKUP(B2613,Listor!$H$6:$I$24,2,FALSE),"")</f>
        <v/>
      </c>
      <c r="I2613" s="35" t="str">
        <f t="shared" si="43"/>
        <v/>
      </c>
      <c r="J2613" s="35" t="str">
        <f t="array" ref="J2613">IFERROR(INDEX(Listor!$M$6:$M$17,MATCH(Listor!J2613&amp;Fossila!E2613,Listor!$K$6:$K$17&amp;Listor!$L$6:$L$17,0)),"")</f>
        <v/>
      </c>
      <c r="K2613" s="69"/>
    </row>
    <row r="2614" spans="2:11" x14ac:dyDescent="0.25">
      <c r="B2614" s="68" t="s">
        <v>68</v>
      </c>
      <c r="C2614" s="80" t="str">
        <f>IFERROR(VLOOKUP(B2614,Listor!$A$6:$B$62,2,FALSE),"")</f>
        <v/>
      </c>
      <c r="D2614" s="80" t="str">
        <f>IFERROR(VLOOKUP(B2614,Listor!$A$6:$C$62,3,FALSE),"")</f>
        <v/>
      </c>
      <c r="E2614" s="64" t="s">
        <v>69</v>
      </c>
      <c r="F2614" s="65"/>
      <c r="G2614" s="35" t="str">
        <f>IFERROR(VLOOKUP(B2614,Listor!$A$6:$G$62,7,FALSE),"")</f>
        <v/>
      </c>
      <c r="H2614" s="35" t="str">
        <f>IFERROR(VLOOKUP(B2614,Listor!$H$6:$I$24,2,FALSE),"")</f>
        <v/>
      </c>
      <c r="I2614" s="35" t="str">
        <f t="shared" si="43"/>
        <v/>
      </c>
      <c r="J2614" s="35" t="str">
        <f t="array" ref="J2614">IFERROR(INDEX(Listor!$M$6:$M$17,MATCH(Listor!J2614&amp;Fossila!E2614,Listor!$K$6:$K$17&amp;Listor!$L$6:$L$17,0)),"")</f>
        <v/>
      </c>
      <c r="K2614" s="69"/>
    </row>
    <row r="2615" spans="2:11" x14ac:dyDescent="0.25">
      <c r="B2615" s="68" t="s">
        <v>68</v>
      </c>
      <c r="C2615" s="80" t="str">
        <f>IFERROR(VLOOKUP(B2615,Listor!$A$6:$B$62,2,FALSE),"")</f>
        <v/>
      </c>
      <c r="D2615" s="80" t="str">
        <f>IFERROR(VLOOKUP(B2615,Listor!$A$6:$C$62,3,FALSE),"")</f>
        <v/>
      </c>
      <c r="E2615" s="64" t="s">
        <v>69</v>
      </c>
      <c r="F2615" s="65"/>
      <c r="G2615" s="35" t="str">
        <f>IFERROR(VLOOKUP(B2615,Listor!$A$6:$G$62,7,FALSE),"")</f>
        <v/>
      </c>
      <c r="H2615" s="35" t="str">
        <f>IFERROR(VLOOKUP(B2615,Listor!$H$6:$I$24,2,FALSE),"")</f>
        <v/>
      </c>
      <c r="I2615" s="35" t="str">
        <f t="shared" si="43"/>
        <v/>
      </c>
      <c r="J2615" s="35" t="str">
        <f t="array" ref="J2615">IFERROR(INDEX(Listor!$M$6:$M$17,MATCH(Listor!J2615&amp;Fossila!E2615,Listor!$K$6:$K$17&amp;Listor!$L$6:$L$17,0)),"")</f>
        <v/>
      </c>
      <c r="K2615" s="69"/>
    </row>
    <row r="2616" spans="2:11" x14ac:dyDescent="0.25">
      <c r="B2616" s="68" t="s">
        <v>68</v>
      </c>
      <c r="C2616" s="80" t="str">
        <f>IFERROR(VLOOKUP(B2616,Listor!$A$6:$B$62,2,FALSE),"")</f>
        <v/>
      </c>
      <c r="D2616" s="80" t="str">
        <f>IFERROR(VLOOKUP(B2616,Listor!$A$6:$C$62,3,FALSE),"")</f>
        <v/>
      </c>
      <c r="E2616" s="64" t="s">
        <v>69</v>
      </c>
      <c r="F2616" s="65"/>
      <c r="G2616" s="35" t="str">
        <f>IFERROR(VLOOKUP(B2616,Listor!$A$6:$G$62,7,FALSE),"")</f>
        <v/>
      </c>
      <c r="H2616" s="35" t="str">
        <f>IFERROR(VLOOKUP(B2616,Listor!$H$6:$I$24,2,FALSE),"")</f>
        <v/>
      </c>
      <c r="I2616" s="35" t="str">
        <f t="shared" si="43"/>
        <v/>
      </c>
      <c r="J2616" s="35" t="str">
        <f t="array" ref="J2616">IFERROR(INDEX(Listor!$M$6:$M$17,MATCH(Listor!J2616&amp;Fossila!E2616,Listor!$K$6:$K$17&amp;Listor!$L$6:$L$17,0)),"")</f>
        <v/>
      </c>
      <c r="K2616" s="69"/>
    </row>
    <row r="2617" spans="2:11" x14ac:dyDescent="0.25">
      <c r="B2617" s="68" t="s">
        <v>68</v>
      </c>
      <c r="C2617" s="80" t="str">
        <f>IFERROR(VLOOKUP(B2617,Listor!$A$6:$B$62,2,FALSE),"")</f>
        <v/>
      </c>
      <c r="D2617" s="80" t="str">
        <f>IFERROR(VLOOKUP(B2617,Listor!$A$6:$C$62,3,FALSE),"")</f>
        <v/>
      </c>
      <c r="E2617" s="64" t="s">
        <v>69</v>
      </c>
      <c r="F2617" s="65"/>
      <c r="G2617" s="35" t="str">
        <f>IFERROR(VLOOKUP(B2617,Listor!$A$6:$G$62,7,FALSE),"")</f>
        <v/>
      </c>
      <c r="H2617" s="35" t="str">
        <f>IFERROR(VLOOKUP(B2617,Listor!$H$6:$I$24,2,FALSE),"")</f>
        <v/>
      </c>
      <c r="I2617" s="35" t="str">
        <f t="shared" si="43"/>
        <v/>
      </c>
      <c r="J2617" s="35" t="str">
        <f t="array" ref="J2617">IFERROR(INDEX(Listor!$M$6:$M$17,MATCH(Listor!J2617&amp;Fossila!E2617,Listor!$K$6:$K$17&amp;Listor!$L$6:$L$17,0)),"")</f>
        <v/>
      </c>
      <c r="K2617" s="69"/>
    </row>
    <row r="2618" spans="2:11" x14ac:dyDescent="0.25">
      <c r="B2618" s="68" t="s">
        <v>68</v>
      </c>
      <c r="C2618" s="80" t="str">
        <f>IFERROR(VLOOKUP(B2618,Listor!$A$6:$B$62,2,FALSE),"")</f>
        <v/>
      </c>
      <c r="D2618" s="80" t="str">
        <f>IFERROR(VLOOKUP(B2618,Listor!$A$6:$C$62,3,FALSE),"")</f>
        <v/>
      </c>
      <c r="E2618" s="64" t="s">
        <v>69</v>
      </c>
      <c r="F2618" s="65"/>
      <c r="G2618" s="35" t="str">
        <f>IFERROR(VLOOKUP(B2618,Listor!$A$6:$G$62,7,FALSE),"")</f>
        <v/>
      </c>
      <c r="H2618" s="35" t="str">
        <f>IFERROR(VLOOKUP(B2618,Listor!$H$6:$I$24,2,FALSE),"")</f>
        <v/>
      </c>
      <c r="I2618" s="35" t="str">
        <f t="shared" si="43"/>
        <v/>
      </c>
      <c r="J2618" s="35" t="str">
        <f t="array" ref="J2618">IFERROR(INDEX(Listor!$M$6:$M$17,MATCH(Listor!J2618&amp;Fossila!E2618,Listor!$K$6:$K$17&amp;Listor!$L$6:$L$17,0)),"")</f>
        <v/>
      </c>
      <c r="K2618" s="69"/>
    </row>
    <row r="2619" spans="2:11" x14ac:dyDescent="0.25">
      <c r="B2619" s="68" t="s">
        <v>68</v>
      </c>
      <c r="C2619" s="80" t="str">
        <f>IFERROR(VLOOKUP(B2619,Listor!$A$6:$B$62,2,FALSE),"")</f>
        <v/>
      </c>
      <c r="D2619" s="80" t="str">
        <f>IFERROR(VLOOKUP(B2619,Listor!$A$6:$C$62,3,FALSE),"")</f>
        <v/>
      </c>
      <c r="E2619" s="64" t="s">
        <v>69</v>
      </c>
      <c r="F2619" s="65"/>
      <c r="G2619" s="35" t="str">
        <f>IFERROR(VLOOKUP(B2619,Listor!$A$6:$G$62,7,FALSE),"")</f>
        <v/>
      </c>
      <c r="H2619" s="35" t="str">
        <f>IFERROR(VLOOKUP(B2619,Listor!$H$6:$I$24,2,FALSE),"")</f>
        <v/>
      </c>
      <c r="I2619" s="35" t="str">
        <f t="shared" si="43"/>
        <v/>
      </c>
      <c r="J2619" s="35" t="str">
        <f t="array" ref="J2619">IFERROR(INDEX(Listor!$M$6:$M$17,MATCH(Listor!J2619&amp;Fossila!E2619,Listor!$K$6:$K$17&amp;Listor!$L$6:$L$17,0)),"")</f>
        <v/>
      </c>
      <c r="K2619" s="69"/>
    </row>
    <row r="2620" spans="2:11" x14ac:dyDescent="0.25">
      <c r="B2620" s="68" t="s">
        <v>68</v>
      </c>
      <c r="C2620" s="80" t="str">
        <f>IFERROR(VLOOKUP(B2620,Listor!$A$6:$B$62,2,FALSE),"")</f>
        <v/>
      </c>
      <c r="D2620" s="80" t="str">
        <f>IFERROR(VLOOKUP(B2620,Listor!$A$6:$C$62,3,FALSE),"")</f>
        <v/>
      </c>
      <c r="E2620" s="64" t="s">
        <v>69</v>
      </c>
      <c r="F2620" s="65"/>
      <c r="G2620" s="35" t="str">
        <f>IFERROR(VLOOKUP(B2620,Listor!$A$6:$G$62,7,FALSE),"")</f>
        <v/>
      </c>
      <c r="H2620" s="35" t="str">
        <f>IFERROR(VLOOKUP(B2620,Listor!$H$6:$I$24,2,FALSE),"")</f>
        <v/>
      </c>
      <c r="I2620" s="35" t="str">
        <f t="shared" si="43"/>
        <v/>
      </c>
      <c r="J2620" s="35" t="str">
        <f t="array" ref="J2620">IFERROR(INDEX(Listor!$M$6:$M$17,MATCH(Listor!J2620&amp;Fossila!E2620,Listor!$K$6:$K$17&amp;Listor!$L$6:$L$17,0)),"")</f>
        <v/>
      </c>
      <c r="K2620" s="69"/>
    </row>
    <row r="2621" spans="2:11" x14ac:dyDescent="0.25">
      <c r="B2621" s="68" t="s">
        <v>68</v>
      </c>
      <c r="C2621" s="80" t="str">
        <f>IFERROR(VLOOKUP(B2621,Listor!$A$6:$B$62,2,FALSE),"")</f>
        <v/>
      </c>
      <c r="D2621" s="80" t="str">
        <f>IFERROR(VLOOKUP(B2621,Listor!$A$6:$C$62,3,FALSE),"")</f>
        <v/>
      </c>
      <c r="E2621" s="64" t="s">
        <v>69</v>
      </c>
      <c r="F2621" s="65"/>
      <c r="G2621" s="35" t="str">
        <f>IFERROR(VLOOKUP(B2621,Listor!$A$6:$G$62,7,FALSE),"")</f>
        <v/>
      </c>
      <c r="H2621" s="35" t="str">
        <f>IFERROR(VLOOKUP(B2621,Listor!$H$6:$I$24,2,FALSE),"")</f>
        <v/>
      </c>
      <c r="I2621" s="35" t="str">
        <f t="shared" si="43"/>
        <v/>
      </c>
      <c r="J2621" s="35" t="str">
        <f t="array" ref="J2621">IFERROR(INDEX(Listor!$M$6:$M$17,MATCH(Listor!J2621&amp;Fossila!E2621,Listor!$K$6:$K$17&amp;Listor!$L$6:$L$17,0)),"")</f>
        <v/>
      </c>
      <c r="K2621" s="69"/>
    </row>
    <row r="2622" spans="2:11" x14ac:dyDescent="0.25">
      <c r="B2622" s="68" t="s">
        <v>68</v>
      </c>
      <c r="C2622" s="80" t="str">
        <f>IFERROR(VLOOKUP(B2622,Listor!$A$6:$B$62,2,FALSE),"")</f>
        <v/>
      </c>
      <c r="D2622" s="80" t="str">
        <f>IFERROR(VLOOKUP(B2622,Listor!$A$6:$C$62,3,FALSE),"")</f>
        <v/>
      </c>
      <c r="E2622" s="64" t="s">
        <v>69</v>
      </c>
      <c r="F2622" s="65"/>
      <c r="G2622" s="35" t="str">
        <f>IFERROR(VLOOKUP(B2622,Listor!$A$6:$G$62,7,FALSE),"")</f>
        <v/>
      </c>
      <c r="H2622" s="35" t="str">
        <f>IFERROR(VLOOKUP(B2622,Listor!$H$6:$I$24,2,FALSE),"")</f>
        <v/>
      </c>
      <c r="I2622" s="35" t="str">
        <f t="shared" si="43"/>
        <v/>
      </c>
      <c r="J2622" s="35" t="str">
        <f t="array" ref="J2622">IFERROR(INDEX(Listor!$M$6:$M$17,MATCH(Listor!J2622&amp;Fossila!E2622,Listor!$K$6:$K$17&amp;Listor!$L$6:$L$17,0)),"")</f>
        <v/>
      </c>
      <c r="K2622" s="69"/>
    </row>
    <row r="2623" spans="2:11" x14ac:dyDescent="0.25">
      <c r="B2623" s="68" t="s">
        <v>68</v>
      </c>
      <c r="C2623" s="80" t="str">
        <f>IFERROR(VLOOKUP(B2623,Listor!$A$6:$B$62,2,FALSE),"")</f>
        <v/>
      </c>
      <c r="D2623" s="80" t="str">
        <f>IFERROR(VLOOKUP(B2623,Listor!$A$6:$C$62,3,FALSE),"")</f>
        <v/>
      </c>
      <c r="E2623" s="64" t="s">
        <v>69</v>
      </c>
      <c r="F2623" s="65"/>
      <c r="G2623" s="35" t="str">
        <f>IFERROR(VLOOKUP(B2623,Listor!$A$6:$G$62,7,FALSE),"")</f>
        <v/>
      </c>
      <c r="H2623" s="35" t="str">
        <f>IFERROR(VLOOKUP(B2623,Listor!$H$6:$I$24,2,FALSE),"")</f>
        <v/>
      </c>
      <c r="I2623" s="35" t="str">
        <f t="shared" si="43"/>
        <v/>
      </c>
      <c r="J2623" s="35" t="str">
        <f t="array" ref="J2623">IFERROR(INDEX(Listor!$M$6:$M$17,MATCH(Listor!J2623&amp;Fossila!E2623,Listor!$K$6:$K$17&amp;Listor!$L$6:$L$17,0)),"")</f>
        <v/>
      </c>
      <c r="K2623" s="69"/>
    </row>
    <row r="2624" spans="2:11" x14ac:dyDescent="0.25">
      <c r="B2624" s="68" t="s">
        <v>68</v>
      </c>
      <c r="C2624" s="80" t="str">
        <f>IFERROR(VLOOKUP(B2624,Listor!$A$6:$B$62,2,FALSE),"")</f>
        <v/>
      </c>
      <c r="D2624" s="80" t="str">
        <f>IFERROR(VLOOKUP(B2624,Listor!$A$6:$C$62,3,FALSE),"")</f>
        <v/>
      </c>
      <c r="E2624" s="64" t="s">
        <v>69</v>
      </c>
      <c r="F2624" s="65"/>
      <c r="G2624" s="35" t="str">
        <f>IFERROR(VLOOKUP(B2624,Listor!$A$6:$G$62,7,FALSE),"")</f>
        <v/>
      </c>
      <c r="H2624" s="35" t="str">
        <f>IFERROR(VLOOKUP(B2624,Listor!$H$6:$I$24,2,FALSE),"")</f>
        <v/>
      </c>
      <c r="I2624" s="35" t="str">
        <f t="shared" si="43"/>
        <v/>
      </c>
      <c r="J2624" s="35" t="str">
        <f t="array" ref="J2624">IFERROR(INDEX(Listor!$M$6:$M$17,MATCH(Listor!J2624&amp;Fossila!E2624,Listor!$K$6:$K$17&amp;Listor!$L$6:$L$17,0)),"")</f>
        <v/>
      </c>
      <c r="K2624" s="69"/>
    </row>
    <row r="2625" spans="2:11" x14ac:dyDescent="0.25">
      <c r="B2625" s="68" t="s">
        <v>68</v>
      </c>
      <c r="C2625" s="80" t="str">
        <f>IFERROR(VLOOKUP(B2625,Listor!$A$6:$B$62,2,FALSE),"")</f>
        <v/>
      </c>
      <c r="D2625" s="80" t="str">
        <f>IFERROR(VLOOKUP(B2625,Listor!$A$6:$C$62,3,FALSE),"")</f>
        <v/>
      </c>
      <c r="E2625" s="64" t="s">
        <v>69</v>
      </c>
      <c r="F2625" s="65"/>
      <c r="G2625" s="35" t="str">
        <f>IFERROR(VLOOKUP(B2625,Listor!$A$6:$G$62,7,FALSE),"")</f>
        <v/>
      </c>
      <c r="H2625" s="35" t="str">
        <f>IFERROR(VLOOKUP(B2625,Listor!$H$6:$I$24,2,FALSE),"")</f>
        <v/>
      </c>
      <c r="I2625" s="35" t="str">
        <f t="shared" si="43"/>
        <v/>
      </c>
      <c r="J2625" s="35" t="str">
        <f t="array" ref="J2625">IFERROR(INDEX(Listor!$M$6:$M$17,MATCH(Listor!J2625&amp;Fossila!E2625,Listor!$K$6:$K$17&amp;Listor!$L$6:$L$17,0)),"")</f>
        <v/>
      </c>
      <c r="K2625" s="69"/>
    </row>
    <row r="2626" spans="2:11" x14ac:dyDescent="0.25">
      <c r="B2626" s="68" t="s">
        <v>68</v>
      </c>
      <c r="C2626" s="80" t="str">
        <f>IFERROR(VLOOKUP(B2626,Listor!$A$6:$B$62,2,FALSE),"")</f>
        <v/>
      </c>
      <c r="D2626" s="80" t="str">
        <f>IFERROR(VLOOKUP(B2626,Listor!$A$6:$C$62,3,FALSE),"")</f>
        <v/>
      </c>
      <c r="E2626" s="64" t="s">
        <v>69</v>
      </c>
      <c r="F2626" s="65"/>
      <c r="G2626" s="35" t="str">
        <f>IFERROR(VLOOKUP(B2626,Listor!$A$6:$G$62,7,FALSE),"")</f>
        <v/>
      </c>
      <c r="H2626" s="35" t="str">
        <f>IFERROR(VLOOKUP(B2626,Listor!$H$6:$I$24,2,FALSE),"")</f>
        <v/>
      </c>
      <c r="I2626" s="35" t="str">
        <f t="shared" si="43"/>
        <v/>
      </c>
      <c r="J2626" s="35" t="str">
        <f t="array" ref="J2626">IFERROR(INDEX(Listor!$M$6:$M$17,MATCH(Listor!J2626&amp;Fossila!E2626,Listor!$K$6:$K$17&amp;Listor!$L$6:$L$17,0)),"")</f>
        <v/>
      </c>
      <c r="K2626" s="69"/>
    </row>
    <row r="2627" spans="2:11" x14ac:dyDescent="0.25">
      <c r="B2627" s="68" t="s">
        <v>68</v>
      </c>
      <c r="C2627" s="80" t="str">
        <f>IFERROR(VLOOKUP(B2627,Listor!$A$6:$B$62,2,FALSE),"")</f>
        <v/>
      </c>
      <c r="D2627" s="80" t="str">
        <f>IFERROR(VLOOKUP(B2627,Listor!$A$6:$C$62,3,FALSE),"")</f>
        <v/>
      </c>
      <c r="E2627" s="64" t="s">
        <v>69</v>
      </c>
      <c r="F2627" s="65"/>
      <c r="G2627" s="35" t="str">
        <f>IFERROR(VLOOKUP(B2627,Listor!$A$6:$G$62,7,FALSE),"")</f>
        <v/>
      </c>
      <c r="H2627" s="35" t="str">
        <f>IFERROR(VLOOKUP(B2627,Listor!$H$6:$I$24,2,FALSE),"")</f>
        <v/>
      </c>
      <c r="I2627" s="35" t="str">
        <f t="shared" si="43"/>
        <v/>
      </c>
      <c r="J2627" s="35" t="str">
        <f t="array" ref="J2627">IFERROR(INDEX(Listor!$M$6:$M$17,MATCH(Listor!J2627&amp;Fossila!E2627,Listor!$K$6:$K$17&amp;Listor!$L$6:$L$17,0)),"")</f>
        <v/>
      </c>
      <c r="K2627" s="69"/>
    </row>
    <row r="2628" spans="2:11" x14ac:dyDescent="0.25">
      <c r="B2628" s="68" t="s">
        <v>68</v>
      </c>
      <c r="C2628" s="80" t="str">
        <f>IFERROR(VLOOKUP(B2628,Listor!$A$6:$B$62,2,FALSE),"")</f>
        <v/>
      </c>
      <c r="D2628" s="80" t="str">
        <f>IFERROR(VLOOKUP(B2628,Listor!$A$6:$C$62,3,FALSE),"")</f>
        <v/>
      </c>
      <c r="E2628" s="64" t="s">
        <v>69</v>
      </c>
      <c r="F2628" s="65"/>
      <c r="G2628" s="35" t="str">
        <f>IFERROR(VLOOKUP(B2628,Listor!$A$6:$G$62,7,FALSE),"")</f>
        <v/>
      </c>
      <c r="H2628" s="35" t="str">
        <f>IFERROR(VLOOKUP(B2628,Listor!$H$6:$I$24,2,FALSE),"")</f>
        <v/>
      </c>
      <c r="I2628" s="35" t="str">
        <f t="shared" si="43"/>
        <v/>
      </c>
      <c r="J2628" s="35" t="str">
        <f t="array" ref="J2628">IFERROR(INDEX(Listor!$M$6:$M$17,MATCH(Listor!J2628&amp;Fossila!E2628,Listor!$K$6:$K$17&amp;Listor!$L$6:$L$17,0)),"")</f>
        <v/>
      </c>
      <c r="K2628" s="69"/>
    </row>
    <row r="2629" spans="2:11" x14ac:dyDescent="0.25">
      <c r="B2629" s="68" t="s">
        <v>68</v>
      </c>
      <c r="C2629" s="80" t="str">
        <f>IFERROR(VLOOKUP(B2629,Listor!$A$6:$B$62,2,FALSE),"")</f>
        <v/>
      </c>
      <c r="D2629" s="80" t="str">
        <f>IFERROR(VLOOKUP(B2629,Listor!$A$6:$C$62,3,FALSE),"")</f>
        <v/>
      </c>
      <c r="E2629" s="64" t="s">
        <v>69</v>
      </c>
      <c r="F2629" s="65"/>
      <c r="G2629" s="35" t="str">
        <f>IFERROR(VLOOKUP(B2629,Listor!$A$6:$G$62,7,FALSE),"")</f>
        <v/>
      </c>
      <c r="H2629" s="35" t="str">
        <f>IFERROR(VLOOKUP(B2629,Listor!$H$6:$I$24,2,FALSE),"")</f>
        <v/>
      </c>
      <c r="I2629" s="35" t="str">
        <f t="shared" si="43"/>
        <v/>
      </c>
      <c r="J2629" s="35" t="str">
        <f t="array" ref="J2629">IFERROR(INDEX(Listor!$M$6:$M$17,MATCH(Listor!J2629&amp;Fossila!E2629,Listor!$K$6:$K$17&amp;Listor!$L$6:$L$17,0)),"")</f>
        <v/>
      </c>
      <c r="K2629" s="69"/>
    </row>
    <row r="2630" spans="2:11" x14ac:dyDescent="0.25">
      <c r="B2630" s="68" t="s">
        <v>68</v>
      </c>
      <c r="C2630" s="80" t="str">
        <f>IFERROR(VLOOKUP(B2630,Listor!$A$6:$B$62,2,FALSE),"")</f>
        <v/>
      </c>
      <c r="D2630" s="80" t="str">
        <f>IFERROR(VLOOKUP(B2630,Listor!$A$6:$C$62,3,FALSE),"")</f>
        <v/>
      </c>
      <c r="E2630" s="64" t="s">
        <v>69</v>
      </c>
      <c r="F2630" s="65"/>
      <c r="G2630" s="35" t="str">
        <f>IFERROR(VLOOKUP(B2630,Listor!$A$6:$G$62,7,FALSE),"")</f>
        <v/>
      </c>
      <c r="H2630" s="35" t="str">
        <f>IFERROR(VLOOKUP(B2630,Listor!$H$6:$I$24,2,FALSE),"")</f>
        <v/>
      </c>
      <c r="I2630" s="35" t="str">
        <f t="shared" si="43"/>
        <v/>
      </c>
      <c r="J2630" s="35" t="str">
        <f t="array" ref="J2630">IFERROR(INDEX(Listor!$M$6:$M$17,MATCH(Listor!J2630&amp;Fossila!E2630,Listor!$K$6:$K$17&amp;Listor!$L$6:$L$17,0)),"")</f>
        <v/>
      </c>
      <c r="K2630" s="69"/>
    </row>
    <row r="2631" spans="2:11" x14ac:dyDescent="0.25">
      <c r="B2631" s="68" t="s">
        <v>68</v>
      </c>
      <c r="C2631" s="80" t="str">
        <f>IFERROR(VLOOKUP(B2631,Listor!$A$6:$B$62,2,FALSE),"")</f>
        <v/>
      </c>
      <c r="D2631" s="80" t="str">
        <f>IFERROR(VLOOKUP(B2631,Listor!$A$6:$C$62,3,FALSE),"")</f>
        <v/>
      </c>
      <c r="E2631" s="64" t="s">
        <v>69</v>
      </c>
      <c r="F2631" s="65"/>
      <c r="G2631" s="35" t="str">
        <f>IFERROR(VLOOKUP(B2631,Listor!$A$6:$G$62,7,FALSE),"")</f>
        <v/>
      </c>
      <c r="H2631" s="35" t="str">
        <f>IFERROR(VLOOKUP(B2631,Listor!$H$6:$I$24,2,FALSE),"")</f>
        <v/>
      </c>
      <c r="I2631" s="35" t="str">
        <f t="shared" si="43"/>
        <v/>
      </c>
      <c r="J2631" s="35" t="str">
        <f t="array" ref="J2631">IFERROR(INDEX(Listor!$M$6:$M$17,MATCH(Listor!J2631&amp;Fossila!E2631,Listor!$K$6:$K$17&amp;Listor!$L$6:$L$17,0)),"")</f>
        <v/>
      </c>
      <c r="K2631" s="69"/>
    </row>
    <row r="2632" spans="2:11" x14ac:dyDescent="0.25">
      <c r="B2632" s="68" t="s">
        <v>68</v>
      </c>
      <c r="C2632" s="80" t="str">
        <f>IFERROR(VLOOKUP(B2632,Listor!$A$6:$B$62,2,FALSE),"")</f>
        <v/>
      </c>
      <c r="D2632" s="80" t="str">
        <f>IFERROR(VLOOKUP(B2632,Listor!$A$6:$C$62,3,FALSE),"")</f>
        <v/>
      </c>
      <c r="E2632" s="64" t="s">
        <v>69</v>
      </c>
      <c r="F2632" s="65"/>
      <c r="G2632" s="35" t="str">
        <f>IFERROR(VLOOKUP(B2632,Listor!$A$6:$G$62,7,FALSE),"")</f>
        <v/>
      </c>
      <c r="H2632" s="35" t="str">
        <f>IFERROR(VLOOKUP(B2632,Listor!$H$6:$I$24,2,FALSE),"")</f>
        <v/>
      </c>
      <c r="I2632" s="35" t="str">
        <f t="shared" si="43"/>
        <v/>
      </c>
      <c r="J2632" s="35" t="str">
        <f t="array" ref="J2632">IFERROR(INDEX(Listor!$M$6:$M$17,MATCH(Listor!J2632&amp;Fossila!E2632,Listor!$K$6:$K$17&amp;Listor!$L$6:$L$17,0)),"")</f>
        <v/>
      </c>
      <c r="K2632" s="69"/>
    </row>
    <row r="2633" spans="2:11" x14ac:dyDescent="0.25">
      <c r="B2633" s="68" t="s">
        <v>68</v>
      </c>
      <c r="C2633" s="80" t="str">
        <f>IFERROR(VLOOKUP(B2633,Listor!$A$6:$B$62,2,FALSE),"")</f>
        <v/>
      </c>
      <c r="D2633" s="80" t="str">
        <f>IFERROR(VLOOKUP(B2633,Listor!$A$6:$C$62,3,FALSE),"")</f>
        <v/>
      </c>
      <c r="E2633" s="64" t="s">
        <v>69</v>
      </c>
      <c r="F2633" s="65"/>
      <c r="G2633" s="35" t="str">
        <f>IFERROR(VLOOKUP(B2633,Listor!$A$6:$G$62,7,FALSE),"")</f>
        <v/>
      </c>
      <c r="H2633" s="35" t="str">
        <f>IFERROR(VLOOKUP(B2633,Listor!$H$6:$I$24,2,FALSE),"")</f>
        <v/>
      </c>
      <c r="I2633" s="35" t="str">
        <f t="shared" si="43"/>
        <v/>
      </c>
      <c r="J2633" s="35" t="str">
        <f t="array" ref="J2633">IFERROR(INDEX(Listor!$M$6:$M$17,MATCH(Listor!J2633&amp;Fossila!E2633,Listor!$K$6:$K$17&amp;Listor!$L$6:$L$17,0)),"")</f>
        <v/>
      </c>
      <c r="K2633" s="69"/>
    </row>
    <row r="2634" spans="2:11" x14ac:dyDescent="0.25">
      <c r="B2634" s="68" t="s">
        <v>68</v>
      </c>
      <c r="C2634" s="80" t="str">
        <f>IFERROR(VLOOKUP(B2634,Listor!$A$6:$B$62,2,FALSE),"")</f>
        <v/>
      </c>
      <c r="D2634" s="80" t="str">
        <f>IFERROR(VLOOKUP(B2634,Listor!$A$6:$C$62,3,FALSE),"")</f>
        <v/>
      </c>
      <c r="E2634" s="64" t="s">
        <v>69</v>
      </c>
      <c r="F2634" s="65"/>
      <c r="G2634" s="35" t="str">
        <f>IFERROR(VLOOKUP(B2634,Listor!$A$6:$G$62,7,FALSE),"")</f>
        <v/>
      </c>
      <c r="H2634" s="35" t="str">
        <f>IFERROR(VLOOKUP(B2634,Listor!$H$6:$I$24,2,FALSE),"")</f>
        <v/>
      </c>
      <c r="I2634" s="35" t="str">
        <f t="shared" si="43"/>
        <v/>
      </c>
      <c r="J2634" s="35" t="str">
        <f t="array" ref="J2634">IFERROR(INDEX(Listor!$M$6:$M$17,MATCH(Listor!J2634&amp;Fossila!E2634,Listor!$K$6:$K$17&amp;Listor!$L$6:$L$17,0)),"")</f>
        <v/>
      </c>
      <c r="K2634" s="69"/>
    </row>
    <row r="2635" spans="2:11" x14ac:dyDescent="0.25">
      <c r="B2635" s="68" t="s">
        <v>68</v>
      </c>
      <c r="C2635" s="80" t="str">
        <f>IFERROR(VLOOKUP(B2635,Listor!$A$6:$B$62,2,FALSE),"")</f>
        <v/>
      </c>
      <c r="D2635" s="80" t="str">
        <f>IFERROR(VLOOKUP(B2635,Listor!$A$6:$C$62,3,FALSE),"")</f>
        <v/>
      </c>
      <c r="E2635" s="64" t="s">
        <v>69</v>
      </c>
      <c r="F2635" s="65"/>
      <c r="G2635" s="35" t="str">
        <f>IFERROR(VLOOKUP(B2635,Listor!$A$6:$G$62,7,FALSE),"")</f>
        <v/>
      </c>
      <c r="H2635" s="35" t="str">
        <f>IFERROR(VLOOKUP(B2635,Listor!$H$6:$I$24,2,FALSE),"")</f>
        <v/>
      </c>
      <c r="I2635" s="35" t="str">
        <f t="shared" si="43"/>
        <v/>
      </c>
      <c r="J2635" s="35" t="str">
        <f t="array" ref="J2635">IFERROR(INDEX(Listor!$M$6:$M$17,MATCH(Listor!J2635&amp;Fossila!E2635,Listor!$K$6:$K$17&amp;Listor!$L$6:$L$17,0)),"")</f>
        <v/>
      </c>
      <c r="K2635" s="69"/>
    </row>
    <row r="2636" spans="2:11" x14ac:dyDescent="0.25">
      <c r="B2636" s="68" t="s">
        <v>68</v>
      </c>
      <c r="C2636" s="80" t="str">
        <f>IFERROR(VLOOKUP(B2636,Listor!$A$6:$B$62,2,FALSE),"")</f>
        <v/>
      </c>
      <c r="D2636" s="80" t="str">
        <f>IFERROR(VLOOKUP(B2636,Listor!$A$6:$C$62,3,FALSE),"")</f>
        <v/>
      </c>
      <c r="E2636" s="64" t="s">
        <v>69</v>
      </c>
      <c r="F2636" s="65"/>
      <c r="G2636" s="35" t="str">
        <f>IFERROR(VLOOKUP(B2636,Listor!$A$6:$G$62,7,FALSE),"")</f>
        <v/>
      </c>
      <c r="H2636" s="35" t="str">
        <f>IFERROR(VLOOKUP(B2636,Listor!$H$6:$I$24,2,FALSE),"")</f>
        <v/>
      </c>
      <c r="I2636" s="35" t="str">
        <f t="shared" si="43"/>
        <v/>
      </c>
      <c r="J2636" s="35" t="str">
        <f t="array" ref="J2636">IFERROR(INDEX(Listor!$M$6:$M$17,MATCH(Listor!J2636&amp;Fossila!E2636,Listor!$K$6:$K$17&amp;Listor!$L$6:$L$17,0)),"")</f>
        <v/>
      </c>
      <c r="K2636" s="69"/>
    </row>
    <row r="2637" spans="2:11" x14ac:dyDescent="0.25">
      <c r="B2637" s="68" t="s">
        <v>68</v>
      </c>
      <c r="C2637" s="80" t="str">
        <f>IFERROR(VLOOKUP(B2637,Listor!$A$6:$B$62,2,FALSE),"")</f>
        <v/>
      </c>
      <c r="D2637" s="80" t="str">
        <f>IFERROR(VLOOKUP(B2637,Listor!$A$6:$C$62,3,FALSE),"")</f>
        <v/>
      </c>
      <c r="E2637" s="64" t="s">
        <v>69</v>
      </c>
      <c r="F2637" s="65"/>
      <c r="G2637" s="35" t="str">
        <f>IFERROR(VLOOKUP(B2637,Listor!$A$6:$G$62,7,FALSE),"")</f>
        <v/>
      </c>
      <c r="H2637" s="35" t="str">
        <f>IFERROR(VLOOKUP(B2637,Listor!$H$6:$I$24,2,FALSE),"")</f>
        <v/>
      </c>
      <c r="I2637" s="35" t="str">
        <f t="shared" ref="I2637:I2700" si="44">IFERROR(H2637*F2637,"")</f>
        <v/>
      </c>
      <c r="J2637" s="35" t="str">
        <f t="array" ref="J2637">IFERROR(INDEX(Listor!$M$6:$M$17,MATCH(Listor!J2637&amp;Fossila!E2637,Listor!$K$6:$K$17&amp;Listor!$L$6:$L$17,0)),"")</f>
        <v/>
      </c>
      <c r="K2637" s="69"/>
    </row>
    <row r="2638" spans="2:11" x14ac:dyDescent="0.25">
      <c r="B2638" s="68" t="s">
        <v>68</v>
      </c>
      <c r="C2638" s="80" t="str">
        <f>IFERROR(VLOOKUP(B2638,Listor!$A$6:$B$62,2,FALSE),"")</f>
        <v/>
      </c>
      <c r="D2638" s="80" t="str">
        <f>IFERROR(VLOOKUP(B2638,Listor!$A$6:$C$62,3,FALSE),"")</f>
        <v/>
      </c>
      <c r="E2638" s="64" t="s">
        <v>69</v>
      </c>
      <c r="F2638" s="65"/>
      <c r="G2638" s="35" t="str">
        <f>IFERROR(VLOOKUP(B2638,Listor!$A$6:$G$62,7,FALSE),"")</f>
        <v/>
      </c>
      <c r="H2638" s="35" t="str">
        <f>IFERROR(VLOOKUP(B2638,Listor!$H$6:$I$24,2,FALSE),"")</f>
        <v/>
      </c>
      <c r="I2638" s="35" t="str">
        <f t="shared" si="44"/>
        <v/>
      </c>
      <c r="J2638" s="35" t="str">
        <f t="array" ref="J2638">IFERROR(INDEX(Listor!$M$6:$M$17,MATCH(Listor!J2638&amp;Fossila!E2638,Listor!$K$6:$K$17&amp;Listor!$L$6:$L$17,0)),"")</f>
        <v/>
      </c>
      <c r="K2638" s="69"/>
    </row>
    <row r="2639" spans="2:11" x14ac:dyDescent="0.25">
      <c r="B2639" s="68" t="s">
        <v>68</v>
      </c>
      <c r="C2639" s="80" t="str">
        <f>IFERROR(VLOOKUP(B2639,Listor!$A$6:$B$62,2,FALSE),"")</f>
        <v/>
      </c>
      <c r="D2639" s="80" t="str">
        <f>IFERROR(VLOOKUP(B2639,Listor!$A$6:$C$62,3,FALSE),"")</f>
        <v/>
      </c>
      <c r="E2639" s="64" t="s">
        <v>69</v>
      </c>
      <c r="F2639" s="65"/>
      <c r="G2639" s="35" t="str">
        <f>IFERROR(VLOOKUP(B2639,Listor!$A$6:$G$62,7,FALSE),"")</f>
        <v/>
      </c>
      <c r="H2639" s="35" t="str">
        <f>IFERROR(VLOOKUP(B2639,Listor!$H$6:$I$24,2,FALSE),"")</f>
        <v/>
      </c>
      <c r="I2639" s="35" t="str">
        <f t="shared" si="44"/>
        <v/>
      </c>
      <c r="J2639" s="35" t="str">
        <f t="array" ref="J2639">IFERROR(INDEX(Listor!$M$6:$M$17,MATCH(Listor!J2639&amp;Fossila!E2639,Listor!$K$6:$K$17&amp;Listor!$L$6:$L$17,0)),"")</f>
        <v/>
      </c>
      <c r="K2639" s="69"/>
    </row>
    <row r="2640" spans="2:11" x14ac:dyDescent="0.25">
      <c r="B2640" s="68" t="s">
        <v>68</v>
      </c>
      <c r="C2640" s="80" t="str">
        <f>IFERROR(VLOOKUP(B2640,Listor!$A$6:$B$62,2,FALSE),"")</f>
        <v/>
      </c>
      <c r="D2640" s="80" t="str">
        <f>IFERROR(VLOOKUP(B2640,Listor!$A$6:$C$62,3,FALSE),"")</f>
        <v/>
      </c>
      <c r="E2640" s="64" t="s">
        <v>69</v>
      </c>
      <c r="F2640" s="65"/>
      <c r="G2640" s="35" t="str">
        <f>IFERROR(VLOOKUP(B2640,Listor!$A$6:$G$62,7,FALSE),"")</f>
        <v/>
      </c>
      <c r="H2640" s="35" t="str">
        <f>IFERROR(VLOOKUP(B2640,Listor!$H$6:$I$24,2,FALSE),"")</f>
        <v/>
      </c>
      <c r="I2640" s="35" t="str">
        <f t="shared" si="44"/>
        <v/>
      </c>
      <c r="J2640" s="35" t="str">
        <f t="array" ref="J2640">IFERROR(INDEX(Listor!$M$6:$M$17,MATCH(Listor!J2640&amp;Fossila!E2640,Listor!$K$6:$K$17&amp;Listor!$L$6:$L$17,0)),"")</f>
        <v/>
      </c>
      <c r="K2640" s="69"/>
    </row>
    <row r="2641" spans="2:11" x14ac:dyDescent="0.25">
      <c r="B2641" s="68" t="s">
        <v>68</v>
      </c>
      <c r="C2641" s="80" t="str">
        <f>IFERROR(VLOOKUP(B2641,Listor!$A$6:$B$62,2,FALSE),"")</f>
        <v/>
      </c>
      <c r="D2641" s="80" t="str">
        <f>IFERROR(VLOOKUP(B2641,Listor!$A$6:$C$62,3,FALSE),"")</f>
        <v/>
      </c>
      <c r="E2641" s="64" t="s">
        <v>69</v>
      </c>
      <c r="F2641" s="65"/>
      <c r="G2641" s="35" t="str">
        <f>IFERROR(VLOOKUP(B2641,Listor!$A$6:$G$62,7,FALSE),"")</f>
        <v/>
      </c>
      <c r="H2641" s="35" t="str">
        <f>IFERROR(VLOOKUP(B2641,Listor!$H$6:$I$24,2,FALSE),"")</f>
        <v/>
      </c>
      <c r="I2641" s="35" t="str">
        <f t="shared" si="44"/>
        <v/>
      </c>
      <c r="J2641" s="35" t="str">
        <f t="array" ref="J2641">IFERROR(INDEX(Listor!$M$6:$M$17,MATCH(Listor!J2641&amp;Fossila!E2641,Listor!$K$6:$K$17&amp;Listor!$L$6:$L$17,0)),"")</f>
        <v/>
      </c>
      <c r="K2641" s="69"/>
    </row>
    <row r="2642" spans="2:11" x14ac:dyDescent="0.25">
      <c r="B2642" s="68" t="s">
        <v>68</v>
      </c>
      <c r="C2642" s="80" t="str">
        <f>IFERROR(VLOOKUP(B2642,Listor!$A$6:$B$62,2,FALSE),"")</f>
        <v/>
      </c>
      <c r="D2642" s="80" t="str">
        <f>IFERROR(VLOOKUP(B2642,Listor!$A$6:$C$62,3,FALSE),"")</f>
        <v/>
      </c>
      <c r="E2642" s="64" t="s">
        <v>69</v>
      </c>
      <c r="F2642" s="65"/>
      <c r="G2642" s="35" t="str">
        <f>IFERROR(VLOOKUP(B2642,Listor!$A$6:$G$62,7,FALSE),"")</f>
        <v/>
      </c>
      <c r="H2642" s="35" t="str">
        <f>IFERROR(VLOOKUP(B2642,Listor!$H$6:$I$24,2,FALSE),"")</f>
        <v/>
      </c>
      <c r="I2642" s="35" t="str">
        <f t="shared" si="44"/>
        <v/>
      </c>
      <c r="J2642" s="35" t="str">
        <f t="array" ref="J2642">IFERROR(INDEX(Listor!$M$6:$M$17,MATCH(Listor!J2642&amp;Fossila!E2642,Listor!$K$6:$K$17&amp;Listor!$L$6:$L$17,0)),"")</f>
        <v/>
      </c>
      <c r="K2642" s="69"/>
    </row>
    <row r="2643" spans="2:11" x14ac:dyDescent="0.25">
      <c r="B2643" s="68" t="s">
        <v>68</v>
      </c>
      <c r="C2643" s="80" t="str">
        <f>IFERROR(VLOOKUP(B2643,Listor!$A$6:$B$62,2,FALSE),"")</f>
        <v/>
      </c>
      <c r="D2643" s="80" t="str">
        <f>IFERROR(VLOOKUP(B2643,Listor!$A$6:$C$62,3,FALSE),"")</f>
        <v/>
      </c>
      <c r="E2643" s="64" t="s">
        <v>69</v>
      </c>
      <c r="F2643" s="65"/>
      <c r="G2643" s="35" t="str">
        <f>IFERROR(VLOOKUP(B2643,Listor!$A$6:$G$62,7,FALSE),"")</f>
        <v/>
      </c>
      <c r="H2643" s="35" t="str">
        <f>IFERROR(VLOOKUP(B2643,Listor!$H$6:$I$24,2,FALSE),"")</f>
        <v/>
      </c>
      <c r="I2643" s="35" t="str">
        <f t="shared" si="44"/>
        <v/>
      </c>
      <c r="J2643" s="35" t="str">
        <f t="array" ref="J2643">IFERROR(INDEX(Listor!$M$6:$M$17,MATCH(Listor!J2643&amp;Fossila!E2643,Listor!$K$6:$K$17&amp;Listor!$L$6:$L$17,0)),"")</f>
        <v/>
      </c>
      <c r="K2643" s="69"/>
    </row>
    <row r="2644" spans="2:11" x14ac:dyDescent="0.25">
      <c r="B2644" s="68" t="s">
        <v>68</v>
      </c>
      <c r="C2644" s="80" t="str">
        <f>IFERROR(VLOOKUP(B2644,Listor!$A$6:$B$62,2,FALSE),"")</f>
        <v/>
      </c>
      <c r="D2644" s="80" t="str">
        <f>IFERROR(VLOOKUP(B2644,Listor!$A$6:$C$62,3,FALSE),"")</f>
        <v/>
      </c>
      <c r="E2644" s="64" t="s">
        <v>69</v>
      </c>
      <c r="F2644" s="65"/>
      <c r="G2644" s="35" t="str">
        <f>IFERROR(VLOOKUP(B2644,Listor!$A$6:$G$62,7,FALSE),"")</f>
        <v/>
      </c>
      <c r="H2644" s="35" t="str">
        <f>IFERROR(VLOOKUP(B2644,Listor!$H$6:$I$24,2,FALSE),"")</f>
        <v/>
      </c>
      <c r="I2644" s="35" t="str">
        <f t="shared" si="44"/>
        <v/>
      </c>
      <c r="J2644" s="35" t="str">
        <f t="array" ref="J2644">IFERROR(INDEX(Listor!$M$6:$M$17,MATCH(Listor!J2644&amp;Fossila!E2644,Listor!$K$6:$K$17&amp;Listor!$L$6:$L$17,0)),"")</f>
        <v/>
      </c>
      <c r="K2644" s="69"/>
    </row>
    <row r="2645" spans="2:11" x14ac:dyDescent="0.25">
      <c r="B2645" s="68" t="s">
        <v>68</v>
      </c>
      <c r="C2645" s="80" t="str">
        <f>IFERROR(VLOOKUP(B2645,Listor!$A$6:$B$62,2,FALSE),"")</f>
        <v/>
      </c>
      <c r="D2645" s="80" t="str">
        <f>IFERROR(VLOOKUP(B2645,Listor!$A$6:$C$62,3,FALSE),"")</f>
        <v/>
      </c>
      <c r="E2645" s="64" t="s">
        <v>69</v>
      </c>
      <c r="F2645" s="65"/>
      <c r="G2645" s="35" t="str">
        <f>IFERROR(VLOOKUP(B2645,Listor!$A$6:$G$62,7,FALSE),"")</f>
        <v/>
      </c>
      <c r="H2645" s="35" t="str">
        <f>IFERROR(VLOOKUP(B2645,Listor!$H$6:$I$24,2,FALSE),"")</f>
        <v/>
      </c>
      <c r="I2645" s="35" t="str">
        <f t="shared" si="44"/>
        <v/>
      </c>
      <c r="J2645" s="35" t="str">
        <f t="array" ref="J2645">IFERROR(INDEX(Listor!$M$6:$M$17,MATCH(Listor!J2645&amp;Fossila!E2645,Listor!$K$6:$K$17&amp;Listor!$L$6:$L$17,0)),"")</f>
        <v/>
      </c>
      <c r="K2645" s="69"/>
    </row>
    <row r="2646" spans="2:11" x14ac:dyDescent="0.25">
      <c r="B2646" s="68" t="s">
        <v>68</v>
      </c>
      <c r="C2646" s="80" t="str">
        <f>IFERROR(VLOOKUP(B2646,Listor!$A$6:$B$62,2,FALSE),"")</f>
        <v/>
      </c>
      <c r="D2646" s="80" t="str">
        <f>IFERROR(VLOOKUP(B2646,Listor!$A$6:$C$62,3,FALSE),"")</f>
        <v/>
      </c>
      <c r="E2646" s="64" t="s">
        <v>69</v>
      </c>
      <c r="F2646" s="65"/>
      <c r="G2646" s="35" t="str">
        <f>IFERROR(VLOOKUP(B2646,Listor!$A$6:$G$62,7,FALSE),"")</f>
        <v/>
      </c>
      <c r="H2646" s="35" t="str">
        <f>IFERROR(VLOOKUP(B2646,Listor!$H$6:$I$24,2,FALSE),"")</f>
        <v/>
      </c>
      <c r="I2646" s="35" t="str">
        <f t="shared" si="44"/>
        <v/>
      </c>
      <c r="J2646" s="35" t="str">
        <f t="array" ref="J2646">IFERROR(INDEX(Listor!$M$6:$M$17,MATCH(Listor!J2646&amp;Fossila!E2646,Listor!$K$6:$K$17&amp;Listor!$L$6:$L$17,0)),"")</f>
        <v/>
      </c>
      <c r="K2646" s="69"/>
    </row>
    <row r="2647" spans="2:11" x14ac:dyDescent="0.25">
      <c r="B2647" s="68" t="s">
        <v>68</v>
      </c>
      <c r="C2647" s="80" t="str">
        <f>IFERROR(VLOOKUP(B2647,Listor!$A$6:$B$62,2,FALSE),"")</f>
        <v/>
      </c>
      <c r="D2647" s="80" t="str">
        <f>IFERROR(VLOOKUP(B2647,Listor!$A$6:$C$62,3,FALSE),"")</f>
        <v/>
      </c>
      <c r="E2647" s="64" t="s">
        <v>69</v>
      </c>
      <c r="F2647" s="65"/>
      <c r="G2647" s="35" t="str">
        <f>IFERROR(VLOOKUP(B2647,Listor!$A$6:$G$62,7,FALSE),"")</f>
        <v/>
      </c>
      <c r="H2647" s="35" t="str">
        <f>IFERROR(VLOOKUP(B2647,Listor!$H$6:$I$24,2,FALSE),"")</f>
        <v/>
      </c>
      <c r="I2647" s="35" t="str">
        <f t="shared" si="44"/>
        <v/>
      </c>
      <c r="J2647" s="35" t="str">
        <f t="array" ref="J2647">IFERROR(INDEX(Listor!$M$6:$M$17,MATCH(Listor!J2647&amp;Fossila!E2647,Listor!$K$6:$K$17&amp;Listor!$L$6:$L$17,0)),"")</f>
        <v/>
      </c>
      <c r="K2647" s="69"/>
    </row>
    <row r="2648" spans="2:11" x14ac:dyDescent="0.25">
      <c r="B2648" s="68" t="s">
        <v>68</v>
      </c>
      <c r="C2648" s="80" t="str">
        <f>IFERROR(VLOOKUP(B2648,Listor!$A$6:$B$62,2,FALSE),"")</f>
        <v/>
      </c>
      <c r="D2648" s="80" t="str">
        <f>IFERROR(VLOOKUP(B2648,Listor!$A$6:$C$62,3,FALSE),"")</f>
        <v/>
      </c>
      <c r="E2648" s="64" t="s">
        <v>69</v>
      </c>
      <c r="F2648" s="65"/>
      <c r="G2648" s="35" t="str">
        <f>IFERROR(VLOOKUP(B2648,Listor!$A$6:$G$62,7,FALSE),"")</f>
        <v/>
      </c>
      <c r="H2648" s="35" t="str">
        <f>IFERROR(VLOOKUP(B2648,Listor!$H$6:$I$24,2,FALSE),"")</f>
        <v/>
      </c>
      <c r="I2648" s="35" t="str">
        <f t="shared" si="44"/>
        <v/>
      </c>
      <c r="J2648" s="35" t="str">
        <f t="array" ref="J2648">IFERROR(INDEX(Listor!$M$6:$M$17,MATCH(Listor!J2648&amp;Fossila!E2648,Listor!$K$6:$K$17&amp;Listor!$L$6:$L$17,0)),"")</f>
        <v/>
      </c>
      <c r="K2648" s="69"/>
    </row>
    <row r="2649" spans="2:11" x14ac:dyDescent="0.25">
      <c r="B2649" s="68" t="s">
        <v>68</v>
      </c>
      <c r="C2649" s="80" t="str">
        <f>IFERROR(VLOOKUP(B2649,Listor!$A$6:$B$62,2,FALSE),"")</f>
        <v/>
      </c>
      <c r="D2649" s="80" t="str">
        <f>IFERROR(VLOOKUP(B2649,Listor!$A$6:$C$62,3,FALSE),"")</f>
        <v/>
      </c>
      <c r="E2649" s="64" t="s">
        <v>69</v>
      </c>
      <c r="F2649" s="65"/>
      <c r="G2649" s="35" t="str">
        <f>IFERROR(VLOOKUP(B2649,Listor!$A$6:$G$62,7,FALSE),"")</f>
        <v/>
      </c>
      <c r="H2649" s="35" t="str">
        <f>IFERROR(VLOOKUP(B2649,Listor!$H$6:$I$24,2,FALSE),"")</f>
        <v/>
      </c>
      <c r="I2649" s="35" t="str">
        <f t="shared" si="44"/>
        <v/>
      </c>
      <c r="J2649" s="35" t="str">
        <f t="array" ref="J2649">IFERROR(INDEX(Listor!$M$6:$M$17,MATCH(Listor!J2649&amp;Fossila!E2649,Listor!$K$6:$K$17&amp;Listor!$L$6:$L$17,0)),"")</f>
        <v/>
      </c>
      <c r="K2649" s="69"/>
    </row>
    <row r="2650" spans="2:11" x14ac:dyDescent="0.25">
      <c r="B2650" s="68" t="s">
        <v>68</v>
      </c>
      <c r="C2650" s="80" t="str">
        <f>IFERROR(VLOOKUP(B2650,Listor!$A$6:$B$62,2,FALSE),"")</f>
        <v/>
      </c>
      <c r="D2650" s="80" t="str">
        <f>IFERROR(VLOOKUP(B2650,Listor!$A$6:$C$62,3,FALSE),"")</f>
        <v/>
      </c>
      <c r="E2650" s="64" t="s">
        <v>69</v>
      </c>
      <c r="F2650" s="65"/>
      <c r="G2650" s="35" t="str">
        <f>IFERROR(VLOOKUP(B2650,Listor!$A$6:$G$62,7,FALSE),"")</f>
        <v/>
      </c>
      <c r="H2650" s="35" t="str">
        <f>IFERROR(VLOOKUP(B2650,Listor!$H$6:$I$24,2,FALSE),"")</f>
        <v/>
      </c>
      <c r="I2650" s="35" t="str">
        <f t="shared" si="44"/>
        <v/>
      </c>
      <c r="J2650" s="35" t="str">
        <f t="array" ref="J2650">IFERROR(INDEX(Listor!$M$6:$M$17,MATCH(Listor!J2650&amp;Fossila!E2650,Listor!$K$6:$K$17&amp;Listor!$L$6:$L$17,0)),"")</f>
        <v/>
      </c>
      <c r="K2650" s="69"/>
    </row>
    <row r="2651" spans="2:11" x14ac:dyDescent="0.25">
      <c r="B2651" s="68" t="s">
        <v>68</v>
      </c>
      <c r="C2651" s="80" t="str">
        <f>IFERROR(VLOOKUP(B2651,Listor!$A$6:$B$62,2,FALSE),"")</f>
        <v/>
      </c>
      <c r="D2651" s="80" t="str">
        <f>IFERROR(VLOOKUP(B2651,Listor!$A$6:$C$62,3,FALSE),"")</f>
        <v/>
      </c>
      <c r="E2651" s="64" t="s">
        <v>69</v>
      </c>
      <c r="F2651" s="65"/>
      <c r="G2651" s="35" t="str">
        <f>IFERROR(VLOOKUP(B2651,Listor!$A$6:$G$62,7,FALSE),"")</f>
        <v/>
      </c>
      <c r="H2651" s="35" t="str">
        <f>IFERROR(VLOOKUP(B2651,Listor!$H$6:$I$24,2,FALSE),"")</f>
        <v/>
      </c>
      <c r="I2651" s="35" t="str">
        <f t="shared" si="44"/>
        <v/>
      </c>
      <c r="J2651" s="35" t="str">
        <f t="array" ref="J2651">IFERROR(INDEX(Listor!$M$6:$M$17,MATCH(Listor!J2651&amp;Fossila!E2651,Listor!$K$6:$K$17&amp;Listor!$L$6:$L$17,0)),"")</f>
        <v/>
      </c>
      <c r="K2651" s="69"/>
    </row>
    <row r="2652" spans="2:11" x14ac:dyDescent="0.25">
      <c r="B2652" s="68" t="s">
        <v>68</v>
      </c>
      <c r="C2652" s="80" t="str">
        <f>IFERROR(VLOOKUP(B2652,Listor!$A$6:$B$62,2,FALSE),"")</f>
        <v/>
      </c>
      <c r="D2652" s="80" t="str">
        <f>IFERROR(VLOOKUP(B2652,Listor!$A$6:$C$62,3,FALSE),"")</f>
        <v/>
      </c>
      <c r="E2652" s="64" t="s">
        <v>69</v>
      </c>
      <c r="F2652" s="65"/>
      <c r="G2652" s="35" t="str">
        <f>IFERROR(VLOOKUP(B2652,Listor!$A$6:$G$62,7,FALSE),"")</f>
        <v/>
      </c>
      <c r="H2652" s="35" t="str">
        <f>IFERROR(VLOOKUP(B2652,Listor!$H$6:$I$24,2,FALSE),"")</f>
        <v/>
      </c>
      <c r="I2652" s="35" t="str">
        <f t="shared" si="44"/>
        <v/>
      </c>
      <c r="J2652" s="35" t="str">
        <f t="array" ref="J2652">IFERROR(INDEX(Listor!$M$6:$M$17,MATCH(Listor!J2652&amp;Fossila!E2652,Listor!$K$6:$K$17&amp;Listor!$L$6:$L$17,0)),"")</f>
        <v/>
      </c>
      <c r="K2652" s="69"/>
    </row>
    <row r="2653" spans="2:11" x14ac:dyDescent="0.25">
      <c r="B2653" s="68" t="s">
        <v>68</v>
      </c>
      <c r="C2653" s="80" t="str">
        <f>IFERROR(VLOOKUP(B2653,Listor!$A$6:$B$62,2,FALSE),"")</f>
        <v/>
      </c>
      <c r="D2653" s="80" t="str">
        <f>IFERROR(VLOOKUP(B2653,Listor!$A$6:$C$62,3,FALSE),"")</f>
        <v/>
      </c>
      <c r="E2653" s="64" t="s">
        <v>69</v>
      </c>
      <c r="F2653" s="65"/>
      <c r="G2653" s="35" t="str">
        <f>IFERROR(VLOOKUP(B2653,Listor!$A$6:$G$62,7,FALSE),"")</f>
        <v/>
      </c>
      <c r="H2653" s="35" t="str">
        <f>IFERROR(VLOOKUP(B2653,Listor!$H$6:$I$24,2,FALSE),"")</f>
        <v/>
      </c>
      <c r="I2653" s="35" t="str">
        <f t="shared" si="44"/>
        <v/>
      </c>
      <c r="J2653" s="35" t="str">
        <f t="array" ref="J2653">IFERROR(INDEX(Listor!$M$6:$M$17,MATCH(Listor!J2653&amp;Fossila!E2653,Listor!$K$6:$K$17&amp;Listor!$L$6:$L$17,0)),"")</f>
        <v/>
      </c>
      <c r="K2653" s="69"/>
    </row>
    <row r="2654" spans="2:11" x14ac:dyDescent="0.25">
      <c r="B2654" s="68" t="s">
        <v>68</v>
      </c>
      <c r="C2654" s="80" t="str">
        <f>IFERROR(VLOOKUP(B2654,Listor!$A$6:$B$62,2,FALSE),"")</f>
        <v/>
      </c>
      <c r="D2654" s="80" t="str">
        <f>IFERROR(VLOOKUP(B2654,Listor!$A$6:$C$62,3,FALSE),"")</f>
        <v/>
      </c>
      <c r="E2654" s="64" t="s">
        <v>69</v>
      </c>
      <c r="F2654" s="65"/>
      <c r="G2654" s="35" t="str">
        <f>IFERROR(VLOOKUP(B2654,Listor!$A$6:$G$62,7,FALSE),"")</f>
        <v/>
      </c>
      <c r="H2654" s="35" t="str">
        <f>IFERROR(VLOOKUP(B2654,Listor!$H$6:$I$24,2,FALSE),"")</f>
        <v/>
      </c>
      <c r="I2654" s="35" t="str">
        <f t="shared" si="44"/>
        <v/>
      </c>
      <c r="J2654" s="35" t="str">
        <f t="array" ref="J2654">IFERROR(INDEX(Listor!$M$6:$M$17,MATCH(Listor!J2654&amp;Fossila!E2654,Listor!$K$6:$K$17&amp;Listor!$L$6:$L$17,0)),"")</f>
        <v/>
      </c>
      <c r="K2654" s="69"/>
    </row>
    <row r="2655" spans="2:11" x14ac:dyDescent="0.25">
      <c r="B2655" s="68" t="s">
        <v>68</v>
      </c>
      <c r="C2655" s="80" t="str">
        <f>IFERROR(VLOOKUP(B2655,Listor!$A$6:$B$62,2,FALSE),"")</f>
        <v/>
      </c>
      <c r="D2655" s="80" t="str">
        <f>IFERROR(VLOOKUP(B2655,Listor!$A$6:$C$62,3,FALSE),"")</f>
        <v/>
      </c>
      <c r="E2655" s="64" t="s">
        <v>69</v>
      </c>
      <c r="F2655" s="65"/>
      <c r="G2655" s="35" t="str">
        <f>IFERROR(VLOOKUP(B2655,Listor!$A$6:$G$62,7,FALSE),"")</f>
        <v/>
      </c>
      <c r="H2655" s="35" t="str">
        <f>IFERROR(VLOOKUP(B2655,Listor!$H$6:$I$24,2,FALSE),"")</f>
        <v/>
      </c>
      <c r="I2655" s="35" t="str">
        <f t="shared" si="44"/>
        <v/>
      </c>
      <c r="J2655" s="35" t="str">
        <f t="array" ref="J2655">IFERROR(INDEX(Listor!$M$6:$M$17,MATCH(Listor!J2655&amp;Fossila!E2655,Listor!$K$6:$K$17&amp;Listor!$L$6:$L$17,0)),"")</f>
        <v/>
      </c>
      <c r="K2655" s="69"/>
    </row>
    <row r="2656" spans="2:11" x14ac:dyDescent="0.25">
      <c r="B2656" s="68" t="s">
        <v>68</v>
      </c>
      <c r="C2656" s="80" t="str">
        <f>IFERROR(VLOOKUP(B2656,Listor!$A$6:$B$62,2,FALSE),"")</f>
        <v/>
      </c>
      <c r="D2656" s="80" t="str">
        <f>IFERROR(VLOOKUP(B2656,Listor!$A$6:$C$62,3,FALSE),"")</f>
        <v/>
      </c>
      <c r="E2656" s="64" t="s">
        <v>69</v>
      </c>
      <c r="F2656" s="65"/>
      <c r="G2656" s="35" t="str">
        <f>IFERROR(VLOOKUP(B2656,Listor!$A$6:$G$62,7,FALSE),"")</f>
        <v/>
      </c>
      <c r="H2656" s="35" t="str">
        <f>IFERROR(VLOOKUP(B2656,Listor!$H$6:$I$24,2,FALSE),"")</f>
        <v/>
      </c>
      <c r="I2656" s="35" t="str">
        <f t="shared" si="44"/>
        <v/>
      </c>
      <c r="J2656" s="35" t="str">
        <f t="array" ref="J2656">IFERROR(INDEX(Listor!$M$6:$M$17,MATCH(Listor!J2656&amp;Fossila!E2656,Listor!$K$6:$K$17&amp;Listor!$L$6:$L$17,0)),"")</f>
        <v/>
      </c>
      <c r="K2656" s="69"/>
    </row>
    <row r="2657" spans="2:11" x14ac:dyDescent="0.25">
      <c r="B2657" s="68" t="s">
        <v>68</v>
      </c>
      <c r="C2657" s="80" t="str">
        <f>IFERROR(VLOOKUP(B2657,Listor!$A$6:$B$62,2,FALSE),"")</f>
        <v/>
      </c>
      <c r="D2657" s="80" t="str">
        <f>IFERROR(VLOOKUP(B2657,Listor!$A$6:$C$62,3,FALSE),"")</f>
        <v/>
      </c>
      <c r="E2657" s="64" t="s">
        <v>69</v>
      </c>
      <c r="F2657" s="65"/>
      <c r="G2657" s="35" t="str">
        <f>IFERROR(VLOOKUP(B2657,Listor!$A$6:$G$62,7,FALSE),"")</f>
        <v/>
      </c>
      <c r="H2657" s="35" t="str">
        <f>IFERROR(VLOOKUP(B2657,Listor!$H$6:$I$24,2,FALSE),"")</f>
        <v/>
      </c>
      <c r="I2657" s="35" t="str">
        <f t="shared" si="44"/>
        <v/>
      </c>
      <c r="J2657" s="35" t="str">
        <f t="array" ref="J2657">IFERROR(INDEX(Listor!$M$6:$M$17,MATCH(Listor!J2657&amp;Fossila!E2657,Listor!$K$6:$K$17&amp;Listor!$L$6:$L$17,0)),"")</f>
        <v/>
      </c>
      <c r="K2657" s="69"/>
    </row>
    <row r="2658" spans="2:11" x14ac:dyDescent="0.25">
      <c r="B2658" s="68" t="s">
        <v>68</v>
      </c>
      <c r="C2658" s="80" t="str">
        <f>IFERROR(VLOOKUP(B2658,Listor!$A$6:$B$62,2,FALSE),"")</f>
        <v/>
      </c>
      <c r="D2658" s="80" t="str">
        <f>IFERROR(VLOOKUP(B2658,Listor!$A$6:$C$62,3,FALSE),"")</f>
        <v/>
      </c>
      <c r="E2658" s="64" t="s">
        <v>69</v>
      </c>
      <c r="F2658" s="65"/>
      <c r="G2658" s="35" t="str">
        <f>IFERROR(VLOOKUP(B2658,Listor!$A$6:$G$62,7,FALSE),"")</f>
        <v/>
      </c>
      <c r="H2658" s="35" t="str">
        <f>IFERROR(VLOOKUP(B2658,Listor!$H$6:$I$24,2,FALSE),"")</f>
        <v/>
      </c>
      <c r="I2658" s="35" t="str">
        <f t="shared" si="44"/>
        <v/>
      </c>
      <c r="J2658" s="35" t="str">
        <f t="array" ref="J2658">IFERROR(INDEX(Listor!$M$6:$M$17,MATCH(Listor!J2658&amp;Fossila!E2658,Listor!$K$6:$K$17&amp;Listor!$L$6:$L$17,0)),"")</f>
        <v/>
      </c>
      <c r="K2658" s="69"/>
    </row>
    <row r="2659" spans="2:11" x14ac:dyDescent="0.25">
      <c r="B2659" s="68" t="s">
        <v>68</v>
      </c>
      <c r="C2659" s="80" t="str">
        <f>IFERROR(VLOOKUP(B2659,Listor!$A$6:$B$62,2,FALSE),"")</f>
        <v/>
      </c>
      <c r="D2659" s="80" t="str">
        <f>IFERROR(VLOOKUP(B2659,Listor!$A$6:$C$62,3,FALSE),"")</f>
        <v/>
      </c>
      <c r="E2659" s="64" t="s">
        <v>69</v>
      </c>
      <c r="F2659" s="65"/>
      <c r="G2659" s="35" t="str">
        <f>IFERROR(VLOOKUP(B2659,Listor!$A$6:$G$62,7,FALSE),"")</f>
        <v/>
      </c>
      <c r="H2659" s="35" t="str">
        <f>IFERROR(VLOOKUP(B2659,Listor!$H$6:$I$24,2,FALSE),"")</f>
        <v/>
      </c>
      <c r="I2659" s="35" t="str">
        <f t="shared" si="44"/>
        <v/>
      </c>
      <c r="J2659" s="35" t="str">
        <f t="array" ref="J2659">IFERROR(INDEX(Listor!$M$6:$M$17,MATCH(Listor!J2659&amp;Fossila!E2659,Listor!$K$6:$K$17&amp;Listor!$L$6:$L$17,0)),"")</f>
        <v/>
      </c>
      <c r="K2659" s="69"/>
    </row>
    <row r="2660" spans="2:11" x14ac:dyDescent="0.25">
      <c r="B2660" s="68" t="s">
        <v>68</v>
      </c>
      <c r="C2660" s="80" t="str">
        <f>IFERROR(VLOOKUP(B2660,Listor!$A$6:$B$62,2,FALSE),"")</f>
        <v/>
      </c>
      <c r="D2660" s="80" t="str">
        <f>IFERROR(VLOOKUP(B2660,Listor!$A$6:$C$62,3,FALSE),"")</f>
        <v/>
      </c>
      <c r="E2660" s="64" t="s">
        <v>69</v>
      </c>
      <c r="F2660" s="65"/>
      <c r="G2660" s="35" t="str">
        <f>IFERROR(VLOOKUP(B2660,Listor!$A$6:$G$62,7,FALSE),"")</f>
        <v/>
      </c>
      <c r="H2660" s="35" t="str">
        <f>IFERROR(VLOOKUP(B2660,Listor!$H$6:$I$24,2,FALSE),"")</f>
        <v/>
      </c>
      <c r="I2660" s="35" t="str">
        <f t="shared" si="44"/>
        <v/>
      </c>
      <c r="J2660" s="35" t="str">
        <f t="array" ref="J2660">IFERROR(INDEX(Listor!$M$6:$M$17,MATCH(Listor!J2660&amp;Fossila!E2660,Listor!$K$6:$K$17&amp;Listor!$L$6:$L$17,0)),"")</f>
        <v/>
      </c>
      <c r="K2660" s="69"/>
    </row>
    <row r="2661" spans="2:11" x14ac:dyDescent="0.25">
      <c r="B2661" s="68" t="s">
        <v>68</v>
      </c>
      <c r="C2661" s="80" t="str">
        <f>IFERROR(VLOOKUP(B2661,Listor!$A$6:$B$62,2,FALSE),"")</f>
        <v/>
      </c>
      <c r="D2661" s="80" t="str">
        <f>IFERROR(VLOOKUP(B2661,Listor!$A$6:$C$62,3,FALSE),"")</f>
        <v/>
      </c>
      <c r="E2661" s="64" t="s">
        <v>69</v>
      </c>
      <c r="F2661" s="65"/>
      <c r="G2661" s="35" t="str">
        <f>IFERROR(VLOOKUP(B2661,Listor!$A$6:$G$62,7,FALSE),"")</f>
        <v/>
      </c>
      <c r="H2661" s="35" t="str">
        <f>IFERROR(VLOOKUP(B2661,Listor!$H$6:$I$24,2,FALSE),"")</f>
        <v/>
      </c>
      <c r="I2661" s="35" t="str">
        <f t="shared" si="44"/>
        <v/>
      </c>
      <c r="J2661" s="35" t="str">
        <f t="array" ref="J2661">IFERROR(INDEX(Listor!$M$6:$M$17,MATCH(Listor!J2661&amp;Fossila!E2661,Listor!$K$6:$K$17&amp;Listor!$L$6:$L$17,0)),"")</f>
        <v/>
      </c>
      <c r="K2661" s="69"/>
    </row>
    <row r="2662" spans="2:11" x14ac:dyDescent="0.25">
      <c r="B2662" s="68" t="s">
        <v>68</v>
      </c>
      <c r="C2662" s="80" t="str">
        <f>IFERROR(VLOOKUP(B2662,Listor!$A$6:$B$62,2,FALSE),"")</f>
        <v/>
      </c>
      <c r="D2662" s="80" t="str">
        <f>IFERROR(VLOOKUP(B2662,Listor!$A$6:$C$62,3,FALSE),"")</f>
        <v/>
      </c>
      <c r="E2662" s="64" t="s">
        <v>69</v>
      </c>
      <c r="F2662" s="65"/>
      <c r="G2662" s="35" t="str">
        <f>IFERROR(VLOOKUP(B2662,Listor!$A$6:$G$62,7,FALSE),"")</f>
        <v/>
      </c>
      <c r="H2662" s="35" t="str">
        <f>IFERROR(VLOOKUP(B2662,Listor!$H$6:$I$24,2,FALSE),"")</f>
        <v/>
      </c>
      <c r="I2662" s="35" t="str">
        <f t="shared" si="44"/>
        <v/>
      </c>
      <c r="J2662" s="35" t="str">
        <f t="array" ref="J2662">IFERROR(INDEX(Listor!$M$6:$M$17,MATCH(Listor!J2662&amp;Fossila!E2662,Listor!$K$6:$K$17&amp;Listor!$L$6:$L$17,0)),"")</f>
        <v/>
      </c>
      <c r="K2662" s="69"/>
    </row>
    <row r="2663" spans="2:11" x14ac:dyDescent="0.25">
      <c r="B2663" s="68" t="s">
        <v>68</v>
      </c>
      <c r="C2663" s="80" t="str">
        <f>IFERROR(VLOOKUP(B2663,Listor!$A$6:$B$62,2,FALSE),"")</f>
        <v/>
      </c>
      <c r="D2663" s="80" t="str">
        <f>IFERROR(VLOOKUP(B2663,Listor!$A$6:$C$62,3,FALSE),"")</f>
        <v/>
      </c>
      <c r="E2663" s="64" t="s">
        <v>69</v>
      </c>
      <c r="F2663" s="65"/>
      <c r="G2663" s="35" t="str">
        <f>IFERROR(VLOOKUP(B2663,Listor!$A$6:$G$62,7,FALSE),"")</f>
        <v/>
      </c>
      <c r="H2663" s="35" t="str">
        <f>IFERROR(VLOOKUP(B2663,Listor!$H$6:$I$24,2,FALSE),"")</f>
        <v/>
      </c>
      <c r="I2663" s="35" t="str">
        <f t="shared" si="44"/>
        <v/>
      </c>
      <c r="J2663" s="35" t="str">
        <f t="array" ref="J2663">IFERROR(INDEX(Listor!$M$6:$M$17,MATCH(Listor!J2663&amp;Fossila!E2663,Listor!$K$6:$K$17&amp;Listor!$L$6:$L$17,0)),"")</f>
        <v/>
      </c>
      <c r="K2663" s="69"/>
    </row>
    <row r="2664" spans="2:11" x14ac:dyDescent="0.25">
      <c r="B2664" s="68" t="s">
        <v>68</v>
      </c>
      <c r="C2664" s="80" t="str">
        <f>IFERROR(VLOOKUP(B2664,Listor!$A$6:$B$62,2,FALSE),"")</f>
        <v/>
      </c>
      <c r="D2664" s="80" t="str">
        <f>IFERROR(VLOOKUP(B2664,Listor!$A$6:$C$62,3,FALSE),"")</f>
        <v/>
      </c>
      <c r="E2664" s="64" t="s">
        <v>69</v>
      </c>
      <c r="F2664" s="65"/>
      <c r="G2664" s="35" t="str">
        <f>IFERROR(VLOOKUP(B2664,Listor!$A$6:$G$62,7,FALSE),"")</f>
        <v/>
      </c>
      <c r="H2664" s="35" t="str">
        <f>IFERROR(VLOOKUP(B2664,Listor!$H$6:$I$24,2,FALSE),"")</f>
        <v/>
      </c>
      <c r="I2664" s="35" t="str">
        <f t="shared" si="44"/>
        <v/>
      </c>
      <c r="J2664" s="35" t="str">
        <f t="array" ref="J2664">IFERROR(INDEX(Listor!$M$6:$M$17,MATCH(Listor!J2664&amp;Fossila!E2664,Listor!$K$6:$K$17&amp;Listor!$L$6:$L$17,0)),"")</f>
        <v/>
      </c>
      <c r="K2664" s="69"/>
    </row>
    <row r="2665" spans="2:11" x14ac:dyDescent="0.25">
      <c r="B2665" s="68" t="s">
        <v>68</v>
      </c>
      <c r="C2665" s="80" t="str">
        <f>IFERROR(VLOOKUP(B2665,Listor!$A$6:$B$62,2,FALSE),"")</f>
        <v/>
      </c>
      <c r="D2665" s="80" t="str">
        <f>IFERROR(VLOOKUP(B2665,Listor!$A$6:$C$62,3,FALSE),"")</f>
        <v/>
      </c>
      <c r="E2665" s="64" t="s">
        <v>69</v>
      </c>
      <c r="F2665" s="65"/>
      <c r="G2665" s="35" t="str">
        <f>IFERROR(VLOOKUP(B2665,Listor!$A$6:$G$62,7,FALSE),"")</f>
        <v/>
      </c>
      <c r="H2665" s="35" t="str">
        <f>IFERROR(VLOOKUP(B2665,Listor!$H$6:$I$24,2,FALSE),"")</f>
        <v/>
      </c>
      <c r="I2665" s="35" t="str">
        <f t="shared" si="44"/>
        <v/>
      </c>
      <c r="J2665" s="35" t="str">
        <f t="array" ref="J2665">IFERROR(INDEX(Listor!$M$6:$M$17,MATCH(Listor!J2665&amp;Fossila!E2665,Listor!$K$6:$K$17&amp;Listor!$L$6:$L$17,0)),"")</f>
        <v/>
      </c>
      <c r="K2665" s="69"/>
    </row>
    <row r="2666" spans="2:11" x14ac:dyDescent="0.25">
      <c r="B2666" s="68" t="s">
        <v>68</v>
      </c>
      <c r="C2666" s="80" t="str">
        <f>IFERROR(VLOOKUP(B2666,Listor!$A$6:$B$62,2,FALSE),"")</f>
        <v/>
      </c>
      <c r="D2666" s="80" t="str">
        <f>IFERROR(VLOOKUP(B2666,Listor!$A$6:$C$62,3,FALSE),"")</f>
        <v/>
      </c>
      <c r="E2666" s="64" t="s">
        <v>69</v>
      </c>
      <c r="F2666" s="65"/>
      <c r="G2666" s="35" t="str">
        <f>IFERROR(VLOOKUP(B2666,Listor!$A$6:$G$62,7,FALSE),"")</f>
        <v/>
      </c>
      <c r="H2666" s="35" t="str">
        <f>IFERROR(VLOOKUP(B2666,Listor!$H$6:$I$24,2,FALSE),"")</f>
        <v/>
      </c>
      <c r="I2666" s="35" t="str">
        <f t="shared" si="44"/>
        <v/>
      </c>
      <c r="J2666" s="35" t="str">
        <f t="array" ref="J2666">IFERROR(INDEX(Listor!$M$6:$M$17,MATCH(Listor!J2666&amp;Fossila!E2666,Listor!$K$6:$K$17&amp;Listor!$L$6:$L$17,0)),"")</f>
        <v/>
      </c>
      <c r="K2666" s="69"/>
    </row>
    <row r="2667" spans="2:11" x14ac:dyDescent="0.25">
      <c r="B2667" s="68" t="s">
        <v>68</v>
      </c>
      <c r="C2667" s="80" t="str">
        <f>IFERROR(VLOOKUP(B2667,Listor!$A$6:$B$62,2,FALSE),"")</f>
        <v/>
      </c>
      <c r="D2667" s="80" t="str">
        <f>IFERROR(VLOOKUP(B2667,Listor!$A$6:$C$62,3,FALSE),"")</f>
        <v/>
      </c>
      <c r="E2667" s="64" t="s">
        <v>69</v>
      </c>
      <c r="F2667" s="65"/>
      <c r="G2667" s="35" t="str">
        <f>IFERROR(VLOOKUP(B2667,Listor!$A$6:$G$62,7,FALSE),"")</f>
        <v/>
      </c>
      <c r="H2667" s="35" t="str">
        <f>IFERROR(VLOOKUP(B2667,Listor!$H$6:$I$24,2,FALSE),"")</f>
        <v/>
      </c>
      <c r="I2667" s="35" t="str">
        <f t="shared" si="44"/>
        <v/>
      </c>
      <c r="J2667" s="35" t="str">
        <f t="array" ref="J2667">IFERROR(INDEX(Listor!$M$6:$M$17,MATCH(Listor!J2667&amp;Fossila!E2667,Listor!$K$6:$K$17&amp;Listor!$L$6:$L$17,0)),"")</f>
        <v/>
      </c>
      <c r="K2667" s="69"/>
    </row>
    <row r="2668" spans="2:11" x14ac:dyDescent="0.25">
      <c r="B2668" s="68" t="s">
        <v>68</v>
      </c>
      <c r="C2668" s="80" t="str">
        <f>IFERROR(VLOOKUP(B2668,Listor!$A$6:$B$62,2,FALSE),"")</f>
        <v/>
      </c>
      <c r="D2668" s="80" t="str">
        <f>IFERROR(VLOOKUP(B2668,Listor!$A$6:$C$62,3,FALSE),"")</f>
        <v/>
      </c>
      <c r="E2668" s="64" t="s">
        <v>69</v>
      </c>
      <c r="F2668" s="65"/>
      <c r="G2668" s="35" t="str">
        <f>IFERROR(VLOOKUP(B2668,Listor!$A$6:$G$62,7,FALSE),"")</f>
        <v/>
      </c>
      <c r="H2668" s="35" t="str">
        <f>IFERROR(VLOOKUP(B2668,Listor!$H$6:$I$24,2,FALSE),"")</f>
        <v/>
      </c>
      <c r="I2668" s="35" t="str">
        <f t="shared" si="44"/>
        <v/>
      </c>
      <c r="J2668" s="35" t="str">
        <f t="array" ref="J2668">IFERROR(INDEX(Listor!$M$6:$M$17,MATCH(Listor!J2668&amp;Fossila!E2668,Listor!$K$6:$K$17&amp;Listor!$L$6:$L$17,0)),"")</f>
        <v/>
      </c>
      <c r="K2668" s="69"/>
    </row>
    <row r="2669" spans="2:11" x14ac:dyDescent="0.25">
      <c r="B2669" s="68" t="s">
        <v>68</v>
      </c>
      <c r="C2669" s="80" t="str">
        <f>IFERROR(VLOOKUP(B2669,Listor!$A$6:$B$62,2,FALSE),"")</f>
        <v/>
      </c>
      <c r="D2669" s="80" t="str">
        <f>IFERROR(VLOOKUP(B2669,Listor!$A$6:$C$62,3,FALSE),"")</f>
        <v/>
      </c>
      <c r="E2669" s="64" t="s">
        <v>69</v>
      </c>
      <c r="F2669" s="65"/>
      <c r="G2669" s="35" t="str">
        <f>IFERROR(VLOOKUP(B2669,Listor!$A$6:$G$62,7,FALSE),"")</f>
        <v/>
      </c>
      <c r="H2669" s="35" t="str">
        <f>IFERROR(VLOOKUP(B2669,Listor!$H$6:$I$24,2,FALSE),"")</f>
        <v/>
      </c>
      <c r="I2669" s="35" t="str">
        <f t="shared" si="44"/>
        <v/>
      </c>
      <c r="J2669" s="35" t="str">
        <f t="array" ref="J2669">IFERROR(INDEX(Listor!$M$6:$M$17,MATCH(Listor!J2669&amp;Fossila!E2669,Listor!$K$6:$K$17&amp;Listor!$L$6:$L$17,0)),"")</f>
        <v/>
      </c>
      <c r="K2669" s="69"/>
    </row>
    <row r="2670" spans="2:11" x14ac:dyDescent="0.25">
      <c r="B2670" s="68" t="s">
        <v>68</v>
      </c>
      <c r="C2670" s="80" t="str">
        <f>IFERROR(VLOOKUP(B2670,Listor!$A$6:$B$62,2,FALSE),"")</f>
        <v/>
      </c>
      <c r="D2670" s="80" t="str">
        <f>IFERROR(VLOOKUP(B2670,Listor!$A$6:$C$62,3,FALSE),"")</f>
        <v/>
      </c>
      <c r="E2670" s="64" t="s">
        <v>69</v>
      </c>
      <c r="F2670" s="65"/>
      <c r="G2670" s="35" t="str">
        <f>IFERROR(VLOOKUP(B2670,Listor!$A$6:$G$62,7,FALSE),"")</f>
        <v/>
      </c>
      <c r="H2670" s="35" t="str">
        <f>IFERROR(VLOOKUP(B2670,Listor!$H$6:$I$24,2,FALSE),"")</f>
        <v/>
      </c>
      <c r="I2670" s="35" t="str">
        <f t="shared" si="44"/>
        <v/>
      </c>
      <c r="J2670" s="35" t="str">
        <f t="array" ref="J2670">IFERROR(INDEX(Listor!$M$6:$M$17,MATCH(Listor!J2670&amp;Fossila!E2670,Listor!$K$6:$K$17&amp;Listor!$L$6:$L$17,0)),"")</f>
        <v/>
      </c>
      <c r="K2670" s="69"/>
    </row>
    <row r="2671" spans="2:11" x14ac:dyDescent="0.25">
      <c r="B2671" s="68" t="s">
        <v>68</v>
      </c>
      <c r="C2671" s="80" t="str">
        <f>IFERROR(VLOOKUP(B2671,Listor!$A$6:$B$62,2,FALSE),"")</f>
        <v/>
      </c>
      <c r="D2671" s="80" t="str">
        <f>IFERROR(VLOOKUP(B2671,Listor!$A$6:$C$62,3,FALSE),"")</f>
        <v/>
      </c>
      <c r="E2671" s="64" t="s">
        <v>69</v>
      </c>
      <c r="F2671" s="65"/>
      <c r="G2671" s="35" t="str">
        <f>IFERROR(VLOOKUP(B2671,Listor!$A$6:$G$62,7,FALSE),"")</f>
        <v/>
      </c>
      <c r="H2671" s="35" t="str">
        <f>IFERROR(VLOOKUP(B2671,Listor!$H$6:$I$24,2,FALSE),"")</f>
        <v/>
      </c>
      <c r="I2671" s="35" t="str">
        <f t="shared" si="44"/>
        <v/>
      </c>
      <c r="J2671" s="35" t="str">
        <f t="array" ref="J2671">IFERROR(INDEX(Listor!$M$6:$M$17,MATCH(Listor!J2671&amp;Fossila!E2671,Listor!$K$6:$K$17&amp;Listor!$L$6:$L$17,0)),"")</f>
        <v/>
      </c>
      <c r="K2671" s="69"/>
    </row>
    <row r="2672" spans="2:11" x14ac:dyDescent="0.25">
      <c r="B2672" s="68" t="s">
        <v>68</v>
      </c>
      <c r="C2672" s="80" t="str">
        <f>IFERROR(VLOOKUP(B2672,Listor!$A$6:$B$62,2,FALSE),"")</f>
        <v/>
      </c>
      <c r="D2672" s="80" t="str">
        <f>IFERROR(VLOOKUP(B2672,Listor!$A$6:$C$62,3,FALSE),"")</f>
        <v/>
      </c>
      <c r="E2672" s="64" t="s">
        <v>69</v>
      </c>
      <c r="F2672" s="65"/>
      <c r="G2672" s="35" t="str">
        <f>IFERROR(VLOOKUP(B2672,Listor!$A$6:$G$62,7,FALSE),"")</f>
        <v/>
      </c>
      <c r="H2672" s="35" t="str">
        <f>IFERROR(VLOOKUP(B2672,Listor!$H$6:$I$24,2,FALSE),"")</f>
        <v/>
      </c>
      <c r="I2672" s="35" t="str">
        <f t="shared" si="44"/>
        <v/>
      </c>
      <c r="J2672" s="35" t="str">
        <f t="array" ref="J2672">IFERROR(INDEX(Listor!$M$6:$M$17,MATCH(Listor!J2672&amp;Fossila!E2672,Listor!$K$6:$K$17&amp;Listor!$L$6:$L$17,0)),"")</f>
        <v/>
      </c>
      <c r="K2672" s="69"/>
    </row>
    <row r="2673" spans="2:11" x14ac:dyDescent="0.25">
      <c r="B2673" s="68" t="s">
        <v>68</v>
      </c>
      <c r="C2673" s="80" t="str">
        <f>IFERROR(VLOOKUP(B2673,Listor!$A$6:$B$62,2,FALSE),"")</f>
        <v/>
      </c>
      <c r="D2673" s="80" t="str">
        <f>IFERROR(VLOOKUP(B2673,Listor!$A$6:$C$62,3,FALSE),"")</f>
        <v/>
      </c>
      <c r="E2673" s="64" t="s">
        <v>69</v>
      </c>
      <c r="F2673" s="65"/>
      <c r="G2673" s="35" t="str">
        <f>IFERROR(VLOOKUP(B2673,Listor!$A$6:$G$62,7,FALSE),"")</f>
        <v/>
      </c>
      <c r="H2673" s="35" t="str">
        <f>IFERROR(VLOOKUP(B2673,Listor!$H$6:$I$24,2,FALSE),"")</f>
        <v/>
      </c>
      <c r="I2673" s="35" t="str">
        <f t="shared" si="44"/>
        <v/>
      </c>
      <c r="J2673" s="35" t="str">
        <f t="array" ref="J2673">IFERROR(INDEX(Listor!$M$6:$M$17,MATCH(Listor!J2673&amp;Fossila!E2673,Listor!$K$6:$K$17&amp;Listor!$L$6:$L$17,0)),"")</f>
        <v/>
      </c>
      <c r="K2673" s="69"/>
    </row>
    <row r="2674" spans="2:11" x14ac:dyDescent="0.25">
      <c r="B2674" s="68" t="s">
        <v>68</v>
      </c>
      <c r="C2674" s="80" t="str">
        <f>IFERROR(VLOOKUP(B2674,Listor!$A$6:$B$62,2,FALSE),"")</f>
        <v/>
      </c>
      <c r="D2674" s="80" t="str">
        <f>IFERROR(VLOOKUP(B2674,Listor!$A$6:$C$62,3,FALSE),"")</f>
        <v/>
      </c>
      <c r="E2674" s="64" t="s">
        <v>69</v>
      </c>
      <c r="F2674" s="65"/>
      <c r="G2674" s="35" t="str">
        <f>IFERROR(VLOOKUP(B2674,Listor!$A$6:$G$62,7,FALSE),"")</f>
        <v/>
      </c>
      <c r="H2674" s="35" t="str">
        <f>IFERROR(VLOOKUP(B2674,Listor!$H$6:$I$24,2,FALSE),"")</f>
        <v/>
      </c>
      <c r="I2674" s="35" t="str">
        <f t="shared" si="44"/>
        <v/>
      </c>
      <c r="J2674" s="35" t="str">
        <f t="array" ref="J2674">IFERROR(INDEX(Listor!$M$6:$M$17,MATCH(Listor!J2674&amp;Fossila!E2674,Listor!$K$6:$K$17&amp;Listor!$L$6:$L$17,0)),"")</f>
        <v/>
      </c>
      <c r="K2674" s="69"/>
    </row>
    <row r="2675" spans="2:11" x14ac:dyDescent="0.25">
      <c r="B2675" s="68" t="s">
        <v>68</v>
      </c>
      <c r="C2675" s="80" t="str">
        <f>IFERROR(VLOOKUP(B2675,Listor!$A$6:$B$62,2,FALSE),"")</f>
        <v/>
      </c>
      <c r="D2675" s="80" t="str">
        <f>IFERROR(VLOOKUP(B2675,Listor!$A$6:$C$62,3,FALSE),"")</f>
        <v/>
      </c>
      <c r="E2675" s="64" t="s">
        <v>69</v>
      </c>
      <c r="F2675" s="65"/>
      <c r="G2675" s="35" t="str">
        <f>IFERROR(VLOOKUP(B2675,Listor!$A$6:$G$62,7,FALSE),"")</f>
        <v/>
      </c>
      <c r="H2675" s="35" t="str">
        <f>IFERROR(VLOOKUP(B2675,Listor!$H$6:$I$24,2,FALSE),"")</f>
        <v/>
      </c>
      <c r="I2675" s="35" t="str">
        <f t="shared" si="44"/>
        <v/>
      </c>
      <c r="J2675" s="35" t="str">
        <f t="array" ref="J2675">IFERROR(INDEX(Listor!$M$6:$M$17,MATCH(Listor!J2675&amp;Fossila!E2675,Listor!$K$6:$K$17&amp;Listor!$L$6:$L$17,0)),"")</f>
        <v/>
      </c>
      <c r="K2675" s="69"/>
    </row>
    <row r="2676" spans="2:11" x14ac:dyDescent="0.25">
      <c r="B2676" s="68" t="s">
        <v>68</v>
      </c>
      <c r="C2676" s="80" t="str">
        <f>IFERROR(VLOOKUP(B2676,Listor!$A$6:$B$62,2,FALSE),"")</f>
        <v/>
      </c>
      <c r="D2676" s="80" t="str">
        <f>IFERROR(VLOOKUP(B2676,Listor!$A$6:$C$62,3,FALSE),"")</f>
        <v/>
      </c>
      <c r="E2676" s="64" t="s">
        <v>69</v>
      </c>
      <c r="F2676" s="65"/>
      <c r="G2676" s="35" t="str">
        <f>IFERROR(VLOOKUP(B2676,Listor!$A$6:$G$62,7,FALSE),"")</f>
        <v/>
      </c>
      <c r="H2676" s="35" t="str">
        <f>IFERROR(VLOOKUP(B2676,Listor!$H$6:$I$24,2,FALSE),"")</f>
        <v/>
      </c>
      <c r="I2676" s="35" t="str">
        <f t="shared" si="44"/>
        <v/>
      </c>
      <c r="J2676" s="35" t="str">
        <f t="array" ref="J2676">IFERROR(INDEX(Listor!$M$6:$M$17,MATCH(Listor!J2676&amp;Fossila!E2676,Listor!$K$6:$K$17&amp;Listor!$L$6:$L$17,0)),"")</f>
        <v/>
      </c>
      <c r="K2676" s="69"/>
    </row>
    <row r="2677" spans="2:11" x14ac:dyDescent="0.25">
      <c r="B2677" s="68" t="s">
        <v>68</v>
      </c>
      <c r="C2677" s="80" t="str">
        <f>IFERROR(VLOOKUP(B2677,Listor!$A$6:$B$62,2,FALSE),"")</f>
        <v/>
      </c>
      <c r="D2677" s="80" t="str">
        <f>IFERROR(VLOOKUP(B2677,Listor!$A$6:$C$62,3,FALSE),"")</f>
        <v/>
      </c>
      <c r="E2677" s="64" t="s">
        <v>69</v>
      </c>
      <c r="F2677" s="65"/>
      <c r="G2677" s="35" t="str">
        <f>IFERROR(VLOOKUP(B2677,Listor!$A$6:$G$62,7,FALSE),"")</f>
        <v/>
      </c>
      <c r="H2677" s="35" t="str">
        <f>IFERROR(VLOOKUP(B2677,Listor!$H$6:$I$24,2,FALSE),"")</f>
        <v/>
      </c>
      <c r="I2677" s="35" t="str">
        <f t="shared" si="44"/>
        <v/>
      </c>
      <c r="J2677" s="35" t="str">
        <f t="array" ref="J2677">IFERROR(INDEX(Listor!$M$6:$M$17,MATCH(Listor!J2677&amp;Fossila!E2677,Listor!$K$6:$K$17&amp;Listor!$L$6:$L$17,0)),"")</f>
        <v/>
      </c>
      <c r="K2677" s="69"/>
    </row>
    <row r="2678" spans="2:11" x14ac:dyDescent="0.25">
      <c r="B2678" s="68" t="s">
        <v>68</v>
      </c>
      <c r="C2678" s="80" t="str">
        <f>IFERROR(VLOOKUP(B2678,Listor!$A$6:$B$62,2,FALSE),"")</f>
        <v/>
      </c>
      <c r="D2678" s="80" t="str">
        <f>IFERROR(VLOOKUP(B2678,Listor!$A$6:$C$62,3,FALSE),"")</f>
        <v/>
      </c>
      <c r="E2678" s="64" t="s">
        <v>69</v>
      </c>
      <c r="F2678" s="65"/>
      <c r="G2678" s="35" t="str">
        <f>IFERROR(VLOOKUP(B2678,Listor!$A$6:$G$62,7,FALSE),"")</f>
        <v/>
      </c>
      <c r="H2678" s="35" t="str">
        <f>IFERROR(VLOOKUP(B2678,Listor!$H$6:$I$24,2,FALSE),"")</f>
        <v/>
      </c>
      <c r="I2678" s="35" t="str">
        <f t="shared" si="44"/>
        <v/>
      </c>
      <c r="J2678" s="35" t="str">
        <f t="array" ref="J2678">IFERROR(INDEX(Listor!$M$6:$M$17,MATCH(Listor!J2678&amp;Fossila!E2678,Listor!$K$6:$K$17&amp;Listor!$L$6:$L$17,0)),"")</f>
        <v/>
      </c>
      <c r="K2678" s="69"/>
    </row>
    <row r="2679" spans="2:11" x14ac:dyDescent="0.25">
      <c r="B2679" s="68" t="s">
        <v>68</v>
      </c>
      <c r="C2679" s="80" t="str">
        <f>IFERROR(VLOOKUP(B2679,Listor!$A$6:$B$62,2,FALSE),"")</f>
        <v/>
      </c>
      <c r="D2679" s="80" t="str">
        <f>IFERROR(VLOOKUP(B2679,Listor!$A$6:$C$62,3,FALSE),"")</f>
        <v/>
      </c>
      <c r="E2679" s="64" t="s">
        <v>69</v>
      </c>
      <c r="F2679" s="65"/>
      <c r="G2679" s="35" t="str">
        <f>IFERROR(VLOOKUP(B2679,Listor!$A$6:$G$62,7,FALSE),"")</f>
        <v/>
      </c>
      <c r="H2679" s="35" t="str">
        <f>IFERROR(VLOOKUP(B2679,Listor!$H$6:$I$24,2,FALSE),"")</f>
        <v/>
      </c>
      <c r="I2679" s="35" t="str">
        <f t="shared" si="44"/>
        <v/>
      </c>
      <c r="J2679" s="35" t="str">
        <f t="array" ref="J2679">IFERROR(INDEX(Listor!$M$6:$M$17,MATCH(Listor!J2679&amp;Fossila!E2679,Listor!$K$6:$K$17&amp;Listor!$L$6:$L$17,0)),"")</f>
        <v/>
      </c>
      <c r="K2679" s="69"/>
    </row>
    <row r="2680" spans="2:11" x14ac:dyDescent="0.25">
      <c r="B2680" s="68" t="s">
        <v>68</v>
      </c>
      <c r="C2680" s="80" t="str">
        <f>IFERROR(VLOOKUP(B2680,Listor!$A$6:$B$62,2,FALSE),"")</f>
        <v/>
      </c>
      <c r="D2680" s="80" t="str">
        <f>IFERROR(VLOOKUP(B2680,Listor!$A$6:$C$62,3,FALSE),"")</f>
        <v/>
      </c>
      <c r="E2680" s="64" t="s">
        <v>69</v>
      </c>
      <c r="F2680" s="65"/>
      <c r="G2680" s="35" t="str">
        <f>IFERROR(VLOOKUP(B2680,Listor!$A$6:$G$62,7,FALSE),"")</f>
        <v/>
      </c>
      <c r="H2680" s="35" t="str">
        <f>IFERROR(VLOOKUP(B2680,Listor!$H$6:$I$24,2,FALSE),"")</f>
        <v/>
      </c>
      <c r="I2680" s="35" t="str">
        <f t="shared" si="44"/>
        <v/>
      </c>
      <c r="J2680" s="35" t="str">
        <f t="array" ref="J2680">IFERROR(INDEX(Listor!$M$6:$M$17,MATCH(Listor!J2680&amp;Fossila!E2680,Listor!$K$6:$K$17&amp;Listor!$L$6:$L$17,0)),"")</f>
        <v/>
      </c>
      <c r="K2680" s="69"/>
    </row>
    <row r="2681" spans="2:11" x14ac:dyDescent="0.25">
      <c r="B2681" s="68" t="s">
        <v>68</v>
      </c>
      <c r="C2681" s="80" t="str">
        <f>IFERROR(VLOOKUP(B2681,Listor!$A$6:$B$62,2,FALSE),"")</f>
        <v/>
      </c>
      <c r="D2681" s="80" t="str">
        <f>IFERROR(VLOOKUP(B2681,Listor!$A$6:$C$62,3,FALSE),"")</f>
        <v/>
      </c>
      <c r="E2681" s="64" t="s">
        <v>69</v>
      </c>
      <c r="F2681" s="65"/>
      <c r="G2681" s="35" t="str">
        <f>IFERROR(VLOOKUP(B2681,Listor!$A$6:$G$62,7,FALSE),"")</f>
        <v/>
      </c>
      <c r="H2681" s="35" t="str">
        <f>IFERROR(VLOOKUP(B2681,Listor!$H$6:$I$24,2,FALSE),"")</f>
        <v/>
      </c>
      <c r="I2681" s="35" t="str">
        <f t="shared" si="44"/>
        <v/>
      </c>
      <c r="J2681" s="35" t="str">
        <f t="array" ref="J2681">IFERROR(INDEX(Listor!$M$6:$M$17,MATCH(Listor!J2681&amp;Fossila!E2681,Listor!$K$6:$K$17&amp;Listor!$L$6:$L$17,0)),"")</f>
        <v/>
      </c>
      <c r="K2681" s="69"/>
    </row>
    <row r="2682" spans="2:11" x14ac:dyDescent="0.25">
      <c r="B2682" s="68" t="s">
        <v>68</v>
      </c>
      <c r="C2682" s="80" t="str">
        <f>IFERROR(VLOOKUP(B2682,Listor!$A$6:$B$62,2,FALSE),"")</f>
        <v/>
      </c>
      <c r="D2682" s="80" t="str">
        <f>IFERROR(VLOOKUP(B2682,Listor!$A$6:$C$62,3,FALSE),"")</f>
        <v/>
      </c>
      <c r="E2682" s="64" t="s">
        <v>69</v>
      </c>
      <c r="F2682" s="65"/>
      <c r="G2682" s="35" t="str">
        <f>IFERROR(VLOOKUP(B2682,Listor!$A$6:$G$62,7,FALSE),"")</f>
        <v/>
      </c>
      <c r="H2682" s="35" t="str">
        <f>IFERROR(VLOOKUP(B2682,Listor!$H$6:$I$24,2,FALSE),"")</f>
        <v/>
      </c>
      <c r="I2682" s="35" t="str">
        <f t="shared" si="44"/>
        <v/>
      </c>
      <c r="J2682" s="35" t="str">
        <f t="array" ref="J2682">IFERROR(INDEX(Listor!$M$6:$M$17,MATCH(Listor!J2682&amp;Fossila!E2682,Listor!$K$6:$K$17&amp;Listor!$L$6:$L$17,0)),"")</f>
        <v/>
      </c>
      <c r="K2682" s="69"/>
    </row>
    <row r="2683" spans="2:11" x14ac:dyDescent="0.25">
      <c r="B2683" s="68" t="s">
        <v>68</v>
      </c>
      <c r="C2683" s="80" t="str">
        <f>IFERROR(VLOOKUP(B2683,Listor!$A$6:$B$62,2,FALSE),"")</f>
        <v/>
      </c>
      <c r="D2683" s="80" t="str">
        <f>IFERROR(VLOOKUP(B2683,Listor!$A$6:$C$62,3,FALSE),"")</f>
        <v/>
      </c>
      <c r="E2683" s="64" t="s">
        <v>69</v>
      </c>
      <c r="F2683" s="65"/>
      <c r="G2683" s="35" t="str">
        <f>IFERROR(VLOOKUP(B2683,Listor!$A$6:$G$62,7,FALSE),"")</f>
        <v/>
      </c>
      <c r="H2683" s="35" t="str">
        <f>IFERROR(VLOOKUP(B2683,Listor!$H$6:$I$24,2,FALSE),"")</f>
        <v/>
      </c>
      <c r="I2683" s="35" t="str">
        <f t="shared" si="44"/>
        <v/>
      </c>
      <c r="J2683" s="35" t="str">
        <f t="array" ref="J2683">IFERROR(INDEX(Listor!$M$6:$M$17,MATCH(Listor!J2683&amp;Fossila!E2683,Listor!$K$6:$K$17&amp;Listor!$L$6:$L$17,0)),"")</f>
        <v/>
      </c>
      <c r="K2683" s="69"/>
    </row>
    <row r="2684" spans="2:11" x14ac:dyDescent="0.25">
      <c r="B2684" s="68" t="s">
        <v>68</v>
      </c>
      <c r="C2684" s="80" t="str">
        <f>IFERROR(VLOOKUP(B2684,Listor!$A$6:$B$62,2,FALSE),"")</f>
        <v/>
      </c>
      <c r="D2684" s="80" t="str">
        <f>IFERROR(VLOOKUP(B2684,Listor!$A$6:$C$62,3,FALSE),"")</f>
        <v/>
      </c>
      <c r="E2684" s="64" t="s">
        <v>69</v>
      </c>
      <c r="F2684" s="65"/>
      <c r="G2684" s="35" t="str">
        <f>IFERROR(VLOOKUP(B2684,Listor!$A$6:$G$62,7,FALSE),"")</f>
        <v/>
      </c>
      <c r="H2684" s="35" t="str">
        <f>IFERROR(VLOOKUP(B2684,Listor!$H$6:$I$24,2,FALSE),"")</f>
        <v/>
      </c>
      <c r="I2684" s="35" t="str">
        <f t="shared" si="44"/>
        <v/>
      </c>
      <c r="J2684" s="35" t="str">
        <f t="array" ref="J2684">IFERROR(INDEX(Listor!$M$6:$M$17,MATCH(Listor!J2684&amp;Fossila!E2684,Listor!$K$6:$K$17&amp;Listor!$L$6:$L$17,0)),"")</f>
        <v/>
      </c>
      <c r="K2684" s="69"/>
    </row>
    <row r="2685" spans="2:11" x14ac:dyDescent="0.25">
      <c r="B2685" s="68" t="s">
        <v>68</v>
      </c>
      <c r="C2685" s="80" t="str">
        <f>IFERROR(VLOOKUP(B2685,Listor!$A$6:$B$62,2,FALSE),"")</f>
        <v/>
      </c>
      <c r="D2685" s="80" t="str">
        <f>IFERROR(VLOOKUP(B2685,Listor!$A$6:$C$62,3,FALSE),"")</f>
        <v/>
      </c>
      <c r="E2685" s="64" t="s">
        <v>69</v>
      </c>
      <c r="F2685" s="65"/>
      <c r="G2685" s="35" t="str">
        <f>IFERROR(VLOOKUP(B2685,Listor!$A$6:$G$62,7,FALSE),"")</f>
        <v/>
      </c>
      <c r="H2685" s="35" t="str">
        <f>IFERROR(VLOOKUP(B2685,Listor!$H$6:$I$24,2,FALSE),"")</f>
        <v/>
      </c>
      <c r="I2685" s="35" t="str">
        <f t="shared" si="44"/>
        <v/>
      </c>
      <c r="J2685" s="35" t="str">
        <f t="array" ref="J2685">IFERROR(INDEX(Listor!$M$6:$M$17,MATCH(Listor!J2685&amp;Fossila!E2685,Listor!$K$6:$K$17&amp;Listor!$L$6:$L$17,0)),"")</f>
        <v/>
      </c>
      <c r="K2685" s="69"/>
    </row>
    <row r="2686" spans="2:11" x14ac:dyDescent="0.25">
      <c r="B2686" s="68" t="s">
        <v>68</v>
      </c>
      <c r="C2686" s="80" t="str">
        <f>IFERROR(VLOOKUP(B2686,Listor!$A$6:$B$62,2,FALSE),"")</f>
        <v/>
      </c>
      <c r="D2686" s="80" t="str">
        <f>IFERROR(VLOOKUP(B2686,Listor!$A$6:$C$62,3,FALSE),"")</f>
        <v/>
      </c>
      <c r="E2686" s="64" t="s">
        <v>69</v>
      </c>
      <c r="F2686" s="65"/>
      <c r="G2686" s="35" t="str">
        <f>IFERROR(VLOOKUP(B2686,Listor!$A$6:$G$62,7,FALSE),"")</f>
        <v/>
      </c>
      <c r="H2686" s="35" t="str">
        <f>IFERROR(VLOOKUP(B2686,Listor!$H$6:$I$24,2,FALSE),"")</f>
        <v/>
      </c>
      <c r="I2686" s="35" t="str">
        <f t="shared" si="44"/>
        <v/>
      </c>
      <c r="J2686" s="35" t="str">
        <f t="array" ref="J2686">IFERROR(INDEX(Listor!$M$6:$M$17,MATCH(Listor!J2686&amp;Fossila!E2686,Listor!$K$6:$K$17&amp;Listor!$L$6:$L$17,0)),"")</f>
        <v/>
      </c>
      <c r="K2686" s="69"/>
    </row>
    <row r="2687" spans="2:11" x14ac:dyDescent="0.25">
      <c r="B2687" s="68" t="s">
        <v>68</v>
      </c>
      <c r="C2687" s="80" t="str">
        <f>IFERROR(VLOOKUP(B2687,Listor!$A$6:$B$62,2,FALSE),"")</f>
        <v/>
      </c>
      <c r="D2687" s="80" t="str">
        <f>IFERROR(VLOOKUP(B2687,Listor!$A$6:$C$62,3,FALSE),"")</f>
        <v/>
      </c>
      <c r="E2687" s="64" t="s">
        <v>69</v>
      </c>
      <c r="F2687" s="65"/>
      <c r="G2687" s="35" t="str">
        <f>IFERROR(VLOOKUP(B2687,Listor!$A$6:$G$62,7,FALSE),"")</f>
        <v/>
      </c>
      <c r="H2687" s="35" t="str">
        <f>IFERROR(VLOOKUP(B2687,Listor!$H$6:$I$24,2,FALSE),"")</f>
        <v/>
      </c>
      <c r="I2687" s="35" t="str">
        <f t="shared" si="44"/>
        <v/>
      </c>
      <c r="J2687" s="35" t="str">
        <f t="array" ref="J2687">IFERROR(INDEX(Listor!$M$6:$M$17,MATCH(Listor!J2687&amp;Fossila!E2687,Listor!$K$6:$K$17&amp;Listor!$L$6:$L$17,0)),"")</f>
        <v/>
      </c>
      <c r="K2687" s="69"/>
    </row>
    <row r="2688" spans="2:11" x14ac:dyDescent="0.25">
      <c r="B2688" s="68" t="s">
        <v>68</v>
      </c>
      <c r="C2688" s="80" t="str">
        <f>IFERROR(VLOOKUP(B2688,Listor!$A$6:$B$62,2,FALSE),"")</f>
        <v/>
      </c>
      <c r="D2688" s="80" t="str">
        <f>IFERROR(VLOOKUP(B2688,Listor!$A$6:$C$62,3,FALSE),"")</f>
        <v/>
      </c>
      <c r="E2688" s="64" t="s">
        <v>69</v>
      </c>
      <c r="F2688" s="65"/>
      <c r="G2688" s="35" t="str">
        <f>IFERROR(VLOOKUP(B2688,Listor!$A$6:$G$62,7,FALSE),"")</f>
        <v/>
      </c>
      <c r="H2688" s="35" t="str">
        <f>IFERROR(VLOOKUP(B2688,Listor!$H$6:$I$24,2,FALSE),"")</f>
        <v/>
      </c>
      <c r="I2688" s="35" t="str">
        <f t="shared" si="44"/>
        <v/>
      </c>
      <c r="J2688" s="35" t="str">
        <f t="array" ref="J2688">IFERROR(INDEX(Listor!$M$6:$M$17,MATCH(Listor!J2688&amp;Fossila!E2688,Listor!$K$6:$K$17&amp;Listor!$L$6:$L$17,0)),"")</f>
        <v/>
      </c>
      <c r="K2688" s="69"/>
    </row>
    <row r="2689" spans="2:11" x14ac:dyDescent="0.25">
      <c r="B2689" s="68" t="s">
        <v>68</v>
      </c>
      <c r="C2689" s="80" t="str">
        <f>IFERROR(VLOOKUP(B2689,Listor!$A$6:$B$62,2,FALSE),"")</f>
        <v/>
      </c>
      <c r="D2689" s="80" t="str">
        <f>IFERROR(VLOOKUP(B2689,Listor!$A$6:$C$62,3,FALSE),"")</f>
        <v/>
      </c>
      <c r="E2689" s="64" t="s">
        <v>69</v>
      </c>
      <c r="F2689" s="65"/>
      <c r="G2689" s="35" t="str">
        <f>IFERROR(VLOOKUP(B2689,Listor!$A$6:$G$62,7,FALSE),"")</f>
        <v/>
      </c>
      <c r="H2689" s="35" t="str">
        <f>IFERROR(VLOOKUP(B2689,Listor!$H$6:$I$24,2,FALSE),"")</f>
        <v/>
      </c>
      <c r="I2689" s="35" t="str">
        <f t="shared" si="44"/>
        <v/>
      </c>
      <c r="J2689" s="35" t="str">
        <f t="array" ref="J2689">IFERROR(INDEX(Listor!$M$6:$M$17,MATCH(Listor!J2689&amp;Fossila!E2689,Listor!$K$6:$K$17&amp;Listor!$L$6:$L$17,0)),"")</f>
        <v/>
      </c>
      <c r="K2689" s="69"/>
    </row>
    <row r="2690" spans="2:11" x14ac:dyDescent="0.25">
      <c r="B2690" s="68" t="s">
        <v>68</v>
      </c>
      <c r="C2690" s="80" t="str">
        <f>IFERROR(VLOOKUP(B2690,Listor!$A$6:$B$62,2,FALSE),"")</f>
        <v/>
      </c>
      <c r="D2690" s="80" t="str">
        <f>IFERROR(VLOOKUP(B2690,Listor!$A$6:$C$62,3,FALSE),"")</f>
        <v/>
      </c>
      <c r="E2690" s="64" t="s">
        <v>69</v>
      </c>
      <c r="F2690" s="65"/>
      <c r="G2690" s="35" t="str">
        <f>IFERROR(VLOOKUP(B2690,Listor!$A$6:$G$62,7,FALSE),"")</f>
        <v/>
      </c>
      <c r="H2690" s="35" t="str">
        <f>IFERROR(VLOOKUP(B2690,Listor!$H$6:$I$24,2,FALSE),"")</f>
        <v/>
      </c>
      <c r="I2690" s="35" t="str">
        <f t="shared" si="44"/>
        <v/>
      </c>
      <c r="J2690" s="35" t="str">
        <f t="array" ref="J2690">IFERROR(INDEX(Listor!$M$6:$M$17,MATCH(Listor!J2690&amp;Fossila!E2690,Listor!$K$6:$K$17&amp;Listor!$L$6:$L$17,0)),"")</f>
        <v/>
      </c>
      <c r="K2690" s="69"/>
    </row>
    <row r="2691" spans="2:11" x14ac:dyDescent="0.25">
      <c r="B2691" s="68" t="s">
        <v>68</v>
      </c>
      <c r="C2691" s="80" t="str">
        <f>IFERROR(VLOOKUP(B2691,Listor!$A$6:$B$62,2,FALSE),"")</f>
        <v/>
      </c>
      <c r="D2691" s="80" t="str">
        <f>IFERROR(VLOOKUP(B2691,Listor!$A$6:$C$62,3,FALSE),"")</f>
        <v/>
      </c>
      <c r="E2691" s="64" t="s">
        <v>69</v>
      </c>
      <c r="F2691" s="65"/>
      <c r="G2691" s="35" t="str">
        <f>IFERROR(VLOOKUP(B2691,Listor!$A$6:$G$62,7,FALSE),"")</f>
        <v/>
      </c>
      <c r="H2691" s="35" t="str">
        <f>IFERROR(VLOOKUP(B2691,Listor!$H$6:$I$24,2,FALSE),"")</f>
        <v/>
      </c>
      <c r="I2691" s="35" t="str">
        <f t="shared" si="44"/>
        <v/>
      </c>
      <c r="J2691" s="35" t="str">
        <f t="array" ref="J2691">IFERROR(INDEX(Listor!$M$6:$M$17,MATCH(Listor!J2691&amp;Fossila!E2691,Listor!$K$6:$K$17&amp;Listor!$L$6:$L$17,0)),"")</f>
        <v/>
      </c>
      <c r="K2691" s="69"/>
    </row>
    <row r="2692" spans="2:11" x14ac:dyDescent="0.25">
      <c r="B2692" s="68" t="s">
        <v>68</v>
      </c>
      <c r="C2692" s="80" t="str">
        <f>IFERROR(VLOOKUP(B2692,Listor!$A$6:$B$62,2,FALSE),"")</f>
        <v/>
      </c>
      <c r="D2692" s="80" t="str">
        <f>IFERROR(VLOOKUP(B2692,Listor!$A$6:$C$62,3,FALSE),"")</f>
        <v/>
      </c>
      <c r="E2692" s="64" t="s">
        <v>69</v>
      </c>
      <c r="F2692" s="65"/>
      <c r="G2692" s="35" t="str">
        <f>IFERROR(VLOOKUP(B2692,Listor!$A$6:$G$62,7,FALSE),"")</f>
        <v/>
      </c>
      <c r="H2692" s="35" t="str">
        <f>IFERROR(VLOOKUP(B2692,Listor!$H$6:$I$24,2,FALSE),"")</f>
        <v/>
      </c>
      <c r="I2692" s="35" t="str">
        <f t="shared" si="44"/>
        <v/>
      </c>
      <c r="J2692" s="35" t="str">
        <f t="array" ref="J2692">IFERROR(INDEX(Listor!$M$6:$M$17,MATCH(Listor!J2692&amp;Fossila!E2692,Listor!$K$6:$K$17&amp;Listor!$L$6:$L$17,0)),"")</f>
        <v/>
      </c>
      <c r="K2692" s="69"/>
    </row>
    <row r="2693" spans="2:11" x14ac:dyDescent="0.25">
      <c r="B2693" s="68" t="s">
        <v>68</v>
      </c>
      <c r="C2693" s="80" t="str">
        <f>IFERROR(VLOOKUP(B2693,Listor!$A$6:$B$62,2,FALSE),"")</f>
        <v/>
      </c>
      <c r="D2693" s="80" t="str">
        <f>IFERROR(VLOOKUP(B2693,Listor!$A$6:$C$62,3,FALSE),"")</f>
        <v/>
      </c>
      <c r="E2693" s="64" t="s">
        <v>69</v>
      </c>
      <c r="F2693" s="65"/>
      <c r="G2693" s="35" t="str">
        <f>IFERROR(VLOOKUP(B2693,Listor!$A$6:$G$62,7,FALSE),"")</f>
        <v/>
      </c>
      <c r="H2693" s="35" t="str">
        <f>IFERROR(VLOOKUP(B2693,Listor!$H$6:$I$24,2,FALSE),"")</f>
        <v/>
      </c>
      <c r="I2693" s="35" t="str">
        <f t="shared" si="44"/>
        <v/>
      </c>
      <c r="J2693" s="35" t="str">
        <f t="array" ref="J2693">IFERROR(INDEX(Listor!$M$6:$M$17,MATCH(Listor!J2693&amp;Fossila!E2693,Listor!$K$6:$K$17&amp;Listor!$L$6:$L$17,0)),"")</f>
        <v/>
      </c>
      <c r="K2693" s="69"/>
    </row>
    <row r="2694" spans="2:11" x14ac:dyDescent="0.25">
      <c r="B2694" s="68" t="s">
        <v>68</v>
      </c>
      <c r="C2694" s="80" t="str">
        <f>IFERROR(VLOOKUP(B2694,Listor!$A$6:$B$62,2,FALSE),"")</f>
        <v/>
      </c>
      <c r="D2694" s="80" t="str">
        <f>IFERROR(VLOOKUP(B2694,Listor!$A$6:$C$62,3,FALSE),"")</f>
        <v/>
      </c>
      <c r="E2694" s="64" t="s">
        <v>69</v>
      </c>
      <c r="F2694" s="65"/>
      <c r="G2694" s="35" t="str">
        <f>IFERROR(VLOOKUP(B2694,Listor!$A$6:$G$62,7,FALSE),"")</f>
        <v/>
      </c>
      <c r="H2694" s="35" t="str">
        <f>IFERROR(VLOOKUP(B2694,Listor!$H$6:$I$24,2,FALSE),"")</f>
        <v/>
      </c>
      <c r="I2694" s="35" t="str">
        <f t="shared" si="44"/>
        <v/>
      </c>
      <c r="J2694" s="35" t="str">
        <f t="array" ref="J2694">IFERROR(INDEX(Listor!$M$6:$M$17,MATCH(Listor!J2694&amp;Fossila!E2694,Listor!$K$6:$K$17&amp;Listor!$L$6:$L$17,0)),"")</f>
        <v/>
      </c>
      <c r="K2694" s="69"/>
    </row>
    <row r="2695" spans="2:11" x14ac:dyDescent="0.25">
      <c r="B2695" s="68" t="s">
        <v>68</v>
      </c>
      <c r="C2695" s="80" t="str">
        <f>IFERROR(VLOOKUP(B2695,Listor!$A$6:$B$62,2,FALSE),"")</f>
        <v/>
      </c>
      <c r="D2695" s="80" t="str">
        <f>IFERROR(VLOOKUP(B2695,Listor!$A$6:$C$62,3,FALSE),"")</f>
        <v/>
      </c>
      <c r="E2695" s="64" t="s">
        <v>69</v>
      </c>
      <c r="F2695" s="65"/>
      <c r="G2695" s="35" t="str">
        <f>IFERROR(VLOOKUP(B2695,Listor!$A$6:$G$62,7,FALSE),"")</f>
        <v/>
      </c>
      <c r="H2695" s="35" t="str">
        <f>IFERROR(VLOOKUP(B2695,Listor!$H$6:$I$24,2,FALSE),"")</f>
        <v/>
      </c>
      <c r="I2695" s="35" t="str">
        <f t="shared" si="44"/>
        <v/>
      </c>
      <c r="J2695" s="35" t="str">
        <f t="array" ref="J2695">IFERROR(INDEX(Listor!$M$6:$M$17,MATCH(Listor!J2695&amp;Fossila!E2695,Listor!$K$6:$K$17&amp;Listor!$L$6:$L$17,0)),"")</f>
        <v/>
      </c>
      <c r="K2695" s="69"/>
    </row>
    <row r="2696" spans="2:11" x14ac:dyDescent="0.25">
      <c r="B2696" s="68" t="s">
        <v>68</v>
      </c>
      <c r="C2696" s="80" t="str">
        <f>IFERROR(VLOOKUP(B2696,Listor!$A$6:$B$62,2,FALSE),"")</f>
        <v/>
      </c>
      <c r="D2696" s="80" t="str">
        <f>IFERROR(VLOOKUP(B2696,Listor!$A$6:$C$62,3,FALSE),"")</f>
        <v/>
      </c>
      <c r="E2696" s="64" t="s">
        <v>69</v>
      </c>
      <c r="F2696" s="65"/>
      <c r="G2696" s="35" t="str">
        <f>IFERROR(VLOOKUP(B2696,Listor!$A$6:$G$62,7,FALSE),"")</f>
        <v/>
      </c>
      <c r="H2696" s="35" t="str">
        <f>IFERROR(VLOOKUP(B2696,Listor!$H$6:$I$24,2,FALSE),"")</f>
        <v/>
      </c>
      <c r="I2696" s="35" t="str">
        <f t="shared" si="44"/>
        <v/>
      </c>
      <c r="J2696" s="35" t="str">
        <f t="array" ref="J2696">IFERROR(INDEX(Listor!$M$6:$M$17,MATCH(Listor!J2696&amp;Fossila!E2696,Listor!$K$6:$K$17&amp;Listor!$L$6:$L$17,0)),"")</f>
        <v/>
      </c>
      <c r="K2696" s="69"/>
    </row>
    <row r="2697" spans="2:11" x14ac:dyDescent="0.25">
      <c r="B2697" s="68" t="s">
        <v>68</v>
      </c>
      <c r="C2697" s="80" t="str">
        <f>IFERROR(VLOOKUP(B2697,Listor!$A$6:$B$62,2,FALSE),"")</f>
        <v/>
      </c>
      <c r="D2697" s="80" t="str">
        <f>IFERROR(VLOOKUP(B2697,Listor!$A$6:$C$62,3,FALSE),"")</f>
        <v/>
      </c>
      <c r="E2697" s="64" t="s">
        <v>69</v>
      </c>
      <c r="F2697" s="65"/>
      <c r="G2697" s="35" t="str">
        <f>IFERROR(VLOOKUP(B2697,Listor!$A$6:$G$62,7,FALSE),"")</f>
        <v/>
      </c>
      <c r="H2697" s="35" t="str">
        <f>IFERROR(VLOOKUP(B2697,Listor!$H$6:$I$24,2,FALSE),"")</f>
        <v/>
      </c>
      <c r="I2697" s="35" t="str">
        <f t="shared" si="44"/>
        <v/>
      </c>
      <c r="J2697" s="35" t="str">
        <f t="array" ref="J2697">IFERROR(INDEX(Listor!$M$6:$M$17,MATCH(Listor!J2697&amp;Fossila!E2697,Listor!$K$6:$K$17&amp;Listor!$L$6:$L$17,0)),"")</f>
        <v/>
      </c>
      <c r="K2697" s="69"/>
    </row>
    <row r="2698" spans="2:11" x14ac:dyDescent="0.25">
      <c r="B2698" s="68" t="s">
        <v>68</v>
      </c>
      <c r="C2698" s="80" t="str">
        <f>IFERROR(VLOOKUP(B2698,Listor!$A$6:$B$62,2,FALSE),"")</f>
        <v/>
      </c>
      <c r="D2698" s="80" t="str">
        <f>IFERROR(VLOOKUP(B2698,Listor!$A$6:$C$62,3,FALSE),"")</f>
        <v/>
      </c>
      <c r="E2698" s="64" t="s">
        <v>69</v>
      </c>
      <c r="F2698" s="65"/>
      <c r="G2698" s="35" t="str">
        <f>IFERROR(VLOOKUP(B2698,Listor!$A$6:$G$62,7,FALSE),"")</f>
        <v/>
      </c>
      <c r="H2698" s="35" t="str">
        <f>IFERROR(VLOOKUP(B2698,Listor!$H$6:$I$24,2,FALSE),"")</f>
        <v/>
      </c>
      <c r="I2698" s="35" t="str">
        <f t="shared" si="44"/>
        <v/>
      </c>
      <c r="J2698" s="35" t="str">
        <f t="array" ref="J2698">IFERROR(INDEX(Listor!$M$6:$M$17,MATCH(Listor!J2698&amp;Fossila!E2698,Listor!$K$6:$K$17&amp;Listor!$L$6:$L$17,0)),"")</f>
        <v/>
      </c>
      <c r="K2698" s="69"/>
    </row>
    <row r="2699" spans="2:11" x14ac:dyDescent="0.25">
      <c r="B2699" s="68" t="s">
        <v>68</v>
      </c>
      <c r="C2699" s="80" t="str">
        <f>IFERROR(VLOOKUP(B2699,Listor!$A$6:$B$62,2,FALSE),"")</f>
        <v/>
      </c>
      <c r="D2699" s="80" t="str">
        <f>IFERROR(VLOOKUP(B2699,Listor!$A$6:$C$62,3,FALSE),"")</f>
        <v/>
      </c>
      <c r="E2699" s="64" t="s">
        <v>69</v>
      </c>
      <c r="F2699" s="65"/>
      <c r="G2699" s="35" t="str">
        <f>IFERROR(VLOOKUP(B2699,Listor!$A$6:$G$62,7,FALSE),"")</f>
        <v/>
      </c>
      <c r="H2699" s="35" t="str">
        <f>IFERROR(VLOOKUP(B2699,Listor!$H$6:$I$24,2,FALSE),"")</f>
        <v/>
      </c>
      <c r="I2699" s="35" t="str">
        <f t="shared" si="44"/>
        <v/>
      </c>
      <c r="J2699" s="35" t="str">
        <f t="array" ref="J2699">IFERROR(INDEX(Listor!$M$6:$M$17,MATCH(Listor!J2699&amp;Fossila!E2699,Listor!$K$6:$K$17&amp;Listor!$L$6:$L$17,0)),"")</f>
        <v/>
      </c>
      <c r="K2699" s="69"/>
    </row>
    <row r="2700" spans="2:11" x14ac:dyDescent="0.25">
      <c r="B2700" s="68" t="s">
        <v>68</v>
      </c>
      <c r="C2700" s="80" t="str">
        <f>IFERROR(VLOOKUP(B2700,Listor!$A$6:$B$62,2,FALSE),"")</f>
        <v/>
      </c>
      <c r="D2700" s="80" t="str">
        <f>IFERROR(VLOOKUP(B2700,Listor!$A$6:$C$62,3,FALSE),"")</f>
        <v/>
      </c>
      <c r="E2700" s="64" t="s">
        <v>69</v>
      </c>
      <c r="F2700" s="65"/>
      <c r="G2700" s="35" t="str">
        <f>IFERROR(VLOOKUP(B2700,Listor!$A$6:$G$62,7,FALSE),"")</f>
        <v/>
      </c>
      <c r="H2700" s="35" t="str">
        <f>IFERROR(VLOOKUP(B2700,Listor!$H$6:$I$24,2,FALSE),"")</f>
        <v/>
      </c>
      <c r="I2700" s="35" t="str">
        <f t="shared" si="44"/>
        <v/>
      </c>
      <c r="J2700" s="35" t="str">
        <f t="array" ref="J2700">IFERROR(INDEX(Listor!$M$6:$M$17,MATCH(Listor!J2700&amp;Fossila!E2700,Listor!$K$6:$K$17&amp;Listor!$L$6:$L$17,0)),"")</f>
        <v/>
      </c>
      <c r="K2700" s="69"/>
    </row>
    <row r="2701" spans="2:11" x14ac:dyDescent="0.25">
      <c r="B2701" s="68" t="s">
        <v>68</v>
      </c>
      <c r="C2701" s="80" t="str">
        <f>IFERROR(VLOOKUP(B2701,Listor!$A$6:$B$62,2,FALSE),"")</f>
        <v/>
      </c>
      <c r="D2701" s="80" t="str">
        <f>IFERROR(VLOOKUP(B2701,Listor!$A$6:$C$62,3,FALSE),"")</f>
        <v/>
      </c>
      <c r="E2701" s="64" t="s">
        <v>69</v>
      </c>
      <c r="F2701" s="65"/>
      <c r="G2701" s="35" t="str">
        <f>IFERROR(VLOOKUP(B2701,Listor!$A$6:$G$62,7,FALSE),"")</f>
        <v/>
      </c>
      <c r="H2701" s="35" t="str">
        <f>IFERROR(VLOOKUP(B2701,Listor!$H$6:$I$24,2,FALSE),"")</f>
        <v/>
      </c>
      <c r="I2701" s="35" t="str">
        <f t="shared" ref="I2701:I2764" si="45">IFERROR(H2701*F2701,"")</f>
        <v/>
      </c>
      <c r="J2701" s="35" t="str">
        <f t="array" ref="J2701">IFERROR(INDEX(Listor!$M$6:$M$17,MATCH(Listor!J2701&amp;Fossila!E2701,Listor!$K$6:$K$17&amp;Listor!$L$6:$L$17,0)),"")</f>
        <v/>
      </c>
      <c r="K2701" s="69"/>
    </row>
    <row r="2702" spans="2:11" x14ac:dyDescent="0.25">
      <c r="B2702" s="68" t="s">
        <v>68</v>
      </c>
      <c r="C2702" s="80" t="str">
        <f>IFERROR(VLOOKUP(B2702,Listor!$A$6:$B$62,2,FALSE),"")</f>
        <v/>
      </c>
      <c r="D2702" s="80" t="str">
        <f>IFERROR(VLOOKUP(B2702,Listor!$A$6:$C$62,3,FALSE),"")</f>
        <v/>
      </c>
      <c r="E2702" s="64" t="s">
        <v>69</v>
      </c>
      <c r="F2702" s="65"/>
      <c r="G2702" s="35" t="str">
        <f>IFERROR(VLOOKUP(B2702,Listor!$A$6:$G$62,7,FALSE),"")</f>
        <v/>
      </c>
      <c r="H2702" s="35" t="str">
        <f>IFERROR(VLOOKUP(B2702,Listor!$H$6:$I$24,2,FALSE),"")</f>
        <v/>
      </c>
      <c r="I2702" s="35" t="str">
        <f t="shared" si="45"/>
        <v/>
      </c>
      <c r="J2702" s="35" t="str">
        <f t="array" ref="J2702">IFERROR(INDEX(Listor!$M$6:$M$17,MATCH(Listor!J2702&amp;Fossila!E2702,Listor!$K$6:$K$17&amp;Listor!$L$6:$L$17,0)),"")</f>
        <v/>
      </c>
      <c r="K2702" s="69"/>
    </row>
    <row r="2703" spans="2:11" x14ac:dyDescent="0.25">
      <c r="B2703" s="68" t="s">
        <v>68</v>
      </c>
      <c r="C2703" s="80" t="str">
        <f>IFERROR(VLOOKUP(B2703,Listor!$A$6:$B$62,2,FALSE),"")</f>
        <v/>
      </c>
      <c r="D2703" s="80" t="str">
        <f>IFERROR(VLOOKUP(B2703,Listor!$A$6:$C$62,3,FALSE),"")</f>
        <v/>
      </c>
      <c r="E2703" s="64" t="s">
        <v>69</v>
      </c>
      <c r="F2703" s="65"/>
      <c r="G2703" s="35" t="str">
        <f>IFERROR(VLOOKUP(B2703,Listor!$A$6:$G$62,7,FALSE),"")</f>
        <v/>
      </c>
      <c r="H2703" s="35" t="str">
        <f>IFERROR(VLOOKUP(B2703,Listor!$H$6:$I$24,2,FALSE),"")</f>
        <v/>
      </c>
      <c r="I2703" s="35" t="str">
        <f t="shared" si="45"/>
        <v/>
      </c>
      <c r="J2703" s="35" t="str">
        <f t="array" ref="J2703">IFERROR(INDEX(Listor!$M$6:$M$17,MATCH(Listor!J2703&amp;Fossila!E2703,Listor!$K$6:$K$17&amp;Listor!$L$6:$L$17,0)),"")</f>
        <v/>
      </c>
      <c r="K2703" s="69"/>
    </row>
    <row r="2704" spans="2:11" x14ac:dyDescent="0.25">
      <c r="B2704" s="68" t="s">
        <v>68</v>
      </c>
      <c r="C2704" s="80" t="str">
        <f>IFERROR(VLOOKUP(B2704,Listor!$A$6:$B$62,2,FALSE),"")</f>
        <v/>
      </c>
      <c r="D2704" s="80" t="str">
        <f>IFERROR(VLOOKUP(B2704,Listor!$A$6:$C$62,3,FALSE),"")</f>
        <v/>
      </c>
      <c r="E2704" s="64" t="s">
        <v>69</v>
      </c>
      <c r="F2704" s="65"/>
      <c r="G2704" s="35" t="str">
        <f>IFERROR(VLOOKUP(B2704,Listor!$A$6:$G$62,7,FALSE),"")</f>
        <v/>
      </c>
      <c r="H2704" s="35" t="str">
        <f>IFERROR(VLOOKUP(B2704,Listor!$H$6:$I$24,2,FALSE),"")</f>
        <v/>
      </c>
      <c r="I2704" s="35" t="str">
        <f t="shared" si="45"/>
        <v/>
      </c>
      <c r="J2704" s="35" t="str">
        <f t="array" ref="J2704">IFERROR(INDEX(Listor!$M$6:$M$17,MATCH(Listor!J2704&amp;Fossila!E2704,Listor!$K$6:$K$17&amp;Listor!$L$6:$L$17,0)),"")</f>
        <v/>
      </c>
      <c r="K2704" s="69"/>
    </row>
    <row r="2705" spans="2:11" x14ac:dyDescent="0.25">
      <c r="B2705" s="68" t="s">
        <v>68</v>
      </c>
      <c r="C2705" s="80" t="str">
        <f>IFERROR(VLOOKUP(B2705,Listor!$A$6:$B$62,2,FALSE),"")</f>
        <v/>
      </c>
      <c r="D2705" s="80" t="str">
        <f>IFERROR(VLOOKUP(B2705,Listor!$A$6:$C$62,3,FALSE),"")</f>
        <v/>
      </c>
      <c r="E2705" s="64" t="s">
        <v>69</v>
      </c>
      <c r="F2705" s="65"/>
      <c r="G2705" s="35" t="str">
        <f>IFERROR(VLOOKUP(B2705,Listor!$A$6:$G$62,7,FALSE),"")</f>
        <v/>
      </c>
      <c r="H2705" s="35" t="str">
        <f>IFERROR(VLOOKUP(B2705,Listor!$H$6:$I$24,2,FALSE),"")</f>
        <v/>
      </c>
      <c r="I2705" s="35" t="str">
        <f t="shared" si="45"/>
        <v/>
      </c>
      <c r="J2705" s="35" t="str">
        <f t="array" ref="J2705">IFERROR(INDEX(Listor!$M$6:$M$17,MATCH(Listor!J2705&amp;Fossila!E2705,Listor!$K$6:$K$17&amp;Listor!$L$6:$L$17,0)),"")</f>
        <v/>
      </c>
      <c r="K2705" s="69"/>
    </row>
    <row r="2706" spans="2:11" x14ac:dyDescent="0.25">
      <c r="B2706" s="68" t="s">
        <v>68</v>
      </c>
      <c r="C2706" s="80" t="str">
        <f>IFERROR(VLOOKUP(B2706,Listor!$A$6:$B$62,2,FALSE),"")</f>
        <v/>
      </c>
      <c r="D2706" s="80" t="str">
        <f>IFERROR(VLOOKUP(B2706,Listor!$A$6:$C$62,3,FALSE),"")</f>
        <v/>
      </c>
      <c r="E2706" s="64" t="s">
        <v>69</v>
      </c>
      <c r="F2706" s="65"/>
      <c r="G2706" s="35" t="str">
        <f>IFERROR(VLOOKUP(B2706,Listor!$A$6:$G$62,7,FALSE),"")</f>
        <v/>
      </c>
      <c r="H2706" s="35" t="str">
        <f>IFERROR(VLOOKUP(B2706,Listor!$H$6:$I$24,2,FALSE),"")</f>
        <v/>
      </c>
      <c r="I2706" s="35" t="str">
        <f t="shared" si="45"/>
        <v/>
      </c>
      <c r="J2706" s="35" t="str">
        <f t="array" ref="J2706">IFERROR(INDEX(Listor!$M$6:$M$17,MATCH(Listor!J2706&amp;Fossila!E2706,Listor!$K$6:$K$17&amp;Listor!$L$6:$L$17,0)),"")</f>
        <v/>
      </c>
      <c r="K2706" s="69"/>
    </row>
    <row r="2707" spans="2:11" x14ac:dyDescent="0.25">
      <c r="B2707" s="68" t="s">
        <v>68</v>
      </c>
      <c r="C2707" s="80" t="str">
        <f>IFERROR(VLOOKUP(B2707,Listor!$A$6:$B$62,2,FALSE),"")</f>
        <v/>
      </c>
      <c r="D2707" s="80" t="str">
        <f>IFERROR(VLOOKUP(B2707,Listor!$A$6:$C$62,3,FALSE),"")</f>
        <v/>
      </c>
      <c r="E2707" s="64" t="s">
        <v>69</v>
      </c>
      <c r="F2707" s="65"/>
      <c r="G2707" s="35" t="str">
        <f>IFERROR(VLOOKUP(B2707,Listor!$A$6:$G$62,7,FALSE),"")</f>
        <v/>
      </c>
      <c r="H2707" s="35" t="str">
        <f>IFERROR(VLOOKUP(B2707,Listor!$H$6:$I$24,2,FALSE),"")</f>
        <v/>
      </c>
      <c r="I2707" s="35" t="str">
        <f t="shared" si="45"/>
        <v/>
      </c>
      <c r="J2707" s="35" t="str">
        <f t="array" ref="J2707">IFERROR(INDEX(Listor!$M$6:$M$17,MATCH(Listor!J2707&amp;Fossila!E2707,Listor!$K$6:$K$17&amp;Listor!$L$6:$L$17,0)),"")</f>
        <v/>
      </c>
      <c r="K2707" s="69"/>
    </row>
    <row r="2708" spans="2:11" x14ac:dyDescent="0.25">
      <c r="B2708" s="68" t="s">
        <v>68</v>
      </c>
      <c r="C2708" s="80" t="str">
        <f>IFERROR(VLOOKUP(B2708,Listor!$A$6:$B$62,2,FALSE),"")</f>
        <v/>
      </c>
      <c r="D2708" s="80" t="str">
        <f>IFERROR(VLOOKUP(B2708,Listor!$A$6:$C$62,3,FALSE),"")</f>
        <v/>
      </c>
      <c r="E2708" s="64" t="s">
        <v>69</v>
      </c>
      <c r="F2708" s="65"/>
      <c r="G2708" s="35" t="str">
        <f>IFERROR(VLOOKUP(B2708,Listor!$A$6:$G$62,7,FALSE),"")</f>
        <v/>
      </c>
      <c r="H2708" s="35" t="str">
        <f>IFERROR(VLOOKUP(B2708,Listor!$H$6:$I$24,2,FALSE),"")</f>
        <v/>
      </c>
      <c r="I2708" s="35" t="str">
        <f t="shared" si="45"/>
        <v/>
      </c>
      <c r="J2708" s="35" t="str">
        <f t="array" ref="J2708">IFERROR(INDEX(Listor!$M$6:$M$17,MATCH(Listor!J2708&amp;Fossila!E2708,Listor!$K$6:$K$17&amp;Listor!$L$6:$L$17,0)),"")</f>
        <v/>
      </c>
      <c r="K2708" s="69"/>
    </row>
    <row r="2709" spans="2:11" x14ac:dyDescent="0.25">
      <c r="B2709" s="68" t="s">
        <v>68</v>
      </c>
      <c r="C2709" s="80" t="str">
        <f>IFERROR(VLOOKUP(B2709,Listor!$A$6:$B$62,2,FALSE),"")</f>
        <v/>
      </c>
      <c r="D2709" s="80" t="str">
        <f>IFERROR(VLOOKUP(B2709,Listor!$A$6:$C$62,3,FALSE),"")</f>
        <v/>
      </c>
      <c r="E2709" s="64" t="s">
        <v>69</v>
      </c>
      <c r="F2709" s="65"/>
      <c r="G2709" s="35" t="str">
        <f>IFERROR(VLOOKUP(B2709,Listor!$A$6:$G$62,7,FALSE),"")</f>
        <v/>
      </c>
      <c r="H2709" s="35" t="str">
        <f>IFERROR(VLOOKUP(B2709,Listor!$H$6:$I$24,2,FALSE),"")</f>
        <v/>
      </c>
      <c r="I2709" s="35" t="str">
        <f t="shared" si="45"/>
        <v/>
      </c>
      <c r="J2709" s="35" t="str">
        <f t="array" ref="J2709">IFERROR(INDEX(Listor!$M$6:$M$17,MATCH(Listor!J2709&amp;Fossila!E2709,Listor!$K$6:$K$17&amp;Listor!$L$6:$L$17,0)),"")</f>
        <v/>
      </c>
      <c r="K2709" s="69"/>
    </row>
    <row r="2710" spans="2:11" x14ac:dyDescent="0.25">
      <c r="B2710" s="68" t="s">
        <v>68</v>
      </c>
      <c r="C2710" s="80" t="str">
        <f>IFERROR(VLOOKUP(B2710,Listor!$A$6:$B$62,2,FALSE),"")</f>
        <v/>
      </c>
      <c r="D2710" s="80" t="str">
        <f>IFERROR(VLOOKUP(B2710,Listor!$A$6:$C$62,3,FALSE),"")</f>
        <v/>
      </c>
      <c r="E2710" s="64" t="s">
        <v>69</v>
      </c>
      <c r="F2710" s="65"/>
      <c r="G2710" s="35" t="str">
        <f>IFERROR(VLOOKUP(B2710,Listor!$A$6:$G$62,7,FALSE),"")</f>
        <v/>
      </c>
      <c r="H2710" s="35" t="str">
        <f>IFERROR(VLOOKUP(B2710,Listor!$H$6:$I$24,2,FALSE),"")</f>
        <v/>
      </c>
      <c r="I2710" s="35" t="str">
        <f t="shared" si="45"/>
        <v/>
      </c>
      <c r="J2710" s="35" t="str">
        <f t="array" ref="J2710">IFERROR(INDEX(Listor!$M$6:$M$17,MATCH(Listor!J2710&amp;Fossila!E2710,Listor!$K$6:$K$17&amp;Listor!$L$6:$L$17,0)),"")</f>
        <v/>
      </c>
      <c r="K2710" s="69"/>
    </row>
    <row r="2711" spans="2:11" x14ac:dyDescent="0.25">
      <c r="B2711" s="68" t="s">
        <v>68</v>
      </c>
      <c r="C2711" s="80" t="str">
        <f>IFERROR(VLOOKUP(B2711,Listor!$A$6:$B$62,2,FALSE),"")</f>
        <v/>
      </c>
      <c r="D2711" s="80" t="str">
        <f>IFERROR(VLOOKUP(B2711,Listor!$A$6:$C$62,3,FALSE),"")</f>
        <v/>
      </c>
      <c r="E2711" s="64" t="s">
        <v>69</v>
      </c>
      <c r="F2711" s="65"/>
      <c r="G2711" s="35" t="str">
        <f>IFERROR(VLOOKUP(B2711,Listor!$A$6:$G$62,7,FALSE),"")</f>
        <v/>
      </c>
      <c r="H2711" s="35" t="str">
        <f>IFERROR(VLOOKUP(B2711,Listor!$H$6:$I$24,2,FALSE),"")</f>
        <v/>
      </c>
      <c r="I2711" s="35" t="str">
        <f t="shared" si="45"/>
        <v/>
      </c>
      <c r="J2711" s="35" t="str">
        <f t="array" ref="J2711">IFERROR(INDEX(Listor!$M$6:$M$17,MATCH(Listor!J2711&amp;Fossila!E2711,Listor!$K$6:$K$17&amp;Listor!$L$6:$L$17,0)),"")</f>
        <v/>
      </c>
      <c r="K2711" s="69"/>
    </row>
    <row r="2712" spans="2:11" x14ac:dyDescent="0.25">
      <c r="B2712" s="68" t="s">
        <v>68</v>
      </c>
      <c r="C2712" s="80" t="str">
        <f>IFERROR(VLOOKUP(B2712,Listor!$A$6:$B$62,2,FALSE),"")</f>
        <v/>
      </c>
      <c r="D2712" s="80" t="str">
        <f>IFERROR(VLOOKUP(B2712,Listor!$A$6:$C$62,3,FALSE),"")</f>
        <v/>
      </c>
      <c r="E2712" s="64" t="s">
        <v>69</v>
      </c>
      <c r="F2712" s="65"/>
      <c r="G2712" s="35" t="str">
        <f>IFERROR(VLOOKUP(B2712,Listor!$A$6:$G$62,7,FALSE),"")</f>
        <v/>
      </c>
      <c r="H2712" s="35" t="str">
        <f>IFERROR(VLOOKUP(B2712,Listor!$H$6:$I$24,2,FALSE),"")</f>
        <v/>
      </c>
      <c r="I2712" s="35" t="str">
        <f t="shared" si="45"/>
        <v/>
      </c>
      <c r="J2712" s="35" t="str">
        <f t="array" ref="J2712">IFERROR(INDEX(Listor!$M$6:$M$17,MATCH(Listor!J2712&amp;Fossila!E2712,Listor!$K$6:$K$17&amp;Listor!$L$6:$L$17,0)),"")</f>
        <v/>
      </c>
      <c r="K2712" s="69"/>
    </row>
    <row r="2713" spans="2:11" x14ac:dyDescent="0.25">
      <c r="B2713" s="68" t="s">
        <v>68</v>
      </c>
      <c r="C2713" s="80" t="str">
        <f>IFERROR(VLOOKUP(B2713,Listor!$A$6:$B$62,2,FALSE),"")</f>
        <v/>
      </c>
      <c r="D2713" s="80" t="str">
        <f>IFERROR(VLOOKUP(B2713,Listor!$A$6:$C$62,3,FALSE),"")</f>
        <v/>
      </c>
      <c r="E2713" s="64" t="s">
        <v>69</v>
      </c>
      <c r="F2713" s="65"/>
      <c r="G2713" s="35" t="str">
        <f>IFERROR(VLOOKUP(B2713,Listor!$A$6:$G$62,7,FALSE),"")</f>
        <v/>
      </c>
      <c r="H2713" s="35" t="str">
        <f>IFERROR(VLOOKUP(B2713,Listor!$H$6:$I$24,2,FALSE),"")</f>
        <v/>
      </c>
      <c r="I2713" s="35" t="str">
        <f t="shared" si="45"/>
        <v/>
      </c>
      <c r="J2713" s="35" t="str">
        <f t="array" ref="J2713">IFERROR(INDEX(Listor!$M$6:$M$17,MATCH(Listor!J2713&amp;Fossila!E2713,Listor!$K$6:$K$17&amp;Listor!$L$6:$L$17,0)),"")</f>
        <v/>
      </c>
      <c r="K2713" s="69"/>
    </row>
    <row r="2714" spans="2:11" x14ac:dyDescent="0.25">
      <c r="B2714" s="68" t="s">
        <v>68</v>
      </c>
      <c r="C2714" s="80" t="str">
        <f>IFERROR(VLOOKUP(B2714,Listor!$A$6:$B$62,2,FALSE),"")</f>
        <v/>
      </c>
      <c r="D2714" s="80" t="str">
        <f>IFERROR(VLOOKUP(B2714,Listor!$A$6:$C$62,3,FALSE),"")</f>
        <v/>
      </c>
      <c r="E2714" s="64" t="s">
        <v>69</v>
      </c>
      <c r="F2714" s="65"/>
      <c r="G2714" s="35" t="str">
        <f>IFERROR(VLOOKUP(B2714,Listor!$A$6:$G$62,7,FALSE),"")</f>
        <v/>
      </c>
      <c r="H2714" s="35" t="str">
        <f>IFERROR(VLOOKUP(B2714,Listor!$H$6:$I$24,2,FALSE),"")</f>
        <v/>
      </c>
      <c r="I2714" s="35" t="str">
        <f t="shared" si="45"/>
        <v/>
      </c>
      <c r="J2714" s="35" t="str">
        <f t="array" ref="J2714">IFERROR(INDEX(Listor!$M$6:$M$17,MATCH(Listor!J2714&amp;Fossila!E2714,Listor!$K$6:$K$17&amp;Listor!$L$6:$L$17,0)),"")</f>
        <v/>
      </c>
      <c r="K2714" s="69"/>
    </row>
    <row r="2715" spans="2:11" x14ac:dyDescent="0.25">
      <c r="B2715" s="68" t="s">
        <v>68</v>
      </c>
      <c r="C2715" s="80" t="str">
        <f>IFERROR(VLOOKUP(B2715,Listor!$A$6:$B$62,2,FALSE),"")</f>
        <v/>
      </c>
      <c r="D2715" s="80" t="str">
        <f>IFERROR(VLOOKUP(B2715,Listor!$A$6:$C$62,3,FALSE),"")</f>
        <v/>
      </c>
      <c r="E2715" s="64" t="s">
        <v>69</v>
      </c>
      <c r="F2715" s="65"/>
      <c r="G2715" s="35" t="str">
        <f>IFERROR(VLOOKUP(B2715,Listor!$A$6:$G$62,7,FALSE),"")</f>
        <v/>
      </c>
      <c r="H2715" s="35" t="str">
        <f>IFERROR(VLOOKUP(B2715,Listor!$H$6:$I$24,2,FALSE),"")</f>
        <v/>
      </c>
      <c r="I2715" s="35" t="str">
        <f t="shared" si="45"/>
        <v/>
      </c>
      <c r="J2715" s="35" t="str">
        <f t="array" ref="J2715">IFERROR(INDEX(Listor!$M$6:$M$17,MATCH(Listor!J2715&amp;Fossila!E2715,Listor!$K$6:$K$17&amp;Listor!$L$6:$L$17,0)),"")</f>
        <v/>
      </c>
      <c r="K2715" s="69"/>
    </row>
    <row r="2716" spans="2:11" x14ac:dyDescent="0.25">
      <c r="B2716" s="68" t="s">
        <v>68</v>
      </c>
      <c r="C2716" s="80" t="str">
        <f>IFERROR(VLOOKUP(B2716,Listor!$A$6:$B$62,2,FALSE),"")</f>
        <v/>
      </c>
      <c r="D2716" s="80" t="str">
        <f>IFERROR(VLOOKUP(B2716,Listor!$A$6:$C$62,3,FALSE),"")</f>
        <v/>
      </c>
      <c r="E2716" s="64" t="s">
        <v>69</v>
      </c>
      <c r="F2716" s="65"/>
      <c r="G2716" s="35" t="str">
        <f>IFERROR(VLOOKUP(B2716,Listor!$A$6:$G$62,7,FALSE),"")</f>
        <v/>
      </c>
      <c r="H2716" s="35" t="str">
        <f>IFERROR(VLOOKUP(B2716,Listor!$H$6:$I$24,2,FALSE),"")</f>
        <v/>
      </c>
      <c r="I2716" s="35" t="str">
        <f t="shared" si="45"/>
        <v/>
      </c>
      <c r="J2716" s="35" t="str">
        <f t="array" ref="J2716">IFERROR(INDEX(Listor!$M$6:$M$17,MATCH(Listor!J2716&amp;Fossila!E2716,Listor!$K$6:$K$17&amp;Listor!$L$6:$L$17,0)),"")</f>
        <v/>
      </c>
      <c r="K2716" s="69"/>
    </row>
    <row r="2717" spans="2:11" x14ac:dyDescent="0.25">
      <c r="B2717" s="68" t="s">
        <v>68</v>
      </c>
      <c r="C2717" s="80" t="str">
        <f>IFERROR(VLOOKUP(B2717,Listor!$A$6:$B$62,2,FALSE),"")</f>
        <v/>
      </c>
      <c r="D2717" s="80" t="str">
        <f>IFERROR(VLOOKUP(B2717,Listor!$A$6:$C$62,3,FALSE),"")</f>
        <v/>
      </c>
      <c r="E2717" s="64" t="s">
        <v>69</v>
      </c>
      <c r="F2717" s="65"/>
      <c r="G2717" s="35" t="str">
        <f>IFERROR(VLOOKUP(B2717,Listor!$A$6:$G$62,7,FALSE),"")</f>
        <v/>
      </c>
      <c r="H2717" s="35" t="str">
        <f>IFERROR(VLOOKUP(B2717,Listor!$H$6:$I$24,2,FALSE),"")</f>
        <v/>
      </c>
      <c r="I2717" s="35" t="str">
        <f t="shared" si="45"/>
        <v/>
      </c>
      <c r="J2717" s="35" t="str">
        <f t="array" ref="J2717">IFERROR(INDEX(Listor!$M$6:$M$17,MATCH(Listor!J2717&amp;Fossila!E2717,Listor!$K$6:$K$17&amp;Listor!$L$6:$L$17,0)),"")</f>
        <v/>
      </c>
      <c r="K2717" s="69"/>
    </row>
    <row r="2718" spans="2:11" x14ac:dyDescent="0.25">
      <c r="B2718" s="68" t="s">
        <v>68</v>
      </c>
      <c r="C2718" s="80" t="str">
        <f>IFERROR(VLOOKUP(B2718,Listor!$A$6:$B$62,2,FALSE),"")</f>
        <v/>
      </c>
      <c r="D2718" s="80" t="str">
        <f>IFERROR(VLOOKUP(B2718,Listor!$A$6:$C$62,3,FALSE),"")</f>
        <v/>
      </c>
      <c r="E2718" s="64" t="s">
        <v>69</v>
      </c>
      <c r="F2718" s="65"/>
      <c r="G2718" s="35" t="str">
        <f>IFERROR(VLOOKUP(B2718,Listor!$A$6:$G$62,7,FALSE),"")</f>
        <v/>
      </c>
      <c r="H2718" s="35" t="str">
        <f>IFERROR(VLOOKUP(B2718,Listor!$H$6:$I$24,2,FALSE),"")</f>
        <v/>
      </c>
      <c r="I2718" s="35" t="str">
        <f t="shared" si="45"/>
        <v/>
      </c>
      <c r="J2718" s="35" t="str">
        <f t="array" ref="J2718">IFERROR(INDEX(Listor!$M$6:$M$17,MATCH(Listor!J2718&amp;Fossila!E2718,Listor!$K$6:$K$17&amp;Listor!$L$6:$L$17,0)),"")</f>
        <v/>
      </c>
      <c r="K2718" s="69"/>
    </row>
    <row r="2719" spans="2:11" x14ac:dyDescent="0.25">
      <c r="B2719" s="68" t="s">
        <v>68</v>
      </c>
      <c r="C2719" s="80" t="str">
        <f>IFERROR(VLOOKUP(B2719,Listor!$A$6:$B$62,2,FALSE),"")</f>
        <v/>
      </c>
      <c r="D2719" s="80" t="str">
        <f>IFERROR(VLOOKUP(B2719,Listor!$A$6:$C$62,3,FALSE),"")</f>
        <v/>
      </c>
      <c r="E2719" s="64" t="s">
        <v>69</v>
      </c>
      <c r="F2719" s="65"/>
      <c r="G2719" s="35" t="str">
        <f>IFERROR(VLOOKUP(B2719,Listor!$A$6:$G$62,7,FALSE),"")</f>
        <v/>
      </c>
      <c r="H2719" s="35" t="str">
        <f>IFERROR(VLOOKUP(B2719,Listor!$H$6:$I$24,2,FALSE),"")</f>
        <v/>
      </c>
      <c r="I2719" s="35" t="str">
        <f t="shared" si="45"/>
        <v/>
      </c>
      <c r="J2719" s="35" t="str">
        <f t="array" ref="J2719">IFERROR(INDEX(Listor!$M$6:$M$17,MATCH(Listor!J2719&amp;Fossila!E2719,Listor!$K$6:$K$17&amp;Listor!$L$6:$L$17,0)),"")</f>
        <v/>
      </c>
      <c r="K2719" s="69"/>
    </row>
    <row r="2720" spans="2:11" x14ac:dyDescent="0.25">
      <c r="B2720" s="68" t="s">
        <v>68</v>
      </c>
      <c r="C2720" s="80" t="str">
        <f>IFERROR(VLOOKUP(B2720,Listor!$A$6:$B$62,2,FALSE),"")</f>
        <v/>
      </c>
      <c r="D2720" s="80" t="str">
        <f>IFERROR(VLOOKUP(B2720,Listor!$A$6:$C$62,3,FALSE),"")</f>
        <v/>
      </c>
      <c r="E2720" s="64" t="s">
        <v>69</v>
      </c>
      <c r="F2720" s="65"/>
      <c r="G2720" s="35" t="str">
        <f>IFERROR(VLOOKUP(B2720,Listor!$A$6:$G$62,7,FALSE),"")</f>
        <v/>
      </c>
      <c r="H2720" s="35" t="str">
        <f>IFERROR(VLOOKUP(B2720,Listor!$H$6:$I$24,2,FALSE),"")</f>
        <v/>
      </c>
      <c r="I2720" s="35" t="str">
        <f t="shared" si="45"/>
        <v/>
      </c>
      <c r="J2720" s="35" t="str">
        <f t="array" ref="J2720">IFERROR(INDEX(Listor!$M$6:$M$17,MATCH(Listor!J2720&amp;Fossila!E2720,Listor!$K$6:$K$17&amp;Listor!$L$6:$L$17,0)),"")</f>
        <v/>
      </c>
      <c r="K2720" s="69"/>
    </row>
    <row r="2721" spans="2:11" x14ac:dyDescent="0.25">
      <c r="B2721" s="68" t="s">
        <v>68</v>
      </c>
      <c r="C2721" s="80" t="str">
        <f>IFERROR(VLOOKUP(B2721,Listor!$A$6:$B$62,2,FALSE),"")</f>
        <v/>
      </c>
      <c r="D2721" s="80" t="str">
        <f>IFERROR(VLOOKUP(B2721,Listor!$A$6:$C$62,3,FALSE),"")</f>
        <v/>
      </c>
      <c r="E2721" s="64" t="s">
        <v>69</v>
      </c>
      <c r="F2721" s="65"/>
      <c r="G2721" s="35" t="str">
        <f>IFERROR(VLOOKUP(B2721,Listor!$A$6:$G$62,7,FALSE),"")</f>
        <v/>
      </c>
      <c r="H2721" s="35" t="str">
        <f>IFERROR(VLOOKUP(B2721,Listor!$H$6:$I$24,2,FALSE),"")</f>
        <v/>
      </c>
      <c r="I2721" s="35" t="str">
        <f t="shared" si="45"/>
        <v/>
      </c>
      <c r="J2721" s="35" t="str">
        <f t="array" ref="J2721">IFERROR(INDEX(Listor!$M$6:$M$17,MATCH(Listor!J2721&amp;Fossila!E2721,Listor!$K$6:$K$17&amp;Listor!$L$6:$L$17,0)),"")</f>
        <v/>
      </c>
      <c r="K2721" s="69"/>
    </row>
    <row r="2722" spans="2:11" x14ac:dyDescent="0.25">
      <c r="B2722" s="68" t="s">
        <v>68</v>
      </c>
      <c r="C2722" s="80" t="str">
        <f>IFERROR(VLOOKUP(B2722,Listor!$A$6:$B$62,2,FALSE),"")</f>
        <v/>
      </c>
      <c r="D2722" s="80" t="str">
        <f>IFERROR(VLOOKUP(B2722,Listor!$A$6:$C$62,3,FALSE),"")</f>
        <v/>
      </c>
      <c r="E2722" s="64" t="s">
        <v>69</v>
      </c>
      <c r="F2722" s="65"/>
      <c r="G2722" s="35" t="str">
        <f>IFERROR(VLOOKUP(B2722,Listor!$A$6:$G$62,7,FALSE),"")</f>
        <v/>
      </c>
      <c r="H2722" s="35" t="str">
        <f>IFERROR(VLOOKUP(B2722,Listor!$H$6:$I$24,2,FALSE),"")</f>
        <v/>
      </c>
      <c r="I2722" s="35" t="str">
        <f t="shared" si="45"/>
        <v/>
      </c>
      <c r="J2722" s="35" t="str">
        <f t="array" ref="J2722">IFERROR(INDEX(Listor!$M$6:$M$17,MATCH(Listor!J2722&amp;Fossila!E2722,Listor!$K$6:$K$17&amp;Listor!$L$6:$L$17,0)),"")</f>
        <v/>
      </c>
      <c r="K2722" s="69"/>
    </row>
    <row r="2723" spans="2:11" x14ac:dyDescent="0.25">
      <c r="B2723" s="68" t="s">
        <v>68</v>
      </c>
      <c r="C2723" s="80" t="str">
        <f>IFERROR(VLOOKUP(B2723,Listor!$A$6:$B$62,2,FALSE),"")</f>
        <v/>
      </c>
      <c r="D2723" s="80" t="str">
        <f>IFERROR(VLOOKUP(B2723,Listor!$A$6:$C$62,3,FALSE),"")</f>
        <v/>
      </c>
      <c r="E2723" s="64" t="s">
        <v>69</v>
      </c>
      <c r="F2723" s="65"/>
      <c r="G2723" s="35" t="str">
        <f>IFERROR(VLOOKUP(B2723,Listor!$A$6:$G$62,7,FALSE),"")</f>
        <v/>
      </c>
      <c r="H2723" s="35" t="str">
        <f>IFERROR(VLOOKUP(B2723,Listor!$H$6:$I$24,2,FALSE),"")</f>
        <v/>
      </c>
      <c r="I2723" s="35" t="str">
        <f t="shared" si="45"/>
        <v/>
      </c>
      <c r="J2723" s="35" t="str">
        <f t="array" ref="J2723">IFERROR(INDEX(Listor!$M$6:$M$17,MATCH(Listor!J2723&amp;Fossila!E2723,Listor!$K$6:$K$17&amp;Listor!$L$6:$L$17,0)),"")</f>
        <v/>
      </c>
      <c r="K2723" s="69"/>
    </row>
    <row r="2724" spans="2:11" x14ac:dyDescent="0.25">
      <c r="B2724" s="68" t="s">
        <v>68</v>
      </c>
      <c r="C2724" s="80" t="str">
        <f>IFERROR(VLOOKUP(B2724,Listor!$A$6:$B$62,2,FALSE),"")</f>
        <v/>
      </c>
      <c r="D2724" s="80" t="str">
        <f>IFERROR(VLOOKUP(B2724,Listor!$A$6:$C$62,3,FALSE),"")</f>
        <v/>
      </c>
      <c r="E2724" s="64" t="s">
        <v>69</v>
      </c>
      <c r="F2724" s="65"/>
      <c r="G2724" s="35" t="str">
        <f>IFERROR(VLOOKUP(B2724,Listor!$A$6:$G$62,7,FALSE),"")</f>
        <v/>
      </c>
      <c r="H2724" s="35" t="str">
        <f>IFERROR(VLOOKUP(B2724,Listor!$H$6:$I$24,2,FALSE),"")</f>
        <v/>
      </c>
      <c r="I2724" s="35" t="str">
        <f t="shared" si="45"/>
        <v/>
      </c>
      <c r="J2724" s="35" t="str">
        <f t="array" ref="J2724">IFERROR(INDEX(Listor!$M$6:$M$17,MATCH(Listor!J2724&amp;Fossila!E2724,Listor!$K$6:$K$17&amp;Listor!$L$6:$L$17,0)),"")</f>
        <v/>
      </c>
      <c r="K2724" s="69"/>
    </row>
    <row r="2725" spans="2:11" x14ac:dyDescent="0.25">
      <c r="B2725" s="68" t="s">
        <v>68</v>
      </c>
      <c r="C2725" s="80" t="str">
        <f>IFERROR(VLOOKUP(B2725,Listor!$A$6:$B$62,2,FALSE),"")</f>
        <v/>
      </c>
      <c r="D2725" s="80" t="str">
        <f>IFERROR(VLOOKUP(B2725,Listor!$A$6:$C$62,3,FALSE),"")</f>
        <v/>
      </c>
      <c r="E2725" s="64" t="s">
        <v>69</v>
      </c>
      <c r="F2725" s="65"/>
      <c r="G2725" s="35" t="str">
        <f>IFERROR(VLOOKUP(B2725,Listor!$A$6:$G$62,7,FALSE),"")</f>
        <v/>
      </c>
      <c r="H2725" s="35" t="str">
        <f>IFERROR(VLOOKUP(B2725,Listor!$H$6:$I$24,2,FALSE),"")</f>
        <v/>
      </c>
      <c r="I2725" s="35" t="str">
        <f t="shared" si="45"/>
        <v/>
      </c>
      <c r="J2725" s="35" t="str">
        <f t="array" ref="J2725">IFERROR(INDEX(Listor!$M$6:$M$17,MATCH(Listor!J2725&amp;Fossila!E2725,Listor!$K$6:$K$17&amp;Listor!$L$6:$L$17,0)),"")</f>
        <v/>
      </c>
      <c r="K2725" s="69"/>
    </row>
    <row r="2726" spans="2:11" x14ac:dyDescent="0.25">
      <c r="B2726" s="68" t="s">
        <v>68</v>
      </c>
      <c r="C2726" s="80" t="str">
        <f>IFERROR(VLOOKUP(B2726,Listor!$A$6:$B$62,2,FALSE),"")</f>
        <v/>
      </c>
      <c r="D2726" s="80" t="str">
        <f>IFERROR(VLOOKUP(B2726,Listor!$A$6:$C$62,3,FALSE),"")</f>
        <v/>
      </c>
      <c r="E2726" s="64" t="s">
        <v>69</v>
      </c>
      <c r="F2726" s="65"/>
      <c r="G2726" s="35" t="str">
        <f>IFERROR(VLOOKUP(B2726,Listor!$A$6:$G$62,7,FALSE),"")</f>
        <v/>
      </c>
      <c r="H2726" s="35" t="str">
        <f>IFERROR(VLOOKUP(B2726,Listor!$H$6:$I$24,2,FALSE),"")</f>
        <v/>
      </c>
      <c r="I2726" s="35" t="str">
        <f t="shared" si="45"/>
        <v/>
      </c>
      <c r="J2726" s="35" t="str">
        <f t="array" ref="J2726">IFERROR(INDEX(Listor!$M$6:$M$17,MATCH(Listor!J2726&amp;Fossila!E2726,Listor!$K$6:$K$17&amp;Listor!$L$6:$L$17,0)),"")</f>
        <v/>
      </c>
      <c r="K2726" s="69"/>
    </row>
    <row r="2727" spans="2:11" x14ac:dyDescent="0.25">
      <c r="B2727" s="68" t="s">
        <v>68</v>
      </c>
      <c r="C2727" s="80" t="str">
        <f>IFERROR(VLOOKUP(B2727,Listor!$A$6:$B$62,2,FALSE),"")</f>
        <v/>
      </c>
      <c r="D2727" s="80" t="str">
        <f>IFERROR(VLOOKUP(B2727,Listor!$A$6:$C$62,3,FALSE),"")</f>
        <v/>
      </c>
      <c r="E2727" s="64" t="s">
        <v>69</v>
      </c>
      <c r="F2727" s="65"/>
      <c r="G2727" s="35" t="str">
        <f>IFERROR(VLOOKUP(B2727,Listor!$A$6:$G$62,7,FALSE),"")</f>
        <v/>
      </c>
      <c r="H2727" s="35" t="str">
        <f>IFERROR(VLOOKUP(B2727,Listor!$H$6:$I$24,2,FALSE),"")</f>
        <v/>
      </c>
      <c r="I2727" s="35" t="str">
        <f t="shared" si="45"/>
        <v/>
      </c>
      <c r="J2727" s="35" t="str">
        <f t="array" ref="J2727">IFERROR(INDEX(Listor!$M$6:$M$17,MATCH(Listor!J2727&amp;Fossila!E2727,Listor!$K$6:$K$17&amp;Listor!$L$6:$L$17,0)),"")</f>
        <v/>
      </c>
      <c r="K2727" s="69"/>
    </row>
    <row r="2728" spans="2:11" x14ac:dyDescent="0.25">
      <c r="B2728" s="68" t="s">
        <v>68</v>
      </c>
      <c r="C2728" s="80" t="str">
        <f>IFERROR(VLOOKUP(B2728,Listor!$A$6:$B$62,2,FALSE),"")</f>
        <v/>
      </c>
      <c r="D2728" s="80" t="str">
        <f>IFERROR(VLOOKUP(B2728,Listor!$A$6:$C$62,3,FALSE),"")</f>
        <v/>
      </c>
      <c r="E2728" s="64" t="s">
        <v>69</v>
      </c>
      <c r="F2728" s="65"/>
      <c r="G2728" s="35" t="str">
        <f>IFERROR(VLOOKUP(B2728,Listor!$A$6:$G$62,7,FALSE),"")</f>
        <v/>
      </c>
      <c r="H2728" s="35" t="str">
        <f>IFERROR(VLOOKUP(B2728,Listor!$H$6:$I$24,2,FALSE),"")</f>
        <v/>
      </c>
      <c r="I2728" s="35" t="str">
        <f t="shared" si="45"/>
        <v/>
      </c>
      <c r="J2728" s="35" t="str">
        <f t="array" ref="J2728">IFERROR(INDEX(Listor!$M$6:$M$17,MATCH(Listor!J2728&amp;Fossila!E2728,Listor!$K$6:$K$17&amp;Listor!$L$6:$L$17,0)),"")</f>
        <v/>
      </c>
      <c r="K2728" s="69"/>
    </row>
    <row r="2729" spans="2:11" x14ac:dyDescent="0.25">
      <c r="B2729" s="68" t="s">
        <v>68</v>
      </c>
      <c r="C2729" s="80" t="str">
        <f>IFERROR(VLOOKUP(B2729,Listor!$A$6:$B$62,2,FALSE),"")</f>
        <v/>
      </c>
      <c r="D2729" s="80" t="str">
        <f>IFERROR(VLOOKUP(B2729,Listor!$A$6:$C$62,3,FALSE),"")</f>
        <v/>
      </c>
      <c r="E2729" s="64" t="s">
        <v>69</v>
      </c>
      <c r="F2729" s="65"/>
      <c r="G2729" s="35" t="str">
        <f>IFERROR(VLOOKUP(B2729,Listor!$A$6:$G$62,7,FALSE),"")</f>
        <v/>
      </c>
      <c r="H2729" s="35" t="str">
        <f>IFERROR(VLOOKUP(B2729,Listor!$H$6:$I$24,2,FALSE),"")</f>
        <v/>
      </c>
      <c r="I2729" s="35" t="str">
        <f t="shared" si="45"/>
        <v/>
      </c>
      <c r="J2729" s="35" t="str">
        <f t="array" ref="J2729">IFERROR(INDEX(Listor!$M$6:$M$17,MATCH(Listor!J2729&amp;Fossila!E2729,Listor!$K$6:$K$17&amp;Listor!$L$6:$L$17,0)),"")</f>
        <v/>
      </c>
      <c r="K2729" s="69"/>
    </row>
    <row r="2730" spans="2:11" x14ac:dyDescent="0.25">
      <c r="B2730" s="68" t="s">
        <v>68</v>
      </c>
      <c r="C2730" s="80" t="str">
        <f>IFERROR(VLOOKUP(B2730,Listor!$A$6:$B$62,2,FALSE),"")</f>
        <v/>
      </c>
      <c r="D2730" s="80" t="str">
        <f>IFERROR(VLOOKUP(B2730,Listor!$A$6:$C$62,3,FALSE),"")</f>
        <v/>
      </c>
      <c r="E2730" s="64" t="s">
        <v>69</v>
      </c>
      <c r="F2730" s="65"/>
      <c r="G2730" s="35" t="str">
        <f>IFERROR(VLOOKUP(B2730,Listor!$A$6:$G$62,7,FALSE),"")</f>
        <v/>
      </c>
      <c r="H2730" s="35" t="str">
        <f>IFERROR(VLOOKUP(B2730,Listor!$H$6:$I$24,2,FALSE),"")</f>
        <v/>
      </c>
      <c r="I2730" s="35" t="str">
        <f t="shared" si="45"/>
        <v/>
      </c>
      <c r="J2730" s="35" t="str">
        <f t="array" ref="J2730">IFERROR(INDEX(Listor!$M$6:$M$17,MATCH(Listor!J2730&amp;Fossila!E2730,Listor!$K$6:$K$17&amp;Listor!$L$6:$L$17,0)),"")</f>
        <v/>
      </c>
      <c r="K2730" s="69"/>
    </row>
    <row r="2731" spans="2:11" x14ac:dyDescent="0.25">
      <c r="B2731" s="68" t="s">
        <v>68</v>
      </c>
      <c r="C2731" s="80" t="str">
        <f>IFERROR(VLOOKUP(B2731,Listor!$A$6:$B$62,2,FALSE),"")</f>
        <v/>
      </c>
      <c r="D2731" s="80" t="str">
        <f>IFERROR(VLOOKUP(B2731,Listor!$A$6:$C$62,3,FALSE),"")</f>
        <v/>
      </c>
      <c r="E2731" s="64" t="s">
        <v>69</v>
      </c>
      <c r="F2731" s="65"/>
      <c r="G2731" s="35" t="str">
        <f>IFERROR(VLOOKUP(B2731,Listor!$A$6:$G$62,7,FALSE),"")</f>
        <v/>
      </c>
      <c r="H2731" s="35" t="str">
        <f>IFERROR(VLOOKUP(B2731,Listor!$H$6:$I$24,2,FALSE),"")</f>
        <v/>
      </c>
      <c r="I2731" s="35" t="str">
        <f t="shared" si="45"/>
        <v/>
      </c>
      <c r="J2731" s="35" t="str">
        <f t="array" ref="J2731">IFERROR(INDEX(Listor!$M$6:$M$17,MATCH(Listor!J2731&amp;Fossila!E2731,Listor!$K$6:$K$17&amp;Listor!$L$6:$L$17,0)),"")</f>
        <v/>
      </c>
      <c r="K2731" s="69"/>
    </row>
    <row r="2732" spans="2:11" x14ac:dyDescent="0.25">
      <c r="B2732" s="68" t="s">
        <v>68</v>
      </c>
      <c r="C2732" s="80" t="str">
        <f>IFERROR(VLOOKUP(B2732,Listor!$A$6:$B$62,2,FALSE),"")</f>
        <v/>
      </c>
      <c r="D2732" s="80" t="str">
        <f>IFERROR(VLOOKUP(B2732,Listor!$A$6:$C$62,3,FALSE),"")</f>
        <v/>
      </c>
      <c r="E2732" s="64" t="s">
        <v>69</v>
      </c>
      <c r="F2732" s="65"/>
      <c r="G2732" s="35" t="str">
        <f>IFERROR(VLOOKUP(B2732,Listor!$A$6:$G$62,7,FALSE),"")</f>
        <v/>
      </c>
      <c r="H2732" s="35" t="str">
        <f>IFERROR(VLOOKUP(B2732,Listor!$H$6:$I$24,2,FALSE),"")</f>
        <v/>
      </c>
      <c r="I2732" s="35" t="str">
        <f t="shared" si="45"/>
        <v/>
      </c>
      <c r="J2732" s="35" t="str">
        <f t="array" ref="J2732">IFERROR(INDEX(Listor!$M$6:$M$17,MATCH(Listor!J2732&amp;Fossila!E2732,Listor!$K$6:$K$17&amp;Listor!$L$6:$L$17,0)),"")</f>
        <v/>
      </c>
      <c r="K2732" s="69"/>
    </row>
    <row r="2733" spans="2:11" x14ac:dyDescent="0.25">
      <c r="B2733" s="68" t="s">
        <v>68</v>
      </c>
      <c r="C2733" s="80" t="str">
        <f>IFERROR(VLOOKUP(B2733,Listor!$A$6:$B$62,2,FALSE),"")</f>
        <v/>
      </c>
      <c r="D2733" s="80" t="str">
        <f>IFERROR(VLOOKUP(B2733,Listor!$A$6:$C$62,3,FALSE),"")</f>
        <v/>
      </c>
      <c r="E2733" s="64" t="s">
        <v>69</v>
      </c>
      <c r="F2733" s="65"/>
      <c r="G2733" s="35" t="str">
        <f>IFERROR(VLOOKUP(B2733,Listor!$A$6:$G$62,7,FALSE),"")</f>
        <v/>
      </c>
      <c r="H2733" s="35" t="str">
        <f>IFERROR(VLOOKUP(B2733,Listor!$H$6:$I$24,2,FALSE),"")</f>
        <v/>
      </c>
      <c r="I2733" s="35" t="str">
        <f t="shared" si="45"/>
        <v/>
      </c>
      <c r="J2733" s="35" t="str">
        <f t="array" ref="J2733">IFERROR(INDEX(Listor!$M$6:$M$17,MATCH(Listor!J2733&amp;Fossila!E2733,Listor!$K$6:$K$17&amp;Listor!$L$6:$L$17,0)),"")</f>
        <v/>
      </c>
      <c r="K2733" s="69"/>
    </row>
    <row r="2734" spans="2:11" x14ac:dyDescent="0.25">
      <c r="B2734" s="68" t="s">
        <v>68</v>
      </c>
      <c r="C2734" s="80" t="str">
        <f>IFERROR(VLOOKUP(B2734,Listor!$A$6:$B$62,2,FALSE),"")</f>
        <v/>
      </c>
      <c r="D2734" s="80" t="str">
        <f>IFERROR(VLOOKUP(B2734,Listor!$A$6:$C$62,3,FALSE),"")</f>
        <v/>
      </c>
      <c r="E2734" s="64" t="s">
        <v>69</v>
      </c>
      <c r="F2734" s="65"/>
      <c r="G2734" s="35" t="str">
        <f>IFERROR(VLOOKUP(B2734,Listor!$A$6:$G$62,7,FALSE),"")</f>
        <v/>
      </c>
      <c r="H2734" s="35" t="str">
        <f>IFERROR(VLOOKUP(B2734,Listor!$H$6:$I$24,2,FALSE),"")</f>
        <v/>
      </c>
      <c r="I2734" s="35" t="str">
        <f t="shared" si="45"/>
        <v/>
      </c>
      <c r="J2734" s="35" t="str">
        <f t="array" ref="J2734">IFERROR(INDEX(Listor!$M$6:$M$17,MATCH(Listor!J2734&amp;Fossila!E2734,Listor!$K$6:$K$17&amp;Listor!$L$6:$L$17,0)),"")</f>
        <v/>
      </c>
      <c r="K2734" s="69"/>
    </row>
    <row r="2735" spans="2:11" x14ac:dyDescent="0.25">
      <c r="B2735" s="68" t="s">
        <v>68</v>
      </c>
      <c r="C2735" s="80" t="str">
        <f>IFERROR(VLOOKUP(B2735,Listor!$A$6:$B$62,2,FALSE),"")</f>
        <v/>
      </c>
      <c r="D2735" s="80" t="str">
        <f>IFERROR(VLOOKUP(B2735,Listor!$A$6:$C$62,3,FALSE),"")</f>
        <v/>
      </c>
      <c r="E2735" s="64" t="s">
        <v>69</v>
      </c>
      <c r="F2735" s="65"/>
      <c r="G2735" s="35" t="str">
        <f>IFERROR(VLOOKUP(B2735,Listor!$A$6:$G$62,7,FALSE),"")</f>
        <v/>
      </c>
      <c r="H2735" s="35" t="str">
        <f>IFERROR(VLOOKUP(B2735,Listor!$H$6:$I$24,2,FALSE),"")</f>
        <v/>
      </c>
      <c r="I2735" s="35" t="str">
        <f t="shared" si="45"/>
        <v/>
      </c>
      <c r="J2735" s="35" t="str">
        <f t="array" ref="J2735">IFERROR(INDEX(Listor!$M$6:$M$17,MATCH(Listor!J2735&amp;Fossila!E2735,Listor!$K$6:$K$17&amp;Listor!$L$6:$L$17,0)),"")</f>
        <v/>
      </c>
      <c r="K2735" s="69"/>
    </row>
    <row r="2736" spans="2:11" x14ac:dyDescent="0.25">
      <c r="B2736" s="68" t="s">
        <v>68</v>
      </c>
      <c r="C2736" s="80" t="str">
        <f>IFERROR(VLOOKUP(B2736,Listor!$A$6:$B$62,2,FALSE),"")</f>
        <v/>
      </c>
      <c r="D2736" s="80" t="str">
        <f>IFERROR(VLOOKUP(B2736,Listor!$A$6:$C$62,3,FALSE),"")</f>
        <v/>
      </c>
      <c r="E2736" s="64" t="s">
        <v>69</v>
      </c>
      <c r="F2736" s="65"/>
      <c r="G2736" s="35" t="str">
        <f>IFERROR(VLOOKUP(B2736,Listor!$A$6:$G$62,7,FALSE),"")</f>
        <v/>
      </c>
      <c r="H2736" s="35" t="str">
        <f>IFERROR(VLOOKUP(B2736,Listor!$H$6:$I$24,2,FALSE),"")</f>
        <v/>
      </c>
      <c r="I2736" s="35" t="str">
        <f t="shared" si="45"/>
        <v/>
      </c>
      <c r="J2736" s="35" t="str">
        <f t="array" ref="J2736">IFERROR(INDEX(Listor!$M$6:$M$17,MATCH(Listor!J2736&amp;Fossila!E2736,Listor!$K$6:$K$17&amp;Listor!$L$6:$L$17,0)),"")</f>
        <v/>
      </c>
      <c r="K2736" s="69"/>
    </row>
    <row r="2737" spans="2:11" x14ac:dyDescent="0.25">
      <c r="B2737" s="68" t="s">
        <v>68</v>
      </c>
      <c r="C2737" s="80" t="str">
        <f>IFERROR(VLOOKUP(B2737,Listor!$A$6:$B$62,2,FALSE),"")</f>
        <v/>
      </c>
      <c r="D2737" s="80" t="str">
        <f>IFERROR(VLOOKUP(B2737,Listor!$A$6:$C$62,3,FALSE),"")</f>
        <v/>
      </c>
      <c r="E2737" s="64" t="s">
        <v>69</v>
      </c>
      <c r="F2737" s="65"/>
      <c r="G2737" s="35" t="str">
        <f>IFERROR(VLOOKUP(B2737,Listor!$A$6:$G$62,7,FALSE),"")</f>
        <v/>
      </c>
      <c r="H2737" s="35" t="str">
        <f>IFERROR(VLOOKUP(B2737,Listor!$H$6:$I$24,2,FALSE),"")</f>
        <v/>
      </c>
      <c r="I2737" s="35" t="str">
        <f t="shared" si="45"/>
        <v/>
      </c>
      <c r="J2737" s="35" t="str">
        <f t="array" ref="J2737">IFERROR(INDEX(Listor!$M$6:$M$17,MATCH(Listor!J2737&amp;Fossila!E2737,Listor!$K$6:$K$17&amp;Listor!$L$6:$L$17,0)),"")</f>
        <v/>
      </c>
      <c r="K2737" s="69"/>
    </row>
    <row r="2738" spans="2:11" x14ac:dyDescent="0.25">
      <c r="B2738" s="68" t="s">
        <v>68</v>
      </c>
      <c r="C2738" s="80" t="str">
        <f>IFERROR(VLOOKUP(B2738,Listor!$A$6:$B$62,2,FALSE),"")</f>
        <v/>
      </c>
      <c r="D2738" s="80" t="str">
        <f>IFERROR(VLOOKUP(B2738,Listor!$A$6:$C$62,3,FALSE),"")</f>
        <v/>
      </c>
      <c r="E2738" s="64" t="s">
        <v>69</v>
      </c>
      <c r="F2738" s="65"/>
      <c r="G2738" s="35" t="str">
        <f>IFERROR(VLOOKUP(B2738,Listor!$A$6:$G$62,7,FALSE),"")</f>
        <v/>
      </c>
      <c r="H2738" s="35" t="str">
        <f>IFERROR(VLOOKUP(B2738,Listor!$H$6:$I$24,2,FALSE),"")</f>
        <v/>
      </c>
      <c r="I2738" s="35" t="str">
        <f t="shared" si="45"/>
        <v/>
      </c>
      <c r="J2738" s="35" t="str">
        <f t="array" ref="J2738">IFERROR(INDEX(Listor!$M$6:$M$17,MATCH(Listor!J2738&amp;Fossila!E2738,Listor!$K$6:$K$17&amp;Listor!$L$6:$L$17,0)),"")</f>
        <v/>
      </c>
      <c r="K2738" s="69"/>
    </row>
    <row r="2739" spans="2:11" x14ac:dyDescent="0.25">
      <c r="B2739" s="68" t="s">
        <v>68</v>
      </c>
      <c r="C2739" s="80" t="str">
        <f>IFERROR(VLOOKUP(B2739,Listor!$A$6:$B$62,2,FALSE),"")</f>
        <v/>
      </c>
      <c r="D2739" s="80" t="str">
        <f>IFERROR(VLOOKUP(B2739,Listor!$A$6:$C$62,3,FALSE),"")</f>
        <v/>
      </c>
      <c r="E2739" s="64" t="s">
        <v>69</v>
      </c>
      <c r="F2739" s="65"/>
      <c r="G2739" s="35" t="str">
        <f>IFERROR(VLOOKUP(B2739,Listor!$A$6:$G$62,7,FALSE),"")</f>
        <v/>
      </c>
      <c r="H2739" s="35" t="str">
        <f>IFERROR(VLOOKUP(B2739,Listor!$H$6:$I$24,2,FALSE),"")</f>
        <v/>
      </c>
      <c r="I2739" s="35" t="str">
        <f t="shared" si="45"/>
        <v/>
      </c>
      <c r="J2739" s="35" t="str">
        <f t="array" ref="J2739">IFERROR(INDEX(Listor!$M$6:$M$17,MATCH(Listor!J2739&amp;Fossila!E2739,Listor!$K$6:$K$17&amp;Listor!$L$6:$L$17,0)),"")</f>
        <v/>
      </c>
      <c r="K2739" s="69"/>
    </row>
    <row r="2740" spans="2:11" x14ac:dyDescent="0.25">
      <c r="B2740" s="68" t="s">
        <v>68</v>
      </c>
      <c r="C2740" s="80" t="str">
        <f>IFERROR(VLOOKUP(B2740,Listor!$A$6:$B$62,2,FALSE),"")</f>
        <v/>
      </c>
      <c r="D2740" s="80" t="str">
        <f>IFERROR(VLOOKUP(B2740,Listor!$A$6:$C$62,3,FALSE),"")</f>
        <v/>
      </c>
      <c r="E2740" s="64" t="s">
        <v>69</v>
      </c>
      <c r="F2740" s="65"/>
      <c r="G2740" s="35" t="str">
        <f>IFERROR(VLOOKUP(B2740,Listor!$A$6:$G$62,7,FALSE),"")</f>
        <v/>
      </c>
      <c r="H2740" s="35" t="str">
        <f>IFERROR(VLOOKUP(B2740,Listor!$H$6:$I$24,2,FALSE),"")</f>
        <v/>
      </c>
      <c r="I2740" s="35" t="str">
        <f t="shared" si="45"/>
        <v/>
      </c>
      <c r="J2740" s="35" t="str">
        <f t="array" ref="J2740">IFERROR(INDEX(Listor!$M$6:$M$17,MATCH(Listor!J2740&amp;Fossila!E2740,Listor!$K$6:$K$17&amp;Listor!$L$6:$L$17,0)),"")</f>
        <v/>
      </c>
      <c r="K2740" s="69"/>
    </row>
    <row r="2741" spans="2:11" x14ac:dyDescent="0.25">
      <c r="B2741" s="68" t="s">
        <v>68</v>
      </c>
      <c r="C2741" s="80" t="str">
        <f>IFERROR(VLOOKUP(B2741,Listor!$A$6:$B$62,2,FALSE),"")</f>
        <v/>
      </c>
      <c r="D2741" s="80" t="str">
        <f>IFERROR(VLOOKUP(B2741,Listor!$A$6:$C$62,3,FALSE),"")</f>
        <v/>
      </c>
      <c r="E2741" s="64" t="s">
        <v>69</v>
      </c>
      <c r="F2741" s="65"/>
      <c r="G2741" s="35" t="str">
        <f>IFERROR(VLOOKUP(B2741,Listor!$A$6:$G$62,7,FALSE),"")</f>
        <v/>
      </c>
      <c r="H2741" s="35" t="str">
        <f>IFERROR(VLOOKUP(B2741,Listor!$H$6:$I$24,2,FALSE),"")</f>
        <v/>
      </c>
      <c r="I2741" s="35" t="str">
        <f t="shared" si="45"/>
        <v/>
      </c>
      <c r="J2741" s="35" t="str">
        <f t="array" ref="J2741">IFERROR(INDEX(Listor!$M$6:$M$17,MATCH(Listor!J2741&amp;Fossila!E2741,Listor!$K$6:$K$17&amp;Listor!$L$6:$L$17,0)),"")</f>
        <v/>
      </c>
      <c r="K2741" s="69"/>
    </row>
    <row r="2742" spans="2:11" x14ac:dyDescent="0.25">
      <c r="B2742" s="68" t="s">
        <v>68</v>
      </c>
      <c r="C2742" s="80" t="str">
        <f>IFERROR(VLOOKUP(B2742,Listor!$A$6:$B$62,2,FALSE),"")</f>
        <v/>
      </c>
      <c r="D2742" s="80" t="str">
        <f>IFERROR(VLOOKUP(B2742,Listor!$A$6:$C$62,3,FALSE),"")</f>
        <v/>
      </c>
      <c r="E2742" s="64" t="s">
        <v>69</v>
      </c>
      <c r="F2742" s="65"/>
      <c r="G2742" s="35" t="str">
        <f>IFERROR(VLOOKUP(B2742,Listor!$A$6:$G$62,7,FALSE),"")</f>
        <v/>
      </c>
      <c r="H2742" s="35" t="str">
        <f>IFERROR(VLOOKUP(B2742,Listor!$H$6:$I$24,2,FALSE),"")</f>
        <v/>
      </c>
      <c r="I2742" s="35" t="str">
        <f t="shared" si="45"/>
        <v/>
      </c>
      <c r="J2742" s="35" t="str">
        <f t="array" ref="J2742">IFERROR(INDEX(Listor!$M$6:$M$17,MATCH(Listor!J2742&amp;Fossila!E2742,Listor!$K$6:$K$17&amp;Listor!$L$6:$L$17,0)),"")</f>
        <v/>
      </c>
      <c r="K2742" s="69"/>
    </row>
    <row r="2743" spans="2:11" x14ac:dyDescent="0.25">
      <c r="B2743" s="68" t="s">
        <v>68</v>
      </c>
      <c r="C2743" s="80" t="str">
        <f>IFERROR(VLOOKUP(B2743,Listor!$A$6:$B$62,2,FALSE),"")</f>
        <v/>
      </c>
      <c r="D2743" s="80" t="str">
        <f>IFERROR(VLOOKUP(B2743,Listor!$A$6:$C$62,3,FALSE),"")</f>
        <v/>
      </c>
      <c r="E2743" s="64" t="s">
        <v>69</v>
      </c>
      <c r="F2743" s="65"/>
      <c r="G2743" s="35" t="str">
        <f>IFERROR(VLOOKUP(B2743,Listor!$A$6:$G$62,7,FALSE),"")</f>
        <v/>
      </c>
      <c r="H2743" s="35" t="str">
        <f>IFERROR(VLOOKUP(B2743,Listor!$H$6:$I$24,2,FALSE),"")</f>
        <v/>
      </c>
      <c r="I2743" s="35" t="str">
        <f t="shared" si="45"/>
        <v/>
      </c>
      <c r="J2743" s="35" t="str">
        <f t="array" ref="J2743">IFERROR(INDEX(Listor!$M$6:$M$17,MATCH(Listor!J2743&amp;Fossila!E2743,Listor!$K$6:$K$17&amp;Listor!$L$6:$L$17,0)),"")</f>
        <v/>
      </c>
      <c r="K2743" s="69"/>
    </row>
    <row r="2744" spans="2:11" x14ac:dyDescent="0.25">
      <c r="B2744" s="68" t="s">
        <v>68</v>
      </c>
      <c r="C2744" s="80" t="str">
        <f>IFERROR(VLOOKUP(B2744,Listor!$A$6:$B$62,2,FALSE),"")</f>
        <v/>
      </c>
      <c r="D2744" s="80" t="str">
        <f>IFERROR(VLOOKUP(B2744,Listor!$A$6:$C$62,3,FALSE),"")</f>
        <v/>
      </c>
      <c r="E2744" s="64" t="s">
        <v>69</v>
      </c>
      <c r="F2744" s="65"/>
      <c r="G2744" s="35" t="str">
        <f>IFERROR(VLOOKUP(B2744,Listor!$A$6:$G$62,7,FALSE),"")</f>
        <v/>
      </c>
      <c r="H2744" s="35" t="str">
        <f>IFERROR(VLOOKUP(B2744,Listor!$H$6:$I$24,2,FALSE),"")</f>
        <v/>
      </c>
      <c r="I2744" s="35" t="str">
        <f t="shared" si="45"/>
        <v/>
      </c>
      <c r="J2744" s="35" t="str">
        <f t="array" ref="J2744">IFERROR(INDEX(Listor!$M$6:$M$17,MATCH(Listor!J2744&amp;Fossila!E2744,Listor!$K$6:$K$17&amp;Listor!$L$6:$L$17,0)),"")</f>
        <v/>
      </c>
      <c r="K2744" s="69"/>
    </row>
    <row r="2745" spans="2:11" x14ac:dyDescent="0.25">
      <c r="B2745" s="68" t="s">
        <v>68</v>
      </c>
      <c r="C2745" s="80" t="str">
        <f>IFERROR(VLOOKUP(B2745,Listor!$A$6:$B$62,2,FALSE),"")</f>
        <v/>
      </c>
      <c r="D2745" s="80" t="str">
        <f>IFERROR(VLOOKUP(B2745,Listor!$A$6:$C$62,3,FALSE),"")</f>
        <v/>
      </c>
      <c r="E2745" s="64" t="s">
        <v>69</v>
      </c>
      <c r="F2745" s="65"/>
      <c r="G2745" s="35" t="str">
        <f>IFERROR(VLOOKUP(B2745,Listor!$A$6:$G$62,7,FALSE),"")</f>
        <v/>
      </c>
      <c r="H2745" s="35" t="str">
        <f>IFERROR(VLOOKUP(B2745,Listor!$H$6:$I$24,2,FALSE),"")</f>
        <v/>
      </c>
      <c r="I2745" s="35" t="str">
        <f t="shared" si="45"/>
        <v/>
      </c>
      <c r="J2745" s="35" t="str">
        <f t="array" ref="J2745">IFERROR(INDEX(Listor!$M$6:$M$17,MATCH(Listor!J2745&amp;Fossila!E2745,Listor!$K$6:$K$17&amp;Listor!$L$6:$L$17,0)),"")</f>
        <v/>
      </c>
      <c r="K2745" s="69"/>
    </row>
    <row r="2746" spans="2:11" x14ac:dyDescent="0.25">
      <c r="B2746" s="68" t="s">
        <v>68</v>
      </c>
      <c r="C2746" s="80" t="str">
        <f>IFERROR(VLOOKUP(B2746,Listor!$A$6:$B$62,2,FALSE),"")</f>
        <v/>
      </c>
      <c r="D2746" s="80" t="str">
        <f>IFERROR(VLOOKUP(B2746,Listor!$A$6:$C$62,3,FALSE),"")</f>
        <v/>
      </c>
      <c r="E2746" s="64" t="s">
        <v>69</v>
      </c>
      <c r="F2746" s="65"/>
      <c r="G2746" s="35" t="str">
        <f>IFERROR(VLOOKUP(B2746,Listor!$A$6:$G$62,7,FALSE),"")</f>
        <v/>
      </c>
      <c r="H2746" s="35" t="str">
        <f>IFERROR(VLOOKUP(B2746,Listor!$H$6:$I$24,2,FALSE),"")</f>
        <v/>
      </c>
      <c r="I2746" s="35" t="str">
        <f t="shared" si="45"/>
        <v/>
      </c>
      <c r="J2746" s="35" t="str">
        <f t="array" ref="J2746">IFERROR(INDEX(Listor!$M$6:$M$17,MATCH(Listor!J2746&amp;Fossila!E2746,Listor!$K$6:$K$17&amp;Listor!$L$6:$L$17,0)),"")</f>
        <v/>
      </c>
      <c r="K2746" s="69"/>
    </row>
    <row r="2747" spans="2:11" x14ac:dyDescent="0.25">
      <c r="B2747" s="68" t="s">
        <v>68</v>
      </c>
      <c r="C2747" s="80" t="str">
        <f>IFERROR(VLOOKUP(B2747,Listor!$A$6:$B$62,2,FALSE),"")</f>
        <v/>
      </c>
      <c r="D2747" s="80" t="str">
        <f>IFERROR(VLOOKUP(B2747,Listor!$A$6:$C$62,3,FALSE),"")</f>
        <v/>
      </c>
      <c r="E2747" s="64" t="s">
        <v>69</v>
      </c>
      <c r="F2747" s="65"/>
      <c r="G2747" s="35" t="str">
        <f>IFERROR(VLOOKUP(B2747,Listor!$A$6:$G$62,7,FALSE),"")</f>
        <v/>
      </c>
      <c r="H2747" s="35" t="str">
        <f>IFERROR(VLOOKUP(B2747,Listor!$H$6:$I$24,2,FALSE),"")</f>
        <v/>
      </c>
      <c r="I2747" s="35" t="str">
        <f t="shared" si="45"/>
        <v/>
      </c>
      <c r="J2747" s="35" t="str">
        <f t="array" ref="J2747">IFERROR(INDEX(Listor!$M$6:$M$17,MATCH(Listor!J2747&amp;Fossila!E2747,Listor!$K$6:$K$17&amp;Listor!$L$6:$L$17,0)),"")</f>
        <v/>
      </c>
      <c r="K2747" s="69"/>
    </row>
    <row r="2748" spans="2:11" x14ac:dyDescent="0.25">
      <c r="B2748" s="68" t="s">
        <v>68</v>
      </c>
      <c r="C2748" s="80" t="str">
        <f>IFERROR(VLOOKUP(B2748,Listor!$A$6:$B$62,2,FALSE),"")</f>
        <v/>
      </c>
      <c r="D2748" s="80" t="str">
        <f>IFERROR(VLOOKUP(B2748,Listor!$A$6:$C$62,3,FALSE),"")</f>
        <v/>
      </c>
      <c r="E2748" s="64" t="s">
        <v>69</v>
      </c>
      <c r="F2748" s="65"/>
      <c r="G2748" s="35" t="str">
        <f>IFERROR(VLOOKUP(B2748,Listor!$A$6:$G$62,7,FALSE),"")</f>
        <v/>
      </c>
      <c r="H2748" s="35" t="str">
        <f>IFERROR(VLOOKUP(B2748,Listor!$H$6:$I$24,2,FALSE),"")</f>
        <v/>
      </c>
      <c r="I2748" s="35" t="str">
        <f t="shared" si="45"/>
        <v/>
      </c>
      <c r="J2748" s="35" t="str">
        <f t="array" ref="J2748">IFERROR(INDEX(Listor!$M$6:$M$17,MATCH(Listor!J2748&amp;Fossila!E2748,Listor!$K$6:$K$17&amp;Listor!$L$6:$L$17,0)),"")</f>
        <v/>
      </c>
      <c r="K2748" s="69"/>
    </row>
    <row r="2749" spans="2:11" x14ac:dyDescent="0.25">
      <c r="B2749" s="68" t="s">
        <v>68</v>
      </c>
      <c r="C2749" s="80" t="str">
        <f>IFERROR(VLOOKUP(B2749,Listor!$A$6:$B$62,2,FALSE),"")</f>
        <v/>
      </c>
      <c r="D2749" s="80" t="str">
        <f>IFERROR(VLOOKUP(B2749,Listor!$A$6:$C$62,3,FALSE),"")</f>
        <v/>
      </c>
      <c r="E2749" s="64" t="s">
        <v>69</v>
      </c>
      <c r="F2749" s="65"/>
      <c r="G2749" s="35" t="str">
        <f>IFERROR(VLOOKUP(B2749,Listor!$A$6:$G$62,7,FALSE),"")</f>
        <v/>
      </c>
      <c r="H2749" s="35" t="str">
        <f>IFERROR(VLOOKUP(B2749,Listor!$H$6:$I$24,2,FALSE),"")</f>
        <v/>
      </c>
      <c r="I2749" s="35" t="str">
        <f t="shared" si="45"/>
        <v/>
      </c>
      <c r="J2749" s="35" t="str">
        <f t="array" ref="J2749">IFERROR(INDEX(Listor!$M$6:$M$17,MATCH(Listor!J2749&amp;Fossila!E2749,Listor!$K$6:$K$17&amp;Listor!$L$6:$L$17,0)),"")</f>
        <v/>
      </c>
      <c r="K2749" s="69"/>
    </row>
    <row r="2750" spans="2:11" x14ac:dyDescent="0.25">
      <c r="B2750" s="68" t="s">
        <v>68</v>
      </c>
      <c r="C2750" s="80" t="str">
        <f>IFERROR(VLOOKUP(B2750,Listor!$A$6:$B$62,2,FALSE),"")</f>
        <v/>
      </c>
      <c r="D2750" s="80" t="str">
        <f>IFERROR(VLOOKUP(B2750,Listor!$A$6:$C$62,3,FALSE),"")</f>
        <v/>
      </c>
      <c r="E2750" s="64" t="s">
        <v>69</v>
      </c>
      <c r="F2750" s="65"/>
      <c r="G2750" s="35" t="str">
        <f>IFERROR(VLOOKUP(B2750,Listor!$A$6:$G$62,7,FALSE),"")</f>
        <v/>
      </c>
      <c r="H2750" s="35" t="str">
        <f>IFERROR(VLOOKUP(B2750,Listor!$H$6:$I$24,2,FALSE),"")</f>
        <v/>
      </c>
      <c r="I2750" s="35" t="str">
        <f t="shared" si="45"/>
        <v/>
      </c>
      <c r="J2750" s="35" t="str">
        <f t="array" ref="J2750">IFERROR(INDEX(Listor!$M$6:$M$17,MATCH(Listor!J2750&amp;Fossila!E2750,Listor!$K$6:$K$17&amp;Listor!$L$6:$L$17,0)),"")</f>
        <v/>
      </c>
      <c r="K2750" s="69"/>
    </row>
    <row r="2751" spans="2:11" x14ac:dyDescent="0.25">
      <c r="B2751" s="68" t="s">
        <v>68</v>
      </c>
      <c r="C2751" s="80" t="str">
        <f>IFERROR(VLOOKUP(B2751,Listor!$A$6:$B$62,2,FALSE),"")</f>
        <v/>
      </c>
      <c r="D2751" s="80" t="str">
        <f>IFERROR(VLOOKUP(B2751,Listor!$A$6:$C$62,3,FALSE),"")</f>
        <v/>
      </c>
      <c r="E2751" s="64" t="s">
        <v>69</v>
      </c>
      <c r="F2751" s="65"/>
      <c r="G2751" s="35" t="str">
        <f>IFERROR(VLOOKUP(B2751,Listor!$A$6:$G$62,7,FALSE),"")</f>
        <v/>
      </c>
      <c r="H2751" s="35" t="str">
        <f>IFERROR(VLOOKUP(B2751,Listor!$H$6:$I$24,2,FALSE),"")</f>
        <v/>
      </c>
      <c r="I2751" s="35" t="str">
        <f t="shared" si="45"/>
        <v/>
      </c>
      <c r="J2751" s="35" t="str">
        <f t="array" ref="J2751">IFERROR(INDEX(Listor!$M$6:$M$17,MATCH(Listor!J2751&amp;Fossila!E2751,Listor!$K$6:$K$17&amp;Listor!$L$6:$L$17,0)),"")</f>
        <v/>
      </c>
      <c r="K2751" s="69"/>
    </row>
    <row r="2752" spans="2:11" x14ac:dyDescent="0.25">
      <c r="B2752" s="68" t="s">
        <v>68</v>
      </c>
      <c r="C2752" s="80" t="str">
        <f>IFERROR(VLOOKUP(B2752,Listor!$A$6:$B$62,2,FALSE),"")</f>
        <v/>
      </c>
      <c r="D2752" s="80" t="str">
        <f>IFERROR(VLOOKUP(B2752,Listor!$A$6:$C$62,3,FALSE),"")</f>
        <v/>
      </c>
      <c r="E2752" s="64" t="s">
        <v>69</v>
      </c>
      <c r="F2752" s="65"/>
      <c r="G2752" s="35" t="str">
        <f>IFERROR(VLOOKUP(B2752,Listor!$A$6:$G$62,7,FALSE),"")</f>
        <v/>
      </c>
      <c r="H2752" s="35" t="str">
        <f>IFERROR(VLOOKUP(B2752,Listor!$H$6:$I$24,2,FALSE),"")</f>
        <v/>
      </c>
      <c r="I2752" s="35" t="str">
        <f t="shared" si="45"/>
        <v/>
      </c>
      <c r="J2752" s="35" t="str">
        <f t="array" ref="J2752">IFERROR(INDEX(Listor!$M$6:$M$17,MATCH(Listor!J2752&amp;Fossila!E2752,Listor!$K$6:$K$17&amp;Listor!$L$6:$L$17,0)),"")</f>
        <v/>
      </c>
      <c r="K2752" s="69"/>
    </row>
    <row r="2753" spans="2:11" x14ac:dyDescent="0.25">
      <c r="B2753" s="68" t="s">
        <v>68</v>
      </c>
      <c r="C2753" s="80" t="str">
        <f>IFERROR(VLOOKUP(B2753,Listor!$A$6:$B$62,2,FALSE),"")</f>
        <v/>
      </c>
      <c r="D2753" s="80" t="str">
        <f>IFERROR(VLOOKUP(B2753,Listor!$A$6:$C$62,3,FALSE),"")</f>
        <v/>
      </c>
      <c r="E2753" s="64" t="s">
        <v>69</v>
      </c>
      <c r="F2753" s="65"/>
      <c r="G2753" s="35" t="str">
        <f>IFERROR(VLOOKUP(B2753,Listor!$A$6:$G$62,7,FALSE),"")</f>
        <v/>
      </c>
      <c r="H2753" s="35" t="str">
        <f>IFERROR(VLOOKUP(B2753,Listor!$H$6:$I$24,2,FALSE),"")</f>
        <v/>
      </c>
      <c r="I2753" s="35" t="str">
        <f t="shared" si="45"/>
        <v/>
      </c>
      <c r="J2753" s="35" t="str">
        <f t="array" ref="J2753">IFERROR(INDEX(Listor!$M$6:$M$17,MATCH(Listor!J2753&amp;Fossila!E2753,Listor!$K$6:$K$17&amp;Listor!$L$6:$L$17,0)),"")</f>
        <v/>
      </c>
      <c r="K2753" s="69"/>
    </row>
    <row r="2754" spans="2:11" x14ac:dyDescent="0.25">
      <c r="B2754" s="68" t="s">
        <v>68</v>
      </c>
      <c r="C2754" s="80" t="str">
        <f>IFERROR(VLOOKUP(B2754,Listor!$A$6:$B$62,2,FALSE),"")</f>
        <v/>
      </c>
      <c r="D2754" s="80" t="str">
        <f>IFERROR(VLOOKUP(B2754,Listor!$A$6:$C$62,3,FALSE),"")</f>
        <v/>
      </c>
      <c r="E2754" s="64" t="s">
        <v>69</v>
      </c>
      <c r="F2754" s="65"/>
      <c r="G2754" s="35" t="str">
        <f>IFERROR(VLOOKUP(B2754,Listor!$A$6:$G$62,7,FALSE),"")</f>
        <v/>
      </c>
      <c r="H2754" s="35" t="str">
        <f>IFERROR(VLOOKUP(B2754,Listor!$H$6:$I$24,2,FALSE),"")</f>
        <v/>
      </c>
      <c r="I2754" s="35" t="str">
        <f t="shared" si="45"/>
        <v/>
      </c>
      <c r="J2754" s="35" t="str">
        <f t="array" ref="J2754">IFERROR(INDEX(Listor!$M$6:$M$17,MATCH(Listor!J2754&amp;Fossila!E2754,Listor!$K$6:$K$17&amp;Listor!$L$6:$L$17,0)),"")</f>
        <v/>
      </c>
      <c r="K2754" s="69"/>
    </row>
    <row r="2755" spans="2:11" x14ac:dyDescent="0.25">
      <c r="B2755" s="68" t="s">
        <v>68</v>
      </c>
      <c r="C2755" s="80" t="str">
        <f>IFERROR(VLOOKUP(B2755,Listor!$A$6:$B$62,2,FALSE),"")</f>
        <v/>
      </c>
      <c r="D2755" s="80" t="str">
        <f>IFERROR(VLOOKUP(B2755,Listor!$A$6:$C$62,3,FALSE),"")</f>
        <v/>
      </c>
      <c r="E2755" s="64" t="s">
        <v>69</v>
      </c>
      <c r="F2755" s="65"/>
      <c r="G2755" s="35" t="str">
        <f>IFERROR(VLOOKUP(B2755,Listor!$A$6:$G$62,7,FALSE),"")</f>
        <v/>
      </c>
      <c r="H2755" s="35" t="str">
        <f>IFERROR(VLOOKUP(B2755,Listor!$H$6:$I$24,2,FALSE),"")</f>
        <v/>
      </c>
      <c r="I2755" s="35" t="str">
        <f t="shared" si="45"/>
        <v/>
      </c>
      <c r="J2755" s="35" t="str">
        <f t="array" ref="J2755">IFERROR(INDEX(Listor!$M$6:$M$17,MATCH(Listor!J2755&amp;Fossila!E2755,Listor!$K$6:$K$17&amp;Listor!$L$6:$L$17,0)),"")</f>
        <v/>
      </c>
      <c r="K2755" s="69"/>
    </row>
    <row r="2756" spans="2:11" x14ac:dyDescent="0.25">
      <c r="B2756" s="68" t="s">
        <v>68</v>
      </c>
      <c r="C2756" s="80" t="str">
        <f>IFERROR(VLOOKUP(B2756,Listor!$A$6:$B$62,2,FALSE),"")</f>
        <v/>
      </c>
      <c r="D2756" s="80" t="str">
        <f>IFERROR(VLOOKUP(B2756,Listor!$A$6:$C$62,3,FALSE),"")</f>
        <v/>
      </c>
      <c r="E2756" s="64" t="s">
        <v>69</v>
      </c>
      <c r="F2756" s="65"/>
      <c r="G2756" s="35" t="str">
        <f>IFERROR(VLOOKUP(B2756,Listor!$A$6:$G$62,7,FALSE),"")</f>
        <v/>
      </c>
      <c r="H2756" s="35" t="str">
        <f>IFERROR(VLOOKUP(B2756,Listor!$H$6:$I$24,2,FALSE),"")</f>
        <v/>
      </c>
      <c r="I2756" s="35" t="str">
        <f t="shared" si="45"/>
        <v/>
      </c>
      <c r="J2756" s="35" t="str">
        <f t="array" ref="J2756">IFERROR(INDEX(Listor!$M$6:$M$17,MATCH(Listor!J2756&amp;Fossila!E2756,Listor!$K$6:$K$17&amp;Listor!$L$6:$L$17,0)),"")</f>
        <v/>
      </c>
      <c r="K2756" s="69"/>
    </row>
    <row r="2757" spans="2:11" x14ac:dyDescent="0.25">
      <c r="B2757" s="68" t="s">
        <v>68</v>
      </c>
      <c r="C2757" s="80" t="str">
        <f>IFERROR(VLOOKUP(B2757,Listor!$A$6:$B$62,2,FALSE),"")</f>
        <v/>
      </c>
      <c r="D2757" s="80" t="str">
        <f>IFERROR(VLOOKUP(B2757,Listor!$A$6:$C$62,3,FALSE),"")</f>
        <v/>
      </c>
      <c r="E2757" s="64" t="s">
        <v>69</v>
      </c>
      <c r="F2757" s="65"/>
      <c r="G2757" s="35" t="str">
        <f>IFERROR(VLOOKUP(B2757,Listor!$A$6:$G$62,7,FALSE),"")</f>
        <v/>
      </c>
      <c r="H2757" s="35" t="str">
        <f>IFERROR(VLOOKUP(B2757,Listor!$H$6:$I$24,2,FALSE),"")</f>
        <v/>
      </c>
      <c r="I2757" s="35" t="str">
        <f t="shared" si="45"/>
        <v/>
      </c>
      <c r="J2757" s="35" t="str">
        <f t="array" ref="J2757">IFERROR(INDEX(Listor!$M$6:$M$17,MATCH(Listor!J2757&amp;Fossila!E2757,Listor!$K$6:$K$17&amp;Listor!$L$6:$L$17,0)),"")</f>
        <v/>
      </c>
      <c r="K2757" s="69"/>
    </row>
    <row r="2758" spans="2:11" x14ac:dyDescent="0.25">
      <c r="B2758" s="68" t="s">
        <v>68</v>
      </c>
      <c r="C2758" s="80" t="str">
        <f>IFERROR(VLOOKUP(B2758,Listor!$A$6:$B$62,2,FALSE),"")</f>
        <v/>
      </c>
      <c r="D2758" s="80" t="str">
        <f>IFERROR(VLOOKUP(B2758,Listor!$A$6:$C$62,3,FALSE),"")</f>
        <v/>
      </c>
      <c r="E2758" s="64" t="s">
        <v>69</v>
      </c>
      <c r="F2758" s="65"/>
      <c r="G2758" s="35" t="str">
        <f>IFERROR(VLOOKUP(B2758,Listor!$A$6:$G$62,7,FALSE),"")</f>
        <v/>
      </c>
      <c r="H2758" s="35" t="str">
        <f>IFERROR(VLOOKUP(B2758,Listor!$H$6:$I$24,2,FALSE),"")</f>
        <v/>
      </c>
      <c r="I2758" s="35" t="str">
        <f t="shared" si="45"/>
        <v/>
      </c>
      <c r="J2758" s="35" t="str">
        <f t="array" ref="J2758">IFERROR(INDEX(Listor!$M$6:$M$17,MATCH(Listor!J2758&amp;Fossila!E2758,Listor!$K$6:$K$17&amp;Listor!$L$6:$L$17,0)),"")</f>
        <v/>
      </c>
      <c r="K2758" s="69"/>
    </row>
    <row r="2759" spans="2:11" x14ac:dyDescent="0.25">
      <c r="B2759" s="68" t="s">
        <v>68</v>
      </c>
      <c r="C2759" s="80" t="str">
        <f>IFERROR(VLOOKUP(B2759,Listor!$A$6:$B$62,2,FALSE),"")</f>
        <v/>
      </c>
      <c r="D2759" s="80" t="str">
        <f>IFERROR(VLOOKUP(B2759,Listor!$A$6:$C$62,3,FALSE),"")</f>
        <v/>
      </c>
      <c r="E2759" s="64" t="s">
        <v>69</v>
      </c>
      <c r="F2759" s="65"/>
      <c r="G2759" s="35" t="str">
        <f>IFERROR(VLOOKUP(B2759,Listor!$A$6:$G$62,7,FALSE),"")</f>
        <v/>
      </c>
      <c r="H2759" s="35" t="str">
        <f>IFERROR(VLOOKUP(B2759,Listor!$H$6:$I$24,2,FALSE),"")</f>
        <v/>
      </c>
      <c r="I2759" s="35" t="str">
        <f t="shared" si="45"/>
        <v/>
      </c>
      <c r="J2759" s="35" t="str">
        <f t="array" ref="J2759">IFERROR(INDEX(Listor!$M$6:$M$17,MATCH(Listor!J2759&amp;Fossila!E2759,Listor!$K$6:$K$17&amp;Listor!$L$6:$L$17,0)),"")</f>
        <v/>
      </c>
      <c r="K2759" s="69"/>
    </row>
    <row r="2760" spans="2:11" x14ac:dyDescent="0.25">
      <c r="B2760" s="68" t="s">
        <v>68</v>
      </c>
      <c r="C2760" s="80" t="str">
        <f>IFERROR(VLOOKUP(B2760,Listor!$A$6:$B$62,2,FALSE),"")</f>
        <v/>
      </c>
      <c r="D2760" s="80" t="str">
        <f>IFERROR(VLOOKUP(B2760,Listor!$A$6:$C$62,3,FALSE),"")</f>
        <v/>
      </c>
      <c r="E2760" s="64" t="s">
        <v>69</v>
      </c>
      <c r="F2760" s="65"/>
      <c r="G2760" s="35" t="str">
        <f>IFERROR(VLOOKUP(B2760,Listor!$A$6:$G$62,7,FALSE),"")</f>
        <v/>
      </c>
      <c r="H2760" s="35" t="str">
        <f>IFERROR(VLOOKUP(B2760,Listor!$H$6:$I$24,2,FALSE),"")</f>
        <v/>
      </c>
      <c r="I2760" s="35" t="str">
        <f t="shared" si="45"/>
        <v/>
      </c>
      <c r="J2760" s="35" t="str">
        <f t="array" ref="J2760">IFERROR(INDEX(Listor!$M$6:$M$17,MATCH(Listor!J2760&amp;Fossila!E2760,Listor!$K$6:$K$17&amp;Listor!$L$6:$L$17,0)),"")</f>
        <v/>
      </c>
      <c r="K2760" s="69"/>
    </row>
    <row r="2761" spans="2:11" x14ac:dyDescent="0.25">
      <c r="B2761" s="68" t="s">
        <v>68</v>
      </c>
      <c r="C2761" s="80" t="str">
        <f>IFERROR(VLOOKUP(B2761,Listor!$A$6:$B$62,2,FALSE),"")</f>
        <v/>
      </c>
      <c r="D2761" s="80" t="str">
        <f>IFERROR(VLOOKUP(B2761,Listor!$A$6:$C$62,3,FALSE),"")</f>
        <v/>
      </c>
      <c r="E2761" s="64" t="s">
        <v>69</v>
      </c>
      <c r="F2761" s="65"/>
      <c r="G2761" s="35" t="str">
        <f>IFERROR(VLOOKUP(B2761,Listor!$A$6:$G$62,7,FALSE),"")</f>
        <v/>
      </c>
      <c r="H2761" s="35" t="str">
        <f>IFERROR(VLOOKUP(B2761,Listor!$H$6:$I$24,2,FALSE),"")</f>
        <v/>
      </c>
      <c r="I2761" s="35" t="str">
        <f t="shared" si="45"/>
        <v/>
      </c>
      <c r="J2761" s="35" t="str">
        <f t="array" ref="J2761">IFERROR(INDEX(Listor!$M$6:$M$17,MATCH(Listor!J2761&amp;Fossila!E2761,Listor!$K$6:$K$17&amp;Listor!$L$6:$L$17,0)),"")</f>
        <v/>
      </c>
      <c r="K2761" s="69"/>
    </row>
    <row r="2762" spans="2:11" x14ac:dyDescent="0.25">
      <c r="B2762" s="68" t="s">
        <v>68</v>
      </c>
      <c r="C2762" s="80" t="str">
        <f>IFERROR(VLOOKUP(B2762,Listor!$A$6:$B$62,2,FALSE),"")</f>
        <v/>
      </c>
      <c r="D2762" s="80" t="str">
        <f>IFERROR(VLOOKUP(B2762,Listor!$A$6:$C$62,3,FALSE),"")</f>
        <v/>
      </c>
      <c r="E2762" s="64" t="s">
        <v>69</v>
      </c>
      <c r="F2762" s="65"/>
      <c r="G2762" s="35" t="str">
        <f>IFERROR(VLOOKUP(B2762,Listor!$A$6:$G$62,7,FALSE),"")</f>
        <v/>
      </c>
      <c r="H2762" s="35" t="str">
        <f>IFERROR(VLOOKUP(B2762,Listor!$H$6:$I$24,2,FALSE),"")</f>
        <v/>
      </c>
      <c r="I2762" s="35" t="str">
        <f t="shared" si="45"/>
        <v/>
      </c>
      <c r="J2762" s="35" t="str">
        <f t="array" ref="J2762">IFERROR(INDEX(Listor!$M$6:$M$17,MATCH(Listor!J2762&amp;Fossila!E2762,Listor!$K$6:$K$17&amp;Listor!$L$6:$L$17,0)),"")</f>
        <v/>
      </c>
      <c r="K2762" s="69"/>
    </row>
    <row r="2763" spans="2:11" x14ac:dyDescent="0.25">
      <c r="B2763" s="68" t="s">
        <v>68</v>
      </c>
      <c r="C2763" s="80" t="str">
        <f>IFERROR(VLOOKUP(B2763,Listor!$A$6:$B$62,2,FALSE),"")</f>
        <v/>
      </c>
      <c r="D2763" s="80" t="str">
        <f>IFERROR(VLOOKUP(B2763,Listor!$A$6:$C$62,3,FALSE),"")</f>
        <v/>
      </c>
      <c r="E2763" s="64" t="s">
        <v>69</v>
      </c>
      <c r="F2763" s="65"/>
      <c r="G2763" s="35" t="str">
        <f>IFERROR(VLOOKUP(B2763,Listor!$A$6:$G$62,7,FALSE),"")</f>
        <v/>
      </c>
      <c r="H2763" s="35" t="str">
        <f>IFERROR(VLOOKUP(B2763,Listor!$H$6:$I$24,2,FALSE),"")</f>
        <v/>
      </c>
      <c r="I2763" s="35" t="str">
        <f t="shared" si="45"/>
        <v/>
      </c>
      <c r="J2763" s="35" t="str">
        <f t="array" ref="J2763">IFERROR(INDEX(Listor!$M$6:$M$17,MATCH(Listor!J2763&amp;Fossila!E2763,Listor!$K$6:$K$17&amp;Listor!$L$6:$L$17,0)),"")</f>
        <v/>
      </c>
      <c r="K2763" s="69"/>
    </row>
    <row r="2764" spans="2:11" x14ac:dyDescent="0.25">
      <c r="B2764" s="68" t="s">
        <v>68</v>
      </c>
      <c r="C2764" s="80" t="str">
        <f>IFERROR(VLOOKUP(B2764,Listor!$A$6:$B$62,2,FALSE),"")</f>
        <v/>
      </c>
      <c r="D2764" s="80" t="str">
        <f>IFERROR(VLOOKUP(B2764,Listor!$A$6:$C$62,3,FALSE),"")</f>
        <v/>
      </c>
      <c r="E2764" s="64" t="s">
        <v>69</v>
      </c>
      <c r="F2764" s="65"/>
      <c r="G2764" s="35" t="str">
        <f>IFERROR(VLOOKUP(B2764,Listor!$A$6:$G$62,7,FALSE),"")</f>
        <v/>
      </c>
      <c r="H2764" s="35" t="str">
        <f>IFERROR(VLOOKUP(B2764,Listor!$H$6:$I$24,2,FALSE),"")</f>
        <v/>
      </c>
      <c r="I2764" s="35" t="str">
        <f t="shared" si="45"/>
        <v/>
      </c>
      <c r="J2764" s="35" t="str">
        <f t="array" ref="J2764">IFERROR(INDEX(Listor!$M$6:$M$17,MATCH(Listor!J2764&amp;Fossila!E2764,Listor!$K$6:$K$17&amp;Listor!$L$6:$L$17,0)),"")</f>
        <v/>
      </c>
      <c r="K2764" s="69"/>
    </row>
    <row r="2765" spans="2:11" x14ac:dyDescent="0.25">
      <c r="B2765" s="68" t="s">
        <v>68</v>
      </c>
      <c r="C2765" s="80" t="str">
        <f>IFERROR(VLOOKUP(B2765,Listor!$A$6:$B$62,2,FALSE),"")</f>
        <v/>
      </c>
      <c r="D2765" s="80" t="str">
        <f>IFERROR(VLOOKUP(B2765,Listor!$A$6:$C$62,3,FALSE),"")</f>
        <v/>
      </c>
      <c r="E2765" s="64" t="s">
        <v>69</v>
      </c>
      <c r="F2765" s="65"/>
      <c r="G2765" s="35" t="str">
        <f>IFERROR(VLOOKUP(B2765,Listor!$A$6:$G$62,7,FALSE),"")</f>
        <v/>
      </c>
      <c r="H2765" s="35" t="str">
        <f>IFERROR(VLOOKUP(B2765,Listor!$H$6:$I$24,2,FALSE),"")</f>
        <v/>
      </c>
      <c r="I2765" s="35" t="str">
        <f t="shared" ref="I2765:I2828" si="46">IFERROR(H2765*F2765,"")</f>
        <v/>
      </c>
      <c r="J2765" s="35" t="str">
        <f t="array" ref="J2765">IFERROR(INDEX(Listor!$M$6:$M$17,MATCH(Listor!J2765&amp;Fossila!E2765,Listor!$K$6:$K$17&amp;Listor!$L$6:$L$17,0)),"")</f>
        <v/>
      </c>
      <c r="K2765" s="69"/>
    </row>
    <row r="2766" spans="2:11" x14ac:dyDescent="0.25">
      <c r="B2766" s="68" t="s">
        <v>68</v>
      </c>
      <c r="C2766" s="80" t="str">
        <f>IFERROR(VLOOKUP(B2766,Listor!$A$6:$B$62,2,FALSE),"")</f>
        <v/>
      </c>
      <c r="D2766" s="80" t="str">
        <f>IFERROR(VLOOKUP(B2766,Listor!$A$6:$C$62,3,FALSE),"")</f>
        <v/>
      </c>
      <c r="E2766" s="64" t="s">
        <v>69</v>
      </c>
      <c r="F2766" s="65"/>
      <c r="G2766" s="35" t="str">
        <f>IFERROR(VLOOKUP(B2766,Listor!$A$6:$G$62,7,FALSE),"")</f>
        <v/>
      </c>
      <c r="H2766" s="35" t="str">
        <f>IFERROR(VLOOKUP(B2766,Listor!$H$6:$I$24,2,FALSE),"")</f>
        <v/>
      </c>
      <c r="I2766" s="35" t="str">
        <f t="shared" si="46"/>
        <v/>
      </c>
      <c r="J2766" s="35" t="str">
        <f t="array" ref="J2766">IFERROR(INDEX(Listor!$M$6:$M$17,MATCH(Listor!J2766&amp;Fossila!E2766,Listor!$K$6:$K$17&amp;Listor!$L$6:$L$17,0)),"")</f>
        <v/>
      </c>
      <c r="K2766" s="69"/>
    </row>
    <row r="2767" spans="2:11" x14ac:dyDescent="0.25">
      <c r="B2767" s="68" t="s">
        <v>68</v>
      </c>
      <c r="C2767" s="80" t="str">
        <f>IFERROR(VLOOKUP(B2767,Listor!$A$6:$B$62,2,FALSE),"")</f>
        <v/>
      </c>
      <c r="D2767" s="80" t="str">
        <f>IFERROR(VLOOKUP(B2767,Listor!$A$6:$C$62,3,FALSE),"")</f>
        <v/>
      </c>
      <c r="E2767" s="64" t="s">
        <v>69</v>
      </c>
      <c r="F2767" s="65"/>
      <c r="G2767" s="35" t="str">
        <f>IFERROR(VLOOKUP(B2767,Listor!$A$6:$G$62,7,FALSE),"")</f>
        <v/>
      </c>
      <c r="H2767" s="35" t="str">
        <f>IFERROR(VLOOKUP(B2767,Listor!$H$6:$I$24,2,FALSE),"")</f>
        <v/>
      </c>
      <c r="I2767" s="35" t="str">
        <f t="shared" si="46"/>
        <v/>
      </c>
      <c r="J2767" s="35" t="str">
        <f t="array" ref="J2767">IFERROR(INDEX(Listor!$M$6:$M$17,MATCH(Listor!J2767&amp;Fossila!E2767,Listor!$K$6:$K$17&amp;Listor!$L$6:$L$17,0)),"")</f>
        <v/>
      </c>
      <c r="K2767" s="69"/>
    </row>
    <row r="2768" spans="2:11" x14ac:dyDescent="0.25">
      <c r="B2768" s="68" t="s">
        <v>68</v>
      </c>
      <c r="C2768" s="80" t="str">
        <f>IFERROR(VLOOKUP(B2768,Listor!$A$6:$B$62,2,FALSE),"")</f>
        <v/>
      </c>
      <c r="D2768" s="80" t="str">
        <f>IFERROR(VLOOKUP(B2768,Listor!$A$6:$C$62,3,FALSE),"")</f>
        <v/>
      </c>
      <c r="E2768" s="64" t="s">
        <v>69</v>
      </c>
      <c r="F2768" s="65"/>
      <c r="G2768" s="35" t="str">
        <f>IFERROR(VLOOKUP(B2768,Listor!$A$6:$G$62,7,FALSE),"")</f>
        <v/>
      </c>
      <c r="H2768" s="35" t="str">
        <f>IFERROR(VLOOKUP(B2768,Listor!$H$6:$I$24,2,FALSE),"")</f>
        <v/>
      </c>
      <c r="I2768" s="35" t="str">
        <f t="shared" si="46"/>
        <v/>
      </c>
      <c r="J2768" s="35" t="str">
        <f t="array" ref="J2768">IFERROR(INDEX(Listor!$M$6:$M$17,MATCH(Listor!J2768&amp;Fossila!E2768,Listor!$K$6:$K$17&amp;Listor!$L$6:$L$17,0)),"")</f>
        <v/>
      </c>
      <c r="K2768" s="69"/>
    </row>
    <row r="2769" spans="2:11" x14ac:dyDescent="0.25">
      <c r="B2769" s="68" t="s">
        <v>68</v>
      </c>
      <c r="C2769" s="80" t="str">
        <f>IFERROR(VLOOKUP(B2769,Listor!$A$6:$B$62,2,FALSE),"")</f>
        <v/>
      </c>
      <c r="D2769" s="80" t="str">
        <f>IFERROR(VLOOKUP(B2769,Listor!$A$6:$C$62,3,FALSE),"")</f>
        <v/>
      </c>
      <c r="E2769" s="64" t="s">
        <v>69</v>
      </c>
      <c r="F2769" s="65"/>
      <c r="G2769" s="35" t="str">
        <f>IFERROR(VLOOKUP(B2769,Listor!$A$6:$G$62,7,FALSE),"")</f>
        <v/>
      </c>
      <c r="H2769" s="35" t="str">
        <f>IFERROR(VLOOKUP(B2769,Listor!$H$6:$I$24,2,FALSE),"")</f>
        <v/>
      </c>
      <c r="I2769" s="35" t="str">
        <f t="shared" si="46"/>
        <v/>
      </c>
      <c r="J2769" s="35" t="str">
        <f t="array" ref="J2769">IFERROR(INDEX(Listor!$M$6:$M$17,MATCH(Listor!J2769&amp;Fossila!E2769,Listor!$K$6:$K$17&amp;Listor!$L$6:$L$17,0)),"")</f>
        <v/>
      </c>
      <c r="K2769" s="69"/>
    </row>
    <row r="2770" spans="2:11" x14ac:dyDescent="0.25">
      <c r="B2770" s="68" t="s">
        <v>68</v>
      </c>
      <c r="C2770" s="80" t="str">
        <f>IFERROR(VLOOKUP(B2770,Listor!$A$6:$B$62,2,FALSE),"")</f>
        <v/>
      </c>
      <c r="D2770" s="80" t="str">
        <f>IFERROR(VLOOKUP(B2770,Listor!$A$6:$C$62,3,FALSE),"")</f>
        <v/>
      </c>
      <c r="E2770" s="64" t="s">
        <v>69</v>
      </c>
      <c r="F2770" s="65"/>
      <c r="G2770" s="35" t="str">
        <f>IFERROR(VLOOKUP(B2770,Listor!$A$6:$G$62,7,FALSE),"")</f>
        <v/>
      </c>
      <c r="H2770" s="35" t="str">
        <f>IFERROR(VLOOKUP(B2770,Listor!$H$6:$I$24,2,FALSE),"")</f>
        <v/>
      </c>
      <c r="I2770" s="35" t="str">
        <f t="shared" si="46"/>
        <v/>
      </c>
      <c r="J2770" s="35" t="str">
        <f t="array" ref="J2770">IFERROR(INDEX(Listor!$M$6:$M$17,MATCH(Listor!J2770&amp;Fossila!E2770,Listor!$K$6:$K$17&amp;Listor!$L$6:$L$17,0)),"")</f>
        <v/>
      </c>
      <c r="K2770" s="69"/>
    </row>
    <row r="2771" spans="2:11" x14ac:dyDescent="0.25">
      <c r="B2771" s="68" t="s">
        <v>68</v>
      </c>
      <c r="C2771" s="80" t="str">
        <f>IFERROR(VLOOKUP(B2771,Listor!$A$6:$B$62,2,FALSE),"")</f>
        <v/>
      </c>
      <c r="D2771" s="80" t="str">
        <f>IFERROR(VLOOKUP(B2771,Listor!$A$6:$C$62,3,FALSE),"")</f>
        <v/>
      </c>
      <c r="E2771" s="64" t="s">
        <v>69</v>
      </c>
      <c r="F2771" s="65"/>
      <c r="G2771" s="35" t="str">
        <f>IFERROR(VLOOKUP(B2771,Listor!$A$6:$G$62,7,FALSE),"")</f>
        <v/>
      </c>
      <c r="H2771" s="35" t="str">
        <f>IFERROR(VLOOKUP(B2771,Listor!$H$6:$I$24,2,FALSE),"")</f>
        <v/>
      </c>
      <c r="I2771" s="35" t="str">
        <f t="shared" si="46"/>
        <v/>
      </c>
      <c r="J2771" s="35" t="str">
        <f t="array" ref="J2771">IFERROR(INDEX(Listor!$M$6:$M$17,MATCH(Listor!J2771&amp;Fossila!E2771,Listor!$K$6:$K$17&amp;Listor!$L$6:$L$17,0)),"")</f>
        <v/>
      </c>
      <c r="K2771" s="69"/>
    </row>
    <row r="2772" spans="2:11" x14ac:dyDescent="0.25">
      <c r="B2772" s="68" t="s">
        <v>68</v>
      </c>
      <c r="C2772" s="80" t="str">
        <f>IFERROR(VLOOKUP(B2772,Listor!$A$6:$B$62,2,FALSE),"")</f>
        <v/>
      </c>
      <c r="D2772" s="80" t="str">
        <f>IFERROR(VLOOKUP(B2772,Listor!$A$6:$C$62,3,FALSE),"")</f>
        <v/>
      </c>
      <c r="E2772" s="64" t="s">
        <v>69</v>
      </c>
      <c r="F2772" s="65"/>
      <c r="G2772" s="35" t="str">
        <f>IFERROR(VLOOKUP(B2772,Listor!$A$6:$G$62,7,FALSE),"")</f>
        <v/>
      </c>
      <c r="H2772" s="35" t="str">
        <f>IFERROR(VLOOKUP(B2772,Listor!$H$6:$I$24,2,FALSE),"")</f>
        <v/>
      </c>
      <c r="I2772" s="35" t="str">
        <f t="shared" si="46"/>
        <v/>
      </c>
      <c r="J2772" s="35" t="str">
        <f t="array" ref="J2772">IFERROR(INDEX(Listor!$M$6:$M$17,MATCH(Listor!J2772&amp;Fossila!E2772,Listor!$K$6:$K$17&amp;Listor!$L$6:$L$17,0)),"")</f>
        <v/>
      </c>
      <c r="K2772" s="69"/>
    </row>
    <row r="2773" spans="2:11" x14ac:dyDescent="0.25">
      <c r="B2773" s="68" t="s">
        <v>68</v>
      </c>
      <c r="C2773" s="80" t="str">
        <f>IFERROR(VLOOKUP(B2773,Listor!$A$6:$B$62,2,FALSE),"")</f>
        <v/>
      </c>
      <c r="D2773" s="80" t="str">
        <f>IFERROR(VLOOKUP(B2773,Listor!$A$6:$C$62,3,FALSE),"")</f>
        <v/>
      </c>
      <c r="E2773" s="64" t="s">
        <v>69</v>
      </c>
      <c r="F2773" s="65"/>
      <c r="G2773" s="35" t="str">
        <f>IFERROR(VLOOKUP(B2773,Listor!$A$6:$G$62,7,FALSE),"")</f>
        <v/>
      </c>
      <c r="H2773" s="35" t="str">
        <f>IFERROR(VLOOKUP(B2773,Listor!$H$6:$I$24,2,FALSE),"")</f>
        <v/>
      </c>
      <c r="I2773" s="35" t="str">
        <f t="shared" si="46"/>
        <v/>
      </c>
      <c r="J2773" s="35" t="str">
        <f t="array" ref="J2773">IFERROR(INDEX(Listor!$M$6:$M$17,MATCH(Listor!J2773&amp;Fossila!E2773,Listor!$K$6:$K$17&amp;Listor!$L$6:$L$17,0)),"")</f>
        <v/>
      </c>
      <c r="K2773" s="69"/>
    </row>
    <row r="2774" spans="2:11" x14ac:dyDescent="0.25">
      <c r="B2774" s="68" t="s">
        <v>68</v>
      </c>
      <c r="C2774" s="80" t="str">
        <f>IFERROR(VLOOKUP(B2774,Listor!$A$6:$B$62,2,FALSE),"")</f>
        <v/>
      </c>
      <c r="D2774" s="80" t="str">
        <f>IFERROR(VLOOKUP(B2774,Listor!$A$6:$C$62,3,FALSE),"")</f>
        <v/>
      </c>
      <c r="E2774" s="64" t="s">
        <v>69</v>
      </c>
      <c r="F2774" s="65"/>
      <c r="G2774" s="35" t="str">
        <f>IFERROR(VLOOKUP(B2774,Listor!$A$6:$G$62,7,FALSE),"")</f>
        <v/>
      </c>
      <c r="H2774" s="35" t="str">
        <f>IFERROR(VLOOKUP(B2774,Listor!$H$6:$I$24,2,FALSE),"")</f>
        <v/>
      </c>
      <c r="I2774" s="35" t="str">
        <f t="shared" si="46"/>
        <v/>
      </c>
      <c r="J2774" s="35" t="str">
        <f t="array" ref="J2774">IFERROR(INDEX(Listor!$M$6:$M$17,MATCH(Listor!J2774&amp;Fossila!E2774,Listor!$K$6:$K$17&amp;Listor!$L$6:$L$17,0)),"")</f>
        <v/>
      </c>
      <c r="K2774" s="69"/>
    </row>
    <row r="2775" spans="2:11" x14ac:dyDescent="0.25">
      <c r="B2775" s="68" t="s">
        <v>68</v>
      </c>
      <c r="C2775" s="80" t="str">
        <f>IFERROR(VLOOKUP(B2775,Listor!$A$6:$B$62,2,FALSE),"")</f>
        <v/>
      </c>
      <c r="D2775" s="80" t="str">
        <f>IFERROR(VLOOKUP(B2775,Listor!$A$6:$C$62,3,FALSE),"")</f>
        <v/>
      </c>
      <c r="E2775" s="64" t="s">
        <v>69</v>
      </c>
      <c r="F2775" s="65"/>
      <c r="G2775" s="35" t="str">
        <f>IFERROR(VLOOKUP(B2775,Listor!$A$6:$G$62,7,FALSE),"")</f>
        <v/>
      </c>
      <c r="H2775" s="35" t="str">
        <f>IFERROR(VLOOKUP(B2775,Listor!$H$6:$I$24,2,FALSE),"")</f>
        <v/>
      </c>
      <c r="I2775" s="35" t="str">
        <f t="shared" si="46"/>
        <v/>
      </c>
      <c r="J2775" s="35" t="str">
        <f t="array" ref="J2775">IFERROR(INDEX(Listor!$M$6:$M$17,MATCH(Listor!J2775&amp;Fossila!E2775,Listor!$K$6:$K$17&amp;Listor!$L$6:$L$17,0)),"")</f>
        <v/>
      </c>
      <c r="K2775" s="69"/>
    </row>
    <row r="2776" spans="2:11" x14ac:dyDescent="0.25">
      <c r="B2776" s="68" t="s">
        <v>68</v>
      </c>
      <c r="C2776" s="80" t="str">
        <f>IFERROR(VLOOKUP(B2776,Listor!$A$6:$B$62,2,FALSE),"")</f>
        <v/>
      </c>
      <c r="D2776" s="80" t="str">
        <f>IFERROR(VLOOKUP(B2776,Listor!$A$6:$C$62,3,FALSE),"")</f>
        <v/>
      </c>
      <c r="E2776" s="64" t="s">
        <v>69</v>
      </c>
      <c r="F2776" s="65"/>
      <c r="G2776" s="35" t="str">
        <f>IFERROR(VLOOKUP(B2776,Listor!$A$6:$G$62,7,FALSE),"")</f>
        <v/>
      </c>
      <c r="H2776" s="35" t="str">
        <f>IFERROR(VLOOKUP(B2776,Listor!$H$6:$I$24,2,FALSE),"")</f>
        <v/>
      </c>
      <c r="I2776" s="35" t="str">
        <f t="shared" si="46"/>
        <v/>
      </c>
      <c r="J2776" s="35" t="str">
        <f t="array" ref="J2776">IFERROR(INDEX(Listor!$M$6:$M$17,MATCH(Listor!J2776&amp;Fossila!E2776,Listor!$K$6:$K$17&amp;Listor!$L$6:$L$17,0)),"")</f>
        <v/>
      </c>
      <c r="K2776" s="69"/>
    </row>
    <row r="2777" spans="2:11" x14ac:dyDescent="0.25">
      <c r="B2777" s="68" t="s">
        <v>68</v>
      </c>
      <c r="C2777" s="80" t="str">
        <f>IFERROR(VLOOKUP(B2777,Listor!$A$6:$B$62,2,FALSE),"")</f>
        <v/>
      </c>
      <c r="D2777" s="80" t="str">
        <f>IFERROR(VLOOKUP(B2777,Listor!$A$6:$C$62,3,FALSE),"")</f>
        <v/>
      </c>
      <c r="E2777" s="64" t="s">
        <v>69</v>
      </c>
      <c r="F2777" s="65"/>
      <c r="G2777" s="35" t="str">
        <f>IFERROR(VLOOKUP(B2777,Listor!$A$6:$G$62,7,FALSE),"")</f>
        <v/>
      </c>
      <c r="H2777" s="35" t="str">
        <f>IFERROR(VLOOKUP(B2777,Listor!$H$6:$I$24,2,FALSE),"")</f>
        <v/>
      </c>
      <c r="I2777" s="35" t="str">
        <f t="shared" si="46"/>
        <v/>
      </c>
      <c r="J2777" s="35" t="str">
        <f t="array" ref="J2777">IFERROR(INDEX(Listor!$M$6:$M$17,MATCH(Listor!J2777&amp;Fossila!E2777,Listor!$K$6:$K$17&amp;Listor!$L$6:$L$17,0)),"")</f>
        <v/>
      </c>
      <c r="K2777" s="69"/>
    </row>
    <row r="2778" spans="2:11" x14ac:dyDescent="0.25">
      <c r="B2778" s="68" t="s">
        <v>68</v>
      </c>
      <c r="C2778" s="80" t="str">
        <f>IFERROR(VLOOKUP(B2778,Listor!$A$6:$B$62,2,FALSE),"")</f>
        <v/>
      </c>
      <c r="D2778" s="80" t="str">
        <f>IFERROR(VLOOKUP(B2778,Listor!$A$6:$C$62,3,FALSE),"")</f>
        <v/>
      </c>
      <c r="E2778" s="64" t="s">
        <v>69</v>
      </c>
      <c r="F2778" s="65"/>
      <c r="G2778" s="35" t="str">
        <f>IFERROR(VLOOKUP(B2778,Listor!$A$6:$G$62,7,FALSE),"")</f>
        <v/>
      </c>
      <c r="H2778" s="35" t="str">
        <f>IFERROR(VLOOKUP(B2778,Listor!$H$6:$I$24,2,FALSE),"")</f>
        <v/>
      </c>
      <c r="I2778" s="35" t="str">
        <f t="shared" si="46"/>
        <v/>
      </c>
      <c r="J2778" s="35" t="str">
        <f t="array" ref="J2778">IFERROR(INDEX(Listor!$M$6:$M$17,MATCH(Listor!J2778&amp;Fossila!E2778,Listor!$K$6:$K$17&amp;Listor!$L$6:$L$17,0)),"")</f>
        <v/>
      </c>
      <c r="K2778" s="69"/>
    </row>
    <row r="2779" spans="2:11" x14ac:dyDescent="0.25">
      <c r="B2779" s="68" t="s">
        <v>68</v>
      </c>
      <c r="C2779" s="80" t="str">
        <f>IFERROR(VLOOKUP(B2779,Listor!$A$6:$B$62,2,FALSE),"")</f>
        <v/>
      </c>
      <c r="D2779" s="80" t="str">
        <f>IFERROR(VLOOKUP(B2779,Listor!$A$6:$C$62,3,FALSE),"")</f>
        <v/>
      </c>
      <c r="E2779" s="64" t="s">
        <v>69</v>
      </c>
      <c r="F2779" s="65"/>
      <c r="G2779" s="35" t="str">
        <f>IFERROR(VLOOKUP(B2779,Listor!$A$6:$G$62,7,FALSE),"")</f>
        <v/>
      </c>
      <c r="H2779" s="35" t="str">
        <f>IFERROR(VLOOKUP(B2779,Listor!$H$6:$I$24,2,FALSE),"")</f>
        <v/>
      </c>
      <c r="I2779" s="35" t="str">
        <f t="shared" si="46"/>
        <v/>
      </c>
      <c r="J2779" s="35" t="str">
        <f t="array" ref="J2779">IFERROR(INDEX(Listor!$M$6:$M$17,MATCH(Listor!J2779&amp;Fossila!E2779,Listor!$K$6:$K$17&amp;Listor!$L$6:$L$17,0)),"")</f>
        <v/>
      </c>
      <c r="K2779" s="69"/>
    </row>
    <row r="2780" spans="2:11" x14ac:dyDescent="0.25">
      <c r="B2780" s="68" t="s">
        <v>68</v>
      </c>
      <c r="C2780" s="80" t="str">
        <f>IFERROR(VLOOKUP(B2780,Listor!$A$6:$B$62,2,FALSE),"")</f>
        <v/>
      </c>
      <c r="D2780" s="80" t="str">
        <f>IFERROR(VLOOKUP(B2780,Listor!$A$6:$C$62,3,FALSE),"")</f>
        <v/>
      </c>
      <c r="E2780" s="64" t="s">
        <v>69</v>
      </c>
      <c r="F2780" s="65"/>
      <c r="G2780" s="35" t="str">
        <f>IFERROR(VLOOKUP(B2780,Listor!$A$6:$G$62,7,FALSE),"")</f>
        <v/>
      </c>
      <c r="H2780" s="35" t="str">
        <f>IFERROR(VLOOKUP(B2780,Listor!$H$6:$I$24,2,FALSE),"")</f>
        <v/>
      </c>
      <c r="I2780" s="35" t="str">
        <f t="shared" si="46"/>
        <v/>
      </c>
      <c r="J2780" s="35" t="str">
        <f t="array" ref="J2780">IFERROR(INDEX(Listor!$M$6:$M$17,MATCH(Listor!J2780&amp;Fossila!E2780,Listor!$K$6:$K$17&amp;Listor!$L$6:$L$17,0)),"")</f>
        <v/>
      </c>
      <c r="K2780" s="69"/>
    </row>
    <row r="2781" spans="2:11" x14ac:dyDescent="0.25">
      <c r="B2781" s="68" t="s">
        <v>68</v>
      </c>
      <c r="C2781" s="80" t="str">
        <f>IFERROR(VLOOKUP(B2781,Listor!$A$6:$B$62,2,FALSE),"")</f>
        <v/>
      </c>
      <c r="D2781" s="80" t="str">
        <f>IFERROR(VLOOKUP(B2781,Listor!$A$6:$C$62,3,FALSE),"")</f>
        <v/>
      </c>
      <c r="E2781" s="64" t="s">
        <v>69</v>
      </c>
      <c r="F2781" s="65"/>
      <c r="G2781" s="35" t="str">
        <f>IFERROR(VLOOKUP(B2781,Listor!$A$6:$G$62,7,FALSE),"")</f>
        <v/>
      </c>
      <c r="H2781" s="35" t="str">
        <f>IFERROR(VLOOKUP(B2781,Listor!$H$6:$I$24,2,FALSE),"")</f>
        <v/>
      </c>
      <c r="I2781" s="35" t="str">
        <f t="shared" si="46"/>
        <v/>
      </c>
      <c r="J2781" s="35" t="str">
        <f t="array" ref="J2781">IFERROR(INDEX(Listor!$M$6:$M$17,MATCH(Listor!J2781&amp;Fossila!E2781,Listor!$K$6:$K$17&amp;Listor!$L$6:$L$17,0)),"")</f>
        <v/>
      </c>
      <c r="K2781" s="69"/>
    </row>
    <row r="2782" spans="2:11" x14ac:dyDescent="0.25">
      <c r="B2782" s="68" t="s">
        <v>68</v>
      </c>
      <c r="C2782" s="80" t="str">
        <f>IFERROR(VLOOKUP(B2782,Listor!$A$6:$B$62,2,FALSE),"")</f>
        <v/>
      </c>
      <c r="D2782" s="80" t="str">
        <f>IFERROR(VLOOKUP(B2782,Listor!$A$6:$C$62,3,FALSE),"")</f>
        <v/>
      </c>
      <c r="E2782" s="64" t="s">
        <v>69</v>
      </c>
      <c r="F2782" s="65"/>
      <c r="G2782" s="35" t="str">
        <f>IFERROR(VLOOKUP(B2782,Listor!$A$6:$G$62,7,FALSE),"")</f>
        <v/>
      </c>
      <c r="H2782" s="35" t="str">
        <f>IFERROR(VLOOKUP(B2782,Listor!$H$6:$I$24,2,FALSE),"")</f>
        <v/>
      </c>
      <c r="I2782" s="35" t="str">
        <f t="shared" si="46"/>
        <v/>
      </c>
      <c r="J2782" s="35" t="str">
        <f t="array" ref="J2782">IFERROR(INDEX(Listor!$M$6:$M$17,MATCH(Listor!J2782&amp;Fossila!E2782,Listor!$K$6:$K$17&amp;Listor!$L$6:$L$17,0)),"")</f>
        <v/>
      </c>
      <c r="K2782" s="69"/>
    </row>
    <row r="2783" spans="2:11" x14ac:dyDescent="0.25">
      <c r="B2783" s="68" t="s">
        <v>68</v>
      </c>
      <c r="C2783" s="80" t="str">
        <f>IFERROR(VLOOKUP(B2783,Listor!$A$6:$B$62,2,FALSE),"")</f>
        <v/>
      </c>
      <c r="D2783" s="80" t="str">
        <f>IFERROR(VLOOKUP(B2783,Listor!$A$6:$C$62,3,FALSE),"")</f>
        <v/>
      </c>
      <c r="E2783" s="64" t="s">
        <v>69</v>
      </c>
      <c r="F2783" s="65"/>
      <c r="G2783" s="35" t="str">
        <f>IFERROR(VLOOKUP(B2783,Listor!$A$6:$G$62,7,FALSE),"")</f>
        <v/>
      </c>
      <c r="H2783" s="35" t="str">
        <f>IFERROR(VLOOKUP(B2783,Listor!$H$6:$I$24,2,FALSE),"")</f>
        <v/>
      </c>
      <c r="I2783" s="35" t="str">
        <f t="shared" si="46"/>
        <v/>
      </c>
      <c r="J2783" s="35" t="str">
        <f t="array" ref="J2783">IFERROR(INDEX(Listor!$M$6:$M$17,MATCH(Listor!J2783&amp;Fossila!E2783,Listor!$K$6:$K$17&amp;Listor!$L$6:$L$17,0)),"")</f>
        <v/>
      </c>
      <c r="K2783" s="69"/>
    </row>
    <row r="2784" spans="2:11" x14ac:dyDescent="0.25">
      <c r="B2784" s="68" t="s">
        <v>68</v>
      </c>
      <c r="C2784" s="80" t="str">
        <f>IFERROR(VLOOKUP(B2784,Listor!$A$6:$B$62,2,FALSE),"")</f>
        <v/>
      </c>
      <c r="D2784" s="80" t="str">
        <f>IFERROR(VLOOKUP(B2784,Listor!$A$6:$C$62,3,FALSE),"")</f>
        <v/>
      </c>
      <c r="E2784" s="64" t="s">
        <v>69</v>
      </c>
      <c r="F2784" s="65"/>
      <c r="G2784" s="35" t="str">
        <f>IFERROR(VLOOKUP(B2784,Listor!$A$6:$G$62,7,FALSE),"")</f>
        <v/>
      </c>
      <c r="H2784" s="35" t="str">
        <f>IFERROR(VLOOKUP(B2784,Listor!$H$6:$I$24,2,FALSE),"")</f>
        <v/>
      </c>
      <c r="I2784" s="35" t="str">
        <f t="shared" si="46"/>
        <v/>
      </c>
      <c r="J2784" s="35" t="str">
        <f t="array" ref="J2784">IFERROR(INDEX(Listor!$M$6:$M$17,MATCH(Listor!J2784&amp;Fossila!E2784,Listor!$K$6:$K$17&amp;Listor!$L$6:$L$17,0)),"")</f>
        <v/>
      </c>
      <c r="K2784" s="69"/>
    </row>
    <row r="2785" spans="2:11" x14ac:dyDescent="0.25">
      <c r="B2785" s="68" t="s">
        <v>68</v>
      </c>
      <c r="C2785" s="80" t="str">
        <f>IFERROR(VLOOKUP(B2785,Listor!$A$6:$B$62,2,FALSE),"")</f>
        <v/>
      </c>
      <c r="D2785" s="80" t="str">
        <f>IFERROR(VLOOKUP(B2785,Listor!$A$6:$C$62,3,FALSE),"")</f>
        <v/>
      </c>
      <c r="E2785" s="64" t="s">
        <v>69</v>
      </c>
      <c r="F2785" s="65"/>
      <c r="G2785" s="35" t="str">
        <f>IFERROR(VLOOKUP(B2785,Listor!$A$6:$G$62,7,FALSE),"")</f>
        <v/>
      </c>
      <c r="H2785" s="35" t="str">
        <f>IFERROR(VLOOKUP(B2785,Listor!$H$6:$I$24,2,FALSE),"")</f>
        <v/>
      </c>
      <c r="I2785" s="35" t="str">
        <f t="shared" si="46"/>
        <v/>
      </c>
      <c r="J2785" s="35" t="str">
        <f t="array" ref="J2785">IFERROR(INDEX(Listor!$M$6:$M$17,MATCH(Listor!J2785&amp;Fossila!E2785,Listor!$K$6:$K$17&amp;Listor!$L$6:$L$17,0)),"")</f>
        <v/>
      </c>
      <c r="K2785" s="69"/>
    </row>
    <row r="2786" spans="2:11" x14ac:dyDescent="0.25">
      <c r="B2786" s="68" t="s">
        <v>68</v>
      </c>
      <c r="C2786" s="80" t="str">
        <f>IFERROR(VLOOKUP(B2786,Listor!$A$6:$B$62,2,FALSE),"")</f>
        <v/>
      </c>
      <c r="D2786" s="80" t="str">
        <f>IFERROR(VLOOKUP(B2786,Listor!$A$6:$C$62,3,FALSE),"")</f>
        <v/>
      </c>
      <c r="E2786" s="64" t="s">
        <v>69</v>
      </c>
      <c r="F2786" s="65"/>
      <c r="G2786" s="35" t="str">
        <f>IFERROR(VLOOKUP(B2786,Listor!$A$6:$G$62,7,FALSE),"")</f>
        <v/>
      </c>
      <c r="H2786" s="35" t="str">
        <f>IFERROR(VLOOKUP(B2786,Listor!$H$6:$I$24,2,FALSE),"")</f>
        <v/>
      </c>
      <c r="I2786" s="35" t="str">
        <f t="shared" si="46"/>
        <v/>
      </c>
      <c r="J2786" s="35" t="str">
        <f t="array" ref="J2786">IFERROR(INDEX(Listor!$M$6:$M$17,MATCH(Listor!J2786&amp;Fossila!E2786,Listor!$K$6:$K$17&amp;Listor!$L$6:$L$17,0)),"")</f>
        <v/>
      </c>
      <c r="K2786" s="69"/>
    </row>
    <row r="2787" spans="2:11" x14ac:dyDescent="0.25">
      <c r="B2787" s="68" t="s">
        <v>68</v>
      </c>
      <c r="C2787" s="80" t="str">
        <f>IFERROR(VLOOKUP(B2787,Listor!$A$6:$B$62,2,FALSE),"")</f>
        <v/>
      </c>
      <c r="D2787" s="80" t="str">
        <f>IFERROR(VLOOKUP(B2787,Listor!$A$6:$C$62,3,FALSE),"")</f>
        <v/>
      </c>
      <c r="E2787" s="64" t="s">
        <v>69</v>
      </c>
      <c r="F2787" s="65"/>
      <c r="G2787" s="35" t="str">
        <f>IFERROR(VLOOKUP(B2787,Listor!$A$6:$G$62,7,FALSE),"")</f>
        <v/>
      </c>
      <c r="H2787" s="35" t="str">
        <f>IFERROR(VLOOKUP(B2787,Listor!$H$6:$I$24,2,FALSE),"")</f>
        <v/>
      </c>
      <c r="I2787" s="35" t="str">
        <f t="shared" si="46"/>
        <v/>
      </c>
      <c r="J2787" s="35" t="str">
        <f t="array" ref="J2787">IFERROR(INDEX(Listor!$M$6:$M$17,MATCH(Listor!J2787&amp;Fossila!E2787,Listor!$K$6:$K$17&amp;Listor!$L$6:$L$17,0)),"")</f>
        <v/>
      </c>
      <c r="K2787" s="69"/>
    </row>
    <row r="2788" spans="2:11" x14ac:dyDescent="0.25">
      <c r="B2788" s="68" t="s">
        <v>68</v>
      </c>
      <c r="C2788" s="80" t="str">
        <f>IFERROR(VLOOKUP(B2788,Listor!$A$6:$B$62,2,FALSE),"")</f>
        <v/>
      </c>
      <c r="D2788" s="80" t="str">
        <f>IFERROR(VLOOKUP(B2788,Listor!$A$6:$C$62,3,FALSE),"")</f>
        <v/>
      </c>
      <c r="E2788" s="64" t="s">
        <v>69</v>
      </c>
      <c r="F2788" s="65"/>
      <c r="G2788" s="35" t="str">
        <f>IFERROR(VLOOKUP(B2788,Listor!$A$6:$G$62,7,FALSE),"")</f>
        <v/>
      </c>
      <c r="H2788" s="35" t="str">
        <f>IFERROR(VLOOKUP(B2788,Listor!$H$6:$I$24,2,FALSE),"")</f>
        <v/>
      </c>
      <c r="I2788" s="35" t="str">
        <f t="shared" si="46"/>
        <v/>
      </c>
      <c r="J2788" s="35" t="str">
        <f t="array" ref="J2788">IFERROR(INDEX(Listor!$M$6:$M$17,MATCH(Listor!J2788&amp;Fossila!E2788,Listor!$K$6:$K$17&amp;Listor!$L$6:$L$17,0)),"")</f>
        <v/>
      </c>
      <c r="K2788" s="69"/>
    </row>
    <row r="2789" spans="2:11" x14ac:dyDescent="0.25">
      <c r="B2789" s="68" t="s">
        <v>68</v>
      </c>
      <c r="C2789" s="80" t="str">
        <f>IFERROR(VLOOKUP(B2789,Listor!$A$6:$B$62,2,FALSE),"")</f>
        <v/>
      </c>
      <c r="D2789" s="80" t="str">
        <f>IFERROR(VLOOKUP(B2789,Listor!$A$6:$C$62,3,FALSE),"")</f>
        <v/>
      </c>
      <c r="E2789" s="64" t="s">
        <v>69</v>
      </c>
      <c r="F2789" s="65"/>
      <c r="G2789" s="35" t="str">
        <f>IFERROR(VLOOKUP(B2789,Listor!$A$6:$G$62,7,FALSE),"")</f>
        <v/>
      </c>
      <c r="H2789" s="35" t="str">
        <f>IFERROR(VLOOKUP(B2789,Listor!$H$6:$I$24,2,FALSE),"")</f>
        <v/>
      </c>
      <c r="I2789" s="35" t="str">
        <f t="shared" si="46"/>
        <v/>
      </c>
      <c r="J2789" s="35" t="str">
        <f t="array" ref="J2789">IFERROR(INDEX(Listor!$M$6:$M$17,MATCH(Listor!J2789&amp;Fossila!E2789,Listor!$K$6:$K$17&amp;Listor!$L$6:$L$17,0)),"")</f>
        <v/>
      </c>
      <c r="K2789" s="69"/>
    </row>
    <row r="2790" spans="2:11" x14ac:dyDescent="0.25">
      <c r="B2790" s="68" t="s">
        <v>68</v>
      </c>
      <c r="C2790" s="80" t="str">
        <f>IFERROR(VLOOKUP(B2790,Listor!$A$6:$B$62,2,FALSE),"")</f>
        <v/>
      </c>
      <c r="D2790" s="80" t="str">
        <f>IFERROR(VLOOKUP(B2790,Listor!$A$6:$C$62,3,FALSE),"")</f>
        <v/>
      </c>
      <c r="E2790" s="64" t="s">
        <v>69</v>
      </c>
      <c r="F2790" s="65"/>
      <c r="G2790" s="35" t="str">
        <f>IFERROR(VLOOKUP(B2790,Listor!$A$6:$G$62,7,FALSE),"")</f>
        <v/>
      </c>
      <c r="H2790" s="35" t="str">
        <f>IFERROR(VLOOKUP(B2790,Listor!$H$6:$I$24,2,FALSE),"")</f>
        <v/>
      </c>
      <c r="I2790" s="35" t="str">
        <f t="shared" si="46"/>
        <v/>
      </c>
      <c r="J2790" s="35" t="str">
        <f t="array" ref="J2790">IFERROR(INDEX(Listor!$M$6:$M$17,MATCH(Listor!J2790&amp;Fossila!E2790,Listor!$K$6:$K$17&amp;Listor!$L$6:$L$17,0)),"")</f>
        <v/>
      </c>
      <c r="K2790" s="69"/>
    </row>
    <row r="2791" spans="2:11" x14ac:dyDescent="0.25">
      <c r="B2791" s="68" t="s">
        <v>68</v>
      </c>
      <c r="C2791" s="80" t="str">
        <f>IFERROR(VLOOKUP(B2791,Listor!$A$6:$B$62,2,FALSE),"")</f>
        <v/>
      </c>
      <c r="D2791" s="80" t="str">
        <f>IFERROR(VLOOKUP(B2791,Listor!$A$6:$C$62,3,FALSE),"")</f>
        <v/>
      </c>
      <c r="E2791" s="64" t="s">
        <v>69</v>
      </c>
      <c r="F2791" s="65"/>
      <c r="G2791" s="35" t="str">
        <f>IFERROR(VLOOKUP(B2791,Listor!$A$6:$G$62,7,FALSE),"")</f>
        <v/>
      </c>
      <c r="H2791" s="35" t="str">
        <f>IFERROR(VLOOKUP(B2791,Listor!$H$6:$I$24,2,FALSE),"")</f>
        <v/>
      </c>
      <c r="I2791" s="35" t="str">
        <f t="shared" si="46"/>
        <v/>
      </c>
      <c r="J2791" s="35" t="str">
        <f t="array" ref="J2791">IFERROR(INDEX(Listor!$M$6:$M$17,MATCH(Listor!J2791&amp;Fossila!E2791,Listor!$K$6:$K$17&amp;Listor!$L$6:$L$17,0)),"")</f>
        <v/>
      </c>
      <c r="K2791" s="69"/>
    </row>
    <row r="2792" spans="2:11" x14ac:dyDescent="0.25">
      <c r="B2792" s="68" t="s">
        <v>68</v>
      </c>
      <c r="C2792" s="80" t="str">
        <f>IFERROR(VLOOKUP(B2792,Listor!$A$6:$B$62,2,FALSE),"")</f>
        <v/>
      </c>
      <c r="D2792" s="80" t="str">
        <f>IFERROR(VLOOKUP(B2792,Listor!$A$6:$C$62,3,FALSE),"")</f>
        <v/>
      </c>
      <c r="E2792" s="64" t="s">
        <v>69</v>
      </c>
      <c r="F2792" s="65"/>
      <c r="G2792" s="35" t="str">
        <f>IFERROR(VLOOKUP(B2792,Listor!$A$6:$G$62,7,FALSE),"")</f>
        <v/>
      </c>
      <c r="H2792" s="35" t="str">
        <f>IFERROR(VLOOKUP(B2792,Listor!$H$6:$I$24,2,FALSE),"")</f>
        <v/>
      </c>
      <c r="I2792" s="35" t="str">
        <f t="shared" si="46"/>
        <v/>
      </c>
      <c r="J2792" s="35" t="str">
        <f t="array" ref="J2792">IFERROR(INDEX(Listor!$M$6:$M$17,MATCH(Listor!J2792&amp;Fossila!E2792,Listor!$K$6:$K$17&amp;Listor!$L$6:$L$17,0)),"")</f>
        <v/>
      </c>
      <c r="K2792" s="69"/>
    </row>
    <row r="2793" spans="2:11" x14ac:dyDescent="0.25">
      <c r="B2793" s="68" t="s">
        <v>68</v>
      </c>
      <c r="C2793" s="80" t="str">
        <f>IFERROR(VLOOKUP(B2793,Listor!$A$6:$B$62,2,FALSE),"")</f>
        <v/>
      </c>
      <c r="D2793" s="80" t="str">
        <f>IFERROR(VLOOKUP(B2793,Listor!$A$6:$C$62,3,FALSE),"")</f>
        <v/>
      </c>
      <c r="E2793" s="64" t="s">
        <v>69</v>
      </c>
      <c r="F2793" s="65"/>
      <c r="G2793" s="35" t="str">
        <f>IFERROR(VLOOKUP(B2793,Listor!$A$6:$G$62,7,FALSE),"")</f>
        <v/>
      </c>
      <c r="H2793" s="35" t="str">
        <f>IFERROR(VLOOKUP(B2793,Listor!$H$6:$I$24,2,FALSE),"")</f>
        <v/>
      </c>
      <c r="I2793" s="35" t="str">
        <f t="shared" si="46"/>
        <v/>
      </c>
      <c r="J2793" s="35" t="str">
        <f t="array" ref="J2793">IFERROR(INDEX(Listor!$M$6:$M$17,MATCH(Listor!J2793&amp;Fossila!E2793,Listor!$K$6:$K$17&amp;Listor!$L$6:$L$17,0)),"")</f>
        <v/>
      </c>
      <c r="K2793" s="69"/>
    </row>
    <row r="2794" spans="2:11" x14ac:dyDescent="0.25">
      <c r="B2794" s="68" t="s">
        <v>68</v>
      </c>
      <c r="C2794" s="80" t="str">
        <f>IFERROR(VLOOKUP(B2794,Listor!$A$6:$B$62,2,FALSE),"")</f>
        <v/>
      </c>
      <c r="D2794" s="80" t="str">
        <f>IFERROR(VLOOKUP(B2794,Listor!$A$6:$C$62,3,FALSE),"")</f>
        <v/>
      </c>
      <c r="E2794" s="64" t="s">
        <v>69</v>
      </c>
      <c r="F2794" s="65"/>
      <c r="G2794" s="35" t="str">
        <f>IFERROR(VLOOKUP(B2794,Listor!$A$6:$G$62,7,FALSE),"")</f>
        <v/>
      </c>
      <c r="H2794" s="35" t="str">
        <f>IFERROR(VLOOKUP(B2794,Listor!$H$6:$I$24,2,FALSE),"")</f>
        <v/>
      </c>
      <c r="I2794" s="35" t="str">
        <f t="shared" si="46"/>
        <v/>
      </c>
      <c r="J2794" s="35" t="str">
        <f t="array" ref="J2794">IFERROR(INDEX(Listor!$M$6:$M$17,MATCH(Listor!J2794&amp;Fossila!E2794,Listor!$K$6:$K$17&amp;Listor!$L$6:$L$17,0)),"")</f>
        <v/>
      </c>
      <c r="K2794" s="69"/>
    </row>
    <row r="2795" spans="2:11" x14ac:dyDescent="0.25">
      <c r="B2795" s="68" t="s">
        <v>68</v>
      </c>
      <c r="C2795" s="80" t="str">
        <f>IFERROR(VLOOKUP(B2795,Listor!$A$6:$B$62,2,FALSE),"")</f>
        <v/>
      </c>
      <c r="D2795" s="80" t="str">
        <f>IFERROR(VLOOKUP(B2795,Listor!$A$6:$C$62,3,FALSE),"")</f>
        <v/>
      </c>
      <c r="E2795" s="64" t="s">
        <v>69</v>
      </c>
      <c r="F2795" s="65"/>
      <c r="G2795" s="35" t="str">
        <f>IFERROR(VLOOKUP(B2795,Listor!$A$6:$G$62,7,FALSE),"")</f>
        <v/>
      </c>
      <c r="H2795" s="35" t="str">
        <f>IFERROR(VLOOKUP(B2795,Listor!$H$6:$I$24,2,FALSE),"")</f>
        <v/>
      </c>
      <c r="I2795" s="35" t="str">
        <f t="shared" si="46"/>
        <v/>
      </c>
      <c r="J2795" s="35" t="str">
        <f t="array" ref="J2795">IFERROR(INDEX(Listor!$M$6:$M$17,MATCH(Listor!J2795&amp;Fossila!E2795,Listor!$K$6:$K$17&amp;Listor!$L$6:$L$17,0)),"")</f>
        <v/>
      </c>
      <c r="K2795" s="69"/>
    </row>
    <row r="2796" spans="2:11" x14ac:dyDescent="0.25">
      <c r="B2796" s="68" t="s">
        <v>68</v>
      </c>
      <c r="C2796" s="80" t="str">
        <f>IFERROR(VLOOKUP(B2796,Listor!$A$6:$B$62,2,FALSE),"")</f>
        <v/>
      </c>
      <c r="D2796" s="80" t="str">
        <f>IFERROR(VLOOKUP(B2796,Listor!$A$6:$C$62,3,FALSE),"")</f>
        <v/>
      </c>
      <c r="E2796" s="64" t="s">
        <v>69</v>
      </c>
      <c r="F2796" s="65"/>
      <c r="G2796" s="35" t="str">
        <f>IFERROR(VLOOKUP(B2796,Listor!$A$6:$G$62,7,FALSE),"")</f>
        <v/>
      </c>
      <c r="H2796" s="35" t="str">
        <f>IFERROR(VLOOKUP(B2796,Listor!$H$6:$I$24,2,FALSE),"")</f>
        <v/>
      </c>
      <c r="I2796" s="35" t="str">
        <f t="shared" si="46"/>
        <v/>
      </c>
      <c r="J2796" s="35" t="str">
        <f t="array" ref="J2796">IFERROR(INDEX(Listor!$M$6:$M$17,MATCH(Listor!J2796&amp;Fossila!E2796,Listor!$K$6:$K$17&amp;Listor!$L$6:$L$17,0)),"")</f>
        <v/>
      </c>
      <c r="K2796" s="69"/>
    </row>
    <row r="2797" spans="2:11" x14ac:dyDescent="0.25">
      <c r="B2797" s="68" t="s">
        <v>68</v>
      </c>
      <c r="C2797" s="80" t="str">
        <f>IFERROR(VLOOKUP(B2797,Listor!$A$6:$B$62,2,FALSE),"")</f>
        <v/>
      </c>
      <c r="D2797" s="80" t="str">
        <f>IFERROR(VLOOKUP(B2797,Listor!$A$6:$C$62,3,FALSE),"")</f>
        <v/>
      </c>
      <c r="E2797" s="64" t="s">
        <v>69</v>
      </c>
      <c r="F2797" s="65"/>
      <c r="G2797" s="35" t="str">
        <f>IFERROR(VLOOKUP(B2797,Listor!$A$6:$G$62,7,FALSE),"")</f>
        <v/>
      </c>
      <c r="H2797" s="35" t="str">
        <f>IFERROR(VLOOKUP(B2797,Listor!$H$6:$I$24,2,FALSE),"")</f>
        <v/>
      </c>
      <c r="I2797" s="35" t="str">
        <f t="shared" si="46"/>
        <v/>
      </c>
      <c r="J2797" s="35" t="str">
        <f t="array" ref="J2797">IFERROR(INDEX(Listor!$M$6:$M$17,MATCH(Listor!J2797&amp;Fossila!E2797,Listor!$K$6:$K$17&amp;Listor!$L$6:$L$17,0)),"")</f>
        <v/>
      </c>
      <c r="K2797" s="69"/>
    </row>
    <row r="2798" spans="2:11" x14ac:dyDescent="0.25">
      <c r="B2798" s="68" t="s">
        <v>68</v>
      </c>
      <c r="C2798" s="80" t="str">
        <f>IFERROR(VLOOKUP(B2798,Listor!$A$6:$B$62,2,FALSE),"")</f>
        <v/>
      </c>
      <c r="D2798" s="80" t="str">
        <f>IFERROR(VLOOKUP(B2798,Listor!$A$6:$C$62,3,FALSE),"")</f>
        <v/>
      </c>
      <c r="E2798" s="64" t="s">
        <v>69</v>
      </c>
      <c r="F2798" s="65"/>
      <c r="G2798" s="35" t="str">
        <f>IFERROR(VLOOKUP(B2798,Listor!$A$6:$G$62,7,FALSE),"")</f>
        <v/>
      </c>
      <c r="H2798" s="35" t="str">
        <f>IFERROR(VLOOKUP(B2798,Listor!$H$6:$I$24,2,FALSE),"")</f>
        <v/>
      </c>
      <c r="I2798" s="35" t="str">
        <f t="shared" si="46"/>
        <v/>
      </c>
      <c r="J2798" s="35" t="str">
        <f t="array" ref="J2798">IFERROR(INDEX(Listor!$M$6:$M$17,MATCH(Listor!J2798&amp;Fossila!E2798,Listor!$K$6:$K$17&amp;Listor!$L$6:$L$17,0)),"")</f>
        <v/>
      </c>
      <c r="K2798" s="69"/>
    </row>
    <row r="2799" spans="2:11" x14ac:dyDescent="0.25">
      <c r="B2799" s="68" t="s">
        <v>68</v>
      </c>
      <c r="C2799" s="80" t="str">
        <f>IFERROR(VLOOKUP(B2799,Listor!$A$6:$B$62,2,FALSE),"")</f>
        <v/>
      </c>
      <c r="D2799" s="80" t="str">
        <f>IFERROR(VLOOKUP(B2799,Listor!$A$6:$C$62,3,FALSE),"")</f>
        <v/>
      </c>
      <c r="E2799" s="64" t="s">
        <v>69</v>
      </c>
      <c r="F2799" s="65"/>
      <c r="G2799" s="35" t="str">
        <f>IFERROR(VLOOKUP(B2799,Listor!$A$6:$G$62,7,FALSE),"")</f>
        <v/>
      </c>
      <c r="H2799" s="35" t="str">
        <f>IFERROR(VLOOKUP(B2799,Listor!$H$6:$I$24,2,FALSE),"")</f>
        <v/>
      </c>
      <c r="I2799" s="35" t="str">
        <f t="shared" si="46"/>
        <v/>
      </c>
      <c r="J2799" s="35" t="str">
        <f t="array" ref="J2799">IFERROR(INDEX(Listor!$M$6:$M$17,MATCH(Listor!J2799&amp;Fossila!E2799,Listor!$K$6:$K$17&amp;Listor!$L$6:$L$17,0)),"")</f>
        <v/>
      </c>
      <c r="K2799" s="69"/>
    </row>
    <row r="2800" spans="2:11" x14ac:dyDescent="0.25">
      <c r="B2800" s="68" t="s">
        <v>68</v>
      </c>
      <c r="C2800" s="80" t="str">
        <f>IFERROR(VLOOKUP(B2800,Listor!$A$6:$B$62,2,FALSE),"")</f>
        <v/>
      </c>
      <c r="D2800" s="80" t="str">
        <f>IFERROR(VLOOKUP(B2800,Listor!$A$6:$C$62,3,FALSE),"")</f>
        <v/>
      </c>
      <c r="E2800" s="64" t="s">
        <v>69</v>
      </c>
      <c r="F2800" s="65"/>
      <c r="G2800" s="35" t="str">
        <f>IFERROR(VLOOKUP(B2800,Listor!$A$6:$G$62,7,FALSE),"")</f>
        <v/>
      </c>
      <c r="H2800" s="35" t="str">
        <f>IFERROR(VLOOKUP(B2800,Listor!$H$6:$I$24,2,FALSE),"")</f>
        <v/>
      </c>
      <c r="I2800" s="35" t="str">
        <f t="shared" si="46"/>
        <v/>
      </c>
      <c r="J2800" s="35" t="str">
        <f t="array" ref="J2800">IFERROR(INDEX(Listor!$M$6:$M$17,MATCH(Listor!J2800&amp;Fossila!E2800,Listor!$K$6:$K$17&amp;Listor!$L$6:$L$17,0)),"")</f>
        <v/>
      </c>
      <c r="K2800" s="69"/>
    </row>
    <row r="2801" spans="2:11" x14ac:dyDescent="0.25">
      <c r="B2801" s="68" t="s">
        <v>68</v>
      </c>
      <c r="C2801" s="80" t="str">
        <f>IFERROR(VLOOKUP(B2801,Listor!$A$6:$B$62,2,FALSE),"")</f>
        <v/>
      </c>
      <c r="D2801" s="80" t="str">
        <f>IFERROR(VLOOKUP(B2801,Listor!$A$6:$C$62,3,FALSE),"")</f>
        <v/>
      </c>
      <c r="E2801" s="64" t="s">
        <v>69</v>
      </c>
      <c r="F2801" s="65"/>
      <c r="G2801" s="35" t="str">
        <f>IFERROR(VLOOKUP(B2801,Listor!$A$6:$G$62,7,FALSE),"")</f>
        <v/>
      </c>
      <c r="H2801" s="35" t="str">
        <f>IFERROR(VLOOKUP(B2801,Listor!$H$6:$I$24,2,FALSE),"")</f>
        <v/>
      </c>
      <c r="I2801" s="35" t="str">
        <f t="shared" si="46"/>
        <v/>
      </c>
      <c r="J2801" s="35" t="str">
        <f t="array" ref="J2801">IFERROR(INDEX(Listor!$M$6:$M$17,MATCH(Listor!J2801&amp;Fossila!E2801,Listor!$K$6:$K$17&amp;Listor!$L$6:$L$17,0)),"")</f>
        <v/>
      </c>
      <c r="K2801" s="69"/>
    </row>
    <row r="2802" spans="2:11" x14ac:dyDescent="0.25">
      <c r="B2802" s="68" t="s">
        <v>68</v>
      </c>
      <c r="C2802" s="80" t="str">
        <f>IFERROR(VLOOKUP(B2802,Listor!$A$6:$B$62,2,FALSE),"")</f>
        <v/>
      </c>
      <c r="D2802" s="80" t="str">
        <f>IFERROR(VLOOKUP(B2802,Listor!$A$6:$C$62,3,FALSE),"")</f>
        <v/>
      </c>
      <c r="E2802" s="64" t="s">
        <v>69</v>
      </c>
      <c r="F2802" s="65"/>
      <c r="G2802" s="35" t="str">
        <f>IFERROR(VLOOKUP(B2802,Listor!$A$6:$G$62,7,FALSE),"")</f>
        <v/>
      </c>
      <c r="H2802" s="35" t="str">
        <f>IFERROR(VLOOKUP(B2802,Listor!$H$6:$I$24,2,FALSE),"")</f>
        <v/>
      </c>
      <c r="I2802" s="35" t="str">
        <f t="shared" si="46"/>
        <v/>
      </c>
      <c r="J2802" s="35" t="str">
        <f t="array" ref="J2802">IFERROR(INDEX(Listor!$M$6:$M$17,MATCH(Listor!J2802&amp;Fossila!E2802,Listor!$K$6:$K$17&amp;Listor!$L$6:$L$17,0)),"")</f>
        <v/>
      </c>
      <c r="K2802" s="69"/>
    </row>
    <row r="2803" spans="2:11" x14ac:dyDescent="0.25">
      <c r="B2803" s="68" t="s">
        <v>68</v>
      </c>
      <c r="C2803" s="80" t="str">
        <f>IFERROR(VLOOKUP(B2803,Listor!$A$6:$B$62,2,FALSE),"")</f>
        <v/>
      </c>
      <c r="D2803" s="80" t="str">
        <f>IFERROR(VLOOKUP(B2803,Listor!$A$6:$C$62,3,FALSE),"")</f>
        <v/>
      </c>
      <c r="E2803" s="64" t="s">
        <v>69</v>
      </c>
      <c r="F2803" s="65"/>
      <c r="G2803" s="35" t="str">
        <f>IFERROR(VLOOKUP(B2803,Listor!$A$6:$G$62,7,FALSE),"")</f>
        <v/>
      </c>
      <c r="H2803" s="35" t="str">
        <f>IFERROR(VLOOKUP(B2803,Listor!$H$6:$I$24,2,FALSE),"")</f>
        <v/>
      </c>
      <c r="I2803" s="35" t="str">
        <f t="shared" si="46"/>
        <v/>
      </c>
      <c r="J2803" s="35" t="str">
        <f t="array" ref="J2803">IFERROR(INDEX(Listor!$M$6:$M$17,MATCH(Listor!J2803&amp;Fossila!E2803,Listor!$K$6:$K$17&amp;Listor!$L$6:$L$17,0)),"")</f>
        <v/>
      </c>
      <c r="K2803" s="69"/>
    </row>
    <row r="2804" spans="2:11" x14ac:dyDescent="0.25">
      <c r="B2804" s="68" t="s">
        <v>68</v>
      </c>
      <c r="C2804" s="80" t="str">
        <f>IFERROR(VLOOKUP(B2804,Listor!$A$6:$B$62,2,FALSE),"")</f>
        <v/>
      </c>
      <c r="D2804" s="80" t="str">
        <f>IFERROR(VLOOKUP(B2804,Listor!$A$6:$C$62,3,FALSE),"")</f>
        <v/>
      </c>
      <c r="E2804" s="64" t="s">
        <v>69</v>
      </c>
      <c r="F2804" s="65"/>
      <c r="G2804" s="35" t="str">
        <f>IFERROR(VLOOKUP(B2804,Listor!$A$6:$G$62,7,FALSE),"")</f>
        <v/>
      </c>
      <c r="H2804" s="35" t="str">
        <f>IFERROR(VLOOKUP(B2804,Listor!$H$6:$I$24,2,FALSE),"")</f>
        <v/>
      </c>
      <c r="I2804" s="35" t="str">
        <f t="shared" si="46"/>
        <v/>
      </c>
      <c r="J2804" s="35" t="str">
        <f t="array" ref="J2804">IFERROR(INDEX(Listor!$M$6:$M$17,MATCH(Listor!J2804&amp;Fossila!E2804,Listor!$K$6:$K$17&amp;Listor!$L$6:$L$17,0)),"")</f>
        <v/>
      </c>
      <c r="K2804" s="69"/>
    </row>
    <row r="2805" spans="2:11" x14ac:dyDescent="0.25">
      <c r="B2805" s="68" t="s">
        <v>68</v>
      </c>
      <c r="C2805" s="80" t="str">
        <f>IFERROR(VLOOKUP(B2805,Listor!$A$6:$B$62,2,FALSE),"")</f>
        <v/>
      </c>
      <c r="D2805" s="80" t="str">
        <f>IFERROR(VLOOKUP(B2805,Listor!$A$6:$C$62,3,FALSE),"")</f>
        <v/>
      </c>
      <c r="E2805" s="64" t="s">
        <v>69</v>
      </c>
      <c r="F2805" s="65"/>
      <c r="G2805" s="35" t="str">
        <f>IFERROR(VLOOKUP(B2805,Listor!$A$6:$G$62,7,FALSE),"")</f>
        <v/>
      </c>
      <c r="H2805" s="35" t="str">
        <f>IFERROR(VLOOKUP(B2805,Listor!$H$6:$I$24,2,FALSE),"")</f>
        <v/>
      </c>
      <c r="I2805" s="35" t="str">
        <f t="shared" si="46"/>
        <v/>
      </c>
      <c r="J2805" s="35" t="str">
        <f t="array" ref="J2805">IFERROR(INDEX(Listor!$M$6:$M$17,MATCH(Listor!J2805&amp;Fossila!E2805,Listor!$K$6:$K$17&amp;Listor!$L$6:$L$17,0)),"")</f>
        <v/>
      </c>
      <c r="K2805" s="69"/>
    </row>
    <row r="2806" spans="2:11" x14ac:dyDescent="0.25">
      <c r="B2806" s="68" t="s">
        <v>68</v>
      </c>
      <c r="C2806" s="80" t="str">
        <f>IFERROR(VLOOKUP(B2806,Listor!$A$6:$B$62,2,FALSE),"")</f>
        <v/>
      </c>
      <c r="D2806" s="80" t="str">
        <f>IFERROR(VLOOKUP(B2806,Listor!$A$6:$C$62,3,FALSE),"")</f>
        <v/>
      </c>
      <c r="E2806" s="64" t="s">
        <v>69</v>
      </c>
      <c r="F2806" s="65"/>
      <c r="G2806" s="35" t="str">
        <f>IFERROR(VLOOKUP(B2806,Listor!$A$6:$G$62,7,FALSE),"")</f>
        <v/>
      </c>
      <c r="H2806" s="35" t="str">
        <f>IFERROR(VLOOKUP(B2806,Listor!$H$6:$I$24,2,FALSE),"")</f>
        <v/>
      </c>
      <c r="I2806" s="35" t="str">
        <f t="shared" si="46"/>
        <v/>
      </c>
      <c r="J2806" s="35" t="str">
        <f t="array" ref="J2806">IFERROR(INDEX(Listor!$M$6:$M$17,MATCH(Listor!J2806&amp;Fossila!E2806,Listor!$K$6:$K$17&amp;Listor!$L$6:$L$17,0)),"")</f>
        <v/>
      </c>
      <c r="K2806" s="69"/>
    </row>
    <row r="2807" spans="2:11" x14ac:dyDescent="0.25">
      <c r="B2807" s="68" t="s">
        <v>68</v>
      </c>
      <c r="C2807" s="80" t="str">
        <f>IFERROR(VLOOKUP(B2807,Listor!$A$6:$B$62,2,FALSE),"")</f>
        <v/>
      </c>
      <c r="D2807" s="80" t="str">
        <f>IFERROR(VLOOKUP(B2807,Listor!$A$6:$C$62,3,FALSE),"")</f>
        <v/>
      </c>
      <c r="E2807" s="64" t="s">
        <v>69</v>
      </c>
      <c r="F2807" s="65"/>
      <c r="G2807" s="35" t="str">
        <f>IFERROR(VLOOKUP(B2807,Listor!$A$6:$G$62,7,FALSE),"")</f>
        <v/>
      </c>
      <c r="H2807" s="35" t="str">
        <f>IFERROR(VLOOKUP(B2807,Listor!$H$6:$I$24,2,FALSE),"")</f>
        <v/>
      </c>
      <c r="I2807" s="35" t="str">
        <f t="shared" si="46"/>
        <v/>
      </c>
      <c r="J2807" s="35" t="str">
        <f t="array" ref="J2807">IFERROR(INDEX(Listor!$M$6:$M$17,MATCH(Listor!J2807&amp;Fossila!E2807,Listor!$K$6:$K$17&amp;Listor!$L$6:$L$17,0)),"")</f>
        <v/>
      </c>
      <c r="K2807" s="69"/>
    </row>
    <row r="2808" spans="2:11" x14ac:dyDescent="0.25">
      <c r="B2808" s="68" t="s">
        <v>68</v>
      </c>
      <c r="C2808" s="80" t="str">
        <f>IFERROR(VLOOKUP(B2808,Listor!$A$6:$B$62,2,FALSE),"")</f>
        <v/>
      </c>
      <c r="D2808" s="80" t="str">
        <f>IFERROR(VLOOKUP(B2808,Listor!$A$6:$C$62,3,FALSE),"")</f>
        <v/>
      </c>
      <c r="E2808" s="64" t="s">
        <v>69</v>
      </c>
      <c r="F2808" s="65"/>
      <c r="G2808" s="35" t="str">
        <f>IFERROR(VLOOKUP(B2808,Listor!$A$6:$G$62,7,FALSE),"")</f>
        <v/>
      </c>
      <c r="H2808" s="35" t="str">
        <f>IFERROR(VLOOKUP(B2808,Listor!$H$6:$I$24,2,FALSE),"")</f>
        <v/>
      </c>
      <c r="I2808" s="35" t="str">
        <f t="shared" si="46"/>
        <v/>
      </c>
      <c r="J2808" s="35" t="str">
        <f t="array" ref="J2808">IFERROR(INDEX(Listor!$M$6:$M$17,MATCH(Listor!J2808&amp;Fossila!E2808,Listor!$K$6:$K$17&amp;Listor!$L$6:$L$17,0)),"")</f>
        <v/>
      </c>
      <c r="K2808" s="69"/>
    </row>
    <row r="2809" spans="2:11" x14ac:dyDescent="0.25">
      <c r="B2809" s="68" t="s">
        <v>68</v>
      </c>
      <c r="C2809" s="80" t="str">
        <f>IFERROR(VLOOKUP(B2809,Listor!$A$6:$B$62,2,FALSE),"")</f>
        <v/>
      </c>
      <c r="D2809" s="80" t="str">
        <f>IFERROR(VLOOKUP(B2809,Listor!$A$6:$C$62,3,FALSE),"")</f>
        <v/>
      </c>
      <c r="E2809" s="64" t="s">
        <v>69</v>
      </c>
      <c r="F2809" s="65"/>
      <c r="G2809" s="35" t="str">
        <f>IFERROR(VLOOKUP(B2809,Listor!$A$6:$G$62,7,FALSE),"")</f>
        <v/>
      </c>
      <c r="H2809" s="35" t="str">
        <f>IFERROR(VLOOKUP(B2809,Listor!$H$6:$I$24,2,FALSE),"")</f>
        <v/>
      </c>
      <c r="I2809" s="35" t="str">
        <f t="shared" si="46"/>
        <v/>
      </c>
      <c r="J2809" s="35" t="str">
        <f t="array" ref="J2809">IFERROR(INDEX(Listor!$M$6:$M$17,MATCH(Listor!J2809&amp;Fossila!E2809,Listor!$K$6:$K$17&amp;Listor!$L$6:$L$17,0)),"")</f>
        <v/>
      </c>
      <c r="K2809" s="69"/>
    </row>
    <row r="2810" spans="2:11" x14ac:dyDescent="0.25">
      <c r="B2810" s="68" t="s">
        <v>68</v>
      </c>
      <c r="C2810" s="80" t="str">
        <f>IFERROR(VLOOKUP(B2810,Listor!$A$6:$B$62,2,FALSE),"")</f>
        <v/>
      </c>
      <c r="D2810" s="80" t="str">
        <f>IFERROR(VLOOKUP(B2810,Listor!$A$6:$C$62,3,FALSE),"")</f>
        <v/>
      </c>
      <c r="E2810" s="64" t="s">
        <v>69</v>
      </c>
      <c r="F2810" s="65"/>
      <c r="G2810" s="35" t="str">
        <f>IFERROR(VLOOKUP(B2810,Listor!$A$6:$G$62,7,FALSE),"")</f>
        <v/>
      </c>
      <c r="H2810" s="35" t="str">
        <f>IFERROR(VLOOKUP(B2810,Listor!$H$6:$I$24,2,FALSE),"")</f>
        <v/>
      </c>
      <c r="I2810" s="35" t="str">
        <f t="shared" si="46"/>
        <v/>
      </c>
      <c r="J2810" s="35" t="str">
        <f t="array" ref="J2810">IFERROR(INDEX(Listor!$M$6:$M$17,MATCH(Listor!J2810&amp;Fossila!E2810,Listor!$K$6:$K$17&amp;Listor!$L$6:$L$17,0)),"")</f>
        <v/>
      </c>
      <c r="K2810" s="69"/>
    </row>
    <row r="2811" spans="2:11" x14ac:dyDescent="0.25">
      <c r="B2811" s="68" t="s">
        <v>68</v>
      </c>
      <c r="C2811" s="80" t="str">
        <f>IFERROR(VLOOKUP(B2811,Listor!$A$6:$B$62,2,FALSE),"")</f>
        <v/>
      </c>
      <c r="D2811" s="80" t="str">
        <f>IFERROR(VLOOKUP(B2811,Listor!$A$6:$C$62,3,FALSE),"")</f>
        <v/>
      </c>
      <c r="E2811" s="64" t="s">
        <v>69</v>
      </c>
      <c r="F2811" s="65"/>
      <c r="G2811" s="35" t="str">
        <f>IFERROR(VLOOKUP(B2811,Listor!$A$6:$G$62,7,FALSE),"")</f>
        <v/>
      </c>
      <c r="H2811" s="35" t="str">
        <f>IFERROR(VLOOKUP(B2811,Listor!$H$6:$I$24,2,FALSE),"")</f>
        <v/>
      </c>
      <c r="I2811" s="35" t="str">
        <f t="shared" si="46"/>
        <v/>
      </c>
      <c r="J2811" s="35" t="str">
        <f t="array" ref="J2811">IFERROR(INDEX(Listor!$M$6:$M$17,MATCH(Listor!J2811&amp;Fossila!E2811,Listor!$K$6:$K$17&amp;Listor!$L$6:$L$17,0)),"")</f>
        <v/>
      </c>
      <c r="K2811" s="69"/>
    </row>
    <row r="2812" spans="2:11" x14ac:dyDescent="0.25">
      <c r="B2812" s="68" t="s">
        <v>68</v>
      </c>
      <c r="C2812" s="80" t="str">
        <f>IFERROR(VLOOKUP(B2812,Listor!$A$6:$B$62,2,FALSE),"")</f>
        <v/>
      </c>
      <c r="D2812" s="80" t="str">
        <f>IFERROR(VLOOKUP(B2812,Listor!$A$6:$C$62,3,FALSE),"")</f>
        <v/>
      </c>
      <c r="E2812" s="64" t="s">
        <v>69</v>
      </c>
      <c r="F2812" s="65"/>
      <c r="G2812" s="35" t="str">
        <f>IFERROR(VLOOKUP(B2812,Listor!$A$6:$G$62,7,FALSE),"")</f>
        <v/>
      </c>
      <c r="H2812" s="35" t="str">
        <f>IFERROR(VLOOKUP(B2812,Listor!$H$6:$I$24,2,FALSE),"")</f>
        <v/>
      </c>
      <c r="I2812" s="35" t="str">
        <f t="shared" si="46"/>
        <v/>
      </c>
      <c r="J2812" s="35" t="str">
        <f t="array" ref="J2812">IFERROR(INDEX(Listor!$M$6:$M$17,MATCH(Listor!J2812&amp;Fossila!E2812,Listor!$K$6:$K$17&amp;Listor!$L$6:$L$17,0)),"")</f>
        <v/>
      </c>
      <c r="K2812" s="69"/>
    </row>
    <row r="2813" spans="2:11" x14ac:dyDescent="0.25">
      <c r="B2813" s="68" t="s">
        <v>68</v>
      </c>
      <c r="C2813" s="80" t="str">
        <f>IFERROR(VLOOKUP(B2813,Listor!$A$6:$B$62,2,FALSE),"")</f>
        <v/>
      </c>
      <c r="D2813" s="80" t="str">
        <f>IFERROR(VLOOKUP(B2813,Listor!$A$6:$C$62,3,FALSE),"")</f>
        <v/>
      </c>
      <c r="E2813" s="64" t="s">
        <v>69</v>
      </c>
      <c r="F2813" s="65"/>
      <c r="G2813" s="35" t="str">
        <f>IFERROR(VLOOKUP(B2813,Listor!$A$6:$G$62,7,FALSE),"")</f>
        <v/>
      </c>
      <c r="H2813" s="35" t="str">
        <f>IFERROR(VLOOKUP(B2813,Listor!$H$6:$I$24,2,FALSE),"")</f>
        <v/>
      </c>
      <c r="I2813" s="35" t="str">
        <f t="shared" si="46"/>
        <v/>
      </c>
      <c r="J2813" s="35" t="str">
        <f t="array" ref="J2813">IFERROR(INDEX(Listor!$M$6:$M$17,MATCH(Listor!J2813&amp;Fossila!E2813,Listor!$K$6:$K$17&amp;Listor!$L$6:$L$17,0)),"")</f>
        <v/>
      </c>
      <c r="K2813" s="69"/>
    </row>
    <row r="2814" spans="2:11" x14ac:dyDescent="0.25">
      <c r="B2814" s="68" t="s">
        <v>68</v>
      </c>
      <c r="C2814" s="80" t="str">
        <f>IFERROR(VLOOKUP(B2814,Listor!$A$6:$B$62,2,FALSE),"")</f>
        <v/>
      </c>
      <c r="D2814" s="80" t="str">
        <f>IFERROR(VLOOKUP(B2814,Listor!$A$6:$C$62,3,FALSE),"")</f>
        <v/>
      </c>
      <c r="E2814" s="64" t="s">
        <v>69</v>
      </c>
      <c r="F2814" s="65"/>
      <c r="G2814" s="35" t="str">
        <f>IFERROR(VLOOKUP(B2814,Listor!$A$6:$G$62,7,FALSE),"")</f>
        <v/>
      </c>
      <c r="H2814" s="35" t="str">
        <f>IFERROR(VLOOKUP(B2814,Listor!$H$6:$I$24,2,FALSE),"")</f>
        <v/>
      </c>
      <c r="I2814" s="35" t="str">
        <f t="shared" si="46"/>
        <v/>
      </c>
      <c r="J2814" s="35" t="str">
        <f t="array" ref="J2814">IFERROR(INDEX(Listor!$M$6:$M$17,MATCH(Listor!J2814&amp;Fossila!E2814,Listor!$K$6:$K$17&amp;Listor!$L$6:$L$17,0)),"")</f>
        <v/>
      </c>
      <c r="K2814" s="69"/>
    </row>
    <row r="2815" spans="2:11" x14ac:dyDescent="0.25">
      <c r="B2815" s="68" t="s">
        <v>68</v>
      </c>
      <c r="C2815" s="80" t="str">
        <f>IFERROR(VLOOKUP(B2815,Listor!$A$6:$B$62,2,FALSE),"")</f>
        <v/>
      </c>
      <c r="D2815" s="80" t="str">
        <f>IFERROR(VLOOKUP(B2815,Listor!$A$6:$C$62,3,FALSE),"")</f>
        <v/>
      </c>
      <c r="E2815" s="64" t="s">
        <v>69</v>
      </c>
      <c r="F2815" s="65"/>
      <c r="G2815" s="35" t="str">
        <f>IFERROR(VLOOKUP(B2815,Listor!$A$6:$G$62,7,FALSE),"")</f>
        <v/>
      </c>
      <c r="H2815" s="35" t="str">
        <f>IFERROR(VLOOKUP(B2815,Listor!$H$6:$I$24,2,FALSE),"")</f>
        <v/>
      </c>
      <c r="I2815" s="35" t="str">
        <f t="shared" si="46"/>
        <v/>
      </c>
      <c r="J2815" s="35" t="str">
        <f t="array" ref="J2815">IFERROR(INDEX(Listor!$M$6:$M$17,MATCH(Listor!J2815&amp;Fossila!E2815,Listor!$K$6:$K$17&amp;Listor!$L$6:$L$17,0)),"")</f>
        <v/>
      </c>
      <c r="K2815" s="69"/>
    </row>
    <row r="2816" spans="2:11" x14ac:dyDescent="0.25">
      <c r="B2816" s="68" t="s">
        <v>68</v>
      </c>
      <c r="C2816" s="80" t="str">
        <f>IFERROR(VLOOKUP(B2816,Listor!$A$6:$B$62,2,FALSE),"")</f>
        <v/>
      </c>
      <c r="D2816" s="80" t="str">
        <f>IFERROR(VLOOKUP(B2816,Listor!$A$6:$C$62,3,FALSE),"")</f>
        <v/>
      </c>
      <c r="E2816" s="64" t="s">
        <v>69</v>
      </c>
      <c r="F2816" s="65"/>
      <c r="G2816" s="35" t="str">
        <f>IFERROR(VLOOKUP(B2816,Listor!$A$6:$G$62,7,FALSE),"")</f>
        <v/>
      </c>
      <c r="H2816" s="35" t="str">
        <f>IFERROR(VLOOKUP(B2816,Listor!$H$6:$I$24,2,FALSE),"")</f>
        <v/>
      </c>
      <c r="I2816" s="35" t="str">
        <f t="shared" si="46"/>
        <v/>
      </c>
      <c r="J2816" s="35" t="str">
        <f t="array" ref="J2816">IFERROR(INDEX(Listor!$M$6:$M$17,MATCH(Listor!J2816&amp;Fossila!E2816,Listor!$K$6:$K$17&amp;Listor!$L$6:$L$17,0)),"")</f>
        <v/>
      </c>
      <c r="K2816" s="69"/>
    </row>
    <row r="2817" spans="2:11" x14ac:dyDescent="0.25">
      <c r="B2817" s="68" t="s">
        <v>68</v>
      </c>
      <c r="C2817" s="80" t="str">
        <f>IFERROR(VLOOKUP(B2817,Listor!$A$6:$B$62,2,FALSE),"")</f>
        <v/>
      </c>
      <c r="D2817" s="80" t="str">
        <f>IFERROR(VLOOKUP(B2817,Listor!$A$6:$C$62,3,FALSE),"")</f>
        <v/>
      </c>
      <c r="E2817" s="64" t="s">
        <v>69</v>
      </c>
      <c r="F2817" s="65"/>
      <c r="G2817" s="35" t="str">
        <f>IFERROR(VLOOKUP(B2817,Listor!$A$6:$G$62,7,FALSE),"")</f>
        <v/>
      </c>
      <c r="H2817" s="35" t="str">
        <f>IFERROR(VLOOKUP(B2817,Listor!$H$6:$I$24,2,FALSE),"")</f>
        <v/>
      </c>
      <c r="I2817" s="35" t="str">
        <f t="shared" si="46"/>
        <v/>
      </c>
      <c r="J2817" s="35" t="str">
        <f t="array" ref="J2817">IFERROR(INDEX(Listor!$M$6:$M$17,MATCH(Listor!J2817&amp;Fossila!E2817,Listor!$K$6:$K$17&amp;Listor!$L$6:$L$17,0)),"")</f>
        <v/>
      </c>
      <c r="K2817" s="69"/>
    </row>
    <row r="2818" spans="2:11" x14ac:dyDescent="0.25">
      <c r="B2818" s="68" t="s">
        <v>68</v>
      </c>
      <c r="C2818" s="80" t="str">
        <f>IFERROR(VLOOKUP(B2818,Listor!$A$6:$B$62,2,FALSE),"")</f>
        <v/>
      </c>
      <c r="D2818" s="80" t="str">
        <f>IFERROR(VLOOKUP(B2818,Listor!$A$6:$C$62,3,FALSE),"")</f>
        <v/>
      </c>
      <c r="E2818" s="64" t="s">
        <v>69</v>
      </c>
      <c r="F2818" s="65"/>
      <c r="G2818" s="35" t="str">
        <f>IFERROR(VLOOKUP(B2818,Listor!$A$6:$G$62,7,FALSE),"")</f>
        <v/>
      </c>
      <c r="H2818" s="35" t="str">
        <f>IFERROR(VLOOKUP(B2818,Listor!$H$6:$I$24,2,FALSE),"")</f>
        <v/>
      </c>
      <c r="I2818" s="35" t="str">
        <f t="shared" si="46"/>
        <v/>
      </c>
      <c r="J2818" s="35" t="str">
        <f t="array" ref="J2818">IFERROR(INDEX(Listor!$M$6:$M$17,MATCH(Listor!J2818&amp;Fossila!E2818,Listor!$K$6:$K$17&amp;Listor!$L$6:$L$17,0)),"")</f>
        <v/>
      </c>
      <c r="K2818" s="69"/>
    </row>
    <row r="2819" spans="2:11" x14ac:dyDescent="0.25">
      <c r="B2819" s="68" t="s">
        <v>68</v>
      </c>
      <c r="C2819" s="80" t="str">
        <f>IFERROR(VLOOKUP(B2819,Listor!$A$6:$B$62,2,FALSE),"")</f>
        <v/>
      </c>
      <c r="D2819" s="80" t="str">
        <f>IFERROR(VLOOKUP(B2819,Listor!$A$6:$C$62,3,FALSE),"")</f>
        <v/>
      </c>
      <c r="E2819" s="64" t="s">
        <v>69</v>
      </c>
      <c r="F2819" s="65"/>
      <c r="G2819" s="35" t="str">
        <f>IFERROR(VLOOKUP(B2819,Listor!$A$6:$G$62,7,FALSE),"")</f>
        <v/>
      </c>
      <c r="H2819" s="35" t="str">
        <f>IFERROR(VLOOKUP(B2819,Listor!$H$6:$I$24,2,FALSE),"")</f>
        <v/>
      </c>
      <c r="I2819" s="35" t="str">
        <f t="shared" si="46"/>
        <v/>
      </c>
      <c r="J2819" s="35" t="str">
        <f t="array" ref="J2819">IFERROR(INDEX(Listor!$M$6:$M$17,MATCH(Listor!J2819&amp;Fossila!E2819,Listor!$K$6:$K$17&amp;Listor!$L$6:$L$17,0)),"")</f>
        <v/>
      </c>
      <c r="K2819" s="69"/>
    </row>
    <row r="2820" spans="2:11" x14ac:dyDescent="0.25">
      <c r="B2820" s="68" t="s">
        <v>68</v>
      </c>
      <c r="C2820" s="80" t="str">
        <f>IFERROR(VLOOKUP(B2820,Listor!$A$6:$B$62,2,FALSE),"")</f>
        <v/>
      </c>
      <c r="D2820" s="80" t="str">
        <f>IFERROR(VLOOKUP(B2820,Listor!$A$6:$C$62,3,FALSE),"")</f>
        <v/>
      </c>
      <c r="E2820" s="64" t="s">
        <v>69</v>
      </c>
      <c r="F2820" s="65"/>
      <c r="G2820" s="35" t="str">
        <f>IFERROR(VLOOKUP(B2820,Listor!$A$6:$G$62,7,FALSE),"")</f>
        <v/>
      </c>
      <c r="H2820" s="35" t="str">
        <f>IFERROR(VLOOKUP(B2820,Listor!$H$6:$I$24,2,FALSE),"")</f>
        <v/>
      </c>
      <c r="I2820" s="35" t="str">
        <f t="shared" si="46"/>
        <v/>
      </c>
      <c r="J2820" s="35" t="str">
        <f t="array" ref="J2820">IFERROR(INDEX(Listor!$M$6:$M$17,MATCH(Listor!J2820&amp;Fossila!E2820,Listor!$K$6:$K$17&amp;Listor!$L$6:$L$17,0)),"")</f>
        <v/>
      </c>
      <c r="K2820" s="69"/>
    </row>
    <row r="2821" spans="2:11" x14ac:dyDescent="0.25">
      <c r="B2821" s="68" t="s">
        <v>68</v>
      </c>
      <c r="C2821" s="80" t="str">
        <f>IFERROR(VLOOKUP(B2821,Listor!$A$6:$B$62,2,FALSE),"")</f>
        <v/>
      </c>
      <c r="D2821" s="80" t="str">
        <f>IFERROR(VLOOKUP(B2821,Listor!$A$6:$C$62,3,FALSE),"")</f>
        <v/>
      </c>
      <c r="E2821" s="64" t="s">
        <v>69</v>
      </c>
      <c r="F2821" s="65"/>
      <c r="G2821" s="35" t="str">
        <f>IFERROR(VLOOKUP(B2821,Listor!$A$6:$G$62,7,FALSE),"")</f>
        <v/>
      </c>
      <c r="H2821" s="35" t="str">
        <f>IFERROR(VLOOKUP(B2821,Listor!$H$6:$I$24,2,FALSE),"")</f>
        <v/>
      </c>
      <c r="I2821" s="35" t="str">
        <f t="shared" si="46"/>
        <v/>
      </c>
      <c r="J2821" s="35" t="str">
        <f t="array" ref="J2821">IFERROR(INDEX(Listor!$M$6:$M$17,MATCH(Listor!J2821&amp;Fossila!E2821,Listor!$K$6:$K$17&amp;Listor!$L$6:$L$17,0)),"")</f>
        <v/>
      </c>
      <c r="K2821" s="69"/>
    </row>
    <row r="2822" spans="2:11" x14ac:dyDescent="0.25">
      <c r="B2822" s="68" t="s">
        <v>68</v>
      </c>
      <c r="C2822" s="80" t="str">
        <f>IFERROR(VLOOKUP(B2822,Listor!$A$6:$B$62,2,FALSE),"")</f>
        <v/>
      </c>
      <c r="D2822" s="80" t="str">
        <f>IFERROR(VLOOKUP(B2822,Listor!$A$6:$C$62,3,FALSE),"")</f>
        <v/>
      </c>
      <c r="E2822" s="64" t="s">
        <v>69</v>
      </c>
      <c r="F2822" s="65"/>
      <c r="G2822" s="35" t="str">
        <f>IFERROR(VLOOKUP(B2822,Listor!$A$6:$G$62,7,FALSE),"")</f>
        <v/>
      </c>
      <c r="H2822" s="35" t="str">
        <f>IFERROR(VLOOKUP(B2822,Listor!$H$6:$I$24,2,FALSE),"")</f>
        <v/>
      </c>
      <c r="I2822" s="35" t="str">
        <f t="shared" si="46"/>
        <v/>
      </c>
      <c r="J2822" s="35" t="str">
        <f t="array" ref="J2822">IFERROR(INDEX(Listor!$M$6:$M$17,MATCH(Listor!J2822&amp;Fossila!E2822,Listor!$K$6:$K$17&amp;Listor!$L$6:$L$17,0)),"")</f>
        <v/>
      </c>
      <c r="K2822" s="69"/>
    </row>
    <row r="2823" spans="2:11" x14ac:dyDescent="0.25">
      <c r="B2823" s="68" t="s">
        <v>68</v>
      </c>
      <c r="C2823" s="80" t="str">
        <f>IFERROR(VLOOKUP(B2823,Listor!$A$6:$B$62,2,FALSE),"")</f>
        <v/>
      </c>
      <c r="D2823" s="80" t="str">
        <f>IFERROR(VLOOKUP(B2823,Listor!$A$6:$C$62,3,FALSE),"")</f>
        <v/>
      </c>
      <c r="E2823" s="64" t="s">
        <v>69</v>
      </c>
      <c r="F2823" s="65"/>
      <c r="G2823" s="35" t="str">
        <f>IFERROR(VLOOKUP(B2823,Listor!$A$6:$G$62,7,FALSE),"")</f>
        <v/>
      </c>
      <c r="H2823" s="35" t="str">
        <f>IFERROR(VLOOKUP(B2823,Listor!$H$6:$I$24,2,FALSE),"")</f>
        <v/>
      </c>
      <c r="I2823" s="35" t="str">
        <f t="shared" si="46"/>
        <v/>
      </c>
      <c r="J2823" s="35" t="str">
        <f t="array" ref="J2823">IFERROR(INDEX(Listor!$M$6:$M$17,MATCH(Listor!J2823&amp;Fossila!E2823,Listor!$K$6:$K$17&amp;Listor!$L$6:$L$17,0)),"")</f>
        <v/>
      </c>
      <c r="K2823" s="69"/>
    </row>
    <row r="2824" spans="2:11" x14ac:dyDescent="0.25">
      <c r="B2824" s="68" t="s">
        <v>68</v>
      </c>
      <c r="C2824" s="80" t="str">
        <f>IFERROR(VLOOKUP(B2824,Listor!$A$6:$B$62,2,FALSE),"")</f>
        <v/>
      </c>
      <c r="D2824" s="80" t="str">
        <f>IFERROR(VLOOKUP(B2824,Listor!$A$6:$C$62,3,FALSE),"")</f>
        <v/>
      </c>
      <c r="E2824" s="64" t="s">
        <v>69</v>
      </c>
      <c r="F2824" s="65"/>
      <c r="G2824" s="35" t="str">
        <f>IFERROR(VLOOKUP(B2824,Listor!$A$6:$G$62,7,FALSE),"")</f>
        <v/>
      </c>
      <c r="H2824" s="35" t="str">
        <f>IFERROR(VLOOKUP(B2824,Listor!$H$6:$I$24,2,FALSE),"")</f>
        <v/>
      </c>
      <c r="I2824" s="35" t="str">
        <f t="shared" si="46"/>
        <v/>
      </c>
      <c r="J2824" s="35" t="str">
        <f t="array" ref="J2824">IFERROR(INDEX(Listor!$M$6:$M$17,MATCH(Listor!J2824&amp;Fossila!E2824,Listor!$K$6:$K$17&amp;Listor!$L$6:$L$17,0)),"")</f>
        <v/>
      </c>
      <c r="K2824" s="69"/>
    </row>
    <row r="2825" spans="2:11" x14ac:dyDescent="0.25">
      <c r="B2825" s="68" t="s">
        <v>68</v>
      </c>
      <c r="C2825" s="80" t="str">
        <f>IFERROR(VLOOKUP(B2825,Listor!$A$6:$B$62,2,FALSE),"")</f>
        <v/>
      </c>
      <c r="D2825" s="80" t="str">
        <f>IFERROR(VLOOKUP(B2825,Listor!$A$6:$C$62,3,FALSE),"")</f>
        <v/>
      </c>
      <c r="E2825" s="64" t="s">
        <v>69</v>
      </c>
      <c r="F2825" s="65"/>
      <c r="G2825" s="35" t="str">
        <f>IFERROR(VLOOKUP(B2825,Listor!$A$6:$G$62,7,FALSE),"")</f>
        <v/>
      </c>
      <c r="H2825" s="35" t="str">
        <f>IFERROR(VLOOKUP(B2825,Listor!$H$6:$I$24,2,FALSE),"")</f>
        <v/>
      </c>
      <c r="I2825" s="35" t="str">
        <f t="shared" si="46"/>
        <v/>
      </c>
      <c r="J2825" s="35" t="str">
        <f t="array" ref="J2825">IFERROR(INDEX(Listor!$M$6:$M$17,MATCH(Listor!J2825&amp;Fossila!E2825,Listor!$K$6:$K$17&amp;Listor!$L$6:$L$17,0)),"")</f>
        <v/>
      </c>
      <c r="K2825" s="69"/>
    </row>
    <row r="2826" spans="2:11" x14ac:dyDescent="0.25">
      <c r="B2826" s="68" t="s">
        <v>68</v>
      </c>
      <c r="C2826" s="80" t="str">
        <f>IFERROR(VLOOKUP(B2826,Listor!$A$6:$B$62,2,FALSE),"")</f>
        <v/>
      </c>
      <c r="D2826" s="80" t="str">
        <f>IFERROR(VLOOKUP(B2826,Listor!$A$6:$C$62,3,FALSE),"")</f>
        <v/>
      </c>
      <c r="E2826" s="64" t="s">
        <v>69</v>
      </c>
      <c r="F2826" s="65"/>
      <c r="G2826" s="35" t="str">
        <f>IFERROR(VLOOKUP(B2826,Listor!$A$6:$G$62,7,FALSE),"")</f>
        <v/>
      </c>
      <c r="H2826" s="35" t="str">
        <f>IFERROR(VLOOKUP(B2826,Listor!$H$6:$I$24,2,FALSE),"")</f>
        <v/>
      </c>
      <c r="I2826" s="35" t="str">
        <f t="shared" si="46"/>
        <v/>
      </c>
      <c r="J2826" s="35" t="str">
        <f t="array" ref="J2826">IFERROR(INDEX(Listor!$M$6:$M$17,MATCH(Listor!J2826&amp;Fossila!E2826,Listor!$K$6:$K$17&amp;Listor!$L$6:$L$17,0)),"")</f>
        <v/>
      </c>
      <c r="K2826" s="69"/>
    </row>
    <row r="2827" spans="2:11" x14ac:dyDescent="0.25">
      <c r="B2827" s="68" t="s">
        <v>68</v>
      </c>
      <c r="C2827" s="80" t="str">
        <f>IFERROR(VLOOKUP(B2827,Listor!$A$6:$B$62,2,FALSE),"")</f>
        <v/>
      </c>
      <c r="D2827" s="80" t="str">
        <f>IFERROR(VLOOKUP(B2827,Listor!$A$6:$C$62,3,FALSE),"")</f>
        <v/>
      </c>
      <c r="E2827" s="64" t="s">
        <v>69</v>
      </c>
      <c r="F2827" s="65"/>
      <c r="G2827" s="35" t="str">
        <f>IFERROR(VLOOKUP(B2827,Listor!$A$6:$G$62,7,FALSE),"")</f>
        <v/>
      </c>
      <c r="H2827" s="35" t="str">
        <f>IFERROR(VLOOKUP(B2827,Listor!$H$6:$I$24,2,FALSE),"")</f>
        <v/>
      </c>
      <c r="I2827" s="35" t="str">
        <f t="shared" si="46"/>
        <v/>
      </c>
      <c r="J2827" s="35" t="str">
        <f t="array" ref="J2827">IFERROR(INDEX(Listor!$M$6:$M$17,MATCH(Listor!J2827&amp;Fossila!E2827,Listor!$K$6:$K$17&amp;Listor!$L$6:$L$17,0)),"")</f>
        <v/>
      </c>
      <c r="K2827" s="69"/>
    </row>
    <row r="2828" spans="2:11" x14ac:dyDescent="0.25">
      <c r="B2828" s="68" t="s">
        <v>68</v>
      </c>
      <c r="C2828" s="80" t="str">
        <f>IFERROR(VLOOKUP(B2828,Listor!$A$6:$B$62,2,FALSE),"")</f>
        <v/>
      </c>
      <c r="D2828" s="80" t="str">
        <f>IFERROR(VLOOKUP(B2828,Listor!$A$6:$C$62,3,FALSE),"")</f>
        <v/>
      </c>
      <c r="E2828" s="64" t="s">
        <v>69</v>
      </c>
      <c r="F2828" s="65"/>
      <c r="G2828" s="35" t="str">
        <f>IFERROR(VLOOKUP(B2828,Listor!$A$6:$G$62,7,FALSE),"")</f>
        <v/>
      </c>
      <c r="H2828" s="35" t="str">
        <f>IFERROR(VLOOKUP(B2828,Listor!$H$6:$I$24,2,FALSE),"")</f>
        <v/>
      </c>
      <c r="I2828" s="35" t="str">
        <f t="shared" si="46"/>
        <v/>
      </c>
      <c r="J2828" s="35" t="str">
        <f t="array" ref="J2828">IFERROR(INDEX(Listor!$M$6:$M$17,MATCH(Listor!J2828&amp;Fossila!E2828,Listor!$K$6:$K$17&amp;Listor!$L$6:$L$17,0)),"")</f>
        <v/>
      </c>
      <c r="K2828" s="69"/>
    </row>
    <row r="2829" spans="2:11" x14ac:dyDescent="0.25">
      <c r="B2829" s="68" t="s">
        <v>68</v>
      </c>
      <c r="C2829" s="80" t="str">
        <f>IFERROR(VLOOKUP(B2829,Listor!$A$6:$B$62,2,FALSE),"")</f>
        <v/>
      </c>
      <c r="D2829" s="80" t="str">
        <f>IFERROR(VLOOKUP(B2829,Listor!$A$6:$C$62,3,FALSE),"")</f>
        <v/>
      </c>
      <c r="E2829" s="64" t="s">
        <v>69</v>
      </c>
      <c r="F2829" s="65"/>
      <c r="G2829" s="35" t="str">
        <f>IFERROR(VLOOKUP(B2829,Listor!$A$6:$G$62,7,FALSE),"")</f>
        <v/>
      </c>
      <c r="H2829" s="35" t="str">
        <f>IFERROR(VLOOKUP(B2829,Listor!$H$6:$I$24,2,FALSE),"")</f>
        <v/>
      </c>
      <c r="I2829" s="35" t="str">
        <f t="shared" ref="I2829:I2892" si="47">IFERROR(H2829*F2829,"")</f>
        <v/>
      </c>
      <c r="J2829" s="35" t="str">
        <f t="array" ref="J2829">IFERROR(INDEX(Listor!$M$6:$M$17,MATCH(Listor!J2829&amp;Fossila!E2829,Listor!$K$6:$K$17&amp;Listor!$L$6:$L$17,0)),"")</f>
        <v/>
      </c>
      <c r="K2829" s="69"/>
    </row>
    <row r="2830" spans="2:11" x14ac:dyDescent="0.25">
      <c r="B2830" s="68" t="s">
        <v>68</v>
      </c>
      <c r="C2830" s="80" t="str">
        <f>IFERROR(VLOOKUP(B2830,Listor!$A$6:$B$62,2,FALSE),"")</f>
        <v/>
      </c>
      <c r="D2830" s="80" t="str">
        <f>IFERROR(VLOOKUP(B2830,Listor!$A$6:$C$62,3,FALSE),"")</f>
        <v/>
      </c>
      <c r="E2830" s="64" t="s">
        <v>69</v>
      </c>
      <c r="F2830" s="65"/>
      <c r="G2830" s="35" t="str">
        <f>IFERROR(VLOOKUP(B2830,Listor!$A$6:$G$62,7,FALSE),"")</f>
        <v/>
      </c>
      <c r="H2830" s="35" t="str">
        <f>IFERROR(VLOOKUP(B2830,Listor!$H$6:$I$24,2,FALSE),"")</f>
        <v/>
      </c>
      <c r="I2830" s="35" t="str">
        <f t="shared" si="47"/>
        <v/>
      </c>
      <c r="J2830" s="35" t="str">
        <f t="array" ref="J2830">IFERROR(INDEX(Listor!$M$6:$M$17,MATCH(Listor!J2830&amp;Fossila!E2830,Listor!$K$6:$K$17&amp;Listor!$L$6:$L$17,0)),"")</f>
        <v/>
      </c>
      <c r="K2830" s="69"/>
    </row>
    <row r="2831" spans="2:11" x14ac:dyDescent="0.25">
      <c r="B2831" s="68" t="s">
        <v>68</v>
      </c>
      <c r="C2831" s="80" t="str">
        <f>IFERROR(VLOOKUP(B2831,Listor!$A$6:$B$62,2,FALSE),"")</f>
        <v/>
      </c>
      <c r="D2831" s="80" t="str">
        <f>IFERROR(VLOOKUP(B2831,Listor!$A$6:$C$62,3,FALSE),"")</f>
        <v/>
      </c>
      <c r="E2831" s="64" t="s">
        <v>69</v>
      </c>
      <c r="F2831" s="65"/>
      <c r="G2831" s="35" t="str">
        <f>IFERROR(VLOOKUP(B2831,Listor!$A$6:$G$62,7,FALSE),"")</f>
        <v/>
      </c>
      <c r="H2831" s="35" t="str">
        <f>IFERROR(VLOOKUP(B2831,Listor!$H$6:$I$24,2,FALSE),"")</f>
        <v/>
      </c>
      <c r="I2831" s="35" t="str">
        <f t="shared" si="47"/>
        <v/>
      </c>
      <c r="J2831" s="35" t="str">
        <f t="array" ref="J2831">IFERROR(INDEX(Listor!$M$6:$M$17,MATCH(Listor!J2831&amp;Fossila!E2831,Listor!$K$6:$K$17&amp;Listor!$L$6:$L$17,0)),"")</f>
        <v/>
      </c>
      <c r="K2831" s="69"/>
    </row>
    <row r="2832" spans="2:11" x14ac:dyDescent="0.25">
      <c r="B2832" s="68" t="s">
        <v>68</v>
      </c>
      <c r="C2832" s="80" t="str">
        <f>IFERROR(VLOOKUP(B2832,Listor!$A$6:$B$62,2,FALSE),"")</f>
        <v/>
      </c>
      <c r="D2832" s="80" t="str">
        <f>IFERROR(VLOOKUP(B2832,Listor!$A$6:$C$62,3,FALSE),"")</f>
        <v/>
      </c>
      <c r="E2832" s="64" t="s">
        <v>69</v>
      </c>
      <c r="F2832" s="65"/>
      <c r="G2832" s="35" t="str">
        <f>IFERROR(VLOOKUP(B2832,Listor!$A$6:$G$62,7,FALSE),"")</f>
        <v/>
      </c>
      <c r="H2832" s="35" t="str">
        <f>IFERROR(VLOOKUP(B2832,Listor!$H$6:$I$24,2,FALSE),"")</f>
        <v/>
      </c>
      <c r="I2832" s="35" t="str">
        <f t="shared" si="47"/>
        <v/>
      </c>
      <c r="J2832" s="35" t="str">
        <f t="array" ref="J2832">IFERROR(INDEX(Listor!$M$6:$M$17,MATCH(Listor!J2832&amp;Fossila!E2832,Listor!$K$6:$K$17&amp;Listor!$L$6:$L$17,0)),"")</f>
        <v/>
      </c>
      <c r="K2832" s="69"/>
    </row>
    <row r="2833" spans="2:11" x14ac:dyDescent="0.25">
      <c r="B2833" s="68" t="s">
        <v>68</v>
      </c>
      <c r="C2833" s="80" t="str">
        <f>IFERROR(VLOOKUP(B2833,Listor!$A$6:$B$62,2,FALSE),"")</f>
        <v/>
      </c>
      <c r="D2833" s="80" t="str">
        <f>IFERROR(VLOOKUP(B2833,Listor!$A$6:$C$62,3,FALSE),"")</f>
        <v/>
      </c>
      <c r="E2833" s="64" t="s">
        <v>69</v>
      </c>
      <c r="F2833" s="65"/>
      <c r="G2833" s="35" t="str">
        <f>IFERROR(VLOOKUP(B2833,Listor!$A$6:$G$62,7,FALSE),"")</f>
        <v/>
      </c>
      <c r="H2833" s="35" t="str">
        <f>IFERROR(VLOOKUP(B2833,Listor!$H$6:$I$24,2,FALSE),"")</f>
        <v/>
      </c>
      <c r="I2833" s="35" t="str">
        <f t="shared" si="47"/>
        <v/>
      </c>
      <c r="J2833" s="35" t="str">
        <f t="array" ref="J2833">IFERROR(INDEX(Listor!$M$6:$M$17,MATCH(Listor!J2833&amp;Fossila!E2833,Listor!$K$6:$K$17&amp;Listor!$L$6:$L$17,0)),"")</f>
        <v/>
      </c>
      <c r="K2833" s="69"/>
    </row>
    <row r="2834" spans="2:11" x14ac:dyDescent="0.25">
      <c r="B2834" s="68" t="s">
        <v>68</v>
      </c>
      <c r="C2834" s="80" t="str">
        <f>IFERROR(VLOOKUP(B2834,Listor!$A$6:$B$62,2,FALSE),"")</f>
        <v/>
      </c>
      <c r="D2834" s="80" t="str">
        <f>IFERROR(VLOOKUP(B2834,Listor!$A$6:$C$62,3,FALSE),"")</f>
        <v/>
      </c>
      <c r="E2834" s="64" t="s">
        <v>69</v>
      </c>
      <c r="F2834" s="65"/>
      <c r="G2834" s="35" t="str">
        <f>IFERROR(VLOOKUP(B2834,Listor!$A$6:$G$62,7,FALSE),"")</f>
        <v/>
      </c>
      <c r="H2834" s="35" t="str">
        <f>IFERROR(VLOOKUP(B2834,Listor!$H$6:$I$24,2,FALSE),"")</f>
        <v/>
      </c>
      <c r="I2834" s="35" t="str">
        <f t="shared" si="47"/>
        <v/>
      </c>
      <c r="J2834" s="35" t="str">
        <f t="array" ref="J2834">IFERROR(INDEX(Listor!$M$6:$M$17,MATCH(Listor!J2834&amp;Fossila!E2834,Listor!$K$6:$K$17&amp;Listor!$L$6:$L$17,0)),"")</f>
        <v/>
      </c>
      <c r="K2834" s="69"/>
    </row>
    <row r="2835" spans="2:11" x14ac:dyDescent="0.25">
      <c r="B2835" s="68" t="s">
        <v>68</v>
      </c>
      <c r="C2835" s="80" t="str">
        <f>IFERROR(VLOOKUP(B2835,Listor!$A$6:$B$62,2,FALSE),"")</f>
        <v/>
      </c>
      <c r="D2835" s="80" t="str">
        <f>IFERROR(VLOOKUP(B2835,Listor!$A$6:$C$62,3,FALSE),"")</f>
        <v/>
      </c>
      <c r="E2835" s="64" t="s">
        <v>69</v>
      </c>
      <c r="F2835" s="65"/>
      <c r="G2835" s="35" t="str">
        <f>IFERROR(VLOOKUP(B2835,Listor!$A$6:$G$62,7,FALSE),"")</f>
        <v/>
      </c>
      <c r="H2835" s="35" t="str">
        <f>IFERROR(VLOOKUP(B2835,Listor!$H$6:$I$24,2,FALSE),"")</f>
        <v/>
      </c>
      <c r="I2835" s="35" t="str">
        <f t="shared" si="47"/>
        <v/>
      </c>
      <c r="J2835" s="35" t="str">
        <f t="array" ref="J2835">IFERROR(INDEX(Listor!$M$6:$M$17,MATCH(Listor!J2835&amp;Fossila!E2835,Listor!$K$6:$K$17&amp;Listor!$L$6:$L$17,0)),"")</f>
        <v/>
      </c>
      <c r="K2835" s="69"/>
    </row>
    <row r="2836" spans="2:11" x14ac:dyDescent="0.25">
      <c r="B2836" s="68" t="s">
        <v>68</v>
      </c>
      <c r="C2836" s="80" t="str">
        <f>IFERROR(VLOOKUP(B2836,Listor!$A$6:$B$62,2,FALSE),"")</f>
        <v/>
      </c>
      <c r="D2836" s="80" t="str">
        <f>IFERROR(VLOOKUP(B2836,Listor!$A$6:$C$62,3,FALSE),"")</f>
        <v/>
      </c>
      <c r="E2836" s="64" t="s">
        <v>69</v>
      </c>
      <c r="F2836" s="65"/>
      <c r="G2836" s="35" t="str">
        <f>IFERROR(VLOOKUP(B2836,Listor!$A$6:$G$62,7,FALSE),"")</f>
        <v/>
      </c>
      <c r="H2836" s="35" t="str">
        <f>IFERROR(VLOOKUP(B2836,Listor!$H$6:$I$24,2,FALSE),"")</f>
        <v/>
      </c>
      <c r="I2836" s="35" t="str">
        <f t="shared" si="47"/>
        <v/>
      </c>
      <c r="J2836" s="35" t="str">
        <f t="array" ref="J2836">IFERROR(INDEX(Listor!$M$6:$M$17,MATCH(Listor!J2836&amp;Fossila!E2836,Listor!$K$6:$K$17&amp;Listor!$L$6:$L$17,0)),"")</f>
        <v/>
      </c>
      <c r="K2836" s="69"/>
    </row>
    <row r="2837" spans="2:11" x14ac:dyDescent="0.25">
      <c r="B2837" s="68" t="s">
        <v>68</v>
      </c>
      <c r="C2837" s="80" t="str">
        <f>IFERROR(VLOOKUP(B2837,Listor!$A$6:$B$62,2,FALSE),"")</f>
        <v/>
      </c>
      <c r="D2837" s="80" t="str">
        <f>IFERROR(VLOOKUP(B2837,Listor!$A$6:$C$62,3,FALSE),"")</f>
        <v/>
      </c>
      <c r="E2837" s="64" t="s">
        <v>69</v>
      </c>
      <c r="F2837" s="65"/>
      <c r="G2837" s="35" t="str">
        <f>IFERROR(VLOOKUP(B2837,Listor!$A$6:$G$62,7,FALSE),"")</f>
        <v/>
      </c>
      <c r="H2837" s="35" t="str">
        <f>IFERROR(VLOOKUP(B2837,Listor!$H$6:$I$24,2,FALSE),"")</f>
        <v/>
      </c>
      <c r="I2837" s="35" t="str">
        <f t="shared" si="47"/>
        <v/>
      </c>
      <c r="J2837" s="35" t="str">
        <f t="array" ref="J2837">IFERROR(INDEX(Listor!$M$6:$M$17,MATCH(Listor!J2837&amp;Fossila!E2837,Listor!$K$6:$K$17&amp;Listor!$L$6:$L$17,0)),"")</f>
        <v/>
      </c>
      <c r="K2837" s="69"/>
    </row>
    <row r="2838" spans="2:11" x14ac:dyDescent="0.25">
      <c r="B2838" s="68" t="s">
        <v>68</v>
      </c>
      <c r="C2838" s="80" t="str">
        <f>IFERROR(VLOOKUP(B2838,Listor!$A$6:$B$62,2,FALSE),"")</f>
        <v/>
      </c>
      <c r="D2838" s="80" t="str">
        <f>IFERROR(VLOOKUP(B2838,Listor!$A$6:$C$62,3,FALSE),"")</f>
        <v/>
      </c>
      <c r="E2838" s="64" t="s">
        <v>69</v>
      </c>
      <c r="F2838" s="65"/>
      <c r="G2838" s="35" t="str">
        <f>IFERROR(VLOOKUP(B2838,Listor!$A$6:$G$62,7,FALSE),"")</f>
        <v/>
      </c>
      <c r="H2838" s="35" t="str">
        <f>IFERROR(VLOOKUP(B2838,Listor!$H$6:$I$24,2,FALSE),"")</f>
        <v/>
      </c>
      <c r="I2838" s="35" t="str">
        <f t="shared" si="47"/>
        <v/>
      </c>
      <c r="J2838" s="35" t="str">
        <f t="array" ref="J2838">IFERROR(INDEX(Listor!$M$6:$M$17,MATCH(Listor!J2838&amp;Fossila!E2838,Listor!$K$6:$K$17&amp;Listor!$L$6:$L$17,0)),"")</f>
        <v/>
      </c>
      <c r="K2838" s="69"/>
    </row>
    <row r="2839" spans="2:11" x14ac:dyDescent="0.25">
      <c r="B2839" s="68" t="s">
        <v>68</v>
      </c>
      <c r="C2839" s="80" t="str">
        <f>IFERROR(VLOOKUP(B2839,Listor!$A$6:$B$62,2,FALSE),"")</f>
        <v/>
      </c>
      <c r="D2839" s="80" t="str">
        <f>IFERROR(VLOOKUP(B2839,Listor!$A$6:$C$62,3,FALSE),"")</f>
        <v/>
      </c>
      <c r="E2839" s="64" t="s">
        <v>69</v>
      </c>
      <c r="F2839" s="65"/>
      <c r="G2839" s="35" t="str">
        <f>IFERROR(VLOOKUP(B2839,Listor!$A$6:$G$62,7,FALSE),"")</f>
        <v/>
      </c>
      <c r="H2839" s="35" t="str">
        <f>IFERROR(VLOOKUP(B2839,Listor!$H$6:$I$24,2,FALSE),"")</f>
        <v/>
      </c>
      <c r="I2839" s="35" t="str">
        <f t="shared" si="47"/>
        <v/>
      </c>
      <c r="J2839" s="35" t="str">
        <f t="array" ref="J2839">IFERROR(INDEX(Listor!$M$6:$M$17,MATCH(Listor!J2839&amp;Fossila!E2839,Listor!$K$6:$K$17&amp;Listor!$L$6:$L$17,0)),"")</f>
        <v/>
      </c>
      <c r="K2839" s="69"/>
    </row>
    <row r="2840" spans="2:11" x14ac:dyDescent="0.25">
      <c r="B2840" s="68" t="s">
        <v>68</v>
      </c>
      <c r="C2840" s="80" t="str">
        <f>IFERROR(VLOOKUP(B2840,Listor!$A$6:$B$62,2,FALSE),"")</f>
        <v/>
      </c>
      <c r="D2840" s="80" t="str">
        <f>IFERROR(VLOOKUP(B2840,Listor!$A$6:$C$62,3,FALSE),"")</f>
        <v/>
      </c>
      <c r="E2840" s="64" t="s">
        <v>69</v>
      </c>
      <c r="F2840" s="65"/>
      <c r="G2840" s="35" t="str">
        <f>IFERROR(VLOOKUP(B2840,Listor!$A$6:$G$62,7,FALSE),"")</f>
        <v/>
      </c>
      <c r="H2840" s="35" t="str">
        <f>IFERROR(VLOOKUP(B2840,Listor!$H$6:$I$24,2,FALSE),"")</f>
        <v/>
      </c>
      <c r="I2840" s="35" t="str">
        <f t="shared" si="47"/>
        <v/>
      </c>
      <c r="J2840" s="35" t="str">
        <f t="array" ref="J2840">IFERROR(INDEX(Listor!$M$6:$M$17,MATCH(Listor!J2840&amp;Fossila!E2840,Listor!$K$6:$K$17&amp;Listor!$L$6:$L$17,0)),"")</f>
        <v/>
      </c>
      <c r="K2840" s="69"/>
    </row>
    <row r="2841" spans="2:11" x14ac:dyDescent="0.25">
      <c r="B2841" s="68" t="s">
        <v>68</v>
      </c>
      <c r="C2841" s="80" t="str">
        <f>IFERROR(VLOOKUP(B2841,Listor!$A$6:$B$62,2,FALSE),"")</f>
        <v/>
      </c>
      <c r="D2841" s="80" t="str">
        <f>IFERROR(VLOOKUP(B2841,Listor!$A$6:$C$62,3,FALSE),"")</f>
        <v/>
      </c>
      <c r="E2841" s="64" t="s">
        <v>69</v>
      </c>
      <c r="F2841" s="65"/>
      <c r="G2841" s="35" t="str">
        <f>IFERROR(VLOOKUP(B2841,Listor!$A$6:$G$62,7,FALSE),"")</f>
        <v/>
      </c>
      <c r="H2841" s="35" t="str">
        <f>IFERROR(VLOOKUP(B2841,Listor!$H$6:$I$24,2,FALSE),"")</f>
        <v/>
      </c>
      <c r="I2841" s="35" t="str">
        <f t="shared" si="47"/>
        <v/>
      </c>
      <c r="J2841" s="35" t="str">
        <f t="array" ref="J2841">IFERROR(INDEX(Listor!$M$6:$M$17,MATCH(Listor!J2841&amp;Fossila!E2841,Listor!$K$6:$K$17&amp;Listor!$L$6:$L$17,0)),"")</f>
        <v/>
      </c>
      <c r="K2841" s="69"/>
    </row>
    <row r="2842" spans="2:11" x14ac:dyDescent="0.25">
      <c r="B2842" s="68" t="s">
        <v>68</v>
      </c>
      <c r="C2842" s="80" t="str">
        <f>IFERROR(VLOOKUP(B2842,Listor!$A$6:$B$62,2,FALSE),"")</f>
        <v/>
      </c>
      <c r="D2842" s="80" t="str">
        <f>IFERROR(VLOOKUP(B2842,Listor!$A$6:$C$62,3,FALSE),"")</f>
        <v/>
      </c>
      <c r="E2842" s="64" t="s">
        <v>69</v>
      </c>
      <c r="F2842" s="65"/>
      <c r="G2842" s="35" t="str">
        <f>IFERROR(VLOOKUP(B2842,Listor!$A$6:$G$62,7,FALSE),"")</f>
        <v/>
      </c>
      <c r="H2842" s="35" t="str">
        <f>IFERROR(VLOOKUP(B2842,Listor!$H$6:$I$24,2,FALSE),"")</f>
        <v/>
      </c>
      <c r="I2842" s="35" t="str">
        <f t="shared" si="47"/>
        <v/>
      </c>
      <c r="J2842" s="35" t="str">
        <f t="array" ref="J2842">IFERROR(INDEX(Listor!$M$6:$M$17,MATCH(Listor!J2842&amp;Fossila!E2842,Listor!$K$6:$K$17&amp;Listor!$L$6:$L$17,0)),"")</f>
        <v/>
      </c>
      <c r="K2842" s="69"/>
    </row>
    <row r="2843" spans="2:11" x14ac:dyDescent="0.25">
      <c r="B2843" s="68" t="s">
        <v>68</v>
      </c>
      <c r="C2843" s="80" t="str">
        <f>IFERROR(VLOOKUP(B2843,Listor!$A$6:$B$62,2,FALSE),"")</f>
        <v/>
      </c>
      <c r="D2843" s="80" t="str">
        <f>IFERROR(VLOOKUP(B2843,Listor!$A$6:$C$62,3,FALSE),"")</f>
        <v/>
      </c>
      <c r="E2843" s="64" t="s">
        <v>69</v>
      </c>
      <c r="F2843" s="65"/>
      <c r="G2843" s="35" t="str">
        <f>IFERROR(VLOOKUP(B2843,Listor!$A$6:$G$62,7,FALSE),"")</f>
        <v/>
      </c>
      <c r="H2843" s="35" t="str">
        <f>IFERROR(VLOOKUP(B2843,Listor!$H$6:$I$24,2,FALSE),"")</f>
        <v/>
      </c>
      <c r="I2843" s="35" t="str">
        <f t="shared" si="47"/>
        <v/>
      </c>
      <c r="J2843" s="35" t="str">
        <f t="array" ref="J2843">IFERROR(INDEX(Listor!$M$6:$M$17,MATCH(Listor!J2843&amp;Fossila!E2843,Listor!$K$6:$K$17&amp;Listor!$L$6:$L$17,0)),"")</f>
        <v/>
      </c>
      <c r="K2843" s="69"/>
    </row>
    <row r="2844" spans="2:11" x14ac:dyDescent="0.25">
      <c r="B2844" s="68" t="s">
        <v>68</v>
      </c>
      <c r="C2844" s="80" t="str">
        <f>IFERROR(VLOOKUP(B2844,Listor!$A$6:$B$62,2,FALSE),"")</f>
        <v/>
      </c>
      <c r="D2844" s="80" t="str">
        <f>IFERROR(VLOOKUP(B2844,Listor!$A$6:$C$62,3,FALSE),"")</f>
        <v/>
      </c>
      <c r="E2844" s="64" t="s">
        <v>69</v>
      </c>
      <c r="F2844" s="65"/>
      <c r="G2844" s="35" t="str">
        <f>IFERROR(VLOOKUP(B2844,Listor!$A$6:$G$62,7,FALSE),"")</f>
        <v/>
      </c>
      <c r="H2844" s="35" t="str">
        <f>IFERROR(VLOOKUP(B2844,Listor!$H$6:$I$24,2,FALSE),"")</f>
        <v/>
      </c>
      <c r="I2844" s="35" t="str">
        <f t="shared" si="47"/>
        <v/>
      </c>
      <c r="J2844" s="35" t="str">
        <f t="array" ref="J2844">IFERROR(INDEX(Listor!$M$6:$M$17,MATCH(Listor!J2844&amp;Fossila!E2844,Listor!$K$6:$K$17&amp;Listor!$L$6:$L$17,0)),"")</f>
        <v/>
      </c>
      <c r="K2844" s="69"/>
    </row>
    <row r="2845" spans="2:11" x14ac:dyDescent="0.25">
      <c r="B2845" s="68" t="s">
        <v>68</v>
      </c>
      <c r="C2845" s="80" t="str">
        <f>IFERROR(VLOOKUP(B2845,Listor!$A$6:$B$62,2,FALSE),"")</f>
        <v/>
      </c>
      <c r="D2845" s="80" t="str">
        <f>IFERROR(VLOOKUP(B2845,Listor!$A$6:$C$62,3,FALSE),"")</f>
        <v/>
      </c>
      <c r="E2845" s="64" t="s">
        <v>69</v>
      </c>
      <c r="F2845" s="65"/>
      <c r="G2845" s="35" t="str">
        <f>IFERROR(VLOOKUP(B2845,Listor!$A$6:$G$62,7,FALSE),"")</f>
        <v/>
      </c>
      <c r="H2845" s="35" t="str">
        <f>IFERROR(VLOOKUP(B2845,Listor!$H$6:$I$24,2,FALSE),"")</f>
        <v/>
      </c>
      <c r="I2845" s="35" t="str">
        <f t="shared" si="47"/>
        <v/>
      </c>
      <c r="J2845" s="35" t="str">
        <f t="array" ref="J2845">IFERROR(INDEX(Listor!$M$6:$M$17,MATCH(Listor!J2845&amp;Fossila!E2845,Listor!$K$6:$K$17&amp;Listor!$L$6:$L$17,0)),"")</f>
        <v/>
      </c>
      <c r="K2845" s="69"/>
    </row>
    <row r="2846" spans="2:11" x14ac:dyDescent="0.25">
      <c r="B2846" s="68" t="s">
        <v>68</v>
      </c>
      <c r="C2846" s="80" t="str">
        <f>IFERROR(VLOOKUP(B2846,Listor!$A$6:$B$62,2,FALSE),"")</f>
        <v/>
      </c>
      <c r="D2846" s="80" t="str">
        <f>IFERROR(VLOOKUP(B2846,Listor!$A$6:$C$62,3,FALSE),"")</f>
        <v/>
      </c>
      <c r="E2846" s="64" t="s">
        <v>69</v>
      </c>
      <c r="F2846" s="65"/>
      <c r="G2846" s="35" t="str">
        <f>IFERROR(VLOOKUP(B2846,Listor!$A$6:$G$62,7,FALSE),"")</f>
        <v/>
      </c>
      <c r="H2846" s="35" t="str">
        <f>IFERROR(VLOOKUP(B2846,Listor!$H$6:$I$24,2,FALSE),"")</f>
        <v/>
      </c>
      <c r="I2846" s="35" t="str">
        <f t="shared" si="47"/>
        <v/>
      </c>
      <c r="J2846" s="35" t="str">
        <f t="array" ref="J2846">IFERROR(INDEX(Listor!$M$6:$M$17,MATCH(Listor!J2846&amp;Fossila!E2846,Listor!$K$6:$K$17&amp;Listor!$L$6:$L$17,0)),"")</f>
        <v/>
      </c>
      <c r="K2846" s="69"/>
    </row>
    <row r="2847" spans="2:11" x14ac:dyDescent="0.25">
      <c r="B2847" s="68" t="s">
        <v>68</v>
      </c>
      <c r="C2847" s="80" t="str">
        <f>IFERROR(VLOOKUP(B2847,Listor!$A$6:$B$62,2,FALSE),"")</f>
        <v/>
      </c>
      <c r="D2847" s="80" t="str">
        <f>IFERROR(VLOOKUP(B2847,Listor!$A$6:$C$62,3,FALSE),"")</f>
        <v/>
      </c>
      <c r="E2847" s="64" t="s">
        <v>69</v>
      </c>
      <c r="F2847" s="65"/>
      <c r="G2847" s="35" t="str">
        <f>IFERROR(VLOOKUP(B2847,Listor!$A$6:$G$62,7,FALSE),"")</f>
        <v/>
      </c>
      <c r="H2847" s="35" t="str">
        <f>IFERROR(VLOOKUP(B2847,Listor!$H$6:$I$24,2,FALSE),"")</f>
        <v/>
      </c>
      <c r="I2847" s="35" t="str">
        <f t="shared" si="47"/>
        <v/>
      </c>
      <c r="J2847" s="35" t="str">
        <f t="array" ref="J2847">IFERROR(INDEX(Listor!$M$6:$M$17,MATCH(Listor!J2847&amp;Fossila!E2847,Listor!$K$6:$K$17&amp;Listor!$L$6:$L$17,0)),"")</f>
        <v/>
      </c>
      <c r="K2847" s="69"/>
    </row>
    <row r="2848" spans="2:11" x14ac:dyDescent="0.25">
      <c r="B2848" s="68" t="s">
        <v>68</v>
      </c>
      <c r="C2848" s="80" t="str">
        <f>IFERROR(VLOOKUP(B2848,Listor!$A$6:$B$62,2,FALSE),"")</f>
        <v/>
      </c>
      <c r="D2848" s="80" t="str">
        <f>IFERROR(VLOOKUP(B2848,Listor!$A$6:$C$62,3,FALSE),"")</f>
        <v/>
      </c>
      <c r="E2848" s="64" t="s">
        <v>69</v>
      </c>
      <c r="F2848" s="65"/>
      <c r="G2848" s="35" t="str">
        <f>IFERROR(VLOOKUP(B2848,Listor!$A$6:$G$62,7,FALSE),"")</f>
        <v/>
      </c>
      <c r="H2848" s="35" t="str">
        <f>IFERROR(VLOOKUP(B2848,Listor!$H$6:$I$24,2,FALSE),"")</f>
        <v/>
      </c>
      <c r="I2848" s="35" t="str">
        <f t="shared" si="47"/>
        <v/>
      </c>
      <c r="J2848" s="35" t="str">
        <f t="array" ref="J2848">IFERROR(INDEX(Listor!$M$6:$M$17,MATCH(Listor!J2848&amp;Fossila!E2848,Listor!$K$6:$K$17&amp;Listor!$L$6:$L$17,0)),"")</f>
        <v/>
      </c>
      <c r="K2848" s="69"/>
    </row>
    <row r="2849" spans="2:11" x14ac:dyDescent="0.25">
      <c r="B2849" s="68" t="s">
        <v>68</v>
      </c>
      <c r="C2849" s="80" t="str">
        <f>IFERROR(VLOOKUP(B2849,Listor!$A$6:$B$62,2,FALSE),"")</f>
        <v/>
      </c>
      <c r="D2849" s="80" t="str">
        <f>IFERROR(VLOOKUP(B2849,Listor!$A$6:$C$62,3,FALSE),"")</f>
        <v/>
      </c>
      <c r="E2849" s="64" t="s">
        <v>69</v>
      </c>
      <c r="F2849" s="65"/>
      <c r="G2849" s="35" t="str">
        <f>IFERROR(VLOOKUP(B2849,Listor!$A$6:$G$62,7,FALSE),"")</f>
        <v/>
      </c>
      <c r="H2849" s="35" t="str">
        <f>IFERROR(VLOOKUP(B2849,Listor!$H$6:$I$24,2,FALSE),"")</f>
        <v/>
      </c>
      <c r="I2849" s="35" t="str">
        <f t="shared" si="47"/>
        <v/>
      </c>
      <c r="J2849" s="35" t="str">
        <f t="array" ref="J2849">IFERROR(INDEX(Listor!$M$6:$M$17,MATCH(Listor!J2849&amp;Fossila!E2849,Listor!$K$6:$K$17&amp;Listor!$L$6:$L$17,0)),"")</f>
        <v/>
      </c>
      <c r="K2849" s="69"/>
    </row>
    <row r="2850" spans="2:11" x14ac:dyDescent="0.25">
      <c r="B2850" s="68" t="s">
        <v>68</v>
      </c>
      <c r="C2850" s="80" t="str">
        <f>IFERROR(VLOOKUP(B2850,Listor!$A$6:$B$62,2,FALSE),"")</f>
        <v/>
      </c>
      <c r="D2850" s="80" t="str">
        <f>IFERROR(VLOOKUP(B2850,Listor!$A$6:$C$62,3,FALSE),"")</f>
        <v/>
      </c>
      <c r="E2850" s="64" t="s">
        <v>69</v>
      </c>
      <c r="F2850" s="65"/>
      <c r="G2850" s="35" t="str">
        <f>IFERROR(VLOOKUP(B2850,Listor!$A$6:$G$62,7,FALSE),"")</f>
        <v/>
      </c>
      <c r="H2850" s="35" t="str">
        <f>IFERROR(VLOOKUP(B2850,Listor!$H$6:$I$24,2,FALSE),"")</f>
        <v/>
      </c>
      <c r="I2850" s="35" t="str">
        <f t="shared" si="47"/>
        <v/>
      </c>
      <c r="J2850" s="35" t="str">
        <f t="array" ref="J2850">IFERROR(INDEX(Listor!$M$6:$M$17,MATCH(Listor!J2850&amp;Fossila!E2850,Listor!$K$6:$K$17&amp;Listor!$L$6:$L$17,0)),"")</f>
        <v/>
      </c>
      <c r="K2850" s="69"/>
    </row>
    <row r="2851" spans="2:11" x14ac:dyDescent="0.25">
      <c r="B2851" s="68" t="s">
        <v>68</v>
      </c>
      <c r="C2851" s="80" t="str">
        <f>IFERROR(VLOOKUP(B2851,Listor!$A$6:$B$62,2,FALSE),"")</f>
        <v/>
      </c>
      <c r="D2851" s="80" t="str">
        <f>IFERROR(VLOOKUP(B2851,Listor!$A$6:$C$62,3,FALSE),"")</f>
        <v/>
      </c>
      <c r="E2851" s="64" t="s">
        <v>69</v>
      </c>
      <c r="F2851" s="65"/>
      <c r="G2851" s="35" t="str">
        <f>IFERROR(VLOOKUP(B2851,Listor!$A$6:$G$62,7,FALSE),"")</f>
        <v/>
      </c>
      <c r="H2851" s="35" t="str">
        <f>IFERROR(VLOOKUP(B2851,Listor!$H$6:$I$24,2,FALSE),"")</f>
        <v/>
      </c>
      <c r="I2851" s="35" t="str">
        <f t="shared" si="47"/>
        <v/>
      </c>
      <c r="J2851" s="35" t="str">
        <f t="array" ref="J2851">IFERROR(INDEX(Listor!$M$6:$M$17,MATCH(Listor!J2851&amp;Fossila!E2851,Listor!$K$6:$K$17&amp;Listor!$L$6:$L$17,0)),"")</f>
        <v/>
      </c>
      <c r="K2851" s="69"/>
    </row>
    <row r="2852" spans="2:11" x14ac:dyDescent="0.25">
      <c r="B2852" s="68" t="s">
        <v>68</v>
      </c>
      <c r="C2852" s="80" t="str">
        <f>IFERROR(VLOOKUP(B2852,Listor!$A$6:$B$62,2,FALSE),"")</f>
        <v/>
      </c>
      <c r="D2852" s="80" t="str">
        <f>IFERROR(VLOOKUP(B2852,Listor!$A$6:$C$62,3,FALSE),"")</f>
        <v/>
      </c>
      <c r="E2852" s="64" t="s">
        <v>69</v>
      </c>
      <c r="F2852" s="65"/>
      <c r="G2852" s="35" t="str">
        <f>IFERROR(VLOOKUP(B2852,Listor!$A$6:$G$62,7,FALSE),"")</f>
        <v/>
      </c>
      <c r="H2852" s="35" t="str">
        <f>IFERROR(VLOOKUP(B2852,Listor!$H$6:$I$24,2,FALSE),"")</f>
        <v/>
      </c>
      <c r="I2852" s="35" t="str">
        <f t="shared" si="47"/>
        <v/>
      </c>
      <c r="J2852" s="35" t="str">
        <f t="array" ref="J2852">IFERROR(INDEX(Listor!$M$6:$M$17,MATCH(Listor!J2852&amp;Fossila!E2852,Listor!$K$6:$K$17&amp;Listor!$L$6:$L$17,0)),"")</f>
        <v/>
      </c>
      <c r="K2852" s="69"/>
    </row>
    <row r="2853" spans="2:11" x14ac:dyDescent="0.25">
      <c r="B2853" s="68" t="s">
        <v>68</v>
      </c>
      <c r="C2853" s="80" t="str">
        <f>IFERROR(VLOOKUP(B2853,Listor!$A$6:$B$62,2,FALSE),"")</f>
        <v/>
      </c>
      <c r="D2853" s="80" t="str">
        <f>IFERROR(VLOOKUP(B2853,Listor!$A$6:$C$62,3,FALSE),"")</f>
        <v/>
      </c>
      <c r="E2853" s="64" t="s">
        <v>69</v>
      </c>
      <c r="F2853" s="65"/>
      <c r="G2853" s="35" t="str">
        <f>IFERROR(VLOOKUP(B2853,Listor!$A$6:$G$62,7,FALSE),"")</f>
        <v/>
      </c>
      <c r="H2853" s="35" t="str">
        <f>IFERROR(VLOOKUP(B2853,Listor!$H$6:$I$24,2,FALSE),"")</f>
        <v/>
      </c>
      <c r="I2853" s="35" t="str">
        <f t="shared" si="47"/>
        <v/>
      </c>
      <c r="J2853" s="35" t="str">
        <f t="array" ref="J2853">IFERROR(INDEX(Listor!$M$6:$M$17,MATCH(Listor!J2853&amp;Fossila!E2853,Listor!$K$6:$K$17&amp;Listor!$L$6:$L$17,0)),"")</f>
        <v/>
      </c>
      <c r="K2853" s="69"/>
    </row>
    <row r="2854" spans="2:11" x14ac:dyDescent="0.25">
      <c r="B2854" s="68" t="s">
        <v>68</v>
      </c>
      <c r="C2854" s="80" t="str">
        <f>IFERROR(VLOOKUP(B2854,Listor!$A$6:$B$62,2,FALSE),"")</f>
        <v/>
      </c>
      <c r="D2854" s="80" t="str">
        <f>IFERROR(VLOOKUP(B2854,Listor!$A$6:$C$62,3,FALSE),"")</f>
        <v/>
      </c>
      <c r="E2854" s="64" t="s">
        <v>69</v>
      </c>
      <c r="F2854" s="65"/>
      <c r="G2854" s="35" t="str">
        <f>IFERROR(VLOOKUP(B2854,Listor!$A$6:$G$62,7,FALSE),"")</f>
        <v/>
      </c>
      <c r="H2854" s="35" t="str">
        <f>IFERROR(VLOOKUP(B2854,Listor!$H$6:$I$24,2,FALSE),"")</f>
        <v/>
      </c>
      <c r="I2854" s="35" t="str">
        <f t="shared" si="47"/>
        <v/>
      </c>
      <c r="J2854" s="35" t="str">
        <f t="array" ref="J2854">IFERROR(INDEX(Listor!$M$6:$M$17,MATCH(Listor!J2854&amp;Fossila!E2854,Listor!$K$6:$K$17&amp;Listor!$L$6:$L$17,0)),"")</f>
        <v/>
      </c>
      <c r="K2854" s="69"/>
    </row>
    <row r="2855" spans="2:11" x14ac:dyDescent="0.25">
      <c r="B2855" s="68" t="s">
        <v>68</v>
      </c>
      <c r="C2855" s="80" t="str">
        <f>IFERROR(VLOOKUP(B2855,Listor!$A$6:$B$62,2,FALSE),"")</f>
        <v/>
      </c>
      <c r="D2855" s="80" t="str">
        <f>IFERROR(VLOOKUP(B2855,Listor!$A$6:$C$62,3,FALSE),"")</f>
        <v/>
      </c>
      <c r="E2855" s="64" t="s">
        <v>69</v>
      </c>
      <c r="F2855" s="65"/>
      <c r="G2855" s="35" t="str">
        <f>IFERROR(VLOOKUP(B2855,Listor!$A$6:$G$62,7,FALSE),"")</f>
        <v/>
      </c>
      <c r="H2855" s="35" t="str">
        <f>IFERROR(VLOOKUP(B2855,Listor!$H$6:$I$24,2,FALSE),"")</f>
        <v/>
      </c>
      <c r="I2855" s="35" t="str">
        <f t="shared" si="47"/>
        <v/>
      </c>
      <c r="J2855" s="35" t="str">
        <f t="array" ref="J2855">IFERROR(INDEX(Listor!$M$6:$M$17,MATCH(Listor!J2855&amp;Fossila!E2855,Listor!$K$6:$K$17&amp;Listor!$L$6:$L$17,0)),"")</f>
        <v/>
      </c>
      <c r="K2855" s="69"/>
    </row>
    <row r="2856" spans="2:11" x14ac:dyDescent="0.25">
      <c r="B2856" s="68" t="s">
        <v>68</v>
      </c>
      <c r="C2856" s="80" t="str">
        <f>IFERROR(VLOOKUP(B2856,Listor!$A$6:$B$62,2,FALSE),"")</f>
        <v/>
      </c>
      <c r="D2856" s="80" t="str">
        <f>IFERROR(VLOOKUP(B2856,Listor!$A$6:$C$62,3,FALSE),"")</f>
        <v/>
      </c>
      <c r="E2856" s="64" t="s">
        <v>69</v>
      </c>
      <c r="F2856" s="65"/>
      <c r="G2856" s="35" t="str">
        <f>IFERROR(VLOOKUP(B2856,Listor!$A$6:$G$62,7,FALSE),"")</f>
        <v/>
      </c>
      <c r="H2856" s="35" t="str">
        <f>IFERROR(VLOOKUP(B2856,Listor!$H$6:$I$24,2,FALSE),"")</f>
        <v/>
      </c>
      <c r="I2856" s="35" t="str">
        <f t="shared" si="47"/>
        <v/>
      </c>
      <c r="J2856" s="35" t="str">
        <f t="array" ref="J2856">IFERROR(INDEX(Listor!$M$6:$M$17,MATCH(Listor!J2856&amp;Fossila!E2856,Listor!$K$6:$K$17&amp;Listor!$L$6:$L$17,0)),"")</f>
        <v/>
      </c>
      <c r="K2856" s="69"/>
    </row>
    <row r="2857" spans="2:11" x14ac:dyDescent="0.25">
      <c r="B2857" s="68" t="s">
        <v>68</v>
      </c>
      <c r="C2857" s="80" t="str">
        <f>IFERROR(VLOOKUP(B2857,Listor!$A$6:$B$62,2,FALSE),"")</f>
        <v/>
      </c>
      <c r="D2857" s="80" t="str">
        <f>IFERROR(VLOOKUP(B2857,Listor!$A$6:$C$62,3,FALSE),"")</f>
        <v/>
      </c>
      <c r="E2857" s="64" t="s">
        <v>69</v>
      </c>
      <c r="F2857" s="65"/>
      <c r="G2857" s="35" t="str">
        <f>IFERROR(VLOOKUP(B2857,Listor!$A$6:$G$62,7,FALSE),"")</f>
        <v/>
      </c>
      <c r="H2857" s="35" t="str">
        <f>IFERROR(VLOOKUP(B2857,Listor!$H$6:$I$24,2,FALSE),"")</f>
        <v/>
      </c>
      <c r="I2857" s="35" t="str">
        <f t="shared" si="47"/>
        <v/>
      </c>
      <c r="J2857" s="35" t="str">
        <f t="array" ref="J2857">IFERROR(INDEX(Listor!$M$6:$M$17,MATCH(Listor!J2857&amp;Fossila!E2857,Listor!$K$6:$K$17&amp;Listor!$L$6:$L$17,0)),"")</f>
        <v/>
      </c>
      <c r="K2857" s="69"/>
    </row>
    <row r="2858" spans="2:11" x14ac:dyDescent="0.25">
      <c r="B2858" s="68" t="s">
        <v>68</v>
      </c>
      <c r="C2858" s="80" t="str">
        <f>IFERROR(VLOOKUP(B2858,Listor!$A$6:$B$62,2,FALSE),"")</f>
        <v/>
      </c>
      <c r="D2858" s="80" t="str">
        <f>IFERROR(VLOOKUP(B2858,Listor!$A$6:$C$62,3,FALSE),"")</f>
        <v/>
      </c>
      <c r="E2858" s="64" t="s">
        <v>69</v>
      </c>
      <c r="F2858" s="65"/>
      <c r="G2858" s="35" t="str">
        <f>IFERROR(VLOOKUP(B2858,Listor!$A$6:$G$62,7,FALSE),"")</f>
        <v/>
      </c>
      <c r="H2858" s="35" t="str">
        <f>IFERROR(VLOOKUP(B2858,Listor!$H$6:$I$24,2,FALSE),"")</f>
        <v/>
      </c>
      <c r="I2858" s="35" t="str">
        <f t="shared" si="47"/>
        <v/>
      </c>
      <c r="J2858" s="35" t="str">
        <f t="array" ref="J2858">IFERROR(INDEX(Listor!$M$6:$M$17,MATCH(Listor!J2858&amp;Fossila!E2858,Listor!$K$6:$K$17&amp;Listor!$L$6:$L$17,0)),"")</f>
        <v/>
      </c>
      <c r="K2858" s="69"/>
    </row>
    <row r="2859" spans="2:11" x14ac:dyDescent="0.25">
      <c r="B2859" s="68" t="s">
        <v>68</v>
      </c>
      <c r="C2859" s="80" t="str">
        <f>IFERROR(VLOOKUP(B2859,Listor!$A$6:$B$62,2,FALSE),"")</f>
        <v/>
      </c>
      <c r="D2859" s="80" t="str">
        <f>IFERROR(VLOOKUP(B2859,Listor!$A$6:$C$62,3,FALSE),"")</f>
        <v/>
      </c>
      <c r="E2859" s="64" t="s">
        <v>69</v>
      </c>
      <c r="F2859" s="65"/>
      <c r="G2859" s="35" t="str">
        <f>IFERROR(VLOOKUP(B2859,Listor!$A$6:$G$62,7,FALSE),"")</f>
        <v/>
      </c>
      <c r="H2859" s="35" t="str">
        <f>IFERROR(VLOOKUP(B2859,Listor!$H$6:$I$24,2,FALSE),"")</f>
        <v/>
      </c>
      <c r="I2859" s="35" t="str">
        <f t="shared" si="47"/>
        <v/>
      </c>
      <c r="J2859" s="35" t="str">
        <f t="array" ref="J2859">IFERROR(INDEX(Listor!$M$6:$M$17,MATCH(Listor!J2859&amp;Fossila!E2859,Listor!$K$6:$K$17&amp;Listor!$L$6:$L$17,0)),"")</f>
        <v/>
      </c>
      <c r="K2859" s="69"/>
    </row>
    <row r="2860" spans="2:11" x14ac:dyDescent="0.25">
      <c r="B2860" s="68" t="s">
        <v>68</v>
      </c>
      <c r="C2860" s="80" t="str">
        <f>IFERROR(VLOOKUP(B2860,Listor!$A$6:$B$62,2,FALSE),"")</f>
        <v/>
      </c>
      <c r="D2860" s="80" t="str">
        <f>IFERROR(VLOOKUP(B2860,Listor!$A$6:$C$62,3,FALSE),"")</f>
        <v/>
      </c>
      <c r="E2860" s="64" t="s">
        <v>69</v>
      </c>
      <c r="F2860" s="65"/>
      <c r="G2860" s="35" t="str">
        <f>IFERROR(VLOOKUP(B2860,Listor!$A$6:$G$62,7,FALSE),"")</f>
        <v/>
      </c>
      <c r="H2860" s="35" t="str">
        <f>IFERROR(VLOOKUP(B2860,Listor!$H$6:$I$24,2,FALSE),"")</f>
        <v/>
      </c>
      <c r="I2860" s="35" t="str">
        <f t="shared" si="47"/>
        <v/>
      </c>
      <c r="J2860" s="35" t="str">
        <f t="array" ref="J2860">IFERROR(INDEX(Listor!$M$6:$M$17,MATCH(Listor!J2860&amp;Fossila!E2860,Listor!$K$6:$K$17&amp;Listor!$L$6:$L$17,0)),"")</f>
        <v/>
      </c>
      <c r="K2860" s="69"/>
    </row>
    <row r="2861" spans="2:11" x14ac:dyDescent="0.25">
      <c r="B2861" s="68" t="s">
        <v>68</v>
      </c>
      <c r="C2861" s="80" t="str">
        <f>IFERROR(VLOOKUP(B2861,Listor!$A$6:$B$62,2,FALSE),"")</f>
        <v/>
      </c>
      <c r="D2861" s="80" t="str">
        <f>IFERROR(VLOOKUP(B2861,Listor!$A$6:$C$62,3,FALSE),"")</f>
        <v/>
      </c>
      <c r="E2861" s="64" t="s">
        <v>69</v>
      </c>
      <c r="F2861" s="65"/>
      <c r="G2861" s="35" t="str">
        <f>IFERROR(VLOOKUP(B2861,Listor!$A$6:$G$62,7,FALSE),"")</f>
        <v/>
      </c>
      <c r="H2861" s="35" t="str">
        <f>IFERROR(VLOOKUP(B2861,Listor!$H$6:$I$24,2,FALSE),"")</f>
        <v/>
      </c>
      <c r="I2861" s="35" t="str">
        <f t="shared" si="47"/>
        <v/>
      </c>
      <c r="J2861" s="35" t="str">
        <f t="array" ref="J2861">IFERROR(INDEX(Listor!$M$6:$M$17,MATCH(Listor!J2861&amp;Fossila!E2861,Listor!$K$6:$K$17&amp;Listor!$L$6:$L$17,0)),"")</f>
        <v/>
      </c>
      <c r="K2861" s="69"/>
    </row>
    <row r="2862" spans="2:11" x14ac:dyDescent="0.25">
      <c r="B2862" s="68" t="s">
        <v>68</v>
      </c>
      <c r="C2862" s="80" t="str">
        <f>IFERROR(VLOOKUP(B2862,Listor!$A$6:$B$62,2,FALSE),"")</f>
        <v/>
      </c>
      <c r="D2862" s="80" t="str">
        <f>IFERROR(VLOOKUP(B2862,Listor!$A$6:$C$62,3,FALSE),"")</f>
        <v/>
      </c>
      <c r="E2862" s="64" t="s">
        <v>69</v>
      </c>
      <c r="F2862" s="65"/>
      <c r="G2862" s="35" t="str">
        <f>IFERROR(VLOOKUP(B2862,Listor!$A$6:$G$62,7,FALSE),"")</f>
        <v/>
      </c>
      <c r="H2862" s="35" t="str">
        <f>IFERROR(VLOOKUP(B2862,Listor!$H$6:$I$24,2,FALSE),"")</f>
        <v/>
      </c>
      <c r="I2862" s="35" t="str">
        <f t="shared" si="47"/>
        <v/>
      </c>
      <c r="J2862" s="35" t="str">
        <f t="array" ref="J2862">IFERROR(INDEX(Listor!$M$6:$M$17,MATCH(Listor!J2862&amp;Fossila!E2862,Listor!$K$6:$K$17&amp;Listor!$L$6:$L$17,0)),"")</f>
        <v/>
      </c>
      <c r="K2862" s="69"/>
    </row>
    <row r="2863" spans="2:11" x14ac:dyDescent="0.25">
      <c r="B2863" s="68" t="s">
        <v>68</v>
      </c>
      <c r="C2863" s="80" t="str">
        <f>IFERROR(VLOOKUP(B2863,Listor!$A$6:$B$62,2,FALSE),"")</f>
        <v/>
      </c>
      <c r="D2863" s="80" t="str">
        <f>IFERROR(VLOOKUP(B2863,Listor!$A$6:$C$62,3,FALSE),"")</f>
        <v/>
      </c>
      <c r="E2863" s="64" t="s">
        <v>69</v>
      </c>
      <c r="F2863" s="65"/>
      <c r="G2863" s="35" t="str">
        <f>IFERROR(VLOOKUP(B2863,Listor!$A$6:$G$62,7,FALSE),"")</f>
        <v/>
      </c>
      <c r="H2863" s="35" t="str">
        <f>IFERROR(VLOOKUP(B2863,Listor!$H$6:$I$24,2,FALSE),"")</f>
        <v/>
      </c>
      <c r="I2863" s="35" t="str">
        <f t="shared" si="47"/>
        <v/>
      </c>
      <c r="J2863" s="35" t="str">
        <f t="array" ref="J2863">IFERROR(INDEX(Listor!$M$6:$M$17,MATCH(Listor!J2863&amp;Fossila!E2863,Listor!$K$6:$K$17&amp;Listor!$L$6:$L$17,0)),"")</f>
        <v/>
      </c>
      <c r="K2863" s="69"/>
    </row>
    <row r="2864" spans="2:11" x14ac:dyDescent="0.25">
      <c r="B2864" s="68" t="s">
        <v>68</v>
      </c>
      <c r="C2864" s="80" t="str">
        <f>IFERROR(VLOOKUP(B2864,Listor!$A$6:$B$62,2,FALSE),"")</f>
        <v/>
      </c>
      <c r="D2864" s="80" t="str">
        <f>IFERROR(VLOOKUP(B2864,Listor!$A$6:$C$62,3,FALSE),"")</f>
        <v/>
      </c>
      <c r="E2864" s="64" t="s">
        <v>69</v>
      </c>
      <c r="F2864" s="65"/>
      <c r="G2864" s="35" t="str">
        <f>IFERROR(VLOOKUP(B2864,Listor!$A$6:$G$62,7,FALSE),"")</f>
        <v/>
      </c>
      <c r="H2864" s="35" t="str">
        <f>IFERROR(VLOOKUP(B2864,Listor!$H$6:$I$24,2,FALSE),"")</f>
        <v/>
      </c>
      <c r="I2864" s="35" t="str">
        <f t="shared" si="47"/>
        <v/>
      </c>
      <c r="J2864" s="35" t="str">
        <f t="array" ref="J2864">IFERROR(INDEX(Listor!$M$6:$M$17,MATCH(Listor!J2864&amp;Fossila!E2864,Listor!$K$6:$K$17&amp;Listor!$L$6:$L$17,0)),"")</f>
        <v/>
      </c>
      <c r="K2864" s="69"/>
    </row>
    <row r="2865" spans="2:11" x14ac:dyDescent="0.25">
      <c r="B2865" s="68" t="s">
        <v>68</v>
      </c>
      <c r="C2865" s="80" t="str">
        <f>IFERROR(VLOOKUP(B2865,Listor!$A$6:$B$62,2,FALSE),"")</f>
        <v/>
      </c>
      <c r="D2865" s="80" t="str">
        <f>IFERROR(VLOOKUP(B2865,Listor!$A$6:$C$62,3,FALSE),"")</f>
        <v/>
      </c>
      <c r="E2865" s="64" t="s">
        <v>69</v>
      </c>
      <c r="F2865" s="65"/>
      <c r="G2865" s="35" t="str">
        <f>IFERROR(VLOOKUP(B2865,Listor!$A$6:$G$62,7,FALSE),"")</f>
        <v/>
      </c>
      <c r="H2865" s="35" t="str">
        <f>IFERROR(VLOOKUP(B2865,Listor!$H$6:$I$24,2,FALSE),"")</f>
        <v/>
      </c>
      <c r="I2865" s="35" t="str">
        <f t="shared" si="47"/>
        <v/>
      </c>
      <c r="J2865" s="35" t="str">
        <f t="array" ref="J2865">IFERROR(INDEX(Listor!$M$6:$M$17,MATCH(Listor!J2865&amp;Fossila!E2865,Listor!$K$6:$K$17&amp;Listor!$L$6:$L$17,0)),"")</f>
        <v/>
      </c>
      <c r="K2865" s="69"/>
    </row>
    <row r="2866" spans="2:11" x14ac:dyDescent="0.25">
      <c r="B2866" s="68" t="s">
        <v>68</v>
      </c>
      <c r="C2866" s="80" t="str">
        <f>IFERROR(VLOOKUP(B2866,Listor!$A$6:$B$62,2,FALSE),"")</f>
        <v/>
      </c>
      <c r="D2866" s="80" t="str">
        <f>IFERROR(VLOOKUP(B2866,Listor!$A$6:$C$62,3,FALSE),"")</f>
        <v/>
      </c>
      <c r="E2866" s="64" t="s">
        <v>69</v>
      </c>
      <c r="F2866" s="65"/>
      <c r="G2866" s="35" t="str">
        <f>IFERROR(VLOOKUP(B2866,Listor!$A$6:$G$62,7,FALSE),"")</f>
        <v/>
      </c>
      <c r="H2866" s="35" t="str">
        <f>IFERROR(VLOOKUP(B2866,Listor!$H$6:$I$24,2,FALSE),"")</f>
        <v/>
      </c>
      <c r="I2866" s="35" t="str">
        <f t="shared" si="47"/>
        <v/>
      </c>
      <c r="J2866" s="35" t="str">
        <f t="array" ref="J2866">IFERROR(INDEX(Listor!$M$6:$M$17,MATCH(Listor!J2866&amp;Fossila!E2866,Listor!$K$6:$K$17&amp;Listor!$L$6:$L$17,0)),"")</f>
        <v/>
      </c>
      <c r="K2866" s="69"/>
    </row>
    <row r="2867" spans="2:11" x14ac:dyDescent="0.25">
      <c r="B2867" s="68" t="s">
        <v>68</v>
      </c>
      <c r="C2867" s="80" t="str">
        <f>IFERROR(VLOOKUP(B2867,Listor!$A$6:$B$62,2,FALSE),"")</f>
        <v/>
      </c>
      <c r="D2867" s="80" t="str">
        <f>IFERROR(VLOOKUP(B2867,Listor!$A$6:$C$62,3,FALSE),"")</f>
        <v/>
      </c>
      <c r="E2867" s="64" t="s">
        <v>69</v>
      </c>
      <c r="F2867" s="65"/>
      <c r="G2867" s="35" t="str">
        <f>IFERROR(VLOOKUP(B2867,Listor!$A$6:$G$62,7,FALSE),"")</f>
        <v/>
      </c>
      <c r="H2867" s="35" t="str">
        <f>IFERROR(VLOOKUP(B2867,Listor!$H$6:$I$24,2,FALSE),"")</f>
        <v/>
      </c>
      <c r="I2867" s="35" t="str">
        <f t="shared" si="47"/>
        <v/>
      </c>
      <c r="J2867" s="35" t="str">
        <f t="array" ref="J2867">IFERROR(INDEX(Listor!$M$6:$M$17,MATCH(Listor!J2867&amp;Fossila!E2867,Listor!$K$6:$K$17&amp;Listor!$L$6:$L$17,0)),"")</f>
        <v/>
      </c>
      <c r="K2867" s="69"/>
    </row>
    <row r="2868" spans="2:11" x14ac:dyDescent="0.25">
      <c r="B2868" s="68" t="s">
        <v>68</v>
      </c>
      <c r="C2868" s="80" t="str">
        <f>IFERROR(VLOOKUP(B2868,Listor!$A$6:$B$62,2,FALSE),"")</f>
        <v/>
      </c>
      <c r="D2868" s="80" t="str">
        <f>IFERROR(VLOOKUP(B2868,Listor!$A$6:$C$62,3,FALSE),"")</f>
        <v/>
      </c>
      <c r="E2868" s="64" t="s">
        <v>69</v>
      </c>
      <c r="F2868" s="65"/>
      <c r="G2868" s="35" t="str">
        <f>IFERROR(VLOOKUP(B2868,Listor!$A$6:$G$62,7,FALSE),"")</f>
        <v/>
      </c>
      <c r="H2868" s="35" t="str">
        <f>IFERROR(VLOOKUP(B2868,Listor!$H$6:$I$24,2,FALSE),"")</f>
        <v/>
      </c>
      <c r="I2868" s="35" t="str">
        <f t="shared" si="47"/>
        <v/>
      </c>
      <c r="J2868" s="35" t="str">
        <f t="array" ref="J2868">IFERROR(INDEX(Listor!$M$6:$M$17,MATCH(Listor!J2868&amp;Fossila!E2868,Listor!$K$6:$K$17&amp;Listor!$L$6:$L$17,0)),"")</f>
        <v/>
      </c>
      <c r="K2868" s="69"/>
    </row>
    <row r="2869" spans="2:11" x14ac:dyDescent="0.25">
      <c r="B2869" s="68" t="s">
        <v>68</v>
      </c>
      <c r="C2869" s="80" t="str">
        <f>IFERROR(VLOOKUP(B2869,Listor!$A$6:$B$62,2,FALSE),"")</f>
        <v/>
      </c>
      <c r="D2869" s="80" t="str">
        <f>IFERROR(VLOOKUP(B2869,Listor!$A$6:$C$62,3,FALSE),"")</f>
        <v/>
      </c>
      <c r="E2869" s="64" t="s">
        <v>69</v>
      </c>
      <c r="F2869" s="65"/>
      <c r="G2869" s="35" t="str">
        <f>IFERROR(VLOOKUP(B2869,Listor!$A$6:$G$62,7,FALSE),"")</f>
        <v/>
      </c>
      <c r="H2869" s="35" t="str">
        <f>IFERROR(VLOOKUP(B2869,Listor!$H$6:$I$24,2,FALSE),"")</f>
        <v/>
      </c>
      <c r="I2869" s="35" t="str">
        <f t="shared" si="47"/>
        <v/>
      </c>
      <c r="J2869" s="35" t="str">
        <f t="array" ref="J2869">IFERROR(INDEX(Listor!$M$6:$M$17,MATCH(Listor!J2869&amp;Fossila!E2869,Listor!$K$6:$K$17&amp;Listor!$L$6:$L$17,0)),"")</f>
        <v/>
      </c>
      <c r="K2869" s="69"/>
    </row>
    <row r="2870" spans="2:11" x14ac:dyDescent="0.25">
      <c r="B2870" s="68" t="s">
        <v>68</v>
      </c>
      <c r="C2870" s="80" t="str">
        <f>IFERROR(VLOOKUP(B2870,Listor!$A$6:$B$62,2,FALSE),"")</f>
        <v/>
      </c>
      <c r="D2870" s="80" t="str">
        <f>IFERROR(VLOOKUP(B2870,Listor!$A$6:$C$62,3,FALSE),"")</f>
        <v/>
      </c>
      <c r="E2870" s="64" t="s">
        <v>69</v>
      </c>
      <c r="F2870" s="65"/>
      <c r="G2870" s="35" t="str">
        <f>IFERROR(VLOOKUP(B2870,Listor!$A$6:$G$62,7,FALSE),"")</f>
        <v/>
      </c>
      <c r="H2870" s="35" t="str">
        <f>IFERROR(VLOOKUP(B2870,Listor!$H$6:$I$24,2,FALSE),"")</f>
        <v/>
      </c>
      <c r="I2870" s="35" t="str">
        <f t="shared" si="47"/>
        <v/>
      </c>
      <c r="J2870" s="35" t="str">
        <f t="array" ref="J2870">IFERROR(INDEX(Listor!$M$6:$M$17,MATCH(Listor!J2870&amp;Fossila!E2870,Listor!$K$6:$K$17&amp;Listor!$L$6:$L$17,0)),"")</f>
        <v/>
      </c>
      <c r="K2870" s="69"/>
    </row>
    <row r="2871" spans="2:11" x14ac:dyDescent="0.25">
      <c r="B2871" s="68" t="s">
        <v>68</v>
      </c>
      <c r="C2871" s="80" t="str">
        <f>IFERROR(VLOOKUP(B2871,Listor!$A$6:$B$62,2,FALSE),"")</f>
        <v/>
      </c>
      <c r="D2871" s="80" t="str">
        <f>IFERROR(VLOOKUP(B2871,Listor!$A$6:$C$62,3,FALSE),"")</f>
        <v/>
      </c>
      <c r="E2871" s="64" t="s">
        <v>69</v>
      </c>
      <c r="F2871" s="65"/>
      <c r="G2871" s="35" t="str">
        <f>IFERROR(VLOOKUP(B2871,Listor!$A$6:$G$62,7,FALSE),"")</f>
        <v/>
      </c>
      <c r="H2871" s="35" t="str">
        <f>IFERROR(VLOOKUP(B2871,Listor!$H$6:$I$24,2,FALSE),"")</f>
        <v/>
      </c>
      <c r="I2871" s="35" t="str">
        <f t="shared" si="47"/>
        <v/>
      </c>
      <c r="J2871" s="35" t="str">
        <f t="array" ref="J2871">IFERROR(INDEX(Listor!$M$6:$M$17,MATCH(Listor!J2871&amp;Fossila!E2871,Listor!$K$6:$K$17&amp;Listor!$L$6:$L$17,0)),"")</f>
        <v/>
      </c>
      <c r="K2871" s="69"/>
    </row>
    <row r="2872" spans="2:11" x14ac:dyDescent="0.25">
      <c r="B2872" s="68" t="s">
        <v>68</v>
      </c>
      <c r="C2872" s="80" t="str">
        <f>IFERROR(VLOOKUP(B2872,Listor!$A$6:$B$62,2,FALSE),"")</f>
        <v/>
      </c>
      <c r="D2872" s="80" t="str">
        <f>IFERROR(VLOOKUP(B2872,Listor!$A$6:$C$62,3,FALSE),"")</f>
        <v/>
      </c>
      <c r="E2872" s="64" t="s">
        <v>69</v>
      </c>
      <c r="F2872" s="65"/>
      <c r="G2872" s="35" t="str">
        <f>IFERROR(VLOOKUP(B2872,Listor!$A$6:$G$62,7,FALSE),"")</f>
        <v/>
      </c>
      <c r="H2872" s="35" t="str">
        <f>IFERROR(VLOOKUP(B2872,Listor!$H$6:$I$24,2,FALSE),"")</f>
        <v/>
      </c>
      <c r="I2872" s="35" t="str">
        <f t="shared" si="47"/>
        <v/>
      </c>
      <c r="J2872" s="35" t="str">
        <f t="array" ref="J2872">IFERROR(INDEX(Listor!$M$6:$M$17,MATCH(Listor!J2872&amp;Fossila!E2872,Listor!$K$6:$K$17&amp;Listor!$L$6:$L$17,0)),"")</f>
        <v/>
      </c>
      <c r="K2872" s="69"/>
    </row>
    <row r="2873" spans="2:11" x14ac:dyDescent="0.25">
      <c r="B2873" s="68" t="s">
        <v>68</v>
      </c>
      <c r="C2873" s="80" t="str">
        <f>IFERROR(VLOOKUP(B2873,Listor!$A$6:$B$62,2,FALSE),"")</f>
        <v/>
      </c>
      <c r="D2873" s="80" t="str">
        <f>IFERROR(VLOOKUP(B2873,Listor!$A$6:$C$62,3,FALSE),"")</f>
        <v/>
      </c>
      <c r="E2873" s="64" t="s">
        <v>69</v>
      </c>
      <c r="F2873" s="65"/>
      <c r="G2873" s="35" t="str">
        <f>IFERROR(VLOOKUP(B2873,Listor!$A$6:$G$62,7,FALSE),"")</f>
        <v/>
      </c>
      <c r="H2873" s="35" t="str">
        <f>IFERROR(VLOOKUP(B2873,Listor!$H$6:$I$24,2,FALSE),"")</f>
        <v/>
      </c>
      <c r="I2873" s="35" t="str">
        <f t="shared" si="47"/>
        <v/>
      </c>
      <c r="J2873" s="35" t="str">
        <f t="array" ref="J2873">IFERROR(INDEX(Listor!$M$6:$M$17,MATCH(Listor!J2873&amp;Fossila!E2873,Listor!$K$6:$K$17&amp;Listor!$L$6:$L$17,0)),"")</f>
        <v/>
      </c>
      <c r="K2873" s="69"/>
    </row>
    <row r="2874" spans="2:11" x14ac:dyDescent="0.25">
      <c r="B2874" s="68" t="s">
        <v>68</v>
      </c>
      <c r="C2874" s="80" t="str">
        <f>IFERROR(VLOOKUP(B2874,Listor!$A$6:$B$62,2,FALSE),"")</f>
        <v/>
      </c>
      <c r="D2874" s="80" t="str">
        <f>IFERROR(VLOOKUP(B2874,Listor!$A$6:$C$62,3,FALSE),"")</f>
        <v/>
      </c>
      <c r="E2874" s="64" t="s">
        <v>69</v>
      </c>
      <c r="F2874" s="65"/>
      <c r="G2874" s="35" t="str">
        <f>IFERROR(VLOOKUP(B2874,Listor!$A$6:$G$62,7,FALSE),"")</f>
        <v/>
      </c>
      <c r="H2874" s="35" t="str">
        <f>IFERROR(VLOOKUP(B2874,Listor!$H$6:$I$24,2,FALSE),"")</f>
        <v/>
      </c>
      <c r="I2874" s="35" t="str">
        <f t="shared" si="47"/>
        <v/>
      </c>
      <c r="J2874" s="35" t="str">
        <f t="array" ref="J2874">IFERROR(INDEX(Listor!$M$6:$M$17,MATCH(Listor!J2874&amp;Fossila!E2874,Listor!$K$6:$K$17&amp;Listor!$L$6:$L$17,0)),"")</f>
        <v/>
      </c>
      <c r="K2874" s="69"/>
    </row>
    <row r="2875" spans="2:11" x14ac:dyDescent="0.25">
      <c r="B2875" s="68" t="s">
        <v>68</v>
      </c>
      <c r="C2875" s="80" t="str">
        <f>IFERROR(VLOOKUP(B2875,Listor!$A$6:$B$62,2,FALSE),"")</f>
        <v/>
      </c>
      <c r="D2875" s="80" t="str">
        <f>IFERROR(VLOOKUP(B2875,Listor!$A$6:$C$62,3,FALSE),"")</f>
        <v/>
      </c>
      <c r="E2875" s="64" t="s">
        <v>69</v>
      </c>
      <c r="F2875" s="65"/>
      <c r="G2875" s="35" t="str">
        <f>IFERROR(VLOOKUP(B2875,Listor!$A$6:$G$62,7,FALSE),"")</f>
        <v/>
      </c>
      <c r="H2875" s="35" t="str">
        <f>IFERROR(VLOOKUP(B2875,Listor!$H$6:$I$24,2,FALSE),"")</f>
        <v/>
      </c>
      <c r="I2875" s="35" t="str">
        <f t="shared" si="47"/>
        <v/>
      </c>
      <c r="J2875" s="35" t="str">
        <f t="array" ref="J2875">IFERROR(INDEX(Listor!$M$6:$M$17,MATCH(Listor!J2875&amp;Fossila!E2875,Listor!$K$6:$K$17&amp;Listor!$L$6:$L$17,0)),"")</f>
        <v/>
      </c>
      <c r="K2875" s="69"/>
    </row>
    <row r="2876" spans="2:11" x14ac:dyDescent="0.25">
      <c r="B2876" s="68" t="s">
        <v>68</v>
      </c>
      <c r="C2876" s="80" t="str">
        <f>IFERROR(VLOOKUP(B2876,Listor!$A$6:$B$62,2,FALSE),"")</f>
        <v/>
      </c>
      <c r="D2876" s="80" t="str">
        <f>IFERROR(VLOOKUP(B2876,Listor!$A$6:$C$62,3,FALSE),"")</f>
        <v/>
      </c>
      <c r="E2876" s="64" t="s">
        <v>69</v>
      </c>
      <c r="F2876" s="65"/>
      <c r="G2876" s="35" t="str">
        <f>IFERROR(VLOOKUP(B2876,Listor!$A$6:$G$62,7,FALSE),"")</f>
        <v/>
      </c>
      <c r="H2876" s="35" t="str">
        <f>IFERROR(VLOOKUP(B2876,Listor!$H$6:$I$24,2,FALSE),"")</f>
        <v/>
      </c>
      <c r="I2876" s="35" t="str">
        <f t="shared" si="47"/>
        <v/>
      </c>
      <c r="J2876" s="35" t="str">
        <f t="array" ref="J2876">IFERROR(INDEX(Listor!$M$6:$M$17,MATCH(Listor!J2876&amp;Fossila!E2876,Listor!$K$6:$K$17&amp;Listor!$L$6:$L$17,0)),"")</f>
        <v/>
      </c>
      <c r="K2876" s="69"/>
    </row>
    <row r="2877" spans="2:11" x14ac:dyDescent="0.25">
      <c r="B2877" s="68" t="s">
        <v>68</v>
      </c>
      <c r="C2877" s="80" t="str">
        <f>IFERROR(VLOOKUP(B2877,Listor!$A$6:$B$62,2,FALSE),"")</f>
        <v/>
      </c>
      <c r="D2877" s="80" t="str">
        <f>IFERROR(VLOOKUP(B2877,Listor!$A$6:$C$62,3,FALSE),"")</f>
        <v/>
      </c>
      <c r="E2877" s="64" t="s">
        <v>69</v>
      </c>
      <c r="F2877" s="65"/>
      <c r="G2877" s="35" t="str">
        <f>IFERROR(VLOOKUP(B2877,Listor!$A$6:$G$62,7,FALSE),"")</f>
        <v/>
      </c>
      <c r="H2877" s="35" t="str">
        <f>IFERROR(VLOOKUP(B2877,Listor!$H$6:$I$24,2,FALSE),"")</f>
        <v/>
      </c>
      <c r="I2877" s="35" t="str">
        <f t="shared" si="47"/>
        <v/>
      </c>
      <c r="J2877" s="35" t="str">
        <f t="array" ref="J2877">IFERROR(INDEX(Listor!$M$6:$M$17,MATCH(Listor!J2877&amp;Fossila!E2877,Listor!$K$6:$K$17&amp;Listor!$L$6:$L$17,0)),"")</f>
        <v/>
      </c>
      <c r="K2877" s="69"/>
    </row>
    <row r="2878" spans="2:11" x14ac:dyDescent="0.25">
      <c r="B2878" s="68" t="s">
        <v>68</v>
      </c>
      <c r="C2878" s="80" t="str">
        <f>IFERROR(VLOOKUP(B2878,Listor!$A$6:$B$62,2,FALSE),"")</f>
        <v/>
      </c>
      <c r="D2878" s="80" t="str">
        <f>IFERROR(VLOOKUP(B2878,Listor!$A$6:$C$62,3,FALSE),"")</f>
        <v/>
      </c>
      <c r="E2878" s="64" t="s">
        <v>69</v>
      </c>
      <c r="F2878" s="65"/>
      <c r="G2878" s="35" t="str">
        <f>IFERROR(VLOOKUP(B2878,Listor!$A$6:$G$62,7,FALSE),"")</f>
        <v/>
      </c>
      <c r="H2878" s="35" t="str">
        <f>IFERROR(VLOOKUP(B2878,Listor!$H$6:$I$24,2,FALSE),"")</f>
        <v/>
      </c>
      <c r="I2878" s="35" t="str">
        <f t="shared" si="47"/>
        <v/>
      </c>
      <c r="J2878" s="35" t="str">
        <f t="array" ref="J2878">IFERROR(INDEX(Listor!$M$6:$M$17,MATCH(Listor!J2878&amp;Fossila!E2878,Listor!$K$6:$K$17&amp;Listor!$L$6:$L$17,0)),"")</f>
        <v/>
      </c>
      <c r="K2878" s="69"/>
    </row>
    <row r="2879" spans="2:11" x14ac:dyDescent="0.25">
      <c r="B2879" s="68" t="s">
        <v>68</v>
      </c>
      <c r="C2879" s="80" t="str">
        <f>IFERROR(VLOOKUP(B2879,Listor!$A$6:$B$62,2,FALSE),"")</f>
        <v/>
      </c>
      <c r="D2879" s="80" t="str">
        <f>IFERROR(VLOOKUP(B2879,Listor!$A$6:$C$62,3,FALSE),"")</f>
        <v/>
      </c>
      <c r="E2879" s="64" t="s">
        <v>69</v>
      </c>
      <c r="F2879" s="65"/>
      <c r="G2879" s="35" t="str">
        <f>IFERROR(VLOOKUP(B2879,Listor!$A$6:$G$62,7,FALSE),"")</f>
        <v/>
      </c>
      <c r="H2879" s="35" t="str">
        <f>IFERROR(VLOOKUP(B2879,Listor!$H$6:$I$24,2,FALSE),"")</f>
        <v/>
      </c>
      <c r="I2879" s="35" t="str">
        <f t="shared" si="47"/>
        <v/>
      </c>
      <c r="J2879" s="35" t="str">
        <f t="array" ref="J2879">IFERROR(INDEX(Listor!$M$6:$M$17,MATCH(Listor!J2879&amp;Fossila!E2879,Listor!$K$6:$K$17&amp;Listor!$L$6:$L$17,0)),"")</f>
        <v/>
      </c>
      <c r="K2879" s="69"/>
    </row>
    <row r="2880" spans="2:11" x14ac:dyDescent="0.25">
      <c r="B2880" s="68" t="s">
        <v>68</v>
      </c>
      <c r="C2880" s="80" t="str">
        <f>IFERROR(VLOOKUP(B2880,Listor!$A$6:$B$62,2,FALSE),"")</f>
        <v/>
      </c>
      <c r="D2880" s="80" t="str">
        <f>IFERROR(VLOOKUP(B2880,Listor!$A$6:$C$62,3,FALSE),"")</f>
        <v/>
      </c>
      <c r="E2880" s="64" t="s">
        <v>69</v>
      </c>
      <c r="F2880" s="65"/>
      <c r="G2880" s="35" t="str">
        <f>IFERROR(VLOOKUP(B2880,Listor!$A$6:$G$62,7,FALSE),"")</f>
        <v/>
      </c>
      <c r="H2880" s="35" t="str">
        <f>IFERROR(VLOOKUP(B2880,Listor!$H$6:$I$24,2,FALSE),"")</f>
        <v/>
      </c>
      <c r="I2880" s="35" t="str">
        <f t="shared" si="47"/>
        <v/>
      </c>
      <c r="J2880" s="35" t="str">
        <f t="array" ref="J2880">IFERROR(INDEX(Listor!$M$6:$M$17,MATCH(Listor!J2880&amp;Fossila!E2880,Listor!$K$6:$K$17&amp;Listor!$L$6:$L$17,0)),"")</f>
        <v/>
      </c>
      <c r="K2880" s="69"/>
    </row>
    <row r="2881" spans="2:11" x14ac:dyDescent="0.25">
      <c r="B2881" s="68" t="s">
        <v>68</v>
      </c>
      <c r="C2881" s="80" t="str">
        <f>IFERROR(VLOOKUP(B2881,Listor!$A$6:$B$62,2,FALSE),"")</f>
        <v/>
      </c>
      <c r="D2881" s="80" t="str">
        <f>IFERROR(VLOOKUP(B2881,Listor!$A$6:$C$62,3,FALSE),"")</f>
        <v/>
      </c>
      <c r="E2881" s="64" t="s">
        <v>69</v>
      </c>
      <c r="F2881" s="65"/>
      <c r="G2881" s="35" t="str">
        <f>IFERROR(VLOOKUP(B2881,Listor!$A$6:$G$62,7,FALSE),"")</f>
        <v/>
      </c>
      <c r="H2881" s="35" t="str">
        <f>IFERROR(VLOOKUP(B2881,Listor!$H$6:$I$24,2,FALSE),"")</f>
        <v/>
      </c>
      <c r="I2881" s="35" t="str">
        <f t="shared" si="47"/>
        <v/>
      </c>
      <c r="J2881" s="35" t="str">
        <f t="array" ref="J2881">IFERROR(INDEX(Listor!$M$6:$M$17,MATCH(Listor!J2881&amp;Fossila!E2881,Listor!$K$6:$K$17&amp;Listor!$L$6:$L$17,0)),"")</f>
        <v/>
      </c>
      <c r="K2881" s="69"/>
    </row>
    <row r="2882" spans="2:11" x14ac:dyDescent="0.25">
      <c r="B2882" s="68" t="s">
        <v>68</v>
      </c>
      <c r="C2882" s="80" t="str">
        <f>IFERROR(VLOOKUP(B2882,Listor!$A$6:$B$62,2,FALSE),"")</f>
        <v/>
      </c>
      <c r="D2882" s="80" t="str">
        <f>IFERROR(VLOOKUP(B2882,Listor!$A$6:$C$62,3,FALSE),"")</f>
        <v/>
      </c>
      <c r="E2882" s="64" t="s">
        <v>69</v>
      </c>
      <c r="F2882" s="65"/>
      <c r="G2882" s="35" t="str">
        <f>IFERROR(VLOOKUP(B2882,Listor!$A$6:$G$62,7,FALSE),"")</f>
        <v/>
      </c>
      <c r="H2882" s="35" t="str">
        <f>IFERROR(VLOOKUP(B2882,Listor!$H$6:$I$24,2,FALSE),"")</f>
        <v/>
      </c>
      <c r="I2882" s="35" t="str">
        <f t="shared" si="47"/>
        <v/>
      </c>
      <c r="J2882" s="35" t="str">
        <f t="array" ref="J2882">IFERROR(INDEX(Listor!$M$6:$M$17,MATCH(Listor!J2882&amp;Fossila!E2882,Listor!$K$6:$K$17&amp;Listor!$L$6:$L$17,0)),"")</f>
        <v/>
      </c>
      <c r="K2882" s="69"/>
    </row>
    <row r="2883" spans="2:11" x14ac:dyDescent="0.25">
      <c r="B2883" s="68" t="s">
        <v>68</v>
      </c>
      <c r="C2883" s="80" t="str">
        <f>IFERROR(VLOOKUP(B2883,Listor!$A$6:$B$62,2,FALSE),"")</f>
        <v/>
      </c>
      <c r="D2883" s="80" t="str">
        <f>IFERROR(VLOOKUP(B2883,Listor!$A$6:$C$62,3,FALSE),"")</f>
        <v/>
      </c>
      <c r="E2883" s="64" t="s">
        <v>69</v>
      </c>
      <c r="F2883" s="65"/>
      <c r="G2883" s="35" t="str">
        <f>IFERROR(VLOOKUP(B2883,Listor!$A$6:$G$62,7,FALSE),"")</f>
        <v/>
      </c>
      <c r="H2883" s="35" t="str">
        <f>IFERROR(VLOOKUP(B2883,Listor!$H$6:$I$24,2,FALSE),"")</f>
        <v/>
      </c>
      <c r="I2883" s="35" t="str">
        <f t="shared" si="47"/>
        <v/>
      </c>
      <c r="J2883" s="35" t="str">
        <f t="array" ref="J2883">IFERROR(INDEX(Listor!$M$6:$M$17,MATCH(Listor!J2883&amp;Fossila!E2883,Listor!$K$6:$K$17&amp;Listor!$L$6:$L$17,0)),"")</f>
        <v/>
      </c>
      <c r="K2883" s="69"/>
    </row>
    <row r="2884" spans="2:11" x14ac:dyDescent="0.25">
      <c r="B2884" s="68" t="s">
        <v>68</v>
      </c>
      <c r="C2884" s="80" t="str">
        <f>IFERROR(VLOOKUP(B2884,Listor!$A$6:$B$62,2,FALSE),"")</f>
        <v/>
      </c>
      <c r="D2884" s="80" t="str">
        <f>IFERROR(VLOOKUP(B2884,Listor!$A$6:$C$62,3,FALSE),"")</f>
        <v/>
      </c>
      <c r="E2884" s="64" t="s">
        <v>69</v>
      </c>
      <c r="F2884" s="65"/>
      <c r="G2884" s="35" t="str">
        <f>IFERROR(VLOOKUP(B2884,Listor!$A$6:$G$62,7,FALSE),"")</f>
        <v/>
      </c>
      <c r="H2884" s="35" t="str">
        <f>IFERROR(VLOOKUP(B2884,Listor!$H$6:$I$24,2,FALSE),"")</f>
        <v/>
      </c>
      <c r="I2884" s="35" t="str">
        <f t="shared" si="47"/>
        <v/>
      </c>
      <c r="J2884" s="35" t="str">
        <f t="array" ref="J2884">IFERROR(INDEX(Listor!$M$6:$M$17,MATCH(Listor!J2884&amp;Fossila!E2884,Listor!$K$6:$K$17&amp;Listor!$L$6:$L$17,0)),"")</f>
        <v/>
      </c>
      <c r="K2884" s="69"/>
    </row>
    <row r="2885" spans="2:11" x14ac:dyDescent="0.25">
      <c r="B2885" s="68" t="s">
        <v>68</v>
      </c>
      <c r="C2885" s="80" t="str">
        <f>IFERROR(VLOOKUP(B2885,Listor!$A$6:$B$62,2,FALSE),"")</f>
        <v/>
      </c>
      <c r="D2885" s="80" t="str">
        <f>IFERROR(VLOOKUP(B2885,Listor!$A$6:$C$62,3,FALSE),"")</f>
        <v/>
      </c>
      <c r="E2885" s="64" t="s">
        <v>69</v>
      </c>
      <c r="F2885" s="65"/>
      <c r="G2885" s="35" t="str">
        <f>IFERROR(VLOOKUP(B2885,Listor!$A$6:$G$62,7,FALSE),"")</f>
        <v/>
      </c>
      <c r="H2885" s="35" t="str">
        <f>IFERROR(VLOOKUP(B2885,Listor!$H$6:$I$24,2,FALSE),"")</f>
        <v/>
      </c>
      <c r="I2885" s="35" t="str">
        <f t="shared" si="47"/>
        <v/>
      </c>
      <c r="J2885" s="35" t="str">
        <f t="array" ref="J2885">IFERROR(INDEX(Listor!$M$6:$M$17,MATCH(Listor!J2885&amp;Fossila!E2885,Listor!$K$6:$K$17&amp;Listor!$L$6:$L$17,0)),"")</f>
        <v/>
      </c>
      <c r="K2885" s="69"/>
    </row>
    <row r="2886" spans="2:11" x14ac:dyDescent="0.25">
      <c r="B2886" s="68" t="s">
        <v>68</v>
      </c>
      <c r="C2886" s="80" t="str">
        <f>IFERROR(VLOOKUP(B2886,Listor!$A$6:$B$62,2,FALSE),"")</f>
        <v/>
      </c>
      <c r="D2886" s="80" t="str">
        <f>IFERROR(VLOOKUP(B2886,Listor!$A$6:$C$62,3,FALSE),"")</f>
        <v/>
      </c>
      <c r="E2886" s="64" t="s">
        <v>69</v>
      </c>
      <c r="F2886" s="65"/>
      <c r="G2886" s="35" t="str">
        <f>IFERROR(VLOOKUP(B2886,Listor!$A$6:$G$62,7,FALSE),"")</f>
        <v/>
      </c>
      <c r="H2886" s="35" t="str">
        <f>IFERROR(VLOOKUP(B2886,Listor!$H$6:$I$24,2,FALSE),"")</f>
        <v/>
      </c>
      <c r="I2886" s="35" t="str">
        <f t="shared" si="47"/>
        <v/>
      </c>
      <c r="J2886" s="35" t="str">
        <f t="array" ref="J2886">IFERROR(INDEX(Listor!$M$6:$M$17,MATCH(Listor!J2886&amp;Fossila!E2886,Listor!$K$6:$K$17&amp;Listor!$L$6:$L$17,0)),"")</f>
        <v/>
      </c>
      <c r="K2886" s="69"/>
    </row>
    <row r="2887" spans="2:11" x14ac:dyDescent="0.25">
      <c r="B2887" s="68" t="s">
        <v>68</v>
      </c>
      <c r="C2887" s="80" t="str">
        <f>IFERROR(VLOOKUP(B2887,Listor!$A$6:$B$62,2,FALSE),"")</f>
        <v/>
      </c>
      <c r="D2887" s="80" t="str">
        <f>IFERROR(VLOOKUP(B2887,Listor!$A$6:$C$62,3,FALSE),"")</f>
        <v/>
      </c>
      <c r="E2887" s="64" t="s">
        <v>69</v>
      </c>
      <c r="F2887" s="65"/>
      <c r="G2887" s="35" t="str">
        <f>IFERROR(VLOOKUP(B2887,Listor!$A$6:$G$62,7,FALSE),"")</f>
        <v/>
      </c>
      <c r="H2887" s="35" t="str">
        <f>IFERROR(VLOOKUP(B2887,Listor!$H$6:$I$24,2,FALSE),"")</f>
        <v/>
      </c>
      <c r="I2887" s="35" t="str">
        <f t="shared" si="47"/>
        <v/>
      </c>
      <c r="J2887" s="35" t="str">
        <f t="array" ref="J2887">IFERROR(INDEX(Listor!$M$6:$M$17,MATCH(Listor!J2887&amp;Fossila!E2887,Listor!$K$6:$K$17&amp;Listor!$L$6:$L$17,0)),"")</f>
        <v/>
      </c>
      <c r="K2887" s="69"/>
    </row>
    <row r="2888" spans="2:11" x14ac:dyDescent="0.25">
      <c r="B2888" s="68" t="s">
        <v>68</v>
      </c>
      <c r="C2888" s="80" t="str">
        <f>IFERROR(VLOOKUP(B2888,Listor!$A$6:$B$62,2,FALSE),"")</f>
        <v/>
      </c>
      <c r="D2888" s="80" t="str">
        <f>IFERROR(VLOOKUP(B2888,Listor!$A$6:$C$62,3,FALSE),"")</f>
        <v/>
      </c>
      <c r="E2888" s="64" t="s">
        <v>69</v>
      </c>
      <c r="F2888" s="65"/>
      <c r="G2888" s="35" t="str">
        <f>IFERROR(VLOOKUP(B2888,Listor!$A$6:$G$62,7,FALSE),"")</f>
        <v/>
      </c>
      <c r="H2888" s="35" t="str">
        <f>IFERROR(VLOOKUP(B2888,Listor!$H$6:$I$24,2,FALSE),"")</f>
        <v/>
      </c>
      <c r="I2888" s="35" t="str">
        <f t="shared" si="47"/>
        <v/>
      </c>
      <c r="J2888" s="35" t="str">
        <f t="array" ref="J2888">IFERROR(INDEX(Listor!$M$6:$M$17,MATCH(Listor!J2888&amp;Fossila!E2888,Listor!$K$6:$K$17&amp;Listor!$L$6:$L$17,0)),"")</f>
        <v/>
      </c>
      <c r="K2888" s="69"/>
    </row>
    <row r="2889" spans="2:11" x14ac:dyDescent="0.25">
      <c r="B2889" s="68" t="s">
        <v>68</v>
      </c>
      <c r="C2889" s="80" t="str">
        <f>IFERROR(VLOOKUP(B2889,Listor!$A$6:$B$62,2,FALSE),"")</f>
        <v/>
      </c>
      <c r="D2889" s="80" t="str">
        <f>IFERROR(VLOOKUP(B2889,Listor!$A$6:$C$62,3,FALSE),"")</f>
        <v/>
      </c>
      <c r="E2889" s="64" t="s">
        <v>69</v>
      </c>
      <c r="F2889" s="65"/>
      <c r="G2889" s="35" t="str">
        <f>IFERROR(VLOOKUP(B2889,Listor!$A$6:$G$62,7,FALSE),"")</f>
        <v/>
      </c>
      <c r="H2889" s="35" t="str">
        <f>IFERROR(VLOOKUP(B2889,Listor!$H$6:$I$24,2,FALSE),"")</f>
        <v/>
      </c>
      <c r="I2889" s="35" t="str">
        <f t="shared" si="47"/>
        <v/>
      </c>
      <c r="J2889" s="35" t="str">
        <f t="array" ref="J2889">IFERROR(INDEX(Listor!$M$6:$M$17,MATCH(Listor!J2889&amp;Fossila!E2889,Listor!$K$6:$K$17&amp;Listor!$L$6:$L$17,0)),"")</f>
        <v/>
      </c>
      <c r="K2889" s="69"/>
    </row>
    <row r="2890" spans="2:11" x14ac:dyDescent="0.25">
      <c r="B2890" s="68" t="s">
        <v>68</v>
      </c>
      <c r="C2890" s="80" t="str">
        <f>IFERROR(VLOOKUP(B2890,Listor!$A$6:$B$62,2,FALSE),"")</f>
        <v/>
      </c>
      <c r="D2890" s="80" t="str">
        <f>IFERROR(VLOOKUP(B2890,Listor!$A$6:$C$62,3,FALSE),"")</f>
        <v/>
      </c>
      <c r="E2890" s="64" t="s">
        <v>69</v>
      </c>
      <c r="F2890" s="65"/>
      <c r="G2890" s="35" t="str">
        <f>IFERROR(VLOOKUP(B2890,Listor!$A$6:$G$62,7,FALSE),"")</f>
        <v/>
      </c>
      <c r="H2890" s="35" t="str">
        <f>IFERROR(VLOOKUP(B2890,Listor!$H$6:$I$24,2,FALSE),"")</f>
        <v/>
      </c>
      <c r="I2890" s="35" t="str">
        <f t="shared" si="47"/>
        <v/>
      </c>
      <c r="J2890" s="35" t="str">
        <f t="array" ref="J2890">IFERROR(INDEX(Listor!$M$6:$M$17,MATCH(Listor!J2890&amp;Fossila!E2890,Listor!$K$6:$K$17&amp;Listor!$L$6:$L$17,0)),"")</f>
        <v/>
      </c>
      <c r="K2890" s="69"/>
    </row>
    <row r="2891" spans="2:11" x14ac:dyDescent="0.25">
      <c r="B2891" s="68" t="s">
        <v>68</v>
      </c>
      <c r="C2891" s="80" t="str">
        <f>IFERROR(VLOOKUP(B2891,Listor!$A$6:$B$62,2,FALSE),"")</f>
        <v/>
      </c>
      <c r="D2891" s="80" t="str">
        <f>IFERROR(VLOOKUP(B2891,Listor!$A$6:$C$62,3,FALSE),"")</f>
        <v/>
      </c>
      <c r="E2891" s="64" t="s">
        <v>69</v>
      </c>
      <c r="F2891" s="65"/>
      <c r="G2891" s="35" t="str">
        <f>IFERROR(VLOOKUP(B2891,Listor!$A$6:$G$62,7,FALSE),"")</f>
        <v/>
      </c>
      <c r="H2891" s="35" t="str">
        <f>IFERROR(VLOOKUP(B2891,Listor!$H$6:$I$24,2,FALSE),"")</f>
        <v/>
      </c>
      <c r="I2891" s="35" t="str">
        <f t="shared" si="47"/>
        <v/>
      </c>
      <c r="J2891" s="35" t="str">
        <f t="array" ref="J2891">IFERROR(INDEX(Listor!$M$6:$M$17,MATCH(Listor!J2891&amp;Fossila!E2891,Listor!$K$6:$K$17&amp;Listor!$L$6:$L$17,0)),"")</f>
        <v/>
      </c>
      <c r="K2891" s="69"/>
    </row>
    <row r="2892" spans="2:11" x14ac:dyDescent="0.25">
      <c r="B2892" s="68" t="s">
        <v>68</v>
      </c>
      <c r="C2892" s="80" t="str">
        <f>IFERROR(VLOOKUP(B2892,Listor!$A$6:$B$62,2,FALSE),"")</f>
        <v/>
      </c>
      <c r="D2892" s="80" t="str">
        <f>IFERROR(VLOOKUP(B2892,Listor!$A$6:$C$62,3,FALSE),"")</f>
        <v/>
      </c>
      <c r="E2892" s="64" t="s">
        <v>69</v>
      </c>
      <c r="F2892" s="65"/>
      <c r="G2892" s="35" t="str">
        <f>IFERROR(VLOOKUP(B2892,Listor!$A$6:$G$62,7,FALSE),"")</f>
        <v/>
      </c>
      <c r="H2892" s="35" t="str">
        <f>IFERROR(VLOOKUP(B2892,Listor!$H$6:$I$24,2,FALSE),"")</f>
        <v/>
      </c>
      <c r="I2892" s="35" t="str">
        <f t="shared" si="47"/>
        <v/>
      </c>
      <c r="J2892" s="35" t="str">
        <f t="array" ref="J2892">IFERROR(INDEX(Listor!$M$6:$M$17,MATCH(Listor!J2892&amp;Fossila!E2892,Listor!$K$6:$K$17&amp;Listor!$L$6:$L$17,0)),"")</f>
        <v/>
      </c>
      <c r="K2892" s="69"/>
    </row>
    <row r="2893" spans="2:11" x14ac:dyDescent="0.25">
      <c r="B2893" s="68" t="s">
        <v>68</v>
      </c>
      <c r="C2893" s="80" t="str">
        <f>IFERROR(VLOOKUP(B2893,Listor!$A$6:$B$62,2,FALSE),"")</f>
        <v/>
      </c>
      <c r="D2893" s="80" t="str">
        <f>IFERROR(VLOOKUP(B2893,Listor!$A$6:$C$62,3,FALSE),"")</f>
        <v/>
      </c>
      <c r="E2893" s="64" t="s">
        <v>69</v>
      </c>
      <c r="F2893" s="65"/>
      <c r="G2893" s="35" t="str">
        <f>IFERROR(VLOOKUP(B2893,Listor!$A$6:$G$62,7,FALSE),"")</f>
        <v/>
      </c>
      <c r="H2893" s="35" t="str">
        <f>IFERROR(VLOOKUP(B2893,Listor!$H$6:$I$24,2,FALSE),"")</f>
        <v/>
      </c>
      <c r="I2893" s="35" t="str">
        <f t="shared" ref="I2893:I2956" si="48">IFERROR(H2893*F2893,"")</f>
        <v/>
      </c>
      <c r="J2893" s="35" t="str">
        <f t="array" ref="J2893">IFERROR(INDEX(Listor!$M$6:$M$17,MATCH(Listor!J2893&amp;Fossila!E2893,Listor!$K$6:$K$17&amp;Listor!$L$6:$L$17,0)),"")</f>
        <v/>
      </c>
      <c r="K2893" s="69"/>
    </row>
    <row r="2894" spans="2:11" x14ac:dyDescent="0.25">
      <c r="B2894" s="68" t="s">
        <v>68</v>
      </c>
      <c r="C2894" s="80" t="str">
        <f>IFERROR(VLOOKUP(B2894,Listor!$A$6:$B$62,2,FALSE),"")</f>
        <v/>
      </c>
      <c r="D2894" s="80" t="str">
        <f>IFERROR(VLOOKUP(B2894,Listor!$A$6:$C$62,3,FALSE),"")</f>
        <v/>
      </c>
      <c r="E2894" s="64" t="s">
        <v>69</v>
      </c>
      <c r="F2894" s="65"/>
      <c r="G2894" s="35" t="str">
        <f>IFERROR(VLOOKUP(B2894,Listor!$A$6:$G$62,7,FALSE),"")</f>
        <v/>
      </c>
      <c r="H2894" s="35" t="str">
        <f>IFERROR(VLOOKUP(B2894,Listor!$H$6:$I$24,2,FALSE),"")</f>
        <v/>
      </c>
      <c r="I2894" s="35" t="str">
        <f t="shared" si="48"/>
        <v/>
      </c>
      <c r="J2894" s="35" t="str">
        <f t="array" ref="J2894">IFERROR(INDEX(Listor!$M$6:$M$17,MATCH(Listor!J2894&amp;Fossila!E2894,Listor!$K$6:$K$17&amp;Listor!$L$6:$L$17,0)),"")</f>
        <v/>
      </c>
      <c r="K2894" s="69"/>
    </row>
    <row r="2895" spans="2:11" x14ac:dyDescent="0.25">
      <c r="B2895" s="68" t="s">
        <v>68</v>
      </c>
      <c r="C2895" s="80" t="str">
        <f>IFERROR(VLOOKUP(B2895,Listor!$A$6:$B$62,2,FALSE),"")</f>
        <v/>
      </c>
      <c r="D2895" s="80" t="str">
        <f>IFERROR(VLOOKUP(B2895,Listor!$A$6:$C$62,3,FALSE),"")</f>
        <v/>
      </c>
      <c r="E2895" s="64" t="s">
        <v>69</v>
      </c>
      <c r="F2895" s="65"/>
      <c r="G2895" s="35" t="str">
        <f>IFERROR(VLOOKUP(B2895,Listor!$A$6:$G$62,7,FALSE),"")</f>
        <v/>
      </c>
      <c r="H2895" s="35" t="str">
        <f>IFERROR(VLOOKUP(B2895,Listor!$H$6:$I$24,2,FALSE),"")</f>
        <v/>
      </c>
      <c r="I2895" s="35" t="str">
        <f t="shared" si="48"/>
        <v/>
      </c>
      <c r="J2895" s="35" t="str">
        <f t="array" ref="J2895">IFERROR(INDEX(Listor!$M$6:$M$17,MATCH(Listor!J2895&amp;Fossila!E2895,Listor!$K$6:$K$17&amp;Listor!$L$6:$L$17,0)),"")</f>
        <v/>
      </c>
      <c r="K2895" s="69"/>
    </row>
    <row r="2896" spans="2:11" x14ac:dyDescent="0.25">
      <c r="B2896" s="68" t="s">
        <v>68</v>
      </c>
      <c r="C2896" s="80" t="str">
        <f>IFERROR(VLOOKUP(B2896,Listor!$A$6:$B$62,2,FALSE),"")</f>
        <v/>
      </c>
      <c r="D2896" s="80" t="str">
        <f>IFERROR(VLOOKUP(B2896,Listor!$A$6:$C$62,3,FALSE),"")</f>
        <v/>
      </c>
      <c r="E2896" s="64" t="s">
        <v>69</v>
      </c>
      <c r="F2896" s="65"/>
      <c r="G2896" s="35" t="str">
        <f>IFERROR(VLOOKUP(B2896,Listor!$A$6:$G$62,7,FALSE),"")</f>
        <v/>
      </c>
      <c r="H2896" s="35" t="str">
        <f>IFERROR(VLOOKUP(B2896,Listor!$H$6:$I$24,2,FALSE),"")</f>
        <v/>
      </c>
      <c r="I2896" s="35" t="str">
        <f t="shared" si="48"/>
        <v/>
      </c>
      <c r="J2896" s="35" t="str">
        <f t="array" ref="J2896">IFERROR(INDEX(Listor!$M$6:$M$17,MATCH(Listor!J2896&amp;Fossila!E2896,Listor!$K$6:$K$17&amp;Listor!$L$6:$L$17,0)),"")</f>
        <v/>
      </c>
      <c r="K2896" s="69"/>
    </row>
    <row r="2897" spans="2:11" x14ac:dyDescent="0.25">
      <c r="B2897" s="68" t="s">
        <v>68</v>
      </c>
      <c r="C2897" s="80" t="str">
        <f>IFERROR(VLOOKUP(B2897,Listor!$A$6:$B$62,2,FALSE),"")</f>
        <v/>
      </c>
      <c r="D2897" s="80" t="str">
        <f>IFERROR(VLOOKUP(B2897,Listor!$A$6:$C$62,3,FALSE),"")</f>
        <v/>
      </c>
      <c r="E2897" s="64" t="s">
        <v>69</v>
      </c>
      <c r="F2897" s="65"/>
      <c r="G2897" s="35" t="str">
        <f>IFERROR(VLOOKUP(B2897,Listor!$A$6:$G$62,7,FALSE),"")</f>
        <v/>
      </c>
      <c r="H2897" s="35" t="str">
        <f>IFERROR(VLOOKUP(B2897,Listor!$H$6:$I$24,2,FALSE),"")</f>
        <v/>
      </c>
      <c r="I2897" s="35" t="str">
        <f t="shared" si="48"/>
        <v/>
      </c>
      <c r="J2897" s="35" t="str">
        <f t="array" ref="J2897">IFERROR(INDEX(Listor!$M$6:$M$17,MATCH(Listor!J2897&amp;Fossila!E2897,Listor!$K$6:$K$17&amp;Listor!$L$6:$L$17,0)),"")</f>
        <v/>
      </c>
      <c r="K2897" s="69"/>
    </row>
    <row r="2898" spans="2:11" x14ac:dyDescent="0.25">
      <c r="B2898" s="68" t="s">
        <v>68</v>
      </c>
      <c r="C2898" s="80" t="str">
        <f>IFERROR(VLOOKUP(B2898,Listor!$A$6:$B$62,2,FALSE),"")</f>
        <v/>
      </c>
      <c r="D2898" s="80" t="str">
        <f>IFERROR(VLOOKUP(B2898,Listor!$A$6:$C$62,3,FALSE),"")</f>
        <v/>
      </c>
      <c r="E2898" s="64" t="s">
        <v>69</v>
      </c>
      <c r="F2898" s="65"/>
      <c r="G2898" s="35" t="str">
        <f>IFERROR(VLOOKUP(B2898,Listor!$A$6:$G$62,7,FALSE),"")</f>
        <v/>
      </c>
      <c r="H2898" s="35" t="str">
        <f>IFERROR(VLOOKUP(B2898,Listor!$H$6:$I$24,2,FALSE),"")</f>
        <v/>
      </c>
      <c r="I2898" s="35" t="str">
        <f t="shared" si="48"/>
        <v/>
      </c>
      <c r="J2898" s="35" t="str">
        <f t="array" ref="J2898">IFERROR(INDEX(Listor!$M$6:$M$17,MATCH(Listor!J2898&amp;Fossila!E2898,Listor!$K$6:$K$17&amp;Listor!$L$6:$L$17,0)),"")</f>
        <v/>
      </c>
      <c r="K2898" s="69"/>
    </row>
    <row r="2899" spans="2:11" x14ac:dyDescent="0.25">
      <c r="B2899" s="68" t="s">
        <v>68</v>
      </c>
      <c r="C2899" s="80" t="str">
        <f>IFERROR(VLOOKUP(B2899,Listor!$A$6:$B$62,2,FALSE),"")</f>
        <v/>
      </c>
      <c r="D2899" s="80" t="str">
        <f>IFERROR(VLOOKUP(B2899,Listor!$A$6:$C$62,3,FALSE),"")</f>
        <v/>
      </c>
      <c r="E2899" s="64" t="s">
        <v>69</v>
      </c>
      <c r="F2899" s="65"/>
      <c r="G2899" s="35" t="str">
        <f>IFERROR(VLOOKUP(B2899,Listor!$A$6:$G$62,7,FALSE),"")</f>
        <v/>
      </c>
      <c r="H2899" s="35" t="str">
        <f>IFERROR(VLOOKUP(B2899,Listor!$H$6:$I$24,2,FALSE),"")</f>
        <v/>
      </c>
      <c r="I2899" s="35" t="str">
        <f t="shared" si="48"/>
        <v/>
      </c>
      <c r="J2899" s="35" t="str">
        <f t="array" ref="J2899">IFERROR(INDEX(Listor!$M$6:$M$17,MATCH(Listor!J2899&amp;Fossila!E2899,Listor!$K$6:$K$17&amp;Listor!$L$6:$L$17,0)),"")</f>
        <v/>
      </c>
      <c r="K2899" s="69"/>
    </row>
    <row r="2900" spans="2:11" x14ac:dyDescent="0.25">
      <c r="B2900" s="68" t="s">
        <v>68</v>
      </c>
      <c r="C2900" s="80" t="str">
        <f>IFERROR(VLOOKUP(B2900,Listor!$A$6:$B$62,2,FALSE),"")</f>
        <v/>
      </c>
      <c r="D2900" s="80" t="str">
        <f>IFERROR(VLOOKUP(B2900,Listor!$A$6:$C$62,3,FALSE),"")</f>
        <v/>
      </c>
      <c r="E2900" s="64" t="s">
        <v>69</v>
      </c>
      <c r="F2900" s="65"/>
      <c r="G2900" s="35" t="str">
        <f>IFERROR(VLOOKUP(B2900,Listor!$A$6:$G$62,7,FALSE),"")</f>
        <v/>
      </c>
      <c r="H2900" s="35" t="str">
        <f>IFERROR(VLOOKUP(B2900,Listor!$H$6:$I$24,2,FALSE),"")</f>
        <v/>
      </c>
      <c r="I2900" s="35" t="str">
        <f t="shared" si="48"/>
        <v/>
      </c>
      <c r="J2900" s="35" t="str">
        <f t="array" ref="J2900">IFERROR(INDEX(Listor!$M$6:$M$17,MATCH(Listor!J2900&amp;Fossila!E2900,Listor!$K$6:$K$17&amp;Listor!$L$6:$L$17,0)),"")</f>
        <v/>
      </c>
      <c r="K2900" s="69"/>
    </row>
    <row r="2901" spans="2:11" x14ac:dyDescent="0.25">
      <c r="B2901" s="68" t="s">
        <v>68</v>
      </c>
      <c r="C2901" s="80" t="str">
        <f>IFERROR(VLOOKUP(B2901,Listor!$A$6:$B$62,2,FALSE),"")</f>
        <v/>
      </c>
      <c r="D2901" s="80" t="str">
        <f>IFERROR(VLOOKUP(B2901,Listor!$A$6:$C$62,3,FALSE),"")</f>
        <v/>
      </c>
      <c r="E2901" s="64" t="s">
        <v>69</v>
      </c>
      <c r="F2901" s="65"/>
      <c r="G2901" s="35" t="str">
        <f>IFERROR(VLOOKUP(B2901,Listor!$A$6:$G$62,7,FALSE),"")</f>
        <v/>
      </c>
      <c r="H2901" s="35" t="str">
        <f>IFERROR(VLOOKUP(B2901,Listor!$H$6:$I$24,2,FALSE),"")</f>
        <v/>
      </c>
      <c r="I2901" s="35" t="str">
        <f t="shared" si="48"/>
        <v/>
      </c>
      <c r="J2901" s="35" t="str">
        <f t="array" ref="J2901">IFERROR(INDEX(Listor!$M$6:$M$17,MATCH(Listor!J2901&amp;Fossila!E2901,Listor!$K$6:$K$17&amp;Listor!$L$6:$L$17,0)),"")</f>
        <v/>
      </c>
      <c r="K2901" s="69"/>
    </row>
    <row r="2902" spans="2:11" x14ac:dyDescent="0.25">
      <c r="B2902" s="68" t="s">
        <v>68</v>
      </c>
      <c r="C2902" s="80" t="str">
        <f>IFERROR(VLOOKUP(B2902,Listor!$A$6:$B$62,2,FALSE),"")</f>
        <v/>
      </c>
      <c r="D2902" s="80" t="str">
        <f>IFERROR(VLOOKUP(B2902,Listor!$A$6:$C$62,3,FALSE),"")</f>
        <v/>
      </c>
      <c r="E2902" s="64" t="s">
        <v>69</v>
      </c>
      <c r="F2902" s="65"/>
      <c r="G2902" s="35" t="str">
        <f>IFERROR(VLOOKUP(B2902,Listor!$A$6:$G$62,7,FALSE),"")</f>
        <v/>
      </c>
      <c r="H2902" s="35" t="str">
        <f>IFERROR(VLOOKUP(B2902,Listor!$H$6:$I$24,2,FALSE),"")</f>
        <v/>
      </c>
      <c r="I2902" s="35" t="str">
        <f t="shared" si="48"/>
        <v/>
      </c>
      <c r="J2902" s="35" t="str">
        <f t="array" ref="J2902">IFERROR(INDEX(Listor!$M$6:$M$17,MATCH(Listor!J2902&amp;Fossila!E2902,Listor!$K$6:$K$17&amp;Listor!$L$6:$L$17,0)),"")</f>
        <v/>
      </c>
      <c r="K2902" s="69"/>
    </row>
    <row r="2903" spans="2:11" x14ac:dyDescent="0.25">
      <c r="B2903" s="68" t="s">
        <v>68</v>
      </c>
      <c r="C2903" s="80" t="str">
        <f>IFERROR(VLOOKUP(B2903,Listor!$A$6:$B$62,2,FALSE),"")</f>
        <v/>
      </c>
      <c r="D2903" s="80" t="str">
        <f>IFERROR(VLOOKUP(B2903,Listor!$A$6:$C$62,3,FALSE),"")</f>
        <v/>
      </c>
      <c r="E2903" s="64" t="s">
        <v>69</v>
      </c>
      <c r="F2903" s="65"/>
      <c r="G2903" s="35" t="str">
        <f>IFERROR(VLOOKUP(B2903,Listor!$A$6:$G$62,7,FALSE),"")</f>
        <v/>
      </c>
      <c r="H2903" s="35" t="str">
        <f>IFERROR(VLOOKUP(B2903,Listor!$H$6:$I$24,2,FALSE),"")</f>
        <v/>
      </c>
      <c r="I2903" s="35" t="str">
        <f t="shared" si="48"/>
        <v/>
      </c>
      <c r="J2903" s="35" t="str">
        <f t="array" ref="J2903">IFERROR(INDEX(Listor!$M$6:$M$17,MATCH(Listor!J2903&amp;Fossila!E2903,Listor!$K$6:$K$17&amp;Listor!$L$6:$L$17,0)),"")</f>
        <v/>
      </c>
      <c r="K2903" s="69"/>
    </row>
    <row r="2904" spans="2:11" x14ac:dyDescent="0.25">
      <c r="B2904" s="68" t="s">
        <v>68</v>
      </c>
      <c r="C2904" s="80" t="str">
        <f>IFERROR(VLOOKUP(B2904,Listor!$A$6:$B$62,2,FALSE),"")</f>
        <v/>
      </c>
      <c r="D2904" s="80" t="str">
        <f>IFERROR(VLOOKUP(B2904,Listor!$A$6:$C$62,3,FALSE),"")</f>
        <v/>
      </c>
      <c r="E2904" s="64" t="s">
        <v>69</v>
      </c>
      <c r="F2904" s="65"/>
      <c r="G2904" s="35" t="str">
        <f>IFERROR(VLOOKUP(B2904,Listor!$A$6:$G$62,7,FALSE),"")</f>
        <v/>
      </c>
      <c r="H2904" s="35" t="str">
        <f>IFERROR(VLOOKUP(B2904,Listor!$H$6:$I$24,2,FALSE),"")</f>
        <v/>
      </c>
      <c r="I2904" s="35" t="str">
        <f t="shared" si="48"/>
        <v/>
      </c>
      <c r="J2904" s="35" t="str">
        <f t="array" ref="J2904">IFERROR(INDEX(Listor!$M$6:$M$17,MATCH(Listor!J2904&amp;Fossila!E2904,Listor!$K$6:$K$17&amp;Listor!$L$6:$L$17,0)),"")</f>
        <v/>
      </c>
      <c r="K2904" s="69"/>
    </row>
    <row r="2905" spans="2:11" x14ac:dyDescent="0.25">
      <c r="B2905" s="68" t="s">
        <v>68</v>
      </c>
      <c r="C2905" s="80" t="str">
        <f>IFERROR(VLOOKUP(B2905,Listor!$A$6:$B$62,2,FALSE),"")</f>
        <v/>
      </c>
      <c r="D2905" s="80" t="str">
        <f>IFERROR(VLOOKUP(B2905,Listor!$A$6:$C$62,3,FALSE),"")</f>
        <v/>
      </c>
      <c r="E2905" s="64" t="s">
        <v>69</v>
      </c>
      <c r="F2905" s="65"/>
      <c r="G2905" s="35" t="str">
        <f>IFERROR(VLOOKUP(B2905,Listor!$A$6:$G$62,7,FALSE),"")</f>
        <v/>
      </c>
      <c r="H2905" s="35" t="str">
        <f>IFERROR(VLOOKUP(B2905,Listor!$H$6:$I$24,2,FALSE),"")</f>
        <v/>
      </c>
      <c r="I2905" s="35" t="str">
        <f t="shared" si="48"/>
        <v/>
      </c>
      <c r="J2905" s="35" t="str">
        <f t="array" ref="J2905">IFERROR(INDEX(Listor!$M$6:$M$17,MATCH(Listor!J2905&amp;Fossila!E2905,Listor!$K$6:$K$17&amp;Listor!$L$6:$L$17,0)),"")</f>
        <v/>
      </c>
      <c r="K2905" s="69"/>
    </row>
    <row r="2906" spans="2:11" x14ac:dyDescent="0.25">
      <c r="B2906" s="68" t="s">
        <v>68</v>
      </c>
      <c r="C2906" s="80" t="str">
        <f>IFERROR(VLOOKUP(B2906,Listor!$A$6:$B$62,2,FALSE),"")</f>
        <v/>
      </c>
      <c r="D2906" s="80" t="str">
        <f>IFERROR(VLOOKUP(B2906,Listor!$A$6:$C$62,3,FALSE),"")</f>
        <v/>
      </c>
      <c r="E2906" s="64" t="s">
        <v>69</v>
      </c>
      <c r="F2906" s="65"/>
      <c r="G2906" s="35" t="str">
        <f>IFERROR(VLOOKUP(B2906,Listor!$A$6:$G$62,7,FALSE),"")</f>
        <v/>
      </c>
      <c r="H2906" s="35" t="str">
        <f>IFERROR(VLOOKUP(B2906,Listor!$H$6:$I$24,2,FALSE),"")</f>
        <v/>
      </c>
      <c r="I2906" s="35" t="str">
        <f t="shared" si="48"/>
        <v/>
      </c>
      <c r="J2906" s="35" t="str">
        <f t="array" ref="J2906">IFERROR(INDEX(Listor!$M$6:$M$17,MATCH(Listor!J2906&amp;Fossila!E2906,Listor!$K$6:$K$17&amp;Listor!$L$6:$L$17,0)),"")</f>
        <v/>
      </c>
      <c r="K2906" s="69"/>
    </row>
    <row r="2907" spans="2:11" x14ac:dyDescent="0.25">
      <c r="B2907" s="68" t="s">
        <v>68</v>
      </c>
      <c r="C2907" s="80" t="str">
        <f>IFERROR(VLOOKUP(B2907,Listor!$A$6:$B$62,2,FALSE),"")</f>
        <v/>
      </c>
      <c r="D2907" s="80" t="str">
        <f>IFERROR(VLOOKUP(B2907,Listor!$A$6:$C$62,3,FALSE),"")</f>
        <v/>
      </c>
      <c r="E2907" s="64" t="s">
        <v>69</v>
      </c>
      <c r="F2907" s="65"/>
      <c r="G2907" s="35" t="str">
        <f>IFERROR(VLOOKUP(B2907,Listor!$A$6:$G$62,7,FALSE),"")</f>
        <v/>
      </c>
      <c r="H2907" s="35" t="str">
        <f>IFERROR(VLOOKUP(B2907,Listor!$H$6:$I$24,2,FALSE),"")</f>
        <v/>
      </c>
      <c r="I2907" s="35" t="str">
        <f t="shared" si="48"/>
        <v/>
      </c>
      <c r="J2907" s="35" t="str">
        <f t="array" ref="J2907">IFERROR(INDEX(Listor!$M$6:$M$17,MATCH(Listor!J2907&amp;Fossila!E2907,Listor!$K$6:$K$17&amp;Listor!$L$6:$L$17,0)),"")</f>
        <v/>
      </c>
      <c r="K2907" s="69"/>
    </row>
    <row r="2908" spans="2:11" x14ac:dyDescent="0.25">
      <c r="B2908" s="68" t="s">
        <v>68</v>
      </c>
      <c r="C2908" s="80" t="str">
        <f>IFERROR(VLOOKUP(B2908,Listor!$A$6:$B$62,2,FALSE),"")</f>
        <v/>
      </c>
      <c r="D2908" s="80" t="str">
        <f>IFERROR(VLOOKUP(B2908,Listor!$A$6:$C$62,3,FALSE),"")</f>
        <v/>
      </c>
      <c r="E2908" s="64" t="s">
        <v>69</v>
      </c>
      <c r="F2908" s="65"/>
      <c r="G2908" s="35" t="str">
        <f>IFERROR(VLOOKUP(B2908,Listor!$A$6:$G$62,7,FALSE),"")</f>
        <v/>
      </c>
      <c r="H2908" s="35" t="str">
        <f>IFERROR(VLOOKUP(B2908,Listor!$H$6:$I$24,2,FALSE),"")</f>
        <v/>
      </c>
      <c r="I2908" s="35" t="str">
        <f t="shared" si="48"/>
        <v/>
      </c>
      <c r="J2908" s="35" t="str">
        <f t="array" ref="J2908">IFERROR(INDEX(Listor!$M$6:$M$17,MATCH(Listor!J2908&amp;Fossila!E2908,Listor!$K$6:$K$17&amp;Listor!$L$6:$L$17,0)),"")</f>
        <v/>
      </c>
      <c r="K2908" s="69"/>
    </row>
    <row r="2909" spans="2:11" x14ac:dyDescent="0.25">
      <c r="B2909" s="68" t="s">
        <v>68</v>
      </c>
      <c r="C2909" s="80" t="str">
        <f>IFERROR(VLOOKUP(B2909,Listor!$A$6:$B$62,2,FALSE),"")</f>
        <v/>
      </c>
      <c r="D2909" s="80" t="str">
        <f>IFERROR(VLOOKUP(B2909,Listor!$A$6:$C$62,3,FALSE),"")</f>
        <v/>
      </c>
      <c r="E2909" s="64" t="s">
        <v>69</v>
      </c>
      <c r="F2909" s="65"/>
      <c r="G2909" s="35" t="str">
        <f>IFERROR(VLOOKUP(B2909,Listor!$A$6:$G$62,7,FALSE),"")</f>
        <v/>
      </c>
      <c r="H2909" s="35" t="str">
        <f>IFERROR(VLOOKUP(B2909,Listor!$H$6:$I$24,2,FALSE),"")</f>
        <v/>
      </c>
      <c r="I2909" s="35" t="str">
        <f t="shared" si="48"/>
        <v/>
      </c>
      <c r="J2909" s="35" t="str">
        <f t="array" ref="J2909">IFERROR(INDEX(Listor!$M$6:$M$17,MATCH(Listor!J2909&amp;Fossila!E2909,Listor!$K$6:$K$17&amp;Listor!$L$6:$L$17,0)),"")</f>
        <v/>
      </c>
      <c r="K2909" s="69"/>
    </row>
    <row r="2910" spans="2:11" x14ac:dyDescent="0.25">
      <c r="B2910" s="68" t="s">
        <v>68</v>
      </c>
      <c r="C2910" s="80" t="str">
        <f>IFERROR(VLOOKUP(B2910,Listor!$A$6:$B$62,2,FALSE),"")</f>
        <v/>
      </c>
      <c r="D2910" s="80" t="str">
        <f>IFERROR(VLOOKUP(B2910,Listor!$A$6:$C$62,3,FALSE),"")</f>
        <v/>
      </c>
      <c r="E2910" s="64" t="s">
        <v>69</v>
      </c>
      <c r="F2910" s="65"/>
      <c r="G2910" s="35" t="str">
        <f>IFERROR(VLOOKUP(B2910,Listor!$A$6:$G$62,7,FALSE),"")</f>
        <v/>
      </c>
      <c r="H2910" s="35" t="str">
        <f>IFERROR(VLOOKUP(B2910,Listor!$H$6:$I$24,2,FALSE),"")</f>
        <v/>
      </c>
      <c r="I2910" s="35" t="str">
        <f t="shared" si="48"/>
        <v/>
      </c>
      <c r="J2910" s="35" t="str">
        <f t="array" ref="J2910">IFERROR(INDEX(Listor!$M$6:$M$17,MATCH(Listor!J2910&amp;Fossila!E2910,Listor!$K$6:$K$17&amp;Listor!$L$6:$L$17,0)),"")</f>
        <v/>
      </c>
      <c r="K2910" s="69"/>
    </row>
    <row r="2911" spans="2:11" x14ac:dyDescent="0.25">
      <c r="B2911" s="68" t="s">
        <v>68</v>
      </c>
      <c r="C2911" s="80" t="str">
        <f>IFERROR(VLOOKUP(B2911,Listor!$A$6:$B$62,2,FALSE),"")</f>
        <v/>
      </c>
      <c r="D2911" s="80" t="str">
        <f>IFERROR(VLOOKUP(B2911,Listor!$A$6:$C$62,3,FALSE),"")</f>
        <v/>
      </c>
      <c r="E2911" s="64" t="s">
        <v>69</v>
      </c>
      <c r="F2911" s="65"/>
      <c r="G2911" s="35" t="str">
        <f>IFERROR(VLOOKUP(B2911,Listor!$A$6:$G$62,7,FALSE),"")</f>
        <v/>
      </c>
      <c r="H2911" s="35" t="str">
        <f>IFERROR(VLOOKUP(B2911,Listor!$H$6:$I$24,2,FALSE),"")</f>
        <v/>
      </c>
      <c r="I2911" s="35" t="str">
        <f t="shared" si="48"/>
        <v/>
      </c>
      <c r="J2911" s="35" t="str">
        <f t="array" ref="J2911">IFERROR(INDEX(Listor!$M$6:$M$17,MATCH(Listor!J2911&amp;Fossila!E2911,Listor!$K$6:$K$17&amp;Listor!$L$6:$L$17,0)),"")</f>
        <v/>
      </c>
      <c r="K2911" s="69"/>
    </row>
    <row r="2912" spans="2:11" x14ac:dyDescent="0.25">
      <c r="B2912" s="68" t="s">
        <v>68</v>
      </c>
      <c r="C2912" s="80" t="str">
        <f>IFERROR(VLOOKUP(B2912,Listor!$A$6:$B$62,2,FALSE),"")</f>
        <v/>
      </c>
      <c r="D2912" s="80" t="str">
        <f>IFERROR(VLOOKUP(B2912,Listor!$A$6:$C$62,3,FALSE),"")</f>
        <v/>
      </c>
      <c r="E2912" s="64" t="s">
        <v>69</v>
      </c>
      <c r="F2912" s="65"/>
      <c r="G2912" s="35" t="str">
        <f>IFERROR(VLOOKUP(B2912,Listor!$A$6:$G$62,7,FALSE),"")</f>
        <v/>
      </c>
      <c r="H2912" s="35" t="str">
        <f>IFERROR(VLOOKUP(B2912,Listor!$H$6:$I$24,2,FALSE),"")</f>
        <v/>
      </c>
      <c r="I2912" s="35" t="str">
        <f t="shared" si="48"/>
        <v/>
      </c>
      <c r="J2912" s="35" t="str">
        <f t="array" ref="J2912">IFERROR(INDEX(Listor!$M$6:$M$17,MATCH(Listor!J2912&amp;Fossila!E2912,Listor!$K$6:$K$17&amp;Listor!$L$6:$L$17,0)),"")</f>
        <v/>
      </c>
      <c r="K2912" s="69"/>
    </row>
    <row r="2913" spans="2:11" x14ac:dyDescent="0.25">
      <c r="B2913" s="68" t="s">
        <v>68</v>
      </c>
      <c r="C2913" s="80" t="str">
        <f>IFERROR(VLOOKUP(B2913,Listor!$A$6:$B$62,2,FALSE),"")</f>
        <v/>
      </c>
      <c r="D2913" s="80" t="str">
        <f>IFERROR(VLOOKUP(B2913,Listor!$A$6:$C$62,3,FALSE),"")</f>
        <v/>
      </c>
      <c r="E2913" s="64" t="s">
        <v>69</v>
      </c>
      <c r="F2913" s="65"/>
      <c r="G2913" s="35" t="str">
        <f>IFERROR(VLOOKUP(B2913,Listor!$A$6:$G$62,7,FALSE),"")</f>
        <v/>
      </c>
      <c r="H2913" s="35" t="str">
        <f>IFERROR(VLOOKUP(B2913,Listor!$H$6:$I$24,2,FALSE),"")</f>
        <v/>
      </c>
      <c r="I2913" s="35" t="str">
        <f t="shared" si="48"/>
        <v/>
      </c>
      <c r="J2913" s="35" t="str">
        <f t="array" ref="J2913">IFERROR(INDEX(Listor!$M$6:$M$17,MATCH(Listor!J2913&amp;Fossila!E2913,Listor!$K$6:$K$17&amp;Listor!$L$6:$L$17,0)),"")</f>
        <v/>
      </c>
      <c r="K2913" s="69"/>
    </row>
    <row r="2914" spans="2:11" x14ac:dyDescent="0.25">
      <c r="B2914" s="68" t="s">
        <v>68</v>
      </c>
      <c r="C2914" s="80" t="str">
        <f>IFERROR(VLOOKUP(B2914,Listor!$A$6:$B$62,2,FALSE),"")</f>
        <v/>
      </c>
      <c r="D2914" s="80" t="str">
        <f>IFERROR(VLOOKUP(B2914,Listor!$A$6:$C$62,3,FALSE),"")</f>
        <v/>
      </c>
      <c r="E2914" s="64" t="s">
        <v>69</v>
      </c>
      <c r="F2914" s="65"/>
      <c r="G2914" s="35" t="str">
        <f>IFERROR(VLOOKUP(B2914,Listor!$A$6:$G$62,7,FALSE),"")</f>
        <v/>
      </c>
      <c r="H2914" s="35" t="str">
        <f>IFERROR(VLOOKUP(B2914,Listor!$H$6:$I$24,2,FALSE),"")</f>
        <v/>
      </c>
      <c r="I2914" s="35" t="str">
        <f t="shared" si="48"/>
        <v/>
      </c>
      <c r="J2914" s="35" t="str">
        <f t="array" ref="J2914">IFERROR(INDEX(Listor!$M$6:$M$17,MATCH(Listor!J2914&amp;Fossila!E2914,Listor!$K$6:$K$17&amp;Listor!$L$6:$L$17,0)),"")</f>
        <v/>
      </c>
      <c r="K2914" s="69"/>
    </row>
    <row r="2915" spans="2:11" x14ac:dyDescent="0.25">
      <c r="B2915" s="68" t="s">
        <v>68</v>
      </c>
      <c r="C2915" s="80" t="str">
        <f>IFERROR(VLOOKUP(B2915,Listor!$A$6:$B$62,2,FALSE),"")</f>
        <v/>
      </c>
      <c r="D2915" s="80" t="str">
        <f>IFERROR(VLOOKUP(B2915,Listor!$A$6:$C$62,3,FALSE),"")</f>
        <v/>
      </c>
      <c r="E2915" s="64" t="s">
        <v>69</v>
      </c>
      <c r="F2915" s="65"/>
      <c r="G2915" s="35" t="str">
        <f>IFERROR(VLOOKUP(B2915,Listor!$A$6:$G$62,7,FALSE),"")</f>
        <v/>
      </c>
      <c r="H2915" s="35" t="str">
        <f>IFERROR(VLOOKUP(B2915,Listor!$H$6:$I$24,2,FALSE),"")</f>
        <v/>
      </c>
      <c r="I2915" s="35" t="str">
        <f t="shared" si="48"/>
        <v/>
      </c>
      <c r="J2915" s="35" t="str">
        <f t="array" ref="J2915">IFERROR(INDEX(Listor!$M$6:$M$17,MATCH(Listor!J2915&amp;Fossila!E2915,Listor!$K$6:$K$17&amp;Listor!$L$6:$L$17,0)),"")</f>
        <v/>
      </c>
      <c r="K2915" s="69"/>
    </row>
    <row r="2916" spans="2:11" x14ac:dyDescent="0.25">
      <c r="B2916" s="68" t="s">
        <v>68</v>
      </c>
      <c r="C2916" s="80" t="str">
        <f>IFERROR(VLOOKUP(B2916,Listor!$A$6:$B$62,2,FALSE),"")</f>
        <v/>
      </c>
      <c r="D2916" s="80" t="str">
        <f>IFERROR(VLOOKUP(B2916,Listor!$A$6:$C$62,3,FALSE),"")</f>
        <v/>
      </c>
      <c r="E2916" s="64" t="s">
        <v>69</v>
      </c>
      <c r="F2916" s="65"/>
      <c r="G2916" s="35" t="str">
        <f>IFERROR(VLOOKUP(B2916,Listor!$A$6:$G$62,7,FALSE),"")</f>
        <v/>
      </c>
      <c r="H2916" s="35" t="str">
        <f>IFERROR(VLOOKUP(B2916,Listor!$H$6:$I$24,2,FALSE),"")</f>
        <v/>
      </c>
      <c r="I2916" s="35" t="str">
        <f t="shared" si="48"/>
        <v/>
      </c>
      <c r="J2916" s="35" t="str">
        <f t="array" ref="J2916">IFERROR(INDEX(Listor!$M$6:$M$17,MATCH(Listor!J2916&amp;Fossila!E2916,Listor!$K$6:$K$17&amp;Listor!$L$6:$L$17,0)),"")</f>
        <v/>
      </c>
      <c r="K2916" s="69"/>
    </row>
    <row r="2917" spans="2:11" x14ac:dyDescent="0.25">
      <c r="B2917" s="68" t="s">
        <v>68</v>
      </c>
      <c r="C2917" s="80" t="str">
        <f>IFERROR(VLOOKUP(B2917,Listor!$A$6:$B$62,2,FALSE),"")</f>
        <v/>
      </c>
      <c r="D2917" s="80" t="str">
        <f>IFERROR(VLOOKUP(B2917,Listor!$A$6:$C$62,3,FALSE),"")</f>
        <v/>
      </c>
      <c r="E2917" s="64" t="s">
        <v>69</v>
      </c>
      <c r="F2917" s="65"/>
      <c r="G2917" s="35" t="str">
        <f>IFERROR(VLOOKUP(B2917,Listor!$A$6:$G$62,7,FALSE),"")</f>
        <v/>
      </c>
      <c r="H2917" s="35" t="str">
        <f>IFERROR(VLOOKUP(B2917,Listor!$H$6:$I$24,2,FALSE),"")</f>
        <v/>
      </c>
      <c r="I2917" s="35" t="str">
        <f t="shared" si="48"/>
        <v/>
      </c>
      <c r="J2917" s="35" t="str">
        <f t="array" ref="J2917">IFERROR(INDEX(Listor!$M$6:$M$17,MATCH(Listor!J2917&amp;Fossila!E2917,Listor!$K$6:$K$17&amp;Listor!$L$6:$L$17,0)),"")</f>
        <v/>
      </c>
      <c r="K2917" s="69"/>
    </row>
    <row r="2918" spans="2:11" x14ac:dyDescent="0.25">
      <c r="B2918" s="68" t="s">
        <v>68</v>
      </c>
      <c r="C2918" s="80" t="str">
        <f>IFERROR(VLOOKUP(B2918,Listor!$A$6:$B$62,2,FALSE),"")</f>
        <v/>
      </c>
      <c r="D2918" s="80" t="str">
        <f>IFERROR(VLOOKUP(B2918,Listor!$A$6:$C$62,3,FALSE),"")</f>
        <v/>
      </c>
      <c r="E2918" s="64" t="s">
        <v>69</v>
      </c>
      <c r="F2918" s="65"/>
      <c r="G2918" s="35" t="str">
        <f>IFERROR(VLOOKUP(B2918,Listor!$A$6:$G$62,7,FALSE),"")</f>
        <v/>
      </c>
      <c r="H2918" s="35" t="str">
        <f>IFERROR(VLOOKUP(B2918,Listor!$H$6:$I$24,2,FALSE),"")</f>
        <v/>
      </c>
      <c r="I2918" s="35" t="str">
        <f t="shared" si="48"/>
        <v/>
      </c>
      <c r="J2918" s="35" t="str">
        <f t="array" ref="J2918">IFERROR(INDEX(Listor!$M$6:$M$17,MATCH(Listor!J2918&amp;Fossila!E2918,Listor!$K$6:$K$17&amp;Listor!$L$6:$L$17,0)),"")</f>
        <v/>
      </c>
      <c r="K2918" s="69"/>
    </row>
    <row r="2919" spans="2:11" x14ac:dyDescent="0.25">
      <c r="B2919" s="68" t="s">
        <v>68</v>
      </c>
      <c r="C2919" s="80" t="str">
        <f>IFERROR(VLOOKUP(B2919,Listor!$A$6:$B$62,2,FALSE),"")</f>
        <v/>
      </c>
      <c r="D2919" s="80" t="str">
        <f>IFERROR(VLOOKUP(B2919,Listor!$A$6:$C$62,3,FALSE),"")</f>
        <v/>
      </c>
      <c r="E2919" s="64" t="s">
        <v>69</v>
      </c>
      <c r="F2919" s="65"/>
      <c r="G2919" s="35" t="str">
        <f>IFERROR(VLOOKUP(B2919,Listor!$A$6:$G$62,7,FALSE),"")</f>
        <v/>
      </c>
      <c r="H2919" s="35" t="str">
        <f>IFERROR(VLOOKUP(B2919,Listor!$H$6:$I$24,2,FALSE),"")</f>
        <v/>
      </c>
      <c r="I2919" s="35" t="str">
        <f t="shared" si="48"/>
        <v/>
      </c>
      <c r="J2919" s="35" t="str">
        <f t="array" ref="J2919">IFERROR(INDEX(Listor!$M$6:$M$17,MATCH(Listor!J2919&amp;Fossila!E2919,Listor!$K$6:$K$17&amp;Listor!$L$6:$L$17,0)),"")</f>
        <v/>
      </c>
      <c r="K2919" s="69"/>
    </row>
    <row r="2920" spans="2:11" x14ac:dyDescent="0.25">
      <c r="B2920" s="68" t="s">
        <v>68</v>
      </c>
      <c r="C2920" s="80" t="str">
        <f>IFERROR(VLOOKUP(B2920,Listor!$A$6:$B$62,2,FALSE),"")</f>
        <v/>
      </c>
      <c r="D2920" s="80" t="str">
        <f>IFERROR(VLOOKUP(B2920,Listor!$A$6:$C$62,3,FALSE),"")</f>
        <v/>
      </c>
      <c r="E2920" s="64" t="s">
        <v>69</v>
      </c>
      <c r="F2920" s="65"/>
      <c r="G2920" s="35" t="str">
        <f>IFERROR(VLOOKUP(B2920,Listor!$A$6:$G$62,7,FALSE),"")</f>
        <v/>
      </c>
      <c r="H2920" s="35" t="str">
        <f>IFERROR(VLOOKUP(B2920,Listor!$H$6:$I$24,2,FALSE),"")</f>
        <v/>
      </c>
      <c r="I2920" s="35" t="str">
        <f t="shared" si="48"/>
        <v/>
      </c>
      <c r="J2920" s="35" t="str">
        <f t="array" ref="J2920">IFERROR(INDEX(Listor!$M$6:$M$17,MATCH(Listor!J2920&amp;Fossila!E2920,Listor!$K$6:$K$17&amp;Listor!$L$6:$L$17,0)),"")</f>
        <v/>
      </c>
      <c r="K2920" s="69"/>
    </row>
    <row r="2921" spans="2:11" x14ac:dyDescent="0.25">
      <c r="B2921" s="68" t="s">
        <v>68</v>
      </c>
      <c r="C2921" s="80" t="str">
        <f>IFERROR(VLOOKUP(B2921,Listor!$A$6:$B$62,2,FALSE),"")</f>
        <v/>
      </c>
      <c r="D2921" s="80" t="str">
        <f>IFERROR(VLOOKUP(B2921,Listor!$A$6:$C$62,3,FALSE),"")</f>
        <v/>
      </c>
      <c r="E2921" s="64" t="s">
        <v>69</v>
      </c>
      <c r="F2921" s="65"/>
      <c r="G2921" s="35" t="str">
        <f>IFERROR(VLOOKUP(B2921,Listor!$A$6:$G$62,7,FALSE),"")</f>
        <v/>
      </c>
      <c r="H2921" s="35" t="str">
        <f>IFERROR(VLOOKUP(B2921,Listor!$H$6:$I$24,2,FALSE),"")</f>
        <v/>
      </c>
      <c r="I2921" s="35" t="str">
        <f t="shared" si="48"/>
        <v/>
      </c>
      <c r="J2921" s="35" t="str">
        <f t="array" ref="J2921">IFERROR(INDEX(Listor!$M$6:$M$17,MATCH(Listor!J2921&amp;Fossila!E2921,Listor!$K$6:$K$17&amp;Listor!$L$6:$L$17,0)),"")</f>
        <v/>
      </c>
      <c r="K2921" s="69"/>
    </row>
    <row r="2922" spans="2:11" x14ac:dyDescent="0.25">
      <c r="B2922" s="68" t="s">
        <v>68</v>
      </c>
      <c r="C2922" s="80" t="str">
        <f>IFERROR(VLOOKUP(B2922,Listor!$A$6:$B$62,2,FALSE),"")</f>
        <v/>
      </c>
      <c r="D2922" s="80" t="str">
        <f>IFERROR(VLOOKUP(B2922,Listor!$A$6:$C$62,3,FALSE),"")</f>
        <v/>
      </c>
      <c r="E2922" s="64" t="s">
        <v>69</v>
      </c>
      <c r="F2922" s="65"/>
      <c r="G2922" s="35" t="str">
        <f>IFERROR(VLOOKUP(B2922,Listor!$A$6:$G$62,7,FALSE),"")</f>
        <v/>
      </c>
      <c r="H2922" s="35" t="str">
        <f>IFERROR(VLOOKUP(B2922,Listor!$H$6:$I$24,2,FALSE),"")</f>
        <v/>
      </c>
      <c r="I2922" s="35" t="str">
        <f t="shared" si="48"/>
        <v/>
      </c>
      <c r="J2922" s="35" t="str">
        <f t="array" ref="J2922">IFERROR(INDEX(Listor!$M$6:$M$17,MATCH(Listor!J2922&amp;Fossila!E2922,Listor!$K$6:$K$17&amp;Listor!$L$6:$L$17,0)),"")</f>
        <v/>
      </c>
      <c r="K2922" s="69"/>
    </row>
    <row r="2923" spans="2:11" x14ac:dyDescent="0.25">
      <c r="B2923" s="68" t="s">
        <v>68</v>
      </c>
      <c r="C2923" s="80" t="str">
        <f>IFERROR(VLOOKUP(B2923,Listor!$A$6:$B$62,2,FALSE),"")</f>
        <v/>
      </c>
      <c r="D2923" s="80" t="str">
        <f>IFERROR(VLOOKUP(B2923,Listor!$A$6:$C$62,3,FALSE),"")</f>
        <v/>
      </c>
      <c r="E2923" s="64" t="s">
        <v>69</v>
      </c>
      <c r="F2923" s="65"/>
      <c r="G2923" s="35" t="str">
        <f>IFERROR(VLOOKUP(B2923,Listor!$A$6:$G$62,7,FALSE),"")</f>
        <v/>
      </c>
      <c r="H2923" s="35" t="str">
        <f>IFERROR(VLOOKUP(B2923,Listor!$H$6:$I$24,2,FALSE),"")</f>
        <v/>
      </c>
      <c r="I2923" s="35" t="str">
        <f t="shared" si="48"/>
        <v/>
      </c>
      <c r="J2923" s="35" t="str">
        <f t="array" ref="J2923">IFERROR(INDEX(Listor!$M$6:$M$17,MATCH(Listor!J2923&amp;Fossila!E2923,Listor!$K$6:$K$17&amp;Listor!$L$6:$L$17,0)),"")</f>
        <v/>
      </c>
      <c r="K2923" s="69"/>
    </row>
    <row r="2924" spans="2:11" x14ac:dyDescent="0.25">
      <c r="B2924" s="68" t="s">
        <v>68</v>
      </c>
      <c r="C2924" s="80" t="str">
        <f>IFERROR(VLOOKUP(B2924,Listor!$A$6:$B$62,2,FALSE),"")</f>
        <v/>
      </c>
      <c r="D2924" s="80" t="str">
        <f>IFERROR(VLOOKUP(B2924,Listor!$A$6:$C$62,3,FALSE),"")</f>
        <v/>
      </c>
      <c r="E2924" s="64" t="s">
        <v>69</v>
      </c>
      <c r="F2924" s="65"/>
      <c r="G2924" s="35" t="str">
        <f>IFERROR(VLOOKUP(B2924,Listor!$A$6:$G$62,7,FALSE),"")</f>
        <v/>
      </c>
      <c r="H2924" s="35" t="str">
        <f>IFERROR(VLOOKUP(B2924,Listor!$H$6:$I$24,2,FALSE),"")</f>
        <v/>
      </c>
      <c r="I2924" s="35" t="str">
        <f t="shared" si="48"/>
        <v/>
      </c>
      <c r="J2924" s="35" t="str">
        <f t="array" ref="J2924">IFERROR(INDEX(Listor!$M$6:$M$17,MATCH(Listor!J2924&amp;Fossila!E2924,Listor!$K$6:$K$17&amp;Listor!$L$6:$L$17,0)),"")</f>
        <v/>
      </c>
      <c r="K2924" s="69"/>
    </row>
    <row r="2925" spans="2:11" x14ac:dyDescent="0.25">
      <c r="B2925" s="68" t="s">
        <v>68</v>
      </c>
      <c r="C2925" s="80" t="str">
        <f>IFERROR(VLOOKUP(B2925,Listor!$A$6:$B$62,2,FALSE),"")</f>
        <v/>
      </c>
      <c r="D2925" s="80" t="str">
        <f>IFERROR(VLOOKUP(B2925,Listor!$A$6:$C$62,3,FALSE),"")</f>
        <v/>
      </c>
      <c r="E2925" s="64" t="s">
        <v>69</v>
      </c>
      <c r="F2925" s="65"/>
      <c r="G2925" s="35" t="str">
        <f>IFERROR(VLOOKUP(B2925,Listor!$A$6:$G$62,7,FALSE),"")</f>
        <v/>
      </c>
      <c r="H2925" s="35" t="str">
        <f>IFERROR(VLOOKUP(B2925,Listor!$H$6:$I$24,2,FALSE),"")</f>
        <v/>
      </c>
      <c r="I2925" s="35" t="str">
        <f t="shared" si="48"/>
        <v/>
      </c>
      <c r="J2925" s="35" t="str">
        <f t="array" ref="J2925">IFERROR(INDEX(Listor!$M$6:$M$17,MATCH(Listor!J2925&amp;Fossila!E2925,Listor!$K$6:$K$17&amp;Listor!$L$6:$L$17,0)),"")</f>
        <v/>
      </c>
      <c r="K2925" s="69"/>
    </row>
    <row r="2926" spans="2:11" x14ac:dyDescent="0.25">
      <c r="B2926" s="68" t="s">
        <v>68</v>
      </c>
      <c r="C2926" s="80" t="str">
        <f>IFERROR(VLOOKUP(B2926,Listor!$A$6:$B$62,2,FALSE),"")</f>
        <v/>
      </c>
      <c r="D2926" s="80" t="str">
        <f>IFERROR(VLOOKUP(B2926,Listor!$A$6:$C$62,3,FALSE),"")</f>
        <v/>
      </c>
      <c r="E2926" s="64" t="s">
        <v>69</v>
      </c>
      <c r="F2926" s="65"/>
      <c r="G2926" s="35" t="str">
        <f>IFERROR(VLOOKUP(B2926,Listor!$A$6:$G$62,7,FALSE),"")</f>
        <v/>
      </c>
      <c r="H2926" s="35" t="str">
        <f>IFERROR(VLOOKUP(B2926,Listor!$H$6:$I$24,2,FALSE),"")</f>
        <v/>
      </c>
      <c r="I2926" s="35" t="str">
        <f t="shared" si="48"/>
        <v/>
      </c>
      <c r="J2926" s="35" t="str">
        <f t="array" ref="J2926">IFERROR(INDEX(Listor!$M$6:$M$17,MATCH(Listor!J2926&amp;Fossila!E2926,Listor!$K$6:$K$17&amp;Listor!$L$6:$L$17,0)),"")</f>
        <v/>
      </c>
      <c r="K2926" s="69"/>
    </row>
    <row r="2927" spans="2:11" x14ac:dyDescent="0.25">
      <c r="B2927" s="68" t="s">
        <v>68</v>
      </c>
      <c r="C2927" s="80" t="str">
        <f>IFERROR(VLOOKUP(B2927,Listor!$A$6:$B$62,2,FALSE),"")</f>
        <v/>
      </c>
      <c r="D2927" s="80" t="str">
        <f>IFERROR(VLOOKUP(B2927,Listor!$A$6:$C$62,3,FALSE),"")</f>
        <v/>
      </c>
      <c r="E2927" s="64" t="s">
        <v>69</v>
      </c>
      <c r="F2927" s="65"/>
      <c r="G2927" s="35" t="str">
        <f>IFERROR(VLOOKUP(B2927,Listor!$A$6:$G$62,7,FALSE),"")</f>
        <v/>
      </c>
      <c r="H2927" s="35" t="str">
        <f>IFERROR(VLOOKUP(B2927,Listor!$H$6:$I$24,2,FALSE),"")</f>
        <v/>
      </c>
      <c r="I2927" s="35" t="str">
        <f t="shared" si="48"/>
        <v/>
      </c>
      <c r="J2927" s="35" t="str">
        <f t="array" ref="J2927">IFERROR(INDEX(Listor!$M$6:$M$17,MATCH(Listor!J2927&amp;Fossila!E2927,Listor!$K$6:$K$17&amp;Listor!$L$6:$L$17,0)),"")</f>
        <v/>
      </c>
      <c r="K2927" s="69"/>
    </row>
    <row r="2928" spans="2:11" x14ac:dyDescent="0.25">
      <c r="B2928" s="68" t="s">
        <v>68</v>
      </c>
      <c r="C2928" s="80" t="str">
        <f>IFERROR(VLOOKUP(B2928,Listor!$A$6:$B$62,2,FALSE),"")</f>
        <v/>
      </c>
      <c r="D2928" s="80" t="str">
        <f>IFERROR(VLOOKUP(B2928,Listor!$A$6:$C$62,3,FALSE),"")</f>
        <v/>
      </c>
      <c r="E2928" s="64" t="s">
        <v>69</v>
      </c>
      <c r="F2928" s="65"/>
      <c r="G2928" s="35" t="str">
        <f>IFERROR(VLOOKUP(B2928,Listor!$A$6:$G$62,7,FALSE),"")</f>
        <v/>
      </c>
      <c r="H2928" s="35" t="str">
        <f>IFERROR(VLOOKUP(B2928,Listor!$H$6:$I$24,2,FALSE),"")</f>
        <v/>
      </c>
      <c r="I2928" s="35" t="str">
        <f t="shared" si="48"/>
        <v/>
      </c>
      <c r="J2928" s="35" t="str">
        <f t="array" ref="J2928">IFERROR(INDEX(Listor!$M$6:$M$17,MATCH(Listor!J2928&amp;Fossila!E2928,Listor!$K$6:$K$17&amp;Listor!$L$6:$L$17,0)),"")</f>
        <v/>
      </c>
      <c r="K2928" s="69"/>
    </row>
    <row r="2929" spans="2:11" x14ac:dyDescent="0.25">
      <c r="B2929" s="68" t="s">
        <v>68</v>
      </c>
      <c r="C2929" s="80" t="str">
        <f>IFERROR(VLOOKUP(B2929,Listor!$A$6:$B$62,2,FALSE),"")</f>
        <v/>
      </c>
      <c r="D2929" s="80" t="str">
        <f>IFERROR(VLOOKUP(B2929,Listor!$A$6:$C$62,3,FALSE),"")</f>
        <v/>
      </c>
      <c r="E2929" s="64" t="s">
        <v>69</v>
      </c>
      <c r="F2929" s="65"/>
      <c r="G2929" s="35" t="str">
        <f>IFERROR(VLOOKUP(B2929,Listor!$A$6:$G$62,7,FALSE),"")</f>
        <v/>
      </c>
      <c r="H2929" s="35" t="str">
        <f>IFERROR(VLOOKUP(B2929,Listor!$H$6:$I$24,2,FALSE),"")</f>
        <v/>
      </c>
      <c r="I2929" s="35" t="str">
        <f t="shared" si="48"/>
        <v/>
      </c>
      <c r="J2929" s="35" t="str">
        <f t="array" ref="J2929">IFERROR(INDEX(Listor!$M$6:$M$17,MATCH(Listor!J2929&amp;Fossila!E2929,Listor!$K$6:$K$17&amp;Listor!$L$6:$L$17,0)),"")</f>
        <v/>
      </c>
      <c r="K2929" s="69"/>
    </row>
    <row r="2930" spans="2:11" x14ac:dyDescent="0.25">
      <c r="B2930" s="68" t="s">
        <v>68</v>
      </c>
      <c r="C2930" s="80" t="str">
        <f>IFERROR(VLOOKUP(B2930,Listor!$A$6:$B$62,2,FALSE),"")</f>
        <v/>
      </c>
      <c r="D2930" s="80" t="str">
        <f>IFERROR(VLOOKUP(B2930,Listor!$A$6:$C$62,3,FALSE),"")</f>
        <v/>
      </c>
      <c r="E2930" s="64" t="s">
        <v>69</v>
      </c>
      <c r="F2930" s="65"/>
      <c r="G2930" s="35" t="str">
        <f>IFERROR(VLOOKUP(B2930,Listor!$A$6:$G$62,7,FALSE),"")</f>
        <v/>
      </c>
      <c r="H2930" s="35" t="str">
        <f>IFERROR(VLOOKUP(B2930,Listor!$H$6:$I$24,2,FALSE),"")</f>
        <v/>
      </c>
      <c r="I2930" s="35" t="str">
        <f t="shared" si="48"/>
        <v/>
      </c>
      <c r="J2930" s="35" t="str">
        <f t="array" ref="J2930">IFERROR(INDEX(Listor!$M$6:$M$17,MATCH(Listor!J2930&amp;Fossila!E2930,Listor!$K$6:$K$17&amp;Listor!$L$6:$L$17,0)),"")</f>
        <v/>
      </c>
      <c r="K2930" s="69"/>
    </row>
    <row r="2931" spans="2:11" x14ac:dyDescent="0.25">
      <c r="B2931" s="68" t="s">
        <v>68</v>
      </c>
      <c r="C2931" s="80" t="str">
        <f>IFERROR(VLOOKUP(B2931,Listor!$A$6:$B$62,2,FALSE),"")</f>
        <v/>
      </c>
      <c r="D2931" s="80" t="str">
        <f>IFERROR(VLOOKUP(B2931,Listor!$A$6:$C$62,3,FALSE),"")</f>
        <v/>
      </c>
      <c r="E2931" s="64" t="s">
        <v>69</v>
      </c>
      <c r="F2931" s="65"/>
      <c r="G2931" s="35" t="str">
        <f>IFERROR(VLOOKUP(B2931,Listor!$A$6:$G$62,7,FALSE),"")</f>
        <v/>
      </c>
      <c r="H2931" s="35" t="str">
        <f>IFERROR(VLOOKUP(B2931,Listor!$H$6:$I$24,2,FALSE),"")</f>
        <v/>
      </c>
      <c r="I2931" s="35" t="str">
        <f t="shared" si="48"/>
        <v/>
      </c>
      <c r="J2931" s="35" t="str">
        <f t="array" ref="J2931">IFERROR(INDEX(Listor!$M$6:$M$17,MATCH(Listor!J2931&amp;Fossila!E2931,Listor!$K$6:$K$17&amp;Listor!$L$6:$L$17,0)),"")</f>
        <v/>
      </c>
      <c r="K2931" s="69"/>
    </row>
    <row r="2932" spans="2:11" x14ac:dyDescent="0.25">
      <c r="B2932" s="68" t="s">
        <v>68</v>
      </c>
      <c r="C2932" s="80" t="str">
        <f>IFERROR(VLOOKUP(B2932,Listor!$A$6:$B$62,2,FALSE),"")</f>
        <v/>
      </c>
      <c r="D2932" s="80" t="str">
        <f>IFERROR(VLOOKUP(B2932,Listor!$A$6:$C$62,3,FALSE),"")</f>
        <v/>
      </c>
      <c r="E2932" s="64" t="s">
        <v>69</v>
      </c>
      <c r="F2932" s="65"/>
      <c r="G2932" s="35" t="str">
        <f>IFERROR(VLOOKUP(B2932,Listor!$A$6:$G$62,7,FALSE),"")</f>
        <v/>
      </c>
      <c r="H2932" s="35" t="str">
        <f>IFERROR(VLOOKUP(B2932,Listor!$H$6:$I$24,2,FALSE),"")</f>
        <v/>
      </c>
      <c r="I2932" s="35" t="str">
        <f t="shared" si="48"/>
        <v/>
      </c>
      <c r="J2932" s="35" t="str">
        <f t="array" ref="J2932">IFERROR(INDEX(Listor!$M$6:$M$17,MATCH(Listor!J2932&amp;Fossila!E2932,Listor!$K$6:$K$17&amp;Listor!$L$6:$L$17,0)),"")</f>
        <v/>
      </c>
      <c r="K2932" s="69"/>
    </row>
    <row r="2933" spans="2:11" x14ac:dyDescent="0.25">
      <c r="B2933" s="68" t="s">
        <v>68</v>
      </c>
      <c r="C2933" s="80" t="str">
        <f>IFERROR(VLOOKUP(B2933,Listor!$A$6:$B$62,2,FALSE),"")</f>
        <v/>
      </c>
      <c r="D2933" s="80" t="str">
        <f>IFERROR(VLOOKUP(B2933,Listor!$A$6:$C$62,3,FALSE),"")</f>
        <v/>
      </c>
      <c r="E2933" s="64" t="s">
        <v>69</v>
      </c>
      <c r="F2933" s="65"/>
      <c r="G2933" s="35" t="str">
        <f>IFERROR(VLOOKUP(B2933,Listor!$A$6:$G$62,7,FALSE),"")</f>
        <v/>
      </c>
      <c r="H2933" s="35" t="str">
        <f>IFERROR(VLOOKUP(B2933,Listor!$H$6:$I$24,2,FALSE),"")</f>
        <v/>
      </c>
      <c r="I2933" s="35" t="str">
        <f t="shared" si="48"/>
        <v/>
      </c>
      <c r="J2933" s="35" t="str">
        <f t="array" ref="J2933">IFERROR(INDEX(Listor!$M$6:$M$17,MATCH(Listor!J2933&amp;Fossila!E2933,Listor!$K$6:$K$17&amp;Listor!$L$6:$L$17,0)),"")</f>
        <v/>
      </c>
      <c r="K2933" s="69"/>
    </row>
    <row r="2934" spans="2:11" x14ac:dyDescent="0.25">
      <c r="B2934" s="68" t="s">
        <v>68</v>
      </c>
      <c r="C2934" s="80" t="str">
        <f>IFERROR(VLOOKUP(B2934,Listor!$A$6:$B$62,2,FALSE),"")</f>
        <v/>
      </c>
      <c r="D2934" s="80" t="str">
        <f>IFERROR(VLOOKUP(B2934,Listor!$A$6:$C$62,3,FALSE),"")</f>
        <v/>
      </c>
      <c r="E2934" s="64" t="s">
        <v>69</v>
      </c>
      <c r="F2934" s="65"/>
      <c r="G2934" s="35" t="str">
        <f>IFERROR(VLOOKUP(B2934,Listor!$A$6:$G$62,7,FALSE),"")</f>
        <v/>
      </c>
      <c r="H2934" s="35" t="str">
        <f>IFERROR(VLOOKUP(B2934,Listor!$H$6:$I$24,2,FALSE),"")</f>
        <v/>
      </c>
      <c r="I2934" s="35" t="str">
        <f t="shared" si="48"/>
        <v/>
      </c>
      <c r="J2934" s="35" t="str">
        <f t="array" ref="J2934">IFERROR(INDEX(Listor!$M$6:$M$17,MATCH(Listor!J2934&amp;Fossila!E2934,Listor!$K$6:$K$17&amp;Listor!$L$6:$L$17,0)),"")</f>
        <v/>
      </c>
      <c r="K2934" s="69"/>
    </row>
    <row r="2935" spans="2:11" x14ac:dyDescent="0.25">
      <c r="B2935" s="68" t="s">
        <v>68</v>
      </c>
      <c r="C2935" s="80" t="str">
        <f>IFERROR(VLOOKUP(B2935,Listor!$A$6:$B$62,2,FALSE),"")</f>
        <v/>
      </c>
      <c r="D2935" s="80" t="str">
        <f>IFERROR(VLOOKUP(B2935,Listor!$A$6:$C$62,3,FALSE),"")</f>
        <v/>
      </c>
      <c r="E2935" s="64" t="s">
        <v>69</v>
      </c>
      <c r="F2935" s="65"/>
      <c r="G2935" s="35" t="str">
        <f>IFERROR(VLOOKUP(B2935,Listor!$A$6:$G$62,7,FALSE),"")</f>
        <v/>
      </c>
      <c r="H2935" s="35" t="str">
        <f>IFERROR(VLOOKUP(B2935,Listor!$H$6:$I$24,2,FALSE),"")</f>
        <v/>
      </c>
      <c r="I2935" s="35" t="str">
        <f t="shared" si="48"/>
        <v/>
      </c>
      <c r="J2935" s="35" t="str">
        <f t="array" ref="J2935">IFERROR(INDEX(Listor!$M$6:$M$17,MATCH(Listor!J2935&amp;Fossila!E2935,Listor!$K$6:$K$17&amp;Listor!$L$6:$L$17,0)),"")</f>
        <v/>
      </c>
      <c r="K2935" s="69"/>
    </row>
    <row r="2936" spans="2:11" x14ac:dyDescent="0.25">
      <c r="B2936" s="68" t="s">
        <v>68</v>
      </c>
      <c r="C2936" s="80" t="str">
        <f>IFERROR(VLOOKUP(B2936,Listor!$A$6:$B$62,2,FALSE),"")</f>
        <v/>
      </c>
      <c r="D2936" s="80" t="str">
        <f>IFERROR(VLOOKUP(B2936,Listor!$A$6:$C$62,3,FALSE),"")</f>
        <v/>
      </c>
      <c r="E2936" s="64" t="s">
        <v>69</v>
      </c>
      <c r="F2936" s="65"/>
      <c r="G2936" s="35" t="str">
        <f>IFERROR(VLOOKUP(B2936,Listor!$A$6:$G$62,7,FALSE),"")</f>
        <v/>
      </c>
      <c r="H2936" s="35" t="str">
        <f>IFERROR(VLOOKUP(B2936,Listor!$H$6:$I$24,2,FALSE),"")</f>
        <v/>
      </c>
      <c r="I2936" s="35" t="str">
        <f t="shared" si="48"/>
        <v/>
      </c>
      <c r="J2936" s="35" t="str">
        <f t="array" ref="J2936">IFERROR(INDEX(Listor!$M$6:$M$17,MATCH(Listor!J2936&amp;Fossila!E2936,Listor!$K$6:$K$17&amp;Listor!$L$6:$L$17,0)),"")</f>
        <v/>
      </c>
      <c r="K2936" s="69"/>
    </row>
    <row r="2937" spans="2:11" x14ac:dyDescent="0.25">
      <c r="B2937" s="68" t="s">
        <v>68</v>
      </c>
      <c r="C2937" s="80" t="str">
        <f>IFERROR(VLOOKUP(B2937,Listor!$A$6:$B$62,2,FALSE),"")</f>
        <v/>
      </c>
      <c r="D2937" s="80" t="str">
        <f>IFERROR(VLOOKUP(B2937,Listor!$A$6:$C$62,3,FALSE),"")</f>
        <v/>
      </c>
      <c r="E2937" s="64" t="s">
        <v>69</v>
      </c>
      <c r="F2937" s="65"/>
      <c r="G2937" s="35" t="str">
        <f>IFERROR(VLOOKUP(B2937,Listor!$A$6:$G$62,7,FALSE),"")</f>
        <v/>
      </c>
      <c r="H2937" s="35" t="str">
        <f>IFERROR(VLOOKUP(B2937,Listor!$H$6:$I$24,2,FALSE),"")</f>
        <v/>
      </c>
      <c r="I2937" s="35" t="str">
        <f t="shared" si="48"/>
        <v/>
      </c>
      <c r="J2937" s="35" t="str">
        <f t="array" ref="J2937">IFERROR(INDEX(Listor!$M$6:$M$17,MATCH(Listor!J2937&amp;Fossila!E2937,Listor!$K$6:$K$17&amp;Listor!$L$6:$L$17,0)),"")</f>
        <v/>
      </c>
      <c r="K2937" s="69"/>
    </row>
    <row r="2938" spans="2:11" x14ac:dyDescent="0.25">
      <c r="B2938" s="68" t="s">
        <v>68</v>
      </c>
      <c r="C2938" s="80" t="str">
        <f>IFERROR(VLOOKUP(B2938,Listor!$A$6:$B$62,2,FALSE),"")</f>
        <v/>
      </c>
      <c r="D2938" s="80" t="str">
        <f>IFERROR(VLOOKUP(B2938,Listor!$A$6:$C$62,3,FALSE),"")</f>
        <v/>
      </c>
      <c r="E2938" s="64" t="s">
        <v>69</v>
      </c>
      <c r="F2938" s="65"/>
      <c r="G2938" s="35" t="str">
        <f>IFERROR(VLOOKUP(B2938,Listor!$A$6:$G$62,7,FALSE),"")</f>
        <v/>
      </c>
      <c r="H2938" s="35" t="str">
        <f>IFERROR(VLOOKUP(B2938,Listor!$H$6:$I$24,2,FALSE),"")</f>
        <v/>
      </c>
      <c r="I2938" s="35" t="str">
        <f t="shared" si="48"/>
        <v/>
      </c>
      <c r="J2938" s="35" t="str">
        <f t="array" ref="J2938">IFERROR(INDEX(Listor!$M$6:$M$17,MATCH(Listor!J2938&amp;Fossila!E2938,Listor!$K$6:$K$17&amp;Listor!$L$6:$L$17,0)),"")</f>
        <v/>
      </c>
      <c r="K2938" s="69"/>
    </row>
    <row r="2939" spans="2:11" x14ac:dyDescent="0.25">
      <c r="B2939" s="68" t="s">
        <v>68</v>
      </c>
      <c r="C2939" s="80" t="str">
        <f>IFERROR(VLOOKUP(B2939,Listor!$A$6:$B$62,2,FALSE),"")</f>
        <v/>
      </c>
      <c r="D2939" s="80" t="str">
        <f>IFERROR(VLOOKUP(B2939,Listor!$A$6:$C$62,3,FALSE),"")</f>
        <v/>
      </c>
      <c r="E2939" s="64" t="s">
        <v>69</v>
      </c>
      <c r="F2939" s="65"/>
      <c r="G2939" s="35" t="str">
        <f>IFERROR(VLOOKUP(B2939,Listor!$A$6:$G$62,7,FALSE),"")</f>
        <v/>
      </c>
      <c r="H2939" s="35" t="str">
        <f>IFERROR(VLOOKUP(B2939,Listor!$H$6:$I$24,2,FALSE),"")</f>
        <v/>
      </c>
      <c r="I2939" s="35" t="str">
        <f t="shared" si="48"/>
        <v/>
      </c>
      <c r="J2939" s="35" t="str">
        <f t="array" ref="J2939">IFERROR(INDEX(Listor!$M$6:$M$17,MATCH(Listor!J2939&amp;Fossila!E2939,Listor!$K$6:$K$17&amp;Listor!$L$6:$L$17,0)),"")</f>
        <v/>
      </c>
      <c r="K2939" s="69"/>
    </row>
    <row r="2940" spans="2:11" x14ac:dyDescent="0.25">
      <c r="B2940" s="68" t="s">
        <v>68</v>
      </c>
      <c r="C2940" s="80" t="str">
        <f>IFERROR(VLOOKUP(B2940,Listor!$A$6:$B$62,2,FALSE),"")</f>
        <v/>
      </c>
      <c r="D2940" s="80" t="str">
        <f>IFERROR(VLOOKUP(B2940,Listor!$A$6:$C$62,3,FALSE),"")</f>
        <v/>
      </c>
      <c r="E2940" s="64" t="s">
        <v>69</v>
      </c>
      <c r="F2940" s="65"/>
      <c r="G2940" s="35" t="str">
        <f>IFERROR(VLOOKUP(B2940,Listor!$A$6:$G$62,7,FALSE),"")</f>
        <v/>
      </c>
      <c r="H2940" s="35" t="str">
        <f>IFERROR(VLOOKUP(B2940,Listor!$H$6:$I$24,2,FALSE),"")</f>
        <v/>
      </c>
      <c r="I2940" s="35" t="str">
        <f t="shared" si="48"/>
        <v/>
      </c>
      <c r="J2940" s="35" t="str">
        <f t="array" ref="J2940">IFERROR(INDEX(Listor!$M$6:$M$17,MATCH(Listor!J2940&amp;Fossila!E2940,Listor!$K$6:$K$17&amp;Listor!$L$6:$L$17,0)),"")</f>
        <v/>
      </c>
      <c r="K2940" s="69"/>
    </row>
    <row r="2941" spans="2:11" x14ac:dyDescent="0.25">
      <c r="B2941" s="68" t="s">
        <v>68</v>
      </c>
      <c r="C2941" s="80" t="str">
        <f>IFERROR(VLOOKUP(B2941,Listor!$A$6:$B$62,2,FALSE),"")</f>
        <v/>
      </c>
      <c r="D2941" s="80" t="str">
        <f>IFERROR(VLOOKUP(B2941,Listor!$A$6:$C$62,3,FALSE),"")</f>
        <v/>
      </c>
      <c r="E2941" s="64" t="s">
        <v>69</v>
      </c>
      <c r="F2941" s="65"/>
      <c r="G2941" s="35" t="str">
        <f>IFERROR(VLOOKUP(B2941,Listor!$A$6:$G$62,7,FALSE),"")</f>
        <v/>
      </c>
      <c r="H2941" s="35" t="str">
        <f>IFERROR(VLOOKUP(B2941,Listor!$H$6:$I$24,2,FALSE),"")</f>
        <v/>
      </c>
      <c r="I2941" s="35" t="str">
        <f t="shared" si="48"/>
        <v/>
      </c>
      <c r="J2941" s="35" t="str">
        <f t="array" ref="J2941">IFERROR(INDEX(Listor!$M$6:$M$17,MATCH(Listor!J2941&amp;Fossila!E2941,Listor!$K$6:$K$17&amp;Listor!$L$6:$L$17,0)),"")</f>
        <v/>
      </c>
      <c r="K2941" s="69"/>
    </row>
    <row r="2942" spans="2:11" x14ac:dyDescent="0.25">
      <c r="B2942" s="68" t="s">
        <v>68</v>
      </c>
      <c r="C2942" s="80" t="str">
        <f>IFERROR(VLOOKUP(B2942,Listor!$A$6:$B$62,2,FALSE),"")</f>
        <v/>
      </c>
      <c r="D2942" s="80" t="str">
        <f>IFERROR(VLOOKUP(B2942,Listor!$A$6:$C$62,3,FALSE),"")</f>
        <v/>
      </c>
      <c r="E2942" s="64" t="s">
        <v>69</v>
      </c>
      <c r="F2942" s="65"/>
      <c r="G2942" s="35" t="str">
        <f>IFERROR(VLOOKUP(B2942,Listor!$A$6:$G$62,7,FALSE),"")</f>
        <v/>
      </c>
      <c r="H2942" s="35" t="str">
        <f>IFERROR(VLOOKUP(B2942,Listor!$H$6:$I$24,2,FALSE),"")</f>
        <v/>
      </c>
      <c r="I2942" s="35" t="str">
        <f t="shared" si="48"/>
        <v/>
      </c>
      <c r="J2942" s="35" t="str">
        <f t="array" ref="J2942">IFERROR(INDEX(Listor!$M$6:$M$17,MATCH(Listor!J2942&amp;Fossila!E2942,Listor!$K$6:$K$17&amp;Listor!$L$6:$L$17,0)),"")</f>
        <v/>
      </c>
      <c r="K2942" s="69"/>
    </row>
    <row r="2943" spans="2:11" x14ac:dyDescent="0.25">
      <c r="B2943" s="68" t="s">
        <v>68</v>
      </c>
      <c r="C2943" s="80" t="str">
        <f>IFERROR(VLOOKUP(B2943,Listor!$A$6:$B$62,2,FALSE),"")</f>
        <v/>
      </c>
      <c r="D2943" s="80" t="str">
        <f>IFERROR(VLOOKUP(B2943,Listor!$A$6:$C$62,3,FALSE),"")</f>
        <v/>
      </c>
      <c r="E2943" s="64" t="s">
        <v>69</v>
      </c>
      <c r="F2943" s="65"/>
      <c r="G2943" s="35" t="str">
        <f>IFERROR(VLOOKUP(B2943,Listor!$A$6:$G$62,7,FALSE),"")</f>
        <v/>
      </c>
      <c r="H2943" s="35" t="str">
        <f>IFERROR(VLOOKUP(B2943,Listor!$H$6:$I$24,2,FALSE),"")</f>
        <v/>
      </c>
      <c r="I2943" s="35" t="str">
        <f t="shared" si="48"/>
        <v/>
      </c>
      <c r="J2943" s="35" t="str">
        <f t="array" ref="J2943">IFERROR(INDEX(Listor!$M$6:$M$17,MATCH(Listor!J2943&amp;Fossila!E2943,Listor!$K$6:$K$17&amp;Listor!$L$6:$L$17,0)),"")</f>
        <v/>
      </c>
      <c r="K2943" s="69"/>
    </row>
    <row r="2944" spans="2:11" x14ac:dyDescent="0.25">
      <c r="B2944" s="68" t="s">
        <v>68</v>
      </c>
      <c r="C2944" s="80" t="str">
        <f>IFERROR(VLOOKUP(B2944,Listor!$A$6:$B$62,2,FALSE),"")</f>
        <v/>
      </c>
      <c r="D2944" s="80" t="str">
        <f>IFERROR(VLOOKUP(B2944,Listor!$A$6:$C$62,3,FALSE),"")</f>
        <v/>
      </c>
      <c r="E2944" s="64" t="s">
        <v>69</v>
      </c>
      <c r="F2944" s="65"/>
      <c r="G2944" s="35" t="str">
        <f>IFERROR(VLOOKUP(B2944,Listor!$A$6:$G$62,7,FALSE),"")</f>
        <v/>
      </c>
      <c r="H2944" s="35" t="str">
        <f>IFERROR(VLOOKUP(B2944,Listor!$H$6:$I$24,2,FALSE),"")</f>
        <v/>
      </c>
      <c r="I2944" s="35" t="str">
        <f t="shared" si="48"/>
        <v/>
      </c>
      <c r="J2944" s="35" t="str">
        <f t="array" ref="J2944">IFERROR(INDEX(Listor!$M$6:$M$17,MATCH(Listor!J2944&amp;Fossila!E2944,Listor!$K$6:$K$17&amp;Listor!$L$6:$L$17,0)),"")</f>
        <v/>
      </c>
      <c r="K2944" s="69"/>
    </row>
    <row r="2945" spans="2:11" x14ac:dyDescent="0.25">
      <c r="B2945" s="68" t="s">
        <v>68</v>
      </c>
      <c r="C2945" s="80" t="str">
        <f>IFERROR(VLOOKUP(B2945,Listor!$A$6:$B$62,2,FALSE),"")</f>
        <v/>
      </c>
      <c r="D2945" s="80" t="str">
        <f>IFERROR(VLOOKUP(B2945,Listor!$A$6:$C$62,3,FALSE),"")</f>
        <v/>
      </c>
      <c r="E2945" s="64" t="s">
        <v>69</v>
      </c>
      <c r="F2945" s="65"/>
      <c r="G2945" s="35" t="str">
        <f>IFERROR(VLOOKUP(B2945,Listor!$A$6:$G$62,7,FALSE),"")</f>
        <v/>
      </c>
      <c r="H2945" s="35" t="str">
        <f>IFERROR(VLOOKUP(B2945,Listor!$H$6:$I$24,2,FALSE),"")</f>
        <v/>
      </c>
      <c r="I2945" s="35" t="str">
        <f t="shared" si="48"/>
        <v/>
      </c>
      <c r="J2945" s="35" t="str">
        <f t="array" ref="J2945">IFERROR(INDEX(Listor!$M$6:$M$17,MATCH(Listor!J2945&amp;Fossila!E2945,Listor!$K$6:$K$17&amp;Listor!$L$6:$L$17,0)),"")</f>
        <v/>
      </c>
      <c r="K2945" s="69"/>
    </row>
    <row r="2946" spans="2:11" x14ac:dyDescent="0.25">
      <c r="B2946" s="68" t="s">
        <v>68</v>
      </c>
      <c r="C2946" s="80" t="str">
        <f>IFERROR(VLOOKUP(B2946,Listor!$A$6:$B$62,2,FALSE),"")</f>
        <v/>
      </c>
      <c r="D2946" s="80" t="str">
        <f>IFERROR(VLOOKUP(B2946,Listor!$A$6:$C$62,3,FALSE),"")</f>
        <v/>
      </c>
      <c r="E2946" s="64" t="s">
        <v>69</v>
      </c>
      <c r="F2946" s="65"/>
      <c r="G2946" s="35" t="str">
        <f>IFERROR(VLOOKUP(B2946,Listor!$A$6:$G$62,7,FALSE),"")</f>
        <v/>
      </c>
      <c r="H2946" s="35" t="str">
        <f>IFERROR(VLOOKUP(B2946,Listor!$H$6:$I$24,2,FALSE),"")</f>
        <v/>
      </c>
      <c r="I2946" s="35" t="str">
        <f t="shared" si="48"/>
        <v/>
      </c>
      <c r="J2946" s="35" t="str">
        <f t="array" ref="J2946">IFERROR(INDEX(Listor!$M$6:$M$17,MATCH(Listor!J2946&amp;Fossila!E2946,Listor!$K$6:$K$17&amp;Listor!$L$6:$L$17,0)),"")</f>
        <v/>
      </c>
      <c r="K2946" s="69"/>
    </row>
    <row r="2947" spans="2:11" x14ac:dyDescent="0.25">
      <c r="B2947" s="68" t="s">
        <v>68</v>
      </c>
      <c r="C2947" s="80" t="str">
        <f>IFERROR(VLOOKUP(B2947,Listor!$A$6:$B$62,2,FALSE),"")</f>
        <v/>
      </c>
      <c r="D2947" s="80" t="str">
        <f>IFERROR(VLOOKUP(B2947,Listor!$A$6:$C$62,3,FALSE),"")</f>
        <v/>
      </c>
      <c r="E2947" s="64" t="s">
        <v>69</v>
      </c>
      <c r="F2947" s="65"/>
      <c r="G2947" s="35" t="str">
        <f>IFERROR(VLOOKUP(B2947,Listor!$A$6:$G$62,7,FALSE),"")</f>
        <v/>
      </c>
      <c r="H2947" s="35" t="str">
        <f>IFERROR(VLOOKUP(B2947,Listor!$H$6:$I$24,2,FALSE),"")</f>
        <v/>
      </c>
      <c r="I2947" s="35" t="str">
        <f t="shared" si="48"/>
        <v/>
      </c>
      <c r="J2947" s="35" t="str">
        <f t="array" ref="J2947">IFERROR(INDEX(Listor!$M$6:$M$17,MATCH(Listor!J2947&amp;Fossila!E2947,Listor!$K$6:$K$17&amp;Listor!$L$6:$L$17,0)),"")</f>
        <v/>
      </c>
      <c r="K2947" s="69"/>
    </row>
    <row r="2948" spans="2:11" x14ac:dyDescent="0.25">
      <c r="B2948" s="68" t="s">
        <v>68</v>
      </c>
      <c r="C2948" s="80" t="str">
        <f>IFERROR(VLOOKUP(B2948,Listor!$A$6:$B$62,2,FALSE),"")</f>
        <v/>
      </c>
      <c r="D2948" s="80" t="str">
        <f>IFERROR(VLOOKUP(B2948,Listor!$A$6:$C$62,3,FALSE),"")</f>
        <v/>
      </c>
      <c r="E2948" s="64" t="s">
        <v>69</v>
      </c>
      <c r="F2948" s="65"/>
      <c r="G2948" s="35" t="str">
        <f>IFERROR(VLOOKUP(B2948,Listor!$A$6:$G$62,7,FALSE),"")</f>
        <v/>
      </c>
      <c r="H2948" s="35" t="str">
        <f>IFERROR(VLOOKUP(B2948,Listor!$H$6:$I$24,2,FALSE),"")</f>
        <v/>
      </c>
      <c r="I2948" s="35" t="str">
        <f t="shared" si="48"/>
        <v/>
      </c>
      <c r="J2948" s="35" t="str">
        <f t="array" ref="J2948">IFERROR(INDEX(Listor!$M$6:$M$17,MATCH(Listor!J2948&amp;Fossila!E2948,Listor!$K$6:$K$17&amp;Listor!$L$6:$L$17,0)),"")</f>
        <v/>
      </c>
      <c r="K2948" s="69"/>
    </row>
    <row r="2949" spans="2:11" x14ac:dyDescent="0.25">
      <c r="B2949" s="68" t="s">
        <v>68</v>
      </c>
      <c r="C2949" s="80" t="str">
        <f>IFERROR(VLOOKUP(B2949,Listor!$A$6:$B$62,2,FALSE),"")</f>
        <v/>
      </c>
      <c r="D2949" s="80" t="str">
        <f>IFERROR(VLOOKUP(B2949,Listor!$A$6:$C$62,3,FALSE),"")</f>
        <v/>
      </c>
      <c r="E2949" s="64" t="s">
        <v>69</v>
      </c>
      <c r="F2949" s="65"/>
      <c r="G2949" s="35" t="str">
        <f>IFERROR(VLOOKUP(B2949,Listor!$A$6:$G$62,7,FALSE),"")</f>
        <v/>
      </c>
      <c r="H2949" s="35" t="str">
        <f>IFERROR(VLOOKUP(B2949,Listor!$H$6:$I$24,2,FALSE),"")</f>
        <v/>
      </c>
      <c r="I2949" s="35" t="str">
        <f t="shared" si="48"/>
        <v/>
      </c>
      <c r="J2949" s="35" t="str">
        <f t="array" ref="J2949">IFERROR(INDEX(Listor!$M$6:$M$17,MATCH(Listor!J2949&amp;Fossila!E2949,Listor!$K$6:$K$17&amp;Listor!$L$6:$L$17,0)),"")</f>
        <v/>
      </c>
      <c r="K2949" s="69"/>
    </row>
    <row r="2950" spans="2:11" x14ac:dyDescent="0.25">
      <c r="B2950" s="68" t="s">
        <v>68</v>
      </c>
      <c r="C2950" s="80" t="str">
        <f>IFERROR(VLOOKUP(B2950,Listor!$A$6:$B$62,2,FALSE),"")</f>
        <v/>
      </c>
      <c r="D2950" s="80" t="str">
        <f>IFERROR(VLOOKUP(B2950,Listor!$A$6:$C$62,3,FALSE),"")</f>
        <v/>
      </c>
      <c r="E2950" s="64" t="s">
        <v>69</v>
      </c>
      <c r="F2950" s="65"/>
      <c r="G2950" s="35" t="str">
        <f>IFERROR(VLOOKUP(B2950,Listor!$A$6:$G$62,7,FALSE),"")</f>
        <v/>
      </c>
      <c r="H2950" s="35" t="str">
        <f>IFERROR(VLOOKUP(B2950,Listor!$H$6:$I$24,2,FALSE),"")</f>
        <v/>
      </c>
      <c r="I2950" s="35" t="str">
        <f t="shared" si="48"/>
        <v/>
      </c>
      <c r="J2950" s="35" t="str">
        <f t="array" ref="J2950">IFERROR(INDEX(Listor!$M$6:$M$17,MATCH(Listor!J2950&amp;Fossila!E2950,Listor!$K$6:$K$17&amp;Listor!$L$6:$L$17,0)),"")</f>
        <v/>
      </c>
      <c r="K2950" s="69"/>
    </row>
    <row r="2951" spans="2:11" x14ac:dyDescent="0.25">
      <c r="B2951" s="68" t="s">
        <v>68</v>
      </c>
      <c r="C2951" s="80" t="str">
        <f>IFERROR(VLOOKUP(B2951,Listor!$A$6:$B$62,2,FALSE),"")</f>
        <v/>
      </c>
      <c r="D2951" s="80" t="str">
        <f>IFERROR(VLOOKUP(B2951,Listor!$A$6:$C$62,3,FALSE),"")</f>
        <v/>
      </c>
      <c r="E2951" s="64" t="s">
        <v>69</v>
      </c>
      <c r="F2951" s="65"/>
      <c r="G2951" s="35" t="str">
        <f>IFERROR(VLOOKUP(B2951,Listor!$A$6:$G$62,7,FALSE),"")</f>
        <v/>
      </c>
      <c r="H2951" s="35" t="str">
        <f>IFERROR(VLOOKUP(B2951,Listor!$H$6:$I$24,2,FALSE),"")</f>
        <v/>
      </c>
      <c r="I2951" s="35" t="str">
        <f t="shared" si="48"/>
        <v/>
      </c>
      <c r="J2951" s="35" t="str">
        <f t="array" ref="J2951">IFERROR(INDEX(Listor!$M$6:$M$17,MATCH(Listor!J2951&amp;Fossila!E2951,Listor!$K$6:$K$17&amp;Listor!$L$6:$L$17,0)),"")</f>
        <v/>
      </c>
      <c r="K2951" s="69"/>
    </row>
    <row r="2952" spans="2:11" x14ac:dyDescent="0.25">
      <c r="B2952" s="68" t="s">
        <v>68</v>
      </c>
      <c r="C2952" s="80" t="str">
        <f>IFERROR(VLOOKUP(B2952,Listor!$A$6:$B$62,2,FALSE),"")</f>
        <v/>
      </c>
      <c r="D2952" s="80" t="str">
        <f>IFERROR(VLOOKUP(B2952,Listor!$A$6:$C$62,3,FALSE),"")</f>
        <v/>
      </c>
      <c r="E2952" s="64" t="s">
        <v>69</v>
      </c>
      <c r="F2952" s="65"/>
      <c r="G2952" s="35" t="str">
        <f>IFERROR(VLOOKUP(B2952,Listor!$A$6:$G$62,7,FALSE),"")</f>
        <v/>
      </c>
      <c r="H2952" s="35" t="str">
        <f>IFERROR(VLOOKUP(B2952,Listor!$H$6:$I$24,2,FALSE),"")</f>
        <v/>
      </c>
      <c r="I2952" s="35" t="str">
        <f t="shared" si="48"/>
        <v/>
      </c>
      <c r="J2952" s="35" t="str">
        <f t="array" ref="J2952">IFERROR(INDEX(Listor!$M$6:$M$17,MATCH(Listor!J2952&amp;Fossila!E2952,Listor!$K$6:$K$17&amp;Listor!$L$6:$L$17,0)),"")</f>
        <v/>
      </c>
      <c r="K2952" s="69"/>
    </row>
    <row r="2953" spans="2:11" x14ac:dyDescent="0.25">
      <c r="B2953" s="68" t="s">
        <v>68</v>
      </c>
      <c r="C2953" s="80" t="str">
        <f>IFERROR(VLOOKUP(B2953,Listor!$A$6:$B$62,2,FALSE),"")</f>
        <v/>
      </c>
      <c r="D2953" s="80" t="str">
        <f>IFERROR(VLOOKUP(B2953,Listor!$A$6:$C$62,3,FALSE),"")</f>
        <v/>
      </c>
      <c r="E2953" s="64" t="s">
        <v>69</v>
      </c>
      <c r="F2953" s="65"/>
      <c r="G2953" s="35" t="str">
        <f>IFERROR(VLOOKUP(B2953,Listor!$A$6:$G$62,7,FALSE),"")</f>
        <v/>
      </c>
      <c r="H2953" s="35" t="str">
        <f>IFERROR(VLOOKUP(B2953,Listor!$H$6:$I$24,2,FALSE),"")</f>
        <v/>
      </c>
      <c r="I2953" s="35" t="str">
        <f t="shared" si="48"/>
        <v/>
      </c>
      <c r="J2953" s="35" t="str">
        <f t="array" ref="J2953">IFERROR(INDEX(Listor!$M$6:$M$17,MATCH(Listor!J2953&amp;Fossila!E2953,Listor!$K$6:$K$17&amp;Listor!$L$6:$L$17,0)),"")</f>
        <v/>
      </c>
      <c r="K2953" s="69"/>
    </row>
    <row r="2954" spans="2:11" x14ac:dyDescent="0.25">
      <c r="B2954" s="68" t="s">
        <v>68</v>
      </c>
      <c r="C2954" s="80" t="str">
        <f>IFERROR(VLOOKUP(B2954,Listor!$A$6:$B$62,2,FALSE),"")</f>
        <v/>
      </c>
      <c r="D2954" s="80" t="str">
        <f>IFERROR(VLOOKUP(B2954,Listor!$A$6:$C$62,3,FALSE),"")</f>
        <v/>
      </c>
      <c r="E2954" s="64" t="s">
        <v>69</v>
      </c>
      <c r="F2954" s="65"/>
      <c r="G2954" s="35" t="str">
        <f>IFERROR(VLOOKUP(B2954,Listor!$A$6:$G$62,7,FALSE),"")</f>
        <v/>
      </c>
      <c r="H2954" s="35" t="str">
        <f>IFERROR(VLOOKUP(B2954,Listor!$H$6:$I$24,2,FALSE),"")</f>
        <v/>
      </c>
      <c r="I2954" s="35" t="str">
        <f t="shared" si="48"/>
        <v/>
      </c>
      <c r="J2954" s="35" t="str">
        <f t="array" ref="J2954">IFERROR(INDEX(Listor!$M$6:$M$17,MATCH(Listor!J2954&amp;Fossila!E2954,Listor!$K$6:$K$17&amp;Listor!$L$6:$L$17,0)),"")</f>
        <v/>
      </c>
      <c r="K2954" s="69"/>
    </row>
    <row r="2955" spans="2:11" x14ac:dyDescent="0.25">
      <c r="B2955" s="68" t="s">
        <v>68</v>
      </c>
      <c r="C2955" s="80" t="str">
        <f>IFERROR(VLOOKUP(B2955,Listor!$A$6:$B$62,2,FALSE),"")</f>
        <v/>
      </c>
      <c r="D2955" s="80" t="str">
        <f>IFERROR(VLOOKUP(B2955,Listor!$A$6:$C$62,3,FALSE),"")</f>
        <v/>
      </c>
      <c r="E2955" s="64" t="s">
        <v>69</v>
      </c>
      <c r="F2955" s="65"/>
      <c r="G2955" s="35" t="str">
        <f>IFERROR(VLOOKUP(B2955,Listor!$A$6:$G$62,7,FALSE),"")</f>
        <v/>
      </c>
      <c r="H2955" s="35" t="str">
        <f>IFERROR(VLOOKUP(B2955,Listor!$H$6:$I$24,2,FALSE),"")</f>
        <v/>
      </c>
      <c r="I2955" s="35" t="str">
        <f t="shared" si="48"/>
        <v/>
      </c>
      <c r="J2955" s="35" t="str">
        <f t="array" ref="J2955">IFERROR(INDEX(Listor!$M$6:$M$17,MATCH(Listor!J2955&amp;Fossila!E2955,Listor!$K$6:$K$17&amp;Listor!$L$6:$L$17,0)),"")</f>
        <v/>
      </c>
      <c r="K2955" s="69"/>
    </row>
    <row r="2956" spans="2:11" x14ac:dyDescent="0.25">
      <c r="B2956" s="68" t="s">
        <v>68</v>
      </c>
      <c r="C2956" s="80" t="str">
        <f>IFERROR(VLOOKUP(B2956,Listor!$A$6:$B$62,2,FALSE),"")</f>
        <v/>
      </c>
      <c r="D2956" s="80" t="str">
        <f>IFERROR(VLOOKUP(B2956,Listor!$A$6:$C$62,3,FALSE),"")</f>
        <v/>
      </c>
      <c r="E2956" s="64" t="s">
        <v>69</v>
      </c>
      <c r="F2956" s="65"/>
      <c r="G2956" s="35" t="str">
        <f>IFERROR(VLOOKUP(B2956,Listor!$A$6:$G$62,7,FALSE),"")</f>
        <v/>
      </c>
      <c r="H2956" s="35" t="str">
        <f>IFERROR(VLOOKUP(B2956,Listor!$H$6:$I$24,2,FALSE),"")</f>
        <v/>
      </c>
      <c r="I2956" s="35" t="str">
        <f t="shared" si="48"/>
        <v/>
      </c>
      <c r="J2956" s="35" t="str">
        <f t="array" ref="J2956">IFERROR(INDEX(Listor!$M$6:$M$17,MATCH(Listor!J2956&amp;Fossila!E2956,Listor!$K$6:$K$17&amp;Listor!$L$6:$L$17,0)),"")</f>
        <v/>
      </c>
      <c r="K2956" s="69"/>
    </row>
    <row r="2957" spans="2:11" x14ac:dyDescent="0.25">
      <c r="B2957" s="68" t="s">
        <v>68</v>
      </c>
      <c r="C2957" s="80" t="str">
        <f>IFERROR(VLOOKUP(B2957,Listor!$A$6:$B$62,2,FALSE),"")</f>
        <v/>
      </c>
      <c r="D2957" s="80" t="str">
        <f>IFERROR(VLOOKUP(B2957,Listor!$A$6:$C$62,3,FALSE),"")</f>
        <v/>
      </c>
      <c r="E2957" s="64" t="s">
        <v>69</v>
      </c>
      <c r="F2957" s="65"/>
      <c r="G2957" s="35" t="str">
        <f>IFERROR(VLOOKUP(B2957,Listor!$A$6:$G$62,7,FALSE),"")</f>
        <v/>
      </c>
      <c r="H2957" s="35" t="str">
        <f>IFERROR(VLOOKUP(B2957,Listor!$H$6:$I$24,2,FALSE),"")</f>
        <v/>
      </c>
      <c r="I2957" s="35" t="str">
        <f t="shared" ref="I2957:I3020" si="49">IFERROR(H2957*F2957,"")</f>
        <v/>
      </c>
      <c r="J2957" s="35" t="str">
        <f t="array" ref="J2957">IFERROR(INDEX(Listor!$M$6:$M$17,MATCH(Listor!J2957&amp;Fossila!E2957,Listor!$K$6:$K$17&amp;Listor!$L$6:$L$17,0)),"")</f>
        <v/>
      </c>
      <c r="K2957" s="69"/>
    </row>
    <row r="2958" spans="2:11" x14ac:dyDescent="0.25">
      <c r="B2958" s="68" t="s">
        <v>68</v>
      </c>
      <c r="C2958" s="80" t="str">
        <f>IFERROR(VLOOKUP(B2958,Listor!$A$6:$B$62,2,FALSE),"")</f>
        <v/>
      </c>
      <c r="D2958" s="80" t="str">
        <f>IFERROR(VLOOKUP(B2958,Listor!$A$6:$C$62,3,FALSE),"")</f>
        <v/>
      </c>
      <c r="E2958" s="64" t="s">
        <v>69</v>
      </c>
      <c r="F2958" s="65"/>
      <c r="G2958" s="35" t="str">
        <f>IFERROR(VLOOKUP(B2958,Listor!$A$6:$G$62,7,FALSE),"")</f>
        <v/>
      </c>
      <c r="H2958" s="35" t="str">
        <f>IFERROR(VLOOKUP(B2958,Listor!$H$6:$I$24,2,FALSE),"")</f>
        <v/>
      </c>
      <c r="I2958" s="35" t="str">
        <f t="shared" si="49"/>
        <v/>
      </c>
      <c r="J2958" s="35" t="str">
        <f t="array" ref="J2958">IFERROR(INDEX(Listor!$M$6:$M$17,MATCH(Listor!J2958&amp;Fossila!E2958,Listor!$K$6:$K$17&amp;Listor!$L$6:$L$17,0)),"")</f>
        <v/>
      </c>
      <c r="K2958" s="69"/>
    </row>
    <row r="2959" spans="2:11" x14ac:dyDescent="0.25">
      <c r="B2959" s="68" t="s">
        <v>68</v>
      </c>
      <c r="C2959" s="80" t="str">
        <f>IFERROR(VLOOKUP(B2959,Listor!$A$6:$B$62,2,FALSE),"")</f>
        <v/>
      </c>
      <c r="D2959" s="80" t="str">
        <f>IFERROR(VLOOKUP(B2959,Listor!$A$6:$C$62,3,FALSE),"")</f>
        <v/>
      </c>
      <c r="E2959" s="64" t="s">
        <v>69</v>
      </c>
      <c r="F2959" s="65"/>
      <c r="G2959" s="35" t="str">
        <f>IFERROR(VLOOKUP(B2959,Listor!$A$6:$G$62,7,FALSE),"")</f>
        <v/>
      </c>
      <c r="H2959" s="35" t="str">
        <f>IFERROR(VLOOKUP(B2959,Listor!$H$6:$I$24,2,FALSE),"")</f>
        <v/>
      </c>
      <c r="I2959" s="35" t="str">
        <f t="shared" si="49"/>
        <v/>
      </c>
      <c r="J2959" s="35" t="str">
        <f t="array" ref="J2959">IFERROR(INDEX(Listor!$M$6:$M$17,MATCH(Listor!J2959&amp;Fossila!E2959,Listor!$K$6:$K$17&amp;Listor!$L$6:$L$17,0)),"")</f>
        <v/>
      </c>
      <c r="K2959" s="69"/>
    </row>
    <row r="2960" spans="2:11" x14ac:dyDescent="0.25">
      <c r="B2960" s="68" t="s">
        <v>68</v>
      </c>
      <c r="C2960" s="80" t="str">
        <f>IFERROR(VLOOKUP(B2960,Listor!$A$6:$B$62,2,FALSE),"")</f>
        <v/>
      </c>
      <c r="D2960" s="80" t="str">
        <f>IFERROR(VLOOKUP(B2960,Listor!$A$6:$C$62,3,FALSE),"")</f>
        <v/>
      </c>
      <c r="E2960" s="64" t="s">
        <v>69</v>
      </c>
      <c r="F2960" s="65"/>
      <c r="G2960" s="35" t="str">
        <f>IFERROR(VLOOKUP(B2960,Listor!$A$6:$G$62,7,FALSE),"")</f>
        <v/>
      </c>
      <c r="H2960" s="35" t="str">
        <f>IFERROR(VLOOKUP(B2960,Listor!$H$6:$I$24,2,FALSE),"")</f>
        <v/>
      </c>
      <c r="I2960" s="35" t="str">
        <f t="shared" si="49"/>
        <v/>
      </c>
      <c r="J2960" s="35" t="str">
        <f t="array" ref="J2960">IFERROR(INDEX(Listor!$M$6:$M$17,MATCH(Listor!J2960&amp;Fossila!E2960,Listor!$K$6:$K$17&amp;Listor!$L$6:$L$17,0)),"")</f>
        <v/>
      </c>
      <c r="K2960" s="69"/>
    </row>
    <row r="2961" spans="2:11" x14ac:dyDescent="0.25">
      <c r="B2961" s="68" t="s">
        <v>68</v>
      </c>
      <c r="C2961" s="80" t="str">
        <f>IFERROR(VLOOKUP(B2961,Listor!$A$6:$B$62,2,FALSE),"")</f>
        <v/>
      </c>
      <c r="D2961" s="80" t="str">
        <f>IFERROR(VLOOKUP(B2961,Listor!$A$6:$C$62,3,FALSE),"")</f>
        <v/>
      </c>
      <c r="E2961" s="64" t="s">
        <v>69</v>
      </c>
      <c r="F2961" s="65"/>
      <c r="G2961" s="35" t="str">
        <f>IFERROR(VLOOKUP(B2961,Listor!$A$6:$G$62,7,FALSE),"")</f>
        <v/>
      </c>
      <c r="H2961" s="35" t="str">
        <f>IFERROR(VLOOKUP(B2961,Listor!$H$6:$I$24,2,FALSE),"")</f>
        <v/>
      </c>
      <c r="I2961" s="35" t="str">
        <f t="shared" si="49"/>
        <v/>
      </c>
      <c r="J2961" s="35" t="str">
        <f t="array" ref="J2961">IFERROR(INDEX(Listor!$M$6:$M$17,MATCH(Listor!J2961&amp;Fossila!E2961,Listor!$K$6:$K$17&amp;Listor!$L$6:$L$17,0)),"")</f>
        <v/>
      </c>
      <c r="K2961" s="69"/>
    </row>
    <row r="2962" spans="2:11" x14ac:dyDescent="0.25">
      <c r="B2962" s="68" t="s">
        <v>68</v>
      </c>
      <c r="C2962" s="80" t="str">
        <f>IFERROR(VLOOKUP(B2962,Listor!$A$6:$B$62,2,FALSE),"")</f>
        <v/>
      </c>
      <c r="D2962" s="80" t="str">
        <f>IFERROR(VLOOKUP(B2962,Listor!$A$6:$C$62,3,FALSE),"")</f>
        <v/>
      </c>
      <c r="E2962" s="64" t="s">
        <v>69</v>
      </c>
      <c r="F2962" s="65"/>
      <c r="G2962" s="35" t="str">
        <f>IFERROR(VLOOKUP(B2962,Listor!$A$6:$G$62,7,FALSE),"")</f>
        <v/>
      </c>
      <c r="H2962" s="35" t="str">
        <f>IFERROR(VLOOKUP(B2962,Listor!$H$6:$I$24,2,FALSE),"")</f>
        <v/>
      </c>
      <c r="I2962" s="35" t="str">
        <f t="shared" si="49"/>
        <v/>
      </c>
      <c r="J2962" s="35" t="str">
        <f t="array" ref="J2962">IFERROR(INDEX(Listor!$M$6:$M$17,MATCH(Listor!J2962&amp;Fossila!E2962,Listor!$K$6:$K$17&amp;Listor!$L$6:$L$17,0)),"")</f>
        <v/>
      </c>
      <c r="K2962" s="69"/>
    </row>
    <row r="2963" spans="2:11" x14ac:dyDescent="0.25">
      <c r="B2963" s="68" t="s">
        <v>68</v>
      </c>
      <c r="C2963" s="80" t="str">
        <f>IFERROR(VLOOKUP(B2963,Listor!$A$6:$B$62,2,FALSE),"")</f>
        <v/>
      </c>
      <c r="D2963" s="80" t="str">
        <f>IFERROR(VLOOKUP(B2963,Listor!$A$6:$C$62,3,FALSE),"")</f>
        <v/>
      </c>
      <c r="E2963" s="64" t="s">
        <v>69</v>
      </c>
      <c r="F2963" s="65"/>
      <c r="G2963" s="35" t="str">
        <f>IFERROR(VLOOKUP(B2963,Listor!$A$6:$G$62,7,FALSE),"")</f>
        <v/>
      </c>
      <c r="H2963" s="35" t="str">
        <f>IFERROR(VLOOKUP(B2963,Listor!$H$6:$I$24,2,FALSE),"")</f>
        <v/>
      </c>
      <c r="I2963" s="35" t="str">
        <f t="shared" si="49"/>
        <v/>
      </c>
      <c r="J2963" s="35" t="str">
        <f t="array" ref="J2963">IFERROR(INDEX(Listor!$M$6:$M$17,MATCH(Listor!J2963&amp;Fossila!E2963,Listor!$K$6:$K$17&amp;Listor!$L$6:$L$17,0)),"")</f>
        <v/>
      </c>
      <c r="K2963" s="69"/>
    </row>
    <row r="2964" spans="2:11" x14ac:dyDescent="0.25">
      <c r="B2964" s="68" t="s">
        <v>68</v>
      </c>
      <c r="C2964" s="80" t="str">
        <f>IFERROR(VLOOKUP(B2964,Listor!$A$6:$B$62,2,FALSE),"")</f>
        <v/>
      </c>
      <c r="D2964" s="80" t="str">
        <f>IFERROR(VLOOKUP(B2964,Listor!$A$6:$C$62,3,FALSE),"")</f>
        <v/>
      </c>
      <c r="E2964" s="64" t="s">
        <v>69</v>
      </c>
      <c r="F2964" s="65"/>
      <c r="G2964" s="35" t="str">
        <f>IFERROR(VLOOKUP(B2964,Listor!$A$6:$G$62,7,FALSE),"")</f>
        <v/>
      </c>
      <c r="H2964" s="35" t="str">
        <f>IFERROR(VLOOKUP(B2964,Listor!$H$6:$I$24,2,FALSE),"")</f>
        <v/>
      </c>
      <c r="I2964" s="35" t="str">
        <f t="shared" si="49"/>
        <v/>
      </c>
      <c r="J2964" s="35" t="str">
        <f t="array" ref="J2964">IFERROR(INDEX(Listor!$M$6:$M$17,MATCH(Listor!J2964&amp;Fossila!E2964,Listor!$K$6:$K$17&amp;Listor!$L$6:$L$17,0)),"")</f>
        <v/>
      </c>
      <c r="K2964" s="69"/>
    </row>
    <row r="2965" spans="2:11" x14ac:dyDescent="0.25">
      <c r="B2965" s="68" t="s">
        <v>68</v>
      </c>
      <c r="C2965" s="80" t="str">
        <f>IFERROR(VLOOKUP(B2965,Listor!$A$6:$B$62,2,FALSE),"")</f>
        <v/>
      </c>
      <c r="D2965" s="80" t="str">
        <f>IFERROR(VLOOKUP(B2965,Listor!$A$6:$C$62,3,FALSE),"")</f>
        <v/>
      </c>
      <c r="E2965" s="64" t="s">
        <v>69</v>
      </c>
      <c r="F2965" s="65"/>
      <c r="G2965" s="35" t="str">
        <f>IFERROR(VLOOKUP(B2965,Listor!$A$6:$G$62,7,FALSE),"")</f>
        <v/>
      </c>
      <c r="H2965" s="35" t="str">
        <f>IFERROR(VLOOKUP(B2965,Listor!$H$6:$I$24,2,FALSE),"")</f>
        <v/>
      </c>
      <c r="I2965" s="35" t="str">
        <f t="shared" si="49"/>
        <v/>
      </c>
      <c r="J2965" s="35" t="str">
        <f t="array" ref="J2965">IFERROR(INDEX(Listor!$M$6:$M$17,MATCH(Listor!J2965&amp;Fossila!E2965,Listor!$K$6:$K$17&amp;Listor!$L$6:$L$17,0)),"")</f>
        <v/>
      </c>
      <c r="K2965" s="69"/>
    </row>
    <row r="2966" spans="2:11" x14ac:dyDescent="0.25">
      <c r="B2966" s="68" t="s">
        <v>68</v>
      </c>
      <c r="C2966" s="80" t="str">
        <f>IFERROR(VLOOKUP(B2966,Listor!$A$6:$B$62,2,FALSE),"")</f>
        <v/>
      </c>
      <c r="D2966" s="80" t="str">
        <f>IFERROR(VLOOKUP(B2966,Listor!$A$6:$C$62,3,FALSE),"")</f>
        <v/>
      </c>
      <c r="E2966" s="64" t="s">
        <v>69</v>
      </c>
      <c r="F2966" s="65"/>
      <c r="G2966" s="35" t="str">
        <f>IFERROR(VLOOKUP(B2966,Listor!$A$6:$G$62,7,FALSE),"")</f>
        <v/>
      </c>
      <c r="H2966" s="35" t="str">
        <f>IFERROR(VLOOKUP(B2966,Listor!$H$6:$I$24,2,FALSE),"")</f>
        <v/>
      </c>
      <c r="I2966" s="35" t="str">
        <f t="shared" si="49"/>
        <v/>
      </c>
      <c r="J2966" s="35" t="str">
        <f t="array" ref="J2966">IFERROR(INDEX(Listor!$M$6:$M$17,MATCH(Listor!J2966&amp;Fossila!E2966,Listor!$K$6:$K$17&amp;Listor!$L$6:$L$17,0)),"")</f>
        <v/>
      </c>
      <c r="K2966" s="69"/>
    </row>
    <row r="2967" spans="2:11" x14ac:dyDescent="0.25">
      <c r="B2967" s="68" t="s">
        <v>68</v>
      </c>
      <c r="C2967" s="80" t="str">
        <f>IFERROR(VLOOKUP(B2967,Listor!$A$6:$B$62,2,FALSE),"")</f>
        <v/>
      </c>
      <c r="D2967" s="80" t="str">
        <f>IFERROR(VLOOKUP(B2967,Listor!$A$6:$C$62,3,FALSE),"")</f>
        <v/>
      </c>
      <c r="E2967" s="64" t="s">
        <v>69</v>
      </c>
      <c r="F2967" s="65"/>
      <c r="G2967" s="35" t="str">
        <f>IFERROR(VLOOKUP(B2967,Listor!$A$6:$G$62,7,FALSE),"")</f>
        <v/>
      </c>
      <c r="H2967" s="35" t="str">
        <f>IFERROR(VLOOKUP(B2967,Listor!$H$6:$I$24,2,FALSE),"")</f>
        <v/>
      </c>
      <c r="I2967" s="35" t="str">
        <f t="shared" si="49"/>
        <v/>
      </c>
      <c r="J2967" s="35" t="str">
        <f t="array" ref="J2967">IFERROR(INDEX(Listor!$M$6:$M$17,MATCH(Listor!J2967&amp;Fossila!E2967,Listor!$K$6:$K$17&amp;Listor!$L$6:$L$17,0)),"")</f>
        <v/>
      </c>
      <c r="K2967" s="69"/>
    </row>
    <row r="2968" spans="2:11" x14ac:dyDescent="0.25">
      <c r="B2968" s="68" t="s">
        <v>68</v>
      </c>
      <c r="C2968" s="80" t="str">
        <f>IFERROR(VLOOKUP(B2968,Listor!$A$6:$B$62,2,FALSE),"")</f>
        <v/>
      </c>
      <c r="D2968" s="80" t="str">
        <f>IFERROR(VLOOKUP(B2968,Listor!$A$6:$C$62,3,FALSE),"")</f>
        <v/>
      </c>
      <c r="E2968" s="64" t="s">
        <v>69</v>
      </c>
      <c r="F2968" s="65"/>
      <c r="G2968" s="35" t="str">
        <f>IFERROR(VLOOKUP(B2968,Listor!$A$6:$G$62,7,FALSE),"")</f>
        <v/>
      </c>
      <c r="H2968" s="35" t="str">
        <f>IFERROR(VLOOKUP(B2968,Listor!$H$6:$I$24,2,FALSE),"")</f>
        <v/>
      </c>
      <c r="I2968" s="35" t="str">
        <f t="shared" si="49"/>
        <v/>
      </c>
      <c r="J2968" s="35" t="str">
        <f t="array" ref="J2968">IFERROR(INDEX(Listor!$M$6:$M$17,MATCH(Listor!J2968&amp;Fossila!E2968,Listor!$K$6:$K$17&amp;Listor!$L$6:$L$17,0)),"")</f>
        <v/>
      </c>
      <c r="K2968" s="69"/>
    </row>
    <row r="2969" spans="2:11" x14ac:dyDescent="0.25">
      <c r="B2969" s="68" t="s">
        <v>68</v>
      </c>
      <c r="C2969" s="80" t="str">
        <f>IFERROR(VLOOKUP(B2969,Listor!$A$6:$B$62,2,FALSE),"")</f>
        <v/>
      </c>
      <c r="D2969" s="80" t="str">
        <f>IFERROR(VLOOKUP(B2969,Listor!$A$6:$C$62,3,FALSE),"")</f>
        <v/>
      </c>
      <c r="E2969" s="64" t="s">
        <v>69</v>
      </c>
      <c r="F2969" s="65"/>
      <c r="G2969" s="35" t="str">
        <f>IFERROR(VLOOKUP(B2969,Listor!$A$6:$G$62,7,FALSE),"")</f>
        <v/>
      </c>
      <c r="H2969" s="35" t="str">
        <f>IFERROR(VLOOKUP(B2969,Listor!$H$6:$I$24,2,FALSE),"")</f>
        <v/>
      </c>
      <c r="I2969" s="35" t="str">
        <f t="shared" si="49"/>
        <v/>
      </c>
      <c r="J2969" s="35" t="str">
        <f t="array" ref="J2969">IFERROR(INDEX(Listor!$M$6:$M$17,MATCH(Listor!J2969&amp;Fossila!E2969,Listor!$K$6:$K$17&amp;Listor!$L$6:$L$17,0)),"")</f>
        <v/>
      </c>
      <c r="K2969" s="69"/>
    </row>
    <row r="2970" spans="2:11" x14ac:dyDescent="0.25">
      <c r="B2970" s="68" t="s">
        <v>68</v>
      </c>
      <c r="C2970" s="80" t="str">
        <f>IFERROR(VLOOKUP(B2970,Listor!$A$6:$B$62,2,FALSE),"")</f>
        <v/>
      </c>
      <c r="D2970" s="80" t="str">
        <f>IFERROR(VLOOKUP(B2970,Listor!$A$6:$C$62,3,FALSE),"")</f>
        <v/>
      </c>
      <c r="E2970" s="64" t="s">
        <v>69</v>
      </c>
      <c r="F2970" s="65"/>
      <c r="G2970" s="35" t="str">
        <f>IFERROR(VLOOKUP(B2970,Listor!$A$6:$G$62,7,FALSE),"")</f>
        <v/>
      </c>
      <c r="H2970" s="35" t="str">
        <f>IFERROR(VLOOKUP(B2970,Listor!$H$6:$I$24,2,FALSE),"")</f>
        <v/>
      </c>
      <c r="I2970" s="35" t="str">
        <f t="shared" si="49"/>
        <v/>
      </c>
      <c r="J2970" s="35" t="str">
        <f t="array" ref="J2970">IFERROR(INDEX(Listor!$M$6:$M$17,MATCH(Listor!J2970&amp;Fossila!E2970,Listor!$K$6:$K$17&amp;Listor!$L$6:$L$17,0)),"")</f>
        <v/>
      </c>
      <c r="K2970" s="69"/>
    </row>
    <row r="2971" spans="2:11" x14ac:dyDescent="0.25">
      <c r="B2971" s="68" t="s">
        <v>68</v>
      </c>
      <c r="C2971" s="80" t="str">
        <f>IFERROR(VLOOKUP(B2971,Listor!$A$6:$B$62,2,FALSE),"")</f>
        <v/>
      </c>
      <c r="D2971" s="80" t="str">
        <f>IFERROR(VLOOKUP(B2971,Listor!$A$6:$C$62,3,FALSE),"")</f>
        <v/>
      </c>
      <c r="E2971" s="64" t="s">
        <v>69</v>
      </c>
      <c r="F2971" s="65"/>
      <c r="G2971" s="35" t="str">
        <f>IFERROR(VLOOKUP(B2971,Listor!$A$6:$G$62,7,FALSE),"")</f>
        <v/>
      </c>
      <c r="H2971" s="35" t="str">
        <f>IFERROR(VLOOKUP(B2971,Listor!$H$6:$I$24,2,FALSE),"")</f>
        <v/>
      </c>
      <c r="I2971" s="35" t="str">
        <f t="shared" si="49"/>
        <v/>
      </c>
      <c r="J2971" s="35" t="str">
        <f t="array" ref="J2971">IFERROR(INDEX(Listor!$M$6:$M$17,MATCH(Listor!J2971&amp;Fossila!E2971,Listor!$K$6:$K$17&amp;Listor!$L$6:$L$17,0)),"")</f>
        <v/>
      </c>
      <c r="K2971" s="69"/>
    </row>
    <row r="2972" spans="2:11" x14ac:dyDescent="0.25">
      <c r="B2972" s="68" t="s">
        <v>68</v>
      </c>
      <c r="C2972" s="80" t="str">
        <f>IFERROR(VLOOKUP(B2972,Listor!$A$6:$B$62,2,FALSE),"")</f>
        <v/>
      </c>
      <c r="D2972" s="80" t="str">
        <f>IFERROR(VLOOKUP(B2972,Listor!$A$6:$C$62,3,FALSE),"")</f>
        <v/>
      </c>
      <c r="E2972" s="64" t="s">
        <v>69</v>
      </c>
      <c r="F2972" s="65"/>
      <c r="G2972" s="35" t="str">
        <f>IFERROR(VLOOKUP(B2972,Listor!$A$6:$G$62,7,FALSE),"")</f>
        <v/>
      </c>
      <c r="H2972" s="35" t="str">
        <f>IFERROR(VLOOKUP(B2972,Listor!$H$6:$I$24,2,FALSE),"")</f>
        <v/>
      </c>
      <c r="I2972" s="35" t="str">
        <f t="shared" si="49"/>
        <v/>
      </c>
      <c r="J2972" s="35" t="str">
        <f t="array" ref="J2972">IFERROR(INDEX(Listor!$M$6:$M$17,MATCH(Listor!J2972&amp;Fossila!E2972,Listor!$K$6:$K$17&amp;Listor!$L$6:$L$17,0)),"")</f>
        <v/>
      </c>
      <c r="K2972" s="69"/>
    </row>
    <row r="2973" spans="2:11" x14ac:dyDescent="0.25">
      <c r="B2973" s="68" t="s">
        <v>68</v>
      </c>
      <c r="C2973" s="80" t="str">
        <f>IFERROR(VLOOKUP(B2973,Listor!$A$6:$B$62,2,FALSE),"")</f>
        <v/>
      </c>
      <c r="D2973" s="80" t="str">
        <f>IFERROR(VLOOKUP(B2973,Listor!$A$6:$C$62,3,FALSE),"")</f>
        <v/>
      </c>
      <c r="E2973" s="64" t="s">
        <v>69</v>
      </c>
      <c r="F2973" s="65"/>
      <c r="G2973" s="35" t="str">
        <f>IFERROR(VLOOKUP(B2973,Listor!$A$6:$G$62,7,FALSE),"")</f>
        <v/>
      </c>
      <c r="H2973" s="35" t="str">
        <f>IFERROR(VLOOKUP(B2973,Listor!$H$6:$I$24,2,FALSE),"")</f>
        <v/>
      </c>
      <c r="I2973" s="35" t="str">
        <f t="shared" si="49"/>
        <v/>
      </c>
      <c r="J2973" s="35" t="str">
        <f t="array" ref="J2973">IFERROR(INDEX(Listor!$M$6:$M$17,MATCH(Listor!J2973&amp;Fossila!E2973,Listor!$K$6:$K$17&amp;Listor!$L$6:$L$17,0)),"")</f>
        <v/>
      </c>
      <c r="K2973" s="69"/>
    </row>
    <row r="2974" spans="2:11" x14ac:dyDescent="0.25">
      <c r="B2974" s="68" t="s">
        <v>68</v>
      </c>
      <c r="C2974" s="80" t="str">
        <f>IFERROR(VLOOKUP(B2974,Listor!$A$6:$B$62,2,FALSE),"")</f>
        <v/>
      </c>
      <c r="D2974" s="80" t="str">
        <f>IFERROR(VLOOKUP(B2974,Listor!$A$6:$C$62,3,FALSE),"")</f>
        <v/>
      </c>
      <c r="E2974" s="64" t="s">
        <v>69</v>
      </c>
      <c r="F2974" s="65"/>
      <c r="G2974" s="35" t="str">
        <f>IFERROR(VLOOKUP(B2974,Listor!$A$6:$G$62,7,FALSE),"")</f>
        <v/>
      </c>
      <c r="H2974" s="35" t="str">
        <f>IFERROR(VLOOKUP(B2974,Listor!$H$6:$I$24,2,FALSE),"")</f>
        <v/>
      </c>
      <c r="I2974" s="35" t="str">
        <f t="shared" si="49"/>
        <v/>
      </c>
      <c r="J2974" s="35" t="str">
        <f t="array" ref="J2974">IFERROR(INDEX(Listor!$M$6:$M$17,MATCH(Listor!J2974&amp;Fossila!E2974,Listor!$K$6:$K$17&amp;Listor!$L$6:$L$17,0)),"")</f>
        <v/>
      </c>
      <c r="K2974" s="69"/>
    </row>
    <row r="2975" spans="2:11" x14ac:dyDescent="0.25">
      <c r="B2975" s="68" t="s">
        <v>68</v>
      </c>
      <c r="C2975" s="80" t="str">
        <f>IFERROR(VLOOKUP(B2975,Listor!$A$6:$B$62,2,FALSE),"")</f>
        <v/>
      </c>
      <c r="D2975" s="80" t="str">
        <f>IFERROR(VLOOKUP(B2975,Listor!$A$6:$C$62,3,FALSE),"")</f>
        <v/>
      </c>
      <c r="E2975" s="64" t="s">
        <v>69</v>
      </c>
      <c r="F2975" s="65"/>
      <c r="G2975" s="35" t="str">
        <f>IFERROR(VLOOKUP(B2975,Listor!$A$6:$G$62,7,FALSE),"")</f>
        <v/>
      </c>
      <c r="H2975" s="35" t="str">
        <f>IFERROR(VLOOKUP(B2975,Listor!$H$6:$I$24,2,FALSE),"")</f>
        <v/>
      </c>
      <c r="I2975" s="35" t="str">
        <f t="shared" si="49"/>
        <v/>
      </c>
      <c r="J2975" s="35" t="str">
        <f t="array" ref="J2975">IFERROR(INDEX(Listor!$M$6:$M$17,MATCH(Listor!J2975&amp;Fossila!E2975,Listor!$K$6:$K$17&amp;Listor!$L$6:$L$17,0)),"")</f>
        <v/>
      </c>
      <c r="K2975" s="69"/>
    </row>
    <row r="2976" spans="2:11" x14ac:dyDescent="0.25">
      <c r="B2976" s="68" t="s">
        <v>68</v>
      </c>
      <c r="C2976" s="80" t="str">
        <f>IFERROR(VLOOKUP(B2976,Listor!$A$6:$B$62,2,FALSE),"")</f>
        <v/>
      </c>
      <c r="D2976" s="80" t="str">
        <f>IFERROR(VLOOKUP(B2976,Listor!$A$6:$C$62,3,FALSE),"")</f>
        <v/>
      </c>
      <c r="E2976" s="64" t="s">
        <v>69</v>
      </c>
      <c r="F2976" s="65"/>
      <c r="G2976" s="35" t="str">
        <f>IFERROR(VLOOKUP(B2976,Listor!$A$6:$G$62,7,FALSE),"")</f>
        <v/>
      </c>
      <c r="H2976" s="35" t="str">
        <f>IFERROR(VLOOKUP(B2976,Listor!$H$6:$I$24,2,FALSE),"")</f>
        <v/>
      </c>
      <c r="I2976" s="35" t="str">
        <f t="shared" si="49"/>
        <v/>
      </c>
      <c r="J2976" s="35" t="str">
        <f t="array" ref="J2976">IFERROR(INDEX(Listor!$M$6:$M$17,MATCH(Listor!J2976&amp;Fossila!E2976,Listor!$K$6:$K$17&amp;Listor!$L$6:$L$17,0)),"")</f>
        <v/>
      </c>
      <c r="K2976" s="69"/>
    </row>
    <row r="2977" spans="2:11" x14ac:dyDescent="0.25">
      <c r="B2977" s="68" t="s">
        <v>68</v>
      </c>
      <c r="C2977" s="80" t="str">
        <f>IFERROR(VLOOKUP(B2977,Listor!$A$6:$B$62,2,FALSE),"")</f>
        <v/>
      </c>
      <c r="D2977" s="80" t="str">
        <f>IFERROR(VLOOKUP(B2977,Listor!$A$6:$C$62,3,FALSE),"")</f>
        <v/>
      </c>
      <c r="E2977" s="64" t="s">
        <v>69</v>
      </c>
      <c r="F2977" s="65"/>
      <c r="G2977" s="35" t="str">
        <f>IFERROR(VLOOKUP(B2977,Listor!$A$6:$G$62,7,FALSE),"")</f>
        <v/>
      </c>
      <c r="H2977" s="35" t="str">
        <f>IFERROR(VLOOKUP(B2977,Listor!$H$6:$I$24,2,FALSE),"")</f>
        <v/>
      </c>
      <c r="I2977" s="35" t="str">
        <f t="shared" si="49"/>
        <v/>
      </c>
      <c r="J2977" s="35" t="str">
        <f t="array" ref="J2977">IFERROR(INDEX(Listor!$M$6:$M$17,MATCH(Listor!J2977&amp;Fossila!E2977,Listor!$K$6:$K$17&amp;Listor!$L$6:$L$17,0)),"")</f>
        <v/>
      </c>
      <c r="K2977" s="69"/>
    </row>
    <row r="2978" spans="2:11" x14ac:dyDescent="0.25">
      <c r="B2978" s="68" t="s">
        <v>68</v>
      </c>
      <c r="C2978" s="80" t="str">
        <f>IFERROR(VLOOKUP(B2978,Listor!$A$6:$B$62,2,FALSE),"")</f>
        <v/>
      </c>
      <c r="D2978" s="80" t="str">
        <f>IFERROR(VLOOKUP(B2978,Listor!$A$6:$C$62,3,FALSE),"")</f>
        <v/>
      </c>
      <c r="E2978" s="64" t="s">
        <v>69</v>
      </c>
      <c r="F2978" s="65"/>
      <c r="G2978" s="35" t="str">
        <f>IFERROR(VLOOKUP(B2978,Listor!$A$6:$G$62,7,FALSE),"")</f>
        <v/>
      </c>
      <c r="H2978" s="35" t="str">
        <f>IFERROR(VLOOKUP(B2978,Listor!$H$6:$I$24,2,FALSE),"")</f>
        <v/>
      </c>
      <c r="I2978" s="35" t="str">
        <f t="shared" si="49"/>
        <v/>
      </c>
      <c r="J2978" s="35" t="str">
        <f t="array" ref="J2978">IFERROR(INDEX(Listor!$M$6:$M$17,MATCH(Listor!J2978&amp;Fossila!E2978,Listor!$K$6:$K$17&amp;Listor!$L$6:$L$17,0)),"")</f>
        <v/>
      </c>
      <c r="K2978" s="69"/>
    </row>
    <row r="2979" spans="2:11" x14ac:dyDescent="0.25">
      <c r="B2979" s="68" t="s">
        <v>68</v>
      </c>
      <c r="C2979" s="80" t="str">
        <f>IFERROR(VLOOKUP(B2979,Listor!$A$6:$B$62,2,FALSE),"")</f>
        <v/>
      </c>
      <c r="D2979" s="80" t="str">
        <f>IFERROR(VLOOKUP(B2979,Listor!$A$6:$C$62,3,FALSE),"")</f>
        <v/>
      </c>
      <c r="E2979" s="64" t="s">
        <v>69</v>
      </c>
      <c r="F2979" s="65"/>
      <c r="G2979" s="35" t="str">
        <f>IFERROR(VLOOKUP(B2979,Listor!$A$6:$G$62,7,FALSE),"")</f>
        <v/>
      </c>
      <c r="H2979" s="35" t="str">
        <f>IFERROR(VLOOKUP(B2979,Listor!$H$6:$I$24,2,FALSE),"")</f>
        <v/>
      </c>
      <c r="I2979" s="35" t="str">
        <f t="shared" si="49"/>
        <v/>
      </c>
      <c r="J2979" s="35" t="str">
        <f t="array" ref="J2979">IFERROR(INDEX(Listor!$M$6:$M$17,MATCH(Listor!J2979&amp;Fossila!E2979,Listor!$K$6:$K$17&amp;Listor!$L$6:$L$17,0)),"")</f>
        <v/>
      </c>
      <c r="K2979" s="69"/>
    </row>
    <row r="2980" spans="2:11" x14ac:dyDescent="0.25">
      <c r="B2980" s="68" t="s">
        <v>68</v>
      </c>
      <c r="C2980" s="80" t="str">
        <f>IFERROR(VLOOKUP(B2980,Listor!$A$6:$B$62,2,FALSE),"")</f>
        <v/>
      </c>
      <c r="D2980" s="80" t="str">
        <f>IFERROR(VLOOKUP(B2980,Listor!$A$6:$C$62,3,FALSE),"")</f>
        <v/>
      </c>
      <c r="E2980" s="64" t="s">
        <v>69</v>
      </c>
      <c r="F2980" s="65"/>
      <c r="G2980" s="35" t="str">
        <f>IFERROR(VLOOKUP(B2980,Listor!$A$6:$G$62,7,FALSE),"")</f>
        <v/>
      </c>
      <c r="H2980" s="35" t="str">
        <f>IFERROR(VLOOKUP(B2980,Listor!$H$6:$I$24,2,FALSE),"")</f>
        <v/>
      </c>
      <c r="I2980" s="35" t="str">
        <f t="shared" si="49"/>
        <v/>
      </c>
      <c r="J2980" s="35" t="str">
        <f t="array" ref="J2980">IFERROR(INDEX(Listor!$M$6:$M$17,MATCH(Listor!J2980&amp;Fossila!E2980,Listor!$K$6:$K$17&amp;Listor!$L$6:$L$17,0)),"")</f>
        <v/>
      </c>
      <c r="K2980" s="69"/>
    </row>
    <row r="2981" spans="2:11" x14ac:dyDescent="0.25">
      <c r="B2981" s="68" t="s">
        <v>68</v>
      </c>
      <c r="C2981" s="80" t="str">
        <f>IFERROR(VLOOKUP(B2981,Listor!$A$6:$B$62,2,FALSE),"")</f>
        <v/>
      </c>
      <c r="D2981" s="80" t="str">
        <f>IFERROR(VLOOKUP(B2981,Listor!$A$6:$C$62,3,FALSE),"")</f>
        <v/>
      </c>
      <c r="E2981" s="64" t="s">
        <v>69</v>
      </c>
      <c r="F2981" s="65"/>
      <c r="G2981" s="35" t="str">
        <f>IFERROR(VLOOKUP(B2981,Listor!$A$6:$G$62,7,FALSE),"")</f>
        <v/>
      </c>
      <c r="H2981" s="35" t="str">
        <f>IFERROR(VLOOKUP(B2981,Listor!$H$6:$I$24,2,FALSE),"")</f>
        <v/>
      </c>
      <c r="I2981" s="35" t="str">
        <f t="shared" si="49"/>
        <v/>
      </c>
      <c r="J2981" s="35" t="str">
        <f t="array" ref="J2981">IFERROR(INDEX(Listor!$M$6:$M$17,MATCH(Listor!J2981&amp;Fossila!E2981,Listor!$K$6:$K$17&amp;Listor!$L$6:$L$17,0)),"")</f>
        <v/>
      </c>
      <c r="K2981" s="69"/>
    </row>
    <row r="2982" spans="2:11" x14ac:dyDescent="0.25">
      <c r="B2982" s="68" t="s">
        <v>68</v>
      </c>
      <c r="C2982" s="80" t="str">
        <f>IFERROR(VLOOKUP(B2982,Listor!$A$6:$B$62,2,FALSE),"")</f>
        <v/>
      </c>
      <c r="D2982" s="80" t="str">
        <f>IFERROR(VLOOKUP(B2982,Listor!$A$6:$C$62,3,FALSE),"")</f>
        <v/>
      </c>
      <c r="E2982" s="64" t="s">
        <v>69</v>
      </c>
      <c r="F2982" s="65"/>
      <c r="G2982" s="35" t="str">
        <f>IFERROR(VLOOKUP(B2982,Listor!$A$6:$G$62,7,FALSE),"")</f>
        <v/>
      </c>
      <c r="H2982" s="35" t="str">
        <f>IFERROR(VLOOKUP(B2982,Listor!$H$6:$I$24,2,FALSE),"")</f>
        <v/>
      </c>
      <c r="I2982" s="35" t="str">
        <f t="shared" si="49"/>
        <v/>
      </c>
      <c r="J2982" s="35" t="str">
        <f t="array" ref="J2982">IFERROR(INDEX(Listor!$M$6:$M$17,MATCH(Listor!J2982&amp;Fossila!E2982,Listor!$K$6:$K$17&amp;Listor!$L$6:$L$17,0)),"")</f>
        <v/>
      </c>
      <c r="K2982" s="69"/>
    </row>
    <row r="2983" spans="2:11" x14ac:dyDescent="0.25">
      <c r="B2983" s="68" t="s">
        <v>68</v>
      </c>
      <c r="C2983" s="80" t="str">
        <f>IFERROR(VLOOKUP(B2983,Listor!$A$6:$B$62,2,FALSE),"")</f>
        <v/>
      </c>
      <c r="D2983" s="80" t="str">
        <f>IFERROR(VLOOKUP(B2983,Listor!$A$6:$C$62,3,FALSE),"")</f>
        <v/>
      </c>
      <c r="E2983" s="64" t="s">
        <v>69</v>
      </c>
      <c r="F2983" s="65"/>
      <c r="G2983" s="35" t="str">
        <f>IFERROR(VLOOKUP(B2983,Listor!$A$6:$G$62,7,FALSE),"")</f>
        <v/>
      </c>
      <c r="H2983" s="35" t="str">
        <f>IFERROR(VLOOKUP(B2983,Listor!$H$6:$I$24,2,FALSE),"")</f>
        <v/>
      </c>
      <c r="I2983" s="35" t="str">
        <f t="shared" si="49"/>
        <v/>
      </c>
      <c r="J2983" s="35" t="str">
        <f t="array" ref="J2983">IFERROR(INDEX(Listor!$M$6:$M$17,MATCH(Listor!J2983&amp;Fossila!E2983,Listor!$K$6:$K$17&amp;Listor!$L$6:$L$17,0)),"")</f>
        <v/>
      </c>
      <c r="K2983" s="69"/>
    </row>
    <row r="2984" spans="2:11" x14ac:dyDescent="0.25">
      <c r="B2984" s="68" t="s">
        <v>68</v>
      </c>
      <c r="C2984" s="80" t="str">
        <f>IFERROR(VLOOKUP(B2984,Listor!$A$6:$B$62,2,FALSE),"")</f>
        <v/>
      </c>
      <c r="D2984" s="80" t="str">
        <f>IFERROR(VLOOKUP(B2984,Listor!$A$6:$C$62,3,FALSE),"")</f>
        <v/>
      </c>
      <c r="E2984" s="64" t="s">
        <v>69</v>
      </c>
      <c r="F2984" s="65"/>
      <c r="G2984" s="35" t="str">
        <f>IFERROR(VLOOKUP(B2984,Listor!$A$6:$G$62,7,FALSE),"")</f>
        <v/>
      </c>
      <c r="H2984" s="35" t="str">
        <f>IFERROR(VLOOKUP(B2984,Listor!$H$6:$I$24,2,FALSE),"")</f>
        <v/>
      </c>
      <c r="I2984" s="35" t="str">
        <f t="shared" si="49"/>
        <v/>
      </c>
      <c r="J2984" s="35" t="str">
        <f t="array" ref="J2984">IFERROR(INDEX(Listor!$M$6:$M$17,MATCH(Listor!J2984&amp;Fossila!E2984,Listor!$K$6:$K$17&amp;Listor!$L$6:$L$17,0)),"")</f>
        <v/>
      </c>
      <c r="K2984" s="69"/>
    </row>
    <row r="2985" spans="2:11" x14ac:dyDescent="0.25">
      <c r="B2985" s="68" t="s">
        <v>68</v>
      </c>
      <c r="C2985" s="80" t="str">
        <f>IFERROR(VLOOKUP(B2985,Listor!$A$6:$B$62,2,FALSE),"")</f>
        <v/>
      </c>
      <c r="D2985" s="80" t="str">
        <f>IFERROR(VLOOKUP(B2985,Listor!$A$6:$C$62,3,FALSE),"")</f>
        <v/>
      </c>
      <c r="E2985" s="64" t="s">
        <v>69</v>
      </c>
      <c r="F2985" s="65"/>
      <c r="G2985" s="35" t="str">
        <f>IFERROR(VLOOKUP(B2985,Listor!$A$6:$G$62,7,FALSE),"")</f>
        <v/>
      </c>
      <c r="H2985" s="35" t="str">
        <f>IFERROR(VLOOKUP(B2985,Listor!$H$6:$I$24,2,FALSE),"")</f>
        <v/>
      </c>
      <c r="I2985" s="35" t="str">
        <f t="shared" si="49"/>
        <v/>
      </c>
      <c r="J2985" s="35" t="str">
        <f t="array" ref="J2985">IFERROR(INDEX(Listor!$M$6:$M$17,MATCH(Listor!J2985&amp;Fossila!E2985,Listor!$K$6:$K$17&amp;Listor!$L$6:$L$17,0)),"")</f>
        <v/>
      </c>
      <c r="K2985" s="69"/>
    </row>
    <row r="2986" spans="2:11" x14ac:dyDescent="0.25">
      <c r="B2986" s="68" t="s">
        <v>68</v>
      </c>
      <c r="C2986" s="80" t="str">
        <f>IFERROR(VLOOKUP(B2986,Listor!$A$6:$B$62,2,FALSE),"")</f>
        <v/>
      </c>
      <c r="D2986" s="80" t="str">
        <f>IFERROR(VLOOKUP(B2986,Listor!$A$6:$C$62,3,FALSE),"")</f>
        <v/>
      </c>
      <c r="E2986" s="64" t="s">
        <v>69</v>
      </c>
      <c r="F2986" s="65"/>
      <c r="G2986" s="35" t="str">
        <f>IFERROR(VLOOKUP(B2986,Listor!$A$6:$G$62,7,FALSE),"")</f>
        <v/>
      </c>
      <c r="H2986" s="35" t="str">
        <f>IFERROR(VLOOKUP(B2986,Listor!$H$6:$I$24,2,FALSE),"")</f>
        <v/>
      </c>
      <c r="I2986" s="35" t="str">
        <f t="shared" si="49"/>
        <v/>
      </c>
      <c r="J2986" s="35" t="str">
        <f t="array" ref="J2986">IFERROR(INDEX(Listor!$M$6:$M$17,MATCH(Listor!J2986&amp;Fossila!E2986,Listor!$K$6:$K$17&amp;Listor!$L$6:$L$17,0)),"")</f>
        <v/>
      </c>
      <c r="K2986" s="69"/>
    </row>
    <row r="2987" spans="2:11" x14ac:dyDescent="0.25">
      <c r="B2987" s="68" t="s">
        <v>68</v>
      </c>
      <c r="C2987" s="80" t="str">
        <f>IFERROR(VLOOKUP(B2987,Listor!$A$6:$B$62,2,FALSE),"")</f>
        <v/>
      </c>
      <c r="D2987" s="80" t="str">
        <f>IFERROR(VLOOKUP(B2987,Listor!$A$6:$C$62,3,FALSE),"")</f>
        <v/>
      </c>
      <c r="E2987" s="64" t="s">
        <v>69</v>
      </c>
      <c r="F2987" s="65"/>
      <c r="G2987" s="35" t="str">
        <f>IFERROR(VLOOKUP(B2987,Listor!$A$6:$G$62,7,FALSE),"")</f>
        <v/>
      </c>
      <c r="H2987" s="35" t="str">
        <f>IFERROR(VLOOKUP(B2987,Listor!$H$6:$I$24,2,FALSE),"")</f>
        <v/>
      </c>
      <c r="I2987" s="35" t="str">
        <f t="shared" si="49"/>
        <v/>
      </c>
      <c r="J2987" s="35" t="str">
        <f t="array" ref="J2987">IFERROR(INDEX(Listor!$M$6:$M$17,MATCH(Listor!J2987&amp;Fossila!E2987,Listor!$K$6:$K$17&amp;Listor!$L$6:$L$17,0)),"")</f>
        <v/>
      </c>
      <c r="K2987" s="69"/>
    </row>
    <row r="2988" spans="2:11" x14ac:dyDescent="0.25">
      <c r="B2988" s="68" t="s">
        <v>68</v>
      </c>
      <c r="C2988" s="80" t="str">
        <f>IFERROR(VLOOKUP(B2988,Listor!$A$6:$B$62,2,FALSE),"")</f>
        <v/>
      </c>
      <c r="D2988" s="80" t="str">
        <f>IFERROR(VLOOKUP(B2988,Listor!$A$6:$C$62,3,FALSE),"")</f>
        <v/>
      </c>
      <c r="E2988" s="64" t="s">
        <v>69</v>
      </c>
      <c r="F2988" s="65"/>
      <c r="G2988" s="35" t="str">
        <f>IFERROR(VLOOKUP(B2988,Listor!$A$6:$G$62,7,FALSE),"")</f>
        <v/>
      </c>
      <c r="H2988" s="35" t="str">
        <f>IFERROR(VLOOKUP(B2988,Listor!$H$6:$I$24,2,FALSE),"")</f>
        <v/>
      </c>
      <c r="I2988" s="35" t="str">
        <f t="shared" si="49"/>
        <v/>
      </c>
      <c r="J2988" s="35" t="str">
        <f t="array" ref="J2988">IFERROR(INDEX(Listor!$M$6:$M$17,MATCH(Listor!J2988&amp;Fossila!E2988,Listor!$K$6:$K$17&amp;Listor!$L$6:$L$17,0)),"")</f>
        <v/>
      </c>
      <c r="K2988" s="69"/>
    </row>
    <row r="2989" spans="2:11" x14ac:dyDescent="0.25">
      <c r="B2989" s="68" t="s">
        <v>68</v>
      </c>
      <c r="C2989" s="80" t="str">
        <f>IFERROR(VLOOKUP(B2989,Listor!$A$6:$B$62,2,FALSE),"")</f>
        <v/>
      </c>
      <c r="D2989" s="80" t="str">
        <f>IFERROR(VLOOKUP(B2989,Listor!$A$6:$C$62,3,FALSE),"")</f>
        <v/>
      </c>
      <c r="E2989" s="64" t="s">
        <v>69</v>
      </c>
      <c r="F2989" s="65"/>
      <c r="G2989" s="35" t="str">
        <f>IFERROR(VLOOKUP(B2989,Listor!$A$6:$G$62,7,FALSE),"")</f>
        <v/>
      </c>
      <c r="H2989" s="35" t="str">
        <f>IFERROR(VLOOKUP(B2989,Listor!$H$6:$I$24,2,FALSE),"")</f>
        <v/>
      </c>
      <c r="I2989" s="35" t="str">
        <f t="shared" si="49"/>
        <v/>
      </c>
      <c r="J2989" s="35" t="str">
        <f t="array" ref="J2989">IFERROR(INDEX(Listor!$M$6:$M$17,MATCH(Listor!J2989&amp;Fossila!E2989,Listor!$K$6:$K$17&amp;Listor!$L$6:$L$17,0)),"")</f>
        <v/>
      </c>
      <c r="K2989" s="69"/>
    </row>
    <row r="2990" spans="2:11" x14ac:dyDescent="0.25">
      <c r="B2990" s="68" t="s">
        <v>68</v>
      </c>
      <c r="C2990" s="80" t="str">
        <f>IFERROR(VLOOKUP(B2990,Listor!$A$6:$B$62,2,FALSE),"")</f>
        <v/>
      </c>
      <c r="D2990" s="80" t="str">
        <f>IFERROR(VLOOKUP(B2990,Listor!$A$6:$C$62,3,FALSE),"")</f>
        <v/>
      </c>
      <c r="E2990" s="64" t="s">
        <v>69</v>
      </c>
      <c r="F2990" s="65"/>
      <c r="G2990" s="35" t="str">
        <f>IFERROR(VLOOKUP(B2990,Listor!$A$6:$G$62,7,FALSE),"")</f>
        <v/>
      </c>
      <c r="H2990" s="35" t="str">
        <f>IFERROR(VLOOKUP(B2990,Listor!$H$6:$I$24,2,FALSE),"")</f>
        <v/>
      </c>
      <c r="I2990" s="35" t="str">
        <f t="shared" si="49"/>
        <v/>
      </c>
      <c r="J2990" s="35" t="str">
        <f t="array" ref="J2990">IFERROR(INDEX(Listor!$M$6:$M$17,MATCH(Listor!J2990&amp;Fossila!E2990,Listor!$K$6:$K$17&amp;Listor!$L$6:$L$17,0)),"")</f>
        <v/>
      </c>
      <c r="K2990" s="69"/>
    </row>
    <row r="2991" spans="2:11" x14ac:dyDescent="0.25">
      <c r="B2991" s="68" t="s">
        <v>68</v>
      </c>
      <c r="C2991" s="80" t="str">
        <f>IFERROR(VLOOKUP(B2991,Listor!$A$6:$B$62,2,FALSE),"")</f>
        <v/>
      </c>
      <c r="D2991" s="80" t="str">
        <f>IFERROR(VLOOKUP(B2991,Listor!$A$6:$C$62,3,FALSE),"")</f>
        <v/>
      </c>
      <c r="E2991" s="64" t="s">
        <v>69</v>
      </c>
      <c r="F2991" s="65"/>
      <c r="G2991" s="35" t="str">
        <f>IFERROR(VLOOKUP(B2991,Listor!$A$6:$G$62,7,FALSE),"")</f>
        <v/>
      </c>
      <c r="H2991" s="35" t="str">
        <f>IFERROR(VLOOKUP(B2991,Listor!$H$6:$I$24,2,FALSE),"")</f>
        <v/>
      </c>
      <c r="I2991" s="35" t="str">
        <f t="shared" si="49"/>
        <v/>
      </c>
      <c r="J2991" s="35" t="str">
        <f t="array" ref="J2991">IFERROR(INDEX(Listor!$M$6:$M$17,MATCH(Listor!J2991&amp;Fossila!E2991,Listor!$K$6:$K$17&amp;Listor!$L$6:$L$17,0)),"")</f>
        <v/>
      </c>
      <c r="K2991" s="69"/>
    </row>
    <row r="2992" spans="2:11" x14ac:dyDescent="0.25">
      <c r="B2992" s="68" t="s">
        <v>68</v>
      </c>
      <c r="C2992" s="80" t="str">
        <f>IFERROR(VLOOKUP(B2992,Listor!$A$6:$B$62,2,FALSE),"")</f>
        <v/>
      </c>
      <c r="D2992" s="80" t="str">
        <f>IFERROR(VLOOKUP(B2992,Listor!$A$6:$C$62,3,FALSE),"")</f>
        <v/>
      </c>
      <c r="E2992" s="64" t="s">
        <v>69</v>
      </c>
      <c r="F2992" s="65"/>
      <c r="G2992" s="35" t="str">
        <f>IFERROR(VLOOKUP(B2992,Listor!$A$6:$G$62,7,FALSE),"")</f>
        <v/>
      </c>
      <c r="H2992" s="35" t="str">
        <f>IFERROR(VLOOKUP(B2992,Listor!$H$6:$I$24,2,FALSE),"")</f>
        <v/>
      </c>
      <c r="I2992" s="35" t="str">
        <f t="shared" si="49"/>
        <v/>
      </c>
      <c r="J2992" s="35" t="str">
        <f t="array" ref="J2992">IFERROR(INDEX(Listor!$M$6:$M$17,MATCH(Listor!J2992&amp;Fossila!E2992,Listor!$K$6:$K$17&amp;Listor!$L$6:$L$17,0)),"")</f>
        <v/>
      </c>
      <c r="K2992" s="69"/>
    </row>
    <row r="2993" spans="2:11" x14ac:dyDescent="0.25">
      <c r="B2993" s="68" t="s">
        <v>68</v>
      </c>
      <c r="C2993" s="80" t="str">
        <f>IFERROR(VLOOKUP(B2993,Listor!$A$6:$B$62,2,FALSE),"")</f>
        <v/>
      </c>
      <c r="D2993" s="80" t="str">
        <f>IFERROR(VLOOKUP(B2993,Listor!$A$6:$C$62,3,FALSE),"")</f>
        <v/>
      </c>
      <c r="E2993" s="64" t="s">
        <v>69</v>
      </c>
      <c r="F2993" s="65"/>
      <c r="G2993" s="35" t="str">
        <f>IFERROR(VLOOKUP(B2993,Listor!$A$6:$G$62,7,FALSE),"")</f>
        <v/>
      </c>
      <c r="H2993" s="35" t="str">
        <f>IFERROR(VLOOKUP(B2993,Listor!$H$6:$I$24,2,FALSE),"")</f>
        <v/>
      </c>
      <c r="I2993" s="35" t="str">
        <f t="shared" si="49"/>
        <v/>
      </c>
      <c r="J2993" s="35" t="str">
        <f t="array" ref="J2993">IFERROR(INDEX(Listor!$M$6:$M$17,MATCH(Listor!J2993&amp;Fossila!E2993,Listor!$K$6:$K$17&amp;Listor!$L$6:$L$17,0)),"")</f>
        <v/>
      </c>
      <c r="K2993" s="69"/>
    </row>
    <row r="2994" spans="2:11" x14ac:dyDescent="0.25">
      <c r="B2994" s="68" t="s">
        <v>68</v>
      </c>
      <c r="C2994" s="80" t="str">
        <f>IFERROR(VLOOKUP(B2994,Listor!$A$6:$B$62,2,FALSE),"")</f>
        <v/>
      </c>
      <c r="D2994" s="80" t="str">
        <f>IFERROR(VLOOKUP(B2994,Listor!$A$6:$C$62,3,FALSE),"")</f>
        <v/>
      </c>
      <c r="E2994" s="64" t="s">
        <v>69</v>
      </c>
      <c r="F2994" s="65"/>
      <c r="G2994" s="35" t="str">
        <f>IFERROR(VLOOKUP(B2994,Listor!$A$6:$G$62,7,FALSE),"")</f>
        <v/>
      </c>
      <c r="H2994" s="35" t="str">
        <f>IFERROR(VLOOKUP(B2994,Listor!$H$6:$I$24,2,FALSE),"")</f>
        <v/>
      </c>
      <c r="I2994" s="35" t="str">
        <f t="shared" si="49"/>
        <v/>
      </c>
      <c r="J2994" s="35" t="str">
        <f t="array" ref="J2994">IFERROR(INDEX(Listor!$M$6:$M$17,MATCH(Listor!J2994&amp;Fossila!E2994,Listor!$K$6:$K$17&amp;Listor!$L$6:$L$17,0)),"")</f>
        <v/>
      </c>
      <c r="K2994" s="69"/>
    </row>
    <row r="2995" spans="2:11" x14ac:dyDescent="0.25">
      <c r="B2995" s="68" t="s">
        <v>68</v>
      </c>
      <c r="C2995" s="80" t="str">
        <f>IFERROR(VLOOKUP(B2995,Listor!$A$6:$B$62,2,FALSE),"")</f>
        <v/>
      </c>
      <c r="D2995" s="80" t="str">
        <f>IFERROR(VLOOKUP(B2995,Listor!$A$6:$C$62,3,FALSE),"")</f>
        <v/>
      </c>
      <c r="E2995" s="64" t="s">
        <v>69</v>
      </c>
      <c r="F2995" s="65"/>
      <c r="G2995" s="35" t="str">
        <f>IFERROR(VLOOKUP(B2995,Listor!$A$6:$G$62,7,FALSE),"")</f>
        <v/>
      </c>
      <c r="H2995" s="35" t="str">
        <f>IFERROR(VLOOKUP(B2995,Listor!$H$6:$I$24,2,FALSE),"")</f>
        <v/>
      </c>
      <c r="I2995" s="35" t="str">
        <f t="shared" si="49"/>
        <v/>
      </c>
      <c r="J2995" s="35" t="str">
        <f t="array" ref="J2995">IFERROR(INDEX(Listor!$M$6:$M$17,MATCH(Listor!J2995&amp;Fossila!E2995,Listor!$K$6:$K$17&amp;Listor!$L$6:$L$17,0)),"")</f>
        <v/>
      </c>
      <c r="K2995" s="69"/>
    </row>
    <row r="2996" spans="2:11" x14ac:dyDescent="0.25">
      <c r="B2996" s="68" t="s">
        <v>68</v>
      </c>
      <c r="C2996" s="80" t="str">
        <f>IFERROR(VLOOKUP(B2996,Listor!$A$6:$B$62,2,FALSE),"")</f>
        <v/>
      </c>
      <c r="D2996" s="80" t="str">
        <f>IFERROR(VLOOKUP(B2996,Listor!$A$6:$C$62,3,FALSE),"")</f>
        <v/>
      </c>
      <c r="E2996" s="64" t="s">
        <v>69</v>
      </c>
      <c r="F2996" s="65"/>
      <c r="G2996" s="35" t="str">
        <f>IFERROR(VLOOKUP(B2996,Listor!$A$6:$G$62,7,FALSE),"")</f>
        <v/>
      </c>
      <c r="H2996" s="35" t="str">
        <f>IFERROR(VLOOKUP(B2996,Listor!$H$6:$I$24,2,FALSE),"")</f>
        <v/>
      </c>
      <c r="I2996" s="35" t="str">
        <f t="shared" si="49"/>
        <v/>
      </c>
      <c r="J2996" s="35" t="str">
        <f t="array" ref="J2996">IFERROR(INDEX(Listor!$M$6:$M$17,MATCH(Listor!J2996&amp;Fossila!E2996,Listor!$K$6:$K$17&amp;Listor!$L$6:$L$17,0)),"")</f>
        <v/>
      </c>
      <c r="K2996" s="69"/>
    </row>
    <row r="2997" spans="2:11" x14ac:dyDescent="0.25">
      <c r="B2997" s="68" t="s">
        <v>68</v>
      </c>
      <c r="C2997" s="80" t="str">
        <f>IFERROR(VLOOKUP(B2997,Listor!$A$6:$B$62,2,FALSE),"")</f>
        <v/>
      </c>
      <c r="D2997" s="80" t="str">
        <f>IFERROR(VLOOKUP(B2997,Listor!$A$6:$C$62,3,FALSE),"")</f>
        <v/>
      </c>
      <c r="E2997" s="64" t="s">
        <v>69</v>
      </c>
      <c r="F2997" s="65"/>
      <c r="G2997" s="35" t="str">
        <f>IFERROR(VLOOKUP(B2997,Listor!$A$6:$G$62,7,FALSE),"")</f>
        <v/>
      </c>
      <c r="H2997" s="35" t="str">
        <f>IFERROR(VLOOKUP(B2997,Listor!$H$6:$I$24,2,FALSE),"")</f>
        <v/>
      </c>
      <c r="I2997" s="35" t="str">
        <f t="shared" si="49"/>
        <v/>
      </c>
      <c r="J2997" s="35" t="str">
        <f t="array" ref="J2997">IFERROR(INDEX(Listor!$M$6:$M$17,MATCH(Listor!J2997&amp;Fossila!E2997,Listor!$K$6:$K$17&amp;Listor!$L$6:$L$17,0)),"")</f>
        <v/>
      </c>
      <c r="K2997" s="69"/>
    </row>
    <row r="2998" spans="2:11" x14ac:dyDescent="0.25">
      <c r="B2998" s="68" t="s">
        <v>68</v>
      </c>
      <c r="C2998" s="80" t="str">
        <f>IFERROR(VLOOKUP(B2998,Listor!$A$6:$B$62,2,FALSE),"")</f>
        <v/>
      </c>
      <c r="D2998" s="80" t="str">
        <f>IFERROR(VLOOKUP(B2998,Listor!$A$6:$C$62,3,FALSE),"")</f>
        <v/>
      </c>
      <c r="E2998" s="64" t="s">
        <v>69</v>
      </c>
      <c r="F2998" s="65"/>
      <c r="G2998" s="35" t="str">
        <f>IFERROR(VLOOKUP(B2998,Listor!$A$6:$G$62,7,FALSE),"")</f>
        <v/>
      </c>
      <c r="H2998" s="35" t="str">
        <f>IFERROR(VLOOKUP(B2998,Listor!$H$6:$I$24,2,FALSE),"")</f>
        <v/>
      </c>
      <c r="I2998" s="35" t="str">
        <f t="shared" si="49"/>
        <v/>
      </c>
      <c r="J2998" s="35" t="str">
        <f t="array" ref="J2998">IFERROR(INDEX(Listor!$M$6:$M$17,MATCH(Listor!J2998&amp;Fossila!E2998,Listor!$K$6:$K$17&amp;Listor!$L$6:$L$17,0)),"")</f>
        <v/>
      </c>
      <c r="K2998" s="69"/>
    </row>
    <row r="2999" spans="2:11" x14ac:dyDescent="0.25">
      <c r="B2999" s="68" t="s">
        <v>68</v>
      </c>
      <c r="C2999" s="80" t="str">
        <f>IFERROR(VLOOKUP(B2999,Listor!$A$6:$B$62,2,FALSE),"")</f>
        <v/>
      </c>
      <c r="D2999" s="80" t="str">
        <f>IFERROR(VLOOKUP(B2999,Listor!$A$6:$C$62,3,FALSE),"")</f>
        <v/>
      </c>
      <c r="E2999" s="64" t="s">
        <v>69</v>
      </c>
      <c r="F2999" s="65"/>
      <c r="G2999" s="35" t="str">
        <f>IFERROR(VLOOKUP(B2999,Listor!$A$6:$G$62,7,FALSE),"")</f>
        <v/>
      </c>
      <c r="H2999" s="35" t="str">
        <f>IFERROR(VLOOKUP(B2999,Listor!$H$6:$I$24,2,FALSE),"")</f>
        <v/>
      </c>
      <c r="I2999" s="35" t="str">
        <f t="shared" si="49"/>
        <v/>
      </c>
      <c r="J2999" s="35" t="str">
        <f t="array" ref="J2999">IFERROR(INDEX(Listor!$M$6:$M$17,MATCH(Listor!J2999&amp;Fossila!E2999,Listor!$K$6:$K$17&amp;Listor!$L$6:$L$17,0)),"")</f>
        <v/>
      </c>
      <c r="K2999" s="69"/>
    </row>
    <row r="3000" spans="2:11" x14ac:dyDescent="0.25">
      <c r="B3000" s="68" t="s">
        <v>68</v>
      </c>
      <c r="C3000" s="80" t="str">
        <f>IFERROR(VLOOKUP(B3000,Listor!$A$6:$B$62,2,FALSE),"")</f>
        <v/>
      </c>
      <c r="D3000" s="80" t="str">
        <f>IFERROR(VLOOKUP(B3000,Listor!$A$6:$C$62,3,FALSE),"")</f>
        <v/>
      </c>
      <c r="E3000" s="64" t="s">
        <v>69</v>
      </c>
      <c r="F3000" s="65"/>
      <c r="G3000" s="35" t="str">
        <f>IFERROR(VLOOKUP(B3000,Listor!$A$6:$G$62,7,FALSE),"")</f>
        <v/>
      </c>
      <c r="H3000" s="35" t="str">
        <f>IFERROR(VLOOKUP(B3000,Listor!$H$6:$I$24,2,FALSE),"")</f>
        <v/>
      </c>
      <c r="I3000" s="35" t="str">
        <f t="shared" si="49"/>
        <v/>
      </c>
      <c r="J3000" s="35" t="str">
        <f t="array" ref="J3000">IFERROR(INDEX(Listor!$M$6:$M$17,MATCH(Listor!J3000&amp;Fossila!E3000,Listor!$K$6:$K$17&amp;Listor!$L$6:$L$17,0)),"")</f>
        <v/>
      </c>
      <c r="K3000" s="69"/>
    </row>
    <row r="3001" spans="2:11" x14ac:dyDescent="0.25">
      <c r="B3001" s="68" t="s">
        <v>68</v>
      </c>
      <c r="C3001" s="80" t="str">
        <f>IFERROR(VLOOKUP(B3001,Listor!$A$6:$B$62,2,FALSE),"")</f>
        <v/>
      </c>
      <c r="D3001" s="80" t="str">
        <f>IFERROR(VLOOKUP(B3001,Listor!$A$6:$C$62,3,FALSE),"")</f>
        <v/>
      </c>
      <c r="E3001" s="64" t="s">
        <v>69</v>
      </c>
      <c r="F3001" s="65"/>
      <c r="G3001" s="35" t="str">
        <f>IFERROR(VLOOKUP(B3001,Listor!$A$6:$G$62,7,FALSE),"")</f>
        <v/>
      </c>
      <c r="H3001" s="35" t="str">
        <f>IFERROR(VLOOKUP(B3001,Listor!$H$6:$I$24,2,FALSE),"")</f>
        <v/>
      </c>
      <c r="I3001" s="35" t="str">
        <f t="shared" si="49"/>
        <v/>
      </c>
      <c r="J3001" s="35" t="str">
        <f t="array" ref="J3001">IFERROR(INDEX(Listor!$M$6:$M$17,MATCH(Listor!J3001&amp;Fossila!E3001,Listor!$K$6:$K$17&amp;Listor!$L$6:$L$17,0)),"")</f>
        <v/>
      </c>
      <c r="K3001" s="69"/>
    </row>
    <row r="3002" spans="2:11" x14ac:dyDescent="0.25">
      <c r="B3002" s="68" t="s">
        <v>68</v>
      </c>
      <c r="C3002" s="80" t="str">
        <f>IFERROR(VLOOKUP(B3002,Listor!$A$6:$B$62,2,FALSE),"")</f>
        <v/>
      </c>
      <c r="D3002" s="80" t="str">
        <f>IFERROR(VLOOKUP(B3002,Listor!$A$6:$C$62,3,FALSE),"")</f>
        <v/>
      </c>
      <c r="E3002" s="64" t="s">
        <v>69</v>
      </c>
      <c r="F3002" s="65"/>
      <c r="G3002" s="35" t="str">
        <f>IFERROR(VLOOKUP(B3002,Listor!$A$6:$G$62,7,FALSE),"")</f>
        <v/>
      </c>
      <c r="H3002" s="35" t="str">
        <f>IFERROR(VLOOKUP(B3002,Listor!$H$6:$I$24,2,FALSE),"")</f>
        <v/>
      </c>
      <c r="I3002" s="35" t="str">
        <f t="shared" si="49"/>
        <v/>
      </c>
      <c r="J3002" s="35" t="str">
        <f t="array" ref="J3002">IFERROR(INDEX(Listor!$M$6:$M$17,MATCH(Listor!J3002&amp;Fossila!E3002,Listor!$K$6:$K$17&amp;Listor!$L$6:$L$17,0)),"")</f>
        <v/>
      </c>
      <c r="K3002" s="69"/>
    </row>
    <row r="3003" spans="2:11" x14ac:dyDescent="0.25">
      <c r="B3003" s="68" t="s">
        <v>68</v>
      </c>
      <c r="C3003" s="80" t="str">
        <f>IFERROR(VLOOKUP(B3003,Listor!$A$6:$B$62,2,FALSE),"")</f>
        <v/>
      </c>
      <c r="D3003" s="80" t="str">
        <f>IFERROR(VLOOKUP(B3003,Listor!$A$6:$C$62,3,FALSE),"")</f>
        <v/>
      </c>
      <c r="E3003" s="64" t="s">
        <v>69</v>
      </c>
      <c r="F3003" s="65"/>
      <c r="G3003" s="35" t="str">
        <f>IFERROR(VLOOKUP(B3003,Listor!$A$6:$G$62,7,FALSE),"")</f>
        <v/>
      </c>
      <c r="H3003" s="35" t="str">
        <f>IFERROR(VLOOKUP(B3003,Listor!$H$6:$I$24,2,FALSE),"")</f>
        <v/>
      </c>
      <c r="I3003" s="35" t="str">
        <f t="shared" si="49"/>
        <v/>
      </c>
      <c r="J3003" s="35" t="str">
        <f t="array" ref="J3003">IFERROR(INDEX(Listor!$M$6:$M$17,MATCH(Listor!J3003&amp;Fossila!E3003,Listor!$K$6:$K$17&amp;Listor!$L$6:$L$17,0)),"")</f>
        <v/>
      </c>
      <c r="K3003" s="69"/>
    </row>
    <row r="3004" spans="2:11" x14ac:dyDescent="0.25">
      <c r="B3004" s="68" t="s">
        <v>68</v>
      </c>
      <c r="C3004" s="80" t="str">
        <f>IFERROR(VLOOKUP(B3004,Listor!$A$6:$B$62,2,FALSE),"")</f>
        <v/>
      </c>
      <c r="D3004" s="80" t="str">
        <f>IFERROR(VLOOKUP(B3004,Listor!$A$6:$C$62,3,FALSE),"")</f>
        <v/>
      </c>
      <c r="E3004" s="64" t="s">
        <v>69</v>
      </c>
      <c r="F3004" s="65"/>
      <c r="G3004" s="35" t="str">
        <f>IFERROR(VLOOKUP(B3004,Listor!$A$6:$G$62,7,FALSE),"")</f>
        <v/>
      </c>
      <c r="H3004" s="35" t="str">
        <f>IFERROR(VLOOKUP(B3004,Listor!$H$6:$I$24,2,FALSE),"")</f>
        <v/>
      </c>
      <c r="I3004" s="35" t="str">
        <f t="shared" si="49"/>
        <v/>
      </c>
      <c r="J3004" s="35" t="str">
        <f t="array" ref="J3004">IFERROR(INDEX(Listor!$M$6:$M$17,MATCH(Listor!J3004&amp;Fossila!E3004,Listor!$K$6:$K$17&amp;Listor!$L$6:$L$17,0)),"")</f>
        <v/>
      </c>
      <c r="K3004" s="69"/>
    </row>
    <row r="3005" spans="2:11" x14ac:dyDescent="0.25">
      <c r="B3005" s="68" t="s">
        <v>68</v>
      </c>
      <c r="C3005" s="80" t="str">
        <f>IFERROR(VLOOKUP(B3005,Listor!$A$6:$B$62,2,FALSE),"")</f>
        <v/>
      </c>
      <c r="D3005" s="80" t="str">
        <f>IFERROR(VLOOKUP(B3005,Listor!$A$6:$C$62,3,FALSE),"")</f>
        <v/>
      </c>
      <c r="E3005" s="64" t="s">
        <v>69</v>
      </c>
      <c r="F3005" s="65"/>
      <c r="G3005" s="35" t="str">
        <f>IFERROR(VLOOKUP(B3005,Listor!$A$6:$G$62,7,FALSE),"")</f>
        <v/>
      </c>
      <c r="H3005" s="35" t="str">
        <f>IFERROR(VLOOKUP(B3005,Listor!$H$6:$I$24,2,FALSE),"")</f>
        <v/>
      </c>
      <c r="I3005" s="35" t="str">
        <f t="shared" si="49"/>
        <v/>
      </c>
      <c r="J3005" s="35" t="str">
        <f t="array" ref="J3005">IFERROR(INDEX(Listor!$M$6:$M$17,MATCH(Listor!J3005&amp;Fossila!E3005,Listor!$K$6:$K$17&amp;Listor!$L$6:$L$17,0)),"")</f>
        <v/>
      </c>
      <c r="K3005" s="69"/>
    </row>
    <row r="3006" spans="2:11" x14ac:dyDescent="0.25">
      <c r="B3006" s="68" t="s">
        <v>68</v>
      </c>
      <c r="C3006" s="80" t="str">
        <f>IFERROR(VLOOKUP(B3006,Listor!$A$6:$B$62,2,FALSE),"")</f>
        <v/>
      </c>
      <c r="D3006" s="80" t="str">
        <f>IFERROR(VLOOKUP(B3006,Listor!$A$6:$C$62,3,FALSE),"")</f>
        <v/>
      </c>
      <c r="E3006" s="64" t="s">
        <v>69</v>
      </c>
      <c r="F3006" s="65"/>
      <c r="G3006" s="35" t="str">
        <f>IFERROR(VLOOKUP(B3006,Listor!$A$6:$G$62,7,FALSE),"")</f>
        <v/>
      </c>
      <c r="H3006" s="35" t="str">
        <f>IFERROR(VLOOKUP(B3006,Listor!$H$6:$I$24,2,FALSE),"")</f>
        <v/>
      </c>
      <c r="I3006" s="35" t="str">
        <f t="shared" si="49"/>
        <v/>
      </c>
      <c r="J3006" s="35" t="str">
        <f t="array" ref="J3006">IFERROR(INDEX(Listor!$M$6:$M$17,MATCH(Listor!J3006&amp;Fossila!E3006,Listor!$K$6:$K$17&amp;Listor!$L$6:$L$17,0)),"")</f>
        <v/>
      </c>
      <c r="K3006" s="69"/>
    </row>
    <row r="3007" spans="2:11" x14ac:dyDescent="0.25">
      <c r="B3007" s="68" t="s">
        <v>68</v>
      </c>
      <c r="C3007" s="80" t="str">
        <f>IFERROR(VLOOKUP(B3007,Listor!$A$6:$B$62,2,FALSE),"")</f>
        <v/>
      </c>
      <c r="D3007" s="80" t="str">
        <f>IFERROR(VLOOKUP(B3007,Listor!$A$6:$C$62,3,FALSE),"")</f>
        <v/>
      </c>
      <c r="E3007" s="64" t="s">
        <v>69</v>
      </c>
      <c r="F3007" s="65"/>
      <c r="G3007" s="35" t="str">
        <f>IFERROR(VLOOKUP(B3007,Listor!$A$6:$G$62,7,FALSE),"")</f>
        <v/>
      </c>
      <c r="H3007" s="35" t="str">
        <f>IFERROR(VLOOKUP(B3007,Listor!$H$6:$I$24,2,FALSE),"")</f>
        <v/>
      </c>
      <c r="I3007" s="35" t="str">
        <f t="shared" si="49"/>
        <v/>
      </c>
      <c r="J3007" s="35" t="str">
        <f t="array" ref="J3007">IFERROR(INDEX(Listor!$M$6:$M$17,MATCH(Listor!J3007&amp;Fossila!E3007,Listor!$K$6:$K$17&amp;Listor!$L$6:$L$17,0)),"")</f>
        <v/>
      </c>
      <c r="K3007" s="69"/>
    </row>
    <row r="3008" spans="2:11" x14ac:dyDescent="0.25">
      <c r="B3008" s="68" t="s">
        <v>68</v>
      </c>
      <c r="C3008" s="80" t="str">
        <f>IFERROR(VLOOKUP(B3008,Listor!$A$6:$B$62,2,FALSE),"")</f>
        <v/>
      </c>
      <c r="D3008" s="80" t="str">
        <f>IFERROR(VLOOKUP(B3008,Listor!$A$6:$C$62,3,FALSE),"")</f>
        <v/>
      </c>
      <c r="E3008" s="64" t="s">
        <v>69</v>
      </c>
      <c r="F3008" s="65"/>
      <c r="G3008" s="35" t="str">
        <f>IFERROR(VLOOKUP(B3008,Listor!$A$6:$G$62,7,FALSE),"")</f>
        <v/>
      </c>
      <c r="H3008" s="35" t="str">
        <f>IFERROR(VLOOKUP(B3008,Listor!$H$6:$I$24,2,FALSE),"")</f>
        <v/>
      </c>
      <c r="I3008" s="35" t="str">
        <f t="shared" si="49"/>
        <v/>
      </c>
      <c r="J3008" s="35" t="str">
        <f t="array" ref="J3008">IFERROR(INDEX(Listor!$M$6:$M$17,MATCH(Listor!J3008&amp;Fossila!E3008,Listor!$K$6:$K$17&amp;Listor!$L$6:$L$17,0)),"")</f>
        <v/>
      </c>
      <c r="K3008" s="69"/>
    </row>
    <row r="3009" spans="2:11" x14ac:dyDescent="0.25">
      <c r="B3009" s="68" t="s">
        <v>68</v>
      </c>
      <c r="C3009" s="80" t="str">
        <f>IFERROR(VLOOKUP(B3009,Listor!$A$6:$B$62,2,FALSE),"")</f>
        <v/>
      </c>
      <c r="D3009" s="80" t="str">
        <f>IFERROR(VLOOKUP(B3009,Listor!$A$6:$C$62,3,FALSE),"")</f>
        <v/>
      </c>
      <c r="E3009" s="64" t="s">
        <v>69</v>
      </c>
      <c r="F3009" s="65"/>
      <c r="G3009" s="35" t="str">
        <f>IFERROR(VLOOKUP(B3009,Listor!$A$6:$G$62,7,FALSE),"")</f>
        <v/>
      </c>
      <c r="H3009" s="35" t="str">
        <f>IFERROR(VLOOKUP(B3009,Listor!$H$6:$I$24,2,FALSE),"")</f>
        <v/>
      </c>
      <c r="I3009" s="35" t="str">
        <f t="shared" si="49"/>
        <v/>
      </c>
      <c r="J3009" s="35" t="str">
        <f t="array" ref="J3009">IFERROR(INDEX(Listor!$M$6:$M$17,MATCH(Listor!J3009&amp;Fossila!E3009,Listor!$K$6:$K$17&amp;Listor!$L$6:$L$17,0)),"")</f>
        <v/>
      </c>
      <c r="K3009" s="69"/>
    </row>
    <row r="3010" spans="2:11" x14ac:dyDescent="0.25">
      <c r="B3010" s="68" t="s">
        <v>68</v>
      </c>
      <c r="C3010" s="80" t="str">
        <f>IFERROR(VLOOKUP(B3010,Listor!$A$6:$B$62,2,FALSE),"")</f>
        <v/>
      </c>
      <c r="D3010" s="80" t="str">
        <f>IFERROR(VLOOKUP(B3010,Listor!$A$6:$C$62,3,FALSE),"")</f>
        <v/>
      </c>
      <c r="E3010" s="64" t="s">
        <v>69</v>
      </c>
      <c r="F3010" s="65"/>
      <c r="G3010" s="35" t="str">
        <f>IFERROR(VLOOKUP(B3010,Listor!$A$6:$G$62,7,FALSE),"")</f>
        <v/>
      </c>
      <c r="H3010" s="35" t="str">
        <f>IFERROR(VLOOKUP(B3010,Listor!$H$6:$I$24,2,FALSE),"")</f>
        <v/>
      </c>
      <c r="I3010" s="35" t="str">
        <f t="shared" si="49"/>
        <v/>
      </c>
      <c r="J3010" s="35" t="str">
        <f t="array" ref="J3010">IFERROR(INDEX(Listor!$M$6:$M$17,MATCH(Listor!J3010&amp;Fossila!E3010,Listor!$K$6:$K$17&amp;Listor!$L$6:$L$17,0)),"")</f>
        <v/>
      </c>
      <c r="K3010" s="69"/>
    </row>
    <row r="3011" spans="2:11" x14ac:dyDescent="0.25">
      <c r="B3011" s="68" t="s">
        <v>68</v>
      </c>
      <c r="C3011" s="80" t="str">
        <f>IFERROR(VLOOKUP(B3011,Listor!$A$6:$B$62,2,FALSE),"")</f>
        <v/>
      </c>
      <c r="D3011" s="80" t="str">
        <f>IFERROR(VLOOKUP(B3011,Listor!$A$6:$C$62,3,FALSE),"")</f>
        <v/>
      </c>
      <c r="E3011" s="64" t="s">
        <v>69</v>
      </c>
      <c r="F3011" s="65"/>
      <c r="G3011" s="35" t="str">
        <f>IFERROR(VLOOKUP(B3011,Listor!$A$6:$G$62,7,FALSE),"")</f>
        <v/>
      </c>
      <c r="H3011" s="35" t="str">
        <f>IFERROR(VLOOKUP(B3011,Listor!$H$6:$I$24,2,FALSE),"")</f>
        <v/>
      </c>
      <c r="I3011" s="35" t="str">
        <f t="shared" si="49"/>
        <v/>
      </c>
      <c r="J3011" s="35" t="str">
        <f t="array" ref="J3011">IFERROR(INDEX(Listor!$M$6:$M$17,MATCH(Listor!J3011&amp;Fossila!E3011,Listor!$K$6:$K$17&amp;Listor!$L$6:$L$17,0)),"")</f>
        <v/>
      </c>
      <c r="K3011" s="69"/>
    </row>
    <row r="3012" spans="2:11" x14ac:dyDescent="0.25">
      <c r="B3012" s="68" t="s">
        <v>68</v>
      </c>
      <c r="C3012" s="80" t="str">
        <f>IFERROR(VLOOKUP(B3012,Listor!$A$6:$B$62,2,FALSE),"")</f>
        <v/>
      </c>
      <c r="D3012" s="80" t="str">
        <f>IFERROR(VLOOKUP(B3012,Listor!$A$6:$C$62,3,FALSE),"")</f>
        <v/>
      </c>
      <c r="E3012" s="64" t="s">
        <v>69</v>
      </c>
      <c r="F3012" s="65"/>
      <c r="G3012" s="35" t="str">
        <f>IFERROR(VLOOKUP(B3012,Listor!$A$6:$G$62,7,FALSE),"")</f>
        <v/>
      </c>
      <c r="H3012" s="35" t="str">
        <f>IFERROR(VLOOKUP(B3012,Listor!$H$6:$I$24,2,FALSE),"")</f>
        <v/>
      </c>
      <c r="I3012" s="35" t="str">
        <f t="shared" si="49"/>
        <v/>
      </c>
      <c r="J3012" s="35" t="str">
        <f t="array" ref="J3012">IFERROR(INDEX(Listor!$M$6:$M$17,MATCH(Listor!J3012&amp;Fossila!E3012,Listor!$K$6:$K$17&amp;Listor!$L$6:$L$17,0)),"")</f>
        <v/>
      </c>
      <c r="K3012" s="69"/>
    </row>
    <row r="3013" spans="2:11" x14ac:dyDescent="0.25">
      <c r="B3013" s="68" t="s">
        <v>68</v>
      </c>
      <c r="C3013" s="80" t="str">
        <f>IFERROR(VLOOKUP(B3013,Listor!$A$6:$B$62,2,FALSE),"")</f>
        <v/>
      </c>
      <c r="D3013" s="80" t="str">
        <f>IFERROR(VLOOKUP(B3013,Listor!$A$6:$C$62,3,FALSE),"")</f>
        <v/>
      </c>
      <c r="E3013" s="64" t="s">
        <v>69</v>
      </c>
      <c r="F3013" s="65"/>
      <c r="G3013" s="35" t="str">
        <f>IFERROR(VLOOKUP(B3013,Listor!$A$6:$G$62,7,FALSE),"")</f>
        <v/>
      </c>
      <c r="H3013" s="35" t="str">
        <f>IFERROR(VLOOKUP(B3013,Listor!$H$6:$I$24,2,FALSE),"")</f>
        <v/>
      </c>
      <c r="I3013" s="35" t="str">
        <f t="shared" si="49"/>
        <v/>
      </c>
      <c r="J3013" s="35" t="str">
        <f t="array" ref="J3013">IFERROR(INDEX(Listor!$M$6:$M$17,MATCH(Listor!J3013&amp;Fossila!E3013,Listor!$K$6:$K$17&amp;Listor!$L$6:$L$17,0)),"")</f>
        <v/>
      </c>
      <c r="K3013" s="69"/>
    </row>
    <row r="3014" spans="2:11" x14ac:dyDescent="0.25">
      <c r="B3014" s="68" t="s">
        <v>68</v>
      </c>
      <c r="C3014" s="80" t="str">
        <f>IFERROR(VLOOKUP(B3014,Listor!$A$6:$B$62,2,FALSE),"")</f>
        <v/>
      </c>
      <c r="D3014" s="80" t="str">
        <f>IFERROR(VLOOKUP(B3014,Listor!$A$6:$C$62,3,FALSE),"")</f>
        <v/>
      </c>
      <c r="E3014" s="64" t="s">
        <v>69</v>
      </c>
      <c r="F3014" s="65"/>
      <c r="G3014" s="35" t="str">
        <f>IFERROR(VLOOKUP(B3014,Listor!$A$6:$G$62,7,FALSE),"")</f>
        <v/>
      </c>
      <c r="H3014" s="35" t="str">
        <f>IFERROR(VLOOKUP(B3014,Listor!$H$6:$I$24,2,FALSE),"")</f>
        <v/>
      </c>
      <c r="I3014" s="35" t="str">
        <f t="shared" si="49"/>
        <v/>
      </c>
      <c r="J3014" s="35" t="str">
        <f t="array" ref="J3014">IFERROR(INDEX(Listor!$M$6:$M$17,MATCH(Listor!J3014&amp;Fossila!E3014,Listor!$K$6:$K$17&amp;Listor!$L$6:$L$17,0)),"")</f>
        <v/>
      </c>
      <c r="K3014" s="69"/>
    </row>
    <row r="3015" spans="2:11" x14ac:dyDescent="0.25">
      <c r="B3015" s="68" t="s">
        <v>68</v>
      </c>
      <c r="C3015" s="80" t="str">
        <f>IFERROR(VLOOKUP(B3015,Listor!$A$6:$B$62,2,FALSE),"")</f>
        <v/>
      </c>
      <c r="D3015" s="80" t="str">
        <f>IFERROR(VLOOKUP(B3015,Listor!$A$6:$C$62,3,FALSE),"")</f>
        <v/>
      </c>
      <c r="E3015" s="64" t="s">
        <v>69</v>
      </c>
      <c r="F3015" s="65"/>
      <c r="G3015" s="35" t="str">
        <f>IFERROR(VLOOKUP(B3015,Listor!$A$6:$G$62,7,FALSE),"")</f>
        <v/>
      </c>
      <c r="H3015" s="35" t="str">
        <f>IFERROR(VLOOKUP(B3015,Listor!$H$6:$I$24,2,FALSE),"")</f>
        <v/>
      </c>
      <c r="I3015" s="35" t="str">
        <f t="shared" si="49"/>
        <v/>
      </c>
      <c r="J3015" s="35" t="str">
        <f t="array" ref="J3015">IFERROR(INDEX(Listor!$M$6:$M$17,MATCH(Listor!J3015&amp;Fossila!E3015,Listor!$K$6:$K$17&amp;Listor!$L$6:$L$17,0)),"")</f>
        <v/>
      </c>
      <c r="K3015" s="69"/>
    </row>
    <row r="3016" spans="2:11" x14ac:dyDescent="0.25">
      <c r="B3016" s="68" t="s">
        <v>68</v>
      </c>
      <c r="C3016" s="80" t="str">
        <f>IFERROR(VLOOKUP(B3016,Listor!$A$6:$B$62,2,FALSE),"")</f>
        <v/>
      </c>
      <c r="D3016" s="80" t="str">
        <f>IFERROR(VLOOKUP(B3016,Listor!$A$6:$C$62,3,FALSE),"")</f>
        <v/>
      </c>
      <c r="E3016" s="64" t="s">
        <v>69</v>
      </c>
      <c r="F3016" s="65"/>
      <c r="G3016" s="35" t="str">
        <f>IFERROR(VLOOKUP(B3016,Listor!$A$6:$G$62,7,FALSE),"")</f>
        <v/>
      </c>
      <c r="H3016" s="35" t="str">
        <f>IFERROR(VLOOKUP(B3016,Listor!$H$6:$I$24,2,FALSE),"")</f>
        <v/>
      </c>
      <c r="I3016" s="35" t="str">
        <f t="shared" si="49"/>
        <v/>
      </c>
      <c r="J3016" s="35" t="str">
        <f t="array" ref="J3016">IFERROR(INDEX(Listor!$M$6:$M$17,MATCH(Listor!J3016&amp;Fossila!E3016,Listor!$K$6:$K$17&amp;Listor!$L$6:$L$17,0)),"")</f>
        <v/>
      </c>
      <c r="K3016" s="69"/>
    </row>
    <row r="3017" spans="2:11" x14ac:dyDescent="0.25">
      <c r="B3017" s="68" t="s">
        <v>68</v>
      </c>
      <c r="C3017" s="80" t="str">
        <f>IFERROR(VLOOKUP(B3017,Listor!$A$6:$B$62,2,FALSE),"")</f>
        <v/>
      </c>
      <c r="D3017" s="80" t="str">
        <f>IFERROR(VLOOKUP(B3017,Listor!$A$6:$C$62,3,FALSE),"")</f>
        <v/>
      </c>
      <c r="E3017" s="64" t="s">
        <v>69</v>
      </c>
      <c r="F3017" s="65"/>
      <c r="G3017" s="35" t="str">
        <f>IFERROR(VLOOKUP(B3017,Listor!$A$6:$G$62,7,FALSE),"")</f>
        <v/>
      </c>
      <c r="H3017" s="35" t="str">
        <f>IFERROR(VLOOKUP(B3017,Listor!$H$6:$I$24,2,FALSE),"")</f>
        <v/>
      </c>
      <c r="I3017" s="35" t="str">
        <f t="shared" si="49"/>
        <v/>
      </c>
      <c r="J3017" s="35" t="str">
        <f t="array" ref="J3017">IFERROR(INDEX(Listor!$M$6:$M$17,MATCH(Listor!J3017&amp;Fossila!E3017,Listor!$K$6:$K$17&amp;Listor!$L$6:$L$17,0)),"")</f>
        <v/>
      </c>
      <c r="K3017" s="69"/>
    </row>
    <row r="3018" spans="2:11" x14ac:dyDescent="0.25">
      <c r="B3018" s="68" t="s">
        <v>68</v>
      </c>
      <c r="C3018" s="80" t="str">
        <f>IFERROR(VLOOKUP(B3018,Listor!$A$6:$B$62,2,FALSE),"")</f>
        <v/>
      </c>
      <c r="D3018" s="80" t="str">
        <f>IFERROR(VLOOKUP(B3018,Listor!$A$6:$C$62,3,FALSE),"")</f>
        <v/>
      </c>
      <c r="E3018" s="64" t="s">
        <v>69</v>
      </c>
      <c r="F3018" s="65"/>
      <c r="G3018" s="35" t="str">
        <f>IFERROR(VLOOKUP(B3018,Listor!$A$6:$G$62,7,FALSE),"")</f>
        <v/>
      </c>
      <c r="H3018" s="35" t="str">
        <f>IFERROR(VLOOKUP(B3018,Listor!$H$6:$I$24,2,FALSE),"")</f>
        <v/>
      </c>
      <c r="I3018" s="35" t="str">
        <f t="shared" si="49"/>
        <v/>
      </c>
      <c r="J3018" s="35" t="str">
        <f t="array" ref="J3018">IFERROR(INDEX(Listor!$M$6:$M$17,MATCH(Listor!J3018&amp;Fossila!E3018,Listor!$K$6:$K$17&amp;Listor!$L$6:$L$17,0)),"")</f>
        <v/>
      </c>
      <c r="K3018" s="69"/>
    </row>
    <row r="3019" spans="2:11" x14ac:dyDescent="0.25">
      <c r="B3019" s="68" t="s">
        <v>68</v>
      </c>
      <c r="C3019" s="80" t="str">
        <f>IFERROR(VLOOKUP(B3019,Listor!$A$6:$B$62,2,FALSE),"")</f>
        <v/>
      </c>
      <c r="D3019" s="80" t="str">
        <f>IFERROR(VLOOKUP(B3019,Listor!$A$6:$C$62,3,FALSE),"")</f>
        <v/>
      </c>
      <c r="E3019" s="64" t="s">
        <v>69</v>
      </c>
      <c r="F3019" s="65"/>
      <c r="G3019" s="35" t="str">
        <f>IFERROR(VLOOKUP(B3019,Listor!$A$6:$G$62,7,FALSE),"")</f>
        <v/>
      </c>
      <c r="H3019" s="35" t="str">
        <f>IFERROR(VLOOKUP(B3019,Listor!$H$6:$I$24,2,FALSE),"")</f>
        <v/>
      </c>
      <c r="I3019" s="35" t="str">
        <f t="shared" si="49"/>
        <v/>
      </c>
      <c r="J3019" s="35" t="str">
        <f t="array" ref="J3019">IFERROR(INDEX(Listor!$M$6:$M$17,MATCH(Listor!J3019&amp;Fossila!E3019,Listor!$K$6:$K$17&amp;Listor!$L$6:$L$17,0)),"")</f>
        <v/>
      </c>
      <c r="K3019" s="69"/>
    </row>
    <row r="3020" spans="2:11" x14ac:dyDescent="0.25">
      <c r="B3020" s="68" t="s">
        <v>68</v>
      </c>
      <c r="C3020" s="80" t="str">
        <f>IFERROR(VLOOKUP(B3020,Listor!$A$6:$B$62,2,FALSE),"")</f>
        <v/>
      </c>
      <c r="D3020" s="80" t="str">
        <f>IFERROR(VLOOKUP(B3020,Listor!$A$6:$C$62,3,FALSE),"")</f>
        <v/>
      </c>
      <c r="E3020" s="64" t="s">
        <v>69</v>
      </c>
      <c r="F3020" s="65"/>
      <c r="G3020" s="35" t="str">
        <f>IFERROR(VLOOKUP(B3020,Listor!$A$6:$G$62,7,FALSE),"")</f>
        <v/>
      </c>
      <c r="H3020" s="35" t="str">
        <f>IFERROR(VLOOKUP(B3020,Listor!$H$6:$I$24,2,FALSE),"")</f>
        <v/>
      </c>
      <c r="I3020" s="35" t="str">
        <f t="shared" si="49"/>
        <v/>
      </c>
      <c r="J3020" s="35" t="str">
        <f t="array" ref="J3020">IFERROR(INDEX(Listor!$M$6:$M$17,MATCH(Listor!J3020&amp;Fossila!E3020,Listor!$K$6:$K$17&amp;Listor!$L$6:$L$17,0)),"")</f>
        <v/>
      </c>
      <c r="K3020" s="69"/>
    </row>
    <row r="3021" spans="2:11" x14ac:dyDescent="0.25">
      <c r="B3021" s="68" t="s">
        <v>68</v>
      </c>
      <c r="C3021" s="80" t="str">
        <f>IFERROR(VLOOKUP(B3021,Listor!$A$6:$B$62,2,FALSE),"")</f>
        <v/>
      </c>
      <c r="D3021" s="80" t="str">
        <f>IFERROR(VLOOKUP(B3021,Listor!$A$6:$C$62,3,FALSE),"")</f>
        <v/>
      </c>
      <c r="E3021" s="64" t="s">
        <v>69</v>
      </c>
      <c r="F3021" s="65"/>
      <c r="G3021" s="35" t="str">
        <f>IFERROR(VLOOKUP(B3021,Listor!$A$6:$G$62,7,FALSE),"")</f>
        <v/>
      </c>
      <c r="H3021" s="35" t="str">
        <f>IFERROR(VLOOKUP(B3021,Listor!$H$6:$I$24,2,FALSE),"")</f>
        <v/>
      </c>
      <c r="I3021" s="35" t="str">
        <f t="shared" ref="I3021:I3084" si="50">IFERROR(H3021*F3021,"")</f>
        <v/>
      </c>
      <c r="J3021" s="35" t="str">
        <f t="array" ref="J3021">IFERROR(INDEX(Listor!$M$6:$M$17,MATCH(Listor!J3021&amp;Fossila!E3021,Listor!$K$6:$K$17&amp;Listor!$L$6:$L$17,0)),"")</f>
        <v/>
      </c>
      <c r="K3021" s="69"/>
    </row>
    <row r="3022" spans="2:11" x14ac:dyDescent="0.25">
      <c r="B3022" s="68" t="s">
        <v>68</v>
      </c>
      <c r="C3022" s="80" t="str">
        <f>IFERROR(VLOOKUP(B3022,Listor!$A$6:$B$62,2,FALSE),"")</f>
        <v/>
      </c>
      <c r="D3022" s="80" t="str">
        <f>IFERROR(VLOOKUP(B3022,Listor!$A$6:$C$62,3,FALSE),"")</f>
        <v/>
      </c>
      <c r="E3022" s="64" t="s">
        <v>69</v>
      </c>
      <c r="F3022" s="65"/>
      <c r="G3022" s="35" t="str">
        <f>IFERROR(VLOOKUP(B3022,Listor!$A$6:$G$62,7,FALSE),"")</f>
        <v/>
      </c>
      <c r="H3022" s="35" t="str">
        <f>IFERROR(VLOOKUP(B3022,Listor!$H$6:$I$24,2,FALSE),"")</f>
        <v/>
      </c>
      <c r="I3022" s="35" t="str">
        <f t="shared" si="50"/>
        <v/>
      </c>
      <c r="J3022" s="35" t="str">
        <f t="array" ref="J3022">IFERROR(INDEX(Listor!$M$6:$M$17,MATCH(Listor!J3022&amp;Fossila!E3022,Listor!$K$6:$K$17&amp;Listor!$L$6:$L$17,0)),"")</f>
        <v/>
      </c>
      <c r="K3022" s="69"/>
    </row>
    <row r="3023" spans="2:11" x14ac:dyDescent="0.25">
      <c r="B3023" s="68" t="s">
        <v>68</v>
      </c>
      <c r="C3023" s="80" t="str">
        <f>IFERROR(VLOOKUP(B3023,Listor!$A$6:$B$62,2,FALSE),"")</f>
        <v/>
      </c>
      <c r="D3023" s="80" t="str">
        <f>IFERROR(VLOOKUP(B3023,Listor!$A$6:$C$62,3,FALSE),"")</f>
        <v/>
      </c>
      <c r="E3023" s="64" t="s">
        <v>69</v>
      </c>
      <c r="F3023" s="65"/>
      <c r="G3023" s="35" t="str">
        <f>IFERROR(VLOOKUP(B3023,Listor!$A$6:$G$62,7,FALSE),"")</f>
        <v/>
      </c>
      <c r="H3023" s="35" t="str">
        <f>IFERROR(VLOOKUP(B3023,Listor!$H$6:$I$24,2,FALSE),"")</f>
        <v/>
      </c>
      <c r="I3023" s="35" t="str">
        <f t="shared" si="50"/>
        <v/>
      </c>
      <c r="J3023" s="35" t="str">
        <f t="array" ref="J3023">IFERROR(INDEX(Listor!$M$6:$M$17,MATCH(Listor!J3023&amp;Fossila!E3023,Listor!$K$6:$K$17&amp;Listor!$L$6:$L$17,0)),"")</f>
        <v/>
      </c>
      <c r="K3023" s="69"/>
    </row>
    <row r="3024" spans="2:11" x14ac:dyDescent="0.25">
      <c r="B3024" s="68" t="s">
        <v>68</v>
      </c>
      <c r="C3024" s="80" t="str">
        <f>IFERROR(VLOOKUP(B3024,Listor!$A$6:$B$62,2,FALSE),"")</f>
        <v/>
      </c>
      <c r="D3024" s="80" t="str">
        <f>IFERROR(VLOOKUP(B3024,Listor!$A$6:$C$62,3,FALSE),"")</f>
        <v/>
      </c>
      <c r="E3024" s="64" t="s">
        <v>69</v>
      </c>
      <c r="F3024" s="65"/>
      <c r="G3024" s="35" t="str">
        <f>IFERROR(VLOOKUP(B3024,Listor!$A$6:$G$62,7,FALSE),"")</f>
        <v/>
      </c>
      <c r="H3024" s="35" t="str">
        <f>IFERROR(VLOOKUP(B3024,Listor!$H$6:$I$24,2,FALSE),"")</f>
        <v/>
      </c>
      <c r="I3024" s="35" t="str">
        <f t="shared" si="50"/>
        <v/>
      </c>
      <c r="J3024" s="35" t="str">
        <f t="array" ref="J3024">IFERROR(INDEX(Listor!$M$6:$M$17,MATCH(Listor!J3024&amp;Fossila!E3024,Listor!$K$6:$K$17&amp;Listor!$L$6:$L$17,0)),"")</f>
        <v/>
      </c>
      <c r="K3024" s="69"/>
    </row>
    <row r="3025" spans="2:11" x14ac:dyDescent="0.25">
      <c r="B3025" s="68" t="s">
        <v>68</v>
      </c>
      <c r="C3025" s="80" t="str">
        <f>IFERROR(VLOOKUP(B3025,Listor!$A$6:$B$62,2,FALSE),"")</f>
        <v/>
      </c>
      <c r="D3025" s="80" t="str">
        <f>IFERROR(VLOOKUP(B3025,Listor!$A$6:$C$62,3,FALSE),"")</f>
        <v/>
      </c>
      <c r="E3025" s="64" t="s">
        <v>69</v>
      </c>
      <c r="F3025" s="65"/>
      <c r="G3025" s="35" t="str">
        <f>IFERROR(VLOOKUP(B3025,Listor!$A$6:$G$62,7,FALSE),"")</f>
        <v/>
      </c>
      <c r="H3025" s="35" t="str">
        <f>IFERROR(VLOOKUP(B3025,Listor!$H$6:$I$24,2,FALSE),"")</f>
        <v/>
      </c>
      <c r="I3025" s="35" t="str">
        <f t="shared" si="50"/>
        <v/>
      </c>
      <c r="J3025" s="35" t="str">
        <f t="array" ref="J3025">IFERROR(INDEX(Listor!$M$6:$M$17,MATCH(Listor!J3025&amp;Fossila!E3025,Listor!$K$6:$K$17&amp;Listor!$L$6:$L$17,0)),"")</f>
        <v/>
      </c>
      <c r="K3025" s="69"/>
    </row>
    <row r="3026" spans="2:11" x14ac:dyDescent="0.25">
      <c r="B3026" s="68" t="s">
        <v>68</v>
      </c>
      <c r="C3026" s="80" t="str">
        <f>IFERROR(VLOOKUP(B3026,Listor!$A$6:$B$62,2,FALSE),"")</f>
        <v/>
      </c>
      <c r="D3026" s="80" t="str">
        <f>IFERROR(VLOOKUP(B3026,Listor!$A$6:$C$62,3,FALSE),"")</f>
        <v/>
      </c>
      <c r="E3026" s="64" t="s">
        <v>69</v>
      </c>
      <c r="F3026" s="65"/>
      <c r="G3026" s="35" t="str">
        <f>IFERROR(VLOOKUP(B3026,Listor!$A$6:$G$62,7,FALSE),"")</f>
        <v/>
      </c>
      <c r="H3026" s="35" t="str">
        <f>IFERROR(VLOOKUP(B3026,Listor!$H$6:$I$24,2,FALSE),"")</f>
        <v/>
      </c>
      <c r="I3026" s="35" t="str">
        <f t="shared" si="50"/>
        <v/>
      </c>
      <c r="J3026" s="35" t="str">
        <f t="array" ref="J3026">IFERROR(INDEX(Listor!$M$6:$M$17,MATCH(Listor!J3026&amp;Fossila!E3026,Listor!$K$6:$K$17&amp;Listor!$L$6:$L$17,0)),"")</f>
        <v/>
      </c>
      <c r="K3026" s="69"/>
    </row>
    <row r="3027" spans="2:11" x14ac:dyDescent="0.25">
      <c r="B3027" s="68" t="s">
        <v>68</v>
      </c>
      <c r="C3027" s="80" t="str">
        <f>IFERROR(VLOOKUP(B3027,Listor!$A$6:$B$62,2,FALSE),"")</f>
        <v/>
      </c>
      <c r="D3027" s="80" t="str">
        <f>IFERROR(VLOOKUP(B3027,Listor!$A$6:$C$62,3,FALSE),"")</f>
        <v/>
      </c>
      <c r="E3027" s="64" t="s">
        <v>69</v>
      </c>
      <c r="F3027" s="65"/>
      <c r="G3027" s="35" t="str">
        <f>IFERROR(VLOOKUP(B3027,Listor!$A$6:$G$62,7,FALSE),"")</f>
        <v/>
      </c>
      <c r="H3027" s="35" t="str">
        <f>IFERROR(VLOOKUP(B3027,Listor!$H$6:$I$24,2,FALSE),"")</f>
        <v/>
      </c>
      <c r="I3027" s="35" t="str">
        <f t="shared" si="50"/>
        <v/>
      </c>
      <c r="J3027" s="35" t="str">
        <f t="array" ref="J3027">IFERROR(INDEX(Listor!$M$6:$M$17,MATCH(Listor!J3027&amp;Fossila!E3027,Listor!$K$6:$K$17&amp;Listor!$L$6:$L$17,0)),"")</f>
        <v/>
      </c>
      <c r="K3027" s="69"/>
    </row>
    <row r="3028" spans="2:11" x14ac:dyDescent="0.25">
      <c r="B3028" s="68" t="s">
        <v>68</v>
      </c>
      <c r="C3028" s="80" t="str">
        <f>IFERROR(VLOOKUP(B3028,Listor!$A$6:$B$62,2,FALSE),"")</f>
        <v/>
      </c>
      <c r="D3028" s="80" t="str">
        <f>IFERROR(VLOOKUP(B3028,Listor!$A$6:$C$62,3,FALSE),"")</f>
        <v/>
      </c>
      <c r="E3028" s="64" t="s">
        <v>69</v>
      </c>
      <c r="F3028" s="65"/>
      <c r="G3028" s="35" t="str">
        <f>IFERROR(VLOOKUP(B3028,Listor!$A$6:$G$62,7,FALSE),"")</f>
        <v/>
      </c>
      <c r="H3028" s="35" t="str">
        <f>IFERROR(VLOOKUP(B3028,Listor!$H$6:$I$24,2,FALSE),"")</f>
        <v/>
      </c>
      <c r="I3028" s="35" t="str">
        <f t="shared" si="50"/>
        <v/>
      </c>
      <c r="J3028" s="35" t="str">
        <f t="array" ref="J3028">IFERROR(INDEX(Listor!$M$6:$M$17,MATCH(Listor!J3028&amp;Fossila!E3028,Listor!$K$6:$K$17&amp;Listor!$L$6:$L$17,0)),"")</f>
        <v/>
      </c>
      <c r="K3028" s="69"/>
    </row>
    <row r="3029" spans="2:11" x14ac:dyDescent="0.25">
      <c r="B3029" s="68" t="s">
        <v>68</v>
      </c>
      <c r="C3029" s="80" t="str">
        <f>IFERROR(VLOOKUP(B3029,Listor!$A$6:$B$62,2,FALSE),"")</f>
        <v/>
      </c>
      <c r="D3029" s="80" t="str">
        <f>IFERROR(VLOOKUP(B3029,Listor!$A$6:$C$62,3,FALSE),"")</f>
        <v/>
      </c>
      <c r="E3029" s="64" t="s">
        <v>69</v>
      </c>
      <c r="F3029" s="65"/>
      <c r="G3029" s="35" t="str">
        <f>IFERROR(VLOOKUP(B3029,Listor!$A$6:$G$62,7,FALSE),"")</f>
        <v/>
      </c>
      <c r="H3029" s="35" t="str">
        <f>IFERROR(VLOOKUP(B3029,Listor!$H$6:$I$24,2,FALSE),"")</f>
        <v/>
      </c>
      <c r="I3029" s="35" t="str">
        <f t="shared" si="50"/>
        <v/>
      </c>
      <c r="J3029" s="35" t="str">
        <f t="array" ref="J3029">IFERROR(INDEX(Listor!$M$6:$M$17,MATCH(Listor!J3029&amp;Fossila!E3029,Listor!$K$6:$K$17&amp;Listor!$L$6:$L$17,0)),"")</f>
        <v/>
      </c>
      <c r="K3029" s="69"/>
    </row>
    <row r="3030" spans="2:11" x14ac:dyDescent="0.25">
      <c r="B3030" s="68" t="s">
        <v>68</v>
      </c>
      <c r="C3030" s="80" t="str">
        <f>IFERROR(VLOOKUP(B3030,Listor!$A$6:$B$62,2,FALSE),"")</f>
        <v/>
      </c>
      <c r="D3030" s="80" t="str">
        <f>IFERROR(VLOOKUP(B3030,Listor!$A$6:$C$62,3,FALSE),"")</f>
        <v/>
      </c>
      <c r="E3030" s="64" t="s">
        <v>69</v>
      </c>
      <c r="F3030" s="65"/>
      <c r="G3030" s="35" t="str">
        <f>IFERROR(VLOOKUP(B3030,Listor!$A$6:$G$62,7,FALSE),"")</f>
        <v/>
      </c>
      <c r="H3030" s="35" t="str">
        <f>IFERROR(VLOOKUP(B3030,Listor!$H$6:$I$24,2,FALSE),"")</f>
        <v/>
      </c>
      <c r="I3030" s="35" t="str">
        <f t="shared" si="50"/>
        <v/>
      </c>
      <c r="J3030" s="35" t="str">
        <f t="array" ref="J3030">IFERROR(INDEX(Listor!$M$6:$M$17,MATCH(Listor!J3030&amp;Fossila!E3030,Listor!$K$6:$K$17&amp;Listor!$L$6:$L$17,0)),"")</f>
        <v/>
      </c>
      <c r="K3030" s="69"/>
    </row>
    <row r="3031" spans="2:11" x14ac:dyDescent="0.25">
      <c r="B3031" s="68" t="s">
        <v>68</v>
      </c>
      <c r="C3031" s="80" t="str">
        <f>IFERROR(VLOOKUP(B3031,Listor!$A$6:$B$62,2,FALSE),"")</f>
        <v/>
      </c>
      <c r="D3031" s="80" t="str">
        <f>IFERROR(VLOOKUP(B3031,Listor!$A$6:$C$62,3,FALSE),"")</f>
        <v/>
      </c>
      <c r="E3031" s="64" t="s">
        <v>69</v>
      </c>
      <c r="F3031" s="65"/>
      <c r="G3031" s="35" t="str">
        <f>IFERROR(VLOOKUP(B3031,Listor!$A$6:$G$62,7,FALSE),"")</f>
        <v/>
      </c>
      <c r="H3031" s="35" t="str">
        <f>IFERROR(VLOOKUP(B3031,Listor!$H$6:$I$24,2,FALSE),"")</f>
        <v/>
      </c>
      <c r="I3031" s="35" t="str">
        <f t="shared" si="50"/>
        <v/>
      </c>
      <c r="J3031" s="35" t="str">
        <f t="array" ref="J3031">IFERROR(INDEX(Listor!$M$6:$M$17,MATCH(Listor!J3031&amp;Fossila!E3031,Listor!$K$6:$K$17&amp;Listor!$L$6:$L$17,0)),"")</f>
        <v/>
      </c>
      <c r="K3031" s="69"/>
    </row>
    <row r="3032" spans="2:11" x14ac:dyDescent="0.25">
      <c r="B3032" s="68" t="s">
        <v>68</v>
      </c>
      <c r="C3032" s="80" t="str">
        <f>IFERROR(VLOOKUP(B3032,Listor!$A$6:$B$62,2,FALSE),"")</f>
        <v/>
      </c>
      <c r="D3032" s="80" t="str">
        <f>IFERROR(VLOOKUP(B3032,Listor!$A$6:$C$62,3,FALSE),"")</f>
        <v/>
      </c>
      <c r="E3032" s="64" t="s">
        <v>69</v>
      </c>
      <c r="F3032" s="65"/>
      <c r="G3032" s="35" t="str">
        <f>IFERROR(VLOOKUP(B3032,Listor!$A$6:$G$62,7,FALSE),"")</f>
        <v/>
      </c>
      <c r="H3032" s="35" t="str">
        <f>IFERROR(VLOOKUP(B3032,Listor!$H$6:$I$24,2,FALSE),"")</f>
        <v/>
      </c>
      <c r="I3032" s="35" t="str">
        <f t="shared" si="50"/>
        <v/>
      </c>
      <c r="J3032" s="35" t="str">
        <f t="array" ref="J3032">IFERROR(INDEX(Listor!$M$6:$M$17,MATCH(Listor!J3032&amp;Fossila!E3032,Listor!$K$6:$K$17&amp;Listor!$L$6:$L$17,0)),"")</f>
        <v/>
      </c>
      <c r="K3032" s="69"/>
    </row>
    <row r="3033" spans="2:11" x14ac:dyDescent="0.25">
      <c r="B3033" s="68" t="s">
        <v>68</v>
      </c>
      <c r="C3033" s="80" t="str">
        <f>IFERROR(VLOOKUP(B3033,Listor!$A$6:$B$62,2,FALSE),"")</f>
        <v/>
      </c>
      <c r="D3033" s="80" t="str">
        <f>IFERROR(VLOOKUP(B3033,Listor!$A$6:$C$62,3,FALSE),"")</f>
        <v/>
      </c>
      <c r="E3033" s="64" t="s">
        <v>69</v>
      </c>
      <c r="F3033" s="65"/>
      <c r="G3033" s="35" t="str">
        <f>IFERROR(VLOOKUP(B3033,Listor!$A$6:$G$62,7,FALSE),"")</f>
        <v/>
      </c>
      <c r="H3033" s="35" t="str">
        <f>IFERROR(VLOOKUP(B3033,Listor!$H$6:$I$24,2,FALSE),"")</f>
        <v/>
      </c>
      <c r="I3033" s="35" t="str">
        <f t="shared" si="50"/>
        <v/>
      </c>
      <c r="J3033" s="35" t="str">
        <f t="array" ref="J3033">IFERROR(INDEX(Listor!$M$6:$M$17,MATCH(Listor!J3033&amp;Fossila!E3033,Listor!$K$6:$K$17&amp;Listor!$L$6:$L$17,0)),"")</f>
        <v/>
      </c>
      <c r="K3033" s="69"/>
    </row>
    <row r="3034" spans="2:11" x14ac:dyDescent="0.25">
      <c r="B3034" s="68" t="s">
        <v>68</v>
      </c>
      <c r="C3034" s="80" t="str">
        <f>IFERROR(VLOOKUP(B3034,Listor!$A$6:$B$62,2,FALSE),"")</f>
        <v/>
      </c>
      <c r="D3034" s="80" t="str">
        <f>IFERROR(VLOOKUP(B3034,Listor!$A$6:$C$62,3,FALSE),"")</f>
        <v/>
      </c>
      <c r="E3034" s="64" t="s">
        <v>69</v>
      </c>
      <c r="F3034" s="65"/>
      <c r="G3034" s="35" t="str">
        <f>IFERROR(VLOOKUP(B3034,Listor!$A$6:$G$62,7,FALSE),"")</f>
        <v/>
      </c>
      <c r="H3034" s="35" t="str">
        <f>IFERROR(VLOOKUP(B3034,Listor!$H$6:$I$24,2,FALSE),"")</f>
        <v/>
      </c>
      <c r="I3034" s="35" t="str">
        <f t="shared" si="50"/>
        <v/>
      </c>
      <c r="J3034" s="35" t="str">
        <f t="array" ref="J3034">IFERROR(INDEX(Listor!$M$6:$M$17,MATCH(Listor!J3034&amp;Fossila!E3034,Listor!$K$6:$K$17&amp;Listor!$L$6:$L$17,0)),"")</f>
        <v/>
      </c>
      <c r="K3034" s="69"/>
    </row>
    <row r="3035" spans="2:11" x14ac:dyDescent="0.25">
      <c r="B3035" s="68" t="s">
        <v>68</v>
      </c>
      <c r="C3035" s="80" t="str">
        <f>IFERROR(VLOOKUP(B3035,Listor!$A$6:$B$62,2,FALSE),"")</f>
        <v/>
      </c>
      <c r="D3035" s="80" t="str">
        <f>IFERROR(VLOOKUP(B3035,Listor!$A$6:$C$62,3,FALSE),"")</f>
        <v/>
      </c>
      <c r="E3035" s="64" t="s">
        <v>69</v>
      </c>
      <c r="F3035" s="65"/>
      <c r="G3035" s="35" t="str">
        <f>IFERROR(VLOOKUP(B3035,Listor!$A$6:$G$62,7,FALSE),"")</f>
        <v/>
      </c>
      <c r="H3035" s="35" t="str">
        <f>IFERROR(VLOOKUP(B3035,Listor!$H$6:$I$24,2,FALSE),"")</f>
        <v/>
      </c>
      <c r="I3035" s="35" t="str">
        <f t="shared" si="50"/>
        <v/>
      </c>
      <c r="J3035" s="35" t="str">
        <f t="array" ref="J3035">IFERROR(INDEX(Listor!$M$6:$M$17,MATCH(Listor!J3035&amp;Fossila!E3035,Listor!$K$6:$K$17&amp;Listor!$L$6:$L$17,0)),"")</f>
        <v/>
      </c>
      <c r="K3035" s="69"/>
    </row>
    <row r="3036" spans="2:11" x14ac:dyDescent="0.25">
      <c r="B3036" s="68" t="s">
        <v>68</v>
      </c>
      <c r="C3036" s="80" t="str">
        <f>IFERROR(VLOOKUP(B3036,Listor!$A$6:$B$62,2,FALSE),"")</f>
        <v/>
      </c>
      <c r="D3036" s="80" t="str">
        <f>IFERROR(VLOOKUP(B3036,Listor!$A$6:$C$62,3,FALSE),"")</f>
        <v/>
      </c>
      <c r="E3036" s="64" t="s">
        <v>69</v>
      </c>
      <c r="F3036" s="65"/>
      <c r="G3036" s="35" t="str">
        <f>IFERROR(VLOOKUP(B3036,Listor!$A$6:$G$62,7,FALSE),"")</f>
        <v/>
      </c>
      <c r="H3036" s="35" t="str">
        <f>IFERROR(VLOOKUP(B3036,Listor!$H$6:$I$24,2,FALSE),"")</f>
        <v/>
      </c>
      <c r="I3036" s="35" t="str">
        <f t="shared" si="50"/>
        <v/>
      </c>
      <c r="J3036" s="35" t="str">
        <f t="array" ref="J3036">IFERROR(INDEX(Listor!$M$6:$M$17,MATCH(Listor!J3036&amp;Fossila!E3036,Listor!$K$6:$K$17&amp;Listor!$L$6:$L$17,0)),"")</f>
        <v/>
      </c>
      <c r="K3036" s="69"/>
    </row>
    <row r="3037" spans="2:11" x14ac:dyDescent="0.25">
      <c r="B3037" s="68" t="s">
        <v>68</v>
      </c>
      <c r="C3037" s="80" t="str">
        <f>IFERROR(VLOOKUP(B3037,Listor!$A$6:$B$62,2,FALSE),"")</f>
        <v/>
      </c>
      <c r="D3037" s="80" t="str">
        <f>IFERROR(VLOOKUP(B3037,Listor!$A$6:$C$62,3,FALSE),"")</f>
        <v/>
      </c>
      <c r="E3037" s="64" t="s">
        <v>69</v>
      </c>
      <c r="F3037" s="65"/>
      <c r="G3037" s="35" t="str">
        <f>IFERROR(VLOOKUP(B3037,Listor!$A$6:$G$62,7,FALSE),"")</f>
        <v/>
      </c>
      <c r="H3037" s="35" t="str">
        <f>IFERROR(VLOOKUP(B3037,Listor!$H$6:$I$24,2,FALSE),"")</f>
        <v/>
      </c>
      <c r="I3037" s="35" t="str">
        <f t="shared" si="50"/>
        <v/>
      </c>
      <c r="J3037" s="35" t="str">
        <f t="array" ref="J3037">IFERROR(INDEX(Listor!$M$6:$M$17,MATCH(Listor!J3037&amp;Fossila!E3037,Listor!$K$6:$K$17&amp;Listor!$L$6:$L$17,0)),"")</f>
        <v/>
      </c>
      <c r="K3037" s="69"/>
    </row>
    <row r="3038" spans="2:11" x14ac:dyDescent="0.25">
      <c r="B3038" s="68" t="s">
        <v>68</v>
      </c>
      <c r="C3038" s="80" t="str">
        <f>IFERROR(VLOOKUP(B3038,Listor!$A$6:$B$62,2,FALSE),"")</f>
        <v/>
      </c>
      <c r="D3038" s="80" t="str">
        <f>IFERROR(VLOOKUP(B3038,Listor!$A$6:$C$62,3,FALSE),"")</f>
        <v/>
      </c>
      <c r="E3038" s="64" t="s">
        <v>69</v>
      </c>
      <c r="F3038" s="65"/>
      <c r="G3038" s="35" t="str">
        <f>IFERROR(VLOOKUP(B3038,Listor!$A$6:$G$62,7,FALSE),"")</f>
        <v/>
      </c>
      <c r="H3038" s="35" t="str">
        <f>IFERROR(VLOOKUP(B3038,Listor!$H$6:$I$24,2,FALSE),"")</f>
        <v/>
      </c>
      <c r="I3038" s="35" t="str">
        <f t="shared" si="50"/>
        <v/>
      </c>
      <c r="J3038" s="35" t="str">
        <f t="array" ref="J3038">IFERROR(INDEX(Listor!$M$6:$M$17,MATCH(Listor!J3038&amp;Fossila!E3038,Listor!$K$6:$K$17&amp;Listor!$L$6:$L$17,0)),"")</f>
        <v/>
      </c>
      <c r="K3038" s="69"/>
    </row>
    <row r="3039" spans="2:11" x14ac:dyDescent="0.25">
      <c r="B3039" s="68" t="s">
        <v>68</v>
      </c>
      <c r="C3039" s="80" t="str">
        <f>IFERROR(VLOOKUP(B3039,Listor!$A$6:$B$62,2,FALSE),"")</f>
        <v/>
      </c>
      <c r="D3039" s="80" t="str">
        <f>IFERROR(VLOOKUP(B3039,Listor!$A$6:$C$62,3,FALSE),"")</f>
        <v/>
      </c>
      <c r="E3039" s="64" t="s">
        <v>69</v>
      </c>
      <c r="F3039" s="65"/>
      <c r="G3039" s="35" t="str">
        <f>IFERROR(VLOOKUP(B3039,Listor!$A$6:$G$62,7,FALSE),"")</f>
        <v/>
      </c>
      <c r="H3039" s="35" t="str">
        <f>IFERROR(VLOOKUP(B3039,Listor!$H$6:$I$24,2,FALSE),"")</f>
        <v/>
      </c>
      <c r="I3039" s="35" t="str">
        <f t="shared" si="50"/>
        <v/>
      </c>
      <c r="J3039" s="35" t="str">
        <f t="array" ref="J3039">IFERROR(INDEX(Listor!$M$6:$M$17,MATCH(Listor!J3039&amp;Fossila!E3039,Listor!$K$6:$K$17&amp;Listor!$L$6:$L$17,0)),"")</f>
        <v/>
      </c>
      <c r="K3039" s="69"/>
    </row>
    <row r="3040" spans="2:11" x14ac:dyDescent="0.25">
      <c r="B3040" s="68" t="s">
        <v>68</v>
      </c>
      <c r="C3040" s="80" t="str">
        <f>IFERROR(VLOOKUP(B3040,Listor!$A$6:$B$62,2,FALSE),"")</f>
        <v/>
      </c>
      <c r="D3040" s="80" t="str">
        <f>IFERROR(VLOOKUP(B3040,Listor!$A$6:$C$62,3,FALSE),"")</f>
        <v/>
      </c>
      <c r="E3040" s="64" t="s">
        <v>69</v>
      </c>
      <c r="F3040" s="65"/>
      <c r="G3040" s="35" t="str">
        <f>IFERROR(VLOOKUP(B3040,Listor!$A$6:$G$62,7,FALSE),"")</f>
        <v/>
      </c>
      <c r="H3040" s="35" t="str">
        <f>IFERROR(VLOOKUP(B3040,Listor!$H$6:$I$24,2,FALSE),"")</f>
        <v/>
      </c>
      <c r="I3040" s="35" t="str">
        <f t="shared" si="50"/>
        <v/>
      </c>
      <c r="J3040" s="35" t="str">
        <f t="array" ref="J3040">IFERROR(INDEX(Listor!$M$6:$M$17,MATCH(Listor!J3040&amp;Fossila!E3040,Listor!$K$6:$K$17&amp;Listor!$L$6:$L$17,0)),"")</f>
        <v/>
      </c>
      <c r="K3040" s="69"/>
    </row>
    <row r="3041" spans="2:11" x14ac:dyDescent="0.25">
      <c r="B3041" s="68" t="s">
        <v>68</v>
      </c>
      <c r="C3041" s="80" t="str">
        <f>IFERROR(VLOOKUP(B3041,Listor!$A$6:$B$62,2,FALSE),"")</f>
        <v/>
      </c>
      <c r="D3041" s="80" t="str">
        <f>IFERROR(VLOOKUP(B3041,Listor!$A$6:$C$62,3,FALSE),"")</f>
        <v/>
      </c>
      <c r="E3041" s="64" t="s">
        <v>69</v>
      </c>
      <c r="F3041" s="65"/>
      <c r="G3041" s="35" t="str">
        <f>IFERROR(VLOOKUP(B3041,Listor!$A$6:$G$62,7,FALSE),"")</f>
        <v/>
      </c>
      <c r="H3041" s="35" t="str">
        <f>IFERROR(VLOOKUP(B3041,Listor!$H$6:$I$24,2,FALSE),"")</f>
        <v/>
      </c>
      <c r="I3041" s="35" t="str">
        <f t="shared" si="50"/>
        <v/>
      </c>
      <c r="J3041" s="35" t="str">
        <f t="array" ref="J3041">IFERROR(INDEX(Listor!$M$6:$M$17,MATCH(Listor!J3041&amp;Fossila!E3041,Listor!$K$6:$K$17&amp;Listor!$L$6:$L$17,0)),"")</f>
        <v/>
      </c>
      <c r="K3041" s="69"/>
    </row>
    <row r="3042" spans="2:11" x14ac:dyDescent="0.25">
      <c r="B3042" s="68" t="s">
        <v>68</v>
      </c>
      <c r="C3042" s="80" t="str">
        <f>IFERROR(VLOOKUP(B3042,Listor!$A$6:$B$62,2,FALSE),"")</f>
        <v/>
      </c>
      <c r="D3042" s="80" t="str">
        <f>IFERROR(VLOOKUP(B3042,Listor!$A$6:$C$62,3,FALSE),"")</f>
        <v/>
      </c>
      <c r="E3042" s="64" t="s">
        <v>69</v>
      </c>
      <c r="F3042" s="65"/>
      <c r="G3042" s="35" t="str">
        <f>IFERROR(VLOOKUP(B3042,Listor!$A$6:$G$62,7,FALSE),"")</f>
        <v/>
      </c>
      <c r="H3042" s="35" t="str">
        <f>IFERROR(VLOOKUP(B3042,Listor!$H$6:$I$24,2,FALSE),"")</f>
        <v/>
      </c>
      <c r="I3042" s="35" t="str">
        <f t="shared" si="50"/>
        <v/>
      </c>
      <c r="J3042" s="35" t="str">
        <f t="array" ref="J3042">IFERROR(INDEX(Listor!$M$6:$M$17,MATCH(Listor!J3042&amp;Fossila!E3042,Listor!$K$6:$K$17&amp;Listor!$L$6:$L$17,0)),"")</f>
        <v/>
      </c>
      <c r="K3042" s="69"/>
    </row>
    <row r="3043" spans="2:11" x14ac:dyDescent="0.25">
      <c r="B3043" s="68" t="s">
        <v>68</v>
      </c>
      <c r="C3043" s="80" t="str">
        <f>IFERROR(VLOOKUP(B3043,Listor!$A$6:$B$62,2,FALSE),"")</f>
        <v/>
      </c>
      <c r="D3043" s="80" t="str">
        <f>IFERROR(VLOOKUP(B3043,Listor!$A$6:$C$62,3,FALSE),"")</f>
        <v/>
      </c>
      <c r="E3043" s="64" t="s">
        <v>69</v>
      </c>
      <c r="F3043" s="65"/>
      <c r="G3043" s="35" t="str">
        <f>IFERROR(VLOOKUP(B3043,Listor!$A$6:$G$62,7,FALSE),"")</f>
        <v/>
      </c>
      <c r="H3043" s="35" t="str">
        <f>IFERROR(VLOOKUP(B3043,Listor!$H$6:$I$24,2,FALSE),"")</f>
        <v/>
      </c>
      <c r="I3043" s="35" t="str">
        <f t="shared" si="50"/>
        <v/>
      </c>
      <c r="J3043" s="35" t="str">
        <f t="array" ref="J3043">IFERROR(INDEX(Listor!$M$6:$M$17,MATCH(Listor!J3043&amp;Fossila!E3043,Listor!$K$6:$K$17&amp;Listor!$L$6:$L$17,0)),"")</f>
        <v/>
      </c>
      <c r="K3043" s="69"/>
    </row>
    <row r="3044" spans="2:11" x14ac:dyDescent="0.25">
      <c r="B3044" s="68" t="s">
        <v>68</v>
      </c>
      <c r="C3044" s="80" t="str">
        <f>IFERROR(VLOOKUP(B3044,Listor!$A$6:$B$62,2,FALSE),"")</f>
        <v/>
      </c>
      <c r="D3044" s="80" t="str">
        <f>IFERROR(VLOOKUP(B3044,Listor!$A$6:$C$62,3,FALSE),"")</f>
        <v/>
      </c>
      <c r="E3044" s="64" t="s">
        <v>69</v>
      </c>
      <c r="F3044" s="65"/>
      <c r="G3044" s="35" t="str">
        <f>IFERROR(VLOOKUP(B3044,Listor!$A$6:$G$62,7,FALSE),"")</f>
        <v/>
      </c>
      <c r="H3044" s="35" t="str">
        <f>IFERROR(VLOOKUP(B3044,Listor!$H$6:$I$24,2,FALSE),"")</f>
        <v/>
      </c>
      <c r="I3044" s="35" t="str">
        <f t="shared" si="50"/>
        <v/>
      </c>
      <c r="J3044" s="35" t="str">
        <f t="array" ref="J3044">IFERROR(INDEX(Listor!$M$6:$M$17,MATCH(Listor!J3044&amp;Fossila!E3044,Listor!$K$6:$K$17&amp;Listor!$L$6:$L$17,0)),"")</f>
        <v/>
      </c>
      <c r="K3044" s="69"/>
    </row>
    <row r="3045" spans="2:11" x14ac:dyDescent="0.25">
      <c r="B3045" s="68" t="s">
        <v>68</v>
      </c>
      <c r="C3045" s="80" t="str">
        <f>IFERROR(VLOOKUP(B3045,Listor!$A$6:$B$62,2,FALSE),"")</f>
        <v/>
      </c>
      <c r="D3045" s="80" t="str">
        <f>IFERROR(VLOOKUP(B3045,Listor!$A$6:$C$62,3,FALSE),"")</f>
        <v/>
      </c>
      <c r="E3045" s="64" t="s">
        <v>69</v>
      </c>
      <c r="F3045" s="65"/>
      <c r="G3045" s="35" t="str">
        <f>IFERROR(VLOOKUP(B3045,Listor!$A$6:$G$62,7,FALSE),"")</f>
        <v/>
      </c>
      <c r="H3045" s="35" t="str">
        <f>IFERROR(VLOOKUP(B3045,Listor!$H$6:$I$24,2,FALSE),"")</f>
        <v/>
      </c>
      <c r="I3045" s="35" t="str">
        <f t="shared" si="50"/>
        <v/>
      </c>
      <c r="J3045" s="35" t="str">
        <f t="array" ref="J3045">IFERROR(INDEX(Listor!$M$6:$M$17,MATCH(Listor!J3045&amp;Fossila!E3045,Listor!$K$6:$K$17&amp;Listor!$L$6:$L$17,0)),"")</f>
        <v/>
      </c>
      <c r="K3045" s="69"/>
    </row>
    <row r="3046" spans="2:11" x14ac:dyDescent="0.25">
      <c r="B3046" s="68" t="s">
        <v>68</v>
      </c>
      <c r="C3046" s="80" t="str">
        <f>IFERROR(VLOOKUP(B3046,Listor!$A$6:$B$62,2,FALSE),"")</f>
        <v/>
      </c>
      <c r="D3046" s="80" t="str">
        <f>IFERROR(VLOOKUP(B3046,Listor!$A$6:$C$62,3,FALSE),"")</f>
        <v/>
      </c>
      <c r="E3046" s="64" t="s">
        <v>69</v>
      </c>
      <c r="F3046" s="65"/>
      <c r="G3046" s="35" t="str">
        <f>IFERROR(VLOOKUP(B3046,Listor!$A$6:$G$62,7,FALSE),"")</f>
        <v/>
      </c>
      <c r="H3046" s="35" t="str">
        <f>IFERROR(VLOOKUP(B3046,Listor!$H$6:$I$24,2,FALSE),"")</f>
        <v/>
      </c>
      <c r="I3046" s="35" t="str">
        <f t="shared" si="50"/>
        <v/>
      </c>
      <c r="J3046" s="35" t="str">
        <f t="array" ref="J3046">IFERROR(INDEX(Listor!$M$6:$M$17,MATCH(Listor!J3046&amp;Fossila!E3046,Listor!$K$6:$K$17&amp;Listor!$L$6:$L$17,0)),"")</f>
        <v/>
      </c>
      <c r="K3046" s="69"/>
    </row>
    <row r="3047" spans="2:11" x14ac:dyDescent="0.25">
      <c r="B3047" s="68" t="s">
        <v>68</v>
      </c>
      <c r="C3047" s="80" t="str">
        <f>IFERROR(VLOOKUP(B3047,Listor!$A$6:$B$62,2,FALSE),"")</f>
        <v/>
      </c>
      <c r="D3047" s="80" t="str">
        <f>IFERROR(VLOOKUP(B3047,Listor!$A$6:$C$62,3,FALSE),"")</f>
        <v/>
      </c>
      <c r="E3047" s="64" t="s">
        <v>69</v>
      </c>
      <c r="F3047" s="65"/>
      <c r="G3047" s="35" t="str">
        <f>IFERROR(VLOOKUP(B3047,Listor!$A$6:$G$62,7,FALSE),"")</f>
        <v/>
      </c>
      <c r="H3047" s="35" t="str">
        <f>IFERROR(VLOOKUP(B3047,Listor!$H$6:$I$24,2,FALSE),"")</f>
        <v/>
      </c>
      <c r="I3047" s="35" t="str">
        <f t="shared" si="50"/>
        <v/>
      </c>
      <c r="J3047" s="35" t="str">
        <f t="array" ref="J3047">IFERROR(INDEX(Listor!$M$6:$M$17,MATCH(Listor!J3047&amp;Fossila!E3047,Listor!$K$6:$K$17&amp;Listor!$L$6:$L$17,0)),"")</f>
        <v/>
      </c>
      <c r="K3047" s="69"/>
    </row>
    <row r="3048" spans="2:11" x14ac:dyDescent="0.25">
      <c r="B3048" s="68" t="s">
        <v>68</v>
      </c>
      <c r="C3048" s="80" t="str">
        <f>IFERROR(VLOOKUP(B3048,Listor!$A$6:$B$62,2,FALSE),"")</f>
        <v/>
      </c>
      <c r="D3048" s="80" t="str">
        <f>IFERROR(VLOOKUP(B3048,Listor!$A$6:$C$62,3,FALSE),"")</f>
        <v/>
      </c>
      <c r="E3048" s="64" t="s">
        <v>69</v>
      </c>
      <c r="F3048" s="65"/>
      <c r="G3048" s="35" t="str">
        <f>IFERROR(VLOOKUP(B3048,Listor!$A$6:$G$62,7,FALSE),"")</f>
        <v/>
      </c>
      <c r="H3048" s="35" t="str">
        <f>IFERROR(VLOOKUP(B3048,Listor!$H$6:$I$24,2,FALSE),"")</f>
        <v/>
      </c>
      <c r="I3048" s="35" t="str">
        <f t="shared" si="50"/>
        <v/>
      </c>
      <c r="J3048" s="35" t="str">
        <f t="array" ref="J3048">IFERROR(INDEX(Listor!$M$6:$M$17,MATCH(Listor!J3048&amp;Fossila!E3048,Listor!$K$6:$K$17&amp;Listor!$L$6:$L$17,0)),"")</f>
        <v/>
      </c>
      <c r="K3048" s="69"/>
    </row>
    <row r="3049" spans="2:11" x14ac:dyDescent="0.25">
      <c r="B3049" s="68" t="s">
        <v>68</v>
      </c>
      <c r="C3049" s="80" t="str">
        <f>IFERROR(VLOOKUP(B3049,Listor!$A$6:$B$62,2,FALSE),"")</f>
        <v/>
      </c>
      <c r="D3049" s="80" t="str">
        <f>IFERROR(VLOOKUP(B3049,Listor!$A$6:$C$62,3,FALSE),"")</f>
        <v/>
      </c>
      <c r="E3049" s="64" t="s">
        <v>69</v>
      </c>
      <c r="F3049" s="65"/>
      <c r="G3049" s="35" t="str">
        <f>IFERROR(VLOOKUP(B3049,Listor!$A$6:$G$62,7,FALSE),"")</f>
        <v/>
      </c>
      <c r="H3049" s="35" t="str">
        <f>IFERROR(VLOOKUP(B3049,Listor!$H$6:$I$24,2,FALSE),"")</f>
        <v/>
      </c>
      <c r="I3049" s="35" t="str">
        <f t="shared" si="50"/>
        <v/>
      </c>
      <c r="J3049" s="35" t="str">
        <f t="array" ref="J3049">IFERROR(INDEX(Listor!$M$6:$M$17,MATCH(Listor!J3049&amp;Fossila!E3049,Listor!$K$6:$K$17&amp;Listor!$L$6:$L$17,0)),"")</f>
        <v/>
      </c>
      <c r="K3049" s="69"/>
    </row>
    <row r="3050" spans="2:11" x14ac:dyDescent="0.25">
      <c r="B3050" s="68" t="s">
        <v>68</v>
      </c>
      <c r="C3050" s="80" t="str">
        <f>IFERROR(VLOOKUP(B3050,Listor!$A$6:$B$62,2,FALSE),"")</f>
        <v/>
      </c>
      <c r="D3050" s="80" t="str">
        <f>IFERROR(VLOOKUP(B3050,Listor!$A$6:$C$62,3,FALSE),"")</f>
        <v/>
      </c>
      <c r="E3050" s="64" t="s">
        <v>69</v>
      </c>
      <c r="F3050" s="65"/>
      <c r="G3050" s="35" t="str">
        <f>IFERROR(VLOOKUP(B3050,Listor!$A$6:$G$62,7,FALSE),"")</f>
        <v/>
      </c>
      <c r="H3050" s="35" t="str">
        <f>IFERROR(VLOOKUP(B3050,Listor!$H$6:$I$24,2,FALSE),"")</f>
        <v/>
      </c>
      <c r="I3050" s="35" t="str">
        <f t="shared" si="50"/>
        <v/>
      </c>
      <c r="J3050" s="35" t="str">
        <f t="array" ref="J3050">IFERROR(INDEX(Listor!$M$6:$M$17,MATCH(Listor!J3050&amp;Fossila!E3050,Listor!$K$6:$K$17&amp;Listor!$L$6:$L$17,0)),"")</f>
        <v/>
      </c>
      <c r="K3050" s="69"/>
    </row>
    <row r="3051" spans="2:11" x14ac:dyDescent="0.25">
      <c r="B3051" s="68" t="s">
        <v>68</v>
      </c>
      <c r="C3051" s="80" t="str">
        <f>IFERROR(VLOOKUP(B3051,Listor!$A$6:$B$62,2,FALSE),"")</f>
        <v/>
      </c>
      <c r="D3051" s="80" t="str">
        <f>IFERROR(VLOOKUP(B3051,Listor!$A$6:$C$62,3,FALSE),"")</f>
        <v/>
      </c>
      <c r="E3051" s="64" t="s">
        <v>69</v>
      </c>
      <c r="F3051" s="65"/>
      <c r="G3051" s="35" t="str">
        <f>IFERROR(VLOOKUP(B3051,Listor!$A$6:$G$62,7,FALSE),"")</f>
        <v/>
      </c>
      <c r="H3051" s="35" t="str">
        <f>IFERROR(VLOOKUP(B3051,Listor!$H$6:$I$24,2,FALSE),"")</f>
        <v/>
      </c>
      <c r="I3051" s="35" t="str">
        <f t="shared" si="50"/>
        <v/>
      </c>
      <c r="J3051" s="35" t="str">
        <f t="array" ref="J3051">IFERROR(INDEX(Listor!$M$6:$M$17,MATCH(Listor!J3051&amp;Fossila!E3051,Listor!$K$6:$K$17&amp;Listor!$L$6:$L$17,0)),"")</f>
        <v/>
      </c>
      <c r="K3051" s="69"/>
    </row>
    <row r="3052" spans="2:11" x14ac:dyDescent="0.25">
      <c r="B3052" s="68" t="s">
        <v>68</v>
      </c>
      <c r="C3052" s="80" t="str">
        <f>IFERROR(VLOOKUP(B3052,Listor!$A$6:$B$62,2,FALSE),"")</f>
        <v/>
      </c>
      <c r="D3052" s="80" t="str">
        <f>IFERROR(VLOOKUP(B3052,Listor!$A$6:$C$62,3,FALSE),"")</f>
        <v/>
      </c>
      <c r="E3052" s="64" t="s">
        <v>69</v>
      </c>
      <c r="F3052" s="65"/>
      <c r="G3052" s="35" t="str">
        <f>IFERROR(VLOOKUP(B3052,Listor!$A$6:$G$62,7,FALSE),"")</f>
        <v/>
      </c>
      <c r="H3052" s="35" t="str">
        <f>IFERROR(VLOOKUP(B3052,Listor!$H$6:$I$24,2,FALSE),"")</f>
        <v/>
      </c>
      <c r="I3052" s="35" t="str">
        <f t="shared" si="50"/>
        <v/>
      </c>
      <c r="J3052" s="35" t="str">
        <f t="array" ref="J3052">IFERROR(INDEX(Listor!$M$6:$M$17,MATCH(Listor!J3052&amp;Fossila!E3052,Listor!$K$6:$K$17&amp;Listor!$L$6:$L$17,0)),"")</f>
        <v/>
      </c>
      <c r="K3052" s="69"/>
    </row>
    <row r="3053" spans="2:11" x14ac:dyDescent="0.25">
      <c r="B3053" s="68" t="s">
        <v>68</v>
      </c>
      <c r="C3053" s="80" t="str">
        <f>IFERROR(VLOOKUP(B3053,Listor!$A$6:$B$62,2,FALSE),"")</f>
        <v/>
      </c>
      <c r="D3053" s="80" t="str">
        <f>IFERROR(VLOOKUP(B3053,Listor!$A$6:$C$62,3,FALSE),"")</f>
        <v/>
      </c>
      <c r="E3053" s="64" t="s">
        <v>69</v>
      </c>
      <c r="F3053" s="65"/>
      <c r="G3053" s="35" t="str">
        <f>IFERROR(VLOOKUP(B3053,Listor!$A$6:$G$62,7,FALSE),"")</f>
        <v/>
      </c>
      <c r="H3053" s="35" t="str">
        <f>IFERROR(VLOOKUP(B3053,Listor!$H$6:$I$24,2,FALSE),"")</f>
        <v/>
      </c>
      <c r="I3053" s="35" t="str">
        <f t="shared" si="50"/>
        <v/>
      </c>
      <c r="J3053" s="35" t="str">
        <f t="array" ref="J3053">IFERROR(INDEX(Listor!$M$6:$M$17,MATCH(Listor!J3053&amp;Fossila!E3053,Listor!$K$6:$K$17&amp;Listor!$L$6:$L$17,0)),"")</f>
        <v/>
      </c>
      <c r="K3053" s="69"/>
    </row>
    <row r="3054" spans="2:11" x14ac:dyDescent="0.25">
      <c r="B3054" s="68" t="s">
        <v>68</v>
      </c>
      <c r="C3054" s="80" t="str">
        <f>IFERROR(VLOOKUP(B3054,Listor!$A$6:$B$62,2,FALSE),"")</f>
        <v/>
      </c>
      <c r="D3054" s="80" t="str">
        <f>IFERROR(VLOOKUP(B3054,Listor!$A$6:$C$62,3,FALSE),"")</f>
        <v/>
      </c>
      <c r="E3054" s="64" t="s">
        <v>69</v>
      </c>
      <c r="F3054" s="65"/>
      <c r="G3054" s="35" t="str">
        <f>IFERROR(VLOOKUP(B3054,Listor!$A$6:$G$62,7,FALSE),"")</f>
        <v/>
      </c>
      <c r="H3054" s="35" t="str">
        <f>IFERROR(VLOOKUP(B3054,Listor!$H$6:$I$24,2,FALSE),"")</f>
        <v/>
      </c>
      <c r="I3054" s="35" t="str">
        <f t="shared" si="50"/>
        <v/>
      </c>
      <c r="J3054" s="35" t="str">
        <f t="array" ref="J3054">IFERROR(INDEX(Listor!$M$6:$M$17,MATCH(Listor!J3054&amp;Fossila!E3054,Listor!$K$6:$K$17&amp;Listor!$L$6:$L$17,0)),"")</f>
        <v/>
      </c>
      <c r="K3054" s="69"/>
    </row>
    <row r="3055" spans="2:11" x14ac:dyDescent="0.25">
      <c r="B3055" s="68" t="s">
        <v>68</v>
      </c>
      <c r="C3055" s="80" t="str">
        <f>IFERROR(VLOOKUP(B3055,Listor!$A$6:$B$62,2,FALSE),"")</f>
        <v/>
      </c>
      <c r="D3055" s="80" t="str">
        <f>IFERROR(VLOOKUP(B3055,Listor!$A$6:$C$62,3,FALSE),"")</f>
        <v/>
      </c>
      <c r="E3055" s="64" t="s">
        <v>69</v>
      </c>
      <c r="F3055" s="65"/>
      <c r="G3055" s="35" t="str">
        <f>IFERROR(VLOOKUP(B3055,Listor!$A$6:$G$62,7,FALSE),"")</f>
        <v/>
      </c>
      <c r="H3055" s="35" t="str">
        <f>IFERROR(VLOOKUP(B3055,Listor!$H$6:$I$24,2,FALSE),"")</f>
        <v/>
      </c>
      <c r="I3055" s="35" t="str">
        <f t="shared" si="50"/>
        <v/>
      </c>
      <c r="J3055" s="35" t="str">
        <f t="array" ref="J3055">IFERROR(INDEX(Listor!$M$6:$M$17,MATCH(Listor!J3055&amp;Fossila!E3055,Listor!$K$6:$K$17&amp;Listor!$L$6:$L$17,0)),"")</f>
        <v/>
      </c>
      <c r="K3055" s="69"/>
    </row>
    <row r="3056" spans="2:11" x14ac:dyDescent="0.25">
      <c r="B3056" s="68" t="s">
        <v>68</v>
      </c>
      <c r="C3056" s="80" t="str">
        <f>IFERROR(VLOOKUP(B3056,Listor!$A$6:$B$62,2,FALSE),"")</f>
        <v/>
      </c>
      <c r="D3056" s="80" t="str">
        <f>IFERROR(VLOOKUP(B3056,Listor!$A$6:$C$62,3,FALSE),"")</f>
        <v/>
      </c>
      <c r="E3056" s="64" t="s">
        <v>69</v>
      </c>
      <c r="F3056" s="65"/>
      <c r="G3056" s="35" t="str">
        <f>IFERROR(VLOOKUP(B3056,Listor!$A$6:$G$62,7,FALSE),"")</f>
        <v/>
      </c>
      <c r="H3056" s="35" t="str">
        <f>IFERROR(VLOOKUP(B3056,Listor!$H$6:$I$24,2,FALSE),"")</f>
        <v/>
      </c>
      <c r="I3056" s="35" t="str">
        <f t="shared" si="50"/>
        <v/>
      </c>
      <c r="J3056" s="35" t="str">
        <f t="array" ref="J3056">IFERROR(INDEX(Listor!$M$6:$M$17,MATCH(Listor!J3056&amp;Fossila!E3056,Listor!$K$6:$K$17&amp;Listor!$L$6:$L$17,0)),"")</f>
        <v/>
      </c>
      <c r="K3056" s="69"/>
    </row>
    <row r="3057" spans="2:11" x14ac:dyDescent="0.25">
      <c r="B3057" s="68" t="s">
        <v>68</v>
      </c>
      <c r="C3057" s="80" t="str">
        <f>IFERROR(VLOOKUP(B3057,Listor!$A$6:$B$62,2,FALSE),"")</f>
        <v/>
      </c>
      <c r="D3057" s="80" t="str">
        <f>IFERROR(VLOOKUP(B3057,Listor!$A$6:$C$62,3,FALSE),"")</f>
        <v/>
      </c>
      <c r="E3057" s="64" t="s">
        <v>69</v>
      </c>
      <c r="F3057" s="65"/>
      <c r="G3057" s="35" t="str">
        <f>IFERROR(VLOOKUP(B3057,Listor!$A$6:$G$62,7,FALSE),"")</f>
        <v/>
      </c>
      <c r="H3057" s="35" t="str">
        <f>IFERROR(VLOOKUP(B3057,Listor!$H$6:$I$24,2,FALSE),"")</f>
        <v/>
      </c>
      <c r="I3057" s="35" t="str">
        <f t="shared" si="50"/>
        <v/>
      </c>
      <c r="J3057" s="35" t="str">
        <f t="array" ref="J3057">IFERROR(INDEX(Listor!$M$6:$M$17,MATCH(Listor!J3057&amp;Fossila!E3057,Listor!$K$6:$K$17&amp;Listor!$L$6:$L$17,0)),"")</f>
        <v/>
      </c>
      <c r="K3057" s="69"/>
    </row>
    <row r="3058" spans="2:11" x14ac:dyDescent="0.25">
      <c r="B3058" s="68" t="s">
        <v>68</v>
      </c>
      <c r="C3058" s="80" t="str">
        <f>IFERROR(VLOOKUP(B3058,Listor!$A$6:$B$62,2,FALSE),"")</f>
        <v/>
      </c>
      <c r="D3058" s="80" t="str">
        <f>IFERROR(VLOOKUP(B3058,Listor!$A$6:$C$62,3,FALSE),"")</f>
        <v/>
      </c>
      <c r="E3058" s="64" t="s">
        <v>69</v>
      </c>
      <c r="F3058" s="65"/>
      <c r="G3058" s="35" t="str">
        <f>IFERROR(VLOOKUP(B3058,Listor!$A$6:$G$62,7,FALSE),"")</f>
        <v/>
      </c>
      <c r="H3058" s="35" t="str">
        <f>IFERROR(VLOOKUP(B3058,Listor!$H$6:$I$24,2,FALSE),"")</f>
        <v/>
      </c>
      <c r="I3058" s="35" t="str">
        <f t="shared" si="50"/>
        <v/>
      </c>
      <c r="J3058" s="35" t="str">
        <f t="array" ref="J3058">IFERROR(INDEX(Listor!$M$6:$M$17,MATCH(Listor!J3058&amp;Fossila!E3058,Listor!$K$6:$K$17&amp;Listor!$L$6:$L$17,0)),"")</f>
        <v/>
      </c>
      <c r="K3058" s="69"/>
    </row>
    <row r="3059" spans="2:11" x14ac:dyDescent="0.25">
      <c r="B3059" s="68" t="s">
        <v>68</v>
      </c>
      <c r="C3059" s="80" t="str">
        <f>IFERROR(VLOOKUP(B3059,Listor!$A$6:$B$62,2,FALSE),"")</f>
        <v/>
      </c>
      <c r="D3059" s="80" t="str">
        <f>IFERROR(VLOOKUP(B3059,Listor!$A$6:$C$62,3,FALSE),"")</f>
        <v/>
      </c>
      <c r="E3059" s="64" t="s">
        <v>69</v>
      </c>
      <c r="F3059" s="65"/>
      <c r="G3059" s="35" t="str">
        <f>IFERROR(VLOOKUP(B3059,Listor!$A$6:$G$62,7,FALSE),"")</f>
        <v/>
      </c>
      <c r="H3059" s="35" t="str">
        <f>IFERROR(VLOOKUP(B3059,Listor!$H$6:$I$24,2,FALSE),"")</f>
        <v/>
      </c>
      <c r="I3059" s="35" t="str">
        <f t="shared" si="50"/>
        <v/>
      </c>
      <c r="J3059" s="35" t="str">
        <f t="array" ref="J3059">IFERROR(INDEX(Listor!$M$6:$M$17,MATCH(Listor!J3059&amp;Fossila!E3059,Listor!$K$6:$K$17&amp;Listor!$L$6:$L$17,0)),"")</f>
        <v/>
      </c>
      <c r="K3059" s="69"/>
    </row>
    <row r="3060" spans="2:11" x14ac:dyDescent="0.25">
      <c r="B3060" s="68" t="s">
        <v>68</v>
      </c>
      <c r="C3060" s="80" t="str">
        <f>IFERROR(VLOOKUP(B3060,Listor!$A$6:$B$62,2,FALSE),"")</f>
        <v/>
      </c>
      <c r="D3060" s="80" t="str">
        <f>IFERROR(VLOOKUP(B3060,Listor!$A$6:$C$62,3,FALSE),"")</f>
        <v/>
      </c>
      <c r="E3060" s="64" t="s">
        <v>69</v>
      </c>
      <c r="F3060" s="65"/>
      <c r="G3060" s="35" t="str">
        <f>IFERROR(VLOOKUP(B3060,Listor!$A$6:$G$62,7,FALSE),"")</f>
        <v/>
      </c>
      <c r="H3060" s="35" t="str">
        <f>IFERROR(VLOOKUP(B3060,Listor!$H$6:$I$24,2,FALSE),"")</f>
        <v/>
      </c>
      <c r="I3060" s="35" t="str">
        <f t="shared" si="50"/>
        <v/>
      </c>
      <c r="J3060" s="35" t="str">
        <f t="array" ref="J3060">IFERROR(INDEX(Listor!$M$6:$M$17,MATCH(Listor!J3060&amp;Fossila!E3060,Listor!$K$6:$K$17&amp;Listor!$L$6:$L$17,0)),"")</f>
        <v/>
      </c>
      <c r="K3060" s="69"/>
    </row>
    <row r="3061" spans="2:11" x14ac:dyDescent="0.25">
      <c r="B3061" s="68" t="s">
        <v>68</v>
      </c>
      <c r="C3061" s="80" t="str">
        <f>IFERROR(VLOOKUP(B3061,Listor!$A$6:$B$62,2,FALSE),"")</f>
        <v/>
      </c>
      <c r="D3061" s="80" t="str">
        <f>IFERROR(VLOOKUP(B3061,Listor!$A$6:$C$62,3,FALSE),"")</f>
        <v/>
      </c>
      <c r="E3061" s="64" t="s">
        <v>69</v>
      </c>
      <c r="F3061" s="65"/>
      <c r="G3061" s="35" t="str">
        <f>IFERROR(VLOOKUP(B3061,Listor!$A$6:$G$62,7,FALSE),"")</f>
        <v/>
      </c>
      <c r="H3061" s="35" t="str">
        <f>IFERROR(VLOOKUP(B3061,Listor!$H$6:$I$24,2,FALSE),"")</f>
        <v/>
      </c>
      <c r="I3061" s="35" t="str">
        <f t="shared" si="50"/>
        <v/>
      </c>
      <c r="J3061" s="35" t="str">
        <f t="array" ref="J3061">IFERROR(INDEX(Listor!$M$6:$M$17,MATCH(Listor!J3061&amp;Fossila!E3061,Listor!$K$6:$K$17&amp;Listor!$L$6:$L$17,0)),"")</f>
        <v/>
      </c>
      <c r="K3061" s="69"/>
    </row>
    <row r="3062" spans="2:11" x14ac:dyDescent="0.25">
      <c r="B3062" s="68" t="s">
        <v>68</v>
      </c>
      <c r="C3062" s="80" t="str">
        <f>IFERROR(VLOOKUP(B3062,Listor!$A$6:$B$62,2,FALSE),"")</f>
        <v/>
      </c>
      <c r="D3062" s="80" t="str">
        <f>IFERROR(VLOOKUP(B3062,Listor!$A$6:$C$62,3,FALSE),"")</f>
        <v/>
      </c>
      <c r="E3062" s="64" t="s">
        <v>69</v>
      </c>
      <c r="F3062" s="65"/>
      <c r="G3062" s="35" t="str">
        <f>IFERROR(VLOOKUP(B3062,Listor!$A$6:$G$62,7,FALSE),"")</f>
        <v/>
      </c>
      <c r="H3062" s="35" t="str">
        <f>IFERROR(VLOOKUP(B3062,Listor!$H$6:$I$24,2,FALSE),"")</f>
        <v/>
      </c>
      <c r="I3062" s="35" t="str">
        <f t="shared" si="50"/>
        <v/>
      </c>
      <c r="J3062" s="35" t="str">
        <f t="array" ref="J3062">IFERROR(INDEX(Listor!$M$6:$M$17,MATCH(Listor!J3062&amp;Fossila!E3062,Listor!$K$6:$K$17&amp;Listor!$L$6:$L$17,0)),"")</f>
        <v/>
      </c>
      <c r="K3062" s="69"/>
    </row>
    <row r="3063" spans="2:11" x14ac:dyDescent="0.25">
      <c r="B3063" s="68" t="s">
        <v>68</v>
      </c>
      <c r="C3063" s="80" t="str">
        <f>IFERROR(VLOOKUP(B3063,Listor!$A$6:$B$62,2,FALSE),"")</f>
        <v/>
      </c>
      <c r="D3063" s="80" t="str">
        <f>IFERROR(VLOOKUP(B3063,Listor!$A$6:$C$62,3,FALSE),"")</f>
        <v/>
      </c>
      <c r="E3063" s="64" t="s">
        <v>69</v>
      </c>
      <c r="F3063" s="65"/>
      <c r="G3063" s="35" t="str">
        <f>IFERROR(VLOOKUP(B3063,Listor!$A$6:$G$62,7,FALSE),"")</f>
        <v/>
      </c>
      <c r="H3063" s="35" t="str">
        <f>IFERROR(VLOOKUP(B3063,Listor!$H$6:$I$24,2,FALSE),"")</f>
        <v/>
      </c>
      <c r="I3063" s="35" t="str">
        <f t="shared" si="50"/>
        <v/>
      </c>
      <c r="J3063" s="35" t="str">
        <f t="array" ref="J3063">IFERROR(INDEX(Listor!$M$6:$M$17,MATCH(Listor!J3063&amp;Fossila!E3063,Listor!$K$6:$K$17&amp;Listor!$L$6:$L$17,0)),"")</f>
        <v/>
      </c>
      <c r="K3063" s="69"/>
    </row>
    <row r="3064" spans="2:11" x14ac:dyDescent="0.25">
      <c r="B3064" s="68" t="s">
        <v>68</v>
      </c>
      <c r="C3064" s="80" t="str">
        <f>IFERROR(VLOOKUP(B3064,Listor!$A$6:$B$62,2,FALSE),"")</f>
        <v/>
      </c>
      <c r="D3064" s="80" t="str">
        <f>IFERROR(VLOOKUP(B3064,Listor!$A$6:$C$62,3,FALSE),"")</f>
        <v/>
      </c>
      <c r="E3064" s="64" t="s">
        <v>69</v>
      </c>
      <c r="F3064" s="65"/>
      <c r="G3064" s="35" t="str">
        <f>IFERROR(VLOOKUP(B3064,Listor!$A$6:$G$62,7,FALSE),"")</f>
        <v/>
      </c>
      <c r="H3064" s="35" t="str">
        <f>IFERROR(VLOOKUP(B3064,Listor!$H$6:$I$24,2,FALSE),"")</f>
        <v/>
      </c>
      <c r="I3064" s="35" t="str">
        <f t="shared" si="50"/>
        <v/>
      </c>
      <c r="J3064" s="35" t="str">
        <f t="array" ref="J3064">IFERROR(INDEX(Listor!$M$6:$M$17,MATCH(Listor!J3064&amp;Fossila!E3064,Listor!$K$6:$K$17&amp;Listor!$L$6:$L$17,0)),"")</f>
        <v/>
      </c>
      <c r="K3064" s="69"/>
    </row>
    <row r="3065" spans="2:11" x14ac:dyDescent="0.25">
      <c r="B3065" s="68" t="s">
        <v>68</v>
      </c>
      <c r="C3065" s="80" t="str">
        <f>IFERROR(VLOOKUP(B3065,Listor!$A$6:$B$62,2,FALSE),"")</f>
        <v/>
      </c>
      <c r="D3065" s="80" t="str">
        <f>IFERROR(VLOOKUP(B3065,Listor!$A$6:$C$62,3,FALSE),"")</f>
        <v/>
      </c>
      <c r="E3065" s="64" t="s">
        <v>69</v>
      </c>
      <c r="F3065" s="65"/>
      <c r="G3065" s="35" t="str">
        <f>IFERROR(VLOOKUP(B3065,Listor!$A$6:$G$62,7,FALSE),"")</f>
        <v/>
      </c>
      <c r="H3065" s="35" t="str">
        <f>IFERROR(VLOOKUP(B3065,Listor!$H$6:$I$24,2,FALSE),"")</f>
        <v/>
      </c>
      <c r="I3065" s="35" t="str">
        <f t="shared" si="50"/>
        <v/>
      </c>
      <c r="J3065" s="35" t="str">
        <f t="array" ref="J3065">IFERROR(INDEX(Listor!$M$6:$M$17,MATCH(Listor!J3065&amp;Fossila!E3065,Listor!$K$6:$K$17&amp;Listor!$L$6:$L$17,0)),"")</f>
        <v/>
      </c>
      <c r="K3065" s="69"/>
    </row>
    <row r="3066" spans="2:11" x14ac:dyDescent="0.25">
      <c r="B3066" s="68" t="s">
        <v>68</v>
      </c>
      <c r="C3066" s="80" t="str">
        <f>IFERROR(VLOOKUP(B3066,Listor!$A$6:$B$62,2,FALSE),"")</f>
        <v/>
      </c>
      <c r="D3066" s="80" t="str">
        <f>IFERROR(VLOOKUP(B3066,Listor!$A$6:$C$62,3,FALSE),"")</f>
        <v/>
      </c>
      <c r="E3066" s="64" t="s">
        <v>69</v>
      </c>
      <c r="F3066" s="65"/>
      <c r="G3066" s="35" t="str">
        <f>IFERROR(VLOOKUP(B3066,Listor!$A$6:$G$62,7,FALSE),"")</f>
        <v/>
      </c>
      <c r="H3066" s="35" t="str">
        <f>IFERROR(VLOOKUP(B3066,Listor!$H$6:$I$24,2,FALSE),"")</f>
        <v/>
      </c>
      <c r="I3066" s="35" t="str">
        <f t="shared" si="50"/>
        <v/>
      </c>
      <c r="J3066" s="35" t="str">
        <f t="array" ref="J3066">IFERROR(INDEX(Listor!$M$6:$M$17,MATCH(Listor!J3066&amp;Fossila!E3066,Listor!$K$6:$K$17&amp;Listor!$L$6:$L$17,0)),"")</f>
        <v/>
      </c>
      <c r="K3066" s="69"/>
    </row>
    <row r="3067" spans="2:11" x14ac:dyDescent="0.25">
      <c r="B3067" s="68" t="s">
        <v>68</v>
      </c>
      <c r="C3067" s="80" t="str">
        <f>IFERROR(VLOOKUP(B3067,Listor!$A$6:$B$62,2,FALSE),"")</f>
        <v/>
      </c>
      <c r="D3067" s="80" t="str">
        <f>IFERROR(VLOOKUP(B3067,Listor!$A$6:$C$62,3,FALSE),"")</f>
        <v/>
      </c>
      <c r="E3067" s="64" t="s">
        <v>69</v>
      </c>
      <c r="F3067" s="65"/>
      <c r="G3067" s="35" t="str">
        <f>IFERROR(VLOOKUP(B3067,Listor!$A$6:$G$62,7,FALSE),"")</f>
        <v/>
      </c>
      <c r="H3067" s="35" t="str">
        <f>IFERROR(VLOOKUP(B3067,Listor!$H$6:$I$24,2,FALSE),"")</f>
        <v/>
      </c>
      <c r="I3067" s="35" t="str">
        <f t="shared" si="50"/>
        <v/>
      </c>
      <c r="J3067" s="35" t="str">
        <f t="array" ref="J3067">IFERROR(INDEX(Listor!$M$6:$M$17,MATCH(Listor!J3067&amp;Fossila!E3067,Listor!$K$6:$K$17&amp;Listor!$L$6:$L$17,0)),"")</f>
        <v/>
      </c>
      <c r="K3067" s="69"/>
    </row>
    <row r="3068" spans="2:11" x14ac:dyDescent="0.25">
      <c r="B3068" s="68" t="s">
        <v>68</v>
      </c>
      <c r="C3068" s="80" t="str">
        <f>IFERROR(VLOOKUP(B3068,Listor!$A$6:$B$62,2,FALSE),"")</f>
        <v/>
      </c>
      <c r="D3068" s="80" t="str">
        <f>IFERROR(VLOOKUP(B3068,Listor!$A$6:$C$62,3,FALSE),"")</f>
        <v/>
      </c>
      <c r="E3068" s="64" t="s">
        <v>69</v>
      </c>
      <c r="F3068" s="65"/>
      <c r="G3068" s="35" t="str">
        <f>IFERROR(VLOOKUP(B3068,Listor!$A$6:$G$62,7,FALSE),"")</f>
        <v/>
      </c>
      <c r="H3068" s="35" t="str">
        <f>IFERROR(VLOOKUP(B3068,Listor!$H$6:$I$24,2,FALSE),"")</f>
        <v/>
      </c>
      <c r="I3068" s="35" t="str">
        <f t="shared" si="50"/>
        <v/>
      </c>
      <c r="J3068" s="35" t="str">
        <f t="array" ref="J3068">IFERROR(INDEX(Listor!$M$6:$M$17,MATCH(Listor!J3068&amp;Fossila!E3068,Listor!$K$6:$K$17&amp;Listor!$L$6:$L$17,0)),"")</f>
        <v/>
      </c>
      <c r="K3068" s="69"/>
    </row>
    <row r="3069" spans="2:11" x14ac:dyDescent="0.25">
      <c r="B3069" s="68" t="s">
        <v>68</v>
      </c>
      <c r="C3069" s="80" t="str">
        <f>IFERROR(VLOOKUP(B3069,Listor!$A$6:$B$62,2,FALSE),"")</f>
        <v/>
      </c>
      <c r="D3069" s="80" t="str">
        <f>IFERROR(VLOOKUP(B3069,Listor!$A$6:$C$62,3,FALSE),"")</f>
        <v/>
      </c>
      <c r="E3069" s="64" t="s">
        <v>69</v>
      </c>
      <c r="F3069" s="65"/>
      <c r="G3069" s="35" t="str">
        <f>IFERROR(VLOOKUP(B3069,Listor!$A$6:$G$62,7,FALSE),"")</f>
        <v/>
      </c>
      <c r="H3069" s="35" t="str">
        <f>IFERROR(VLOOKUP(B3069,Listor!$H$6:$I$24,2,FALSE),"")</f>
        <v/>
      </c>
      <c r="I3069" s="35" t="str">
        <f t="shared" si="50"/>
        <v/>
      </c>
      <c r="J3069" s="35" t="str">
        <f t="array" ref="J3069">IFERROR(INDEX(Listor!$M$6:$M$17,MATCH(Listor!J3069&amp;Fossila!E3069,Listor!$K$6:$K$17&amp;Listor!$L$6:$L$17,0)),"")</f>
        <v/>
      </c>
      <c r="K3069" s="69"/>
    </row>
    <row r="3070" spans="2:11" x14ac:dyDescent="0.25">
      <c r="B3070" s="68" t="s">
        <v>68</v>
      </c>
      <c r="C3070" s="80" t="str">
        <f>IFERROR(VLOOKUP(B3070,Listor!$A$6:$B$62,2,FALSE),"")</f>
        <v/>
      </c>
      <c r="D3070" s="80" t="str">
        <f>IFERROR(VLOOKUP(B3070,Listor!$A$6:$C$62,3,FALSE),"")</f>
        <v/>
      </c>
      <c r="E3070" s="64" t="s">
        <v>69</v>
      </c>
      <c r="F3070" s="65"/>
      <c r="G3070" s="35" t="str">
        <f>IFERROR(VLOOKUP(B3070,Listor!$A$6:$G$62,7,FALSE),"")</f>
        <v/>
      </c>
      <c r="H3070" s="35" t="str">
        <f>IFERROR(VLOOKUP(B3070,Listor!$H$6:$I$24,2,FALSE),"")</f>
        <v/>
      </c>
      <c r="I3070" s="35" t="str">
        <f t="shared" si="50"/>
        <v/>
      </c>
      <c r="J3070" s="35" t="str">
        <f t="array" ref="J3070">IFERROR(INDEX(Listor!$M$6:$M$17,MATCH(Listor!J3070&amp;Fossila!E3070,Listor!$K$6:$K$17&amp;Listor!$L$6:$L$17,0)),"")</f>
        <v/>
      </c>
      <c r="K3070" s="69"/>
    </row>
    <row r="3071" spans="2:11" x14ac:dyDescent="0.25">
      <c r="B3071" s="68" t="s">
        <v>68</v>
      </c>
      <c r="C3071" s="80" t="str">
        <f>IFERROR(VLOOKUP(B3071,Listor!$A$6:$B$62,2,FALSE),"")</f>
        <v/>
      </c>
      <c r="D3071" s="80" t="str">
        <f>IFERROR(VLOOKUP(B3071,Listor!$A$6:$C$62,3,FALSE),"")</f>
        <v/>
      </c>
      <c r="E3071" s="64" t="s">
        <v>69</v>
      </c>
      <c r="F3071" s="65"/>
      <c r="G3071" s="35" t="str">
        <f>IFERROR(VLOOKUP(B3071,Listor!$A$6:$G$62,7,FALSE),"")</f>
        <v/>
      </c>
      <c r="H3071" s="35" t="str">
        <f>IFERROR(VLOOKUP(B3071,Listor!$H$6:$I$24,2,FALSE),"")</f>
        <v/>
      </c>
      <c r="I3071" s="35" t="str">
        <f t="shared" si="50"/>
        <v/>
      </c>
      <c r="J3071" s="35" t="str">
        <f t="array" ref="J3071">IFERROR(INDEX(Listor!$M$6:$M$17,MATCH(Listor!J3071&amp;Fossila!E3071,Listor!$K$6:$K$17&amp;Listor!$L$6:$L$17,0)),"")</f>
        <v/>
      </c>
      <c r="K3071" s="69"/>
    </row>
    <row r="3072" spans="2:11" x14ac:dyDescent="0.25">
      <c r="B3072" s="68" t="s">
        <v>68</v>
      </c>
      <c r="C3072" s="80" t="str">
        <f>IFERROR(VLOOKUP(B3072,Listor!$A$6:$B$62,2,FALSE),"")</f>
        <v/>
      </c>
      <c r="D3072" s="80" t="str">
        <f>IFERROR(VLOOKUP(B3072,Listor!$A$6:$C$62,3,FALSE),"")</f>
        <v/>
      </c>
      <c r="E3072" s="64" t="s">
        <v>69</v>
      </c>
      <c r="F3072" s="65"/>
      <c r="G3072" s="35" t="str">
        <f>IFERROR(VLOOKUP(B3072,Listor!$A$6:$G$62,7,FALSE),"")</f>
        <v/>
      </c>
      <c r="H3072" s="35" t="str">
        <f>IFERROR(VLOOKUP(B3072,Listor!$H$6:$I$24,2,FALSE),"")</f>
        <v/>
      </c>
      <c r="I3072" s="35" t="str">
        <f t="shared" si="50"/>
        <v/>
      </c>
      <c r="J3072" s="35" t="str">
        <f t="array" ref="J3072">IFERROR(INDEX(Listor!$M$6:$M$17,MATCH(Listor!J3072&amp;Fossila!E3072,Listor!$K$6:$K$17&amp;Listor!$L$6:$L$17,0)),"")</f>
        <v/>
      </c>
      <c r="K3072" s="69"/>
    </row>
    <row r="3073" spans="2:11" x14ac:dyDescent="0.25">
      <c r="B3073" s="68" t="s">
        <v>68</v>
      </c>
      <c r="C3073" s="80" t="str">
        <f>IFERROR(VLOOKUP(B3073,Listor!$A$6:$B$62,2,FALSE),"")</f>
        <v/>
      </c>
      <c r="D3073" s="80" t="str">
        <f>IFERROR(VLOOKUP(B3073,Listor!$A$6:$C$62,3,FALSE),"")</f>
        <v/>
      </c>
      <c r="E3073" s="64" t="s">
        <v>69</v>
      </c>
      <c r="F3073" s="65"/>
      <c r="G3073" s="35" t="str">
        <f>IFERROR(VLOOKUP(B3073,Listor!$A$6:$G$62,7,FALSE),"")</f>
        <v/>
      </c>
      <c r="H3073" s="35" t="str">
        <f>IFERROR(VLOOKUP(B3073,Listor!$H$6:$I$24,2,FALSE),"")</f>
        <v/>
      </c>
      <c r="I3073" s="35" t="str">
        <f t="shared" si="50"/>
        <v/>
      </c>
      <c r="J3073" s="35" t="str">
        <f t="array" ref="J3073">IFERROR(INDEX(Listor!$M$6:$M$17,MATCH(Listor!J3073&amp;Fossila!E3073,Listor!$K$6:$K$17&amp;Listor!$L$6:$L$17,0)),"")</f>
        <v/>
      </c>
      <c r="K3073" s="69"/>
    </row>
    <row r="3074" spans="2:11" x14ac:dyDescent="0.25">
      <c r="B3074" s="68" t="s">
        <v>68</v>
      </c>
      <c r="C3074" s="80" t="str">
        <f>IFERROR(VLOOKUP(B3074,Listor!$A$6:$B$62,2,FALSE),"")</f>
        <v/>
      </c>
      <c r="D3074" s="80" t="str">
        <f>IFERROR(VLOOKUP(B3074,Listor!$A$6:$C$62,3,FALSE),"")</f>
        <v/>
      </c>
      <c r="E3074" s="64" t="s">
        <v>69</v>
      </c>
      <c r="F3074" s="65"/>
      <c r="G3074" s="35" t="str">
        <f>IFERROR(VLOOKUP(B3074,Listor!$A$6:$G$62,7,FALSE),"")</f>
        <v/>
      </c>
      <c r="H3074" s="35" t="str">
        <f>IFERROR(VLOOKUP(B3074,Listor!$H$6:$I$24,2,FALSE),"")</f>
        <v/>
      </c>
      <c r="I3074" s="35" t="str">
        <f t="shared" si="50"/>
        <v/>
      </c>
      <c r="J3074" s="35" t="str">
        <f t="array" ref="J3074">IFERROR(INDEX(Listor!$M$6:$M$17,MATCH(Listor!J3074&amp;Fossila!E3074,Listor!$K$6:$K$17&amp;Listor!$L$6:$L$17,0)),"")</f>
        <v/>
      </c>
      <c r="K3074" s="69"/>
    </row>
    <row r="3075" spans="2:11" x14ac:dyDescent="0.25">
      <c r="B3075" s="68" t="s">
        <v>68</v>
      </c>
      <c r="C3075" s="80" t="str">
        <f>IFERROR(VLOOKUP(B3075,Listor!$A$6:$B$62,2,FALSE),"")</f>
        <v/>
      </c>
      <c r="D3075" s="80" t="str">
        <f>IFERROR(VLOOKUP(B3075,Listor!$A$6:$C$62,3,FALSE),"")</f>
        <v/>
      </c>
      <c r="E3075" s="64" t="s">
        <v>69</v>
      </c>
      <c r="F3075" s="65"/>
      <c r="G3075" s="35" t="str">
        <f>IFERROR(VLOOKUP(B3075,Listor!$A$6:$G$62,7,FALSE),"")</f>
        <v/>
      </c>
      <c r="H3075" s="35" t="str">
        <f>IFERROR(VLOOKUP(B3075,Listor!$H$6:$I$24,2,FALSE),"")</f>
        <v/>
      </c>
      <c r="I3075" s="35" t="str">
        <f t="shared" si="50"/>
        <v/>
      </c>
      <c r="J3075" s="35" t="str">
        <f t="array" ref="J3075">IFERROR(INDEX(Listor!$M$6:$M$17,MATCH(Listor!J3075&amp;Fossila!E3075,Listor!$K$6:$K$17&amp;Listor!$L$6:$L$17,0)),"")</f>
        <v/>
      </c>
      <c r="K3075" s="69"/>
    </row>
    <row r="3076" spans="2:11" x14ac:dyDescent="0.25">
      <c r="B3076" s="68" t="s">
        <v>68</v>
      </c>
      <c r="C3076" s="80" t="str">
        <f>IFERROR(VLOOKUP(B3076,Listor!$A$6:$B$62,2,FALSE),"")</f>
        <v/>
      </c>
      <c r="D3076" s="80" t="str">
        <f>IFERROR(VLOOKUP(B3076,Listor!$A$6:$C$62,3,FALSE),"")</f>
        <v/>
      </c>
      <c r="E3076" s="64" t="s">
        <v>69</v>
      </c>
      <c r="F3076" s="65"/>
      <c r="G3076" s="35" t="str">
        <f>IFERROR(VLOOKUP(B3076,Listor!$A$6:$G$62,7,FALSE),"")</f>
        <v/>
      </c>
      <c r="H3076" s="35" t="str">
        <f>IFERROR(VLOOKUP(B3076,Listor!$H$6:$I$24,2,FALSE),"")</f>
        <v/>
      </c>
      <c r="I3076" s="35" t="str">
        <f t="shared" si="50"/>
        <v/>
      </c>
      <c r="J3076" s="35" t="str">
        <f t="array" ref="J3076">IFERROR(INDEX(Listor!$M$6:$M$17,MATCH(Listor!J3076&amp;Fossila!E3076,Listor!$K$6:$K$17&amp;Listor!$L$6:$L$17,0)),"")</f>
        <v/>
      </c>
      <c r="K3076" s="69"/>
    </row>
    <row r="3077" spans="2:11" x14ac:dyDescent="0.25">
      <c r="B3077" s="68" t="s">
        <v>68</v>
      </c>
      <c r="C3077" s="80" t="str">
        <f>IFERROR(VLOOKUP(B3077,Listor!$A$6:$B$62,2,FALSE),"")</f>
        <v/>
      </c>
      <c r="D3077" s="80" t="str">
        <f>IFERROR(VLOOKUP(B3077,Listor!$A$6:$C$62,3,FALSE),"")</f>
        <v/>
      </c>
      <c r="E3077" s="64" t="s">
        <v>69</v>
      </c>
      <c r="F3077" s="65"/>
      <c r="G3077" s="35" t="str">
        <f>IFERROR(VLOOKUP(B3077,Listor!$A$6:$G$62,7,FALSE),"")</f>
        <v/>
      </c>
      <c r="H3077" s="35" t="str">
        <f>IFERROR(VLOOKUP(B3077,Listor!$H$6:$I$24,2,FALSE),"")</f>
        <v/>
      </c>
      <c r="I3077" s="35" t="str">
        <f t="shared" si="50"/>
        <v/>
      </c>
      <c r="J3077" s="35" t="str">
        <f t="array" ref="J3077">IFERROR(INDEX(Listor!$M$6:$M$17,MATCH(Listor!J3077&amp;Fossila!E3077,Listor!$K$6:$K$17&amp;Listor!$L$6:$L$17,0)),"")</f>
        <v/>
      </c>
      <c r="K3077" s="69"/>
    </row>
    <row r="3078" spans="2:11" x14ac:dyDescent="0.25">
      <c r="B3078" s="68" t="s">
        <v>68</v>
      </c>
      <c r="C3078" s="80" t="str">
        <f>IFERROR(VLOOKUP(B3078,Listor!$A$6:$B$62,2,FALSE),"")</f>
        <v/>
      </c>
      <c r="D3078" s="80" t="str">
        <f>IFERROR(VLOOKUP(B3078,Listor!$A$6:$C$62,3,FALSE),"")</f>
        <v/>
      </c>
      <c r="E3078" s="64" t="s">
        <v>69</v>
      </c>
      <c r="F3078" s="65"/>
      <c r="G3078" s="35" t="str">
        <f>IFERROR(VLOOKUP(B3078,Listor!$A$6:$G$62,7,FALSE),"")</f>
        <v/>
      </c>
      <c r="H3078" s="35" t="str">
        <f>IFERROR(VLOOKUP(B3078,Listor!$H$6:$I$24,2,FALSE),"")</f>
        <v/>
      </c>
      <c r="I3078" s="35" t="str">
        <f t="shared" si="50"/>
        <v/>
      </c>
      <c r="J3078" s="35" t="str">
        <f t="array" ref="J3078">IFERROR(INDEX(Listor!$M$6:$M$17,MATCH(Listor!J3078&amp;Fossila!E3078,Listor!$K$6:$K$17&amp;Listor!$L$6:$L$17,0)),"")</f>
        <v/>
      </c>
      <c r="K3078" s="69"/>
    </row>
    <row r="3079" spans="2:11" x14ac:dyDescent="0.25">
      <c r="B3079" s="68" t="s">
        <v>68</v>
      </c>
      <c r="C3079" s="80" t="str">
        <f>IFERROR(VLOOKUP(B3079,Listor!$A$6:$B$62,2,FALSE),"")</f>
        <v/>
      </c>
      <c r="D3079" s="80" t="str">
        <f>IFERROR(VLOOKUP(B3079,Listor!$A$6:$C$62,3,FALSE),"")</f>
        <v/>
      </c>
      <c r="E3079" s="64" t="s">
        <v>69</v>
      </c>
      <c r="F3079" s="65"/>
      <c r="G3079" s="35" t="str">
        <f>IFERROR(VLOOKUP(B3079,Listor!$A$6:$G$62,7,FALSE),"")</f>
        <v/>
      </c>
      <c r="H3079" s="35" t="str">
        <f>IFERROR(VLOOKUP(B3079,Listor!$H$6:$I$24,2,FALSE),"")</f>
        <v/>
      </c>
      <c r="I3079" s="35" t="str">
        <f t="shared" si="50"/>
        <v/>
      </c>
      <c r="J3079" s="35" t="str">
        <f t="array" ref="J3079">IFERROR(INDEX(Listor!$M$6:$M$17,MATCH(Listor!J3079&amp;Fossila!E3079,Listor!$K$6:$K$17&amp;Listor!$L$6:$L$17,0)),"")</f>
        <v/>
      </c>
      <c r="K3079" s="69"/>
    </row>
    <row r="3080" spans="2:11" x14ac:dyDescent="0.25">
      <c r="B3080" s="68" t="s">
        <v>68</v>
      </c>
      <c r="C3080" s="80" t="str">
        <f>IFERROR(VLOOKUP(B3080,Listor!$A$6:$B$62,2,FALSE),"")</f>
        <v/>
      </c>
      <c r="D3080" s="80" t="str">
        <f>IFERROR(VLOOKUP(B3080,Listor!$A$6:$C$62,3,FALSE),"")</f>
        <v/>
      </c>
      <c r="E3080" s="64" t="s">
        <v>69</v>
      </c>
      <c r="F3080" s="65"/>
      <c r="G3080" s="35" t="str">
        <f>IFERROR(VLOOKUP(B3080,Listor!$A$6:$G$62,7,FALSE),"")</f>
        <v/>
      </c>
      <c r="H3080" s="35" t="str">
        <f>IFERROR(VLOOKUP(B3080,Listor!$H$6:$I$24,2,FALSE),"")</f>
        <v/>
      </c>
      <c r="I3080" s="35" t="str">
        <f t="shared" si="50"/>
        <v/>
      </c>
      <c r="J3080" s="35" t="str">
        <f t="array" ref="J3080">IFERROR(INDEX(Listor!$M$6:$M$17,MATCH(Listor!J3080&amp;Fossila!E3080,Listor!$K$6:$K$17&amp;Listor!$L$6:$L$17,0)),"")</f>
        <v/>
      </c>
      <c r="K3080" s="69"/>
    </row>
    <row r="3081" spans="2:11" x14ac:dyDescent="0.25">
      <c r="B3081" s="68" t="s">
        <v>68</v>
      </c>
      <c r="C3081" s="80" t="str">
        <f>IFERROR(VLOOKUP(B3081,Listor!$A$6:$B$62,2,FALSE),"")</f>
        <v/>
      </c>
      <c r="D3081" s="80" t="str">
        <f>IFERROR(VLOOKUP(B3081,Listor!$A$6:$C$62,3,FALSE),"")</f>
        <v/>
      </c>
      <c r="E3081" s="64" t="s">
        <v>69</v>
      </c>
      <c r="F3081" s="65"/>
      <c r="G3081" s="35" t="str">
        <f>IFERROR(VLOOKUP(B3081,Listor!$A$6:$G$62,7,FALSE),"")</f>
        <v/>
      </c>
      <c r="H3081" s="35" t="str">
        <f>IFERROR(VLOOKUP(B3081,Listor!$H$6:$I$24,2,FALSE),"")</f>
        <v/>
      </c>
      <c r="I3081" s="35" t="str">
        <f t="shared" si="50"/>
        <v/>
      </c>
      <c r="J3081" s="35" t="str">
        <f t="array" ref="J3081">IFERROR(INDEX(Listor!$M$6:$M$17,MATCH(Listor!J3081&amp;Fossila!E3081,Listor!$K$6:$K$17&amp;Listor!$L$6:$L$17,0)),"")</f>
        <v/>
      </c>
      <c r="K3081" s="69"/>
    </row>
    <row r="3082" spans="2:11" x14ac:dyDescent="0.25">
      <c r="B3082" s="68" t="s">
        <v>68</v>
      </c>
      <c r="C3082" s="80" t="str">
        <f>IFERROR(VLOOKUP(B3082,Listor!$A$6:$B$62,2,FALSE),"")</f>
        <v/>
      </c>
      <c r="D3082" s="80" t="str">
        <f>IFERROR(VLOOKUP(B3082,Listor!$A$6:$C$62,3,FALSE),"")</f>
        <v/>
      </c>
      <c r="E3082" s="64" t="s">
        <v>69</v>
      </c>
      <c r="F3082" s="65"/>
      <c r="G3082" s="35" t="str">
        <f>IFERROR(VLOOKUP(B3082,Listor!$A$6:$G$62,7,FALSE),"")</f>
        <v/>
      </c>
      <c r="H3082" s="35" t="str">
        <f>IFERROR(VLOOKUP(B3082,Listor!$H$6:$I$24,2,FALSE),"")</f>
        <v/>
      </c>
      <c r="I3082" s="35" t="str">
        <f t="shared" si="50"/>
        <v/>
      </c>
      <c r="J3082" s="35" t="str">
        <f t="array" ref="J3082">IFERROR(INDEX(Listor!$M$6:$M$17,MATCH(Listor!J3082&amp;Fossila!E3082,Listor!$K$6:$K$17&amp;Listor!$L$6:$L$17,0)),"")</f>
        <v/>
      </c>
      <c r="K3082" s="69"/>
    </row>
    <row r="3083" spans="2:11" x14ac:dyDescent="0.25">
      <c r="B3083" s="68" t="s">
        <v>68</v>
      </c>
      <c r="C3083" s="80" t="str">
        <f>IFERROR(VLOOKUP(B3083,Listor!$A$6:$B$62,2,FALSE),"")</f>
        <v/>
      </c>
      <c r="D3083" s="80" t="str">
        <f>IFERROR(VLOOKUP(B3083,Listor!$A$6:$C$62,3,FALSE),"")</f>
        <v/>
      </c>
      <c r="E3083" s="64" t="s">
        <v>69</v>
      </c>
      <c r="F3083" s="65"/>
      <c r="G3083" s="35" t="str">
        <f>IFERROR(VLOOKUP(B3083,Listor!$A$6:$G$62,7,FALSE),"")</f>
        <v/>
      </c>
      <c r="H3083" s="35" t="str">
        <f>IFERROR(VLOOKUP(B3083,Listor!$H$6:$I$24,2,FALSE),"")</f>
        <v/>
      </c>
      <c r="I3083" s="35" t="str">
        <f t="shared" si="50"/>
        <v/>
      </c>
      <c r="J3083" s="35" t="str">
        <f t="array" ref="J3083">IFERROR(INDEX(Listor!$M$6:$M$17,MATCH(Listor!J3083&amp;Fossila!E3083,Listor!$K$6:$K$17&amp;Listor!$L$6:$L$17,0)),"")</f>
        <v/>
      </c>
      <c r="K3083" s="69"/>
    </row>
    <row r="3084" spans="2:11" x14ac:dyDescent="0.25">
      <c r="B3084" s="68" t="s">
        <v>68</v>
      </c>
      <c r="C3084" s="80" t="str">
        <f>IFERROR(VLOOKUP(B3084,Listor!$A$6:$B$62,2,FALSE),"")</f>
        <v/>
      </c>
      <c r="D3084" s="80" t="str">
        <f>IFERROR(VLOOKUP(B3084,Listor!$A$6:$C$62,3,FALSE),"")</f>
        <v/>
      </c>
      <c r="E3084" s="64" t="s">
        <v>69</v>
      </c>
      <c r="F3084" s="65"/>
      <c r="G3084" s="35" t="str">
        <f>IFERROR(VLOOKUP(B3084,Listor!$A$6:$G$62,7,FALSE),"")</f>
        <v/>
      </c>
      <c r="H3084" s="35" t="str">
        <f>IFERROR(VLOOKUP(B3084,Listor!$H$6:$I$24,2,FALSE),"")</f>
        <v/>
      </c>
      <c r="I3084" s="35" t="str">
        <f t="shared" si="50"/>
        <v/>
      </c>
      <c r="J3084" s="35" t="str">
        <f t="array" ref="J3084">IFERROR(INDEX(Listor!$M$6:$M$17,MATCH(Listor!J3084&amp;Fossila!E3084,Listor!$K$6:$K$17&amp;Listor!$L$6:$L$17,0)),"")</f>
        <v/>
      </c>
      <c r="K3084" s="69"/>
    </row>
    <row r="3085" spans="2:11" x14ac:dyDescent="0.25">
      <c r="B3085" s="68" t="s">
        <v>68</v>
      </c>
      <c r="C3085" s="80" t="str">
        <f>IFERROR(VLOOKUP(B3085,Listor!$A$6:$B$62,2,FALSE),"")</f>
        <v/>
      </c>
      <c r="D3085" s="80" t="str">
        <f>IFERROR(VLOOKUP(B3085,Listor!$A$6:$C$62,3,FALSE),"")</f>
        <v/>
      </c>
      <c r="E3085" s="64" t="s">
        <v>69</v>
      </c>
      <c r="F3085" s="65"/>
      <c r="G3085" s="35" t="str">
        <f>IFERROR(VLOOKUP(B3085,Listor!$A$6:$G$62,7,FALSE),"")</f>
        <v/>
      </c>
      <c r="H3085" s="35" t="str">
        <f>IFERROR(VLOOKUP(B3085,Listor!$H$6:$I$24,2,FALSE),"")</f>
        <v/>
      </c>
      <c r="I3085" s="35" t="str">
        <f t="shared" ref="I3085:I3148" si="51">IFERROR(H3085*F3085,"")</f>
        <v/>
      </c>
      <c r="J3085" s="35" t="str">
        <f t="array" ref="J3085">IFERROR(INDEX(Listor!$M$6:$M$17,MATCH(Listor!J3085&amp;Fossila!E3085,Listor!$K$6:$K$17&amp;Listor!$L$6:$L$17,0)),"")</f>
        <v/>
      </c>
      <c r="K3085" s="69"/>
    </row>
    <row r="3086" spans="2:11" x14ac:dyDescent="0.25">
      <c r="B3086" s="68" t="s">
        <v>68</v>
      </c>
      <c r="C3086" s="80" t="str">
        <f>IFERROR(VLOOKUP(B3086,Listor!$A$6:$B$62,2,FALSE),"")</f>
        <v/>
      </c>
      <c r="D3086" s="80" t="str">
        <f>IFERROR(VLOOKUP(B3086,Listor!$A$6:$C$62,3,FALSE),"")</f>
        <v/>
      </c>
      <c r="E3086" s="64" t="s">
        <v>69</v>
      </c>
      <c r="F3086" s="65"/>
      <c r="G3086" s="35" t="str">
        <f>IFERROR(VLOOKUP(B3086,Listor!$A$6:$G$62,7,FALSE),"")</f>
        <v/>
      </c>
      <c r="H3086" s="35" t="str">
        <f>IFERROR(VLOOKUP(B3086,Listor!$H$6:$I$24,2,FALSE),"")</f>
        <v/>
      </c>
      <c r="I3086" s="35" t="str">
        <f t="shared" si="51"/>
        <v/>
      </c>
      <c r="J3086" s="35" t="str">
        <f t="array" ref="J3086">IFERROR(INDEX(Listor!$M$6:$M$17,MATCH(Listor!J3086&amp;Fossila!E3086,Listor!$K$6:$K$17&amp;Listor!$L$6:$L$17,0)),"")</f>
        <v/>
      </c>
      <c r="K3086" s="69"/>
    </row>
    <row r="3087" spans="2:11" x14ac:dyDescent="0.25">
      <c r="B3087" s="68" t="s">
        <v>68</v>
      </c>
      <c r="C3087" s="80" t="str">
        <f>IFERROR(VLOOKUP(B3087,Listor!$A$6:$B$62,2,FALSE),"")</f>
        <v/>
      </c>
      <c r="D3087" s="80" t="str">
        <f>IFERROR(VLOOKUP(B3087,Listor!$A$6:$C$62,3,FALSE),"")</f>
        <v/>
      </c>
      <c r="E3087" s="64" t="s">
        <v>69</v>
      </c>
      <c r="F3087" s="65"/>
      <c r="G3087" s="35" t="str">
        <f>IFERROR(VLOOKUP(B3087,Listor!$A$6:$G$62,7,FALSE),"")</f>
        <v/>
      </c>
      <c r="H3087" s="35" t="str">
        <f>IFERROR(VLOOKUP(B3087,Listor!$H$6:$I$24,2,FALSE),"")</f>
        <v/>
      </c>
      <c r="I3087" s="35" t="str">
        <f t="shared" si="51"/>
        <v/>
      </c>
      <c r="J3087" s="35" t="str">
        <f t="array" ref="J3087">IFERROR(INDEX(Listor!$M$6:$M$17,MATCH(Listor!J3087&amp;Fossila!E3087,Listor!$K$6:$K$17&amp;Listor!$L$6:$L$17,0)),"")</f>
        <v/>
      </c>
      <c r="K3087" s="69"/>
    </row>
    <row r="3088" spans="2:11" x14ac:dyDescent="0.25">
      <c r="B3088" s="68" t="s">
        <v>68</v>
      </c>
      <c r="C3088" s="80" t="str">
        <f>IFERROR(VLOOKUP(B3088,Listor!$A$6:$B$62,2,FALSE),"")</f>
        <v/>
      </c>
      <c r="D3088" s="80" t="str">
        <f>IFERROR(VLOOKUP(B3088,Listor!$A$6:$C$62,3,FALSE),"")</f>
        <v/>
      </c>
      <c r="E3088" s="64" t="s">
        <v>69</v>
      </c>
      <c r="F3088" s="65"/>
      <c r="G3088" s="35" t="str">
        <f>IFERROR(VLOOKUP(B3088,Listor!$A$6:$G$62,7,FALSE),"")</f>
        <v/>
      </c>
      <c r="H3088" s="35" t="str">
        <f>IFERROR(VLOOKUP(B3088,Listor!$H$6:$I$24,2,FALSE),"")</f>
        <v/>
      </c>
      <c r="I3088" s="35" t="str">
        <f t="shared" si="51"/>
        <v/>
      </c>
      <c r="J3088" s="35" t="str">
        <f t="array" ref="J3088">IFERROR(INDEX(Listor!$M$6:$M$17,MATCH(Listor!J3088&amp;Fossila!E3088,Listor!$K$6:$K$17&amp;Listor!$L$6:$L$17,0)),"")</f>
        <v/>
      </c>
      <c r="K3088" s="69"/>
    </row>
    <row r="3089" spans="2:11" x14ac:dyDescent="0.25">
      <c r="B3089" s="68" t="s">
        <v>68</v>
      </c>
      <c r="C3089" s="80" t="str">
        <f>IFERROR(VLOOKUP(B3089,Listor!$A$6:$B$62,2,FALSE),"")</f>
        <v/>
      </c>
      <c r="D3089" s="80" t="str">
        <f>IFERROR(VLOOKUP(B3089,Listor!$A$6:$C$62,3,FALSE),"")</f>
        <v/>
      </c>
      <c r="E3089" s="64" t="s">
        <v>69</v>
      </c>
      <c r="F3089" s="65"/>
      <c r="G3089" s="35" t="str">
        <f>IFERROR(VLOOKUP(B3089,Listor!$A$6:$G$62,7,FALSE),"")</f>
        <v/>
      </c>
      <c r="H3089" s="35" t="str">
        <f>IFERROR(VLOOKUP(B3089,Listor!$H$6:$I$24,2,FALSE),"")</f>
        <v/>
      </c>
      <c r="I3089" s="35" t="str">
        <f t="shared" si="51"/>
        <v/>
      </c>
      <c r="J3089" s="35" t="str">
        <f t="array" ref="J3089">IFERROR(INDEX(Listor!$M$6:$M$17,MATCH(Listor!J3089&amp;Fossila!E3089,Listor!$K$6:$K$17&amp;Listor!$L$6:$L$17,0)),"")</f>
        <v/>
      </c>
      <c r="K3089" s="69"/>
    </row>
    <row r="3090" spans="2:11" x14ac:dyDescent="0.25">
      <c r="B3090" s="68" t="s">
        <v>68</v>
      </c>
      <c r="C3090" s="80" t="str">
        <f>IFERROR(VLOOKUP(B3090,Listor!$A$6:$B$62,2,FALSE),"")</f>
        <v/>
      </c>
      <c r="D3090" s="80" t="str">
        <f>IFERROR(VLOOKUP(B3090,Listor!$A$6:$C$62,3,FALSE),"")</f>
        <v/>
      </c>
      <c r="E3090" s="64" t="s">
        <v>69</v>
      </c>
      <c r="F3090" s="65"/>
      <c r="G3090" s="35" t="str">
        <f>IFERROR(VLOOKUP(B3090,Listor!$A$6:$G$62,7,FALSE),"")</f>
        <v/>
      </c>
      <c r="H3090" s="35" t="str">
        <f>IFERROR(VLOOKUP(B3090,Listor!$H$6:$I$24,2,FALSE),"")</f>
        <v/>
      </c>
      <c r="I3090" s="35" t="str">
        <f t="shared" si="51"/>
        <v/>
      </c>
      <c r="J3090" s="35" t="str">
        <f t="array" ref="J3090">IFERROR(INDEX(Listor!$M$6:$M$17,MATCH(Listor!J3090&amp;Fossila!E3090,Listor!$K$6:$K$17&amp;Listor!$L$6:$L$17,0)),"")</f>
        <v/>
      </c>
      <c r="K3090" s="69"/>
    </row>
    <row r="3091" spans="2:11" x14ac:dyDescent="0.25">
      <c r="B3091" s="68" t="s">
        <v>68</v>
      </c>
      <c r="C3091" s="80" t="str">
        <f>IFERROR(VLOOKUP(B3091,Listor!$A$6:$B$62,2,FALSE),"")</f>
        <v/>
      </c>
      <c r="D3091" s="80" t="str">
        <f>IFERROR(VLOOKUP(B3091,Listor!$A$6:$C$62,3,FALSE),"")</f>
        <v/>
      </c>
      <c r="E3091" s="64" t="s">
        <v>69</v>
      </c>
      <c r="F3091" s="65"/>
      <c r="G3091" s="35" t="str">
        <f>IFERROR(VLOOKUP(B3091,Listor!$A$6:$G$62,7,FALSE),"")</f>
        <v/>
      </c>
      <c r="H3091" s="35" t="str">
        <f>IFERROR(VLOOKUP(B3091,Listor!$H$6:$I$24,2,FALSE),"")</f>
        <v/>
      </c>
      <c r="I3091" s="35" t="str">
        <f t="shared" si="51"/>
        <v/>
      </c>
      <c r="J3091" s="35" t="str">
        <f t="array" ref="J3091">IFERROR(INDEX(Listor!$M$6:$M$17,MATCH(Listor!J3091&amp;Fossila!E3091,Listor!$K$6:$K$17&amp;Listor!$L$6:$L$17,0)),"")</f>
        <v/>
      </c>
      <c r="K3091" s="69"/>
    </row>
    <row r="3092" spans="2:11" x14ac:dyDescent="0.25">
      <c r="B3092" s="68" t="s">
        <v>68</v>
      </c>
      <c r="C3092" s="80" t="str">
        <f>IFERROR(VLOOKUP(B3092,Listor!$A$6:$B$62,2,FALSE),"")</f>
        <v/>
      </c>
      <c r="D3092" s="80" t="str">
        <f>IFERROR(VLOOKUP(B3092,Listor!$A$6:$C$62,3,FALSE),"")</f>
        <v/>
      </c>
      <c r="E3092" s="64" t="s">
        <v>69</v>
      </c>
      <c r="F3092" s="65"/>
      <c r="G3092" s="35" t="str">
        <f>IFERROR(VLOOKUP(B3092,Listor!$A$6:$G$62,7,FALSE),"")</f>
        <v/>
      </c>
      <c r="H3092" s="35" t="str">
        <f>IFERROR(VLOOKUP(B3092,Listor!$H$6:$I$24,2,FALSE),"")</f>
        <v/>
      </c>
      <c r="I3092" s="35" t="str">
        <f t="shared" si="51"/>
        <v/>
      </c>
      <c r="J3092" s="35" t="str">
        <f t="array" ref="J3092">IFERROR(INDEX(Listor!$M$6:$M$17,MATCH(Listor!J3092&amp;Fossila!E3092,Listor!$K$6:$K$17&amp;Listor!$L$6:$L$17,0)),"")</f>
        <v/>
      </c>
      <c r="K3092" s="69"/>
    </row>
    <row r="3093" spans="2:11" x14ac:dyDescent="0.25">
      <c r="B3093" s="68" t="s">
        <v>68</v>
      </c>
      <c r="C3093" s="80" t="str">
        <f>IFERROR(VLOOKUP(B3093,Listor!$A$6:$B$62,2,FALSE),"")</f>
        <v/>
      </c>
      <c r="D3093" s="80" t="str">
        <f>IFERROR(VLOOKUP(B3093,Listor!$A$6:$C$62,3,FALSE),"")</f>
        <v/>
      </c>
      <c r="E3093" s="64" t="s">
        <v>69</v>
      </c>
      <c r="F3093" s="65"/>
      <c r="G3093" s="35" t="str">
        <f>IFERROR(VLOOKUP(B3093,Listor!$A$6:$G$62,7,FALSE),"")</f>
        <v/>
      </c>
      <c r="H3093" s="35" t="str">
        <f>IFERROR(VLOOKUP(B3093,Listor!$H$6:$I$24,2,FALSE),"")</f>
        <v/>
      </c>
      <c r="I3093" s="35" t="str">
        <f t="shared" si="51"/>
        <v/>
      </c>
      <c r="J3093" s="35" t="str">
        <f t="array" ref="J3093">IFERROR(INDEX(Listor!$M$6:$M$17,MATCH(Listor!J3093&amp;Fossila!E3093,Listor!$K$6:$K$17&amp;Listor!$L$6:$L$17,0)),"")</f>
        <v/>
      </c>
      <c r="K3093" s="69"/>
    </row>
    <row r="3094" spans="2:11" x14ac:dyDescent="0.25">
      <c r="B3094" s="68" t="s">
        <v>68</v>
      </c>
      <c r="C3094" s="80" t="str">
        <f>IFERROR(VLOOKUP(B3094,Listor!$A$6:$B$62,2,FALSE),"")</f>
        <v/>
      </c>
      <c r="D3094" s="80" t="str">
        <f>IFERROR(VLOOKUP(B3094,Listor!$A$6:$C$62,3,FALSE),"")</f>
        <v/>
      </c>
      <c r="E3094" s="64" t="s">
        <v>69</v>
      </c>
      <c r="F3094" s="65"/>
      <c r="G3094" s="35" t="str">
        <f>IFERROR(VLOOKUP(B3094,Listor!$A$6:$G$62,7,FALSE),"")</f>
        <v/>
      </c>
      <c r="H3094" s="35" t="str">
        <f>IFERROR(VLOOKUP(B3094,Listor!$H$6:$I$24,2,FALSE),"")</f>
        <v/>
      </c>
      <c r="I3094" s="35" t="str">
        <f t="shared" si="51"/>
        <v/>
      </c>
      <c r="J3094" s="35" t="str">
        <f t="array" ref="J3094">IFERROR(INDEX(Listor!$M$6:$M$17,MATCH(Listor!J3094&amp;Fossila!E3094,Listor!$K$6:$K$17&amp;Listor!$L$6:$L$17,0)),"")</f>
        <v/>
      </c>
      <c r="K3094" s="69"/>
    </row>
    <row r="3095" spans="2:11" x14ac:dyDescent="0.25">
      <c r="B3095" s="68" t="s">
        <v>68</v>
      </c>
      <c r="C3095" s="80" t="str">
        <f>IFERROR(VLOOKUP(B3095,Listor!$A$6:$B$62,2,FALSE),"")</f>
        <v/>
      </c>
      <c r="D3095" s="80" t="str">
        <f>IFERROR(VLOOKUP(B3095,Listor!$A$6:$C$62,3,FALSE),"")</f>
        <v/>
      </c>
      <c r="E3095" s="64" t="s">
        <v>69</v>
      </c>
      <c r="F3095" s="65"/>
      <c r="G3095" s="35" t="str">
        <f>IFERROR(VLOOKUP(B3095,Listor!$A$6:$G$62,7,FALSE),"")</f>
        <v/>
      </c>
      <c r="H3095" s="35" t="str">
        <f>IFERROR(VLOOKUP(B3095,Listor!$H$6:$I$24,2,FALSE),"")</f>
        <v/>
      </c>
      <c r="I3095" s="35" t="str">
        <f t="shared" si="51"/>
        <v/>
      </c>
      <c r="J3095" s="35" t="str">
        <f t="array" ref="J3095">IFERROR(INDEX(Listor!$M$6:$M$17,MATCH(Listor!J3095&amp;Fossila!E3095,Listor!$K$6:$K$17&amp;Listor!$L$6:$L$17,0)),"")</f>
        <v/>
      </c>
      <c r="K3095" s="69"/>
    </row>
    <row r="3096" spans="2:11" x14ac:dyDescent="0.25">
      <c r="B3096" s="68" t="s">
        <v>68</v>
      </c>
      <c r="C3096" s="80" t="str">
        <f>IFERROR(VLOOKUP(B3096,Listor!$A$6:$B$62,2,FALSE),"")</f>
        <v/>
      </c>
      <c r="D3096" s="80" t="str">
        <f>IFERROR(VLOOKUP(B3096,Listor!$A$6:$C$62,3,FALSE),"")</f>
        <v/>
      </c>
      <c r="E3096" s="64" t="s">
        <v>69</v>
      </c>
      <c r="F3096" s="65"/>
      <c r="G3096" s="35" t="str">
        <f>IFERROR(VLOOKUP(B3096,Listor!$A$6:$G$62,7,FALSE),"")</f>
        <v/>
      </c>
      <c r="H3096" s="35" t="str">
        <f>IFERROR(VLOOKUP(B3096,Listor!$H$6:$I$24,2,FALSE),"")</f>
        <v/>
      </c>
      <c r="I3096" s="35" t="str">
        <f t="shared" si="51"/>
        <v/>
      </c>
      <c r="J3096" s="35" t="str">
        <f t="array" ref="J3096">IFERROR(INDEX(Listor!$M$6:$M$17,MATCH(Listor!J3096&amp;Fossila!E3096,Listor!$K$6:$K$17&amp;Listor!$L$6:$L$17,0)),"")</f>
        <v/>
      </c>
      <c r="K3096" s="69"/>
    </row>
    <row r="3097" spans="2:11" x14ac:dyDescent="0.25">
      <c r="B3097" s="68" t="s">
        <v>68</v>
      </c>
      <c r="C3097" s="80" t="str">
        <f>IFERROR(VLOOKUP(B3097,Listor!$A$6:$B$62,2,FALSE),"")</f>
        <v/>
      </c>
      <c r="D3097" s="80" t="str">
        <f>IFERROR(VLOOKUP(B3097,Listor!$A$6:$C$62,3,FALSE),"")</f>
        <v/>
      </c>
      <c r="E3097" s="64" t="s">
        <v>69</v>
      </c>
      <c r="F3097" s="65"/>
      <c r="G3097" s="35" t="str">
        <f>IFERROR(VLOOKUP(B3097,Listor!$A$6:$G$62,7,FALSE),"")</f>
        <v/>
      </c>
      <c r="H3097" s="35" t="str">
        <f>IFERROR(VLOOKUP(B3097,Listor!$H$6:$I$24,2,FALSE),"")</f>
        <v/>
      </c>
      <c r="I3097" s="35" t="str">
        <f t="shared" si="51"/>
        <v/>
      </c>
      <c r="J3097" s="35" t="str">
        <f t="array" ref="J3097">IFERROR(INDEX(Listor!$M$6:$M$17,MATCH(Listor!J3097&amp;Fossila!E3097,Listor!$K$6:$K$17&amp;Listor!$L$6:$L$17,0)),"")</f>
        <v/>
      </c>
      <c r="K3097" s="69"/>
    </row>
    <row r="3098" spans="2:11" x14ac:dyDescent="0.25">
      <c r="B3098" s="68" t="s">
        <v>68</v>
      </c>
      <c r="C3098" s="80" t="str">
        <f>IFERROR(VLOOKUP(B3098,Listor!$A$6:$B$62,2,FALSE),"")</f>
        <v/>
      </c>
      <c r="D3098" s="80" t="str">
        <f>IFERROR(VLOOKUP(B3098,Listor!$A$6:$C$62,3,FALSE),"")</f>
        <v/>
      </c>
      <c r="E3098" s="64" t="s">
        <v>69</v>
      </c>
      <c r="F3098" s="65"/>
      <c r="G3098" s="35" t="str">
        <f>IFERROR(VLOOKUP(B3098,Listor!$A$6:$G$62,7,FALSE),"")</f>
        <v/>
      </c>
      <c r="H3098" s="35" t="str">
        <f>IFERROR(VLOOKUP(B3098,Listor!$H$6:$I$24,2,FALSE),"")</f>
        <v/>
      </c>
      <c r="I3098" s="35" t="str">
        <f t="shared" si="51"/>
        <v/>
      </c>
      <c r="J3098" s="35" t="str">
        <f t="array" ref="J3098">IFERROR(INDEX(Listor!$M$6:$M$17,MATCH(Listor!J3098&amp;Fossila!E3098,Listor!$K$6:$K$17&amp;Listor!$L$6:$L$17,0)),"")</f>
        <v/>
      </c>
      <c r="K3098" s="69"/>
    </row>
    <row r="3099" spans="2:11" x14ac:dyDescent="0.25">
      <c r="B3099" s="68" t="s">
        <v>68</v>
      </c>
      <c r="C3099" s="80" t="str">
        <f>IFERROR(VLOOKUP(B3099,Listor!$A$6:$B$62,2,FALSE),"")</f>
        <v/>
      </c>
      <c r="D3099" s="80" t="str">
        <f>IFERROR(VLOOKUP(B3099,Listor!$A$6:$C$62,3,FALSE),"")</f>
        <v/>
      </c>
      <c r="E3099" s="64" t="s">
        <v>69</v>
      </c>
      <c r="F3099" s="65"/>
      <c r="G3099" s="35" t="str">
        <f>IFERROR(VLOOKUP(B3099,Listor!$A$6:$G$62,7,FALSE),"")</f>
        <v/>
      </c>
      <c r="H3099" s="35" t="str">
        <f>IFERROR(VLOOKUP(B3099,Listor!$H$6:$I$24,2,FALSE),"")</f>
        <v/>
      </c>
      <c r="I3099" s="35" t="str">
        <f t="shared" si="51"/>
        <v/>
      </c>
      <c r="J3099" s="35" t="str">
        <f t="array" ref="J3099">IFERROR(INDEX(Listor!$M$6:$M$17,MATCH(Listor!J3099&amp;Fossila!E3099,Listor!$K$6:$K$17&amp;Listor!$L$6:$L$17,0)),"")</f>
        <v/>
      </c>
      <c r="K3099" s="69"/>
    </row>
    <row r="3100" spans="2:11" x14ac:dyDescent="0.25">
      <c r="B3100" s="68" t="s">
        <v>68</v>
      </c>
      <c r="C3100" s="80" t="str">
        <f>IFERROR(VLOOKUP(B3100,Listor!$A$6:$B$62,2,FALSE),"")</f>
        <v/>
      </c>
      <c r="D3100" s="80" t="str">
        <f>IFERROR(VLOOKUP(B3100,Listor!$A$6:$C$62,3,FALSE),"")</f>
        <v/>
      </c>
      <c r="E3100" s="64" t="s">
        <v>69</v>
      </c>
      <c r="F3100" s="65"/>
      <c r="G3100" s="35" t="str">
        <f>IFERROR(VLOOKUP(B3100,Listor!$A$6:$G$62,7,FALSE),"")</f>
        <v/>
      </c>
      <c r="H3100" s="35" t="str">
        <f>IFERROR(VLOOKUP(B3100,Listor!$H$6:$I$24,2,FALSE),"")</f>
        <v/>
      </c>
      <c r="I3100" s="35" t="str">
        <f t="shared" si="51"/>
        <v/>
      </c>
      <c r="J3100" s="35" t="str">
        <f t="array" ref="J3100">IFERROR(INDEX(Listor!$M$6:$M$17,MATCH(Listor!J3100&amp;Fossila!E3100,Listor!$K$6:$K$17&amp;Listor!$L$6:$L$17,0)),"")</f>
        <v/>
      </c>
      <c r="K3100" s="69"/>
    </row>
    <row r="3101" spans="2:11" x14ac:dyDescent="0.25">
      <c r="B3101" s="68" t="s">
        <v>68</v>
      </c>
      <c r="C3101" s="80" t="str">
        <f>IFERROR(VLOOKUP(B3101,Listor!$A$6:$B$62,2,FALSE),"")</f>
        <v/>
      </c>
      <c r="D3101" s="80" t="str">
        <f>IFERROR(VLOOKUP(B3101,Listor!$A$6:$C$62,3,FALSE),"")</f>
        <v/>
      </c>
      <c r="E3101" s="64" t="s">
        <v>69</v>
      </c>
      <c r="F3101" s="65"/>
      <c r="G3101" s="35" t="str">
        <f>IFERROR(VLOOKUP(B3101,Listor!$A$6:$G$62,7,FALSE),"")</f>
        <v/>
      </c>
      <c r="H3101" s="35" t="str">
        <f>IFERROR(VLOOKUP(B3101,Listor!$H$6:$I$24,2,FALSE),"")</f>
        <v/>
      </c>
      <c r="I3101" s="35" t="str">
        <f t="shared" si="51"/>
        <v/>
      </c>
      <c r="J3101" s="35" t="str">
        <f t="array" ref="J3101">IFERROR(INDEX(Listor!$M$6:$M$17,MATCH(Listor!J3101&amp;Fossila!E3101,Listor!$K$6:$K$17&amp;Listor!$L$6:$L$17,0)),"")</f>
        <v/>
      </c>
      <c r="K3101" s="69"/>
    </row>
    <row r="3102" spans="2:11" x14ac:dyDescent="0.25">
      <c r="B3102" s="68" t="s">
        <v>68</v>
      </c>
      <c r="C3102" s="80" t="str">
        <f>IFERROR(VLOOKUP(B3102,Listor!$A$6:$B$62,2,FALSE),"")</f>
        <v/>
      </c>
      <c r="D3102" s="80" t="str">
        <f>IFERROR(VLOOKUP(B3102,Listor!$A$6:$C$62,3,FALSE),"")</f>
        <v/>
      </c>
      <c r="E3102" s="64" t="s">
        <v>69</v>
      </c>
      <c r="F3102" s="65"/>
      <c r="G3102" s="35" t="str">
        <f>IFERROR(VLOOKUP(B3102,Listor!$A$6:$G$62,7,FALSE),"")</f>
        <v/>
      </c>
      <c r="H3102" s="35" t="str">
        <f>IFERROR(VLOOKUP(B3102,Listor!$H$6:$I$24,2,FALSE),"")</f>
        <v/>
      </c>
      <c r="I3102" s="35" t="str">
        <f t="shared" si="51"/>
        <v/>
      </c>
      <c r="J3102" s="35" t="str">
        <f t="array" ref="J3102">IFERROR(INDEX(Listor!$M$6:$M$17,MATCH(Listor!J3102&amp;Fossila!E3102,Listor!$K$6:$K$17&amp;Listor!$L$6:$L$17,0)),"")</f>
        <v/>
      </c>
      <c r="K3102" s="69"/>
    </row>
    <row r="3103" spans="2:11" x14ac:dyDescent="0.25">
      <c r="B3103" s="68" t="s">
        <v>68</v>
      </c>
      <c r="C3103" s="80" t="str">
        <f>IFERROR(VLOOKUP(B3103,Listor!$A$6:$B$62,2,FALSE),"")</f>
        <v/>
      </c>
      <c r="D3103" s="80" t="str">
        <f>IFERROR(VLOOKUP(B3103,Listor!$A$6:$C$62,3,FALSE),"")</f>
        <v/>
      </c>
      <c r="E3103" s="64" t="s">
        <v>69</v>
      </c>
      <c r="F3103" s="65"/>
      <c r="G3103" s="35" t="str">
        <f>IFERROR(VLOOKUP(B3103,Listor!$A$6:$G$62,7,FALSE),"")</f>
        <v/>
      </c>
      <c r="H3103" s="35" t="str">
        <f>IFERROR(VLOOKUP(B3103,Listor!$H$6:$I$24,2,FALSE),"")</f>
        <v/>
      </c>
      <c r="I3103" s="35" t="str">
        <f t="shared" si="51"/>
        <v/>
      </c>
      <c r="J3103" s="35" t="str">
        <f t="array" ref="J3103">IFERROR(INDEX(Listor!$M$6:$M$17,MATCH(Listor!J3103&amp;Fossila!E3103,Listor!$K$6:$K$17&amp;Listor!$L$6:$L$17,0)),"")</f>
        <v/>
      </c>
      <c r="K3103" s="69"/>
    </row>
    <row r="3104" spans="2:11" x14ac:dyDescent="0.25">
      <c r="B3104" s="68" t="s">
        <v>68</v>
      </c>
      <c r="C3104" s="80" t="str">
        <f>IFERROR(VLOOKUP(B3104,Listor!$A$6:$B$62,2,FALSE),"")</f>
        <v/>
      </c>
      <c r="D3104" s="80" t="str">
        <f>IFERROR(VLOOKUP(B3104,Listor!$A$6:$C$62,3,FALSE),"")</f>
        <v/>
      </c>
      <c r="E3104" s="64" t="s">
        <v>69</v>
      </c>
      <c r="F3104" s="65"/>
      <c r="G3104" s="35" t="str">
        <f>IFERROR(VLOOKUP(B3104,Listor!$A$6:$G$62,7,FALSE),"")</f>
        <v/>
      </c>
      <c r="H3104" s="35" t="str">
        <f>IFERROR(VLOOKUP(B3104,Listor!$H$6:$I$24,2,FALSE),"")</f>
        <v/>
      </c>
      <c r="I3104" s="35" t="str">
        <f t="shared" si="51"/>
        <v/>
      </c>
      <c r="J3104" s="35" t="str">
        <f t="array" ref="J3104">IFERROR(INDEX(Listor!$M$6:$M$17,MATCH(Listor!J3104&amp;Fossila!E3104,Listor!$K$6:$K$17&amp;Listor!$L$6:$L$17,0)),"")</f>
        <v/>
      </c>
      <c r="K3104" s="69"/>
    </row>
    <row r="3105" spans="2:11" x14ac:dyDescent="0.25">
      <c r="B3105" s="68" t="s">
        <v>68</v>
      </c>
      <c r="C3105" s="80" t="str">
        <f>IFERROR(VLOOKUP(B3105,Listor!$A$6:$B$62,2,FALSE),"")</f>
        <v/>
      </c>
      <c r="D3105" s="80" t="str">
        <f>IFERROR(VLOOKUP(B3105,Listor!$A$6:$C$62,3,FALSE),"")</f>
        <v/>
      </c>
      <c r="E3105" s="64" t="s">
        <v>69</v>
      </c>
      <c r="F3105" s="65"/>
      <c r="G3105" s="35" t="str">
        <f>IFERROR(VLOOKUP(B3105,Listor!$A$6:$G$62,7,FALSE),"")</f>
        <v/>
      </c>
      <c r="H3105" s="35" t="str">
        <f>IFERROR(VLOOKUP(B3105,Listor!$H$6:$I$24,2,FALSE),"")</f>
        <v/>
      </c>
      <c r="I3105" s="35" t="str">
        <f t="shared" si="51"/>
        <v/>
      </c>
      <c r="J3105" s="35" t="str">
        <f t="array" ref="J3105">IFERROR(INDEX(Listor!$M$6:$M$17,MATCH(Listor!J3105&amp;Fossila!E3105,Listor!$K$6:$K$17&amp;Listor!$L$6:$L$17,0)),"")</f>
        <v/>
      </c>
      <c r="K3105" s="69"/>
    </row>
    <row r="3106" spans="2:11" x14ac:dyDescent="0.25">
      <c r="B3106" s="68" t="s">
        <v>68</v>
      </c>
      <c r="C3106" s="80" t="str">
        <f>IFERROR(VLOOKUP(B3106,Listor!$A$6:$B$62,2,FALSE),"")</f>
        <v/>
      </c>
      <c r="D3106" s="80" t="str">
        <f>IFERROR(VLOOKUP(B3106,Listor!$A$6:$C$62,3,FALSE),"")</f>
        <v/>
      </c>
      <c r="E3106" s="64" t="s">
        <v>69</v>
      </c>
      <c r="F3106" s="65"/>
      <c r="G3106" s="35" t="str">
        <f>IFERROR(VLOOKUP(B3106,Listor!$A$6:$G$62,7,FALSE),"")</f>
        <v/>
      </c>
      <c r="H3106" s="35" t="str">
        <f>IFERROR(VLOOKUP(B3106,Listor!$H$6:$I$24,2,FALSE),"")</f>
        <v/>
      </c>
      <c r="I3106" s="35" t="str">
        <f t="shared" si="51"/>
        <v/>
      </c>
      <c r="J3106" s="35" t="str">
        <f t="array" ref="J3106">IFERROR(INDEX(Listor!$M$6:$M$17,MATCH(Listor!J3106&amp;Fossila!E3106,Listor!$K$6:$K$17&amp;Listor!$L$6:$L$17,0)),"")</f>
        <v/>
      </c>
      <c r="K3106" s="69"/>
    </row>
    <row r="3107" spans="2:11" x14ac:dyDescent="0.25">
      <c r="B3107" s="68" t="s">
        <v>68</v>
      </c>
      <c r="C3107" s="80" t="str">
        <f>IFERROR(VLOOKUP(B3107,Listor!$A$6:$B$62,2,FALSE),"")</f>
        <v/>
      </c>
      <c r="D3107" s="80" t="str">
        <f>IFERROR(VLOOKUP(B3107,Listor!$A$6:$C$62,3,FALSE),"")</f>
        <v/>
      </c>
      <c r="E3107" s="64" t="s">
        <v>69</v>
      </c>
      <c r="F3107" s="65"/>
      <c r="G3107" s="35" t="str">
        <f>IFERROR(VLOOKUP(B3107,Listor!$A$6:$G$62,7,FALSE),"")</f>
        <v/>
      </c>
      <c r="H3107" s="35" t="str">
        <f>IFERROR(VLOOKUP(B3107,Listor!$H$6:$I$24,2,FALSE),"")</f>
        <v/>
      </c>
      <c r="I3107" s="35" t="str">
        <f t="shared" si="51"/>
        <v/>
      </c>
      <c r="J3107" s="35" t="str">
        <f t="array" ref="J3107">IFERROR(INDEX(Listor!$M$6:$M$17,MATCH(Listor!J3107&amp;Fossila!E3107,Listor!$K$6:$K$17&amp;Listor!$L$6:$L$17,0)),"")</f>
        <v/>
      </c>
      <c r="K3107" s="69"/>
    </row>
    <row r="3108" spans="2:11" x14ac:dyDescent="0.25">
      <c r="B3108" s="68" t="s">
        <v>68</v>
      </c>
      <c r="C3108" s="80" t="str">
        <f>IFERROR(VLOOKUP(B3108,Listor!$A$6:$B$62,2,FALSE),"")</f>
        <v/>
      </c>
      <c r="D3108" s="80" t="str">
        <f>IFERROR(VLOOKUP(B3108,Listor!$A$6:$C$62,3,FALSE),"")</f>
        <v/>
      </c>
      <c r="E3108" s="64" t="s">
        <v>69</v>
      </c>
      <c r="F3108" s="65"/>
      <c r="G3108" s="35" t="str">
        <f>IFERROR(VLOOKUP(B3108,Listor!$A$6:$G$62,7,FALSE),"")</f>
        <v/>
      </c>
      <c r="H3108" s="35" t="str">
        <f>IFERROR(VLOOKUP(B3108,Listor!$H$6:$I$24,2,FALSE),"")</f>
        <v/>
      </c>
      <c r="I3108" s="35" t="str">
        <f t="shared" si="51"/>
        <v/>
      </c>
      <c r="J3108" s="35" t="str">
        <f t="array" ref="J3108">IFERROR(INDEX(Listor!$M$6:$M$17,MATCH(Listor!J3108&amp;Fossila!E3108,Listor!$K$6:$K$17&amp;Listor!$L$6:$L$17,0)),"")</f>
        <v/>
      </c>
      <c r="K3108" s="69"/>
    </row>
    <row r="3109" spans="2:11" x14ac:dyDescent="0.25">
      <c r="B3109" s="68" t="s">
        <v>68</v>
      </c>
      <c r="C3109" s="80" t="str">
        <f>IFERROR(VLOOKUP(B3109,Listor!$A$6:$B$62,2,FALSE),"")</f>
        <v/>
      </c>
      <c r="D3109" s="80" t="str">
        <f>IFERROR(VLOOKUP(B3109,Listor!$A$6:$C$62,3,FALSE),"")</f>
        <v/>
      </c>
      <c r="E3109" s="64" t="s">
        <v>69</v>
      </c>
      <c r="F3109" s="65"/>
      <c r="G3109" s="35" t="str">
        <f>IFERROR(VLOOKUP(B3109,Listor!$A$6:$G$62,7,FALSE),"")</f>
        <v/>
      </c>
      <c r="H3109" s="35" t="str">
        <f>IFERROR(VLOOKUP(B3109,Listor!$H$6:$I$24,2,FALSE),"")</f>
        <v/>
      </c>
      <c r="I3109" s="35" t="str">
        <f t="shared" si="51"/>
        <v/>
      </c>
      <c r="J3109" s="35" t="str">
        <f t="array" ref="J3109">IFERROR(INDEX(Listor!$M$6:$M$17,MATCH(Listor!J3109&amp;Fossila!E3109,Listor!$K$6:$K$17&amp;Listor!$L$6:$L$17,0)),"")</f>
        <v/>
      </c>
      <c r="K3109" s="69"/>
    </row>
    <row r="3110" spans="2:11" x14ac:dyDescent="0.25">
      <c r="B3110" s="68" t="s">
        <v>68</v>
      </c>
      <c r="C3110" s="80" t="str">
        <f>IFERROR(VLOOKUP(B3110,Listor!$A$6:$B$62,2,FALSE),"")</f>
        <v/>
      </c>
      <c r="D3110" s="80" t="str">
        <f>IFERROR(VLOOKUP(B3110,Listor!$A$6:$C$62,3,FALSE),"")</f>
        <v/>
      </c>
      <c r="E3110" s="64" t="s">
        <v>69</v>
      </c>
      <c r="F3110" s="65"/>
      <c r="G3110" s="35" t="str">
        <f>IFERROR(VLOOKUP(B3110,Listor!$A$6:$G$62,7,FALSE),"")</f>
        <v/>
      </c>
      <c r="H3110" s="35" t="str">
        <f>IFERROR(VLOOKUP(B3110,Listor!$H$6:$I$24,2,FALSE),"")</f>
        <v/>
      </c>
      <c r="I3110" s="35" t="str">
        <f t="shared" si="51"/>
        <v/>
      </c>
      <c r="J3110" s="35" t="str">
        <f t="array" ref="J3110">IFERROR(INDEX(Listor!$M$6:$M$17,MATCH(Listor!J3110&amp;Fossila!E3110,Listor!$K$6:$K$17&amp;Listor!$L$6:$L$17,0)),"")</f>
        <v/>
      </c>
      <c r="K3110" s="69"/>
    </row>
    <row r="3111" spans="2:11" x14ac:dyDescent="0.25">
      <c r="B3111" s="68" t="s">
        <v>68</v>
      </c>
      <c r="C3111" s="80" t="str">
        <f>IFERROR(VLOOKUP(B3111,Listor!$A$6:$B$62,2,FALSE),"")</f>
        <v/>
      </c>
      <c r="D3111" s="80" t="str">
        <f>IFERROR(VLOOKUP(B3111,Listor!$A$6:$C$62,3,FALSE),"")</f>
        <v/>
      </c>
      <c r="E3111" s="64" t="s">
        <v>69</v>
      </c>
      <c r="F3111" s="65"/>
      <c r="G3111" s="35" t="str">
        <f>IFERROR(VLOOKUP(B3111,Listor!$A$6:$G$62,7,FALSE),"")</f>
        <v/>
      </c>
      <c r="H3111" s="35" t="str">
        <f>IFERROR(VLOOKUP(B3111,Listor!$H$6:$I$24,2,FALSE),"")</f>
        <v/>
      </c>
      <c r="I3111" s="35" t="str">
        <f t="shared" si="51"/>
        <v/>
      </c>
      <c r="J3111" s="35" t="str">
        <f t="array" ref="J3111">IFERROR(INDEX(Listor!$M$6:$M$17,MATCH(Listor!J3111&amp;Fossila!E3111,Listor!$K$6:$K$17&amp;Listor!$L$6:$L$17,0)),"")</f>
        <v/>
      </c>
      <c r="K3111" s="69"/>
    </row>
    <row r="3112" spans="2:11" x14ac:dyDescent="0.25">
      <c r="B3112" s="68" t="s">
        <v>68</v>
      </c>
      <c r="C3112" s="80" t="str">
        <f>IFERROR(VLOOKUP(B3112,Listor!$A$6:$B$62,2,FALSE),"")</f>
        <v/>
      </c>
      <c r="D3112" s="80" t="str">
        <f>IFERROR(VLOOKUP(B3112,Listor!$A$6:$C$62,3,FALSE),"")</f>
        <v/>
      </c>
      <c r="E3112" s="64" t="s">
        <v>69</v>
      </c>
      <c r="F3112" s="65"/>
      <c r="G3112" s="35" t="str">
        <f>IFERROR(VLOOKUP(B3112,Listor!$A$6:$G$62,7,FALSE),"")</f>
        <v/>
      </c>
      <c r="H3112" s="35" t="str">
        <f>IFERROR(VLOOKUP(B3112,Listor!$H$6:$I$24,2,FALSE),"")</f>
        <v/>
      </c>
      <c r="I3112" s="35" t="str">
        <f t="shared" si="51"/>
        <v/>
      </c>
      <c r="J3112" s="35" t="str">
        <f t="array" ref="J3112">IFERROR(INDEX(Listor!$M$6:$M$17,MATCH(Listor!J3112&amp;Fossila!E3112,Listor!$K$6:$K$17&amp;Listor!$L$6:$L$17,0)),"")</f>
        <v/>
      </c>
      <c r="K3112" s="69"/>
    </row>
    <row r="3113" spans="2:11" x14ac:dyDescent="0.25">
      <c r="B3113" s="68" t="s">
        <v>68</v>
      </c>
      <c r="C3113" s="80" t="str">
        <f>IFERROR(VLOOKUP(B3113,Listor!$A$6:$B$62,2,FALSE),"")</f>
        <v/>
      </c>
      <c r="D3113" s="80" t="str">
        <f>IFERROR(VLOOKUP(B3113,Listor!$A$6:$C$62,3,FALSE),"")</f>
        <v/>
      </c>
      <c r="E3113" s="64" t="s">
        <v>69</v>
      </c>
      <c r="F3113" s="65"/>
      <c r="G3113" s="35" t="str">
        <f>IFERROR(VLOOKUP(B3113,Listor!$A$6:$G$62,7,FALSE),"")</f>
        <v/>
      </c>
      <c r="H3113" s="35" t="str">
        <f>IFERROR(VLOOKUP(B3113,Listor!$H$6:$I$24,2,FALSE),"")</f>
        <v/>
      </c>
      <c r="I3113" s="35" t="str">
        <f t="shared" si="51"/>
        <v/>
      </c>
      <c r="J3113" s="35" t="str">
        <f t="array" ref="J3113">IFERROR(INDEX(Listor!$M$6:$M$17,MATCH(Listor!J3113&amp;Fossila!E3113,Listor!$K$6:$K$17&amp;Listor!$L$6:$L$17,0)),"")</f>
        <v/>
      </c>
      <c r="K3113" s="69"/>
    </row>
    <row r="3114" spans="2:11" x14ac:dyDescent="0.25">
      <c r="B3114" s="68" t="s">
        <v>68</v>
      </c>
      <c r="C3114" s="80" t="str">
        <f>IFERROR(VLOOKUP(B3114,Listor!$A$6:$B$62,2,FALSE),"")</f>
        <v/>
      </c>
      <c r="D3114" s="80" t="str">
        <f>IFERROR(VLOOKUP(B3114,Listor!$A$6:$C$62,3,FALSE),"")</f>
        <v/>
      </c>
      <c r="E3114" s="64" t="s">
        <v>69</v>
      </c>
      <c r="F3114" s="65"/>
      <c r="G3114" s="35" t="str">
        <f>IFERROR(VLOOKUP(B3114,Listor!$A$6:$G$62,7,FALSE),"")</f>
        <v/>
      </c>
      <c r="H3114" s="35" t="str">
        <f>IFERROR(VLOOKUP(B3114,Listor!$H$6:$I$24,2,FALSE),"")</f>
        <v/>
      </c>
      <c r="I3114" s="35" t="str">
        <f t="shared" si="51"/>
        <v/>
      </c>
      <c r="J3114" s="35" t="str">
        <f t="array" ref="J3114">IFERROR(INDEX(Listor!$M$6:$M$17,MATCH(Listor!J3114&amp;Fossila!E3114,Listor!$K$6:$K$17&amp;Listor!$L$6:$L$17,0)),"")</f>
        <v/>
      </c>
      <c r="K3114" s="69"/>
    </row>
    <row r="3115" spans="2:11" x14ac:dyDescent="0.25">
      <c r="B3115" s="68" t="s">
        <v>68</v>
      </c>
      <c r="C3115" s="80" t="str">
        <f>IFERROR(VLOOKUP(B3115,Listor!$A$6:$B$62,2,FALSE),"")</f>
        <v/>
      </c>
      <c r="D3115" s="80" t="str">
        <f>IFERROR(VLOOKUP(B3115,Listor!$A$6:$C$62,3,FALSE),"")</f>
        <v/>
      </c>
      <c r="E3115" s="64" t="s">
        <v>69</v>
      </c>
      <c r="F3115" s="65"/>
      <c r="G3115" s="35" t="str">
        <f>IFERROR(VLOOKUP(B3115,Listor!$A$6:$G$62,7,FALSE),"")</f>
        <v/>
      </c>
      <c r="H3115" s="35" t="str">
        <f>IFERROR(VLOOKUP(B3115,Listor!$H$6:$I$24,2,FALSE),"")</f>
        <v/>
      </c>
      <c r="I3115" s="35" t="str">
        <f t="shared" si="51"/>
        <v/>
      </c>
      <c r="J3115" s="35" t="str">
        <f t="array" ref="J3115">IFERROR(INDEX(Listor!$M$6:$M$17,MATCH(Listor!J3115&amp;Fossila!E3115,Listor!$K$6:$K$17&amp;Listor!$L$6:$L$17,0)),"")</f>
        <v/>
      </c>
      <c r="K3115" s="69"/>
    </row>
    <row r="3116" spans="2:11" x14ac:dyDescent="0.25">
      <c r="B3116" s="68" t="s">
        <v>68</v>
      </c>
      <c r="C3116" s="80" t="str">
        <f>IFERROR(VLOOKUP(B3116,Listor!$A$6:$B$62,2,FALSE),"")</f>
        <v/>
      </c>
      <c r="D3116" s="80" t="str">
        <f>IFERROR(VLOOKUP(B3116,Listor!$A$6:$C$62,3,FALSE),"")</f>
        <v/>
      </c>
      <c r="E3116" s="64" t="s">
        <v>69</v>
      </c>
      <c r="F3116" s="65"/>
      <c r="G3116" s="35" t="str">
        <f>IFERROR(VLOOKUP(B3116,Listor!$A$6:$G$62,7,FALSE),"")</f>
        <v/>
      </c>
      <c r="H3116" s="35" t="str">
        <f>IFERROR(VLOOKUP(B3116,Listor!$H$6:$I$24,2,FALSE),"")</f>
        <v/>
      </c>
      <c r="I3116" s="35" t="str">
        <f t="shared" si="51"/>
        <v/>
      </c>
      <c r="J3116" s="35" t="str">
        <f t="array" ref="J3116">IFERROR(INDEX(Listor!$M$6:$M$17,MATCH(Listor!J3116&amp;Fossila!E3116,Listor!$K$6:$K$17&amp;Listor!$L$6:$L$17,0)),"")</f>
        <v/>
      </c>
      <c r="K3116" s="69"/>
    </row>
    <row r="3117" spans="2:11" x14ac:dyDescent="0.25">
      <c r="B3117" s="68" t="s">
        <v>68</v>
      </c>
      <c r="C3117" s="80" t="str">
        <f>IFERROR(VLOOKUP(B3117,Listor!$A$6:$B$62,2,FALSE),"")</f>
        <v/>
      </c>
      <c r="D3117" s="80" t="str">
        <f>IFERROR(VLOOKUP(B3117,Listor!$A$6:$C$62,3,FALSE),"")</f>
        <v/>
      </c>
      <c r="E3117" s="64" t="s">
        <v>69</v>
      </c>
      <c r="F3117" s="65"/>
      <c r="G3117" s="35" t="str">
        <f>IFERROR(VLOOKUP(B3117,Listor!$A$6:$G$62,7,FALSE),"")</f>
        <v/>
      </c>
      <c r="H3117" s="35" t="str">
        <f>IFERROR(VLOOKUP(B3117,Listor!$H$6:$I$24,2,FALSE),"")</f>
        <v/>
      </c>
      <c r="I3117" s="35" t="str">
        <f t="shared" si="51"/>
        <v/>
      </c>
      <c r="J3117" s="35" t="str">
        <f t="array" ref="J3117">IFERROR(INDEX(Listor!$M$6:$M$17,MATCH(Listor!J3117&amp;Fossila!E3117,Listor!$K$6:$K$17&amp;Listor!$L$6:$L$17,0)),"")</f>
        <v/>
      </c>
      <c r="K3117" s="69"/>
    </row>
    <row r="3118" spans="2:11" x14ac:dyDescent="0.25">
      <c r="B3118" s="68" t="s">
        <v>68</v>
      </c>
      <c r="C3118" s="80" t="str">
        <f>IFERROR(VLOOKUP(B3118,Listor!$A$6:$B$62,2,FALSE),"")</f>
        <v/>
      </c>
      <c r="D3118" s="80" t="str">
        <f>IFERROR(VLOOKUP(B3118,Listor!$A$6:$C$62,3,FALSE),"")</f>
        <v/>
      </c>
      <c r="E3118" s="64" t="s">
        <v>69</v>
      </c>
      <c r="F3118" s="65"/>
      <c r="G3118" s="35" t="str">
        <f>IFERROR(VLOOKUP(B3118,Listor!$A$6:$G$62,7,FALSE),"")</f>
        <v/>
      </c>
      <c r="H3118" s="35" t="str">
        <f>IFERROR(VLOOKUP(B3118,Listor!$H$6:$I$24,2,FALSE),"")</f>
        <v/>
      </c>
      <c r="I3118" s="35" t="str">
        <f t="shared" si="51"/>
        <v/>
      </c>
      <c r="J3118" s="35" t="str">
        <f t="array" ref="J3118">IFERROR(INDEX(Listor!$M$6:$M$17,MATCH(Listor!J3118&amp;Fossila!E3118,Listor!$K$6:$K$17&amp;Listor!$L$6:$L$17,0)),"")</f>
        <v/>
      </c>
      <c r="K3118" s="69"/>
    </row>
    <row r="3119" spans="2:11" x14ac:dyDescent="0.25">
      <c r="B3119" s="68" t="s">
        <v>68</v>
      </c>
      <c r="C3119" s="80" t="str">
        <f>IFERROR(VLOOKUP(B3119,Listor!$A$6:$B$62,2,FALSE),"")</f>
        <v/>
      </c>
      <c r="D3119" s="80" t="str">
        <f>IFERROR(VLOOKUP(B3119,Listor!$A$6:$C$62,3,FALSE),"")</f>
        <v/>
      </c>
      <c r="E3119" s="64" t="s">
        <v>69</v>
      </c>
      <c r="F3119" s="65"/>
      <c r="G3119" s="35" t="str">
        <f>IFERROR(VLOOKUP(B3119,Listor!$A$6:$G$62,7,FALSE),"")</f>
        <v/>
      </c>
      <c r="H3119" s="35" t="str">
        <f>IFERROR(VLOOKUP(B3119,Listor!$H$6:$I$24,2,FALSE),"")</f>
        <v/>
      </c>
      <c r="I3119" s="35" t="str">
        <f t="shared" si="51"/>
        <v/>
      </c>
      <c r="J3119" s="35" t="str">
        <f t="array" ref="J3119">IFERROR(INDEX(Listor!$M$6:$M$17,MATCH(Listor!J3119&amp;Fossila!E3119,Listor!$K$6:$K$17&amp;Listor!$L$6:$L$17,0)),"")</f>
        <v/>
      </c>
      <c r="K3119" s="69"/>
    </row>
    <row r="3120" spans="2:11" x14ac:dyDescent="0.25">
      <c r="B3120" s="68" t="s">
        <v>68</v>
      </c>
      <c r="C3120" s="80" t="str">
        <f>IFERROR(VLOOKUP(B3120,Listor!$A$6:$B$62,2,FALSE),"")</f>
        <v/>
      </c>
      <c r="D3120" s="80" t="str">
        <f>IFERROR(VLOOKUP(B3120,Listor!$A$6:$C$62,3,FALSE),"")</f>
        <v/>
      </c>
      <c r="E3120" s="64" t="s">
        <v>69</v>
      </c>
      <c r="F3120" s="65"/>
      <c r="G3120" s="35" t="str">
        <f>IFERROR(VLOOKUP(B3120,Listor!$A$6:$G$62,7,FALSE),"")</f>
        <v/>
      </c>
      <c r="H3120" s="35" t="str">
        <f>IFERROR(VLOOKUP(B3120,Listor!$H$6:$I$24,2,FALSE),"")</f>
        <v/>
      </c>
      <c r="I3120" s="35" t="str">
        <f t="shared" si="51"/>
        <v/>
      </c>
      <c r="J3120" s="35" t="str">
        <f t="array" ref="J3120">IFERROR(INDEX(Listor!$M$6:$M$17,MATCH(Listor!J3120&amp;Fossila!E3120,Listor!$K$6:$K$17&amp;Listor!$L$6:$L$17,0)),"")</f>
        <v/>
      </c>
      <c r="K3120" s="69"/>
    </row>
    <row r="3121" spans="2:11" x14ac:dyDescent="0.25">
      <c r="B3121" s="68" t="s">
        <v>68</v>
      </c>
      <c r="C3121" s="80" t="str">
        <f>IFERROR(VLOOKUP(B3121,Listor!$A$6:$B$62,2,FALSE),"")</f>
        <v/>
      </c>
      <c r="D3121" s="80" t="str">
        <f>IFERROR(VLOOKUP(B3121,Listor!$A$6:$C$62,3,FALSE),"")</f>
        <v/>
      </c>
      <c r="E3121" s="64" t="s">
        <v>69</v>
      </c>
      <c r="F3121" s="65"/>
      <c r="G3121" s="35" t="str">
        <f>IFERROR(VLOOKUP(B3121,Listor!$A$6:$G$62,7,FALSE),"")</f>
        <v/>
      </c>
      <c r="H3121" s="35" t="str">
        <f>IFERROR(VLOOKUP(B3121,Listor!$H$6:$I$24,2,FALSE),"")</f>
        <v/>
      </c>
      <c r="I3121" s="35" t="str">
        <f t="shared" si="51"/>
        <v/>
      </c>
      <c r="J3121" s="35" t="str">
        <f t="array" ref="J3121">IFERROR(INDEX(Listor!$M$6:$M$17,MATCH(Listor!J3121&amp;Fossila!E3121,Listor!$K$6:$K$17&amp;Listor!$L$6:$L$17,0)),"")</f>
        <v/>
      </c>
      <c r="K3121" s="69"/>
    </row>
    <row r="3122" spans="2:11" x14ac:dyDescent="0.25">
      <c r="B3122" s="68" t="s">
        <v>68</v>
      </c>
      <c r="C3122" s="80" t="str">
        <f>IFERROR(VLOOKUP(B3122,Listor!$A$6:$B$62,2,FALSE),"")</f>
        <v/>
      </c>
      <c r="D3122" s="80" t="str">
        <f>IFERROR(VLOOKUP(B3122,Listor!$A$6:$C$62,3,FALSE),"")</f>
        <v/>
      </c>
      <c r="E3122" s="64" t="s">
        <v>69</v>
      </c>
      <c r="F3122" s="65"/>
      <c r="G3122" s="35" t="str">
        <f>IFERROR(VLOOKUP(B3122,Listor!$A$6:$G$62,7,FALSE),"")</f>
        <v/>
      </c>
      <c r="H3122" s="35" t="str">
        <f>IFERROR(VLOOKUP(B3122,Listor!$H$6:$I$24,2,FALSE),"")</f>
        <v/>
      </c>
      <c r="I3122" s="35" t="str">
        <f t="shared" si="51"/>
        <v/>
      </c>
      <c r="J3122" s="35" t="str">
        <f t="array" ref="J3122">IFERROR(INDEX(Listor!$M$6:$M$17,MATCH(Listor!J3122&amp;Fossila!E3122,Listor!$K$6:$K$17&amp;Listor!$L$6:$L$17,0)),"")</f>
        <v/>
      </c>
      <c r="K3122" s="69"/>
    </row>
    <row r="3123" spans="2:11" x14ac:dyDescent="0.25">
      <c r="B3123" s="68" t="s">
        <v>68</v>
      </c>
      <c r="C3123" s="80" t="str">
        <f>IFERROR(VLOOKUP(B3123,Listor!$A$6:$B$62,2,FALSE),"")</f>
        <v/>
      </c>
      <c r="D3123" s="80" t="str">
        <f>IFERROR(VLOOKUP(B3123,Listor!$A$6:$C$62,3,FALSE),"")</f>
        <v/>
      </c>
      <c r="E3123" s="64" t="s">
        <v>69</v>
      </c>
      <c r="F3123" s="65"/>
      <c r="G3123" s="35" t="str">
        <f>IFERROR(VLOOKUP(B3123,Listor!$A$6:$G$62,7,FALSE),"")</f>
        <v/>
      </c>
      <c r="H3123" s="35" t="str">
        <f>IFERROR(VLOOKUP(B3123,Listor!$H$6:$I$24,2,FALSE),"")</f>
        <v/>
      </c>
      <c r="I3123" s="35" t="str">
        <f t="shared" si="51"/>
        <v/>
      </c>
      <c r="J3123" s="35" t="str">
        <f t="array" ref="J3123">IFERROR(INDEX(Listor!$M$6:$M$17,MATCH(Listor!J3123&amp;Fossila!E3123,Listor!$K$6:$K$17&amp;Listor!$L$6:$L$17,0)),"")</f>
        <v/>
      </c>
      <c r="K3123" s="69"/>
    </row>
    <row r="3124" spans="2:11" x14ac:dyDescent="0.25">
      <c r="B3124" s="68" t="s">
        <v>68</v>
      </c>
      <c r="C3124" s="80" t="str">
        <f>IFERROR(VLOOKUP(B3124,Listor!$A$6:$B$62,2,FALSE),"")</f>
        <v/>
      </c>
      <c r="D3124" s="80" t="str">
        <f>IFERROR(VLOOKUP(B3124,Listor!$A$6:$C$62,3,FALSE),"")</f>
        <v/>
      </c>
      <c r="E3124" s="64" t="s">
        <v>69</v>
      </c>
      <c r="F3124" s="65"/>
      <c r="G3124" s="35" t="str">
        <f>IFERROR(VLOOKUP(B3124,Listor!$A$6:$G$62,7,FALSE),"")</f>
        <v/>
      </c>
      <c r="H3124" s="35" t="str">
        <f>IFERROR(VLOOKUP(B3124,Listor!$H$6:$I$24,2,FALSE),"")</f>
        <v/>
      </c>
      <c r="I3124" s="35" t="str">
        <f t="shared" si="51"/>
        <v/>
      </c>
      <c r="J3124" s="35" t="str">
        <f t="array" ref="J3124">IFERROR(INDEX(Listor!$M$6:$M$17,MATCH(Listor!J3124&amp;Fossila!E3124,Listor!$K$6:$K$17&amp;Listor!$L$6:$L$17,0)),"")</f>
        <v/>
      </c>
      <c r="K3124" s="69"/>
    </row>
    <row r="3125" spans="2:11" x14ac:dyDescent="0.25">
      <c r="B3125" s="68" t="s">
        <v>68</v>
      </c>
      <c r="C3125" s="80" t="str">
        <f>IFERROR(VLOOKUP(B3125,Listor!$A$6:$B$62,2,FALSE),"")</f>
        <v/>
      </c>
      <c r="D3125" s="80" t="str">
        <f>IFERROR(VLOOKUP(B3125,Listor!$A$6:$C$62,3,FALSE),"")</f>
        <v/>
      </c>
      <c r="E3125" s="64" t="s">
        <v>69</v>
      </c>
      <c r="F3125" s="65"/>
      <c r="G3125" s="35" t="str">
        <f>IFERROR(VLOOKUP(B3125,Listor!$A$6:$G$62,7,FALSE),"")</f>
        <v/>
      </c>
      <c r="H3125" s="35" t="str">
        <f>IFERROR(VLOOKUP(B3125,Listor!$H$6:$I$24,2,FALSE),"")</f>
        <v/>
      </c>
      <c r="I3125" s="35" t="str">
        <f t="shared" si="51"/>
        <v/>
      </c>
      <c r="J3125" s="35" t="str">
        <f t="array" ref="J3125">IFERROR(INDEX(Listor!$M$6:$M$17,MATCH(Listor!J3125&amp;Fossila!E3125,Listor!$K$6:$K$17&amp;Listor!$L$6:$L$17,0)),"")</f>
        <v/>
      </c>
      <c r="K3125" s="69"/>
    </row>
    <row r="3126" spans="2:11" x14ac:dyDescent="0.25">
      <c r="B3126" s="68" t="s">
        <v>68</v>
      </c>
      <c r="C3126" s="80" t="str">
        <f>IFERROR(VLOOKUP(B3126,Listor!$A$6:$B$62,2,FALSE),"")</f>
        <v/>
      </c>
      <c r="D3126" s="80" t="str">
        <f>IFERROR(VLOOKUP(B3126,Listor!$A$6:$C$62,3,FALSE),"")</f>
        <v/>
      </c>
      <c r="E3126" s="64" t="s">
        <v>69</v>
      </c>
      <c r="F3126" s="65"/>
      <c r="G3126" s="35" t="str">
        <f>IFERROR(VLOOKUP(B3126,Listor!$A$6:$G$62,7,FALSE),"")</f>
        <v/>
      </c>
      <c r="H3126" s="35" t="str">
        <f>IFERROR(VLOOKUP(B3126,Listor!$H$6:$I$24,2,FALSE),"")</f>
        <v/>
      </c>
      <c r="I3126" s="35" t="str">
        <f t="shared" si="51"/>
        <v/>
      </c>
      <c r="J3126" s="35" t="str">
        <f t="array" ref="J3126">IFERROR(INDEX(Listor!$M$6:$M$17,MATCH(Listor!J3126&amp;Fossila!E3126,Listor!$K$6:$K$17&amp;Listor!$L$6:$L$17,0)),"")</f>
        <v/>
      </c>
      <c r="K3126" s="69"/>
    </row>
    <row r="3127" spans="2:11" x14ac:dyDescent="0.25">
      <c r="B3127" s="68" t="s">
        <v>68</v>
      </c>
      <c r="C3127" s="80" t="str">
        <f>IFERROR(VLOOKUP(B3127,Listor!$A$6:$B$62,2,FALSE),"")</f>
        <v/>
      </c>
      <c r="D3127" s="80" t="str">
        <f>IFERROR(VLOOKUP(B3127,Listor!$A$6:$C$62,3,FALSE),"")</f>
        <v/>
      </c>
      <c r="E3127" s="64" t="s">
        <v>69</v>
      </c>
      <c r="F3127" s="65"/>
      <c r="G3127" s="35" t="str">
        <f>IFERROR(VLOOKUP(B3127,Listor!$A$6:$G$62,7,FALSE),"")</f>
        <v/>
      </c>
      <c r="H3127" s="35" t="str">
        <f>IFERROR(VLOOKUP(B3127,Listor!$H$6:$I$24,2,FALSE),"")</f>
        <v/>
      </c>
      <c r="I3127" s="35" t="str">
        <f t="shared" si="51"/>
        <v/>
      </c>
      <c r="J3127" s="35" t="str">
        <f t="array" ref="J3127">IFERROR(INDEX(Listor!$M$6:$M$17,MATCH(Listor!J3127&amp;Fossila!E3127,Listor!$K$6:$K$17&amp;Listor!$L$6:$L$17,0)),"")</f>
        <v/>
      </c>
      <c r="K3127" s="69"/>
    </row>
    <row r="3128" spans="2:11" x14ac:dyDescent="0.25">
      <c r="B3128" s="68" t="s">
        <v>68</v>
      </c>
      <c r="C3128" s="80" t="str">
        <f>IFERROR(VLOOKUP(B3128,Listor!$A$6:$B$62,2,FALSE),"")</f>
        <v/>
      </c>
      <c r="D3128" s="80" t="str">
        <f>IFERROR(VLOOKUP(B3128,Listor!$A$6:$C$62,3,FALSE),"")</f>
        <v/>
      </c>
      <c r="E3128" s="64" t="s">
        <v>69</v>
      </c>
      <c r="F3128" s="65"/>
      <c r="G3128" s="35" t="str">
        <f>IFERROR(VLOOKUP(B3128,Listor!$A$6:$G$62,7,FALSE),"")</f>
        <v/>
      </c>
      <c r="H3128" s="35" t="str">
        <f>IFERROR(VLOOKUP(B3128,Listor!$H$6:$I$24,2,FALSE),"")</f>
        <v/>
      </c>
      <c r="I3128" s="35" t="str">
        <f t="shared" si="51"/>
        <v/>
      </c>
      <c r="J3128" s="35" t="str">
        <f t="array" ref="J3128">IFERROR(INDEX(Listor!$M$6:$M$17,MATCH(Listor!J3128&amp;Fossila!E3128,Listor!$K$6:$K$17&amp;Listor!$L$6:$L$17,0)),"")</f>
        <v/>
      </c>
      <c r="K3128" s="69"/>
    </row>
    <row r="3129" spans="2:11" x14ac:dyDescent="0.25">
      <c r="B3129" s="68" t="s">
        <v>68</v>
      </c>
      <c r="C3129" s="80" t="str">
        <f>IFERROR(VLOOKUP(B3129,Listor!$A$6:$B$62,2,FALSE),"")</f>
        <v/>
      </c>
      <c r="D3129" s="80" t="str">
        <f>IFERROR(VLOOKUP(B3129,Listor!$A$6:$C$62,3,FALSE),"")</f>
        <v/>
      </c>
      <c r="E3129" s="64" t="s">
        <v>69</v>
      </c>
      <c r="F3129" s="65"/>
      <c r="G3129" s="35" t="str">
        <f>IFERROR(VLOOKUP(B3129,Listor!$A$6:$G$62,7,FALSE),"")</f>
        <v/>
      </c>
      <c r="H3129" s="35" t="str">
        <f>IFERROR(VLOOKUP(B3129,Listor!$H$6:$I$24,2,FALSE),"")</f>
        <v/>
      </c>
      <c r="I3129" s="35" t="str">
        <f t="shared" si="51"/>
        <v/>
      </c>
      <c r="J3129" s="35" t="str">
        <f t="array" ref="J3129">IFERROR(INDEX(Listor!$M$6:$M$17,MATCH(Listor!J3129&amp;Fossila!E3129,Listor!$K$6:$K$17&amp;Listor!$L$6:$L$17,0)),"")</f>
        <v/>
      </c>
      <c r="K3129" s="69"/>
    </row>
    <row r="3130" spans="2:11" x14ac:dyDescent="0.25">
      <c r="B3130" s="68" t="s">
        <v>68</v>
      </c>
      <c r="C3130" s="80" t="str">
        <f>IFERROR(VLOOKUP(B3130,Listor!$A$6:$B$62,2,FALSE),"")</f>
        <v/>
      </c>
      <c r="D3130" s="80" t="str">
        <f>IFERROR(VLOOKUP(B3130,Listor!$A$6:$C$62,3,FALSE),"")</f>
        <v/>
      </c>
      <c r="E3130" s="64" t="s">
        <v>69</v>
      </c>
      <c r="F3130" s="65"/>
      <c r="G3130" s="35" t="str">
        <f>IFERROR(VLOOKUP(B3130,Listor!$A$6:$G$62,7,FALSE),"")</f>
        <v/>
      </c>
      <c r="H3130" s="35" t="str">
        <f>IFERROR(VLOOKUP(B3130,Listor!$H$6:$I$24,2,FALSE),"")</f>
        <v/>
      </c>
      <c r="I3130" s="35" t="str">
        <f t="shared" si="51"/>
        <v/>
      </c>
      <c r="J3130" s="35" t="str">
        <f t="array" ref="J3130">IFERROR(INDEX(Listor!$M$6:$M$17,MATCH(Listor!J3130&amp;Fossila!E3130,Listor!$K$6:$K$17&amp;Listor!$L$6:$L$17,0)),"")</f>
        <v/>
      </c>
      <c r="K3130" s="69"/>
    </row>
    <row r="3131" spans="2:11" x14ac:dyDescent="0.25">
      <c r="B3131" s="68" t="s">
        <v>68</v>
      </c>
      <c r="C3131" s="80" t="str">
        <f>IFERROR(VLOOKUP(B3131,Listor!$A$6:$B$62,2,FALSE),"")</f>
        <v/>
      </c>
      <c r="D3131" s="80" t="str">
        <f>IFERROR(VLOOKUP(B3131,Listor!$A$6:$C$62,3,FALSE),"")</f>
        <v/>
      </c>
      <c r="E3131" s="64" t="s">
        <v>69</v>
      </c>
      <c r="F3131" s="65"/>
      <c r="G3131" s="35" t="str">
        <f>IFERROR(VLOOKUP(B3131,Listor!$A$6:$G$62,7,FALSE),"")</f>
        <v/>
      </c>
      <c r="H3131" s="35" t="str">
        <f>IFERROR(VLOOKUP(B3131,Listor!$H$6:$I$24,2,FALSE),"")</f>
        <v/>
      </c>
      <c r="I3131" s="35" t="str">
        <f t="shared" si="51"/>
        <v/>
      </c>
      <c r="J3131" s="35" t="str">
        <f t="array" ref="J3131">IFERROR(INDEX(Listor!$M$6:$M$17,MATCH(Listor!J3131&amp;Fossila!E3131,Listor!$K$6:$K$17&amp;Listor!$L$6:$L$17,0)),"")</f>
        <v/>
      </c>
      <c r="K3131" s="69"/>
    </row>
    <row r="3132" spans="2:11" x14ac:dyDescent="0.25">
      <c r="B3132" s="68" t="s">
        <v>68</v>
      </c>
      <c r="C3132" s="80" t="str">
        <f>IFERROR(VLOOKUP(B3132,Listor!$A$6:$B$62,2,FALSE),"")</f>
        <v/>
      </c>
      <c r="D3132" s="80" t="str">
        <f>IFERROR(VLOOKUP(B3132,Listor!$A$6:$C$62,3,FALSE),"")</f>
        <v/>
      </c>
      <c r="E3132" s="64" t="s">
        <v>69</v>
      </c>
      <c r="F3132" s="65"/>
      <c r="G3132" s="35" t="str">
        <f>IFERROR(VLOOKUP(B3132,Listor!$A$6:$G$62,7,FALSE),"")</f>
        <v/>
      </c>
      <c r="H3132" s="35" t="str">
        <f>IFERROR(VLOOKUP(B3132,Listor!$H$6:$I$24,2,FALSE),"")</f>
        <v/>
      </c>
      <c r="I3132" s="35" t="str">
        <f t="shared" si="51"/>
        <v/>
      </c>
      <c r="J3132" s="35" t="str">
        <f t="array" ref="J3132">IFERROR(INDEX(Listor!$M$6:$M$17,MATCH(Listor!J3132&amp;Fossila!E3132,Listor!$K$6:$K$17&amp;Listor!$L$6:$L$17,0)),"")</f>
        <v/>
      </c>
      <c r="K3132" s="69"/>
    </row>
    <row r="3133" spans="2:11" x14ac:dyDescent="0.25">
      <c r="B3133" s="68" t="s">
        <v>68</v>
      </c>
      <c r="C3133" s="80" t="str">
        <f>IFERROR(VLOOKUP(B3133,Listor!$A$6:$B$62,2,FALSE),"")</f>
        <v/>
      </c>
      <c r="D3133" s="80" t="str">
        <f>IFERROR(VLOOKUP(B3133,Listor!$A$6:$C$62,3,FALSE),"")</f>
        <v/>
      </c>
      <c r="E3133" s="64" t="s">
        <v>69</v>
      </c>
      <c r="F3133" s="65"/>
      <c r="G3133" s="35" t="str">
        <f>IFERROR(VLOOKUP(B3133,Listor!$A$6:$G$62,7,FALSE),"")</f>
        <v/>
      </c>
      <c r="H3133" s="35" t="str">
        <f>IFERROR(VLOOKUP(B3133,Listor!$H$6:$I$24,2,FALSE),"")</f>
        <v/>
      </c>
      <c r="I3133" s="35" t="str">
        <f t="shared" si="51"/>
        <v/>
      </c>
      <c r="J3133" s="35" t="str">
        <f t="array" ref="J3133">IFERROR(INDEX(Listor!$M$6:$M$17,MATCH(Listor!J3133&amp;Fossila!E3133,Listor!$K$6:$K$17&amp;Listor!$L$6:$L$17,0)),"")</f>
        <v/>
      </c>
      <c r="K3133" s="69"/>
    </row>
    <row r="3134" spans="2:11" x14ac:dyDescent="0.25">
      <c r="B3134" s="68" t="s">
        <v>68</v>
      </c>
      <c r="C3134" s="80" t="str">
        <f>IFERROR(VLOOKUP(B3134,Listor!$A$6:$B$62,2,FALSE),"")</f>
        <v/>
      </c>
      <c r="D3134" s="80" t="str">
        <f>IFERROR(VLOOKUP(B3134,Listor!$A$6:$C$62,3,FALSE),"")</f>
        <v/>
      </c>
      <c r="E3134" s="64" t="s">
        <v>69</v>
      </c>
      <c r="F3134" s="65"/>
      <c r="G3134" s="35" t="str">
        <f>IFERROR(VLOOKUP(B3134,Listor!$A$6:$G$62,7,FALSE),"")</f>
        <v/>
      </c>
      <c r="H3134" s="35" t="str">
        <f>IFERROR(VLOOKUP(B3134,Listor!$H$6:$I$24,2,FALSE),"")</f>
        <v/>
      </c>
      <c r="I3134" s="35" t="str">
        <f t="shared" si="51"/>
        <v/>
      </c>
      <c r="J3134" s="35" t="str">
        <f t="array" ref="J3134">IFERROR(INDEX(Listor!$M$6:$M$17,MATCH(Listor!J3134&amp;Fossila!E3134,Listor!$K$6:$K$17&amp;Listor!$L$6:$L$17,0)),"")</f>
        <v/>
      </c>
      <c r="K3134" s="69"/>
    </row>
    <row r="3135" spans="2:11" x14ac:dyDescent="0.25">
      <c r="B3135" s="68" t="s">
        <v>68</v>
      </c>
      <c r="C3135" s="80" t="str">
        <f>IFERROR(VLOOKUP(B3135,Listor!$A$6:$B$62,2,FALSE),"")</f>
        <v/>
      </c>
      <c r="D3135" s="80" t="str">
        <f>IFERROR(VLOOKUP(B3135,Listor!$A$6:$C$62,3,FALSE),"")</f>
        <v/>
      </c>
      <c r="E3135" s="64" t="s">
        <v>69</v>
      </c>
      <c r="F3135" s="65"/>
      <c r="G3135" s="35" t="str">
        <f>IFERROR(VLOOKUP(B3135,Listor!$A$6:$G$62,7,FALSE),"")</f>
        <v/>
      </c>
      <c r="H3135" s="35" t="str">
        <f>IFERROR(VLOOKUP(B3135,Listor!$H$6:$I$24,2,FALSE),"")</f>
        <v/>
      </c>
      <c r="I3135" s="35" t="str">
        <f t="shared" si="51"/>
        <v/>
      </c>
      <c r="J3135" s="35" t="str">
        <f t="array" ref="J3135">IFERROR(INDEX(Listor!$M$6:$M$17,MATCH(Listor!J3135&amp;Fossila!E3135,Listor!$K$6:$K$17&amp;Listor!$L$6:$L$17,0)),"")</f>
        <v/>
      </c>
      <c r="K3135" s="69"/>
    </row>
    <row r="3136" spans="2:11" x14ac:dyDescent="0.25">
      <c r="B3136" s="68" t="s">
        <v>68</v>
      </c>
      <c r="C3136" s="80" t="str">
        <f>IFERROR(VLOOKUP(B3136,Listor!$A$6:$B$62,2,FALSE),"")</f>
        <v/>
      </c>
      <c r="D3136" s="80" t="str">
        <f>IFERROR(VLOOKUP(B3136,Listor!$A$6:$C$62,3,FALSE),"")</f>
        <v/>
      </c>
      <c r="E3136" s="64" t="s">
        <v>69</v>
      </c>
      <c r="F3136" s="65"/>
      <c r="G3136" s="35" t="str">
        <f>IFERROR(VLOOKUP(B3136,Listor!$A$6:$G$62,7,FALSE),"")</f>
        <v/>
      </c>
      <c r="H3136" s="35" t="str">
        <f>IFERROR(VLOOKUP(B3136,Listor!$H$6:$I$24,2,FALSE),"")</f>
        <v/>
      </c>
      <c r="I3136" s="35" t="str">
        <f t="shared" si="51"/>
        <v/>
      </c>
      <c r="J3136" s="35" t="str">
        <f t="array" ref="J3136">IFERROR(INDEX(Listor!$M$6:$M$17,MATCH(Listor!J3136&amp;Fossila!E3136,Listor!$K$6:$K$17&amp;Listor!$L$6:$L$17,0)),"")</f>
        <v/>
      </c>
      <c r="K3136" s="69"/>
    </row>
    <row r="3137" spans="2:11" x14ac:dyDescent="0.25">
      <c r="B3137" s="68" t="s">
        <v>68</v>
      </c>
      <c r="C3137" s="80" t="str">
        <f>IFERROR(VLOOKUP(B3137,Listor!$A$6:$B$62,2,FALSE),"")</f>
        <v/>
      </c>
      <c r="D3137" s="80" t="str">
        <f>IFERROR(VLOOKUP(B3137,Listor!$A$6:$C$62,3,FALSE),"")</f>
        <v/>
      </c>
      <c r="E3137" s="64" t="s">
        <v>69</v>
      </c>
      <c r="F3137" s="65"/>
      <c r="G3137" s="35" t="str">
        <f>IFERROR(VLOOKUP(B3137,Listor!$A$6:$G$62,7,FALSE),"")</f>
        <v/>
      </c>
      <c r="H3137" s="35" t="str">
        <f>IFERROR(VLOOKUP(B3137,Listor!$H$6:$I$24,2,FALSE),"")</f>
        <v/>
      </c>
      <c r="I3137" s="35" t="str">
        <f t="shared" si="51"/>
        <v/>
      </c>
      <c r="J3137" s="35" t="str">
        <f t="array" ref="J3137">IFERROR(INDEX(Listor!$M$6:$M$17,MATCH(Listor!J3137&amp;Fossila!E3137,Listor!$K$6:$K$17&amp;Listor!$L$6:$L$17,0)),"")</f>
        <v/>
      </c>
      <c r="K3137" s="69"/>
    </row>
    <row r="3138" spans="2:11" x14ac:dyDescent="0.25">
      <c r="B3138" s="68" t="s">
        <v>68</v>
      </c>
      <c r="C3138" s="80" t="str">
        <f>IFERROR(VLOOKUP(B3138,Listor!$A$6:$B$62,2,FALSE),"")</f>
        <v/>
      </c>
      <c r="D3138" s="80" t="str">
        <f>IFERROR(VLOOKUP(B3138,Listor!$A$6:$C$62,3,FALSE),"")</f>
        <v/>
      </c>
      <c r="E3138" s="64" t="s">
        <v>69</v>
      </c>
      <c r="F3138" s="65"/>
      <c r="G3138" s="35" t="str">
        <f>IFERROR(VLOOKUP(B3138,Listor!$A$6:$G$62,7,FALSE),"")</f>
        <v/>
      </c>
      <c r="H3138" s="35" t="str">
        <f>IFERROR(VLOOKUP(B3138,Listor!$H$6:$I$24,2,FALSE),"")</f>
        <v/>
      </c>
      <c r="I3138" s="35" t="str">
        <f t="shared" si="51"/>
        <v/>
      </c>
      <c r="J3138" s="35" t="str">
        <f t="array" ref="J3138">IFERROR(INDEX(Listor!$M$6:$M$17,MATCH(Listor!J3138&amp;Fossila!E3138,Listor!$K$6:$K$17&amp;Listor!$L$6:$L$17,0)),"")</f>
        <v/>
      </c>
      <c r="K3138" s="69"/>
    </row>
    <row r="3139" spans="2:11" x14ac:dyDescent="0.25">
      <c r="B3139" s="68" t="s">
        <v>68</v>
      </c>
      <c r="C3139" s="80" t="str">
        <f>IFERROR(VLOOKUP(B3139,Listor!$A$6:$B$62,2,FALSE),"")</f>
        <v/>
      </c>
      <c r="D3139" s="80" t="str">
        <f>IFERROR(VLOOKUP(B3139,Listor!$A$6:$C$62,3,FALSE),"")</f>
        <v/>
      </c>
      <c r="E3139" s="64" t="s">
        <v>69</v>
      </c>
      <c r="F3139" s="65"/>
      <c r="G3139" s="35" t="str">
        <f>IFERROR(VLOOKUP(B3139,Listor!$A$6:$G$62,7,FALSE),"")</f>
        <v/>
      </c>
      <c r="H3139" s="35" t="str">
        <f>IFERROR(VLOOKUP(B3139,Listor!$H$6:$I$24,2,FALSE),"")</f>
        <v/>
      </c>
      <c r="I3139" s="35" t="str">
        <f t="shared" si="51"/>
        <v/>
      </c>
      <c r="J3139" s="35" t="str">
        <f t="array" ref="J3139">IFERROR(INDEX(Listor!$M$6:$M$17,MATCH(Listor!J3139&amp;Fossila!E3139,Listor!$K$6:$K$17&amp;Listor!$L$6:$L$17,0)),"")</f>
        <v/>
      </c>
      <c r="K3139" s="69"/>
    </row>
    <row r="3140" spans="2:11" x14ac:dyDescent="0.25">
      <c r="B3140" s="68" t="s">
        <v>68</v>
      </c>
      <c r="C3140" s="80" t="str">
        <f>IFERROR(VLOOKUP(B3140,Listor!$A$6:$B$62,2,FALSE),"")</f>
        <v/>
      </c>
      <c r="D3140" s="80" t="str">
        <f>IFERROR(VLOOKUP(B3140,Listor!$A$6:$C$62,3,FALSE),"")</f>
        <v/>
      </c>
      <c r="E3140" s="64" t="s">
        <v>69</v>
      </c>
      <c r="F3140" s="65"/>
      <c r="G3140" s="35" t="str">
        <f>IFERROR(VLOOKUP(B3140,Listor!$A$6:$G$62,7,FALSE),"")</f>
        <v/>
      </c>
      <c r="H3140" s="35" t="str">
        <f>IFERROR(VLOOKUP(B3140,Listor!$H$6:$I$24,2,FALSE),"")</f>
        <v/>
      </c>
      <c r="I3140" s="35" t="str">
        <f t="shared" si="51"/>
        <v/>
      </c>
      <c r="J3140" s="35" t="str">
        <f t="array" ref="J3140">IFERROR(INDEX(Listor!$M$6:$M$17,MATCH(Listor!J3140&amp;Fossila!E3140,Listor!$K$6:$K$17&amp;Listor!$L$6:$L$17,0)),"")</f>
        <v/>
      </c>
      <c r="K3140" s="69"/>
    </row>
    <row r="3141" spans="2:11" x14ac:dyDescent="0.25">
      <c r="B3141" s="68" t="s">
        <v>68</v>
      </c>
      <c r="C3141" s="80" t="str">
        <f>IFERROR(VLOOKUP(B3141,Listor!$A$6:$B$62,2,FALSE),"")</f>
        <v/>
      </c>
      <c r="D3141" s="80" t="str">
        <f>IFERROR(VLOOKUP(B3141,Listor!$A$6:$C$62,3,FALSE),"")</f>
        <v/>
      </c>
      <c r="E3141" s="64" t="s">
        <v>69</v>
      </c>
      <c r="F3141" s="65"/>
      <c r="G3141" s="35" t="str">
        <f>IFERROR(VLOOKUP(B3141,Listor!$A$6:$G$62,7,FALSE),"")</f>
        <v/>
      </c>
      <c r="H3141" s="35" t="str">
        <f>IFERROR(VLOOKUP(B3141,Listor!$H$6:$I$24,2,FALSE),"")</f>
        <v/>
      </c>
      <c r="I3141" s="35" t="str">
        <f t="shared" si="51"/>
        <v/>
      </c>
      <c r="J3141" s="35" t="str">
        <f t="array" ref="J3141">IFERROR(INDEX(Listor!$M$6:$M$17,MATCH(Listor!J3141&amp;Fossila!E3141,Listor!$K$6:$K$17&amp;Listor!$L$6:$L$17,0)),"")</f>
        <v/>
      </c>
      <c r="K3141" s="69"/>
    </row>
    <row r="3142" spans="2:11" x14ac:dyDescent="0.25">
      <c r="B3142" s="68" t="s">
        <v>68</v>
      </c>
      <c r="C3142" s="80" t="str">
        <f>IFERROR(VLOOKUP(B3142,Listor!$A$6:$B$62,2,FALSE),"")</f>
        <v/>
      </c>
      <c r="D3142" s="80" t="str">
        <f>IFERROR(VLOOKUP(B3142,Listor!$A$6:$C$62,3,FALSE),"")</f>
        <v/>
      </c>
      <c r="E3142" s="64" t="s">
        <v>69</v>
      </c>
      <c r="F3142" s="65"/>
      <c r="G3142" s="35" t="str">
        <f>IFERROR(VLOOKUP(B3142,Listor!$A$6:$G$62,7,FALSE),"")</f>
        <v/>
      </c>
      <c r="H3142" s="35" t="str">
        <f>IFERROR(VLOOKUP(B3142,Listor!$H$6:$I$24,2,FALSE),"")</f>
        <v/>
      </c>
      <c r="I3142" s="35" t="str">
        <f t="shared" si="51"/>
        <v/>
      </c>
      <c r="J3142" s="35" t="str">
        <f t="array" ref="J3142">IFERROR(INDEX(Listor!$M$6:$M$17,MATCH(Listor!J3142&amp;Fossila!E3142,Listor!$K$6:$K$17&amp;Listor!$L$6:$L$17,0)),"")</f>
        <v/>
      </c>
      <c r="K3142" s="69"/>
    </row>
    <row r="3143" spans="2:11" x14ac:dyDescent="0.25">
      <c r="B3143" s="68" t="s">
        <v>68</v>
      </c>
      <c r="C3143" s="80" t="str">
        <f>IFERROR(VLOOKUP(B3143,Listor!$A$6:$B$62,2,FALSE),"")</f>
        <v/>
      </c>
      <c r="D3143" s="80" t="str">
        <f>IFERROR(VLOOKUP(B3143,Listor!$A$6:$C$62,3,FALSE),"")</f>
        <v/>
      </c>
      <c r="E3143" s="64" t="s">
        <v>69</v>
      </c>
      <c r="F3143" s="65"/>
      <c r="G3143" s="35" t="str">
        <f>IFERROR(VLOOKUP(B3143,Listor!$A$6:$G$62,7,FALSE),"")</f>
        <v/>
      </c>
      <c r="H3143" s="35" t="str">
        <f>IFERROR(VLOOKUP(B3143,Listor!$H$6:$I$24,2,FALSE),"")</f>
        <v/>
      </c>
      <c r="I3143" s="35" t="str">
        <f t="shared" si="51"/>
        <v/>
      </c>
      <c r="J3143" s="35" t="str">
        <f t="array" ref="J3143">IFERROR(INDEX(Listor!$M$6:$M$17,MATCH(Listor!J3143&amp;Fossila!E3143,Listor!$K$6:$K$17&amp;Listor!$L$6:$L$17,0)),"")</f>
        <v/>
      </c>
      <c r="K3143" s="69"/>
    </row>
    <row r="3144" spans="2:11" x14ac:dyDescent="0.25">
      <c r="B3144" s="68" t="s">
        <v>68</v>
      </c>
      <c r="C3144" s="80" t="str">
        <f>IFERROR(VLOOKUP(B3144,Listor!$A$6:$B$62,2,FALSE),"")</f>
        <v/>
      </c>
      <c r="D3144" s="80" t="str">
        <f>IFERROR(VLOOKUP(B3144,Listor!$A$6:$C$62,3,FALSE),"")</f>
        <v/>
      </c>
      <c r="E3144" s="64" t="s">
        <v>69</v>
      </c>
      <c r="F3144" s="65"/>
      <c r="G3144" s="35" t="str">
        <f>IFERROR(VLOOKUP(B3144,Listor!$A$6:$G$62,7,FALSE),"")</f>
        <v/>
      </c>
      <c r="H3144" s="35" t="str">
        <f>IFERROR(VLOOKUP(B3144,Listor!$H$6:$I$24,2,FALSE),"")</f>
        <v/>
      </c>
      <c r="I3144" s="35" t="str">
        <f t="shared" si="51"/>
        <v/>
      </c>
      <c r="J3144" s="35" t="str">
        <f t="array" ref="J3144">IFERROR(INDEX(Listor!$M$6:$M$17,MATCH(Listor!J3144&amp;Fossila!E3144,Listor!$K$6:$K$17&amp;Listor!$L$6:$L$17,0)),"")</f>
        <v/>
      </c>
      <c r="K3144" s="69"/>
    </row>
    <row r="3145" spans="2:11" x14ac:dyDescent="0.25">
      <c r="B3145" s="68" t="s">
        <v>68</v>
      </c>
      <c r="C3145" s="80" t="str">
        <f>IFERROR(VLOOKUP(B3145,Listor!$A$6:$B$62,2,FALSE),"")</f>
        <v/>
      </c>
      <c r="D3145" s="80" t="str">
        <f>IFERROR(VLOOKUP(B3145,Listor!$A$6:$C$62,3,FALSE),"")</f>
        <v/>
      </c>
      <c r="E3145" s="64" t="s">
        <v>69</v>
      </c>
      <c r="F3145" s="65"/>
      <c r="G3145" s="35" t="str">
        <f>IFERROR(VLOOKUP(B3145,Listor!$A$6:$G$62,7,FALSE),"")</f>
        <v/>
      </c>
      <c r="H3145" s="35" t="str">
        <f>IFERROR(VLOOKUP(B3145,Listor!$H$6:$I$24,2,FALSE),"")</f>
        <v/>
      </c>
      <c r="I3145" s="35" t="str">
        <f t="shared" si="51"/>
        <v/>
      </c>
      <c r="J3145" s="35" t="str">
        <f t="array" ref="J3145">IFERROR(INDEX(Listor!$M$6:$M$17,MATCH(Listor!J3145&amp;Fossila!E3145,Listor!$K$6:$K$17&amp;Listor!$L$6:$L$17,0)),"")</f>
        <v/>
      </c>
      <c r="K3145" s="69"/>
    </row>
    <row r="3146" spans="2:11" x14ac:dyDescent="0.25">
      <c r="B3146" s="68" t="s">
        <v>68</v>
      </c>
      <c r="C3146" s="80" t="str">
        <f>IFERROR(VLOOKUP(B3146,Listor!$A$6:$B$62,2,FALSE),"")</f>
        <v/>
      </c>
      <c r="D3146" s="80" t="str">
        <f>IFERROR(VLOOKUP(B3146,Listor!$A$6:$C$62,3,FALSE),"")</f>
        <v/>
      </c>
      <c r="E3146" s="64" t="s">
        <v>69</v>
      </c>
      <c r="F3146" s="65"/>
      <c r="G3146" s="35" t="str">
        <f>IFERROR(VLOOKUP(B3146,Listor!$A$6:$G$62,7,FALSE),"")</f>
        <v/>
      </c>
      <c r="H3146" s="35" t="str">
        <f>IFERROR(VLOOKUP(B3146,Listor!$H$6:$I$24,2,FALSE),"")</f>
        <v/>
      </c>
      <c r="I3146" s="35" t="str">
        <f t="shared" si="51"/>
        <v/>
      </c>
      <c r="J3146" s="35" t="str">
        <f t="array" ref="J3146">IFERROR(INDEX(Listor!$M$6:$M$17,MATCH(Listor!J3146&amp;Fossila!E3146,Listor!$K$6:$K$17&amp;Listor!$L$6:$L$17,0)),"")</f>
        <v/>
      </c>
      <c r="K3146" s="69"/>
    </row>
    <row r="3147" spans="2:11" x14ac:dyDescent="0.25">
      <c r="B3147" s="68" t="s">
        <v>68</v>
      </c>
      <c r="C3147" s="80" t="str">
        <f>IFERROR(VLOOKUP(B3147,Listor!$A$6:$B$62,2,FALSE),"")</f>
        <v/>
      </c>
      <c r="D3147" s="80" t="str">
        <f>IFERROR(VLOOKUP(B3147,Listor!$A$6:$C$62,3,FALSE),"")</f>
        <v/>
      </c>
      <c r="E3147" s="64" t="s">
        <v>69</v>
      </c>
      <c r="F3147" s="65"/>
      <c r="G3147" s="35" t="str">
        <f>IFERROR(VLOOKUP(B3147,Listor!$A$6:$G$62,7,FALSE),"")</f>
        <v/>
      </c>
      <c r="H3147" s="35" t="str">
        <f>IFERROR(VLOOKUP(B3147,Listor!$H$6:$I$24,2,FALSE),"")</f>
        <v/>
      </c>
      <c r="I3147" s="35" t="str">
        <f t="shared" si="51"/>
        <v/>
      </c>
      <c r="J3147" s="35" t="str">
        <f t="array" ref="J3147">IFERROR(INDEX(Listor!$M$6:$M$17,MATCH(Listor!J3147&amp;Fossila!E3147,Listor!$K$6:$K$17&amp;Listor!$L$6:$L$17,0)),"")</f>
        <v/>
      </c>
      <c r="K3147" s="69"/>
    </row>
    <row r="3148" spans="2:11" x14ac:dyDescent="0.25">
      <c r="B3148" s="68" t="s">
        <v>68</v>
      </c>
      <c r="C3148" s="80" t="str">
        <f>IFERROR(VLOOKUP(B3148,Listor!$A$6:$B$62,2,FALSE),"")</f>
        <v/>
      </c>
      <c r="D3148" s="80" t="str">
        <f>IFERROR(VLOOKUP(B3148,Listor!$A$6:$C$62,3,FALSE),"")</f>
        <v/>
      </c>
      <c r="E3148" s="64" t="s">
        <v>69</v>
      </c>
      <c r="F3148" s="65"/>
      <c r="G3148" s="35" t="str">
        <f>IFERROR(VLOOKUP(B3148,Listor!$A$6:$G$62,7,FALSE),"")</f>
        <v/>
      </c>
      <c r="H3148" s="35" t="str">
        <f>IFERROR(VLOOKUP(B3148,Listor!$H$6:$I$24,2,FALSE),"")</f>
        <v/>
      </c>
      <c r="I3148" s="35" t="str">
        <f t="shared" si="51"/>
        <v/>
      </c>
      <c r="J3148" s="35" t="str">
        <f t="array" ref="J3148">IFERROR(INDEX(Listor!$M$6:$M$17,MATCH(Listor!J3148&amp;Fossila!E3148,Listor!$K$6:$K$17&amp;Listor!$L$6:$L$17,0)),"")</f>
        <v/>
      </c>
      <c r="K3148" s="69"/>
    </row>
    <row r="3149" spans="2:11" x14ac:dyDescent="0.25">
      <c r="B3149" s="68" t="s">
        <v>68</v>
      </c>
      <c r="C3149" s="80" t="str">
        <f>IFERROR(VLOOKUP(B3149,Listor!$A$6:$B$62,2,FALSE),"")</f>
        <v/>
      </c>
      <c r="D3149" s="80" t="str">
        <f>IFERROR(VLOOKUP(B3149,Listor!$A$6:$C$62,3,FALSE),"")</f>
        <v/>
      </c>
      <c r="E3149" s="64" t="s">
        <v>69</v>
      </c>
      <c r="F3149" s="65"/>
      <c r="G3149" s="35" t="str">
        <f>IFERROR(VLOOKUP(B3149,Listor!$A$6:$G$62,7,FALSE),"")</f>
        <v/>
      </c>
      <c r="H3149" s="35" t="str">
        <f>IFERROR(VLOOKUP(B3149,Listor!$H$6:$I$24,2,FALSE),"")</f>
        <v/>
      </c>
      <c r="I3149" s="35" t="str">
        <f t="shared" ref="I3149:I3212" si="52">IFERROR(H3149*F3149,"")</f>
        <v/>
      </c>
      <c r="J3149" s="35" t="str">
        <f t="array" ref="J3149">IFERROR(INDEX(Listor!$M$6:$M$17,MATCH(Listor!J3149&amp;Fossila!E3149,Listor!$K$6:$K$17&amp;Listor!$L$6:$L$17,0)),"")</f>
        <v/>
      </c>
      <c r="K3149" s="69"/>
    </row>
    <row r="3150" spans="2:11" x14ac:dyDescent="0.25">
      <c r="B3150" s="68" t="s">
        <v>68</v>
      </c>
      <c r="C3150" s="80" t="str">
        <f>IFERROR(VLOOKUP(B3150,Listor!$A$6:$B$62,2,FALSE),"")</f>
        <v/>
      </c>
      <c r="D3150" s="80" t="str">
        <f>IFERROR(VLOOKUP(B3150,Listor!$A$6:$C$62,3,FALSE),"")</f>
        <v/>
      </c>
      <c r="E3150" s="64" t="s">
        <v>69</v>
      </c>
      <c r="F3150" s="65"/>
      <c r="G3150" s="35" t="str">
        <f>IFERROR(VLOOKUP(B3150,Listor!$A$6:$G$62,7,FALSE),"")</f>
        <v/>
      </c>
      <c r="H3150" s="35" t="str">
        <f>IFERROR(VLOOKUP(B3150,Listor!$H$6:$I$24,2,FALSE),"")</f>
        <v/>
      </c>
      <c r="I3150" s="35" t="str">
        <f t="shared" si="52"/>
        <v/>
      </c>
      <c r="J3150" s="35" t="str">
        <f t="array" ref="J3150">IFERROR(INDEX(Listor!$M$6:$M$17,MATCH(Listor!J3150&amp;Fossila!E3150,Listor!$K$6:$K$17&amp;Listor!$L$6:$L$17,0)),"")</f>
        <v/>
      </c>
      <c r="K3150" s="69"/>
    </row>
    <row r="3151" spans="2:11" x14ac:dyDescent="0.25">
      <c r="B3151" s="68" t="s">
        <v>68</v>
      </c>
      <c r="C3151" s="80" t="str">
        <f>IFERROR(VLOOKUP(B3151,Listor!$A$6:$B$62,2,FALSE),"")</f>
        <v/>
      </c>
      <c r="D3151" s="80" t="str">
        <f>IFERROR(VLOOKUP(B3151,Listor!$A$6:$C$62,3,FALSE),"")</f>
        <v/>
      </c>
      <c r="E3151" s="64" t="s">
        <v>69</v>
      </c>
      <c r="F3151" s="65"/>
      <c r="G3151" s="35" t="str">
        <f>IFERROR(VLOOKUP(B3151,Listor!$A$6:$G$62,7,FALSE),"")</f>
        <v/>
      </c>
      <c r="H3151" s="35" t="str">
        <f>IFERROR(VLOOKUP(B3151,Listor!$H$6:$I$24,2,FALSE),"")</f>
        <v/>
      </c>
      <c r="I3151" s="35" t="str">
        <f t="shared" si="52"/>
        <v/>
      </c>
      <c r="J3151" s="35" t="str">
        <f t="array" ref="J3151">IFERROR(INDEX(Listor!$M$6:$M$17,MATCH(Listor!J3151&amp;Fossila!E3151,Listor!$K$6:$K$17&amp;Listor!$L$6:$L$17,0)),"")</f>
        <v/>
      </c>
      <c r="K3151" s="69"/>
    </row>
    <row r="3152" spans="2:11" x14ac:dyDescent="0.25">
      <c r="B3152" s="68" t="s">
        <v>68</v>
      </c>
      <c r="C3152" s="80" t="str">
        <f>IFERROR(VLOOKUP(B3152,Listor!$A$6:$B$62,2,FALSE),"")</f>
        <v/>
      </c>
      <c r="D3152" s="80" t="str">
        <f>IFERROR(VLOOKUP(B3152,Listor!$A$6:$C$62,3,FALSE),"")</f>
        <v/>
      </c>
      <c r="E3152" s="64" t="s">
        <v>69</v>
      </c>
      <c r="F3152" s="65"/>
      <c r="G3152" s="35" t="str">
        <f>IFERROR(VLOOKUP(B3152,Listor!$A$6:$G$62,7,FALSE),"")</f>
        <v/>
      </c>
      <c r="H3152" s="35" t="str">
        <f>IFERROR(VLOOKUP(B3152,Listor!$H$6:$I$24,2,FALSE),"")</f>
        <v/>
      </c>
      <c r="I3152" s="35" t="str">
        <f t="shared" si="52"/>
        <v/>
      </c>
      <c r="J3152" s="35" t="str">
        <f t="array" ref="J3152">IFERROR(INDEX(Listor!$M$6:$M$17,MATCH(Listor!J3152&amp;Fossila!E3152,Listor!$K$6:$K$17&amp;Listor!$L$6:$L$17,0)),"")</f>
        <v/>
      </c>
      <c r="K3152" s="69"/>
    </row>
    <row r="3153" spans="2:11" x14ac:dyDescent="0.25">
      <c r="B3153" s="68" t="s">
        <v>68</v>
      </c>
      <c r="C3153" s="80" t="str">
        <f>IFERROR(VLOOKUP(B3153,Listor!$A$6:$B$62,2,FALSE),"")</f>
        <v/>
      </c>
      <c r="D3153" s="80" t="str">
        <f>IFERROR(VLOOKUP(B3153,Listor!$A$6:$C$62,3,FALSE),"")</f>
        <v/>
      </c>
      <c r="E3153" s="64" t="s">
        <v>69</v>
      </c>
      <c r="F3153" s="65"/>
      <c r="G3153" s="35" t="str">
        <f>IFERROR(VLOOKUP(B3153,Listor!$A$6:$G$62,7,FALSE),"")</f>
        <v/>
      </c>
      <c r="H3153" s="35" t="str">
        <f>IFERROR(VLOOKUP(B3153,Listor!$H$6:$I$24,2,FALSE),"")</f>
        <v/>
      </c>
      <c r="I3153" s="35" t="str">
        <f t="shared" si="52"/>
        <v/>
      </c>
      <c r="J3153" s="35" t="str">
        <f t="array" ref="J3153">IFERROR(INDEX(Listor!$M$6:$M$17,MATCH(Listor!J3153&amp;Fossila!E3153,Listor!$K$6:$K$17&amp;Listor!$L$6:$L$17,0)),"")</f>
        <v/>
      </c>
      <c r="K3153" s="69"/>
    </row>
    <row r="3154" spans="2:11" x14ac:dyDescent="0.25">
      <c r="B3154" s="68" t="s">
        <v>68</v>
      </c>
      <c r="C3154" s="80" t="str">
        <f>IFERROR(VLOOKUP(B3154,Listor!$A$6:$B$62,2,FALSE),"")</f>
        <v/>
      </c>
      <c r="D3154" s="80" t="str">
        <f>IFERROR(VLOOKUP(B3154,Listor!$A$6:$C$62,3,FALSE),"")</f>
        <v/>
      </c>
      <c r="E3154" s="64" t="s">
        <v>69</v>
      </c>
      <c r="F3154" s="65"/>
      <c r="G3154" s="35" t="str">
        <f>IFERROR(VLOOKUP(B3154,Listor!$A$6:$G$62,7,FALSE),"")</f>
        <v/>
      </c>
      <c r="H3154" s="35" t="str">
        <f>IFERROR(VLOOKUP(B3154,Listor!$H$6:$I$24,2,FALSE),"")</f>
        <v/>
      </c>
      <c r="I3154" s="35" t="str">
        <f t="shared" si="52"/>
        <v/>
      </c>
      <c r="J3154" s="35" t="str">
        <f t="array" ref="J3154">IFERROR(INDEX(Listor!$M$6:$M$17,MATCH(Listor!J3154&amp;Fossila!E3154,Listor!$K$6:$K$17&amp;Listor!$L$6:$L$17,0)),"")</f>
        <v/>
      </c>
      <c r="K3154" s="69"/>
    </row>
    <row r="3155" spans="2:11" x14ac:dyDescent="0.25">
      <c r="B3155" s="68" t="s">
        <v>68</v>
      </c>
      <c r="C3155" s="80" t="str">
        <f>IFERROR(VLOOKUP(B3155,Listor!$A$6:$B$62,2,FALSE),"")</f>
        <v/>
      </c>
      <c r="D3155" s="80" t="str">
        <f>IFERROR(VLOOKUP(B3155,Listor!$A$6:$C$62,3,FALSE),"")</f>
        <v/>
      </c>
      <c r="E3155" s="64" t="s">
        <v>69</v>
      </c>
      <c r="F3155" s="65"/>
      <c r="G3155" s="35" t="str">
        <f>IFERROR(VLOOKUP(B3155,Listor!$A$6:$G$62,7,FALSE),"")</f>
        <v/>
      </c>
      <c r="H3155" s="35" t="str">
        <f>IFERROR(VLOOKUP(B3155,Listor!$H$6:$I$24,2,FALSE),"")</f>
        <v/>
      </c>
      <c r="I3155" s="35" t="str">
        <f t="shared" si="52"/>
        <v/>
      </c>
      <c r="J3155" s="35" t="str">
        <f t="array" ref="J3155">IFERROR(INDEX(Listor!$M$6:$M$17,MATCH(Listor!J3155&amp;Fossila!E3155,Listor!$K$6:$K$17&amp;Listor!$L$6:$L$17,0)),"")</f>
        <v/>
      </c>
      <c r="K3155" s="69"/>
    </row>
    <row r="3156" spans="2:11" x14ac:dyDescent="0.25">
      <c r="B3156" s="68" t="s">
        <v>68</v>
      </c>
      <c r="C3156" s="80" t="str">
        <f>IFERROR(VLOOKUP(B3156,Listor!$A$6:$B$62,2,FALSE),"")</f>
        <v/>
      </c>
      <c r="D3156" s="80" t="str">
        <f>IFERROR(VLOOKUP(B3156,Listor!$A$6:$C$62,3,FALSE),"")</f>
        <v/>
      </c>
      <c r="E3156" s="64" t="s">
        <v>69</v>
      </c>
      <c r="F3156" s="65"/>
      <c r="G3156" s="35" t="str">
        <f>IFERROR(VLOOKUP(B3156,Listor!$A$6:$G$62,7,FALSE),"")</f>
        <v/>
      </c>
      <c r="H3156" s="35" t="str">
        <f>IFERROR(VLOOKUP(B3156,Listor!$H$6:$I$24,2,FALSE),"")</f>
        <v/>
      </c>
      <c r="I3156" s="35" t="str">
        <f t="shared" si="52"/>
        <v/>
      </c>
      <c r="J3156" s="35" t="str">
        <f t="array" ref="J3156">IFERROR(INDEX(Listor!$M$6:$M$17,MATCH(Listor!J3156&amp;Fossila!E3156,Listor!$K$6:$K$17&amp;Listor!$L$6:$L$17,0)),"")</f>
        <v/>
      </c>
      <c r="K3156" s="69"/>
    </row>
    <row r="3157" spans="2:11" x14ac:dyDescent="0.25">
      <c r="B3157" s="68" t="s">
        <v>68</v>
      </c>
      <c r="C3157" s="80" t="str">
        <f>IFERROR(VLOOKUP(B3157,Listor!$A$6:$B$62,2,FALSE),"")</f>
        <v/>
      </c>
      <c r="D3157" s="80" t="str">
        <f>IFERROR(VLOOKUP(B3157,Listor!$A$6:$C$62,3,FALSE),"")</f>
        <v/>
      </c>
      <c r="E3157" s="64" t="s">
        <v>69</v>
      </c>
      <c r="F3157" s="65"/>
      <c r="G3157" s="35" t="str">
        <f>IFERROR(VLOOKUP(B3157,Listor!$A$6:$G$62,7,FALSE),"")</f>
        <v/>
      </c>
      <c r="H3157" s="35" t="str">
        <f>IFERROR(VLOOKUP(B3157,Listor!$H$6:$I$24,2,FALSE),"")</f>
        <v/>
      </c>
      <c r="I3157" s="35" t="str">
        <f t="shared" si="52"/>
        <v/>
      </c>
      <c r="J3157" s="35" t="str">
        <f t="array" ref="J3157">IFERROR(INDEX(Listor!$M$6:$M$17,MATCH(Listor!J3157&amp;Fossila!E3157,Listor!$K$6:$K$17&amp;Listor!$L$6:$L$17,0)),"")</f>
        <v/>
      </c>
      <c r="K3157" s="69"/>
    </row>
    <row r="3158" spans="2:11" x14ac:dyDescent="0.25">
      <c r="B3158" s="68" t="s">
        <v>68</v>
      </c>
      <c r="C3158" s="80" t="str">
        <f>IFERROR(VLOOKUP(B3158,Listor!$A$6:$B$62,2,FALSE),"")</f>
        <v/>
      </c>
      <c r="D3158" s="80" t="str">
        <f>IFERROR(VLOOKUP(B3158,Listor!$A$6:$C$62,3,FALSE),"")</f>
        <v/>
      </c>
      <c r="E3158" s="64" t="s">
        <v>69</v>
      </c>
      <c r="F3158" s="65"/>
      <c r="G3158" s="35" t="str">
        <f>IFERROR(VLOOKUP(B3158,Listor!$A$6:$G$62,7,FALSE),"")</f>
        <v/>
      </c>
      <c r="H3158" s="35" t="str">
        <f>IFERROR(VLOOKUP(B3158,Listor!$H$6:$I$24,2,FALSE),"")</f>
        <v/>
      </c>
      <c r="I3158" s="35" t="str">
        <f t="shared" si="52"/>
        <v/>
      </c>
      <c r="J3158" s="35" t="str">
        <f t="array" ref="J3158">IFERROR(INDEX(Listor!$M$6:$M$17,MATCH(Listor!J3158&amp;Fossila!E3158,Listor!$K$6:$K$17&amp;Listor!$L$6:$L$17,0)),"")</f>
        <v/>
      </c>
      <c r="K3158" s="69"/>
    </row>
    <row r="3159" spans="2:11" x14ac:dyDescent="0.25">
      <c r="B3159" s="68" t="s">
        <v>68</v>
      </c>
      <c r="C3159" s="80" t="str">
        <f>IFERROR(VLOOKUP(B3159,Listor!$A$6:$B$62,2,FALSE),"")</f>
        <v/>
      </c>
      <c r="D3159" s="80" t="str">
        <f>IFERROR(VLOOKUP(B3159,Listor!$A$6:$C$62,3,FALSE),"")</f>
        <v/>
      </c>
      <c r="E3159" s="64" t="s">
        <v>69</v>
      </c>
      <c r="F3159" s="65"/>
      <c r="G3159" s="35" t="str">
        <f>IFERROR(VLOOKUP(B3159,Listor!$A$6:$G$62,7,FALSE),"")</f>
        <v/>
      </c>
      <c r="H3159" s="35" t="str">
        <f>IFERROR(VLOOKUP(B3159,Listor!$H$6:$I$24,2,FALSE),"")</f>
        <v/>
      </c>
      <c r="I3159" s="35" t="str">
        <f t="shared" si="52"/>
        <v/>
      </c>
      <c r="J3159" s="35" t="str">
        <f t="array" ref="J3159">IFERROR(INDEX(Listor!$M$6:$M$17,MATCH(Listor!J3159&amp;Fossila!E3159,Listor!$K$6:$K$17&amp;Listor!$L$6:$L$17,0)),"")</f>
        <v/>
      </c>
      <c r="K3159" s="69"/>
    </row>
    <row r="3160" spans="2:11" x14ac:dyDescent="0.25">
      <c r="B3160" s="68" t="s">
        <v>68</v>
      </c>
      <c r="C3160" s="80" t="str">
        <f>IFERROR(VLOOKUP(B3160,Listor!$A$6:$B$62,2,FALSE),"")</f>
        <v/>
      </c>
      <c r="D3160" s="80" t="str">
        <f>IFERROR(VLOOKUP(B3160,Listor!$A$6:$C$62,3,FALSE),"")</f>
        <v/>
      </c>
      <c r="E3160" s="64" t="s">
        <v>69</v>
      </c>
      <c r="F3160" s="65"/>
      <c r="G3160" s="35" t="str">
        <f>IFERROR(VLOOKUP(B3160,Listor!$A$6:$G$62,7,FALSE),"")</f>
        <v/>
      </c>
      <c r="H3160" s="35" t="str">
        <f>IFERROR(VLOOKUP(B3160,Listor!$H$6:$I$24,2,FALSE),"")</f>
        <v/>
      </c>
      <c r="I3160" s="35" t="str">
        <f t="shared" si="52"/>
        <v/>
      </c>
      <c r="J3160" s="35" t="str">
        <f t="array" ref="J3160">IFERROR(INDEX(Listor!$M$6:$M$17,MATCH(Listor!J3160&amp;Fossila!E3160,Listor!$K$6:$K$17&amp;Listor!$L$6:$L$17,0)),"")</f>
        <v/>
      </c>
      <c r="K3160" s="69"/>
    </row>
    <row r="3161" spans="2:11" x14ac:dyDescent="0.25">
      <c r="B3161" s="68" t="s">
        <v>68</v>
      </c>
      <c r="C3161" s="80" t="str">
        <f>IFERROR(VLOOKUP(B3161,Listor!$A$6:$B$62,2,FALSE),"")</f>
        <v/>
      </c>
      <c r="D3161" s="80" t="str">
        <f>IFERROR(VLOOKUP(B3161,Listor!$A$6:$C$62,3,FALSE),"")</f>
        <v/>
      </c>
      <c r="E3161" s="64" t="s">
        <v>69</v>
      </c>
      <c r="F3161" s="65"/>
      <c r="G3161" s="35" t="str">
        <f>IFERROR(VLOOKUP(B3161,Listor!$A$6:$G$62,7,FALSE),"")</f>
        <v/>
      </c>
      <c r="H3161" s="35" t="str">
        <f>IFERROR(VLOOKUP(B3161,Listor!$H$6:$I$24,2,FALSE),"")</f>
        <v/>
      </c>
      <c r="I3161" s="35" t="str">
        <f t="shared" si="52"/>
        <v/>
      </c>
      <c r="J3161" s="35" t="str">
        <f t="array" ref="J3161">IFERROR(INDEX(Listor!$M$6:$M$17,MATCH(Listor!J3161&amp;Fossila!E3161,Listor!$K$6:$K$17&amp;Listor!$L$6:$L$17,0)),"")</f>
        <v/>
      </c>
      <c r="K3161" s="69"/>
    </row>
    <row r="3162" spans="2:11" x14ac:dyDescent="0.25">
      <c r="B3162" s="68" t="s">
        <v>68</v>
      </c>
      <c r="C3162" s="80" t="str">
        <f>IFERROR(VLOOKUP(B3162,Listor!$A$6:$B$62,2,FALSE),"")</f>
        <v/>
      </c>
      <c r="D3162" s="80" t="str">
        <f>IFERROR(VLOOKUP(B3162,Listor!$A$6:$C$62,3,FALSE),"")</f>
        <v/>
      </c>
      <c r="E3162" s="64" t="s">
        <v>69</v>
      </c>
      <c r="F3162" s="65"/>
      <c r="G3162" s="35" t="str">
        <f>IFERROR(VLOOKUP(B3162,Listor!$A$6:$G$62,7,FALSE),"")</f>
        <v/>
      </c>
      <c r="H3162" s="35" t="str">
        <f>IFERROR(VLOOKUP(B3162,Listor!$H$6:$I$24,2,FALSE),"")</f>
        <v/>
      </c>
      <c r="I3162" s="35" t="str">
        <f t="shared" si="52"/>
        <v/>
      </c>
      <c r="J3162" s="35" t="str">
        <f t="array" ref="J3162">IFERROR(INDEX(Listor!$M$6:$M$17,MATCH(Listor!J3162&amp;Fossila!E3162,Listor!$K$6:$K$17&amp;Listor!$L$6:$L$17,0)),"")</f>
        <v/>
      </c>
      <c r="K3162" s="69"/>
    </row>
    <row r="3163" spans="2:11" x14ac:dyDescent="0.25">
      <c r="B3163" s="68" t="s">
        <v>68</v>
      </c>
      <c r="C3163" s="80" t="str">
        <f>IFERROR(VLOOKUP(B3163,Listor!$A$6:$B$62,2,FALSE),"")</f>
        <v/>
      </c>
      <c r="D3163" s="80" t="str">
        <f>IFERROR(VLOOKUP(B3163,Listor!$A$6:$C$62,3,FALSE),"")</f>
        <v/>
      </c>
      <c r="E3163" s="64" t="s">
        <v>69</v>
      </c>
      <c r="F3163" s="65"/>
      <c r="G3163" s="35" t="str">
        <f>IFERROR(VLOOKUP(B3163,Listor!$A$6:$G$62,7,FALSE),"")</f>
        <v/>
      </c>
      <c r="H3163" s="35" t="str">
        <f>IFERROR(VLOOKUP(B3163,Listor!$H$6:$I$24,2,FALSE),"")</f>
        <v/>
      </c>
      <c r="I3163" s="35" t="str">
        <f t="shared" si="52"/>
        <v/>
      </c>
      <c r="J3163" s="35" t="str">
        <f t="array" ref="J3163">IFERROR(INDEX(Listor!$M$6:$M$17,MATCH(Listor!J3163&amp;Fossila!E3163,Listor!$K$6:$K$17&amp;Listor!$L$6:$L$17,0)),"")</f>
        <v/>
      </c>
      <c r="K3163" s="69"/>
    </row>
    <row r="3164" spans="2:11" x14ac:dyDescent="0.25">
      <c r="B3164" s="68" t="s">
        <v>68</v>
      </c>
      <c r="C3164" s="80" t="str">
        <f>IFERROR(VLOOKUP(B3164,Listor!$A$6:$B$62,2,FALSE),"")</f>
        <v/>
      </c>
      <c r="D3164" s="80" t="str">
        <f>IFERROR(VLOOKUP(B3164,Listor!$A$6:$C$62,3,FALSE),"")</f>
        <v/>
      </c>
      <c r="E3164" s="64" t="s">
        <v>69</v>
      </c>
      <c r="F3164" s="65"/>
      <c r="G3164" s="35" t="str">
        <f>IFERROR(VLOOKUP(B3164,Listor!$A$6:$G$62,7,FALSE),"")</f>
        <v/>
      </c>
      <c r="H3164" s="35" t="str">
        <f>IFERROR(VLOOKUP(B3164,Listor!$H$6:$I$24,2,FALSE),"")</f>
        <v/>
      </c>
      <c r="I3164" s="35" t="str">
        <f t="shared" si="52"/>
        <v/>
      </c>
      <c r="J3164" s="35" t="str">
        <f t="array" ref="J3164">IFERROR(INDEX(Listor!$M$6:$M$17,MATCH(Listor!J3164&amp;Fossila!E3164,Listor!$K$6:$K$17&amp;Listor!$L$6:$L$17,0)),"")</f>
        <v/>
      </c>
      <c r="K3164" s="69"/>
    </row>
    <row r="3165" spans="2:11" x14ac:dyDescent="0.25">
      <c r="B3165" s="68" t="s">
        <v>68</v>
      </c>
      <c r="C3165" s="80" t="str">
        <f>IFERROR(VLOOKUP(B3165,Listor!$A$6:$B$62,2,FALSE),"")</f>
        <v/>
      </c>
      <c r="D3165" s="80" t="str">
        <f>IFERROR(VLOOKUP(B3165,Listor!$A$6:$C$62,3,FALSE),"")</f>
        <v/>
      </c>
      <c r="E3165" s="64" t="s">
        <v>69</v>
      </c>
      <c r="F3165" s="65"/>
      <c r="G3165" s="35" t="str">
        <f>IFERROR(VLOOKUP(B3165,Listor!$A$6:$G$62,7,FALSE),"")</f>
        <v/>
      </c>
      <c r="H3165" s="35" t="str">
        <f>IFERROR(VLOOKUP(B3165,Listor!$H$6:$I$24,2,FALSE),"")</f>
        <v/>
      </c>
      <c r="I3165" s="35" t="str">
        <f t="shared" si="52"/>
        <v/>
      </c>
      <c r="J3165" s="35" t="str">
        <f t="array" ref="J3165">IFERROR(INDEX(Listor!$M$6:$M$17,MATCH(Listor!J3165&amp;Fossila!E3165,Listor!$K$6:$K$17&amp;Listor!$L$6:$L$17,0)),"")</f>
        <v/>
      </c>
      <c r="K3165" s="69"/>
    </row>
    <row r="3166" spans="2:11" x14ac:dyDescent="0.25">
      <c r="B3166" s="68" t="s">
        <v>68</v>
      </c>
      <c r="C3166" s="80" t="str">
        <f>IFERROR(VLOOKUP(B3166,Listor!$A$6:$B$62,2,FALSE),"")</f>
        <v/>
      </c>
      <c r="D3166" s="80" t="str">
        <f>IFERROR(VLOOKUP(B3166,Listor!$A$6:$C$62,3,FALSE),"")</f>
        <v/>
      </c>
      <c r="E3166" s="64" t="s">
        <v>69</v>
      </c>
      <c r="F3166" s="65"/>
      <c r="G3166" s="35" t="str">
        <f>IFERROR(VLOOKUP(B3166,Listor!$A$6:$G$62,7,FALSE),"")</f>
        <v/>
      </c>
      <c r="H3166" s="35" t="str">
        <f>IFERROR(VLOOKUP(B3166,Listor!$H$6:$I$24,2,FALSE),"")</f>
        <v/>
      </c>
      <c r="I3166" s="35" t="str">
        <f t="shared" si="52"/>
        <v/>
      </c>
      <c r="J3166" s="35" t="str">
        <f t="array" ref="J3166">IFERROR(INDEX(Listor!$M$6:$M$17,MATCH(Listor!J3166&amp;Fossila!E3166,Listor!$K$6:$K$17&amp;Listor!$L$6:$L$17,0)),"")</f>
        <v/>
      </c>
      <c r="K3166" s="69"/>
    </row>
    <row r="3167" spans="2:11" x14ac:dyDescent="0.25">
      <c r="B3167" s="68" t="s">
        <v>68</v>
      </c>
      <c r="C3167" s="80" t="str">
        <f>IFERROR(VLOOKUP(B3167,Listor!$A$6:$B$62,2,FALSE),"")</f>
        <v/>
      </c>
      <c r="D3167" s="80" t="str">
        <f>IFERROR(VLOOKUP(B3167,Listor!$A$6:$C$62,3,FALSE),"")</f>
        <v/>
      </c>
      <c r="E3167" s="64" t="s">
        <v>69</v>
      </c>
      <c r="F3167" s="65"/>
      <c r="G3167" s="35" t="str">
        <f>IFERROR(VLOOKUP(B3167,Listor!$A$6:$G$62,7,FALSE),"")</f>
        <v/>
      </c>
      <c r="H3167" s="35" t="str">
        <f>IFERROR(VLOOKUP(B3167,Listor!$H$6:$I$24,2,FALSE),"")</f>
        <v/>
      </c>
      <c r="I3167" s="35" t="str">
        <f t="shared" si="52"/>
        <v/>
      </c>
      <c r="J3167" s="35" t="str">
        <f t="array" ref="J3167">IFERROR(INDEX(Listor!$M$6:$M$17,MATCH(Listor!J3167&amp;Fossila!E3167,Listor!$K$6:$K$17&amp;Listor!$L$6:$L$17,0)),"")</f>
        <v/>
      </c>
      <c r="K3167" s="69"/>
    </row>
    <row r="3168" spans="2:11" x14ac:dyDescent="0.25">
      <c r="B3168" s="68" t="s">
        <v>68</v>
      </c>
      <c r="C3168" s="80" t="str">
        <f>IFERROR(VLOOKUP(B3168,Listor!$A$6:$B$62,2,FALSE),"")</f>
        <v/>
      </c>
      <c r="D3168" s="80" t="str">
        <f>IFERROR(VLOOKUP(B3168,Listor!$A$6:$C$62,3,FALSE),"")</f>
        <v/>
      </c>
      <c r="E3168" s="64" t="s">
        <v>69</v>
      </c>
      <c r="F3168" s="65"/>
      <c r="G3168" s="35" t="str">
        <f>IFERROR(VLOOKUP(B3168,Listor!$A$6:$G$62,7,FALSE),"")</f>
        <v/>
      </c>
      <c r="H3168" s="35" t="str">
        <f>IFERROR(VLOOKUP(B3168,Listor!$H$6:$I$24,2,FALSE),"")</f>
        <v/>
      </c>
      <c r="I3168" s="35" t="str">
        <f t="shared" si="52"/>
        <v/>
      </c>
      <c r="J3168" s="35" t="str">
        <f t="array" ref="J3168">IFERROR(INDEX(Listor!$M$6:$M$17,MATCH(Listor!J3168&amp;Fossila!E3168,Listor!$K$6:$K$17&amp;Listor!$L$6:$L$17,0)),"")</f>
        <v/>
      </c>
      <c r="K3168" s="69"/>
    </row>
    <row r="3169" spans="2:11" x14ac:dyDescent="0.25">
      <c r="B3169" s="68" t="s">
        <v>68</v>
      </c>
      <c r="C3169" s="80" t="str">
        <f>IFERROR(VLOOKUP(B3169,Listor!$A$6:$B$62,2,FALSE),"")</f>
        <v/>
      </c>
      <c r="D3169" s="80" t="str">
        <f>IFERROR(VLOOKUP(B3169,Listor!$A$6:$C$62,3,FALSE),"")</f>
        <v/>
      </c>
      <c r="E3169" s="64" t="s">
        <v>69</v>
      </c>
      <c r="F3169" s="65"/>
      <c r="G3169" s="35" t="str">
        <f>IFERROR(VLOOKUP(B3169,Listor!$A$6:$G$62,7,FALSE),"")</f>
        <v/>
      </c>
      <c r="H3169" s="35" t="str">
        <f>IFERROR(VLOOKUP(B3169,Listor!$H$6:$I$24,2,FALSE),"")</f>
        <v/>
      </c>
      <c r="I3169" s="35" t="str">
        <f t="shared" si="52"/>
        <v/>
      </c>
      <c r="J3169" s="35" t="str">
        <f t="array" ref="J3169">IFERROR(INDEX(Listor!$M$6:$M$17,MATCH(Listor!J3169&amp;Fossila!E3169,Listor!$K$6:$K$17&amp;Listor!$L$6:$L$17,0)),"")</f>
        <v/>
      </c>
      <c r="K3169" s="69"/>
    </row>
    <row r="3170" spans="2:11" x14ac:dyDescent="0.25">
      <c r="B3170" s="68" t="s">
        <v>68</v>
      </c>
      <c r="C3170" s="80" t="str">
        <f>IFERROR(VLOOKUP(B3170,Listor!$A$6:$B$62,2,FALSE),"")</f>
        <v/>
      </c>
      <c r="D3170" s="80" t="str">
        <f>IFERROR(VLOOKUP(B3170,Listor!$A$6:$C$62,3,FALSE),"")</f>
        <v/>
      </c>
      <c r="E3170" s="64" t="s">
        <v>69</v>
      </c>
      <c r="F3170" s="65"/>
      <c r="G3170" s="35" t="str">
        <f>IFERROR(VLOOKUP(B3170,Listor!$A$6:$G$62,7,FALSE),"")</f>
        <v/>
      </c>
      <c r="H3170" s="35" t="str">
        <f>IFERROR(VLOOKUP(B3170,Listor!$H$6:$I$24,2,FALSE),"")</f>
        <v/>
      </c>
      <c r="I3170" s="35" t="str">
        <f t="shared" si="52"/>
        <v/>
      </c>
      <c r="J3170" s="35" t="str">
        <f t="array" ref="J3170">IFERROR(INDEX(Listor!$M$6:$M$17,MATCH(Listor!J3170&amp;Fossila!E3170,Listor!$K$6:$K$17&amp;Listor!$L$6:$L$17,0)),"")</f>
        <v/>
      </c>
      <c r="K3170" s="69"/>
    </row>
    <row r="3171" spans="2:11" x14ac:dyDescent="0.25">
      <c r="B3171" s="68" t="s">
        <v>68</v>
      </c>
      <c r="C3171" s="80" t="str">
        <f>IFERROR(VLOOKUP(B3171,Listor!$A$6:$B$62,2,FALSE),"")</f>
        <v/>
      </c>
      <c r="D3171" s="80" t="str">
        <f>IFERROR(VLOOKUP(B3171,Listor!$A$6:$C$62,3,FALSE),"")</f>
        <v/>
      </c>
      <c r="E3171" s="64" t="s">
        <v>69</v>
      </c>
      <c r="F3171" s="65"/>
      <c r="G3171" s="35" t="str">
        <f>IFERROR(VLOOKUP(B3171,Listor!$A$6:$G$62,7,FALSE),"")</f>
        <v/>
      </c>
      <c r="H3171" s="35" t="str">
        <f>IFERROR(VLOOKUP(B3171,Listor!$H$6:$I$24,2,FALSE),"")</f>
        <v/>
      </c>
      <c r="I3171" s="35" t="str">
        <f t="shared" si="52"/>
        <v/>
      </c>
      <c r="J3171" s="35" t="str">
        <f t="array" ref="J3171">IFERROR(INDEX(Listor!$M$6:$M$17,MATCH(Listor!J3171&amp;Fossila!E3171,Listor!$K$6:$K$17&amp;Listor!$L$6:$L$17,0)),"")</f>
        <v/>
      </c>
      <c r="K3171" s="69"/>
    </row>
    <row r="3172" spans="2:11" x14ac:dyDescent="0.25">
      <c r="B3172" s="68" t="s">
        <v>68</v>
      </c>
      <c r="C3172" s="80" t="str">
        <f>IFERROR(VLOOKUP(B3172,Listor!$A$6:$B$62,2,FALSE),"")</f>
        <v/>
      </c>
      <c r="D3172" s="80" t="str">
        <f>IFERROR(VLOOKUP(B3172,Listor!$A$6:$C$62,3,FALSE),"")</f>
        <v/>
      </c>
      <c r="E3172" s="64" t="s">
        <v>69</v>
      </c>
      <c r="F3172" s="65"/>
      <c r="G3172" s="35" t="str">
        <f>IFERROR(VLOOKUP(B3172,Listor!$A$6:$G$62,7,FALSE),"")</f>
        <v/>
      </c>
      <c r="H3172" s="35" t="str">
        <f>IFERROR(VLOOKUP(B3172,Listor!$H$6:$I$24,2,FALSE),"")</f>
        <v/>
      </c>
      <c r="I3172" s="35" t="str">
        <f t="shared" si="52"/>
        <v/>
      </c>
      <c r="J3172" s="35" t="str">
        <f t="array" ref="J3172">IFERROR(INDEX(Listor!$M$6:$M$17,MATCH(Listor!J3172&amp;Fossila!E3172,Listor!$K$6:$K$17&amp;Listor!$L$6:$L$17,0)),"")</f>
        <v/>
      </c>
      <c r="K3172" s="69"/>
    </row>
    <row r="3173" spans="2:11" x14ac:dyDescent="0.25">
      <c r="B3173" s="68" t="s">
        <v>68</v>
      </c>
      <c r="C3173" s="80" t="str">
        <f>IFERROR(VLOOKUP(B3173,Listor!$A$6:$B$62,2,FALSE),"")</f>
        <v/>
      </c>
      <c r="D3173" s="80" t="str">
        <f>IFERROR(VLOOKUP(B3173,Listor!$A$6:$C$62,3,FALSE),"")</f>
        <v/>
      </c>
      <c r="E3173" s="64" t="s">
        <v>69</v>
      </c>
      <c r="F3173" s="65"/>
      <c r="G3173" s="35" t="str">
        <f>IFERROR(VLOOKUP(B3173,Listor!$A$6:$G$62,7,FALSE),"")</f>
        <v/>
      </c>
      <c r="H3173" s="35" t="str">
        <f>IFERROR(VLOOKUP(B3173,Listor!$H$6:$I$24,2,FALSE),"")</f>
        <v/>
      </c>
      <c r="I3173" s="35" t="str">
        <f t="shared" si="52"/>
        <v/>
      </c>
      <c r="J3173" s="35" t="str">
        <f t="array" ref="J3173">IFERROR(INDEX(Listor!$M$6:$M$17,MATCH(Listor!J3173&amp;Fossila!E3173,Listor!$K$6:$K$17&amp;Listor!$L$6:$L$17,0)),"")</f>
        <v/>
      </c>
      <c r="K3173" s="69"/>
    </row>
    <row r="3174" spans="2:11" x14ac:dyDescent="0.25">
      <c r="B3174" s="68" t="s">
        <v>68</v>
      </c>
      <c r="C3174" s="80" t="str">
        <f>IFERROR(VLOOKUP(B3174,Listor!$A$6:$B$62,2,FALSE),"")</f>
        <v/>
      </c>
      <c r="D3174" s="80" t="str">
        <f>IFERROR(VLOOKUP(B3174,Listor!$A$6:$C$62,3,FALSE),"")</f>
        <v/>
      </c>
      <c r="E3174" s="64" t="s">
        <v>69</v>
      </c>
      <c r="F3174" s="65"/>
      <c r="G3174" s="35" t="str">
        <f>IFERROR(VLOOKUP(B3174,Listor!$A$6:$G$62,7,FALSE),"")</f>
        <v/>
      </c>
      <c r="H3174" s="35" t="str">
        <f>IFERROR(VLOOKUP(B3174,Listor!$H$6:$I$24,2,FALSE),"")</f>
        <v/>
      </c>
      <c r="I3174" s="35" t="str">
        <f t="shared" si="52"/>
        <v/>
      </c>
      <c r="J3174" s="35" t="str">
        <f t="array" ref="J3174">IFERROR(INDEX(Listor!$M$6:$M$17,MATCH(Listor!J3174&amp;Fossila!E3174,Listor!$K$6:$K$17&amp;Listor!$L$6:$L$17,0)),"")</f>
        <v/>
      </c>
      <c r="K3174" s="69"/>
    </row>
    <row r="3175" spans="2:11" x14ac:dyDescent="0.25">
      <c r="B3175" s="68" t="s">
        <v>68</v>
      </c>
      <c r="C3175" s="80" t="str">
        <f>IFERROR(VLOOKUP(B3175,Listor!$A$6:$B$62,2,FALSE),"")</f>
        <v/>
      </c>
      <c r="D3175" s="80" t="str">
        <f>IFERROR(VLOOKUP(B3175,Listor!$A$6:$C$62,3,FALSE),"")</f>
        <v/>
      </c>
      <c r="E3175" s="64" t="s">
        <v>69</v>
      </c>
      <c r="F3175" s="65"/>
      <c r="G3175" s="35" t="str">
        <f>IFERROR(VLOOKUP(B3175,Listor!$A$6:$G$62,7,FALSE),"")</f>
        <v/>
      </c>
      <c r="H3175" s="35" t="str">
        <f>IFERROR(VLOOKUP(B3175,Listor!$H$6:$I$24,2,FALSE),"")</f>
        <v/>
      </c>
      <c r="I3175" s="35" t="str">
        <f t="shared" si="52"/>
        <v/>
      </c>
      <c r="J3175" s="35" t="str">
        <f t="array" ref="J3175">IFERROR(INDEX(Listor!$M$6:$M$17,MATCH(Listor!J3175&amp;Fossila!E3175,Listor!$K$6:$K$17&amp;Listor!$L$6:$L$17,0)),"")</f>
        <v/>
      </c>
      <c r="K3175" s="69"/>
    </row>
    <row r="3176" spans="2:11" x14ac:dyDescent="0.25">
      <c r="B3176" s="68" t="s">
        <v>68</v>
      </c>
      <c r="C3176" s="80" t="str">
        <f>IFERROR(VLOOKUP(B3176,Listor!$A$6:$B$62,2,FALSE),"")</f>
        <v/>
      </c>
      <c r="D3176" s="80" t="str">
        <f>IFERROR(VLOOKUP(B3176,Listor!$A$6:$C$62,3,FALSE),"")</f>
        <v/>
      </c>
      <c r="E3176" s="64" t="s">
        <v>69</v>
      </c>
      <c r="F3176" s="65"/>
      <c r="G3176" s="35" t="str">
        <f>IFERROR(VLOOKUP(B3176,Listor!$A$6:$G$62,7,FALSE),"")</f>
        <v/>
      </c>
      <c r="H3176" s="35" t="str">
        <f>IFERROR(VLOOKUP(B3176,Listor!$H$6:$I$24,2,FALSE),"")</f>
        <v/>
      </c>
      <c r="I3176" s="35" t="str">
        <f t="shared" si="52"/>
        <v/>
      </c>
      <c r="J3176" s="35" t="str">
        <f t="array" ref="J3176">IFERROR(INDEX(Listor!$M$6:$M$17,MATCH(Listor!J3176&amp;Fossila!E3176,Listor!$K$6:$K$17&amp;Listor!$L$6:$L$17,0)),"")</f>
        <v/>
      </c>
      <c r="K3176" s="69"/>
    </row>
    <row r="3177" spans="2:11" x14ac:dyDescent="0.25">
      <c r="B3177" s="68" t="s">
        <v>68</v>
      </c>
      <c r="C3177" s="80" t="str">
        <f>IFERROR(VLOOKUP(B3177,Listor!$A$6:$B$62,2,FALSE),"")</f>
        <v/>
      </c>
      <c r="D3177" s="80" t="str">
        <f>IFERROR(VLOOKUP(B3177,Listor!$A$6:$C$62,3,FALSE),"")</f>
        <v/>
      </c>
      <c r="E3177" s="64" t="s">
        <v>69</v>
      </c>
      <c r="F3177" s="65"/>
      <c r="G3177" s="35" t="str">
        <f>IFERROR(VLOOKUP(B3177,Listor!$A$6:$G$62,7,FALSE),"")</f>
        <v/>
      </c>
      <c r="H3177" s="35" t="str">
        <f>IFERROR(VLOOKUP(B3177,Listor!$H$6:$I$24,2,FALSE),"")</f>
        <v/>
      </c>
      <c r="I3177" s="35" t="str">
        <f t="shared" si="52"/>
        <v/>
      </c>
      <c r="J3177" s="35" t="str">
        <f t="array" ref="J3177">IFERROR(INDEX(Listor!$M$6:$M$17,MATCH(Listor!J3177&amp;Fossila!E3177,Listor!$K$6:$K$17&amp;Listor!$L$6:$L$17,0)),"")</f>
        <v/>
      </c>
      <c r="K3177" s="69"/>
    </row>
    <row r="3178" spans="2:11" x14ac:dyDescent="0.25">
      <c r="B3178" s="68" t="s">
        <v>68</v>
      </c>
      <c r="C3178" s="80" t="str">
        <f>IFERROR(VLOOKUP(B3178,Listor!$A$6:$B$62,2,FALSE),"")</f>
        <v/>
      </c>
      <c r="D3178" s="80" t="str">
        <f>IFERROR(VLOOKUP(B3178,Listor!$A$6:$C$62,3,FALSE),"")</f>
        <v/>
      </c>
      <c r="E3178" s="64" t="s">
        <v>69</v>
      </c>
      <c r="F3178" s="65"/>
      <c r="G3178" s="35" t="str">
        <f>IFERROR(VLOOKUP(B3178,Listor!$A$6:$G$62,7,FALSE),"")</f>
        <v/>
      </c>
      <c r="H3178" s="35" t="str">
        <f>IFERROR(VLOOKUP(B3178,Listor!$H$6:$I$24,2,FALSE),"")</f>
        <v/>
      </c>
      <c r="I3178" s="35" t="str">
        <f t="shared" si="52"/>
        <v/>
      </c>
      <c r="J3178" s="35" t="str">
        <f t="array" ref="J3178">IFERROR(INDEX(Listor!$M$6:$M$17,MATCH(Listor!J3178&amp;Fossila!E3178,Listor!$K$6:$K$17&amp;Listor!$L$6:$L$17,0)),"")</f>
        <v/>
      </c>
      <c r="K3178" s="69"/>
    </row>
    <row r="3179" spans="2:11" x14ac:dyDescent="0.25">
      <c r="B3179" s="68" t="s">
        <v>68</v>
      </c>
      <c r="C3179" s="80" t="str">
        <f>IFERROR(VLOOKUP(B3179,Listor!$A$6:$B$62,2,FALSE),"")</f>
        <v/>
      </c>
      <c r="D3179" s="80" t="str">
        <f>IFERROR(VLOOKUP(B3179,Listor!$A$6:$C$62,3,FALSE),"")</f>
        <v/>
      </c>
      <c r="E3179" s="64" t="s">
        <v>69</v>
      </c>
      <c r="F3179" s="65"/>
      <c r="G3179" s="35" t="str">
        <f>IFERROR(VLOOKUP(B3179,Listor!$A$6:$G$62,7,FALSE),"")</f>
        <v/>
      </c>
      <c r="H3179" s="35" t="str">
        <f>IFERROR(VLOOKUP(B3179,Listor!$H$6:$I$24,2,FALSE),"")</f>
        <v/>
      </c>
      <c r="I3179" s="35" t="str">
        <f t="shared" si="52"/>
        <v/>
      </c>
      <c r="J3179" s="35" t="str">
        <f t="array" ref="J3179">IFERROR(INDEX(Listor!$M$6:$M$17,MATCH(Listor!J3179&amp;Fossila!E3179,Listor!$K$6:$K$17&amp;Listor!$L$6:$L$17,0)),"")</f>
        <v/>
      </c>
      <c r="K3179" s="69"/>
    </row>
    <row r="3180" spans="2:11" x14ac:dyDescent="0.25">
      <c r="B3180" s="68" t="s">
        <v>68</v>
      </c>
      <c r="C3180" s="80" t="str">
        <f>IFERROR(VLOOKUP(B3180,Listor!$A$6:$B$62,2,FALSE),"")</f>
        <v/>
      </c>
      <c r="D3180" s="80" t="str">
        <f>IFERROR(VLOOKUP(B3180,Listor!$A$6:$C$62,3,FALSE),"")</f>
        <v/>
      </c>
      <c r="E3180" s="64" t="s">
        <v>69</v>
      </c>
      <c r="F3180" s="65"/>
      <c r="G3180" s="35" t="str">
        <f>IFERROR(VLOOKUP(B3180,Listor!$A$6:$G$62,7,FALSE),"")</f>
        <v/>
      </c>
      <c r="H3180" s="35" t="str">
        <f>IFERROR(VLOOKUP(B3180,Listor!$H$6:$I$24,2,FALSE),"")</f>
        <v/>
      </c>
      <c r="I3180" s="35" t="str">
        <f t="shared" si="52"/>
        <v/>
      </c>
      <c r="J3180" s="35" t="str">
        <f t="array" ref="J3180">IFERROR(INDEX(Listor!$M$6:$M$17,MATCH(Listor!J3180&amp;Fossila!E3180,Listor!$K$6:$K$17&amp;Listor!$L$6:$L$17,0)),"")</f>
        <v/>
      </c>
      <c r="K3180" s="69"/>
    </row>
    <row r="3181" spans="2:11" x14ac:dyDescent="0.25">
      <c r="B3181" s="68" t="s">
        <v>68</v>
      </c>
      <c r="C3181" s="80" t="str">
        <f>IFERROR(VLOOKUP(B3181,Listor!$A$6:$B$62,2,FALSE),"")</f>
        <v/>
      </c>
      <c r="D3181" s="80" t="str">
        <f>IFERROR(VLOOKUP(B3181,Listor!$A$6:$C$62,3,FALSE),"")</f>
        <v/>
      </c>
      <c r="E3181" s="64" t="s">
        <v>69</v>
      </c>
      <c r="F3181" s="65"/>
      <c r="G3181" s="35" t="str">
        <f>IFERROR(VLOOKUP(B3181,Listor!$A$6:$G$62,7,FALSE),"")</f>
        <v/>
      </c>
      <c r="H3181" s="35" t="str">
        <f>IFERROR(VLOOKUP(B3181,Listor!$H$6:$I$24,2,FALSE),"")</f>
        <v/>
      </c>
      <c r="I3181" s="35" t="str">
        <f t="shared" si="52"/>
        <v/>
      </c>
      <c r="J3181" s="35" t="str">
        <f t="array" ref="J3181">IFERROR(INDEX(Listor!$M$6:$M$17,MATCH(Listor!J3181&amp;Fossila!E3181,Listor!$K$6:$K$17&amp;Listor!$L$6:$L$17,0)),"")</f>
        <v/>
      </c>
      <c r="K3181" s="69"/>
    </row>
    <row r="3182" spans="2:11" x14ac:dyDescent="0.25">
      <c r="B3182" s="68" t="s">
        <v>68</v>
      </c>
      <c r="C3182" s="80" t="str">
        <f>IFERROR(VLOOKUP(B3182,Listor!$A$6:$B$62,2,FALSE),"")</f>
        <v/>
      </c>
      <c r="D3182" s="80" t="str">
        <f>IFERROR(VLOOKUP(B3182,Listor!$A$6:$C$62,3,FALSE),"")</f>
        <v/>
      </c>
      <c r="E3182" s="64" t="s">
        <v>69</v>
      </c>
      <c r="F3182" s="65"/>
      <c r="G3182" s="35" t="str">
        <f>IFERROR(VLOOKUP(B3182,Listor!$A$6:$G$62,7,FALSE),"")</f>
        <v/>
      </c>
      <c r="H3182" s="35" t="str">
        <f>IFERROR(VLOOKUP(B3182,Listor!$H$6:$I$24,2,FALSE),"")</f>
        <v/>
      </c>
      <c r="I3182" s="35" t="str">
        <f t="shared" si="52"/>
        <v/>
      </c>
      <c r="J3182" s="35" t="str">
        <f t="array" ref="J3182">IFERROR(INDEX(Listor!$M$6:$M$17,MATCH(Listor!J3182&amp;Fossila!E3182,Listor!$K$6:$K$17&amp;Listor!$L$6:$L$17,0)),"")</f>
        <v/>
      </c>
      <c r="K3182" s="69"/>
    </row>
    <row r="3183" spans="2:11" x14ac:dyDescent="0.25">
      <c r="B3183" s="68" t="s">
        <v>68</v>
      </c>
      <c r="C3183" s="80" t="str">
        <f>IFERROR(VLOOKUP(B3183,Listor!$A$6:$B$62,2,FALSE),"")</f>
        <v/>
      </c>
      <c r="D3183" s="80" t="str">
        <f>IFERROR(VLOOKUP(B3183,Listor!$A$6:$C$62,3,FALSE),"")</f>
        <v/>
      </c>
      <c r="E3183" s="64" t="s">
        <v>69</v>
      </c>
      <c r="F3183" s="65"/>
      <c r="G3183" s="35" t="str">
        <f>IFERROR(VLOOKUP(B3183,Listor!$A$6:$G$62,7,FALSE),"")</f>
        <v/>
      </c>
      <c r="H3183" s="35" t="str">
        <f>IFERROR(VLOOKUP(B3183,Listor!$H$6:$I$24,2,FALSE),"")</f>
        <v/>
      </c>
      <c r="I3183" s="35" t="str">
        <f t="shared" si="52"/>
        <v/>
      </c>
      <c r="J3183" s="35" t="str">
        <f t="array" ref="J3183">IFERROR(INDEX(Listor!$M$6:$M$17,MATCH(Listor!J3183&amp;Fossila!E3183,Listor!$K$6:$K$17&amp;Listor!$L$6:$L$17,0)),"")</f>
        <v/>
      </c>
      <c r="K3183" s="69"/>
    </row>
    <row r="3184" spans="2:11" x14ac:dyDescent="0.25">
      <c r="B3184" s="68" t="s">
        <v>68</v>
      </c>
      <c r="C3184" s="80" t="str">
        <f>IFERROR(VLOOKUP(B3184,Listor!$A$6:$B$62,2,FALSE),"")</f>
        <v/>
      </c>
      <c r="D3184" s="80" t="str">
        <f>IFERROR(VLOOKUP(B3184,Listor!$A$6:$C$62,3,FALSE),"")</f>
        <v/>
      </c>
      <c r="E3184" s="64" t="s">
        <v>69</v>
      </c>
      <c r="F3184" s="65"/>
      <c r="G3184" s="35" t="str">
        <f>IFERROR(VLOOKUP(B3184,Listor!$A$6:$G$62,7,FALSE),"")</f>
        <v/>
      </c>
      <c r="H3184" s="35" t="str">
        <f>IFERROR(VLOOKUP(B3184,Listor!$H$6:$I$24,2,FALSE),"")</f>
        <v/>
      </c>
      <c r="I3184" s="35" t="str">
        <f t="shared" si="52"/>
        <v/>
      </c>
      <c r="J3184" s="35" t="str">
        <f t="array" ref="J3184">IFERROR(INDEX(Listor!$M$6:$M$17,MATCH(Listor!J3184&amp;Fossila!E3184,Listor!$K$6:$K$17&amp;Listor!$L$6:$L$17,0)),"")</f>
        <v/>
      </c>
      <c r="K3184" s="69"/>
    </row>
    <row r="3185" spans="2:11" x14ac:dyDescent="0.25">
      <c r="B3185" s="68" t="s">
        <v>68</v>
      </c>
      <c r="C3185" s="80" t="str">
        <f>IFERROR(VLOOKUP(B3185,Listor!$A$6:$B$62,2,FALSE),"")</f>
        <v/>
      </c>
      <c r="D3185" s="80" t="str">
        <f>IFERROR(VLOOKUP(B3185,Listor!$A$6:$C$62,3,FALSE),"")</f>
        <v/>
      </c>
      <c r="E3185" s="64" t="s">
        <v>69</v>
      </c>
      <c r="F3185" s="65"/>
      <c r="G3185" s="35" t="str">
        <f>IFERROR(VLOOKUP(B3185,Listor!$A$6:$G$62,7,FALSE),"")</f>
        <v/>
      </c>
      <c r="H3185" s="35" t="str">
        <f>IFERROR(VLOOKUP(B3185,Listor!$H$6:$I$24,2,FALSE),"")</f>
        <v/>
      </c>
      <c r="I3185" s="35" t="str">
        <f t="shared" si="52"/>
        <v/>
      </c>
      <c r="J3185" s="35" t="str">
        <f t="array" ref="J3185">IFERROR(INDEX(Listor!$M$6:$M$17,MATCH(Listor!J3185&amp;Fossila!E3185,Listor!$K$6:$K$17&amp;Listor!$L$6:$L$17,0)),"")</f>
        <v/>
      </c>
      <c r="K3185" s="69"/>
    </row>
    <row r="3186" spans="2:11" x14ac:dyDescent="0.25">
      <c r="B3186" s="68" t="s">
        <v>68</v>
      </c>
      <c r="C3186" s="80" t="str">
        <f>IFERROR(VLOOKUP(B3186,Listor!$A$6:$B$62,2,FALSE),"")</f>
        <v/>
      </c>
      <c r="D3186" s="80" t="str">
        <f>IFERROR(VLOOKUP(B3186,Listor!$A$6:$C$62,3,FALSE),"")</f>
        <v/>
      </c>
      <c r="E3186" s="64" t="s">
        <v>69</v>
      </c>
      <c r="F3186" s="65"/>
      <c r="G3186" s="35" t="str">
        <f>IFERROR(VLOOKUP(B3186,Listor!$A$6:$G$62,7,FALSE),"")</f>
        <v/>
      </c>
      <c r="H3186" s="35" t="str">
        <f>IFERROR(VLOOKUP(B3186,Listor!$H$6:$I$24,2,FALSE),"")</f>
        <v/>
      </c>
      <c r="I3186" s="35" t="str">
        <f t="shared" si="52"/>
        <v/>
      </c>
      <c r="J3186" s="35" t="str">
        <f t="array" ref="J3186">IFERROR(INDEX(Listor!$M$6:$M$17,MATCH(Listor!J3186&amp;Fossila!E3186,Listor!$K$6:$K$17&amp;Listor!$L$6:$L$17,0)),"")</f>
        <v/>
      </c>
      <c r="K3186" s="69"/>
    </row>
    <row r="3187" spans="2:11" x14ac:dyDescent="0.25">
      <c r="B3187" s="68" t="s">
        <v>68</v>
      </c>
      <c r="C3187" s="80" t="str">
        <f>IFERROR(VLOOKUP(B3187,Listor!$A$6:$B$62,2,FALSE),"")</f>
        <v/>
      </c>
      <c r="D3187" s="80" t="str">
        <f>IFERROR(VLOOKUP(B3187,Listor!$A$6:$C$62,3,FALSE),"")</f>
        <v/>
      </c>
      <c r="E3187" s="64" t="s">
        <v>69</v>
      </c>
      <c r="F3187" s="65"/>
      <c r="G3187" s="35" t="str">
        <f>IFERROR(VLOOKUP(B3187,Listor!$A$6:$G$62,7,FALSE),"")</f>
        <v/>
      </c>
      <c r="H3187" s="35" t="str">
        <f>IFERROR(VLOOKUP(B3187,Listor!$H$6:$I$24,2,FALSE),"")</f>
        <v/>
      </c>
      <c r="I3187" s="35" t="str">
        <f t="shared" si="52"/>
        <v/>
      </c>
      <c r="J3187" s="35" t="str">
        <f t="array" ref="J3187">IFERROR(INDEX(Listor!$M$6:$M$17,MATCH(Listor!J3187&amp;Fossila!E3187,Listor!$K$6:$K$17&amp;Listor!$L$6:$L$17,0)),"")</f>
        <v/>
      </c>
      <c r="K3187" s="69"/>
    </row>
    <row r="3188" spans="2:11" x14ac:dyDescent="0.25">
      <c r="B3188" s="68" t="s">
        <v>68</v>
      </c>
      <c r="C3188" s="80" t="str">
        <f>IFERROR(VLOOKUP(B3188,Listor!$A$6:$B$62,2,FALSE),"")</f>
        <v/>
      </c>
      <c r="D3188" s="80" t="str">
        <f>IFERROR(VLOOKUP(B3188,Listor!$A$6:$C$62,3,FALSE),"")</f>
        <v/>
      </c>
      <c r="E3188" s="64" t="s">
        <v>69</v>
      </c>
      <c r="F3188" s="65"/>
      <c r="G3188" s="35" t="str">
        <f>IFERROR(VLOOKUP(B3188,Listor!$A$6:$G$62,7,FALSE),"")</f>
        <v/>
      </c>
      <c r="H3188" s="35" t="str">
        <f>IFERROR(VLOOKUP(B3188,Listor!$H$6:$I$24,2,FALSE),"")</f>
        <v/>
      </c>
      <c r="I3188" s="35" t="str">
        <f t="shared" si="52"/>
        <v/>
      </c>
      <c r="J3188" s="35" t="str">
        <f t="array" ref="J3188">IFERROR(INDEX(Listor!$M$6:$M$17,MATCH(Listor!J3188&amp;Fossila!E3188,Listor!$K$6:$K$17&amp;Listor!$L$6:$L$17,0)),"")</f>
        <v/>
      </c>
      <c r="K3188" s="69"/>
    </row>
    <row r="3189" spans="2:11" x14ac:dyDescent="0.25">
      <c r="B3189" s="68" t="s">
        <v>68</v>
      </c>
      <c r="C3189" s="80" t="str">
        <f>IFERROR(VLOOKUP(B3189,Listor!$A$6:$B$62,2,FALSE),"")</f>
        <v/>
      </c>
      <c r="D3189" s="80" t="str">
        <f>IFERROR(VLOOKUP(B3189,Listor!$A$6:$C$62,3,FALSE),"")</f>
        <v/>
      </c>
      <c r="E3189" s="64" t="s">
        <v>69</v>
      </c>
      <c r="F3189" s="65"/>
      <c r="G3189" s="35" t="str">
        <f>IFERROR(VLOOKUP(B3189,Listor!$A$6:$G$62,7,FALSE),"")</f>
        <v/>
      </c>
      <c r="H3189" s="35" t="str">
        <f>IFERROR(VLOOKUP(B3189,Listor!$H$6:$I$24,2,FALSE),"")</f>
        <v/>
      </c>
      <c r="I3189" s="35" t="str">
        <f t="shared" si="52"/>
        <v/>
      </c>
      <c r="J3189" s="35" t="str">
        <f t="array" ref="J3189">IFERROR(INDEX(Listor!$M$6:$M$17,MATCH(Listor!J3189&amp;Fossila!E3189,Listor!$K$6:$K$17&amp;Listor!$L$6:$L$17,0)),"")</f>
        <v/>
      </c>
      <c r="K3189" s="69"/>
    </row>
    <row r="3190" spans="2:11" x14ac:dyDescent="0.25">
      <c r="B3190" s="68" t="s">
        <v>68</v>
      </c>
      <c r="C3190" s="80" t="str">
        <f>IFERROR(VLOOKUP(B3190,Listor!$A$6:$B$62,2,FALSE),"")</f>
        <v/>
      </c>
      <c r="D3190" s="80" t="str">
        <f>IFERROR(VLOOKUP(B3190,Listor!$A$6:$C$62,3,FALSE),"")</f>
        <v/>
      </c>
      <c r="E3190" s="64" t="s">
        <v>69</v>
      </c>
      <c r="F3190" s="65"/>
      <c r="G3190" s="35" t="str">
        <f>IFERROR(VLOOKUP(B3190,Listor!$A$6:$G$62,7,FALSE),"")</f>
        <v/>
      </c>
      <c r="H3190" s="35" t="str">
        <f>IFERROR(VLOOKUP(B3190,Listor!$H$6:$I$24,2,FALSE),"")</f>
        <v/>
      </c>
      <c r="I3190" s="35" t="str">
        <f t="shared" si="52"/>
        <v/>
      </c>
      <c r="J3190" s="35" t="str">
        <f t="array" ref="J3190">IFERROR(INDEX(Listor!$M$6:$M$17,MATCH(Listor!J3190&amp;Fossila!E3190,Listor!$K$6:$K$17&amp;Listor!$L$6:$L$17,0)),"")</f>
        <v/>
      </c>
      <c r="K3190" s="69"/>
    </row>
    <row r="3191" spans="2:11" x14ac:dyDescent="0.25">
      <c r="B3191" s="68" t="s">
        <v>68</v>
      </c>
      <c r="C3191" s="80" t="str">
        <f>IFERROR(VLOOKUP(B3191,Listor!$A$6:$B$62,2,FALSE),"")</f>
        <v/>
      </c>
      <c r="D3191" s="80" t="str">
        <f>IFERROR(VLOOKUP(B3191,Listor!$A$6:$C$62,3,FALSE),"")</f>
        <v/>
      </c>
      <c r="E3191" s="64" t="s">
        <v>69</v>
      </c>
      <c r="F3191" s="65"/>
      <c r="G3191" s="35" t="str">
        <f>IFERROR(VLOOKUP(B3191,Listor!$A$6:$G$62,7,FALSE),"")</f>
        <v/>
      </c>
      <c r="H3191" s="35" t="str">
        <f>IFERROR(VLOOKUP(B3191,Listor!$H$6:$I$24,2,FALSE),"")</f>
        <v/>
      </c>
      <c r="I3191" s="35" t="str">
        <f t="shared" si="52"/>
        <v/>
      </c>
      <c r="J3191" s="35" t="str">
        <f t="array" ref="J3191">IFERROR(INDEX(Listor!$M$6:$M$17,MATCH(Listor!J3191&amp;Fossila!E3191,Listor!$K$6:$K$17&amp;Listor!$L$6:$L$17,0)),"")</f>
        <v/>
      </c>
      <c r="K3191" s="69"/>
    </row>
    <row r="3192" spans="2:11" x14ac:dyDescent="0.25">
      <c r="B3192" s="68" t="s">
        <v>68</v>
      </c>
      <c r="C3192" s="80" t="str">
        <f>IFERROR(VLOOKUP(B3192,Listor!$A$6:$B$62,2,FALSE),"")</f>
        <v/>
      </c>
      <c r="D3192" s="80" t="str">
        <f>IFERROR(VLOOKUP(B3192,Listor!$A$6:$C$62,3,FALSE),"")</f>
        <v/>
      </c>
      <c r="E3192" s="64" t="s">
        <v>69</v>
      </c>
      <c r="F3192" s="65"/>
      <c r="G3192" s="35" t="str">
        <f>IFERROR(VLOOKUP(B3192,Listor!$A$6:$G$62,7,FALSE),"")</f>
        <v/>
      </c>
      <c r="H3192" s="35" t="str">
        <f>IFERROR(VLOOKUP(B3192,Listor!$H$6:$I$24,2,FALSE),"")</f>
        <v/>
      </c>
      <c r="I3192" s="35" t="str">
        <f t="shared" si="52"/>
        <v/>
      </c>
      <c r="J3192" s="35" t="str">
        <f t="array" ref="J3192">IFERROR(INDEX(Listor!$M$6:$M$17,MATCH(Listor!J3192&amp;Fossila!E3192,Listor!$K$6:$K$17&amp;Listor!$L$6:$L$17,0)),"")</f>
        <v/>
      </c>
      <c r="K3192" s="69"/>
    </row>
    <row r="3193" spans="2:11" x14ac:dyDescent="0.25">
      <c r="B3193" s="68" t="s">
        <v>68</v>
      </c>
      <c r="C3193" s="80" t="str">
        <f>IFERROR(VLOOKUP(B3193,Listor!$A$6:$B$62,2,FALSE),"")</f>
        <v/>
      </c>
      <c r="D3193" s="80" t="str">
        <f>IFERROR(VLOOKUP(B3193,Listor!$A$6:$C$62,3,FALSE),"")</f>
        <v/>
      </c>
      <c r="E3193" s="64" t="s">
        <v>69</v>
      </c>
      <c r="F3193" s="65"/>
      <c r="G3193" s="35" t="str">
        <f>IFERROR(VLOOKUP(B3193,Listor!$A$6:$G$62,7,FALSE),"")</f>
        <v/>
      </c>
      <c r="H3193" s="35" t="str">
        <f>IFERROR(VLOOKUP(B3193,Listor!$H$6:$I$24,2,FALSE),"")</f>
        <v/>
      </c>
      <c r="I3193" s="35" t="str">
        <f t="shared" si="52"/>
        <v/>
      </c>
      <c r="J3193" s="35" t="str">
        <f t="array" ref="J3193">IFERROR(INDEX(Listor!$M$6:$M$17,MATCH(Listor!J3193&amp;Fossila!E3193,Listor!$K$6:$K$17&amp;Listor!$L$6:$L$17,0)),"")</f>
        <v/>
      </c>
      <c r="K3193" s="69"/>
    </row>
    <row r="3194" spans="2:11" x14ac:dyDescent="0.25">
      <c r="B3194" s="68" t="s">
        <v>68</v>
      </c>
      <c r="C3194" s="80" t="str">
        <f>IFERROR(VLOOKUP(B3194,Listor!$A$6:$B$62,2,FALSE),"")</f>
        <v/>
      </c>
      <c r="D3194" s="80" t="str">
        <f>IFERROR(VLOOKUP(B3194,Listor!$A$6:$C$62,3,FALSE),"")</f>
        <v/>
      </c>
      <c r="E3194" s="64" t="s">
        <v>69</v>
      </c>
      <c r="F3194" s="65"/>
      <c r="G3194" s="35" t="str">
        <f>IFERROR(VLOOKUP(B3194,Listor!$A$6:$G$62,7,FALSE),"")</f>
        <v/>
      </c>
      <c r="H3194" s="35" t="str">
        <f>IFERROR(VLOOKUP(B3194,Listor!$H$6:$I$24,2,FALSE),"")</f>
        <v/>
      </c>
      <c r="I3194" s="35" t="str">
        <f t="shared" si="52"/>
        <v/>
      </c>
      <c r="J3194" s="35" t="str">
        <f t="array" ref="J3194">IFERROR(INDEX(Listor!$M$6:$M$17,MATCH(Listor!J3194&amp;Fossila!E3194,Listor!$K$6:$K$17&amp;Listor!$L$6:$L$17,0)),"")</f>
        <v/>
      </c>
      <c r="K3194" s="69"/>
    </row>
    <row r="3195" spans="2:11" x14ac:dyDescent="0.25">
      <c r="B3195" s="68" t="s">
        <v>68</v>
      </c>
      <c r="C3195" s="80" t="str">
        <f>IFERROR(VLOOKUP(B3195,Listor!$A$6:$B$62,2,FALSE),"")</f>
        <v/>
      </c>
      <c r="D3195" s="80" t="str">
        <f>IFERROR(VLOOKUP(B3195,Listor!$A$6:$C$62,3,FALSE),"")</f>
        <v/>
      </c>
      <c r="E3195" s="64" t="s">
        <v>69</v>
      </c>
      <c r="F3195" s="65"/>
      <c r="G3195" s="35" t="str">
        <f>IFERROR(VLOOKUP(B3195,Listor!$A$6:$G$62,7,FALSE),"")</f>
        <v/>
      </c>
      <c r="H3195" s="35" t="str">
        <f>IFERROR(VLOOKUP(B3195,Listor!$H$6:$I$24,2,FALSE),"")</f>
        <v/>
      </c>
      <c r="I3195" s="35" t="str">
        <f t="shared" si="52"/>
        <v/>
      </c>
      <c r="J3195" s="35" t="str">
        <f t="array" ref="J3195">IFERROR(INDEX(Listor!$M$6:$M$17,MATCH(Listor!J3195&amp;Fossila!E3195,Listor!$K$6:$K$17&amp;Listor!$L$6:$L$17,0)),"")</f>
        <v/>
      </c>
      <c r="K3195" s="69"/>
    </row>
    <row r="3196" spans="2:11" x14ac:dyDescent="0.25">
      <c r="B3196" s="68" t="s">
        <v>68</v>
      </c>
      <c r="C3196" s="80" t="str">
        <f>IFERROR(VLOOKUP(B3196,Listor!$A$6:$B$62,2,FALSE),"")</f>
        <v/>
      </c>
      <c r="D3196" s="80" t="str">
        <f>IFERROR(VLOOKUP(B3196,Listor!$A$6:$C$62,3,FALSE),"")</f>
        <v/>
      </c>
      <c r="E3196" s="64" t="s">
        <v>69</v>
      </c>
      <c r="F3196" s="65"/>
      <c r="G3196" s="35" t="str">
        <f>IFERROR(VLOOKUP(B3196,Listor!$A$6:$G$62,7,FALSE),"")</f>
        <v/>
      </c>
      <c r="H3196" s="35" t="str">
        <f>IFERROR(VLOOKUP(B3196,Listor!$H$6:$I$24,2,FALSE),"")</f>
        <v/>
      </c>
      <c r="I3196" s="35" t="str">
        <f t="shared" si="52"/>
        <v/>
      </c>
      <c r="J3196" s="35" t="str">
        <f t="array" ref="J3196">IFERROR(INDEX(Listor!$M$6:$M$17,MATCH(Listor!J3196&amp;Fossila!E3196,Listor!$K$6:$K$17&amp;Listor!$L$6:$L$17,0)),"")</f>
        <v/>
      </c>
      <c r="K3196" s="69"/>
    </row>
    <row r="3197" spans="2:11" x14ac:dyDescent="0.25">
      <c r="B3197" s="68" t="s">
        <v>68</v>
      </c>
      <c r="C3197" s="80" t="str">
        <f>IFERROR(VLOOKUP(B3197,Listor!$A$6:$B$62,2,FALSE),"")</f>
        <v/>
      </c>
      <c r="D3197" s="80" t="str">
        <f>IFERROR(VLOOKUP(B3197,Listor!$A$6:$C$62,3,FALSE),"")</f>
        <v/>
      </c>
      <c r="E3197" s="64" t="s">
        <v>69</v>
      </c>
      <c r="F3197" s="65"/>
      <c r="G3197" s="35" t="str">
        <f>IFERROR(VLOOKUP(B3197,Listor!$A$6:$G$62,7,FALSE),"")</f>
        <v/>
      </c>
      <c r="H3197" s="35" t="str">
        <f>IFERROR(VLOOKUP(B3197,Listor!$H$6:$I$24,2,FALSE),"")</f>
        <v/>
      </c>
      <c r="I3197" s="35" t="str">
        <f t="shared" si="52"/>
        <v/>
      </c>
      <c r="J3197" s="35" t="str">
        <f t="array" ref="J3197">IFERROR(INDEX(Listor!$M$6:$M$17,MATCH(Listor!J3197&amp;Fossila!E3197,Listor!$K$6:$K$17&amp;Listor!$L$6:$L$17,0)),"")</f>
        <v/>
      </c>
      <c r="K3197" s="69"/>
    </row>
    <row r="3198" spans="2:11" x14ac:dyDescent="0.25">
      <c r="B3198" s="68" t="s">
        <v>68</v>
      </c>
      <c r="C3198" s="80" t="str">
        <f>IFERROR(VLOOKUP(B3198,Listor!$A$6:$B$62,2,FALSE),"")</f>
        <v/>
      </c>
      <c r="D3198" s="80" t="str">
        <f>IFERROR(VLOOKUP(B3198,Listor!$A$6:$C$62,3,FALSE),"")</f>
        <v/>
      </c>
      <c r="E3198" s="64" t="s">
        <v>69</v>
      </c>
      <c r="F3198" s="65"/>
      <c r="G3198" s="35" t="str">
        <f>IFERROR(VLOOKUP(B3198,Listor!$A$6:$G$62,7,FALSE),"")</f>
        <v/>
      </c>
      <c r="H3198" s="35" t="str">
        <f>IFERROR(VLOOKUP(B3198,Listor!$H$6:$I$24,2,FALSE),"")</f>
        <v/>
      </c>
      <c r="I3198" s="35" t="str">
        <f t="shared" si="52"/>
        <v/>
      </c>
      <c r="J3198" s="35" t="str">
        <f t="array" ref="J3198">IFERROR(INDEX(Listor!$M$6:$M$17,MATCH(Listor!J3198&amp;Fossila!E3198,Listor!$K$6:$K$17&amp;Listor!$L$6:$L$17,0)),"")</f>
        <v/>
      </c>
      <c r="K3198" s="69"/>
    </row>
    <row r="3199" spans="2:11" x14ac:dyDescent="0.25">
      <c r="B3199" s="68" t="s">
        <v>68</v>
      </c>
      <c r="C3199" s="80" t="str">
        <f>IFERROR(VLOOKUP(B3199,Listor!$A$6:$B$62,2,FALSE),"")</f>
        <v/>
      </c>
      <c r="D3199" s="80" t="str">
        <f>IFERROR(VLOOKUP(B3199,Listor!$A$6:$C$62,3,FALSE),"")</f>
        <v/>
      </c>
      <c r="E3199" s="64" t="s">
        <v>69</v>
      </c>
      <c r="F3199" s="65"/>
      <c r="G3199" s="35" t="str">
        <f>IFERROR(VLOOKUP(B3199,Listor!$A$6:$G$62,7,FALSE),"")</f>
        <v/>
      </c>
      <c r="H3199" s="35" t="str">
        <f>IFERROR(VLOOKUP(B3199,Listor!$H$6:$I$24,2,FALSE),"")</f>
        <v/>
      </c>
      <c r="I3199" s="35" t="str">
        <f t="shared" si="52"/>
        <v/>
      </c>
      <c r="J3199" s="35" t="str">
        <f t="array" ref="J3199">IFERROR(INDEX(Listor!$M$6:$M$17,MATCH(Listor!J3199&amp;Fossila!E3199,Listor!$K$6:$K$17&amp;Listor!$L$6:$L$17,0)),"")</f>
        <v/>
      </c>
      <c r="K3199" s="69"/>
    </row>
    <row r="3200" spans="2:11" x14ac:dyDescent="0.25">
      <c r="B3200" s="68" t="s">
        <v>68</v>
      </c>
      <c r="C3200" s="80" t="str">
        <f>IFERROR(VLOOKUP(B3200,Listor!$A$6:$B$62,2,FALSE),"")</f>
        <v/>
      </c>
      <c r="D3200" s="80" t="str">
        <f>IFERROR(VLOOKUP(B3200,Listor!$A$6:$C$62,3,FALSE),"")</f>
        <v/>
      </c>
      <c r="E3200" s="64" t="s">
        <v>69</v>
      </c>
      <c r="F3200" s="65"/>
      <c r="G3200" s="35" t="str">
        <f>IFERROR(VLOOKUP(B3200,Listor!$A$6:$G$62,7,FALSE),"")</f>
        <v/>
      </c>
      <c r="H3200" s="35" t="str">
        <f>IFERROR(VLOOKUP(B3200,Listor!$H$6:$I$24,2,FALSE),"")</f>
        <v/>
      </c>
      <c r="I3200" s="35" t="str">
        <f t="shared" si="52"/>
        <v/>
      </c>
      <c r="J3200" s="35" t="str">
        <f t="array" ref="J3200">IFERROR(INDEX(Listor!$M$6:$M$17,MATCH(Listor!J3200&amp;Fossila!E3200,Listor!$K$6:$K$17&amp;Listor!$L$6:$L$17,0)),"")</f>
        <v/>
      </c>
      <c r="K3200" s="69"/>
    </row>
    <row r="3201" spans="2:11" x14ac:dyDescent="0.25">
      <c r="B3201" s="68" t="s">
        <v>68</v>
      </c>
      <c r="C3201" s="80" t="str">
        <f>IFERROR(VLOOKUP(B3201,Listor!$A$6:$B$62,2,FALSE),"")</f>
        <v/>
      </c>
      <c r="D3201" s="80" t="str">
        <f>IFERROR(VLOOKUP(B3201,Listor!$A$6:$C$62,3,FALSE),"")</f>
        <v/>
      </c>
      <c r="E3201" s="64" t="s">
        <v>69</v>
      </c>
      <c r="F3201" s="65"/>
      <c r="G3201" s="35" t="str">
        <f>IFERROR(VLOOKUP(B3201,Listor!$A$6:$G$62,7,FALSE),"")</f>
        <v/>
      </c>
      <c r="H3201" s="35" t="str">
        <f>IFERROR(VLOOKUP(B3201,Listor!$H$6:$I$24,2,FALSE),"")</f>
        <v/>
      </c>
      <c r="I3201" s="35" t="str">
        <f t="shared" si="52"/>
        <v/>
      </c>
      <c r="J3201" s="35" t="str">
        <f t="array" ref="J3201">IFERROR(INDEX(Listor!$M$6:$M$17,MATCH(Listor!J3201&amp;Fossila!E3201,Listor!$K$6:$K$17&amp;Listor!$L$6:$L$17,0)),"")</f>
        <v/>
      </c>
      <c r="K3201" s="69"/>
    </row>
    <row r="3202" spans="2:11" x14ac:dyDescent="0.25">
      <c r="B3202" s="68" t="s">
        <v>68</v>
      </c>
      <c r="C3202" s="80" t="str">
        <f>IFERROR(VLOOKUP(B3202,Listor!$A$6:$B$62,2,FALSE),"")</f>
        <v/>
      </c>
      <c r="D3202" s="80" t="str">
        <f>IFERROR(VLOOKUP(B3202,Listor!$A$6:$C$62,3,FALSE),"")</f>
        <v/>
      </c>
      <c r="E3202" s="64" t="s">
        <v>69</v>
      </c>
      <c r="F3202" s="65"/>
      <c r="G3202" s="35" t="str">
        <f>IFERROR(VLOOKUP(B3202,Listor!$A$6:$G$62,7,FALSE),"")</f>
        <v/>
      </c>
      <c r="H3202" s="35" t="str">
        <f>IFERROR(VLOOKUP(B3202,Listor!$H$6:$I$24,2,FALSE),"")</f>
        <v/>
      </c>
      <c r="I3202" s="35" t="str">
        <f t="shared" si="52"/>
        <v/>
      </c>
      <c r="J3202" s="35" t="str">
        <f t="array" ref="J3202">IFERROR(INDEX(Listor!$M$6:$M$17,MATCH(Listor!J3202&amp;Fossila!E3202,Listor!$K$6:$K$17&amp;Listor!$L$6:$L$17,0)),"")</f>
        <v/>
      </c>
      <c r="K3202" s="69"/>
    </row>
    <row r="3203" spans="2:11" x14ac:dyDescent="0.25">
      <c r="B3203" s="68" t="s">
        <v>68</v>
      </c>
      <c r="C3203" s="80" t="str">
        <f>IFERROR(VLOOKUP(B3203,Listor!$A$6:$B$62,2,FALSE),"")</f>
        <v/>
      </c>
      <c r="D3203" s="80" t="str">
        <f>IFERROR(VLOOKUP(B3203,Listor!$A$6:$C$62,3,FALSE),"")</f>
        <v/>
      </c>
      <c r="E3203" s="64" t="s">
        <v>69</v>
      </c>
      <c r="F3203" s="65"/>
      <c r="G3203" s="35" t="str">
        <f>IFERROR(VLOOKUP(B3203,Listor!$A$6:$G$62,7,FALSE),"")</f>
        <v/>
      </c>
      <c r="H3203" s="35" t="str">
        <f>IFERROR(VLOOKUP(B3203,Listor!$H$6:$I$24,2,FALSE),"")</f>
        <v/>
      </c>
      <c r="I3203" s="35" t="str">
        <f t="shared" si="52"/>
        <v/>
      </c>
      <c r="J3203" s="35" t="str">
        <f t="array" ref="J3203">IFERROR(INDEX(Listor!$M$6:$M$17,MATCH(Listor!J3203&amp;Fossila!E3203,Listor!$K$6:$K$17&amp;Listor!$L$6:$L$17,0)),"")</f>
        <v/>
      </c>
      <c r="K3203" s="69"/>
    </row>
    <row r="3204" spans="2:11" x14ac:dyDescent="0.25">
      <c r="B3204" s="68" t="s">
        <v>68</v>
      </c>
      <c r="C3204" s="80" t="str">
        <f>IFERROR(VLOOKUP(B3204,Listor!$A$6:$B$62,2,FALSE),"")</f>
        <v/>
      </c>
      <c r="D3204" s="80" t="str">
        <f>IFERROR(VLOOKUP(B3204,Listor!$A$6:$C$62,3,FALSE),"")</f>
        <v/>
      </c>
      <c r="E3204" s="64" t="s">
        <v>69</v>
      </c>
      <c r="F3204" s="65"/>
      <c r="G3204" s="35" t="str">
        <f>IFERROR(VLOOKUP(B3204,Listor!$A$6:$G$62,7,FALSE),"")</f>
        <v/>
      </c>
      <c r="H3204" s="35" t="str">
        <f>IFERROR(VLOOKUP(B3204,Listor!$H$6:$I$24,2,FALSE),"")</f>
        <v/>
      </c>
      <c r="I3204" s="35" t="str">
        <f t="shared" si="52"/>
        <v/>
      </c>
      <c r="J3204" s="35" t="str">
        <f t="array" ref="J3204">IFERROR(INDEX(Listor!$M$6:$M$17,MATCH(Listor!J3204&amp;Fossila!E3204,Listor!$K$6:$K$17&amp;Listor!$L$6:$L$17,0)),"")</f>
        <v/>
      </c>
      <c r="K3204" s="69"/>
    </row>
    <row r="3205" spans="2:11" x14ac:dyDescent="0.25">
      <c r="B3205" s="68" t="s">
        <v>68</v>
      </c>
      <c r="C3205" s="80" t="str">
        <f>IFERROR(VLOOKUP(B3205,Listor!$A$6:$B$62,2,FALSE),"")</f>
        <v/>
      </c>
      <c r="D3205" s="80" t="str">
        <f>IFERROR(VLOOKUP(B3205,Listor!$A$6:$C$62,3,FALSE),"")</f>
        <v/>
      </c>
      <c r="E3205" s="64" t="s">
        <v>69</v>
      </c>
      <c r="F3205" s="65"/>
      <c r="G3205" s="35" t="str">
        <f>IFERROR(VLOOKUP(B3205,Listor!$A$6:$G$62,7,FALSE),"")</f>
        <v/>
      </c>
      <c r="H3205" s="35" t="str">
        <f>IFERROR(VLOOKUP(B3205,Listor!$H$6:$I$24,2,FALSE),"")</f>
        <v/>
      </c>
      <c r="I3205" s="35" t="str">
        <f t="shared" si="52"/>
        <v/>
      </c>
      <c r="J3205" s="35" t="str">
        <f t="array" ref="J3205">IFERROR(INDEX(Listor!$M$6:$M$17,MATCH(Listor!J3205&amp;Fossila!E3205,Listor!$K$6:$K$17&amp;Listor!$L$6:$L$17,0)),"")</f>
        <v/>
      </c>
      <c r="K3205" s="69"/>
    </row>
    <row r="3206" spans="2:11" x14ac:dyDescent="0.25">
      <c r="B3206" s="68" t="s">
        <v>68</v>
      </c>
      <c r="C3206" s="80" t="str">
        <f>IFERROR(VLOOKUP(B3206,Listor!$A$6:$B$62,2,FALSE),"")</f>
        <v/>
      </c>
      <c r="D3206" s="80" t="str">
        <f>IFERROR(VLOOKUP(B3206,Listor!$A$6:$C$62,3,FALSE),"")</f>
        <v/>
      </c>
      <c r="E3206" s="64" t="s">
        <v>69</v>
      </c>
      <c r="F3206" s="65"/>
      <c r="G3206" s="35" t="str">
        <f>IFERROR(VLOOKUP(B3206,Listor!$A$6:$G$62,7,FALSE),"")</f>
        <v/>
      </c>
      <c r="H3206" s="35" t="str">
        <f>IFERROR(VLOOKUP(B3206,Listor!$H$6:$I$24,2,FALSE),"")</f>
        <v/>
      </c>
      <c r="I3206" s="35" t="str">
        <f t="shared" si="52"/>
        <v/>
      </c>
      <c r="J3206" s="35" t="str">
        <f t="array" ref="J3206">IFERROR(INDEX(Listor!$M$6:$M$17,MATCH(Listor!J3206&amp;Fossila!E3206,Listor!$K$6:$K$17&amp;Listor!$L$6:$L$17,0)),"")</f>
        <v/>
      </c>
      <c r="K3206" s="69"/>
    </row>
    <row r="3207" spans="2:11" x14ac:dyDescent="0.25">
      <c r="B3207" s="68" t="s">
        <v>68</v>
      </c>
      <c r="C3207" s="80" t="str">
        <f>IFERROR(VLOOKUP(B3207,Listor!$A$6:$B$62,2,FALSE),"")</f>
        <v/>
      </c>
      <c r="D3207" s="80" t="str">
        <f>IFERROR(VLOOKUP(B3207,Listor!$A$6:$C$62,3,FALSE),"")</f>
        <v/>
      </c>
      <c r="E3207" s="64" t="s">
        <v>69</v>
      </c>
      <c r="F3207" s="65"/>
      <c r="G3207" s="35" t="str">
        <f>IFERROR(VLOOKUP(B3207,Listor!$A$6:$G$62,7,FALSE),"")</f>
        <v/>
      </c>
      <c r="H3207" s="35" t="str">
        <f>IFERROR(VLOOKUP(B3207,Listor!$H$6:$I$24,2,FALSE),"")</f>
        <v/>
      </c>
      <c r="I3207" s="35" t="str">
        <f t="shared" si="52"/>
        <v/>
      </c>
      <c r="J3207" s="35" t="str">
        <f t="array" ref="J3207">IFERROR(INDEX(Listor!$M$6:$M$17,MATCH(Listor!J3207&amp;Fossila!E3207,Listor!$K$6:$K$17&amp;Listor!$L$6:$L$17,0)),"")</f>
        <v/>
      </c>
      <c r="K3207" s="69"/>
    </row>
    <row r="3208" spans="2:11" x14ac:dyDescent="0.25">
      <c r="B3208" s="68" t="s">
        <v>68</v>
      </c>
      <c r="C3208" s="80" t="str">
        <f>IFERROR(VLOOKUP(B3208,Listor!$A$6:$B$62,2,FALSE),"")</f>
        <v/>
      </c>
      <c r="D3208" s="80" t="str">
        <f>IFERROR(VLOOKUP(B3208,Listor!$A$6:$C$62,3,FALSE),"")</f>
        <v/>
      </c>
      <c r="E3208" s="64" t="s">
        <v>69</v>
      </c>
      <c r="F3208" s="65"/>
      <c r="G3208" s="35" t="str">
        <f>IFERROR(VLOOKUP(B3208,Listor!$A$6:$G$62,7,FALSE),"")</f>
        <v/>
      </c>
      <c r="H3208" s="35" t="str">
        <f>IFERROR(VLOOKUP(B3208,Listor!$H$6:$I$24,2,FALSE),"")</f>
        <v/>
      </c>
      <c r="I3208" s="35" t="str">
        <f t="shared" si="52"/>
        <v/>
      </c>
      <c r="J3208" s="35" t="str">
        <f t="array" ref="J3208">IFERROR(INDEX(Listor!$M$6:$M$17,MATCH(Listor!J3208&amp;Fossila!E3208,Listor!$K$6:$K$17&amp;Listor!$L$6:$L$17,0)),"")</f>
        <v/>
      </c>
      <c r="K3208" s="69"/>
    </row>
    <row r="3209" spans="2:11" x14ac:dyDescent="0.25">
      <c r="B3209" s="68" t="s">
        <v>68</v>
      </c>
      <c r="C3209" s="80" t="str">
        <f>IFERROR(VLOOKUP(B3209,Listor!$A$6:$B$62,2,FALSE),"")</f>
        <v/>
      </c>
      <c r="D3209" s="80" t="str">
        <f>IFERROR(VLOOKUP(B3209,Listor!$A$6:$C$62,3,FALSE),"")</f>
        <v/>
      </c>
      <c r="E3209" s="64" t="s">
        <v>69</v>
      </c>
      <c r="F3209" s="65"/>
      <c r="G3209" s="35" t="str">
        <f>IFERROR(VLOOKUP(B3209,Listor!$A$6:$G$62,7,FALSE),"")</f>
        <v/>
      </c>
      <c r="H3209" s="35" t="str">
        <f>IFERROR(VLOOKUP(B3209,Listor!$H$6:$I$24,2,FALSE),"")</f>
        <v/>
      </c>
      <c r="I3209" s="35" t="str">
        <f t="shared" si="52"/>
        <v/>
      </c>
      <c r="J3209" s="35" t="str">
        <f t="array" ref="J3209">IFERROR(INDEX(Listor!$M$6:$M$17,MATCH(Listor!J3209&amp;Fossila!E3209,Listor!$K$6:$K$17&amp;Listor!$L$6:$L$17,0)),"")</f>
        <v/>
      </c>
      <c r="K3209" s="69"/>
    </row>
    <row r="3210" spans="2:11" x14ac:dyDescent="0.25">
      <c r="B3210" s="68" t="s">
        <v>68</v>
      </c>
      <c r="C3210" s="80" t="str">
        <f>IFERROR(VLOOKUP(B3210,Listor!$A$6:$B$62,2,FALSE),"")</f>
        <v/>
      </c>
      <c r="D3210" s="80" t="str">
        <f>IFERROR(VLOOKUP(B3210,Listor!$A$6:$C$62,3,FALSE),"")</f>
        <v/>
      </c>
      <c r="E3210" s="64" t="s">
        <v>69</v>
      </c>
      <c r="F3210" s="65"/>
      <c r="G3210" s="35" t="str">
        <f>IFERROR(VLOOKUP(B3210,Listor!$A$6:$G$62,7,FALSE),"")</f>
        <v/>
      </c>
      <c r="H3210" s="35" t="str">
        <f>IFERROR(VLOOKUP(B3210,Listor!$H$6:$I$24,2,FALSE),"")</f>
        <v/>
      </c>
      <c r="I3210" s="35" t="str">
        <f t="shared" si="52"/>
        <v/>
      </c>
      <c r="J3210" s="35" t="str">
        <f t="array" ref="J3210">IFERROR(INDEX(Listor!$M$6:$M$17,MATCH(Listor!J3210&amp;Fossila!E3210,Listor!$K$6:$K$17&amp;Listor!$L$6:$L$17,0)),"")</f>
        <v/>
      </c>
      <c r="K3210" s="69"/>
    </row>
    <row r="3211" spans="2:11" x14ac:dyDescent="0.25">
      <c r="B3211" s="68" t="s">
        <v>68</v>
      </c>
      <c r="C3211" s="80" t="str">
        <f>IFERROR(VLOOKUP(B3211,Listor!$A$6:$B$62,2,FALSE),"")</f>
        <v/>
      </c>
      <c r="D3211" s="80" t="str">
        <f>IFERROR(VLOOKUP(B3211,Listor!$A$6:$C$62,3,FALSE),"")</f>
        <v/>
      </c>
      <c r="E3211" s="64" t="s">
        <v>69</v>
      </c>
      <c r="F3211" s="65"/>
      <c r="G3211" s="35" t="str">
        <f>IFERROR(VLOOKUP(B3211,Listor!$A$6:$G$62,7,FALSE),"")</f>
        <v/>
      </c>
      <c r="H3211" s="35" t="str">
        <f>IFERROR(VLOOKUP(B3211,Listor!$H$6:$I$24,2,FALSE),"")</f>
        <v/>
      </c>
      <c r="I3211" s="35" t="str">
        <f t="shared" si="52"/>
        <v/>
      </c>
      <c r="J3211" s="35" t="str">
        <f t="array" ref="J3211">IFERROR(INDEX(Listor!$M$6:$M$17,MATCH(Listor!J3211&amp;Fossila!E3211,Listor!$K$6:$K$17&amp;Listor!$L$6:$L$17,0)),"")</f>
        <v/>
      </c>
      <c r="K3211" s="69"/>
    </row>
    <row r="3212" spans="2:11" x14ac:dyDescent="0.25">
      <c r="B3212" s="68" t="s">
        <v>68</v>
      </c>
      <c r="C3212" s="80" t="str">
        <f>IFERROR(VLOOKUP(B3212,Listor!$A$6:$B$62,2,FALSE),"")</f>
        <v/>
      </c>
      <c r="D3212" s="80" t="str">
        <f>IFERROR(VLOOKUP(B3212,Listor!$A$6:$C$62,3,FALSE),"")</f>
        <v/>
      </c>
      <c r="E3212" s="64" t="s">
        <v>69</v>
      </c>
      <c r="F3212" s="65"/>
      <c r="G3212" s="35" t="str">
        <f>IFERROR(VLOOKUP(B3212,Listor!$A$6:$G$62,7,FALSE),"")</f>
        <v/>
      </c>
      <c r="H3212" s="35" t="str">
        <f>IFERROR(VLOOKUP(B3212,Listor!$H$6:$I$24,2,FALSE),"")</f>
        <v/>
      </c>
      <c r="I3212" s="35" t="str">
        <f t="shared" si="52"/>
        <v/>
      </c>
      <c r="J3212" s="35" t="str">
        <f t="array" ref="J3212">IFERROR(INDEX(Listor!$M$6:$M$17,MATCH(Listor!J3212&amp;Fossila!E3212,Listor!$K$6:$K$17&amp;Listor!$L$6:$L$17,0)),"")</f>
        <v/>
      </c>
      <c r="K3212" s="69"/>
    </row>
    <row r="3213" spans="2:11" x14ac:dyDescent="0.25">
      <c r="B3213" s="68" t="s">
        <v>68</v>
      </c>
      <c r="C3213" s="80" t="str">
        <f>IFERROR(VLOOKUP(B3213,Listor!$A$6:$B$62,2,FALSE),"")</f>
        <v/>
      </c>
      <c r="D3213" s="80" t="str">
        <f>IFERROR(VLOOKUP(B3213,Listor!$A$6:$C$62,3,FALSE),"")</f>
        <v/>
      </c>
      <c r="E3213" s="64" t="s">
        <v>69</v>
      </c>
      <c r="F3213" s="65"/>
      <c r="G3213" s="35" t="str">
        <f>IFERROR(VLOOKUP(B3213,Listor!$A$6:$G$62,7,FALSE),"")</f>
        <v/>
      </c>
      <c r="H3213" s="35" t="str">
        <f>IFERROR(VLOOKUP(B3213,Listor!$H$6:$I$24,2,FALSE),"")</f>
        <v/>
      </c>
      <c r="I3213" s="35" t="str">
        <f t="shared" ref="I3213:I3276" si="53">IFERROR(H3213*F3213,"")</f>
        <v/>
      </c>
      <c r="J3213" s="35" t="str">
        <f t="array" ref="J3213">IFERROR(INDEX(Listor!$M$6:$M$17,MATCH(Listor!J3213&amp;Fossila!E3213,Listor!$K$6:$K$17&amp;Listor!$L$6:$L$17,0)),"")</f>
        <v/>
      </c>
      <c r="K3213" s="69"/>
    </row>
    <row r="3214" spans="2:11" x14ac:dyDescent="0.25">
      <c r="B3214" s="68" t="s">
        <v>68</v>
      </c>
      <c r="C3214" s="80" t="str">
        <f>IFERROR(VLOOKUP(B3214,Listor!$A$6:$B$62,2,FALSE),"")</f>
        <v/>
      </c>
      <c r="D3214" s="80" t="str">
        <f>IFERROR(VLOOKUP(B3214,Listor!$A$6:$C$62,3,FALSE),"")</f>
        <v/>
      </c>
      <c r="E3214" s="64" t="s">
        <v>69</v>
      </c>
      <c r="F3214" s="65"/>
      <c r="G3214" s="35" t="str">
        <f>IFERROR(VLOOKUP(B3214,Listor!$A$6:$G$62,7,FALSE),"")</f>
        <v/>
      </c>
      <c r="H3214" s="35" t="str">
        <f>IFERROR(VLOOKUP(B3214,Listor!$H$6:$I$24,2,FALSE),"")</f>
        <v/>
      </c>
      <c r="I3214" s="35" t="str">
        <f t="shared" si="53"/>
        <v/>
      </c>
      <c r="J3214" s="35" t="str">
        <f t="array" ref="J3214">IFERROR(INDEX(Listor!$M$6:$M$17,MATCH(Listor!J3214&amp;Fossila!E3214,Listor!$K$6:$K$17&amp;Listor!$L$6:$L$17,0)),"")</f>
        <v/>
      </c>
      <c r="K3214" s="69"/>
    </row>
    <row r="3215" spans="2:11" x14ac:dyDescent="0.25">
      <c r="B3215" s="68" t="s">
        <v>68</v>
      </c>
      <c r="C3215" s="80" t="str">
        <f>IFERROR(VLOOKUP(B3215,Listor!$A$6:$B$62,2,FALSE),"")</f>
        <v/>
      </c>
      <c r="D3215" s="80" t="str">
        <f>IFERROR(VLOOKUP(B3215,Listor!$A$6:$C$62,3,FALSE),"")</f>
        <v/>
      </c>
      <c r="E3215" s="64" t="s">
        <v>69</v>
      </c>
      <c r="F3215" s="65"/>
      <c r="G3215" s="35" t="str">
        <f>IFERROR(VLOOKUP(B3215,Listor!$A$6:$G$62,7,FALSE),"")</f>
        <v/>
      </c>
      <c r="H3215" s="35" t="str">
        <f>IFERROR(VLOOKUP(B3215,Listor!$H$6:$I$24,2,FALSE),"")</f>
        <v/>
      </c>
      <c r="I3215" s="35" t="str">
        <f t="shared" si="53"/>
        <v/>
      </c>
      <c r="J3215" s="35" t="str">
        <f t="array" ref="J3215">IFERROR(INDEX(Listor!$M$6:$M$17,MATCH(Listor!J3215&amp;Fossila!E3215,Listor!$K$6:$K$17&amp;Listor!$L$6:$L$17,0)),"")</f>
        <v/>
      </c>
      <c r="K3215" s="69"/>
    </row>
    <row r="3216" spans="2:11" x14ac:dyDescent="0.25">
      <c r="B3216" s="68" t="s">
        <v>68</v>
      </c>
      <c r="C3216" s="80" t="str">
        <f>IFERROR(VLOOKUP(B3216,Listor!$A$6:$B$62,2,FALSE),"")</f>
        <v/>
      </c>
      <c r="D3216" s="80" t="str">
        <f>IFERROR(VLOOKUP(B3216,Listor!$A$6:$C$62,3,FALSE),"")</f>
        <v/>
      </c>
      <c r="E3216" s="64" t="s">
        <v>69</v>
      </c>
      <c r="F3216" s="65"/>
      <c r="G3216" s="35" t="str">
        <f>IFERROR(VLOOKUP(B3216,Listor!$A$6:$G$62,7,FALSE),"")</f>
        <v/>
      </c>
      <c r="H3216" s="35" t="str">
        <f>IFERROR(VLOOKUP(B3216,Listor!$H$6:$I$24,2,FALSE),"")</f>
        <v/>
      </c>
      <c r="I3216" s="35" t="str">
        <f t="shared" si="53"/>
        <v/>
      </c>
      <c r="J3216" s="35" t="str">
        <f t="array" ref="J3216">IFERROR(INDEX(Listor!$M$6:$M$17,MATCH(Listor!J3216&amp;Fossila!E3216,Listor!$K$6:$K$17&amp;Listor!$L$6:$L$17,0)),"")</f>
        <v/>
      </c>
      <c r="K3216" s="69"/>
    </row>
    <row r="3217" spans="2:11" x14ac:dyDescent="0.25">
      <c r="B3217" s="68" t="s">
        <v>68</v>
      </c>
      <c r="C3217" s="80" t="str">
        <f>IFERROR(VLOOKUP(B3217,Listor!$A$6:$B$62,2,FALSE),"")</f>
        <v/>
      </c>
      <c r="D3217" s="80" t="str">
        <f>IFERROR(VLOOKUP(B3217,Listor!$A$6:$C$62,3,FALSE),"")</f>
        <v/>
      </c>
      <c r="E3217" s="64" t="s">
        <v>69</v>
      </c>
      <c r="F3217" s="65"/>
      <c r="G3217" s="35" t="str">
        <f>IFERROR(VLOOKUP(B3217,Listor!$A$6:$G$62,7,FALSE),"")</f>
        <v/>
      </c>
      <c r="H3217" s="35" t="str">
        <f>IFERROR(VLOOKUP(B3217,Listor!$H$6:$I$24,2,FALSE),"")</f>
        <v/>
      </c>
      <c r="I3217" s="35" t="str">
        <f t="shared" si="53"/>
        <v/>
      </c>
      <c r="J3217" s="35" t="str">
        <f t="array" ref="J3217">IFERROR(INDEX(Listor!$M$6:$M$17,MATCH(Listor!J3217&amp;Fossila!E3217,Listor!$K$6:$K$17&amp;Listor!$L$6:$L$17,0)),"")</f>
        <v/>
      </c>
      <c r="K3217" s="69"/>
    </row>
    <row r="3218" spans="2:11" x14ac:dyDescent="0.25">
      <c r="B3218" s="68" t="s">
        <v>68</v>
      </c>
      <c r="C3218" s="80" t="str">
        <f>IFERROR(VLOOKUP(B3218,Listor!$A$6:$B$62,2,FALSE),"")</f>
        <v/>
      </c>
      <c r="D3218" s="80" t="str">
        <f>IFERROR(VLOOKUP(B3218,Listor!$A$6:$C$62,3,FALSE),"")</f>
        <v/>
      </c>
      <c r="E3218" s="64" t="s">
        <v>69</v>
      </c>
      <c r="F3218" s="65"/>
      <c r="G3218" s="35" t="str">
        <f>IFERROR(VLOOKUP(B3218,Listor!$A$6:$G$62,7,FALSE),"")</f>
        <v/>
      </c>
      <c r="H3218" s="35" t="str">
        <f>IFERROR(VLOOKUP(B3218,Listor!$H$6:$I$24,2,FALSE),"")</f>
        <v/>
      </c>
      <c r="I3218" s="35" t="str">
        <f t="shared" si="53"/>
        <v/>
      </c>
      <c r="J3218" s="35" t="str">
        <f t="array" ref="J3218">IFERROR(INDEX(Listor!$M$6:$M$17,MATCH(Listor!J3218&amp;Fossila!E3218,Listor!$K$6:$K$17&amp;Listor!$L$6:$L$17,0)),"")</f>
        <v/>
      </c>
      <c r="K3218" s="69"/>
    </row>
    <row r="3219" spans="2:11" x14ac:dyDescent="0.25">
      <c r="B3219" s="68" t="s">
        <v>68</v>
      </c>
      <c r="C3219" s="80" t="str">
        <f>IFERROR(VLOOKUP(B3219,Listor!$A$6:$B$62,2,FALSE),"")</f>
        <v/>
      </c>
      <c r="D3219" s="80" t="str">
        <f>IFERROR(VLOOKUP(B3219,Listor!$A$6:$C$62,3,FALSE),"")</f>
        <v/>
      </c>
      <c r="E3219" s="64" t="s">
        <v>69</v>
      </c>
      <c r="F3219" s="65"/>
      <c r="G3219" s="35" t="str">
        <f>IFERROR(VLOOKUP(B3219,Listor!$A$6:$G$62,7,FALSE),"")</f>
        <v/>
      </c>
      <c r="H3219" s="35" t="str">
        <f>IFERROR(VLOOKUP(B3219,Listor!$H$6:$I$24,2,FALSE),"")</f>
        <v/>
      </c>
      <c r="I3219" s="35" t="str">
        <f t="shared" si="53"/>
        <v/>
      </c>
      <c r="J3219" s="35" t="str">
        <f t="array" ref="J3219">IFERROR(INDEX(Listor!$M$6:$M$17,MATCH(Listor!J3219&amp;Fossila!E3219,Listor!$K$6:$K$17&amp;Listor!$L$6:$L$17,0)),"")</f>
        <v/>
      </c>
      <c r="K3219" s="69"/>
    </row>
    <row r="3220" spans="2:11" x14ac:dyDescent="0.25">
      <c r="B3220" s="68" t="s">
        <v>68</v>
      </c>
      <c r="C3220" s="80" t="str">
        <f>IFERROR(VLOOKUP(B3220,Listor!$A$6:$B$62,2,FALSE),"")</f>
        <v/>
      </c>
      <c r="D3220" s="80" t="str">
        <f>IFERROR(VLOOKUP(B3220,Listor!$A$6:$C$62,3,FALSE),"")</f>
        <v/>
      </c>
      <c r="E3220" s="64" t="s">
        <v>69</v>
      </c>
      <c r="F3220" s="65"/>
      <c r="G3220" s="35" t="str">
        <f>IFERROR(VLOOKUP(B3220,Listor!$A$6:$G$62,7,FALSE),"")</f>
        <v/>
      </c>
      <c r="H3220" s="35" t="str">
        <f>IFERROR(VLOOKUP(B3220,Listor!$H$6:$I$24,2,FALSE),"")</f>
        <v/>
      </c>
      <c r="I3220" s="35" t="str">
        <f t="shared" si="53"/>
        <v/>
      </c>
      <c r="J3220" s="35" t="str">
        <f t="array" ref="J3220">IFERROR(INDEX(Listor!$M$6:$M$17,MATCH(Listor!J3220&amp;Fossila!E3220,Listor!$K$6:$K$17&amp;Listor!$L$6:$L$17,0)),"")</f>
        <v/>
      </c>
      <c r="K3220" s="69"/>
    </row>
    <row r="3221" spans="2:11" x14ac:dyDescent="0.25">
      <c r="B3221" s="68" t="s">
        <v>68</v>
      </c>
      <c r="C3221" s="80" t="str">
        <f>IFERROR(VLOOKUP(B3221,Listor!$A$6:$B$62,2,FALSE),"")</f>
        <v/>
      </c>
      <c r="D3221" s="80" t="str">
        <f>IFERROR(VLOOKUP(B3221,Listor!$A$6:$C$62,3,FALSE),"")</f>
        <v/>
      </c>
      <c r="E3221" s="64" t="s">
        <v>69</v>
      </c>
      <c r="F3221" s="65"/>
      <c r="G3221" s="35" t="str">
        <f>IFERROR(VLOOKUP(B3221,Listor!$A$6:$G$62,7,FALSE),"")</f>
        <v/>
      </c>
      <c r="H3221" s="35" t="str">
        <f>IFERROR(VLOOKUP(B3221,Listor!$H$6:$I$24,2,FALSE),"")</f>
        <v/>
      </c>
      <c r="I3221" s="35" t="str">
        <f t="shared" si="53"/>
        <v/>
      </c>
      <c r="J3221" s="35" t="str">
        <f t="array" ref="J3221">IFERROR(INDEX(Listor!$M$6:$M$17,MATCH(Listor!J3221&amp;Fossila!E3221,Listor!$K$6:$K$17&amp;Listor!$L$6:$L$17,0)),"")</f>
        <v/>
      </c>
      <c r="K3221" s="69"/>
    </row>
    <row r="3222" spans="2:11" x14ac:dyDescent="0.25">
      <c r="B3222" s="68" t="s">
        <v>68</v>
      </c>
      <c r="C3222" s="80" t="str">
        <f>IFERROR(VLOOKUP(B3222,Listor!$A$6:$B$62,2,FALSE),"")</f>
        <v/>
      </c>
      <c r="D3222" s="80" t="str">
        <f>IFERROR(VLOOKUP(B3222,Listor!$A$6:$C$62,3,FALSE),"")</f>
        <v/>
      </c>
      <c r="E3222" s="64" t="s">
        <v>69</v>
      </c>
      <c r="F3222" s="65"/>
      <c r="G3222" s="35" t="str">
        <f>IFERROR(VLOOKUP(B3222,Listor!$A$6:$G$62,7,FALSE),"")</f>
        <v/>
      </c>
      <c r="H3222" s="35" t="str">
        <f>IFERROR(VLOOKUP(B3222,Listor!$H$6:$I$24,2,FALSE),"")</f>
        <v/>
      </c>
      <c r="I3222" s="35" t="str">
        <f t="shared" si="53"/>
        <v/>
      </c>
      <c r="J3222" s="35" t="str">
        <f t="array" ref="J3222">IFERROR(INDEX(Listor!$M$6:$M$17,MATCH(Listor!J3222&amp;Fossila!E3222,Listor!$K$6:$K$17&amp;Listor!$L$6:$L$17,0)),"")</f>
        <v/>
      </c>
      <c r="K3222" s="69"/>
    </row>
    <row r="3223" spans="2:11" x14ac:dyDescent="0.25">
      <c r="B3223" s="68" t="s">
        <v>68</v>
      </c>
      <c r="C3223" s="80" t="str">
        <f>IFERROR(VLOOKUP(B3223,Listor!$A$6:$B$62,2,FALSE),"")</f>
        <v/>
      </c>
      <c r="D3223" s="80" t="str">
        <f>IFERROR(VLOOKUP(B3223,Listor!$A$6:$C$62,3,FALSE),"")</f>
        <v/>
      </c>
      <c r="E3223" s="64" t="s">
        <v>69</v>
      </c>
      <c r="F3223" s="65"/>
      <c r="G3223" s="35" t="str">
        <f>IFERROR(VLOOKUP(B3223,Listor!$A$6:$G$62,7,FALSE),"")</f>
        <v/>
      </c>
      <c r="H3223" s="35" t="str">
        <f>IFERROR(VLOOKUP(B3223,Listor!$H$6:$I$24,2,FALSE),"")</f>
        <v/>
      </c>
      <c r="I3223" s="35" t="str">
        <f t="shared" si="53"/>
        <v/>
      </c>
      <c r="J3223" s="35" t="str">
        <f t="array" ref="J3223">IFERROR(INDEX(Listor!$M$6:$M$17,MATCH(Listor!J3223&amp;Fossila!E3223,Listor!$K$6:$K$17&amp;Listor!$L$6:$L$17,0)),"")</f>
        <v/>
      </c>
      <c r="K3223" s="69"/>
    </row>
    <row r="3224" spans="2:11" x14ac:dyDescent="0.25">
      <c r="B3224" s="68" t="s">
        <v>68</v>
      </c>
      <c r="C3224" s="80" t="str">
        <f>IFERROR(VLOOKUP(B3224,Listor!$A$6:$B$62,2,FALSE),"")</f>
        <v/>
      </c>
      <c r="D3224" s="80" t="str">
        <f>IFERROR(VLOOKUP(B3224,Listor!$A$6:$C$62,3,FALSE),"")</f>
        <v/>
      </c>
      <c r="E3224" s="64" t="s">
        <v>69</v>
      </c>
      <c r="F3224" s="65"/>
      <c r="G3224" s="35" t="str">
        <f>IFERROR(VLOOKUP(B3224,Listor!$A$6:$G$62,7,FALSE),"")</f>
        <v/>
      </c>
      <c r="H3224" s="35" t="str">
        <f>IFERROR(VLOOKUP(B3224,Listor!$H$6:$I$24,2,FALSE),"")</f>
        <v/>
      </c>
      <c r="I3224" s="35" t="str">
        <f t="shared" si="53"/>
        <v/>
      </c>
      <c r="J3224" s="35" t="str">
        <f t="array" ref="J3224">IFERROR(INDEX(Listor!$M$6:$M$17,MATCH(Listor!J3224&amp;Fossila!E3224,Listor!$K$6:$K$17&amp;Listor!$L$6:$L$17,0)),"")</f>
        <v/>
      </c>
      <c r="K3224" s="69"/>
    </row>
    <row r="3225" spans="2:11" x14ac:dyDescent="0.25">
      <c r="B3225" s="68" t="s">
        <v>68</v>
      </c>
      <c r="C3225" s="80" t="str">
        <f>IFERROR(VLOOKUP(B3225,Listor!$A$6:$B$62,2,FALSE),"")</f>
        <v/>
      </c>
      <c r="D3225" s="80" t="str">
        <f>IFERROR(VLOOKUP(B3225,Listor!$A$6:$C$62,3,FALSE),"")</f>
        <v/>
      </c>
      <c r="E3225" s="64" t="s">
        <v>69</v>
      </c>
      <c r="F3225" s="65"/>
      <c r="G3225" s="35" t="str">
        <f>IFERROR(VLOOKUP(B3225,Listor!$A$6:$G$62,7,FALSE),"")</f>
        <v/>
      </c>
      <c r="H3225" s="35" t="str">
        <f>IFERROR(VLOOKUP(B3225,Listor!$H$6:$I$24,2,FALSE),"")</f>
        <v/>
      </c>
      <c r="I3225" s="35" t="str">
        <f t="shared" si="53"/>
        <v/>
      </c>
      <c r="J3225" s="35" t="str">
        <f t="array" ref="J3225">IFERROR(INDEX(Listor!$M$6:$M$17,MATCH(Listor!J3225&amp;Fossila!E3225,Listor!$K$6:$K$17&amp;Listor!$L$6:$L$17,0)),"")</f>
        <v/>
      </c>
      <c r="K3225" s="69"/>
    </row>
    <row r="3226" spans="2:11" x14ac:dyDescent="0.25">
      <c r="B3226" s="68" t="s">
        <v>68</v>
      </c>
      <c r="C3226" s="80" t="str">
        <f>IFERROR(VLOOKUP(B3226,Listor!$A$6:$B$62,2,FALSE),"")</f>
        <v/>
      </c>
      <c r="D3226" s="80" t="str">
        <f>IFERROR(VLOOKUP(B3226,Listor!$A$6:$C$62,3,FALSE),"")</f>
        <v/>
      </c>
      <c r="E3226" s="64" t="s">
        <v>69</v>
      </c>
      <c r="F3226" s="65"/>
      <c r="G3226" s="35" t="str">
        <f>IFERROR(VLOOKUP(B3226,Listor!$A$6:$G$62,7,FALSE),"")</f>
        <v/>
      </c>
      <c r="H3226" s="35" t="str">
        <f>IFERROR(VLOOKUP(B3226,Listor!$H$6:$I$24,2,FALSE),"")</f>
        <v/>
      </c>
      <c r="I3226" s="35" t="str">
        <f t="shared" si="53"/>
        <v/>
      </c>
      <c r="J3226" s="35" t="str">
        <f t="array" ref="J3226">IFERROR(INDEX(Listor!$M$6:$M$17,MATCH(Listor!J3226&amp;Fossila!E3226,Listor!$K$6:$K$17&amp;Listor!$L$6:$L$17,0)),"")</f>
        <v/>
      </c>
      <c r="K3226" s="69"/>
    </row>
    <row r="3227" spans="2:11" x14ac:dyDescent="0.25">
      <c r="B3227" s="68" t="s">
        <v>68</v>
      </c>
      <c r="C3227" s="80" t="str">
        <f>IFERROR(VLOOKUP(B3227,Listor!$A$6:$B$62,2,FALSE),"")</f>
        <v/>
      </c>
      <c r="D3227" s="80" t="str">
        <f>IFERROR(VLOOKUP(B3227,Listor!$A$6:$C$62,3,FALSE),"")</f>
        <v/>
      </c>
      <c r="E3227" s="64" t="s">
        <v>69</v>
      </c>
      <c r="F3227" s="65"/>
      <c r="G3227" s="35" t="str">
        <f>IFERROR(VLOOKUP(B3227,Listor!$A$6:$G$62,7,FALSE),"")</f>
        <v/>
      </c>
      <c r="H3227" s="35" t="str">
        <f>IFERROR(VLOOKUP(B3227,Listor!$H$6:$I$24,2,FALSE),"")</f>
        <v/>
      </c>
      <c r="I3227" s="35" t="str">
        <f t="shared" si="53"/>
        <v/>
      </c>
      <c r="J3227" s="35" t="str">
        <f t="array" ref="J3227">IFERROR(INDEX(Listor!$M$6:$M$17,MATCH(Listor!J3227&amp;Fossila!E3227,Listor!$K$6:$K$17&amp;Listor!$L$6:$L$17,0)),"")</f>
        <v/>
      </c>
      <c r="K3227" s="69"/>
    </row>
    <row r="3228" spans="2:11" x14ac:dyDescent="0.25">
      <c r="B3228" s="68" t="s">
        <v>68</v>
      </c>
      <c r="C3228" s="80" t="str">
        <f>IFERROR(VLOOKUP(B3228,Listor!$A$6:$B$62,2,FALSE),"")</f>
        <v/>
      </c>
      <c r="D3228" s="80" t="str">
        <f>IFERROR(VLOOKUP(B3228,Listor!$A$6:$C$62,3,FALSE),"")</f>
        <v/>
      </c>
      <c r="E3228" s="64" t="s">
        <v>69</v>
      </c>
      <c r="F3228" s="65"/>
      <c r="G3228" s="35" t="str">
        <f>IFERROR(VLOOKUP(B3228,Listor!$A$6:$G$62,7,FALSE),"")</f>
        <v/>
      </c>
      <c r="H3228" s="35" t="str">
        <f>IFERROR(VLOOKUP(B3228,Listor!$H$6:$I$24,2,FALSE),"")</f>
        <v/>
      </c>
      <c r="I3228" s="35" t="str">
        <f t="shared" si="53"/>
        <v/>
      </c>
      <c r="J3228" s="35" t="str">
        <f t="array" ref="J3228">IFERROR(INDEX(Listor!$M$6:$M$17,MATCH(Listor!J3228&amp;Fossila!E3228,Listor!$K$6:$K$17&amp;Listor!$L$6:$L$17,0)),"")</f>
        <v/>
      </c>
      <c r="K3228" s="69"/>
    </row>
    <row r="3229" spans="2:11" x14ac:dyDescent="0.25">
      <c r="B3229" s="68" t="s">
        <v>68</v>
      </c>
      <c r="C3229" s="80" t="str">
        <f>IFERROR(VLOOKUP(B3229,Listor!$A$6:$B$62,2,FALSE),"")</f>
        <v/>
      </c>
      <c r="D3229" s="80" t="str">
        <f>IFERROR(VLOOKUP(B3229,Listor!$A$6:$C$62,3,FALSE),"")</f>
        <v/>
      </c>
      <c r="E3229" s="64" t="s">
        <v>69</v>
      </c>
      <c r="F3229" s="65"/>
      <c r="G3229" s="35" t="str">
        <f>IFERROR(VLOOKUP(B3229,Listor!$A$6:$G$62,7,FALSE),"")</f>
        <v/>
      </c>
      <c r="H3229" s="35" t="str">
        <f>IFERROR(VLOOKUP(B3229,Listor!$H$6:$I$24,2,FALSE),"")</f>
        <v/>
      </c>
      <c r="I3229" s="35" t="str">
        <f t="shared" si="53"/>
        <v/>
      </c>
      <c r="J3229" s="35" t="str">
        <f t="array" ref="J3229">IFERROR(INDEX(Listor!$M$6:$M$17,MATCH(Listor!J3229&amp;Fossila!E3229,Listor!$K$6:$K$17&amp;Listor!$L$6:$L$17,0)),"")</f>
        <v/>
      </c>
      <c r="K3229" s="69"/>
    </row>
    <row r="3230" spans="2:11" x14ac:dyDescent="0.25">
      <c r="B3230" s="68" t="s">
        <v>68</v>
      </c>
      <c r="C3230" s="80" t="str">
        <f>IFERROR(VLOOKUP(B3230,Listor!$A$6:$B$62,2,FALSE),"")</f>
        <v/>
      </c>
      <c r="D3230" s="80" t="str">
        <f>IFERROR(VLOOKUP(B3230,Listor!$A$6:$C$62,3,FALSE),"")</f>
        <v/>
      </c>
      <c r="E3230" s="64" t="s">
        <v>69</v>
      </c>
      <c r="F3230" s="65"/>
      <c r="G3230" s="35" t="str">
        <f>IFERROR(VLOOKUP(B3230,Listor!$A$6:$G$62,7,FALSE),"")</f>
        <v/>
      </c>
      <c r="H3230" s="35" t="str">
        <f>IFERROR(VLOOKUP(B3230,Listor!$H$6:$I$24,2,FALSE),"")</f>
        <v/>
      </c>
      <c r="I3230" s="35" t="str">
        <f t="shared" si="53"/>
        <v/>
      </c>
      <c r="J3230" s="35" t="str">
        <f t="array" ref="J3230">IFERROR(INDEX(Listor!$M$6:$M$17,MATCH(Listor!J3230&amp;Fossila!E3230,Listor!$K$6:$K$17&amp;Listor!$L$6:$L$17,0)),"")</f>
        <v/>
      </c>
      <c r="K3230" s="69"/>
    </row>
    <row r="3231" spans="2:11" x14ac:dyDescent="0.25">
      <c r="B3231" s="68" t="s">
        <v>68</v>
      </c>
      <c r="C3231" s="80" t="str">
        <f>IFERROR(VLOOKUP(B3231,Listor!$A$6:$B$62,2,FALSE),"")</f>
        <v/>
      </c>
      <c r="D3231" s="80" t="str">
        <f>IFERROR(VLOOKUP(B3231,Listor!$A$6:$C$62,3,FALSE),"")</f>
        <v/>
      </c>
      <c r="E3231" s="64" t="s">
        <v>69</v>
      </c>
      <c r="F3231" s="65"/>
      <c r="G3231" s="35" t="str">
        <f>IFERROR(VLOOKUP(B3231,Listor!$A$6:$G$62,7,FALSE),"")</f>
        <v/>
      </c>
      <c r="H3231" s="35" t="str">
        <f>IFERROR(VLOOKUP(B3231,Listor!$H$6:$I$24,2,FALSE),"")</f>
        <v/>
      </c>
      <c r="I3231" s="35" t="str">
        <f t="shared" si="53"/>
        <v/>
      </c>
      <c r="J3231" s="35" t="str">
        <f t="array" ref="J3231">IFERROR(INDEX(Listor!$M$6:$M$17,MATCH(Listor!J3231&amp;Fossila!E3231,Listor!$K$6:$K$17&amp;Listor!$L$6:$L$17,0)),"")</f>
        <v/>
      </c>
      <c r="K3231" s="69"/>
    </row>
    <row r="3232" spans="2:11" x14ac:dyDescent="0.25">
      <c r="B3232" s="68" t="s">
        <v>68</v>
      </c>
      <c r="C3232" s="80" t="str">
        <f>IFERROR(VLOOKUP(B3232,Listor!$A$6:$B$62,2,FALSE),"")</f>
        <v/>
      </c>
      <c r="D3232" s="80" t="str">
        <f>IFERROR(VLOOKUP(B3232,Listor!$A$6:$C$62,3,FALSE),"")</f>
        <v/>
      </c>
      <c r="E3232" s="64" t="s">
        <v>69</v>
      </c>
      <c r="F3232" s="65"/>
      <c r="G3232" s="35" t="str">
        <f>IFERROR(VLOOKUP(B3232,Listor!$A$6:$G$62,7,FALSE),"")</f>
        <v/>
      </c>
      <c r="H3232" s="35" t="str">
        <f>IFERROR(VLOOKUP(B3232,Listor!$H$6:$I$24,2,FALSE),"")</f>
        <v/>
      </c>
      <c r="I3232" s="35" t="str">
        <f t="shared" si="53"/>
        <v/>
      </c>
      <c r="J3232" s="35" t="str">
        <f t="array" ref="J3232">IFERROR(INDEX(Listor!$M$6:$M$17,MATCH(Listor!J3232&amp;Fossila!E3232,Listor!$K$6:$K$17&amp;Listor!$L$6:$L$17,0)),"")</f>
        <v/>
      </c>
      <c r="K3232" s="69"/>
    </row>
    <row r="3233" spans="2:11" x14ac:dyDescent="0.25">
      <c r="B3233" s="68" t="s">
        <v>68</v>
      </c>
      <c r="C3233" s="80" t="str">
        <f>IFERROR(VLOOKUP(B3233,Listor!$A$6:$B$62,2,FALSE),"")</f>
        <v/>
      </c>
      <c r="D3233" s="80" t="str">
        <f>IFERROR(VLOOKUP(B3233,Listor!$A$6:$C$62,3,FALSE),"")</f>
        <v/>
      </c>
      <c r="E3233" s="64" t="s">
        <v>69</v>
      </c>
      <c r="F3233" s="65"/>
      <c r="G3233" s="35" t="str">
        <f>IFERROR(VLOOKUP(B3233,Listor!$A$6:$G$62,7,FALSE),"")</f>
        <v/>
      </c>
      <c r="H3233" s="35" t="str">
        <f>IFERROR(VLOOKUP(B3233,Listor!$H$6:$I$24,2,FALSE),"")</f>
        <v/>
      </c>
      <c r="I3233" s="35" t="str">
        <f t="shared" si="53"/>
        <v/>
      </c>
      <c r="J3233" s="35" t="str">
        <f t="array" ref="J3233">IFERROR(INDEX(Listor!$M$6:$M$17,MATCH(Listor!J3233&amp;Fossila!E3233,Listor!$K$6:$K$17&amp;Listor!$L$6:$L$17,0)),"")</f>
        <v/>
      </c>
      <c r="K3233" s="69"/>
    </row>
    <row r="3234" spans="2:11" x14ac:dyDescent="0.25">
      <c r="B3234" s="68" t="s">
        <v>68</v>
      </c>
      <c r="C3234" s="80" t="str">
        <f>IFERROR(VLOOKUP(B3234,Listor!$A$6:$B$62,2,FALSE),"")</f>
        <v/>
      </c>
      <c r="D3234" s="80" t="str">
        <f>IFERROR(VLOOKUP(B3234,Listor!$A$6:$C$62,3,FALSE),"")</f>
        <v/>
      </c>
      <c r="E3234" s="64" t="s">
        <v>69</v>
      </c>
      <c r="F3234" s="65"/>
      <c r="G3234" s="35" t="str">
        <f>IFERROR(VLOOKUP(B3234,Listor!$A$6:$G$62,7,FALSE),"")</f>
        <v/>
      </c>
      <c r="H3234" s="35" t="str">
        <f>IFERROR(VLOOKUP(B3234,Listor!$H$6:$I$24,2,FALSE),"")</f>
        <v/>
      </c>
      <c r="I3234" s="35" t="str">
        <f t="shared" si="53"/>
        <v/>
      </c>
      <c r="J3234" s="35" t="str">
        <f t="array" ref="J3234">IFERROR(INDEX(Listor!$M$6:$M$17,MATCH(Listor!J3234&amp;Fossila!E3234,Listor!$K$6:$K$17&amp;Listor!$L$6:$L$17,0)),"")</f>
        <v/>
      </c>
      <c r="K3234" s="69"/>
    </row>
    <row r="3235" spans="2:11" x14ac:dyDescent="0.25">
      <c r="B3235" s="68" t="s">
        <v>68</v>
      </c>
      <c r="C3235" s="80" t="str">
        <f>IFERROR(VLOOKUP(B3235,Listor!$A$6:$B$62,2,FALSE),"")</f>
        <v/>
      </c>
      <c r="D3235" s="80" t="str">
        <f>IFERROR(VLOOKUP(B3235,Listor!$A$6:$C$62,3,FALSE),"")</f>
        <v/>
      </c>
      <c r="E3235" s="64" t="s">
        <v>69</v>
      </c>
      <c r="F3235" s="65"/>
      <c r="G3235" s="35" t="str">
        <f>IFERROR(VLOOKUP(B3235,Listor!$A$6:$G$62,7,FALSE),"")</f>
        <v/>
      </c>
      <c r="H3235" s="35" t="str">
        <f>IFERROR(VLOOKUP(B3235,Listor!$H$6:$I$24,2,FALSE),"")</f>
        <v/>
      </c>
      <c r="I3235" s="35" t="str">
        <f t="shared" si="53"/>
        <v/>
      </c>
      <c r="J3235" s="35" t="str">
        <f t="array" ref="J3235">IFERROR(INDEX(Listor!$M$6:$M$17,MATCH(Listor!J3235&amp;Fossila!E3235,Listor!$K$6:$K$17&amp;Listor!$L$6:$L$17,0)),"")</f>
        <v/>
      </c>
      <c r="K3235" s="69"/>
    </row>
    <row r="3236" spans="2:11" x14ac:dyDescent="0.25">
      <c r="B3236" s="68" t="s">
        <v>68</v>
      </c>
      <c r="C3236" s="80" t="str">
        <f>IFERROR(VLOOKUP(B3236,Listor!$A$6:$B$62,2,FALSE),"")</f>
        <v/>
      </c>
      <c r="D3236" s="80" t="str">
        <f>IFERROR(VLOOKUP(B3236,Listor!$A$6:$C$62,3,FALSE),"")</f>
        <v/>
      </c>
      <c r="E3236" s="64" t="s">
        <v>69</v>
      </c>
      <c r="F3236" s="65"/>
      <c r="G3236" s="35" t="str">
        <f>IFERROR(VLOOKUP(B3236,Listor!$A$6:$G$62,7,FALSE),"")</f>
        <v/>
      </c>
      <c r="H3236" s="35" t="str">
        <f>IFERROR(VLOOKUP(B3236,Listor!$H$6:$I$24,2,FALSE),"")</f>
        <v/>
      </c>
      <c r="I3236" s="35" t="str">
        <f t="shared" si="53"/>
        <v/>
      </c>
      <c r="J3236" s="35" t="str">
        <f t="array" ref="J3236">IFERROR(INDEX(Listor!$M$6:$M$17,MATCH(Listor!J3236&amp;Fossila!E3236,Listor!$K$6:$K$17&amp;Listor!$L$6:$L$17,0)),"")</f>
        <v/>
      </c>
      <c r="K3236" s="69"/>
    </row>
    <row r="3237" spans="2:11" x14ac:dyDescent="0.25">
      <c r="B3237" s="68" t="s">
        <v>68</v>
      </c>
      <c r="C3237" s="80" t="str">
        <f>IFERROR(VLOOKUP(B3237,Listor!$A$6:$B$62,2,FALSE),"")</f>
        <v/>
      </c>
      <c r="D3237" s="80" t="str">
        <f>IFERROR(VLOOKUP(B3237,Listor!$A$6:$C$62,3,FALSE),"")</f>
        <v/>
      </c>
      <c r="E3237" s="64" t="s">
        <v>69</v>
      </c>
      <c r="F3237" s="65"/>
      <c r="G3237" s="35" t="str">
        <f>IFERROR(VLOOKUP(B3237,Listor!$A$6:$G$62,7,FALSE),"")</f>
        <v/>
      </c>
      <c r="H3237" s="35" t="str">
        <f>IFERROR(VLOOKUP(B3237,Listor!$H$6:$I$24,2,FALSE),"")</f>
        <v/>
      </c>
      <c r="I3237" s="35" t="str">
        <f t="shared" si="53"/>
        <v/>
      </c>
      <c r="J3237" s="35" t="str">
        <f t="array" ref="J3237">IFERROR(INDEX(Listor!$M$6:$M$17,MATCH(Listor!J3237&amp;Fossila!E3237,Listor!$K$6:$K$17&amp;Listor!$L$6:$L$17,0)),"")</f>
        <v/>
      </c>
      <c r="K3237" s="69"/>
    </row>
    <row r="3238" spans="2:11" x14ac:dyDescent="0.25">
      <c r="B3238" s="68" t="s">
        <v>68</v>
      </c>
      <c r="C3238" s="80" t="str">
        <f>IFERROR(VLOOKUP(B3238,Listor!$A$6:$B$62,2,FALSE),"")</f>
        <v/>
      </c>
      <c r="D3238" s="80" t="str">
        <f>IFERROR(VLOOKUP(B3238,Listor!$A$6:$C$62,3,FALSE),"")</f>
        <v/>
      </c>
      <c r="E3238" s="64" t="s">
        <v>69</v>
      </c>
      <c r="F3238" s="65"/>
      <c r="G3238" s="35" t="str">
        <f>IFERROR(VLOOKUP(B3238,Listor!$A$6:$G$62,7,FALSE),"")</f>
        <v/>
      </c>
      <c r="H3238" s="35" t="str">
        <f>IFERROR(VLOOKUP(B3238,Listor!$H$6:$I$24,2,FALSE),"")</f>
        <v/>
      </c>
      <c r="I3238" s="35" t="str">
        <f t="shared" si="53"/>
        <v/>
      </c>
      <c r="J3238" s="35" t="str">
        <f t="array" ref="J3238">IFERROR(INDEX(Listor!$M$6:$M$17,MATCH(Listor!J3238&amp;Fossila!E3238,Listor!$K$6:$K$17&amp;Listor!$L$6:$L$17,0)),"")</f>
        <v/>
      </c>
      <c r="K3238" s="69"/>
    </row>
    <row r="3239" spans="2:11" x14ac:dyDescent="0.25">
      <c r="B3239" s="68" t="s">
        <v>68</v>
      </c>
      <c r="C3239" s="80" t="str">
        <f>IFERROR(VLOOKUP(B3239,Listor!$A$6:$B$62,2,FALSE),"")</f>
        <v/>
      </c>
      <c r="D3239" s="80" t="str">
        <f>IFERROR(VLOOKUP(B3239,Listor!$A$6:$C$62,3,FALSE),"")</f>
        <v/>
      </c>
      <c r="E3239" s="64" t="s">
        <v>69</v>
      </c>
      <c r="F3239" s="65"/>
      <c r="G3239" s="35" t="str">
        <f>IFERROR(VLOOKUP(B3239,Listor!$A$6:$G$62,7,FALSE),"")</f>
        <v/>
      </c>
      <c r="H3239" s="35" t="str">
        <f>IFERROR(VLOOKUP(B3239,Listor!$H$6:$I$24,2,FALSE),"")</f>
        <v/>
      </c>
      <c r="I3239" s="35" t="str">
        <f t="shared" si="53"/>
        <v/>
      </c>
      <c r="J3239" s="35" t="str">
        <f t="array" ref="J3239">IFERROR(INDEX(Listor!$M$6:$M$17,MATCH(Listor!J3239&amp;Fossila!E3239,Listor!$K$6:$K$17&amp;Listor!$L$6:$L$17,0)),"")</f>
        <v/>
      </c>
      <c r="K3239" s="69"/>
    </row>
    <row r="3240" spans="2:11" x14ac:dyDescent="0.25">
      <c r="B3240" s="68" t="s">
        <v>68</v>
      </c>
      <c r="C3240" s="80" t="str">
        <f>IFERROR(VLOOKUP(B3240,Listor!$A$6:$B$62,2,FALSE),"")</f>
        <v/>
      </c>
      <c r="D3240" s="80" t="str">
        <f>IFERROR(VLOOKUP(B3240,Listor!$A$6:$C$62,3,FALSE),"")</f>
        <v/>
      </c>
      <c r="E3240" s="64" t="s">
        <v>69</v>
      </c>
      <c r="F3240" s="65"/>
      <c r="G3240" s="35" t="str">
        <f>IFERROR(VLOOKUP(B3240,Listor!$A$6:$G$62,7,FALSE),"")</f>
        <v/>
      </c>
      <c r="H3240" s="35" t="str">
        <f>IFERROR(VLOOKUP(B3240,Listor!$H$6:$I$24,2,FALSE),"")</f>
        <v/>
      </c>
      <c r="I3240" s="35" t="str">
        <f t="shared" si="53"/>
        <v/>
      </c>
      <c r="J3240" s="35" t="str">
        <f t="array" ref="J3240">IFERROR(INDEX(Listor!$M$6:$M$17,MATCH(Listor!J3240&amp;Fossila!E3240,Listor!$K$6:$K$17&amp;Listor!$L$6:$L$17,0)),"")</f>
        <v/>
      </c>
      <c r="K3240" s="69"/>
    </row>
    <row r="3241" spans="2:11" x14ac:dyDescent="0.25">
      <c r="B3241" s="68" t="s">
        <v>68</v>
      </c>
      <c r="C3241" s="80" t="str">
        <f>IFERROR(VLOOKUP(B3241,Listor!$A$6:$B$62,2,FALSE),"")</f>
        <v/>
      </c>
      <c r="D3241" s="80" t="str">
        <f>IFERROR(VLOOKUP(B3241,Listor!$A$6:$C$62,3,FALSE),"")</f>
        <v/>
      </c>
      <c r="E3241" s="64" t="s">
        <v>69</v>
      </c>
      <c r="F3241" s="65"/>
      <c r="G3241" s="35" t="str">
        <f>IFERROR(VLOOKUP(B3241,Listor!$A$6:$G$62,7,FALSE),"")</f>
        <v/>
      </c>
      <c r="H3241" s="35" t="str">
        <f>IFERROR(VLOOKUP(B3241,Listor!$H$6:$I$24,2,FALSE),"")</f>
        <v/>
      </c>
      <c r="I3241" s="35" t="str">
        <f t="shared" si="53"/>
        <v/>
      </c>
      <c r="J3241" s="35" t="str">
        <f t="array" ref="J3241">IFERROR(INDEX(Listor!$M$6:$M$17,MATCH(Listor!J3241&amp;Fossila!E3241,Listor!$K$6:$K$17&amp;Listor!$L$6:$L$17,0)),"")</f>
        <v/>
      </c>
      <c r="K3241" s="69"/>
    </row>
    <row r="3242" spans="2:11" x14ac:dyDescent="0.25">
      <c r="B3242" s="68" t="s">
        <v>68</v>
      </c>
      <c r="C3242" s="80" t="str">
        <f>IFERROR(VLOOKUP(B3242,Listor!$A$6:$B$62,2,FALSE),"")</f>
        <v/>
      </c>
      <c r="D3242" s="80" t="str">
        <f>IFERROR(VLOOKUP(B3242,Listor!$A$6:$C$62,3,FALSE),"")</f>
        <v/>
      </c>
      <c r="E3242" s="64" t="s">
        <v>69</v>
      </c>
      <c r="F3242" s="65"/>
      <c r="G3242" s="35" t="str">
        <f>IFERROR(VLOOKUP(B3242,Listor!$A$6:$G$62,7,FALSE),"")</f>
        <v/>
      </c>
      <c r="H3242" s="35" t="str">
        <f>IFERROR(VLOOKUP(B3242,Listor!$H$6:$I$24,2,FALSE),"")</f>
        <v/>
      </c>
      <c r="I3242" s="35" t="str">
        <f t="shared" si="53"/>
        <v/>
      </c>
      <c r="J3242" s="35" t="str">
        <f t="array" ref="J3242">IFERROR(INDEX(Listor!$M$6:$M$17,MATCH(Listor!J3242&amp;Fossila!E3242,Listor!$K$6:$K$17&amp;Listor!$L$6:$L$17,0)),"")</f>
        <v/>
      </c>
      <c r="K3242" s="69"/>
    </row>
    <row r="3243" spans="2:11" x14ac:dyDescent="0.25">
      <c r="B3243" s="68" t="s">
        <v>68</v>
      </c>
      <c r="C3243" s="80" t="str">
        <f>IFERROR(VLOOKUP(B3243,Listor!$A$6:$B$62,2,FALSE),"")</f>
        <v/>
      </c>
      <c r="D3243" s="80" t="str">
        <f>IFERROR(VLOOKUP(B3243,Listor!$A$6:$C$62,3,FALSE),"")</f>
        <v/>
      </c>
      <c r="E3243" s="64" t="s">
        <v>69</v>
      </c>
      <c r="F3243" s="65"/>
      <c r="G3243" s="35" t="str">
        <f>IFERROR(VLOOKUP(B3243,Listor!$A$6:$G$62,7,FALSE),"")</f>
        <v/>
      </c>
      <c r="H3243" s="35" t="str">
        <f>IFERROR(VLOOKUP(B3243,Listor!$H$6:$I$24,2,FALSE),"")</f>
        <v/>
      </c>
      <c r="I3243" s="35" t="str">
        <f t="shared" si="53"/>
        <v/>
      </c>
      <c r="J3243" s="35" t="str">
        <f t="array" ref="J3243">IFERROR(INDEX(Listor!$M$6:$M$17,MATCH(Listor!J3243&amp;Fossila!E3243,Listor!$K$6:$K$17&amp;Listor!$L$6:$L$17,0)),"")</f>
        <v/>
      </c>
      <c r="K3243" s="69"/>
    </row>
    <row r="3244" spans="2:11" x14ac:dyDescent="0.25">
      <c r="B3244" s="68" t="s">
        <v>68</v>
      </c>
      <c r="C3244" s="80" t="str">
        <f>IFERROR(VLOOKUP(B3244,Listor!$A$6:$B$62,2,FALSE),"")</f>
        <v/>
      </c>
      <c r="D3244" s="80" t="str">
        <f>IFERROR(VLOOKUP(B3244,Listor!$A$6:$C$62,3,FALSE),"")</f>
        <v/>
      </c>
      <c r="E3244" s="64" t="s">
        <v>69</v>
      </c>
      <c r="F3244" s="65"/>
      <c r="G3244" s="35" t="str">
        <f>IFERROR(VLOOKUP(B3244,Listor!$A$6:$G$62,7,FALSE),"")</f>
        <v/>
      </c>
      <c r="H3244" s="35" t="str">
        <f>IFERROR(VLOOKUP(B3244,Listor!$H$6:$I$24,2,FALSE),"")</f>
        <v/>
      </c>
      <c r="I3244" s="35" t="str">
        <f t="shared" si="53"/>
        <v/>
      </c>
      <c r="J3244" s="35" t="str">
        <f t="array" ref="J3244">IFERROR(INDEX(Listor!$M$6:$M$17,MATCH(Listor!J3244&amp;Fossila!E3244,Listor!$K$6:$K$17&amp;Listor!$L$6:$L$17,0)),"")</f>
        <v/>
      </c>
      <c r="K3244" s="69"/>
    </row>
    <row r="3245" spans="2:11" x14ac:dyDescent="0.25">
      <c r="B3245" s="68" t="s">
        <v>68</v>
      </c>
      <c r="C3245" s="80" t="str">
        <f>IFERROR(VLOOKUP(B3245,Listor!$A$6:$B$62,2,FALSE),"")</f>
        <v/>
      </c>
      <c r="D3245" s="80" t="str">
        <f>IFERROR(VLOOKUP(B3245,Listor!$A$6:$C$62,3,FALSE),"")</f>
        <v/>
      </c>
      <c r="E3245" s="64" t="s">
        <v>69</v>
      </c>
      <c r="F3245" s="65"/>
      <c r="G3245" s="35" t="str">
        <f>IFERROR(VLOOKUP(B3245,Listor!$A$6:$G$62,7,FALSE),"")</f>
        <v/>
      </c>
      <c r="H3245" s="35" t="str">
        <f>IFERROR(VLOOKUP(B3245,Listor!$H$6:$I$24,2,FALSE),"")</f>
        <v/>
      </c>
      <c r="I3245" s="35" t="str">
        <f t="shared" si="53"/>
        <v/>
      </c>
      <c r="J3245" s="35" t="str">
        <f t="array" ref="J3245">IFERROR(INDEX(Listor!$M$6:$M$17,MATCH(Listor!J3245&amp;Fossila!E3245,Listor!$K$6:$K$17&amp;Listor!$L$6:$L$17,0)),"")</f>
        <v/>
      </c>
      <c r="K3245" s="69"/>
    </row>
    <row r="3246" spans="2:11" x14ac:dyDescent="0.25">
      <c r="B3246" s="68" t="s">
        <v>68</v>
      </c>
      <c r="C3246" s="80" t="str">
        <f>IFERROR(VLOOKUP(B3246,Listor!$A$6:$B$62,2,FALSE),"")</f>
        <v/>
      </c>
      <c r="D3246" s="80" t="str">
        <f>IFERROR(VLOOKUP(B3246,Listor!$A$6:$C$62,3,FALSE),"")</f>
        <v/>
      </c>
      <c r="E3246" s="64" t="s">
        <v>69</v>
      </c>
      <c r="F3246" s="65"/>
      <c r="G3246" s="35" t="str">
        <f>IFERROR(VLOOKUP(B3246,Listor!$A$6:$G$62,7,FALSE),"")</f>
        <v/>
      </c>
      <c r="H3246" s="35" t="str">
        <f>IFERROR(VLOOKUP(B3246,Listor!$H$6:$I$24,2,FALSE),"")</f>
        <v/>
      </c>
      <c r="I3246" s="35" t="str">
        <f t="shared" si="53"/>
        <v/>
      </c>
      <c r="J3246" s="35" t="str">
        <f t="array" ref="J3246">IFERROR(INDEX(Listor!$M$6:$M$17,MATCH(Listor!J3246&amp;Fossila!E3246,Listor!$K$6:$K$17&amp;Listor!$L$6:$L$17,0)),"")</f>
        <v/>
      </c>
      <c r="K3246" s="69"/>
    </row>
    <row r="3247" spans="2:11" x14ac:dyDescent="0.25">
      <c r="B3247" s="68" t="s">
        <v>68</v>
      </c>
      <c r="C3247" s="80" t="str">
        <f>IFERROR(VLOOKUP(B3247,Listor!$A$6:$B$62,2,FALSE),"")</f>
        <v/>
      </c>
      <c r="D3247" s="80" t="str">
        <f>IFERROR(VLOOKUP(B3247,Listor!$A$6:$C$62,3,FALSE),"")</f>
        <v/>
      </c>
      <c r="E3247" s="64" t="s">
        <v>69</v>
      </c>
      <c r="F3247" s="65"/>
      <c r="G3247" s="35" t="str">
        <f>IFERROR(VLOOKUP(B3247,Listor!$A$6:$G$62,7,FALSE),"")</f>
        <v/>
      </c>
      <c r="H3247" s="35" t="str">
        <f>IFERROR(VLOOKUP(B3247,Listor!$H$6:$I$24,2,FALSE),"")</f>
        <v/>
      </c>
      <c r="I3247" s="35" t="str">
        <f t="shared" si="53"/>
        <v/>
      </c>
      <c r="J3247" s="35" t="str">
        <f t="array" ref="J3247">IFERROR(INDEX(Listor!$M$6:$M$17,MATCH(Listor!J3247&amp;Fossila!E3247,Listor!$K$6:$K$17&amp;Listor!$L$6:$L$17,0)),"")</f>
        <v/>
      </c>
      <c r="K3247" s="69"/>
    </row>
    <row r="3248" spans="2:11" x14ac:dyDescent="0.25">
      <c r="B3248" s="68" t="s">
        <v>68</v>
      </c>
      <c r="C3248" s="80" t="str">
        <f>IFERROR(VLOOKUP(B3248,Listor!$A$6:$B$62,2,FALSE),"")</f>
        <v/>
      </c>
      <c r="D3248" s="80" t="str">
        <f>IFERROR(VLOOKUP(B3248,Listor!$A$6:$C$62,3,FALSE),"")</f>
        <v/>
      </c>
      <c r="E3248" s="64" t="s">
        <v>69</v>
      </c>
      <c r="F3248" s="65"/>
      <c r="G3248" s="35" t="str">
        <f>IFERROR(VLOOKUP(B3248,Listor!$A$6:$G$62,7,FALSE),"")</f>
        <v/>
      </c>
      <c r="H3248" s="35" t="str">
        <f>IFERROR(VLOOKUP(B3248,Listor!$H$6:$I$24,2,FALSE),"")</f>
        <v/>
      </c>
      <c r="I3248" s="35" t="str">
        <f t="shared" si="53"/>
        <v/>
      </c>
      <c r="J3248" s="35" t="str">
        <f t="array" ref="J3248">IFERROR(INDEX(Listor!$M$6:$M$17,MATCH(Listor!J3248&amp;Fossila!E3248,Listor!$K$6:$K$17&amp;Listor!$L$6:$L$17,0)),"")</f>
        <v/>
      </c>
      <c r="K3248" s="69"/>
    </row>
    <row r="3249" spans="2:11" x14ac:dyDescent="0.25">
      <c r="B3249" s="68" t="s">
        <v>68</v>
      </c>
      <c r="C3249" s="80" t="str">
        <f>IFERROR(VLOOKUP(B3249,Listor!$A$6:$B$62,2,FALSE),"")</f>
        <v/>
      </c>
      <c r="D3249" s="80" t="str">
        <f>IFERROR(VLOOKUP(B3249,Listor!$A$6:$C$62,3,FALSE),"")</f>
        <v/>
      </c>
      <c r="E3249" s="64" t="s">
        <v>69</v>
      </c>
      <c r="F3249" s="65"/>
      <c r="G3249" s="35" t="str">
        <f>IFERROR(VLOOKUP(B3249,Listor!$A$6:$G$62,7,FALSE),"")</f>
        <v/>
      </c>
      <c r="H3249" s="35" t="str">
        <f>IFERROR(VLOOKUP(B3249,Listor!$H$6:$I$24,2,FALSE),"")</f>
        <v/>
      </c>
      <c r="I3249" s="35" t="str">
        <f t="shared" si="53"/>
        <v/>
      </c>
      <c r="J3249" s="35" t="str">
        <f t="array" ref="J3249">IFERROR(INDEX(Listor!$M$6:$M$17,MATCH(Listor!J3249&amp;Fossila!E3249,Listor!$K$6:$K$17&amp;Listor!$L$6:$L$17,0)),"")</f>
        <v/>
      </c>
      <c r="K3249" s="69"/>
    </row>
    <row r="3250" spans="2:11" x14ac:dyDescent="0.25">
      <c r="B3250" s="68" t="s">
        <v>68</v>
      </c>
      <c r="C3250" s="80" t="str">
        <f>IFERROR(VLOOKUP(B3250,Listor!$A$6:$B$62,2,FALSE),"")</f>
        <v/>
      </c>
      <c r="D3250" s="80" t="str">
        <f>IFERROR(VLOOKUP(B3250,Listor!$A$6:$C$62,3,FALSE),"")</f>
        <v/>
      </c>
      <c r="E3250" s="64" t="s">
        <v>69</v>
      </c>
      <c r="F3250" s="65"/>
      <c r="G3250" s="35" t="str">
        <f>IFERROR(VLOOKUP(B3250,Listor!$A$6:$G$62,7,FALSE),"")</f>
        <v/>
      </c>
      <c r="H3250" s="35" t="str">
        <f>IFERROR(VLOOKUP(B3250,Listor!$H$6:$I$24,2,FALSE),"")</f>
        <v/>
      </c>
      <c r="I3250" s="35" t="str">
        <f t="shared" si="53"/>
        <v/>
      </c>
      <c r="J3250" s="35" t="str">
        <f t="array" ref="J3250">IFERROR(INDEX(Listor!$M$6:$M$17,MATCH(Listor!J3250&amp;Fossila!E3250,Listor!$K$6:$K$17&amp;Listor!$L$6:$L$17,0)),"")</f>
        <v/>
      </c>
      <c r="K3250" s="69"/>
    </row>
    <row r="3251" spans="2:11" x14ac:dyDescent="0.25">
      <c r="B3251" s="68" t="s">
        <v>68</v>
      </c>
      <c r="C3251" s="80" t="str">
        <f>IFERROR(VLOOKUP(B3251,Listor!$A$6:$B$62,2,FALSE),"")</f>
        <v/>
      </c>
      <c r="D3251" s="80" t="str">
        <f>IFERROR(VLOOKUP(B3251,Listor!$A$6:$C$62,3,FALSE),"")</f>
        <v/>
      </c>
      <c r="E3251" s="64" t="s">
        <v>69</v>
      </c>
      <c r="F3251" s="65"/>
      <c r="G3251" s="35" t="str">
        <f>IFERROR(VLOOKUP(B3251,Listor!$A$6:$G$62,7,FALSE),"")</f>
        <v/>
      </c>
      <c r="H3251" s="35" t="str">
        <f>IFERROR(VLOOKUP(B3251,Listor!$H$6:$I$24,2,FALSE),"")</f>
        <v/>
      </c>
      <c r="I3251" s="35" t="str">
        <f t="shared" si="53"/>
        <v/>
      </c>
      <c r="J3251" s="35" t="str">
        <f t="array" ref="J3251">IFERROR(INDEX(Listor!$M$6:$M$17,MATCH(Listor!J3251&amp;Fossila!E3251,Listor!$K$6:$K$17&amp;Listor!$L$6:$L$17,0)),"")</f>
        <v/>
      </c>
      <c r="K3251" s="69"/>
    </row>
    <row r="3252" spans="2:11" x14ac:dyDescent="0.25">
      <c r="B3252" s="68" t="s">
        <v>68</v>
      </c>
      <c r="C3252" s="80" t="str">
        <f>IFERROR(VLOOKUP(B3252,Listor!$A$6:$B$62,2,FALSE),"")</f>
        <v/>
      </c>
      <c r="D3252" s="80" t="str">
        <f>IFERROR(VLOOKUP(B3252,Listor!$A$6:$C$62,3,FALSE),"")</f>
        <v/>
      </c>
      <c r="E3252" s="64" t="s">
        <v>69</v>
      </c>
      <c r="F3252" s="65"/>
      <c r="G3252" s="35" t="str">
        <f>IFERROR(VLOOKUP(B3252,Listor!$A$6:$G$62,7,FALSE),"")</f>
        <v/>
      </c>
      <c r="H3252" s="35" t="str">
        <f>IFERROR(VLOOKUP(B3252,Listor!$H$6:$I$24,2,FALSE),"")</f>
        <v/>
      </c>
      <c r="I3252" s="35" t="str">
        <f t="shared" si="53"/>
        <v/>
      </c>
      <c r="J3252" s="35" t="str">
        <f t="array" ref="J3252">IFERROR(INDEX(Listor!$M$6:$M$17,MATCH(Listor!J3252&amp;Fossila!E3252,Listor!$K$6:$K$17&amp;Listor!$L$6:$L$17,0)),"")</f>
        <v/>
      </c>
      <c r="K3252" s="69"/>
    </row>
    <row r="3253" spans="2:11" x14ac:dyDescent="0.25">
      <c r="B3253" s="68" t="s">
        <v>68</v>
      </c>
      <c r="C3253" s="80" t="str">
        <f>IFERROR(VLOOKUP(B3253,Listor!$A$6:$B$62,2,FALSE),"")</f>
        <v/>
      </c>
      <c r="D3253" s="80" t="str">
        <f>IFERROR(VLOOKUP(B3253,Listor!$A$6:$C$62,3,FALSE),"")</f>
        <v/>
      </c>
      <c r="E3253" s="64" t="s">
        <v>69</v>
      </c>
      <c r="F3253" s="65"/>
      <c r="G3253" s="35" t="str">
        <f>IFERROR(VLOOKUP(B3253,Listor!$A$6:$G$62,7,FALSE),"")</f>
        <v/>
      </c>
      <c r="H3253" s="35" t="str">
        <f>IFERROR(VLOOKUP(B3253,Listor!$H$6:$I$24,2,FALSE),"")</f>
        <v/>
      </c>
      <c r="I3253" s="35" t="str">
        <f t="shared" si="53"/>
        <v/>
      </c>
      <c r="J3253" s="35" t="str">
        <f t="array" ref="J3253">IFERROR(INDEX(Listor!$M$6:$M$17,MATCH(Listor!J3253&amp;Fossila!E3253,Listor!$K$6:$K$17&amp;Listor!$L$6:$L$17,0)),"")</f>
        <v/>
      </c>
      <c r="K3253" s="69"/>
    </row>
    <row r="3254" spans="2:11" x14ac:dyDescent="0.25">
      <c r="B3254" s="68" t="s">
        <v>68</v>
      </c>
      <c r="C3254" s="80" t="str">
        <f>IFERROR(VLOOKUP(B3254,Listor!$A$6:$B$62,2,FALSE),"")</f>
        <v/>
      </c>
      <c r="D3254" s="80" t="str">
        <f>IFERROR(VLOOKUP(B3254,Listor!$A$6:$C$62,3,FALSE),"")</f>
        <v/>
      </c>
      <c r="E3254" s="64" t="s">
        <v>69</v>
      </c>
      <c r="F3254" s="65"/>
      <c r="G3254" s="35" t="str">
        <f>IFERROR(VLOOKUP(B3254,Listor!$A$6:$G$62,7,FALSE),"")</f>
        <v/>
      </c>
      <c r="H3254" s="35" t="str">
        <f>IFERROR(VLOOKUP(B3254,Listor!$H$6:$I$24,2,FALSE),"")</f>
        <v/>
      </c>
      <c r="I3254" s="35" t="str">
        <f t="shared" si="53"/>
        <v/>
      </c>
      <c r="J3254" s="35" t="str">
        <f t="array" ref="J3254">IFERROR(INDEX(Listor!$M$6:$M$17,MATCH(Listor!J3254&amp;Fossila!E3254,Listor!$K$6:$K$17&amp;Listor!$L$6:$L$17,0)),"")</f>
        <v/>
      </c>
      <c r="K3254" s="69"/>
    </row>
    <row r="3255" spans="2:11" x14ac:dyDescent="0.25">
      <c r="B3255" s="68" t="s">
        <v>68</v>
      </c>
      <c r="C3255" s="80" t="str">
        <f>IFERROR(VLOOKUP(B3255,Listor!$A$6:$B$62,2,FALSE),"")</f>
        <v/>
      </c>
      <c r="D3255" s="80" t="str">
        <f>IFERROR(VLOOKUP(B3255,Listor!$A$6:$C$62,3,FALSE),"")</f>
        <v/>
      </c>
      <c r="E3255" s="64" t="s">
        <v>69</v>
      </c>
      <c r="F3255" s="65"/>
      <c r="G3255" s="35" t="str">
        <f>IFERROR(VLOOKUP(B3255,Listor!$A$6:$G$62,7,FALSE),"")</f>
        <v/>
      </c>
      <c r="H3255" s="35" t="str">
        <f>IFERROR(VLOOKUP(B3255,Listor!$H$6:$I$24,2,FALSE),"")</f>
        <v/>
      </c>
      <c r="I3255" s="35" t="str">
        <f t="shared" si="53"/>
        <v/>
      </c>
      <c r="J3255" s="35" t="str">
        <f t="array" ref="J3255">IFERROR(INDEX(Listor!$M$6:$M$17,MATCH(Listor!J3255&amp;Fossila!E3255,Listor!$K$6:$K$17&amp;Listor!$L$6:$L$17,0)),"")</f>
        <v/>
      </c>
      <c r="K3255" s="69"/>
    </row>
    <row r="3256" spans="2:11" x14ac:dyDescent="0.25">
      <c r="B3256" s="68" t="s">
        <v>68</v>
      </c>
      <c r="C3256" s="80" t="str">
        <f>IFERROR(VLOOKUP(B3256,Listor!$A$6:$B$62,2,FALSE),"")</f>
        <v/>
      </c>
      <c r="D3256" s="80" t="str">
        <f>IFERROR(VLOOKUP(B3256,Listor!$A$6:$C$62,3,FALSE),"")</f>
        <v/>
      </c>
      <c r="E3256" s="64" t="s">
        <v>69</v>
      </c>
      <c r="F3256" s="65"/>
      <c r="G3256" s="35" t="str">
        <f>IFERROR(VLOOKUP(B3256,Listor!$A$6:$G$62,7,FALSE),"")</f>
        <v/>
      </c>
      <c r="H3256" s="35" t="str">
        <f>IFERROR(VLOOKUP(B3256,Listor!$H$6:$I$24,2,FALSE),"")</f>
        <v/>
      </c>
      <c r="I3256" s="35" t="str">
        <f t="shared" si="53"/>
        <v/>
      </c>
      <c r="J3256" s="35" t="str">
        <f t="array" ref="J3256">IFERROR(INDEX(Listor!$M$6:$M$17,MATCH(Listor!J3256&amp;Fossila!E3256,Listor!$K$6:$K$17&amp;Listor!$L$6:$L$17,0)),"")</f>
        <v/>
      </c>
      <c r="K3256" s="69"/>
    </row>
    <row r="3257" spans="2:11" x14ac:dyDescent="0.25">
      <c r="B3257" s="68" t="s">
        <v>68</v>
      </c>
      <c r="C3257" s="80" t="str">
        <f>IFERROR(VLOOKUP(B3257,Listor!$A$6:$B$62,2,FALSE),"")</f>
        <v/>
      </c>
      <c r="D3257" s="80" t="str">
        <f>IFERROR(VLOOKUP(B3257,Listor!$A$6:$C$62,3,FALSE),"")</f>
        <v/>
      </c>
      <c r="E3257" s="64" t="s">
        <v>69</v>
      </c>
      <c r="F3257" s="65"/>
      <c r="G3257" s="35" t="str">
        <f>IFERROR(VLOOKUP(B3257,Listor!$A$6:$G$62,7,FALSE),"")</f>
        <v/>
      </c>
      <c r="H3257" s="35" t="str">
        <f>IFERROR(VLOOKUP(B3257,Listor!$H$6:$I$24,2,FALSE),"")</f>
        <v/>
      </c>
      <c r="I3257" s="35" t="str">
        <f t="shared" si="53"/>
        <v/>
      </c>
      <c r="J3257" s="35" t="str">
        <f t="array" ref="J3257">IFERROR(INDEX(Listor!$M$6:$M$17,MATCH(Listor!J3257&amp;Fossila!E3257,Listor!$K$6:$K$17&amp;Listor!$L$6:$L$17,0)),"")</f>
        <v/>
      </c>
      <c r="K3257" s="69"/>
    </row>
    <row r="3258" spans="2:11" x14ac:dyDescent="0.25">
      <c r="B3258" s="68" t="s">
        <v>68</v>
      </c>
      <c r="C3258" s="80" t="str">
        <f>IFERROR(VLOOKUP(B3258,Listor!$A$6:$B$62,2,FALSE),"")</f>
        <v/>
      </c>
      <c r="D3258" s="80" t="str">
        <f>IFERROR(VLOOKUP(B3258,Listor!$A$6:$C$62,3,FALSE),"")</f>
        <v/>
      </c>
      <c r="E3258" s="64" t="s">
        <v>69</v>
      </c>
      <c r="F3258" s="65"/>
      <c r="G3258" s="35" t="str">
        <f>IFERROR(VLOOKUP(B3258,Listor!$A$6:$G$62,7,FALSE),"")</f>
        <v/>
      </c>
      <c r="H3258" s="35" t="str">
        <f>IFERROR(VLOOKUP(B3258,Listor!$H$6:$I$24,2,FALSE),"")</f>
        <v/>
      </c>
      <c r="I3258" s="35" t="str">
        <f t="shared" si="53"/>
        <v/>
      </c>
      <c r="J3258" s="35" t="str">
        <f t="array" ref="J3258">IFERROR(INDEX(Listor!$M$6:$M$17,MATCH(Listor!J3258&amp;Fossila!E3258,Listor!$K$6:$K$17&amp;Listor!$L$6:$L$17,0)),"")</f>
        <v/>
      </c>
      <c r="K3258" s="69"/>
    </row>
    <row r="3259" spans="2:11" x14ac:dyDescent="0.25">
      <c r="B3259" s="68" t="s">
        <v>68</v>
      </c>
      <c r="C3259" s="80" t="str">
        <f>IFERROR(VLOOKUP(B3259,Listor!$A$6:$B$62,2,FALSE),"")</f>
        <v/>
      </c>
      <c r="D3259" s="80" t="str">
        <f>IFERROR(VLOOKUP(B3259,Listor!$A$6:$C$62,3,FALSE),"")</f>
        <v/>
      </c>
      <c r="E3259" s="64" t="s">
        <v>69</v>
      </c>
      <c r="F3259" s="65"/>
      <c r="G3259" s="35" t="str">
        <f>IFERROR(VLOOKUP(B3259,Listor!$A$6:$G$62,7,FALSE),"")</f>
        <v/>
      </c>
      <c r="H3259" s="35" t="str">
        <f>IFERROR(VLOOKUP(B3259,Listor!$H$6:$I$24,2,FALSE),"")</f>
        <v/>
      </c>
      <c r="I3259" s="35" t="str">
        <f t="shared" si="53"/>
        <v/>
      </c>
      <c r="J3259" s="35" t="str">
        <f t="array" ref="J3259">IFERROR(INDEX(Listor!$M$6:$M$17,MATCH(Listor!J3259&amp;Fossila!E3259,Listor!$K$6:$K$17&amp;Listor!$L$6:$L$17,0)),"")</f>
        <v/>
      </c>
      <c r="K3259" s="69"/>
    </row>
    <row r="3260" spans="2:11" x14ac:dyDescent="0.25">
      <c r="B3260" s="68" t="s">
        <v>68</v>
      </c>
      <c r="C3260" s="80" t="str">
        <f>IFERROR(VLOOKUP(B3260,Listor!$A$6:$B$62,2,FALSE),"")</f>
        <v/>
      </c>
      <c r="D3260" s="80" t="str">
        <f>IFERROR(VLOOKUP(B3260,Listor!$A$6:$C$62,3,FALSE),"")</f>
        <v/>
      </c>
      <c r="E3260" s="64" t="s">
        <v>69</v>
      </c>
      <c r="F3260" s="65"/>
      <c r="G3260" s="35" t="str">
        <f>IFERROR(VLOOKUP(B3260,Listor!$A$6:$G$62,7,FALSE),"")</f>
        <v/>
      </c>
      <c r="H3260" s="35" t="str">
        <f>IFERROR(VLOOKUP(B3260,Listor!$H$6:$I$24,2,FALSE),"")</f>
        <v/>
      </c>
      <c r="I3260" s="35" t="str">
        <f t="shared" si="53"/>
        <v/>
      </c>
      <c r="J3260" s="35" t="str">
        <f t="array" ref="J3260">IFERROR(INDEX(Listor!$M$6:$M$17,MATCH(Listor!J3260&amp;Fossila!E3260,Listor!$K$6:$K$17&amp;Listor!$L$6:$L$17,0)),"")</f>
        <v/>
      </c>
      <c r="K3260" s="69"/>
    </row>
    <row r="3261" spans="2:11" x14ac:dyDescent="0.25">
      <c r="B3261" s="68" t="s">
        <v>68</v>
      </c>
      <c r="C3261" s="80" t="str">
        <f>IFERROR(VLOOKUP(B3261,Listor!$A$6:$B$62,2,FALSE),"")</f>
        <v/>
      </c>
      <c r="D3261" s="80" t="str">
        <f>IFERROR(VLOOKUP(B3261,Listor!$A$6:$C$62,3,FALSE),"")</f>
        <v/>
      </c>
      <c r="E3261" s="64" t="s">
        <v>69</v>
      </c>
      <c r="F3261" s="65"/>
      <c r="G3261" s="35" t="str">
        <f>IFERROR(VLOOKUP(B3261,Listor!$A$6:$G$62,7,FALSE),"")</f>
        <v/>
      </c>
      <c r="H3261" s="35" t="str">
        <f>IFERROR(VLOOKUP(B3261,Listor!$H$6:$I$24,2,FALSE),"")</f>
        <v/>
      </c>
      <c r="I3261" s="35" t="str">
        <f t="shared" si="53"/>
        <v/>
      </c>
      <c r="J3261" s="35" t="str">
        <f t="array" ref="J3261">IFERROR(INDEX(Listor!$M$6:$M$17,MATCH(Listor!J3261&amp;Fossila!E3261,Listor!$K$6:$K$17&amp;Listor!$L$6:$L$17,0)),"")</f>
        <v/>
      </c>
      <c r="K3261" s="69"/>
    </row>
    <row r="3262" spans="2:11" x14ac:dyDescent="0.25">
      <c r="B3262" s="68" t="s">
        <v>68</v>
      </c>
      <c r="C3262" s="80" t="str">
        <f>IFERROR(VLOOKUP(B3262,Listor!$A$6:$B$62,2,FALSE),"")</f>
        <v/>
      </c>
      <c r="D3262" s="80" t="str">
        <f>IFERROR(VLOOKUP(B3262,Listor!$A$6:$C$62,3,FALSE),"")</f>
        <v/>
      </c>
      <c r="E3262" s="64" t="s">
        <v>69</v>
      </c>
      <c r="F3262" s="65"/>
      <c r="G3262" s="35" t="str">
        <f>IFERROR(VLOOKUP(B3262,Listor!$A$6:$G$62,7,FALSE),"")</f>
        <v/>
      </c>
      <c r="H3262" s="35" t="str">
        <f>IFERROR(VLOOKUP(B3262,Listor!$H$6:$I$24,2,FALSE),"")</f>
        <v/>
      </c>
      <c r="I3262" s="35" t="str">
        <f t="shared" si="53"/>
        <v/>
      </c>
      <c r="J3262" s="35" t="str">
        <f t="array" ref="J3262">IFERROR(INDEX(Listor!$M$6:$M$17,MATCH(Listor!J3262&amp;Fossila!E3262,Listor!$K$6:$K$17&amp;Listor!$L$6:$L$17,0)),"")</f>
        <v/>
      </c>
      <c r="K3262" s="69"/>
    </row>
    <row r="3263" spans="2:11" x14ac:dyDescent="0.25">
      <c r="B3263" s="68" t="s">
        <v>68</v>
      </c>
      <c r="C3263" s="80" t="str">
        <f>IFERROR(VLOOKUP(B3263,Listor!$A$6:$B$62,2,FALSE),"")</f>
        <v/>
      </c>
      <c r="D3263" s="80" t="str">
        <f>IFERROR(VLOOKUP(B3263,Listor!$A$6:$C$62,3,FALSE),"")</f>
        <v/>
      </c>
      <c r="E3263" s="64" t="s">
        <v>69</v>
      </c>
      <c r="F3263" s="65"/>
      <c r="G3263" s="35" t="str">
        <f>IFERROR(VLOOKUP(B3263,Listor!$A$6:$G$62,7,FALSE),"")</f>
        <v/>
      </c>
      <c r="H3263" s="35" t="str">
        <f>IFERROR(VLOOKUP(B3263,Listor!$H$6:$I$24,2,FALSE),"")</f>
        <v/>
      </c>
      <c r="I3263" s="35" t="str">
        <f t="shared" si="53"/>
        <v/>
      </c>
      <c r="J3263" s="35" t="str">
        <f t="array" ref="J3263">IFERROR(INDEX(Listor!$M$6:$M$17,MATCH(Listor!J3263&amp;Fossila!E3263,Listor!$K$6:$K$17&amp;Listor!$L$6:$L$17,0)),"")</f>
        <v/>
      </c>
      <c r="K3263" s="69"/>
    </row>
    <row r="3264" spans="2:11" x14ac:dyDescent="0.25">
      <c r="B3264" s="68" t="s">
        <v>68</v>
      </c>
      <c r="C3264" s="80" t="str">
        <f>IFERROR(VLOOKUP(B3264,Listor!$A$6:$B$62,2,FALSE),"")</f>
        <v/>
      </c>
      <c r="D3264" s="80" t="str">
        <f>IFERROR(VLOOKUP(B3264,Listor!$A$6:$C$62,3,FALSE),"")</f>
        <v/>
      </c>
      <c r="E3264" s="64" t="s">
        <v>69</v>
      </c>
      <c r="F3264" s="65"/>
      <c r="G3264" s="35" t="str">
        <f>IFERROR(VLOOKUP(B3264,Listor!$A$6:$G$62,7,FALSE),"")</f>
        <v/>
      </c>
      <c r="H3264" s="35" t="str">
        <f>IFERROR(VLOOKUP(B3264,Listor!$H$6:$I$24,2,FALSE),"")</f>
        <v/>
      </c>
      <c r="I3264" s="35" t="str">
        <f t="shared" si="53"/>
        <v/>
      </c>
      <c r="J3264" s="35" t="str">
        <f t="array" ref="J3264">IFERROR(INDEX(Listor!$M$6:$M$17,MATCH(Listor!J3264&amp;Fossila!E3264,Listor!$K$6:$K$17&amp;Listor!$L$6:$L$17,0)),"")</f>
        <v/>
      </c>
      <c r="K3264" s="69"/>
    </row>
    <row r="3265" spans="2:11" x14ac:dyDescent="0.25">
      <c r="B3265" s="68" t="s">
        <v>68</v>
      </c>
      <c r="C3265" s="80" t="str">
        <f>IFERROR(VLOOKUP(B3265,Listor!$A$6:$B$62,2,FALSE),"")</f>
        <v/>
      </c>
      <c r="D3265" s="80" t="str">
        <f>IFERROR(VLOOKUP(B3265,Listor!$A$6:$C$62,3,FALSE),"")</f>
        <v/>
      </c>
      <c r="E3265" s="64" t="s">
        <v>69</v>
      </c>
      <c r="F3265" s="65"/>
      <c r="G3265" s="35" t="str">
        <f>IFERROR(VLOOKUP(B3265,Listor!$A$6:$G$62,7,FALSE),"")</f>
        <v/>
      </c>
      <c r="H3265" s="35" t="str">
        <f>IFERROR(VLOOKUP(B3265,Listor!$H$6:$I$24,2,FALSE),"")</f>
        <v/>
      </c>
      <c r="I3265" s="35" t="str">
        <f t="shared" si="53"/>
        <v/>
      </c>
      <c r="J3265" s="35" t="str">
        <f t="array" ref="J3265">IFERROR(INDEX(Listor!$M$6:$M$17,MATCH(Listor!J3265&amp;Fossila!E3265,Listor!$K$6:$K$17&amp;Listor!$L$6:$L$17,0)),"")</f>
        <v/>
      </c>
      <c r="K3265" s="69"/>
    </row>
    <row r="3266" spans="2:11" x14ac:dyDescent="0.25">
      <c r="B3266" s="68" t="s">
        <v>68</v>
      </c>
      <c r="C3266" s="80" t="str">
        <f>IFERROR(VLOOKUP(B3266,Listor!$A$6:$B$62,2,FALSE),"")</f>
        <v/>
      </c>
      <c r="D3266" s="80" t="str">
        <f>IFERROR(VLOOKUP(B3266,Listor!$A$6:$C$62,3,FALSE),"")</f>
        <v/>
      </c>
      <c r="E3266" s="64" t="s">
        <v>69</v>
      </c>
      <c r="F3266" s="65"/>
      <c r="G3266" s="35" t="str">
        <f>IFERROR(VLOOKUP(B3266,Listor!$A$6:$G$62,7,FALSE),"")</f>
        <v/>
      </c>
      <c r="H3266" s="35" t="str">
        <f>IFERROR(VLOOKUP(B3266,Listor!$H$6:$I$24,2,FALSE),"")</f>
        <v/>
      </c>
      <c r="I3266" s="35" t="str">
        <f t="shared" si="53"/>
        <v/>
      </c>
      <c r="J3266" s="35" t="str">
        <f t="array" ref="J3266">IFERROR(INDEX(Listor!$M$6:$M$17,MATCH(Listor!J3266&amp;Fossila!E3266,Listor!$K$6:$K$17&amp;Listor!$L$6:$L$17,0)),"")</f>
        <v/>
      </c>
      <c r="K3266" s="69"/>
    </row>
    <row r="3267" spans="2:11" x14ac:dyDescent="0.25">
      <c r="B3267" s="68" t="s">
        <v>68</v>
      </c>
      <c r="C3267" s="80" t="str">
        <f>IFERROR(VLOOKUP(B3267,Listor!$A$6:$B$62,2,FALSE),"")</f>
        <v/>
      </c>
      <c r="D3267" s="80" t="str">
        <f>IFERROR(VLOOKUP(B3267,Listor!$A$6:$C$62,3,FALSE),"")</f>
        <v/>
      </c>
      <c r="E3267" s="64" t="s">
        <v>69</v>
      </c>
      <c r="F3267" s="65"/>
      <c r="G3267" s="35" t="str">
        <f>IFERROR(VLOOKUP(B3267,Listor!$A$6:$G$62,7,FALSE),"")</f>
        <v/>
      </c>
      <c r="H3267" s="35" t="str">
        <f>IFERROR(VLOOKUP(B3267,Listor!$H$6:$I$24,2,FALSE),"")</f>
        <v/>
      </c>
      <c r="I3267" s="35" t="str">
        <f t="shared" si="53"/>
        <v/>
      </c>
      <c r="J3267" s="35" t="str">
        <f t="array" ref="J3267">IFERROR(INDEX(Listor!$M$6:$M$17,MATCH(Listor!J3267&amp;Fossila!E3267,Listor!$K$6:$K$17&amp;Listor!$L$6:$L$17,0)),"")</f>
        <v/>
      </c>
      <c r="K3267" s="69"/>
    </row>
    <row r="3268" spans="2:11" x14ac:dyDescent="0.25">
      <c r="B3268" s="68" t="s">
        <v>68</v>
      </c>
      <c r="C3268" s="80" t="str">
        <f>IFERROR(VLOOKUP(B3268,Listor!$A$6:$B$62,2,FALSE),"")</f>
        <v/>
      </c>
      <c r="D3268" s="80" t="str">
        <f>IFERROR(VLOOKUP(B3268,Listor!$A$6:$C$62,3,FALSE),"")</f>
        <v/>
      </c>
      <c r="E3268" s="64" t="s">
        <v>69</v>
      </c>
      <c r="F3268" s="65"/>
      <c r="G3268" s="35" t="str">
        <f>IFERROR(VLOOKUP(B3268,Listor!$A$6:$G$62,7,FALSE),"")</f>
        <v/>
      </c>
      <c r="H3268" s="35" t="str">
        <f>IFERROR(VLOOKUP(B3268,Listor!$H$6:$I$24,2,FALSE),"")</f>
        <v/>
      </c>
      <c r="I3268" s="35" t="str">
        <f t="shared" si="53"/>
        <v/>
      </c>
      <c r="J3268" s="35" t="str">
        <f t="array" ref="J3268">IFERROR(INDEX(Listor!$M$6:$M$17,MATCH(Listor!J3268&amp;Fossila!E3268,Listor!$K$6:$K$17&amp;Listor!$L$6:$L$17,0)),"")</f>
        <v/>
      </c>
      <c r="K3268" s="69"/>
    </row>
    <row r="3269" spans="2:11" x14ac:dyDescent="0.25">
      <c r="B3269" s="68" t="s">
        <v>68</v>
      </c>
      <c r="C3269" s="80" t="str">
        <f>IFERROR(VLOOKUP(B3269,Listor!$A$6:$B$62,2,FALSE),"")</f>
        <v/>
      </c>
      <c r="D3269" s="80" t="str">
        <f>IFERROR(VLOOKUP(B3269,Listor!$A$6:$C$62,3,FALSE),"")</f>
        <v/>
      </c>
      <c r="E3269" s="64" t="s">
        <v>69</v>
      </c>
      <c r="F3269" s="65"/>
      <c r="G3269" s="35" t="str">
        <f>IFERROR(VLOOKUP(B3269,Listor!$A$6:$G$62,7,FALSE),"")</f>
        <v/>
      </c>
      <c r="H3269" s="35" t="str">
        <f>IFERROR(VLOOKUP(B3269,Listor!$H$6:$I$24,2,FALSE),"")</f>
        <v/>
      </c>
      <c r="I3269" s="35" t="str">
        <f t="shared" si="53"/>
        <v/>
      </c>
      <c r="J3269" s="35" t="str">
        <f t="array" ref="J3269">IFERROR(INDEX(Listor!$M$6:$M$17,MATCH(Listor!J3269&amp;Fossila!E3269,Listor!$K$6:$K$17&amp;Listor!$L$6:$L$17,0)),"")</f>
        <v/>
      </c>
      <c r="K3269" s="69"/>
    </row>
    <row r="3270" spans="2:11" x14ac:dyDescent="0.25">
      <c r="B3270" s="68" t="s">
        <v>68</v>
      </c>
      <c r="C3270" s="80" t="str">
        <f>IFERROR(VLOOKUP(B3270,Listor!$A$6:$B$62,2,FALSE),"")</f>
        <v/>
      </c>
      <c r="D3270" s="80" t="str">
        <f>IFERROR(VLOOKUP(B3270,Listor!$A$6:$C$62,3,FALSE),"")</f>
        <v/>
      </c>
      <c r="E3270" s="64" t="s">
        <v>69</v>
      </c>
      <c r="F3270" s="65"/>
      <c r="G3270" s="35" t="str">
        <f>IFERROR(VLOOKUP(B3270,Listor!$A$6:$G$62,7,FALSE),"")</f>
        <v/>
      </c>
      <c r="H3270" s="35" t="str">
        <f>IFERROR(VLOOKUP(B3270,Listor!$H$6:$I$24,2,FALSE),"")</f>
        <v/>
      </c>
      <c r="I3270" s="35" t="str">
        <f t="shared" si="53"/>
        <v/>
      </c>
      <c r="J3270" s="35" t="str">
        <f t="array" ref="J3270">IFERROR(INDEX(Listor!$M$6:$M$17,MATCH(Listor!J3270&amp;Fossila!E3270,Listor!$K$6:$K$17&amp;Listor!$L$6:$L$17,0)),"")</f>
        <v/>
      </c>
      <c r="K3270" s="69"/>
    </row>
    <row r="3271" spans="2:11" x14ac:dyDescent="0.25">
      <c r="B3271" s="68" t="s">
        <v>68</v>
      </c>
      <c r="C3271" s="80" t="str">
        <f>IFERROR(VLOOKUP(B3271,Listor!$A$6:$B$62,2,FALSE),"")</f>
        <v/>
      </c>
      <c r="D3271" s="80" t="str">
        <f>IFERROR(VLOOKUP(B3271,Listor!$A$6:$C$62,3,FALSE),"")</f>
        <v/>
      </c>
      <c r="E3271" s="64" t="s">
        <v>69</v>
      </c>
      <c r="F3271" s="65"/>
      <c r="G3271" s="35" t="str">
        <f>IFERROR(VLOOKUP(B3271,Listor!$A$6:$G$62,7,FALSE),"")</f>
        <v/>
      </c>
      <c r="H3271" s="35" t="str">
        <f>IFERROR(VLOOKUP(B3271,Listor!$H$6:$I$24,2,FALSE),"")</f>
        <v/>
      </c>
      <c r="I3271" s="35" t="str">
        <f t="shared" si="53"/>
        <v/>
      </c>
      <c r="J3271" s="35" t="str">
        <f t="array" ref="J3271">IFERROR(INDEX(Listor!$M$6:$M$17,MATCH(Listor!J3271&amp;Fossila!E3271,Listor!$K$6:$K$17&amp;Listor!$L$6:$L$17,0)),"")</f>
        <v/>
      </c>
      <c r="K3271" s="69"/>
    </row>
    <row r="3272" spans="2:11" x14ac:dyDescent="0.25">
      <c r="B3272" s="68" t="s">
        <v>68</v>
      </c>
      <c r="C3272" s="80" t="str">
        <f>IFERROR(VLOOKUP(B3272,Listor!$A$6:$B$62,2,FALSE),"")</f>
        <v/>
      </c>
      <c r="D3272" s="80" t="str">
        <f>IFERROR(VLOOKUP(B3272,Listor!$A$6:$C$62,3,FALSE),"")</f>
        <v/>
      </c>
      <c r="E3272" s="64" t="s">
        <v>69</v>
      </c>
      <c r="F3272" s="65"/>
      <c r="G3272" s="35" t="str">
        <f>IFERROR(VLOOKUP(B3272,Listor!$A$6:$G$62,7,FALSE),"")</f>
        <v/>
      </c>
      <c r="H3272" s="35" t="str">
        <f>IFERROR(VLOOKUP(B3272,Listor!$H$6:$I$24,2,FALSE),"")</f>
        <v/>
      </c>
      <c r="I3272" s="35" t="str">
        <f t="shared" si="53"/>
        <v/>
      </c>
      <c r="J3272" s="35" t="str">
        <f t="array" ref="J3272">IFERROR(INDEX(Listor!$M$6:$M$17,MATCH(Listor!J3272&amp;Fossila!E3272,Listor!$K$6:$K$17&amp;Listor!$L$6:$L$17,0)),"")</f>
        <v/>
      </c>
      <c r="K3272" s="69"/>
    </row>
    <row r="3273" spans="2:11" x14ac:dyDescent="0.25">
      <c r="B3273" s="68" t="s">
        <v>68</v>
      </c>
      <c r="C3273" s="80" t="str">
        <f>IFERROR(VLOOKUP(B3273,Listor!$A$6:$B$62,2,FALSE),"")</f>
        <v/>
      </c>
      <c r="D3273" s="80" t="str">
        <f>IFERROR(VLOOKUP(B3273,Listor!$A$6:$C$62,3,FALSE),"")</f>
        <v/>
      </c>
      <c r="E3273" s="64" t="s">
        <v>69</v>
      </c>
      <c r="F3273" s="65"/>
      <c r="G3273" s="35" t="str">
        <f>IFERROR(VLOOKUP(B3273,Listor!$A$6:$G$62,7,FALSE),"")</f>
        <v/>
      </c>
      <c r="H3273" s="35" t="str">
        <f>IFERROR(VLOOKUP(B3273,Listor!$H$6:$I$24,2,FALSE),"")</f>
        <v/>
      </c>
      <c r="I3273" s="35" t="str">
        <f t="shared" si="53"/>
        <v/>
      </c>
      <c r="J3273" s="35" t="str">
        <f t="array" ref="J3273">IFERROR(INDEX(Listor!$M$6:$M$17,MATCH(Listor!J3273&amp;Fossila!E3273,Listor!$K$6:$K$17&amp;Listor!$L$6:$L$17,0)),"")</f>
        <v/>
      </c>
      <c r="K3273" s="69"/>
    </row>
    <row r="3274" spans="2:11" x14ac:dyDescent="0.25">
      <c r="B3274" s="68" t="s">
        <v>68</v>
      </c>
      <c r="C3274" s="80" t="str">
        <f>IFERROR(VLOOKUP(B3274,Listor!$A$6:$B$62,2,FALSE),"")</f>
        <v/>
      </c>
      <c r="D3274" s="80" t="str">
        <f>IFERROR(VLOOKUP(B3274,Listor!$A$6:$C$62,3,FALSE),"")</f>
        <v/>
      </c>
      <c r="E3274" s="64" t="s">
        <v>69</v>
      </c>
      <c r="F3274" s="65"/>
      <c r="G3274" s="35" t="str">
        <f>IFERROR(VLOOKUP(B3274,Listor!$A$6:$G$62,7,FALSE),"")</f>
        <v/>
      </c>
      <c r="H3274" s="35" t="str">
        <f>IFERROR(VLOOKUP(B3274,Listor!$H$6:$I$24,2,FALSE),"")</f>
        <v/>
      </c>
      <c r="I3274" s="35" t="str">
        <f t="shared" si="53"/>
        <v/>
      </c>
      <c r="J3274" s="35" t="str">
        <f t="array" ref="J3274">IFERROR(INDEX(Listor!$M$6:$M$17,MATCH(Listor!J3274&amp;Fossila!E3274,Listor!$K$6:$K$17&amp;Listor!$L$6:$L$17,0)),"")</f>
        <v/>
      </c>
      <c r="K3274" s="69"/>
    </row>
    <row r="3275" spans="2:11" x14ac:dyDescent="0.25">
      <c r="B3275" s="68" t="s">
        <v>68</v>
      </c>
      <c r="C3275" s="80" t="str">
        <f>IFERROR(VLOOKUP(B3275,Listor!$A$6:$B$62,2,FALSE),"")</f>
        <v/>
      </c>
      <c r="D3275" s="80" t="str">
        <f>IFERROR(VLOOKUP(B3275,Listor!$A$6:$C$62,3,FALSE),"")</f>
        <v/>
      </c>
      <c r="E3275" s="64" t="s">
        <v>69</v>
      </c>
      <c r="F3275" s="65"/>
      <c r="G3275" s="35" t="str">
        <f>IFERROR(VLOOKUP(B3275,Listor!$A$6:$G$62,7,FALSE),"")</f>
        <v/>
      </c>
      <c r="H3275" s="35" t="str">
        <f>IFERROR(VLOOKUP(B3275,Listor!$H$6:$I$24,2,FALSE),"")</f>
        <v/>
      </c>
      <c r="I3275" s="35" t="str">
        <f t="shared" si="53"/>
        <v/>
      </c>
      <c r="J3275" s="35" t="str">
        <f t="array" ref="J3275">IFERROR(INDEX(Listor!$M$6:$M$17,MATCH(Listor!J3275&amp;Fossila!E3275,Listor!$K$6:$K$17&amp;Listor!$L$6:$L$17,0)),"")</f>
        <v/>
      </c>
      <c r="K3275" s="69"/>
    </row>
    <row r="3276" spans="2:11" x14ac:dyDescent="0.25">
      <c r="B3276" s="68" t="s">
        <v>68</v>
      </c>
      <c r="C3276" s="80" t="str">
        <f>IFERROR(VLOOKUP(B3276,Listor!$A$6:$B$62,2,FALSE),"")</f>
        <v/>
      </c>
      <c r="D3276" s="80" t="str">
        <f>IFERROR(VLOOKUP(B3276,Listor!$A$6:$C$62,3,FALSE),"")</f>
        <v/>
      </c>
      <c r="E3276" s="64" t="s">
        <v>69</v>
      </c>
      <c r="F3276" s="65"/>
      <c r="G3276" s="35" t="str">
        <f>IFERROR(VLOOKUP(B3276,Listor!$A$6:$G$62,7,FALSE),"")</f>
        <v/>
      </c>
      <c r="H3276" s="35" t="str">
        <f>IFERROR(VLOOKUP(B3276,Listor!$H$6:$I$24,2,FALSE),"")</f>
        <v/>
      </c>
      <c r="I3276" s="35" t="str">
        <f t="shared" si="53"/>
        <v/>
      </c>
      <c r="J3276" s="35" t="str">
        <f t="array" ref="J3276">IFERROR(INDEX(Listor!$M$6:$M$17,MATCH(Listor!J3276&amp;Fossila!E3276,Listor!$K$6:$K$17&amp;Listor!$L$6:$L$17,0)),"")</f>
        <v/>
      </c>
      <c r="K3276" s="69"/>
    </row>
    <row r="3277" spans="2:11" x14ac:dyDescent="0.25">
      <c r="B3277" s="68" t="s">
        <v>68</v>
      </c>
      <c r="C3277" s="80" t="str">
        <f>IFERROR(VLOOKUP(B3277,Listor!$A$6:$B$62,2,FALSE),"")</f>
        <v/>
      </c>
      <c r="D3277" s="80" t="str">
        <f>IFERROR(VLOOKUP(B3277,Listor!$A$6:$C$62,3,FALSE),"")</f>
        <v/>
      </c>
      <c r="E3277" s="64" t="s">
        <v>69</v>
      </c>
      <c r="F3277" s="65"/>
      <c r="G3277" s="35" t="str">
        <f>IFERROR(VLOOKUP(B3277,Listor!$A$6:$G$62,7,FALSE),"")</f>
        <v/>
      </c>
      <c r="H3277" s="35" t="str">
        <f>IFERROR(VLOOKUP(B3277,Listor!$H$6:$I$24,2,FALSE),"")</f>
        <v/>
      </c>
      <c r="I3277" s="35" t="str">
        <f t="shared" ref="I3277:I3340" si="54">IFERROR(H3277*F3277,"")</f>
        <v/>
      </c>
      <c r="J3277" s="35" t="str">
        <f t="array" ref="J3277">IFERROR(INDEX(Listor!$M$6:$M$17,MATCH(Listor!J3277&amp;Fossila!E3277,Listor!$K$6:$K$17&amp;Listor!$L$6:$L$17,0)),"")</f>
        <v/>
      </c>
      <c r="K3277" s="69"/>
    </row>
    <row r="3278" spans="2:11" x14ac:dyDescent="0.25">
      <c r="B3278" s="68" t="s">
        <v>68</v>
      </c>
      <c r="C3278" s="80" t="str">
        <f>IFERROR(VLOOKUP(B3278,Listor!$A$6:$B$62,2,FALSE),"")</f>
        <v/>
      </c>
      <c r="D3278" s="80" t="str">
        <f>IFERROR(VLOOKUP(B3278,Listor!$A$6:$C$62,3,FALSE),"")</f>
        <v/>
      </c>
      <c r="E3278" s="64" t="s">
        <v>69</v>
      </c>
      <c r="F3278" s="65"/>
      <c r="G3278" s="35" t="str">
        <f>IFERROR(VLOOKUP(B3278,Listor!$A$6:$G$62,7,FALSE),"")</f>
        <v/>
      </c>
      <c r="H3278" s="35" t="str">
        <f>IFERROR(VLOOKUP(B3278,Listor!$H$6:$I$24,2,FALSE),"")</f>
        <v/>
      </c>
      <c r="I3278" s="35" t="str">
        <f t="shared" si="54"/>
        <v/>
      </c>
      <c r="J3278" s="35" t="str">
        <f t="array" ref="J3278">IFERROR(INDEX(Listor!$M$6:$M$17,MATCH(Listor!J3278&amp;Fossila!E3278,Listor!$K$6:$K$17&amp;Listor!$L$6:$L$17,0)),"")</f>
        <v/>
      </c>
      <c r="K3278" s="69"/>
    </row>
    <row r="3279" spans="2:11" x14ac:dyDescent="0.25">
      <c r="B3279" s="68" t="s">
        <v>68</v>
      </c>
      <c r="C3279" s="80" t="str">
        <f>IFERROR(VLOOKUP(B3279,Listor!$A$6:$B$62,2,FALSE),"")</f>
        <v/>
      </c>
      <c r="D3279" s="80" t="str">
        <f>IFERROR(VLOOKUP(B3279,Listor!$A$6:$C$62,3,FALSE),"")</f>
        <v/>
      </c>
      <c r="E3279" s="64" t="s">
        <v>69</v>
      </c>
      <c r="F3279" s="65"/>
      <c r="G3279" s="35" t="str">
        <f>IFERROR(VLOOKUP(B3279,Listor!$A$6:$G$62,7,FALSE),"")</f>
        <v/>
      </c>
      <c r="H3279" s="35" t="str">
        <f>IFERROR(VLOOKUP(B3279,Listor!$H$6:$I$24,2,FALSE),"")</f>
        <v/>
      </c>
      <c r="I3279" s="35" t="str">
        <f t="shared" si="54"/>
        <v/>
      </c>
      <c r="J3279" s="35" t="str">
        <f t="array" ref="J3279">IFERROR(INDEX(Listor!$M$6:$M$17,MATCH(Listor!J3279&amp;Fossila!E3279,Listor!$K$6:$K$17&amp;Listor!$L$6:$L$17,0)),"")</f>
        <v/>
      </c>
      <c r="K3279" s="69"/>
    </row>
    <row r="3280" spans="2:11" x14ac:dyDescent="0.25">
      <c r="B3280" s="68" t="s">
        <v>68</v>
      </c>
      <c r="C3280" s="80" t="str">
        <f>IFERROR(VLOOKUP(B3280,Listor!$A$6:$B$62,2,FALSE),"")</f>
        <v/>
      </c>
      <c r="D3280" s="80" t="str">
        <f>IFERROR(VLOOKUP(B3280,Listor!$A$6:$C$62,3,FALSE),"")</f>
        <v/>
      </c>
      <c r="E3280" s="64" t="s">
        <v>69</v>
      </c>
      <c r="F3280" s="65"/>
      <c r="G3280" s="35" t="str">
        <f>IFERROR(VLOOKUP(B3280,Listor!$A$6:$G$62,7,FALSE),"")</f>
        <v/>
      </c>
      <c r="H3280" s="35" t="str">
        <f>IFERROR(VLOOKUP(B3280,Listor!$H$6:$I$24,2,FALSE),"")</f>
        <v/>
      </c>
      <c r="I3280" s="35" t="str">
        <f t="shared" si="54"/>
        <v/>
      </c>
      <c r="J3280" s="35" t="str">
        <f t="array" ref="J3280">IFERROR(INDEX(Listor!$M$6:$M$17,MATCH(Listor!J3280&amp;Fossila!E3280,Listor!$K$6:$K$17&amp;Listor!$L$6:$L$17,0)),"")</f>
        <v/>
      </c>
      <c r="K3280" s="69"/>
    </row>
    <row r="3281" spans="2:11" x14ac:dyDescent="0.25">
      <c r="B3281" s="68" t="s">
        <v>68</v>
      </c>
      <c r="C3281" s="80" t="str">
        <f>IFERROR(VLOOKUP(B3281,Listor!$A$6:$B$62,2,FALSE),"")</f>
        <v/>
      </c>
      <c r="D3281" s="80" t="str">
        <f>IFERROR(VLOOKUP(B3281,Listor!$A$6:$C$62,3,FALSE),"")</f>
        <v/>
      </c>
      <c r="E3281" s="64" t="s">
        <v>69</v>
      </c>
      <c r="F3281" s="65"/>
      <c r="G3281" s="35" t="str">
        <f>IFERROR(VLOOKUP(B3281,Listor!$A$6:$G$62,7,FALSE),"")</f>
        <v/>
      </c>
      <c r="H3281" s="35" t="str">
        <f>IFERROR(VLOOKUP(B3281,Listor!$H$6:$I$24,2,FALSE),"")</f>
        <v/>
      </c>
      <c r="I3281" s="35" t="str">
        <f t="shared" si="54"/>
        <v/>
      </c>
      <c r="J3281" s="35" t="str">
        <f t="array" ref="J3281">IFERROR(INDEX(Listor!$M$6:$M$17,MATCH(Listor!J3281&amp;Fossila!E3281,Listor!$K$6:$K$17&amp;Listor!$L$6:$L$17,0)),"")</f>
        <v/>
      </c>
      <c r="K3281" s="69"/>
    </row>
    <row r="3282" spans="2:11" x14ac:dyDescent="0.25">
      <c r="B3282" s="68" t="s">
        <v>68</v>
      </c>
      <c r="C3282" s="80" t="str">
        <f>IFERROR(VLOOKUP(B3282,Listor!$A$6:$B$62,2,FALSE),"")</f>
        <v/>
      </c>
      <c r="D3282" s="80" t="str">
        <f>IFERROR(VLOOKUP(B3282,Listor!$A$6:$C$62,3,FALSE),"")</f>
        <v/>
      </c>
      <c r="E3282" s="64" t="s">
        <v>69</v>
      </c>
      <c r="F3282" s="65"/>
      <c r="G3282" s="35" t="str">
        <f>IFERROR(VLOOKUP(B3282,Listor!$A$6:$G$62,7,FALSE),"")</f>
        <v/>
      </c>
      <c r="H3282" s="35" t="str">
        <f>IFERROR(VLOOKUP(B3282,Listor!$H$6:$I$24,2,FALSE),"")</f>
        <v/>
      </c>
      <c r="I3282" s="35" t="str">
        <f t="shared" si="54"/>
        <v/>
      </c>
      <c r="J3282" s="35" t="str">
        <f t="array" ref="J3282">IFERROR(INDEX(Listor!$M$6:$M$17,MATCH(Listor!J3282&amp;Fossila!E3282,Listor!$K$6:$K$17&amp;Listor!$L$6:$L$17,0)),"")</f>
        <v/>
      </c>
      <c r="K3282" s="69"/>
    </row>
    <row r="3283" spans="2:11" x14ac:dyDescent="0.25">
      <c r="B3283" s="68" t="s">
        <v>68</v>
      </c>
      <c r="C3283" s="80" t="str">
        <f>IFERROR(VLOOKUP(B3283,Listor!$A$6:$B$62,2,FALSE),"")</f>
        <v/>
      </c>
      <c r="D3283" s="80" t="str">
        <f>IFERROR(VLOOKUP(B3283,Listor!$A$6:$C$62,3,FALSE),"")</f>
        <v/>
      </c>
      <c r="E3283" s="64" t="s">
        <v>69</v>
      </c>
      <c r="F3283" s="65"/>
      <c r="G3283" s="35" t="str">
        <f>IFERROR(VLOOKUP(B3283,Listor!$A$6:$G$62,7,FALSE),"")</f>
        <v/>
      </c>
      <c r="H3283" s="35" t="str">
        <f>IFERROR(VLOOKUP(B3283,Listor!$H$6:$I$24,2,FALSE),"")</f>
        <v/>
      </c>
      <c r="I3283" s="35" t="str">
        <f t="shared" si="54"/>
        <v/>
      </c>
      <c r="J3283" s="35" t="str">
        <f t="array" ref="J3283">IFERROR(INDEX(Listor!$M$6:$M$17,MATCH(Listor!J3283&amp;Fossila!E3283,Listor!$K$6:$K$17&amp;Listor!$L$6:$L$17,0)),"")</f>
        <v/>
      </c>
      <c r="K3283" s="69"/>
    </row>
    <row r="3284" spans="2:11" x14ac:dyDescent="0.25">
      <c r="B3284" s="68" t="s">
        <v>68</v>
      </c>
      <c r="C3284" s="80" t="str">
        <f>IFERROR(VLOOKUP(B3284,Listor!$A$6:$B$62,2,FALSE),"")</f>
        <v/>
      </c>
      <c r="D3284" s="80" t="str">
        <f>IFERROR(VLOOKUP(B3284,Listor!$A$6:$C$62,3,FALSE),"")</f>
        <v/>
      </c>
      <c r="E3284" s="64" t="s">
        <v>69</v>
      </c>
      <c r="F3284" s="65"/>
      <c r="G3284" s="35" t="str">
        <f>IFERROR(VLOOKUP(B3284,Listor!$A$6:$G$62,7,FALSE),"")</f>
        <v/>
      </c>
      <c r="H3284" s="35" t="str">
        <f>IFERROR(VLOOKUP(B3284,Listor!$H$6:$I$24,2,FALSE),"")</f>
        <v/>
      </c>
      <c r="I3284" s="35" t="str">
        <f t="shared" si="54"/>
        <v/>
      </c>
      <c r="J3284" s="35" t="str">
        <f t="array" ref="J3284">IFERROR(INDEX(Listor!$M$6:$M$17,MATCH(Listor!J3284&amp;Fossila!E3284,Listor!$K$6:$K$17&amp;Listor!$L$6:$L$17,0)),"")</f>
        <v/>
      </c>
      <c r="K3284" s="69"/>
    </row>
    <row r="3285" spans="2:11" x14ac:dyDescent="0.25">
      <c r="B3285" s="68" t="s">
        <v>68</v>
      </c>
      <c r="C3285" s="80" t="str">
        <f>IFERROR(VLOOKUP(B3285,Listor!$A$6:$B$62,2,FALSE),"")</f>
        <v/>
      </c>
      <c r="D3285" s="80" t="str">
        <f>IFERROR(VLOOKUP(B3285,Listor!$A$6:$C$62,3,FALSE),"")</f>
        <v/>
      </c>
      <c r="E3285" s="64" t="s">
        <v>69</v>
      </c>
      <c r="F3285" s="65"/>
      <c r="G3285" s="35" t="str">
        <f>IFERROR(VLOOKUP(B3285,Listor!$A$6:$G$62,7,FALSE),"")</f>
        <v/>
      </c>
      <c r="H3285" s="35" t="str">
        <f>IFERROR(VLOOKUP(B3285,Listor!$H$6:$I$24,2,FALSE),"")</f>
        <v/>
      </c>
      <c r="I3285" s="35" t="str">
        <f t="shared" si="54"/>
        <v/>
      </c>
      <c r="J3285" s="35" t="str">
        <f t="array" ref="J3285">IFERROR(INDEX(Listor!$M$6:$M$17,MATCH(Listor!J3285&amp;Fossila!E3285,Listor!$K$6:$K$17&amp;Listor!$L$6:$L$17,0)),"")</f>
        <v/>
      </c>
      <c r="K3285" s="69"/>
    </row>
    <row r="3286" spans="2:11" x14ac:dyDescent="0.25">
      <c r="B3286" s="68" t="s">
        <v>68</v>
      </c>
      <c r="C3286" s="80" t="str">
        <f>IFERROR(VLOOKUP(B3286,Listor!$A$6:$B$62,2,FALSE),"")</f>
        <v/>
      </c>
      <c r="D3286" s="80" t="str">
        <f>IFERROR(VLOOKUP(B3286,Listor!$A$6:$C$62,3,FALSE),"")</f>
        <v/>
      </c>
      <c r="E3286" s="64" t="s">
        <v>69</v>
      </c>
      <c r="F3286" s="65"/>
      <c r="G3286" s="35" t="str">
        <f>IFERROR(VLOOKUP(B3286,Listor!$A$6:$G$62,7,FALSE),"")</f>
        <v/>
      </c>
      <c r="H3286" s="35" t="str">
        <f>IFERROR(VLOOKUP(B3286,Listor!$H$6:$I$24,2,FALSE),"")</f>
        <v/>
      </c>
      <c r="I3286" s="35" t="str">
        <f t="shared" si="54"/>
        <v/>
      </c>
      <c r="J3286" s="35" t="str">
        <f t="array" ref="J3286">IFERROR(INDEX(Listor!$M$6:$M$17,MATCH(Listor!J3286&amp;Fossila!E3286,Listor!$K$6:$K$17&amp;Listor!$L$6:$L$17,0)),"")</f>
        <v/>
      </c>
      <c r="K3286" s="69"/>
    </row>
    <row r="3287" spans="2:11" x14ac:dyDescent="0.25">
      <c r="B3287" s="68" t="s">
        <v>68</v>
      </c>
      <c r="C3287" s="80" t="str">
        <f>IFERROR(VLOOKUP(B3287,Listor!$A$6:$B$62,2,FALSE),"")</f>
        <v/>
      </c>
      <c r="D3287" s="80" t="str">
        <f>IFERROR(VLOOKUP(B3287,Listor!$A$6:$C$62,3,FALSE),"")</f>
        <v/>
      </c>
      <c r="E3287" s="64" t="s">
        <v>69</v>
      </c>
      <c r="F3287" s="65"/>
      <c r="G3287" s="35" t="str">
        <f>IFERROR(VLOOKUP(B3287,Listor!$A$6:$G$62,7,FALSE),"")</f>
        <v/>
      </c>
      <c r="H3287" s="35" t="str">
        <f>IFERROR(VLOOKUP(B3287,Listor!$H$6:$I$24,2,FALSE),"")</f>
        <v/>
      </c>
      <c r="I3287" s="35" t="str">
        <f t="shared" si="54"/>
        <v/>
      </c>
      <c r="J3287" s="35" t="str">
        <f t="array" ref="J3287">IFERROR(INDEX(Listor!$M$6:$M$17,MATCH(Listor!J3287&amp;Fossila!E3287,Listor!$K$6:$K$17&amp;Listor!$L$6:$L$17,0)),"")</f>
        <v/>
      </c>
      <c r="K3287" s="69"/>
    </row>
    <row r="3288" spans="2:11" x14ac:dyDescent="0.25">
      <c r="B3288" s="68" t="s">
        <v>68</v>
      </c>
      <c r="C3288" s="80" t="str">
        <f>IFERROR(VLOOKUP(B3288,Listor!$A$6:$B$62,2,FALSE),"")</f>
        <v/>
      </c>
      <c r="D3288" s="80" t="str">
        <f>IFERROR(VLOOKUP(B3288,Listor!$A$6:$C$62,3,FALSE),"")</f>
        <v/>
      </c>
      <c r="E3288" s="64" t="s">
        <v>69</v>
      </c>
      <c r="F3288" s="65"/>
      <c r="G3288" s="35" t="str">
        <f>IFERROR(VLOOKUP(B3288,Listor!$A$6:$G$62,7,FALSE),"")</f>
        <v/>
      </c>
      <c r="H3288" s="35" t="str">
        <f>IFERROR(VLOOKUP(B3288,Listor!$H$6:$I$24,2,FALSE),"")</f>
        <v/>
      </c>
      <c r="I3288" s="35" t="str">
        <f t="shared" si="54"/>
        <v/>
      </c>
      <c r="J3288" s="35" t="str">
        <f t="array" ref="J3288">IFERROR(INDEX(Listor!$M$6:$M$17,MATCH(Listor!J3288&amp;Fossila!E3288,Listor!$K$6:$K$17&amp;Listor!$L$6:$L$17,0)),"")</f>
        <v/>
      </c>
      <c r="K3288" s="69"/>
    </row>
    <row r="3289" spans="2:11" x14ac:dyDescent="0.25">
      <c r="B3289" s="68" t="s">
        <v>68</v>
      </c>
      <c r="C3289" s="80" t="str">
        <f>IFERROR(VLOOKUP(B3289,Listor!$A$6:$B$62,2,FALSE),"")</f>
        <v/>
      </c>
      <c r="D3289" s="80" t="str">
        <f>IFERROR(VLOOKUP(B3289,Listor!$A$6:$C$62,3,FALSE),"")</f>
        <v/>
      </c>
      <c r="E3289" s="64" t="s">
        <v>69</v>
      </c>
      <c r="F3289" s="65"/>
      <c r="G3289" s="35" t="str">
        <f>IFERROR(VLOOKUP(B3289,Listor!$A$6:$G$62,7,FALSE),"")</f>
        <v/>
      </c>
      <c r="H3289" s="35" t="str">
        <f>IFERROR(VLOOKUP(B3289,Listor!$H$6:$I$24,2,FALSE),"")</f>
        <v/>
      </c>
      <c r="I3289" s="35" t="str">
        <f t="shared" si="54"/>
        <v/>
      </c>
      <c r="J3289" s="35" t="str">
        <f t="array" ref="J3289">IFERROR(INDEX(Listor!$M$6:$M$17,MATCH(Listor!J3289&amp;Fossila!E3289,Listor!$K$6:$K$17&amp;Listor!$L$6:$L$17,0)),"")</f>
        <v/>
      </c>
      <c r="K3289" s="69"/>
    </row>
    <row r="3290" spans="2:11" x14ac:dyDescent="0.25">
      <c r="B3290" s="68" t="s">
        <v>68</v>
      </c>
      <c r="C3290" s="80" t="str">
        <f>IFERROR(VLOOKUP(B3290,Listor!$A$6:$B$62,2,FALSE),"")</f>
        <v/>
      </c>
      <c r="D3290" s="80" t="str">
        <f>IFERROR(VLOOKUP(B3290,Listor!$A$6:$C$62,3,FALSE),"")</f>
        <v/>
      </c>
      <c r="E3290" s="64" t="s">
        <v>69</v>
      </c>
      <c r="F3290" s="65"/>
      <c r="G3290" s="35" t="str">
        <f>IFERROR(VLOOKUP(B3290,Listor!$A$6:$G$62,7,FALSE),"")</f>
        <v/>
      </c>
      <c r="H3290" s="35" t="str">
        <f>IFERROR(VLOOKUP(B3290,Listor!$H$6:$I$24,2,FALSE),"")</f>
        <v/>
      </c>
      <c r="I3290" s="35" t="str">
        <f t="shared" si="54"/>
        <v/>
      </c>
      <c r="J3290" s="35" t="str">
        <f t="array" ref="J3290">IFERROR(INDEX(Listor!$M$6:$M$17,MATCH(Listor!J3290&amp;Fossila!E3290,Listor!$K$6:$K$17&amp;Listor!$L$6:$L$17,0)),"")</f>
        <v/>
      </c>
      <c r="K3290" s="69"/>
    </row>
    <row r="3291" spans="2:11" x14ac:dyDescent="0.25">
      <c r="B3291" s="68" t="s">
        <v>68</v>
      </c>
      <c r="C3291" s="80" t="str">
        <f>IFERROR(VLOOKUP(B3291,Listor!$A$6:$B$62,2,FALSE),"")</f>
        <v/>
      </c>
      <c r="D3291" s="80" t="str">
        <f>IFERROR(VLOOKUP(B3291,Listor!$A$6:$C$62,3,FALSE),"")</f>
        <v/>
      </c>
      <c r="E3291" s="64" t="s">
        <v>69</v>
      </c>
      <c r="F3291" s="65"/>
      <c r="G3291" s="35" t="str">
        <f>IFERROR(VLOOKUP(B3291,Listor!$A$6:$G$62,7,FALSE),"")</f>
        <v/>
      </c>
      <c r="H3291" s="35" t="str">
        <f>IFERROR(VLOOKUP(B3291,Listor!$H$6:$I$24,2,FALSE),"")</f>
        <v/>
      </c>
      <c r="I3291" s="35" t="str">
        <f t="shared" si="54"/>
        <v/>
      </c>
      <c r="J3291" s="35" t="str">
        <f t="array" ref="J3291">IFERROR(INDEX(Listor!$M$6:$M$17,MATCH(Listor!J3291&amp;Fossila!E3291,Listor!$K$6:$K$17&amp;Listor!$L$6:$L$17,0)),"")</f>
        <v/>
      </c>
      <c r="K3291" s="69"/>
    </row>
    <row r="3292" spans="2:11" x14ac:dyDescent="0.25">
      <c r="B3292" s="68" t="s">
        <v>68</v>
      </c>
      <c r="C3292" s="80" t="str">
        <f>IFERROR(VLOOKUP(B3292,Listor!$A$6:$B$62,2,FALSE),"")</f>
        <v/>
      </c>
      <c r="D3292" s="80" t="str">
        <f>IFERROR(VLOOKUP(B3292,Listor!$A$6:$C$62,3,FALSE),"")</f>
        <v/>
      </c>
      <c r="E3292" s="64" t="s">
        <v>69</v>
      </c>
      <c r="F3292" s="65"/>
      <c r="G3292" s="35" t="str">
        <f>IFERROR(VLOOKUP(B3292,Listor!$A$6:$G$62,7,FALSE),"")</f>
        <v/>
      </c>
      <c r="H3292" s="35" t="str">
        <f>IFERROR(VLOOKUP(B3292,Listor!$H$6:$I$24,2,FALSE),"")</f>
        <v/>
      </c>
      <c r="I3292" s="35" t="str">
        <f t="shared" si="54"/>
        <v/>
      </c>
      <c r="J3292" s="35" t="str">
        <f t="array" ref="J3292">IFERROR(INDEX(Listor!$M$6:$M$17,MATCH(Listor!J3292&amp;Fossila!E3292,Listor!$K$6:$K$17&amp;Listor!$L$6:$L$17,0)),"")</f>
        <v/>
      </c>
      <c r="K3292" s="69"/>
    </row>
    <row r="3293" spans="2:11" x14ac:dyDescent="0.25">
      <c r="B3293" s="68" t="s">
        <v>68</v>
      </c>
      <c r="C3293" s="80" t="str">
        <f>IFERROR(VLOOKUP(B3293,Listor!$A$6:$B$62,2,FALSE),"")</f>
        <v/>
      </c>
      <c r="D3293" s="80" t="str">
        <f>IFERROR(VLOOKUP(B3293,Listor!$A$6:$C$62,3,FALSE),"")</f>
        <v/>
      </c>
      <c r="E3293" s="64" t="s">
        <v>69</v>
      </c>
      <c r="F3293" s="65"/>
      <c r="G3293" s="35" t="str">
        <f>IFERROR(VLOOKUP(B3293,Listor!$A$6:$G$62,7,FALSE),"")</f>
        <v/>
      </c>
      <c r="H3293" s="35" t="str">
        <f>IFERROR(VLOOKUP(B3293,Listor!$H$6:$I$24,2,FALSE),"")</f>
        <v/>
      </c>
      <c r="I3293" s="35" t="str">
        <f t="shared" si="54"/>
        <v/>
      </c>
      <c r="J3293" s="35" t="str">
        <f t="array" ref="J3293">IFERROR(INDEX(Listor!$M$6:$M$17,MATCH(Listor!J3293&amp;Fossila!E3293,Listor!$K$6:$K$17&amp;Listor!$L$6:$L$17,0)),"")</f>
        <v/>
      </c>
      <c r="K3293" s="69"/>
    </row>
    <row r="3294" spans="2:11" x14ac:dyDescent="0.25">
      <c r="B3294" s="68" t="s">
        <v>68</v>
      </c>
      <c r="C3294" s="80" t="str">
        <f>IFERROR(VLOOKUP(B3294,Listor!$A$6:$B$62,2,FALSE),"")</f>
        <v/>
      </c>
      <c r="D3294" s="80" t="str">
        <f>IFERROR(VLOOKUP(B3294,Listor!$A$6:$C$62,3,FALSE),"")</f>
        <v/>
      </c>
      <c r="E3294" s="64" t="s">
        <v>69</v>
      </c>
      <c r="F3294" s="65"/>
      <c r="G3294" s="35" t="str">
        <f>IFERROR(VLOOKUP(B3294,Listor!$A$6:$G$62,7,FALSE),"")</f>
        <v/>
      </c>
      <c r="H3294" s="35" t="str">
        <f>IFERROR(VLOOKUP(B3294,Listor!$H$6:$I$24,2,FALSE),"")</f>
        <v/>
      </c>
      <c r="I3294" s="35" t="str">
        <f t="shared" si="54"/>
        <v/>
      </c>
      <c r="J3294" s="35" t="str">
        <f t="array" ref="J3294">IFERROR(INDEX(Listor!$M$6:$M$17,MATCH(Listor!J3294&amp;Fossila!E3294,Listor!$K$6:$K$17&amp;Listor!$L$6:$L$17,0)),"")</f>
        <v/>
      </c>
      <c r="K3294" s="69"/>
    </row>
    <row r="3295" spans="2:11" x14ac:dyDescent="0.25">
      <c r="B3295" s="68" t="s">
        <v>68</v>
      </c>
      <c r="C3295" s="80" t="str">
        <f>IFERROR(VLOOKUP(B3295,Listor!$A$6:$B$62,2,FALSE),"")</f>
        <v/>
      </c>
      <c r="D3295" s="80" t="str">
        <f>IFERROR(VLOOKUP(B3295,Listor!$A$6:$C$62,3,FALSE),"")</f>
        <v/>
      </c>
      <c r="E3295" s="64" t="s">
        <v>69</v>
      </c>
      <c r="F3295" s="65"/>
      <c r="G3295" s="35" t="str">
        <f>IFERROR(VLOOKUP(B3295,Listor!$A$6:$G$62,7,FALSE),"")</f>
        <v/>
      </c>
      <c r="H3295" s="35" t="str">
        <f>IFERROR(VLOOKUP(B3295,Listor!$H$6:$I$24,2,FALSE),"")</f>
        <v/>
      </c>
      <c r="I3295" s="35" t="str">
        <f t="shared" si="54"/>
        <v/>
      </c>
      <c r="J3295" s="35" t="str">
        <f t="array" ref="J3295">IFERROR(INDEX(Listor!$M$6:$M$17,MATCH(Listor!J3295&amp;Fossila!E3295,Listor!$K$6:$K$17&amp;Listor!$L$6:$L$17,0)),"")</f>
        <v/>
      </c>
      <c r="K3295" s="69"/>
    </row>
    <row r="3296" spans="2:11" x14ac:dyDescent="0.25">
      <c r="B3296" s="68" t="s">
        <v>68</v>
      </c>
      <c r="C3296" s="80" t="str">
        <f>IFERROR(VLOOKUP(B3296,Listor!$A$6:$B$62,2,FALSE),"")</f>
        <v/>
      </c>
      <c r="D3296" s="80" t="str">
        <f>IFERROR(VLOOKUP(B3296,Listor!$A$6:$C$62,3,FALSE),"")</f>
        <v/>
      </c>
      <c r="E3296" s="64" t="s">
        <v>69</v>
      </c>
      <c r="F3296" s="65"/>
      <c r="G3296" s="35" t="str">
        <f>IFERROR(VLOOKUP(B3296,Listor!$A$6:$G$62,7,FALSE),"")</f>
        <v/>
      </c>
      <c r="H3296" s="35" t="str">
        <f>IFERROR(VLOOKUP(B3296,Listor!$H$6:$I$24,2,FALSE),"")</f>
        <v/>
      </c>
      <c r="I3296" s="35" t="str">
        <f t="shared" si="54"/>
        <v/>
      </c>
      <c r="J3296" s="35" t="str">
        <f t="array" ref="J3296">IFERROR(INDEX(Listor!$M$6:$M$17,MATCH(Listor!J3296&amp;Fossila!E3296,Listor!$K$6:$K$17&amp;Listor!$L$6:$L$17,0)),"")</f>
        <v/>
      </c>
      <c r="K3296" s="69"/>
    </row>
    <row r="3297" spans="2:11" x14ac:dyDescent="0.25">
      <c r="B3297" s="68" t="s">
        <v>68</v>
      </c>
      <c r="C3297" s="80" t="str">
        <f>IFERROR(VLOOKUP(B3297,Listor!$A$6:$B$62,2,FALSE),"")</f>
        <v/>
      </c>
      <c r="D3297" s="80" t="str">
        <f>IFERROR(VLOOKUP(B3297,Listor!$A$6:$C$62,3,FALSE),"")</f>
        <v/>
      </c>
      <c r="E3297" s="64" t="s">
        <v>69</v>
      </c>
      <c r="F3297" s="65"/>
      <c r="G3297" s="35" t="str">
        <f>IFERROR(VLOOKUP(B3297,Listor!$A$6:$G$62,7,FALSE),"")</f>
        <v/>
      </c>
      <c r="H3297" s="35" t="str">
        <f>IFERROR(VLOOKUP(B3297,Listor!$H$6:$I$24,2,FALSE),"")</f>
        <v/>
      </c>
      <c r="I3297" s="35" t="str">
        <f t="shared" si="54"/>
        <v/>
      </c>
      <c r="J3297" s="35" t="str">
        <f t="array" ref="J3297">IFERROR(INDEX(Listor!$M$6:$M$17,MATCH(Listor!J3297&amp;Fossila!E3297,Listor!$K$6:$K$17&amp;Listor!$L$6:$L$17,0)),"")</f>
        <v/>
      </c>
      <c r="K3297" s="69"/>
    </row>
    <row r="3298" spans="2:11" x14ac:dyDescent="0.25">
      <c r="B3298" s="68" t="s">
        <v>68</v>
      </c>
      <c r="C3298" s="80" t="str">
        <f>IFERROR(VLOOKUP(B3298,Listor!$A$6:$B$62,2,FALSE),"")</f>
        <v/>
      </c>
      <c r="D3298" s="80" t="str">
        <f>IFERROR(VLOOKUP(B3298,Listor!$A$6:$C$62,3,FALSE),"")</f>
        <v/>
      </c>
      <c r="E3298" s="64" t="s">
        <v>69</v>
      </c>
      <c r="F3298" s="65"/>
      <c r="G3298" s="35" t="str">
        <f>IFERROR(VLOOKUP(B3298,Listor!$A$6:$G$62,7,FALSE),"")</f>
        <v/>
      </c>
      <c r="H3298" s="35" t="str">
        <f>IFERROR(VLOOKUP(B3298,Listor!$H$6:$I$24,2,FALSE),"")</f>
        <v/>
      </c>
      <c r="I3298" s="35" t="str">
        <f t="shared" si="54"/>
        <v/>
      </c>
      <c r="J3298" s="35" t="str">
        <f t="array" ref="J3298">IFERROR(INDEX(Listor!$M$6:$M$17,MATCH(Listor!J3298&amp;Fossila!E3298,Listor!$K$6:$K$17&amp;Listor!$L$6:$L$17,0)),"")</f>
        <v/>
      </c>
      <c r="K3298" s="69"/>
    </row>
    <row r="3299" spans="2:11" x14ac:dyDescent="0.25">
      <c r="B3299" s="68" t="s">
        <v>68</v>
      </c>
      <c r="C3299" s="80" t="str">
        <f>IFERROR(VLOOKUP(B3299,Listor!$A$6:$B$62,2,FALSE),"")</f>
        <v/>
      </c>
      <c r="D3299" s="80" t="str">
        <f>IFERROR(VLOOKUP(B3299,Listor!$A$6:$C$62,3,FALSE),"")</f>
        <v/>
      </c>
      <c r="E3299" s="64" t="s">
        <v>69</v>
      </c>
      <c r="F3299" s="65"/>
      <c r="G3299" s="35" t="str">
        <f>IFERROR(VLOOKUP(B3299,Listor!$A$6:$G$62,7,FALSE),"")</f>
        <v/>
      </c>
      <c r="H3299" s="35" t="str">
        <f>IFERROR(VLOOKUP(B3299,Listor!$H$6:$I$24,2,FALSE),"")</f>
        <v/>
      </c>
      <c r="I3299" s="35" t="str">
        <f t="shared" si="54"/>
        <v/>
      </c>
      <c r="J3299" s="35" t="str">
        <f t="array" ref="J3299">IFERROR(INDEX(Listor!$M$6:$M$17,MATCH(Listor!J3299&amp;Fossila!E3299,Listor!$K$6:$K$17&amp;Listor!$L$6:$L$17,0)),"")</f>
        <v/>
      </c>
      <c r="K3299" s="69"/>
    </row>
    <row r="3300" spans="2:11" x14ac:dyDescent="0.25">
      <c r="B3300" s="68" t="s">
        <v>68</v>
      </c>
      <c r="C3300" s="80" t="str">
        <f>IFERROR(VLOOKUP(B3300,Listor!$A$6:$B$62,2,FALSE),"")</f>
        <v/>
      </c>
      <c r="D3300" s="80" t="str">
        <f>IFERROR(VLOOKUP(B3300,Listor!$A$6:$C$62,3,FALSE),"")</f>
        <v/>
      </c>
      <c r="E3300" s="64" t="s">
        <v>69</v>
      </c>
      <c r="F3300" s="65"/>
      <c r="G3300" s="35" t="str">
        <f>IFERROR(VLOOKUP(B3300,Listor!$A$6:$G$62,7,FALSE),"")</f>
        <v/>
      </c>
      <c r="H3300" s="35" t="str">
        <f>IFERROR(VLOOKUP(B3300,Listor!$H$6:$I$24,2,FALSE),"")</f>
        <v/>
      </c>
      <c r="I3300" s="35" t="str">
        <f t="shared" si="54"/>
        <v/>
      </c>
      <c r="J3300" s="35" t="str">
        <f t="array" ref="J3300">IFERROR(INDEX(Listor!$M$6:$M$17,MATCH(Listor!J3300&amp;Fossila!E3300,Listor!$K$6:$K$17&amp;Listor!$L$6:$L$17,0)),"")</f>
        <v/>
      </c>
      <c r="K3300" s="69"/>
    </row>
    <row r="3301" spans="2:11" x14ac:dyDescent="0.25">
      <c r="B3301" s="68" t="s">
        <v>68</v>
      </c>
      <c r="C3301" s="80" t="str">
        <f>IFERROR(VLOOKUP(B3301,Listor!$A$6:$B$62,2,FALSE),"")</f>
        <v/>
      </c>
      <c r="D3301" s="80" t="str">
        <f>IFERROR(VLOOKUP(B3301,Listor!$A$6:$C$62,3,FALSE),"")</f>
        <v/>
      </c>
      <c r="E3301" s="64" t="s">
        <v>69</v>
      </c>
      <c r="F3301" s="65"/>
      <c r="G3301" s="35" t="str">
        <f>IFERROR(VLOOKUP(B3301,Listor!$A$6:$G$62,7,FALSE),"")</f>
        <v/>
      </c>
      <c r="H3301" s="35" t="str">
        <f>IFERROR(VLOOKUP(B3301,Listor!$H$6:$I$24,2,FALSE),"")</f>
        <v/>
      </c>
      <c r="I3301" s="35" t="str">
        <f t="shared" si="54"/>
        <v/>
      </c>
      <c r="J3301" s="35" t="str">
        <f t="array" ref="J3301">IFERROR(INDEX(Listor!$M$6:$M$17,MATCH(Listor!J3301&amp;Fossila!E3301,Listor!$K$6:$K$17&amp;Listor!$L$6:$L$17,0)),"")</f>
        <v/>
      </c>
      <c r="K3301" s="69"/>
    </row>
    <row r="3302" spans="2:11" x14ac:dyDescent="0.25">
      <c r="B3302" s="68" t="s">
        <v>68</v>
      </c>
      <c r="C3302" s="80" t="str">
        <f>IFERROR(VLOOKUP(B3302,Listor!$A$6:$B$62,2,FALSE),"")</f>
        <v/>
      </c>
      <c r="D3302" s="80" t="str">
        <f>IFERROR(VLOOKUP(B3302,Listor!$A$6:$C$62,3,FALSE),"")</f>
        <v/>
      </c>
      <c r="E3302" s="64" t="s">
        <v>69</v>
      </c>
      <c r="F3302" s="65"/>
      <c r="G3302" s="35" t="str">
        <f>IFERROR(VLOOKUP(B3302,Listor!$A$6:$G$62,7,FALSE),"")</f>
        <v/>
      </c>
      <c r="H3302" s="35" t="str">
        <f>IFERROR(VLOOKUP(B3302,Listor!$H$6:$I$24,2,FALSE),"")</f>
        <v/>
      </c>
      <c r="I3302" s="35" t="str">
        <f t="shared" si="54"/>
        <v/>
      </c>
      <c r="J3302" s="35" t="str">
        <f t="array" ref="J3302">IFERROR(INDEX(Listor!$M$6:$M$17,MATCH(Listor!J3302&amp;Fossila!E3302,Listor!$K$6:$K$17&amp;Listor!$L$6:$L$17,0)),"")</f>
        <v/>
      </c>
      <c r="K3302" s="69"/>
    </row>
    <row r="3303" spans="2:11" x14ac:dyDescent="0.25">
      <c r="B3303" s="68" t="s">
        <v>68</v>
      </c>
      <c r="C3303" s="80" t="str">
        <f>IFERROR(VLOOKUP(B3303,Listor!$A$6:$B$62,2,FALSE),"")</f>
        <v/>
      </c>
      <c r="D3303" s="80" t="str">
        <f>IFERROR(VLOOKUP(B3303,Listor!$A$6:$C$62,3,FALSE),"")</f>
        <v/>
      </c>
      <c r="E3303" s="64" t="s">
        <v>69</v>
      </c>
      <c r="F3303" s="65"/>
      <c r="G3303" s="35" t="str">
        <f>IFERROR(VLOOKUP(B3303,Listor!$A$6:$G$62,7,FALSE),"")</f>
        <v/>
      </c>
      <c r="H3303" s="35" t="str">
        <f>IFERROR(VLOOKUP(B3303,Listor!$H$6:$I$24,2,FALSE),"")</f>
        <v/>
      </c>
      <c r="I3303" s="35" t="str">
        <f t="shared" si="54"/>
        <v/>
      </c>
      <c r="J3303" s="35" t="str">
        <f t="array" ref="J3303">IFERROR(INDEX(Listor!$M$6:$M$17,MATCH(Listor!J3303&amp;Fossila!E3303,Listor!$K$6:$K$17&amp;Listor!$L$6:$L$17,0)),"")</f>
        <v/>
      </c>
      <c r="K3303" s="69"/>
    </row>
    <row r="3304" spans="2:11" x14ac:dyDescent="0.25">
      <c r="B3304" s="68" t="s">
        <v>68</v>
      </c>
      <c r="C3304" s="80" t="str">
        <f>IFERROR(VLOOKUP(B3304,Listor!$A$6:$B$62,2,FALSE),"")</f>
        <v/>
      </c>
      <c r="D3304" s="80" t="str">
        <f>IFERROR(VLOOKUP(B3304,Listor!$A$6:$C$62,3,FALSE),"")</f>
        <v/>
      </c>
      <c r="E3304" s="64" t="s">
        <v>69</v>
      </c>
      <c r="F3304" s="65"/>
      <c r="G3304" s="35" t="str">
        <f>IFERROR(VLOOKUP(B3304,Listor!$A$6:$G$62,7,FALSE),"")</f>
        <v/>
      </c>
      <c r="H3304" s="35" t="str">
        <f>IFERROR(VLOOKUP(B3304,Listor!$H$6:$I$24,2,FALSE),"")</f>
        <v/>
      </c>
      <c r="I3304" s="35" t="str">
        <f t="shared" si="54"/>
        <v/>
      </c>
      <c r="J3304" s="35" t="str">
        <f t="array" ref="J3304">IFERROR(INDEX(Listor!$M$6:$M$17,MATCH(Listor!J3304&amp;Fossila!E3304,Listor!$K$6:$K$17&amp;Listor!$L$6:$L$17,0)),"")</f>
        <v/>
      </c>
      <c r="K3304" s="69"/>
    </row>
    <row r="3305" spans="2:11" x14ac:dyDescent="0.25">
      <c r="B3305" s="68" t="s">
        <v>68</v>
      </c>
      <c r="C3305" s="80" t="str">
        <f>IFERROR(VLOOKUP(B3305,Listor!$A$6:$B$62,2,FALSE),"")</f>
        <v/>
      </c>
      <c r="D3305" s="80" t="str">
        <f>IFERROR(VLOOKUP(B3305,Listor!$A$6:$C$62,3,FALSE),"")</f>
        <v/>
      </c>
      <c r="E3305" s="64" t="s">
        <v>69</v>
      </c>
      <c r="F3305" s="65"/>
      <c r="G3305" s="35" t="str">
        <f>IFERROR(VLOOKUP(B3305,Listor!$A$6:$G$62,7,FALSE),"")</f>
        <v/>
      </c>
      <c r="H3305" s="35" t="str">
        <f>IFERROR(VLOOKUP(B3305,Listor!$H$6:$I$24,2,FALSE),"")</f>
        <v/>
      </c>
      <c r="I3305" s="35" t="str">
        <f t="shared" si="54"/>
        <v/>
      </c>
      <c r="J3305" s="35" t="str">
        <f t="array" ref="J3305">IFERROR(INDEX(Listor!$M$6:$M$17,MATCH(Listor!J3305&amp;Fossila!E3305,Listor!$K$6:$K$17&amp;Listor!$L$6:$L$17,0)),"")</f>
        <v/>
      </c>
      <c r="K3305" s="69"/>
    </row>
    <row r="3306" spans="2:11" x14ac:dyDescent="0.25">
      <c r="B3306" s="68" t="s">
        <v>68</v>
      </c>
      <c r="C3306" s="80" t="str">
        <f>IFERROR(VLOOKUP(B3306,Listor!$A$6:$B$62,2,FALSE),"")</f>
        <v/>
      </c>
      <c r="D3306" s="80" t="str">
        <f>IFERROR(VLOOKUP(B3306,Listor!$A$6:$C$62,3,FALSE),"")</f>
        <v/>
      </c>
      <c r="E3306" s="64" t="s">
        <v>69</v>
      </c>
      <c r="F3306" s="65"/>
      <c r="G3306" s="35" t="str">
        <f>IFERROR(VLOOKUP(B3306,Listor!$A$6:$G$62,7,FALSE),"")</f>
        <v/>
      </c>
      <c r="H3306" s="35" t="str">
        <f>IFERROR(VLOOKUP(B3306,Listor!$H$6:$I$24,2,FALSE),"")</f>
        <v/>
      </c>
      <c r="I3306" s="35" t="str">
        <f t="shared" si="54"/>
        <v/>
      </c>
      <c r="J3306" s="35" t="str">
        <f t="array" ref="J3306">IFERROR(INDEX(Listor!$M$6:$M$17,MATCH(Listor!J3306&amp;Fossila!E3306,Listor!$K$6:$K$17&amp;Listor!$L$6:$L$17,0)),"")</f>
        <v/>
      </c>
      <c r="K3306" s="69"/>
    </row>
    <row r="3307" spans="2:11" x14ac:dyDescent="0.25">
      <c r="B3307" s="68" t="s">
        <v>68</v>
      </c>
      <c r="C3307" s="80" t="str">
        <f>IFERROR(VLOOKUP(B3307,Listor!$A$6:$B$62,2,FALSE),"")</f>
        <v/>
      </c>
      <c r="D3307" s="80" t="str">
        <f>IFERROR(VLOOKUP(B3307,Listor!$A$6:$C$62,3,FALSE),"")</f>
        <v/>
      </c>
      <c r="E3307" s="64" t="s">
        <v>69</v>
      </c>
      <c r="F3307" s="65"/>
      <c r="G3307" s="35" t="str">
        <f>IFERROR(VLOOKUP(B3307,Listor!$A$6:$G$62,7,FALSE),"")</f>
        <v/>
      </c>
      <c r="H3307" s="35" t="str">
        <f>IFERROR(VLOOKUP(B3307,Listor!$H$6:$I$24,2,FALSE),"")</f>
        <v/>
      </c>
      <c r="I3307" s="35" t="str">
        <f t="shared" si="54"/>
        <v/>
      </c>
      <c r="J3307" s="35" t="str">
        <f t="array" ref="J3307">IFERROR(INDEX(Listor!$M$6:$M$17,MATCH(Listor!J3307&amp;Fossila!E3307,Listor!$K$6:$K$17&amp;Listor!$L$6:$L$17,0)),"")</f>
        <v/>
      </c>
      <c r="K3307" s="69"/>
    </row>
    <row r="3308" spans="2:11" x14ac:dyDescent="0.25">
      <c r="B3308" s="68" t="s">
        <v>68</v>
      </c>
      <c r="C3308" s="80" t="str">
        <f>IFERROR(VLOOKUP(B3308,Listor!$A$6:$B$62,2,FALSE),"")</f>
        <v/>
      </c>
      <c r="D3308" s="80" t="str">
        <f>IFERROR(VLOOKUP(B3308,Listor!$A$6:$C$62,3,FALSE),"")</f>
        <v/>
      </c>
      <c r="E3308" s="64" t="s">
        <v>69</v>
      </c>
      <c r="F3308" s="65"/>
      <c r="G3308" s="35" t="str">
        <f>IFERROR(VLOOKUP(B3308,Listor!$A$6:$G$62,7,FALSE),"")</f>
        <v/>
      </c>
      <c r="H3308" s="35" t="str">
        <f>IFERROR(VLOOKUP(B3308,Listor!$H$6:$I$24,2,FALSE),"")</f>
        <v/>
      </c>
      <c r="I3308" s="35" t="str">
        <f t="shared" si="54"/>
        <v/>
      </c>
      <c r="J3308" s="35" t="str">
        <f t="array" ref="J3308">IFERROR(INDEX(Listor!$M$6:$M$17,MATCH(Listor!J3308&amp;Fossila!E3308,Listor!$K$6:$K$17&amp;Listor!$L$6:$L$17,0)),"")</f>
        <v/>
      </c>
      <c r="K3308" s="69"/>
    </row>
    <row r="3309" spans="2:11" x14ac:dyDescent="0.25">
      <c r="B3309" s="68" t="s">
        <v>68</v>
      </c>
      <c r="C3309" s="80" t="str">
        <f>IFERROR(VLOOKUP(B3309,Listor!$A$6:$B$62,2,FALSE),"")</f>
        <v/>
      </c>
      <c r="D3309" s="80" t="str">
        <f>IFERROR(VLOOKUP(B3309,Listor!$A$6:$C$62,3,FALSE),"")</f>
        <v/>
      </c>
      <c r="E3309" s="64" t="s">
        <v>69</v>
      </c>
      <c r="F3309" s="65"/>
      <c r="G3309" s="35" t="str">
        <f>IFERROR(VLOOKUP(B3309,Listor!$A$6:$G$62,7,FALSE),"")</f>
        <v/>
      </c>
      <c r="H3309" s="35" t="str">
        <f>IFERROR(VLOOKUP(B3309,Listor!$H$6:$I$24,2,FALSE),"")</f>
        <v/>
      </c>
      <c r="I3309" s="35" t="str">
        <f t="shared" si="54"/>
        <v/>
      </c>
      <c r="J3309" s="35" t="str">
        <f t="array" ref="J3309">IFERROR(INDEX(Listor!$M$6:$M$17,MATCH(Listor!J3309&amp;Fossila!E3309,Listor!$K$6:$K$17&amp;Listor!$L$6:$L$17,0)),"")</f>
        <v/>
      </c>
      <c r="K3309" s="69"/>
    </row>
    <row r="3310" spans="2:11" x14ac:dyDescent="0.25">
      <c r="B3310" s="68" t="s">
        <v>68</v>
      </c>
      <c r="C3310" s="80" t="str">
        <f>IFERROR(VLOOKUP(B3310,Listor!$A$6:$B$62,2,FALSE),"")</f>
        <v/>
      </c>
      <c r="D3310" s="80" t="str">
        <f>IFERROR(VLOOKUP(B3310,Listor!$A$6:$C$62,3,FALSE),"")</f>
        <v/>
      </c>
      <c r="E3310" s="64" t="s">
        <v>69</v>
      </c>
      <c r="F3310" s="65"/>
      <c r="G3310" s="35" t="str">
        <f>IFERROR(VLOOKUP(B3310,Listor!$A$6:$G$62,7,FALSE),"")</f>
        <v/>
      </c>
      <c r="H3310" s="35" t="str">
        <f>IFERROR(VLOOKUP(B3310,Listor!$H$6:$I$24,2,FALSE),"")</f>
        <v/>
      </c>
      <c r="I3310" s="35" t="str">
        <f t="shared" si="54"/>
        <v/>
      </c>
      <c r="J3310" s="35" t="str">
        <f t="array" ref="J3310">IFERROR(INDEX(Listor!$M$6:$M$17,MATCH(Listor!J3310&amp;Fossila!E3310,Listor!$K$6:$K$17&amp;Listor!$L$6:$L$17,0)),"")</f>
        <v/>
      </c>
      <c r="K3310" s="69"/>
    </row>
    <row r="3311" spans="2:11" x14ac:dyDescent="0.25">
      <c r="B3311" s="68" t="s">
        <v>68</v>
      </c>
      <c r="C3311" s="80" t="str">
        <f>IFERROR(VLOOKUP(B3311,Listor!$A$6:$B$62,2,FALSE),"")</f>
        <v/>
      </c>
      <c r="D3311" s="80" t="str">
        <f>IFERROR(VLOOKUP(B3311,Listor!$A$6:$C$62,3,FALSE),"")</f>
        <v/>
      </c>
      <c r="E3311" s="64" t="s">
        <v>69</v>
      </c>
      <c r="F3311" s="65"/>
      <c r="G3311" s="35" t="str">
        <f>IFERROR(VLOOKUP(B3311,Listor!$A$6:$G$62,7,FALSE),"")</f>
        <v/>
      </c>
      <c r="H3311" s="35" t="str">
        <f>IFERROR(VLOOKUP(B3311,Listor!$H$6:$I$24,2,FALSE),"")</f>
        <v/>
      </c>
      <c r="I3311" s="35" t="str">
        <f t="shared" si="54"/>
        <v/>
      </c>
      <c r="J3311" s="35" t="str">
        <f t="array" ref="J3311">IFERROR(INDEX(Listor!$M$6:$M$17,MATCH(Listor!J3311&amp;Fossila!E3311,Listor!$K$6:$K$17&amp;Listor!$L$6:$L$17,0)),"")</f>
        <v/>
      </c>
      <c r="K3311" s="69"/>
    </row>
    <row r="3312" spans="2:11" x14ac:dyDescent="0.25">
      <c r="B3312" s="68" t="s">
        <v>68</v>
      </c>
      <c r="C3312" s="80" t="str">
        <f>IFERROR(VLOOKUP(B3312,Listor!$A$6:$B$62,2,FALSE),"")</f>
        <v/>
      </c>
      <c r="D3312" s="80" t="str">
        <f>IFERROR(VLOOKUP(B3312,Listor!$A$6:$C$62,3,FALSE),"")</f>
        <v/>
      </c>
      <c r="E3312" s="64" t="s">
        <v>69</v>
      </c>
      <c r="F3312" s="65"/>
      <c r="G3312" s="35" t="str">
        <f>IFERROR(VLOOKUP(B3312,Listor!$A$6:$G$62,7,FALSE),"")</f>
        <v/>
      </c>
      <c r="H3312" s="35" t="str">
        <f>IFERROR(VLOOKUP(B3312,Listor!$H$6:$I$24,2,FALSE),"")</f>
        <v/>
      </c>
      <c r="I3312" s="35" t="str">
        <f t="shared" si="54"/>
        <v/>
      </c>
      <c r="J3312" s="35" t="str">
        <f t="array" ref="J3312">IFERROR(INDEX(Listor!$M$6:$M$17,MATCH(Listor!J3312&amp;Fossila!E3312,Listor!$K$6:$K$17&amp;Listor!$L$6:$L$17,0)),"")</f>
        <v/>
      </c>
      <c r="K3312" s="69"/>
    </row>
    <row r="3313" spans="2:11" x14ac:dyDescent="0.25">
      <c r="B3313" s="68" t="s">
        <v>68</v>
      </c>
      <c r="C3313" s="80" t="str">
        <f>IFERROR(VLOOKUP(B3313,Listor!$A$6:$B$62,2,FALSE),"")</f>
        <v/>
      </c>
      <c r="D3313" s="80" t="str">
        <f>IFERROR(VLOOKUP(B3313,Listor!$A$6:$C$62,3,FALSE),"")</f>
        <v/>
      </c>
      <c r="E3313" s="64" t="s">
        <v>69</v>
      </c>
      <c r="F3313" s="65"/>
      <c r="G3313" s="35" t="str">
        <f>IFERROR(VLOOKUP(B3313,Listor!$A$6:$G$62,7,FALSE),"")</f>
        <v/>
      </c>
      <c r="H3313" s="35" t="str">
        <f>IFERROR(VLOOKUP(B3313,Listor!$H$6:$I$24,2,FALSE),"")</f>
        <v/>
      </c>
      <c r="I3313" s="35" t="str">
        <f t="shared" si="54"/>
        <v/>
      </c>
      <c r="J3313" s="35" t="str">
        <f t="array" ref="J3313">IFERROR(INDEX(Listor!$M$6:$M$17,MATCH(Listor!J3313&amp;Fossila!E3313,Listor!$K$6:$K$17&amp;Listor!$L$6:$L$17,0)),"")</f>
        <v/>
      </c>
      <c r="K3313" s="69"/>
    </row>
    <row r="3314" spans="2:11" x14ac:dyDescent="0.25">
      <c r="B3314" s="68" t="s">
        <v>68</v>
      </c>
      <c r="C3314" s="80" t="str">
        <f>IFERROR(VLOOKUP(B3314,Listor!$A$6:$B$62,2,FALSE),"")</f>
        <v/>
      </c>
      <c r="D3314" s="80" t="str">
        <f>IFERROR(VLOOKUP(B3314,Listor!$A$6:$C$62,3,FALSE),"")</f>
        <v/>
      </c>
      <c r="E3314" s="64" t="s">
        <v>69</v>
      </c>
      <c r="F3314" s="65"/>
      <c r="G3314" s="35" t="str">
        <f>IFERROR(VLOOKUP(B3314,Listor!$A$6:$G$62,7,FALSE),"")</f>
        <v/>
      </c>
      <c r="H3314" s="35" t="str">
        <f>IFERROR(VLOOKUP(B3314,Listor!$H$6:$I$24,2,FALSE),"")</f>
        <v/>
      </c>
      <c r="I3314" s="35" t="str">
        <f t="shared" si="54"/>
        <v/>
      </c>
      <c r="J3314" s="35" t="str">
        <f t="array" ref="J3314">IFERROR(INDEX(Listor!$M$6:$M$17,MATCH(Listor!J3314&amp;Fossila!E3314,Listor!$K$6:$K$17&amp;Listor!$L$6:$L$17,0)),"")</f>
        <v/>
      </c>
      <c r="K3314" s="69"/>
    </row>
    <row r="3315" spans="2:11" x14ac:dyDescent="0.25">
      <c r="B3315" s="68" t="s">
        <v>68</v>
      </c>
      <c r="C3315" s="80" t="str">
        <f>IFERROR(VLOOKUP(B3315,Listor!$A$6:$B$62,2,FALSE),"")</f>
        <v/>
      </c>
      <c r="D3315" s="80" t="str">
        <f>IFERROR(VLOOKUP(B3315,Listor!$A$6:$C$62,3,FALSE),"")</f>
        <v/>
      </c>
      <c r="E3315" s="64" t="s">
        <v>69</v>
      </c>
      <c r="F3315" s="65"/>
      <c r="G3315" s="35" t="str">
        <f>IFERROR(VLOOKUP(B3315,Listor!$A$6:$G$62,7,FALSE),"")</f>
        <v/>
      </c>
      <c r="H3315" s="35" t="str">
        <f>IFERROR(VLOOKUP(B3315,Listor!$H$6:$I$24,2,FALSE),"")</f>
        <v/>
      </c>
      <c r="I3315" s="35" t="str">
        <f t="shared" si="54"/>
        <v/>
      </c>
      <c r="J3315" s="35" t="str">
        <f t="array" ref="J3315">IFERROR(INDEX(Listor!$M$6:$M$17,MATCH(Listor!J3315&amp;Fossila!E3315,Listor!$K$6:$K$17&amp;Listor!$L$6:$L$17,0)),"")</f>
        <v/>
      </c>
      <c r="K3315" s="69"/>
    </row>
    <row r="3316" spans="2:11" x14ac:dyDescent="0.25">
      <c r="B3316" s="68" t="s">
        <v>68</v>
      </c>
      <c r="C3316" s="80" t="str">
        <f>IFERROR(VLOOKUP(B3316,Listor!$A$6:$B$62,2,FALSE),"")</f>
        <v/>
      </c>
      <c r="D3316" s="80" t="str">
        <f>IFERROR(VLOOKUP(B3316,Listor!$A$6:$C$62,3,FALSE),"")</f>
        <v/>
      </c>
      <c r="E3316" s="64" t="s">
        <v>69</v>
      </c>
      <c r="F3316" s="65"/>
      <c r="G3316" s="35" t="str">
        <f>IFERROR(VLOOKUP(B3316,Listor!$A$6:$G$62,7,FALSE),"")</f>
        <v/>
      </c>
      <c r="H3316" s="35" t="str">
        <f>IFERROR(VLOOKUP(B3316,Listor!$H$6:$I$24,2,FALSE),"")</f>
        <v/>
      </c>
      <c r="I3316" s="35" t="str">
        <f t="shared" si="54"/>
        <v/>
      </c>
      <c r="J3316" s="35" t="str">
        <f t="array" ref="J3316">IFERROR(INDEX(Listor!$M$6:$M$17,MATCH(Listor!J3316&amp;Fossila!E3316,Listor!$K$6:$K$17&amp;Listor!$L$6:$L$17,0)),"")</f>
        <v/>
      </c>
      <c r="K3316" s="69"/>
    </row>
    <row r="3317" spans="2:11" x14ac:dyDescent="0.25">
      <c r="B3317" s="68" t="s">
        <v>68</v>
      </c>
      <c r="C3317" s="80" t="str">
        <f>IFERROR(VLOOKUP(B3317,Listor!$A$6:$B$62,2,FALSE),"")</f>
        <v/>
      </c>
      <c r="D3317" s="80" t="str">
        <f>IFERROR(VLOOKUP(B3317,Listor!$A$6:$C$62,3,FALSE),"")</f>
        <v/>
      </c>
      <c r="E3317" s="64" t="s">
        <v>69</v>
      </c>
      <c r="F3317" s="65"/>
      <c r="G3317" s="35" t="str">
        <f>IFERROR(VLOOKUP(B3317,Listor!$A$6:$G$62,7,FALSE),"")</f>
        <v/>
      </c>
      <c r="H3317" s="35" t="str">
        <f>IFERROR(VLOOKUP(B3317,Listor!$H$6:$I$24,2,FALSE),"")</f>
        <v/>
      </c>
      <c r="I3317" s="35" t="str">
        <f t="shared" si="54"/>
        <v/>
      </c>
      <c r="J3317" s="35" t="str">
        <f t="array" ref="J3317">IFERROR(INDEX(Listor!$M$6:$M$17,MATCH(Listor!J3317&amp;Fossila!E3317,Listor!$K$6:$K$17&amp;Listor!$L$6:$L$17,0)),"")</f>
        <v/>
      </c>
      <c r="K3317" s="69"/>
    </row>
    <row r="3318" spans="2:11" x14ac:dyDescent="0.25">
      <c r="B3318" s="68" t="s">
        <v>68</v>
      </c>
      <c r="C3318" s="80" t="str">
        <f>IFERROR(VLOOKUP(B3318,Listor!$A$6:$B$62,2,FALSE),"")</f>
        <v/>
      </c>
      <c r="D3318" s="80" t="str">
        <f>IFERROR(VLOOKUP(B3318,Listor!$A$6:$C$62,3,FALSE),"")</f>
        <v/>
      </c>
      <c r="E3318" s="64" t="s">
        <v>69</v>
      </c>
      <c r="F3318" s="65"/>
      <c r="G3318" s="35" t="str">
        <f>IFERROR(VLOOKUP(B3318,Listor!$A$6:$G$62,7,FALSE),"")</f>
        <v/>
      </c>
      <c r="H3318" s="35" t="str">
        <f>IFERROR(VLOOKUP(B3318,Listor!$H$6:$I$24,2,FALSE),"")</f>
        <v/>
      </c>
      <c r="I3318" s="35" t="str">
        <f t="shared" si="54"/>
        <v/>
      </c>
      <c r="J3318" s="35" t="str">
        <f t="array" ref="J3318">IFERROR(INDEX(Listor!$M$6:$M$17,MATCH(Listor!J3318&amp;Fossila!E3318,Listor!$K$6:$K$17&amp;Listor!$L$6:$L$17,0)),"")</f>
        <v/>
      </c>
      <c r="K3318" s="69"/>
    </row>
    <row r="3319" spans="2:11" x14ac:dyDescent="0.25">
      <c r="B3319" s="68" t="s">
        <v>68</v>
      </c>
      <c r="C3319" s="80" t="str">
        <f>IFERROR(VLOOKUP(B3319,Listor!$A$6:$B$62,2,FALSE),"")</f>
        <v/>
      </c>
      <c r="D3319" s="80" t="str">
        <f>IFERROR(VLOOKUP(B3319,Listor!$A$6:$C$62,3,FALSE),"")</f>
        <v/>
      </c>
      <c r="E3319" s="64" t="s">
        <v>69</v>
      </c>
      <c r="F3319" s="65"/>
      <c r="G3319" s="35" t="str">
        <f>IFERROR(VLOOKUP(B3319,Listor!$A$6:$G$62,7,FALSE),"")</f>
        <v/>
      </c>
      <c r="H3319" s="35" t="str">
        <f>IFERROR(VLOOKUP(B3319,Listor!$H$6:$I$24,2,FALSE),"")</f>
        <v/>
      </c>
      <c r="I3319" s="35" t="str">
        <f t="shared" si="54"/>
        <v/>
      </c>
      <c r="J3319" s="35" t="str">
        <f t="array" ref="J3319">IFERROR(INDEX(Listor!$M$6:$M$17,MATCH(Listor!J3319&amp;Fossila!E3319,Listor!$K$6:$K$17&amp;Listor!$L$6:$L$17,0)),"")</f>
        <v/>
      </c>
      <c r="K3319" s="69"/>
    </row>
    <row r="3320" spans="2:11" x14ac:dyDescent="0.25">
      <c r="B3320" s="68" t="s">
        <v>68</v>
      </c>
      <c r="C3320" s="80" t="str">
        <f>IFERROR(VLOOKUP(B3320,Listor!$A$6:$B$62,2,FALSE),"")</f>
        <v/>
      </c>
      <c r="D3320" s="80" t="str">
        <f>IFERROR(VLOOKUP(B3320,Listor!$A$6:$C$62,3,FALSE),"")</f>
        <v/>
      </c>
      <c r="E3320" s="64" t="s">
        <v>69</v>
      </c>
      <c r="F3320" s="65"/>
      <c r="G3320" s="35" t="str">
        <f>IFERROR(VLOOKUP(B3320,Listor!$A$6:$G$62,7,FALSE),"")</f>
        <v/>
      </c>
      <c r="H3320" s="35" t="str">
        <f>IFERROR(VLOOKUP(B3320,Listor!$H$6:$I$24,2,FALSE),"")</f>
        <v/>
      </c>
      <c r="I3320" s="35" t="str">
        <f t="shared" si="54"/>
        <v/>
      </c>
      <c r="J3320" s="35" t="str">
        <f t="array" ref="J3320">IFERROR(INDEX(Listor!$M$6:$M$17,MATCH(Listor!J3320&amp;Fossila!E3320,Listor!$K$6:$K$17&amp;Listor!$L$6:$L$17,0)),"")</f>
        <v/>
      </c>
      <c r="K3320" s="69"/>
    </row>
    <row r="3321" spans="2:11" x14ac:dyDescent="0.25">
      <c r="B3321" s="68" t="s">
        <v>68</v>
      </c>
      <c r="C3321" s="80" t="str">
        <f>IFERROR(VLOOKUP(B3321,Listor!$A$6:$B$62,2,FALSE),"")</f>
        <v/>
      </c>
      <c r="D3321" s="80" t="str">
        <f>IFERROR(VLOOKUP(B3321,Listor!$A$6:$C$62,3,FALSE),"")</f>
        <v/>
      </c>
      <c r="E3321" s="64" t="s">
        <v>69</v>
      </c>
      <c r="F3321" s="65"/>
      <c r="G3321" s="35" t="str">
        <f>IFERROR(VLOOKUP(B3321,Listor!$A$6:$G$62,7,FALSE),"")</f>
        <v/>
      </c>
      <c r="H3321" s="35" t="str">
        <f>IFERROR(VLOOKUP(B3321,Listor!$H$6:$I$24,2,FALSE),"")</f>
        <v/>
      </c>
      <c r="I3321" s="35" t="str">
        <f t="shared" si="54"/>
        <v/>
      </c>
      <c r="J3321" s="35" t="str">
        <f t="array" ref="J3321">IFERROR(INDEX(Listor!$M$6:$M$17,MATCH(Listor!J3321&amp;Fossila!E3321,Listor!$K$6:$K$17&amp;Listor!$L$6:$L$17,0)),"")</f>
        <v/>
      </c>
      <c r="K3321" s="69"/>
    </row>
    <row r="3322" spans="2:11" x14ac:dyDescent="0.25">
      <c r="B3322" s="68" t="s">
        <v>68</v>
      </c>
      <c r="C3322" s="80" t="str">
        <f>IFERROR(VLOOKUP(B3322,Listor!$A$6:$B$62,2,FALSE),"")</f>
        <v/>
      </c>
      <c r="D3322" s="80" t="str">
        <f>IFERROR(VLOOKUP(B3322,Listor!$A$6:$C$62,3,FALSE),"")</f>
        <v/>
      </c>
      <c r="E3322" s="64" t="s">
        <v>69</v>
      </c>
      <c r="F3322" s="65"/>
      <c r="G3322" s="35" t="str">
        <f>IFERROR(VLOOKUP(B3322,Listor!$A$6:$G$62,7,FALSE),"")</f>
        <v/>
      </c>
      <c r="H3322" s="35" t="str">
        <f>IFERROR(VLOOKUP(B3322,Listor!$H$6:$I$24,2,FALSE),"")</f>
        <v/>
      </c>
      <c r="I3322" s="35" t="str">
        <f t="shared" si="54"/>
        <v/>
      </c>
      <c r="J3322" s="35" t="str">
        <f t="array" ref="J3322">IFERROR(INDEX(Listor!$M$6:$M$17,MATCH(Listor!J3322&amp;Fossila!E3322,Listor!$K$6:$K$17&amp;Listor!$L$6:$L$17,0)),"")</f>
        <v/>
      </c>
      <c r="K3322" s="69"/>
    </row>
    <row r="3323" spans="2:11" x14ac:dyDescent="0.25">
      <c r="B3323" s="68" t="s">
        <v>68</v>
      </c>
      <c r="C3323" s="80" t="str">
        <f>IFERROR(VLOOKUP(B3323,Listor!$A$6:$B$62,2,FALSE),"")</f>
        <v/>
      </c>
      <c r="D3323" s="80" t="str">
        <f>IFERROR(VLOOKUP(B3323,Listor!$A$6:$C$62,3,FALSE),"")</f>
        <v/>
      </c>
      <c r="E3323" s="64" t="s">
        <v>69</v>
      </c>
      <c r="F3323" s="65"/>
      <c r="G3323" s="35" t="str">
        <f>IFERROR(VLOOKUP(B3323,Listor!$A$6:$G$62,7,FALSE),"")</f>
        <v/>
      </c>
      <c r="H3323" s="35" t="str">
        <f>IFERROR(VLOOKUP(B3323,Listor!$H$6:$I$24,2,FALSE),"")</f>
        <v/>
      </c>
      <c r="I3323" s="35" t="str">
        <f t="shared" si="54"/>
        <v/>
      </c>
      <c r="J3323" s="35" t="str">
        <f t="array" ref="J3323">IFERROR(INDEX(Listor!$M$6:$M$17,MATCH(Listor!J3323&amp;Fossila!E3323,Listor!$K$6:$K$17&amp;Listor!$L$6:$L$17,0)),"")</f>
        <v/>
      </c>
      <c r="K3323" s="69"/>
    </row>
    <row r="3324" spans="2:11" x14ac:dyDescent="0.25">
      <c r="B3324" s="68" t="s">
        <v>68</v>
      </c>
      <c r="C3324" s="80" t="str">
        <f>IFERROR(VLOOKUP(B3324,Listor!$A$6:$B$62,2,FALSE),"")</f>
        <v/>
      </c>
      <c r="D3324" s="80" t="str">
        <f>IFERROR(VLOOKUP(B3324,Listor!$A$6:$C$62,3,FALSE),"")</f>
        <v/>
      </c>
      <c r="E3324" s="64" t="s">
        <v>69</v>
      </c>
      <c r="F3324" s="65"/>
      <c r="G3324" s="35" t="str">
        <f>IFERROR(VLOOKUP(B3324,Listor!$A$6:$G$62,7,FALSE),"")</f>
        <v/>
      </c>
      <c r="H3324" s="35" t="str">
        <f>IFERROR(VLOOKUP(B3324,Listor!$H$6:$I$24,2,FALSE),"")</f>
        <v/>
      </c>
      <c r="I3324" s="35" t="str">
        <f t="shared" si="54"/>
        <v/>
      </c>
      <c r="J3324" s="35" t="str">
        <f t="array" ref="J3324">IFERROR(INDEX(Listor!$M$6:$M$17,MATCH(Listor!J3324&amp;Fossila!E3324,Listor!$K$6:$K$17&amp;Listor!$L$6:$L$17,0)),"")</f>
        <v/>
      </c>
      <c r="K3324" s="69"/>
    </row>
    <row r="3325" spans="2:11" x14ac:dyDescent="0.25">
      <c r="B3325" s="68" t="s">
        <v>68</v>
      </c>
      <c r="C3325" s="80" t="str">
        <f>IFERROR(VLOOKUP(B3325,Listor!$A$6:$B$62,2,FALSE),"")</f>
        <v/>
      </c>
      <c r="D3325" s="80" t="str">
        <f>IFERROR(VLOOKUP(B3325,Listor!$A$6:$C$62,3,FALSE),"")</f>
        <v/>
      </c>
      <c r="E3325" s="64" t="s">
        <v>69</v>
      </c>
      <c r="F3325" s="65"/>
      <c r="G3325" s="35" t="str">
        <f>IFERROR(VLOOKUP(B3325,Listor!$A$6:$G$62,7,FALSE),"")</f>
        <v/>
      </c>
      <c r="H3325" s="35" t="str">
        <f>IFERROR(VLOOKUP(B3325,Listor!$H$6:$I$24,2,FALSE),"")</f>
        <v/>
      </c>
      <c r="I3325" s="35" t="str">
        <f t="shared" si="54"/>
        <v/>
      </c>
      <c r="J3325" s="35" t="str">
        <f t="array" ref="J3325">IFERROR(INDEX(Listor!$M$6:$M$17,MATCH(Listor!J3325&amp;Fossila!E3325,Listor!$K$6:$K$17&amp;Listor!$L$6:$L$17,0)),"")</f>
        <v/>
      </c>
      <c r="K3325" s="69"/>
    </row>
    <row r="3326" spans="2:11" x14ac:dyDescent="0.25">
      <c r="B3326" s="68" t="s">
        <v>68</v>
      </c>
      <c r="C3326" s="80" t="str">
        <f>IFERROR(VLOOKUP(B3326,Listor!$A$6:$B$62,2,FALSE),"")</f>
        <v/>
      </c>
      <c r="D3326" s="80" t="str">
        <f>IFERROR(VLOOKUP(B3326,Listor!$A$6:$C$62,3,FALSE),"")</f>
        <v/>
      </c>
      <c r="E3326" s="64" t="s">
        <v>69</v>
      </c>
      <c r="F3326" s="65"/>
      <c r="G3326" s="35" t="str">
        <f>IFERROR(VLOOKUP(B3326,Listor!$A$6:$G$62,7,FALSE),"")</f>
        <v/>
      </c>
      <c r="H3326" s="35" t="str">
        <f>IFERROR(VLOOKUP(B3326,Listor!$H$6:$I$24,2,FALSE),"")</f>
        <v/>
      </c>
      <c r="I3326" s="35" t="str">
        <f t="shared" si="54"/>
        <v/>
      </c>
      <c r="J3326" s="35" t="str">
        <f t="array" ref="J3326">IFERROR(INDEX(Listor!$M$6:$M$17,MATCH(Listor!J3326&amp;Fossila!E3326,Listor!$K$6:$K$17&amp;Listor!$L$6:$L$17,0)),"")</f>
        <v/>
      </c>
      <c r="K3326" s="69"/>
    </row>
    <row r="3327" spans="2:11" x14ac:dyDescent="0.25">
      <c r="B3327" s="68" t="s">
        <v>68</v>
      </c>
      <c r="C3327" s="80" t="str">
        <f>IFERROR(VLOOKUP(B3327,Listor!$A$6:$B$62,2,FALSE),"")</f>
        <v/>
      </c>
      <c r="D3327" s="80" t="str">
        <f>IFERROR(VLOOKUP(B3327,Listor!$A$6:$C$62,3,FALSE),"")</f>
        <v/>
      </c>
      <c r="E3327" s="64" t="s">
        <v>69</v>
      </c>
      <c r="F3327" s="65"/>
      <c r="G3327" s="35" t="str">
        <f>IFERROR(VLOOKUP(B3327,Listor!$A$6:$G$62,7,FALSE),"")</f>
        <v/>
      </c>
      <c r="H3327" s="35" t="str">
        <f>IFERROR(VLOOKUP(B3327,Listor!$H$6:$I$24,2,FALSE),"")</f>
        <v/>
      </c>
      <c r="I3327" s="35" t="str">
        <f t="shared" si="54"/>
        <v/>
      </c>
      <c r="J3327" s="35" t="str">
        <f t="array" ref="J3327">IFERROR(INDEX(Listor!$M$6:$M$17,MATCH(Listor!J3327&amp;Fossila!E3327,Listor!$K$6:$K$17&amp;Listor!$L$6:$L$17,0)),"")</f>
        <v/>
      </c>
      <c r="K3327" s="69"/>
    </row>
    <row r="3328" spans="2:11" x14ac:dyDescent="0.25">
      <c r="B3328" s="68" t="s">
        <v>68</v>
      </c>
      <c r="C3328" s="80" t="str">
        <f>IFERROR(VLOOKUP(B3328,Listor!$A$6:$B$62,2,FALSE),"")</f>
        <v/>
      </c>
      <c r="D3328" s="80" t="str">
        <f>IFERROR(VLOOKUP(B3328,Listor!$A$6:$C$62,3,FALSE),"")</f>
        <v/>
      </c>
      <c r="E3328" s="64" t="s">
        <v>69</v>
      </c>
      <c r="F3328" s="65"/>
      <c r="G3328" s="35" t="str">
        <f>IFERROR(VLOOKUP(B3328,Listor!$A$6:$G$62,7,FALSE),"")</f>
        <v/>
      </c>
      <c r="H3328" s="35" t="str">
        <f>IFERROR(VLOOKUP(B3328,Listor!$H$6:$I$24,2,FALSE),"")</f>
        <v/>
      </c>
      <c r="I3328" s="35" t="str">
        <f t="shared" si="54"/>
        <v/>
      </c>
      <c r="J3328" s="35" t="str">
        <f t="array" ref="J3328">IFERROR(INDEX(Listor!$M$6:$M$17,MATCH(Listor!J3328&amp;Fossila!E3328,Listor!$K$6:$K$17&amp;Listor!$L$6:$L$17,0)),"")</f>
        <v/>
      </c>
      <c r="K3328" s="69"/>
    </row>
    <row r="3329" spans="2:11" x14ac:dyDescent="0.25">
      <c r="B3329" s="68" t="s">
        <v>68</v>
      </c>
      <c r="C3329" s="80" t="str">
        <f>IFERROR(VLOOKUP(B3329,Listor!$A$6:$B$62,2,FALSE),"")</f>
        <v/>
      </c>
      <c r="D3329" s="80" t="str">
        <f>IFERROR(VLOOKUP(B3329,Listor!$A$6:$C$62,3,FALSE),"")</f>
        <v/>
      </c>
      <c r="E3329" s="64" t="s">
        <v>69</v>
      </c>
      <c r="F3329" s="65"/>
      <c r="G3329" s="35" t="str">
        <f>IFERROR(VLOOKUP(B3329,Listor!$A$6:$G$62,7,FALSE),"")</f>
        <v/>
      </c>
      <c r="H3329" s="35" t="str">
        <f>IFERROR(VLOOKUP(B3329,Listor!$H$6:$I$24,2,FALSE),"")</f>
        <v/>
      </c>
      <c r="I3329" s="35" t="str">
        <f t="shared" si="54"/>
        <v/>
      </c>
      <c r="J3329" s="35" t="str">
        <f t="array" ref="J3329">IFERROR(INDEX(Listor!$M$6:$M$17,MATCH(Listor!J3329&amp;Fossila!E3329,Listor!$K$6:$K$17&amp;Listor!$L$6:$L$17,0)),"")</f>
        <v/>
      </c>
      <c r="K3329" s="69"/>
    </row>
    <row r="3330" spans="2:11" x14ac:dyDescent="0.25">
      <c r="B3330" s="68" t="s">
        <v>68</v>
      </c>
      <c r="C3330" s="80" t="str">
        <f>IFERROR(VLOOKUP(B3330,Listor!$A$6:$B$62,2,FALSE),"")</f>
        <v/>
      </c>
      <c r="D3330" s="80" t="str">
        <f>IFERROR(VLOOKUP(B3330,Listor!$A$6:$C$62,3,FALSE),"")</f>
        <v/>
      </c>
      <c r="E3330" s="64" t="s">
        <v>69</v>
      </c>
      <c r="F3330" s="65"/>
      <c r="G3330" s="35" t="str">
        <f>IFERROR(VLOOKUP(B3330,Listor!$A$6:$G$62,7,FALSE),"")</f>
        <v/>
      </c>
      <c r="H3330" s="35" t="str">
        <f>IFERROR(VLOOKUP(B3330,Listor!$H$6:$I$24,2,FALSE),"")</f>
        <v/>
      </c>
      <c r="I3330" s="35" t="str">
        <f t="shared" si="54"/>
        <v/>
      </c>
      <c r="J3330" s="35" t="str">
        <f t="array" ref="J3330">IFERROR(INDEX(Listor!$M$6:$M$17,MATCH(Listor!J3330&amp;Fossila!E3330,Listor!$K$6:$K$17&amp;Listor!$L$6:$L$17,0)),"")</f>
        <v/>
      </c>
      <c r="K3330" s="69"/>
    </row>
    <row r="3331" spans="2:11" x14ac:dyDescent="0.25">
      <c r="B3331" s="68" t="s">
        <v>68</v>
      </c>
      <c r="C3331" s="80" t="str">
        <f>IFERROR(VLOOKUP(B3331,Listor!$A$6:$B$62,2,FALSE),"")</f>
        <v/>
      </c>
      <c r="D3331" s="80" t="str">
        <f>IFERROR(VLOOKUP(B3331,Listor!$A$6:$C$62,3,FALSE),"")</f>
        <v/>
      </c>
      <c r="E3331" s="64" t="s">
        <v>69</v>
      </c>
      <c r="F3331" s="65"/>
      <c r="G3331" s="35" t="str">
        <f>IFERROR(VLOOKUP(B3331,Listor!$A$6:$G$62,7,FALSE),"")</f>
        <v/>
      </c>
      <c r="H3331" s="35" t="str">
        <f>IFERROR(VLOOKUP(B3331,Listor!$H$6:$I$24,2,FALSE),"")</f>
        <v/>
      </c>
      <c r="I3331" s="35" t="str">
        <f t="shared" si="54"/>
        <v/>
      </c>
      <c r="J3331" s="35" t="str">
        <f t="array" ref="J3331">IFERROR(INDEX(Listor!$M$6:$M$17,MATCH(Listor!J3331&amp;Fossila!E3331,Listor!$K$6:$K$17&amp;Listor!$L$6:$L$17,0)),"")</f>
        <v/>
      </c>
      <c r="K3331" s="69"/>
    </row>
    <row r="3332" spans="2:11" x14ac:dyDescent="0.25">
      <c r="B3332" s="68" t="s">
        <v>68</v>
      </c>
      <c r="C3332" s="80" t="str">
        <f>IFERROR(VLOOKUP(B3332,Listor!$A$6:$B$62,2,FALSE),"")</f>
        <v/>
      </c>
      <c r="D3332" s="80" t="str">
        <f>IFERROR(VLOOKUP(B3332,Listor!$A$6:$C$62,3,FALSE),"")</f>
        <v/>
      </c>
      <c r="E3332" s="64" t="s">
        <v>69</v>
      </c>
      <c r="F3332" s="65"/>
      <c r="G3332" s="35" t="str">
        <f>IFERROR(VLOOKUP(B3332,Listor!$A$6:$G$62,7,FALSE),"")</f>
        <v/>
      </c>
      <c r="H3332" s="35" t="str">
        <f>IFERROR(VLOOKUP(B3332,Listor!$H$6:$I$24,2,FALSE),"")</f>
        <v/>
      </c>
      <c r="I3332" s="35" t="str">
        <f t="shared" si="54"/>
        <v/>
      </c>
      <c r="J3332" s="35" t="str">
        <f t="array" ref="J3332">IFERROR(INDEX(Listor!$M$6:$M$17,MATCH(Listor!J3332&amp;Fossila!E3332,Listor!$K$6:$K$17&amp;Listor!$L$6:$L$17,0)),"")</f>
        <v/>
      </c>
      <c r="K3332" s="69"/>
    </row>
    <row r="3333" spans="2:11" x14ac:dyDescent="0.25">
      <c r="B3333" s="68" t="s">
        <v>68</v>
      </c>
      <c r="C3333" s="80" t="str">
        <f>IFERROR(VLOOKUP(B3333,Listor!$A$6:$B$62,2,FALSE),"")</f>
        <v/>
      </c>
      <c r="D3333" s="80" t="str">
        <f>IFERROR(VLOOKUP(B3333,Listor!$A$6:$C$62,3,FALSE),"")</f>
        <v/>
      </c>
      <c r="E3333" s="64" t="s">
        <v>69</v>
      </c>
      <c r="F3333" s="65"/>
      <c r="G3333" s="35" t="str">
        <f>IFERROR(VLOOKUP(B3333,Listor!$A$6:$G$62,7,FALSE),"")</f>
        <v/>
      </c>
      <c r="H3333" s="35" t="str">
        <f>IFERROR(VLOOKUP(B3333,Listor!$H$6:$I$24,2,FALSE),"")</f>
        <v/>
      </c>
      <c r="I3333" s="35" t="str">
        <f t="shared" si="54"/>
        <v/>
      </c>
      <c r="J3333" s="35" t="str">
        <f t="array" ref="J3333">IFERROR(INDEX(Listor!$M$6:$M$17,MATCH(Listor!J3333&amp;Fossila!E3333,Listor!$K$6:$K$17&amp;Listor!$L$6:$L$17,0)),"")</f>
        <v/>
      </c>
      <c r="K3333" s="69"/>
    </row>
    <row r="3334" spans="2:11" x14ac:dyDescent="0.25">
      <c r="B3334" s="68" t="s">
        <v>68</v>
      </c>
      <c r="C3334" s="80" t="str">
        <f>IFERROR(VLOOKUP(B3334,Listor!$A$6:$B$62,2,FALSE),"")</f>
        <v/>
      </c>
      <c r="D3334" s="80" t="str">
        <f>IFERROR(VLOOKUP(B3334,Listor!$A$6:$C$62,3,FALSE),"")</f>
        <v/>
      </c>
      <c r="E3334" s="64" t="s">
        <v>69</v>
      </c>
      <c r="F3334" s="65"/>
      <c r="G3334" s="35" t="str">
        <f>IFERROR(VLOOKUP(B3334,Listor!$A$6:$G$62,7,FALSE),"")</f>
        <v/>
      </c>
      <c r="H3334" s="35" t="str">
        <f>IFERROR(VLOOKUP(B3334,Listor!$H$6:$I$24,2,FALSE),"")</f>
        <v/>
      </c>
      <c r="I3334" s="35" t="str">
        <f t="shared" si="54"/>
        <v/>
      </c>
      <c r="J3334" s="35" t="str">
        <f t="array" ref="J3334">IFERROR(INDEX(Listor!$M$6:$M$17,MATCH(Listor!J3334&amp;Fossila!E3334,Listor!$K$6:$K$17&amp;Listor!$L$6:$L$17,0)),"")</f>
        <v/>
      </c>
      <c r="K3334" s="69"/>
    </row>
    <row r="3335" spans="2:11" x14ac:dyDescent="0.25">
      <c r="B3335" s="68" t="s">
        <v>68</v>
      </c>
      <c r="C3335" s="80" t="str">
        <f>IFERROR(VLOOKUP(B3335,Listor!$A$6:$B$62,2,FALSE),"")</f>
        <v/>
      </c>
      <c r="D3335" s="80" t="str">
        <f>IFERROR(VLOOKUP(B3335,Listor!$A$6:$C$62,3,FALSE),"")</f>
        <v/>
      </c>
      <c r="E3335" s="64" t="s">
        <v>69</v>
      </c>
      <c r="F3335" s="65"/>
      <c r="G3335" s="35" t="str">
        <f>IFERROR(VLOOKUP(B3335,Listor!$A$6:$G$62,7,FALSE),"")</f>
        <v/>
      </c>
      <c r="H3335" s="35" t="str">
        <f>IFERROR(VLOOKUP(B3335,Listor!$H$6:$I$24,2,FALSE),"")</f>
        <v/>
      </c>
      <c r="I3335" s="35" t="str">
        <f t="shared" si="54"/>
        <v/>
      </c>
      <c r="J3335" s="35" t="str">
        <f t="array" ref="J3335">IFERROR(INDEX(Listor!$M$6:$M$17,MATCH(Listor!J3335&amp;Fossila!E3335,Listor!$K$6:$K$17&amp;Listor!$L$6:$L$17,0)),"")</f>
        <v/>
      </c>
      <c r="K3335" s="69"/>
    </row>
    <row r="3336" spans="2:11" x14ac:dyDescent="0.25">
      <c r="B3336" s="68" t="s">
        <v>68</v>
      </c>
      <c r="C3336" s="80" t="str">
        <f>IFERROR(VLOOKUP(B3336,Listor!$A$6:$B$62,2,FALSE),"")</f>
        <v/>
      </c>
      <c r="D3336" s="80" t="str">
        <f>IFERROR(VLOOKUP(B3336,Listor!$A$6:$C$62,3,FALSE),"")</f>
        <v/>
      </c>
      <c r="E3336" s="64" t="s">
        <v>69</v>
      </c>
      <c r="F3336" s="65"/>
      <c r="G3336" s="35" t="str">
        <f>IFERROR(VLOOKUP(B3336,Listor!$A$6:$G$62,7,FALSE),"")</f>
        <v/>
      </c>
      <c r="H3336" s="35" t="str">
        <f>IFERROR(VLOOKUP(B3336,Listor!$H$6:$I$24,2,FALSE),"")</f>
        <v/>
      </c>
      <c r="I3336" s="35" t="str">
        <f t="shared" si="54"/>
        <v/>
      </c>
      <c r="J3336" s="35" t="str">
        <f t="array" ref="J3336">IFERROR(INDEX(Listor!$M$6:$M$17,MATCH(Listor!J3336&amp;Fossila!E3336,Listor!$K$6:$K$17&amp;Listor!$L$6:$L$17,0)),"")</f>
        <v/>
      </c>
      <c r="K3336" s="69"/>
    </row>
    <row r="3337" spans="2:11" x14ac:dyDescent="0.25">
      <c r="B3337" s="68" t="s">
        <v>68</v>
      </c>
      <c r="C3337" s="80" t="str">
        <f>IFERROR(VLOOKUP(B3337,Listor!$A$6:$B$62,2,FALSE),"")</f>
        <v/>
      </c>
      <c r="D3337" s="80" t="str">
        <f>IFERROR(VLOOKUP(B3337,Listor!$A$6:$C$62,3,FALSE),"")</f>
        <v/>
      </c>
      <c r="E3337" s="64" t="s">
        <v>69</v>
      </c>
      <c r="F3337" s="65"/>
      <c r="G3337" s="35" t="str">
        <f>IFERROR(VLOOKUP(B3337,Listor!$A$6:$G$62,7,FALSE),"")</f>
        <v/>
      </c>
      <c r="H3337" s="35" t="str">
        <f>IFERROR(VLOOKUP(B3337,Listor!$H$6:$I$24,2,FALSE),"")</f>
        <v/>
      </c>
      <c r="I3337" s="35" t="str">
        <f t="shared" si="54"/>
        <v/>
      </c>
      <c r="J3337" s="35" t="str">
        <f t="array" ref="J3337">IFERROR(INDEX(Listor!$M$6:$M$17,MATCH(Listor!J3337&amp;Fossila!E3337,Listor!$K$6:$K$17&amp;Listor!$L$6:$L$17,0)),"")</f>
        <v/>
      </c>
      <c r="K3337" s="69"/>
    </row>
    <row r="3338" spans="2:11" x14ac:dyDescent="0.25">
      <c r="B3338" s="68" t="s">
        <v>68</v>
      </c>
      <c r="C3338" s="80" t="str">
        <f>IFERROR(VLOOKUP(B3338,Listor!$A$6:$B$62,2,FALSE),"")</f>
        <v/>
      </c>
      <c r="D3338" s="80" t="str">
        <f>IFERROR(VLOOKUP(B3338,Listor!$A$6:$C$62,3,FALSE),"")</f>
        <v/>
      </c>
      <c r="E3338" s="64" t="s">
        <v>69</v>
      </c>
      <c r="F3338" s="65"/>
      <c r="G3338" s="35" t="str">
        <f>IFERROR(VLOOKUP(B3338,Listor!$A$6:$G$62,7,FALSE),"")</f>
        <v/>
      </c>
      <c r="H3338" s="35" t="str">
        <f>IFERROR(VLOOKUP(B3338,Listor!$H$6:$I$24,2,FALSE),"")</f>
        <v/>
      </c>
      <c r="I3338" s="35" t="str">
        <f t="shared" si="54"/>
        <v/>
      </c>
      <c r="J3338" s="35" t="str">
        <f t="array" ref="J3338">IFERROR(INDEX(Listor!$M$6:$M$17,MATCH(Listor!J3338&amp;Fossila!E3338,Listor!$K$6:$K$17&amp;Listor!$L$6:$L$17,0)),"")</f>
        <v/>
      </c>
      <c r="K3338" s="69"/>
    </row>
    <row r="3339" spans="2:11" x14ac:dyDescent="0.25">
      <c r="B3339" s="68" t="s">
        <v>68</v>
      </c>
      <c r="C3339" s="80" t="str">
        <f>IFERROR(VLOOKUP(B3339,Listor!$A$6:$B$62,2,FALSE),"")</f>
        <v/>
      </c>
      <c r="D3339" s="80" t="str">
        <f>IFERROR(VLOOKUP(B3339,Listor!$A$6:$C$62,3,FALSE),"")</f>
        <v/>
      </c>
      <c r="E3339" s="64" t="s">
        <v>69</v>
      </c>
      <c r="F3339" s="65"/>
      <c r="G3339" s="35" t="str">
        <f>IFERROR(VLOOKUP(B3339,Listor!$A$6:$G$62,7,FALSE),"")</f>
        <v/>
      </c>
      <c r="H3339" s="35" t="str">
        <f>IFERROR(VLOOKUP(B3339,Listor!$H$6:$I$24,2,FALSE),"")</f>
        <v/>
      </c>
      <c r="I3339" s="35" t="str">
        <f t="shared" si="54"/>
        <v/>
      </c>
      <c r="J3339" s="35" t="str">
        <f t="array" ref="J3339">IFERROR(INDEX(Listor!$M$6:$M$17,MATCH(Listor!J3339&amp;Fossila!E3339,Listor!$K$6:$K$17&amp;Listor!$L$6:$L$17,0)),"")</f>
        <v/>
      </c>
      <c r="K3339" s="69"/>
    </row>
    <row r="3340" spans="2:11" x14ac:dyDescent="0.25">
      <c r="B3340" s="68" t="s">
        <v>68</v>
      </c>
      <c r="C3340" s="80" t="str">
        <f>IFERROR(VLOOKUP(B3340,Listor!$A$6:$B$62,2,FALSE),"")</f>
        <v/>
      </c>
      <c r="D3340" s="80" t="str">
        <f>IFERROR(VLOOKUP(B3340,Listor!$A$6:$C$62,3,FALSE),"")</f>
        <v/>
      </c>
      <c r="E3340" s="64" t="s">
        <v>69</v>
      </c>
      <c r="F3340" s="65"/>
      <c r="G3340" s="35" t="str">
        <f>IFERROR(VLOOKUP(B3340,Listor!$A$6:$G$62,7,FALSE),"")</f>
        <v/>
      </c>
      <c r="H3340" s="35" t="str">
        <f>IFERROR(VLOOKUP(B3340,Listor!$H$6:$I$24,2,FALSE),"")</f>
        <v/>
      </c>
      <c r="I3340" s="35" t="str">
        <f t="shared" si="54"/>
        <v/>
      </c>
      <c r="J3340" s="35" t="str">
        <f t="array" ref="J3340">IFERROR(INDEX(Listor!$M$6:$M$17,MATCH(Listor!J3340&amp;Fossila!E3340,Listor!$K$6:$K$17&amp;Listor!$L$6:$L$17,0)),"")</f>
        <v/>
      </c>
      <c r="K3340" s="69"/>
    </row>
    <row r="3341" spans="2:11" x14ac:dyDescent="0.25">
      <c r="B3341" s="68" t="s">
        <v>68</v>
      </c>
      <c r="C3341" s="80" t="str">
        <f>IFERROR(VLOOKUP(B3341,Listor!$A$6:$B$62,2,FALSE),"")</f>
        <v/>
      </c>
      <c r="D3341" s="80" t="str">
        <f>IFERROR(VLOOKUP(B3341,Listor!$A$6:$C$62,3,FALSE),"")</f>
        <v/>
      </c>
      <c r="E3341" s="64" t="s">
        <v>69</v>
      </c>
      <c r="F3341" s="65"/>
      <c r="G3341" s="35" t="str">
        <f>IFERROR(VLOOKUP(B3341,Listor!$A$6:$G$62,7,FALSE),"")</f>
        <v/>
      </c>
      <c r="H3341" s="35" t="str">
        <f>IFERROR(VLOOKUP(B3341,Listor!$H$6:$I$24,2,FALSE),"")</f>
        <v/>
      </c>
      <c r="I3341" s="35" t="str">
        <f t="shared" ref="I3341:I3404" si="55">IFERROR(H3341*F3341,"")</f>
        <v/>
      </c>
      <c r="J3341" s="35" t="str">
        <f t="array" ref="J3341">IFERROR(INDEX(Listor!$M$6:$M$17,MATCH(Listor!J3341&amp;Fossila!E3341,Listor!$K$6:$K$17&amp;Listor!$L$6:$L$17,0)),"")</f>
        <v/>
      </c>
      <c r="K3341" s="69"/>
    </row>
    <row r="3342" spans="2:11" x14ac:dyDescent="0.25">
      <c r="B3342" s="68" t="s">
        <v>68</v>
      </c>
      <c r="C3342" s="80" t="str">
        <f>IFERROR(VLOOKUP(B3342,Listor!$A$6:$B$62,2,FALSE),"")</f>
        <v/>
      </c>
      <c r="D3342" s="80" t="str">
        <f>IFERROR(VLOOKUP(B3342,Listor!$A$6:$C$62,3,FALSE),"")</f>
        <v/>
      </c>
      <c r="E3342" s="64" t="s">
        <v>69</v>
      </c>
      <c r="F3342" s="65"/>
      <c r="G3342" s="35" t="str">
        <f>IFERROR(VLOOKUP(B3342,Listor!$A$6:$G$62,7,FALSE),"")</f>
        <v/>
      </c>
      <c r="H3342" s="35" t="str">
        <f>IFERROR(VLOOKUP(B3342,Listor!$H$6:$I$24,2,FALSE),"")</f>
        <v/>
      </c>
      <c r="I3342" s="35" t="str">
        <f t="shared" si="55"/>
        <v/>
      </c>
      <c r="J3342" s="35" t="str">
        <f t="array" ref="J3342">IFERROR(INDEX(Listor!$M$6:$M$17,MATCH(Listor!J3342&amp;Fossila!E3342,Listor!$K$6:$K$17&amp;Listor!$L$6:$L$17,0)),"")</f>
        <v/>
      </c>
      <c r="K3342" s="69"/>
    </row>
    <row r="3343" spans="2:11" x14ac:dyDescent="0.25">
      <c r="B3343" s="68" t="s">
        <v>68</v>
      </c>
      <c r="C3343" s="80" t="str">
        <f>IFERROR(VLOOKUP(B3343,Listor!$A$6:$B$62,2,FALSE),"")</f>
        <v/>
      </c>
      <c r="D3343" s="80" t="str">
        <f>IFERROR(VLOOKUP(B3343,Listor!$A$6:$C$62,3,FALSE),"")</f>
        <v/>
      </c>
      <c r="E3343" s="64" t="s">
        <v>69</v>
      </c>
      <c r="F3343" s="65"/>
      <c r="G3343" s="35" t="str">
        <f>IFERROR(VLOOKUP(B3343,Listor!$A$6:$G$62,7,FALSE),"")</f>
        <v/>
      </c>
      <c r="H3343" s="35" t="str">
        <f>IFERROR(VLOOKUP(B3343,Listor!$H$6:$I$24,2,FALSE),"")</f>
        <v/>
      </c>
      <c r="I3343" s="35" t="str">
        <f t="shared" si="55"/>
        <v/>
      </c>
      <c r="J3343" s="35" t="str">
        <f t="array" ref="J3343">IFERROR(INDEX(Listor!$M$6:$M$17,MATCH(Listor!J3343&amp;Fossila!E3343,Listor!$K$6:$K$17&amp;Listor!$L$6:$L$17,0)),"")</f>
        <v/>
      </c>
      <c r="K3343" s="69"/>
    </row>
    <row r="3344" spans="2:11" x14ac:dyDescent="0.25">
      <c r="B3344" s="68" t="s">
        <v>68</v>
      </c>
      <c r="C3344" s="80" t="str">
        <f>IFERROR(VLOOKUP(B3344,Listor!$A$6:$B$62,2,FALSE),"")</f>
        <v/>
      </c>
      <c r="D3344" s="80" t="str">
        <f>IFERROR(VLOOKUP(B3344,Listor!$A$6:$C$62,3,FALSE),"")</f>
        <v/>
      </c>
      <c r="E3344" s="64" t="s">
        <v>69</v>
      </c>
      <c r="F3344" s="65"/>
      <c r="G3344" s="35" t="str">
        <f>IFERROR(VLOOKUP(B3344,Listor!$A$6:$G$62,7,FALSE),"")</f>
        <v/>
      </c>
      <c r="H3344" s="35" t="str">
        <f>IFERROR(VLOOKUP(B3344,Listor!$H$6:$I$24,2,FALSE),"")</f>
        <v/>
      </c>
      <c r="I3344" s="35" t="str">
        <f t="shared" si="55"/>
        <v/>
      </c>
      <c r="J3344" s="35" t="str">
        <f t="array" ref="J3344">IFERROR(INDEX(Listor!$M$6:$M$17,MATCH(Listor!J3344&amp;Fossila!E3344,Listor!$K$6:$K$17&amp;Listor!$L$6:$L$17,0)),"")</f>
        <v/>
      </c>
      <c r="K3344" s="69"/>
    </row>
    <row r="3345" spans="2:11" x14ac:dyDescent="0.25">
      <c r="B3345" s="68" t="s">
        <v>68</v>
      </c>
      <c r="C3345" s="80" t="str">
        <f>IFERROR(VLOOKUP(B3345,Listor!$A$6:$B$62,2,FALSE),"")</f>
        <v/>
      </c>
      <c r="D3345" s="80" t="str">
        <f>IFERROR(VLOOKUP(B3345,Listor!$A$6:$C$62,3,FALSE),"")</f>
        <v/>
      </c>
      <c r="E3345" s="64" t="s">
        <v>69</v>
      </c>
      <c r="F3345" s="65"/>
      <c r="G3345" s="35" t="str">
        <f>IFERROR(VLOOKUP(B3345,Listor!$A$6:$G$62,7,FALSE),"")</f>
        <v/>
      </c>
      <c r="H3345" s="35" t="str">
        <f>IFERROR(VLOOKUP(B3345,Listor!$H$6:$I$24,2,FALSE),"")</f>
        <v/>
      </c>
      <c r="I3345" s="35" t="str">
        <f t="shared" si="55"/>
        <v/>
      </c>
      <c r="J3345" s="35" t="str">
        <f t="array" ref="J3345">IFERROR(INDEX(Listor!$M$6:$M$17,MATCH(Listor!J3345&amp;Fossila!E3345,Listor!$K$6:$K$17&amp;Listor!$L$6:$L$17,0)),"")</f>
        <v/>
      </c>
      <c r="K3345" s="69"/>
    </row>
    <row r="3346" spans="2:11" x14ac:dyDescent="0.25">
      <c r="B3346" s="68" t="s">
        <v>68</v>
      </c>
      <c r="C3346" s="80" t="str">
        <f>IFERROR(VLOOKUP(B3346,Listor!$A$6:$B$62,2,FALSE),"")</f>
        <v/>
      </c>
      <c r="D3346" s="80" t="str">
        <f>IFERROR(VLOOKUP(B3346,Listor!$A$6:$C$62,3,FALSE),"")</f>
        <v/>
      </c>
      <c r="E3346" s="64" t="s">
        <v>69</v>
      </c>
      <c r="F3346" s="65"/>
      <c r="G3346" s="35" t="str">
        <f>IFERROR(VLOOKUP(B3346,Listor!$A$6:$G$62,7,FALSE),"")</f>
        <v/>
      </c>
      <c r="H3346" s="35" t="str">
        <f>IFERROR(VLOOKUP(B3346,Listor!$H$6:$I$24,2,FALSE),"")</f>
        <v/>
      </c>
      <c r="I3346" s="35" t="str">
        <f t="shared" si="55"/>
        <v/>
      </c>
      <c r="J3346" s="35" t="str">
        <f t="array" ref="J3346">IFERROR(INDEX(Listor!$M$6:$M$17,MATCH(Listor!J3346&amp;Fossila!E3346,Listor!$K$6:$K$17&amp;Listor!$L$6:$L$17,0)),"")</f>
        <v/>
      </c>
      <c r="K3346" s="69"/>
    </row>
    <row r="3347" spans="2:11" x14ac:dyDescent="0.25">
      <c r="B3347" s="68" t="s">
        <v>68</v>
      </c>
      <c r="C3347" s="80" t="str">
        <f>IFERROR(VLOOKUP(B3347,Listor!$A$6:$B$62,2,FALSE),"")</f>
        <v/>
      </c>
      <c r="D3347" s="80" t="str">
        <f>IFERROR(VLOOKUP(B3347,Listor!$A$6:$C$62,3,FALSE),"")</f>
        <v/>
      </c>
      <c r="E3347" s="64" t="s">
        <v>69</v>
      </c>
      <c r="F3347" s="65"/>
      <c r="G3347" s="35" t="str">
        <f>IFERROR(VLOOKUP(B3347,Listor!$A$6:$G$62,7,FALSE),"")</f>
        <v/>
      </c>
      <c r="H3347" s="35" t="str">
        <f>IFERROR(VLOOKUP(B3347,Listor!$H$6:$I$24,2,FALSE),"")</f>
        <v/>
      </c>
      <c r="I3347" s="35" t="str">
        <f t="shared" si="55"/>
        <v/>
      </c>
      <c r="J3347" s="35" t="str">
        <f t="array" ref="J3347">IFERROR(INDEX(Listor!$M$6:$M$17,MATCH(Listor!J3347&amp;Fossila!E3347,Listor!$K$6:$K$17&amp;Listor!$L$6:$L$17,0)),"")</f>
        <v/>
      </c>
      <c r="K3347" s="69"/>
    </row>
    <row r="3348" spans="2:11" x14ac:dyDescent="0.25">
      <c r="B3348" s="68" t="s">
        <v>68</v>
      </c>
      <c r="C3348" s="80" t="str">
        <f>IFERROR(VLOOKUP(B3348,Listor!$A$6:$B$62,2,FALSE),"")</f>
        <v/>
      </c>
      <c r="D3348" s="80" t="str">
        <f>IFERROR(VLOOKUP(B3348,Listor!$A$6:$C$62,3,FALSE),"")</f>
        <v/>
      </c>
      <c r="E3348" s="64" t="s">
        <v>69</v>
      </c>
      <c r="F3348" s="65"/>
      <c r="G3348" s="35" t="str">
        <f>IFERROR(VLOOKUP(B3348,Listor!$A$6:$G$62,7,FALSE),"")</f>
        <v/>
      </c>
      <c r="H3348" s="35" t="str">
        <f>IFERROR(VLOOKUP(B3348,Listor!$H$6:$I$24,2,FALSE),"")</f>
        <v/>
      </c>
      <c r="I3348" s="35" t="str">
        <f t="shared" si="55"/>
        <v/>
      </c>
      <c r="J3348" s="35" t="str">
        <f t="array" ref="J3348">IFERROR(INDEX(Listor!$M$6:$M$17,MATCH(Listor!J3348&amp;Fossila!E3348,Listor!$K$6:$K$17&amp;Listor!$L$6:$L$17,0)),"")</f>
        <v/>
      </c>
      <c r="K3348" s="69"/>
    </row>
    <row r="3349" spans="2:11" x14ac:dyDescent="0.25">
      <c r="B3349" s="68" t="s">
        <v>68</v>
      </c>
      <c r="C3349" s="80" t="str">
        <f>IFERROR(VLOOKUP(B3349,Listor!$A$6:$B$62,2,FALSE),"")</f>
        <v/>
      </c>
      <c r="D3349" s="80" t="str">
        <f>IFERROR(VLOOKUP(B3349,Listor!$A$6:$C$62,3,FALSE),"")</f>
        <v/>
      </c>
      <c r="E3349" s="64" t="s">
        <v>69</v>
      </c>
      <c r="F3349" s="65"/>
      <c r="G3349" s="35" t="str">
        <f>IFERROR(VLOOKUP(B3349,Listor!$A$6:$G$62,7,FALSE),"")</f>
        <v/>
      </c>
      <c r="H3349" s="35" t="str">
        <f>IFERROR(VLOOKUP(B3349,Listor!$H$6:$I$24,2,FALSE),"")</f>
        <v/>
      </c>
      <c r="I3349" s="35" t="str">
        <f t="shared" si="55"/>
        <v/>
      </c>
      <c r="J3349" s="35" t="str">
        <f t="array" ref="J3349">IFERROR(INDEX(Listor!$M$6:$M$17,MATCH(Listor!J3349&amp;Fossila!E3349,Listor!$K$6:$K$17&amp;Listor!$L$6:$L$17,0)),"")</f>
        <v/>
      </c>
      <c r="K3349" s="69"/>
    </row>
    <row r="3350" spans="2:11" x14ac:dyDescent="0.25">
      <c r="B3350" s="68" t="s">
        <v>68</v>
      </c>
      <c r="C3350" s="80" t="str">
        <f>IFERROR(VLOOKUP(B3350,Listor!$A$6:$B$62,2,FALSE),"")</f>
        <v/>
      </c>
      <c r="D3350" s="80" t="str">
        <f>IFERROR(VLOOKUP(B3350,Listor!$A$6:$C$62,3,FALSE),"")</f>
        <v/>
      </c>
      <c r="E3350" s="64" t="s">
        <v>69</v>
      </c>
      <c r="F3350" s="65"/>
      <c r="G3350" s="35" t="str">
        <f>IFERROR(VLOOKUP(B3350,Listor!$A$6:$G$62,7,FALSE),"")</f>
        <v/>
      </c>
      <c r="H3350" s="35" t="str">
        <f>IFERROR(VLOOKUP(B3350,Listor!$H$6:$I$24,2,FALSE),"")</f>
        <v/>
      </c>
      <c r="I3350" s="35" t="str">
        <f t="shared" si="55"/>
        <v/>
      </c>
      <c r="J3350" s="35" t="str">
        <f t="array" ref="J3350">IFERROR(INDEX(Listor!$M$6:$M$17,MATCH(Listor!J3350&amp;Fossila!E3350,Listor!$K$6:$K$17&amp;Listor!$L$6:$L$17,0)),"")</f>
        <v/>
      </c>
      <c r="K3350" s="69"/>
    </row>
    <row r="3351" spans="2:11" x14ac:dyDescent="0.25">
      <c r="B3351" s="68" t="s">
        <v>68</v>
      </c>
      <c r="C3351" s="80" t="str">
        <f>IFERROR(VLOOKUP(B3351,Listor!$A$6:$B$62,2,FALSE),"")</f>
        <v/>
      </c>
      <c r="D3351" s="80" t="str">
        <f>IFERROR(VLOOKUP(B3351,Listor!$A$6:$C$62,3,FALSE),"")</f>
        <v/>
      </c>
      <c r="E3351" s="64" t="s">
        <v>69</v>
      </c>
      <c r="F3351" s="65"/>
      <c r="G3351" s="35" t="str">
        <f>IFERROR(VLOOKUP(B3351,Listor!$A$6:$G$62,7,FALSE),"")</f>
        <v/>
      </c>
      <c r="H3351" s="35" t="str">
        <f>IFERROR(VLOOKUP(B3351,Listor!$H$6:$I$24,2,FALSE),"")</f>
        <v/>
      </c>
      <c r="I3351" s="35" t="str">
        <f t="shared" si="55"/>
        <v/>
      </c>
      <c r="J3351" s="35" t="str">
        <f t="array" ref="J3351">IFERROR(INDEX(Listor!$M$6:$M$17,MATCH(Listor!J3351&amp;Fossila!E3351,Listor!$K$6:$K$17&amp;Listor!$L$6:$L$17,0)),"")</f>
        <v/>
      </c>
      <c r="K3351" s="69"/>
    </row>
    <row r="3352" spans="2:11" x14ac:dyDescent="0.25">
      <c r="B3352" s="68" t="s">
        <v>68</v>
      </c>
      <c r="C3352" s="80" t="str">
        <f>IFERROR(VLOOKUP(B3352,Listor!$A$6:$B$62,2,FALSE),"")</f>
        <v/>
      </c>
      <c r="D3352" s="80" t="str">
        <f>IFERROR(VLOOKUP(B3352,Listor!$A$6:$C$62,3,FALSE),"")</f>
        <v/>
      </c>
      <c r="E3352" s="64" t="s">
        <v>69</v>
      </c>
      <c r="F3352" s="65"/>
      <c r="G3352" s="35" t="str">
        <f>IFERROR(VLOOKUP(B3352,Listor!$A$6:$G$62,7,FALSE),"")</f>
        <v/>
      </c>
      <c r="H3352" s="35" t="str">
        <f>IFERROR(VLOOKUP(B3352,Listor!$H$6:$I$24,2,FALSE),"")</f>
        <v/>
      </c>
      <c r="I3352" s="35" t="str">
        <f t="shared" si="55"/>
        <v/>
      </c>
      <c r="J3352" s="35" t="str">
        <f t="array" ref="J3352">IFERROR(INDEX(Listor!$M$6:$M$17,MATCH(Listor!J3352&amp;Fossila!E3352,Listor!$K$6:$K$17&amp;Listor!$L$6:$L$17,0)),"")</f>
        <v/>
      </c>
      <c r="K3352" s="69"/>
    </row>
    <row r="3353" spans="2:11" x14ac:dyDescent="0.25">
      <c r="B3353" s="68" t="s">
        <v>68</v>
      </c>
      <c r="C3353" s="80" t="str">
        <f>IFERROR(VLOOKUP(B3353,Listor!$A$6:$B$62,2,FALSE),"")</f>
        <v/>
      </c>
      <c r="D3353" s="80" t="str">
        <f>IFERROR(VLOOKUP(B3353,Listor!$A$6:$C$62,3,FALSE),"")</f>
        <v/>
      </c>
      <c r="E3353" s="64" t="s">
        <v>69</v>
      </c>
      <c r="F3353" s="65"/>
      <c r="G3353" s="35" t="str">
        <f>IFERROR(VLOOKUP(B3353,Listor!$A$6:$G$62,7,FALSE),"")</f>
        <v/>
      </c>
      <c r="H3353" s="35" t="str">
        <f>IFERROR(VLOOKUP(B3353,Listor!$H$6:$I$24,2,FALSE),"")</f>
        <v/>
      </c>
      <c r="I3353" s="35" t="str">
        <f t="shared" si="55"/>
        <v/>
      </c>
      <c r="J3353" s="35" t="str">
        <f t="array" ref="J3353">IFERROR(INDEX(Listor!$M$6:$M$17,MATCH(Listor!J3353&amp;Fossila!E3353,Listor!$K$6:$K$17&amp;Listor!$L$6:$L$17,0)),"")</f>
        <v/>
      </c>
      <c r="K3353" s="69"/>
    </row>
    <row r="3354" spans="2:11" x14ac:dyDescent="0.25">
      <c r="B3354" s="68" t="s">
        <v>68</v>
      </c>
      <c r="C3354" s="80" t="str">
        <f>IFERROR(VLOOKUP(B3354,Listor!$A$6:$B$62,2,FALSE),"")</f>
        <v/>
      </c>
      <c r="D3354" s="80" t="str">
        <f>IFERROR(VLOOKUP(B3354,Listor!$A$6:$C$62,3,FALSE),"")</f>
        <v/>
      </c>
      <c r="E3354" s="64" t="s">
        <v>69</v>
      </c>
      <c r="F3354" s="65"/>
      <c r="G3354" s="35" t="str">
        <f>IFERROR(VLOOKUP(B3354,Listor!$A$6:$G$62,7,FALSE),"")</f>
        <v/>
      </c>
      <c r="H3354" s="35" t="str">
        <f>IFERROR(VLOOKUP(B3354,Listor!$H$6:$I$24,2,FALSE),"")</f>
        <v/>
      </c>
      <c r="I3354" s="35" t="str">
        <f t="shared" si="55"/>
        <v/>
      </c>
      <c r="J3354" s="35" t="str">
        <f t="array" ref="J3354">IFERROR(INDEX(Listor!$M$6:$M$17,MATCH(Listor!J3354&amp;Fossila!E3354,Listor!$K$6:$K$17&amp;Listor!$L$6:$L$17,0)),"")</f>
        <v/>
      </c>
      <c r="K3354" s="69"/>
    </row>
    <row r="3355" spans="2:11" x14ac:dyDescent="0.25">
      <c r="B3355" s="68" t="s">
        <v>68</v>
      </c>
      <c r="C3355" s="80" t="str">
        <f>IFERROR(VLOOKUP(B3355,Listor!$A$6:$B$62,2,FALSE),"")</f>
        <v/>
      </c>
      <c r="D3355" s="80" t="str">
        <f>IFERROR(VLOOKUP(B3355,Listor!$A$6:$C$62,3,FALSE),"")</f>
        <v/>
      </c>
      <c r="E3355" s="64" t="s">
        <v>69</v>
      </c>
      <c r="F3355" s="65"/>
      <c r="G3355" s="35" t="str">
        <f>IFERROR(VLOOKUP(B3355,Listor!$A$6:$G$62,7,FALSE),"")</f>
        <v/>
      </c>
      <c r="H3355" s="35" t="str">
        <f>IFERROR(VLOOKUP(B3355,Listor!$H$6:$I$24,2,FALSE),"")</f>
        <v/>
      </c>
      <c r="I3355" s="35" t="str">
        <f t="shared" si="55"/>
        <v/>
      </c>
      <c r="J3355" s="35" t="str">
        <f t="array" ref="J3355">IFERROR(INDEX(Listor!$M$6:$M$17,MATCH(Listor!J3355&amp;Fossila!E3355,Listor!$K$6:$K$17&amp;Listor!$L$6:$L$17,0)),"")</f>
        <v/>
      </c>
      <c r="K3355" s="69"/>
    </row>
    <row r="3356" spans="2:11" x14ac:dyDescent="0.25">
      <c r="B3356" s="68" t="s">
        <v>68</v>
      </c>
      <c r="C3356" s="80" t="str">
        <f>IFERROR(VLOOKUP(B3356,Listor!$A$6:$B$62,2,FALSE),"")</f>
        <v/>
      </c>
      <c r="D3356" s="80" t="str">
        <f>IFERROR(VLOOKUP(B3356,Listor!$A$6:$C$62,3,FALSE),"")</f>
        <v/>
      </c>
      <c r="E3356" s="64" t="s">
        <v>69</v>
      </c>
      <c r="F3356" s="65"/>
      <c r="G3356" s="35" t="str">
        <f>IFERROR(VLOOKUP(B3356,Listor!$A$6:$G$62,7,FALSE),"")</f>
        <v/>
      </c>
      <c r="H3356" s="35" t="str">
        <f>IFERROR(VLOOKUP(B3356,Listor!$H$6:$I$24,2,FALSE),"")</f>
        <v/>
      </c>
      <c r="I3356" s="35" t="str">
        <f t="shared" si="55"/>
        <v/>
      </c>
      <c r="J3356" s="35" t="str">
        <f t="array" ref="J3356">IFERROR(INDEX(Listor!$M$6:$M$17,MATCH(Listor!J3356&amp;Fossila!E3356,Listor!$K$6:$K$17&amp;Listor!$L$6:$L$17,0)),"")</f>
        <v/>
      </c>
      <c r="K3356" s="69"/>
    </row>
    <row r="3357" spans="2:11" x14ac:dyDescent="0.25">
      <c r="B3357" s="68" t="s">
        <v>68</v>
      </c>
      <c r="C3357" s="80" t="str">
        <f>IFERROR(VLOOKUP(B3357,Listor!$A$6:$B$62,2,FALSE),"")</f>
        <v/>
      </c>
      <c r="D3357" s="80" t="str">
        <f>IFERROR(VLOOKUP(B3357,Listor!$A$6:$C$62,3,FALSE),"")</f>
        <v/>
      </c>
      <c r="E3357" s="64" t="s">
        <v>69</v>
      </c>
      <c r="F3357" s="65"/>
      <c r="G3357" s="35" t="str">
        <f>IFERROR(VLOOKUP(B3357,Listor!$A$6:$G$62,7,FALSE),"")</f>
        <v/>
      </c>
      <c r="H3357" s="35" t="str">
        <f>IFERROR(VLOOKUP(B3357,Listor!$H$6:$I$24,2,FALSE),"")</f>
        <v/>
      </c>
      <c r="I3357" s="35" t="str">
        <f t="shared" si="55"/>
        <v/>
      </c>
      <c r="J3357" s="35" t="str">
        <f t="array" ref="J3357">IFERROR(INDEX(Listor!$M$6:$M$17,MATCH(Listor!J3357&amp;Fossila!E3357,Listor!$K$6:$K$17&amp;Listor!$L$6:$L$17,0)),"")</f>
        <v/>
      </c>
      <c r="K3357" s="69"/>
    </row>
    <row r="3358" spans="2:11" x14ac:dyDescent="0.25">
      <c r="B3358" s="68" t="s">
        <v>68</v>
      </c>
      <c r="C3358" s="80" t="str">
        <f>IFERROR(VLOOKUP(B3358,Listor!$A$6:$B$62,2,FALSE),"")</f>
        <v/>
      </c>
      <c r="D3358" s="80" t="str">
        <f>IFERROR(VLOOKUP(B3358,Listor!$A$6:$C$62,3,FALSE),"")</f>
        <v/>
      </c>
      <c r="E3358" s="64" t="s">
        <v>69</v>
      </c>
      <c r="F3358" s="65"/>
      <c r="G3358" s="35" t="str">
        <f>IFERROR(VLOOKUP(B3358,Listor!$A$6:$G$62,7,FALSE),"")</f>
        <v/>
      </c>
      <c r="H3358" s="35" t="str">
        <f>IFERROR(VLOOKUP(B3358,Listor!$H$6:$I$24,2,FALSE),"")</f>
        <v/>
      </c>
      <c r="I3358" s="35" t="str">
        <f t="shared" si="55"/>
        <v/>
      </c>
      <c r="J3358" s="35" t="str">
        <f t="array" ref="J3358">IFERROR(INDEX(Listor!$M$6:$M$17,MATCH(Listor!J3358&amp;Fossila!E3358,Listor!$K$6:$K$17&amp;Listor!$L$6:$L$17,0)),"")</f>
        <v/>
      </c>
      <c r="K3358" s="69"/>
    </row>
    <row r="3359" spans="2:11" x14ac:dyDescent="0.25">
      <c r="B3359" s="68" t="s">
        <v>68</v>
      </c>
      <c r="C3359" s="80" t="str">
        <f>IFERROR(VLOOKUP(B3359,Listor!$A$6:$B$62,2,FALSE),"")</f>
        <v/>
      </c>
      <c r="D3359" s="80" t="str">
        <f>IFERROR(VLOOKUP(B3359,Listor!$A$6:$C$62,3,FALSE),"")</f>
        <v/>
      </c>
      <c r="E3359" s="64" t="s">
        <v>69</v>
      </c>
      <c r="F3359" s="65"/>
      <c r="G3359" s="35" t="str">
        <f>IFERROR(VLOOKUP(B3359,Listor!$A$6:$G$62,7,FALSE),"")</f>
        <v/>
      </c>
      <c r="H3359" s="35" t="str">
        <f>IFERROR(VLOOKUP(B3359,Listor!$H$6:$I$24,2,FALSE),"")</f>
        <v/>
      </c>
      <c r="I3359" s="35" t="str">
        <f t="shared" si="55"/>
        <v/>
      </c>
      <c r="J3359" s="35" t="str">
        <f t="array" ref="J3359">IFERROR(INDEX(Listor!$M$6:$M$17,MATCH(Listor!J3359&amp;Fossila!E3359,Listor!$K$6:$K$17&amp;Listor!$L$6:$L$17,0)),"")</f>
        <v/>
      </c>
      <c r="K3359" s="69"/>
    </row>
    <row r="3360" spans="2:11" x14ac:dyDescent="0.25">
      <c r="B3360" s="68" t="s">
        <v>68</v>
      </c>
      <c r="C3360" s="80" t="str">
        <f>IFERROR(VLOOKUP(B3360,Listor!$A$6:$B$62,2,FALSE),"")</f>
        <v/>
      </c>
      <c r="D3360" s="80" t="str">
        <f>IFERROR(VLOOKUP(B3360,Listor!$A$6:$C$62,3,FALSE),"")</f>
        <v/>
      </c>
      <c r="E3360" s="64" t="s">
        <v>69</v>
      </c>
      <c r="F3360" s="65"/>
      <c r="G3360" s="35" t="str">
        <f>IFERROR(VLOOKUP(B3360,Listor!$A$6:$G$62,7,FALSE),"")</f>
        <v/>
      </c>
      <c r="H3360" s="35" t="str">
        <f>IFERROR(VLOOKUP(B3360,Listor!$H$6:$I$24,2,FALSE),"")</f>
        <v/>
      </c>
      <c r="I3360" s="35" t="str">
        <f t="shared" si="55"/>
        <v/>
      </c>
      <c r="J3360" s="35" t="str">
        <f t="array" ref="J3360">IFERROR(INDEX(Listor!$M$6:$M$17,MATCH(Listor!J3360&amp;Fossila!E3360,Listor!$K$6:$K$17&amp;Listor!$L$6:$L$17,0)),"")</f>
        <v/>
      </c>
      <c r="K3360" s="69"/>
    </row>
    <row r="3361" spans="2:11" x14ac:dyDescent="0.25">
      <c r="B3361" s="68" t="s">
        <v>68</v>
      </c>
      <c r="C3361" s="80" t="str">
        <f>IFERROR(VLOOKUP(B3361,Listor!$A$6:$B$62,2,FALSE),"")</f>
        <v/>
      </c>
      <c r="D3361" s="80" t="str">
        <f>IFERROR(VLOOKUP(B3361,Listor!$A$6:$C$62,3,FALSE),"")</f>
        <v/>
      </c>
      <c r="E3361" s="64" t="s">
        <v>69</v>
      </c>
      <c r="F3361" s="65"/>
      <c r="G3361" s="35" t="str">
        <f>IFERROR(VLOOKUP(B3361,Listor!$A$6:$G$62,7,FALSE),"")</f>
        <v/>
      </c>
      <c r="H3361" s="35" t="str">
        <f>IFERROR(VLOOKUP(B3361,Listor!$H$6:$I$24,2,FALSE),"")</f>
        <v/>
      </c>
      <c r="I3361" s="35" t="str">
        <f t="shared" si="55"/>
        <v/>
      </c>
      <c r="J3361" s="35" t="str">
        <f t="array" ref="J3361">IFERROR(INDEX(Listor!$M$6:$M$17,MATCH(Listor!J3361&amp;Fossila!E3361,Listor!$K$6:$K$17&amp;Listor!$L$6:$L$17,0)),"")</f>
        <v/>
      </c>
      <c r="K3361" s="69"/>
    </row>
    <row r="3362" spans="2:11" x14ac:dyDescent="0.25">
      <c r="B3362" s="68" t="s">
        <v>68</v>
      </c>
      <c r="C3362" s="80" t="str">
        <f>IFERROR(VLOOKUP(B3362,Listor!$A$6:$B$62,2,FALSE),"")</f>
        <v/>
      </c>
      <c r="D3362" s="80" t="str">
        <f>IFERROR(VLOOKUP(B3362,Listor!$A$6:$C$62,3,FALSE),"")</f>
        <v/>
      </c>
      <c r="E3362" s="64" t="s">
        <v>69</v>
      </c>
      <c r="F3362" s="65"/>
      <c r="G3362" s="35" t="str">
        <f>IFERROR(VLOOKUP(B3362,Listor!$A$6:$G$62,7,FALSE),"")</f>
        <v/>
      </c>
      <c r="H3362" s="35" t="str">
        <f>IFERROR(VLOOKUP(B3362,Listor!$H$6:$I$24,2,FALSE),"")</f>
        <v/>
      </c>
      <c r="I3362" s="35" t="str">
        <f t="shared" si="55"/>
        <v/>
      </c>
      <c r="J3362" s="35" t="str">
        <f t="array" ref="J3362">IFERROR(INDEX(Listor!$M$6:$M$17,MATCH(Listor!J3362&amp;Fossila!E3362,Listor!$K$6:$K$17&amp;Listor!$L$6:$L$17,0)),"")</f>
        <v/>
      </c>
      <c r="K3362" s="69"/>
    </row>
    <row r="3363" spans="2:11" x14ac:dyDescent="0.25">
      <c r="B3363" s="68" t="s">
        <v>68</v>
      </c>
      <c r="C3363" s="80" t="str">
        <f>IFERROR(VLOOKUP(B3363,Listor!$A$6:$B$62,2,FALSE),"")</f>
        <v/>
      </c>
      <c r="D3363" s="80" t="str">
        <f>IFERROR(VLOOKUP(B3363,Listor!$A$6:$C$62,3,FALSE),"")</f>
        <v/>
      </c>
      <c r="E3363" s="64" t="s">
        <v>69</v>
      </c>
      <c r="F3363" s="65"/>
      <c r="G3363" s="35" t="str">
        <f>IFERROR(VLOOKUP(B3363,Listor!$A$6:$G$62,7,FALSE),"")</f>
        <v/>
      </c>
      <c r="H3363" s="35" t="str">
        <f>IFERROR(VLOOKUP(B3363,Listor!$H$6:$I$24,2,FALSE),"")</f>
        <v/>
      </c>
      <c r="I3363" s="35" t="str">
        <f t="shared" si="55"/>
        <v/>
      </c>
      <c r="J3363" s="35" t="str">
        <f t="array" ref="J3363">IFERROR(INDEX(Listor!$M$6:$M$17,MATCH(Listor!J3363&amp;Fossila!E3363,Listor!$K$6:$K$17&amp;Listor!$L$6:$L$17,0)),"")</f>
        <v/>
      </c>
      <c r="K3363" s="69"/>
    </row>
    <row r="3364" spans="2:11" x14ac:dyDescent="0.25">
      <c r="B3364" s="68" t="s">
        <v>68</v>
      </c>
      <c r="C3364" s="80" t="str">
        <f>IFERROR(VLOOKUP(B3364,Listor!$A$6:$B$62,2,FALSE),"")</f>
        <v/>
      </c>
      <c r="D3364" s="80" t="str">
        <f>IFERROR(VLOOKUP(B3364,Listor!$A$6:$C$62,3,FALSE),"")</f>
        <v/>
      </c>
      <c r="E3364" s="64" t="s">
        <v>69</v>
      </c>
      <c r="F3364" s="65"/>
      <c r="G3364" s="35" t="str">
        <f>IFERROR(VLOOKUP(B3364,Listor!$A$6:$G$62,7,FALSE),"")</f>
        <v/>
      </c>
      <c r="H3364" s="35" t="str">
        <f>IFERROR(VLOOKUP(B3364,Listor!$H$6:$I$24,2,FALSE),"")</f>
        <v/>
      </c>
      <c r="I3364" s="35" t="str">
        <f t="shared" si="55"/>
        <v/>
      </c>
      <c r="J3364" s="35" t="str">
        <f t="array" ref="J3364">IFERROR(INDEX(Listor!$M$6:$M$17,MATCH(Listor!J3364&amp;Fossila!E3364,Listor!$K$6:$K$17&amp;Listor!$L$6:$L$17,0)),"")</f>
        <v/>
      </c>
      <c r="K3364" s="69"/>
    </row>
    <row r="3365" spans="2:11" x14ac:dyDescent="0.25">
      <c r="B3365" s="68" t="s">
        <v>68</v>
      </c>
      <c r="C3365" s="80" t="str">
        <f>IFERROR(VLOOKUP(B3365,Listor!$A$6:$B$62,2,FALSE),"")</f>
        <v/>
      </c>
      <c r="D3365" s="80" t="str">
        <f>IFERROR(VLOOKUP(B3365,Listor!$A$6:$C$62,3,FALSE),"")</f>
        <v/>
      </c>
      <c r="E3365" s="64" t="s">
        <v>69</v>
      </c>
      <c r="F3365" s="65"/>
      <c r="G3365" s="35" t="str">
        <f>IFERROR(VLOOKUP(B3365,Listor!$A$6:$G$62,7,FALSE),"")</f>
        <v/>
      </c>
      <c r="H3365" s="35" t="str">
        <f>IFERROR(VLOOKUP(B3365,Listor!$H$6:$I$24,2,FALSE),"")</f>
        <v/>
      </c>
      <c r="I3365" s="35" t="str">
        <f t="shared" si="55"/>
        <v/>
      </c>
      <c r="J3365" s="35" t="str">
        <f t="array" ref="J3365">IFERROR(INDEX(Listor!$M$6:$M$17,MATCH(Listor!J3365&amp;Fossila!E3365,Listor!$K$6:$K$17&amp;Listor!$L$6:$L$17,0)),"")</f>
        <v/>
      </c>
      <c r="K3365" s="69"/>
    </row>
    <row r="3366" spans="2:11" x14ac:dyDescent="0.25">
      <c r="B3366" s="68" t="s">
        <v>68</v>
      </c>
      <c r="C3366" s="80" t="str">
        <f>IFERROR(VLOOKUP(B3366,Listor!$A$6:$B$62,2,FALSE),"")</f>
        <v/>
      </c>
      <c r="D3366" s="80" t="str">
        <f>IFERROR(VLOOKUP(B3366,Listor!$A$6:$C$62,3,FALSE),"")</f>
        <v/>
      </c>
      <c r="E3366" s="64" t="s">
        <v>69</v>
      </c>
      <c r="F3366" s="65"/>
      <c r="G3366" s="35" t="str">
        <f>IFERROR(VLOOKUP(B3366,Listor!$A$6:$G$62,7,FALSE),"")</f>
        <v/>
      </c>
      <c r="H3366" s="35" t="str">
        <f>IFERROR(VLOOKUP(B3366,Listor!$H$6:$I$24,2,FALSE),"")</f>
        <v/>
      </c>
      <c r="I3366" s="35" t="str">
        <f t="shared" si="55"/>
        <v/>
      </c>
      <c r="J3366" s="35" t="str">
        <f t="array" ref="J3366">IFERROR(INDEX(Listor!$M$6:$M$17,MATCH(Listor!J3366&amp;Fossila!E3366,Listor!$K$6:$K$17&amp;Listor!$L$6:$L$17,0)),"")</f>
        <v/>
      </c>
      <c r="K3366" s="69"/>
    </row>
    <row r="3367" spans="2:11" x14ac:dyDescent="0.25">
      <c r="B3367" s="68" t="s">
        <v>68</v>
      </c>
      <c r="C3367" s="80" t="str">
        <f>IFERROR(VLOOKUP(B3367,Listor!$A$6:$B$62,2,FALSE),"")</f>
        <v/>
      </c>
      <c r="D3367" s="80" t="str">
        <f>IFERROR(VLOOKUP(B3367,Listor!$A$6:$C$62,3,FALSE),"")</f>
        <v/>
      </c>
      <c r="E3367" s="64" t="s">
        <v>69</v>
      </c>
      <c r="F3367" s="65"/>
      <c r="G3367" s="35" t="str">
        <f>IFERROR(VLOOKUP(B3367,Listor!$A$6:$G$62,7,FALSE),"")</f>
        <v/>
      </c>
      <c r="H3367" s="35" t="str">
        <f>IFERROR(VLOOKUP(B3367,Listor!$H$6:$I$24,2,FALSE),"")</f>
        <v/>
      </c>
      <c r="I3367" s="35" t="str">
        <f t="shared" si="55"/>
        <v/>
      </c>
      <c r="J3367" s="35" t="str">
        <f t="array" ref="J3367">IFERROR(INDEX(Listor!$M$6:$M$17,MATCH(Listor!J3367&amp;Fossila!E3367,Listor!$K$6:$K$17&amp;Listor!$L$6:$L$17,0)),"")</f>
        <v/>
      </c>
      <c r="K3367" s="69"/>
    </row>
    <row r="3368" spans="2:11" x14ac:dyDescent="0.25">
      <c r="B3368" s="68" t="s">
        <v>68</v>
      </c>
      <c r="C3368" s="80" t="str">
        <f>IFERROR(VLOOKUP(B3368,Listor!$A$6:$B$62,2,FALSE),"")</f>
        <v/>
      </c>
      <c r="D3368" s="80" t="str">
        <f>IFERROR(VLOOKUP(B3368,Listor!$A$6:$C$62,3,FALSE),"")</f>
        <v/>
      </c>
      <c r="E3368" s="64" t="s">
        <v>69</v>
      </c>
      <c r="F3368" s="65"/>
      <c r="G3368" s="35" t="str">
        <f>IFERROR(VLOOKUP(B3368,Listor!$A$6:$G$62,7,FALSE),"")</f>
        <v/>
      </c>
      <c r="H3368" s="35" t="str">
        <f>IFERROR(VLOOKUP(B3368,Listor!$H$6:$I$24,2,FALSE),"")</f>
        <v/>
      </c>
      <c r="I3368" s="35" t="str">
        <f t="shared" si="55"/>
        <v/>
      </c>
      <c r="J3368" s="35" t="str">
        <f t="array" ref="J3368">IFERROR(INDEX(Listor!$M$6:$M$17,MATCH(Listor!J3368&amp;Fossila!E3368,Listor!$K$6:$K$17&amp;Listor!$L$6:$L$17,0)),"")</f>
        <v/>
      </c>
      <c r="K3368" s="69"/>
    </row>
    <row r="3369" spans="2:11" x14ac:dyDescent="0.25">
      <c r="B3369" s="68" t="s">
        <v>68</v>
      </c>
      <c r="C3369" s="80" t="str">
        <f>IFERROR(VLOOKUP(B3369,Listor!$A$6:$B$62,2,FALSE),"")</f>
        <v/>
      </c>
      <c r="D3369" s="80" t="str">
        <f>IFERROR(VLOOKUP(B3369,Listor!$A$6:$C$62,3,FALSE),"")</f>
        <v/>
      </c>
      <c r="E3369" s="64" t="s">
        <v>69</v>
      </c>
      <c r="F3369" s="65"/>
      <c r="G3369" s="35" t="str">
        <f>IFERROR(VLOOKUP(B3369,Listor!$A$6:$G$62,7,FALSE),"")</f>
        <v/>
      </c>
      <c r="H3369" s="35" t="str">
        <f>IFERROR(VLOOKUP(B3369,Listor!$H$6:$I$24,2,FALSE),"")</f>
        <v/>
      </c>
      <c r="I3369" s="35" t="str">
        <f t="shared" si="55"/>
        <v/>
      </c>
      <c r="J3369" s="35" t="str">
        <f t="array" ref="J3369">IFERROR(INDEX(Listor!$M$6:$M$17,MATCH(Listor!J3369&amp;Fossila!E3369,Listor!$K$6:$K$17&amp;Listor!$L$6:$L$17,0)),"")</f>
        <v/>
      </c>
      <c r="K3369" s="69"/>
    </row>
    <row r="3370" spans="2:11" x14ac:dyDescent="0.25">
      <c r="B3370" s="68" t="s">
        <v>68</v>
      </c>
      <c r="C3370" s="80" t="str">
        <f>IFERROR(VLOOKUP(B3370,Listor!$A$6:$B$62,2,FALSE),"")</f>
        <v/>
      </c>
      <c r="D3370" s="80" t="str">
        <f>IFERROR(VLOOKUP(B3370,Listor!$A$6:$C$62,3,FALSE),"")</f>
        <v/>
      </c>
      <c r="E3370" s="64" t="s">
        <v>69</v>
      </c>
      <c r="F3370" s="65"/>
      <c r="G3370" s="35" t="str">
        <f>IFERROR(VLOOKUP(B3370,Listor!$A$6:$G$62,7,FALSE),"")</f>
        <v/>
      </c>
      <c r="H3370" s="35" t="str">
        <f>IFERROR(VLOOKUP(B3370,Listor!$H$6:$I$24,2,FALSE),"")</f>
        <v/>
      </c>
      <c r="I3370" s="35" t="str">
        <f t="shared" si="55"/>
        <v/>
      </c>
      <c r="J3370" s="35" t="str">
        <f t="array" ref="J3370">IFERROR(INDEX(Listor!$M$6:$M$17,MATCH(Listor!J3370&amp;Fossila!E3370,Listor!$K$6:$K$17&amp;Listor!$L$6:$L$17,0)),"")</f>
        <v/>
      </c>
      <c r="K3370" s="69"/>
    </row>
    <row r="3371" spans="2:11" x14ac:dyDescent="0.25">
      <c r="B3371" s="68" t="s">
        <v>68</v>
      </c>
      <c r="C3371" s="80" t="str">
        <f>IFERROR(VLOOKUP(B3371,Listor!$A$6:$B$62,2,FALSE),"")</f>
        <v/>
      </c>
      <c r="D3371" s="80" t="str">
        <f>IFERROR(VLOOKUP(B3371,Listor!$A$6:$C$62,3,FALSE),"")</f>
        <v/>
      </c>
      <c r="E3371" s="64" t="s">
        <v>69</v>
      </c>
      <c r="F3371" s="65"/>
      <c r="G3371" s="35" t="str">
        <f>IFERROR(VLOOKUP(B3371,Listor!$A$6:$G$62,7,FALSE),"")</f>
        <v/>
      </c>
      <c r="H3371" s="35" t="str">
        <f>IFERROR(VLOOKUP(B3371,Listor!$H$6:$I$24,2,FALSE),"")</f>
        <v/>
      </c>
      <c r="I3371" s="35" t="str">
        <f t="shared" si="55"/>
        <v/>
      </c>
      <c r="J3371" s="35" t="str">
        <f t="array" ref="J3371">IFERROR(INDEX(Listor!$M$6:$M$17,MATCH(Listor!J3371&amp;Fossila!E3371,Listor!$K$6:$K$17&amp;Listor!$L$6:$L$17,0)),"")</f>
        <v/>
      </c>
      <c r="K3371" s="69"/>
    </row>
    <row r="3372" spans="2:11" x14ac:dyDescent="0.25">
      <c r="B3372" s="68" t="s">
        <v>68</v>
      </c>
      <c r="C3372" s="80" t="str">
        <f>IFERROR(VLOOKUP(B3372,Listor!$A$6:$B$62,2,FALSE),"")</f>
        <v/>
      </c>
      <c r="D3372" s="80" t="str">
        <f>IFERROR(VLOOKUP(B3372,Listor!$A$6:$C$62,3,FALSE),"")</f>
        <v/>
      </c>
      <c r="E3372" s="64" t="s">
        <v>69</v>
      </c>
      <c r="F3372" s="65"/>
      <c r="G3372" s="35" t="str">
        <f>IFERROR(VLOOKUP(B3372,Listor!$A$6:$G$62,7,FALSE),"")</f>
        <v/>
      </c>
      <c r="H3372" s="35" t="str">
        <f>IFERROR(VLOOKUP(B3372,Listor!$H$6:$I$24,2,FALSE),"")</f>
        <v/>
      </c>
      <c r="I3372" s="35" t="str">
        <f t="shared" si="55"/>
        <v/>
      </c>
      <c r="J3372" s="35" t="str">
        <f t="array" ref="J3372">IFERROR(INDEX(Listor!$M$6:$M$17,MATCH(Listor!J3372&amp;Fossila!E3372,Listor!$K$6:$K$17&amp;Listor!$L$6:$L$17,0)),"")</f>
        <v/>
      </c>
      <c r="K3372" s="69"/>
    </row>
    <row r="3373" spans="2:11" x14ac:dyDescent="0.25">
      <c r="B3373" s="68" t="s">
        <v>68</v>
      </c>
      <c r="C3373" s="80" t="str">
        <f>IFERROR(VLOOKUP(B3373,Listor!$A$6:$B$62,2,FALSE),"")</f>
        <v/>
      </c>
      <c r="D3373" s="80" t="str">
        <f>IFERROR(VLOOKUP(B3373,Listor!$A$6:$C$62,3,FALSE),"")</f>
        <v/>
      </c>
      <c r="E3373" s="64" t="s">
        <v>69</v>
      </c>
      <c r="F3373" s="65"/>
      <c r="G3373" s="35" t="str">
        <f>IFERROR(VLOOKUP(B3373,Listor!$A$6:$G$62,7,FALSE),"")</f>
        <v/>
      </c>
      <c r="H3373" s="35" t="str">
        <f>IFERROR(VLOOKUP(B3373,Listor!$H$6:$I$24,2,FALSE),"")</f>
        <v/>
      </c>
      <c r="I3373" s="35" t="str">
        <f t="shared" si="55"/>
        <v/>
      </c>
      <c r="J3373" s="35" t="str">
        <f t="array" ref="J3373">IFERROR(INDEX(Listor!$M$6:$M$17,MATCH(Listor!J3373&amp;Fossila!E3373,Listor!$K$6:$K$17&amp;Listor!$L$6:$L$17,0)),"")</f>
        <v/>
      </c>
      <c r="K3373" s="69"/>
    </row>
    <row r="3374" spans="2:11" x14ac:dyDescent="0.25">
      <c r="B3374" s="68" t="s">
        <v>68</v>
      </c>
      <c r="C3374" s="80" t="str">
        <f>IFERROR(VLOOKUP(B3374,Listor!$A$6:$B$62,2,FALSE),"")</f>
        <v/>
      </c>
      <c r="D3374" s="80" t="str">
        <f>IFERROR(VLOOKUP(B3374,Listor!$A$6:$C$62,3,FALSE),"")</f>
        <v/>
      </c>
      <c r="E3374" s="64" t="s">
        <v>69</v>
      </c>
      <c r="F3374" s="65"/>
      <c r="G3374" s="35" t="str">
        <f>IFERROR(VLOOKUP(B3374,Listor!$A$6:$G$62,7,FALSE),"")</f>
        <v/>
      </c>
      <c r="H3374" s="35" t="str">
        <f>IFERROR(VLOOKUP(B3374,Listor!$H$6:$I$24,2,FALSE),"")</f>
        <v/>
      </c>
      <c r="I3374" s="35" t="str">
        <f t="shared" si="55"/>
        <v/>
      </c>
      <c r="J3374" s="35" t="str">
        <f t="array" ref="J3374">IFERROR(INDEX(Listor!$M$6:$M$17,MATCH(Listor!J3374&amp;Fossila!E3374,Listor!$K$6:$K$17&amp;Listor!$L$6:$L$17,0)),"")</f>
        <v/>
      </c>
      <c r="K3374" s="69"/>
    </row>
    <row r="3375" spans="2:11" x14ac:dyDescent="0.25">
      <c r="B3375" s="68" t="s">
        <v>68</v>
      </c>
      <c r="C3375" s="80" t="str">
        <f>IFERROR(VLOOKUP(B3375,Listor!$A$6:$B$62,2,FALSE),"")</f>
        <v/>
      </c>
      <c r="D3375" s="80" t="str">
        <f>IFERROR(VLOOKUP(B3375,Listor!$A$6:$C$62,3,FALSE),"")</f>
        <v/>
      </c>
      <c r="E3375" s="64" t="s">
        <v>69</v>
      </c>
      <c r="F3375" s="65"/>
      <c r="G3375" s="35" t="str">
        <f>IFERROR(VLOOKUP(B3375,Listor!$A$6:$G$62,7,FALSE),"")</f>
        <v/>
      </c>
      <c r="H3375" s="35" t="str">
        <f>IFERROR(VLOOKUP(B3375,Listor!$H$6:$I$24,2,FALSE),"")</f>
        <v/>
      </c>
      <c r="I3375" s="35" t="str">
        <f t="shared" si="55"/>
        <v/>
      </c>
      <c r="J3375" s="35" t="str">
        <f t="array" ref="J3375">IFERROR(INDEX(Listor!$M$6:$M$17,MATCH(Listor!J3375&amp;Fossila!E3375,Listor!$K$6:$K$17&amp;Listor!$L$6:$L$17,0)),"")</f>
        <v/>
      </c>
      <c r="K3375" s="69"/>
    </row>
    <row r="3376" spans="2:11" x14ac:dyDescent="0.25">
      <c r="B3376" s="68" t="s">
        <v>68</v>
      </c>
      <c r="C3376" s="80" t="str">
        <f>IFERROR(VLOOKUP(B3376,Listor!$A$6:$B$62,2,FALSE),"")</f>
        <v/>
      </c>
      <c r="D3376" s="80" t="str">
        <f>IFERROR(VLOOKUP(B3376,Listor!$A$6:$C$62,3,FALSE),"")</f>
        <v/>
      </c>
      <c r="E3376" s="64" t="s">
        <v>69</v>
      </c>
      <c r="F3376" s="65"/>
      <c r="G3376" s="35" t="str">
        <f>IFERROR(VLOOKUP(B3376,Listor!$A$6:$G$62,7,FALSE),"")</f>
        <v/>
      </c>
      <c r="H3376" s="35" t="str">
        <f>IFERROR(VLOOKUP(B3376,Listor!$H$6:$I$24,2,FALSE),"")</f>
        <v/>
      </c>
      <c r="I3376" s="35" t="str">
        <f t="shared" si="55"/>
        <v/>
      </c>
      <c r="J3376" s="35" t="str">
        <f t="array" ref="J3376">IFERROR(INDEX(Listor!$M$6:$M$17,MATCH(Listor!J3376&amp;Fossila!E3376,Listor!$K$6:$K$17&amp;Listor!$L$6:$L$17,0)),"")</f>
        <v/>
      </c>
      <c r="K3376" s="69"/>
    </row>
    <row r="3377" spans="2:11" x14ac:dyDescent="0.25">
      <c r="B3377" s="68" t="s">
        <v>68</v>
      </c>
      <c r="C3377" s="80" t="str">
        <f>IFERROR(VLOOKUP(B3377,Listor!$A$6:$B$62,2,FALSE),"")</f>
        <v/>
      </c>
      <c r="D3377" s="80" t="str">
        <f>IFERROR(VLOOKUP(B3377,Listor!$A$6:$C$62,3,FALSE),"")</f>
        <v/>
      </c>
      <c r="E3377" s="64" t="s">
        <v>69</v>
      </c>
      <c r="F3377" s="65"/>
      <c r="G3377" s="35" t="str">
        <f>IFERROR(VLOOKUP(B3377,Listor!$A$6:$G$62,7,FALSE),"")</f>
        <v/>
      </c>
      <c r="H3377" s="35" t="str">
        <f>IFERROR(VLOOKUP(B3377,Listor!$H$6:$I$24,2,FALSE),"")</f>
        <v/>
      </c>
      <c r="I3377" s="35" t="str">
        <f t="shared" si="55"/>
        <v/>
      </c>
      <c r="J3377" s="35" t="str">
        <f t="array" ref="J3377">IFERROR(INDEX(Listor!$M$6:$M$17,MATCH(Listor!J3377&amp;Fossila!E3377,Listor!$K$6:$K$17&amp;Listor!$L$6:$L$17,0)),"")</f>
        <v/>
      </c>
      <c r="K3377" s="69"/>
    </row>
    <row r="3378" spans="2:11" x14ac:dyDescent="0.25">
      <c r="B3378" s="68" t="s">
        <v>68</v>
      </c>
      <c r="C3378" s="80" t="str">
        <f>IFERROR(VLOOKUP(B3378,Listor!$A$6:$B$62,2,FALSE),"")</f>
        <v/>
      </c>
      <c r="D3378" s="80" t="str">
        <f>IFERROR(VLOOKUP(B3378,Listor!$A$6:$C$62,3,FALSE),"")</f>
        <v/>
      </c>
      <c r="E3378" s="64" t="s">
        <v>69</v>
      </c>
      <c r="F3378" s="65"/>
      <c r="G3378" s="35" t="str">
        <f>IFERROR(VLOOKUP(B3378,Listor!$A$6:$G$62,7,FALSE),"")</f>
        <v/>
      </c>
      <c r="H3378" s="35" t="str">
        <f>IFERROR(VLOOKUP(B3378,Listor!$H$6:$I$24,2,FALSE),"")</f>
        <v/>
      </c>
      <c r="I3378" s="35" t="str">
        <f t="shared" si="55"/>
        <v/>
      </c>
      <c r="J3378" s="35" t="str">
        <f t="array" ref="J3378">IFERROR(INDEX(Listor!$M$6:$M$17,MATCH(Listor!J3378&amp;Fossila!E3378,Listor!$K$6:$K$17&amp;Listor!$L$6:$L$17,0)),"")</f>
        <v/>
      </c>
      <c r="K3378" s="69"/>
    </row>
    <row r="3379" spans="2:11" x14ac:dyDescent="0.25">
      <c r="B3379" s="68" t="s">
        <v>68</v>
      </c>
      <c r="C3379" s="80" t="str">
        <f>IFERROR(VLOOKUP(B3379,Listor!$A$6:$B$62,2,FALSE),"")</f>
        <v/>
      </c>
      <c r="D3379" s="80" t="str">
        <f>IFERROR(VLOOKUP(B3379,Listor!$A$6:$C$62,3,FALSE),"")</f>
        <v/>
      </c>
      <c r="E3379" s="64" t="s">
        <v>69</v>
      </c>
      <c r="F3379" s="65"/>
      <c r="G3379" s="35" t="str">
        <f>IFERROR(VLOOKUP(B3379,Listor!$A$6:$G$62,7,FALSE),"")</f>
        <v/>
      </c>
      <c r="H3379" s="35" t="str">
        <f>IFERROR(VLOOKUP(B3379,Listor!$H$6:$I$24,2,FALSE),"")</f>
        <v/>
      </c>
      <c r="I3379" s="35" t="str">
        <f t="shared" si="55"/>
        <v/>
      </c>
      <c r="J3379" s="35" t="str">
        <f t="array" ref="J3379">IFERROR(INDEX(Listor!$M$6:$M$17,MATCH(Listor!J3379&amp;Fossila!E3379,Listor!$K$6:$K$17&amp;Listor!$L$6:$L$17,0)),"")</f>
        <v/>
      </c>
      <c r="K3379" s="69"/>
    </row>
    <row r="3380" spans="2:11" x14ac:dyDescent="0.25">
      <c r="B3380" s="68" t="s">
        <v>68</v>
      </c>
      <c r="C3380" s="80" t="str">
        <f>IFERROR(VLOOKUP(B3380,Listor!$A$6:$B$62,2,FALSE),"")</f>
        <v/>
      </c>
      <c r="D3380" s="80" t="str">
        <f>IFERROR(VLOOKUP(B3380,Listor!$A$6:$C$62,3,FALSE),"")</f>
        <v/>
      </c>
      <c r="E3380" s="64" t="s">
        <v>69</v>
      </c>
      <c r="F3380" s="65"/>
      <c r="G3380" s="35" t="str">
        <f>IFERROR(VLOOKUP(B3380,Listor!$A$6:$G$62,7,FALSE),"")</f>
        <v/>
      </c>
      <c r="H3380" s="35" t="str">
        <f>IFERROR(VLOOKUP(B3380,Listor!$H$6:$I$24,2,FALSE),"")</f>
        <v/>
      </c>
      <c r="I3380" s="35" t="str">
        <f t="shared" si="55"/>
        <v/>
      </c>
      <c r="J3380" s="35" t="str">
        <f t="array" ref="J3380">IFERROR(INDEX(Listor!$M$6:$M$17,MATCH(Listor!J3380&amp;Fossila!E3380,Listor!$K$6:$K$17&amp;Listor!$L$6:$L$17,0)),"")</f>
        <v/>
      </c>
      <c r="K3380" s="69"/>
    </row>
    <row r="3381" spans="2:11" x14ac:dyDescent="0.25">
      <c r="B3381" s="68" t="s">
        <v>68</v>
      </c>
      <c r="C3381" s="80" t="str">
        <f>IFERROR(VLOOKUP(B3381,Listor!$A$6:$B$62,2,FALSE),"")</f>
        <v/>
      </c>
      <c r="D3381" s="80" t="str">
        <f>IFERROR(VLOOKUP(B3381,Listor!$A$6:$C$62,3,FALSE),"")</f>
        <v/>
      </c>
      <c r="E3381" s="64" t="s">
        <v>69</v>
      </c>
      <c r="F3381" s="65"/>
      <c r="G3381" s="35" t="str">
        <f>IFERROR(VLOOKUP(B3381,Listor!$A$6:$G$62,7,FALSE),"")</f>
        <v/>
      </c>
      <c r="H3381" s="35" t="str">
        <f>IFERROR(VLOOKUP(B3381,Listor!$H$6:$I$24,2,FALSE),"")</f>
        <v/>
      </c>
      <c r="I3381" s="35" t="str">
        <f t="shared" si="55"/>
        <v/>
      </c>
      <c r="J3381" s="35" t="str">
        <f t="array" ref="J3381">IFERROR(INDEX(Listor!$M$6:$M$17,MATCH(Listor!J3381&amp;Fossila!E3381,Listor!$K$6:$K$17&amp;Listor!$L$6:$L$17,0)),"")</f>
        <v/>
      </c>
      <c r="K3381" s="69"/>
    </row>
    <row r="3382" spans="2:11" x14ac:dyDescent="0.25">
      <c r="B3382" s="68" t="s">
        <v>68</v>
      </c>
      <c r="C3382" s="80" t="str">
        <f>IFERROR(VLOOKUP(B3382,Listor!$A$6:$B$62,2,FALSE),"")</f>
        <v/>
      </c>
      <c r="D3382" s="80" t="str">
        <f>IFERROR(VLOOKUP(B3382,Listor!$A$6:$C$62,3,FALSE),"")</f>
        <v/>
      </c>
      <c r="E3382" s="64" t="s">
        <v>69</v>
      </c>
      <c r="F3382" s="65"/>
      <c r="G3382" s="35" t="str">
        <f>IFERROR(VLOOKUP(B3382,Listor!$A$6:$G$62,7,FALSE),"")</f>
        <v/>
      </c>
      <c r="H3382" s="35" t="str">
        <f>IFERROR(VLOOKUP(B3382,Listor!$H$6:$I$24,2,FALSE),"")</f>
        <v/>
      </c>
      <c r="I3382" s="35" t="str">
        <f t="shared" si="55"/>
        <v/>
      </c>
      <c r="J3382" s="35" t="str">
        <f t="array" ref="J3382">IFERROR(INDEX(Listor!$M$6:$M$17,MATCH(Listor!J3382&amp;Fossila!E3382,Listor!$K$6:$K$17&amp;Listor!$L$6:$L$17,0)),"")</f>
        <v/>
      </c>
      <c r="K3382" s="69"/>
    </row>
    <row r="3383" spans="2:11" x14ac:dyDescent="0.25">
      <c r="B3383" s="68" t="s">
        <v>68</v>
      </c>
      <c r="C3383" s="80" t="str">
        <f>IFERROR(VLOOKUP(B3383,Listor!$A$6:$B$62,2,FALSE),"")</f>
        <v/>
      </c>
      <c r="D3383" s="80" t="str">
        <f>IFERROR(VLOOKUP(B3383,Listor!$A$6:$C$62,3,FALSE),"")</f>
        <v/>
      </c>
      <c r="E3383" s="64" t="s">
        <v>69</v>
      </c>
      <c r="F3383" s="65"/>
      <c r="G3383" s="35" t="str">
        <f>IFERROR(VLOOKUP(B3383,Listor!$A$6:$G$62,7,FALSE),"")</f>
        <v/>
      </c>
      <c r="H3383" s="35" t="str">
        <f>IFERROR(VLOOKUP(B3383,Listor!$H$6:$I$24,2,FALSE),"")</f>
        <v/>
      </c>
      <c r="I3383" s="35" t="str">
        <f t="shared" si="55"/>
        <v/>
      </c>
      <c r="J3383" s="35" t="str">
        <f t="array" ref="J3383">IFERROR(INDEX(Listor!$M$6:$M$17,MATCH(Listor!J3383&amp;Fossila!E3383,Listor!$K$6:$K$17&amp;Listor!$L$6:$L$17,0)),"")</f>
        <v/>
      </c>
      <c r="K3383" s="69"/>
    </row>
    <row r="3384" spans="2:11" x14ac:dyDescent="0.25">
      <c r="B3384" s="68" t="s">
        <v>68</v>
      </c>
      <c r="C3384" s="80" t="str">
        <f>IFERROR(VLOOKUP(B3384,Listor!$A$6:$B$62,2,FALSE),"")</f>
        <v/>
      </c>
      <c r="D3384" s="80" t="str">
        <f>IFERROR(VLOOKUP(B3384,Listor!$A$6:$C$62,3,FALSE),"")</f>
        <v/>
      </c>
      <c r="E3384" s="64" t="s">
        <v>69</v>
      </c>
      <c r="F3384" s="65"/>
      <c r="G3384" s="35" t="str">
        <f>IFERROR(VLOOKUP(B3384,Listor!$A$6:$G$62,7,FALSE),"")</f>
        <v/>
      </c>
      <c r="H3384" s="35" t="str">
        <f>IFERROR(VLOOKUP(B3384,Listor!$H$6:$I$24,2,FALSE),"")</f>
        <v/>
      </c>
      <c r="I3384" s="35" t="str">
        <f t="shared" si="55"/>
        <v/>
      </c>
      <c r="J3384" s="35" t="str">
        <f t="array" ref="J3384">IFERROR(INDEX(Listor!$M$6:$M$17,MATCH(Listor!J3384&amp;Fossila!E3384,Listor!$K$6:$K$17&amp;Listor!$L$6:$L$17,0)),"")</f>
        <v/>
      </c>
      <c r="K3384" s="69"/>
    </row>
    <row r="3385" spans="2:11" x14ac:dyDescent="0.25">
      <c r="B3385" s="68" t="s">
        <v>68</v>
      </c>
      <c r="C3385" s="80" t="str">
        <f>IFERROR(VLOOKUP(B3385,Listor!$A$6:$B$62,2,FALSE),"")</f>
        <v/>
      </c>
      <c r="D3385" s="80" t="str">
        <f>IFERROR(VLOOKUP(B3385,Listor!$A$6:$C$62,3,FALSE),"")</f>
        <v/>
      </c>
      <c r="E3385" s="64" t="s">
        <v>69</v>
      </c>
      <c r="F3385" s="65"/>
      <c r="G3385" s="35" t="str">
        <f>IFERROR(VLOOKUP(B3385,Listor!$A$6:$G$62,7,FALSE),"")</f>
        <v/>
      </c>
      <c r="H3385" s="35" t="str">
        <f>IFERROR(VLOOKUP(B3385,Listor!$H$6:$I$24,2,FALSE),"")</f>
        <v/>
      </c>
      <c r="I3385" s="35" t="str">
        <f t="shared" si="55"/>
        <v/>
      </c>
      <c r="J3385" s="35" t="str">
        <f t="array" ref="J3385">IFERROR(INDEX(Listor!$M$6:$M$17,MATCH(Listor!J3385&amp;Fossila!E3385,Listor!$K$6:$K$17&amp;Listor!$L$6:$L$17,0)),"")</f>
        <v/>
      </c>
      <c r="K3385" s="69"/>
    </row>
    <row r="3386" spans="2:11" x14ac:dyDescent="0.25">
      <c r="B3386" s="68" t="s">
        <v>68</v>
      </c>
      <c r="C3386" s="80" t="str">
        <f>IFERROR(VLOOKUP(B3386,Listor!$A$6:$B$62,2,FALSE),"")</f>
        <v/>
      </c>
      <c r="D3386" s="80" t="str">
        <f>IFERROR(VLOOKUP(B3386,Listor!$A$6:$C$62,3,FALSE),"")</f>
        <v/>
      </c>
      <c r="E3386" s="64" t="s">
        <v>69</v>
      </c>
      <c r="F3386" s="65"/>
      <c r="G3386" s="35" t="str">
        <f>IFERROR(VLOOKUP(B3386,Listor!$A$6:$G$62,7,FALSE),"")</f>
        <v/>
      </c>
      <c r="H3386" s="35" t="str">
        <f>IFERROR(VLOOKUP(B3386,Listor!$H$6:$I$24,2,FALSE),"")</f>
        <v/>
      </c>
      <c r="I3386" s="35" t="str">
        <f t="shared" si="55"/>
        <v/>
      </c>
      <c r="J3386" s="35" t="str">
        <f t="array" ref="J3386">IFERROR(INDEX(Listor!$M$6:$M$17,MATCH(Listor!J3386&amp;Fossila!E3386,Listor!$K$6:$K$17&amp;Listor!$L$6:$L$17,0)),"")</f>
        <v/>
      </c>
      <c r="K3386" s="69"/>
    </row>
    <row r="3387" spans="2:11" x14ac:dyDescent="0.25">
      <c r="B3387" s="68" t="s">
        <v>68</v>
      </c>
      <c r="C3387" s="80" t="str">
        <f>IFERROR(VLOOKUP(B3387,Listor!$A$6:$B$62,2,FALSE),"")</f>
        <v/>
      </c>
      <c r="D3387" s="80" t="str">
        <f>IFERROR(VLOOKUP(B3387,Listor!$A$6:$C$62,3,FALSE),"")</f>
        <v/>
      </c>
      <c r="E3387" s="64" t="s">
        <v>69</v>
      </c>
      <c r="F3387" s="65"/>
      <c r="G3387" s="35" t="str">
        <f>IFERROR(VLOOKUP(B3387,Listor!$A$6:$G$62,7,FALSE),"")</f>
        <v/>
      </c>
      <c r="H3387" s="35" t="str">
        <f>IFERROR(VLOOKUP(B3387,Listor!$H$6:$I$24,2,FALSE),"")</f>
        <v/>
      </c>
      <c r="I3387" s="35" t="str">
        <f t="shared" si="55"/>
        <v/>
      </c>
      <c r="J3387" s="35" t="str">
        <f t="array" ref="J3387">IFERROR(INDEX(Listor!$M$6:$M$17,MATCH(Listor!J3387&amp;Fossila!E3387,Listor!$K$6:$K$17&amp;Listor!$L$6:$L$17,0)),"")</f>
        <v/>
      </c>
      <c r="K3387" s="69"/>
    </row>
    <row r="3388" spans="2:11" x14ac:dyDescent="0.25">
      <c r="B3388" s="68" t="s">
        <v>68</v>
      </c>
      <c r="C3388" s="80" t="str">
        <f>IFERROR(VLOOKUP(B3388,Listor!$A$6:$B$62,2,FALSE),"")</f>
        <v/>
      </c>
      <c r="D3388" s="80" t="str">
        <f>IFERROR(VLOOKUP(B3388,Listor!$A$6:$C$62,3,FALSE),"")</f>
        <v/>
      </c>
      <c r="E3388" s="64" t="s">
        <v>69</v>
      </c>
      <c r="F3388" s="65"/>
      <c r="G3388" s="35" t="str">
        <f>IFERROR(VLOOKUP(B3388,Listor!$A$6:$G$62,7,FALSE),"")</f>
        <v/>
      </c>
      <c r="H3388" s="35" t="str">
        <f>IFERROR(VLOOKUP(B3388,Listor!$H$6:$I$24,2,FALSE),"")</f>
        <v/>
      </c>
      <c r="I3388" s="35" t="str">
        <f t="shared" si="55"/>
        <v/>
      </c>
      <c r="J3388" s="35" t="str">
        <f t="array" ref="J3388">IFERROR(INDEX(Listor!$M$6:$M$17,MATCH(Listor!J3388&amp;Fossila!E3388,Listor!$K$6:$K$17&amp;Listor!$L$6:$L$17,0)),"")</f>
        <v/>
      </c>
      <c r="K3388" s="69"/>
    </row>
    <row r="3389" spans="2:11" x14ac:dyDescent="0.25">
      <c r="B3389" s="68" t="s">
        <v>68</v>
      </c>
      <c r="C3389" s="80" t="str">
        <f>IFERROR(VLOOKUP(B3389,Listor!$A$6:$B$62,2,FALSE),"")</f>
        <v/>
      </c>
      <c r="D3389" s="80" t="str">
        <f>IFERROR(VLOOKUP(B3389,Listor!$A$6:$C$62,3,FALSE),"")</f>
        <v/>
      </c>
      <c r="E3389" s="64" t="s">
        <v>69</v>
      </c>
      <c r="F3389" s="65"/>
      <c r="G3389" s="35" t="str">
        <f>IFERROR(VLOOKUP(B3389,Listor!$A$6:$G$62,7,FALSE),"")</f>
        <v/>
      </c>
      <c r="H3389" s="35" t="str">
        <f>IFERROR(VLOOKUP(B3389,Listor!$H$6:$I$24,2,FALSE),"")</f>
        <v/>
      </c>
      <c r="I3389" s="35" t="str">
        <f t="shared" si="55"/>
        <v/>
      </c>
      <c r="J3389" s="35" t="str">
        <f t="array" ref="J3389">IFERROR(INDEX(Listor!$M$6:$M$17,MATCH(Listor!J3389&amp;Fossila!E3389,Listor!$K$6:$K$17&amp;Listor!$L$6:$L$17,0)),"")</f>
        <v/>
      </c>
      <c r="K3389" s="69"/>
    </row>
    <row r="3390" spans="2:11" x14ac:dyDescent="0.25">
      <c r="B3390" s="68" t="s">
        <v>68</v>
      </c>
      <c r="C3390" s="80" t="str">
        <f>IFERROR(VLOOKUP(B3390,Listor!$A$6:$B$62,2,FALSE),"")</f>
        <v/>
      </c>
      <c r="D3390" s="80" t="str">
        <f>IFERROR(VLOOKUP(B3390,Listor!$A$6:$C$62,3,FALSE),"")</f>
        <v/>
      </c>
      <c r="E3390" s="64" t="s">
        <v>69</v>
      </c>
      <c r="F3390" s="65"/>
      <c r="G3390" s="35" t="str">
        <f>IFERROR(VLOOKUP(B3390,Listor!$A$6:$G$62,7,FALSE),"")</f>
        <v/>
      </c>
      <c r="H3390" s="35" t="str">
        <f>IFERROR(VLOOKUP(B3390,Listor!$H$6:$I$24,2,FALSE),"")</f>
        <v/>
      </c>
      <c r="I3390" s="35" t="str">
        <f t="shared" si="55"/>
        <v/>
      </c>
      <c r="J3390" s="35" t="str">
        <f t="array" ref="J3390">IFERROR(INDEX(Listor!$M$6:$M$17,MATCH(Listor!J3390&amp;Fossila!E3390,Listor!$K$6:$K$17&amp;Listor!$L$6:$L$17,0)),"")</f>
        <v/>
      </c>
      <c r="K3390" s="69"/>
    </row>
    <row r="3391" spans="2:11" x14ac:dyDescent="0.25">
      <c r="B3391" s="68" t="s">
        <v>68</v>
      </c>
      <c r="C3391" s="80" t="str">
        <f>IFERROR(VLOOKUP(B3391,Listor!$A$6:$B$62,2,FALSE),"")</f>
        <v/>
      </c>
      <c r="D3391" s="80" t="str">
        <f>IFERROR(VLOOKUP(B3391,Listor!$A$6:$C$62,3,FALSE),"")</f>
        <v/>
      </c>
      <c r="E3391" s="64" t="s">
        <v>69</v>
      </c>
      <c r="F3391" s="65"/>
      <c r="G3391" s="35" t="str">
        <f>IFERROR(VLOOKUP(B3391,Listor!$A$6:$G$62,7,FALSE),"")</f>
        <v/>
      </c>
      <c r="H3391" s="35" t="str">
        <f>IFERROR(VLOOKUP(B3391,Listor!$H$6:$I$24,2,FALSE),"")</f>
        <v/>
      </c>
      <c r="I3391" s="35" t="str">
        <f t="shared" si="55"/>
        <v/>
      </c>
      <c r="J3391" s="35" t="str">
        <f t="array" ref="J3391">IFERROR(INDEX(Listor!$M$6:$M$17,MATCH(Listor!J3391&amp;Fossila!E3391,Listor!$K$6:$K$17&amp;Listor!$L$6:$L$17,0)),"")</f>
        <v/>
      </c>
      <c r="K3391" s="69"/>
    </row>
    <row r="3392" spans="2:11" x14ac:dyDescent="0.25">
      <c r="B3392" s="68" t="s">
        <v>68</v>
      </c>
      <c r="C3392" s="80" t="str">
        <f>IFERROR(VLOOKUP(B3392,Listor!$A$6:$B$62,2,FALSE),"")</f>
        <v/>
      </c>
      <c r="D3392" s="80" t="str">
        <f>IFERROR(VLOOKUP(B3392,Listor!$A$6:$C$62,3,FALSE),"")</f>
        <v/>
      </c>
      <c r="E3392" s="64" t="s">
        <v>69</v>
      </c>
      <c r="F3392" s="65"/>
      <c r="G3392" s="35" t="str">
        <f>IFERROR(VLOOKUP(B3392,Listor!$A$6:$G$62,7,FALSE),"")</f>
        <v/>
      </c>
      <c r="H3392" s="35" t="str">
        <f>IFERROR(VLOOKUP(B3392,Listor!$H$6:$I$24,2,FALSE),"")</f>
        <v/>
      </c>
      <c r="I3392" s="35" t="str">
        <f t="shared" si="55"/>
        <v/>
      </c>
      <c r="J3392" s="35" t="str">
        <f t="array" ref="J3392">IFERROR(INDEX(Listor!$M$6:$M$17,MATCH(Listor!J3392&amp;Fossila!E3392,Listor!$K$6:$K$17&amp;Listor!$L$6:$L$17,0)),"")</f>
        <v/>
      </c>
      <c r="K3392" s="69"/>
    </row>
    <row r="3393" spans="2:11" x14ac:dyDescent="0.25">
      <c r="B3393" s="68" t="s">
        <v>68</v>
      </c>
      <c r="C3393" s="80" t="str">
        <f>IFERROR(VLOOKUP(B3393,Listor!$A$6:$B$62,2,FALSE),"")</f>
        <v/>
      </c>
      <c r="D3393" s="80" t="str">
        <f>IFERROR(VLOOKUP(B3393,Listor!$A$6:$C$62,3,FALSE),"")</f>
        <v/>
      </c>
      <c r="E3393" s="64" t="s">
        <v>69</v>
      </c>
      <c r="F3393" s="65"/>
      <c r="G3393" s="35" t="str">
        <f>IFERROR(VLOOKUP(B3393,Listor!$A$6:$G$62,7,FALSE),"")</f>
        <v/>
      </c>
      <c r="H3393" s="35" t="str">
        <f>IFERROR(VLOOKUP(B3393,Listor!$H$6:$I$24,2,FALSE),"")</f>
        <v/>
      </c>
      <c r="I3393" s="35" t="str">
        <f t="shared" si="55"/>
        <v/>
      </c>
      <c r="J3393" s="35" t="str">
        <f t="array" ref="J3393">IFERROR(INDEX(Listor!$M$6:$M$17,MATCH(Listor!J3393&amp;Fossila!E3393,Listor!$K$6:$K$17&amp;Listor!$L$6:$L$17,0)),"")</f>
        <v/>
      </c>
      <c r="K3393" s="69"/>
    </row>
    <row r="3394" spans="2:11" x14ac:dyDescent="0.25">
      <c r="B3394" s="68" t="s">
        <v>68</v>
      </c>
      <c r="C3394" s="80" t="str">
        <f>IFERROR(VLOOKUP(B3394,Listor!$A$6:$B$62,2,FALSE),"")</f>
        <v/>
      </c>
      <c r="D3394" s="80" t="str">
        <f>IFERROR(VLOOKUP(B3394,Listor!$A$6:$C$62,3,FALSE),"")</f>
        <v/>
      </c>
      <c r="E3394" s="64" t="s">
        <v>69</v>
      </c>
      <c r="F3394" s="65"/>
      <c r="G3394" s="35" t="str">
        <f>IFERROR(VLOOKUP(B3394,Listor!$A$6:$G$62,7,FALSE),"")</f>
        <v/>
      </c>
      <c r="H3394" s="35" t="str">
        <f>IFERROR(VLOOKUP(B3394,Listor!$H$6:$I$24,2,FALSE),"")</f>
        <v/>
      </c>
      <c r="I3394" s="35" t="str">
        <f t="shared" si="55"/>
        <v/>
      </c>
      <c r="J3394" s="35" t="str">
        <f t="array" ref="J3394">IFERROR(INDEX(Listor!$M$6:$M$17,MATCH(Listor!J3394&amp;Fossila!E3394,Listor!$K$6:$K$17&amp;Listor!$L$6:$L$17,0)),"")</f>
        <v/>
      </c>
      <c r="K3394" s="69"/>
    </row>
    <row r="3395" spans="2:11" x14ac:dyDescent="0.25">
      <c r="B3395" s="68" t="s">
        <v>68</v>
      </c>
      <c r="C3395" s="80" t="str">
        <f>IFERROR(VLOOKUP(B3395,Listor!$A$6:$B$62,2,FALSE),"")</f>
        <v/>
      </c>
      <c r="D3395" s="80" t="str">
        <f>IFERROR(VLOOKUP(B3395,Listor!$A$6:$C$62,3,FALSE),"")</f>
        <v/>
      </c>
      <c r="E3395" s="64" t="s">
        <v>69</v>
      </c>
      <c r="F3395" s="65"/>
      <c r="G3395" s="35" t="str">
        <f>IFERROR(VLOOKUP(B3395,Listor!$A$6:$G$62,7,FALSE),"")</f>
        <v/>
      </c>
      <c r="H3395" s="35" t="str">
        <f>IFERROR(VLOOKUP(B3395,Listor!$H$6:$I$24,2,FALSE),"")</f>
        <v/>
      </c>
      <c r="I3395" s="35" t="str">
        <f t="shared" si="55"/>
        <v/>
      </c>
      <c r="J3395" s="35" t="str">
        <f t="array" ref="J3395">IFERROR(INDEX(Listor!$M$6:$M$17,MATCH(Listor!J3395&amp;Fossila!E3395,Listor!$K$6:$K$17&amp;Listor!$L$6:$L$17,0)),"")</f>
        <v/>
      </c>
      <c r="K3395" s="69"/>
    </row>
    <row r="3396" spans="2:11" x14ac:dyDescent="0.25">
      <c r="B3396" s="68" t="s">
        <v>68</v>
      </c>
      <c r="C3396" s="80" t="str">
        <f>IFERROR(VLOOKUP(B3396,Listor!$A$6:$B$62,2,FALSE),"")</f>
        <v/>
      </c>
      <c r="D3396" s="80" t="str">
        <f>IFERROR(VLOOKUP(B3396,Listor!$A$6:$C$62,3,FALSE),"")</f>
        <v/>
      </c>
      <c r="E3396" s="64" t="s">
        <v>69</v>
      </c>
      <c r="F3396" s="65"/>
      <c r="G3396" s="35" t="str">
        <f>IFERROR(VLOOKUP(B3396,Listor!$A$6:$G$62,7,FALSE),"")</f>
        <v/>
      </c>
      <c r="H3396" s="35" t="str">
        <f>IFERROR(VLOOKUP(B3396,Listor!$H$6:$I$24,2,FALSE),"")</f>
        <v/>
      </c>
      <c r="I3396" s="35" t="str">
        <f t="shared" si="55"/>
        <v/>
      </c>
      <c r="J3396" s="35" t="str">
        <f t="array" ref="J3396">IFERROR(INDEX(Listor!$M$6:$M$17,MATCH(Listor!J3396&amp;Fossila!E3396,Listor!$K$6:$K$17&amp;Listor!$L$6:$L$17,0)),"")</f>
        <v/>
      </c>
      <c r="K3396" s="69"/>
    </row>
    <row r="3397" spans="2:11" x14ac:dyDescent="0.25">
      <c r="B3397" s="68" t="s">
        <v>68</v>
      </c>
      <c r="C3397" s="80" t="str">
        <f>IFERROR(VLOOKUP(B3397,Listor!$A$6:$B$62,2,FALSE),"")</f>
        <v/>
      </c>
      <c r="D3397" s="80" t="str">
        <f>IFERROR(VLOOKUP(B3397,Listor!$A$6:$C$62,3,FALSE),"")</f>
        <v/>
      </c>
      <c r="E3397" s="64" t="s">
        <v>69</v>
      </c>
      <c r="F3397" s="65"/>
      <c r="G3397" s="35" t="str">
        <f>IFERROR(VLOOKUP(B3397,Listor!$A$6:$G$62,7,FALSE),"")</f>
        <v/>
      </c>
      <c r="H3397" s="35" t="str">
        <f>IFERROR(VLOOKUP(B3397,Listor!$H$6:$I$24,2,FALSE),"")</f>
        <v/>
      </c>
      <c r="I3397" s="35" t="str">
        <f t="shared" si="55"/>
        <v/>
      </c>
      <c r="J3397" s="35" t="str">
        <f t="array" ref="J3397">IFERROR(INDEX(Listor!$M$6:$M$17,MATCH(Listor!J3397&amp;Fossila!E3397,Listor!$K$6:$K$17&amp;Listor!$L$6:$L$17,0)),"")</f>
        <v/>
      </c>
      <c r="K3397" s="69"/>
    </row>
    <row r="3398" spans="2:11" x14ac:dyDescent="0.25">
      <c r="B3398" s="68" t="s">
        <v>68</v>
      </c>
      <c r="C3398" s="80" t="str">
        <f>IFERROR(VLOOKUP(B3398,Listor!$A$6:$B$62,2,FALSE),"")</f>
        <v/>
      </c>
      <c r="D3398" s="80" t="str">
        <f>IFERROR(VLOOKUP(B3398,Listor!$A$6:$C$62,3,FALSE),"")</f>
        <v/>
      </c>
      <c r="E3398" s="64" t="s">
        <v>69</v>
      </c>
      <c r="F3398" s="65"/>
      <c r="G3398" s="35" t="str">
        <f>IFERROR(VLOOKUP(B3398,Listor!$A$6:$G$62,7,FALSE),"")</f>
        <v/>
      </c>
      <c r="H3398" s="35" t="str">
        <f>IFERROR(VLOOKUP(B3398,Listor!$H$6:$I$24,2,FALSE),"")</f>
        <v/>
      </c>
      <c r="I3398" s="35" t="str">
        <f t="shared" si="55"/>
        <v/>
      </c>
      <c r="J3398" s="35" t="str">
        <f t="array" ref="J3398">IFERROR(INDEX(Listor!$M$6:$M$17,MATCH(Listor!J3398&amp;Fossila!E3398,Listor!$K$6:$K$17&amp;Listor!$L$6:$L$17,0)),"")</f>
        <v/>
      </c>
      <c r="K3398" s="69"/>
    </row>
    <row r="3399" spans="2:11" x14ac:dyDescent="0.25">
      <c r="B3399" s="68" t="s">
        <v>68</v>
      </c>
      <c r="C3399" s="80" t="str">
        <f>IFERROR(VLOOKUP(B3399,Listor!$A$6:$B$62,2,FALSE),"")</f>
        <v/>
      </c>
      <c r="D3399" s="80" t="str">
        <f>IFERROR(VLOOKUP(B3399,Listor!$A$6:$C$62,3,FALSE),"")</f>
        <v/>
      </c>
      <c r="E3399" s="64" t="s">
        <v>69</v>
      </c>
      <c r="F3399" s="65"/>
      <c r="G3399" s="35" t="str">
        <f>IFERROR(VLOOKUP(B3399,Listor!$A$6:$G$62,7,FALSE),"")</f>
        <v/>
      </c>
      <c r="H3399" s="35" t="str">
        <f>IFERROR(VLOOKUP(B3399,Listor!$H$6:$I$24,2,FALSE),"")</f>
        <v/>
      </c>
      <c r="I3399" s="35" t="str">
        <f t="shared" si="55"/>
        <v/>
      </c>
      <c r="J3399" s="35" t="str">
        <f t="array" ref="J3399">IFERROR(INDEX(Listor!$M$6:$M$17,MATCH(Listor!J3399&amp;Fossila!E3399,Listor!$K$6:$K$17&amp;Listor!$L$6:$L$17,0)),"")</f>
        <v/>
      </c>
      <c r="K3399" s="69"/>
    </row>
    <row r="3400" spans="2:11" x14ac:dyDescent="0.25">
      <c r="B3400" s="68" t="s">
        <v>68</v>
      </c>
      <c r="C3400" s="80" t="str">
        <f>IFERROR(VLOOKUP(B3400,Listor!$A$6:$B$62,2,FALSE),"")</f>
        <v/>
      </c>
      <c r="D3400" s="80" t="str">
        <f>IFERROR(VLOOKUP(B3400,Listor!$A$6:$C$62,3,FALSE),"")</f>
        <v/>
      </c>
      <c r="E3400" s="64" t="s">
        <v>69</v>
      </c>
      <c r="F3400" s="65"/>
      <c r="G3400" s="35" t="str">
        <f>IFERROR(VLOOKUP(B3400,Listor!$A$6:$G$62,7,FALSE),"")</f>
        <v/>
      </c>
      <c r="H3400" s="35" t="str">
        <f>IFERROR(VLOOKUP(B3400,Listor!$H$6:$I$24,2,FALSE),"")</f>
        <v/>
      </c>
      <c r="I3400" s="35" t="str">
        <f t="shared" si="55"/>
        <v/>
      </c>
      <c r="J3400" s="35" t="str">
        <f t="array" ref="J3400">IFERROR(INDEX(Listor!$M$6:$M$17,MATCH(Listor!J3400&amp;Fossila!E3400,Listor!$K$6:$K$17&amp;Listor!$L$6:$L$17,0)),"")</f>
        <v/>
      </c>
      <c r="K3400" s="69"/>
    </row>
    <row r="3401" spans="2:11" x14ac:dyDescent="0.25">
      <c r="B3401" s="68" t="s">
        <v>68</v>
      </c>
      <c r="C3401" s="80" t="str">
        <f>IFERROR(VLOOKUP(B3401,Listor!$A$6:$B$62,2,FALSE),"")</f>
        <v/>
      </c>
      <c r="D3401" s="80" t="str">
        <f>IFERROR(VLOOKUP(B3401,Listor!$A$6:$C$62,3,FALSE),"")</f>
        <v/>
      </c>
      <c r="E3401" s="64" t="s">
        <v>69</v>
      </c>
      <c r="F3401" s="65"/>
      <c r="G3401" s="35" t="str">
        <f>IFERROR(VLOOKUP(B3401,Listor!$A$6:$G$62,7,FALSE),"")</f>
        <v/>
      </c>
      <c r="H3401" s="35" t="str">
        <f>IFERROR(VLOOKUP(B3401,Listor!$H$6:$I$24,2,FALSE),"")</f>
        <v/>
      </c>
      <c r="I3401" s="35" t="str">
        <f t="shared" si="55"/>
        <v/>
      </c>
      <c r="J3401" s="35" t="str">
        <f t="array" ref="J3401">IFERROR(INDEX(Listor!$M$6:$M$17,MATCH(Listor!J3401&amp;Fossila!E3401,Listor!$K$6:$K$17&amp;Listor!$L$6:$L$17,0)),"")</f>
        <v/>
      </c>
      <c r="K3401" s="69"/>
    </row>
    <row r="3402" spans="2:11" x14ac:dyDescent="0.25">
      <c r="B3402" s="68" t="s">
        <v>68</v>
      </c>
      <c r="C3402" s="80" t="str">
        <f>IFERROR(VLOOKUP(B3402,Listor!$A$6:$B$62,2,FALSE),"")</f>
        <v/>
      </c>
      <c r="D3402" s="80" t="str">
        <f>IFERROR(VLOOKUP(B3402,Listor!$A$6:$C$62,3,FALSE),"")</f>
        <v/>
      </c>
      <c r="E3402" s="64" t="s">
        <v>69</v>
      </c>
      <c r="F3402" s="65"/>
      <c r="G3402" s="35" t="str">
        <f>IFERROR(VLOOKUP(B3402,Listor!$A$6:$G$62,7,FALSE),"")</f>
        <v/>
      </c>
      <c r="H3402" s="35" t="str">
        <f>IFERROR(VLOOKUP(B3402,Listor!$H$6:$I$24,2,FALSE),"")</f>
        <v/>
      </c>
      <c r="I3402" s="35" t="str">
        <f t="shared" si="55"/>
        <v/>
      </c>
      <c r="J3402" s="35" t="str">
        <f t="array" ref="J3402">IFERROR(INDEX(Listor!$M$6:$M$17,MATCH(Listor!J3402&amp;Fossila!E3402,Listor!$K$6:$K$17&amp;Listor!$L$6:$L$17,0)),"")</f>
        <v/>
      </c>
      <c r="K3402" s="69"/>
    </row>
    <row r="3403" spans="2:11" x14ac:dyDescent="0.25">
      <c r="B3403" s="68" t="s">
        <v>68</v>
      </c>
      <c r="C3403" s="80" t="str">
        <f>IFERROR(VLOOKUP(B3403,Listor!$A$6:$B$62,2,FALSE),"")</f>
        <v/>
      </c>
      <c r="D3403" s="80" t="str">
        <f>IFERROR(VLOOKUP(B3403,Listor!$A$6:$C$62,3,FALSE),"")</f>
        <v/>
      </c>
      <c r="E3403" s="64" t="s">
        <v>69</v>
      </c>
      <c r="F3403" s="65"/>
      <c r="G3403" s="35" t="str">
        <f>IFERROR(VLOOKUP(B3403,Listor!$A$6:$G$62,7,FALSE),"")</f>
        <v/>
      </c>
      <c r="H3403" s="35" t="str">
        <f>IFERROR(VLOOKUP(B3403,Listor!$H$6:$I$24,2,FALSE),"")</f>
        <v/>
      </c>
      <c r="I3403" s="35" t="str">
        <f t="shared" si="55"/>
        <v/>
      </c>
      <c r="J3403" s="35" t="str">
        <f t="array" ref="J3403">IFERROR(INDEX(Listor!$M$6:$M$17,MATCH(Listor!J3403&amp;Fossila!E3403,Listor!$K$6:$K$17&amp;Listor!$L$6:$L$17,0)),"")</f>
        <v/>
      </c>
      <c r="K3403" s="69"/>
    </row>
    <row r="3404" spans="2:11" x14ac:dyDescent="0.25">
      <c r="B3404" s="68" t="s">
        <v>68</v>
      </c>
      <c r="C3404" s="80" t="str">
        <f>IFERROR(VLOOKUP(B3404,Listor!$A$6:$B$62,2,FALSE),"")</f>
        <v/>
      </c>
      <c r="D3404" s="80" t="str">
        <f>IFERROR(VLOOKUP(B3404,Listor!$A$6:$C$62,3,FALSE),"")</f>
        <v/>
      </c>
      <c r="E3404" s="64" t="s">
        <v>69</v>
      </c>
      <c r="F3404" s="65"/>
      <c r="G3404" s="35" t="str">
        <f>IFERROR(VLOOKUP(B3404,Listor!$A$6:$G$62,7,FALSE),"")</f>
        <v/>
      </c>
      <c r="H3404" s="35" t="str">
        <f>IFERROR(VLOOKUP(B3404,Listor!$H$6:$I$24,2,FALSE),"")</f>
        <v/>
      </c>
      <c r="I3404" s="35" t="str">
        <f t="shared" si="55"/>
        <v/>
      </c>
      <c r="J3404" s="35" t="str">
        <f t="array" ref="J3404">IFERROR(INDEX(Listor!$M$6:$M$17,MATCH(Listor!J3404&amp;Fossila!E3404,Listor!$K$6:$K$17&amp;Listor!$L$6:$L$17,0)),"")</f>
        <v/>
      </c>
      <c r="K3404" s="69"/>
    </row>
    <row r="3405" spans="2:11" x14ac:dyDescent="0.25">
      <c r="B3405" s="68" t="s">
        <v>68</v>
      </c>
      <c r="C3405" s="80" t="str">
        <f>IFERROR(VLOOKUP(B3405,Listor!$A$6:$B$62,2,FALSE),"")</f>
        <v/>
      </c>
      <c r="D3405" s="80" t="str">
        <f>IFERROR(VLOOKUP(B3405,Listor!$A$6:$C$62,3,FALSE),"")</f>
        <v/>
      </c>
      <c r="E3405" s="64" t="s">
        <v>69</v>
      </c>
      <c r="F3405" s="65"/>
      <c r="G3405" s="35" t="str">
        <f>IFERROR(VLOOKUP(B3405,Listor!$A$6:$G$62,7,FALSE),"")</f>
        <v/>
      </c>
      <c r="H3405" s="35" t="str">
        <f>IFERROR(VLOOKUP(B3405,Listor!$H$6:$I$24,2,FALSE),"")</f>
        <v/>
      </c>
      <c r="I3405" s="35" t="str">
        <f t="shared" ref="I3405:I3468" si="56">IFERROR(H3405*F3405,"")</f>
        <v/>
      </c>
      <c r="J3405" s="35" t="str">
        <f t="array" ref="J3405">IFERROR(INDEX(Listor!$M$6:$M$17,MATCH(Listor!J3405&amp;Fossila!E3405,Listor!$K$6:$K$17&amp;Listor!$L$6:$L$17,0)),"")</f>
        <v/>
      </c>
      <c r="K3405" s="69"/>
    </row>
    <row r="3406" spans="2:11" x14ac:dyDescent="0.25">
      <c r="B3406" s="68" t="s">
        <v>68</v>
      </c>
      <c r="C3406" s="80" t="str">
        <f>IFERROR(VLOOKUP(B3406,Listor!$A$6:$B$62,2,FALSE),"")</f>
        <v/>
      </c>
      <c r="D3406" s="80" t="str">
        <f>IFERROR(VLOOKUP(B3406,Listor!$A$6:$C$62,3,FALSE),"")</f>
        <v/>
      </c>
      <c r="E3406" s="64" t="s">
        <v>69</v>
      </c>
      <c r="F3406" s="65"/>
      <c r="G3406" s="35" t="str">
        <f>IFERROR(VLOOKUP(B3406,Listor!$A$6:$G$62,7,FALSE),"")</f>
        <v/>
      </c>
      <c r="H3406" s="35" t="str">
        <f>IFERROR(VLOOKUP(B3406,Listor!$H$6:$I$24,2,FALSE),"")</f>
        <v/>
      </c>
      <c r="I3406" s="35" t="str">
        <f t="shared" si="56"/>
        <v/>
      </c>
      <c r="J3406" s="35" t="str">
        <f t="array" ref="J3406">IFERROR(INDEX(Listor!$M$6:$M$17,MATCH(Listor!J3406&amp;Fossila!E3406,Listor!$K$6:$K$17&amp;Listor!$L$6:$L$17,0)),"")</f>
        <v/>
      </c>
      <c r="K3406" s="69"/>
    </row>
    <row r="3407" spans="2:11" x14ac:dyDescent="0.25">
      <c r="B3407" s="68" t="s">
        <v>68</v>
      </c>
      <c r="C3407" s="80" t="str">
        <f>IFERROR(VLOOKUP(B3407,Listor!$A$6:$B$62,2,FALSE),"")</f>
        <v/>
      </c>
      <c r="D3407" s="80" t="str">
        <f>IFERROR(VLOOKUP(B3407,Listor!$A$6:$C$62,3,FALSE),"")</f>
        <v/>
      </c>
      <c r="E3407" s="64" t="s">
        <v>69</v>
      </c>
      <c r="F3407" s="65"/>
      <c r="G3407" s="35" t="str">
        <f>IFERROR(VLOOKUP(B3407,Listor!$A$6:$G$62,7,FALSE),"")</f>
        <v/>
      </c>
      <c r="H3407" s="35" t="str">
        <f>IFERROR(VLOOKUP(B3407,Listor!$H$6:$I$24,2,FALSE),"")</f>
        <v/>
      </c>
      <c r="I3407" s="35" t="str">
        <f t="shared" si="56"/>
        <v/>
      </c>
      <c r="J3407" s="35" t="str">
        <f t="array" ref="J3407">IFERROR(INDEX(Listor!$M$6:$M$17,MATCH(Listor!J3407&amp;Fossila!E3407,Listor!$K$6:$K$17&amp;Listor!$L$6:$L$17,0)),"")</f>
        <v/>
      </c>
      <c r="K3407" s="69"/>
    </row>
    <row r="3408" spans="2:11" x14ac:dyDescent="0.25">
      <c r="B3408" s="68" t="s">
        <v>68</v>
      </c>
      <c r="C3408" s="80" t="str">
        <f>IFERROR(VLOOKUP(B3408,Listor!$A$6:$B$62,2,FALSE),"")</f>
        <v/>
      </c>
      <c r="D3408" s="80" t="str">
        <f>IFERROR(VLOOKUP(B3408,Listor!$A$6:$C$62,3,FALSE),"")</f>
        <v/>
      </c>
      <c r="E3408" s="64" t="s">
        <v>69</v>
      </c>
      <c r="F3408" s="65"/>
      <c r="G3408" s="35" t="str">
        <f>IFERROR(VLOOKUP(B3408,Listor!$A$6:$G$62,7,FALSE),"")</f>
        <v/>
      </c>
      <c r="H3408" s="35" t="str">
        <f>IFERROR(VLOOKUP(B3408,Listor!$H$6:$I$24,2,FALSE),"")</f>
        <v/>
      </c>
      <c r="I3408" s="35" t="str">
        <f t="shared" si="56"/>
        <v/>
      </c>
      <c r="J3408" s="35" t="str">
        <f t="array" ref="J3408">IFERROR(INDEX(Listor!$M$6:$M$17,MATCH(Listor!J3408&amp;Fossila!E3408,Listor!$K$6:$K$17&amp;Listor!$L$6:$L$17,0)),"")</f>
        <v/>
      </c>
      <c r="K3408" s="69"/>
    </row>
    <row r="3409" spans="2:11" x14ac:dyDescent="0.25">
      <c r="B3409" s="68" t="s">
        <v>68</v>
      </c>
      <c r="C3409" s="80" t="str">
        <f>IFERROR(VLOOKUP(B3409,Listor!$A$6:$B$62,2,FALSE),"")</f>
        <v/>
      </c>
      <c r="D3409" s="80" t="str">
        <f>IFERROR(VLOOKUP(B3409,Listor!$A$6:$C$62,3,FALSE),"")</f>
        <v/>
      </c>
      <c r="E3409" s="64" t="s">
        <v>69</v>
      </c>
      <c r="F3409" s="65"/>
      <c r="G3409" s="35" t="str">
        <f>IFERROR(VLOOKUP(B3409,Listor!$A$6:$G$62,7,FALSE),"")</f>
        <v/>
      </c>
      <c r="H3409" s="35" t="str">
        <f>IFERROR(VLOOKUP(B3409,Listor!$H$6:$I$24,2,FALSE),"")</f>
        <v/>
      </c>
      <c r="I3409" s="35" t="str">
        <f t="shared" si="56"/>
        <v/>
      </c>
      <c r="J3409" s="35" t="str">
        <f t="array" ref="J3409">IFERROR(INDEX(Listor!$M$6:$M$17,MATCH(Listor!J3409&amp;Fossila!E3409,Listor!$K$6:$K$17&amp;Listor!$L$6:$L$17,0)),"")</f>
        <v/>
      </c>
      <c r="K3409" s="69"/>
    </row>
    <row r="3410" spans="2:11" x14ac:dyDescent="0.25">
      <c r="B3410" s="68" t="s">
        <v>68</v>
      </c>
      <c r="C3410" s="80" t="str">
        <f>IFERROR(VLOOKUP(B3410,Listor!$A$6:$B$62,2,FALSE),"")</f>
        <v/>
      </c>
      <c r="D3410" s="80" t="str">
        <f>IFERROR(VLOOKUP(B3410,Listor!$A$6:$C$62,3,FALSE),"")</f>
        <v/>
      </c>
      <c r="E3410" s="64" t="s">
        <v>69</v>
      </c>
      <c r="F3410" s="65"/>
      <c r="G3410" s="35" t="str">
        <f>IFERROR(VLOOKUP(B3410,Listor!$A$6:$G$62,7,FALSE),"")</f>
        <v/>
      </c>
      <c r="H3410" s="35" t="str">
        <f>IFERROR(VLOOKUP(B3410,Listor!$H$6:$I$24,2,FALSE),"")</f>
        <v/>
      </c>
      <c r="I3410" s="35" t="str">
        <f t="shared" si="56"/>
        <v/>
      </c>
      <c r="J3410" s="35" t="str">
        <f t="array" ref="J3410">IFERROR(INDEX(Listor!$M$6:$M$17,MATCH(Listor!J3410&amp;Fossila!E3410,Listor!$K$6:$K$17&amp;Listor!$L$6:$L$17,0)),"")</f>
        <v/>
      </c>
      <c r="K3410" s="69"/>
    </row>
    <row r="3411" spans="2:11" x14ac:dyDescent="0.25">
      <c r="B3411" s="68" t="s">
        <v>68</v>
      </c>
      <c r="C3411" s="80" t="str">
        <f>IFERROR(VLOOKUP(B3411,Listor!$A$6:$B$62,2,FALSE),"")</f>
        <v/>
      </c>
      <c r="D3411" s="80" t="str">
        <f>IFERROR(VLOOKUP(B3411,Listor!$A$6:$C$62,3,FALSE),"")</f>
        <v/>
      </c>
      <c r="E3411" s="64" t="s">
        <v>69</v>
      </c>
      <c r="F3411" s="65"/>
      <c r="G3411" s="35" t="str">
        <f>IFERROR(VLOOKUP(B3411,Listor!$A$6:$G$62,7,FALSE),"")</f>
        <v/>
      </c>
      <c r="H3411" s="35" t="str">
        <f>IFERROR(VLOOKUP(B3411,Listor!$H$6:$I$24,2,FALSE),"")</f>
        <v/>
      </c>
      <c r="I3411" s="35" t="str">
        <f t="shared" si="56"/>
        <v/>
      </c>
      <c r="J3411" s="35" t="str">
        <f t="array" ref="J3411">IFERROR(INDEX(Listor!$M$6:$M$17,MATCH(Listor!J3411&amp;Fossila!E3411,Listor!$K$6:$K$17&amp;Listor!$L$6:$L$17,0)),"")</f>
        <v/>
      </c>
      <c r="K3411" s="69"/>
    </row>
    <row r="3412" spans="2:11" x14ac:dyDescent="0.25">
      <c r="B3412" s="68" t="s">
        <v>68</v>
      </c>
      <c r="C3412" s="80" t="str">
        <f>IFERROR(VLOOKUP(B3412,Listor!$A$6:$B$62,2,FALSE),"")</f>
        <v/>
      </c>
      <c r="D3412" s="80" t="str">
        <f>IFERROR(VLOOKUP(B3412,Listor!$A$6:$C$62,3,FALSE),"")</f>
        <v/>
      </c>
      <c r="E3412" s="64" t="s">
        <v>69</v>
      </c>
      <c r="F3412" s="65"/>
      <c r="G3412" s="35" t="str">
        <f>IFERROR(VLOOKUP(B3412,Listor!$A$6:$G$62,7,FALSE),"")</f>
        <v/>
      </c>
      <c r="H3412" s="35" t="str">
        <f>IFERROR(VLOOKUP(B3412,Listor!$H$6:$I$24,2,FALSE),"")</f>
        <v/>
      </c>
      <c r="I3412" s="35" t="str">
        <f t="shared" si="56"/>
        <v/>
      </c>
      <c r="J3412" s="35" t="str">
        <f t="array" ref="J3412">IFERROR(INDEX(Listor!$M$6:$M$17,MATCH(Listor!J3412&amp;Fossila!E3412,Listor!$K$6:$K$17&amp;Listor!$L$6:$L$17,0)),"")</f>
        <v/>
      </c>
      <c r="K3412" s="69"/>
    </row>
    <row r="3413" spans="2:11" x14ac:dyDescent="0.25">
      <c r="B3413" s="68" t="s">
        <v>68</v>
      </c>
      <c r="C3413" s="80" t="str">
        <f>IFERROR(VLOOKUP(B3413,Listor!$A$6:$B$62,2,FALSE),"")</f>
        <v/>
      </c>
      <c r="D3413" s="80" t="str">
        <f>IFERROR(VLOOKUP(B3413,Listor!$A$6:$C$62,3,FALSE),"")</f>
        <v/>
      </c>
      <c r="E3413" s="64" t="s">
        <v>69</v>
      </c>
      <c r="F3413" s="65"/>
      <c r="G3413" s="35" t="str">
        <f>IFERROR(VLOOKUP(B3413,Listor!$A$6:$G$62,7,FALSE),"")</f>
        <v/>
      </c>
      <c r="H3413" s="35" t="str">
        <f>IFERROR(VLOOKUP(B3413,Listor!$H$6:$I$24,2,FALSE),"")</f>
        <v/>
      </c>
      <c r="I3413" s="35" t="str">
        <f t="shared" si="56"/>
        <v/>
      </c>
      <c r="J3413" s="35" t="str">
        <f t="array" ref="J3413">IFERROR(INDEX(Listor!$M$6:$M$17,MATCH(Listor!J3413&amp;Fossila!E3413,Listor!$K$6:$K$17&amp;Listor!$L$6:$L$17,0)),"")</f>
        <v/>
      </c>
      <c r="K3413" s="69"/>
    </row>
    <row r="3414" spans="2:11" x14ac:dyDescent="0.25">
      <c r="B3414" s="68" t="s">
        <v>68</v>
      </c>
      <c r="C3414" s="80" t="str">
        <f>IFERROR(VLOOKUP(B3414,Listor!$A$6:$B$62,2,FALSE),"")</f>
        <v/>
      </c>
      <c r="D3414" s="80" t="str">
        <f>IFERROR(VLOOKUP(B3414,Listor!$A$6:$C$62,3,FALSE),"")</f>
        <v/>
      </c>
      <c r="E3414" s="64" t="s">
        <v>69</v>
      </c>
      <c r="F3414" s="65"/>
      <c r="G3414" s="35" t="str">
        <f>IFERROR(VLOOKUP(B3414,Listor!$A$6:$G$62,7,FALSE),"")</f>
        <v/>
      </c>
      <c r="H3414" s="35" t="str">
        <f>IFERROR(VLOOKUP(B3414,Listor!$H$6:$I$24,2,FALSE),"")</f>
        <v/>
      </c>
      <c r="I3414" s="35" t="str">
        <f t="shared" si="56"/>
        <v/>
      </c>
      <c r="J3414" s="35" t="str">
        <f t="array" ref="J3414">IFERROR(INDEX(Listor!$M$6:$M$17,MATCH(Listor!J3414&amp;Fossila!E3414,Listor!$K$6:$K$17&amp;Listor!$L$6:$L$17,0)),"")</f>
        <v/>
      </c>
      <c r="K3414" s="69"/>
    </row>
    <row r="3415" spans="2:11" x14ac:dyDescent="0.25">
      <c r="B3415" s="68" t="s">
        <v>68</v>
      </c>
      <c r="C3415" s="80" t="str">
        <f>IFERROR(VLOOKUP(B3415,Listor!$A$6:$B$62,2,FALSE),"")</f>
        <v/>
      </c>
      <c r="D3415" s="80" t="str">
        <f>IFERROR(VLOOKUP(B3415,Listor!$A$6:$C$62,3,FALSE),"")</f>
        <v/>
      </c>
      <c r="E3415" s="64" t="s">
        <v>69</v>
      </c>
      <c r="F3415" s="65"/>
      <c r="G3415" s="35" t="str">
        <f>IFERROR(VLOOKUP(B3415,Listor!$A$6:$G$62,7,FALSE),"")</f>
        <v/>
      </c>
      <c r="H3415" s="35" t="str">
        <f>IFERROR(VLOOKUP(B3415,Listor!$H$6:$I$24,2,FALSE),"")</f>
        <v/>
      </c>
      <c r="I3415" s="35" t="str">
        <f t="shared" si="56"/>
        <v/>
      </c>
      <c r="J3415" s="35" t="str">
        <f t="array" ref="J3415">IFERROR(INDEX(Listor!$M$6:$M$17,MATCH(Listor!J3415&amp;Fossila!E3415,Listor!$K$6:$K$17&amp;Listor!$L$6:$L$17,0)),"")</f>
        <v/>
      </c>
      <c r="K3415" s="69"/>
    </row>
    <row r="3416" spans="2:11" x14ac:dyDescent="0.25">
      <c r="B3416" s="68" t="s">
        <v>68</v>
      </c>
      <c r="C3416" s="80" t="str">
        <f>IFERROR(VLOOKUP(B3416,Listor!$A$6:$B$62,2,FALSE),"")</f>
        <v/>
      </c>
      <c r="D3416" s="80" t="str">
        <f>IFERROR(VLOOKUP(B3416,Listor!$A$6:$C$62,3,FALSE),"")</f>
        <v/>
      </c>
      <c r="E3416" s="64" t="s">
        <v>69</v>
      </c>
      <c r="F3416" s="65"/>
      <c r="G3416" s="35" t="str">
        <f>IFERROR(VLOOKUP(B3416,Listor!$A$6:$G$62,7,FALSE),"")</f>
        <v/>
      </c>
      <c r="H3416" s="35" t="str">
        <f>IFERROR(VLOOKUP(B3416,Listor!$H$6:$I$24,2,FALSE),"")</f>
        <v/>
      </c>
      <c r="I3416" s="35" t="str">
        <f t="shared" si="56"/>
        <v/>
      </c>
      <c r="J3416" s="35" t="str">
        <f t="array" ref="J3416">IFERROR(INDEX(Listor!$M$6:$M$17,MATCH(Listor!J3416&amp;Fossila!E3416,Listor!$K$6:$K$17&amp;Listor!$L$6:$L$17,0)),"")</f>
        <v/>
      </c>
      <c r="K3416" s="69"/>
    </row>
    <row r="3417" spans="2:11" x14ac:dyDescent="0.25">
      <c r="B3417" s="68" t="s">
        <v>68</v>
      </c>
      <c r="C3417" s="80" t="str">
        <f>IFERROR(VLOOKUP(B3417,Listor!$A$6:$B$62,2,FALSE),"")</f>
        <v/>
      </c>
      <c r="D3417" s="80" t="str">
        <f>IFERROR(VLOOKUP(B3417,Listor!$A$6:$C$62,3,FALSE),"")</f>
        <v/>
      </c>
      <c r="E3417" s="64" t="s">
        <v>69</v>
      </c>
      <c r="F3417" s="65"/>
      <c r="G3417" s="35" t="str">
        <f>IFERROR(VLOOKUP(B3417,Listor!$A$6:$G$62,7,FALSE),"")</f>
        <v/>
      </c>
      <c r="H3417" s="35" t="str">
        <f>IFERROR(VLOOKUP(B3417,Listor!$H$6:$I$24,2,FALSE),"")</f>
        <v/>
      </c>
      <c r="I3417" s="35" t="str">
        <f t="shared" si="56"/>
        <v/>
      </c>
      <c r="J3417" s="35" t="str">
        <f t="array" ref="J3417">IFERROR(INDEX(Listor!$M$6:$M$17,MATCH(Listor!J3417&amp;Fossila!E3417,Listor!$K$6:$K$17&amp;Listor!$L$6:$L$17,0)),"")</f>
        <v/>
      </c>
      <c r="K3417" s="69"/>
    </row>
    <row r="3418" spans="2:11" x14ac:dyDescent="0.25">
      <c r="B3418" s="68" t="s">
        <v>68</v>
      </c>
      <c r="C3418" s="80" t="str">
        <f>IFERROR(VLOOKUP(B3418,Listor!$A$6:$B$62,2,FALSE),"")</f>
        <v/>
      </c>
      <c r="D3418" s="80" t="str">
        <f>IFERROR(VLOOKUP(B3418,Listor!$A$6:$C$62,3,FALSE),"")</f>
        <v/>
      </c>
      <c r="E3418" s="64" t="s">
        <v>69</v>
      </c>
      <c r="F3418" s="65"/>
      <c r="G3418" s="35" t="str">
        <f>IFERROR(VLOOKUP(B3418,Listor!$A$6:$G$62,7,FALSE),"")</f>
        <v/>
      </c>
      <c r="H3418" s="35" t="str">
        <f>IFERROR(VLOOKUP(B3418,Listor!$H$6:$I$24,2,FALSE),"")</f>
        <v/>
      </c>
      <c r="I3418" s="35" t="str">
        <f t="shared" si="56"/>
        <v/>
      </c>
      <c r="J3418" s="35" t="str">
        <f t="array" ref="J3418">IFERROR(INDEX(Listor!$M$6:$M$17,MATCH(Listor!J3418&amp;Fossila!E3418,Listor!$K$6:$K$17&amp;Listor!$L$6:$L$17,0)),"")</f>
        <v/>
      </c>
      <c r="K3418" s="69"/>
    </row>
    <row r="3419" spans="2:11" x14ac:dyDescent="0.25">
      <c r="B3419" s="68" t="s">
        <v>68</v>
      </c>
      <c r="C3419" s="80" t="str">
        <f>IFERROR(VLOOKUP(B3419,Listor!$A$6:$B$62,2,FALSE),"")</f>
        <v/>
      </c>
      <c r="D3419" s="80" t="str">
        <f>IFERROR(VLOOKUP(B3419,Listor!$A$6:$C$62,3,FALSE),"")</f>
        <v/>
      </c>
      <c r="E3419" s="64" t="s">
        <v>69</v>
      </c>
      <c r="F3419" s="65"/>
      <c r="G3419" s="35" t="str">
        <f>IFERROR(VLOOKUP(B3419,Listor!$A$6:$G$62,7,FALSE),"")</f>
        <v/>
      </c>
      <c r="H3419" s="35" t="str">
        <f>IFERROR(VLOOKUP(B3419,Listor!$H$6:$I$24,2,FALSE),"")</f>
        <v/>
      </c>
      <c r="I3419" s="35" t="str">
        <f t="shared" si="56"/>
        <v/>
      </c>
      <c r="J3419" s="35" t="str">
        <f t="array" ref="J3419">IFERROR(INDEX(Listor!$M$6:$M$17,MATCH(Listor!J3419&amp;Fossila!E3419,Listor!$K$6:$K$17&amp;Listor!$L$6:$L$17,0)),"")</f>
        <v/>
      </c>
      <c r="K3419" s="69"/>
    </row>
    <row r="3420" spans="2:11" x14ac:dyDescent="0.25">
      <c r="B3420" s="68" t="s">
        <v>68</v>
      </c>
      <c r="C3420" s="80" t="str">
        <f>IFERROR(VLOOKUP(B3420,Listor!$A$6:$B$62,2,FALSE),"")</f>
        <v/>
      </c>
      <c r="D3420" s="80" t="str">
        <f>IFERROR(VLOOKUP(B3420,Listor!$A$6:$C$62,3,FALSE),"")</f>
        <v/>
      </c>
      <c r="E3420" s="64" t="s">
        <v>69</v>
      </c>
      <c r="F3420" s="65"/>
      <c r="G3420" s="35" t="str">
        <f>IFERROR(VLOOKUP(B3420,Listor!$A$6:$G$62,7,FALSE),"")</f>
        <v/>
      </c>
      <c r="H3420" s="35" t="str">
        <f>IFERROR(VLOOKUP(B3420,Listor!$H$6:$I$24,2,FALSE),"")</f>
        <v/>
      </c>
      <c r="I3420" s="35" t="str">
        <f t="shared" si="56"/>
        <v/>
      </c>
      <c r="J3420" s="35" t="str">
        <f t="array" ref="J3420">IFERROR(INDEX(Listor!$M$6:$M$17,MATCH(Listor!J3420&amp;Fossila!E3420,Listor!$K$6:$K$17&amp;Listor!$L$6:$L$17,0)),"")</f>
        <v/>
      </c>
      <c r="K3420" s="69"/>
    </row>
    <row r="3421" spans="2:11" x14ac:dyDescent="0.25">
      <c r="B3421" s="68" t="s">
        <v>68</v>
      </c>
      <c r="C3421" s="80" t="str">
        <f>IFERROR(VLOOKUP(B3421,Listor!$A$6:$B$62,2,FALSE),"")</f>
        <v/>
      </c>
      <c r="D3421" s="80" t="str">
        <f>IFERROR(VLOOKUP(B3421,Listor!$A$6:$C$62,3,FALSE),"")</f>
        <v/>
      </c>
      <c r="E3421" s="64" t="s">
        <v>69</v>
      </c>
      <c r="F3421" s="65"/>
      <c r="G3421" s="35" t="str">
        <f>IFERROR(VLOOKUP(B3421,Listor!$A$6:$G$62,7,FALSE),"")</f>
        <v/>
      </c>
      <c r="H3421" s="35" t="str">
        <f>IFERROR(VLOOKUP(B3421,Listor!$H$6:$I$24,2,FALSE),"")</f>
        <v/>
      </c>
      <c r="I3421" s="35" t="str">
        <f t="shared" si="56"/>
        <v/>
      </c>
      <c r="J3421" s="35" t="str">
        <f t="array" ref="J3421">IFERROR(INDEX(Listor!$M$6:$M$17,MATCH(Listor!J3421&amp;Fossila!E3421,Listor!$K$6:$K$17&amp;Listor!$L$6:$L$17,0)),"")</f>
        <v/>
      </c>
      <c r="K3421" s="69"/>
    </row>
    <row r="3422" spans="2:11" x14ac:dyDescent="0.25">
      <c r="B3422" s="68" t="s">
        <v>68</v>
      </c>
      <c r="C3422" s="80" t="str">
        <f>IFERROR(VLOOKUP(B3422,Listor!$A$6:$B$62,2,FALSE),"")</f>
        <v/>
      </c>
      <c r="D3422" s="80" t="str">
        <f>IFERROR(VLOOKUP(B3422,Listor!$A$6:$C$62,3,FALSE),"")</f>
        <v/>
      </c>
      <c r="E3422" s="64" t="s">
        <v>69</v>
      </c>
      <c r="F3422" s="65"/>
      <c r="G3422" s="35" t="str">
        <f>IFERROR(VLOOKUP(B3422,Listor!$A$6:$G$62,7,FALSE),"")</f>
        <v/>
      </c>
      <c r="H3422" s="35" t="str">
        <f>IFERROR(VLOOKUP(B3422,Listor!$H$6:$I$24,2,FALSE),"")</f>
        <v/>
      </c>
      <c r="I3422" s="35" t="str">
        <f t="shared" si="56"/>
        <v/>
      </c>
      <c r="J3422" s="35" t="str">
        <f t="array" ref="J3422">IFERROR(INDEX(Listor!$M$6:$M$17,MATCH(Listor!J3422&amp;Fossila!E3422,Listor!$K$6:$K$17&amp;Listor!$L$6:$L$17,0)),"")</f>
        <v/>
      </c>
      <c r="K3422" s="69"/>
    </row>
    <row r="3423" spans="2:11" x14ac:dyDescent="0.25">
      <c r="B3423" s="68" t="s">
        <v>68</v>
      </c>
      <c r="C3423" s="80" t="str">
        <f>IFERROR(VLOOKUP(B3423,Listor!$A$6:$B$62,2,FALSE),"")</f>
        <v/>
      </c>
      <c r="D3423" s="80" t="str">
        <f>IFERROR(VLOOKUP(B3423,Listor!$A$6:$C$62,3,FALSE),"")</f>
        <v/>
      </c>
      <c r="E3423" s="64" t="s">
        <v>69</v>
      </c>
      <c r="F3423" s="65"/>
      <c r="G3423" s="35" t="str">
        <f>IFERROR(VLOOKUP(B3423,Listor!$A$6:$G$62,7,FALSE),"")</f>
        <v/>
      </c>
      <c r="H3423" s="35" t="str">
        <f>IFERROR(VLOOKUP(B3423,Listor!$H$6:$I$24,2,FALSE),"")</f>
        <v/>
      </c>
      <c r="I3423" s="35" t="str">
        <f t="shared" si="56"/>
        <v/>
      </c>
      <c r="J3423" s="35" t="str">
        <f t="array" ref="J3423">IFERROR(INDEX(Listor!$M$6:$M$17,MATCH(Listor!J3423&amp;Fossila!E3423,Listor!$K$6:$K$17&amp;Listor!$L$6:$L$17,0)),"")</f>
        <v/>
      </c>
      <c r="K3423" s="69"/>
    </row>
    <row r="3424" spans="2:11" x14ac:dyDescent="0.25">
      <c r="B3424" s="68" t="s">
        <v>68</v>
      </c>
      <c r="C3424" s="80" t="str">
        <f>IFERROR(VLOOKUP(B3424,Listor!$A$6:$B$62,2,FALSE),"")</f>
        <v/>
      </c>
      <c r="D3424" s="80" t="str">
        <f>IFERROR(VLOOKUP(B3424,Listor!$A$6:$C$62,3,FALSE),"")</f>
        <v/>
      </c>
      <c r="E3424" s="64" t="s">
        <v>69</v>
      </c>
      <c r="F3424" s="65"/>
      <c r="G3424" s="35" t="str">
        <f>IFERROR(VLOOKUP(B3424,Listor!$A$6:$G$62,7,FALSE),"")</f>
        <v/>
      </c>
      <c r="H3424" s="35" t="str">
        <f>IFERROR(VLOOKUP(B3424,Listor!$H$6:$I$24,2,FALSE),"")</f>
        <v/>
      </c>
      <c r="I3424" s="35" t="str">
        <f t="shared" si="56"/>
        <v/>
      </c>
      <c r="J3424" s="35" t="str">
        <f t="array" ref="J3424">IFERROR(INDEX(Listor!$M$6:$M$17,MATCH(Listor!J3424&amp;Fossila!E3424,Listor!$K$6:$K$17&amp;Listor!$L$6:$L$17,0)),"")</f>
        <v/>
      </c>
      <c r="K3424" s="69"/>
    </row>
    <row r="3425" spans="2:11" x14ac:dyDescent="0.25">
      <c r="B3425" s="68" t="s">
        <v>68</v>
      </c>
      <c r="C3425" s="80" t="str">
        <f>IFERROR(VLOOKUP(B3425,Listor!$A$6:$B$62,2,FALSE),"")</f>
        <v/>
      </c>
      <c r="D3425" s="80" t="str">
        <f>IFERROR(VLOOKUP(B3425,Listor!$A$6:$C$62,3,FALSE),"")</f>
        <v/>
      </c>
      <c r="E3425" s="64" t="s">
        <v>69</v>
      </c>
      <c r="F3425" s="65"/>
      <c r="G3425" s="35" t="str">
        <f>IFERROR(VLOOKUP(B3425,Listor!$A$6:$G$62,7,FALSE),"")</f>
        <v/>
      </c>
      <c r="H3425" s="35" t="str">
        <f>IFERROR(VLOOKUP(B3425,Listor!$H$6:$I$24,2,FALSE),"")</f>
        <v/>
      </c>
      <c r="I3425" s="35" t="str">
        <f t="shared" si="56"/>
        <v/>
      </c>
      <c r="J3425" s="35" t="str">
        <f t="array" ref="J3425">IFERROR(INDEX(Listor!$M$6:$M$17,MATCH(Listor!J3425&amp;Fossila!E3425,Listor!$K$6:$K$17&amp;Listor!$L$6:$L$17,0)),"")</f>
        <v/>
      </c>
      <c r="K3425" s="69"/>
    </row>
    <row r="3426" spans="2:11" x14ac:dyDescent="0.25">
      <c r="B3426" s="68" t="s">
        <v>68</v>
      </c>
      <c r="C3426" s="80" t="str">
        <f>IFERROR(VLOOKUP(B3426,Listor!$A$6:$B$62,2,FALSE),"")</f>
        <v/>
      </c>
      <c r="D3426" s="80" t="str">
        <f>IFERROR(VLOOKUP(B3426,Listor!$A$6:$C$62,3,FALSE),"")</f>
        <v/>
      </c>
      <c r="E3426" s="64" t="s">
        <v>69</v>
      </c>
      <c r="F3426" s="65"/>
      <c r="G3426" s="35" t="str">
        <f>IFERROR(VLOOKUP(B3426,Listor!$A$6:$G$62,7,FALSE),"")</f>
        <v/>
      </c>
      <c r="H3426" s="35" t="str">
        <f>IFERROR(VLOOKUP(B3426,Listor!$H$6:$I$24,2,FALSE),"")</f>
        <v/>
      </c>
      <c r="I3426" s="35" t="str">
        <f t="shared" si="56"/>
        <v/>
      </c>
      <c r="J3426" s="35" t="str">
        <f t="array" ref="J3426">IFERROR(INDEX(Listor!$M$6:$M$17,MATCH(Listor!J3426&amp;Fossila!E3426,Listor!$K$6:$K$17&amp;Listor!$L$6:$L$17,0)),"")</f>
        <v/>
      </c>
      <c r="K3426" s="69"/>
    </row>
    <row r="3427" spans="2:11" x14ac:dyDescent="0.25">
      <c r="B3427" s="68" t="s">
        <v>68</v>
      </c>
      <c r="C3427" s="80" t="str">
        <f>IFERROR(VLOOKUP(B3427,Listor!$A$6:$B$62,2,FALSE),"")</f>
        <v/>
      </c>
      <c r="D3427" s="80" t="str">
        <f>IFERROR(VLOOKUP(B3427,Listor!$A$6:$C$62,3,FALSE),"")</f>
        <v/>
      </c>
      <c r="E3427" s="64" t="s">
        <v>69</v>
      </c>
      <c r="F3427" s="65"/>
      <c r="G3427" s="35" t="str">
        <f>IFERROR(VLOOKUP(B3427,Listor!$A$6:$G$62,7,FALSE),"")</f>
        <v/>
      </c>
      <c r="H3427" s="35" t="str">
        <f>IFERROR(VLOOKUP(B3427,Listor!$H$6:$I$24,2,FALSE),"")</f>
        <v/>
      </c>
      <c r="I3427" s="35" t="str">
        <f t="shared" si="56"/>
        <v/>
      </c>
      <c r="J3427" s="35" t="str">
        <f t="array" ref="J3427">IFERROR(INDEX(Listor!$M$6:$M$17,MATCH(Listor!J3427&amp;Fossila!E3427,Listor!$K$6:$K$17&amp;Listor!$L$6:$L$17,0)),"")</f>
        <v/>
      </c>
      <c r="K3427" s="69"/>
    </row>
    <row r="3428" spans="2:11" x14ac:dyDescent="0.25">
      <c r="B3428" s="68" t="s">
        <v>68</v>
      </c>
      <c r="C3428" s="80" t="str">
        <f>IFERROR(VLOOKUP(B3428,Listor!$A$6:$B$62,2,FALSE),"")</f>
        <v/>
      </c>
      <c r="D3428" s="80" t="str">
        <f>IFERROR(VLOOKUP(B3428,Listor!$A$6:$C$62,3,FALSE),"")</f>
        <v/>
      </c>
      <c r="E3428" s="64" t="s">
        <v>69</v>
      </c>
      <c r="F3428" s="65"/>
      <c r="G3428" s="35" t="str">
        <f>IFERROR(VLOOKUP(B3428,Listor!$A$6:$G$62,7,FALSE),"")</f>
        <v/>
      </c>
      <c r="H3428" s="35" t="str">
        <f>IFERROR(VLOOKUP(B3428,Listor!$H$6:$I$24,2,FALSE),"")</f>
        <v/>
      </c>
      <c r="I3428" s="35" t="str">
        <f t="shared" si="56"/>
        <v/>
      </c>
      <c r="J3428" s="35" t="str">
        <f t="array" ref="J3428">IFERROR(INDEX(Listor!$M$6:$M$17,MATCH(Listor!J3428&amp;Fossila!E3428,Listor!$K$6:$K$17&amp;Listor!$L$6:$L$17,0)),"")</f>
        <v/>
      </c>
      <c r="K3428" s="69"/>
    </row>
    <row r="3429" spans="2:11" x14ac:dyDescent="0.25">
      <c r="B3429" s="68" t="s">
        <v>68</v>
      </c>
      <c r="C3429" s="80" t="str">
        <f>IFERROR(VLOOKUP(B3429,Listor!$A$6:$B$62,2,FALSE),"")</f>
        <v/>
      </c>
      <c r="D3429" s="80" t="str">
        <f>IFERROR(VLOOKUP(B3429,Listor!$A$6:$C$62,3,FALSE),"")</f>
        <v/>
      </c>
      <c r="E3429" s="64" t="s">
        <v>69</v>
      </c>
      <c r="F3429" s="65"/>
      <c r="G3429" s="35" t="str">
        <f>IFERROR(VLOOKUP(B3429,Listor!$A$6:$G$62,7,FALSE),"")</f>
        <v/>
      </c>
      <c r="H3429" s="35" t="str">
        <f>IFERROR(VLOOKUP(B3429,Listor!$H$6:$I$24,2,FALSE),"")</f>
        <v/>
      </c>
      <c r="I3429" s="35" t="str">
        <f t="shared" si="56"/>
        <v/>
      </c>
      <c r="J3429" s="35" t="str">
        <f t="array" ref="J3429">IFERROR(INDEX(Listor!$M$6:$M$17,MATCH(Listor!J3429&amp;Fossila!E3429,Listor!$K$6:$K$17&amp;Listor!$L$6:$L$17,0)),"")</f>
        <v/>
      </c>
      <c r="K3429" s="69"/>
    </row>
    <row r="3430" spans="2:11" x14ac:dyDescent="0.25">
      <c r="B3430" s="68" t="s">
        <v>68</v>
      </c>
      <c r="C3430" s="80" t="str">
        <f>IFERROR(VLOOKUP(B3430,Listor!$A$6:$B$62,2,FALSE),"")</f>
        <v/>
      </c>
      <c r="D3430" s="80" t="str">
        <f>IFERROR(VLOOKUP(B3430,Listor!$A$6:$C$62,3,FALSE),"")</f>
        <v/>
      </c>
      <c r="E3430" s="64" t="s">
        <v>69</v>
      </c>
      <c r="F3430" s="65"/>
      <c r="G3430" s="35" t="str">
        <f>IFERROR(VLOOKUP(B3430,Listor!$A$6:$G$62,7,FALSE),"")</f>
        <v/>
      </c>
      <c r="H3430" s="35" t="str">
        <f>IFERROR(VLOOKUP(B3430,Listor!$H$6:$I$24,2,FALSE),"")</f>
        <v/>
      </c>
      <c r="I3430" s="35" t="str">
        <f t="shared" si="56"/>
        <v/>
      </c>
      <c r="J3430" s="35" t="str">
        <f t="array" ref="J3430">IFERROR(INDEX(Listor!$M$6:$M$17,MATCH(Listor!J3430&amp;Fossila!E3430,Listor!$K$6:$K$17&amp;Listor!$L$6:$L$17,0)),"")</f>
        <v/>
      </c>
      <c r="K3430" s="69"/>
    </row>
    <row r="3431" spans="2:11" x14ac:dyDescent="0.25">
      <c r="B3431" s="68" t="s">
        <v>68</v>
      </c>
      <c r="C3431" s="80" t="str">
        <f>IFERROR(VLOOKUP(B3431,Listor!$A$6:$B$62,2,FALSE),"")</f>
        <v/>
      </c>
      <c r="D3431" s="80" t="str">
        <f>IFERROR(VLOOKUP(B3431,Listor!$A$6:$C$62,3,FALSE),"")</f>
        <v/>
      </c>
      <c r="E3431" s="64" t="s">
        <v>69</v>
      </c>
      <c r="F3431" s="65"/>
      <c r="G3431" s="35" t="str">
        <f>IFERROR(VLOOKUP(B3431,Listor!$A$6:$G$62,7,FALSE),"")</f>
        <v/>
      </c>
      <c r="H3431" s="35" t="str">
        <f>IFERROR(VLOOKUP(B3431,Listor!$H$6:$I$24,2,FALSE),"")</f>
        <v/>
      </c>
      <c r="I3431" s="35" t="str">
        <f t="shared" si="56"/>
        <v/>
      </c>
      <c r="J3431" s="35" t="str">
        <f t="array" ref="J3431">IFERROR(INDEX(Listor!$M$6:$M$17,MATCH(Listor!J3431&amp;Fossila!E3431,Listor!$K$6:$K$17&amp;Listor!$L$6:$L$17,0)),"")</f>
        <v/>
      </c>
      <c r="K3431" s="69"/>
    </row>
    <row r="3432" spans="2:11" x14ac:dyDescent="0.25">
      <c r="B3432" s="68" t="s">
        <v>68</v>
      </c>
      <c r="C3432" s="80" t="str">
        <f>IFERROR(VLOOKUP(B3432,Listor!$A$6:$B$62,2,FALSE),"")</f>
        <v/>
      </c>
      <c r="D3432" s="80" t="str">
        <f>IFERROR(VLOOKUP(B3432,Listor!$A$6:$C$62,3,FALSE),"")</f>
        <v/>
      </c>
      <c r="E3432" s="64" t="s">
        <v>69</v>
      </c>
      <c r="F3432" s="65"/>
      <c r="G3432" s="35" t="str">
        <f>IFERROR(VLOOKUP(B3432,Listor!$A$6:$G$62,7,FALSE),"")</f>
        <v/>
      </c>
      <c r="H3432" s="35" t="str">
        <f>IFERROR(VLOOKUP(B3432,Listor!$H$6:$I$24,2,FALSE),"")</f>
        <v/>
      </c>
      <c r="I3432" s="35" t="str">
        <f t="shared" si="56"/>
        <v/>
      </c>
      <c r="J3432" s="35" t="str">
        <f t="array" ref="J3432">IFERROR(INDEX(Listor!$M$6:$M$17,MATCH(Listor!J3432&amp;Fossila!E3432,Listor!$K$6:$K$17&amp;Listor!$L$6:$L$17,0)),"")</f>
        <v/>
      </c>
      <c r="K3432" s="69"/>
    </row>
    <row r="3433" spans="2:11" x14ac:dyDescent="0.25">
      <c r="B3433" s="68" t="s">
        <v>68</v>
      </c>
      <c r="C3433" s="80" t="str">
        <f>IFERROR(VLOOKUP(B3433,Listor!$A$6:$B$62,2,FALSE),"")</f>
        <v/>
      </c>
      <c r="D3433" s="80" t="str">
        <f>IFERROR(VLOOKUP(B3433,Listor!$A$6:$C$62,3,FALSE),"")</f>
        <v/>
      </c>
      <c r="E3433" s="64" t="s">
        <v>69</v>
      </c>
      <c r="F3433" s="65"/>
      <c r="G3433" s="35" t="str">
        <f>IFERROR(VLOOKUP(B3433,Listor!$A$6:$G$62,7,FALSE),"")</f>
        <v/>
      </c>
      <c r="H3433" s="35" t="str">
        <f>IFERROR(VLOOKUP(B3433,Listor!$H$6:$I$24,2,FALSE),"")</f>
        <v/>
      </c>
      <c r="I3433" s="35" t="str">
        <f t="shared" si="56"/>
        <v/>
      </c>
      <c r="J3433" s="35" t="str">
        <f t="array" ref="J3433">IFERROR(INDEX(Listor!$M$6:$M$17,MATCH(Listor!J3433&amp;Fossila!E3433,Listor!$K$6:$K$17&amp;Listor!$L$6:$L$17,0)),"")</f>
        <v/>
      </c>
      <c r="K3433" s="69"/>
    </row>
    <row r="3434" spans="2:11" x14ac:dyDescent="0.25">
      <c r="B3434" s="68" t="s">
        <v>68</v>
      </c>
      <c r="C3434" s="80" t="str">
        <f>IFERROR(VLOOKUP(B3434,Listor!$A$6:$B$62,2,FALSE),"")</f>
        <v/>
      </c>
      <c r="D3434" s="80" t="str">
        <f>IFERROR(VLOOKUP(B3434,Listor!$A$6:$C$62,3,FALSE),"")</f>
        <v/>
      </c>
      <c r="E3434" s="64" t="s">
        <v>69</v>
      </c>
      <c r="F3434" s="65"/>
      <c r="G3434" s="35" t="str">
        <f>IFERROR(VLOOKUP(B3434,Listor!$A$6:$G$62,7,FALSE),"")</f>
        <v/>
      </c>
      <c r="H3434" s="35" t="str">
        <f>IFERROR(VLOOKUP(B3434,Listor!$H$6:$I$24,2,FALSE),"")</f>
        <v/>
      </c>
      <c r="I3434" s="35" t="str">
        <f t="shared" si="56"/>
        <v/>
      </c>
      <c r="J3434" s="35" t="str">
        <f t="array" ref="J3434">IFERROR(INDEX(Listor!$M$6:$M$17,MATCH(Listor!J3434&amp;Fossila!E3434,Listor!$K$6:$K$17&amp;Listor!$L$6:$L$17,0)),"")</f>
        <v/>
      </c>
      <c r="K3434" s="69"/>
    </row>
    <row r="3435" spans="2:11" x14ac:dyDescent="0.25">
      <c r="B3435" s="68" t="s">
        <v>68</v>
      </c>
      <c r="C3435" s="80" t="str">
        <f>IFERROR(VLOOKUP(B3435,Listor!$A$6:$B$62,2,FALSE),"")</f>
        <v/>
      </c>
      <c r="D3435" s="80" t="str">
        <f>IFERROR(VLOOKUP(B3435,Listor!$A$6:$C$62,3,FALSE),"")</f>
        <v/>
      </c>
      <c r="E3435" s="64" t="s">
        <v>69</v>
      </c>
      <c r="F3435" s="65"/>
      <c r="G3435" s="35" t="str">
        <f>IFERROR(VLOOKUP(B3435,Listor!$A$6:$G$62,7,FALSE),"")</f>
        <v/>
      </c>
      <c r="H3435" s="35" t="str">
        <f>IFERROR(VLOOKUP(B3435,Listor!$H$6:$I$24,2,FALSE),"")</f>
        <v/>
      </c>
      <c r="I3435" s="35" t="str">
        <f t="shared" si="56"/>
        <v/>
      </c>
      <c r="J3435" s="35" t="str">
        <f t="array" ref="J3435">IFERROR(INDEX(Listor!$M$6:$M$17,MATCH(Listor!J3435&amp;Fossila!E3435,Listor!$K$6:$K$17&amp;Listor!$L$6:$L$17,0)),"")</f>
        <v/>
      </c>
      <c r="K3435" s="69"/>
    </row>
    <row r="3436" spans="2:11" x14ac:dyDescent="0.25">
      <c r="B3436" s="68" t="s">
        <v>68</v>
      </c>
      <c r="C3436" s="80" t="str">
        <f>IFERROR(VLOOKUP(B3436,Listor!$A$6:$B$62,2,FALSE),"")</f>
        <v/>
      </c>
      <c r="D3436" s="80" t="str">
        <f>IFERROR(VLOOKUP(B3436,Listor!$A$6:$C$62,3,FALSE),"")</f>
        <v/>
      </c>
      <c r="E3436" s="64" t="s">
        <v>69</v>
      </c>
      <c r="F3436" s="65"/>
      <c r="G3436" s="35" t="str">
        <f>IFERROR(VLOOKUP(B3436,Listor!$A$6:$G$62,7,FALSE),"")</f>
        <v/>
      </c>
      <c r="H3436" s="35" t="str">
        <f>IFERROR(VLOOKUP(B3436,Listor!$H$6:$I$24,2,FALSE),"")</f>
        <v/>
      </c>
      <c r="I3436" s="35" t="str">
        <f t="shared" si="56"/>
        <v/>
      </c>
      <c r="J3436" s="35" t="str">
        <f t="array" ref="J3436">IFERROR(INDEX(Listor!$M$6:$M$17,MATCH(Listor!J3436&amp;Fossila!E3436,Listor!$K$6:$K$17&amp;Listor!$L$6:$L$17,0)),"")</f>
        <v/>
      </c>
      <c r="K3436" s="69"/>
    </row>
    <row r="3437" spans="2:11" x14ac:dyDescent="0.25">
      <c r="B3437" s="68" t="s">
        <v>68</v>
      </c>
      <c r="C3437" s="80" t="str">
        <f>IFERROR(VLOOKUP(B3437,Listor!$A$6:$B$62,2,FALSE),"")</f>
        <v/>
      </c>
      <c r="D3437" s="80" t="str">
        <f>IFERROR(VLOOKUP(B3437,Listor!$A$6:$C$62,3,FALSE),"")</f>
        <v/>
      </c>
      <c r="E3437" s="64" t="s">
        <v>69</v>
      </c>
      <c r="F3437" s="65"/>
      <c r="G3437" s="35" t="str">
        <f>IFERROR(VLOOKUP(B3437,Listor!$A$6:$G$62,7,FALSE),"")</f>
        <v/>
      </c>
      <c r="H3437" s="35" t="str">
        <f>IFERROR(VLOOKUP(B3437,Listor!$H$6:$I$24,2,FALSE),"")</f>
        <v/>
      </c>
      <c r="I3437" s="35" t="str">
        <f t="shared" si="56"/>
        <v/>
      </c>
      <c r="J3437" s="35" t="str">
        <f t="array" ref="J3437">IFERROR(INDEX(Listor!$M$6:$M$17,MATCH(Listor!J3437&amp;Fossila!E3437,Listor!$K$6:$K$17&amp;Listor!$L$6:$L$17,0)),"")</f>
        <v/>
      </c>
      <c r="K3437" s="69"/>
    </row>
    <row r="3438" spans="2:11" x14ac:dyDescent="0.25">
      <c r="B3438" s="68" t="s">
        <v>68</v>
      </c>
      <c r="C3438" s="80" t="str">
        <f>IFERROR(VLOOKUP(B3438,Listor!$A$6:$B$62,2,FALSE),"")</f>
        <v/>
      </c>
      <c r="D3438" s="80" t="str">
        <f>IFERROR(VLOOKUP(B3438,Listor!$A$6:$C$62,3,FALSE),"")</f>
        <v/>
      </c>
      <c r="E3438" s="64" t="s">
        <v>69</v>
      </c>
      <c r="F3438" s="65"/>
      <c r="G3438" s="35" t="str">
        <f>IFERROR(VLOOKUP(B3438,Listor!$A$6:$G$62,7,FALSE),"")</f>
        <v/>
      </c>
      <c r="H3438" s="35" t="str">
        <f>IFERROR(VLOOKUP(B3438,Listor!$H$6:$I$24,2,FALSE),"")</f>
        <v/>
      </c>
      <c r="I3438" s="35" t="str">
        <f t="shared" si="56"/>
        <v/>
      </c>
      <c r="J3438" s="35" t="str">
        <f t="array" ref="J3438">IFERROR(INDEX(Listor!$M$6:$M$17,MATCH(Listor!J3438&amp;Fossila!E3438,Listor!$K$6:$K$17&amp;Listor!$L$6:$L$17,0)),"")</f>
        <v/>
      </c>
      <c r="K3438" s="69"/>
    </row>
    <row r="3439" spans="2:11" x14ac:dyDescent="0.25">
      <c r="B3439" s="68" t="s">
        <v>68</v>
      </c>
      <c r="C3439" s="80" t="str">
        <f>IFERROR(VLOOKUP(B3439,Listor!$A$6:$B$62,2,FALSE),"")</f>
        <v/>
      </c>
      <c r="D3439" s="80" t="str">
        <f>IFERROR(VLOOKUP(B3439,Listor!$A$6:$C$62,3,FALSE),"")</f>
        <v/>
      </c>
      <c r="E3439" s="64" t="s">
        <v>69</v>
      </c>
      <c r="F3439" s="65"/>
      <c r="G3439" s="35" t="str">
        <f>IFERROR(VLOOKUP(B3439,Listor!$A$6:$G$62,7,FALSE),"")</f>
        <v/>
      </c>
      <c r="H3439" s="35" t="str">
        <f>IFERROR(VLOOKUP(B3439,Listor!$H$6:$I$24,2,FALSE),"")</f>
        <v/>
      </c>
      <c r="I3439" s="35" t="str">
        <f t="shared" si="56"/>
        <v/>
      </c>
      <c r="J3439" s="35" t="str">
        <f t="array" ref="J3439">IFERROR(INDEX(Listor!$M$6:$M$17,MATCH(Listor!J3439&amp;Fossila!E3439,Listor!$K$6:$K$17&amp;Listor!$L$6:$L$17,0)),"")</f>
        <v/>
      </c>
      <c r="K3439" s="69"/>
    </row>
    <row r="3440" spans="2:11" x14ac:dyDescent="0.25">
      <c r="B3440" s="68" t="s">
        <v>68</v>
      </c>
      <c r="C3440" s="80" t="str">
        <f>IFERROR(VLOOKUP(B3440,Listor!$A$6:$B$62,2,FALSE),"")</f>
        <v/>
      </c>
      <c r="D3440" s="80" t="str">
        <f>IFERROR(VLOOKUP(B3440,Listor!$A$6:$C$62,3,FALSE),"")</f>
        <v/>
      </c>
      <c r="E3440" s="64" t="s">
        <v>69</v>
      </c>
      <c r="F3440" s="65"/>
      <c r="G3440" s="35" t="str">
        <f>IFERROR(VLOOKUP(B3440,Listor!$A$6:$G$62,7,FALSE),"")</f>
        <v/>
      </c>
      <c r="H3440" s="35" t="str">
        <f>IFERROR(VLOOKUP(B3440,Listor!$H$6:$I$24,2,FALSE),"")</f>
        <v/>
      </c>
      <c r="I3440" s="35" t="str">
        <f t="shared" si="56"/>
        <v/>
      </c>
      <c r="J3440" s="35" t="str">
        <f t="array" ref="J3440">IFERROR(INDEX(Listor!$M$6:$M$17,MATCH(Listor!J3440&amp;Fossila!E3440,Listor!$K$6:$K$17&amp;Listor!$L$6:$L$17,0)),"")</f>
        <v/>
      </c>
      <c r="K3440" s="69"/>
    </row>
    <row r="3441" spans="2:11" x14ac:dyDescent="0.25">
      <c r="B3441" s="68" t="s">
        <v>68</v>
      </c>
      <c r="C3441" s="80" t="str">
        <f>IFERROR(VLOOKUP(B3441,Listor!$A$6:$B$62,2,FALSE),"")</f>
        <v/>
      </c>
      <c r="D3441" s="80" t="str">
        <f>IFERROR(VLOOKUP(B3441,Listor!$A$6:$C$62,3,FALSE),"")</f>
        <v/>
      </c>
      <c r="E3441" s="64" t="s">
        <v>69</v>
      </c>
      <c r="F3441" s="65"/>
      <c r="G3441" s="35" t="str">
        <f>IFERROR(VLOOKUP(B3441,Listor!$A$6:$G$62,7,FALSE),"")</f>
        <v/>
      </c>
      <c r="H3441" s="35" t="str">
        <f>IFERROR(VLOOKUP(B3441,Listor!$H$6:$I$24,2,FALSE),"")</f>
        <v/>
      </c>
      <c r="I3441" s="35" t="str">
        <f t="shared" si="56"/>
        <v/>
      </c>
      <c r="J3441" s="35" t="str">
        <f t="array" ref="J3441">IFERROR(INDEX(Listor!$M$6:$M$17,MATCH(Listor!J3441&amp;Fossila!E3441,Listor!$K$6:$K$17&amp;Listor!$L$6:$L$17,0)),"")</f>
        <v/>
      </c>
      <c r="K3441" s="69"/>
    </row>
    <row r="3442" spans="2:11" x14ac:dyDescent="0.25">
      <c r="B3442" s="68" t="s">
        <v>68</v>
      </c>
      <c r="C3442" s="80" t="str">
        <f>IFERROR(VLOOKUP(B3442,Listor!$A$6:$B$62,2,FALSE),"")</f>
        <v/>
      </c>
      <c r="D3442" s="80" t="str">
        <f>IFERROR(VLOOKUP(B3442,Listor!$A$6:$C$62,3,FALSE),"")</f>
        <v/>
      </c>
      <c r="E3442" s="64" t="s">
        <v>69</v>
      </c>
      <c r="F3442" s="65"/>
      <c r="G3442" s="35" t="str">
        <f>IFERROR(VLOOKUP(B3442,Listor!$A$6:$G$62,7,FALSE),"")</f>
        <v/>
      </c>
      <c r="H3442" s="35" t="str">
        <f>IFERROR(VLOOKUP(B3442,Listor!$H$6:$I$24,2,FALSE),"")</f>
        <v/>
      </c>
      <c r="I3442" s="35" t="str">
        <f t="shared" si="56"/>
        <v/>
      </c>
      <c r="J3442" s="35" t="str">
        <f t="array" ref="J3442">IFERROR(INDEX(Listor!$M$6:$M$17,MATCH(Listor!J3442&amp;Fossila!E3442,Listor!$K$6:$K$17&amp;Listor!$L$6:$L$17,0)),"")</f>
        <v/>
      </c>
      <c r="K3442" s="69"/>
    </row>
    <row r="3443" spans="2:11" x14ac:dyDescent="0.25">
      <c r="B3443" s="68" t="s">
        <v>68</v>
      </c>
      <c r="C3443" s="80" t="str">
        <f>IFERROR(VLOOKUP(B3443,Listor!$A$6:$B$62,2,FALSE),"")</f>
        <v/>
      </c>
      <c r="D3443" s="80" t="str">
        <f>IFERROR(VLOOKUP(B3443,Listor!$A$6:$C$62,3,FALSE),"")</f>
        <v/>
      </c>
      <c r="E3443" s="64" t="s">
        <v>69</v>
      </c>
      <c r="F3443" s="65"/>
      <c r="G3443" s="35" t="str">
        <f>IFERROR(VLOOKUP(B3443,Listor!$A$6:$G$62,7,FALSE),"")</f>
        <v/>
      </c>
      <c r="H3443" s="35" t="str">
        <f>IFERROR(VLOOKUP(B3443,Listor!$H$6:$I$24,2,FALSE),"")</f>
        <v/>
      </c>
      <c r="I3443" s="35" t="str">
        <f t="shared" si="56"/>
        <v/>
      </c>
      <c r="J3443" s="35" t="str">
        <f t="array" ref="J3443">IFERROR(INDEX(Listor!$M$6:$M$17,MATCH(Listor!J3443&amp;Fossila!E3443,Listor!$K$6:$K$17&amp;Listor!$L$6:$L$17,0)),"")</f>
        <v/>
      </c>
      <c r="K3443" s="69"/>
    </row>
    <row r="3444" spans="2:11" x14ac:dyDescent="0.25">
      <c r="B3444" s="68" t="s">
        <v>68</v>
      </c>
      <c r="C3444" s="80" t="str">
        <f>IFERROR(VLOOKUP(B3444,Listor!$A$6:$B$62,2,FALSE),"")</f>
        <v/>
      </c>
      <c r="D3444" s="80" t="str">
        <f>IFERROR(VLOOKUP(B3444,Listor!$A$6:$C$62,3,FALSE),"")</f>
        <v/>
      </c>
      <c r="E3444" s="64" t="s">
        <v>69</v>
      </c>
      <c r="F3444" s="65"/>
      <c r="G3444" s="35" t="str">
        <f>IFERROR(VLOOKUP(B3444,Listor!$A$6:$G$62,7,FALSE),"")</f>
        <v/>
      </c>
      <c r="H3444" s="35" t="str">
        <f>IFERROR(VLOOKUP(B3444,Listor!$H$6:$I$24,2,FALSE),"")</f>
        <v/>
      </c>
      <c r="I3444" s="35" t="str">
        <f t="shared" si="56"/>
        <v/>
      </c>
      <c r="J3444" s="35" t="str">
        <f t="array" ref="J3444">IFERROR(INDEX(Listor!$M$6:$M$17,MATCH(Listor!J3444&amp;Fossila!E3444,Listor!$K$6:$K$17&amp;Listor!$L$6:$L$17,0)),"")</f>
        <v/>
      </c>
      <c r="K3444" s="69"/>
    </row>
    <row r="3445" spans="2:11" x14ac:dyDescent="0.25">
      <c r="B3445" s="68" t="s">
        <v>68</v>
      </c>
      <c r="C3445" s="80" t="str">
        <f>IFERROR(VLOOKUP(B3445,Listor!$A$6:$B$62,2,FALSE),"")</f>
        <v/>
      </c>
      <c r="D3445" s="80" t="str">
        <f>IFERROR(VLOOKUP(B3445,Listor!$A$6:$C$62,3,FALSE),"")</f>
        <v/>
      </c>
      <c r="E3445" s="64" t="s">
        <v>69</v>
      </c>
      <c r="F3445" s="65"/>
      <c r="G3445" s="35" t="str">
        <f>IFERROR(VLOOKUP(B3445,Listor!$A$6:$G$62,7,FALSE),"")</f>
        <v/>
      </c>
      <c r="H3445" s="35" t="str">
        <f>IFERROR(VLOOKUP(B3445,Listor!$H$6:$I$24,2,FALSE),"")</f>
        <v/>
      </c>
      <c r="I3445" s="35" t="str">
        <f t="shared" si="56"/>
        <v/>
      </c>
      <c r="J3445" s="35" t="str">
        <f t="array" ref="J3445">IFERROR(INDEX(Listor!$M$6:$M$17,MATCH(Listor!J3445&amp;Fossila!E3445,Listor!$K$6:$K$17&amp;Listor!$L$6:$L$17,0)),"")</f>
        <v/>
      </c>
      <c r="K3445" s="69"/>
    </row>
    <row r="3446" spans="2:11" x14ac:dyDescent="0.25">
      <c r="B3446" s="68" t="s">
        <v>68</v>
      </c>
      <c r="C3446" s="80" t="str">
        <f>IFERROR(VLOOKUP(B3446,Listor!$A$6:$B$62,2,FALSE),"")</f>
        <v/>
      </c>
      <c r="D3446" s="80" t="str">
        <f>IFERROR(VLOOKUP(B3446,Listor!$A$6:$C$62,3,FALSE),"")</f>
        <v/>
      </c>
      <c r="E3446" s="64" t="s">
        <v>69</v>
      </c>
      <c r="F3446" s="65"/>
      <c r="G3446" s="35" t="str">
        <f>IFERROR(VLOOKUP(B3446,Listor!$A$6:$G$62,7,FALSE),"")</f>
        <v/>
      </c>
      <c r="H3446" s="35" t="str">
        <f>IFERROR(VLOOKUP(B3446,Listor!$H$6:$I$24,2,FALSE),"")</f>
        <v/>
      </c>
      <c r="I3446" s="35" t="str">
        <f t="shared" si="56"/>
        <v/>
      </c>
      <c r="J3446" s="35" t="str">
        <f t="array" ref="J3446">IFERROR(INDEX(Listor!$M$6:$M$17,MATCH(Listor!J3446&amp;Fossila!E3446,Listor!$K$6:$K$17&amp;Listor!$L$6:$L$17,0)),"")</f>
        <v/>
      </c>
      <c r="K3446" s="69"/>
    </row>
    <row r="3447" spans="2:11" x14ac:dyDescent="0.25">
      <c r="B3447" s="68" t="s">
        <v>68</v>
      </c>
      <c r="C3447" s="80" t="str">
        <f>IFERROR(VLOOKUP(B3447,Listor!$A$6:$B$62,2,FALSE),"")</f>
        <v/>
      </c>
      <c r="D3447" s="80" t="str">
        <f>IFERROR(VLOOKUP(B3447,Listor!$A$6:$C$62,3,FALSE),"")</f>
        <v/>
      </c>
      <c r="E3447" s="64" t="s">
        <v>69</v>
      </c>
      <c r="F3447" s="65"/>
      <c r="G3447" s="35" t="str">
        <f>IFERROR(VLOOKUP(B3447,Listor!$A$6:$G$62,7,FALSE),"")</f>
        <v/>
      </c>
      <c r="H3447" s="35" t="str">
        <f>IFERROR(VLOOKUP(B3447,Listor!$H$6:$I$24,2,FALSE),"")</f>
        <v/>
      </c>
      <c r="I3447" s="35" t="str">
        <f t="shared" si="56"/>
        <v/>
      </c>
      <c r="J3447" s="35" t="str">
        <f t="array" ref="J3447">IFERROR(INDEX(Listor!$M$6:$M$17,MATCH(Listor!J3447&amp;Fossila!E3447,Listor!$K$6:$K$17&amp;Listor!$L$6:$L$17,0)),"")</f>
        <v/>
      </c>
      <c r="K3447" s="69"/>
    </row>
    <row r="3448" spans="2:11" x14ac:dyDescent="0.25">
      <c r="B3448" s="68" t="s">
        <v>68</v>
      </c>
      <c r="C3448" s="80" t="str">
        <f>IFERROR(VLOOKUP(B3448,Listor!$A$6:$B$62,2,FALSE),"")</f>
        <v/>
      </c>
      <c r="D3448" s="80" t="str">
        <f>IFERROR(VLOOKUP(B3448,Listor!$A$6:$C$62,3,FALSE),"")</f>
        <v/>
      </c>
      <c r="E3448" s="64" t="s">
        <v>69</v>
      </c>
      <c r="F3448" s="65"/>
      <c r="G3448" s="35" t="str">
        <f>IFERROR(VLOOKUP(B3448,Listor!$A$6:$G$62,7,FALSE),"")</f>
        <v/>
      </c>
      <c r="H3448" s="35" t="str">
        <f>IFERROR(VLOOKUP(B3448,Listor!$H$6:$I$24,2,FALSE),"")</f>
        <v/>
      </c>
      <c r="I3448" s="35" t="str">
        <f t="shared" si="56"/>
        <v/>
      </c>
      <c r="J3448" s="35" t="str">
        <f t="array" ref="J3448">IFERROR(INDEX(Listor!$M$6:$M$17,MATCH(Listor!J3448&amp;Fossila!E3448,Listor!$K$6:$K$17&amp;Listor!$L$6:$L$17,0)),"")</f>
        <v/>
      </c>
      <c r="K3448" s="69"/>
    </row>
    <row r="3449" spans="2:11" x14ac:dyDescent="0.25">
      <c r="B3449" s="68" t="s">
        <v>68</v>
      </c>
      <c r="C3449" s="80" t="str">
        <f>IFERROR(VLOOKUP(B3449,Listor!$A$6:$B$62,2,FALSE),"")</f>
        <v/>
      </c>
      <c r="D3449" s="80" t="str">
        <f>IFERROR(VLOOKUP(B3449,Listor!$A$6:$C$62,3,FALSE),"")</f>
        <v/>
      </c>
      <c r="E3449" s="64" t="s">
        <v>69</v>
      </c>
      <c r="F3449" s="65"/>
      <c r="G3449" s="35" t="str">
        <f>IFERROR(VLOOKUP(B3449,Listor!$A$6:$G$62,7,FALSE),"")</f>
        <v/>
      </c>
      <c r="H3449" s="35" t="str">
        <f>IFERROR(VLOOKUP(B3449,Listor!$H$6:$I$24,2,FALSE),"")</f>
        <v/>
      </c>
      <c r="I3449" s="35" t="str">
        <f t="shared" si="56"/>
        <v/>
      </c>
      <c r="J3449" s="35" t="str">
        <f t="array" ref="J3449">IFERROR(INDEX(Listor!$M$6:$M$17,MATCH(Listor!J3449&amp;Fossila!E3449,Listor!$K$6:$K$17&amp;Listor!$L$6:$L$17,0)),"")</f>
        <v/>
      </c>
      <c r="K3449" s="69"/>
    </row>
    <row r="3450" spans="2:11" x14ac:dyDescent="0.25">
      <c r="B3450" s="68" t="s">
        <v>68</v>
      </c>
      <c r="C3450" s="80" t="str">
        <f>IFERROR(VLOOKUP(B3450,Listor!$A$6:$B$62,2,FALSE),"")</f>
        <v/>
      </c>
      <c r="D3450" s="80" t="str">
        <f>IFERROR(VLOOKUP(B3450,Listor!$A$6:$C$62,3,FALSE),"")</f>
        <v/>
      </c>
      <c r="E3450" s="64" t="s">
        <v>69</v>
      </c>
      <c r="F3450" s="65"/>
      <c r="G3450" s="35" t="str">
        <f>IFERROR(VLOOKUP(B3450,Listor!$A$6:$G$62,7,FALSE),"")</f>
        <v/>
      </c>
      <c r="H3450" s="35" t="str">
        <f>IFERROR(VLOOKUP(B3450,Listor!$H$6:$I$24,2,FALSE),"")</f>
        <v/>
      </c>
      <c r="I3450" s="35" t="str">
        <f t="shared" si="56"/>
        <v/>
      </c>
      <c r="J3450" s="35" t="str">
        <f t="array" ref="J3450">IFERROR(INDEX(Listor!$M$6:$M$17,MATCH(Listor!J3450&amp;Fossila!E3450,Listor!$K$6:$K$17&amp;Listor!$L$6:$L$17,0)),"")</f>
        <v/>
      </c>
      <c r="K3450" s="69"/>
    </row>
    <row r="3451" spans="2:11" x14ac:dyDescent="0.25">
      <c r="B3451" s="68" t="s">
        <v>68</v>
      </c>
      <c r="C3451" s="80" t="str">
        <f>IFERROR(VLOOKUP(B3451,Listor!$A$6:$B$62,2,FALSE),"")</f>
        <v/>
      </c>
      <c r="D3451" s="80" t="str">
        <f>IFERROR(VLOOKUP(B3451,Listor!$A$6:$C$62,3,FALSE),"")</f>
        <v/>
      </c>
      <c r="E3451" s="64" t="s">
        <v>69</v>
      </c>
      <c r="F3451" s="65"/>
      <c r="G3451" s="35" t="str">
        <f>IFERROR(VLOOKUP(B3451,Listor!$A$6:$G$62,7,FALSE),"")</f>
        <v/>
      </c>
      <c r="H3451" s="35" t="str">
        <f>IFERROR(VLOOKUP(B3451,Listor!$H$6:$I$24,2,FALSE),"")</f>
        <v/>
      </c>
      <c r="I3451" s="35" t="str">
        <f t="shared" si="56"/>
        <v/>
      </c>
      <c r="J3451" s="35" t="str">
        <f t="array" ref="J3451">IFERROR(INDEX(Listor!$M$6:$M$17,MATCH(Listor!J3451&amp;Fossila!E3451,Listor!$K$6:$K$17&amp;Listor!$L$6:$L$17,0)),"")</f>
        <v/>
      </c>
      <c r="K3451" s="69"/>
    </row>
    <row r="3452" spans="2:11" x14ac:dyDescent="0.25">
      <c r="B3452" s="68" t="s">
        <v>68</v>
      </c>
      <c r="C3452" s="80" t="str">
        <f>IFERROR(VLOOKUP(B3452,Listor!$A$6:$B$62,2,FALSE),"")</f>
        <v/>
      </c>
      <c r="D3452" s="80" t="str">
        <f>IFERROR(VLOOKUP(B3452,Listor!$A$6:$C$62,3,FALSE),"")</f>
        <v/>
      </c>
      <c r="E3452" s="64" t="s">
        <v>69</v>
      </c>
      <c r="F3452" s="65"/>
      <c r="G3452" s="35" t="str">
        <f>IFERROR(VLOOKUP(B3452,Listor!$A$6:$G$62,7,FALSE),"")</f>
        <v/>
      </c>
      <c r="H3452" s="35" t="str">
        <f>IFERROR(VLOOKUP(B3452,Listor!$H$6:$I$24,2,FALSE),"")</f>
        <v/>
      </c>
      <c r="I3452" s="35" t="str">
        <f t="shared" si="56"/>
        <v/>
      </c>
      <c r="J3452" s="35" t="str">
        <f t="array" ref="J3452">IFERROR(INDEX(Listor!$M$6:$M$17,MATCH(Listor!J3452&amp;Fossila!E3452,Listor!$K$6:$K$17&amp;Listor!$L$6:$L$17,0)),"")</f>
        <v/>
      </c>
      <c r="K3452" s="69"/>
    </row>
    <row r="3453" spans="2:11" x14ac:dyDescent="0.25">
      <c r="B3453" s="68" t="s">
        <v>68</v>
      </c>
      <c r="C3453" s="80" t="str">
        <f>IFERROR(VLOOKUP(B3453,Listor!$A$6:$B$62,2,FALSE),"")</f>
        <v/>
      </c>
      <c r="D3453" s="80" t="str">
        <f>IFERROR(VLOOKUP(B3453,Listor!$A$6:$C$62,3,FALSE),"")</f>
        <v/>
      </c>
      <c r="E3453" s="64" t="s">
        <v>69</v>
      </c>
      <c r="F3453" s="65"/>
      <c r="G3453" s="35" t="str">
        <f>IFERROR(VLOOKUP(B3453,Listor!$A$6:$G$62,7,FALSE),"")</f>
        <v/>
      </c>
      <c r="H3453" s="35" t="str">
        <f>IFERROR(VLOOKUP(B3453,Listor!$H$6:$I$24,2,FALSE),"")</f>
        <v/>
      </c>
      <c r="I3453" s="35" t="str">
        <f t="shared" si="56"/>
        <v/>
      </c>
      <c r="J3453" s="35" t="str">
        <f t="array" ref="J3453">IFERROR(INDEX(Listor!$M$6:$M$17,MATCH(Listor!J3453&amp;Fossila!E3453,Listor!$K$6:$K$17&amp;Listor!$L$6:$L$17,0)),"")</f>
        <v/>
      </c>
      <c r="K3453" s="69"/>
    </row>
    <row r="3454" spans="2:11" x14ac:dyDescent="0.25">
      <c r="B3454" s="68" t="s">
        <v>68</v>
      </c>
      <c r="C3454" s="80" t="str">
        <f>IFERROR(VLOOKUP(B3454,Listor!$A$6:$B$62,2,FALSE),"")</f>
        <v/>
      </c>
      <c r="D3454" s="80" t="str">
        <f>IFERROR(VLOOKUP(B3454,Listor!$A$6:$C$62,3,FALSE),"")</f>
        <v/>
      </c>
      <c r="E3454" s="64" t="s">
        <v>69</v>
      </c>
      <c r="F3454" s="65"/>
      <c r="G3454" s="35" t="str">
        <f>IFERROR(VLOOKUP(B3454,Listor!$A$6:$G$62,7,FALSE),"")</f>
        <v/>
      </c>
      <c r="H3454" s="35" t="str">
        <f>IFERROR(VLOOKUP(B3454,Listor!$H$6:$I$24,2,FALSE),"")</f>
        <v/>
      </c>
      <c r="I3454" s="35" t="str">
        <f t="shared" si="56"/>
        <v/>
      </c>
      <c r="J3454" s="35" t="str">
        <f t="array" ref="J3454">IFERROR(INDEX(Listor!$M$6:$M$17,MATCH(Listor!J3454&amp;Fossila!E3454,Listor!$K$6:$K$17&amp;Listor!$L$6:$L$17,0)),"")</f>
        <v/>
      </c>
      <c r="K3454" s="69"/>
    </row>
    <row r="3455" spans="2:11" x14ac:dyDescent="0.25">
      <c r="B3455" s="68" t="s">
        <v>68</v>
      </c>
      <c r="C3455" s="80" t="str">
        <f>IFERROR(VLOOKUP(B3455,Listor!$A$6:$B$62,2,FALSE),"")</f>
        <v/>
      </c>
      <c r="D3455" s="80" t="str">
        <f>IFERROR(VLOOKUP(B3455,Listor!$A$6:$C$62,3,FALSE),"")</f>
        <v/>
      </c>
      <c r="E3455" s="64" t="s">
        <v>69</v>
      </c>
      <c r="F3455" s="65"/>
      <c r="G3455" s="35" t="str">
        <f>IFERROR(VLOOKUP(B3455,Listor!$A$6:$G$62,7,FALSE),"")</f>
        <v/>
      </c>
      <c r="H3455" s="35" t="str">
        <f>IFERROR(VLOOKUP(B3455,Listor!$H$6:$I$24,2,FALSE),"")</f>
        <v/>
      </c>
      <c r="I3455" s="35" t="str">
        <f t="shared" si="56"/>
        <v/>
      </c>
      <c r="J3455" s="35" t="str">
        <f t="array" ref="J3455">IFERROR(INDEX(Listor!$M$6:$M$17,MATCH(Listor!J3455&amp;Fossila!E3455,Listor!$K$6:$K$17&amp;Listor!$L$6:$L$17,0)),"")</f>
        <v/>
      </c>
      <c r="K3455" s="69"/>
    </row>
    <row r="3456" spans="2:11" x14ac:dyDescent="0.25">
      <c r="B3456" s="68" t="s">
        <v>68</v>
      </c>
      <c r="C3456" s="80" t="str">
        <f>IFERROR(VLOOKUP(B3456,Listor!$A$6:$B$62,2,FALSE),"")</f>
        <v/>
      </c>
      <c r="D3456" s="80" t="str">
        <f>IFERROR(VLOOKUP(B3456,Listor!$A$6:$C$62,3,FALSE),"")</f>
        <v/>
      </c>
      <c r="E3456" s="64" t="s">
        <v>69</v>
      </c>
      <c r="F3456" s="65"/>
      <c r="G3456" s="35" t="str">
        <f>IFERROR(VLOOKUP(B3456,Listor!$A$6:$G$62,7,FALSE),"")</f>
        <v/>
      </c>
      <c r="H3456" s="35" t="str">
        <f>IFERROR(VLOOKUP(B3456,Listor!$H$6:$I$24,2,FALSE),"")</f>
        <v/>
      </c>
      <c r="I3456" s="35" t="str">
        <f t="shared" si="56"/>
        <v/>
      </c>
      <c r="J3456" s="35" t="str">
        <f t="array" ref="J3456">IFERROR(INDEX(Listor!$M$6:$M$17,MATCH(Listor!J3456&amp;Fossila!E3456,Listor!$K$6:$K$17&amp;Listor!$L$6:$L$17,0)),"")</f>
        <v/>
      </c>
      <c r="K3456" s="69"/>
    </row>
    <row r="3457" spans="2:11" x14ac:dyDescent="0.25">
      <c r="B3457" s="68" t="s">
        <v>68</v>
      </c>
      <c r="C3457" s="80" t="str">
        <f>IFERROR(VLOOKUP(B3457,Listor!$A$6:$B$62,2,FALSE),"")</f>
        <v/>
      </c>
      <c r="D3457" s="80" t="str">
        <f>IFERROR(VLOOKUP(B3457,Listor!$A$6:$C$62,3,FALSE),"")</f>
        <v/>
      </c>
      <c r="E3457" s="64" t="s">
        <v>69</v>
      </c>
      <c r="F3457" s="65"/>
      <c r="G3457" s="35" t="str">
        <f>IFERROR(VLOOKUP(B3457,Listor!$A$6:$G$62,7,FALSE),"")</f>
        <v/>
      </c>
      <c r="H3457" s="35" t="str">
        <f>IFERROR(VLOOKUP(B3457,Listor!$H$6:$I$24,2,FALSE),"")</f>
        <v/>
      </c>
      <c r="I3457" s="35" t="str">
        <f t="shared" si="56"/>
        <v/>
      </c>
      <c r="J3457" s="35" t="str">
        <f t="array" ref="J3457">IFERROR(INDEX(Listor!$M$6:$M$17,MATCH(Listor!J3457&amp;Fossila!E3457,Listor!$K$6:$K$17&amp;Listor!$L$6:$L$17,0)),"")</f>
        <v/>
      </c>
      <c r="K3457" s="69"/>
    </row>
    <row r="3458" spans="2:11" x14ac:dyDescent="0.25">
      <c r="B3458" s="68" t="s">
        <v>68</v>
      </c>
      <c r="C3458" s="80" t="str">
        <f>IFERROR(VLOOKUP(B3458,Listor!$A$6:$B$62,2,FALSE),"")</f>
        <v/>
      </c>
      <c r="D3458" s="80" t="str">
        <f>IFERROR(VLOOKUP(B3458,Listor!$A$6:$C$62,3,FALSE),"")</f>
        <v/>
      </c>
      <c r="E3458" s="64" t="s">
        <v>69</v>
      </c>
      <c r="F3458" s="65"/>
      <c r="G3458" s="35" t="str">
        <f>IFERROR(VLOOKUP(B3458,Listor!$A$6:$G$62,7,FALSE),"")</f>
        <v/>
      </c>
      <c r="H3458" s="35" t="str">
        <f>IFERROR(VLOOKUP(B3458,Listor!$H$6:$I$24,2,FALSE),"")</f>
        <v/>
      </c>
      <c r="I3458" s="35" t="str">
        <f t="shared" si="56"/>
        <v/>
      </c>
      <c r="J3458" s="35" t="str">
        <f t="array" ref="J3458">IFERROR(INDEX(Listor!$M$6:$M$17,MATCH(Listor!J3458&amp;Fossila!E3458,Listor!$K$6:$K$17&amp;Listor!$L$6:$L$17,0)),"")</f>
        <v/>
      </c>
      <c r="K3458" s="69"/>
    </row>
    <row r="3459" spans="2:11" x14ac:dyDescent="0.25">
      <c r="B3459" s="68" t="s">
        <v>68</v>
      </c>
      <c r="C3459" s="80" t="str">
        <f>IFERROR(VLOOKUP(B3459,Listor!$A$6:$B$62,2,FALSE),"")</f>
        <v/>
      </c>
      <c r="D3459" s="80" t="str">
        <f>IFERROR(VLOOKUP(B3459,Listor!$A$6:$C$62,3,FALSE),"")</f>
        <v/>
      </c>
      <c r="E3459" s="64" t="s">
        <v>69</v>
      </c>
      <c r="F3459" s="65"/>
      <c r="G3459" s="35" t="str">
        <f>IFERROR(VLOOKUP(B3459,Listor!$A$6:$G$62,7,FALSE),"")</f>
        <v/>
      </c>
      <c r="H3459" s="35" t="str">
        <f>IFERROR(VLOOKUP(B3459,Listor!$H$6:$I$24,2,FALSE),"")</f>
        <v/>
      </c>
      <c r="I3459" s="35" t="str">
        <f t="shared" si="56"/>
        <v/>
      </c>
      <c r="J3459" s="35" t="str">
        <f t="array" ref="J3459">IFERROR(INDEX(Listor!$M$6:$M$17,MATCH(Listor!J3459&amp;Fossila!E3459,Listor!$K$6:$K$17&amp;Listor!$L$6:$L$17,0)),"")</f>
        <v/>
      </c>
      <c r="K3459" s="69"/>
    </row>
    <row r="3460" spans="2:11" x14ac:dyDescent="0.25">
      <c r="B3460" s="68" t="s">
        <v>68</v>
      </c>
      <c r="C3460" s="80" t="str">
        <f>IFERROR(VLOOKUP(B3460,Listor!$A$6:$B$62,2,FALSE),"")</f>
        <v/>
      </c>
      <c r="D3460" s="80" t="str">
        <f>IFERROR(VLOOKUP(B3460,Listor!$A$6:$C$62,3,FALSE),"")</f>
        <v/>
      </c>
      <c r="E3460" s="64" t="s">
        <v>69</v>
      </c>
      <c r="F3460" s="65"/>
      <c r="G3460" s="35" t="str">
        <f>IFERROR(VLOOKUP(B3460,Listor!$A$6:$G$62,7,FALSE),"")</f>
        <v/>
      </c>
      <c r="H3460" s="35" t="str">
        <f>IFERROR(VLOOKUP(B3460,Listor!$H$6:$I$24,2,FALSE),"")</f>
        <v/>
      </c>
      <c r="I3460" s="35" t="str">
        <f t="shared" si="56"/>
        <v/>
      </c>
      <c r="J3460" s="35" t="str">
        <f t="array" ref="J3460">IFERROR(INDEX(Listor!$M$6:$M$17,MATCH(Listor!J3460&amp;Fossila!E3460,Listor!$K$6:$K$17&amp;Listor!$L$6:$L$17,0)),"")</f>
        <v/>
      </c>
      <c r="K3460" s="69"/>
    </row>
    <row r="3461" spans="2:11" x14ac:dyDescent="0.25">
      <c r="B3461" s="68" t="s">
        <v>68</v>
      </c>
      <c r="C3461" s="80" t="str">
        <f>IFERROR(VLOOKUP(B3461,Listor!$A$6:$B$62,2,FALSE),"")</f>
        <v/>
      </c>
      <c r="D3461" s="80" t="str">
        <f>IFERROR(VLOOKUP(B3461,Listor!$A$6:$C$62,3,FALSE),"")</f>
        <v/>
      </c>
      <c r="E3461" s="64" t="s">
        <v>69</v>
      </c>
      <c r="F3461" s="65"/>
      <c r="G3461" s="35" t="str">
        <f>IFERROR(VLOOKUP(B3461,Listor!$A$6:$G$62,7,FALSE),"")</f>
        <v/>
      </c>
      <c r="H3461" s="35" t="str">
        <f>IFERROR(VLOOKUP(B3461,Listor!$H$6:$I$24,2,FALSE),"")</f>
        <v/>
      </c>
      <c r="I3461" s="35" t="str">
        <f t="shared" si="56"/>
        <v/>
      </c>
      <c r="J3461" s="35" t="str">
        <f t="array" ref="J3461">IFERROR(INDEX(Listor!$M$6:$M$17,MATCH(Listor!J3461&amp;Fossila!E3461,Listor!$K$6:$K$17&amp;Listor!$L$6:$L$17,0)),"")</f>
        <v/>
      </c>
      <c r="K3461" s="69"/>
    </row>
    <row r="3462" spans="2:11" x14ac:dyDescent="0.25">
      <c r="B3462" s="68" t="s">
        <v>68</v>
      </c>
      <c r="C3462" s="80" t="str">
        <f>IFERROR(VLOOKUP(B3462,Listor!$A$6:$B$62,2,FALSE),"")</f>
        <v/>
      </c>
      <c r="D3462" s="80" t="str">
        <f>IFERROR(VLOOKUP(B3462,Listor!$A$6:$C$62,3,FALSE),"")</f>
        <v/>
      </c>
      <c r="E3462" s="64" t="s">
        <v>69</v>
      </c>
      <c r="F3462" s="65"/>
      <c r="G3462" s="35" t="str">
        <f>IFERROR(VLOOKUP(B3462,Listor!$A$6:$G$62,7,FALSE),"")</f>
        <v/>
      </c>
      <c r="H3462" s="35" t="str">
        <f>IFERROR(VLOOKUP(B3462,Listor!$H$6:$I$24,2,FALSE),"")</f>
        <v/>
      </c>
      <c r="I3462" s="35" t="str">
        <f t="shared" si="56"/>
        <v/>
      </c>
      <c r="J3462" s="35" t="str">
        <f t="array" ref="J3462">IFERROR(INDEX(Listor!$M$6:$M$17,MATCH(Listor!J3462&amp;Fossila!E3462,Listor!$K$6:$K$17&amp;Listor!$L$6:$L$17,0)),"")</f>
        <v/>
      </c>
      <c r="K3462" s="69"/>
    </row>
    <row r="3463" spans="2:11" x14ac:dyDescent="0.25">
      <c r="B3463" s="68" t="s">
        <v>68</v>
      </c>
      <c r="C3463" s="80" t="str">
        <f>IFERROR(VLOOKUP(B3463,Listor!$A$6:$B$62,2,FALSE),"")</f>
        <v/>
      </c>
      <c r="D3463" s="80" t="str">
        <f>IFERROR(VLOOKUP(B3463,Listor!$A$6:$C$62,3,FALSE),"")</f>
        <v/>
      </c>
      <c r="E3463" s="64" t="s">
        <v>69</v>
      </c>
      <c r="F3463" s="65"/>
      <c r="G3463" s="35" t="str">
        <f>IFERROR(VLOOKUP(B3463,Listor!$A$6:$G$62,7,FALSE),"")</f>
        <v/>
      </c>
      <c r="H3463" s="35" t="str">
        <f>IFERROR(VLOOKUP(B3463,Listor!$H$6:$I$24,2,FALSE),"")</f>
        <v/>
      </c>
      <c r="I3463" s="35" t="str">
        <f t="shared" si="56"/>
        <v/>
      </c>
      <c r="J3463" s="35" t="str">
        <f t="array" ref="J3463">IFERROR(INDEX(Listor!$M$6:$M$17,MATCH(Listor!J3463&amp;Fossila!E3463,Listor!$K$6:$K$17&amp;Listor!$L$6:$L$17,0)),"")</f>
        <v/>
      </c>
      <c r="K3463" s="69"/>
    </row>
    <row r="3464" spans="2:11" x14ac:dyDescent="0.25">
      <c r="B3464" s="68" t="s">
        <v>68</v>
      </c>
      <c r="C3464" s="80" t="str">
        <f>IFERROR(VLOOKUP(B3464,Listor!$A$6:$B$62,2,FALSE),"")</f>
        <v/>
      </c>
      <c r="D3464" s="80" t="str">
        <f>IFERROR(VLOOKUP(B3464,Listor!$A$6:$C$62,3,FALSE),"")</f>
        <v/>
      </c>
      <c r="E3464" s="64" t="s">
        <v>69</v>
      </c>
      <c r="F3464" s="65"/>
      <c r="G3464" s="35" t="str">
        <f>IFERROR(VLOOKUP(B3464,Listor!$A$6:$G$62,7,FALSE),"")</f>
        <v/>
      </c>
      <c r="H3464" s="35" t="str">
        <f>IFERROR(VLOOKUP(B3464,Listor!$H$6:$I$24,2,FALSE),"")</f>
        <v/>
      </c>
      <c r="I3464" s="35" t="str">
        <f t="shared" si="56"/>
        <v/>
      </c>
      <c r="J3464" s="35" t="str">
        <f t="array" ref="J3464">IFERROR(INDEX(Listor!$M$6:$M$17,MATCH(Listor!J3464&amp;Fossila!E3464,Listor!$K$6:$K$17&amp;Listor!$L$6:$L$17,0)),"")</f>
        <v/>
      </c>
      <c r="K3464" s="69"/>
    </row>
    <row r="3465" spans="2:11" x14ac:dyDescent="0.25">
      <c r="B3465" s="68" t="s">
        <v>68</v>
      </c>
      <c r="C3465" s="80" t="str">
        <f>IFERROR(VLOOKUP(B3465,Listor!$A$6:$B$62,2,FALSE),"")</f>
        <v/>
      </c>
      <c r="D3465" s="80" t="str">
        <f>IFERROR(VLOOKUP(B3465,Listor!$A$6:$C$62,3,FALSE),"")</f>
        <v/>
      </c>
      <c r="E3465" s="64" t="s">
        <v>69</v>
      </c>
      <c r="F3465" s="65"/>
      <c r="G3465" s="35" t="str">
        <f>IFERROR(VLOOKUP(B3465,Listor!$A$6:$G$62,7,FALSE),"")</f>
        <v/>
      </c>
      <c r="H3465" s="35" t="str">
        <f>IFERROR(VLOOKUP(B3465,Listor!$H$6:$I$24,2,FALSE),"")</f>
        <v/>
      </c>
      <c r="I3465" s="35" t="str">
        <f t="shared" si="56"/>
        <v/>
      </c>
      <c r="J3465" s="35" t="str">
        <f t="array" ref="J3465">IFERROR(INDEX(Listor!$M$6:$M$17,MATCH(Listor!J3465&amp;Fossila!E3465,Listor!$K$6:$K$17&amp;Listor!$L$6:$L$17,0)),"")</f>
        <v/>
      </c>
      <c r="K3465" s="69"/>
    </row>
    <row r="3466" spans="2:11" x14ac:dyDescent="0.25">
      <c r="B3466" s="68" t="s">
        <v>68</v>
      </c>
      <c r="C3466" s="80" t="str">
        <f>IFERROR(VLOOKUP(B3466,Listor!$A$6:$B$62,2,FALSE),"")</f>
        <v/>
      </c>
      <c r="D3466" s="80" t="str">
        <f>IFERROR(VLOOKUP(B3466,Listor!$A$6:$C$62,3,FALSE),"")</f>
        <v/>
      </c>
      <c r="E3466" s="64" t="s">
        <v>69</v>
      </c>
      <c r="F3466" s="65"/>
      <c r="G3466" s="35" t="str">
        <f>IFERROR(VLOOKUP(B3466,Listor!$A$6:$G$62,7,FALSE),"")</f>
        <v/>
      </c>
      <c r="H3466" s="35" t="str">
        <f>IFERROR(VLOOKUP(B3466,Listor!$H$6:$I$24,2,FALSE),"")</f>
        <v/>
      </c>
      <c r="I3466" s="35" t="str">
        <f t="shared" si="56"/>
        <v/>
      </c>
      <c r="J3466" s="35" t="str">
        <f t="array" ref="J3466">IFERROR(INDEX(Listor!$M$6:$M$17,MATCH(Listor!J3466&amp;Fossila!E3466,Listor!$K$6:$K$17&amp;Listor!$L$6:$L$17,0)),"")</f>
        <v/>
      </c>
      <c r="K3466" s="69"/>
    </row>
    <row r="3467" spans="2:11" x14ac:dyDescent="0.25">
      <c r="B3467" s="68" t="s">
        <v>68</v>
      </c>
      <c r="C3467" s="80" t="str">
        <f>IFERROR(VLOOKUP(B3467,Listor!$A$6:$B$62,2,FALSE),"")</f>
        <v/>
      </c>
      <c r="D3467" s="80" t="str">
        <f>IFERROR(VLOOKUP(B3467,Listor!$A$6:$C$62,3,FALSE),"")</f>
        <v/>
      </c>
      <c r="E3467" s="64" t="s">
        <v>69</v>
      </c>
      <c r="F3467" s="65"/>
      <c r="G3467" s="35" t="str">
        <f>IFERROR(VLOOKUP(B3467,Listor!$A$6:$G$62,7,FALSE),"")</f>
        <v/>
      </c>
      <c r="H3467" s="35" t="str">
        <f>IFERROR(VLOOKUP(B3467,Listor!$H$6:$I$24,2,FALSE),"")</f>
        <v/>
      </c>
      <c r="I3467" s="35" t="str">
        <f t="shared" si="56"/>
        <v/>
      </c>
      <c r="J3467" s="35" t="str">
        <f t="array" ref="J3467">IFERROR(INDEX(Listor!$M$6:$M$17,MATCH(Listor!J3467&amp;Fossila!E3467,Listor!$K$6:$K$17&amp;Listor!$L$6:$L$17,0)),"")</f>
        <v/>
      </c>
      <c r="K3467" s="69"/>
    </row>
    <row r="3468" spans="2:11" x14ac:dyDescent="0.25">
      <c r="B3468" s="68" t="s">
        <v>68</v>
      </c>
      <c r="C3468" s="80" t="str">
        <f>IFERROR(VLOOKUP(B3468,Listor!$A$6:$B$62,2,FALSE),"")</f>
        <v/>
      </c>
      <c r="D3468" s="80" t="str">
        <f>IFERROR(VLOOKUP(B3468,Listor!$A$6:$C$62,3,FALSE),"")</f>
        <v/>
      </c>
      <c r="E3468" s="64" t="s">
        <v>69</v>
      </c>
      <c r="F3468" s="65"/>
      <c r="G3468" s="35" t="str">
        <f>IFERROR(VLOOKUP(B3468,Listor!$A$6:$G$62,7,FALSE),"")</f>
        <v/>
      </c>
      <c r="H3468" s="35" t="str">
        <f>IFERROR(VLOOKUP(B3468,Listor!$H$6:$I$24,2,FALSE),"")</f>
        <v/>
      </c>
      <c r="I3468" s="35" t="str">
        <f t="shared" si="56"/>
        <v/>
      </c>
      <c r="J3468" s="35" t="str">
        <f t="array" ref="J3468">IFERROR(INDEX(Listor!$M$6:$M$17,MATCH(Listor!J3468&amp;Fossila!E3468,Listor!$K$6:$K$17&amp;Listor!$L$6:$L$17,0)),"")</f>
        <v/>
      </c>
      <c r="K3468" s="69"/>
    </row>
    <row r="3469" spans="2:11" x14ac:dyDescent="0.25">
      <c r="B3469" s="68" t="s">
        <v>68</v>
      </c>
      <c r="C3469" s="80" t="str">
        <f>IFERROR(VLOOKUP(B3469,Listor!$A$6:$B$62,2,FALSE),"")</f>
        <v/>
      </c>
      <c r="D3469" s="80" t="str">
        <f>IFERROR(VLOOKUP(B3469,Listor!$A$6:$C$62,3,FALSE),"")</f>
        <v/>
      </c>
      <c r="E3469" s="64" t="s">
        <v>69</v>
      </c>
      <c r="F3469" s="65"/>
      <c r="G3469" s="35" t="str">
        <f>IFERROR(VLOOKUP(B3469,Listor!$A$6:$G$62,7,FALSE),"")</f>
        <v/>
      </c>
      <c r="H3469" s="35" t="str">
        <f>IFERROR(VLOOKUP(B3469,Listor!$H$6:$I$24,2,FALSE),"")</f>
        <v/>
      </c>
      <c r="I3469" s="35" t="str">
        <f t="shared" ref="I3469:I3532" si="57">IFERROR(H3469*F3469,"")</f>
        <v/>
      </c>
      <c r="J3469" s="35" t="str">
        <f t="array" ref="J3469">IFERROR(INDEX(Listor!$M$6:$M$17,MATCH(Listor!J3469&amp;Fossila!E3469,Listor!$K$6:$K$17&amp;Listor!$L$6:$L$17,0)),"")</f>
        <v/>
      </c>
      <c r="K3469" s="69"/>
    </row>
    <row r="3470" spans="2:11" x14ac:dyDescent="0.25">
      <c r="B3470" s="68" t="s">
        <v>68</v>
      </c>
      <c r="C3470" s="80" t="str">
        <f>IFERROR(VLOOKUP(B3470,Listor!$A$6:$B$62,2,FALSE),"")</f>
        <v/>
      </c>
      <c r="D3470" s="80" t="str">
        <f>IFERROR(VLOOKUP(B3470,Listor!$A$6:$C$62,3,FALSE),"")</f>
        <v/>
      </c>
      <c r="E3470" s="64" t="s">
        <v>69</v>
      </c>
      <c r="F3470" s="65"/>
      <c r="G3470" s="35" t="str">
        <f>IFERROR(VLOOKUP(B3470,Listor!$A$6:$G$62,7,FALSE),"")</f>
        <v/>
      </c>
      <c r="H3470" s="35" t="str">
        <f>IFERROR(VLOOKUP(B3470,Listor!$H$6:$I$24,2,FALSE),"")</f>
        <v/>
      </c>
      <c r="I3470" s="35" t="str">
        <f t="shared" si="57"/>
        <v/>
      </c>
      <c r="J3470" s="35" t="str">
        <f t="array" ref="J3470">IFERROR(INDEX(Listor!$M$6:$M$17,MATCH(Listor!J3470&amp;Fossila!E3470,Listor!$K$6:$K$17&amp;Listor!$L$6:$L$17,0)),"")</f>
        <v/>
      </c>
      <c r="K3470" s="69"/>
    </row>
    <row r="3471" spans="2:11" x14ac:dyDescent="0.25">
      <c r="B3471" s="68" t="s">
        <v>68</v>
      </c>
      <c r="C3471" s="80" t="str">
        <f>IFERROR(VLOOKUP(B3471,Listor!$A$6:$B$62,2,FALSE),"")</f>
        <v/>
      </c>
      <c r="D3471" s="80" t="str">
        <f>IFERROR(VLOOKUP(B3471,Listor!$A$6:$C$62,3,FALSE),"")</f>
        <v/>
      </c>
      <c r="E3471" s="64" t="s">
        <v>69</v>
      </c>
      <c r="F3471" s="65"/>
      <c r="G3471" s="35" t="str">
        <f>IFERROR(VLOOKUP(B3471,Listor!$A$6:$G$62,7,FALSE),"")</f>
        <v/>
      </c>
      <c r="H3471" s="35" t="str">
        <f>IFERROR(VLOOKUP(B3471,Listor!$H$6:$I$24,2,FALSE),"")</f>
        <v/>
      </c>
      <c r="I3471" s="35" t="str">
        <f t="shared" si="57"/>
        <v/>
      </c>
      <c r="J3471" s="35" t="str">
        <f t="array" ref="J3471">IFERROR(INDEX(Listor!$M$6:$M$17,MATCH(Listor!J3471&amp;Fossila!E3471,Listor!$K$6:$K$17&amp;Listor!$L$6:$L$17,0)),"")</f>
        <v/>
      </c>
      <c r="K3471" s="69"/>
    </row>
    <row r="3472" spans="2:11" x14ac:dyDescent="0.25">
      <c r="B3472" s="68" t="s">
        <v>68</v>
      </c>
      <c r="C3472" s="80" t="str">
        <f>IFERROR(VLOOKUP(B3472,Listor!$A$6:$B$62,2,FALSE),"")</f>
        <v/>
      </c>
      <c r="D3472" s="80" t="str">
        <f>IFERROR(VLOOKUP(B3472,Listor!$A$6:$C$62,3,FALSE),"")</f>
        <v/>
      </c>
      <c r="E3472" s="64" t="s">
        <v>69</v>
      </c>
      <c r="F3472" s="65"/>
      <c r="G3472" s="35" t="str">
        <f>IFERROR(VLOOKUP(B3472,Listor!$A$6:$G$62,7,FALSE),"")</f>
        <v/>
      </c>
      <c r="H3472" s="35" t="str">
        <f>IFERROR(VLOOKUP(B3472,Listor!$H$6:$I$24,2,FALSE),"")</f>
        <v/>
      </c>
      <c r="I3472" s="35" t="str">
        <f t="shared" si="57"/>
        <v/>
      </c>
      <c r="J3472" s="35" t="str">
        <f t="array" ref="J3472">IFERROR(INDEX(Listor!$M$6:$M$17,MATCH(Listor!J3472&amp;Fossila!E3472,Listor!$K$6:$K$17&amp;Listor!$L$6:$L$17,0)),"")</f>
        <v/>
      </c>
      <c r="K3472" s="69"/>
    </row>
    <row r="3473" spans="2:11" x14ac:dyDescent="0.25">
      <c r="B3473" s="68" t="s">
        <v>68</v>
      </c>
      <c r="C3473" s="80" t="str">
        <f>IFERROR(VLOOKUP(B3473,Listor!$A$6:$B$62,2,FALSE),"")</f>
        <v/>
      </c>
      <c r="D3473" s="80" t="str">
        <f>IFERROR(VLOOKUP(B3473,Listor!$A$6:$C$62,3,FALSE),"")</f>
        <v/>
      </c>
      <c r="E3473" s="64" t="s">
        <v>69</v>
      </c>
      <c r="F3473" s="65"/>
      <c r="G3473" s="35" t="str">
        <f>IFERROR(VLOOKUP(B3473,Listor!$A$6:$G$62,7,FALSE),"")</f>
        <v/>
      </c>
      <c r="H3473" s="35" t="str">
        <f>IFERROR(VLOOKUP(B3473,Listor!$H$6:$I$24,2,FALSE),"")</f>
        <v/>
      </c>
      <c r="I3473" s="35" t="str">
        <f t="shared" si="57"/>
        <v/>
      </c>
      <c r="J3473" s="35" t="str">
        <f t="array" ref="J3473">IFERROR(INDEX(Listor!$M$6:$M$17,MATCH(Listor!J3473&amp;Fossila!E3473,Listor!$K$6:$K$17&amp;Listor!$L$6:$L$17,0)),"")</f>
        <v/>
      </c>
      <c r="K3473" s="69"/>
    </row>
    <row r="3474" spans="2:11" x14ac:dyDescent="0.25">
      <c r="B3474" s="68" t="s">
        <v>68</v>
      </c>
      <c r="C3474" s="80" t="str">
        <f>IFERROR(VLOOKUP(B3474,Listor!$A$6:$B$62,2,FALSE),"")</f>
        <v/>
      </c>
      <c r="D3474" s="80" t="str">
        <f>IFERROR(VLOOKUP(B3474,Listor!$A$6:$C$62,3,FALSE),"")</f>
        <v/>
      </c>
      <c r="E3474" s="64" t="s">
        <v>69</v>
      </c>
      <c r="F3474" s="65"/>
      <c r="G3474" s="35" t="str">
        <f>IFERROR(VLOOKUP(B3474,Listor!$A$6:$G$62,7,FALSE),"")</f>
        <v/>
      </c>
      <c r="H3474" s="35" t="str">
        <f>IFERROR(VLOOKUP(B3474,Listor!$H$6:$I$24,2,FALSE),"")</f>
        <v/>
      </c>
      <c r="I3474" s="35" t="str">
        <f t="shared" si="57"/>
        <v/>
      </c>
      <c r="J3474" s="35" t="str">
        <f t="array" ref="J3474">IFERROR(INDEX(Listor!$M$6:$M$17,MATCH(Listor!J3474&amp;Fossila!E3474,Listor!$K$6:$K$17&amp;Listor!$L$6:$L$17,0)),"")</f>
        <v/>
      </c>
      <c r="K3474" s="69"/>
    </row>
    <row r="3475" spans="2:11" x14ac:dyDescent="0.25">
      <c r="B3475" s="68" t="s">
        <v>68</v>
      </c>
      <c r="C3475" s="80" t="str">
        <f>IFERROR(VLOOKUP(B3475,Listor!$A$6:$B$62,2,FALSE),"")</f>
        <v/>
      </c>
      <c r="D3475" s="80" t="str">
        <f>IFERROR(VLOOKUP(B3475,Listor!$A$6:$C$62,3,FALSE),"")</f>
        <v/>
      </c>
      <c r="E3475" s="64" t="s">
        <v>69</v>
      </c>
      <c r="F3475" s="65"/>
      <c r="G3475" s="35" t="str">
        <f>IFERROR(VLOOKUP(B3475,Listor!$A$6:$G$62,7,FALSE),"")</f>
        <v/>
      </c>
      <c r="H3475" s="35" t="str">
        <f>IFERROR(VLOOKUP(B3475,Listor!$H$6:$I$24,2,FALSE),"")</f>
        <v/>
      </c>
      <c r="I3475" s="35" t="str">
        <f t="shared" si="57"/>
        <v/>
      </c>
      <c r="J3475" s="35" t="str">
        <f t="array" ref="J3475">IFERROR(INDEX(Listor!$M$6:$M$17,MATCH(Listor!J3475&amp;Fossila!E3475,Listor!$K$6:$K$17&amp;Listor!$L$6:$L$17,0)),"")</f>
        <v/>
      </c>
      <c r="K3475" s="69"/>
    </row>
    <row r="3476" spans="2:11" x14ac:dyDescent="0.25">
      <c r="B3476" s="68" t="s">
        <v>68</v>
      </c>
      <c r="C3476" s="80" t="str">
        <f>IFERROR(VLOOKUP(B3476,Listor!$A$6:$B$62,2,FALSE),"")</f>
        <v/>
      </c>
      <c r="D3476" s="80" t="str">
        <f>IFERROR(VLOOKUP(B3476,Listor!$A$6:$C$62,3,FALSE),"")</f>
        <v/>
      </c>
      <c r="E3476" s="64" t="s">
        <v>69</v>
      </c>
      <c r="F3476" s="65"/>
      <c r="G3476" s="35" t="str">
        <f>IFERROR(VLOOKUP(B3476,Listor!$A$6:$G$62,7,FALSE),"")</f>
        <v/>
      </c>
      <c r="H3476" s="35" t="str">
        <f>IFERROR(VLOOKUP(B3476,Listor!$H$6:$I$24,2,FALSE),"")</f>
        <v/>
      </c>
      <c r="I3476" s="35" t="str">
        <f t="shared" si="57"/>
        <v/>
      </c>
      <c r="J3476" s="35" t="str">
        <f t="array" ref="J3476">IFERROR(INDEX(Listor!$M$6:$M$17,MATCH(Listor!J3476&amp;Fossila!E3476,Listor!$K$6:$K$17&amp;Listor!$L$6:$L$17,0)),"")</f>
        <v/>
      </c>
      <c r="K3476" s="69"/>
    </row>
    <row r="3477" spans="2:11" x14ac:dyDescent="0.25">
      <c r="B3477" s="68" t="s">
        <v>68</v>
      </c>
      <c r="C3477" s="80" t="str">
        <f>IFERROR(VLOOKUP(B3477,Listor!$A$6:$B$62,2,FALSE),"")</f>
        <v/>
      </c>
      <c r="D3477" s="80" t="str">
        <f>IFERROR(VLOOKUP(B3477,Listor!$A$6:$C$62,3,FALSE),"")</f>
        <v/>
      </c>
      <c r="E3477" s="64" t="s">
        <v>69</v>
      </c>
      <c r="F3477" s="65"/>
      <c r="G3477" s="35" t="str">
        <f>IFERROR(VLOOKUP(B3477,Listor!$A$6:$G$62,7,FALSE),"")</f>
        <v/>
      </c>
      <c r="H3477" s="35" t="str">
        <f>IFERROR(VLOOKUP(B3477,Listor!$H$6:$I$24,2,FALSE),"")</f>
        <v/>
      </c>
      <c r="I3477" s="35" t="str">
        <f t="shared" si="57"/>
        <v/>
      </c>
      <c r="J3477" s="35" t="str">
        <f t="array" ref="J3477">IFERROR(INDEX(Listor!$M$6:$M$17,MATCH(Listor!J3477&amp;Fossila!E3477,Listor!$K$6:$K$17&amp;Listor!$L$6:$L$17,0)),"")</f>
        <v/>
      </c>
      <c r="K3477" s="69"/>
    </row>
    <row r="3478" spans="2:11" x14ac:dyDescent="0.25">
      <c r="B3478" s="68" t="s">
        <v>68</v>
      </c>
      <c r="C3478" s="80" t="str">
        <f>IFERROR(VLOOKUP(B3478,Listor!$A$6:$B$62,2,FALSE),"")</f>
        <v/>
      </c>
      <c r="D3478" s="80" t="str">
        <f>IFERROR(VLOOKUP(B3478,Listor!$A$6:$C$62,3,FALSE),"")</f>
        <v/>
      </c>
      <c r="E3478" s="64" t="s">
        <v>69</v>
      </c>
      <c r="F3478" s="65"/>
      <c r="G3478" s="35" t="str">
        <f>IFERROR(VLOOKUP(B3478,Listor!$A$6:$G$62,7,FALSE),"")</f>
        <v/>
      </c>
      <c r="H3478" s="35" t="str">
        <f>IFERROR(VLOOKUP(B3478,Listor!$H$6:$I$24,2,FALSE),"")</f>
        <v/>
      </c>
      <c r="I3478" s="35" t="str">
        <f t="shared" si="57"/>
        <v/>
      </c>
      <c r="J3478" s="35" t="str">
        <f t="array" ref="J3478">IFERROR(INDEX(Listor!$M$6:$M$17,MATCH(Listor!J3478&amp;Fossila!E3478,Listor!$K$6:$K$17&amp;Listor!$L$6:$L$17,0)),"")</f>
        <v/>
      </c>
      <c r="K3478" s="69"/>
    </row>
    <row r="3479" spans="2:11" x14ac:dyDescent="0.25">
      <c r="B3479" s="68" t="s">
        <v>68</v>
      </c>
      <c r="C3479" s="80" t="str">
        <f>IFERROR(VLOOKUP(B3479,Listor!$A$6:$B$62,2,FALSE),"")</f>
        <v/>
      </c>
      <c r="D3479" s="80" t="str">
        <f>IFERROR(VLOOKUP(B3479,Listor!$A$6:$C$62,3,FALSE),"")</f>
        <v/>
      </c>
      <c r="E3479" s="64" t="s">
        <v>69</v>
      </c>
      <c r="F3479" s="65"/>
      <c r="G3479" s="35" t="str">
        <f>IFERROR(VLOOKUP(B3479,Listor!$A$6:$G$62,7,FALSE),"")</f>
        <v/>
      </c>
      <c r="H3479" s="35" t="str">
        <f>IFERROR(VLOOKUP(B3479,Listor!$H$6:$I$24,2,FALSE),"")</f>
        <v/>
      </c>
      <c r="I3479" s="35" t="str">
        <f t="shared" si="57"/>
        <v/>
      </c>
      <c r="J3479" s="35" t="str">
        <f t="array" ref="J3479">IFERROR(INDEX(Listor!$M$6:$M$17,MATCH(Listor!J3479&amp;Fossila!E3479,Listor!$K$6:$K$17&amp;Listor!$L$6:$L$17,0)),"")</f>
        <v/>
      </c>
      <c r="K3479" s="69"/>
    </row>
    <row r="3480" spans="2:11" x14ac:dyDescent="0.25">
      <c r="B3480" s="68" t="s">
        <v>68</v>
      </c>
      <c r="C3480" s="80" t="str">
        <f>IFERROR(VLOOKUP(B3480,Listor!$A$6:$B$62,2,FALSE),"")</f>
        <v/>
      </c>
      <c r="D3480" s="80" t="str">
        <f>IFERROR(VLOOKUP(B3480,Listor!$A$6:$C$62,3,FALSE),"")</f>
        <v/>
      </c>
      <c r="E3480" s="64" t="s">
        <v>69</v>
      </c>
      <c r="F3480" s="65"/>
      <c r="G3480" s="35" t="str">
        <f>IFERROR(VLOOKUP(B3480,Listor!$A$6:$G$62,7,FALSE),"")</f>
        <v/>
      </c>
      <c r="H3480" s="35" t="str">
        <f>IFERROR(VLOOKUP(B3480,Listor!$H$6:$I$24,2,FALSE),"")</f>
        <v/>
      </c>
      <c r="I3480" s="35" t="str">
        <f t="shared" si="57"/>
        <v/>
      </c>
      <c r="J3480" s="35" t="str">
        <f t="array" ref="J3480">IFERROR(INDEX(Listor!$M$6:$M$17,MATCH(Listor!J3480&amp;Fossila!E3480,Listor!$K$6:$K$17&amp;Listor!$L$6:$L$17,0)),"")</f>
        <v/>
      </c>
      <c r="K3480" s="69"/>
    </row>
    <row r="3481" spans="2:11" x14ac:dyDescent="0.25">
      <c r="B3481" s="68" t="s">
        <v>68</v>
      </c>
      <c r="C3481" s="80" t="str">
        <f>IFERROR(VLOOKUP(B3481,Listor!$A$6:$B$62,2,FALSE),"")</f>
        <v/>
      </c>
      <c r="D3481" s="80" t="str">
        <f>IFERROR(VLOOKUP(B3481,Listor!$A$6:$C$62,3,FALSE),"")</f>
        <v/>
      </c>
      <c r="E3481" s="64" t="s">
        <v>69</v>
      </c>
      <c r="F3481" s="65"/>
      <c r="G3481" s="35" t="str">
        <f>IFERROR(VLOOKUP(B3481,Listor!$A$6:$G$62,7,FALSE),"")</f>
        <v/>
      </c>
      <c r="H3481" s="35" t="str">
        <f>IFERROR(VLOOKUP(B3481,Listor!$H$6:$I$24,2,FALSE),"")</f>
        <v/>
      </c>
      <c r="I3481" s="35" t="str">
        <f t="shared" si="57"/>
        <v/>
      </c>
      <c r="J3481" s="35" t="str">
        <f t="array" ref="J3481">IFERROR(INDEX(Listor!$M$6:$M$17,MATCH(Listor!J3481&amp;Fossila!E3481,Listor!$K$6:$K$17&amp;Listor!$L$6:$L$17,0)),"")</f>
        <v/>
      </c>
      <c r="K3481" s="69"/>
    </row>
    <row r="3482" spans="2:11" x14ac:dyDescent="0.25">
      <c r="B3482" s="68" t="s">
        <v>68</v>
      </c>
      <c r="C3482" s="80" t="str">
        <f>IFERROR(VLOOKUP(B3482,Listor!$A$6:$B$62,2,FALSE),"")</f>
        <v/>
      </c>
      <c r="D3482" s="80" t="str">
        <f>IFERROR(VLOOKUP(B3482,Listor!$A$6:$C$62,3,FALSE),"")</f>
        <v/>
      </c>
      <c r="E3482" s="64" t="s">
        <v>69</v>
      </c>
      <c r="F3482" s="65"/>
      <c r="G3482" s="35" t="str">
        <f>IFERROR(VLOOKUP(B3482,Listor!$A$6:$G$62,7,FALSE),"")</f>
        <v/>
      </c>
      <c r="H3482" s="35" t="str">
        <f>IFERROR(VLOOKUP(B3482,Listor!$H$6:$I$24,2,FALSE),"")</f>
        <v/>
      </c>
      <c r="I3482" s="35" t="str">
        <f t="shared" si="57"/>
        <v/>
      </c>
      <c r="J3482" s="35" t="str">
        <f t="array" ref="J3482">IFERROR(INDEX(Listor!$M$6:$M$17,MATCH(Listor!J3482&amp;Fossila!E3482,Listor!$K$6:$K$17&amp;Listor!$L$6:$L$17,0)),"")</f>
        <v/>
      </c>
      <c r="K3482" s="69"/>
    </row>
    <row r="3483" spans="2:11" x14ac:dyDescent="0.25">
      <c r="B3483" s="68" t="s">
        <v>68</v>
      </c>
      <c r="C3483" s="80" t="str">
        <f>IFERROR(VLOOKUP(B3483,Listor!$A$6:$B$62,2,FALSE),"")</f>
        <v/>
      </c>
      <c r="D3483" s="80" t="str">
        <f>IFERROR(VLOOKUP(B3483,Listor!$A$6:$C$62,3,FALSE),"")</f>
        <v/>
      </c>
      <c r="E3483" s="64" t="s">
        <v>69</v>
      </c>
      <c r="F3483" s="65"/>
      <c r="G3483" s="35" t="str">
        <f>IFERROR(VLOOKUP(B3483,Listor!$A$6:$G$62,7,FALSE),"")</f>
        <v/>
      </c>
      <c r="H3483" s="35" t="str">
        <f>IFERROR(VLOOKUP(B3483,Listor!$H$6:$I$24,2,FALSE),"")</f>
        <v/>
      </c>
      <c r="I3483" s="35" t="str">
        <f t="shared" si="57"/>
        <v/>
      </c>
      <c r="J3483" s="35" t="str">
        <f t="array" ref="J3483">IFERROR(INDEX(Listor!$M$6:$M$17,MATCH(Listor!J3483&amp;Fossila!E3483,Listor!$K$6:$K$17&amp;Listor!$L$6:$L$17,0)),"")</f>
        <v/>
      </c>
      <c r="K3483" s="69"/>
    </row>
    <row r="3484" spans="2:11" x14ac:dyDescent="0.25">
      <c r="B3484" s="68" t="s">
        <v>68</v>
      </c>
      <c r="C3484" s="80" t="str">
        <f>IFERROR(VLOOKUP(B3484,Listor!$A$6:$B$62,2,FALSE),"")</f>
        <v/>
      </c>
      <c r="D3484" s="80" t="str">
        <f>IFERROR(VLOOKUP(B3484,Listor!$A$6:$C$62,3,FALSE),"")</f>
        <v/>
      </c>
      <c r="E3484" s="64" t="s">
        <v>69</v>
      </c>
      <c r="F3484" s="65"/>
      <c r="G3484" s="35" t="str">
        <f>IFERROR(VLOOKUP(B3484,Listor!$A$6:$G$62,7,FALSE),"")</f>
        <v/>
      </c>
      <c r="H3484" s="35" t="str">
        <f>IFERROR(VLOOKUP(B3484,Listor!$H$6:$I$24,2,FALSE),"")</f>
        <v/>
      </c>
      <c r="I3484" s="35" t="str">
        <f t="shared" si="57"/>
        <v/>
      </c>
      <c r="J3484" s="35" t="str">
        <f t="array" ref="J3484">IFERROR(INDEX(Listor!$M$6:$M$17,MATCH(Listor!J3484&amp;Fossila!E3484,Listor!$K$6:$K$17&amp;Listor!$L$6:$L$17,0)),"")</f>
        <v/>
      </c>
      <c r="K3484" s="69"/>
    </row>
    <row r="3485" spans="2:11" x14ac:dyDescent="0.25">
      <c r="B3485" s="68" t="s">
        <v>68</v>
      </c>
      <c r="C3485" s="80" t="str">
        <f>IFERROR(VLOOKUP(B3485,Listor!$A$6:$B$62,2,FALSE),"")</f>
        <v/>
      </c>
      <c r="D3485" s="80" t="str">
        <f>IFERROR(VLOOKUP(B3485,Listor!$A$6:$C$62,3,FALSE),"")</f>
        <v/>
      </c>
      <c r="E3485" s="64" t="s">
        <v>69</v>
      </c>
      <c r="F3485" s="65"/>
      <c r="G3485" s="35" t="str">
        <f>IFERROR(VLOOKUP(B3485,Listor!$A$6:$G$62,7,FALSE),"")</f>
        <v/>
      </c>
      <c r="H3485" s="35" t="str">
        <f>IFERROR(VLOOKUP(B3485,Listor!$H$6:$I$24,2,FALSE),"")</f>
        <v/>
      </c>
      <c r="I3485" s="35" t="str">
        <f t="shared" si="57"/>
        <v/>
      </c>
      <c r="J3485" s="35" t="str">
        <f t="array" ref="J3485">IFERROR(INDEX(Listor!$M$6:$M$17,MATCH(Listor!J3485&amp;Fossila!E3485,Listor!$K$6:$K$17&amp;Listor!$L$6:$L$17,0)),"")</f>
        <v/>
      </c>
      <c r="K3485" s="69"/>
    </row>
    <row r="3486" spans="2:11" x14ac:dyDescent="0.25">
      <c r="B3486" s="68" t="s">
        <v>68</v>
      </c>
      <c r="C3486" s="80" t="str">
        <f>IFERROR(VLOOKUP(B3486,Listor!$A$6:$B$62,2,FALSE),"")</f>
        <v/>
      </c>
      <c r="D3486" s="80" t="str">
        <f>IFERROR(VLOOKUP(B3486,Listor!$A$6:$C$62,3,FALSE),"")</f>
        <v/>
      </c>
      <c r="E3486" s="64" t="s">
        <v>69</v>
      </c>
      <c r="F3486" s="65"/>
      <c r="G3486" s="35" t="str">
        <f>IFERROR(VLOOKUP(B3486,Listor!$A$6:$G$62,7,FALSE),"")</f>
        <v/>
      </c>
      <c r="H3486" s="35" t="str">
        <f>IFERROR(VLOOKUP(B3486,Listor!$H$6:$I$24,2,FALSE),"")</f>
        <v/>
      </c>
      <c r="I3486" s="35" t="str">
        <f t="shared" si="57"/>
        <v/>
      </c>
      <c r="J3486" s="35" t="str">
        <f t="array" ref="J3486">IFERROR(INDEX(Listor!$M$6:$M$17,MATCH(Listor!J3486&amp;Fossila!E3486,Listor!$K$6:$K$17&amp;Listor!$L$6:$L$17,0)),"")</f>
        <v/>
      </c>
      <c r="K3486" s="69"/>
    </row>
    <row r="3487" spans="2:11" x14ac:dyDescent="0.25">
      <c r="B3487" s="68" t="s">
        <v>68</v>
      </c>
      <c r="C3487" s="80" t="str">
        <f>IFERROR(VLOOKUP(B3487,Listor!$A$6:$B$62,2,FALSE),"")</f>
        <v/>
      </c>
      <c r="D3487" s="80" t="str">
        <f>IFERROR(VLOOKUP(B3487,Listor!$A$6:$C$62,3,FALSE),"")</f>
        <v/>
      </c>
      <c r="E3487" s="64" t="s">
        <v>69</v>
      </c>
      <c r="F3487" s="65"/>
      <c r="G3487" s="35" t="str">
        <f>IFERROR(VLOOKUP(B3487,Listor!$A$6:$G$62,7,FALSE),"")</f>
        <v/>
      </c>
      <c r="H3487" s="35" t="str">
        <f>IFERROR(VLOOKUP(B3487,Listor!$H$6:$I$24,2,FALSE),"")</f>
        <v/>
      </c>
      <c r="I3487" s="35" t="str">
        <f t="shared" si="57"/>
        <v/>
      </c>
      <c r="J3487" s="35" t="str">
        <f t="array" ref="J3487">IFERROR(INDEX(Listor!$M$6:$M$17,MATCH(Listor!J3487&amp;Fossila!E3487,Listor!$K$6:$K$17&amp;Listor!$L$6:$L$17,0)),"")</f>
        <v/>
      </c>
      <c r="K3487" s="69"/>
    </row>
    <row r="3488" spans="2:11" x14ac:dyDescent="0.25">
      <c r="B3488" s="68" t="s">
        <v>68</v>
      </c>
      <c r="C3488" s="80" t="str">
        <f>IFERROR(VLOOKUP(B3488,Listor!$A$6:$B$62,2,FALSE),"")</f>
        <v/>
      </c>
      <c r="D3488" s="80" t="str">
        <f>IFERROR(VLOOKUP(B3488,Listor!$A$6:$C$62,3,FALSE),"")</f>
        <v/>
      </c>
      <c r="E3488" s="64" t="s">
        <v>69</v>
      </c>
      <c r="F3488" s="65"/>
      <c r="G3488" s="35" t="str">
        <f>IFERROR(VLOOKUP(B3488,Listor!$A$6:$G$62,7,FALSE),"")</f>
        <v/>
      </c>
      <c r="H3488" s="35" t="str">
        <f>IFERROR(VLOOKUP(B3488,Listor!$H$6:$I$24,2,FALSE),"")</f>
        <v/>
      </c>
      <c r="I3488" s="35" t="str">
        <f t="shared" si="57"/>
        <v/>
      </c>
      <c r="J3488" s="35" t="str">
        <f t="array" ref="J3488">IFERROR(INDEX(Listor!$M$6:$M$17,MATCH(Listor!J3488&amp;Fossila!E3488,Listor!$K$6:$K$17&amp;Listor!$L$6:$L$17,0)),"")</f>
        <v/>
      </c>
      <c r="K3488" s="69"/>
    </row>
    <row r="3489" spans="2:11" x14ac:dyDescent="0.25">
      <c r="B3489" s="68" t="s">
        <v>68</v>
      </c>
      <c r="C3489" s="80" t="str">
        <f>IFERROR(VLOOKUP(B3489,Listor!$A$6:$B$62,2,FALSE),"")</f>
        <v/>
      </c>
      <c r="D3489" s="80" t="str">
        <f>IFERROR(VLOOKUP(B3489,Listor!$A$6:$C$62,3,FALSE),"")</f>
        <v/>
      </c>
      <c r="E3489" s="64" t="s">
        <v>69</v>
      </c>
      <c r="F3489" s="65"/>
      <c r="G3489" s="35" t="str">
        <f>IFERROR(VLOOKUP(B3489,Listor!$A$6:$G$62,7,FALSE),"")</f>
        <v/>
      </c>
      <c r="H3489" s="35" t="str">
        <f>IFERROR(VLOOKUP(B3489,Listor!$H$6:$I$24,2,FALSE),"")</f>
        <v/>
      </c>
      <c r="I3489" s="35" t="str">
        <f t="shared" si="57"/>
        <v/>
      </c>
      <c r="J3489" s="35" t="str">
        <f t="array" ref="J3489">IFERROR(INDEX(Listor!$M$6:$M$17,MATCH(Listor!J3489&amp;Fossila!E3489,Listor!$K$6:$K$17&amp;Listor!$L$6:$L$17,0)),"")</f>
        <v/>
      </c>
      <c r="K3489" s="69"/>
    </row>
    <row r="3490" spans="2:11" x14ac:dyDescent="0.25">
      <c r="B3490" s="68" t="s">
        <v>68</v>
      </c>
      <c r="C3490" s="80" t="str">
        <f>IFERROR(VLOOKUP(B3490,Listor!$A$6:$B$62,2,FALSE),"")</f>
        <v/>
      </c>
      <c r="D3490" s="80" t="str">
        <f>IFERROR(VLOOKUP(B3490,Listor!$A$6:$C$62,3,FALSE),"")</f>
        <v/>
      </c>
      <c r="E3490" s="64" t="s">
        <v>69</v>
      </c>
      <c r="F3490" s="65"/>
      <c r="G3490" s="35" t="str">
        <f>IFERROR(VLOOKUP(B3490,Listor!$A$6:$G$62,7,FALSE),"")</f>
        <v/>
      </c>
      <c r="H3490" s="35" t="str">
        <f>IFERROR(VLOOKUP(B3490,Listor!$H$6:$I$24,2,FALSE),"")</f>
        <v/>
      </c>
      <c r="I3490" s="35" t="str">
        <f t="shared" si="57"/>
        <v/>
      </c>
      <c r="J3490" s="35" t="str">
        <f t="array" ref="J3490">IFERROR(INDEX(Listor!$M$6:$M$17,MATCH(Listor!J3490&amp;Fossila!E3490,Listor!$K$6:$K$17&amp;Listor!$L$6:$L$17,0)),"")</f>
        <v/>
      </c>
      <c r="K3490" s="69"/>
    </row>
    <row r="3491" spans="2:11" x14ac:dyDescent="0.25">
      <c r="B3491" s="68" t="s">
        <v>68</v>
      </c>
      <c r="C3491" s="80" t="str">
        <f>IFERROR(VLOOKUP(B3491,Listor!$A$6:$B$62,2,FALSE),"")</f>
        <v/>
      </c>
      <c r="D3491" s="80" t="str">
        <f>IFERROR(VLOOKUP(B3491,Listor!$A$6:$C$62,3,FALSE),"")</f>
        <v/>
      </c>
      <c r="E3491" s="64" t="s">
        <v>69</v>
      </c>
      <c r="F3491" s="65"/>
      <c r="G3491" s="35" t="str">
        <f>IFERROR(VLOOKUP(B3491,Listor!$A$6:$G$62,7,FALSE),"")</f>
        <v/>
      </c>
      <c r="H3491" s="35" t="str">
        <f>IFERROR(VLOOKUP(B3491,Listor!$H$6:$I$24,2,FALSE),"")</f>
        <v/>
      </c>
      <c r="I3491" s="35" t="str">
        <f t="shared" si="57"/>
        <v/>
      </c>
      <c r="J3491" s="35" t="str">
        <f t="array" ref="J3491">IFERROR(INDEX(Listor!$M$6:$M$17,MATCH(Listor!J3491&amp;Fossila!E3491,Listor!$K$6:$K$17&amp;Listor!$L$6:$L$17,0)),"")</f>
        <v/>
      </c>
      <c r="K3491" s="69"/>
    </row>
    <row r="3492" spans="2:11" x14ac:dyDescent="0.25">
      <c r="B3492" s="68" t="s">
        <v>68</v>
      </c>
      <c r="C3492" s="80" t="str">
        <f>IFERROR(VLOOKUP(B3492,Listor!$A$6:$B$62,2,FALSE),"")</f>
        <v/>
      </c>
      <c r="D3492" s="80" t="str">
        <f>IFERROR(VLOOKUP(B3492,Listor!$A$6:$C$62,3,FALSE),"")</f>
        <v/>
      </c>
      <c r="E3492" s="64" t="s">
        <v>69</v>
      </c>
      <c r="F3492" s="65"/>
      <c r="G3492" s="35" t="str">
        <f>IFERROR(VLOOKUP(B3492,Listor!$A$6:$G$62,7,FALSE),"")</f>
        <v/>
      </c>
      <c r="H3492" s="35" t="str">
        <f>IFERROR(VLOOKUP(B3492,Listor!$H$6:$I$24,2,FALSE),"")</f>
        <v/>
      </c>
      <c r="I3492" s="35" t="str">
        <f t="shared" si="57"/>
        <v/>
      </c>
      <c r="J3492" s="35" t="str">
        <f t="array" ref="J3492">IFERROR(INDEX(Listor!$M$6:$M$17,MATCH(Listor!J3492&amp;Fossila!E3492,Listor!$K$6:$K$17&amp;Listor!$L$6:$L$17,0)),"")</f>
        <v/>
      </c>
      <c r="K3492" s="69"/>
    </row>
    <row r="3493" spans="2:11" x14ac:dyDescent="0.25">
      <c r="B3493" s="68" t="s">
        <v>68</v>
      </c>
      <c r="C3493" s="80" t="str">
        <f>IFERROR(VLOOKUP(B3493,Listor!$A$6:$B$62,2,FALSE),"")</f>
        <v/>
      </c>
      <c r="D3493" s="80" t="str">
        <f>IFERROR(VLOOKUP(B3493,Listor!$A$6:$C$62,3,FALSE),"")</f>
        <v/>
      </c>
      <c r="E3493" s="64" t="s">
        <v>69</v>
      </c>
      <c r="F3493" s="65"/>
      <c r="G3493" s="35" t="str">
        <f>IFERROR(VLOOKUP(B3493,Listor!$A$6:$G$62,7,FALSE),"")</f>
        <v/>
      </c>
      <c r="H3493" s="35" t="str">
        <f>IFERROR(VLOOKUP(B3493,Listor!$H$6:$I$24,2,FALSE),"")</f>
        <v/>
      </c>
      <c r="I3493" s="35" t="str">
        <f t="shared" si="57"/>
        <v/>
      </c>
      <c r="J3493" s="35" t="str">
        <f t="array" ref="J3493">IFERROR(INDEX(Listor!$M$6:$M$17,MATCH(Listor!J3493&amp;Fossila!E3493,Listor!$K$6:$K$17&amp;Listor!$L$6:$L$17,0)),"")</f>
        <v/>
      </c>
      <c r="K3493" s="69"/>
    </row>
    <row r="3494" spans="2:11" x14ac:dyDescent="0.25">
      <c r="B3494" s="68" t="s">
        <v>68</v>
      </c>
      <c r="C3494" s="80" t="str">
        <f>IFERROR(VLOOKUP(B3494,Listor!$A$6:$B$62,2,FALSE),"")</f>
        <v/>
      </c>
      <c r="D3494" s="80" t="str">
        <f>IFERROR(VLOOKUP(B3494,Listor!$A$6:$C$62,3,FALSE),"")</f>
        <v/>
      </c>
      <c r="E3494" s="64" t="s">
        <v>69</v>
      </c>
      <c r="F3494" s="65"/>
      <c r="G3494" s="35" t="str">
        <f>IFERROR(VLOOKUP(B3494,Listor!$A$6:$G$62,7,FALSE),"")</f>
        <v/>
      </c>
      <c r="H3494" s="35" t="str">
        <f>IFERROR(VLOOKUP(B3494,Listor!$H$6:$I$24,2,FALSE),"")</f>
        <v/>
      </c>
      <c r="I3494" s="35" t="str">
        <f t="shared" si="57"/>
        <v/>
      </c>
      <c r="J3494" s="35" t="str">
        <f t="array" ref="J3494">IFERROR(INDEX(Listor!$M$6:$M$17,MATCH(Listor!J3494&amp;Fossila!E3494,Listor!$K$6:$K$17&amp;Listor!$L$6:$L$17,0)),"")</f>
        <v/>
      </c>
      <c r="K3494" s="69"/>
    </row>
    <row r="3495" spans="2:11" x14ac:dyDescent="0.25">
      <c r="B3495" s="68" t="s">
        <v>68</v>
      </c>
      <c r="C3495" s="80" t="str">
        <f>IFERROR(VLOOKUP(B3495,Listor!$A$6:$B$62,2,FALSE),"")</f>
        <v/>
      </c>
      <c r="D3495" s="80" t="str">
        <f>IFERROR(VLOOKUP(B3495,Listor!$A$6:$C$62,3,FALSE),"")</f>
        <v/>
      </c>
      <c r="E3495" s="64" t="s">
        <v>69</v>
      </c>
      <c r="F3495" s="65"/>
      <c r="G3495" s="35" t="str">
        <f>IFERROR(VLOOKUP(B3495,Listor!$A$6:$G$62,7,FALSE),"")</f>
        <v/>
      </c>
      <c r="H3495" s="35" t="str">
        <f>IFERROR(VLOOKUP(B3495,Listor!$H$6:$I$24,2,FALSE),"")</f>
        <v/>
      </c>
      <c r="I3495" s="35" t="str">
        <f t="shared" si="57"/>
        <v/>
      </c>
      <c r="J3495" s="35" t="str">
        <f t="array" ref="J3495">IFERROR(INDEX(Listor!$M$6:$M$17,MATCH(Listor!J3495&amp;Fossila!E3495,Listor!$K$6:$K$17&amp;Listor!$L$6:$L$17,0)),"")</f>
        <v/>
      </c>
      <c r="K3495" s="69"/>
    </row>
    <row r="3496" spans="2:11" x14ac:dyDescent="0.25">
      <c r="B3496" s="68" t="s">
        <v>68</v>
      </c>
      <c r="C3496" s="80" t="str">
        <f>IFERROR(VLOOKUP(B3496,Listor!$A$6:$B$62,2,FALSE),"")</f>
        <v/>
      </c>
      <c r="D3496" s="80" t="str">
        <f>IFERROR(VLOOKUP(B3496,Listor!$A$6:$C$62,3,FALSE),"")</f>
        <v/>
      </c>
      <c r="E3496" s="64" t="s">
        <v>69</v>
      </c>
      <c r="F3496" s="65"/>
      <c r="G3496" s="35" t="str">
        <f>IFERROR(VLOOKUP(B3496,Listor!$A$6:$G$62,7,FALSE),"")</f>
        <v/>
      </c>
      <c r="H3496" s="35" t="str">
        <f>IFERROR(VLOOKUP(B3496,Listor!$H$6:$I$24,2,FALSE),"")</f>
        <v/>
      </c>
      <c r="I3496" s="35" t="str">
        <f t="shared" si="57"/>
        <v/>
      </c>
      <c r="J3496" s="35" t="str">
        <f t="array" ref="J3496">IFERROR(INDEX(Listor!$M$6:$M$17,MATCH(Listor!J3496&amp;Fossila!E3496,Listor!$K$6:$K$17&amp;Listor!$L$6:$L$17,0)),"")</f>
        <v/>
      </c>
      <c r="K3496" s="69"/>
    </row>
    <row r="3497" spans="2:11" x14ac:dyDescent="0.25">
      <c r="B3497" s="68" t="s">
        <v>68</v>
      </c>
      <c r="C3497" s="80" t="str">
        <f>IFERROR(VLOOKUP(B3497,Listor!$A$6:$B$62,2,FALSE),"")</f>
        <v/>
      </c>
      <c r="D3497" s="80" t="str">
        <f>IFERROR(VLOOKUP(B3497,Listor!$A$6:$C$62,3,FALSE),"")</f>
        <v/>
      </c>
      <c r="E3497" s="64" t="s">
        <v>69</v>
      </c>
      <c r="F3497" s="65"/>
      <c r="G3497" s="35" t="str">
        <f>IFERROR(VLOOKUP(B3497,Listor!$A$6:$G$62,7,FALSE),"")</f>
        <v/>
      </c>
      <c r="H3497" s="35" t="str">
        <f>IFERROR(VLOOKUP(B3497,Listor!$H$6:$I$24,2,FALSE),"")</f>
        <v/>
      </c>
      <c r="I3497" s="35" t="str">
        <f t="shared" si="57"/>
        <v/>
      </c>
      <c r="J3497" s="35" t="str">
        <f t="array" ref="J3497">IFERROR(INDEX(Listor!$M$6:$M$17,MATCH(Listor!J3497&amp;Fossila!E3497,Listor!$K$6:$K$17&amp;Listor!$L$6:$L$17,0)),"")</f>
        <v/>
      </c>
      <c r="K3497" s="69"/>
    </row>
    <row r="3498" spans="2:11" x14ac:dyDescent="0.25">
      <c r="B3498" s="68" t="s">
        <v>68</v>
      </c>
      <c r="C3498" s="80" t="str">
        <f>IFERROR(VLOOKUP(B3498,Listor!$A$6:$B$62,2,FALSE),"")</f>
        <v/>
      </c>
      <c r="D3498" s="80" t="str">
        <f>IFERROR(VLOOKUP(B3498,Listor!$A$6:$C$62,3,FALSE),"")</f>
        <v/>
      </c>
      <c r="E3498" s="64" t="s">
        <v>69</v>
      </c>
      <c r="F3498" s="65"/>
      <c r="G3498" s="35" t="str">
        <f>IFERROR(VLOOKUP(B3498,Listor!$A$6:$G$62,7,FALSE),"")</f>
        <v/>
      </c>
      <c r="H3498" s="35" t="str">
        <f>IFERROR(VLOOKUP(B3498,Listor!$H$6:$I$24,2,FALSE),"")</f>
        <v/>
      </c>
      <c r="I3498" s="35" t="str">
        <f t="shared" si="57"/>
        <v/>
      </c>
      <c r="J3498" s="35" t="str">
        <f t="array" ref="J3498">IFERROR(INDEX(Listor!$M$6:$M$17,MATCH(Listor!J3498&amp;Fossila!E3498,Listor!$K$6:$K$17&amp;Listor!$L$6:$L$17,0)),"")</f>
        <v/>
      </c>
      <c r="K3498" s="69"/>
    </row>
    <row r="3499" spans="2:11" x14ac:dyDescent="0.25">
      <c r="B3499" s="68" t="s">
        <v>68</v>
      </c>
      <c r="C3499" s="80" t="str">
        <f>IFERROR(VLOOKUP(B3499,Listor!$A$6:$B$62,2,FALSE),"")</f>
        <v/>
      </c>
      <c r="D3499" s="80" t="str">
        <f>IFERROR(VLOOKUP(B3499,Listor!$A$6:$C$62,3,FALSE),"")</f>
        <v/>
      </c>
      <c r="E3499" s="64" t="s">
        <v>69</v>
      </c>
      <c r="F3499" s="65"/>
      <c r="G3499" s="35" t="str">
        <f>IFERROR(VLOOKUP(B3499,Listor!$A$6:$G$62,7,FALSE),"")</f>
        <v/>
      </c>
      <c r="H3499" s="35" t="str">
        <f>IFERROR(VLOOKUP(B3499,Listor!$H$6:$I$24,2,FALSE),"")</f>
        <v/>
      </c>
      <c r="I3499" s="35" t="str">
        <f t="shared" si="57"/>
        <v/>
      </c>
      <c r="J3499" s="35" t="str">
        <f t="array" ref="J3499">IFERROR(INDEX(Listor!$M$6:$M$17,MATCH(Listor!J3499&amp;Fossila!E3499,Listor!$K$6:$K$17&amp;Listor!$L$6:$L$17,0)),"")</f>
        <v/>
      </c>
      <c r="K3499" s="69"/>
    </row>
    <row r="3500" spans="2:11" x14ac:dyDescent="0.25">
      <c r="B3500" s="68" t="s">
        <v>68</v>
      </c>
      <c r="C3500" s="80" t="str">
        <f>IFERROR(VLOOKUP(B3500,Listor!$A$6:$B$62,2,FALSE),"")</f>
        <v/>
      </c>
      <c r="D3500" s="80" t="str">
        <f>IFERROR(VLOOKUP(B3500,Listor!$A$6:$C$62,3,FALSE),"")</f>
        <v/>
      </c>
      <c r="E3500" s="64" t="s">
        <v>69</v>
      </c>
      <c r="F3500" s="65"/>
      <c r="G3500" s="35" t="str">
        <f>IFERROR(VLOOKUP(B3500,Listor!$A$6:$G$62,7,FALSE),"")</f>
        <v/>
      </c>
      <c r="H3500" s="35" t="str">
        <f>IFERROR(VLOOKUP(B3500,Listor!$H$6:$I$24,2,FALSE),"")</f>
        <v/>
      </c>
      <c r="I3500" s="35" t="str">
        <f t="shared" si="57"/>
        <v/>
      </c>
      <c r="J3500" s="35" t="str">
        <f t="array" ref="J3500">IFERROR(INDEX(Listor!$M$6:$M$17,MATCH(Listor!J3500&amp;Fossila!E3500,Listor!$K$6:$K$17&amp;Listor!$L$6:$L$17,0)),"")</f>
        <v/>
      </c>
      <c r="K3500" s="69"/>
    </row>
    <row r="3501" spans="2:11" x14ac:dyDescent="0.25">
      <c r="B3501" s="68" t="s">
        <v>68</v>
      </c>
      <c r="C3501" s="80" t="str">
        <f>IFERROR(VLOOKUP(B3501,Listor!$A$6:$B$62,2,FALSE),"")</f>
        <v/>
      </c>
      <c r="D3501" s="80" t="str">
        <f>IFERROR(VLOOKUP(B3501,Listor!$A$6:$C$62,3,FALSE),"")</f>
        <v/>
      </c>
      <c r="E3501" s="64" t="s">
        <v>69</v>
      </c>
      <c r="F3501" s="65"/>
      <c r="G3501" s="35" t="str">
        <f>IFERROR(VLOOKUP(B3501,Listor!$A$6:$G$62,7,FALSE),"")</f>
        <v/>
      </c>
      <c r="H3501" s="35" t="str">
        <f>IFERROR(VLOOKUP(B3501,Listor!$H$6:$I$24,2,FALSE),"")</f>
        <v/>
      </c>
      <c r="I3501" s="35" t="str">
        <f t="shared" si="57"/>
        <v/>
      </c>
      <c r="J3501" s="35" t="str">
        <f t="array" ref="J3501">IFERROR(INDEX(Listor!$M$6:$M$17,MATCH(Listor!J3501&amp;Fossila!E3501,Listor!$K$6:$K$17&amp;Listor!$L$6:$L$17,0)),"")</f>
        <v/>
      </c>
      <c r="K3501" s="69"/>
    </row>
    <row r="3502" spans="2:11" x14ac:dyDescent="0.25">
      <c r="B3502" s="68" t="s">
        <v>68</v>
      </c>
      <c r="C3502" s="80" t="str">
        <f>IFERROR(VLOOKUP(B3502,Listor!$A$6:$B$62,2,FALSE),"")</f>
        <v/>
      </c>
      <c r="D3502" s="80" t="str">
        <f>IFERROR(VLOOKUP(B3502,Listor!$A$6:$C$62,3,FALSE),"")</f>
        <v/>
      </c>
      <c r="E3502" s="64" t="s">
        <v>69</v>
      </c>
      <c r="F3502" s="65"/>
      <c r="G3502" s="35" t="str">
        <f>IFERROR(VLOOKUP(B3502,Listor!$A$6:$G$62,7,FALSE),"")</f>
        <v/>
      </c>
      <c r="H3502" s="35" t="str">
        <f>IFERROR(VLOOKUP(B3502,Listor!$H$6:$I$24,2,FALSE),"")</f>
        <v/>
      </c>
      <c r="I3502" s="35" t="str">
        <f t="shared" si="57"/>
        <v/>
      </c>
      <c r="J3502" s="35" t="str">
        <f t="array" ref="J3502">IFERROR(INDEX(Listor!$M$6:$M$17,MATCH(Listor!J3502&amp;Fossila!E3502,Listor!$K$6:$K$17&amp;Listor!$L$6:$L$17,0)),"")</f>
        <v/>
      </c>
      <c r="K3502" s="69"/>
    </row>
    <row r="3503" spans="2:11" x14ac:dyDescent="0.25">
      <c r="B3503" s="68" t="s">
        <v>68</v>
      </c>
      <c r="C3503" s="80" t="str">
        <f>IFERROR(VLOOKUP(B3503,Listor!$A$6:$B$62,2,FALSE),"")</f>
        <v/>
      </c>
      <c r="D3503" s="80" t="str">
        <f>IFERROR(VLOOKUP(B3503,Listor!$A$6:$C$62,3,FALSE),"")</f>
        <v/>
      </c>
      <c r="E3503" s="64" t="s">
        <v>69</v>
      </c>
      <c r="F3503" s="65"/>
      <c r="G3503" s="35" t="str">
        <f>IFERROR(VLOOKUP(B3503,Listor!$A$6:$G$62,7,FALSE),"")</f>
        <v/>
      </c>
      <c r="H3503" s="35" t="str">
        <f>IFERROR(VLOOKUP(B3503,Listor!$H$6:$I$24,2,FALSE),"")</f>
        <v/>
      </c>
      <c r="I3503" s="35" t="str">
        <f t="shared" si="57"/>
        <v/>
      </c>
      <c r="J3503" s="35" t="str">
        <f t="array" ref="J3503">IFERROR(INDEX(Listor!$M$6:$M$17,MATCH(Listor!J3503&amp;Fossila!E3503,Listor!$K$6:$K$17&amp;Listor!$L$6:$L$17,0)),"")</f>
        <v/>
      </c>
      <c r="K3503" s="69"/>
    </row>
    <row r="3504" spans="2:11" x14ac:dyDescent="0.25">
      <c r="B3504" s="68" t="s">
        <v>68</v>
      </c>
      <c r="C3504" s="80" t="str">
        <f>IFERROR(VLOOKUP(B3504,Listor!$A$6:$B$62,2,FALSE),"")</f>
        <v/>
      </c>
      <c r="D3504" s="80" t="str">
        <f>IFERROR(VLOOKUP(B3504,Listor!$A$6:$C$62,3,FALSE),"")</f>
        <v/>
      </c>
      <c r="E3504" s="64" t="s">
        <v>69</v>
      </c>
      <c r="F3504" s="65"/>
      <c r="G3504" s="35" t="str">
        <f>IFERROR(VLOOKUP(B3504,Listor!$A$6:$G$62,7,FALSE),"")</f>
        <v/>
      </c>
      <c r="H3504" s="35" t="str">
        <f>IFERROR(VLOOKUP(B3504,Listor!$H$6:$I$24,2,FALSE),"")</f>
        <v/>
      </c>
      <c r="I3504" s="35" t="str">
        <f t="shared" si="57"/>
        <v/>
      </c>
      <c r="J3504" s="35" t="str">
        <f t="array" ref="J3504">IFERROR(INDEX(Listor!$M$6:$M$17,MATCH(Listor!J3504&amp;Fossila!E3504,Listor!$K$6:$K$17&amp;Listor!$L$6:$L$17,0)),"")</f>
        <v/>
      </c>
      <c r="K3504" s="69"/>
    </row>
    <row r="3505" spans="2:11" x14ac:dyDescent="0.25">
      <c r="B3505" s="68" t="s">
        <v>68</v>
      </c>
      <c r="C3505" s="80" t="str">
        <f>IFERROR(VLOOKUP(B3505,Listor!$A$6:$B$62,2,FALSE),"")</f>
        <v/>
      </c>
      <c r="D3505" s="80" t="str">
        <f>IFERROR(VLOOKUP(B3505,Listor!$A$6:$C$62,3,FALSE),"")</f>
        <v/>
      </c>
      <c r="E3505" s="64" t="s">
        <v>69</v>
      </c>
      <c r="F3505" s="65"/>
      <c r="G3505" s="35" t="str">
        <f>IFERROR(VLOOKUP(B3505,Listor!$A$6:$G$62,7,FALSE),"")</f>
        <v/>
      </c>
      <c r="H3505" s="35" t="str">
        <f>IFERROR(VLOOKUP(B3505,Listor!$H$6:$I$24,2,FALSE),"")</f>
        <v/>
      </c>
      <c r="I3505" s="35" t="str">
        <f t="shared" si="57"/>
        <v/>
      </c>
      <c r="J3505" s="35" t="str">
        <f t="array" ref="J3505">IFERROR(INDEX(Listor!$M$6:$M$17,MATCH(Listor!J3505&amp;Fossila!E3505,Listor!$K$6:$K$17&amp;Listor!$L$6:$L$17,0)),"")</f>
        <v/>
      </c>
      <c r="K3505" s="69"/>
    </row>
    <row r="3506" spans="2:11" x14ac:dyDescent="0.25">
      <c r="B3506" s="68" t="s">
        <v>68</v>
      </c>
      <c r="C3506" s="80" t="str">
        <f>IFERROR(VLOOKUP(B3506,Listor!$A$6:$B$62,2,FALSE),"")</f>
        <v/>
      </c>
      <c r="D3506" s="80" t="str">
        <f>IFERROR(VLOOKUP(B3506,Listor!$A$6:$C$62,3,FALSE),"")</f>
        <v/>
      </c>
      <c r="E3506" s="64" t="s">
        <v>69</v>
      </c>
      <c r="F3506" s="65"/>
      <c r="G3506" s="35" t="str">
        <f>IFERROR(VLOOKUP(B3506,Listor!$A$6:$G$62,7,FALSE),"")</f>
        <v/>
      </c>
      <c r="H3506" s="35" t="str">
        <f>IFERROR(VLOOKUP(B3506,Listor!$H$6:$I$24,2,FALSE),"")</f>
        <v/>
      </c>
      <c r="I3506" s="35" t="str">
        <f t="shared" si="57"/>
        <v/>
      </c>
      <c r="J3506" s="35" t="str">
        <f t="array" ref="J3506">IFERROR(INDEX(Listor!$M$6:$M$17,MATCH(Listor!J3506&amp;Fossila!E3506,Listor!$K$6:$K$17&amp;Listor!$L$6:$L$17,0)),"")</f>
        <v/>
      </c>
      <c r="K3506" s="69"/>
    </row>
    <row r="3507" spans="2:11" x14ac:dyDescent="0.25">
      <c r="B3507" s="68" t="s">
        <v>68</v>
      </c>
      <c r="C3507" s="80" t="str">
        <f>IFERROR(VLOOKUP(B3507,Listor!$A$6:$B$62,2,FALSE),"")</f>
        <v/>
      </c>
      <c r="D3507" s="80" t="str">
        <f>IFERROR(VLOOKUP(B3507,Listor!$A$6:$C$62,3,FALSE),"")</f>
        <v/>
      </c>
      <c r="E3507" s="64" t="s">
        <v>69</v>
      </c>
      <c r="F3507" s="65"/>
      <c r="G3507" s="35" t="str">
        <f>IFERROR(VLOOKUP(B3507,Listor!$A$6:$G$62,7,FALSE),"")</f>
        <v/>
      </c>
      <c r="H3507" s="35" t="str">
        <f>IFERROR(VLOOKUP(B3507,Listor!$H$6:$I$24,2,FALSE),"")</f>
        <v/>
      </c>
      <c r="I3507" s="35" t="str">
        <f t="shared" si="57"/>
        <v/>
      </c>
      <c r="J3507" s="35" t="str">
        <f t="array" ref="J3507">IFERROR(INDEX(Listor!$M$6:$M$17,MATCH(Listor!J3507&amp;Fossila!E3507,Listor!$K$6:$K$17&amp;Listor!$L$6:$L$17,0)),"")</f>
        <v/>
      </c>
      <c r="K3507" s="69"/>
    </row>
    <row r="3508" spans="2:11" x14ac:dyDescent="0.25">
      <c r="B3508" s="68" t="s">
        <v>68</v>
      </c>
      <c r="C3508" s="80" t="str">
        <f>IFERROR(VLOOKUP(B3508,Listor!$A$6:$B$62,2,FALSE),"")</f>
        <v/>
      </c>
      <c r="D3508" s="80" t="str">
        <f>IFERROR(VLOOKUP(B3508,Listor!$A$6:$C$62,3,FALSE),"")</f>
        <v/>
      </c>
      <c r="E3508" s="64" t="s">
        <v>69</v>
      </c>
      <c r="F3508" s="65"/>
      <c r="G3508" s="35" t="str">
        <f>IFERROR(VLOOKUP(B3508,Listor!$A$6:$G$62,7,FALSE),"")</f>
        <v/>
      </c>
      <c r="H3508" s="35" t="str">
        <f>IFERROR(VLOOKUP(B3508,Listor!$H$6:$I$24,2,FALSE),"")</f>
        <v/>
      </c>
      <c r="I3508" s="35" t="str">
        <f t="shared" si="57"/>
        <v/>
      </c>
      <c r="J3508" s="35" t="str">
        <f t="array" ref="J3508">IFERROR(INDEX(Listor!$M$6:$M$17,MATCH(Listor!J3508&amp;Fossila!E3508,Listor!$K$6:$K$17&amp;Listor!$L$6:$L$17,0)),"")</f>
        <v/>
      </c>
      <c r="K3508" s="69"/>
    </row>
    <row r="3509" spans="2:11" x14ac:dyDescent="0.25">
      <c r="B3509" s="68" t="s">
        <v>68</v>
      </c>
      <c r="C3509" s="80" t="str">
        <f>IFERROR(VLOOKUP(B3509,Listor!$A$6:$B$62,2,FALSE),"")</f>
        <v/>
      </c>
      <c r="D3509" s="80" t="str">
        <f>IFERROR(VLOOKUP(B3509,Listor!$A$6:$C$62,3,FALSE),"")</f>
        <v/>
      </c>
      <c r="E3509" s="64" t="s">
        <v>69</v>
      </c>
      <c r="F3509" s="65"/>
      <c r="G3509" s="35" t="str">
        <f>IFERROR(VLOOKUP(B3509,Listor!$A$6:$G$62,7,FALSE),"")</f>
        <v/>
      </c>
      <c r="H3509" s="35" t="str">
        <f>IFERROR(VLOOKUP(B3509,Listor!$H$6:$I$24,2,FALSE),"")</f>
        <v/>
      </c>
      <c r="I3509" s="35" t="str">
        <f t="shared" si="57"/>
        <v/>
      </c>
      <c r="J3509" s="35" t="str">
        <f t="array" ref="J3509">IFERROR(INDEX(Listor!$M$6:$M$17,MATCH(Listor!J3509&amp;Fossila!E3509,Listor!$K$6:$K$17&amp;Listor!$L$6:$L$17,0)),"")</f>
        <v/>
      </c>
      <c r="K3509" s="69"/>
    </row>
    <row r="3510" spans="2:11" x14ac:dyDescent="0.25">
      <c r="B3510" s="68" t="s">
        <v>68</v>
      </c>
      <c r="C3510" s="80" t="str">
        <f>IFERROR(VLOOKUP(B3510,Listor!$A$6:$B$62,2,FALSE),"")</f>
        <v/>
      </c>
      <c r="D3510" s="80" t="str">
        <f>IFERROR(VLOOKUP(B3510,Listor!$A$6:$C$62,3,FALSE),"")</f>
        <v/>
      </c>
      <c r="E3510" s="64" t="s">
        <v>69</v>
      </c>
      <c r="F3510" s="65"/>
      <c r="G3510" s="35" t="str">
        <f>IFERROR(VLOOKUP(B3510,Listor!$A$6:$G$62,7,FALSE),"")</f>
        <v/>
      </c>
      <c r="H3510" s="35" t="str">
        <f>IFERROR(VLOOKUP(B3510,Listor!$H$6:$I$24,2,FALSE),"")</f>
        <v/>
      </c>
      <c r="I3510" s="35" t="str">
        <f t="shared" si="57"/>
        <v/>
      </c>
      <c r="J3510" s="35" t="str">
        <f t="array" ref="J3510">IFERROR(INDEX(Listor!$M$6:$M$17,MATCH(Listor!J3510&amp;Fossila!E3510,Listor!$K$6:$K$17&amp;Listor!$L$6:$L$17,0)),"")</f>
        <v/>
      </c>
      <c r="K3510" s="69"/>
    </row>
    <row r="3511" spans="2:11" x14ac:dyDescent="0.25">
      <c r="B3511" s="68" t="s">
        <v>68</v>
      </c>
      <c r="C3511" s="80" t="str">
        <f>IFERROR(VLOOKUP(B3511,Listor!$A$6:$B$62,2,FALSE),"")</f>
        <v/>
      </c>
      <c r="D3511" s="80" t="str">
        <f>IFERROR(VLOOKUP(B3511,Listor!$A$6:$C$62,3,FALSE),"")</f>
        <v/>
      </c>
      <c r="E3511" s="64" t="s">
        <v>69</v>
      </c>
      <c r="F3511" s="65"/>
      <c r="G3511" s="35" t="str">
        <f>IFERROR(VLOOKUP(B3511,Listor!$A$6:$G$62,7,FALSE),"")</f>
        <v/>
      </c>
      <c r="H3511" s="35" t="str">
        <f>IFERROR(VLOOKUP(B3511,Listor!$H$6:$I$24,2,FALSE),"")</f>
        <v/>
      </c>
      <c r="I3511" s="35" t="str">
        <f t="shared" si="57"/>
        <v/>
      </c>
      <c r="J3511" s="35" t="str">
        <f t="array" ref="J3511">IFERROR(INDEX(Listor!$M$6:$M$17,MATCH(Listor!J3511&amp;Fossila!E3511,Listor!$K$6:$K$17&amp;Listor!$L$6:$L$17,0)),"")</f>
        <v/>
      </c>
      <c r="K3511" s="69"/>
    </row>
    <row r="3512" spans="2:11" x14ac:dyDescent="0.25">
      <c r="B3512" s="68" t="s">
        <v>68</v>
      </c>
      <c r="C3512" s="80" t="str">
        <f>IFERROR(VLOOKUP(B3512,Listor!$A$6:$B$62,2,FALSE),"")</f>
        <v/>
      </c>
      <c r="D3512" s="80" t="str">
        <f>IFERROR(VLOOKUP(B3512,Listor!$A$6:$C$62,3,FALSE),"")</f>
        <v/>
      </c>
      <c r="E3512" s="64" t="s">
        <v>69</v>
      </c>
      <c r="F3512" s="65"/>
      <c r="G3512" s="35" t="str">
        <f>IFERROR(VLOOKUP(B3512,Listor!$A$6:$G$62,7,FALSE),"")</f>
        <v/>
      </c>
      <c r="H3512" s="35" t="str">
        <f>IFERROR(VLOOKUP(B3512,Listor!$H$6:$I$24,2,FALSE),"")</f>
        <v/>
      </c>
      <c r="I3512" s="35" t="str">
        <f t="shared" si="57"/>
        <v/>
      </c>
      <c r="J3512" s="35" t="str">
        <f t="array" ref="J3512">IFERROR(INDEX(Listor!$M$6:$M$17,MATCH(Listor!J3512&amp;Fossila!E3512,Listor!$K$6:$K$17&amp;Listor!$L$6:$L$17,0)),"")</f>
        <v/>
      </c>
      <c r="K3512" s="69"/>
    </row>
    <row r="3513" spans="2:11" x14ac:dyDescent="0.25">
      <c r="B3513" s="68" t="s">
        <v>68</v>
      </c>
      <c r="C3513" s="80" t="str">
        <f>IFERROR(VLOOKUP(B3513,Listor!$A$6:$B$62,2,FALSE),"")</f>
        <v/>
      </c>
      <c r="D3513" s="80" t="str">
        <f>IFERROR(VLOOKUP(B3513,Listor!$A$6:$C$62,3,FALSE),"")</f>
        <v/>
      </c>
      <c r="E3513" s="64" t="s">
        <v>69</v>
      </c>
      <c r="F3513" s="65"/>
      <c r="G3513" s="35" t="str">
        <f>IFERROR(VLOOKUP(B3513,Listor!$A$6:$G$62,7,FALSE),"")</f>
        <v/>
      </c>
      <c r="H3513" s="35" t="str">
        <f>IFERROR(VLOOKUP(B3513,Listor!$H$6:$I$24,2,FALSE),"")</f>
        <v/>
      </c>
      <c r="I3513" s="35" t="str">
        <f t="shared" si="57"/>
        <v/>
      </c>
      <c r="J3513" s="35" t="str">
        <f t="array" ref="J3513">IFERROR(INDEX(Listor!$M$6:$M$17,MATCH(Listor!J3513&amp;Fossila!E3513,Listor!$K$6:$K$17&amp;Listor!$L$6:$L$17,0)),"")</f>
        <v/>
      </c>
      <c r="K3513" s="69"/>
    </row>
    <row r="3514" spans="2:11" x14ac:dyDescent="0.25">
      <c r="B3514" s="68" t="s">
        <v>68</v>
      </c>
      <c r="C3514" s="80" t="str">
        <f>IFERROR(VLOOKUP(B3514,Listor!$A$6:$B$62,2,FALSE),"")</f>
        <v/>
      </c>
      <c r="D3514" s="80" t="str">
        <f>IFERROR(VLOOKUP(B3514,Listor!$A$6:$C$62,3,FALSE),"")</f>
        <v/>
      </c>
      <c r="E3514" s="64" t="s">
        <v>69</v>
      </c>
      <c r="F3514" s="65"/>
      <c r="G3514" s="35" t="str">
        <f>IFERROR(VLOOKUP(B3514,Listor!$A$6:$G$62,7,FALSE),"")</f>
        <v/>
      </c>
      <c r="H3514" s="35" t="str">
        <f>IFERROR(VLOOKUP(B3514,Listor!$H$6:$I$24,2,FALSE),"")</f>
        <v/>
      </c>
      <c r="I3514" s="35" t="str">
        <f t="shared" si="57"/>
        <v/>
      </c>
      <c r="J3514" s="35" t="str">
        <f t="array" ref="J3514">IFERROR(INDEX(Listor!$M$6:$M$17,MATCH(Listor!J3514&amp;Fossila!E3514,Listor!$K$6:$K$17&amp;Listor!$L$6:$L$17,0)),"")</f>
        <v/>
      </c>
      <c r="K3514" s="69"/>
    </row>
    <row r="3515" spans="2:11" x14ac:dyDescent="0.25">
      <c r="B3515" s="68" t="s">
        <v>68</v>
      </c>
      <c r="C3515" s="80" t="str">
        <f>IFERROR(VLOOKUP(B3515,Listor!$A$6:$B$62,2,FALSE),"")</f>
        <v/>
      </c>
      <c r="D3515" s="80" t="str">
        <f>IFERROR(VLOOKUP(B3515,Listor!$A$6:$C$62,3,FALSE),"")</f>
        <v/>
      </c>
      <c r="E3515" s="64" t="s">
        <v>69</v>
      </c>
      <c r="F3515" s="65"/>
      <c r="G3515" s="35" t="str">
        <f>IFERROR(VLOOKUP(B3515,Listor!$A$6:$G$62,7,FALSE),"")</f>
        <v/>
      </c>
      <c r="H3515" s="35" t="str">
        <f>IFERROR(VLOOKUP(B3515,Listor!$H$6:$I$24,2,FALSE),"")</f>
        <v/>
      </c>
      <c r="I3515" s="35" t="str">
        <f t="shared" si="57"/>
        <v/>
      </c>
      <c r="J3515" s="35" t="str">
        <f t="array" ref="J3515">IFERROR(INDEX(Listor!$M$6:$M$17,MATCH(Listor!J3515&amp;Fossila!E3515,Listor!$K$6:$K$17&amp;Listor!$L$6:$L$17,0)),"")</f>
        <v/>
      </c>
      <c r="K3515" s="69"/>
    </row>
    <row r="3516" spans="2:11" x14ac:dyDescent="0.25">
      <c r="B3516" s="68" t="s">
        <v>68</v>
      </c>
      <c r="C3516" s="80" t="str">
        <f>IFERROR(VLOOKUP(B3516,Listor!$A$6:$B$62,2,FALSE),"")</f>
        <v/>
      </c>
      <c r="D3516" s="80" t="str">
        <f>IFERROR(VLOOKUP(B3516,Listor!$A$6:$C$62,3,FALSE),"")</f>
        <v/>
      </c>
      <c r="E3516" s="64" t="s">
        <v>69</v>
      </c>
      <c r="F3516" s="65"/>
      <c r="G3516" s="35" t="str">
        <f>IFERROR(VLOOKUP(B3516,Listor!$A$6:$G$62,7,FALSE),"")</f>
        <v/>
      </c>
      <c r="H3516" s="35" t="str">
        <f>IFERROR(VLOOKUP(B3516,Listor!$H$6:$I$24,2,FALSE),"")</f>
        <v/>
      </c>
      <c r="I3516" s="35" t="str">
        <f t="shared" si="57"/>
        <v/>
      </c>
      <c r="J3516" s="35" t="str">
        <f t="array" ref="J3516">IFERROR(INDEX(Listor!$M$6:$M$17,MATCH(Listor!J3516&amp;Fossila!E3516,Listor!$K$6:$K$17&amp;Listor!$L$6:$L$17,0)),"")</f>
        <v/>
      </c>
      <c r="K3516" s="69"/>
    </row>
    <row r="3517" spans="2:11" x14ac:dyDescent="0.25">
      <c r="B3517" s="68" t="s">
        <v>68</v>
      </c>
      <c r="C3517" s="80" t="str">
        <f>IFERROR(VLOOKUP(B3517,Listor!$A$6:$B$62,2,FALSE),"")</f>
        <v/>
      </c>
      <c r="D3517" s="80" t="str">
        <f>IFERROR(VLOOKUP(B3517,Listor!$A$6:$C$62,3,FALSE),"")</f>
        <v/>
      </c>
      <c r="E3517" s="64" t="s">
        <v>69</v>
      </c>
      <c r="F3517" s="65"/>
      <c r="G3517" s="35" t="str">
        <f>IFERROR(VLOOKUP(B3517,Listor!$A$6:$G$62,7,FALSE),"")</f>
        <v/>
      </c>
      <c r="H3517" s="35" t="str">
        <f>IFERROR(VLOOKUP(B3517,Listor!$H$6:$I$24,2,FALSE),"")</f>
        <v/>
      </c>
      <c r="I3517" s="35" t="str">
        <f t="shared" si="57"/>
        <v/>
      </c>
      <c r="J3517" s="35" t="str">
        <f t="array" ref="J3517">IFERROR(INDEX(Listor!$M$6:$M$17,MATCH(Listor!J3517&amp;Fossila!E3517,Listor!$K$6:$K$17&amp;Listor!$L$6:$L$17,0)),"")</f>
        <v/>
      </c>
      <c r="K3517" s="69"/>
    </row>
    <row r="3518" spans="2:11" x14ac:dyDescent="0.25">
      <c r="B3518" s="68" t="s">
        <v>68</v>
      </c>
      <c r="C3518" s="80" t="str">
        <f>IFERROR(VLOOKUP(B3518,Listor!$A$6:$B$62,2,FALSE),"")</f>
        <v/>
      </c>
      <c r="D3518" s="80" t="str">
        <f>IFERROR(VLOOKUP(B3518,Listor!$A$6:$C$62,3,FALSE),"")</f>
        <v/>
      </c>
      <c r="E3518" s="64" t="s">
        <v>69</v>
      </c>
      <c r="F3518" s="65"/>
      <c r="G3518" s="35" t="str">
        <f>IFERROR(VLOOKUP(B3518,Listor!$A$6:$G$62,7,FALSE),"")</f>
        <v/>
      </c>
      <c r="H3518" s="35" t="str">
        <f>IFERROR(VLOOKUP(B3518,Listor!$H$6:$I$24,2,FALSE),"")</f>
        <v/>
      </c>
      <c r="I3518" s="35" t="str">
        <f t="shared" si="57"/>
        <v/>
      </c>
      <c r="J3518" s="35" t="str">
        <f t="array" ref="J3518">IFERROR(INDEX(Listor!$M$6:$M$17,MATCH(Listor!J3518&amp;Fossila!E3518,Listor!$K$6:$K$17&amp;Listor!$L$6:$L$17,0)),"")</f>
        <v/>
      </c>
      <c r="K3518" s="69"/>
    </row>
    <row r="3519" spans="2:11" x14ac:dyDescent="0.25">
      <c r="B3519" s="68" t="s">
        <v>68</v>
      </c>
      <c r="C3519" s="80" t="str">
        <f>IFERROR(VLOOKUP(B3519,Listor!$A$6:$B$62,2,FALSE),"")</f>
        <v/>
      </c>
      <c r="D3519" s="80" t="str">
        <f>IFERROR(VLOOKUP(B3519,Listor!$A$6:$C$62,3,FALSE),"")</f>
        <v/>
      </c>
      <c r="E3519" s="64" t="s">
        <v>69</v>
      </c>
      <c r="F3519" s="65"/>
      <c r="G3519" s="35" t="str">
        <f>IFERROR(VLOOKUP(B3519,Listor!$A$6:$G$62,7,FALSE),"")</f>
        <v/>
      </c>
      <c r="H3519" s="35" t="str">
        <f>IFERROR(VLOOKUP(B3519,Listor!$H$6:$I$24,2,FALSE),"")</f>
        <v/>
      </c>
      <c r="I3519" s="35" t="str">
        <f t="shared" si="57"/>
        <v/>
      </c>
      <c r="J3519" s="35" t="str">
        <f t="array" ref="J3519">IFERROR(INDEX(Listor!$M$6:$M$17,MATCH(Listor!J3519&amp;Fossila!E3519,Listor!$K$6:$K$17&amp;Listor!$L$6:$L$17,0)),"")</f>
        <v/>
      </c>
      <c r="K3519" s="69"/>
    </row>
    <row r="3520" spans="2:11" x14ac:dyDescent="0.25">
      <c r="B3520" s="68" t="s">
        <v>68</v>
      </c>
      <c r="C3520" s="80" t="str">
        <f>IFERROR(VLOOKUP(B3520,Listor!$A$6:$B$62,2,FALSE),"")</f>
        <v/>
      </c>
      <c r="D3520" s="80" t="str">
        <f>IFERROR(VLOOKUP(B3520,Listor!$A$6:$C$62,3,FALSE),"")</f>
        <v/>
      </c>
      <c r="E3520" s="64" t="s">
        <v>69</v>
      </c>
      <c r="F3520" s="65"/>
      <c r="G3520" s="35" t="str">
        <f>IFERROR(VLOOKUP(B3520,Listor!$A$6:$G$62,7,FALSE),"")</f>
        <v/>
      </c>
      <c r="H3520" s="35" t="str">
        <f>IFERROR(VLOOKUP(B3520,Listor!$H$6:$I$24,2,FALSE),"")</f>
        <v/>
      </c>
      <c r="I3520" s="35" t="str">
        <f t="shared" si="57"/>
        <v/>
      </c>
      <c r="J3520" s="35" t="str">
        <f t="array" ref="J3520">IFERROR(INDEX(Listor!$M$6:$M$17,MATCH(Listor!J3520&amp;Fossila!E3520,Listor!$K$6:$K$17&amp;Listor!$L$6:$L$17,0)),"")</f>
        <v/>
      </c>
      <c r="K3520" s="69"/>
    </row>
    <row r="3521" spans="2:11" x14ac:dyDescent="0.25">
      <c r="B3521" s="68" t="s">
        <v>68</v>
      </c>
      <c r="C3521" s="80" t="str">
        <f>IFERROR(VLOOKUP(B3521,Listor!$A$6:$B$62,2,FALSE),"")</f>
        <v/>
      </c>
      <c r="D3521" s="80" t="str">
        <f>IFERROR(VLOOKUP(B3521,Listor!$A$6:$C$62,3,FALSE),"")</f>
        <v/>
      </c>
      <c r="E3521" s="64" t="s">
        <v>69</v>
      </c>
      <c r="F3521" s="65"/>
      <c r="G3521" s="35" t="str">
        <f>IFERROR(VLOOKUP(B3521,Listor!$A$6:$G$62,7,FALSE),"")</f>
        <v/>
      </c>
      <c r="H3521" s="35" t="str">
        <f>IFERROR(VLOOKUP(B3521,Listor!$H$6:$I$24,2,FALSE),"")</f>
        <v/>
      </c>
      <c r="I3521" s="35" t="str">
        <f t="shared" si="57"/>
        <v/>
      </c>
      <c r="J3521" s="35" t="str">
        <f t="array" ref="J3521">IFERROR(INDEX(Listor!$M$6:$M$17,MATCH(Listor!J3521&amp;Fossila!E3521,Listor!$K$6:$K$17&amp;Listor!$L$6:$L$17,0)),"")</f>
        <v/>
      </c>
      <c r="K3521" s="69"/>
    </row>
    <row r="3522" spans="2:11" x14ac:dyDescent="0.25">
      <c r="B3522" s="68" t="s">
        <v>68</v>
      </c>
      <c r="C3522" s="80" t="str">
        <f>IFERROR(VLOOKUP(B3522,Listor!$A$6:$B$62,2,FALSE),"")</f>
        <v/>
      </c>
      <c r="D3522" s="80" t="str">
        <f>IFERROR(VLOOKUP(B3522,Listor!$A$6:$C$62,3,FALSE),"")</f>
        <v/>
      </c>
      <c r="E3522" s="64" t="s">
        <v>69</v>
      </c>
      <c r="F3522" s="65"/>
      <c r="G3522" s="35" t="str">
        <f>IFERROR(VLOOKUP(B3522,Listor!$A$6:$G$62,7,FALSE),"")</f>
        <v/>
      </c>
      <c r="H3522" s="35" t="str">
        <f>IFERROR(VLOOKUP(B3522,Listor!$H$6:$I$24,2,FALSE),"")</f>
        <v/>
      </c>
      <c r="I3522" s="35" t="str">
        <f t="shared" si="57"/>
        <v/>
      </c>
      <c r="J3522" s="35" t="str">
        <f t="array" ref="J3522">IFERROR(INDEX(Listor!$M$6:$M$17,MATCH(Listor!J3522&amp;Fossila!E3522,Listor!$K$6:$K$17&amp;Listor!$L$6:$L$17,0)),"")</f>
        <v/>
      </c>
      <c r="K3522" s="69"/>
    </row>
    <row r="3523" spans="2:11" x14ac:dyDescent="0.25">
      <c r="B3523" s="68" t="s">
        <v>68</v>
      </c>
      <c r="C3523" s="80" t="str">
        <f>IFERROR(VLOOKUP(B3523,Listor!$A$6:$B$62,2,FALSE),"")</f>
        <v/>
      </c>
      <c r="D3523" s="80" t="str">
        <f>IFERROR(VLOOKUP(B3523,Listor!$A$6:$C$62,3,FALSE),"")</f>
        <v/>
      </c>
      <c r="E3523" s="64" t="s">
        <v>69</v>
      </c>
      <c r="F3523" s="65"/>
      <c r="G3523" s="35" t="str">
        <f>IFERROR(VLOOKUP(B3523,Listor!$A$6:$G$62,7,FALSE),"")</f>
        <v/>
      </c>
      <c r="H3523" s="35" t="str">
        <f>IFERROR(VLOOKUP(B3523,Listor!$H$6:$I$24,2,FALSE),"")</f>
        <v/>
      </c>
      <c r="I3523" s="35" t="str">
        <f t="shared" si="57"/>
        <v/>
      </c>
      <c r="J3523" s="35" t="str">
        <f t="array" ref="J3523">IFERROR(INDEX(Listor!$M$6:$M$17,MATCH(Listor!J3523&amp;Fossila!E3523,Listor!$K$6:$K$17&amp;Listor!$L$6:$L$17,0)),"")</f>
        <v/>
      </c>
      <c r="K3523" s="69"/>
    </row>
    <row r="3524" spans="2:11" x14ac:dyDescent="0.25">
      <c r="B3524" s="68" t="s">
        <v>68</v>
      </c>
      <c r="C3524" s="80" t="str">
        <f>IFERROR(VLOOKUP(B3524,Listor!$A$6:$B$62,2,FALSE),"")</f>
        <v/>
      </c>
      <c r="D3524" s="80" t="str">
        <f>IFERROR(VLOOKUP(B3524,Listor!$A$6:$C$62,3,FALSE),"")</f>
        <v/>
      </c>
      <c r="E3524" s="64" t="s">
        <v>69</v>
      </c>
      <c r="F3524" s="65"/>
      <c r="G3524" s="35" t="str">
        <f>IFERROR(VLOOKUP(B3524,Listor!$A$6:$G$62,7,FALSE),"")</f>
        <v/>
      </c>
      <c r="H3524" s="35" t="str">
        <f>IFERROR(VLOOKUP(B3524,Listor!$H$6:$I$24,2,FALSE),"")</f>
        <v/>
      </c>
      <c r="I3524" s="35" t="str">
        <f t="shared" si="57"/>
        <v/>
      </c>
      <c r="J3524" s="35" t="str">
        <f t="array" ref="J3524">IFERROR(INDEX(Listor!$M$6:$M$17,MATCH(Listor!J3524&amp;Fossila!E3524,Listor!$K$6:$K$17&amp;Listor!$L$6:$L$17,0)),"")</f>
        <v/>
      </c>
      <c r="K3524" s="69"/>
    </row>
    <row r="3525" spans="2:11" x14ac:dyDescent="0.25">
      <c r="B3525" s="68" t="s">
        <v>68</v>
      </c>
      <c r="C3525" s="80" t="str">
        <f>IFERROR(VLOOKUP(B3525,Listor!$A$6:$B$62,2,FALSE),"")</f>
        <v/>
      </c>
      <c r="D3525" s="80" t="str">
        <f>IFERROR(VLOOKUP(B3525,Listor!$A$6:$C$62,3,FALSE),"")</f>
        <v/>
      </c>
      <c r="E3525" s="64" t="s">
        <v>69</v>
      </c>
      <c r="F3525" s="65"/>
      <c r="G3525" s="35" t="str">
        <f>IFERROR(VLOOKUP(B3525,Listor!$A$6:$G$62,7,FALSE),"")</f>
        <v/>
      </c>
      <c r="H3525" s="35" t="str">
        <f>IFERROR(VLOOKUP(B3525,Listor!$H$6:$I$24,2,FALSE),"")</f>
        <v/>
      </c>
      <c r="I3525" s="35" t="str">
        <f t="shared" si="57"/>
        <v/>
      </c>
      <c r="J3525" s="35" t="str">
        <f t="array" ref="J3525">IFERROR(INDEX(Listor!$M$6:$M$17,MATCH(Listor!J3525&amp;Fossila!E3525,Listor!$K$6:$K$17&amp;Listor!$L$6:$L$17,0)),"")</f>
        <v/>
      </c>
      <c r="K3525" s="69"/>
    </row>
    <row r="3526" spans="2:11" x14ac:dyDescent="0.25">
      <c r="B3526" s="68" t="s">
        <v>68</v>
      </c>
      <c r="C3526" s="80" t="str">
        <f>IFERROR(VLOOKUP(B3526,Listor!$A$6:$B$62,2,FALSE),"")</f>
        <v/>
      </c>
      <c r="D3526" s="80" t="str">
        <f>IFERROR(VLOOKUP(B3526,Listor!$A$6:$C$62,3,FALSE),"")</f>
        <v/>
      </c>
      <c r="E3526" s="64" t="s">
        <v>69</v>
      </c>
      <c r="F3526" s="65"/>
      <c r="G3526" s="35" t="str">
        <f>IFERROR(VLOOKUP(B3526,Listor!$A$6:$G$62,7,FALSE),"")</f>
        <v/>
      </c>
      <c r="H3526" s="35" t="str">
        <f>IFERROR(VLOOKUP(B3526,Listor!$H$6:$I$24,2,FALSE),"")</f>
        <v/>
      </c>
      <c r="I3526" s="35" t="str">
        <f t="shared" si="57"/>
        <v/>
      </c>
      <c r="J3526" s="35" t="str">
        <f t="array" ref="J3526">IFERROR(INDEX(Listor!$M$6:$M$17,MATCH(Listor!J3526&amp;Fossila!E3526,Listor!$K$6:$K$17&amp;Listor!$L$6:$L$17,0)),"")</f>
        <v/>
      </c>
      <c r="K3526" s="69"/>
    </row>
    <row r="3527" spans="2:11" x14ac:dyDescent="0.25">
      <c r="B3527" s="68" t="s">
        <v>68</v>
      </c>
      <c r="C3527" s="80" t="str">
        <f>IFERROR(VLOOKUP(B3527,Listor!$A$6:$B$62,2,FALSE),"")</f>
        <v/>
      </c>
      <c r="D3527" s="80" t="str">
        <f>IFERROR(VLOOKUP(B3527,Listor!$A$6:$C$62,3,FALSE),"")</f>
        <v/>
      </c>
      <c r="E3527" s="64" t="s">
        <v>69</v>
      </c>
      <c r="F3527" s="65"/>
      <c r="G3527" s="35" t="str">
        <f>IFERROR(VLOOKUP(B3527,Listor!$A$6:$G$62,7,FALSE),"")</f>
        <v/>
      </c>
      <c r="H3527" s="35" t="str">
        <f>IFERROR(VLOOKUP(B3527,Listor!$H$6:$I$24,2,FALSE),"")</f>
        <v/>
      </c>
      <c r="I3527" s="35" t="str">
        <f t="shared" si="57"/>
        <v/>
      </c>
      <c r="J3527" s="35" t="str">
        <f t="array" ref="J3527">IFERROR(INDEX(Listor!$M$6:$M$17,MATCH(Listor!J3527&amp;Fossila!E3527,Listor!$K$6:$K$17&amp;Listor!$L$6:$L$17,0)),"")</f>
        <v/>
      </c>
      <c r="K3527" s="69"/>
    </row>
    <row r="3528" spans="2:11" x14ac:dyDescent="0.25">
      <c r="B3528" s="68" t="s">
        <v>68</v>
      </c>
      <c r="C3528" s="80" t="str">
        <f>IFERROR(VLOOKUP(B3528,Listor!$A$6:$B$62,2,FALSE),"")</f>
        <v/>
      </c>
      <c r="D3528" s="80" t="str">
        <f>IFERROR(VLOOKUP(B3528,Listor!$A$6:$C$62,3,FALSE),"")</f>
        <v/>
      </c>
      <c r="E3528" s="64" t="s">
        <v>69</v>
      </c>
      <c r="F3528" s="65"/>
      <c r="G3528" s="35" t="str">
        <f>IFERROR(VLOOKUP(B3528,Listor!$A$6:$G$62,7,FALSE),"")</f>
        <v/>
      </c>
      <c r="H3528" s="35" t="str">
        <f>IFERROR(VLOOKUP(B3528,Listor!$H$6:$I$24,2,FALSE),"")</f>
        <v/>
      </c>
      <c r="I3528" s="35" t="str">
        <f t="shared" si="57"/>
        <v/>
      </c>
      <c r="J3528" s="35" t="str">
        <f t="array" ref="J3528">IFERROR(INDEX(Listor!$M$6:$M$17,MATCH(Listor!J3528&amp;Fossila!E3528,Listor!$K$6:$K$17&amp;Listor!$L$6:$L$17,0)),"")</f>
        <v/>
      </c>
      <c r="K3528" s="69"/>
    </row>
    <row r="3529" spans="2:11" x14ac:dyDescent="0.25">
      <c r="B3529" s="68" t="s">
        <v>68</v>
      </c>
      <c r="C3529" s="80" t="str">
        <f>IFERROR(VLOOKUP(B3529,Listor!$A$6:$B$62,2,FALSE),"")</f>
        <v/>
      </c>
      <c r="D3529" s="80" t="str">
        <f>IFERROR(VLOOKUP(B3529,Listor!$A$6:$C$62,3,FALSE),"")</f>
        <v/>
      </c>
      <c r="E3529" s="64" t="s">
        <v>69</v>
      </c>
      <c r="F3529" s="65"/>
      <c r="G3529" s="35" t="str">
        <f>IFERROR(VLOOKUP(B3529,Listor!$A$6:$G$62,7,FALSE),"")</f>
        <v/>
      </c>
      <c r="H3529" s="35" t="str">
        <f>IFERROR(VLOOKUP(B3529,Listor!$H$6:$I$24,2,FALSE),"")</f>
        <v/>
      </c>
      <c r="I3529" s="35" t="str">
        <f t="shared" si="57"/>
        <v/>
      </c>
      <c r="J3529" s="35" t="str">
        <f t="array" ref="J3529">IFERROR(INDEX(Listor!$M$6:$M$17,MATCH(Listor!J3529&amp;Fossila!E3529,Listor!$K$6:$K$17&amp;Listor!$L$6:$L$17,0)),"")</f>
        <v/>
      </c>
      <c r="K3529" s="69"/>
    </row>
    <row r="3530" spans="2:11" x14ac:dyDescent="0.25">
      <c r="B3530" s="68" t="s">
        <v>68</v>
      </c>
      <c r="C3530" s="80" t="str">
        <f>IFERROR(VLOOKUP(B3530,Listor!$A$6:$B$62,2,FALSE),"")</f>
        <v/>
      </c>
      <c r="D3530" s="80" t="str">
        <f>IFERROR(VLOOKUP(B3530,Listor!$A$6:$C$62,3,FALSE),"")</f>
        <v/>
      </c>
      <c r="E3530" s="64" t="s">
        <v>69</v>
      </c>
      <c r="F3530" s="65"/>
      <c r="G3530" s="35" t="str">
        <f>IFERROR(VLOOKUP(B3530,Listor!$A$6:$G$62,7,FALSE),"")</f>
        <v/>
      </c>
      <c r="H3530" s="35" t="str">
        <f>IFERROR(VLOOKUP(B3530,Listor!$H$6:$I$24,2,FALSE),"")</f>
        <v/>
      </c>
      <c r="I3530" s="35" t="str">
        <f t="shared" si="57"/>
        <v/>
      </c>
      <c r="J3530" s="35" t="str">
        <f t="array" ref="J3530">IFERROR(INDEX(Listor!$M$6:$M$17,MATCH(Listor!J3530&amp;Fossila!E3530,Listor!$K$6:$K$17&amp;Listor!$L$6:$L$17,0)),"")</f>
        <v/>
      </c>
      <c r="K3530" s="69"/>
    </row>
    <row r="3531" spans="2:11" x14ac:dyDescent="0.25">
      <c r="B3531" s="68" t="s">
        <v>68</v>
      </c>
      <c r="C3531" s="80" t="str">
        <f>IFERROR(VLOOKUP(B3531,Listor!$A$6:$B$62,2,FALSE),"")</f>
        <v/>
      </c>
      <c r="D3531" s="80" t="str">
        <f>IFERROR(VLOOKUP(B3531,Listor!$A$6:$C$62,3,FALSE),"")</f>
        <v/>
      </c>
      <c r="E3531" s="64" t="s">
        <v>69</v>
      </c>
      <c r="F3531" s="65"/>
      <c r="G3531" s="35" t="str">
        <f>IFERROR(VLOOKUP(B3531,Listor!$A$6:$G$62,7,FALSE),"")</f>
        <v/>
      </c>
      <c r="H3531" s="35" t="str">
        <f>IFERROR(VLOOKUP(B3531,Listor!$H$6:$I$24,2,FALSE),"")</f>
        <v/>
      </c>
      <c r="I3531" s="35" t="str">
        <f t="shared" si="57"/>
        <v/>
      </c>
      <c r="J3531" s="35" t="str">
        <f t="array" ref="J3531">IFERROR(INDEX(Listor!$M$6:$M$17,MATCH(Listor!J3531&amp;Fossila!E3531,Listor!$K$6:$K$17&amp;Listor!$L$6:$L$17,0)),"")</f>
        <v/>
      </c>
      <c r="K3531" s="69"/>
    </row>
    <row r="3532" spans="2:11" x14ac:dyDescent="0.25">
      <c r="B3532" s="68" t="s">
        <v>68</v>
      </c>
      <c r="C3532" s="80" t="str">
        <f>IFERROR(VLOOKUP(B3532,Listor!$A$6:$B$62,2,FALSE),"")</f>
        <v/>
      </c>
      <c r="D3532" s="80" t="str">
        <f>IFERROR(VLOOKUP(B3532,Listor!$A$6:$C$62,3,FALSE),"")</f>
        <v/>
      </c>
      <c r="E3532" s="64" t="s">
        <v>69</v>
      </c>
      <c r="F3532" s="65"/>
      <c r="G3532" s="35" t="str">
        <f>IFERROR(VLOOKUP(B3532,Listor!$A$6:$G$62,7,FALSE),"")</f>
        <v/>
      </c>
      <c r="H3532" s="35" t="str">
        <f>IFERROR(VLOOKUP(B3532,Listor!$H$6:$I$24,2,FALSE),"")</f>
        <v/>
      </c>
      <c r="I3532" s="35" t="str">
        <f t="shared" si="57"/>
        <v/>
      </c>
      <c r="J3532" s="35" t="str">
        <f t="array" ref="J3532">IFERROR(INDEX(Listor!$M$6:$M$17,MATCH(Listor!J3532&amp;Fossila!E3532,Listor!$K$6:$K$17&amp;Listor!$L$6:$L$17,0)),"")</f>
        <v/>
      </c>
      <c r="K3532" s="69"/>
    </row>
    <row r="3533" spans="2:11" x14ac:dyDescent="0.25">
      <c r="B3533" s="68" t="s">
        <v>68</v>
      </c>
      <c r="C3533" s="80" t="str">
        <f>IFERROR(VLOOKUP(B3533,Listor!$A$6:$B$62,2,FALSE),"")</f>
        <v/>
      </c>
      <c r="D3533" s="80" t="str">
        <f>IFERROR(VLOOKUP(B3533,Listor!$A$6:$C$62,3,FALSE),"")</f>
        <v/>
      </c>
      <c r="E3533" s="64" t="s">
        <v>69</v>
      </c>
      <c r="F3533" s="65"/>
      <c r="G3533" s="35" t="str">
        <f>IFERROR(VLOOKUP(B3533,Listor!$A$6:$G$62,7,FALSE),"")</f>
        <v/>
      </c>
      <c r="H3533" s="35" t="str">
        <f>IFERROR(VLOOKUP(B3533,Listor!$H$6:$I$24,2,FALSE),"")</f>
        <v/>
      </c>
      <c r="I3533" s="35" t="str">
        <f t="shared" ref="I3533:I3596" si="58">IFERROR(H3533*F3533,"")</f>
        <v/>
      </c>
      <c r="J3533" s="35" t="str">
        <f t="array" ref="J3533">IFERROR(INDEX(Listor!$M$6:$M$17,MATCH(Listor!J3533&amp;Fossila!E3533,Listor!$K$6:$K$17&amp;Listor!$L$6:$L$17,0)),"")</f>
        <v/>
      </c>
      <c r="K3533" s="69"/>
    </row>
    <row r="3534" spans="2:11" x14ac:dyDescent="0.25">
      <c r="B3534" s="68" t="s">
        <v>68</v>
      </c>
      <c r="C3534" s="80" t="str">
        <f>IFERROR(VLOOKUP(B3534,Listor!$A$6:$B$62,2,FALSE),"")</f>
        <v/>
      </c>
      <c r="D3534" s="80" t="str">
        <f>IFERROR(VLOOKUP(B3534,Listor!$A$6:$C$62,3,FALSE),"")</f>
        <v/>
      </c>
      <c r="E3534" s="64" t="s">
        <v>69</v>
      </c>
      <c r="F3534" s="65"/>
      <c r="G3534" s="35" t="str">
        <f>IFERROR(VLOOKUP(B3534,Listor!$A$6:$G$62,7,FALSE),"")</f>
        <v/>
      </c>
      <c r="H3534" s="35" t="str">
        <f>IFERROR(VLOOKUP(B3534,Listor!$H$6:$I$24,2,FALSE),"")</f>
        <v/>
      </c>
      <c r="I3534" s="35" t="str">
        <f t="shared" si="58"/>
        <v/>
      </c>
      <c r="J3534" s="35" t="str">
        <f t="array" ref="J3534">IFERROR(INDEX(Listor!$M$6:$M$17,MATCH(Listor!J3534&amp;Fossila!E3534,Listor!$K$6:$K$17&amp;Listor!$L$6:$L$17,0)),"")</f>
        <v/>
      </c>
      <c r="K3534" s="69"/>
    </row>
    <row r="3535" spans="2:11" x14ac:dyDescent="0.25">
      <c r="B3535" s="68" t="s">
        <v>68</v>
      </c>
      <c r="C3535" s="80" t="str">
        <f>IFERROR(VLOOKUP(B3535,Listor!$A$6:$B$62,2,FALSE),"")</f>
        <v/>
      </c>
      <c r="D3535" s="80" t="str">
        <f>IFERROR(VLOOKUP(B3535,Listor!$A$6:$C$62,3,FALSE),"")</f>
        <v/>
      </c>
      <c r="E3535" s="64" t="s">
        <v>69</v>
      </c>
      <c r="F3535" s="65"/>
      <c r="G3535" s="35" t="str">
        <f>IFERROR(VLOOKUP(B3535,Listor!$A$6:$G$62,7,FALSE),"")</f>
        <v/>
      </c>
      <c r="H3535" s="35" t="str">
        <f>IFERROR(VLOOKUP(B3535,Listor!$H$6:$I$24,2,FALSE),"")</f>
        <v/>
      </c>
      <c r="I3535" s="35" t="str">
        <f t="shared" si="58"/>
        <v/>
      </c>
      <c r="J3535" s="35" t="str">
        <f t="array" ref="J3535">IFERROR(INDEX(Listor!$M$6:$M$17,MATCH(Listor!J3535&amp;Fossila!E3535,Listor!$K$6:$K$17&amp;Listor!$L$6:$L$17,0)),"")</f>
        <v/>
      </c>
      <c r="K3535" s="69"/>
    </row>
    <row r="3536" spans="2:11" x14ac:dyDescent="0.25">
      <c r="B3536" s="68" t="s">
        <v>68</v>
      </c>
      <c r="C3536" s="80" t="str">
        <f>IFERROR(VLOOKUP(B3536,Listor!$A$6:$B$62,2,FALSE),"")</f>
        <v/>
      </c>
      <c r="D3536" s="80" t="str">
        <f>IFERROR(VLOOKUP(B3536,Listor!$A$6:$C$62,3,FALSE),"")</f>
        <v/>
      </c>
      <c r="E3536" s="64" t="s">
        <v>69</v>
      </c>
      <c r="F3536" s="65"/>
      <c r="G3536" s="35" t="str">
        <f>IFERROR(VLOOKUP(B3536,Listor!$A$6:$G$62,7,FALSE),"")</f>
        <v/>
      </c>
      <c r="H3536" s="35" t="str">
        <f>IFERROR(VLOOKUP(B3536,Listor!$H$6:$I$24,2,FALSE),"")</f>
        <v/>
      </c>
      <c r="I3536" s="35" t="str">
        <f t="shared" si="58"/>
        <v/>
      </c>
      <c r="J3536" s="35" t="str">
        <f t="array" ref="J3536">IFERROR(INDEX(Listor!$M$6:$M$17,MATCH(Listor!J3536&amp;Fossila!E3536,Listor!$K$6:$K$17&amp;Listor!$L$6:$L$17,0)),"")</f>
        <v/>
      </c>
      <c r="K3536" s="69"/>
    </row>
    <row r="3537" spans="2:11" x14ac:dyDescent="0.25">
      <c r="B3537" s="68" t="s">
        <v>68</v>
      </c>
      <c r="C3537" s="80" t="str">
        <f>IFERROR(VLOOKUP(B3537,Listor!$A$6:$B$62,2,FALSE),"")</f>
        <v/>
      </c>
      <c r="D3537" s="80" t="str">
        <f>IFERROR(VLOOKUP(B3537,Listor!$A$6:$C$62,3,FALSE),"")</f>
        <v/>
      </c>
      <c r="E3537" s="64" t="s">
        <v>69</v>
      </c>
      <c r="F3537" s="65"/>
      <c r="G3537" s="35" t="str">
        <f>IFERROR(VLOOKUP(B3537,Listor!$A$6:$G$62,7,FALSE),"")</f>
        <v/>
      </c>
      <c r="H3537" s="35" t="str">
        <f>IFERROR(VLOOKUP(B3537,Listor!$H$6:$I$24,2,FALSE),"")</f>
        <v/>
      </c>
      <c r="I3537" s="35" t="str">
        <f t="shared" si="58"/>
        <v/>
      </c>
      <c r="J3537" s="35" t="str">
        <f t="array" ref="J3537">IFERROR(INDEX(Listor!$M$6:$M$17,MATCH(Listor!J3537&amp;Fossila!E3537,Listor!$K$6:$K$17&amp;Listor!$L$6:$L$17,0)),"")</f>
        <v/>
      </c>
      <c r="K3537" s="69"/>
    </row>
    <row r="3538" spans="2:11" x14ac:dyDescent="0.25">
      <c r="B3538" s="68" t="s">
        <v>68</v>
      </c>
      <c r="C3538" s="80" t="str">
        <f>IFERROR(VLOOKUP(B3538,Listor!$A$6:$B$62,2,FALSE),"")</f>
        <v/>
      </c>
      <c r="D3538" s="80" t="str">
        <f>IFERROR(VLOOKUP(B3538,Listor!$A$6:$C$62,3,FALSE),"")</f>
        <v/>
      </c>
      <c r="E3538" s="64" t="s">
        <v>69</v>
      </c>
      <c r="F3538" s="65"/>
      <c r="G3538" s="35" t="str">
        <f>IFERROR(VLOOKUP(B3538,Listor!$A$6:$G$62,7,FALSE),"")</f>
        <v/>
      </c>
      <c r="H3538" s="35" t="str">
        <f>IFERROR(VLOOKUP(B3538,Listor!$H$6:$I$24,2,FALSE),"")</f>
        <v/>
      </c>
      <c r="I3538" s="35" t="str">
        <f t="shared" si="58"/>
        <v/>
      </c>
      <c r="J3538" s="35" t="str">
        <f t="array" ref="J3538">IFERROR(INDEX(Listor!$M$6:$M$17,MATCH(Listor!J3538&amp;Fossila!E3538,Listor!$K$6:$K$17&amp;Listor!$L$6:$L$17,0)),"")</f>
        <v/>
      </c>
      <c r="K3538" s="69"/>
    </row>
    <row r="3539" spans="2:11" x14ac:dyDescent="0.25">
      <c r="B3539" s="68" t="s">
        <v>68</v>
      </c>
      <c r="C3539" s="80" t="str">
        <f>IFERROR(VLOOKUP(B3539,Listor!$A$6:$B$62,2,FALSE),"")</f>
        <v/>
      </c>
      <c r="D3539" s="80" t="str">
        <f>IFERROR(VLOOKUP(B3539,Listor!$A$6:$C$62,3,FALSE),"")</f>
        <v/>
      </c>
      <c r="E3539" s="64" t="s">
        <v>69</v>
      </c>
      <c r="F3539" s="65"/>
      <c r="G3539" s="35" t="str">
        <f>IFERROR(VLOOKUP(B3539,Listor!$A$6:$G$62,7,FALSE),"")</f>
        <v/>
      </c>
      <c r="H3539" s="35" t="str">
        <f>IFERROR(VLOOKUP(B3539,Listor!$H$6:$I$24,2,FALSE),"")</f>
        <v/>
      </c>
      <c r="I3539" s="35" t="str">
        <f t="shared" si="58"/>
        <v/>
      </c>
      <c r="J3539" s="35" t="str">
        <f t="array" ref="J3539">IFERROR(INDEX(Listor!$M$6:$M$17,MATCH(Listor!J3539&amp;Fossila!E3539,Listor!$K$6:$K$17&amp;Listor!$L$6:$L$17,0)),"")</f>
        <v/>
      </c>
      <c r="K3539" s="69"/>
    </row>
    <row r="3540" spans="2:11" x14ac:dyDescent="0.25">
      <c r="B3540" s="68" t="s">
        <v>68</v>
      </c>
      <c r="C3540" s="80" t="str">
        <f>IFERROR(VLOOKUP(B3540,Listor!$A$6:$B$62,2,FALSE),"")</f>
        <v/>
      </c>
      <c r="D3540" s="80" t="str">
        <f>IFERROR(VLOOKUP(B3540,Listor!$A$6:$C$62,3,FALSE),"")</f>
        <v/>
      </c>
      <c r="E3540" s="64" t="s">
        <v>69</v>
      </c>
      <c r="F3540" s="65"/>
      <c r="G3540" s="35" t="str">
        <f>IFERROR(VLOOKUP(B3540,Listor!$A$6:$G$62,7,FALSE),"")</f>
        <v/>
      </c>
      <c r="H3540" s="35" t="str">
        <f>IFERROR(VLOOKUP(B3540,Listor!$H$6:$I$24,2,FALSE),"")</f>
        <v/>
      </c>
      <c r="I3540" s="35" t="str">
        <f t="shared" si="58"/>
        <v/>
      </c>
      <c r="J3540" s="35" t="str">
        <f t="array" ref="J3540">IFERROR(INDEX(Listor!$M$6:$M$17,MATCH(Listor!J3540&amp;Fossila!E3540,Listor!$K$6:$K$17&amp;Listor!$L$6:$L$17,0)),"")</f>
        <v/>
      </c>
      <c r="K3540" s="69"/>
    </row>
    <row r="3541" spans="2:11" x14ac:dyDescent="0.25">
      <c r="B3541" s="68" t="s">
        <v>68</v>
      </c>
      <c r="C3541" s="80" t="str">
        <f>IFERROR(VLOOKUP(B3541,Listor!$A$6:$B$62,2,FALSE),"")</f>
        <v/>
      </c>
      <c r="D3541" s="80" t="str">
        <f>IFERROR(VLOOKUP(B3541,Listor!$A$6:$C$62,3,FALSE),"")</f>
        <v/>
      </c>
      <c r="E3541" s="64" t="s">
        <v>69</v>
      </c>
      <c r="F3541" s="65"/>
      <c r="G3541" s="35" t="str">
        <f>IFERROR(VLOOKUP(B3541,Listor!$A$6:$G$62,7,FALSE),"")</f>
        <v/>
      </c>
      <c r="H3541" s="35" t="str">
        <f>IFERROR(VLOOKUP(B3541,Listor!$H$6:$I$24,2,FALSE),"")</f>
        <v/>
      </c>
      <c r="I3541" s="35" t="str">
        <f t="shared" si="58"/>
        <v/>
      </c>
      <c r="J3541" s="35" t="str">
        <f t="array" ref="J3541">IFERROR(INDEX(Listor!$M$6:$M$17,MATCH(Listor!J3541&amp;Fossila!E3541,Listor!$K$6:$K$17&amp;Listor!$L$6:$L$17,0)),"")</f>
        <v/>
      </c>
      <c r="K3541" s="69"/>
    </row>
    <row r="3542" spans="2:11" x14ac:dyDescent="0.25">
      <c r="B3542" s="68" t="s">
        <v>68</v>
      </c>
      <c r="C3542" s="80" t="str">
        <f>IFERROR(VLOOKUP(B3542,Listor!$A$6:$B$62,2,FALSE),"")</f>
        <v/>
      </c>
      <c r="D3542" s="80" t="str">
        <f>IFERROR(VLOOKUP(B3542,Listor!$A$6:$C$62,3,FALSE),"")</f>
        <v/>
      </c>
      <c r="E3542" s="64" t="s">
        <v>69</v>
      </c>
      <c r="F3542" s="65"/>
      <c r="G3542" s="35" t="str">
        <f>IFERROR(VLOOKUP(B3542,Listor!$A$6:$G$62,7,FALSE),"")</f>
        <v/>
      </c>
      <c r="H3542" s="35" t="str">
        <f>IFERROR(VLOOKUP(B3542,Listor!$H$6:$I$24,2,FALSE),"")</f>
        <v/>
      </c>
      <c r="I3542" s="35" t="str">
        <f t="shared" si="58"/>
        <v/>
      </c>
      <c r="J3542" s="35" t="str">
        <f t="array" ref="J3542">IFERROR(INDEX(Listor!$M$6:$M$17,MATCH(Listor!J3542&amp;Fossila!E3542,Listor!$K$6:$K$17&amp;Listor!$L$6:$L$17,0)),"")</f>
        <v/>
      </c>
      <c r="K3542" s="69"/>
    </row>
    <row r="3543" spans="2:11" x14ac:dyDescent="0.25">
      <c r="B3543" s="68" t="s">
        <v>68</v>
      </c>
      <c r="C3543" s="80" t="str">
        <f>IFERROR(VLOOKUP(B3543,Listor!$A$6:$B$62,2,FALSE),"")</f>
        <v/>
      </c>
      <c r="D3543" s="80" t="str">
        <f>IFERROR(VLOOKUP(B3543,Listor!$A$6:$C$62,3,FALSE),"")</f>
        <v/>
      </c>
      <c r="E3543" s="64" t="s">
        <v>69</v>
      </c>
      <c r="F3543" s="65"/>
      <c r="G3543" s="35" t="str">
        <f>IFERROR(VLOOKUP(B3543,Listor!$A$6:$G$62,7,FALSE),"")</f>
        <v/>
      </c>
      <c r="H3543" s="35" t="str">
        <f>IFERROR(VLOOKUP(B3543,Listor!$H$6:$I$24,2,FALSE),"")</f>
        <v/>
      </c>
      <c r="I3543" s="35" t="str">
        <f t="shared" si="58"/>
        <v/>
      </c>
      <c r="J3543" s="35" t="str">
        <f t="array" ref="J3543">IFERROR(INDEX(Listor!$M$6:$M$17,MATCH(Listor!J3543&amp;Fossila!E3543,Listor!$K$6:$K$17&amp;Listor!$L$6:$L$17,0)),"")</f>
        <v/>
      </c>
      <c r="K3543" s="69"/>
    </row>
    <row r="3544" spans="2:11" x14ac:dyDescent="0.25">
      <c r="B3544" s="68" t="s">
        <v>68</v>
      </c>
      <c r="C3544" s="80" t="str">
        <f>IFERROR(VLOOKUP(B3544,Listor!$A$6:$B$62,2,FALSE),"")</f>
        <v/>
      </c>
      <c r="D3544" s="80" t="str">
        <f>IFERROR(VLOOKUP(B3544,Listor!$A$6:$C$62,3,FALSE),"")</f>
        <v/>
      </c>
      <c r="E3544" s="64" t="s">
        <v>69</v>
      </c>
      <c r="F3544" s="65"/>
      <c r="G3544" s="35" t="str">
        <f>IFERROR(VLOOKUP(B3544,Listor!$A$6:$G$62,7,FALSE),"")</f>
        <v/>
      </c>
      <c r="H3544" s="35" t="str">
        <f>IFERROR(VLOOKUP(B3544,Listor!$H$6:$I$24,2,FALSE),"")</f>
        <v/>
      </c>
      <c r="I3544" s="35" t="str">
        <f t="shared" si="58"/>
        <v/>
      </c>
      <c r="J3544" s="35" t="str">
        <f t="array" ref="J3544">IFERROR(INDEX(Listor!$M$6:$M$17,MATCH(Listor!J3544&amp;Fossila!E3544,Listor!$K$6:$K$17&amp;Listor!$L$6:$L$17,0)),"")</f>
        <v/>
      </c>
      <c r="K3544" s="69"/>
    </row>
    <row r="3545" spans="2:11" x14ac:dyDescent="0.25">
      <c r="B3545" s="68" t="s">
        <v>68</v>
      </c>
      <c r="C3545" s="80" t="str">
        <f>IFERROR(VLOOKUP(B3545,Listor!$A$6:$B$62,2,FALSE),"")</f>
        <v/>
      </c>
      <c r="D3545" s="80" t="str">
        <f>IFERROR(VLOOKUP(B3545,Listor!$A$6:$C$62,3,FALSE),"")</f>
        <v/>
      </c>
      <c r="E3545" s="64" t="s">
        <v>69</v>
      </c>
      <c r="F3545" s="65"/>
      <c r="G3545" s="35" t="str">
        <f>IFERROR(VLOOKUP(B3545,Listor!$A$6:$G$62,7,FALSE),"")</f>
        <v/>
      </c>
      <c r="H3545" s="35" t="str">
        <f>IFERROR(VLOOKUP(B3545,Listor!$H$6:$I$24,2,FALSE),"")</f>
        <v/>
      </c>
      <c r="I3545" s="35" t="str">
        <f t="shared" si="58"/>
        <v/>
      </c>
      <c r="J3545" s="35" t="str">
        <f t="array" ref="J3545">IFERROR(INDEX(Listor!$M$6:$M$17,MATCH(Listor!J3545&amp;Fossila!E3545,Listor!$K$6:$K$17&amp;Listor!$L$6:$L$17,0)),"")</f>
        <v/>
      </c>
      <c r="K3545" s="69"/>
    </row>
    <row r="3546" spans="2:11" x14ac:dyDescent="0.25">
      <c r="B3546" s="68" t="s">
        <v>68</v>
      </c>
      <c r="C3546" s="80" t="str">
        <f>IFERROR(VLOOKUP(B3546,Listor!$A$6:$B$62,2,FALSE),"")</f>
        <v/>
      </c>
      <c r="D3546" s="80" t="str">
        <f>IFERROR(VLOOKUP(B3546,Listor!$A$6:$C$62,3,FALSE),"")</f>
        <v/>
      </c>
      <c r="E3546" s="64" t="s">
        <v>69</v>
      </c>
      <c r="F3546" s="65"/>
      <c r="G3546" s="35" t="str">
        <f>IFERROR(VLOOKUP(B3546,Listor!$A$6:$G$62,7,FALSE),"")</f>
        <v/>
      </c>
      <c r="H3546" s="35" t="str">
        <f>IFERROR(VLOOKUP(B3546,Listor!$H$6:$I$24,2,FALSE),"")</f>
        <v/>
      </c>
      <c r="I3546" s="35" t="str">
        <f t="shared" si="58"/>
        <v/>
      </c>
      <c r="J3546" s="35" t="str">
        <f t="array" ref="J3546">IFERROR(INDEX(Listor!$M$6:$M$17,MATCH(Listor!J3546&amp;Fossila!E3546,Listor!$K$6:$K$17&amp;Listor!$L$6:$L$17,0)),"")</f>
        <v/>
      </c>
      <c r="K3546" s="69"/>
    </row>
    <row r="3547" spans="2:11" x14ac:dyDescent="0.25">
      <c r="B3547" s="68" t="s">
        <v>68</v>
      </c>
      <c r="C3547" s="80" t="str">
        <f>IFERROR(VLOOKUP(B3547,Listor!$A$6:$B$62,2,FALSE),"")</f>
        <v/>
      </c>
      <c r="D3547" s="80" t="str">
        <f>IFERROR(VLOOKUP(B3547,Listor!$A$6:$C$62,3,FALSE),"")</f>
        <v/>
      </c>
      <c r="E3547" s="64" t="s">
        <v>69</v>
      </c>
      <c r="F3547" s="65"/>
      <c r="G3547" s="35" t="str">
        <f>IFERROR(VLOOKUP(B3547,Listor!$A$6:$G$62,7,FALSE),"")</f>
        <v/>
      </c>
      <c r="H3547" s="35" t="str">
        <f>IFERROR(VLOOKUP(B3547,Listor!$H$6:$I$24,2,FALSE),"")</f>
        <v/>
      </c>
      <c r="I3547" s="35" t="str">
        <f t="shared" si="58"/>
        <v/>
      </c>
      <c r="J3547" s="35" t="str">
        <f t="array" ref="J3547">IFERROR(INDEX(Listor!$M$6:$M$17,MATCH(Listor!J3547&amp;Fossila!E3547,Listor!$K$6:$K$17&amp;Listor!$L$6:$L$17,0)),"")</f>
        <v/>
      </c>
      <c r="K3547" s="69"/>
    </row>
    <row r="3548" spans="2:11" x14ac:dyDescent="0.25">
      <c r="B3548" s="68" t="s">
        <v>68</v>
      </c>
      <c r="C3548" s="80" t="str">
        <f>IFERROR(VLOOKUP(B3548,Listor!$A$6:$B$62,2,FALSE),"")</f>
        <v/>
      </c>
      <c r="D3548" s="80" t="str">
        <f>IFERROR(VLOOKUP(B3548,Listor!$A$6:$C$62,3,FALSE),"")</f>
        <v/>
      </c>
      <c r="E3548" s="64" t="s">
        <v>69</v>
      </c>
      <c r="F3548" s="65"/>
      <c r="G3548" s="35" t="str">
        <f>IFERROR(VLOOKUP(B3548,Listor!$A$6:$G$62,7,FALSE),"")</f>
        <v/>
      </c>
      <c r="H3548" s="35" t="str">
        <f>IFERROR(VLOOKUP(B3548,Listor!$H$6:$I$24,2,FALSE),"")</f>
        <v/>
      </c>
      <c r="I3548" s="35" t="str">
        <f t="shared" si="58"/>
        <v/>
      </c>
      <c r="J3548" s="35" t="str">
        <f t="array" ref="J3548">IFERROR(INDEX(Listor!$M$6:$M$17,MATCH(Listor!J3548&amp;Fossila!E3548,Listor!$K$6:$K$17&amp;Listor!$L$6:$L$17,0)),"")</f>
        <v/>
      </c>
      <c r="K3548" s="69"/>
    </row>
    <row r="3549" spans="2:11" x14ac:dyDescent="0.25">
      <c r="B3549" s="68" t="s">
        <v>68</v>
      </c>
      <c r="C3549" s="80" t="str">
        <f>IFERROR(VLOOKUP(B3549,Listor!$A$6:$B$62,2,FALSE),"")</f>
        <v/>
      </c>
      <c r="D3549" s="80" t="str">
        <f>IFERROR(VLOOKUP(B3549,Listor!$A$6:$C$62,3,FALSE),"")</f>
        <v/>
      </c>
      <c r="E3549" s="64" t="s">
        <v>69</v>
      </c>
      <c r="F3549" s="65"/>
      <c r="G3549" s="35" t="str">
        <f>IFERROR(VLOOKUP(B3549,Listor!$A$6:$G$62,7,FALSE),"")</f>
        <v/>
      </c>
      <c r="H3549" s="35" t="str">
        <f>IFERROR(VLOOKUP(B3549,Listor!$H$6:$I$24,2,FALSE),"")</f>
        <v/>
      </c>
      <c r="I3549" s="35" t="str">
        <f t="shared" si="58"/>
        <v/>
      </c>
      <c r="J3549" s="35" t="str">
        <f t="array" ref="J3549">IFERROR(INDEX(Listor!$M$6:$M$17,MATCH(Listor!J3549&amp;Fossila!E3549,Listor!$K$6:$K$17&amp;Listor!$L$6:$L$17,0)),"")</f>
        <v/>
      </c>
      <c r="K3549" s="69"/>
    </row>
    <row r="3550" spans="2:11" x14ac:dyDescent="0.25">
      <c r="B3550" s="68" t="s">
        <v>68</v>
      </c>
      <c r="C3550" s="80" t="str">
        <f>IFERROR(VLOOKUP(B3550,Listor!$A$6:$B$62,2,FALSE),"")</f>
        <v/>
      </c>
      <c r="D3550" s="80" t="str">
        <f>IFERROR(VLOOKUP(B3550,Listor!$A$6:$C$62,3,FALSE),"")</f>
        <v/>
      </c>
      <c r="E3550" s="64" t="s">
        <v>69</v>
      </c>
      <c r="F3550" s="65"/>
      <c r="G3550" s="35" t="str">
        <f>IFERROR(VLOOKUP(B3550,Listor!$A$6:$G$62,7,FALSE),"")</f>
        <v/>
      </c>
      <c r="H3550" s="35" t="str">
        <f>IFERROR(VLOOKUP(B3550,Listor!$H$6:$I$24,2,FALSE),"")</f>
        <v/>
      </c>
      <c r="I3550" s="35" t="str">
        <f t="shared" si="58"/>
        <v/>
      </c>
      <c r="J3550" s="35" t="str">
        <f t="array" ref="J3550">IFERROR(INDEX(Listor!$M$6:$M$17,MATCH(Listor!J3550&amp;Fossila!E3550,Listor!$K$6:$K$17&amp;Listor!$L$6:$L$17,0)),"")</f>
        <v/>
      </c>
      <c r="K3550" s="69"/>
    </row>
    <row r="3551" spans="2:11" x14ac:dyDescent="0.25">
      <c r="B3551" s="68" t="s">
        <v>68</v>
      </c>
      <c r="C3551" s="80" t="str">
        <f>IFERROR(VLOOKUP(B3551,Listor!$A$6:$B$62,2,FALSE),"")</f>
        <v/>
      </c>
      <c r="D3551" s="80" t="str">
        <f>IFERROR(VLOOKUP(B3551,Listor!$A$6:$C$62,3,FALSE),"")</f>
        <v/>
      </c>
      <c r="E3551" s="64" t="s">
        <v>69</v>
      </c>
      <c r="F3551" s="65"/>
      <c r="G3551" s="35" t="str">
        <f>IFERROR(VLOOKUP(B3551,Listor!$A$6:$G$62,7,FALSE),"")</f>
        <v/>
      </c>
      <c r="H3551" s="35" t="str">
        <f>IFERROR(VLOOKUP(B3551,Listor!$H$6:$I$24,2,FALSE),"")</f>
        <v/>
      </c>
      <c r="I3551" s="35" t="str">
        <f t="shared" si="58"/>
        <v/>
      </c>
      <c r="J3551" s="35" t="str">
        <f t="array" ref="J3551">IFERROR(INDEX(Listor!$M$6:$M$17,MATCH(Listor!J3551&amp;Fossila!E3551,Listor!$K$6:$K$17&amp;Listor!$L$6:$L$17,0)),"")</f>
        <v/>
      </c>
      <c r="K3551" s="69"/>
    </row>
    <row r="3552" spans="2:11" x14ac:dyDescent="0.25">
      <c r="B3552" s="68" t="s">
        <v>68</v>
      </c>
      <c r="C3552" s="80" t="str">
        <f>IFERROR(VLOOKUP(B3552,Listor!$A$6:$B$62,2,FALSE),"")</f>
        <v/>
      </c>
      <c r="D3552" s="80" t="str">
        <f>IFERROR(VLOOKUP(B3552,Listor!$A$6:$C$62,3,FALSE),"")</f>
        <v/>
      </c>
      <c r="E3552" s="64" t="s">
        <v>69</v>
      </c>
      <c r="F3552" s="65"/>
      <c r="G3552" s="35" t="str">
        <f>IFERROR(VLOOKUP(B3552,Listor!$A$6:$G$62,7,FALSE),"")</f>
        <v/>
      </c>
      <c r="H3552" s="35" t="str">
        <f>IFERROR(VLOOKUP(B3552,Listor!$H$6:$I$24,2,FALSE),"")</f>
        <v/>
      </c>
      <c r="I3552" s="35" t="str">
        <f t="shared" si="58"/>
        <v/>
      </c>
      <c r="J3552" s="35" t="str">
        <f t="array" ref="J3552">IFERROR(INDEX(Listor!$M$6:$M$17,MATCH(Listor!J3552&amp;Fossila!E3552,Listor!$K$6:$K$17&amp;Listor!$L$6:$L$17,0)),"")</f>
        <v/>
      </c>
      <c r="K3552" s="69"/>
    </row>
    <row r="3553" spans="2:11" x14ac:dyDescent="0.25">
      <c r="B3553" s="68" t="s">
        <v>68</v>
      </c>
      <c r="C3553" s="80" t="str">
        <f>IFERROR(VLOOKUP(B3553,Listor!$A$6:$B$62,2,FALSE),"")</f>
        <v/>
      </c>
      <c r="D3553" s="80" t="str">
        <f>IFERROR(VLOOKUP(B3553,Listor!$A$6:$C$62,3,FALSE),"")</f>
        <v/>
      </c>
      <c r="E3553" s="64" t="s">
        <v>69</v>
      </c>
      <c r="F3553" s="65"/>
      <c r="G3553" s="35" t="str">
        <f>IFERROR(VLOOKUP(B3553,Listor!$A$6:$G$62,7,FALSE),"")</f>
        <v/>
      </c>
      <c r="H3553" s="35" t="str">
        <f>IFERROR(VLOOKUP(B3553,Listor!$H$6:$I$24,2,FALSE),"")</f>
        <v/>
      </c>
      <c r="I3553" s="35" t="str">
        <f t="shared" si="58"/>
        <v/>
      </c>
      <c r="J3553" s="35" t="str">
        <f t="array" ref="J3553">IFERROR(INDEX(Listor!$M$6:$M$17,MATCH(Listor!J3553&amp;Fossila!E3553,Listor!$K$6:$K$17&amp;Listor!$L$6:$L$17,0)),"")</f>
        <v/>
      </c>
      <c r="K3553" s="69"/>
    </row>
    <row r="3554" spans="2:11" x14ac:dyDescent="0.25">
      <c r="B3554" s="68" t="s">
        <v>68</v>
      </c>
      <c r="C3554" s="80" t="str">
        <f>IFERROR(VLOOKUP(B3554,Listor!$A$6:$B$62,2,FALSE),"")</f>
        <v/>
      </c>
      <c r="D3554" s="80" t="str">
        <f>IFERROR(VLOOKUP(B3554,Listor!$A$6:$C$62,3,FALSE),"")</f>
        <v/>
      </c>
      <c r="E3554" s="64" t="s">
        <v>69</v>
      </c>
      <c r="F3554" s="65"/>
      <c r="G3554" s="35" t="str">
        <f>IFERROR(VLOOKUP(B3554,Listor!$A$6:$G$62,7,FALSE),"")</f>
        <v/>
      </c>
      <c r="H3554" s="35" t="str">
        <f>IFERROR(VLOOKUP(B3554,Listor!$H$6:$I$24,2,FALSE),"")</f>
        <v/>
      </c>
      <c r="I3554" s="35" t="str">
        <f t="shared" si="58"/>
        <v/>
      </c>
      <c r="J3554" s="35" t="str">
        <f t="array" ref="J3554">IFERROR(INDEX(Listor!$M$6:$M$17,MATCH(Listor!J3554&amp;Fossila!E3554,Listor!$K$6:$K$17&amp;Listor!$L$6:$L$17,0)),"")</f>
        <v/>
      </c>
      <c r="K3554" s="69"/>
    </row>
    <row r="3555" spans="2:11" x14ac:dyDescent="0.25">
      <c r="B3555" s="68" t="s">
        <v>68</v>
      </c>
      <c r="C3555" s="80" t="str">
        <f>IFERROR(VLOOKUP(B3555,Listor!$A$6:$B$62,2,FALSE),"")</f>
        <v/>
      </c>
      <c r="D3555" s="80" t="str">
        <f>IFERROR(VLOOKUP(B3555,Listor!$A$6:$C$62,3,FALSE),"")</f>
        <v/>
      </c>
      <c r="E3555" s="64" t="s">
        <v>69</v>
      </c>
      <c r="F3555" s="65"/>
      <c r="G3555" s="35" t="str">
        <f>IFERROR(VLOOKUP(B3555,Listor!$A$6:$G$62,7,FALSE),"")</f>
        <v/>
      </c>
      <c r="H3555" s="35" t="str">
        <f>IFERROR(VLOOKUP(B3555,Listor!$H$6:$I$24,2,FALSE),"")</f>
        <v/>
      </c>
      <c r="I3555" s="35" t="str">
        <f t="shared" si="58"/>
        <v/>
      </c>
      <c r="J3555" s="35" t="str">
        <f t="array" ref="J3555">IFERROR(INDEX(Listor!$M$6:$M$17,MATCH(Listor!J3555&amp;Fossila!E3555,Listor!$K$6:$K$17&amp;Listor!$L$6:$L$17,0)),"")</f>
        <v/>
      </c>
      <c r="K3555" s="69"/>
    </row>
    <row r="3556" spans="2:11" x14ac:dyDescent="0.25">
      <c r="B3556" s="68" t="s">
        <v>68</v>
      </c>
      <c r="C3556" s="80" t="str">
        <f>IFERROR(VLOOKUP(B3556,Listor!$A$6:$B$62,2,FALSE),"")</f>
        <v/>
      </c>
      <c r="D3556" s="80" t="str">
        <f>IFERROR(VLOOKUP(B3556,Listor!$A$6:$C$62,3,FALSE),"")</f>
        <v/>
      </c>
      <c r="E3556" s="64" t="s">
        <v>69</v>
      </c>
      <c r="F3556" s="65"/>
      <c r="G3556" s="35" t="str">
        <f>IFERROR(VLOOKUP(B3556,Listor!$A$6:$G$62,7,FALSE),"")</f>
        <v/>
      </c>
      <c r="H3556" s="35" t="str">
        <f>IFERROR(VLOOKUP(B3556,Listor!$H$6:$I$24,2,FALSE),"")</f>
        <v/>
      </c>
      <c r="I3556" s="35" t="str">
        <f t="shared" si="58"/>
        <v/>
      </c>
      <c r="J3556" s="35" t="str">
        <f t="array" ref="J3556">IFERROR(INDEX(Listor!$M$6:$M$17,MATCH(Listor!J3556&amp;Fossila!E3556,Listor!$K$6:$K$17&amp;Listor!$L$6:$L$17,0)),"")</f>
        <v/>
      </c>
      <c r="K3556" s="69"/>
    </row>
    <row r="3557" spans="2:11" x14ac:dyDescent="0.25">
      <c r="B3557" s="68" t="s">
        <v>68</v>
      </c>
      <c r="C3557" s="80" t="str">
        <f>IFERROR(VLOOKUP(B3557,Listor!$A$6:$B$62,2,FALSE),"")</f>
        <v/>
      </c>
      <c r="D3557" s="80" t="str">
        <f>IFERROR(VLOOKUP(B3557,Listor!$A$6:$C$62,3,FALSE),"")</f>
        <v/>
      </c>
      <c r="E3557" s="64" t="s">
        <v>69</v>
      </c>
      <c r="F3557" s="65"/>
      <c r="G3557" s="35" t="str">
        <f>IFERROR(VLOOKUP(B3557,Listor!$A$6:$G$62,7,FALSE),"")</f>
        <v/>
      </c>
      <c r="H3557" s="35" t="str">
        <f>IFERROR(VLOOKUP(B3557,Listor!$H$6:$I$24,2,FALSE),"")</f>
        <v/>
      </c>
      <c r="I3557" s="35" t="str">
        <f t="shared" si="58"/>
        <v/>
      </c>
      <c r="J3557" s="35" t="str">
        <f t="array" ref="J3557">IFERROR(INDEX(Listor!$M$6:$M$17,MATCH(Listor!J3557&amp;Fossila!E3557,Listor!$K$6:$K$17&amp;Listor!$L$6:$L$17,0)),"")</f>
        <v/>
      </c>
      <c r="K3557" s="69"/>
    </row>
    <row r="3558" spans="2:11" x14ac:dyDescent="0.25">
      <c r="B3558" s="68" t="s">
        <v>68</v>
      </c>
      <c r="C3558" s="80" t="str">
        <f>IFERROR(VLOOKUP(B3558,Listor!$A$6:$B$62,2,FALSE),"")</f>
        <v/>
      </c>
      <c r="D3558" s="80" t="str">
        <f>IFERROR(VLOOKUP(B3558,Listor!$A$6:$C$62,3,FALSE),"")</f>
        <v/>
      </c>
      <c r="E3558" s="64" t="s">
        <v>69</v>
      </c>
      <c r="F3558" s="65"/>
      <c r="G3558" s="35" t="str">
        <f>IFERROR(VLOOKUP(B3558,Listor!$A$6:$G$62,7,FALSE),"")</f>
        <v/>
      </c>
      <c r="H3558" s="35" t="str">
        <f>IFERROR(VLOOKUP(B3558,Listor!$H$6:$I$24,2,FALSE),"")</f>
        <v/>
      </c>
      <c r="I3558" s="35" t="str">
        <f t="shared" si="58"/>
        <v/>
      </c>
      <c r="J3558" s="35" t="str">
        <f t="array" ref="J3558">IFERROR(INDEX(Listor!$M$6:$M$17,MATCH(Listor!J3558&amp;Fossila!E3558,Listor!$K$6:$K$17&amp;Listor!$L$6:$L$17,0)),"")</f>
        <v/>
      </c>
      <c r="K3558" s="69"/>
    </row>
    <row r="3559" spans="2:11" x14ac:dyDescent="0.25">
      <c r="B3559" s="68" t="s">
        <v>68</v>
      </c>
      <c r="C3559" s="80" t="str">
        <f>IFERROR(VLOOKUP(B3559,Listor!$A$6:$B$62,2,FALSE),"")</f>
        <v/>
      </c>
      <c r="D3559" s="80" t="str">
        <f>IFERROR(VLOOKUP(B3559,Listor!$A$6:$C$62,3,FALSE),"")</f>
        <v/>
      </c>
      <c r="E3559" s="64" t="s">
        <v>69</v>
      </c>
      <c r="F3559" s="65"/>
      <c r="G3559" s="35" t="str">
        <f>IFERROR(VLOOKUP(B3559,Listor!$A$6:$G$62,7,FALSE),"")</f>
        <v/>
      </c>
      <c r="H3559" s="35" t="str">
        <f>IFERROR(VLOOKUP(B3559,Listor!$H$6:$I$24,2,FALSE),"")</f>
        <v/>
      </c>
      <c r="I3559" s="35" t="str">
        <f t="shared" si="58"/>
        <v/>
      </c>
      <c r="J3559" s="35" t="str">
        <f t="array" ref="J3559">IFERROR(INDEX(Listor!$M$6:$M$17,MATCH(Listor!J3559&amp;Fossila!E3559,Listor!$K$6:$K$17&amp;Listor!$L$6:$L$17,0)),"")</f>
        <v/>
      </c>
      <c r="K3559" s="69"/>
    </row>
    <row r="3560" spans="2:11" x14ac:dyDescent="0.25">
      <c r="B3560" s="68" t="s">
        <v>68</v>
      </c>
      <c r="C3560" s="80" t="str">
        <f>IFERROR(VLOOKUP(B3560,Listor!$A$6:$B$62,2,FALSE),"")</f>
        <v/>
      </c>
      <c r="D3560" s="80" t="str">
        <f>IFERROR(VLOOKUP(B3560,Listor!$A$6:$C$62,3,FALSE),"")</f>
        <v/>
      </c>
      <c r="E3560" s="64" t="s">
        <v>69</v>
      </c>
      <c r="F3560" s="65"/>
      <c r="G3560" s="35" t="str">
        <f>IFERROR(VLOOKUP(B3560,Listor!$A$6:$G$62,7,FALSE),"")</f>
        <v/>
      </c>
      <c r="H3560" s="35" t="str">
        <f>IFERROR(VLOOKUP(B3560,Listor!$H$6:$I$24,2,FALSE),"")</f>
        <v/>
      </c>
      <c r="I3560" s="35" t="str">
        <f t="shared" si="58"/>
        <v/>
      </c>
      <c r="J3560" s="35" t="str">
        <f t="array" ref="J3560">IFERROR(INDEX(Listor!$M$6:$M$17,MATCH(Listor!J3560&amp;Fossila!E3560,Listor!$K$6:$K$17&amp;Listor!$L$6:$L$17,0)),"")</f>
        <v/>
      </c>
      <c r="K3560" s="69"/>
    </row>
    <row r="3561" spans="2:11" x14ac:dyDescent="0.25">
      <c r="B3561" s="68" t="s">
        <v>68</v>
      </c>
      <c r="C3561" s="80" t="str">
        <f>IFERROR(VLOOKUP(B3561,Listor!$A$6:$B$62,2,FALSE),"")</f>
        <v/>
      </c>
      <c r="D3561" s="80" t="str">
        <f>IFERROR(VLOOKUP(B3561,Listor!$A$6:$C$62,3,FALSE),"")</f>
        <v/>
      </c>
      <c r="E3561" s="64" t="s">
        <v>69</v>
      </c>
      <c r="F3561" s="65"/>
      <c r="G3561" s="35" t="str">
        <f>IFERROR(VLOOKUP(B3561,Listor!$A$6:$G$62,7,FALSE),"")</f>
        <v/>
      </c>
      <c r="H3561" s="35" t="str">
        <f>IFERROR(VLOOKUP(B3561,Listor!$H$6:$I$24,2,FALSE),"")</f>
        <v/>
      </c>
      <c r="I3561" s="35" t="str">
        <f t="shared" si="58"/>
        <v/>
      </c>
      <c r="J3561" s="35" t="str">
        <f t="array" ref="J3561">IFERROR(INDEX(Listor!$M$6:$M$17,MATCH(Listor!J3561&amp;Fossila!E3561,Listor!$K$6:$K$17&amp;Listor!$L$6:$L$17,0)),"")</f>
        <v/>
      </c>
      <c r="K3561" s="69"/>
    </row>
    <row r="3562" spans="2:11" x14ac:dyDescent="0.25">
      <c r="B3562" s="68" t="s">
        <v>68</v>
      </c>
      <c r="C3562" s="80" t="str">
        <f>IFERROR(VLOOKUP(B3562,Listor!$A$6:$B$62,2,FALSE),"")</f>
        <v/>
      </c>
      <c r="D3562" s="80" t="str">
        <f>IFERROR(VLOOKUP(B3562,Listor!$A$6:$C$62,3,FALSE),"")</f>
        <v/>
      </c>
      <c r="E3562" s="64" t="s">
        <v>69</v>
      </c>
      <c r="F3562" s="65"/>
      <c r="G3562" s="35" t="str">
        <f>IFERROR(VLOOKUP(B3562,Listor!$A$6:$G$62,7,FALSE),"")</f>
        <v/>
      </c>
      <c r="H3562" s="35" t="str">
        <f>IFERROR(VLOOKUP(B3562,Listor!$H$6:$I$24,2,FALSE),"")</f>
        <v/>
      </c>
      <c r="I3562" s="35" t="str">
        <f t="shared" si="58"/>
        <v/>
      </c>
      <c r="J3562" s="35" t="str">
        <f t="array" ref="J3562">IFERROR(INDEX(Listor!$M$6:$M$17,MATCH(Listor!J3562&amp;Fossila!E3562,Listor!$K$6:$K$17&amp;Listor!$L$6:$L$17,0)),"")</f>
        <v/>
      </c>
      <c r="K3562" s="69"/>
    </row>
    <row r="3563" spans="2:11" x14ac:dyDescent="0.25">
      <c r="B3563" s="68" t="s">
        <v>68</v>
      </c>
      <c r="C3563" s="80" t="str">
        <f>IFERROR(VLOOKUP(B3563,Listor!$A$6:$B$62,2,FALSE),"")</f>
        <v/>
      </c>
      <c r="D3563" s="80" t="str">
        <f>IFERROR(VLOOKUP(B3563,Listor!$A$6:$C$62,3,FALSE),"")</f>
        <v/>
      </c>
      <c r="E3563" s="64" t="s">
        <v>69</v>
      </c>
      <c r="F3563" s="65"/>
      <c r="G3563" s="35" t="str">
        <f>IFERROR(VLOOKUP(B3563,Listor!$A$6:$G$62,7,FALSE),"")</f>
        <v/>
      </c>
      <c r="H3563" s="35" t="str">
        <f>IFERROR(VLOOKUP(B3563,Listor!$H$6:$I$24,2,FALSE),"")</f>
        <v/>
      </c>
      <c r="I3563" s="35" t="str">
        <f t="shared" si="58"/>
        <v/>
      </c>
      <c r="J3563" s="35" t="str">
        <f t="array" ref="J3563">IFERROR(INDEX(Listor!$M$6:$M$17,MATCH(Listor!J3563&amp;Fossila!E3563,Listor!$K$6:$K$17&amp;Listor!$L$6:$L$17,0)),"")</f>
        <v/>
      </c>
      <c r="K3563" s="69"/>
    </row>
    <row r="3564" spans="2:11" x14ac:dyDescent="0.25">
      <c r="B3564" s="68" t="s">
        <v>68</v>
      </c>
      <c r="C3564" s="80" t="str">
        <f>IFERROR(VLOOKUP(B3564,Listor!$A$6:$B$62,2,FALSE),"")</f>
        <v/>
      </c>
      <c r="D3564" s="80" t="str">
        <f>IFERROR(VLOOKUP(B3564,Listor!$A$6:$C$62,3,FALSE),"")</f>
        <v/>
      </c>
      <c r="E3564" s="64" t="s">
        <v>69</v>
      </c>
      <c r="F3564" s="65"/>
      <c r="G3564" s="35" t="str">
        <f>IFERROR(VLOOKUP(B3564,Listor!$A$6:$G$62,7,FALSE),"")</f>
        <v/>
      </c>
      <c r="H3564" s="35" t="str">
        <f>IFERROR(VLOOKUP(B3564,Listor!$H$6:$I$24,2,FALSE),"")</f>
        <v/>
      </c>
      <c r="I3564" s="35" t="str">
        <f t="shared" si="58"/>
        <v/>
      </c>
      <c r="J3564" s="35" t="str">
        <f t="array" ref="J3564">IFERROR(INDEX(Listor!$M$6:$M$17,MATCH(Listor!J3564&amp;Fossila!E3564,Listor!$K$6:$K$17&amp;Listor!$L$6:$L$17,0)),"")</f>
        <v/>
      </c>
      <c r="K3564" s="69"/>
    </row>
    <row r="3565" spans="2:11" x14ac:dyDescent="0.25">
      <c r="B3565" s="68" t="s">
        <v>68</v>
      </c>
      <c r="C3565" s="80" t="str">
        <f>IFERROR(VLOOKUP(B3565,Listor!$A$6:$B$62,2,FALSE),"")</f>
        <v/>
      </c>
      <c r="D3565" s="80" t="str">
        <f>IFERROR(VLOOKUP(B3565,Listor!$A$6:$C$62,3,FALSE),"")</f>
        <v/>
      </c>
      <c r="E3565" s="64" t="s">
        <v>69</v>
      </c>
      <c r="F3565" s="65"/>
      <c r="G3565" s="35" t="str">
        <f>IFERROR(VLOOKUP(B3565,Listor!$A$6:$G$62,7,FALSE),"")</f>
        <v/>
      </c>
      <c r="H3565" s="35" t="str">
        <f>IFERROR(VLOOKUP(B3565,Listor!$H$6:$I$24,2,FALSE),"")</f>
        <v/>
      </c>
      <c r="I3565" s="35" t="str">
        <f t="shared" si="58"/>
        <v/>
      </c>
      <c r="J3565" s="35" t="str">
        <f t="array" ref="J3565">IFERROR(INDEX(Listor!$M$6:$M$17,MATCH(Listor!J3565&amp;Fossila!E3565,Listor!$K$6:$K$17&amp;Listor!$L$6:$L$17,0)),"")</f>
        <v/>
      </c>
      <c r="K3565" s="69"/>
    </row>
    <row r="3566" spans="2:11" x14ac:dyDescent="0.25">
      <c r="B3566" s="68" t="s">
        <v>68</v>
      </c>
      <c r="C3566" s="80" t="str">
        <f>IFERROR(VLOOKUP(B3566,Listor!$A$6:$B$62,2,FALSE),"")</f>
        <v/>
      </c>
      <c r="D3566" s="80" t="str">
        <f>IFERROR(VLOOKUP(B3566,Listor!$A$6:$C$62,3,FALSE),"")</f>
        <v/>
      </c>
      <c r="E3566" s="64" t="s">
        <v>69</v>
      </c>
      <c r="F3566" s="65"/>
      <c r="G3566" s="35" t="str">
        <f>IFERROR(VLOOKUP(B3566,Listor!$A$6:$G$62,7,FALSE),"")</f>
        <v/>
      </c>
      <c r="H3566" s="35" t="str">
        <f>IFERROR(VLOOKUP(B3566,Listor!$H$6:$I$24,2,FALSE),"")</f>
        <v/>
      </c>
      <c r="I3566" s="35" t="str">
        <f t="shared" si="58"/>
        <v/>
      </c>
      <c r="J3566" s="35" t="str">
        <f t="array" ref="J3566">IFERROR(INDEX(Listor!$M$6:$M$17,MATCH(Listor!J3566&amp;Fossila!E3566,Listor!$K$6:$K$17&amp;Listor!$L$6:$L$17,0)),"")</f>
        <v/>
      </c>
      <c r="K3566" s="69"/>
    </row>
    <row r="3567" spans="2:11" x14ac:dyDescent="0.25">
      <c r="B3567" s="68" t="s">
        <v>68</v>
      </c>
      <c r="C3567" s="80" t="str">
        <f>IFERROR(VLOOKUP(B3567,Listor!$A$6:$B$62,2,FALSE),"")</f>
        <v/>
      </c>
      <c r="D3567" s="80" t="str">
        <f>IFERROR(VLOOKUP(B3567,Listor!$A$6:$C$62,3,FALSE),"")</f>
        <v/>
      </c>
      <c r="E3567" s="64" t="s">
        <v>69</v>
      </c>
      <c r="F3567" s="65"/>
      <c r="G3567" s="35" t="str">
        <f>IFERROR(VLOOKUP(B3567,Listor!$A$6:$G$62,7,FALSE),"")</f>
        <v/>
      </c>
      <c r="H3567" s="35" t="str">
        <f>IFERROR(VLOOKUP(B3567,Listor!$H$6:$I$24,2,FALSE),"")</f>
        <v/>
      </c>
      <c r="I3567" s="35" t="str">
        <f t="shared" si="58"/>
        <v/>
      </c>
      <c r="J3567" s="35" t="str">
        <f t="array" ref="J3567">IFERROR(INDEX(Listor!$M$6:$M$17,MATCH(Listor!J3567&amp;Fossila!E3567,Listor!$K$6:$K$17&amp;Listor!$L$6:$L$17,0)),"")</f>
        <v/>
      </c>
      <c r="K3567" s="69"/>
    </row>
    <row r="3568" spans="2:11" x14ac:dyDescent="0.25">
      <c r="B3568" s="68" t="s">
        <v>68</v>
      </c>
      <c r="C3568" s="80" t="str">
        <f>IFERROR(VLOOKUP(B3568,Listor!$A$6:$B$62,2,FALSE),"")</f>
        <v/>
      </c>
      <c r="D3568" s="80" t="str">
        <f>IFERROR(VLOOKUP(B3568,Listor!$A$6:$C$62,3,FALSE),"")</f>
        <v/>
      </c>
      <c r="E3568" s="64" t="s">
        <v>69</v>
      </c>
      <c r="F3568" s="65"/>
      <c r="G3568" s="35" t="str">
        <f>IFERROR(VLOOKUP(B3568,Listor!$A$6:$G$62,7,FALSE),"")</f>
        <v/>
      </c>
      <c r="H3568" s="35" t="str">
        <f>IFERROR(VLOOKUP(B3568,Listor!$H$6:$I$24,2,FALSE),"")</f>
        <v/>
      </c>
      <c r="I3568" s="35" t="str">
        <f t="shared" si="58"/>
        <v/>
      </c>
      <c r="J3568" s="35" t="str">
        <f t="array" ref="J3568">IFERROR(INDEX(Listor!$M$6:$M$17,MATCH(Listor!J3568&amp;Fossila!E3568,Listor!$K$6:$K$17&amp;Listor!$L$6:$L$17,0)),"")</f>
        <v/>
      </c>
      <c r="K3568" s="69"/>
    </row>
    <row r="3569" spans="2:11" x14ac:dyDescent="0.25">
      <c r="B3569" s="68" t="s">
        <v>68</v>
      </c>
      <c r="C3569" s="80" t="str">
        <f>IFERROR(VLOOKUP(B3569,Listor!$A$6:$B$62,2,FALSE),"")</f>
        <v/>
      </c>
      <c r="D3569" s="80" t="str">
        <f>IFERROR(VLOOKUP(B3569,Listor!$A$6:$C$62,3,FALSE),"")</f>
        <v/>
      </c>
      <c r="E3569" s="64" t="s">
        <v>69</v>
      </c>
      <c r="F3569" s="65"/>
      <c r="G3569" s="35" t="str">
        <f>IFERROR(VLOOKUP(B3569,Listor!$A$6:$G$62,7,FALSE),"")</f>
        <v/>
      </c>
      <c r="H3569" s="35" t="str">
        <f>IFERROR(VLOOKUP(B3569,Listor!$H$6:$I$24,2,FALSE),"")</f>
        <v/>
      </c>
      <c r="I3569" s="35" t="str">
        <f t="shared" si="58"/>
        <v/>
      </c>
      <c r="J3569" s="35" t="str">
        <f t="array" ref="J3569">IFERROR(INDEX(Listor!$M$6:$M$17,MATCH(Listor!J3569&amp;Fossila!E3569,Listor!$K$6:$K$17&amp;Listor!$L$6:$L$17,0)),"")</f>
        <v/>
      </c>
      <c r="K3569" s="69"/>
    </row>
    <row r="3570" spans="2:11" x14ac:dyDescent="0.25">
      <c r="B3570" s="68" t="s">
        <v>68</v>
      </c>
      <c r="C3570" s="80" t="str">
        <f>IFERROR(VLOOKUP(B3570,Listor!$A$6:$B$62,2,FALSE),"")</f>
        <v/>
      </c>
      <c r="D3570" s="80" t="str">
        <f>IFERROR(VLOOKUP(B3570,Listor!$A$6:$C$62,3,FALSE),"")</f>
        <v/>
      </c>
      <c r="E3570" s="64" t="s">
        <v>69</v>
      </c>
      <c r="F3570" s="65"/>
      <c r="G3570" s="35" t="str">
        <f>IFERROR(VLOOKUP(B3570,Listor!$A$6:$G$62,7,FALSE),"")</f>
        <v/>
      </c>
      <c r="H3570" s="35" t="str">
        <f>IFERROR(VLOOKUP(B3570,Listor!$H$6:$I$24,2,FALSE),"")</f>
        <v/>
      </c>
      <c r="I3570" s="35" t="str">
        <f t="shared" si="58"/>
        <v/>
      </c>
      <c r="J3570" s="35" t="str">
        <f t="array" ref="J3570">IFERROR(INDEX(Listor!$M$6:$M$17,MATCH(Listor!J3570&amp;Fossila!E3570,Listor!$K$6:$K$17&amp;Listor!$L$6:$L$17,0)),"")</f>
        <v/>
      </c>
      <c r="K3570" s="69"/>
    </row>
    <row r="3571" spans="2:11" x14ac:dyDescent="0.25">
      <c r="B3571" s="68" t="s">
        <v>68</v>
      </c>
      <c r="C3571" s="80" t="str">
        <f>IFERROR(VLOOKUP(B3571,Listor!$A$6:$B$62,2,FALSE),"")</f>
        <v/>
      </c>
      <c r="D3571" s="80" t="str">
        <f>IFERROR(VLOOKUP(B3571,Listor!$A$6:$C$62,3,FALSE),"")</f>
        <v/>
      </c>
      <c r="E3571" s="64" t="s">
        <v>69</v>
      </c>
      <c r="F3571" s="65"/>
      <c r="G3571" s="35" t="str">
        <f>IFERROR(VLOOKUP(B3571,Listor!$A$6:$G$62,7,FALSE),"")</f>
        <v/>
      </c>
      <c r="H3571" s="35" t="str">
        <f>IFERROR(VLOOKUP(B3571,Listor!$H$6:$I$24,2,FALSE),"")</f>
        <v/>
      </c>
      <c r="I3571" s="35" t="str">
        <f t="shared" si="58"/>
        <v/>
      </c>
      <c r="J3571" s="35" t="str">
        <f t="array" ref="J3571">IFERROR(INDEX(Listor!$M$6:$M$17,MATCH(Listor!J3571&amp;Fossila!E3571,Listor!$K$6:$K$17&amp;Listor!$L$6:$L$17,0)),"")</f>
        <v/>
      </c>
      <c r="K3571" s="69"/>
    </row>
    <row r="3572" spans="2:11" x14ac:dyDescent="0.25">
      <c r="B3572" s="68" t="s">
        <v>68</v>
      </c>
      <c r="C3572" s="80" t="str">
        <f>IFERROR(VLOOKUP(B3572,Listor!$A$6:$B$62,2,FALSE),"")</f>
        <v/>
      </c>
      <c r="D3572" s="80" t="str">
        <f>IFERROR(VLOOKUP(B3572,Listor!$A$6:$C$62,3,FALSE),"")</f>
        <v/>
      </c>
      <c r="E3572" s="64" t="s">
        <v>69</v>
      </c>
      <c r="F3572" s="65"/>
      <c r="G3572" s="35" t="str">
        <f>IFERROR(VLOOKUP(B3572,Listor!$A$6:$G$62,7,FALSE),"")</f>
        <v/>
      </c>
      <c r="H3572" s="35" t="str">
        <f>IFERROR(VLOOKUP(B3572,Listor!$H$6:$I$24,2,FALSE),"")</f>
        <v/>
      </c>
      <c r="I3572" s="35" t="str">
        <f t="shared" si="58"/>
        <v/>
      </c>
      <c r="J3572" s="35" t="str">
        <f t="array" ref="J3572">IFERROR(INDEX(Listor!$M$6:$M$17,MATCH(Listor!J3572&amp;Fossila!E3572,Listor!$K$6:$K$17&amp;Listor!$L$6:$L$17,0)),"")</f>
        <v/>
      </c>
      <c r="K3572" s="69"/>
    </row>
    <row r="3573" spans="2:11" x14ac:dyDescent="0.25">
      <c r="B3573" s="68" t="s">
        <v>68</v>
      </c>
      <c r="C3573" s="80" t="str">
        <f>IFERROR(VLOOKUP(B3573,Listor!$A$6:$B$62,2,FALSE),"")</f>
        <v/>
      </c>
      <c r="D3573" s="80" t="str">
        <f>IFERROR(VLOOKUP(B3573,Listor!$A$6:$C$62,3,FALSE),"")</f>
        <v/>
      </c>
      <c r="E3573" s="64" t="s">
        <v>69</v>
      </c>
      <c r="F3573" s="65"/>
      <c r="G3573" s="35" t="str">
        <f>IFERROR(VLOOKUP(B3573,Listor!$A$6:$G$62,7,FALSE),"")</f>
        <v/>
      </c>
      <c r="H3573" s="35" t="str">
        <f>IFERROR(VLOOKUP(B3573,Listor!$H$6:$I$24,2,FALSE),"")</f>
        <v/>
      </c>
      <c r="I3573" s="35" t="str">
        <f t="shared" si="58"/>
        <v/>
      </c>
      <c r="J3573" s="35" t="str">
        <f t="array" ref="J3573">IFERROR(INDEX(Listor!$M$6:$M$17,MATCH(Listor!J3573&amp;Fossila!E3573,Listor!$K$6:$K$17&amp;Listor!$L$6:$L$17,0)),"")</f>
        <v/>
      </c>
      <c r="K3573" s="69"/>
    </row>
    <row r="3574" spans="2:11" x14ac:dyDescent="0.25">
      <c r="B3574" s="68" t="s">
        <v>68</v>
      </c>
      <c r="C3574" s="80" t="str">
        <f>IFERROR(VLOOKUP(B3574,Listor!$A$6:$B$62,2,FALSE),"")</f>
        <v/>
      </c>
      <c r="D3574" s="80" t="str">
        <f>IFERROR(VLOOKUP(B3574,Listor!$A$6:$C$62,3,FALSE),"")</f>
        <v/>
      </c>
      <c r="E3574" s="64" t="s">
        <v>69</v>
      </c>
      <c r="F3574" s="65"/>
      <c r="G3574" s="35" t="str">
        <f>IFERROR(VLOOKUP(B3574,Listor!$A$6:$G$62,7,FALSE),"")</f>
        <v/>
      </c>
      <c r="H3574" s="35" t="str">
        <f>IFERROR(VLOOKUP(B3574,Listor!$H$6:$I$24,2,FALSE),"")</f>
        <v/>
      </c>
      <c r="I3574" s="35" t="str">
        <f t="shared" si="58"/>
        <v/>
      </c>
      <c r="J3574" s="35" t="str">
        <f t="array" ref="J3574">IFERROR(INDEX(Listor!$M$6:$M$17,MATCH(Listor!J3574&amp;Fossila!E3574,Listor!$K$6:$K$17&amp;Listor!$L$6:$L$17,0)),"")</f>
        <v/>
      </c>
      <c r="K3574" s="69"/>
    </row>
    <row r="3575" spans="2:11" x14ac:dyDescent="0.25">
      <c r="B3575" s="68" t="s">
        <v>68</v>
      </c>
      <c r="C3575" s="80" t="str">
        <f>IFERROR(VLOOKUP(B3575,Listor!$A$6:$B$62,2,FALSE),"")</f>
        <v/>
      </c>
      <c r="D3575" s="80" t="str">
        <f>IFERROR(VLOOKUP(B3575,Listor!$A$6:$C$62,3,FALSE),"")</f>
        <v/>
      </c>
      <c r="E3575" s="64" t="s">
        <v>69</v>
      </c>
      <c r="F3575" s="65"/>
      <c r="G3575" s="35" t="str">
        <f>IFERROR(VLOOKUP(B3575,Listor!$A$6:$G$62,7,FALSE),"")</f>
        <v/>
      </c>
      <c r="H3575" s="35" t="str">
        <f>IFERROR(VLOOKUP(B3575,Listor!$H$6:$I$24,2,FALSE),"")</f>
        <v/>
      </c>
      <c r="I3575" s="35" t="str">
        <f t="shared" si="58"/>
        <v/>
      </c>
      <c r="J3575" s="35" t="str">
        <f t="array" ref="J3575">IFERROR(INDEX(Listor!$M$6:$M$17,MATCH(Listor!J3575&amp;Fossila!E3575,Listor!$K$6:$K$17&amp;Listor!$L$6:$L$17,0)),"")</f>
        <v/>
      </c>
      <c r="K3575" s="69"/>
    </row>
    <row r="3576" spans="2:11" x14ac:dyDescent="0.25">
      <c r="B3576" s="68" t="s">
        <v>68</v>
      </c>
      <c r="C3576" s="80" t="str">
        <f>IFERROR(VLOOKUP(B3576,Listor!$A$6:$B$62,2,FALSE),"")</f>
        <v/>
      </c>
      <c r="D3576" s="80" t="str">
        <f>IFERROR(VLOOKUP(B3576,Listor!$A$6:$C$62,3,FALSE),"")</f>
        <v/>
      </c>
      <c r="E3576" s="64" t="s">
        <v>69</v>
      </c>
      <c r="F3576" s="65"/>
      <c r="G3576" s="35" t="str">
        <f>IFERROR(VLOOKUP(B3576,Listor!$A$6:$G$62,7,FALSE),"")</f>
        <v/>
      </c>
      <c r="H3576" s="35" t="str">
        <f>IFERROR(VLOOKUP(B3576,Listor!$H$6:$I$24,2,FALSE),"")</f>
        <v/>
      </c>
      <c r="I3576" s="35" t="str">
        <f t="shared" si="58"/>
        <v/>
      </c>
      <c r="J3576" s="35" t="str">
        <f t="array" ref="J3576">IFERROR(INDEX(Listor!$M$6:$M$17,MATCH(Listor!J3576&amp;Fossila!E3576,Listor!$K$6:$K$17&amp;Listor!$L$6:$L$17,0)),"")</f>
        <v/>
      </c>
      <c r="K3576" s="69"/>
    </row>
    <row r="3577" spans="2:11" x14ac:dyDescent="0.25">
      <c r="B3577" s="68" t="s">
        <v>68</v>
      </c>
      <c r="C3577" s="80" t="str">
        <f>IFERROR(VLOOKUP(B3577,Listor!$A$6:$B$62,2,FALSE),"")</f>
        <v/>
      </c>
      <c r="D3577" s="80" t="str">
        <f>IFERROR(VLOOKUP(B3577,Listor!$A$6:$C$62,3,FALSE),"")</f>
        <v/>
      </c>
      <c r="E3577" s="64" t="s">
        <v>69</v>
      </c>
      <c r="F3577" s="65"/>
      <c r="G3577" s="35" t="str">
        <f>IFERROR(VLOOKUP(B3577,Listor!$A$6:$G$62,7,FALSE),"")</f>
        <v/>
      </c>
      <c r="H3577" s="35" t="str">
        <f>IFERROR(VLOOKUP(B3577,Listor!$H$6:$I$24,2,FALSE),"")</f>
        <v/>
      </c>
      <c r="I3577" s="35" t="str">
        <f t="shared" si="58"/>
        <v/>
      </c>
      <c r="J3577" s="35" t="str">
        <f t="array" ref="J3577">IFERROR(INDEX(Listor!$M$6:$M$17,MATCH(Listor!J3577&amp;Fossila!E3577,Listor!$K$6:$K$17&amp;Listor!$L$6:$L$17,0)),"")</f>
        <v/>
      </c>
      <c r="K3577" s="69"/>
    </row>
    <row r="3578" spans="2:11" x14ac:dyDescent="0.25">
      <c r="B3578" s="68" t="s">
        <v>68</v>
      </c>
      <c r="C3578" s="80" t="str">
        <f>IFERROR(VLOOKUP(B3578,Listor!$A$6:$B$62,2,FALSE),"")</f>
        <v/>
      </c>
      <c r="D3578" s="80" t="str">
        <f>IFERROR(VLOOKUP(B3578,Listor!$A$6:$C$62,3,FALSE),"")</f>
        <v/>
      </c>
      <c r="E3578" s="64" t="s">
        <v>69</v>
      </c>
      <c r="F3578" s="65"/>
      <c r="G3578" s="35" t="str">
        <f>IFERROR(VLOOKUP(B3578,Listor!$A$6:$G$62,7,FALSE),"")</f>
        <v/>
      </c>
      <c r="H3578" s="35" t="str">
        <f>IFERROR(VLOOKUP(B3578,Listor!$H$6:$I$24,2,FALSE),"")</f>
        <v/>
      </c>
      <c r="I3578" s="35" t="str">
        <f t="shared" si="58"/>
        <v/>
      </c>
      <c r="J3578" s="35" t="str">
        <f t="array" ref="J3578">IFERROR(INDEX(Listor!$M$6:$M$17,MATCH(Listor!J3578&amp;Fossila!E3578,Listor!$K$6:$K$17&amp;Listor!$L$6:$L$17,0)),"")</f>
        <v/>
      </c>
      <c r="K3578" s="69"/>
    </row>
    <row r="3579" spans="2:11" x14ac:dyDescent="0.25">
      <c r="B3579" s="68" t="s">
        <v>68</v>
      </c>
      <c r="C3579" s="80" t="str">
        <f>IFERROR(VLOOKUP(B3579,Listor!$A$6:$B$62,2,FALSE),"")</f>
        <v/>
      </c>
      <c r="D3579" s="80" t="str">
        <f>IFERROR(VLOOKUP(B3579,Listor!$A$6:$C$62,3,FALSE),"")</f>
        <v/>
      </c>
      <c r="E3579" s="64" t="s">
        <v>69</v>
      </c>
      <c r="F3579" s="65"/>
      <c r="G3579" s="35" t="str">
        <f>IFERROR(VLOOKUP(B3579,Listor!$A$6:$G$62,7,FALSE),"")</f>
        <v/>
      </c>
      <c r="H3579" s="35" t="str">
        <f>IFERROR(VLOOKUP(B3579,Listor!$H$6:$I$24,2,FALSE),"")</f>
        <v/>
      </c>
      <c r="I3579" s="35" t="str">
        <f t="shared" si="58"/>
        <v/>
      </c>
      <c r="J3579" s="35" t="str">
        <f t="array" ref="J3579">IFERROR(INDEX(Listor!$M$6:$M$17,MATCH(Listor!J3579&amp;Fossila!E3579,Listor!$K$6:$K$17&amp;Listor!$L$6:$L$17,0)),"")</f>
        <v/>
      </c>
      <c r="K3579" s="69"/>
    </row>
    <row r="3580" spans="2:11" x14ac:dyDescent="0.25">
      <c r="B3580" s="68" t="s">
        <v>68</v>
      </c>
      <c r="C3580" s="80" t="str">
        <f>IFERROR(VLOOKUP(B3580,Listor!$A$6:$B$62,2,FALSE),"")</f>
        <v/>
      </c>
      <c r="D3580" s="80" t="str">
        <f>IFERROR(VLOOKUP(B3580,Listor!$A$6:$C$62,3,FALSE),"")</f>
        <v/>
      </c>
      <c r="E3580" s="64" t="s">
        <v>69</v>
      </c>
      <c r="F3580" s="65"/>
      <c r="G3580" s="35" t="str">
        <f>IFERROR(VLOOKUP(B3580,Listor!$A$6:$G$62,7,FALSE),"")</f>
        <v/>
      </c>
      <c r="H3580" s="35" t="str">
        <f>IFERROR(VLOOKUP(B3580,Listor!$H$6:$I$24,2,FALSE),"")</f>
        <v/>
      </c>
      <c r="I3580" s="35" t="str">
        <f t="shared" si="58"/>
        <v/>
      </c>
      <c r="J3580" s="35" t="str">
        <f t="array" ref="J3580">IFERROR(INDEX(Listor!$M$6:$M$17,MATCH(Listor!J3580&amp;Fossila!E3580,Listor!$K$6:$K$17&amp;Listor!$L$6:$L$17,0)),"")</f>
        <v/>
      </c>
      <c r="K3580" s="69"/>
    </row>
    <row r="3581" spans="2:11" x14ac:dyDescent="0.25">
      <c r="B3581" s="68" t="s">
        <v>68</v>
      </c>
      <c r="C3581" s="80" t="str">
        <f>IFERROR(VLOOKUP(B3581,Listor!$A$6:$B$62,2,FALSE),"")</f>
        <v/>
      </c>
      <c r="D3581" s="80" t="str">
        <f>IFERROR(VLOOKUP(B3581,Listor!$A$6:$C$62,3,FALSE),"")</f>
        <v/>
      </c>
      <c r="E3581" s="64" t="s">
        <v>69</v>
      </c>
      <c r="F3581" s="65"/>
      <c r="G3581" s="35" t="str">
        <f>IFERROR(VLOOKUP(B3581,Listor!$A$6:$G$62,7,FALSE),"")</f>
        <v/>
      </c>
      <c r="H3581" s="35" t="str">
        <f>IFERROR(VLOOKUP(B3581,Listor!$H$6:$I$24,2,FALSE),"")</f>
        <v/>
      </c>
      <c r="I3581" s="35" t="str">
        <f t="shared" si="58"/>
        <v/>
      </c>
      <c r="J3581" s="35" t="str">
        <f t="array" ref="J3581">IFERROR(INDEX(Listor!$M$6:$M$17,MATCH(Listor!J3581&amp;Fossila!E3581,Listor!$K$6:$K$17&amp;Listor!$L$6:$L$17,0)),"")</f>
        <v/>
      </c>
      <c r="K3581" s="69"/>
    </row>
    <row r="3582" spans="2:11" x14ac:dyDescent="0.25">
      <c r="B3582" s="68" t="s">
        <v>68</v>
      </c>
      <c r="C3582" s="80" t="str">
        <f>IFERROR(VLOOKUP(B3582,Listor!$A$6:$B$62,2,FALSE),"")</f>
        <v/>
      </c>
      <c r="D3582" s="80" t="str">
        <f>IFERROR(VLOOKUP(B3582,Listor!$A$6:$C$62,3,FALSE),"")</f>
        <v/>
      </c>
      <c r="E3582" s="64" t="s">
        <v>69</v>
      </c>
      <c r="F3582" s="65"/>
      <c r="G3582" s="35" t="str">
        <f>IFERROR(VLOOKUP(B3582,Listor!$A$6:$G$62,7,FALSE),"")</f>
        <v/>
      </c>
      <c r="H3582" s="35" t="str">
        <f>IFERROR(VLOOKUP(B3582,Listor!$H$6:$I$24,2,FALSE),"")</f>
        <v/>
      </c>
      <c r="I3582" s="35" t="str">
        <f t="shared" si="58"/>
        <v/>
      </c>
      <c r="J3582" s="35" t="str">
        <f t="array" ref="J3582">IFERROR(INDEX(Listor!$M$6:$M$17,MATCH(Listor!J3582&amp;Fossila!E3582,Listor!$K$6:$K$17&amp;Listor!$L$6:$L$17,0)),"")</f>
        <v/>
      </c>
      <c r="K3582" s="69"/>
    </row>
    <row r="3583" spans="2:11" x14ac:dyDescent="0.25">
      <c r="B3583" s="68" t="s">
        <v>68</v>
      </c>
      <c r="C3583" s="80" t="str">
        <f>IFERROR(VLOOKUP(B3583,Listor!$A$6:$B$62,2,FALSE),"")</f>
        <v/>
      </c>
      <c r="D3583" s="80" t="str">
        <f>IFERROR(VLOOKUP(B3583,Listor!$A$6:$C$62,3,FALSE),"")</f>
        <v/>
      </c>
      <c r="E3583" s="64" t="s">
        <v>69</v>
      </c>
      <c r="F3583" s="65"/>
      <c r="G3583" s="35" t="str">
        <f>IFERROR(VLOOKUP(B3583,Listor!$A$6:$G$62,7,FALSE),"")</f>
        <v/>
      </c>
      <c r="H3583" s="35" t="str">
        <f>IFERROR(VLOOKUP(B3583,Listor!$H$6:$I$24,2,FALSE),"")</f>
        <v/>
      </c>
      <c r="I3583" s="35" t="str">
        <f t="shared" si="58"/>
        <v/>
      </c>
      <c r="J3583" s="35" t="str">
        <f t="array" ref="J3583">IFERROR(INDEX(Listor!$M$6:$M$17,MATCH(Listor!J3583&amp;Fossila!E3583,Listor!$K$6:$K$17&amp;Listor!$L$6:$L$17,0)),"")</f>
        <v/>
      </c>
      <c r="K3583" s="69"/>
    </row>
    <row r="3584" spans="2:11" x14ac:dyDescent="0.25">
      <c r="B3584" s="68" t="s">
        <v>68</v>
      </c>
      <c r="C3584" s="80" t="str">
        <f>IFERROR(VLOOKUP(B3584,Listor!$A$6:$B$62,2,FALSE),"")</f>
        <v/>
      </c>
      <c r="D3584" s="80" t="str">
        <f>IFERROR(VLOOKUP(B3584,Listor!$A$6:$C$62,3,FALSE),"")</f>
        <v/>
      </c>
      <c r="E3584" s="64" t="s">
        <v>69</v>
      </c>
      <c r="F3584" s="65"/>
      <c r="G3584" s="35" t="str">
        <f>IFERROR(VLOOKUP(B3584,Listor!$A$6:$G$62,7,FALSE),"")</f>
        <v/>
      </c>
      <c r="H3584" s="35" t="str">
        <f>IFERROR(VLOOKUP(B3584,Listor!$H$6:$I$24,2,FALSE),"")</f>
        <v/>
      </c>
      <c r="I3584" s="35" t="str">
        <f t="shared" si="58"/>
        <v/>
      </c>
      <c r="J3584" s="35" t="str">
        <f t="array" ref="J3584">IFERROR(INDEX(Listor!$M$6:$M$17,MATCH(Listor!J3584&amp;Fossila!E3584,Listor!$K$6:$K$17&amp;Listor!$L$6:$L$17,0)),"")</f>
        <v/>
      </c>
      <c r="K3584" s="69"/>
    </row>
    <row r="3585" spans="2:11" x14ac:dyDescent="0.25">
      <c r="B3585" s="68" t="s">
        <v>68</v>
      </c>
      <c r="C3585" s="80" t="str">
        <f>IFERROR(VLOOKUP(B3585,Listor!$A$6:$B$62,2,FALSE),"")</f>
        <v/>
      </c>
      <c r="D3585" s="80" t="str">
        <f>IFERROR(VLOOKUP(B3585,Listor!$A$6:$C$62,3,FALSE),"")</f>
        <v/>
      </c>
      <c r="E3585" s="64" t="s">
        <v>69</v>
      </c>
      <c r="F3585" s="65"/>
      <c r="G3585" s="35" t="str">
        <f>IFERROR(VLOOKUP(B3585,Listor!$A$6:$G$62,7,FALSE),"")</f>
        <v/>
      </c>
      <c r="H3585" s="35" t="str">
        <f>IFERROR(VLOOKUP(B3585,Listor!$H$6:$I$24,2,FALSE),"")</f>
        <v/>
      </c>
      <c r="I3585" s="35" t="str">
        <f t="shared" si="58"/>
        <v/>
      </c>
      <c r="J3585" s="35" t="str">
        <f t="array" ref="J3585">IFERROR(INDEX(Listor!$M$6:$M$17,MATCH(Listor!J3585&amp;Fossila!E3585,Listor!$K$6:$K$17&amp;Listor!$L$6:$L$17,0)),"")</f>
        <v/>
      </c>
      <c r="K3585" s="69"/>
    </row>
    <row r="3586" spans="2:11" x14ac:dyDescent="0.25">
      <c r="B3586" s="68" t="s">
        <v>68</v>
      </c>
      <c r="C3586" s="80" t="str">
        <f>IFERROR(VLOOKUP(B3586,Listor!$A$6:$B$62,2,FALSE),"")</f>
        <v/>
      </c>
      <c r="D3586" s="80" t="str">
        <f>IFERROR(VLOOKUP(B3586,Listor!$A$6:$C$62,3,FALSE),"")</f>
        <v/>
      </c>
      <c r="E3586" s="64" t="s">
        <v>69</v>
      </c>
      <c r="F3586" s="65"/>
      <c r="G3586" s="35" t="str">
        <f>IFERROR(VLOOKUP(B3586,Listor!$A$6:$G$62,7,FALSE),"")</f>
        <v/>
      </c>
      <c r="H3586" s="35" t="str">
        <f>IFERROR(VLOOKUP(B3586,Listor!$H$6:$I$24,2,FALSE),"")</f>
        <v/>
      </c>
      <c r="I3586" s="35" t="str">
        <f t="shared" si="58"/>
        <v/>
      </c>
      <c r="J3586" s="35" t="str">
        <f t="array" ref="J3586">IFERROR(INDEX(Listor!$M$6:$M$17,MATCH(Listor!J3586&amp;Fossila!E3586,Listor!$K$6:$K$17&amp;Listor!$L$6:$L$17,0)),"")</f>
        <v/>
      </c>
      <c r="K3586" s="69"/>
    </row>
    <row r="3587" spans="2:11" x14ac:dyDescent="0.25">
      <c r="B3587" s="68" t="s">
        <v>68</v>
      </c>
      <c r="C3587" s="80" t="str">
        <f>IFERROR(VLOOKUP(B3587,Listor!$A$6:$B$62,2,FALSE),"")</f>
        <v/>
      </c>
      <c r="D3587" s="80" t="str">
        <f>IFERROR(VLOOKUP(B3587,Listor!$A$6:$C$62,3,FALSE),"")</f>
        <v/>
      </c>
      <c r="E3587" s="64" t="s">
        <v>69</v>
      </c>
      <c r="F3587" s="65"/>
      <c r="G3587" s="35" t="str">
        <f>IFERROR(VLOOKUP(B3587,Listor!$A$6:$G$62,7,FALSE),"")</f>
        <v/>
      </c>
      <c r="H3587" s="35" t="str">
        <f>IFERROR(VLOOKUP(B3587,Listor!$H$6:$I$24,2,FALSE),"")</f>
        <v/>
      </c>
      <c r="I3587" s="35" t="str">
        <f t="shared" si="58"/>
        <v/>
      </c>
      <c r="J3587" s="35" t="str">
        <f t="array" ref="J3587">IFERROR(INDEX(Listor!$M$6:$M$17,MATCH(Listor!J3587&amp;Fossila!E3587,Listor!$K$6:$K$17&amp;Listor!$L$6:$L$17,0)),"")</f>
        <v/>
      </c>
      <c r="K3587" s="69"/>
    </row>
    <row r="3588" spans="2:11" x14ac:dyDescent="0.25">
      <c r="B3588" s="68" t="s">
        <v>68</v>
      </c>
      <c r="C3588" s="80" t="str">
        <f>IFERROR(VLOOKUP(B3588,Listor!$A$6:$B$62,2,FALSE),"")</f>
        <v/>
      </c>
      <c r="D3588" s="80" t="str">
        <f>IFERROR(VLOOKUP(B3588,Listor!$A$6:$C$62,3,FALSE),"")</f>
        <v/>
      </c>
      <c r="E3588" s="64" t="s">
        <v>69</v>
      </c>
      <c r="F3588" s="65"/>
      <c r="G3588" s="35" t="str">
        <f>IFERROR(VLOOKUP(B3588,Listor!$A$6:$G$62,7,FALSE),"")</f>
        <v/>
      </c>
      <c r="H3588" s="35" t="str">
        <f>IFERROR(VLOOKUP(B3588,Listor!$H$6:$I$24,2,FALSE),"")</f>
        <v/>
      </c>
      <c r="I3588" s="35" t="str">
        <f t="shared" si="58"/>
        <v/>
      </c>
      <c r="J3588" s="35" t="str">
        <f t="array" ref="J3588">IFERROR(INDEX(Listor!$M$6:$M$17,MATCH(Listor!J3588&amp;Fossila!E3588,Listor!$K$6:$K$17&amp;Listor!$L$6:$L$17,0)),"")</f>
        <v/>
      </c>
      <c r="K3588" s="69"/>
    </row>
    <row r="3589" spans="2:11" x14ac:dyDescent="0.25">
      <c r="B3589" s="68" t="s">
        <v>68</v>
      </c>
      <c r="C3589" s="80" t="str">
        <f>IFERROR(VLOOKUP(B3589,Listor!$A$6:$B$62,2,FALSE),"")</f>
        <v/>
      </c>
      <c r="D3589" s="80" t="str">
        <f>IFERROR(VLOOKUP(B3589,Listor!$A$6:$C$62,3,FALSE),"")</f>
        <v/>
      </c>
      <c r="E3589" s="64" t="s">
        <v>69</v>
      </c>
      <c r="F3589" s="65"/>
      <c r="G3589" s="35" t="str">
        <f>IFERROR(VLOOKUP(B3589,Listor!$A$6:$G$62,7,FALSE),"")</f>
        <v/>
      </c>
      <c r="H3589" s="35" t="str">
        <f>IFERROR(VLOOKUP(B3589,Listor!$H$6:$I$24,2,FALSE),"")</f>
        <v/>
      </c>
      <c r="I3589" s="35" t="str">
        <f t="shared" si="58"/>
        <v/>
      </c>
      <c r="J3589" s="35" t="str">
        <f t="array" ref="J3589">IFERROR(INDEX(Listor!$M$6:$M$17,MATCH(Listor!J3589&amp;Fossila!E3589,Listor!$K$6:$K$17&amp;Listor!$L$6:$L$17,0)),"")</f>
        <v/>
      </c>
      <c r="K3589" s="69"/>
    </row>
    <row r="3590" spans="2:11" x14ac:dyDescent="0.25">
      <c r="B3590" s="68" t="s">
        <v>68</v>
      </c>
      <c r="C3590" s="80" t="str">
        <f>IFERROR(VLOOKUP(B3590,Listor!$A$6:$B$62,2,FALSE),"")</f>
        <v/>
      </c>
      <c r="D3590" s="80" t="str">
        <f>IFERROR(VLOOKUP(B3590,Listor!$A$6:$C$62,3,FALSE),"")</f>
        <v/>
      </c>
      <c r="E3590" s="64" t="s">
        <v>69</v>
      </c>
      <c r="F3590" s="65"/>
      <c r="G3590" s="35" t="str">
        <f>IFERROR(VLOOKUP(B3590,Listor!$A$6:$G$62,7,FALSE),"")</f>
        <v/>
      </c>
      <c r="H3590" s="35" t="str">
        <f>IFERROR(VLOOKUP(B3590,Listor!$H$6:$I$24,2,FALSE),"")</f>
        <v/>
      </c>
      <c r="I3590" s="35" t="str">
        <f t="shared" si="58"/>
        <v/>
      </c>
      <c r="J3590" s="35" t="str">
        <f t="array" ref="J3590">IFERROR(INDEX(Listor!$M$6:$M$17,MATCH(Listor!J3590&amp;Fossila!E3590,Listor!$K$6:$K$17&amp;Listor!$L$6:$L$17,0)),"")</f>
        <v/>
      </c>
      <c r="K3590" s="69"/>
    </row>
    <row r="3591" spans="2:11" x14ac:dyDescent="0.25">
      <c r="B3591" s="68" t="s">
        <v>68</v>
      </c>
      <c r="C3591" s="80" t="str">
        <f>IFERROR(VLOOKUP(B3591,Listor!$A$6:$B$62,2,FALSE),"")</f>
        <v/>
      </c>
      <c r="D3591" s="80" t="str">
        <f>IFERROR(VLOOKUP(B3591,Listor!$A$6:$C$62,3,FALSE),"")</f>
        <v/>
      </c>
      <c r="E3591" s="64" t="s">
        <v>69</v>
      </c>
      <c r="F3591" s="65"/>
      <c r="G3591" s="35" t="str">
        <f>IFERROR(VLOOKUP(B3591,Listor!$A$6:$G$62,7,FALSE),"")</f>
        <v/>
      </c>
      <c r="H3591" s="35" t="str">
        <f>IFERROR(VLOOKUP(B3591,Listor!$H$6:$I$24,2,FALSE),"")</f>
        <v/>
      </c>
      <c r="I3591" s="35" t="str">
        <f t="shared" si="58"/>
        <v/>
      </c>
      <c r="J3591" s="35" t="str">
        <f t="array" ref="J3591">IFERROR(INDEX(Listor!$M$6:$M$17,MATCH(Listor!J3591&amp;Fossila!E3591,Listor!$K$6:$K$17&amp;Listor!$L$6:$L$17,0)),"")</f>
        <v/>
      </c>
      <c r="K3591" s="69"/>
    </row>
    <row r="3592" spans="2:11" x14ac:dyDescent="0.25">
      <c r="B3592" s="68" t="s">
        <v>68</v>
      </c>
      <c r="C3592" s="80" t="str">
        <f>IFERROR(VLOOKUP(B3592,Listor!$A$6:$B$62,2,FALSE),"")</f>
        <v/>
      </c>
      <c r="D3592" s="80" t="str">
        <f>IFERROR(VLOOKUP(B3592,Listor!$A$6:$C$62,3,FALSE),"")</f>
        <v/>
      </c>
      <c r="E3592" s="64" t="s">
        <v>69</v>
      </c>
      <c r="F3592" s="65"/>
      <c r="G3592" s="35" t="str">
        <f>IFERROR(VLOOKUP(B3592,Listor!$A$6:$G$62,7,FALSE),"")</f>
        <v/>
      </c>
      <c r="H3592" s="35" t="str">
        <f>IFERROR(VLOOKUP(B3592,Listor!$H$6:$I$24,2,FALSE),"")</f>
        <v/>
      </c>
      <c r="I3592" s="35" t="str">
        <f t="shared" si="58"/>
        <v/>
      </c>
      <c r="J3592" s="35" t="str">
        <f t="array" ref="J3592">IFERROR(INDEX(Listor!$M$6:$M$17,MATCH(Listor!J3592&amp;Fossila!E3592,Listor!$K$6:$K$17&amp;Listor!$L$6:$L$17,0)),"")</f>
        <v/>
      </c>
      <c r="K3592" s="69"/>
    </row>
    <row r="3593" spans="2:11" x14ac:dyDescent="0.25">
      <c r="B3593" s="68" t="s">
        <v>68</v>
      </c>
      <c r="C3593" s="80" t="str">
        <f>IFERROR(VLOOKUP(B3593,Listor!$A$6:$B$62,2,FALSE),"")</f>
        <v/>
      </c>
      <c r="D3593" s="80" t="str">
        <f>IFERROR(VLOOKUP(B3593,Listor!$A$6:$C$62,3,FALSE),"")</f>
        <v/>
      </c>
      <c r="E3593" s="64" t="s">
        <v>69</v>
      </c>
      <c r="F3593" s="65"/>
      <c r="G3593" s="35" t="str">
        <f>IFERROR(VLOOKUP(B3593,Listor!$A$6:$G$62,7,FALSE),"")</f>
        <v/>
      </c>
      <c r="H3593" s="35" t="str">
        <f>IFERROR(VLOOKUP(B3593,Listor!$H$6:$I$24,2,FALSE),"")</f>
        <v/>
      </c>
      <c r="I3593" s="35" t="str">
        <f t="shared" si="58"/>
        <v/>
      </c>
      <c r="J3593" s="35" t="str">
        <f t="array" ref="J3593">IFERROR(INDEX(Listor!$M$6:$M$17,MATCH(Listor!J3593&amp;Fossila!E3593,Listor!$K$6:$K$17&amp;Listor!$L$6:$L$17,0)),"")</f>
        <v/>
      </c>
      <c r="K3593" s="69"/>
    </row>
    <row r="3594" spans="2:11" x14ac:dyDescent="0.25">
      <c r="B3594" s="68" t="s">
        <v>68</v>
      </c>
      <c r="C3594" s="80" t="str">
        <f>IFERROR(VLOOKUP(B3594,Listor!$A$6:$B$62,2,FALSE),"")</f>
        <v/>
      </c>
      <c r="D3594" s="80" t="str">
        <f>IFERROR(VLOOKUP(B3594,Listor!$A$6:$C$62,3,FALSE),"")</f>
        <v/>
      </c>
      <c r="E3594" s="64" t="s">
        <v>69</v>
      </c>
      <c r="F3594" s="65"/>
      <c r="G3594" s="35" t="str">
        <f>IFERROR(VLOOKUP(B3594,Listor!$A$6:$G$62,7,FALSE),"")</f>
        <v/>
      </c>
      <c r="H3594" s="35" t="str">
        <f>IFERROR(VLOOKUP(B3594,Listor!$H$6:$I$24,2,FALSE),"")</f>
        <v/>
      </c>
      <c r="I3594" s="35" t="str">
        <f t="shared" si="58"/>
        <v/>
      </c>
      <c r="J3594" s="35" t="str">
        <f t="array" ref="J3594">IFERROR(INDEX(Listor!$M$6:$M$17,MATCH(Listor!J3594&amp;Fossila!E3594,Listor!$K$6:$K$17&amp;Listor!$L$6:$L$17,0)),"")</f>
        <v/>
      </c>
      <c r="K3594" s="69"/>
    </row>
    <row r="3595" spans="2:11" x14ac:dyDescent="0.25">
      <c r="B3595" s="68" t="s">
        <v>68</v>
      </c>
      <c r="C3595" s="80" t="str">
        <f>IFERROR(VLOOKUP(B3595,Listor!$A$6:$B$62,2,FALSE),"")</f>
        <v/>
      </c>
      <c r="D3595" s="80" t="str">
        <f>IFERROR(VLOOKUP(B3595,Listor!$A$6:$C$62,3,FALSE),"")</f>
        <v/>
      </c>
      <c r="E3595" s="64" t="s">
        <v>69</v>
      </c>
      <c r="F3595" s="65"/>
      <c r="G3595" s="35" t="str">
        <f>IFERROR(VLOOKUP(B3595,Listor!$A$6:$G$62,7,FALSE),"")</f>
        <v/>
      </c>
      <c r="H3595" s="35" t="str">
        <f>IFERROR(VLOOKUP(B3595,Listor!$H$6:$I$24,2,FALSE),"")</f>
        <v/>
      </c>
      <c r="I3595" s="35" t="str">
        <f t="shared" si="58"/>
        <v/>
      </c>
      <c r="J3595" s="35" t="str">
        <f t="array" ref="J3595">IFERROR(INDEX(Listor!$M$6:$M$17,MATCH(Listor!J3595&amp;Fossila!E3595,Listor!$K$6:$K$17&amp;Listor!$L$6:$L$17,0)),"")</f>
        <v/>
      </c>
      <c r="K3595" s="69"/>
    </row>
    <row r="3596" spans="2:11" x14ac:dyDescent="0.25">
      <c r="B3596" s="68" t="s">
        <v>68</v>
      </c>
      <c r="C3596" s="80" t="str">
        <f>IFERROR(VLOOKUP(B3596,Listor!$A$6:$B$62,2,FALSE),"")</f>
        <v/>
      </c>
      <c r="D3596" s="80" t="str">
        <f>IFERROR(VLOOKUP(B3596,Listor!$A$6:$C$62,3,FALSE),"")</f>
        <v/>
      </c>
      <c r="E3596" s="64" t="s">
        <v>69</v>
      </c>
      <c r="F3596" s="65"/>
      <c r="G3596" s="35" t="str">
        <f>IFERROR(VLOOKUP(B3596,Listor!$A$6:$G$62,7,FALSE),"")</f>
        <v/>
      </c>
      <c r="H3596" s="35" t="str">
        <f>IFERROR(VLOOKUP(B3596,Listor!$H$6:$I$24,2,FALSE),"")</f>
        <v/>
      </c>
      <c r="I3596" s="35" t="str">
        <f t="shared" si="58"/>
        <v/>
      </c>
      <c r="J3596" s="35" t="str">
        <f t="array" ref="J3596">IFERROR(INDEX(Listor!$M$6:$M$17,MATCH(Listor!J3596&amp;Fossila!E3596,Listor!$K$6:$K$17&amp;Listor!$L$6:$L$17,0)),"")</f>
        <v/>
      </c>
      <c r="K3596" s="69"/>
    </row>
    <row r="3597" spans="2:11" x14ac:dyDescent="0.25">
      <c r="B3597" s="68" t="s">
        <v>68</v>
      </c>
      <c r="C3597" s="80" t="str">
        <f>IFERROR(VLOOKUP(B3597,Listor!$A$6:$B$62,2,FALSE),"")</f>
        <v/>
      </c>
      <c r="D3597" s="80" t="str">
        <f>IFERROR(VLOOKUP(B3597,Listor!$A$6:$C$62,3,FALSE),"")</f>
        <v/>
      </c>
      <c r="E3597" s="64" t="s">
        <v>69</v>
      </c>
      <c r="F3597" s="65"/>
      <c r="G3597" s="35" t="str">
        <f>IFERROR(VLOOKUP(B3597,Listor!$A$6:$G$62,7,FALSE),"")</f>
        <v/>
      </c>
      <c r="H3597" s="35" t="str">
        <f>IFERROR(VLOOKUP(B3597,Listor!$H$6:$I$24,2,FALSE),"")</f>
        <v/>
      </c>
      <c r="I3597" s="35" t="str">
        <f t="shared" ref="I3597:I3660" si="59">IFERROR(H3597*F3597,"")</f>
        <v/>
      </c>
      <c r="J3597" s="35" t="str">
        <f t="array" ref="J3597">IFERROR(INDEX(Listor!$M$6:$M$17,MATCH(Listor!J3597&amp;Fossila!E3597,Listor!$K$6:$K$17&amp;Listor!$L$6:$L$17,0)),"")</f>
        <v/>
      </c>
      <c r="K3597" s="69"/>
    </row>
    <row r="3598" spans="2:11" x14ac:dyDescent="0.25">
      <c r="B3598" s="68" t="s">
        <v>68</v>
      </c>
      <c r="C3598" s="80" t="str">
        <f>IFERROR(VLOOKUP(B3598,Listor!$A$6:$B$62,2,FALSE),"")</f>
        <v/>
      </c>
      <c r="D3598" s="80" t="str">
        <f>IFERROR(VLOOKUP(B3598,Listor!$A$6:$C$62,3,FALSE),"")</f>
        <v/>
      </c>
      <c r="E3598" s="64" t="s">
        <v>69</v>
      </c>
      <c r="F3598" s="65"/>
      <c r="G3598" s="35" t="str">
        <f>IFERROR(VLOOKUP(B3598,Listor!$A$6:$G$62,7,FALSE),"")</f>
        <v/>
      </c>
      <c r="H3598" s="35" t="str">
        <f>IFERROR(VLOOKUP(B3598,Listor!$H$6:$I$24,2,FALSE),"")</f>
        <v/>
      </c>
      <c r="I3598" s="35" t="str">
        <f t="shared" si="59"/>
        <v/>
      </c>
      <c r="J3598" s="35" t="str">
        <f t="array" ref="J3598">IFERROR(INDEX(Listor!$M$6:$M$17,MATCH(Listor!J3598&amp;Fossila!E3598,Listor!$K$6:$K$17&amp;Listor!$L$6:$L$17,0)),"")</f>
        <v/>
      </c>
      <c r="K3598" s="69"/>
    </row>
    <row r="3599" spans="2:11" x14ac:dyDescent="0.25">
      <c r="B3599" s="68" t="s">
        <v>68</v>
      </c>
      <c r="C3599" s="80" t="str">
        <f>IFERROR(VLOOKUP(B3599,Listor!$A$6:$B$62,2,FALSE),"")</f>
        <v/>
      </c>
      <c r="D3599" s="80" t="str">
        <f>IFERROR(VLOOKUP(B3599,Listor!$A$6:$C$62,3,FALSE),"")</f>
        <v/>
      </c>
      <c r="E3599" s="64" t="s">
        <v>69</v>
      </c>
      <c r="F3599" s="65"/>
      <c r="G3599" s="35" t="str">
        <f>IFERROR(VLOOKUP(B3599,Listor!$A$6:$G$62,7,FALSE),"")</f>
        <v/>
      </c>
      <c r="H3599" s="35" t="str">
        <f>IFERROR(VLOOKUP(B3599,Listor!$H$6:$I$24,2,FALSE),"")</f>
        <v/>
      </c>
      <c r="I3599" s="35" t="str">
        <f t="shared" si="59"/>
        <v/>
      </c>
      <c r="J3599" s="35" t="str">
        <f t="array" ref="J3599">IFERROR(INDEX(Listor!$M$6:$M$17,MATCH(Listor!J3599&amp;Fossila!E3599,Listor!$K$6:$K$17&amp;Listor!$L$6:$L$17,0)),"")</f>
        <v/>
      </c>
      <c r="K3599" s="69"/>
    </row>
    <row r="3600" spans="2:11" x14ac:dyDescent="0.25">
      <c r="B3600" s="68" t="s">
        <v>68</v>
      </c>
      <c r="C3600" s="80" t="str">
        <f>IFERROR(VLOOKUP(B3600,Listor!$A$6:$B$62,2,FALSE),"")</f>
        <v/>
      </c>
      <c r="D3600" s="80" t="str">
        <f>IFERROR(VLOOKUP(B3600,Listor!$A$6:$C$62,3,FALSE),"")</f>
        <v/>
      </c>
      <c r="E3600" s="64" t="s">
        <v>69</v>
      </c>
      <c r="F3600" s="65"/>
      <c r="G3600" s="35" t="str">
        <f>IFERROR(VLOOKUP(B3600,Listor!$A$6:$G$62,7,FALSE),"")</f>
        <v/>
      </c>
      <c r="H3600" s="35" t="str">
        <f>IFERROR(VLOOKUP(B3600,Listor!$H$6:$I$24,2,FALSE),"")</f>
        <v/>
      </c>
      <c r="I3600" s="35" t="str">
        <f t="shared" si="59"/>
        <v/>
      </c>
      <c r="J3600" s="35" t="str">
        <f t="array" ref="J3600">IFERROR(INDEX(Listor!$M$6:$M$17,MATCH(Listor!J3600&amp;Fossila!E3600,Listor!$K$6:$K$17&amp;Listor!$L$6:$L$17,0)),"")</f>
        <v/>
      </c>
      <c r="K3600" s="69"/>
    </row>
    <row r="3601" spans="2:11" x14ac:dyDescent="0.25">
      <c r="B3601" s="68" t="s">
        <v>68</v>
      </c>
      <c r="C3601" s="80" t="str">
        <f>IFERROR(VLOOKUP(B3601,Listor!$A$6:$B$62,2,FALSE),"")</f>
        <v/>
      </c>
      <c r="D3601" s="80" t="str">
        <f>IFERROR(VLOOKUP(B3601,Listor!$A$6:$C$62,3,FALSE),"")</f>
        <v/>
      </c>
      <c r="E3601" s="64" t="s">
        <v>69</v>
      </c>
      <c r="F3601" s="65"/>
      <c r="G3601" s="35" t="str">
        <f>IFERROR(VLOOKUP(B3601,Listor!$A$6:$G$62,7,FALSE),"")</f>
        <v/>
      </c>
      <c r="H3601" s="35" t="str">
        <f>IFERROR(VLOOKUP(B3601,Listor!$H$6:$I$24,2,FALSE),"")</f>
        <v/>
      </c>
      <c r="I3601" s="35" t="str">
        <f t="shared" si="59"/>
        <v/>
      </c>
      <c r="J3601" s="35" t="str">
        <f t="array" ref="J3601">IFERROR(INDEX(Listor!$M$6:$M$17,MATCH(Listor!J3601&amp;Fossila!E3601,Listor!$K$6:$K$17&amp;Listor!$L$6:$L$17,0)),"")</f>
        <v/>
      </c>
      <c r="K3601" s="69"/>
    </row>
    <row r="3602" spans="2:11" x14ac:dyDescent="0.25">
      <c r="B3602" s="68" t="s">
        <v>68</v>
      </c>
      <c r="C3602" s="80" t="str">
        <f>IFERROR(VLOOKUP(B3602,Listor!$A$6:$B$62,2,FALSE),"")</f>
        <v/>
      </c>
      <c r="D3602" s="80" t="str">
        <f>IFERROR(VLOOKUP(B3602,Listor!$A$6:$C$62,3,FALSE),"")</f>
        <v/>
      </c>
      <c r="E3602" s="64" t="s">
        <v>69</v>
      </c>
      <c r="F3602" s="65"/>
      <c r="G3602" s="35" t="str">
        <f>IFERROR(VLOOKUP(B3602,Listor!$A$6:$G$62,7,FALSE),"")</f>
        <v/>
      </c>
      <c r="H3602" s="35" t="str">
        <f>IFERROR(VLOOKUP(B3602,Listor!$H$6:$I$24,2,FALSE),"")</f>
        <v/>
      </c>
      <c r="I3602" s="35" t="str">
        <f t="shared" si="59"/>
        <v/>
      </c>
      <c r="J3602" s="35" t="str">
        <f t="array" ref="J3602">IFERROR(INDEX(Listor!$M$6:$M$17,MATCH(Listor!J3602&amp;Fossila!E3602,Listor!$K$6:$K$17&amp;Listor!$L$6:$L$17,0)),"")</f>
        <v/>
      </c>
      <c r="K3602" s="69"/>
    </row>
    <row r="3603" spans="2:11" x14ac:dyDescent="0.25">
      <c r="B3603" s="68" t="s">
        <v>68</v>
      </c>
      <c r="C3603" s="80" t="str">
        <f>IFERROR(VLOOKUP(B3603,Listor!$A$6:$B$62,2,FALSE),"")</f>
        <v/>
      </c>
      <c r="D3603" s="80" t="str">
        <f>IFERROR(VLOOKUP(B3603,Listor!$A$6:$C$62,3,FALSE),"")</f>
        <v/>
      </c>
      <c r="E3603" s="64" t="s">
        <v>69</v>
      </c>
      <c r="F3603" s="65"/>
      <c r="G3603" s="35" t="str">
        <f>IFERROR(VLOOKUP(B3603,Listor!$A$6:$G$62,7,FALSE),"")</f>
        <v/>
      </c>
      <c r="H3603" s="35" t="str">
        <f>IFERROR(VLOOKUP(B3603,Listor!$H$6:$I$24,2,FALSE),"")</f>
        <v/>
      </c>
      <c r="I3603" s="35" t="str">
        <f t="shared" si="59"/>
        <v/>
      </c>
      <c r="J3603" s="35" t="str">
        <f t="array" ref="J3603">IFERROR(INDEX(Listor!$M$6:$M$17,MATCH(Listor!J3603&amp;Fossila!E3603,Listor!$K$6:$K$17&amp;Listor!$L$6:$L$17,0)),"")</f>
        <v/>
      </c>
      <c r="K3603" s="69"/>
    </row>
    <row r="3604" spans="2:11" x14ac:dyDescent="0.25">
      <c r="B3604" s="68" t="s">
        <v>68</v>
      </c>
      <c r="C3604" s="80" t="str">
        <f>IFERROR(VLOOKUP(B3604,Listor!$A$6:$B$62,2,FALSE),"")</f>
        <v/>
      </c>
      <c r="D3604" s="80" t="str">
        <f>IFERROR(VLOOKUP(B3604,Listor!$A$6:$C$62,3,FALSE),"")</f>
        <v/>
      </c>
      <c r="E3604" s="64" t="s">
        <v>69</v>
      </c>
      <c r="F3604" s="65"/>
      <c r="G3604" s="35" t="str">
        <f>IFERROR(VLOOKUP(B3604,Listor!$A$6:$G$62,7,FALSE),"")</f>
        <v/>
      </c>
      <c r="H3604" s="35" t="str">
        <f>IFERROR(VLOOKUP(B3604,Listor!$H$6:$I$24,2,FALSE),"")</f>
        <v/>
      </c>
      <c r="I3604" s="35" t="str">
        <f t="shared" si="59"/>
        <v/>
      </c>
      <c r="J3604" s="35" t="str">
        <f t="array" ref="J3604">IFERROR(INDEX(Listor!$M$6:$M$17,MATCH(Listor!J3604&amp;Fossila!E3604,Listor!$K$6:$K$17&amp;Listor!$L$6:$L$17,0)),"")</f>
        <v/>
      </c>
      <c r="K3604" s="69"/>
    </row>
    <row r="3605" spans="2:11" x14ac:dyDescent="0.25">
      <c r="B3605" s="68" t="s">
        <v>68</v>
      </c>
      <c r="C3605" s="80" t="str">
        <f>IFERROR(VLOOKUP(B3605,Listor!$A$6:$B$62,2,FALSE),"")</f>
        <v/>
      </c>
      <c r="D3605" s="80" t="str">
        <f>IFERROR(VLOOKUP(B3605,Listor!$A$6:$C$62,3,FALSE),"")</f>
        <v/>
      </c>
      <c r="E3605" s="64" t="s">
        <v>69</v>
      </c>
      <c r="F3605" s="65"/>
      <c r="G3605" s="35" t="str">
        <f>IFERROR(VLOOKUP(B3605,Listor!$A$6:$G$62,7,FALSE),"")</f>
        <v/>
      </c>
      <c r="H3605" s="35" t="str">
        <f>IFERROR(VLOOKUP(B3605,Listor!$H$6:$I$24,2,FALSE),"")</f>
        <v/>
      </c>
      <c r="I3605" s="35" t="str">
        <f t="shared" si="59"/>
        <v/>
      </c>
      <c r="J3605" s="35" t="str">
        <f t="array" ref="J3605">IFERROR(INDEX(Listor!$M$6:$M$17,MATCH(Listor!J3605&amp;Fossila!E3605,Listor!$K$6:$K$17&amp;Listor!$L$6:$L$17,0)),"")</f>
        <v/>
      </c>
      <c r="K3605" s="69"/>
    </row>
    <row r="3606" spans="2:11" x14ac:dyDescent="0.25">
      <c r="B3606" s="68" t="s">
        <v>68</v>
      </c>
      <c r="C3606" s="80" t="str">
        <f>IFERROR(VLOOKUP(B3606,Listor!$A$6:$B$62,2,FALSE),"")</f>
        <v/>
      </c>
      <c r="D3606" s="80" t="str">
        <f>IFERROR(VLOOKUP(B3606,Listor!$A$6:$C$62,3,FALSE),"")</f>
        <v/>
      </c>
      <c r="E3606" s="64" t="s">
        <v>69</v>
      </c>
      <c r="F3606" s="65"/>
      <c r="G3606" s="35" t="str">
        <f>IFERROR(VLOOKUP(B3606,Listor!$A$6:$G$62,7,FALSE),"")</f>
        <v/>
      </c>
      <c r="H3606" s="35" t="str">
        <f>IFERROR(VLOOKUP(B3606,Listor!$H$6:$I$24,2,FALSE),"")</f>
        <v/>
      </c>
      <c r="I3606" s="35" t="str">
        <f t="shared" si="59"/>
        <v/>
      </c>
      <c r="J3606" s="35" t="str">
        <f t="array" ref="J3606">IFERROR(INDEX(Listor!$M$6:$M$17,MATCH(Listor!J3606&amp;Fossila!E3606,Listor!$K$6:$K$17&amp;Listor!$L$6:$L$17,0)),"")</f>
        <v/>
      </c>
      <c r="K3606" s="69"/>
    </row>
    <row r="3607" spans="2:11" x14ac:dyDescent="0.25">
      <c r="B3607" s="68" t="s">
        <v>68</v>
      </c>
      <c r="C3607" s="80" t="str">
        <f>IFERROR(VLOOKUP(B3607,Listor!$A$6:$B$62,2,FALSE),"")</f>
        <v/>
      </c>
      <c r="D3607" s="80" t="str">
        <f>IFERROR(VLOOKUP(B3607,Listor!$A$6:$C$62,3,FALSE),"")</f>
        <v/>
      </c>
      <c r="E3607" s="64" t="s">
        <v>69</v>
      </c>
      <c r="F3607" s="65"/>
      <c r="G3607" s="35" t="str">
        <f>IFERROR(VLOOKUP(B3607,Listor!$A$6:$G$62,7,FALSE),"")</f>
        <v/>
      </c>
      <c r="H3607" s="35" t="str">
        <f>IFERROR(VLOOKUP(B3607,Listor!$H$6:$I$24,2,FALSE),"")</f>
        <v/>
      </c>
      <c r="I3607" s="35" t="str">
        <f t="shared" si="59"/>
        <v/>
      </c>
      <c r="J3607" s="35" t="str">
        <f t="array" ref="J3607">IFERROR(INDEX(Listor!$M$6:$M$17,MATCH(Listor!J3607&amp;Fossila!E3607,Listor!$K$6:$K$17&amp;Listor!$L$6:$L$17,0)),"")</f>
        <v/>
      </c>
      <c r="K3607" s="69"/>
    </row>
    <row r="3608" spans="2:11" x14ac:dyDescent="0.25">
      <c r="B3608" s="68" t="s">
        <v>68</v>
      </c>
      <c r="C3608" s="80" t="str">
        <f>IFERROR(VLOOKUP(B3608,Listor!$A$6:$B$62,2,FALSE),"")</f>
        <v/>
      </c>
      <c r="D3608" s="80" t="str">
        <f>IFERROR(VLOOKUP(B3608,Listor!$A$6:$C$62,3,FALSE),"")</f>
        <v/>
      </c>
      <c r="E3608" s="64" t="s">
        <v>69</v>
      </c>
      <c r="F3608" s="65"/>
      <c r="G3608" s="35" t="str">
        <f>IFERROR(VLOOKUP(B3608,Listor!$A$6:$G$62,7,FALSE),"")</f>
        <v/>
      </c>
      <c r="H3608" s="35" t="str">
        <f>IFERROR(VLOOKUP(B3608,Listor!$H$6:$I$24,2,FALSE),"")</f>
        <v/>
      </c>
      <c r="I3608" s="35" t="str">
        <f t="shared" si="59"/>
        <v/>
      </c>
      <c r="J3608" s="35" t="str">
        <f t="array" ref="J3608">IFERROR(INDEX(Listor!$M$6:$M$17,MATCH(Listor!J3608&amp;Fossila!E3608,Listor!$K$6:$K$17&amp;Listor!$L$6:$L$17,0)),"")</f>
        <v/>
      </c>
      <c r="K3608" s="69"/>
    </row>
    <row r="3609" spans="2:11" x14ac:dyDescent="0.25">
      <c r="B3609" s="68" t="s">
        <v>68</v>
      </c>
      <c r="C3609" s="80" t="str">
        <f>IFERROR(VLOOKUP(B3609,Listor!$A$6:$B$62,2,FALSE),"")</f>
        <v/>
      </c>
      <c r="D3609" s="80" t="str">
        <f>IFERROR(VLOOKUP(B3609,Listor!$A$6:$C$62,3,FALSE),"")</f>
        <v/>
      </c>
      <c r="E3609" s="64" t="s">
        <v>69</v>
      </c>
      <c r="F3609" s="65"/>
      <c r="G3609" s="35" t="str">
        <f>IFERROR(VLOOKUP(B3609,Listor!$A$6:$G$62,7,FALSE),"")</f>
        <v/>
      </c>
      <c r="H3609" s="35" t="str">
        <f>IFERROR(VLOOKUP(B3609,Listor!$H$6:$I$24,2,FALSE),"")</f>
        <v/>
      </c>
      <c r="I3609" s="35" t="str">
        <f t="shared" si="59"/>
        <v/>
      </c>
      <c r="J3609" s="35" t="str">
        <f t="array" ref="J3609">IFERROR(INDEX(Listor!$M$6:$M$17,MATCH(Listor!J3609&amp;Fossila!E3609,Listor!$K$6:$K$17&amp;Listor!$L$6:$L$17,0)),"")</f>
        <v/>
      </c>
      <c r="K3609" s="69"/>
    </row>
    <row r="3610" spans="2:11" x14ac:dyDescent="0.25">
      <c r="B3610" s="68" t="s">
        <v>68</v>
      </c>
      <c r="C3610" s="80" t="str">
        <f>IFERROR(VLOOKUP(B3610,Listor!$A$6:$B$62,2,FALSE),"")</f>
        <v/>
      </c>
      <c r="D3610" s="80" t="str">
        <f>IFERROR(VLOOKUP(B3610,Listor!$A$6:$C$62,3,FALSE),"")</f>
        <v/>
      </c>
      <c r="E3610" s="64" t="s">
        <v>69</v>
      </c>
      <c r="F3610" s="65"/>
      <c r="G3610" s="35" t="str">
        <f>IFERROR(VLOOKUP(B3610,Listor!$A$6:$G$62,7,FALSE),"")</f>
        <v/>
      </c>
      <c r="H3610" s="35" t="str">
        <f>IFERROR(VLOOKUP(B3610,Listor!$H$6:$I$24,2,FALSE),"")</f>
        <v/>
      </c>
      <c r="I3610" s="35" t="str">
        <f t="shared" si="59"/>
        <v/>
      </c>
      <c r="J3610" s="35" t="str">
        <f t="array" ref="J3610">IFERROR(INDEX(Listor!$M$6:$M$17,MATCH(Listor!J3610&amp;Fossila!E3610,Listor!$K$6:$K$17&amp;Listor!$L$6:$L$17,0)),"")</f>
        <v/>
      </c>
      <c r="K3610" s="69"/>
    </row>
    <row r="3611" spans="2:11" x14ac:dyDescent="0.25">
      <c r="B3611" s="68" t="s">
        <v>68</v>
      </c>
      <c r="C3611" s="80" t="str">
        <f>IFERROR(VLOOKUP(B3611,Listor!$A$6:$B$62,2,FALSE),"")</f>
        <v/>
      </c>
      <c r="D3611" s="80" t="str">
        <f>IFERROR(VLOOKUP(B3611,Listor!$A$6:$C$62,3,FALSE),"")</f>
        <v/>
      </c>
      <c r="E3611" s="64" t="s">
        <v>69</v>
      </c>
      <c r="F3611" s="65"/>
      <c r="G3611" s="35" t="str">
        <f>IFERROR(VLOOKUP(B3611,Listor!$A$6:$G$62,7,FALSE),"")</f>
        <v/>
      </c>
      <c r="H3611" s="35" t="str">
        <f>IFERROR(VLOOKUP(B3611,Listor!$H$6:$I$24,2,FALSE),"")</f>
        <v/>
      </c>
      <c r="I3611" s="35" t="str">
        <f t="shared" si="59"/>
        <v/>
      </c>
      <c r="J3611" s="35" t="str">
        <f t="array" ref="J3611">IFERROR(INDEX(Listor!$M$6:$M$17,MATCH(Listor!J3611&amp;Fossila!E3611,Listor!$K$6:$K$17&amp;Listor!$L$6:$L$17,0)),"")</f>
        <v/>
      </c>
      <c r="K3611" s="69"/>
    </row>
    <row r="3612" spans="2:11" x14ac:dyDescent="0.25">
      <c r="B3612" s="68" t="s">
        <v>68</v>
      </c>
      <c r="C3612" s="80" t="str">
        <f>IFERROR(VLOOKUP(B3612,Listor!$A$6:$B$62,2,FALSE),"")</f>
        <v/>
      </c>
      <c r="D3612" s="80" t="str">
        <f>IFERROR(VLOOKUP(B3612,Listor!$A$6:$C$62,3,FALSE),"")</f>
        <v/>
      </c>
      <c r="E3612" s="64" t="s">
        <v>69</v>
      </c>
      <c r="F3612" s="65"/>
      <c r="G3612" s="35" t="str">
        <f>IFERROR(VLOOKUP(B3612,Listor!$A$6:$G$62,7,FALSE),"")</f>
        <v/>
      </c>
      <c r="H3612" s="35" t="str">
        <f>IFERROR(VLOOKUP(B3612,Listor!$H$6:$I$24,2,FALSE),"")</f>
        <v/>
      </c>
      <c r="I3612" s="35" t="str">
        <f t="shared" si="59"/>
        <v/>
      </c>
      <c r="J3612" s="35" t="str">
        <f t="array" ref="J3612">IFERROR(INDEX(Listor!$M$6:$M$17,MATCH(Listor!J3612&amp;Fossila!E3612,Listor!$K$6:$K$17&amp;Listor!$L$6:$L$17,0)),"")</f>
        <v/>
      </c>
      <c r="K3612" s="69"/>
    </row>
    <row r="3613" spans="2:11" x14ac:dyDescent="0.25">
      <c r="B3613" s="68" t="s">
        <v>68</v>
      </c>
      <c r="C3613" s="80" t="str">
        <f>IFERROR(VLOOKUP(B3613,Listor!$A$6:$B$62,2,FALSE),"")</f>
        <v/>
      </c>
      <c r="D3613" s="80" t="str">
        <f>IFERROR(VLOOKUP(B3613,Listor!$A$6:$C$62,3,FALSE),"")</f>
        <v/>
      </c>
      <c r="E3613" s="64" t="s">
        <v>69</v>
      </c>
      <c r="F3613" s="65"/>
      <c r="G3613" s="35" t="str">
        <f>IFERROR(VLOOKUP(B3613,Listor!$A$6:$G$62,7,FALSE),"")</f>
        <v/>
      </c>
      <c r="H3613" s="35" t="str">
        <f>IFERROR(VLOOKUP(B3613,Listor!$H$6:$I$24,2,FALSE),"")</f>
        <v/>
      </c>
      <c r="I3613" s="35" t="str">
        <f t="shared" si="59"/>
        <v/>
      </c>
      <c r="J3613" s="35" t="str">
        <f t="array" ref="J3613">IFERROR(INDEX(Listor!$M$6:$M$17,MATCH(Listor!J3613&amp;Fossila!E3613,Listor!$K$6:$K$17&amp;Listor!$L$6:$L$17,0)),"")</f>
        <v/>
      </c>
      <c r="K3613" s="69"/>
    </row>
    <row r="3614" spans="2:11" x14ac:dyDescent="0.25">
      <c r="B3614" s="68" t="s">
        <v>68</v>
      </c>
      <c r="C3614" s="80" t="str">
        <f>IFERROR(VLOOKUP(B3614,Listor!$A$6:$B$62,2,FALSE),"")</f>
        <v/>
      </c>
      <c r="D3614" s="80" t="str">
        <f>IFERROR(VLOOKUP(B3614,Listor!$A$6:$C$62,3,FALSE),"")</f>
        <v/>
      </c>
      <c r="E3614" s="64" t="s">
        <v>69</v>
      </c>
      <c r="F3614" s="65"/>
      <c r="G3614" s="35" t="str">
        <f>IFERROR(VLOOKUP(B3614,Listor!$A$6:$G$62,7,FALSE),"")</f>
        <v/>
      </c>
      <c r="H3614" s="35" t="str">
        <f>IFERROR(VLOOKUP(B3614,Listor!$H$6:$I$24,2,FALSE),"")</f>
        <v/>
      </c>
      <c r="I3614" s="35" t="str">
        <f t="shared" si="59"/>
        <v/>
      </c>
      <c r="J3614" s="35" t="str">
        <f t="array" ref="J3614">IFERROR(INDEX(Listor!$M$6:$M$17,MATCH(Listor!J3614&amp;Fossila!E3614,Listor!$K$6:$K$17&amp;Listor!$L$6:$L$17,0)),"")</f>
        <v/>
      </c>
      <c r="K3614" s="69"/>
    </row>
    <row r="3615" spans="2:11" x14ac:dyDescent="0.25">
      <c r="B3615" s="68" t="s">
        <v>68</v>
      </c>
      <c r="C3615" s="80" t="str">
        <f>IFERROR(VLOOKUP(B3615,Listor!$A$6:$B$62,2,FALSE),"")</f>
        <v/>
      </c>
      <c r="D3615" s="80" t="str">
        <f>IFERROR(VLOOKUP(B3615,Listor!$A$6:$C$62,3,FALSE),"")</f>
        <v/>
      </c>
      <c r="E3615" s="64" t="s">
        <v>69</v>
      </c>
      <c r="F3615" s="65"/>
      <c r="G3615" s="35" t="str">
        <f>IFERROR(VLOOKUP(B3615,Listor!$A$6:$G$62,7,FALSE),"")</f>
        <v/>
      </c>
      <c r="H3615" s="35" t="str">
        <f>IFERROR(VLOOKUP(B3615,Listor!$H$6:$I$24,2,FALSE),"")</f>
        <v/>
      </c>
      <c r="I3615" s="35" t="str">
        <f t="shared" si="59"/>
        <v/>
      </c>
      <c r="J3615" s="35" t="str">
        <f t="array" ref="J3615">IFERROR(INDEX(Listor!$M$6:$M$17,MATCH(Listor!J3615&amp;Fossila!E3615,Listor!$K$6:$K$17&amp;Listor!$L$6:$L$17,0)),"")</f>
        <v/>
      </c>
      <c r="K3615" s="69"/>
    </row>
    <row r="3616" spans="2:11" x14ac:dyDescent="0.25">
      <c r="B3616" s="68" t="s">
        <v>68</v>
      </c>
      <c r="C3616" s="80" t="str">
        <f>IFERROR(VLOOKUP(B3616,Listor!$A$6:$B$62,2,FALSE),"")</f>
        <v/>
      </c>
      <c r="D3616" s="80" t="str">
        <f>IFERROR(VLOOKUP(B3616,Listor!$A$6:$C$62,3,FALSE),"")</f>
        <v/>
      </c>
      <c r="E3616" s="64" t="s">
        <v>69</v>
      </c>
      <c r="F3616" s="65"/>
      <c r="G3616" s="35" t="str">
        <f>IFERROR(VLOOKUP(B3616,Listor!$A$6:$G$62,7,FALSE),"")</f>
        <v/>
      </c>
      <c r="H3616" s="35" t="str">
        <f>IFERROR(VLOOKUP(B3616,Listor!$H$6:$I$24,2,FALSE),"")</f>
        <v/>
      </c>
      <c r="I3616" s="35" t="str">
        <f t="shared" si="59"/>
        <v/>
      </c>
      <c r="J3616" s="35" t="str">
        <f t="array" ref="J3616">IFERROR(INDEX(Listor!$M$6:$M$17,MATCH(Listor!J3616&amp;Fossila!E3616,Listor!$K$6:$K$17&amp;Listor!$L$6:$L$17,0)),"")</f>
        <v/>
      </c>
      <c r="K3616" s="69"/>
    </row>
    <row r="3617" spans="2:11" x14ac:dyDescent="0.25">
      <c r="B3617" s="68" t="s">
        <v>68</v>
      </c>
      <c r="C3617" s="80" t="str">
        <f>IFERROR(VLOOKUP(B3617,Listor!$A$6:$B$62,2,FALSE),"")</f>
        <v/>
      </c>
      <c r="D3617" s="80" t="str">
        <f>IFERROR(VLOOKUP(B3617,Listor!$A$6:$C$62,3,FALSE),"")</f>
        <v/>
      </c>
      <c r="E3617" s="64" t="s">
        <v>69</v>
      </c>
      <c r="F3617" s="65"/>
      <c r="G3617" s="35" t="str">
        <f>IFERROR(VLOOKUP(B3617,Listor!$A$6:$G$62,7,FALSE),"")</f>
        <v/>
      </c>
      <c r="H3617" s="35" t="str">
        <f>IFERROR(VLOOKUP(B3617,Listor!$H$6:$I$24,2,FALSE),"")</f>
        <v/>
      </c>
      <c r="I3617" s="35" t="str">
        <f t="shared" si="59"/>
        <v/>
      </c>
      <c r="J3617" s="35" t="str">
        <f t="array" ref="J3617">IFERROR(INDEX(Listor!$M$6:$M$17,MATCH(Listor!J3617&amp;Fossila!E3617,Listor!$K$6:$K$17&amp;Listor!$L$6:$L$17,0)),"")</f>
        <v/>
      </c>
      <c r="K3617" s="69"/>
    </row>
    <row r="3618" spans="2:11" x14ac:dyDescent="0.25">
      <c r="B3618" s="68" t="s">
        <v>68</v>
      </c>
      <c r="C3618" s="80" t="str">
        <f>IFERROR(VLOOKUP(B3618,Listor!$A$6:$B$62,2,FALSE),"")</f>
        <v/>
      </c>
      <c r="D3618" s="80" t="str">
        <f>IFERROR(VLOOKUP(B3618,Listor!$A$6:$C$62,3,FALSE),"")</f>
        <v/>
      </c>
      <c r="E3618" s="64" t="s">
        <v>69</v>
      </c>
      <c r="F3618" s="65"/>
      <c r="G3618" s="35" t="str">
        <f>IFERROR(VLOOKUP(B3618,Listor!$A$6:$G$62,7,FALSE),"")</f>
        <v/>
      </c>
      <c r="H3618" s="35" t="str">
        <f>IFERROR(VLOOKUP(B3618,Listor!$H$6:$I$24,2,FALSE),"")</f>
        <v/>
      </c>
      <c r="I3618" s="35" t="str">
        <f t="shared" si="59"/>
        <v/>
      </c>
      <c r="J3618" s="35" t="str">
        <f t="array" ref="J3618">IFERROR(INDEX(Listor!$M$6:$M$17,MATCH(Listor!J3618&amp;Fossila!E3618,Listor!$K$6:$K$17&amp;Listor!$L$6:$L$17,0)),"")</f>
        <v/>
      </c>
      <c r="K3618" s="69"/>
    </row>
    <row r="3619" spans="2:11" x14ac:dyDescent="0.25">
      <c r="B3619" s="68" t="s">
        <v>68</v>
      </c>
      <c r="C3619" s="80" t="str">
        <f>IFERROR(VLOOKUP(B3619,Listor!$A$6:$B$62,2,FALSE),"")</f>
        <v/>
      </c>
      <c r="D3619" s="80" t="str">
        <f>IFERROR(VLOOKUP(B3619,Listor!$A$6:$C$62,3,FALSE),"")</f>
        <v/>
      </c>
      <c r="E3619" s="64" t="s">
        <v>69</v>
      </c>
      <c r="F3619" s="65"/>
      <c r="G3619" s="35" t="str">
        <f>IFERROR(VLOOKUP(B3619,Listor!$A$6:$G$62,7,FALSE),"")</f>
        <v/>
      </c>
      <c r="H3619" s="35" t="str">
        <f>IFERROR(VLOOKUP(B3619,Listor!$H$6:$I$24,2,FALSE),"")</f>
        <v/>
      </c>
      <c r="I3619" s="35" t="str">
        <f t="shared" si="59"/>
        <v/>
      </c>
      <c r="J3619" s="35" t="str">
        <f t="array" ref="J3619">IFERROR(INDEX(Listor!$M$6:$M$17,MATCH(Listor!J3619&amp;Fossila!E3619,Listor!$K$6:$K$17&amp;Listor!$L$6:$L$17,0)),"")</f>
        <v/>
      </c>
      <c r="K3619" s="69"/>
    </row>
    <row r="3620" spans="2:11" x14ac:dyDescent="0.25">
      <c r="B3620" s="68" t="s">
        <v>68</v>
      </c>
      <c r="C3620" s="80" t="str">
        <f>IFERROR(VLOOKUP(B3620,Listor!$A$6:$B$62,2,FALSE),"")</f>
        <v/>
      </c>
      <c r="D3620" s="80" t="str">
        <f>IFERROR(VLOOKUP(B3620,Listor!$A$6:$C$62,3,FALSE),"")</f>
        <v/>
      </c>
      <c r="E3620" s="64" t="s">
        <v>69</v>
      </c>
      <c r="F3620" s="65"/>
      <c r="G3620" s="35" t="str">
        <f>IFERROR(VLOOKUP(B3620,Listor!$A$6:$G$62,7,FALSE),"")</f>
        <v/>
      </c>
      <c r="H3620" s="35" t="str">
        <f>IFERROR(VLOOKUP(B3620,Listor!$H$6:$I$24,2,FALSE),"")</f>
        <v/>
      </c>
      <c r="I3620" s="35" t="str">
        <f t="shared" si="59"/>
        <v/>
      </c>
      <c r="J3620" s="35" t="str">
        <f t="array" ref="J3620">IFERROR(INDEX(Listor!$M$6:$M$17,MATCH(Listor!J3620&amp;Fossila!E3620,Listor!$K$6:$K$17&amp;Listor!$L$6:$L$17,0)),"")</f>
        <v/>
      </c>
      <c r="K3620" s="69"/>
    </row>
    <row r="3621" spans="2:11" x14ac:dyDescent="0.25">
      <c r="B3621" s="68" t="s">
        <v>68</v>
      </c>
      <c r="C3621" s="80" t="str">
        <f>IFERROR(VLOOKUP(B3621,Listor!$A$6:$B$62,2,FALSE),"")</f>
        <v/>
      </c>
      <c r="D3621" s="80" t="str">
        <f>IFERROR(VLOOKUP(B3621,Listor!$A$6:$C$62,3,FALSE),"")</f>
        <v/>
      </c>
      <c r="E3621" s="64" t="s">
        <v>69</v>
      </c>
      <c r="F3621" s="65"/>
      <c r="G3621" s="35" t="str">
        <f>IFERROR(VLOOKUP(B3621,Listor!$A$6:$G$62,7,FALSE),"")</f>
        <v/>
      </c>
      <c r="H3621" s="35" t="str">
        <f>IFERROR(VLOOKUP(B3621,Listor!$H$6:$I$24,2,FALSE),"")</f>
        <v/>
      </c>
      <c r="I3621" s="35" t="str">
        <f t="shared" si="59"/>
        <v/>
      </c>
      <c r="J3621" s="35" t="str">
        <f t="array" ref="J3621">IFERROR(INDEX(Listor!$M$6:$M$17,MATCH(Listor!J3621&amp;Fossila!E3621,Listor!$K$6:$K$17&amp;Listor!$L$6:$L$17,0)),"")</f>
        <v/>
      </c>
      <c r="K3621" s="69"/>
    </row>
    <row r="3622" spans="2:11" x14ac:dyDescent="0.25">
      <c r="B3622" s="68" t="s">
        <v>68</v>
      </c>
      <c r="C3622" s="80" t="str">
        <f>IFERROR(VLOOKUP(B3622,Listor!$A$6:$B$62,2,FALSE),"")</f>
        <v/>
      </c>
      <c r="D3622" s="80" t="str">
        <f>IFERROR(VLOOKUP(B3622,Listor!$A$6:$C$62,3,FALSE),"")</f>
        <v/>
      </c>
      <c r="E3622" s="64" t="s">
        <v>69</v>
      </c>
      <c r="F3622" s="65"/>
      <c r="G3622" s="35" t="str">
        <f>IFERROR(VLOOKUP(B3622,Listor!$A$6:$G$62,7,FALSE),"")</f>
        <v/>
      </c>
      <c r="H3622" s="35" t="str">
        <f>IFERROR(VLOOKUP(B3622,Listor!$H$6:$I$24,2,FALSE),"")</f>
        <v/>
      </c>
      <c r="I3622" s="35" t="str">
        <f t="shared" si="59"/>
        <v/>
      </c>
      <c r="J3622" s="35" t="str">
        <f t="array" ref="J3622">IFERROR(INDEX(Listor!$M$6:$M$17,MATCH(Listor!J3622&amp;Fossila!E3622,Listor!$K$6:$K$17&amp;Listor!$L$6:$L$17,0)),"")</f>
        <v/>
      </c>
      <c r="K3622" s="69"/>
    </row>
    <row r="3623" spans="2:11" x14ac:dyDescent="0.25">
      <c r="B3623" s="68" t="s">
        <v>68</v>
      </c>
      <c r="C3623" s="80" t="str">
        <f>IFERROR(VLOOKUP(B3623,Listor!$A$6:$B$62,2,FALSE),"")</f>
        <v/>
      </c>
      <c r="D3623" s="80" t="str">
        <f>IFERROR(VLOOKUP(B3623,Listor!$A$6:$C$62,3,FALSE),"")</f>
        <v/>
      </c>
      <c r="E3623" s="64" t="s">
        <v>69</v>
      </c>
      <c r="F3623" s="65"/>
      <c r="G3623" s="35" t="str">
        <f>IFERROR(VLOOKUP(B3623,Listor!$A$6:$G$62,7,FALSE),"")</f>
        <v/>
      </c>
      <c r="H3623" s="35" t="str">
        <f>IFERROR(VLOOKUP(B3623,Listor!$H$6:$I$24,2,FALSE),"")</f>
        <v/>
      </c>
      <c r="I3623" s="35" t="str">
        <f t="shared" si="59"/>
        <v/>
      </c>
      <c r="J3623" s="35" t="str">
        <f t="array" ref="J3623">IFERROR(INDEX(Listor!$M$6:$M$17,MATCH(Listor!J3623&amp;Fossila!E3623,Listor!$K$6:$K$17&amp;Listor!$L$6:$L$17,0)),"")</f>
        <v/>
      </c>
      <c r="K3623" s="69"/>
    </row>
    <row r="3624" spans="2:11" x14ac:dyDescent="0.25">
      <c r="B3624" s="68" t="s">
        <v>68</v>
      </c>
      <c r="C3624" s="80" t="str">
        <f>IFERROR(VLOOKUP(B3624,Listor!$A$6:$B$62,2,FALSE),"")</f>
        <v/>
      </c>
      <c r="D3624" s="80" t="str">
        <f>IFERROR(VLOOKUP(B3624,Listor!$A$6:$C$62,3,FALSE),"")</f>
        <v/>
      </c>
      <c r="E3624" s="64" t="s">
        <v>69</v>
      </c>
      <c r="F3624" s="65"/>
      <c r="G3624" s="35" t="str">
        <f>IFERROR(VLOOKUP(B3624,Listor!$A$6:$G$62,7,FALSE),"")</f>
        <v/>
      </c>
      <c r="H3624" s="35" t="str">
        <f>IFERROR(VLOOKUP(B3624,Listor!$H$6:$I$24,2,FALSE),"")</f>
        <v/>
      </c>
      <c r="I3624" s="35" t="str">
        <f t="shared" si="59"/>
        <v/>
      </c>
      <c r="J3624" s="35" t="str">
        <f t="array" ref="J3624">IFERROR(INDEX(Listor!$M$6:$M$17,MATCH(Listor!J3624&amp;Fossila!E3624,Listor!$K$6:$K$17&amp;Listor!$L$6:$L$17,0)),"")</f>
        <v/>
      </c>
      <c r="K3624" s="69"/>
    </row>
    <row r="3625" spans="2:11" x14ac:dyDescent="0.25">
      <c r="B3625" s="68" t="s">
        <v>68</v>
      </c>
      <c r="C3625" s="80" t="str">
        <f>IFERROR(VLOOKUP(B3625,Listor!$A$6:$B$62,2,FALSE),"")</f>
        <v/>
      </c>
      <c r="D3625" s="80" t="str">
        <f>IFERROR(VLOOKUP(B3625,Listor!$A$6:$C$62,3,FALSE),"")</f>
        <v/>
      </c>
      <c r="E3625" s="64" t="s">
        <v>69</v>
      </c>
      <c r="F3625" s="65"/>
      <c r="G3625" s="35" t="str">
        <f>IFERROR(VLOOKUP(B3625,Listor!$A$6:$G$62,7,FALSE),"")</f>
        <v/>
      </c>
      <c r="H3625" s="35" t="str">
        <f>IFERROR(VLOOKUP(B3625,Listor!$H$6:$I$24,2,FALSE),"")</f>
        <v/>
      </c>
      <c r="I3625" s="35" t="str">
        <f t="shared" si="59"/>
        <v/>
      </c>
      <c r="J3625" s="35" t="str">
        <f t="array" ref="J3625">IFERROR(INDEX(Listor!$M$6:$M$17,MATCH(Listor!J3625&amp;Fossila!E3625,Listor!$K$6:$K$17&amp;Listor!$L$6:$L$17,0)),"")</f>
        <v/>
      </c>
      <c r="K3625" s="69"/>
    </row>
    <row r="3626" spans="2:11" x14ac:dyDescent="0.25">
      <c r="B3626" s="68" t="s">
        <v>68</v>
      </c>
      <c r="C3626" s="80" t="str">
        <f>IFERROR(VLOOKUP(B3626,Listor!$A$6:$B$62,2,FALSE),"")</f>
        <v/>
      </c>
      <c r="D3626" s="80" t="str">
        <f>IFERROR(VLOOKUP(B3626,Listor!$A$6:$C$62,3,FALSE),"")</f>
        <v/>
      </c>
      <c r="E3626" s="64" t="s">
        <v>69</v>
      </c>
      <c r="F3626" s="65"/>
      <c r="G3626" s="35" t="str">
        <f>IFERROR(VLOOKUP(B3626,Listor!$A$6:$G$62,7,FALSE),"")</f>
        <v/>
      </c>
      <c r="H3626" s="35" t="str">
        <f>IFERROR(VLOOKUP(B3626,Listor!$H$6:$I$24,2,FALSE),"")</f>
        <v/>
      </c>
      <c r="I3626" s="35" t="str">
        <f t="shared" si="59"/>
        <v/>
      </c>
      <c r="J3626" s="35" t="str">
        <f t="array" ref="J3626">IFERROR(INDEX(Listor!$M$6:$M$17,MATCH(Listor!J3626&amp;Fossila!E3626,Listor!$K$6:$K$17&amp;Listor!$L$6:$L$17,0)),"")</f>
        <v/>
      </c>
      <c r="K3626" s="69"/>
    </row>
    <row r="3627" spans="2:11" x14ac:dyDescent="0.25">
      <c r="B3627" s="68" t="s">
        <v>68</v>
      </c>
      <c r="C3627" s="80" t="str">
        <f>IFERROR(VLOOKUP(B3627,Listor!$A$6:$B$62,2,FALSE),"")</f>
        <v/>
      </c>
      <c r="D3627" s="80" t="str">
        <f>IFERROR(VLOOKUP(B3627,Listor!$A$6:$C$62,3,FALSE),"")</f>
        <v/>
      </c>
      <c r="E3627" s="64" t="s">
        <v>69</v>
      </c>
      <c r="F3627" s="65"/>
      <c r="G3627" s="35" t="str">
        <f>IFERROR(VLOOKUP(B3627,Listor!$A$6:$G$62,7,FALSE),"")</f>
        <v/>
      </c>
      <c r="H3627" s="35" t="str">
        <f>IFERROR(VLOOKUP(B3627,Listor!$H$6:$I$24,2,FALSE),"")</f>
        <v/>
      </c>
      <c r="I3627" s="35" t="str">
        <f t="shared" si="59"/>
        <v/>
      </c>
      <c r="J3627" s="35" t="str">
        <f t="array" ref="J3627">IFERROR(INDEX(Listor!$M$6:$M$17,MATCH(Listor!J3627&amp;Fossila!E3627,Listor!$K$6:$K$17&amp;Listor!$L$6:$L$17,0)),"")</f>
        <v/>
      </c>
      <c r="K3627" s="69"/>
    </row>
    <row r="3628" spans="2:11" x14ac:dyDescent="0.25">
      <c r="B3628" s="68" t="s">
        <v>68</v>
      </c>
      <c r="C3628" s="80" t="str">
        <f>IFERROR(VLOOKUP(B3628,Listor!$A$6:$B$62,2,FALSE),"")</f>
        <v/>
      </c>
      <c r="D3628" s="80" t="str">
        <f>IFERROR(VLOOKUP(B3628,Listor!$A$6:$C$62,3,FALSE),"")</f>
        <v/>
      </c>
      <c r="E3628" s="64" t="s">
        <v>69</v>
      </c>
      <c r="F3628" s="65"/>
      <c r="G3628" s="35" t="str">
        <f>IFERROR(VLOOKUP(B3628,Listor!$A$6:$G$62,7,FALSE),"")</f>
        <v/>
      </c>
      <c r="H3628" s="35" t="str">
        <f>IFERROR(VLOOKUP(B3628,Listor!$H$6:$I$24,2,FALSE),"")</f>
        <v/>
      </c>
      <c r="I3628" s="35" t="str">
        <f t="shared" si="59"/>
        <v/>
      </c>
      <c r="J3628" s="35" t="str">
        <f t="array" ref="J3628">IFERROR(INDEX(Listor!$M$6:$M$17,MATCH(Listor!J3628&amp;Fossila!E3628,Listor!$K$6:$K$17&amp;Listor!$L$6:$L$17,0)),"")</f>
        <v/>
      </c>
      <c r="K3628" s="69"/>
    </row>
    <row r="3629" spans="2:11" x14ac:dyDescent="0.25">
      <c r="B3629" s="68" t="s">
        <v>68</v>
      </c>
      <c r="C3629" s="80" t="str">
        <f>IFERROR(VLOOKUP(B3629,Listor!$A$6:$B$62,2,FALSE),"")</f>
        <v/>
      </c>
      <c r="D3629" s="80" t="str">
        <f>IFERROR(VLOOKUP(B3629,Listor!$A$6:$C$62,3,FALSE),"")</f>
        <v/>
      </c>
      <c r="E3629" s="64" t="s">
        <v>69</v>
      </c>
      <c r="F3629" s="65"/>
      <c r="G3629" s="35" t="str">
        <f>IFERROR(VLOOKUP(B3629,Listor!$A$6:$G$62,7,FALSE),"")</f>
        <v/>
      </c>
      <c r="H3629" s="35" t="str">
        <f>IFERROR(VLOOKUP(B3629,Listor!$H$6:$I$24,2,FALSE),"")</f>
        <v/>
      </c>
      <c r="I3629" s="35" t="str">
        <f t="shared" si="59"/>
        <v/>
      </c>
      <c r="J3629" s="35" t="str">
        <f t="array" ref="J3629">IFERROR(INDEX(Listor!$M$6:$M$17,MATCH(Listor!J3629&amp;Fossila!E3629,Listor!$K$6:$K$17&amp;Listor!$L$6:$L$17,0)),"")</f>
        <v/>
      </c>
      <c r="K3629" s="69"/>
    </row>
    <row r="3630" spans="2:11" x14ac:dyDescent="0.25">
      <c r="B3630" s="68" t="s">
        <v>68</v>
      </c>
      <c r="C3630" s="80" t="str">
        <f>IFERROR(VLOOKUP(B3630,Listor!$A$6:$B$62,2,FALSE),"")</f>
        <v/>
      </c>
      <c r="D3630" s="80" t="str">
        <f>IFERROR(VLOOKUP(B3630,Listor!$A$6:$C$62,3,FALSE),"")</f>
        <v/>
      </c>
      <c r="E3630" s="64" t="s">
        <v>69</v>
      </c>
      <c r="F3630" s="65"/>
      <c r="G3630" s="35" t="str">
        <f>IFERROR(VLOOKUP(B3630,Listor!$A$6:$G$62,7,FALSE),"")</f>
        <v/>
      </c>
      <c r="H3630" s="35" t="str">
        <f>IFERROR(VLOOKUP(B3630,Listor!$H$6:$I$24,2,FALSE),"")</f>
        <v/>
      </c>
      <c r="I3630" s="35" t="str">
        <f t="shared" si="59"/>
        <v/>
      </c>
      <c r="J3630" s="35" t="str">
        <f t="array" ref="J3630">IFERROR(INDEX(Listor!$M$6:$M$17,MATCH(Listor!J3630&amp;Fossila!E3630,Listor!$K$6:$K$17&amp;Listor!$L$6:$L$17,0)),"")</f>
        <v/>
      </c>
      <c r="K3630" s="69"/>
    </row>
    <row r="3631" spans="2:11" x14ac:dyDescent="0.25">
      <c r="B3631" s="68" t="s">
        <v>68</v>
      </c>
      <c r="C3631" s="80" t="str">
        <f>IFERROR(VLOOKUP(B3631,Listor!$A$6:$B$62,2,FALSE),"")</f>
        <v/>
      </c>
      <c r="D3631" s="80" t="str">
        <f>IFERROR(VLOOKUP(B3631,Listor!$A$6:$C$62,3,FALSE),"")</f>
        <v/>
      </c>
      <c r="E3631" s="64" t="s">
        <v>69</v>
      </c>
      <c r="F3631" s="65"/>
      <c r="G3631" s="35" t="str">
        <f>IFERROR(VLOOKUP(B3631,Listor!$A$6:$G$62,7,FALSE),"")</f>
        <v/>
      </c>
      <c r="H3631" s="35" t="str">
        <f>IFERROR(VLOOKUP(B3631,Listor!$H$6:$I$24,2,FALSE),"")</f>
        <v/>
      </c>
      <c r="I3631" s="35" t="str">
        <f t="shared" si="59"/>
        <v/>
      </c>
      <c r="J3631" s="35" t="str">
        <f t="array" ref="J3631">IFERROR(INDEX(Listor!$M$6:$M$17,MATCH(Listor!J3631&amp;Fossila!E3631,Listor!$K$6:$K$17&amp;Listor!$L$6:$L$17,0)),"")</f>
        <v/>
      </c>
      <c r="K3631" s="69"/>
    </row>
    <row r="3632" spans="2:11" x14ac:dyDescent="0.25">
      <c r="B3632" s="68" t="s">
        <v>68</v>
      </c>
      <c r="C3632" s="80" t="str">
        <f>IFERROR(VLOOKUP(B3632,Listor!$A$6:$B$62,2,FALSE),"")</f>
        <v/>
      </c>
      <c r="D3632" s="80" t="str">
        <f>IFERROR(VLOOKUP(B3632,Listor!$A$6:$C$62,3,FALSE),"")</f>
        <v/>
      </c>
      <c r="E3632" s="64" t="s">
        <v>69</v>
      </c>
      <c r="F3632" s="65"/>
      <c r="G3632" s="35" t="str">
        <f>IFERROR(VLOOKUP(B3632,Listor!$A$6:$G$62,7,FALSE),"")</f>
        <v/>
      </c>
      <c r="H3632" s="35" t="str">
        <f>IFERROR(VLOOKUP(B3632,Listor!$H$6:$I$24,2,FALSE),"")</f>
        <v/>
      </c>
      <c r="I3632" s="35" t="str">
        <f t="shared" si="59"/>
        <v/>
      </c>
      <c r="J3632" s="35" t="str">
        <f t="array" ref="J3632">IFERROR(INDEX(Listor!$M$6:$M$17,MATCH(Listor!J3632&amp;Fossila!E3632,Listor!$K$6:$K$17&amp;Listor!$L$6:$L$17,0)),"")</f>
        <v/>
      </c>
      <c r="K3632" s="69"/>
    </row>
    <row r="3633" spans="2:11" x14ac:dyDescent="0.25">
      <c r="B3633" s="68" t="s">
        <v>68</v>
      </c>
      <c r="C3633" s="80" t="str">
        <f>IFERROR(VLOOKUP(B3633,Listor!$A$6:$B$62,2,FALSE),"")</f>
        <v/>
      </c>
      <c r="D3633" s="80" t="str">
        <f>IFERROR(VLOOKUP(B3633,Listor!$A$6:$C$62,3,FALSE),"")</f>
        <v/>
      </c>
      <c r="E3633" s="64" t="s">
        <v>69</v>
      </c>
      <c r="F3633" s="65"/>
      <c r="G3633" s="35" t="str">
        <f>IFERROR(VLOOKUP(B3633,Listor!$A$6:$G$62,7,FALSE),"")</f>
        <v/>
      </c>
      <c r="H3633" s="35" t="str">
        <f>IFERROR(VLOOKUP(B3633,Listor!$H$6:$I$24,2,FALSE),"")</f>
        <v/>
      </c>
      <c r="I3633" s="35" t="str">
        <f t="shared" si="59"/>
        <v/>
      </c>
      <c r="J3633" s="35" t="str">
        <f t="array" ref="J3633">IFERROR(INDEX(Listor!$M$6:$M$17,MATCH(Listor!J3633&amp;Fossila!E3633,Listor!$K$6:$K$17&amp;Listor!$L$6:$L$17,0)),"")</f>
        <v/>
      </c>
      <c r="K3633" s="69"/>
    </row>
    <row r="3634" spans="2:11" x14ac:dyDescent="0.25">
      <c r="B3634" s="68" t="s">
        <v>68</v>
      </c>
      <c r="C3634" s="80" t="str">
        <f>IFERROR(VLOOKUP(B3634,Listor!$A$6:$B$62,2,FALSE),"")</f>
        <v/>
      </c>
      <c r="D3634" s="80" t="str">
        <f>IFERROR(VLOOKUP(B3634,Listor!$A$6:$C$62,3,FALSE),"")</f>
        <v/>
      </c>
      <c r="E3634" s="64" t="s">
        <v>69</v>
      </c>
      <c r="F3634" s="65"/>
      <c r="G3634" s="35" t="str">
        <f>IFERROR(VLOOKUP(B3634,Listor!$A$6:$G$62,7,FALSE),"")</f>
        <v/>
      </c>
      <c r="H3634" s="35" t="str">
        <f>IFERROR(VLOOKUP(B3634,Listor!$H$6:$I$24,2,FALSE),"")</f>
        <v/>
      </c>
      <c r="I3634" s="35" t="str">
        <f t="shared" si="59"/>
        <v/>
      </c>
      <c r="J3634" s="35" t="str">
        <f t="array" ref="J3634">IFERROR(INDEX(Listor!$M$6:$M$17,MATCH(Listor!J3634&amp;Fossila!E3634,Listor!$K$6:$K$17&amp;Listor!$L$6:$L$17,0)),"")</f>
        <v/>
      </c>
      <c r="K3634" s="69"/>
    </row>
    <row r="3635" spans="2:11" x14ac:dyDescent="0.25">
      <c r="B3635" s="68" t="s">
        <v>68</v>
      </c>
      <c r="C3635" s="80" t="str">
        <f>IFERROR(VLOOKUP(B3635,Listor!$A$6:$B$62,2,FALSE),"")</f>
        <v/>
      </c>
      <c r="D3635" s="80" t="str">
        <f>IFERROR(VLOOKUP(B3635,Listor!$A$6:$C$62,3,FALSE),"")</f>
        <v/>
      </c>
      <c r="E3635" s="64" t="s">
        <v>69</v>
      </c>
      <c r="F3635" s="65"/>
      <c r="G3635" s="35" t="str">
        <f>IFERROR(VLOOKUP(B3635,Listor!$A$6:$G$62,7,FALSE),"")</f>
        <v/>
      </c>
      <c r="H3635" s="35" t="str">
        <f>IFERROR(VLOOKUP(B3635,Listor!$H$6:$I$24,2,FALSE),"")</f>
        <v/>
      </c>
      <c r="I3635" s="35" t="str">
        <f t="shared" si="59"/>
        <v/>
      </c>
      <c r="J3635" s="35" t="str">
        <f t="array" ref="J3635">IFERROR(INDEX(Listor!$M$6:$M$17,MATCH(Listor!J3635&amp;Fossila!E3635,Listor!$K$6:$K$17&amp;Listor!$L$6:$L$17,0)),"")</f>
        <v/>
      </c>
      <c r="K3635" s="69"/>
    </row>
    <row r="3636" spans="2:11" x14ac:dyDescent="0.25">
      <c r="B3636" s="68" t="s">
        <v>68</v>
      </c>
      <c r="C3636" s="80" t="str">
        <f>IFERROR(VLOOKUP(B3636,Listor!$A$6:$B$62,2,FALSE),"")</f>
        <v/>
      </c>
      <c r="D3636" s="80" t="str">
        <f>IFERROR(VLOOKUP(B3636,Listor!$A$6:$C$62,3,FALSE),"")</f>
        <v/>
      </c>
      <c r="E3636" s="64" t="s">
        <v>69</v>
      </c>
      <c r="F3636" s="65"/>
      <c r="G3636" s="35" t="str">
        <f>IFERROR(VLOOKUP(B3636,Listor!$A$6:$G$62,7,FALSE),"")</f>
        <v/>
      </c>
      <c r="H3636" s="35" t="str">
        <f>IFERROR(VLOOKUP(B3636,Listor!$H$6:$I$24,2,FALSE),"")</f>
        <v/>
      </c>
      <c r="I3636" s="35" t="str">
        <f t="shared" si="59"/>
        <v/>
      </c>
      <c r="J3636" s="35" t="str">
        <f t="array" ref="J3636">IFERROR(INDEX(Listor!$M$6:$M$17,MATCH(Listor!J3636&amp;Fossila!E3636,Listor!$K$6:$K$17&amp;Listor!$L$6:$L$17,0)),"")</f>
        <v/>
      </c>
      <c r="K3636" s="69"/>
    </row>
    <row r="3637" spans="2:11" x14ac:dyDescent="0.25">
      <c r="B3637" s="68" t="s">
        <v>68</v>
      </c>
      <c r="C3637" s="80" t="str">
        <f>IFERROR(VLOOKUP(B3637,Listor!$A$6:$B$62,2,FALSE),"")</f>
        <v/>
      </c>
      <c r="D3637" s="80" t="str">
        <f>IFERROR(VLOOKUP(B3637,Listor!$A$6:$C$62,3,FALSE),"")</f>
        <v/>
      </c>
      <c r="E3637" s="64" t="s">
        <v>69</v>
      </c>
      <c r="F3637" s="65"/>
      <c r="G3637" s="35" t="str">
        <f>IFERROR(VLOOKUP(B3637,Listor!$A$6:$G$62,7,FALSE),"")</f>
        <v/>
      </c>
      <c r="H3637" s="35" t="str">
        <f>IFERROR(VLOOKUP(B3637,Listor!$H$6:$I$24,2,FALSE),"")</f>
        <v/>
      </c>
      <c r="I3637" s="35" t="str">
        <f t="shared" si="59"/>
        <v/>
      </c>
      <c r="J3637" s="35" t="str">
        <f t="array" ref="J3637">IFERROR(INDEX(Listor!$M$6:$M$17,MATCH(Listor!J3637&amp;Fossila!E3637,Listor!$K$6:$K$17&amp;Listor!$L$6:$L$17,0)),"")</f>
        <v/>
      </c>
      <c r="K3637" s="69"/>
    </row>
    <row r="3638" spans="2:11" x14ac:dyDescent="0.25">
      <c r="B3638" s="68" t="s">
        <v>68</v>
      </c>
      <c r="C3638" s="80" t="str">
        <f>IFERROR(VLOOKUP(B3638,Listor!$A$6:$B$62,2,FALSE),"")</f>
        <v/>
      </c>
      <c r="D3638" s="80" t="str">
        <f>IFERROR(VLOOKUP(B3638,Listor!$A$6:$C$62,3,FALSE),"")</f>
        <v/>
      </c>
      <c r="E3638" s="64" t="s">
        <v>69</v>
      </c>
      <c r="F3638" s="65"/>
      <c r="G3638" s="35" t="str">
        <f>IFERROR(VLOOKUP(B3638,Listor!$A$6:$G$62,7,FALSE),"")</f>
        <v/>
      </c>
      <c r="H3638" s="35" t="str">
        <f>IFERROR(VLOOKUP(B3638,Listor!$H$6:$I$24,2,FALSE),"")</f>
        <v/>
      </c>
      <c r="I3638" s="35" t="str">
        <f t="shared" si="59"/>
        <v/>
      </c>
      <c r="J3638" s="35" t="str">
        <f t="array" ref="J3638">IFERROR(INDEX(Listor!$M$6:$M$17,MATCH(Listor!J3638&amp;Fossila!E3638,Listor!$K$6:$K$17&amp;Listor!$L$6:$L$17,0)),"")</f>
        <v/>
      </c>
      <c r="K3638" s="69"/>
    </row>
    <row r="3639" spans="2:11" x14ac:dyDescent="0.25">
      <c r="B3639" s="68" t="s">
        <v>68</v>
      </c>
      <c r="C3639" s="80" t="str">
        <f>IFERROR(VLOOKUP(B3639,Listor!$A$6:$B$62,2,FALSE),"")</f>
        <v/>
      </c>
      <c r="D3639" s="80" t="str">
        <f>IFERROR(VLOOKUP(B3639,Listor!$A$6:$C$62,3,FALSE),"")</f>
        <v/>
      </c>
      <c r="E3639" s="64" t="s">
        <v>69</v>
      </c>
      <c r="F3639" s="65"/>
      <c r="G3639" s="35" t="str">
        <f>IFERROR(VLOOKUP(B3639,Listor!$A$6:$G$62,7,FALSE),"")</f>
        <v/>
      </c>
      <c r="H3639" s="35" t="str">
        <f>IFERROR(VLOOKUP(B3639,Listor!$H$6:$I$24,2,FALSE),"")</f>
        <v/>
      </c>
      <c r="I3639" s="35" t="str">
        <f t="shared" si="59"/>
        <v/>
      </c>
      <c r="J3639" s="35" t="str">
        <f t="array" ref="J3639">IFERROR(INDEX(Listor!$M$6:$M$17,MATCH(Listor!J3639&amp;Fossila!E3639,Listor!$K$6:$K$17&amp;Listor!$L$6:$L$17,0)),"")</f>
        <v/>
      </c>
      <c r="K3639" s="69"/>
    </row>
    <row r="3640" spans="2:11" x14ac:dyDescent="0.25">
      <c r="B3640" s="68" t="s">
        <v>68</v>
      </c>
      <c r="C3640" s="80" t="str">
        <f>IFERROR(VLOOKUP(B3640,Listor!$A$6:$B$62,2,FALSE),"")</f>
        <v/>
      </c>
      <c r="D3640" s="80" t="str">
        <f>IFERROR(VLOOKUP(B3640,Listor!$A$6:$C$62,3,FALSE),"")</f>
        <v/>
      </c>
      <c r="E3640" s="64" t="s">
        <v>69</v>
      </c>
      <c r="F3640" s="65"/>
      <c r="G3640" s="35" t="str">
        <f>IFERROR(VLOOKUP(B3640,Listor!$A$6:$G$62,7,FALSE),"")</f>
        <v/>
      </c>
      <c r="H3640" s="35" t="str">
        <f>IFERROR(VLOOKUP(B3640,Listor!$H$6:$I$24,2,FALSE),"")</f>
        <v/>
      </c>
      <c r="I3640" s="35" t="str">
        <f t="shared" si="59"/>
        <v/>
      </c>
      <c r="J3640" s="35" t="str">
        <f t="array" ref="J3640">IFERROR(INDEX(Listor!$M$6:$M$17,MATCH(Listor!J3640&amp;Fossila!E3640,Listor!$K$6:$K$17&amp;Listor!$L$6:$L$17,0)),"")</f>
        <v/>
      </c>
      <c r="K3640" s="69"/>
    </row>
    <row r="3641" spans="2:11" x14ac:dyDescent="0.25">
      <c r="B3641" s="68" t="s">
        <v>68</v>
      </c>
      <c r="C3641" s="80" t="str">
        <f>IFERROR(VLOOKUP(B3641,Listor!$A$6:$B$62,2,FALSE),"")</f>
        <v/>
      </c>
      <c r="D3641" s="80" t="str">
        <f>IFERROR(VLOOKUP(B3641,Listor!$A$6:$C$62,3,FALSE),"")</f>
        <v/>
      </c>
      <c r="E3641" s="64" t="s">
        <v>69</v>
      </c>
      <c r="F3641" s="65"/>
      <c r="G3641" s="35" t="str">
        <f>IFERROR(VLOOKUP(B3641,Listor!$A$6:$G$62,7,FALSE),"")</f>
        <v/>
      </c>
      <c r="H3641" s="35" t="str">
        <f>IFERROR(VLOOKUP(B3641,Listor!$H$6:$I$24,2,FALSE),"")</f>
        <v/>
      </c>
      <c r="I3641" s="35" t="str">
        <f t="shared" si="59"/>
        <v/>
      </c>
      <c r="J3641" s="35" t="str">
        <f t="array" ref="J3641">IFERROR(INDEX(Listor!$M$6:$M$17,MATCH(Listor!J3641&amp;Fossila!E3641,Listor!$K$6:$K$17&amp;Listor!$L$6:$L$17,0)),"")</f>
        <v/>
      </c>
      <c r="K3641" s="69"/>
    </row>
    <row r="3642" spans="2:11" x14ac:dyDescent="0.25">
      <c r="B3642" s="68" t="s">
        <v>68</v>
      </c>
      <c r="C3642" s="80" t="str">
        <f>IFERROR(VLOOKUP(B3642,Listor!$A$6:$B$62,2,FALSE),"")</f>
        <v/>
      </c>
      <c r="D3642" s="80" t="str">
        <f>IFERROR(VLOOKUP(B3642,Listor!$A$6:$C$62,3,FALSE),"")</f>
        <v/>
      </c>
      <c r="E3642" s="64" t="s">
        <v>69</v>
      </c>
      <c r="F3642" s="65"/>
      <c r="G3642" s="35" t="str">
        <f>IFERROR(VLOOKUP(B3642,Listor!$A$6:$G$62,7,FALSE),"")</f>
        <v/>
      </c>
      <c r="H3642" s="35" t="str">
        <f>IFERROR(VLOOKUP(B3642,Listor!$H$6:$I$24,2,FALSE),"")</f>
        <v/>
      </c>
      <c r="I3642" s="35" t="str">
        <f t="shared" si="59"/>
        <v/>
      </c>
      <c r="J3642" s="35" t="str">
        <f t="array" ref="J3642">IFERROR(INDEX(Listor!$M$6:$M$17,MATCH(Listor!J3642&amp;Fossila!E3642,Listor!$K$6:$K$17&amp;Listor!$L$6:$L$17,0)),"")</f>
        <v/>
      </c>
      <c r="K3642" s="69"/>
    </row>
    <row r="3643" spans="2:11" x14ac:dyDescent="0.25">
      <c r="B3643" s="68" t="s">
        <v>68</v>
      </c>
      <c r="C3643" s="80" t="str">
        <f>IFERROR(VLOOKUP(B3643,Listor!$A$6:$B$62,2,FALSE),"")</f>
        <v/>
      </c>
      <c r="D3643" s="80" t="str">
        <f>IFERROR(VLOOKUP(B3643,Listor!$A$6:$C$62,3,FALSE),"")</f>
        <v/>
      </c>
      <c r="E3643" s="64" t="s">
        <v>69</v>
      </c>
      <c r="F3643" s="65"/>
      <c r="G3643" s="35" t="str">
        <f>IFERROR(VLOOKUP(B3643,Listor!$A$6:$G$62,7,FALSE),"")</f>
        <v/>
      </c>
      <c r="H3643" s="35" t="str">
        <f>IFERROR(VLOOKUP(B3643,Listor!$H$6:$I$24,2,FALSE),"")</f>
        <v/>
      </c>
      <c r="I3643" s="35" t="str">
        <f t="shared" si="59"/>
        <v/>
      </c>
      <c r="J3643" s="35" t="str">
        <f t="array" ref="J3643">IFERROR(INDEX(Listor!$M$6:$M$17,MATCH(Listor!J3643&amp;Fossila!E3643,Listor!$K$6:$K$17&amp;Listor!$L$6:$L$17,0)),"")</f>
        <v/>
      </c>
      <c r="K3643" s="69"/>
    </row>
    <row r="3644" spans="2:11" x14ac:dyDescent="0.25">
      <c r="B3644" s="68" t="s">
        <v>68</v>
      </c>
      <c r="C3644" s="80" t="str">
        <f>IFERROR(VLOOKUP(B3644,Listor!$A$6:$B$62,2,FALSE),"")</f>
        <v/>
      </c>
      <c r="D3644" s="80" t="str">
        <f>IFERROR(VLOOKUP(B3644,Listor!$A$6:$C$62,3,FALSE),"")</f>
        <v/>
      </c>
      <c r="E3644" s="64" t="s">
        <v>69</v>
      </c>
      <c r="F3644" s="65"/>
      <c r="G3644" s="35" t="str">
        <f>IFERROR(VLOOKUP(B3644,Listor!$A$6:$G$62,7,FALSE),"")</f>
        <v/>
      </c>
      <c r="H3644" s="35" t="str">
        <f>IFERROR(VLOOKUP(B3644,Listor!$H$6:$I$24,2,FALSE),"")</f>
        <v/>
      </c>
      <c r="I3644" s="35" t="str">
        <f t="shared" si="59"/>
        <v/>
      </c>
      <c r="J3644" s="35" t="str">
        <f t="array" ref="J3644">IFERROR(INDEX(Listor!$M$6:$M$17,MATCH(Listor!J3644&amp;Fossila!E3644,Listor!$K$6:$K$17&amp;Listor!$L$6:$L$17,0)),"")</f>
        <v/>
      </c>
      <c r="K3644" s="69"/>
    </row>
    <row r="3645" spans="2:11" x14ac:dyDescent="0.25">
      <c r="B3645" s="68" t="s">
        <v>68</v>
      </c>
      <c r="C3645" s="80" t="str">
        <f>IFERROR(VLOOKUP(B3645,Listor!$A$6:$B$62,2,FALSE),"")</f>
        <v/>
      </c>
      <c r="D3645" s="80" t="str">
        <f>IFERROR(VLOOKUP(B3645,Listor!$A$6:$C$62,3,FALSE),"")</f>
        <v/>
      </c>
      <c r="E3645" s="64" t="s">
        <v>69</v>
      </c>
      <c r="F3645" s="65"/>
      <c r="G3645" s="35" t="str">
        <f>IFERROR(VLOOKUP(B3645,Listor!$A$6:$G$62,7,FALSE),"")</f>
        <v/>
      </c>
      <c r="H3645" s="35" t="str">
        <f>IFERROR(VLOOKUP(B3645,Listor!$H$6:$I$24,2,FALSE),"")</f>
        <v/>
      </c>
      <c r="I3645" s="35" t="str">
        <f t="shared" si="59"/>
        <v/>
      </c>
      <c r="J3645" s="35" t="str">
        <f t="array" ref="J3645">IFERROR(INDEX(Listor!$M$6:$M$17,MATCH(Listor!J3645&amp;Fossila!E3645,Listor!$K$6:$K$17&amp;Listor!$L$6:$L$17,0)),"")</f>
        <v/>
      </c>
      <c r="K3645" s="69"/>
    </row>
    <row r="3646" spans="2:11" x14ac:dyDescent="0.25">
      <c r="B3646" s="68" t="s">
        <v>68</v>
      </c>
      <c r="C3646" s="80" t="str">
        <f>IFERROR(VLOOKUP(B3646,Listor!$A$6:$B$62,2,FALSE),"")</f>
        <v/>
      </c>
      <c r="D3646" s="80" t="str">
        <f>IFERROR(VLOOKUP(B3646,Listor!$A$6:$C$62,3,FALSE),"")</f>
        <v/>
      </c>
      <c r="E3646" s="64" t="s">
        <v>69</v>
      </c>
      <c r="F3646" s="65"/>
      <c r="G3646" s="35" t="str">
        <f>IFERROR(VLOOKUP(B3646,Listor!$A$6:$G$62,7,FALSE),"")</f>
        <v/>
      </c>
      <c r="H3646" s="35" t="str">
        <f>IFERROR(VLOOKUP(B3646,Listor!$H$6:$I$24,2,FALSE),"")</f>
        <v/>
      </c>
      <c r="I3646" s="35" t="str">
        <f t="shared" si="59"/>
        <v/>
      </c>
      <c r="J3646" s="35" t="str">
        <f t="array" ref="J3646">IFERROR(INDEX(Listor!$M$6:$M$17,MATCH(Listor!J3646&amp;Fossila!E3646,Listor!$K$6:$K$17&amp;Listor!$L$6:$L$17,0)),"")</f>
        <v/>
      </c>
      <c r="K3646" s="69"/>
    </row>
    <row r="3647" spans="2:11" x14ac:dyDescent="0.25">
      <c r="B3647" s="68" t="s">
        <v>68</v>
      </c>
      <c r="C3647" s="80" t="str">
        <f>IFERROR(VLOOKUP(B3647,Listor!$A$6:$B$62,2,FALSE),"")</f>
        <v/>
      </c>
      <c r="D3647" s="80" t="str">
        <f>IFERROR(VLOOKUP(B3647,Listor!$A$6:$C$62,3,FALSE),"")</f>
        <v/>
      </c>
      <c r="E3647" s="64" t="s">
        <v>69</v>
      </c>
      <c r="F3647" s="65"/>
      <c r="G3647" s="35" t="str">
        <f>IFERROR(VLOOKUP(B3647,Listor!$A$6:$G$62,7,FALSE),"")</f>
        <v/>
      </c>
      <c r="H3647" s="35" t="str">
        <f>IFERROR(VLOOKUP(B3647,Listor!$H$6:$I$24,2,FALSE),"")</f>
        <v/>
      </c>
      <c r="I3647" s="35" t="str">
        <f t="shared" si="59"/>
        <v/>
      </c>
      <c r="J3647" s="35" t="str">
        <f t="array" ref="J3647">IFERROR(INDEX(Listor!$M$6:$M$17,MATCH(Listor!J3647&amp;Fossila!E3647,Listor!$K$6:$K$17&amp;Listor!$L$6:$L$17,0)),"")</f>
        <v/>
      </c>
      <c r="K3647" s="69"/>
    </row>
    <row r="3648" spans="2:11" x14ac:dyDescent="0.25">
      <c r="B3648" s="68" t="s">
        <v>68</v>
      </c>
      <c r="C3648" s="80" t="str">
        <f>IFERROR(VLOOKUP(B3648,Listor!$A$6:$B$62,2,FALSE),"")</f>
        <v/>
      </c>
      <c r="D3648" s="80" t="str">
        <f>IFERROR(VLOOKUP(B3648,Listor!$A$6:$C$62,3,FALSE),"")</f>
        <v/>
      </c>
      <c r="E3648" s="64" t="s">
        <v>69</v>
      </c>
      <c r="F3648" s="65"/>
      <c r="G3648" s="35" t="str">
        <f>IFERROR(VLOOKUP(B3648,Listor!$A$6:$G$62,7,FALSE),"")</f>
        <v/>
      </c>
      <c r="H3648" s="35" t="str">
        <f>IFERROR(VLOOKUP(B3648,Listor!$H$6:$I$24,2,FALSE),"")</f>
        <v/>
      </c>
      <c r="I3648" s="35" t="str">
        <f t="shared" si="59"/>
        <v/>
      </c>
      <c r="J3648" s="35" t="str">
        <f t="array" ref="J3648">IFERROR(INDEX(Listor!$M$6:$M$17,MATCH(Listor!J3648&amp;Fossila!E3648,Listor!$K$6:$K$17&amp;Listor!$L$6:$L$17,0)),"")</f>
        <v/>
      </c>
      <c r="K3648" s="69"/>
    </row>
    <row r="3649" spans="2:11" x14ac:dyDescent="0.25">
      <c r="B3649" s="68" t="s">
        <v>68</v>
      </c>
      <c r="C3649" s="80" t="str">
        <f>IFERROR(VLOOKUP(B3649,Listor!$A$6:$B$62,2,FALSE),"")</f>
        <v/>
      </c>
      <c r="D3649" s="80" t="str">
        <f>IFERROR(VLOOKUP(B3649,Listor!$A$6:$C$62,3,FALSE),"")</f>
        <v/>
      </c>
      <c r="E3649" s="64" t="s">
        <v>69</v>
      </c>
      <c r="F3649" s="65"/>
      <c r="G3649" s="35" t="str">
        <f>IFERROR(VLOOKUP(B3649,Listor!$A$6:$G$62,7,FALSE),"")</f>
        <v/>
      </c>
      <c r="H3649" s="35" t="str">
        <f>IFERROR(VLOOKUP(B3649,Listor!$H$6:$I$24,2,FALSE),"")</f>
        <v/>
      </c>
      <c r="I3649" s="35" t="str">
        <f t="shared" si="59"/>
        <v/>
      </c>
      <c r="J3649" s="35" t="str">
        <f t="array" ref="J3649">IFERROR(INDEX(Listor!$M$6:$M$17,MATCH(Listor!J3649&amp;Fossila!E3649,Listor!$K$6:$K$17&amp;Listor!$L$6:$L$17,0)),"")</f>
        <v/>
      </c>
      <c r="K3649" s="69"/>
    </row>
    <row r="3650" spans="2:11" x14ac:dyDescent="0.25">
      <c r="B3650" s="68" t="s">
        <v>68</v>
      </c>
      <c r="C3650" s="80" t="str">
        <f>IFERROR(VLOOKUP(B3650,Listor!$A$6:$B$62,2,FALSE),"")</f>
        <v/>
      </c>
      <c r="D3650" s="80" t="str">
        <f>IFERROR(VLOOKUP(B3650,Listor!$A$6:$C$62,3,FALSE),"")</f>
        <v/>
      </c>
      <c r="E3650" s="64" t="s">
        <v>69</v>
      </c>
      <c r="F3650" s="65"/>
      <c r="G3650" s="35" t="str">
        <f>IFERROR(VLOOKUP(B3650,Listor!$A$6:$G$62,7,FALSE),"")</f>
        <v/>
      </c>
      <c r="H3650" s="35" t="str">
        <f>IFERROR(VLOOKUP(B3650,Listor!$H$6:$I$24,2,FALSE),"")</f>
        <v/>
      </c>
      <c r="I3650" s="35" t="str">
        <f t="shared" si="59"/>
        <v/>
      </c>
      <c r="J3650" s="35" t="str">
        <f t="array" ref="J3650">IFERROR(INDEX(Listor!$M$6:$M$17,MATCH(Listor!J3650&amp;Fossila!E3650,Listor!$K$6:$K$17&amp;Listor!$L$6:$L$17,0)),"")</f>
        <v/>
      </c>
      <c r="K3650" s="69"/>
    </row>
    <row r="3651" spans="2:11" x14ac:dyDescent="0.25">
      <c r="B3651" s="68" t="s">
        <v>68</v>
      </c>
      <c r="C3651" s="80" t="str">
        <f>IFERROR(VLOOKUP(B3651,Listor!$A$6:$B$62,2,FALSE),"")</f>
        <v/>
      </c>
      <c r="D3651" s="80" t="str">
        <f>IFERROR(VLOOKUP(B3651,Listor!$A$6:$C$62,3,FALSE),"")</f>
        <v/>
      </c>
      <c r="E3651" s="64" t="s">
        <v>69</v>
      </c>
      <c r="F3651" s="65"/>
      <c r="G3651" s="35" t="str">
        <f>IFERROR(VLOOKUP(B3651,Listor!$A$6:$G$62,7,FALSE),"")</f>
        <v/>
      </c>
      <c r="H3651" s="35" t="str">
        <f>IFERROR(VLOOKUP(B3651,Listor!$H$6:$I$24,2,FALSE),"")</f>
        <v/>
      </c>
      <c r="I3651" s="35" t="str">
        <f t="shared" si="59"/>
        <v/>
      </c>
      <c r="J3651" s="35" t="str">
        <f t="array" ref="J3651">IFERROR(INDEX(Listor!$M$6:$M$17,MATCH(Listor!J3651&amp;Fossila!E3651,Listor!$K$6:$K$17&amp;Listor!$L$6:$L$17,0)),"")</f>
        <v/>
      </c>
      <c r="K3651" s="69"/>
    </row>
    <row r="3652" spans="2:11" x14ac:dyDescent="0.25">
      <c r="B3652" s="68" t="s">
        <v>68</v>
      </c>
      <c r="C3652" s="80" t="str">
        <f>IFERROR(VLOOKUP(B3652,Listor!$A$6:$B$62,2,FALSE),"")</f>
        <v/>
      </c>
      <c r="D3652" s="80" t="str">
        <f>IFERROR(VLOOKUP(B3652,Listor!$A$6:$C$62,3,FALSE),"")</f>
        <v/>
      </c>
      <c r="E3652" s="64" t="s">
        <v>69</v>
      </c>
      <c r="F3652" s="65"/>
      <c r="G3652" s="35" t="str">
        <f>IFERROR(VLOOKUP(B3652,Listor!$A$6:$G$62,7,FALSE),"")</f>
        <v/>
      </c>
      <c r="H3652" s="35" t="str">
        <f>IFERROR(VLOOKUP(B3652,Listor!$H$6:$I$24,2,FALSE),"")</f>
        <v/>
      </c>
      <c r="I3652" s="35" t="str">
        <f t="shared" si="59"/>
        <v/>
      </c>
      <c r="J3652" s="35" t="str">
        <f t="array" ref="J3652">IFERROR(INDEX(Listor!$M$6:$M$17,MATCH(Listor!J3652&amp;Fossila!E3652,Listor!$K$6:$K$17&amp;Listor!$L$6:$L$17,0)),"")</f>
        <v/>
      </c>
      <c r="K3652" s="69"/>
    </row>
    <row r="3653" spans="2:11" x14ac:dyDescent="0.25">
      <c r="B3653" s="68" t="s">
        <v>68</v>
      </c>
      <c r="C3653" s="80" t="str">
        <f>IFERROR(VLOOKUP(B3653,Listor!$A$6:$B$62,2,FALSE),"")</f>
        <v/>
      </c>
      <c r="D3653" s="80" t="str">
        <f>IFERROR(VLOOKUP(B3653,Listor!$A$6:$C$62,3,FALSE),"")</f>
        <v/>
      </c>
      <c r="E3653" s="64" t="s">
        <v>69</v>
      </c>
      <c r="F3653" s="65"/>
      <c r="G3653" s="35" t="str">
        <f>IFERROR(VLOOKUP(B3653,Listor!$A$6:$G$62,7,FALSE),"")</f>
        <v/>
      </c>
      <c r="H3653" s="35" t="str">
        <f>IFERROR(VLOOKUP(B3653,Listor!$H$6:$I$24,2,FALSE),"")</f>
        <v/>
      </c>
      <c r="I3653" s="35" t="str">
        <f t="shared" si="59"/>
        <v/>
      </c>
      <c r="J3653" s="35" t="str">
        <f t="array" ref="J3653">IFERROR(INDEX(Listor!$M$6:$M$17,MATCH(Listor!J3653&amp;Fossila!E3653,Listor!$K$6:$K$17&amp;Listor!$L$6:$L$17,0)),"")</f>
        <v/>
      </c>
      <c r="K3653" s="69"/>
    </row>
    <row r="3654" spans="2:11" x14ac:dyDescent="0.25">
      <c r="B3654" s="68" t="s">
        <v>68</v>
      </c>
      <c r="C3654" s="80" t="str">
        <f>IFERROR(VLOOKUP(B3654,Listor!$A$6:$B$62,2,FALSE),"")</f>
        <v/>
      </c>
      <c r="D3654" s="80" t="str">
        <f>IFERROR(VLOOKUP(B3654,Listor!$A$6:$C$62,3,FALSE),"")</f>
        <v/>
      </c>
      <c r="E3654" s="64" t="s">
        <v>69</v>
      </c>
      <c r="F3654" s="65"/>
      <c r="G3654" s="35" t="str">
        <f>IFERROR(VLOOKUP(B3654,Listor!$A$6:$G$62,7,FALSE),"")</f>
        <v/>
      </c>
      <c r="H3654" s="35" t="str">
        <f>IFERROR(VLOOKUP(B3654,Listor!$H$6:$I$24,2,FALSE),"")</f>
        <v/>
      </c>
      <c r="I3654" s="35" t="str">
        <f t="shared" si="59"/>
        <v/>
      </c>
      <c r="J3654" s="35" t="str">
        <f t="array" ref="J3654">IFERROR(INDEX(Listor!$M$6:$M$17,MATCH(Listor!J3654&amp;Fossila!E3654,Listor!$K$6:$K$17&amp;Listor!$L$6:$L$17,0)),"")</f>
        <v/>
      </c>
      <c r="K3654" s="69"/>
    </row>
    <row r="3655" spans="2:11" x14ac:dyDescent="0.25">
      <c r="B3655" s="68" t="s">
        <v>68</v>
      </c>
      <c r="C3655" s="80" t="str">
        <f>IFERROR(VLOOKUP(B3655,Listor!$A$6:$B$62,2,FALSE),"")</f>
        <v/>
      </c>
      <c r="D3655" s="80" t="str">
        <f>IFERROR(VLOOKUP(B3655,Listor!$A$6:$C$62,3,FALSE),"")</f>
        <v/>
      </c>
      <c r="E3655" s="64" t="s">
        <v>69</v>
      </c>
      <c r="F3655" s="65"/>
      <c r="G3655" s="35" t="str">
        <f>IFERROR(VLOOKUP(B3655,Listor!$A$6:$G$62,7,FALSE),"")</f>
        <v/>
      </c>
      <c r="H3655" s="35" t="str">
        <f>IFERROR(VLOOKUP(B3655,Listor!$H$6:$I$24,2,FALSE),"")</f>
        <v/>
      </c>
      <c r="I3655" s="35" t="str">
        <f t="shared" si="59"/>
        <v/>
      </c>
      <c r="J3655" s="35" t="str">
        <f t="array" ref="J3655">IFERROR(INDEX(Listor!$M$6:$M$17,MATCH(Listor!J3655&amp;Fossila!E3655,Listor!$K$6:$K$17&amp;Listor!$L$6:$L$17,0)),"")</f>
        <v/>
      </c>
      <c r="K3655" s="69"/>
    </row>
    <row r="3656" spans="2:11" x14ac:dyDescent="0.25">
      <c r="B3656" s="68" t="s">
        <v>68</v>
      </c>
      <c r="C3656" s="80" t="str">
        <f>IFERROR(VLOOKUP(B3656,Listor!$A$6:$B$62,2,FALSE),"")</f>
        <v/>
      </c>
      <c r="D3656" s="80" t="str">
        <f>IFERROR(VLOOKUP(B3656,Listor!$A$6:$C$62,3,FALSE),"")</f>
        <v/>
      </c>
      <c r="E3656" s="64" t="s">
        <v>69</v>
      </c>
      <c r="F3656" s="65"/>
      <c r="G3656" s="35" t="str">
        <f>IFERROR(VLOOKUP(B3656,Listor!$A$6:$G$62,7,FALSE),"")</f>
        <v/>
      </c>
      <c r="H3656" s="35" t="str">
        <f>IFERROR(VLOOKUP(B3656,Listor!$H$6:$I$24,2,FALSE),"")</f>
        <v/>
      </c>
      <c r="I3656" s="35" t="str">
        <f t="shared" si="59"/>
        <v/>
      </c>
      <c r="J3656" s="35" t="str">
        <f t="array" ref="J3656">IFERROR(INDEX(Listor!$M$6:$M$17,MATCH(Listor!J3656&amp;Fossila!E3656,Listor!$K$6:$K$17&amp;Listor!$L$6:$L$17,0)),"")</f>
        <v/>
      </c>
      <c r="K3656" s="69"/>
    </row>
    <row r="3657" spans="2:11" x14ac:dyDescent="0.25">
      <c r="B3657" s="68" t="s">
        <v>68</v>
      </c>
      <c r="C3657" s="80" t="str">
        <f>IFERROR(VLOOKUP(B3657,Listor!$A$6:$B$62,2,FALSE),"")</f>
        <v/>
      </c>
      <c r="D3657" s="80" t="str">
        <f>IFERROR(VLOOKUP(B3657,Listor!$A$6:$C$62,3,FALSE),"")</f>
        <v/>
      </c>
      <c r="E3657" s="64" t="s">
        <v>69</v>
      </c>
      <c r="F3657" s="65"/>
      <c r="G3657" s="35" t="str">
        <f>IFERROR(VLOOKUP(B3657,Listor!$A$6:$G$62,7,FALSE),"")</f>
        <v/>
      </c>
      <c r="H3657" s="35" t="str">
        <f>IFERROR(VLOOKUP(B3657,Listor!$H$6:$I$24,2,FALSE),"")</f>
        <v/>
      </c>
      <c r="I3657" s="35" t="str">
        <f t="shared" si="59"/>
        <v/>
      </c>
      <c r="J3657" s="35" t="str">
        <f t="array" ref="J3657">IFERROR(INDEX(Listor!$M$6:$M$17,MATCH(Listor!J3657&amp;Fossila!E3657,Listor!$K$6:$K$17&amp;Listor!$L$6:$L$17,0)),"")</f>
        <v/>
      </c>
      <c r="K3657" s="69"/>
    </row>
    <row r="3658" spans="2:11" x14ac:dyDescent="0.25">
      <c r="B3658" s="68" t="s">
        <v>68</v>
      </c>
      <c r="C3658" s="80" t="str">
        <f>IFERROR(VLOOKUP(B3658,Listor!$A$6:$B$62,2,FALSE),"")</f>
        <v/>
      </c>
      <c r="D3658" s="80" t="str">
        <f>IFERROR(VLOOKUP(B3658,Listor!$A$6:$C$62,3,FALSE),"")</f>
        <v/>
      </c>
      <c r="E3658" s="64" t="s">
        <v>69</v>
      </c>
      <c r="F3658" s="65"/>
      <c r="G3658" s="35" t="str">
        <f>IFERROR(VLOOKUP(B3658,Listor!$A$6:$G$62,7,FALSE),"")</f>
        <v/>
      </c>
      <c r="H3658" s="35" t="str">
        <f>IFERROR(VLOOKUP(B3658,Listor!$H$6:$I$24,2,FALSE),"")</f>
        <v/>
      </c>
      <c r="I3658" s="35" t="str">
        <f t="shared" si="59"/>
        <v/>
      </c>
      <c r="J3658" s="35" t="str">
        <f t="array" ref="J3658">IFERROR(INDEX(Listor!$M$6:$M$17,MATCH(Listor!J3658&amp;Fossila!E3658,Listor!$K$6:$K$17&amp;Listor!$L$6:$L$17,0)),"")</f>
        <v/>
      </c>
      <c r="K3658" s="69"/>
    </row>
    <row r="3659" spans="2:11" x14ac:dyDescent="0.25">
      <c r="B3659" s="68" t="s">
        <v>68</v>
      </c>
      <c r="C3659" s="80" t="str">
        <f>IFERROR(VLOOKUP(B3659,Listor!$A$6:$B$62,2,FALSE),"")</f>
        <v/>
      </c>
      <c r="D3659" s="80" t="str">
        <f>IFERROR(VLOOKUP(B3659,Listor!$A$6:$C$62,3,FALSE),"")</f>
        <v/>
      </c>
      <c r="E3659" s="64" t="s">
        <v>69</v>
      </c>
      <c r="F3659" s="65"/>
      <c r="G3659" s="35" t="str">
        <f>IFERROR(VLOOKUP(B3659,Listor!$A$6:$G$62,7,FALSE),"")</f>
        <v/>
      </c>
      <c r="H3659" s="35" t="str">
        <f>IFERROR(VLOOKUP(B3659,Listor!$H$6:$I$24,2,FALSE),"")</f>
        <v/>
      </c>
      <c r="I3659" s="35" t="str">
        <f t="shared" si="59"/>
        <v/>
      </c>
      <c r="J3659" s="35" t="str">
        <f t="array" ref="J3659">IFERROR(INDEX(Listor!$M$6:$M$17,MATCH(Listor!J3659&amp;Fossila!E3659,Listor!$K$6:$K$17&amp;Listor!$L$6:$L$17,0)),"")</f>
        <v/>
      </c>
      <c r="K3659" s="69"/>
    </row>
    <row r="3660" spans="2:11" x14ac:dyDescent="0.25">
      <c r="B3660" s="68" t="s">
        <v>68</v>
      </c>
      <c r="C3660" s="80" t="str">
        <f>IFERROR(VLOOKUP(B3660,Listor!$A$6:$B$62,2,FALSE),"")</f>
        <v/>
      </c>
      <c r="D3660" s="80" t="str">
        <f>IFERROR(VLOOKUP(B3660,Listor!$A$6:$C$62,3,FALSE),"")</f>
        <v/>
      </c>
      <c r="E3660" s="64" t="s">
        <v>69</v>
      </c>
      <c r="F3660" s="65"/>
      <c r="G3660" s="35" t="str">
        <f>IFERROR(VLOOKUP(B3660,Listor!$A$6:$G$62,7,FALSE),"")</f>
        <v/>
      </c>
      <c r="H3660" s="35" t="str">
        <f>IFERROR(VLOOKUP(B3660,Listor!$H$6:$I$24,2,FALSE),"")</f>
        <v/>
      </c>
      <c r="I3660" s="35" t="str">
        <f t="shared" si="59"/>
        <v/>
      </c>
      <c r="J3660" s="35" t="str">
        <f t="array" ref="J3660">IFERROR(INDEX(Listor!$M$6:$M$17,MATCH(Listor!J3660&amp;Fossila!E3660,Listor!$K$6:$K$17&amp;Listor!$L$6:$L$17,0)),"")</f>
        <v/>
      </c>
      <c r="K3660" s="69"/>
    </row>
    <row r="3661" spans="2:11" x14ac:dyDescent="0.25">
      <c r="B3661" s="68" t="s">
        <v>68</v>
      </c>
      <c r="C3661" s="80" t="str">
        <f>IFERROR(VLOOKUP(B3661,Listor!$A$6:$B$62,2,FALSE),"")</f>
        <v/>
      </c>
      <c r="D3661" s="80" t="str">
        <f>IFERROR(VLOOKUP(B3661,Listor!$A$6:$C$62,3,FALSE),"")</f>
        <v/>
      </c>
      <c r="E3661" s="64" t="s">
        <v>69</v>
      </c>
      <c r="F3661" s="65"/>
      <c r="G3661" s="35" t="str">
        <f>IFERROR(VLOOKUP(B3661,Listor!$A$6:$G$62,7,FALSE),"")</f>
        <v/>
      </c>
      <c r="H3661" s="35" t="str">
        <f>IFERROR(VLOOKUP(B3661,Listor!$H$6:$I$24,2,FALSE),"")</f>
        <v/>
      </c>
      <c r="I3661" s="35" t="str">
        <f t="shared" ref="I3661:I3724" si="60">IFERROR(H3661*F3661,"")</f>
        <v/>
      </c>
      <c r="J3661" s="35" t="str">
        <f t="array" ref="J3661">IFERROR(INDEX(Listor!$M$6:$M$17,MATCH(Listor!J3661&amp;Fossila!E3661,Listor!$K$6:$K$17&amp;Listor!$L$6:$L$17,0)),"")</f>
        <v/>
      </c>
      <c r="K3661" s="69"/>
    </row>
    <row r="3662" spans="2:11" x14ac:dyDescent="0.25">
      <c r="B3662" s="68" t="s">
        <v>68</v>
      </c>
      <c r="C3662" s="80" t="str">
        <f>IFERROR(VLOOKUP(B3662,Listor!$A$6:$B$62,2,FALSE),"")</f>
        <v/>
      </c>
      <c r="D3662" s="80" t="str">
        <f>IFERROR(VLOOKUP(B3662,Listor!$A$6:$C$62,3,FALSE),"")</f>
        <v/>
      </c>
      <c r="E3662" s="64" t="s">
        <v>69</v>
      </c>
      <c r="F3662" s="65"/>
      <c r="G3662" s="35" t="str">
        <f>IFERROR(VLOOKUP(B3662,Listor!$A$6:$G$62,7,FALSE),"")</f>
        <v/>
      </c>
      <c r="H3662" s="35" t="str">
        <f>IFERROR(VLOOKUP(B3662,Listor!$H$6:$I$24,2,FALSE),"")</f>
        <v/>
      </c>
      <c r="I3662" s="35" t="str">
        <f t="shared" si="60"/>
        <v/>
      </c>
      <c r="J3662" s="35" t="str">
        <f t="array" ref="J3662">IFERROR(INDEX(Listor!$M$6:$M$17,MATCH(Listor!J3662&amp;Fossila!E3662,Listor!$K$6:$K$17&amp;Listor!$L$6:$L$17,0)),"")</f>
        <v/>
      </c>
      <c r="K3662" s="69"/>
    </row>
    <row r="3663" spans="2:11" x14ac:dyDescent="0.25">
      <c r="B3663" s="68" t="s">
        <v>68</v>
      </c>
      <c r="C3663" s="80" t="str">
        <f>IFERROR(VLOOKUP(B3663,Listor!$A$6:$B$62,2,FALSE),"")</f>
        <v/>
      </c>
      <c r="D3663" s="80" t="str">
        <f>IFERROR(VLOOKUP(B3663,Listor!$A$6:$C$62,3,FALSE),"")</f>
        <v/>
      </c>
      <c r="E3663" s="64" t="s">
        <v>69</v>
      </c>
      <c r="F3663" s="65"/>
      <c r="G3663" s="35" t="str">
        <f>IFERROR(VLOOKUP(B3663,Listor!$A$6:$G$62,7,FALSE),"")</f>
        <v/>
      </c>
      <c r="H3663" s="35" t="str">
        <f>IFERROR(VLOOKUP(B3663,Listor!$H$6:$I$24,2,FALSE),"")</f>
        <v/>
      </c>
      <c r="I3663" s="35" t="str">
        <f t="shared" si="60"/>
        <v/>
      </c>
      <c r="J3663" s="35" t="str">
        <f t="array" ref="J3663">IFERROR(INDEX(Listor!$M$6:$M$17,MATCH(Listor!J3663&amp;Fossila!E3663,Listor!$K$6:$K$17&amp;Listor!$L$6:$L$17,0)),"")</f>
        <v/>
      </c>
      <c r="K3663" s="69"/>
    </row>
    <row r="3664" spans="2:11" x14ac:dyDescent="0.25">
      <c r="B3664" s="68" t="s">
        <v>68</v>
      </c>
      <c r="C3664" s="80" t="str">
        <f>IFERROR(VLOOKUP(B3664,Listor!$A$6:$B$62,2,FALSE),"")</f>
        <v/>
      </c>
      <c r="D3664" s="80" t="str">
        <f>IFERROR(VLOOKUP(B3664,Listor!$A$6:$C$62,3,FALSE),"")</f>
        <v/>
      </c>
      <c r="E3664" s="64" t="s">
        <v>69</v>
      </c>
      <c r="F3664" s="65"/>
      <c r="G3664" s="35" t="str">
        <f>IFERROR(VLOOKUP(B3664,Listor!$A$6:$G$62,7,FALSE),"")</f>
        <v/>
      </c>
      <c r="H3664" s="35" t="str">
        <f>IFERROR(VLOOKUP(B3664,Listor!$H$6:$I$24,2,FALSE),"")</f>
        <v/>
      </c>
      <c r="I3664" s="35" t="str">
        <f t="shared" si="60"/>
        <v/>
      </c>
      <c r="J3664" s="35" t="str">
        <f t="array" ref="J3664">IFERROR(INDEX(Listor!$M$6:$M$17,MATCH(Listor!J3664&amp;Fossila!E3664,Listor!$K$6:$K$17&amp;Listor!$L$6:$L$17,0)),"")</f>
        <v/>
      </c>
      <c r="K3664" s="69"/>
    </row>
    <row r="3665" spans="2:11" x14ac:dyDescent="0.25">
      <c r="B3665" s="68" t="s">
        <v>68</v>
      </c>
      <c r="C3665" s="80" t="str">
        <f>IFERROR(VLOOKUP(B3665,Listor!$A$6:$B$62,2,FALSE),"")</f>
        <v/>
      </c>
      <c r="D3665" s="80" t="str">
        <f>IFERROR(VLOOKUP(B3665,Listor!$A$6:$C$62,3,FALSE),"")</f>
        <v/>
      </c>
      <c r="E3665" s="64" t="s">
        <v>69</v>
      </c>
      <c r="F3665" s="65"/>
      <c r="G3665" s="35" t="str">
        <f>IFERROR(VLOOKUP(B3665,Listor!$A$6:$G$62,7,FALSE),"")</f>
        <v/>
      </c>
      <c r="H3665" s="35" t="str">
        <f>IFERROR(VLOOKUP(B3665,Listor!$H$6:$I$24,2,FALSE),"")</f>
        <v/>
      </c>
      <c r="I3665" s="35" t="str">
        <f t="shared" si="60"/>
        <v/>
      </c>
      <c r="J3665" s="35" t="str">
        <f t="array" ref="J3665">IFERROR(INDEX(Listor!$M$6:$M$17,MATCH(Listor!J3665&amp;Fossila!E3665,Listor!$K$6:$K$17&amp;Listor!$L$6:$L$17,0)),"")</f>
        <v/>
      </c>
      <c r="K3665" s="69"/>
    </row>
    <row r="3666" spans="2:11" x14ac:dyDescent="0.25">
      <c r="B3666" s="68" t="s">
        <v>68</v>
      </c>
      <c r="C3666" s="80" t="str">
        <f>IFERROR(VLOOKUP(B3666,Listor!$A$6:$B$62,2,FALSE),"")</f>
        <v/>
      </c>
      <c r="D3666" s="80" t="str">
        <f>IFERROR(VLOOKUP(B3666,Listor!$A$6:$C$62,3,FALSE),"")</f>
        <v/>
      </c>
      <c r="E3666" s="64" t="s">
        <v>69</v>
      </c>
      <c r="F3666" s="65"/>
      <c r="G3666" s="35" t="str">
        <f>IFERROR(VLOOKUP(B3666,Listor!$A$6:$G$62,7,FALSE),"")</f>
        <v/>
      </c>
      <c r="H3666" s="35" t="str">
        <f>IFERROR(VLOOKUP(B3666,Listor!$H$6:$I$24,2,FALSE),"")</f>
        <v/>
      </c>
      <c r="I3666" s="35" t="str">
        <f t="shared" si="60"/>
        <v/>
      </c>
      <c r="J3666" s="35" t="str">
        <f t="array" ref="J3666">IFERROR(INDEX(Listor!$M$6:$M$17,MATCH(Listor!J3666&amp;Fossila!E3666,Listor!$K$6:$K$17&amp;Listor!$L$6:$L$17,0)),"")</f>
        <v/>
      </c>
      <c r="K3666" s="69"/>
    </row>
    <row r="3667" spans="2:11" x14ac:dyDescent="0.25">
      <c r="B3667" s="68" t="s">
        <v>68</v>
      </c>
      <c r="C3667" s="80" t="str">
        <f>IFERROR(VLOOKUP(B3667,Listor!$A$6:$B$62,2,FALSE),"")</f>
        <v/>
      </c>
      <c r="D3667" s="80" t="str">
        <f>IFERROR(VLOOKUP(B3667,Listor!$A$6:$C$62,3,FALSE),"")</f>
        <v/>
      </c>
      <c r="E3667" s="64" t="s">
        <v>69</v>
      </c>
      <c r="F3667" s="65"/>
      <c r="G3667" s="35" t="str">
        <f>IFERROR(VLOOKUP(B3667,Listor!$A$6:$G$62,7,FALSE),"")</f>
        <v/>
      </c>
      <c r="H3667" s="35" t="str">
        <f>IFERROR(VLOOKUP(B3667,Listor!$H$6:$I$24,2,FALSE),"")</f>
        <v/>
      </c>
      <c r="I3667" s="35" t="str">
        <f t="shared" si="60"/>
        <v/>
      </c>
      <c r="J3667" s="35" t="str">
        <f t="array" ref="J3667">IFERROR(INDEX(Listor!$M$6:$M$17,MATCH(Listor!J3667&amp;Fossila!E3667,Listor!$K$6:$K$17&amp;Listor!$L$6:$L$17,0)),"")</f>
        <v/>
      </c>
      <c r="K3667" s="69"/>
    </row>
    <row r="3668" spans="2:11" x14ac:dyDescent="0.25">
      <c r="B3668" s="68" t="s">
        <v>68</v>
      </c>
      <c r="C3668" s="80" t="str">
        <f>IFERROR(VLOOKUP(B3668,Listor!$A$6:$B$62,2,FALSE),"")</f>
        <v/>
      </c>
      <c r="D3668" s="80" t="str">
        <f>IFERROR(VLOOKUP(B3668,Listor!$A$6:$C$62,3,FALSE),"")</f>
        <v/>
      </c>
      <c r="E3668" s="64" t="s">
        <v>69</v>
      </c>
      <c r="F3668" s="65"/>
      <c r="G3668" s="35" t="str">
        <f>IFERROR(VLOOKUP(B3668,Listor!$A$6:$G$62,7,FALSE),"")</f>
        <v/>
      </c>
      <c r="H3668" s="35" t="str">
        <f>IFERROR(VLOOKUP(B3668,Listor!$H$6:$I$24,2,FALSE),"")</f>
        <v/>
      </c>
      <c r="I3668" s="35" t="str">
        <f t="shared" si="60"/>
        <v/>
      </c>
      <c r="J3668" s="35" t="str">
        <f t="array" ref="J3668">IFERROR(INDEX(Listor!$M$6:$M$17,MATCH(Listor!J3668&amp;Fossila!E3668,Listor!$K$6:$K$17&amp;Listor!$L$6:$L$17,0)),"")</f>
        <v/>
      </c>
      <c r="K3668" s="69"/>
    </row>
    <row r="3669" spans="2:11" x14ac:dyDescent="0.25">
      <c r="B3669" s="68" t="s">
        <v>68</v>
      </c>
      <c r="C3669" s="80" t="str">
        <f>IFERROR(VLOOKUP(B3669,Listor!$A$6:$B$62,2,FALSE),"")</f>
        <v/>
      </c>
      <c r="D3669" s="80" t="str">
        <f>IFERROR(VLOOKUP(B3669,Listor!$A$6:$C$62,3,FALSE),"")</f>
        <v/>
      </c>
      <c r="E3669" s="64" t="s">
        <v>69</v>
      </c>
      <c r="F3669" s="65"/>
      <c r="G3669" s="35" t="str">
        <f>IFERROR(VLOOKUP(B3669,Listor!$A$6:$G$62,7,FALSE),"")</f>
        <v/>
      </c>
      <c r="H3669" s="35" t="str">
        <f>IFERROR(VLOOKUP(B3669,Listor!$H$6:$I$24,2,FALSE),"")</f>
        <v/>
      </c>
      <c r="I3669" s="35" t="str">
        <f t="shared" si="60"/>
        <v/>
      </c>
      <c r="J3669" s="35" t="str">
        <f t="array" ref="J3669">IFERROR(INDEX(Listor!$M$6:$M$17,MATCH(Listor!J3669&amp;Fossila!E3669,Listor!$K$6:$K$17&amp;Listor!$L$6:$L$17,0)),"")</f>
        <v/>
      </c>
      <c r="K3669" s="69"/>
    </row>
    <row r="3670" spans="2:11" x14ac:dyDescent="0.25">
      <c r="B3670" s="68" t="s">
        <v>68</v>
      </c>
      <c r="C3670" s="80" t="str">
        <f>IFERROR(VLOOKUP(B3670,Listor!$A$6:$B$62,2,FALSE),"")</f>
        <v/>
      </c>
      <c r="D3670" s="80" t="str">
        <f>IFERROR(VLOOKUP(B3670,Listor!$A$6:$C$62,3,FALSE),"")</f>
        <v/>
      </c>
      <c r="E3670" s="64" t="s">
        <v>69</v>
      </c>
      <c r="F3670" s="65"/>
      <c r="G3670" s="35" t="str">
        <f>IFERROR(VLOOKUP(B3670,Listor!$A$6:$G$62,7,FALSE),"")</f>
        <v/>
      </c>
      <c r="H3670" s="35" t="str">
        <f>IFERROR(VLOOKUP(B3670,Listor!$H$6:$I$24,2,FALSE),"")</f>
        <v/>
      </c>
      <c r="I3670" s="35" t="str">
        <f t="shared" si="60"/>
        <v/>
      </c>
      <c r="J3670" s="35" t="str">
        <f t="array" ref="J3670">IFERROR(INDEX(Listor!$M$6:$M$17,MATCH(Listor!J3670&amp;Fossila!E3670,Listor!$K$6:$K$17&amp;Listor!$L$6:$L$17,0)),"")</f>
        <v/>
      </c>
      <c r="K3670" s="69"/>
    </row>
    <row r="3671" spans="2:11" x14ac:dyDescent="0.25">
      <c r="B3671" s="68" t="s">
        <v>68</v>
      </c>
      <c r="C3671" s="80" t="str">
        <f>IFERROR(VLOOKUP(B3671,Listor!$A$6:$B$62,2,FALSE),"")</f>
        <v/>
      </c>
      <c r="D3671" s="80" t="str">
        <f>IFERROR(VLOOKUP(B3671,Listor!$A$6:$C$62,3,FALSE),"")</f>
        <v/>
      </c>
      <c r="E3671" s="64" t="s">
        <v>69</v>
      </c>
      <c r="F3671" s="65"/>
      <c r="G3671" s="35" t="str">
        <f>IFERROR(VLOOKUP(B3671,Listor!$A$6:$G$62,7,FALSE),"")</f>
        <v/>
      </c>
      <c r="H3671" s="35" t="str">
        <f>IFERROR(VLOOKUP(B3671,Listor!$H$6:$I$24,2,FALSE),"")</f>
        <v/>
      </c>
      <c r="I3671" s="35" t="str">
        <f t="shared" si="60"/>
        <v/>
      </c>
      <c r="J3671" s="35" t="str">
        <f t="array" ref="J3671">IFERROR(INDEX(Listor!$M$6:$M$17,MATCH(Listor!J3671&amp;Fossila!E3671,Listor!$K$6:$K$17&amp;Listor!$L$6:$L$17,0)),"")</f>
        <v/>
      </c>
      <c r="K3671" s="69"/>
    </row>
    <row r="3672" spans="2:11" x14ac:dyDescent="0.25">
      <c r="B3672" s="68" t="s">
        <v>68</v>
      </c>
      <c r="C3672" s="80" t="str">
        <f>IFERROR(VLOOKUP(B3672,Listor!$A$6:$B$62,2,FALSE),"")</f>
        <v/>
      </c>
      <c r="D3672" s="80" t="str">
        <f>IFERROR(VLOOKUP(B3672,Listor!$A$6:$C$62,3,FALSE),"")</f>
        <v/>
      </c>
      <c r="E3672" s="64" t="s">
        <v>69</v>
      </c>
      <c r="F3672" s="65"/>
      <c r="G3672" s="35" t="str">
        <f>IFERROR(VLOOKUP(B3672,Listor!$A$6:$G$62,7,FALSE),"")</f>
        <v/>
      </c>
      <c r="H3672" s="35" t="str">
        <f>IFERROR(VLOOKUP(B3672,Listor!$H$6:$I$24,2,FALSE),"")</f>
        <v/>
      </c>
      <c r="I3672" s="35" t="str">
        <f t="shared" si="60"/>
        <v/>
      </c>
      <c r="J3672" s="35" t="str">
        <f t="array" ref="J3672">IFERROR(INDEX(Listor!$M$6:$M$17,MATCH(Listor!J3672&amp;Fossila!E3672,Listor!$K$6:$K$17&amp;Listor!$L$6:$L$17,0)),"")</f>
        <v/>
      </c>
      <c r="K3672" s="69"/>
    </row>
    <row r="3673" spans="2:11" x14ac:dyDescent="0.25">
      <c r="B3673" s="68" t="s">
        <v>68</v>
      </c>
      <c r="C3673" s="80" t="str">
        <f>IFERROR(VLOOKUP(B3673,Listor!$A$6:$B$62,2,FALSE),"")</f>
        <v/>
      </c>
      <c r="D3673" s="80" t="str">
        <f>IFERROR(VLOOKUP(B3673,Listor!$A$6:$C$62,3,FALSE),"")</f>
        <v/>
      </c>
      <c r="E3673" s="64" t="s">
        <v>69</v>
      </c>
      <c r="F3673" s="65"/>
      <c r="G3673" s="35" t="str">
        <f>IFERROR(VLOOKUP(B3673,Listor!$A$6:$G$62,7,FALSE),"")</f>
        <v/>
      </c>
      <c r="H3673" s="35" t="str">
        <f>IFERROR(VLOOKUP(B3673,Listor!$H$6:$I$24,2,FALSE),"")</f>
        <v/>
      </c>
      <c r="I3673" s="35" t="str">
        <f t="shared" si="60"/>
        <v/>
      </c>
      <c r="J3673" s="35" t="str">
        <f t="array" ref="J3673">IFERROR(INDEX(Listor!$M$6:$M$17,MATCH(Listor!J3673&amp;Fossila!E3673,Listor!$K$6:$K$17&amp;Listor!$L$6:$L$17,0)),"")</f>
        <v/>
      </c>
      <c r="K3673" s="69"/>
    </row>
    <row r="3674" spans="2:11" x14ac:dyDescent="0.25">
      <c r="B3674" s="68" t="s">
        <v>68</v>
      </c>
      <c r="C3674" s="80" t="str">
        <f>IFERROR(VLOOKUP(B3674,Listor!$A$6:$B$62,2,FALSE),"")</f>
        <v/>
      </c>
      <c r="D3674" s="80" t="str">
        <f>IFERROR(VLOOKUP(B3674,Listor!$A$6:$C$62,3,FALSE),"")</f>
        <v/>
      </c>
      <c r="E3674" s="64" t="s">
        <v>69</v>
      </c>
      <c r="F3674" s="65"/>
      <c r="G3674" s="35" t="str">
        <f>IFERROR(VLOOKUP(B3674,Listor!$A$6:$G$62,7,FALSE),"")</f>
        <v/>
      </c>
      <c r="H3674" s="35" t="str">
        <f>IFERROR(VLOOKUP(B3674,Listor!$H$6:$I$24,2,FALSE),"")</f>
        <v/>
      </c>
      <c r="I3674" s="35" t="str">
        <f t="shared" si="60"/>
        <v/>
      </c>
      <c r="J3674" s="35" t="str">
        <f t="array" ref="J3674">IFERROR(INDEX(Listor!$M$6:$M$17,MATCH(Listor!J3674&amp;Fossila!E3674,Listor!$K$6:$K$17&amp;Listor!$L$6:$L$17,0)),"")</f>
        <v/>
      </c>
      <c r="K3674" s="69"/>
    </row>
    <row r="3675" spans="2:11" x14ac:dyDescent="0.25">
      <c r="B3675" s="68" t="s">
        <v>68</v>
      </c>
      <c r="C3675" s="80" t="str">
        <f>IFERROR(VLOOKUP(B3675,Listor!$A$6:$B$62,2,FALSE),"")</f>
        <v/>
      </c>
      <c r="D3675" s="80" t="str">
        <f>IFERROR(VLOOKUP(B3675,Listor!$A$6:$C$62,3,FALSE),"")</f>
        <v/>
      </c>
      <c r="E3675" s="64" t="s">
        <v>69</v>
      </c>
      <c r="F3675" s="65"/>
      <c r="G3675" s="35" t="str">
        <f>IFERROR(VLOOKUP(B3675,Listor!$A$6:$G$62,7,FALSE),"")</f>
        <v/>
      </c>
      <c r="H3675" s="35" t="str">
        <f>IFERROR(VLOOKUP(B3675,Listor!$H$6:$I$24,2,FALSE),"")</f>
        <v/>
      </c>
      <c r="I3675" s="35" t="str">
        <f t="shared" si="60"/>
        <v/>
      </c>
      <c r="J3675" s="35" t="str">
        <f t="array" ref="J3675">IFERROR(INDEX(Listor!$M$6:$M$17,MATCH(Listor!J3675&amp;Fossila!E3675,Listor!$K$6:$K$17&amp;Listor!$L$6:$L$17,0)),"")</f>
        <v/>
      </c>
      <c r="K3675" s="69"/>
    </row>
    <row r="3676" spans="2:11" x14ac:dyDescent="0.25">
      <c r="B3676" s="68" t="s">
        <v>68</v>
      </c>
      <c r="C3676" s="80" t="str">
        <f>IFERROR(VLOOKUP(B3676,Listor!$A$6:$B$62,2,FALSE),"")</f>
        <v/>
      </c>
      <c r="D3676" s="80" t="str">
        <f>IFERROR(VLOOKUP(B3676,Listor!$A$6:$C$62,3,FALSE),"")</f>
        <v/>
      </c>
      <c r="E3676" s="64" t="s">
        <v>69</v>
      </c>
      <c r="F3676" s="65"/>
      <c r="G3676" s="35" t="str">
        <f>IFERROR(VLOOKUP(B3676,Listor!$A$6:$G$62,7,FALSE),"")</f>
        <v/>
      </c>
      <c r="H3676" s="35" t="str">
        <f>IFERROR(VLOOKUP(B3676,Listor!$H$6:$I$24,2,FALSE),"")</f>
        <v/>
      </c>
      <c r="I3676" s="35" t="str">
        <f t="shared" si="60"/>
        <v/>
      </c>
      <c r="J3676" s="35" t="str">
        <f t="array" ref="J3676">IFERROR(INDEX(Listor!$M$6:$M$17,MATCH(Listor!J3676&amp;Fossila!E3676,Listor!$K$6:$K$17&amp;Listor!$L$6:$L$17,0)),"")</f>
        <v/>
      </c>
      <c r="K3676" s="69"/>
    </row>
    <row r="3677" spans="2:11" x14ac:dyDescent="0.25">
      <c r="B3677" s="68" t="s">
        <v>68</v>
      </c>
      <c r="C3677" s="80" t="str">
        <f>IFERROR(VLOOKUP(B3677,Listor!$A$6:$B$62,2,FALSE),"")</f>
        <v/>
      </c>
      <c r="D3677" s="80" t="str">
        <f>IFERROR(VLOOKUP(B3677,Listor!$A$6:$C$62,3,FALSE),"")</f>
        <v/>
      </c>
      <c r="E3677" s="64" t="s">
        <v>69</v>
      </c>
      <c r="F3677" s="65"/>
      <c r="G3677" s="35" t="str">
        <f>IFERROR(VLOOKUP(B3677,Listor!$A$6:$G$62,7,FALSE),"")</f>
        <v/>
      </c>
      <c r="H3677" s="35" t="str">
        <f>IFERROR(VLOOKUP(B3677,Listor!$H$6:$I$24,2,FALSE),"")</f>
        <v/>
      </c>
      <c r="I3677" s="35" t="str">
        <f t="shared" si="60"/>
        <v/>
      </c>
      <c r="J3677" s="35" t="str">
        <f t="array" ref="J3677">IFERROR(INDEX(Listor!$M$6:$M$17,MATCH(Listor!J3677&amp;Fossila!E3677,Listor!$K$6:$K$17&amp;Listor!$L$6:$L$17,0)),"")</f>
        <v/>
      </c>
      <c r="K3677" s="69"/>
    </row>
    <row r="3678" spans="2:11" x14ac:dyDescent="0.25">
      <c r="B3678" s="68" t="s">
        <v>68</v>
      </c>
      <c r="C3678" s="80" t="str">
        <f>IFERROR(VLOOKUP(B3678,Listor!$A$6:$B$62,2,FALSE),"")</f>
        <v/>
      </c>
      <c r="D3678" s="80" t="str">
        <f>IFERROR(VLOOKUP(B3678,Listor!$A$6:$C$62,3,FALSE),"")</f>
        <v/>
      </c>
      <c r="E3678" s="64" t="s">
        <v>69</v>
      </c>
      <c r="F3678" s="65"/>
      <c r="G3678" s="35" t="str">
        <f>IFERROR(VLOOKUP(B3678,Listor!$A$6:$G$62,7,FALSE),"")</f>
        <v/>
      </c>
      <c r="H3678" s="35" t="str">
        <f>IFERROR(VLOOKUP(B3678,Listor!$H$6:$I$24,2,FALSE),"")</f>
        <v/>
      </c>
      <c r="I3678" s="35" t="str">
        <f t="shared" si="60"/>
        <v/>
      </c>
      <c r="J3678" s="35" t="str">
        <f t="array" ref="J3678">IFERROR(INDEX(Listor!$M$6:$M$17,MATCH(Listor!J3678&amp;Fossila!E3678,Listor!$K$6:$K$17&amp;Listor!$L$6:$L$17,0)),"")</f>
        <v/>
      </c>
      <c r="K3678" s="69"/>
    </row>
    <row r="3679" spans="2:11" x14ac:dyDescent="0.25">
      <c r="B3679" s="68" t="s">
        <v>68</v>
      </c>
      <c r="C3679" s="80" t="str">
        <f>IFERROR(VLOOKUP(B3679,Listor!$A$6:$B$62,2,FALSE),"")</f>
        <v/>
      </c>
      <c r="D3679" s="80" t="str">
        <f>IFERROR(VLOOKUP(B3679,Listor!$A$6:$C$62,3,FALSE),"")</f>
        <v/>
      </c>
      <c r="E3679" s="64" t="s">
        <v>69</v>
      </c>
      <c r="F3679" s="65"/>
      <c r="G3679" s="35" t="str">
        <f>IFERROR(VLOOKUP(B3679,Listor!$A$6:$G$62,7,FALSE),"")</f>
        <v/>
      </c>
      <c r="H3679" s="35" t="str">
        <f>IFERROR(VLOOKUP(B3679,Listor!$H$6:$I$24,2,FALSE),"")</f>
        <v/>
      </c>
      <c r="I3679" s="35" t="str">
        <f t="shared" si="60"/>
        <v/>
      </c>
      <c r="J3679" s="35" t="str">
        <f t="array" ref="J3679">IFERROR(INDEX(Listor!$M$6:$M$17,MATCH(Listor!J3679&amp;Fossila!E3679,Listor!$K$6:$K$17&amp;Listor!$L$6:$L$17,0)),"")</f>
        <v/>
      </c>
      <c r="K3679" s="69"/>
    </row>
    <row r="3680" spans="2:11" x14ac:dyDescent="0.25">
      <c r="B3680" s="68" t="s">
        <v>68</v>
      </c>
      <c r="C3680" s="80" t="str">
        <f>IFERROR(VLOOKUP(B3680,Listor!$A$6:$B$62,2,FALSE),"")</f>
        <v/>
      </c>
      <c r="D3680" s="80" t="str">
        <f>IFERROR(VLOOKUP(B3680,Listor!$A$6:$C$62,3,FALSE),"")</f>
        <v/>
      </c>
      <c r="E3680" s="64" t="s">
        <v>69</v>
      </c>
      <c r="F3680" s="65"/>
      <c r="G3680" s="35" t="str">
        <f>IFERROR(VLOOKUP(B3680,Listor!$A$6:$G$62,7,FALSE),"")</f>
        <v/>
      </c>
      <c r="H3680" s="35" t="str">
        <f>IFERROR(VLOOKUP(B3680,Listor!$H$6:$I$24,2,FALSE),"")</f>
        <v/>
      </c>
      <c r="I3680" s="35" t="str">
        <f t="shared" si="60"/>
        <v/>
      </c>
      <c r="J3680" s="35" t="str">
        <f t="array" ref="J3680">IFERROR(INDEX(Listor!$M$6:$M$17,MATCH(Listor!J3680&amp;Fossila!E3680,Listor!$K$6:$K$17&amp;Listor!$L$6:$L$17,0)),"")</f>
        <v/>
      </c>
      <c r="K3680" s="69"/>
    </row>
    <row r="3681" spans="2:11" x14ac:dyDescent="0.25">
      <c r="B3681" s="68" t="s">
        <v>68</v>
      </c>
      <c r="C3681" s="80" t="str">
        <f>IFERROR(VLOOKUP(B3681,Listor!$A$6:$B$62,2,FALSE),"")</f>
        <v/>
      </c>
      <c r="D3681" s="80" t="str">
        <f>IFERROR(VLOOKUP(B3681,Listor!$A$6:$C$62,3,FALSE),"")</f>
        <v/>
      </c>
      <c r="E3681" s="64" t="s">
        <v>69</v>
      </c>
      <c r="F3681" s="65"/>
      <c r="G3681" s="35" t="str">
        <f>IFERROR(VLOOKUP(B3681,Listor!$A$6:$G$62,7,FALSE),"")</f>
        <v/>
      </c>
      <c r="H3681" s="35" t="str">
        <f>IFERROR(VLOOKUP(B3681,Listor!$H$6:$I$24,2,FALSE),"")</f>
        <v/>
      </c>
      <c r="I3681" s="35" t="str">
        <f t="shared" si="60"/>
        <v/>
      </c>
      <c r="J3681" s="35" t="str">
        <f t="array" ref="J3681">IFERROR(INDEX(Listor!$M$6:$M$17,MATCH(Listor!J3681&amp;Fossila!E3681,Listor!$K$6:$K$17&amp;Listor!$L$6:$L$17,0)),"")</f>
        <v/>
      </c>
      <c r="K3681" s="69"/>
    </row>
    <row r="3682" spans="2:11" x14ac:dyDescent="0.25">
      <c r="B3682" s="68" t="s">
        <v>68</v>
      </c>
      <c r="C3682" s="80" t="str">
        <f>IFERROR(VLOOKUP(B3682,Listor!$A$6:$B$62,2,FALSE),"")</f>
        <v/>
      </c>
      <c r="D3682" s="80" t="str">
        <f>IFERROR(VLOOKUP(B3682,Listor!$A$6:$C$62,3,FALSE),"")</f>
        <v/>
      </c>
      <c r="E3682" s="64" t="s">
        <v>69</v>
      </c>
      <c r="F3682" s="65"/>
      <c r="G3682" s="35" t="str">
        <f>IFERROR(VLOOKUP(B3682,Listor!$A$6:$G$62,7,FALSE),"")</f>
        <v/>
      </c>
      <c r="H3682" s="35" t="str">
        <f>IFERROR(VLOOKUP(B3682,Listor!$H$6:$I$24,2,FALSE),"")</f>
        <v/>
      </c>
      <c r="I3682" s="35" t="str">
        <f t="shared" si="60"/>
        <v/>
      </c>
      <c r="J3682" s="35" t="str">
        <f t="array" ref="J3682">IFERROR(INDEX(Listor!$M$6:$M$17,MATCH(Listor!J3682&amp;Fossila!E3682,Listor!$K$6:$K$17&amp;Listor!$L$6:$L$17,0)),"")</f>
        <v/>
      </c>
      <c r="K3682" s="69"/>
    </row>
    <row r="3683" spans="2:11" x14ac:dyDescent="0.25">
      <c r="B3683" s="68" t="s">
        <v>68</v>
      </c>
      <c r="C3683" s="80" t="str">
        <f>IFERROR(VLOOKUP(B3683,Listor!$A$6:$B$62,2,FALSE),"")</f>
        <v/>
      </c>
      <c r="D3683" s="80" t="str">
        <f>IFERROR(VLOOKUP(B3683,Listor!$A$6:$C$62,3,FALSE),"")</f>
        <v/>
      </c>
      <c r="E3683" s="64" t="s">
        <v>69</v>
      </c>
      <c r="F3683" s="65"/>
      <c r="G3683" s="35" t="str">
        <f>IFERROR(VLOOKUP(B3683,Listor!$A$6:$G$62,7,FALSE),"")</f>
        <v/>
      </c>
      <c r="H3683" s="35" t="str">
        <f>IFERROR(VLOOKUP(B3683,Listor!$H$6:$I$24,2,FALSE),"")</f>
        <v/>
      </c>
      <c r="I3683" s="35" t="str">
        <f t="shared" si="60"/>
        <v/>
      </c>
      <c r="J3683" s="35" t="str">
        <f t="array" ref="J3683">IFERROR(INDEX(Listor!$M$6:$M$17,MATCH(Listor!J3683&amp;Fossila!E3683,Listor!$K$6:$K$17&amp;Listor!$L$6:$L$17,0)),"")</f>
        <v/>
      </c>
      <c r="K3683" s="69"/>
    </row>
    <row r="3684" spans="2:11" x14ac:dyDescent="0.25">
      <c r="B3684" s="68" t="s">
        <v>68</v>
      </c>
      <c r="C3684" s="80" t="str">
        <f>IFERROR(VLOOKUP(B3684,Listor!$A$6:$B$62,2,FALSE),"")</f>
        <v/>
      </c>
      <c r="D3684" s="80" t="str">
        <f>IFERROR(VLOOKUP(B3684,Listor!$A$6:$C$62,3,FALSE),"")</f>
        <v/>
      </c>
      <c r="E3684" s="64" t="s">
        <v>69</v>
      </c>
      <c r="F3684" s="65"/>
      <c r="G3684" s="35" t="str">
        <f>IFERROR(VLOOKUP(B3684,Listor!$A$6:$G$62,7,FALSE),"")</f>
        <v/>
      </c>
      <c r="H3684" s="35" t="str">
        <f>IFERROR(VLOOKUP(B3684,Listor!$H$6:$I$24,2,FALSE),"")</f>
        <v/>
      </c>
      <c r="I3684" s="35" t="str">
        <f t="shared" si="60"/>
        <v/>
      </c>
      <c r="J3684" s="35" t="str">
        <f t="array" ref="J3684">IFERROR(INDEX(Listor!$M$6:$M$17,MATCH(Listor!J3684&amp;Fossila!E3684,Listor!$K$6:$K$17&amp;Listor!$L$6:$L$17,0)),"")</f>
        <v/>
      </c>
      <c r="K3684" s="69"/>
    </row>
    <row r="3685" spans="2:11" x14ac:dyDescent="0.25">
      <c r="B3685" s="68" t="s">
        <v>68</v>
      </c>
      <c r="C3685" s="80" t="str">
        <f>IFERROR(VLOOKUP(B3685,Listor!$A$6:$B$62,2,FALSE),"")</f>
        <v/>
      </c>
      <c r="D3685" s="80" t="str">
        <f>IFERROR(VLOOKUP(B3685,Listor!$A$6:$C$62,3,FALSE),"")</f>
        <v/>
      </c>
      <c r="E3685" s="64" t="s">
        <v>69</v>
      </c>
      <c r="F3685" s="65"/>
      <c r="G3685" s="35" t="str">
        <f>IFERROR(VLOOKUP(B3685,Listor!$A$6:$G$62,7,FALSE),"")</f>
        <v/>
      </c>
      <c r="H3685" s="35" t="str">
        <f>IFERROR(VLOOKUP(B3685,Listor!$H$6:$I$24,2,FALSE),"")</f>
        <v/>
      </c>
      <c r="I3685" s="35" t="str">
        <f t="shared" si="60"/>
        <v/>
      </c>
      <c r="J3685" s="35" t="str">
        <f t="array" ref="J3685">IFERROR(INDEX(Listor!$M$6:$M$17,MATCH(Listor!J3685&amp;Fossila!E3685,Listor!$K$6:$K$17&amp;Listor!$L$6:$L$17,0)),"")</f>
        <v/>
      </c>
      <c r="K3685" s="69"/>
    </row>
    <row r="3686" spans="2:11" x14ac:dyDescent="0.25">
      <c r="B3686" s="68" t="s">
        <v>68</v>
      </c>
      <c r="C3686" s="80" t="str">
        <f>IFERROR(VLOOKUP(B3686,Listor!$A$6:$B$62,2,FALSE),"")</f>
        <v/>
      </c>
      <c r="D3686" s="80" t="str">
        <f>IFERROR(VLOOKUP(B3686,Listor!$A$6:$C$62,3,FALSE),"")</f>
        <v/>
      </c>
      <c r="E3686" s="64" t="s">
        <v>69</v>
      </c>
      <c r="F3686" s="65"/>
      <c r="G3686" s="35" t="str">
        <f>IFERROR(VLOOKUP(B3686,Listor!$A$6:$G$62,7,FALSE),"")</f>
        <v/>
      </c>
      <c r="H3686" s="35" t="str">
        <f>IFERROR(VLOOKUP(B3686,Listor!$H$6:$I$24,2,FALSE),"")</f>
        <v/>
      </c>
      <c r="I3686" s="35" t="str">
        <f t="shared" si="60"/>
        <v/>
      </c>
      <c r="J3686" s="35" t="str">
        <f t="array" ref="J3686">IFERROR(INDEX(Listor!$M$6:$M$17,MATCH(Listor!J3686&amp;Fossila!E3686,Listor!$K$6:$K$17&amp;Listor!$L$6:$L$17,0)),"")</f>
        <v/>
      </c>
      <c r="K3686" s="69"/>
    </row>
    <row r="3687" spans="2:11" x14ac:dyDescent="0.25">
      <c r="B3687" s="68" t="s">
        <v>68</v>
      </c>
      <c r="C3687" s="80" t="str">
        <f>IFERROR(VLOOKUP(B3687,Listor!$A$6:$B$62,2,FALSE),"")</f>
        <v/>
      </c>
      <c r="D3687" s="80" t="str">
        <f>IFERROR(VLOOKUP(B3687,Listor!$A$6:$C$62,3,FALSE),"")</f>
        <v/>
      </c>
      <c r="E3687" s="64" t="s">
        <v>69</v>
      </c>
      <c r="F3687" s="65"/>
      <c r="G3687" s="35" t="str">
        <f>IFERROR(VLOOKUP(B3687,Listor!$A$6:$G$62,7,FALSE),"")</f>
        <v/>
      </c>
      <c r="H3687" s="35" t="str">
        <f>IFERROR(VLOOKUP(B3687,Listor!$H$6:$I$24,2,FALSE),"")</f>
        <v/>
      </c>
      <c r="I3687" s="35" t="str">
        <f t="shared" si="60"/>
        <v/>
      </c>
      <c r="J3687" s="35" t="str">
        <f t="array" ref="J3687">IFERROR(INDEX(Listor!$M$6:$M$17,MATCH(Listor!J3687&amp;Fossila!E3687,Listor!$K$6:$K$17&amp;Listor!$L$6:$L$17,0)),"")</f>
        <v/>
      </c>
      <c r="K3687" s="69"/>
    </row>
    <row r="3688" spans="2:11" x14ac:dyDescent="0.25">
      <c r="B3688" s="68" t="s">
        <v>68</v>
      </c>
      <c r="C3688" s="80" t="str">
        <f>IFERROR(VLOOKUP(B3688,Listor!$A$6:$B$62,2,FALSE),"")</f>
        <v/>
      </c>
      <c r="D3688" s="80" t="str">
        <f>IFERROR(VLOOKUP(B3688,Listor!$A$6:$C$62,3,FALSE),"")</f>
        <v/>
      </c>
      <c r="E3688" s="64" t="s">
        <v>69</v>
      </c>
      <c r="F3688" s="65"/>
      <c r="G3688" s="35" t="str">
        <f>IFERROR(VLOOKUP(B3688,Listor!$A$6:$G$62,7,FALSE),"")</f>
        <v/>
      </c>
      <c r="H3688" s="35" t="str">
        <f>IFERROR(VLOOKUP(B3688,Listor!$H$6:$I$24,2,FALSE),"")</f>
        <v/>
      </c>
      <c r="I3688" s="35" t="str">
        <f t="shared" si="60"/>
        <v/>
      </c>
      <c r="J3688" s="35" t="str">
        <f t="array" ref="J3688">IFERROR(INDEX(Listor!$M$6:$M$17,MATCH(Listor!J3688&amp;Fossila!E3688,Listor!$K$6:$K$17&amp;Listor!$L$6:$L$17,0)),"")</f>
        <v/>
      </c>
      <c r="K3688" s="69"/>
    </row>
    <row r="3689" spans="2:11" x14ac:dyDescent="0.25">
      <c r="B3689" s="68" t="s">
        <v>68</v>
      </c>
      <c r="C3689" s="80" t="str">
        <f>IFERROR(VLOOKUP(B3689,Listor!$A$6:$B$62,2,FALSE),"")</f>
        <v/>
      </c>
      <c r="D3689" s="80" t="str">
        <f>IFERROR(VLOOKUP(B3689,Listor!$A$6:$C$62,3,FALSE),"")</f>
        <v/>
      </c>
      <c r="E3689" s="64" t="s">
        <v>69</v>
      </c>
      <c r="F3689" s="65"/>
      <c r="G3689" s="35" t="str">
        <f>IFERROR(VLOOKUP(B3689,Listor!$A$6:$G$62,7,FALSE),"")</f>
        <v/>
      </c>
      <c r="H3689" s="35" t="str">
        <f>IFERROR(VLOOKUP(B3689,Listor!$H$6:$I$24,2,FALSE),"")</f>
        <v/>
      </c>
      <c r="I3689" s="35" t="str">
        <f t="shared" si="60"/>
        <v/>
      </c>
      <c r="J3689" s="35" t="str">
        <f t="array" ref="J3689">IFERROR(INDEX(Listor!$M$6:$M$17,MATCH(Listor!J3689&amp;Fossila!E3689,Listor!$K$6:$K$17&amp;Listor!$L$6:$L$17,0)),"")</f>
        <v/>
      </c>
      <c r="K3689" s="69"/>
    </row>
    <row r="3690" spans="2:11" x14ac:dyDescent="0.25">
      <c r="B3690" s="68" t="s">
        <v>68</v>
      </c>
      <c r="C3690" s="80" t="str">
        <f>IFERROR(VLOOKUP(B3690,Listor!$A$6:$B$62,2,FALSE),"")</f>
        <v/>
      </c>
      <c r="D3690" s="80" t="str">
        <f>IFERROR(VLOOKUP(B3690,Listor!$A$6:$C$62,3,FALSE),"")</f>
        <v/>
      </c>
      <c r="E3690" s="64" t="s">
        <v>69</v>
      </c>
      <c r="F3690" s="65"/>
      <c r="G3690" s="35" t="str">
        <f>IFERROR(VLOOKUP(B3690,Listor!$A$6:$G$62,7,FALSE),"")</f>
        <v/>
      </c>
      <c r="H3690" s="35" t="str">
        <f>IFERROR(VLOOKUP(B3690,Listor!$H$6:$I$24,2,FALSE),"")</f>
        <v/>
      </c>
      <c r="I3690" s="35" t="str">
        <f t="shared" si="60"/>
        <v/>
      </c>
      <c r="J3690" s="35" t="str">
        <f t="array" ref="J3690">IFERROR(INDEX(Listor!$M$6:$M$17,MATCH(Listor!J3690&amp;Fossila!E3690,Listor!$K$6:$K$17&amp;Listor!$L$6:$L$17,0)),"")</f>
        <v/>
      </c>
      <c r="K3690" s="69"/>
    </row>
    <row r="3691" spans="2:11" x14ac:dyDescent="0.25">
      <c r="B3691" s="68" t="s">
        <v>68</v>
      </c>
      <c r="C3691" s="80" t="str">
        <f>IFERROR(VLOOKUP(B3691,Listor!$A$6:$B$62,2,FALSE),"")</f>
        <v/>
      </c>
      <c r="D3691" s="80" t="str">
        <f>IFERROR(VLOOKUP(B3691,Listor!$A$6:$C$62,3,FALSE),"")</f>
        <v/>
      </c>
      <c r="E3691" s="64" t="s">
        <v>69</v>
      </c>
      <c r="F3691" s="65"/>
      <c r="G3691" s="35" t="str">
        <f>IFERROR(VLOOKUP(B3691,Listor!$A$6:$G$62,7,FALSE),"")</f>
        <v/>
      </c>
      <c r="H3691" s="35" t="str">
        <f>IFERROR(VLOOKUP(B3691,Listor!$H$6:$I$24,2,FALSE),"")</f>
        <v/>
      </c>
      <c r="I3691" s="35" t="str">
        <f t="shared" si="60"/>
        <v/>
      </c>
      <c r="J3691" s="35" t="str">
        <f t="array" ref="J3691">IFERROR(INDEX(Listor!$M$6:$M$17,MATCH(Listor!J3691&amp;Fossila!E3691,Listor!$K$6:$K$17&amp;Listor!$L$6:$L$17,0)),"")</f>
        <v/>
      </c>
      <c r="K3691" s="69"/>
    </row>
    <row r="3692" spans="2:11" x14ac:dyDescent="0.25">
      <c r="B3692" s="68" t="s">
        <v>68</v>
      </c>
      <c r="C3692" s="80" t="str">
        <f>IFERROR(VLOOKUP(B3692,Listor!$A$6:$B$62,2,FALSE),"")</f>
        <v/>
      </c>
      <c r="D3692" s="80" t="str">
        <f>IFERROR(VLOOKUP(B3692,Listor!$A$6:$C$62,3,FALSE),"")</f>
        <v/>
      </c>
      <c r="E3692" s="64" t="s">
        <v>69</v>
      </c>
      <c r="F3692" s="65"/>
      <c r="G3692" s="35" t="str">
        <f>IFERROR(VLOOKUP(B3692,Listor!$A$6:$G$62,7,FALSE),"")</f>
        <v/>
      </c>
      <c r="H3692" s="35" t="str">
        <f>IFERROR(VLOOKUP(B3692,Listor!$H$6:$I$24,2,FALSE),"")</f>
        <v/>
      </c>
      <c r="I3692" s="35" t="str">
        <f t="shared" si="60"/>
        <v/>
      </c>
      <c r="J3692" s="35" t="str">
        <f t="array" ref="J3692">IFERROR(INDEX(Listor!$M$6:$M$17,MATCH(Listor!J3692&amp;Fossila!E3692,Listor!$K$6:$K$17&amp;Listor!$L$6:$L$17,0)),"")</f>
        <v/>
      </c>
      <c r="K3692" s="69"/>
    </row>
    <row r="3693" spans="2:11" x14ac:dyDescent="0.25">
      <c r="B3693" s="68" t="s">
        <v>68</v>
      </c>
      <c r="C3693" s="80" t="str">
        <f>IFERROR(VLOOKUP(B3693,Listor!$A$6:$B$62,2,FALSE),"")</f>
        <v/>
      </c>
      <c r="D3693" s="80" t="str">
        <f>IFERROR(VLOOKUP(B3693,Listor!$A$6:$C$62,3,FALSE),"")</f>
        <v/>
      </c>
      <c r="E3693" s="64" t="s">
        <v>69</v>
      </c>
      <c r="F3693" s="65"/>
      <c r="G3693" s="35" t="str">
        <f>IFERROR(VLOOKUP(B3693,Listor!$A$6:$G$62,7,FALSE),"")</f>
        <v/>
      </c>
      <c r="H3693" s="35" t="str">
        <f>IFERROR(VLOOKUP(B3693,Listor!$H$6:$I$24,2,FALSE),"")</f>
        <v/>
      </c>
      <c r="I3693" s="35" t="str">
        <f t="shared" si="60"/>
        <v/>
      </c>
      <c r="J3693" s="35" t="str">
        <f t="array" ref="J3693">IFERROR(INDEX(Listor!$M$6:$M$17,MATCH(Listor!J3693&amp;Fossila!E3693,Listor!$K$6:$K$17&amp;Listor!$L$6:$L$17,0)),"")</f>
        <v/>
      </c>
      <c r="K3693" s="69"/>
    </row>
    <row r="3694" spans="2:11" x14ac:dyDescent="0.25">
      <c r="B3694" s="68" t="s">
        <v>68</v>
      </c>
      <c r="C3694" s="80" t="str">
        <f>IFERROR(VLOOKUP(B3694,Listor!$A$6:$B$62,2,FALSE),"")</f>
        <v/>
      </c>
      <c r="D3694" s="80" t="str">
        <f>IFERROR(VLOOKUP(B3694,Listor!$A$6:$C$62,3,FALSE),"")</f>
        <v/>
      </c>
      <c r="E3694" s="64" t="s">
        <v>69</v>
      </c>
      <c r="F3694" s="65"/>
      <c r="G3694" s="35" t="str">
        <f>IFERROR(VLOOKUP(B3694,Listor!$A$6:$G$62,7,FALSE),"")</f>
        <v/>
      </c>
      <c r="H3694" s="35" t="str">
        <f>IFERROR(VLOOKUP(B3694,Listor!$H$6:$I$24,2,FALSE),"")</f>
        <v/>
      </c>
      <c r="I3694" s="35" t="str">
        <f t="shared" si="60"/>
        <v/>
      </c>
      <c r="J3694" s="35" t="str">
        <f t="array" ref="J3694">IFERROR(INDEX(Listor!$M$6:$M$17,MATCH(Listor!J3694&amp;Fossila!E3694,Listor!$K$6:$K$17&amp;Listor!$L$6:$L$17,0)),"")</f>
        <v/>
      </c>
      <c r="K3694" s="69"/>
    </row>
    <row r="3695" spans="2:11" x14ac:dyDescent="0.25">
      <c r="B3695" s="68" t="s">
        <v>68</v>
      </c>
      <c r="C3695" s="80" t="str">
        <f>IFERROR(VLOOKUP(B3695,Listor!$A$6:$B$62,2,FALSE),"")</f>
        <v/>
      </c>
      <c r="D3695" s="80" t="str">
        <f>IFERROR(VLOOKUP(B3695,Listor!$A$6:$C$62,3,FALSE),"")</f>
        <v/>
      </c>
      <c r="E3695" s="64" t="s">
        <v>69</v>
      </c>
      <c r="F3695" s="65"/>
      <c r="G3695" s="35" t="str">
        <f>IFERROR(VLOOKUP(B3695,Listor!$A$6:$G$62,7,FALSE),"")</f>
        <v/>
      </c>
      <c r="H3695" s="35" t="str">
        <f>IFERROR(VLOOKUP(B3695,Listor!$H$6:$I$24,2,FALSE),"")</f>
        <v/>
      </c>
      <c r="I3695" s="35" t="str">
        <f t="shared" si="60"/>
        <v/>
      </c>
      <c r="J3695" s="35" t="str">
        <f t="array" ref="J3695">IFERROR(INDEX(Listor!$M$6:$M$17,MATCH(Listor!J3695&amp;Fossila!E3695,Listor!$K$6:$K$17&amp;Listor!$L$6:$L$17,0)),"")</f>
        <v/>
      </c>
      <c r="K3695" s="69"/>
    </row>
    <row r="3696" spans="2:11" x14ac:dyDescent="0.25">
      <c r="B3696" s="68" t="s">
        <v>68</v>
      </c>
      <c r="C3696" s="80" t="str">
        <f>IFERROR(VLOOKUP(B3696,Listor!$A$6:$B$62,2,FALSE),"")</f>
        <v/>
      </c>
      <c r="D3696" s="80" t="str">
        <f>IFERROR(VLOOKUP(B3696,Listor!$A$6:$C$62,3,FALSE),"")</f>
        <v/>
      </c>
      <c r="E3696" s="64" t="s">
        <v>69</v>
      </c>
      <c r="F3696" s="65"/>
      <c r="G3696" s="35" t="str">
        <f>IFERROR(VLOOKUP(B3696,Listor!$A$6:$G$62,7,FALSE),"")</f>
        <v/>
      </c>
      <c r="H3696" s="35" t="str">
        <f>IFERROR(VLOOKUP(B3696,Listor!$H$6:$I$24,2,FALSE),"")</f>
        <v/>
      </c>
      <c r="I3696" s="35" t="str">
        <f t="shared" si="60"/>
        <v/>
      </c>
      <c r="J3696" s="35" t="str">
        <f t="array" ref="J3696">IFERROR(INDEX(Listor!$M$6:$M$17,MATCH(Listor!J3696&amp;Fossila!E3696,Listor!$K$6:$K$17&amp;Listor!$L$6:$L$17,0)),"")</f>
        <v/>
      </c>
      <c r="K3696" s="69"/>
    </row>
    <row r="3697" spans="2:11" x14ac:dyDescent="0.25">
      <c r="B3697" s="68" t="s">
        <v>68</v>
      </c>
      <c r="C3697" s="80" t="str">
        <f>IFERROR(VLOOKUP(B3697,Listor!$A$6:$B$62,2,FALSE),"")</f>
        <v/>
      </c>
      <c r="D3697" s="80" t="str">
        <f>IFERROR(VLOOKUP(B3697,Listor!$A$6:$C$62,3,FALSE),"")</f>
        <v/>
      </c>
      <c r="E3697" s="64" t="s">
        <v>69</v>
      </c>
      <c r="F3697" s="65"/>
      <c r="G3697" s="35" t="str">
        <f>IFERROR(VLOOKUP(B3697,Listor!$A$6:$G$62,7,FALSE),"")</f>
        <v/>
      </c>
      <c r="H3697" s="35" t="str">
        <f>IFERROR(VLOOKUP(B3697,Listor!$H$6:$I$24,2,FALSE),"")</f>
        <v/>
      </c>
      <c r="I3697" s="35" t="str">
        <f t="shared" si="60"/>
        <v/>
      </c>
      <c r="J3697" s="35" t="str">
        <f t="array" ref="J3697">IFERROR(INDEX(Listor!$M$6:$M$17,MATCH(Listor!J3697&amp;Fossila!E3697,Listor!$K$6:$K$17&amp;Listor!$L$6:$L$17,0)),"")</f>
        <v/>
      </c>
      <c r="K3697" s="69"/>
    </row>
    <row r="3698" spans="2:11" x14ac:dyDescent="0.25">
      <c r="B3698" s="68" t="s">
        <v>68</v>
      </c>
      <c r="C3698" s="80" t="str">
        <f>IFERROR(VLOOKUP(B3698,Listor!$A$6:$B$62,2,FALSE),"")</f>
        <v/>
      </c>
      <c r="D3698" s="80" t="str">
        <f>IFERROR(VLOOKUP(B3698,Listor!$A$6:$C$62,3,FALSE),"")</f>
        <v/>
      </c>
      <c r="E3698" s="64" t="s">
        <v>69</v>
      </c>
      <c r="F3698" s="65"/>
      <c r="G3698" s="35" t="str">
        <f>IFERROR(VLOOKUP(B3698,Listor!$A$6:$G$62,7,FALSE),"")</f>
        <v/>
      </c>
      <c r="H3698" s="35" t="str">
        <f>IFERROR(VLOOKUP(B3698,Listor!$H$6:$I$24,2,FALSE),"")</f>
        <v/>
      </c>
      <c r="I3698" s="35" t="str">
        <f t="shared" si="60"/>
        <v/>
      </c>
      <c r="J3698" s="35" t="str">
        <f t="array" ref="J3698">IFERROR(INDEX(Listor!$M$6:$M$17,MATCH(Listor!J3698&amp;Fossila!E3698,Listor!$K$6:$K$17&amp;Listor!$L$6:$L$17,0)),"")</f>
        <v/>
      </c>
      <c r="K3698" s="69"/>
    </row>
    <row r="3699" spans="2:11" x14ac:dyDescent="0.25">
      <c r="B3699" s="68" t="s">
        <v>68</v>
      </c>
      <c r="C3699" s="80" t="str">
        <f>IFERROR(VLOOKUP(B3699,Listor!$A$6:$B$62,2,FALSE),"")</f>
        <v/>
      </c>
      <c r="D3699" s="80" t="str">
        <f>IFERROR(VLOOKUP(B3699,Listor!$A$6:$C$62,3,FALSE),"")</f>
        <v/>
      </c>
      <c r="E3699" s="64" t="s">
        <v>69</v>
      </c>
      <c r="F3699" s="65"/>
      <c r="G3699" s="35" t="str">
        <f>IFERROR(VLOOKUP(B3699,Listor!$A$6:$G$62,7,FALSE),"")</f>
        <v/>
      </c>
      <c r="H3699" s="35" t="str">
        <f>IFERROR(VLOOKUP(B3699,Listor!$H$6:$I$24,2,FALSE),"")</f>
        <v/>
      </c>
      <c r="I3699" s="35" t="str">
        <f t="shared" si="60"/>
        <v/>
      </c>
      <c r="J3699" s="35" t="str">
        <f t="array" ref="J3699">IFERROR(INDEX(Listor!$M$6:$M$17,MATCH(Listor!J3699&amp;Fossila!E3699,Listor!$K$6:$K$17&amp;Listor!$L$6:$L$17,0)),"")</f>
        <v/>
      </c>
      <c r="K3699" s="69"/>
    </row>
    <row r="3700" spans="2:11" x14ac:dyDescent="0.25">
      <c r="B3700" s="68" t="s">
        <v>68</v>
      </c>
      <c r="C3700" s="80" t="str">
        <f>IFERROR(VLOOKUP(B3700,Listor!$A$6:$B$62,2,FALSE),"")</f>
        <v/>
      </c>
      <c r="D3700" s="80" t="str">
        <f>IFERROR(VLOOKUP(B3700,Listor!$A$6:$C$62,3,FALSE),"")</f>
        <v/>
      </c>
      <c r="E3700" s="64" t="s">
        <v>69</v>
      </c>
      <c r="F3700" s="65"/>
      <c r="G3700" s="35" t="str">
        <f>IFERROR(VLOOKUP(B3700,Listor!$A$6:$G$62,7,FALSE),"")</f>
        <v/>
      </c>
      <c r="H3700" s="35" t="str">
        <f>IFERROR(VLOOKUP(B3700,Listor!$H$6:$I$24,2,FALSE),"")</f>
        <v/>
      </c>
      <c r="I3700" s="35" t="str">
        <f t="shared" si="60"/>
        <v/>
      </c>
      <c r="J3700" s="35" t="str">
        <f t="array" ref="J3700">IFERROR(INDEX(Listor!$M$6:$M$17,MATCH(Listor!J3700&amp;Fossila!E3700,Listor!$K$6:$K$17&amp;Listor!$L$6:$L$17,0)),"")</f>
        <v/>
      </c>
      <c r="K3700" s="69"/>
    </row>
    <row r="3701" spans="2:11" x14ac:dyDescent="0.25">
      <c r="B3701" s="68" t="s">
        <v>68</v>
      </c>
      <c r="C3701" s="80" t="str">
        <f>IFERROR(VLOOKUP(B3701,Listor!$A$6:$B$62,2,FALSE),"")</f>
        <v/>
      </c>
      <c r="D3701" s="80" t="str">
        <f>IFERROR(VLOOKUP(B3701,Listor!$A$6:$C$62,3,FALSE),"")</f>
        <v/>
      </c>
      <c r="E3701" s="64" t="s">
        <v>69</v>
      </c>
      <c r="F3701" s="65"/>
      <c r="G3701" s="35" t="str">
        <f>IFERROR(VLOOKUP(B3701,Listor!$A$6:$G$62,7,FALSE),"")</f>
        <v/>
      </c>
      <c r="H3701" s="35" t="str">
        <f>IFERROR(VLOOKUP(B3701,Listor!$H$6:$I$24,2,FALSE),"")</f>
        <v/>
      </c>
      <c r="I3701" s="35" t="str">
        <f t="shared" si="60"/>
        <v/>
      </c>
      <c r="J3701" s="35" t="str">
        <f t="array" ref="J3701">IFERROR(INDEX(Listor!$M$6:$M$17,MATCH(Listor!J3701&amp;Fossila!E3701,Listor!$K$6:$K$17&amp;Listor!$L$6:$L$17,0)),"")</f>
        <v/>
      </c>
      <c r="K3701" s="69"/>
    </row>
    <row r="3702" spans="2:11" x14ac:dyDescent="0.25">
      <c r="B3702" s="68" t="s">
        <v>68</v>
      </c>
      <c r="C3702" s="80" t="str">
        <f>IFERROR(VLOOKUP(B3702,Listor!$A$6:$B$62,2,FALSE),"")</f>
        <v/>
      </c>
      <c r="D3702" s="80" t="str">
        <f>IFERROR(VLOOKUP(B3702,Listor!$A$6:$C$62,3,FALSE),"")</f>
        <v/>
      </c>
      <c r="E3702" s="64" t="s">
        <v>69</v>
      </c>
      <c r="F3702" s="65"/>
      <c r="G3702" s="35" t="str">
        <f>IFERROR(VLOOKUP(B3702,Listor!$A$6:$G$62,7,FALSE),"")</f>
        <v/>
      </c>
      <c r="H3702" s="35" t="str">
        <f>IFERROR(VLOOKUP(B3702,Listor!$H$6:$I$24,2,FALSE),"")</f>
        <v/>
      </c>
      <c r="I3702" s="35" t="str">
        <f t="shared" si="60"/>
        <v/>
      </c>
      <c r="J3702" s="35" t="str">
        <f t="array" ref="J3702">IFERROR(INDEX(Listor!$M$6:$M$17,MATCH(Listor!J3702&amp;Fossila!E3702,Listor!$K$6:$K$17&amp;Listor!$L$6:$L$17,0)),"")</f>
        <v/>
      </c>
      <c r="K3702" s="69"/>
    </row>
    <row r="3703" spans="2:11" x14ac:dyDescent="0.25">
      <c r="B3703" s="68" t="s">
        <v>68</v>
      </c>
      <c r="C3703" s="80" t="str">
        <f>IFERROR(VLOOKUP(B3703,Listor!$A$6:$B$62,2,FALSE),"")</f>
        <v/>
      </c>
      <c r="D3703" s="80" t="str">
        <f>IFERROR(VLOOKUP(B3703,Listor!$A$6:$C$62,3,FALSE),"")</f>
        <v/>
      </c>
      <c r="E3703" s="64" t="s">
        <v>69</v>
      </c>
      <c r="F3703" s="65"/>
      <c r="G3703" s="35" t="str">
        <f>IFERROR(VLOOKUP(B3703,Listor!$A$6:$G$62,7,FALSE),"")</f>
        <v/>
      </c>
      <c r="H3703" s="35" t="str">
        <f>IFERROR(VLOOKUP(B3703,Listor!$H$6:$I$24,2,FALSE),"")</f>
        <v/>
      </c>
      <c r="I3703" s="35" t="str">
        <f t="shared" si="60"/>
        <v/>
      </c>
      <c r="J3703" s="35" t="str">
        <f t="array" ref="J3703">IFERROR(INDEX(Listor!$M$6:$M$17,MATCH(Listor!J3703&amp;Fossila!E3703,Listor!$K$6:$K$17&amp;Listor!$L$6:$L$17,0)),"")</f>
        <v/>
      </c>
      <c r="K3703" s="69"/>
    </row>
    <row r="3704" spans="2:11" x14ac:dyDescent="0.25">
      <c r="B3704" s="68" t="s">
        <v>68</v>
      </c>
      <c r="C3704" s="80" t="str">
        <f>IFERROR(VLOOKUP(B3704,Listor!$A$6:$B$62,2,FALSE),"")</f>
        <v/>
      </c>
      <c r="D3704" s="80" t="str">
        <f>IFERROR(VLOOKUP(B3704,Listor!$A$6:$C$62,3,FALSE),"")</f>
        <v/>
      </c>
      <c r="E3704" s="64" t="s">
        <v>69</v>
      </c>
      <c r="F3704" s="65"/>
      <c r="G3704" s="35" t="str">
        <f>IFERROR(VLOOKUP(B3704,Listor!$A$6:$G$62,7,FALSE),"")</f>
        <v/>
      </c>
      <c r="H3704" s="35" t="str">
        <f>IFERROR(VLOOKUP(B3704,Listor!$H$6:$I$24,2,FALSE),"")</f>
        <v/>
      </c>
      <c r="I3704" s="35" t="str">
        <f t="shared" si="60"/>
        <v/>
      </c>
      <c r="J3704" s="35" t="str">
        <f t="array" ref="J3704">IFERROR(INDEX(Listor!$M$6:$M$17,MATCH(Listor!J3704&amp;Fossila!E3704,Listor!$K$6:$K$17&amp;Listor!$L$6:$L$17,0)),"")</f>
        <v/>
      </c>
      <c r="K3704" s="69"/>
    </row>
    <row r="3705" spans="2:11" x14ac:dyDescent="0.25">
      <c r="B3705" s="68" t="s">
        <v>68</v>
      </c>
      <c r="C3705" s="80" t="str">
        <f>IFERROR(VLOOKUP(B3705,Listor!$A$6:$B$62,2,FALSE),"")</f>
        <v/>
      </c>
      <c r="D3705" s="80" t="str">
        <f>IFERROR(VLOOKUP(B3705,Listor!$A$6:$C$62,3,FALSE),"")</f>
        <v/>
      </c>
      <c r="E3705" s="64" t="s">
        <v>69</v>
      </c>
      <c r="F3705" s="65"/>
      <c r="G3705" s="35" t="str">
        <f>IFERROR(VLOOKUP(B3705,Listor!$A$6:$G$62,7,FALSE),"")</f>
        <v/>
      </c>
      <c r="H3705" s="35" t="str">
        <f>IFERROR(VLOOKUP(B3705,Listor!$H$6:$I$24,2,FALSE),"")</f>
        <v/>
      </c>
      <c r="I3705" s="35" t="str">
        <f t="shared" si="60"/>
        <v/>
      </c>
      <c r="J3705" s="35" t="str">
        <f t="array" ref="J3705">IFERROR(INDEX(Listor!$M$6:$M$17,MATCH(Listor!J3705&amp;Fossila!E3705,Listor!$K$6:$K$17&amp;Listor!$L$6:$L$17,0)),"")</f>
        <v/>
      </c>
      <c r="K3705" s="69"/>
    </row>
    <row r="3706" spans="2:11" x14ac:dyDescent="0.25">
      <c r="B3706" s="68" t="s">
        <v>68</v>
      </c>
      <c r="C3706" s="80" t="str">
        <f>IFERROR(VLOOKUP(B3706,Listor!$A$6:$B$62,2,FALSE),"")</f>
        <v/>
      </c>
      <c r="D3706" s="80" t="str">
        <f>IFERROR(VLOOKUP(B3706,Listor!$A$6:$C$62,3,FALSE),"")</f>
        <v/>
      </c>
      <c r="E3706" s="64" t="s">
        <v>69</v>
      </c>
      <c r="F3706" s="65"/>
      <c r="G3706" s="35" t="str">
        <f>IFERROR(VLOOKUP(B3706,Listor!$A$6:$G$62,7,FALSE),"")</f>
        <v/>
      </c>
      <c r="H3706" s="35" t="str">
        <f>IFERROR(VLOOKUP(B3706,Listor!$H$6:$I$24,2,FALSE),"")</f>
        <v/>
      </c>
      <c r="I3706" s="35" t="str">
        <f t="shared" si="60"/>
        <v/>
      </c>
      <c r="J3706" s="35" t="str">
        <f t="array" ref="J3706">IFERROR(INDEX(Listor!$M$6:$M$17,MATCH(Listor!J3706&amp;Fossila!E3706,Listor!$K$6:$K$17&amp;Listor!$L$6:$L$17,0)),"")</f>
        <v/>
      </c>
      <c r="K3706" s="69"/>
    </row>
    <row r="3707" spans="2:11" x14ac:dyDescent="0.25">
      <c r="B3707" s="68" t="s">
        <v>68</v>
      </c>
      <c r="C3707" s="80" t="str">
        <f>IFERROR(VLOOKUP(B3707,Listor!$A$6:$B$62,2,FALSE),"")</f>
        <v/>
      </c>
      <c r="D3707" s="80" t="str">
        <f>IFERROR(VLOOKUP(B3707,Listor!$A$6:$C$62,3,FALSE),"")</f>
        <v/>
      </c>
      <c r="E3707" s="64" t="s">
        <v>69</v>
      </c>
      <c r="F3707" s="65"/>
      <c r="G3707" s="35" t="str">
        <f>IFERROR(VLOOKUP(B3707,Listor!$A$6:$G$62,7,FALSE),"")</f>
        <v/>
      </c>
      <c r="H3707" s="35" t="str">
        <f>IFERROR(VLOOKUP(B3707,Listor!$H$6:$I$24,2,FALSE),"")</f>
        <v/>
      </c>
      <c r="I3707" s="35" t="str">
        <f t="shared" si="60"/>
        <v/>
      </c>
      <c r="J3707" s="35" t="str">
        <f t="array" ref="J3707">IFERROR(INDEX(Listor!$M$6:$M$17,MATCH(Listor!J3707&amp;Fossila!E3707,Listor!$K$6:$K$17&amp;Listor!$L$6:$L$17,0)),"")</f>
        <v/>
      </c>
      <c r="K3707" s="69"/>
    </row>
    <row r="3708" spans="2:11" x14ac:dyDescent="0.25">
      <c r="B3708" s="68" t="s">
        <v>68</v>
      </c>
      <c r="C3708" s="80" t="str">
        <f>IFERROR(VLOOKUP(B3708,Listor!$A$6:$B$62,2,FALSE),"")</f>
        <v/>
      </c>
      <c r="D3708" s="80" t="str">
        <f>IFERROR(VLOOKUP(B3708,Listor!$A$6:$C$62,3,FALSE),"")</f>
        <v/>
      </c>
      <c r="E3708" s="64" t="s">
        <v>69</v>
      </c>
      <c r="F3708" s="65"/>
      <c r="G3708" s="35" t="str">
        <f>IFERROR(VLOOKUP(B3708,Listor!$A$6:$G$62,7,FALSE),"")</f>
        <v/>
      </c>
      <c r="H3708" s="35" t="str">
        <f>IFERROR(VLOOKUP(B3708,Listor!$H$6:$I$24,2,FALSE),"")</f>
        <v/>
      </c>
      <c r="I3708" s="35" t="str">
        <f t="shared" si="60"/>
        <v/>
      </c>
      <c r="J3708" s="35" t="str">
        <f t="array" ref="J3708">IFERROR(INDEX(Listor!$M$6:$M$17,MATCH(Listor!J3708&amp;Fossila!E3708,Listor!$K$6:$K$17&amp;Listor!$L$6:$L$17,0)),"")</f>
        <v/>
      </c>
      <c r="K3708" s="69"/>
    </row>
    <row r="3709" spans="2:11" x14ac:dyDescent="0.25">
      <c r="B3709" s="68" t="s">
        <v>68</v>
      </c>
      <c r="C3709" s="80" t="str">
        <f>IFERROR(VLOOKUP(B3709,Listor!$A$6:$B$62,2,FALSE),"")</f>
        <v/>
      </c>
      <c r="D3709" s="80" t="str">
        <f>IFERROR(VLOOKUP(B3709,Listor!$A$6:$C$62,3,FALSE),"")</f>
        <v/>
      </c>
      <c r="E3709" s="64" t="s">
        <v>69</v>
      </c>
      <c r="F3709" s="65"/>
      <c r="G3709" s="35" t="str">
        <f>IFERROR(VLOOKUP(B3709,Listor!$A$6:$G$62,7,FALSE),"")</f>
        <v/>
      </c>
      <c r="H3709" s="35" t="str">
        <f>IFERROR(VLOOKUP(B3709,Listor!$H$6:$I$24,2,FALSE),"")</f>
        <v/>
      </c>
      <c r="I3709" s="35" t="str">
        <f t="shared" si="60"/>
        <v/>
      </c>
      <c r="J3709" s="35" t="str">
        <f t="array" ref="J3709">IFERROR(INDEX(Listor!$M$6:$M$17,MATCH(Listor!J3709&amp;Fossila!E3709,Listor!$K$6:$K$17&amp;Listor!$L$6:$L$17,0)),"")</f>
        <v/>
      </c>
      <c r="K3709" s="69"/>
    </row>
    <row r="3710" spans="2:11" x14ac:dyDescent="0.25">
      <c r="B3710" s="68" t="s">
        <v>68</v>
      </c>
      <c r="C3710" s="80" t="str">
        <f>IFERROR(VLOOKUP(B3710,Listor!$A$6:$B$62,2,FALSE),"")</f>
        <v/>
      </c>
      <c r="D3710" s="80" t="str">
        <f>IFERROR(VLOOKUP(B3710,Listor!$A$6:$C$62,3,FALSE),"")</f>
        <v/>
      </c>
      <c r="E3710" s="64" t="s">
        <v>69</v>
      </c>
      <c r="F3710" s="65"/>
      <c r="G3710" s="35" t="str">
        <f>IFERROR(VLOOKUP(B3710,Listor!$A$6:$G$62,7,FALSE),"")</f>
        <v/>
      </c>
      <c r="H3710" s="35" t="str">
        <f>IFERROR(VLOOKUP(B3710,Listor!$H$6:$I$24,2,FALSE),"")</f>
        <v/>
      </c>
      <c r="I3710" s="35" t="str">
        <f t="shared" si="60"/>
        <v/>
      </c>
      <c r="J3710" s="35" t="str">
        <f t="array" ref="J3710">IFERROR(INDEX(Listor!$M$6:$M$17,MATCH(Listor!J3710&amp;Fossila!E3710,Listor!$K$6:$K$17&amp;Listor!$L$6:$L$17,0)),"")</f>
        <v/>
      </c>
      <c r="K3710" s="69"/>
    </row>
    <row r="3711" spans="2:11" x14ac:dyDescent="0.25">
      <c r="B3711" s="68" t="s">
        <v>68</v>
      </c>
      <c r="C3711" s="80" t="str">
        <f>IFERROR(VLOOKUP(B3711,Listor!$A$6:$B$62,2,FALSE),"")</f>
        <v/>
      </c>
      <c r="D3711" s="80" t="str">
        <f>IFERROR(VLOOKUP(B3711,Listor!$A$6:$C$62,3,FALSE),"")</f>
        <v/>
      </c>
      <c r="E3711" s="64" t="s">
        <v>69</v>
      </c>
      <c r="F3711" s="65"/>
      <c r="G3711" s="35" t="str">
        <f>IFERROR(VLOOKUP(B3711,Listor!$A$6:$G$62,7,FALSE),"")</f>
        <v/>
      </c>
      <c r="H3711" s="35" t="str">
        <f>IFERROR(VLOOKUP(B3711,Listor!$H$6:$I$24,2,FALSE),"")</f>
        <v/>
      </c>
      <c r="I3711" s="35" t="str">
        <f t="shared" si="60"/>
        <v/>
      </c>
      <c r="J3711" s="35" t="str">
        <f t="array" ref="J3711">IFERROR(INDEX(Listor!$M$6:$M$17,MATCH(Listor!J3711&amp;Fossila!E3711,Listor!$K$6:$K$17&amp;Listor!$L$6:$L$17,0)),"")</f>
        <v/>
      </c>
      <c r="K3711" s="69"/>
    </row>
    <row r="3712" spans="2:11" x14ac:dyDescent="0.25">
      <c r="B3712" s="68" t="s">
        <v>68</v>
      </c>
      <c r="C3712" s="80" t="str">
        <f>IFERROR(VLOOKUP(B3712,Listor!$A$6:$B$62,2,FALSE),"")</f>
        <v/>
      </c>
      <c r="D3712" s="80" t="str">
        <f>IFERROR(VLOOKUP(B3712,Listor!$A$6:$C$62,3,FALSE),"")</f>
        <v/>
      </c>
      <c r="E3712" s="64" t="s">
        <v>69</v>
      </c>
      <c r="F3712" s="65"/>
      <c r="G3712" s="35" t="str">
        <f>IFERROR(VLOOKUP(B3712,Listor!$A$6:$G$62,7,FALSE),"")</f>
        <v/>
      </c>
      <c r="H3712" s="35" t="str">
        <f>IFERROR(VLOOKUP(B3712,Listor!$H$6:$I$24,2,FALSE),"")</f>
        <v/>
      </c>
      <c r="I3712" s="35" t="str">
        <f t="shared" si="60"/>
        <v/>
      </c>
      <c r="J3712" s="35" t="str">
        <f t="array" ref="J3712">IFERROR(INDEX(Listor!$M$6:$M$17,MATCH(Listor!J3712&amp;Fossila!E3712,Listor!$K$6:$K$17&amp;Listor!$L$6:$L$17,0)),"")</f>
        <v/>
      </c>
      <c r="K3712" s="69"/>
    </row>
    <row r="3713" spans="2:11" x14ac:dyDescent="0.25">
      <c r="B3713" s="68" t="s">
        <v>68</v>
      </c>
      <c r="C3713" s="80" t="str">
        <f>IFERROR(VLOOKUP(B3713,Listor!$A$6:$B$62,2,FALSE),"")</f>
        <v/>
      </c>
      <c r="D3713" s="80" t="str">
        <f>IFERROR(VLOOKUP(B3713,Listor!$A$6:$C$62,3,FALSE),"")</f>
        <v/>
      </c>
      <c r="E3713" s="64" t="s">
        <v>69</v>
      </c>
      <c r="F3713" s="65"/>
      <c r="G3713" s="35" t="str">
        <f>IFERROR(VLOOKUP(B3713,Listor!$A$6:$G$62,7,FALSE),"")</f>
        <v/>
      </c>
      <c r="H3713" s="35" t="str">
        <f>IFERROR(VLOOKUP(B3713,Listor!$H$6:$I$24,2,FALSE),"")</f>
        <v/>
      </c>
      <c r="I3713" s="35" t="str">
        <f t="shared" si="60"/>
        <v/>
      </c>
      <c r="J3713" s="35" t="str">
        <f t="array" ref="J3713">IFERROR(INDEX(Listor!$M$6:$M$17,MATCH(Listor!J3713&amp;Fossila!E3713,Listor!$K$6:$K$17&amp;Listor!$L$6:$L$17,0)),"")</f>
        <v/>
      </c>
      <c r="K3713" s="69"/>
    </row>
    <row r="3714" spans="2:11" x14ac:dyDescent="0.25">
      <c r="B3714" s="68" t="s">
        <v>68</v>
      </c>
      <c r="C3714" s="80" t="str">
        <f>IFERROR(VLOOKUP(B3714,Listor!$A$6:$B$62,2,FALSE),"")</f>
        <v/>
      </c>
      <c r="D3714" s="80" t="str">
        <f>IFERROR(VLOOKUP(B3714,Listor!$A$6:$C$62,3,FALSE),"")</f>
        <v/>
      </c>
      <c r="E3714" s="64" t="s">
        <v>69</v>
      </c>
      <c r="F3714" s="65"/>
      <c r="G3714" s="35" t="str">
        <f>IFERROR(VLOOKUP(B3714,Listor!$A$6:$G$62,7,FALSE),"")</f>
        <v/>
      </c>
      <c r="H3714" s="35" t="str">
        <f>IFERROR(VLOOKUP(B3714,Listor!$H$6:$I$24,2,FALSE),"")</f>
        <v/>
      </c>
      <c r="I3714" s="35" t="str">
        <f t="shared" si="60"/>
        <v/>
      </c>
      <c r="J3714" s="35" t="str">
        <f t="array" ref="J3714">IFERROR(INDEX(Listor!$M$6:$M$17,MATCH(Listor!J3714&amp;Fossila!E3714,Listor!$K$6:$K$17&amp;Listor!$L$6:$L$17,0)),"")</f>
        <v/>
      </c>
      <c r="K3714" s="69"/>
    </row>
    <row r="3715" spans="2:11" x14ac:dyDescent="0.25">
      <c r="B3715" s="68" t="s">
        <v>68</v>
      </c>
      <c r="C3715" s="80" t="str">
        <f>IFERROR(VLOOKUP(B3715,Listor!$A$6:$B$62,2,FALSE),"")</f>
        <v/>
      </c>
      <c r="D3715" s="80" t="str">
        <f>IFERROR(VLOOKUP(B3715,Listor!$A$6:$C$62,3,FALSE),"")</f>
        <v/>
      </c>
      <c r="E3715" s="64" t="s">
        <v>69</v>
      </c>
      <c r="F3715" s="65"/>
      <c r="G3715" s="35" t="str">
        <f>IFERROR(VLOOKUP(B3715,Listor!$A$6:$G$62,7,FALSE),"")</f>
        <v/>
      </c>
      <c r="H3715" s="35" t="str">
        <f>IFERROR(VLOOKUP(B3715,Listor!$H$6:$I$24,2,FALSE),"")</f>
        <v/>
      </c>
      <c r="I3715" s="35" t="str">
        <f t="shared" si="60"/>
        <v/>
      </c>
      <c r="J3715" s="35" t="str">
        <f t="array" ref="J3715">IFERROR(INDEX(Listor!$M$6:$M$17,MATCH(Listor!J3715&amp;Fossila!E3715,Listor!$K$6:$K$17&amp;Listor!$L$6:$L$17,0)),"")</f>
        <v/>
      </c>
      <c r="K3715" s="69"/>
    </row>
    <row r="3716" spans="2:11" x14ac:dyDescent="0.25">
      <c r="B3716" s="68" t="s">
        <v>68</v>
      </c>
      <c r="C3716" s="80" t="str">
        <f>IFERROR(VLOOKUP(B3716,Listor!$A$6:$B$62,2,FALSE),"")</f>
        <v/>
      </c>
      <c r="D3716" s="80" t="str">
        <f>IFERROR(VLOOKUP(B3716,Listor!$A$6:$C$62,3,FALSE),"")</f>
        <v/>
      </c>
      <c r="E3716" s="64" t="s">
        <v>69</v>
      </c>
      <c r="F3716" s="65"/>
      <c r="G3716" s="35" t="str">
        <f>IFERROR(VLOOKUP(B3716,Listor!$A$6:$G$62,7,FALSE),"")</f>
        <v/>
      </c>
      <c r="H3716" s="35" t="str">
        <f>IFERROR(VLOOKUP(B3716,Listor!$H$6:$I$24,2,FALSE),"")</f>
        <v/>
      </c>
      <c r="I3716" s="35" t="str">
        <f t="shared" si="60"/>
        <v/>
      </c>
      <c r="J3716" s="35" t="str">
        <f t="array" ref="J3716">IFERROR(INDEX(Listor!$M$6:$M$17,MATCH(Listor!J3716&amp;Fossila!E3716,Listor!$K$6:$K$17&amp;Listor!$L$6:$L$17,0)),"")</f>
        <v/>
      </c>
      <c r="K3716" s="69"/>
    </row>
    <row r="3717" spans="2:11" x14ac:dyDescent="0.25">
      <c r="B3717" s="68" t="s">
        <v>68</v>
      </c>
      <c r="C3717" s="80" t="str">
        <f>IFERROR(VLOOKUP(B3717,Listor!$A$6:$B$62,2,FALSE),"")</f>
        <v/>
      </c>
      <c r="D3717" s="80" t="str">
        <f>IFERROR(VLOOKUP(B3717,Listor!$A$6:$C$62,3,FALSE),"")</f>
        <v/>
      </c>
      <c r="E3717" s="64" t="s">
        <v>69</v>
      </c>
      <c r="F3717" s="65"/>
      <c r="G3717" s="35" t="str">
        <f>IFERROR(VLOOKUP(B3717,Listor!$A$6:$G$62,7,FALSE),"")</f>
        <v/>
      </c>
      <c r="H3717" s="35" t="str">
        <f>IFERROR(VLOOKUP(B3717,Listor!$H$6:$I$24,2,FALSE),"")</f>
        <v/>
      </c>
      <c r="I3717" s="35" t="str">
        <f t="shared" si="60"/>
        <v/>
      </c>
      <c r="J3717" s="35" t="str">
        <f t="array" ref="J3717">IFERROR(INDEX(Listor!$M$6:$M$17,MATCH(Listor!J3717&amp;Fossila!E3717,Listor!$K$6:$K$17&amp;Listor!$L$6:$L$17,0)),"")</f>
        <v/>
      </c>
      <c r="K3717" s="69"/>
    </row>
    <row r="3718" spans="2:11" x14ac:dyDescent="0.25">
      <c r="B3718" s="68" t="s">
        <v>68</v>
      </c>
      <c r="C3718" s="80" t="str">
        <f>IFERROR(VLOOKUP(B3718,Listor!$A$6:$B$62,2,FALSE),"")</f>
        <v/>
      </c>
      <c r="D3718" s="80" t="str">
        <f>IFERROR(VLOOKUP(B3718,Listor!$A$6:$C$62,3,FALSE),"")</f>
        <v/>
      </c>
      <c r="E3718" s="64" t="s">
        <v>69</v>
      </c>
      <c r="F3718" s="65"/>
      <c r="G3718" s="35" t="str">
        <f>IFERROR(VLOOKUP(B3718,Listor!$A$6:$G$62,7,FALSE),"")</f>
        <v/>
      </c>
      <c r="H3718" s="35" t="str">
        <f>IFERROR(VLOOKUP(B3718,Listor!$H$6:$I$24,2,FALSE),"")</f>
        <v/>
      </c>
      <c r="I3718" s="35" t="str">
        <f t="shared" si="60"/>
        <v/>
      </c>
      <c r="J3718" s="35" t="str">
        <f t="array" ref="J3718">IFERROR(INDEX(Listor!$M$6:$M$17,MATCH(Listor!J3718&amp;Fossila!E3718,Listor!$K$6:$K$17&amp;Listor!$L$6:$L$17,0)),"")</f>
        <v/>
      </c>
      <c r="K3718" s="69"/>
    </row>
    <row r="3719" spans="2:11" x14ac:dyDescent="0.25">
      <c r="B3719" s="68" t="s">
        <v>68</v>
      </c>
      <c r="C3719" s="80" t="str">
        <f>IFERROR(VLOOKUP(B3719,Listor!$A$6:$B$62,2,FALSE),"")</f>
        <v/>
      </c>
      <c r="D3719" s="80" t="str">
        <f>IFERROR(VLOOKUP(B3719,Listor!$A$6:$C$62,3,FALSE),"")</f>
        <v/>
      </c>
      <c r="E3719" s="64" t="s">
        <v>69</v>
      </c>
      <c r="F3719" s="65"/>
      <c r="G3719" s="35" t="str">
        <f>IFERROR(VLOOKUP(B3719,Listor!$A$6:$G$62,7,FALSE),"")</f>
        <v/>
      </c>
      <c r="H3719" s="35" t="str">
        <f>IFERROR(VLOOKUP(B3719,Listor!$H$6:$I$24,2,FALSE),"")</f>
        <v/>
      </c>
      <c r="I3719" s="35" t="str">
        <f t="shared" si="60"/>
        <v/>
      </c>
      <c r="J3719" s="35" t="str">
        <f t="array" ref="J3719">IFERROR(INDEX(Listor!$M$6:$M$17,MATCH(Listor!J3719&amp;Fossila!E3719,Listor!$K$6:$K$17&amp;Listor!$L$6:$L$17,0)),"")</f>
        <v/>
      </c>
      <c r="K3719" s="69"/>
    </row>
    <row r="3720" spans="2:11" x14ac:dyDescent="0.25">
      <c r="B3720" s="68" t="s">
        <v>68</v>
      </c>
      <c r="C3720" s="80" t="str">
        <f>IFERROR(VLOOKUP(B3720,Listor!$A$6:$B$62,2,FALSE),"")</f>
        <v/>
      </c>
      <c r="D3720" s="80" t="str">
        <f>IFERROR(VLOOKUP(B3720,Listor!$A$6:$C$62,3,FALSE),"")</f>
        <v/>
      </c>
      <c r="E3720" s="64" t="s">
        <v>69</v>
      </c>
      <c r="F3720" s="65"/>
      <c r="G3720" s="35" t="str">
        <f>IFERROR(VLOOKUP(B3720,Listor!$A$6:$G$62,7,FALSE),"")</f>
        <v/>
      </c>
      <c r="H3720" s="35" t="str">
        <f>IFERROR(VLOOKUP(B3720,Listor!$H$6:$I$24,2,FALSE),"")</f>
        <v/>
      </c>
      <c r="I3720" s="35" t="str">
        <f t="shared" si="60"/>
        <v/>
      </c>
      <c r="J3720" s="35" t="str">
        <f t="array" ref="J3720">IFERROR(INDEX(Listor!$M$6:$M$17,MATCH(Listor!J3720&amp;Fossila!E3720,Listor!$K$6:$K$17&amp;Listor!$L$6:$L$17,0)),"")</f>
        <v/>
      </c>
      <c r="K3720" s="69"/>
    </row>
    <row r="3721" spans="2:11" x14ac:dyDescent="0.25">
      <c r="B3721" s="68" t="s">
        <v>68</v>
      </c>
      <c r="C3721" s="80" t="str">
        <f>IFERROR(VLOOKUP(B3721,Listor!$A$6:$B$62,2,FALSE),"")</f>
        <v/>
      </c>
      <c r="D3721" s="80" t="str">
        <f>IFERROR(VLOOKUP(B3721,Listor!$A$6:$C$62,3,FALSE),"")</f>
        <v/>
      </c>
      <c r="E3721" s="64" t="s">
        <v>69</v>
      </c>
      <c r="F3721" s="65"/>
      <c r="G3721" s="35" t="str">
        <f>IFERROR(VLOOKUP(B3721,Listor!$A$6:$G$62,7,FALSE),"")</f>
        <v/>
      </c>
      <c r="H3721" s="35" t="str">
        <f>IFERROR(VLOOKUP(B3721,Listor!$H$6:$I$24,2,FALSE),"")</f>
        <v/>
      </c>
      <c r="I3721" s="35" t="str">
        <f t="shared" si="60"/>
        <v/>
      </c>
      <c r="J3721" s="35" t="str">
        <f t="array" ref="J3721">IFERROR(INDEX(Listor!$M$6:$M$17,MATCH(Listor!J3721&amp;Fossila!E3721,Listor!$K$6:$K$17&amp;Listor!$L$6:$L$17,0)),"")</f>
        <v/>
      </c>
      <c r="K3721" s="69"/>
    </row>
    <row r="3722" spans="2:11" x14ac:dyDescent="0.25">
      <c r="B3722" s="68" t="s">
        <v>68</v>
      </c>
      <c r="C3722" s="80" t="str">
        <f>IFERROR(VLOOKUP(B3722,Listor!$A$6:$B$62,2,FALSE),"")</f>
        <v/>
      </c>
      <c r="D3722" s="80" t="str">
        <f>IFERROR(VLOOKUP(B3722,Listor!$A$6:$C$62,3,FALSE),"")</f>
        <v/>
      </c>
      <c r="E3722" s="64" t="s">
        <v>69</v>
      </c>
      <c r="F3722" s="65"/>
      <c r="G3722" s="35" t="str">
        <f>IFERROR(VLOOKUP(B3722,Listor!$A$6:$G$62,7,FALSE),"")</f>
        <v/>
      </c>
      <c r="H3722" s="35" t="str">
        <f>IFERROR(VLOOKUP(B3722,Listor!$H$6:$I$24,2,FALSE),"")</f>
        <v/>
      </c>
      <c r="I3722" s="35" t="str">
        <f t="shared" si="60"/>
        <v/>
      </c>
      <c r="J3722" s="35" t="str">
        <f t="array" ref="J3722">IFERROR(INDEX(Listor!$M$6:$M$17,MATCH(Listor!J3722&amp;Fossila!E3722,Listor!$K$6:$K$17&amp;Listor!$L$6:$L$17,0)),"")</f>
        <v/>
      </c>
      <c r="K3722" s="69"/>
    </row>
    <row r="3723" spans="2:11" x14ac:dyDescent="0.25">
      <c r="B3723" s="68" t="s">
        <v>68</v>
      </c>
      <c r="C3723" s="80" t="str">
        <f>IFERROR(VLOOKUP(B3723,Listor!$A$6:$B$62,2,FALSE),"")</f>
        <v/>
      </c>
      <c r="D3723" s="80" t="str">
        <f>IFERROR(VLOOKUP(B3723,Listor!$A$6:$C$62,3,FALSE),"")</f>
        <v/>
      </c>
      <c r="E3723" s="64" t="s">
        <v>69</v>
      </c>
      <c r="F3723" s="65"/>
      <c r="G3723" s="35" t="str">
        <f>IFERROR(VLOOKUP(B3723,Listor!$A$6:$G$62,7,FALSE),"")</f>
        <v/>
      </c>
      <c r="H3723" s="35" t="str">
        <f>IFERROR(VLOOKUP(B3723,Listor!$H$6:$I$24,2,FALSE),"")</f>
        <v/>
      </c>
      <c r="I3723" s="35" t="str">
        <f t="shared" si="60"/>
        <v/>
      </c>
      <c r="J3723" s="35" t="str">
        <f t="array" ref="J3723">IFERROR(INDEX(Listor!$M$6:$M$17,MATCH(Listor!J3723&amp;Fossila!E3723,Listor!$K$6:$K$17&amp;Listor!$L$6:$L$17,0)),"")</f>
        <v/>
      </c>
      <c r="K3723" s="69"/>
    </row>
    <row r="3724" spans="2:11" x14ac:dyDescent="0.25">
      <c r="B3724" s="68" t="s">
        <v>68</v>
      </c>
      <c r="C3724" s="80" t="str">
        <f>IFERROR(VLOOKUP(B3724,Listor!$A$6:$B$62,2,FALSE),"")</f>
        <v/>
      </c>
      <c r="D3724" s="80" t="str">
        <f>IFERROR(VLOOKUP(B3724,Listor!$A$6:$C$62,3,FALSE),"")</f>
        <v/>
      </c>
      <c r="E3724" s="64" t="s">
        <v>69</v>
      </c>
      <c r="F3724" s="65"/>
      <c r="G3724" s="35" t="str">
        <f>IFERROR(VLOOKUP(B3724,Listor!$A$6:$G$62,7,FALSE),"")</f>
        <v/>
      </c>
      <c r="H3724" s="35" t="str">
        <f>IFERROR(VLOOKUP(B3724,Listor!$H$6:$I$24,2,FALSE),"")</f>
        <v/>
      </c>
      <c r="I3724" s="35" t="str">
        <f t="shared" si="60"/>
        <v/>
      </c>
      <c r="J3724" s="35" t="str">
        <f t="array" ref="J3724">IFERROR(INDEX(Listor!$M$6:$M$17,MATCH(Listor!J3724&amp;Fossila!E3724,Listor!$K$6:$K$17&amp;Listor!$L$6:$L$17,0)),"")</f>
        <v/>
      </c>
      <c r="K3724" s="69"/>
    </row>
    <row r="3725" spans="2:11" x14ac:dyDescent="0.25">
      <c r="B3725" s="68" t="s">
        <v>68</v>
      </c>
      <c r="C3725" s="80" t="str">
        <f>IFERROR(VLOOKUP(B3725,Listor!$A$6:$B$62,2,FALSE),"")</f>
        <v/>
      </c>
      <c r="D3725" s="80" t="str">
        <f>IFERROR(VLOOKUP(B3725,Listor!$A$6:$C$62,3,FALSE),"")</f>
        <v/>
      </c>
      <c r="E3725" s="64" t="s">
        <v>69</v>
      </c>
      <c r="F3725" s="65"/>
      <c r="G3725" s="35" t="str">
        <f>IFERROR(VLOOKUP(B3725,Listor!$A$6:$G$62,7,FALSE),"")</f>
        <v/>
      </c>
      <c r="H3725" s="35" t="str">
        <f>IFERROR(VLOOKUP(B3725,Listor!$H$6:$I$24,2,FALSE),"")</f>
        <v/>
      </c>
      <c r="I3725" s="35" t="str">
        <f t="shared" ref="I3725:I3788" si="61">IFERROR(H3725*F3725,"")</f>
        <v/>
      </c>
      <c r="J3725" s="35" t="str">
        <f t="array" ref="J3725">IFERROR(INDEX(Listor!$M$6:$M$17,MATCH(Listor!J3725&amp;Fossila!E3725,Listor!$K$6:$K$17&amp;Listor!$L$6:$L$17,0)),"")</f>
        <v/>
      </c>
      <c r="K3725" s="69"/>
    </row>
    <row r="3726" spans="2:11" x14ac:dyDescent="0.25">
      <c r="B3726" s="68" t="s">
        <v>68</v>
      </c>
      <c r="C3726" s="80" t="str">
        <f>IFERROR(VLOOKUP(B3726,Listor!$A$6:$B$62,2,FALSE),"")</f>
        <v/>
      </c>
      <c r="D3726" s="80" t="str">
        <f>IFERROR(VLOOKUP(B3726,Listor!$A$6:$C$62,3,FALSE),"")</f>
        <v/>
      </c>
      <c r="E3726" s="64" t="s">
        <v>69</v>
      </c>
      <c r="F3726" s="65"/>
      <c r="G3726" s="35" t="str">
        <f>IFERROR(VLOOKUP(B3726,Listor!$A$6:$G$62,7,FALSE),"")</f>
        <v/>
      </c>
      <c r="H3726" s="35" t="str">
        <f>IFERROR(VLOOKUP(B3726,Listor!$H$6:$I$24,2,FALSE),"")</f>
        <v/>
      </c>
      <c r="I3726" s="35" t="str">
        <f t="shared" si="61"/>
        <v/>
      </c>
      <c r="J3726" s="35" t="str">
        <f t="array" ref="J3726">IFERROR(INDEX(Listor!$M$6:$M$17,MATCH(Listor!J3726&amp;Fossila!E3726,Listor!$K$6:$K$17&amp;Listor!$L$6:$L$17,0)),"")</f>
        <v/>
      </c>
      <c r="K3726" s="69"/>
    </row>
    <row r="3727" spans="2:11" x14ac:dyDescent="0.25">
      <c r="B3727" s="68" t="s">
        <v>68</v>
      </c>
      <c r="C3727" s="80" t="str">
        <f>IFERROR(VLOOKUP(B3727,Listor!$A$6:$B$62,2,FALSE),"")</f>
        <v/>
      </c>
      <c r="D3727" s="80" t="str">
        <f>IFERROR(VLOOKUP(B3727,Listor!$A$6:$C$62,3,FALSE),"")</f>
        <v/>
      </c>
      <c r="E3727" s="64" t="s">
        <v>69</v>
      </c>
      <c r="F3727" s="65"/>
      <c r="G3727" s="35" t="str">
        <f>IFERROR(VLOOKUP(B3727,Listor!$A$6:$G$62,7,FALSE),"")</f>
        <v/>
      </c>
      <c r="H3727" s="35" t="str">
        <f>IFERROR(VLOOKUP(B3727,Listor!$H$6:$I$24,2,FALSE),"")</f>
        <v/>
      </c>
      <c r="I3727" s="35" t="str">
        <f t="shared" si="61"/>
        <v/>
      </c>
      <c r="J3727" s="35" t="str">
        <f t="array" ref="J3727">IFERROR(INDEX(Listor!$M$6:$M$17,MATCH(Listor!J3727&amp;Fossila!E3727,Listor!$K$6:$K$17&amp;Listor!$L$6:$L$17,0)),"")</f>
        <v/>
      </c>
      <c r="K3727" s="69"/>
    </row>
    <row r="3728" spans="2:11" x14ac:dyDescent="0.25">
      <c r="B3728" s="68" t="s">
        <v>68</v>
      </c>
      <c r="C3728" s="80" t="str">
        <f>IFERROR(VLOOKUP(B3728,Listor!$A$6:$B$62,2,FALSE),"")</f>
        <v/>
      </c>
      <c r="D3728" s="80" t="str">
        <f>IFERROR(VLOOKUP(B3728,Listor!$A$6:$C$62,3,FALSE),"")</f>
        <v/>
      </c>
      <c r="E3728" s="64" t="s">
        <v>69</v>
      </c>
      <c r="F3728" s="65"/>
      <c r="G3728" s="35" t="str">
        <f>IFERROR(VLOOKUP(B3728,Listor!$A$6:$G$62,7,FALSE),"")</f>
        <v/>
      </c>
      <c r="H3728" s="35" t="str">
        <f>IFERROR(VLOOKUP(B3728,Listor!$H$6:$I$24,2,FALSE),"")</f>
        <v/>
      </c>
      <c r="I3728" s="35" t="str">
        <f t="shared" si="61"/>
        <v/>
      </c>
      <c r="J3728" s="35" t="str">
        <f t="array" ref="J3728">IFERROR(INDEX(Listor!$M$6:$M$17,MATCH(Listor!J3728&amp;Fossila!E3728,Listor!$K$6:$K$17&amp;Listor!$L$6:$L$17,0)),"")</f>
        <v/>
      </c>
      <c r="K3728" s="69"/>
    </row>
    <row r="3729" spans="2:11" x14ac:dyDescent="0.25">
      <c r="B3729" s="68" t="s">
        <v>68</v>
      </c>
      <c r="C3729" s="80" t="str">
        <f>IFERROR(VLOOKUP(B3729,Listor!$A$6:$B$62,2,FALSE),"")</f>
        <v/>
      </c>
      <c r="D3729" s="80" t="str">
        <f>IFERROR(VLOOKUP(B3729,Listor!$A$6:$C$62,3,FALSE),"")</f>
        <v/>
      </c>
      <c r="E3729" s="64" t="s">
        <v>69</v>
      </c>
      <c r="F3729" s="65"/>
      <c r="G3729" s="35" t="str">
        <f>IFERROR(VLOOKUP(B3729,Listor!$A$6:$G$62,7,FALSE),"")</f>
        <v/>
      </c>
      <c r="H3729" s="35" t="str">
        <f>IFERROR(VLOOKUP(B3729,Listor!$H$6:$I$24,2,FALSE),"")</f>
        <v/>
      </c>
      <c r="I3729" s="35" t="str">
        <f t="shared" si="61"/>
        <v/>
      </c>
      <c r="J3729" s="35" t="str">
        <f t="array" ref="J3729">IFERROR(INDEX(Listor!$M$6:$M$17,MATCH(Listor!J3729&amp;Fossila!E3729,Listor!$K$6:$K$17&amp;Listor!$L$6:$L$17,0)),"")</f>
        <v/>
      </c>
      <c r="K3729" s="69"/>
    </row>
    <row r="3730" spans="2:11" x14ac:dyDescent="0.25">
      <c r="B3730" s="68" t="s">
        <v>68</v>
      </c>
      <c r="C3730" s="80" t="str">
        <f>IFERROR(VLOOKUP(B3730,Listor!$A$6:$B$62,2,FALSE),"")</f>
        <v/>
      </c>
      <c r="D3730" s="80" t="str">
        <f>IFERROR(VLOOKUP(B3730,Listor!$A$6:$C$62,3,FALSE),"")</f>
        <v/>
      </c>
      <c r="E3730" s="64" t="s">
        <v>69</v>
      </c>
      <c r="F3730" s="65"/>
      <c r="G3730" s="35" t="str">
        <f>IFERROR(VLOOKUP(B3730,Listor!$A$6:$G$62,7,FALSE),"")</f>
        <v/>
      </c>
      <c r="H3730" s="35" t="str">
        <f>IFERROR(VLOOKUP(B3730,Listor!$H$6:$I$24,2,FALSE),"")</f>
        <v/>
      </c>
      <c r="I3730" s="35" t="str">
        <f t="shared" si="61"/>
        <v/>
      </c>
      <c r="J3730" s="35" t="str">
        <f t="array" ref="J3730">IFERROR(INDEX(Listor!$M$6:$M$17,MATCH(Listor!J3730&amp;Fossila!E3730,Listor!$K$6:$K$17&amp;Listor!$L$6:$L$17,0)),"")</f>
        <v/>
      </c>
      <c r="K3730" s="69"/>
    </row>
    <row r="3731" spans="2:11" x14ac:dyDescent="0.25">
      <c r="B3731" s="68" t="s">
        <v>68</v>
      </c>
      <c r="C3731" s="80" t="str">
        <f>IFERROR(VLOOKUP(B3731,Listor!$A$6:$B$62,2,FALSE),"")</f>
        <v/>
      </c>
      <c r="D3731" s="80" t="str">
        <f>IFERROR(VLOOKUP(B3731,Listor!$A$6:$C$62,3,FALSE),"")</f>
        <v/>
      </c>
      <c r="E3731" s="64" t="s">
        <v>69</v>
      </c>
      <c r="F3731" s="65"/>
      <c r="G3731" s="35" t="str">
        <f>IFERROR(VLOOKUP(B3731,Listor!$A$6:$G$62,7,FALSE),"")</f>
        <v/>
      </c>
      <c r="H3731" s="35" t="str">
        <f>IFERROR(VLOOKUP(B3731,Listor!$H$6:$I$24,2,FALSE),"")</f>
        <v/>
      </c>
      <c r="I3731" s="35" t="str">
        <f t="shared" si="61"/>
        <v/>
      </c>
      <c r="J3731" s="35" t="str">
        <f t="array" ref="J3731">IFERROR(INDEX(Listor!$M$6:$M$17,MATCH(Listor!J3731&amp;Fossila!E3731,Listor!$K$6:$K$17&amp;Listor!$L$6:$L$17,0)),"")</f>
        <v/>
      </c>
      <c r="K3731" s="69"/>
    </row>
    <row r="3732" spans="2:11" x14ac:dyDescent="0.25">
      <c r="B3732" s="68" t="s">
        <v>68</v>
      </c>
      <c r="C3732" s="80" t="str">
        <f>IFERROR(VLOOKUP(B3732,Listor!$A$6:$B$62,2,FALSE),"")</f>
        <v/>
      </c>
      <c r="D3732" s="80" t="str">
        <f>IFERROR(VLOOKUP(B3732,Listor!$A$6:$C$62,3,FALSE),"")</f>
        <v/>
      </c>
      <c r="E3732" s="64" t="s">
        <v>69</v>
      </c>
      <c r="F3732" s="65"/>
      <c r="G3732" s="35" t="str">
        <f>IFERROR(VLOOKUP(B3732,Listor!$A$6:$G$62,7,FALSE),"")</f>
        <v/>
      </c>
      <c r="H3732" s="35" t="str">
        <f>IFERROR(VLOOKUP(B3732,Listor!$H$6:$I$24,2,FALSE),"")</f>
        <v/>
      </c>
      <c r="I3732" s="35" t="str">
        <f t="shared" si="61"/>
        <v/>
      </c>
      <c r="J3732" s="35" t="str">
        <f t="array" ref="J3732">IFERROR(INDEX(Listor!$M$6:$M$17,MATCH(Listor!J3732&amp;Fossila!E3732,Listor!$K$6:$K$17&amp;Listor!$L$6:$L$17,0)),"")</f>
        <v/>
      </c>
      <c r="K3732" s="69"/>
    </row>
    <row r="3733" spans="2:11" x14ac:dyDescent="0.25">
      <c r="B3733" s="68" t="s">
        <v>68</v>
      </c>
      <c r="C3733" s="80" t="str">
        <f>IFERROR(VLOOKUP(B3733,Listor!$A$6:$B$62,2,FALSE),"")</f>
        <v/>
      </c>
      <c r="D3733" s="80" t="str">
        <f>IFERROR(VLOOKUP(B3733,Listor!$A$6:$C$62,3,FALSE),"")</f>
        <v/>
      </c>
      <c r="E3733" s="64" t="s">
        <v>69</v>
      </c>
      <c r="F3733" s="65"/>
      <c r="G3733" s="35" t="str">
        <f>IFERROR(VLOOKUP(B3733,Listor!$A$6:$G$62,7,FALSE),"")</f>
        <v/>
      </c>
      <c r="H3733" s="35" t="str">
        <f>IFERROR(VLOOKUP(B3733,Listor!$H$6:$I$24,2,FALSE),"")</f>
        <v/>
      </c>
      <c r="I3733" s="35" t="str">
        <f t="shared" si="61"/>
        <v/>
      </c>
      <c r="J3733" s="35" t="str">
        <f t="array" ref="J3733">IFERROR(INDEX(Listor!$M$6:$M$17,MATCH(Listor!J3733&amp;Fossila!E3733,Listor!$K$6:$K$17&amp;Listor!$L$6:$L$17,0)),"")</f>
        <v/>
      </c>
      <c r="K3733" s="69"/>
    </row>
    <row r="3734" spans="2:11" x14ac:dyDescent="0.25">
      <c r="B3734" s="68" t="s">
        <v>68</v>
      </c>
      <c r="C3734" s="80" t="str">
        <f>IFERROR(VLOOKUP(B3734,Listor!$A$6:$B$62,2,FALSE),"")</f>
        <v/>
      </c>
      <c r="D3734" s="80" t="str">
        <f>IFERROR(VLOOKUP(B3734,Listor!$A$6:$C$62,3,FALSE),"")</f>
        <v/>
      </c>
      <c r="E3734" s="64" t="s">
        <v>69</v>
      </c>
      <c r="F3734" s="65"/>
      <c r="G3734" s="35" t="str">
        <f>IFERROR(VLOOKUP(B3734,Listor!$A$6:$G$62,7,FALSE),"")</f>
        <v/>
      </c>
      <c r="H3734" s="35" t="str">
        <f>IFERROR(VLOOKUP(B3734,Listor!$H$6:$I$24,2,FALSE),"")</f>
        <v/>
      </c>
      <c r="I3734" s="35" t="str">
        <f t="shared" si="61"/>
        <v/>
      </c>
      <c r="J3734" s="35" t="str">
        <f t="array" ref="J3734">IFERROR(INDEX(Listor!$M$6:$M$17,MATCH(Listor!J3734&amp;Fossila!E3734,Listor!$K$6:$K$17&amp;Listor!$L$6:$L$17,0)),"")</f>
        <v/>
      </c>
      <c r="K3734" s="69"/>
    </row>
    <row r="3735" spans="2:11" x14ac:dyDescent="0.25">
      <c r="B3735" s="68" t="s">
        <v>68</v>
      </c>
      <c r="C3735" s="80" t="str">
        <f>IFERROR(VLOOKUP(B3735,Listor!$A$6:$B$62,2,FALSE),"")</f>
        <v/>
      </c>
      <c r="D3735" s="80" t="str">
        <f>IFERROR(VLOOKUP(B3735,Listor!$A$6:$C$62,3,FALSE),"")</f>
        <v/>
      </c>
      <c r="E3735" s="64" t="s">
        <v>69</v>
      </c>
      <c r="F3735" s="65"/>
      <c r="G3735" s="35" t="str">
        <f>IFERROR(VLOOKUP(B3735,Listor!$A$6:$G$62,7,FALSE),"")</f>
        <v/>
      </c>
      <c r="H3735" s="35" t="str">
        <f>IFERROR(VLOOKUP(B3735,Listor!$H$6:$I$24,2,FALSE),"")</f>
        <v/>
      </c>
      <c r="I3735" s="35" t="str">
        <f t="shared" si="61"/>
        <v/>
      </c>
      <c r="J3735" s="35" t="str">
        <f t="array" ref="J3735">IFERROR(INDEX(Listor!$M$6:$M$17,MATCH(Listor!J3735&amp;Fossila!E3735,Listor!$K$6:$K$17&amp;Listor!$L$6:$L$17,0)),"")</f>
        <v/>
      </c>
      <c r="K3735" s="69"/>
    </row>
    <row r="3736" spans="2:11" x14ac:dyDescent="0.25">
      <c r="B3736" s="68" t="s">
        <v>68</v>
      </c>
      <c r="C3736" s="80" t="str">
        <f>IFERROR(VLOOKUP(B3736,Listor!$A$6:$B$62,2,FALSE),"")</f>
        <v/>
      </c>
      <c r="D3736" s="80" t="str">
        <f>IFERROR(VLOOKUP(B3736,Listor!$A$6:$C$62,3,FALSE),"")</f>
        <v/>
      </c>
      <c r="E3736" s="64" t="s">
        <v>69</v>
      </c>
      <c r="F3736" s="65"/>
      <c r="G3736" s="35" t="str">
        <f>IFERROR(VLOOKUP(B3736,Listor!$A$6:$G$62,7,FALSE),"")</f>
        <v/>
      </c>
      <c r="H3736" s="35" t="str">
        <f>IFERROR(VLOOKUP(B3736,Listor!$H$6:$I$24,2,FALSE),"")</f>
        <v/>
      </c>
      <c r="I3736" s="35" t="str">
        <f t="shared" si="61"/>
        <v/>
      </c>
      <c r="J3736" s="35" t="str">
        <f t="array" ref="J3736">IFERROR(INDEX(Listor!$M$6:$M$17,MATCH(Listor!J3736&amp;Fossila!E3736,Listor!$K$6:$K$17&amp;Listor!$L$6:$L$17,0)),"")</f>
        <v/>
      </c>
      <c r="K3736" s="69"/>
    </row>
    <row r="3737" spans="2:11" x14ac:dyDescent="0.25">
      <c r="B3737" s="68" t="s">
        <v>68</v>
      </c>
      <c r="C3737" s="80" t="str">
        <f>IFERROR(VLOOKUP(B3737,Listor!$A$6:$B$62,2,FALSE),"")</f>
        <v/>
      </c>
      <c r="D3737" s="80" t="str">
        <f>IFERROR(VLOOKUP(B3737,Listor!$A$6:$C$62,3,FALSE),"")</f>
        <v/>
      </c>
      <c r="E3737" s="64" t="s">
        <v>69</v>
      </c>
      <c r="F3737" s="65"/>
      <c r="G3737" s="35" t="str">
        <f>IFERROR(VLOOKUP(B3737,Listor!$A$6:$G$62,7,FALSE),"")</f>
        <v/>
      </c>
      <c r="H3737" s="35" t="str">
        <f>IFERROR(VLOOKUP(B3737,Listor!$H$6:$I$24,2,FALSE),"")</f>
        <v/>
      </c>
      <c r="I3737" s="35" t="str">
        <f t="shared" si="61"/>
        <v/>
      </c>
      <c r="J3737" s="35" t="str">
        <f t="array" ref="J3737">IFERROR(INDEX(Listor!$M$6:$M$17,MATCH(Listor!J3737&amp;Fossila!E3737,Listor!$K$6:$K$17&amp;Listor!$L$6:$L$17,0)),"")</f>
        <v/>
      </c>
      <c r="K3737" s="69"/>
    </row>
    <row r="3738" spans="2:11" x14ac:dyDescent="0.25">
      <c r="B3738" s="68" t="s">
        <v>68</v>
      </c>
      <c r="C3738" s="80" t="str">
        <f>IFERROR(VLOOKUP(B3738,Listor!$A$6:$B$62,2,FALSE),"")</f>
        <v/>
      </c>
      <c r="D3738" s="80" t="str">
        <f>IFERROR(VLOOKUP(B3738,Listor!$A$6:$C$62,3,FALSE),"")</f>
        <v/>
      </c>
      <c r="E3738" s="64" t="s">
        <v>69</v>
      </c>
      <c r="F3738" s="65"/>
      <c r="G3738" s="35" t="str">
        <f>IFERROR(VLOOKUP(B3738,Listor!$A$6:$G$62,7,FALSE),"")</f>
        <v/>
      </c>
      <c r="H3738" s="35" t="str">
        <f>IFERROR(VLOOKUP(B3738,Listor!$H$6:$I$24,2,FALSE),"")</f>
        <v/>
      </c>
      <c r="I3738" s="35" t="str">
        <f t="shared" si="61"/>
        <v/>
      </c>
      <c r="J3738" s="35" t="str">
        <f t="array" ref="J3738">IFERROR(INDEX(Listor!$M$6:$M$17,MATCH(Listor!J3738&amp;Fossila!E3738,Listor!$K$6:$K$17&amp;Listor!$L$6:$L$17,0)),"")</f>
        <v/>
      </c>
      <c r="K3738" s="69"/>
    </row>
    <row r="3739" spans="2:11" x14ac:dyDescent="0.25">
      <c r="B3739" s="68" t="s">
        <v>68</v>
      </c>
      <c r="C3739" s="80" t="str">
        <f>IFERROR(VLOOKUP(B3739,Listor!$A$6:$B$62,2,FALSE),"")</f>
        <v/>
      </c>
      <c r="D3739" s="80" t="str">
        <f>IFERROR(VLOOKUP(B3739,Listor!$A$6:$C$62,3,FALSE),"")</f>
        <v/>
      </c>
      <c r="E3739" s="64" t="s">
        <v>69</v>
      </c>
      <c r="F3739" s="65"/>
      <c r="G3739" s="35" t="str">
        <f>IFERROR(VLOOKUP(B3739,Listor!$A$6:$G$62,7,FALSE),"")</f>
        <v/>
      </c>
      <c r="H3739" s="35" t="str">
        <f>IFERROR(VLOOKUP(B3739,Listor!$H$6:$I$24,2,FALSE),"")</f>
        <v/>
      </c>
      <c r="I3739" s="35" t="str">
        <f t="shared" si="61"/>
        <v/>
      </c>
      <c r="J3739" s="35" t="str">
        <f t="array" ref="J3739">IFERROR(INDEX(Listor!$M$6:$M$17,MATCH(Listor!J3739&amp;Fossila!E3739,Listor!$K$6:$K$17&amp;Listor!$L$6:$L$17,0)),"")</f>
        <v/>
      </c>
      <c r="K3739" s="69"/>
    </row>
    <row r="3740" spans="2:11" x14ac:dyDescent="0.25">
      <c r="B3740" s="68" t="s">
        <v>68</v>
      </c>
      <c r="C3740" s="80" t="str">
        <f>IFERROR(VLOOKUP(B3740,Listor!$A$6:$B$62,2,FALSE),"")</f>
        <v/>
      </c>
      <c r="D3740" s="80" t="str">
        <f>IFERROR(VLOOKUP(B3740,Listor!$A$6:$C$62,3,FALSE),"")</f>
        <v/>
      </c>
      <c r="E3740" s="64" t="s">
        <v>69</v>
      </c>
      <c r="F3740" s="65"/>
      <c r="G3740" s="35" t="str">
        <f>IFERROR(VLOOKUP(B3740,Listor!$A$6:$G$62,7,FALSE),"")</f>
        <v/>
      </c>
      <c r="H3740" s="35" t="str">
        <f>IFERROR(VLOOKUP(B3740,Listor!$H$6:$I$24,2,FALSE),"")</f>
        <v/>
      </c>
      <c r="I3740" s="35" t="str">
        <f t="shared" si="61"/>
        <v/>
      </c>
      <c r="J3740" s="35" t="str">
        <f t="array" ref="J3740">IFERROR(INDEX(Listor!$M$6:$M$17,MATCH(Listor!J3740&amp;Fossila!E3740,Listor!$K$6:$K$17&amp;Listor!$L$6:$L$17,0)),"")</f>
        <v/>
      </c>
      <c r="K3740" s="69"/>
    </row>
    <row r="3741" spans="2:11" x14ac:dyDescent="0.25">
      <c r="B3741" s="68" t="s">
        <v>68</v>
      </c>
      <c r="C3741" s="80" t="str">
        <f>IFERROR(VLOOKUP(B3741,Listor!$A$6:$B$62,2,FALSE),"")</f>
        <v/>
      </c>
      <c r="D3741" s="80" t="str">
        <f>IFERROR(VLOOKUP(B3741,Listor!$A$6:$C$62,3,FALSE),"")</f>
        <v/>
      </c>
      <c r="E3741" s="64" t="s">
        <v>69</v>
      </c>
      <c r="F3741" s="65"/>
      <c r="G3741" s="35" t="str">
        <f>IFERROR(VLOOKUP(B3741,Listor!$A$6:$G$62,7,FALSE),"")</f>
        <v/>
      </c>
      <c r="H3741" s="35" t="str">
        <f>IFERROR(VLOOKUP(B3741,Listor!$H$6:$I$24,2,FALSE),"")</f>
        <v/>
      </c>
      <c r="I3741" s="35" t="str">
        <f t="shared" si="61"/>
        <v/>
      </c>
      <c r="J3741" s="35" t="str">
        <f t="array" ref="J3741">IFERROR(INDEX(Listor!$M$6:$M$17,MATCH(Listor!J3741&amp;Fossila!E3741,Listor!$K$6:$K$17&amp;Listor!$L$6:$L$17,0)),"")</f>
        <v/>
      </c>
      <c r="K3741" s="69"/>
    </row>
    <row r="3742" spans="2:11" x14ac:dyDescent="0.25">
      <c r="B3742" s="68" t="s">
        <v>68</v>
      </c>
      <c r="C3742" s="80" t="str">
        <f>IFERROR(VLOOKUP(B3742,Listor!$A$6:$B$62,2,FALSE),"")</f>
        <v/>
      </c>
      <c r="D3742" s="80" t="str">
        <f>IFERROR(VLOOKUP(B3742,Listor!$A$6:$C$62,3,FALSE),"")</f>
        <v/>
      </c>
      <c r="E3742" s="64" t="s">
        <v>69</v>
      </c>
      <c r="F3742" s="65"/>
      <c r="G3742" s="35" t="str">
        <f>IFERROR(VLOOKUP(B3742,Listor!$A$6:$G$62,7,FALSE),"")</f>
        <v/>
      </c>
      <c r="H3742" s="35" t="str">
        <f>IFERROR(VLOOKUP(B3742,Listor!$H$6:$I$24,2,FALSE),"")</f>
        <v/>
      </c>
      <c r="I3742" s="35" t="str">
        <f t="shared" si="61"/>
        <v/>
      </c>
      <c r="J3742" s="35" t="str">
        <f t="array" ref="J3742">IFERROR(INDEX(Listor!$M$6:$M$17,MATCH(Listor!J3742&amp;Fossila!E3742,Listor!$K$6:$K$17&amp;Listor!$L$6:$L$17,0)),"")</f>
        <v/>
      </c>
      <c r="K3742" s="69"/>
    </row>
    <row r="3743" spans="2:11" x14ac:dyDescent="0.25">
      <c r="B3743" s="68" t="s">
        <v>68</v>
      </c>
      <c r="C3743" s="80" t="str">
        <f>IFERROR(VLOOKUP(B3743,Listor!$A$6:$B$62,2,FALSE),"")</f>
        <v/>
      </c>
      <c r="D3743" s="80" t="str">
        <f>IFERROR(VLOOKUP(B3743,Listor!$A$6:$C$62,3,FALSE),"")</f>
        <v/>
      </c>
      <c r="E3743" s="64" t="s">
        <v>69</v>
      </c>
      <c r="F3743" s="65"/>
      <c r="G3743" s="35" t="str">
        <f>IFERROR(VLOOKUP(B3743,Listor!$A$6:$G$62,7,FALSE),"")</f>
        <v/>
      </c>
      <c r="H3743" s="35" t="str">
        <f>IFERROR(VLOOKUP(B3743,Listor!$H$6:$I$24,2,FALSE),"")</f>
        <v/>
      </c>
      <c r="I3743" s="35" t="str">
        <f t="shared" si="61"/>
        <v/>
      </c>
      <c r="J3743" s="35" t="str">
        <f t="array" ref="J3743">IFERROR(INDEX(Listor!$M$6:$M$17,MATCH(Listor!J3743&amp;Fossila!E3743,Listor!$K$6:$K$17&amp;Listor!$L$6:$L$17,0)),"")</f>
        <v/>
      </c>
      <c r="K3743" s="69"/>
    </row>
    <row r="3744" spans="2:11" x14ac:dyDescent="0.25">
      <c r="B3744" s="68" t="s">
        <v>68</v>
      </c>
      <c r="C3744" s="80" t="str">
        <f>IFERROR(VLOOKUP(B3744,Listor!$A$6:$B$62,2,FALSE),"")</f>
        <v/>
      </c>
      <c r="D3744" s="80" t="str">
        <f>IFERROR(VLOOKUP(B3744,Listor!$A$6:$C$62,3,FALSE),"")</f>
        <v/>
      </c>
      <c r="E3744" s="64" t="s">
        <v>69</v>
      </c>
      <c r="F3744" s="65"/>
      <c r="G3744" s="35" t="str">
        <f>IFERROR(VLOOKUP(B3744,Listor!$A$6:$G$62,7,FALSE),"")</f>
        <v/>
      </c>
      <c r="H3744" s="35" t="str">
        <f>IFERROR(VLOOKUP(B3744,Listor!$H$6:$I$24,2,FALSE),"")</f>
        <v/>
      </c>
      <c r="I3744" s="35" t="str">
        <f t="shared" si="61"/>
        <v/>
      </c>
      <c r="J3744" s="35" t="str">
        <f t="array" ref="J3744">IFERROR(INDEX(Listor!$M$6:$M$17,MATCH(Listor!J3744&amp;Fossila!E3744,Listor!$K$6:$K$17&amp;Listor!$L$6:$L$17,0)),"")</f>
        <v/>
      </c>
      <c r="K3744" s="69"/>
    </row>
    <row r="3745" spans="2:11" x14ac:dyDescent="0.25">
      <c r="B3745" s="68" t="s">
        <v>68</v>
      </c>
      <c r="C3745" s="80" t="str">
        <f>IFERROR(VLOOKUP(B3745,Listor!$A$6:$B$62,2,FALSE),"")</f>
        <v/>
      </c>
      <c r="D3745" s="80" t="str">
        <f>IFERROR(VLOOKUP(B3745,Listor!$A$6:$C$62,3,FALSE),"")</f>
        <v/>
      </c>
      <c r="E3745" s="64" t="s">
        <v>69</v>
      </c>
      <c r="F3745" s="65"/>
      <c r="G3745" s="35" t="str">
        <f>IFERROR(VLOOKUP(B3745,Listor!$A$6:$G$62,7,FALSE),"")</f>
        <v/>
      </c>
      <c r="H3745" s="35" t="str">
        <f>IFERROR(VLOOKUP(B3745,Listor!$H$6:$I$24,2,FALSE),"")</f>
        <v/>
      </c>
      <c r="I3745" s="35" t="str">
        <f t="shared" si="61"/>
        <v/>
      </c>
      <c r="J3745" s="35" t="str">
        <f t="array" ref="J3745">IFERROR(INDEX(Listor!$M$6:$M$17,MATCH(Listor!J3745&amp;Fossila!E3745,Listor!$K$6:$K$17&amp;Listor!$L$6:$L$17,0)),"")</f>
        <v/>
      </c>
      <c r="K3745" s="69"/>
    </row>
    <row r="3746" spans="2:11" x14ac:dyDescent="0.25">
      <c r="B3746" s="68" t="s">
        <v>68</v>
      </c>
      <c r="C3746" s="80" t="str">
        <f>IFERROR(VLOOKUP(B3746,Listor!$A$6:$B$62,2,FALSE),"")</f>
        <v/>
      </c>
      <c r="D3746" s="80" t="str">
        <f>IFERROR(VLOOKUP(B3746,Listor!$A$6:$C$62,3,FALSE),"")</f>
        <v/>
      </c>
      <c r="E3746" s="64" t="s">
        <v>69</v>
      </c>
      <c r="F3746" s="65"/>
      <c r="G3746" s="35" t="str">
        <f>IFERROR(VLOOKUP(B3746,Listor!$A$6:$G$62,7,FALSE),"")</f>
        <v/>
      </c>
      <c r="H3746" s="35" t="str">
        <f>IFERROR(VLOOKUP(B3746,Listor!$H$6:$I$24,2,FALSE),"")</f>
        <v/>
      </c>
      <c r="I3746" s="35" t="str">
        <f t="shared" si="61"/>
        <v/>
      </c>
      <c r="J3746" s="35" t="str">
        <f t="array" ref="J3746">IFERROR(INDEX(Listor!$M$6:$M$17,MATCH(Listor!J3746&amp;Fossila!E3746,Listor!$K$6:$K$17&amp;Listor!$L$6:$L$17,0)),"")</f>
        <v/>
      </c>
      <c r="K3746" s="69"/>
    </row>
    <row r="3747" spans="2:11" x14ac:dyDescent="0.25">
      <c r="B3747" s="68" t="s">
        <v>68</v>
      </c>
      <c r="C3747" s="80" t="str">
        <f>IFERROR(VLOOKUP(B3747,Listor!$A$6:$B$62,2,FALSE),"")</f>
        <v/>
      </c>
      <c r="D3747" s="80" t="str">
        <f>IFERROR(VLOOKUP(B3747,Listor!$A$6:$C$62,3,FALSE),"")</f>
        <v/>
      </c>
      <c r="E3747" s="64" t="s">
        <v>69</v>
      </c>
      <c r="F3747" s="65"/>
      <c r="G3747" s="35" t="str">
        <f>IFERROR(VLOOKUP(B3747,Listor!$A$6:$G$62,7,FALSE),"")</f>
        <v/>
      </c>
      <c r="H3747" s="35" t="str">
        <f>IFERROR(VLOOKUP(B3747,Listor!$H$6:$I$24,2,FALSE),"")</f>
        <v/>
      </c>
      <c r="I3747" s="35" t="str">
        <f t="shared" si="61"/>
        <v/>
      </c>
      <c r="J3747" s="35" t="str">
        <f t="array" ref="J3747">IFERROR(INDEX(Listor!$M$6:$M$17,MATCH(Listor!J3747&amp;Fossila!E3747,Listor!$K$6:$K$17&amp;Listor!$L$6:$L$17,0)),"")</f>
        <v/>
      </c>
      <c r="K3747" s="69"/>
    </row>
    <row r="3748" spans="2:11" x14ac:dyDescent="0.25">
      <c r="B3748" s="68" t="s">
        <v>68</v>
      </c>
      <c r="C3748" s="80" t="str">
        <f>IFERROR(VLOOKUP(B3748,Listor!$A$6:$B$62,2,FALSE),"")</f>
        <v/>
      </c>
      <c r="D3748" s="80" t="str">
        <f>IFERROR(VLOOKUP(B3748,Listor!$A$6:$C$62,3,FALSE),"")</f>
        <v/>
      </c>
      <c r="E3748" s="64" t="s">
        <v>69</v>
      </c>
      <c r="F3748" s="65"/>
      <c r="G3748" s="35" t="str">
        <f>IFERROR(VLOOKUP(B3748,Listor!$A$6:$G$62,7,FALSE),"")</f>
        <v/>
      </c>
      <c r="H3748" s="35" t="str">
        <f>IFERROR(VLOOKUP(B3748,Listor!$H$6:$I$24,2,FALSE),"")</f>
        <v/>
      </c>
      <c r="I3748" s="35" t="str">
        <f t="shared" si="61"/>
        <v/>
      </c>
      <c r="J3748" s="35" t="str">
        <f t="array" ref="J3748">IFERROR(INDEX(Listor!$M$6:$M$17,MATCH(Listor!J3748&amp;Fossila!E3748,Listor!$K$6:$K$17&amp;Listor!$L$6:$L$17,0)),"")</f>
        <v/>
      </c>
      <c r="K3748" s="69"/>
    </row>
    <row r="3749" spans="2:11" x14ac:dyDescent="0.25">
      <c r="B3749" s="68" t="s">
        <v>68</v>
      </c>
      <c r="C3749" s="80" t="str">
        <f>IFERROR(VLOOKUP(B3749,Listor!$A$6:$B$62,2,FALSE),"")</f>
        <v/>
      </c>
      <c r="D3749" s="80" t="str">
        <f>IFERROR(VLOOKUP(B3749,Listor!$A$6:$C$62,3,FALSE),"")</f>
        <v/>
      </c>
      <c r="E3749" s="64" t="s">
        <v>69</v>
      </c>
      <c r="F3749" s="65"/>
      <c r="G3749" s="35" t="str">
        <f>IFERROR(VLOOKUP(B3749,Listor!$A$6:$G$62,7,FALSE),"")</f>
        <v/>
      </c>
      <c r="H3749" s="35" t="str">
        <f>IFERROR(VLOOKUP(B3749,Listor!$H$6:$I$24,2,FALSE),"")</f>
        <v/>
      </c>
      <c r="I3749" s="35" t="str">
        <f t="shared" si="61"/>
        <v/>
      </c>
      <c r="J3749" s="35" t="str">
        <f t="array" ref="J3749">IFERROR(INDEX(Listor!$M$6:$M$17,MATCH(Listor!J3749&amp;Fossila!E3749,Listor!$K$6:$K$17&amp;Listor!$L$6:$L$17,0)),"")</f>
        <v/>
      </c>
      <c r="K3749" s="69"/>
    </row>
    <row r="3750" spans="2:11" x14ac:dyDescent="0.25">
      <c r="B3750" s="68" t="s">
        <v>68</v>
      </c>
      <c r="C3750" s="80" t="str">
        <f>IFERROR(VLOOKUP(B3750,Listor!$A$6:$B$62,2,FALSE),"")</f>
        <v/>
      </c>
      <c r="D3750" s="80" t="str">
        <f>IFERROR(VLOOKUP(B3750,Listor!$A$6:$C$62,3,FALSE),"")</f>
        <v/>
      </c>
      <c r="E3750" s="64" t="s">
        <v>69</v>
      </c>
      <c r="F3750" s="65"/>
      <c r="G3750" s="35" t="str">
        <f>IFERROR(VLOOKUP(B3750,Listor!$A$6:$G$62,7,FALSE),"")</f>
        <v/>
      </c>
      <c r="H3750" s="35" t="str">
        <f>IFERROR(VLOOKUP(B3750,Listor!$H$6:$I$24,2,FALSE),"")</f>
        <v/>
      </c>
      <c r="I3750" s="35" t="str">
        <f t="shared" si="61"/>
        <v/>
      </c>
      <c r="J3750" s="35" t="str">
        <f t="array" ref="J3750">IFERROR(INDEX(Listor!$M$6:$M$17,MATCH(Listor!J3750&amp;Fossila!E3750,Listor!$K$6:$K$17&amp;Listor!$L$6:$L$17,0)),"")</f>
        <v/>
      </c>
      <c r="K3750" s="69"/>
    </row>
    <row r="3751" spans="2:11" x14ac:dyDescent="0.25">
      <c r="B3751" s="68" t="s">
        <v>68</v>
      </c>
      <c r="C3751" s="80" t="str">
        <f>IFERROR(VLOOKUP(B3751,Listor!$A$6:$B$62,2,FALSE),"")</f>
        <v/>
      </c>
      <c r="D3751" s="80" t="str">
        <f>IFERROR(VLOOKUP(B3751,Listor!$A$6:$C$62,3,FALSE),"")</f>
        <v/>
      </c>
      <c r="E3751" s="64" t="s">
        <v>69</v>
      </c>
      <c r="F3751" s="65"/>
      <c r="G3751" s="35" t="str">
        <f>IFERROR(VLOOKUP(B3751,Listor!$A$6:$G$62,7,FALSE),"")</f>
        <v/>
      </c>
      <c r="H3751" s="35" t="str">
        <f>IFERROR(VLOOKUP(B3751,Listor!$H$6:$I$24,2,FALSE),"")</f>
        <v/>
      </c>
      <c r="I3751" s="35" t="str">
        <f t="shared" si="61"/>
        <v/>
      </c>
      <c r="J3751" s="35" t="str">
        <f t="array" ref="J3751">IFERROR(INDEX(Listor!$M$6:$M$17,MATCH(Listor!J3751&amp;Fossila!E3751,Listor!$K$6:$K$17&amp;Listor!$L$6:$L$17,0)),"")</f>
        <v/>
      </c>
      <c r="K3751" s="69"/>
    </row>
    <row r="3752" spans="2:11" x14ac:dyDescent="0.25">
      <c r="B3752" s="68" t="s">
        <v>68</v>
      </c>
      <c r="C3752" s="80" t="str">
        <f>IFERROR(VLOOKUP(B3752,Listor!$A$6:$B$62,2,FALSE),"")</f>
        <v/>
      </c>
      <c r="D3752" s="80" t="str">
        <f>IFERROR(VLOOKUP(B3752,Listor!$A$6:$C$62,3,FALSE),"")</f>
        <v/>
      </c>
      <c r="E3752" s="64" t="s">
        <v>69</v>
      </c>
      <c r="F3752" s="65"/>
      <c r="G3752" s="35" t="str">
        <f>IFERROR(VLOOKUP(B3752,Listor!$A$6:$G$62,7,FALSE),"")</f>
        <v/>
      </c>
      <c r="H3752" s="35" t="str">
        <f>IFERROR(VLOOKUP(B3752,Listor!$H$6:$I$24,2,FALSE),"")</f>
        <v/>
      </c>
      <c r="I3752" s="35" t="str">
        <f t="shared" si="61"/>
        <v/>
      </c>
      <c r="J3752" s="35" t="str">
        <f t="array" ref="J3752">IFERROR(INDEX(Listor!$M$6:$M$17,MATCH(Listor!J3752&amp;Fossila!E3752,Listor!$K$6:$K$17&amp;Listor!$L$6:$L$17,0)),"")</f>
        <v/>
      </c>
      <c r="K3752" s="69"/>
    </row>
    <row r="3753" spans="2:11" x14ac:dyDescent="0.25">
      <c r="B3753" s="68" t="s">
        <v>68</v>
      </c>
      <c r="C3753" s="80" t="str">
        <f>IFERROR(VLOOKUP(B3753,Listor!$A$6:$B$62,2,FALSE),"")</f>
        <v/>
      </c>
      <c r="D3753" s="80" t="str">
        <f>IFERROR(VLOOKUP(B3753,Listor!$A$6:$C$62,3,FALSE),"")</f>
        <v/>
      </c>
      <c r="E3753" s="64" t="s">
        <v>69</v>
      </c>
      <c r="F3753" s="65"/>
      <c r="G3753" s="35" t="str">
        <f>IFERROR(VLOOKUP(B3753,Listor!$A$6:$G$62,7,FALSE),"")</f>
        <v/>
      </c>
      <c r="H3753" s="35" t="str">
        <f>IFERROR(VLOOKUP(B3753,Listor!$H$6:$I$24,2,FALSE),"")</f>
        <v/>
      </c>
      <c r="I3753" s="35" t="str">
        <f t="shared" si="61"/>
        <v/>
      </c>
      <c r="J3753" s="35" t="str">
        <f t="array" ref="J3753">IFERROR(INDEX(Listor!$M$6:$M$17,MATCH(Listor!J3753&amp;Fossila!E3753,Listor!$K$6:$K$17&amp;Listor!$L$6:$L$17,0)),"")</f>
        <v/>
      </c>
      <c r="K3753" s="69"/>
    </row>
    <row r="3754" spans="2:11" x14ac:dyDescent="0.25">
      <c r="B3754" s="68" t="s">
        <v>68</v>
      </c>
      <c r="C3754" s="80" t="str">
        <f>IFERROR(VLOOKUP(B3754,Listor!$A$6:$B$62,2,FALSE),"")</f>
        <v/>
      </c>
      <c r="D3754" s="80" t="str">
        <f>IFERROR(VLOOKUP(B3754,Listor!$A$6:$C$62,3,FALSE),"")</f>
        <v/>
      </c>
      <c r="E3754" s="64" t="s">
        <v>69</v>
      </c>
      <c r="F3754" s="65"/>
      <c r="G3754" s="35" t="str">
        <f>IFERROR(VLOOKUP(B3754,Listor!$A$6:$G$62,7,FALSE),"")</f>
        <v/>
      </c>
      <c r="H3754" s="35" t="str">
        <f>IFERROR(VLOOKUP(B3754,Listor!$H$6:$I$24,2,FALSE),"")</f>
        <v/>
      </c>
      <c r="I3754" s="35" t="str">
        <f t="shared" si="61"/>
        <v/>
      </c>
      <c r="J3754" s="35" t="str">
        <f t="array" ref="J3754">IFERROR(INDEX(Listor!$M$6:$M$17,MATCH(Listor!J3754&amp;Fossila!E3754,Listor!$K$6:$K$17&amp;Listor!$L$6:$L$17,0)),"")</f>
        <v/>
      </c>
      <c r="K3754" s="69"/>
    </row>
    <row r="3755" spans="2:11" x14ac:dyDescent="0.25">
      <c r="B3755" s="68" t="s">
        <v>68</v>
      </c>
      <c r="C3755" s="80" t="str">
        <f>IFERROR(VLOOKUP(B3755,Listor!$A$6:$B$62,2,FALSE),"")</f>
        <v/>
      </c>
      <c r="D3755" s="80" t="str">
        <f>IFERROR(VLOOKUP(B3755,Listor!$A$6:$C$62,3,FALSE),"")</f>
        <v/>
      </c>
      <c r="E3755" s="64" t="s">
        <v>69</v>
      </c>
      <c r="F3755" s="65"/>
      <c r="G3755" s="35" t="str">
        <f>IFERROR(VLOOKUP(B3755,Listor!$A$6:$G$62,7,FALSE),"")</f>
        <v/>
      </c>
      <c r="H3755" s="35" t="str">
        <f>IFERROR(VLOOKUP(B3755,Listor!$H$6:$I$24,2,FALSE),"")</f>
        <v/>
      </c>
      <c r="I3755" s="35" t="str">
        <f t="shared" si="61"/>
        <v/>
      </c>
      <c r="J3755" s="35" t="str">
        <f t="array" ref="J3755">IFERROR(INDEX(Listor!$M$6:$M$17,MATCH(Listor!J3755&amp;Fossila!E3755,Listor!$K$6:$K$17&amp;Listor!$L$6:$L$17,0)),"")</f>
        <v/>
      </c>
      <c r="K3755" s="69"/>
    </row>
    <row r="3756" spans="2:11" x14ac:dyDescent="0.25">
      <c r="B3756" s="68" t="s">
        <v>68</v>
      </c>
      <c r="C3756" s="80" t="str">
        <f>IFERROR(VLOOKUP(B3756,Listor!$A$6:$B$62,2,FALSE),"")</f>
        <v/>
      </c>
      <c r="D3756" s="80" t="str">
        <f>IFERROR(VLOOKUP(B3756,Listor!$A$6:$C$62,3,FALSE),"")</f>
        <v/>
      </c>
      <c r="E3756" s="64" t="s">
        <v>69</v>
      </c>
      <c r="F3756" s="65"/>
      <c r="G3756" s="35" t="str">
        <f>IFERROR(VLOOKUP(B3756,Listor!$A$6:$G$62,7,FALSE),"")</f>
        <v/>
      </c>
      <c r="H3756" s="35" t="str">
        <f>IFERROR(VLOOKUP(B3756,Listor!$H$6:$I$24,2,FALSE),"")</f>
        <v/>
      </c>
      <c r="I3756" s="35" t="str">
        <f t="shared" si="61"/>
        <v/>
      </c>
      <c r="J3756" s="35" t="str">
        <f t="array" ref="J3756">IFERROR(INDEX(Listor!$M$6:$M$17,MATCH(Listor!J3756&amp;Fossila!E3756,Listor!$K$6:$K$17&amp;Listor!$L$6:$L$17,0)),"")</f>
        <v/>
      </c>
      <c r="K3756" s="69"/>
    </row>
    <row r="3757" spans="2:11" x14ac:dyDescent="0.25">
      <c r="B3757" s="68" t="s">
        <v>68</v>
      </c>
      <c r="C3757" s="80" t="str">
        <f>IFERROR(VLOOKUP(B3757,Listor!$A$6:$B$62,2,FALSE),"")</f>
        <v/>
      </c>
      <c r="D3757" s="80" t="str">
        <f>IFERROR(VLOOKUP(B3757,Listor!$A$6:$C$62,3,FALSE),"")</f>
        <v/>
      </c>
      <c r="E3757" s="64" t="s">
        <v>69</v>
      </c>
      <c r="F3757" s="65"/>
      <c r="G3757" s="35" t="str">
        <f>IFERROR(VLOOKUP(B3757,Listor!$A$6:$G$62,7,FALSE),"")</f>
        <v/>
      </c>
      <c r="H3757" s="35" t="str">
        <f>IFERROR(VLOOKUP(B3757,Listor!$H$6:$I$24,2,FALSE),"")</f>
        <v/>
      </c>
      <c r="I3757" s="35" t="str">
        <f t="shared" si="61"/>
        <v/>
      </c>
      <c r="J3757" s="35" t="str">
        <f t="array" ref="J3757">IFERROR(INDEX(Listor!$M$6:$M$17,MATCH(Listor!J3757&amp;Fossila!E3757,Listor!$K$6:$K$17&amp;Listor!$L$6:$L$17,0)),"")</f>
        <v/>
      </c>
      <c r="K3757" s="69"/>
    </row>
    <row r="3758" spans="2:11" x14ac:dyDescent="0.25">
      <c r="B3758" s="68" t="s">
        <v>68</v>
      </c>
      <c r="C3758" s="80" t="str">
        <f>IFERROR(VLOOKUP(B3758,Listor!$A$6:$B$62,2,FALSE),"")</f>
        <v/>
      </c>
      <c r="D3758" s="80" t="str">
        <f>IFERROR(VLOOKUP(B3758,Listor!$A$6:$C$62,3,FALSE),"")</f>
        <v/>
      </c>
      <c r="E3758" s="64" t="s">
        <v>69</v>
      </c>
      <c r="F3758" s="65"/>
      <c r="G3758" s="35" t="str">
        <f>IFERROR(VLOOKUP(B3758,Listor!$A$6:$G$62,7,FALSE),"")</f>
        <v/>
      </c>
      <c r="H3758" s="35" t="str">
        <f>IFERROR(VLOOKUP(B3758,Listor!$H$6:$I$24,2,FALSE),"")</f>
        <v/>
      </c>
      <c r="I3758" s="35" t="str">
        <f t="shared" si="61"/>
        <v/>
      </c>
      <c r="J3758" s="35" t="str">
        <f t="array" ref="J3758">IFERROR(INDEX(Listor!$M$6:$M$17,MATCH(Listor!J3758&amp;Fossila!E3758,Listor!$K$6:$K$17&amp;Listor!$L$6:$L$17,0)),"")</f>
        <v/>
      </c>
      <c r="K3758" s="69"/>
    </row>
    <row r="3759" spans="2:11" x14ac:dyDescent="0.25">
      <c r="B3759" s="68" t="s">
        <v>68</v>
      </c>
      <c r="C3759" s="80" t="str">
        <f>IFERROR(VLOOKUP(B3759,Listor!$A$6:$B$62,2,FALSE),"")</f>
        <v/>
      </c>
      <c r="D3759" s="80" t="str">
        <f>IFERROR(VLOOKUP(B3759,Listor!$A$6:$C$62,3,FALSE),"")</f>
        <v/>
      </c>
      <c r="E3759" s="64" t="s">
        <v>69</v>
      </c>
      <c r="F3759" s="65"/>
      <c r="G3759" s="35" t="str">
        <f>IFERROR(VLOOKUP(B3759,Listor!$A$6:$G$62,7,FALSE),"")</f>
        <v/>
      </c>
      <c r="H3759" s="35" t="str">
        <f>IFERROR(VLOOKUP(B3759,Listor!$H$6:$I$24,2,FALSE),"")</f>
        <v/>
      </c>
      <c r="I3759" s="35" t="str">
        <f t="shared" si="61"/>
        <v/>
      </c>
      <c r="J3759" s="35" t="str">
        <f t="array" ref="J3759">IFERROR(INDEX(Listor!$M$6:$M$17,MATCH(Listor!J3759&amp;Fossila!E3759,Listor!$K$6:$K$17&amp;Listor!$L$6:$L$17,0)),"")</f>
        <v/>
      </c>
      <c r="K3759" s="69"/>
    </row>
    <row r="3760" spans="2:11" x14ac:dyDescent="0.25">
      <c r="B3760" s="68" t="s">
        <v>68</v>
      </c>
      <c r="C3760" s="80" t="str">
        <f>IFERROR(VLOOKUP(B3760,Listor!$A$6:$B$62,2,FALSE),"")</f>
        <v/>
      </c>
      <c r="D3760" s="80" t="str">
        <f>IFERROR(VLOOKUP(B3760,Listor!$A$6:$C$62,3,FALSE),"")</f>
        <v/>
      </c>
      <c r="E3760" s="64" t="s">
        <v>69</v>
      </c>
      <c r="F3760" s="65"/>
      <c r="G3760" s="35" t="str">
        <f>IFERROR(VLOOKUP(B3760,Listor!$A$6:$G$62,7,FALSE),"")</f>
        <v/>
      </c>
      <c r="H3760" s="35" t="str">
        <f>IFERROR(VLOOKUP(B3760,Listor!$H$6:$I$24,2,FALSE),"")</f>
        <v/>
      </c>
      <c r="I3760" s="35" t="str">
        <f t="shared" si="61"/>
        <v/>
      </c>
      <c r="J3760" s="35" t="str">
        <f t="array" ref="J3760">IFERROR(INDEX(Listor!$M$6:$M$17,MATCH(Listor!J3760&amp;Fossila!E3760,Listor!$K$6:$K$17&amp;Listor!$L$6:$L$17,0)),"")</f>
        <v/>
      </c>
      <c r="K3760" s="69"/>
    </row>
    <row r="3761" spans="2:11" x14ac:dyDescent="0.25">
      <c r="B3761" s="68" t="s">
        <v>68</v>
      </c>
      <c r="C3761" s="80" t="str">
        <f>IFERROR(VLOOKUP(B3761,Listor!$A$6:$B$62,2,FALSE),"")</f>
        <v/>
      </c>
      <c r="D3761" s="80" t="str">
        <f>IFERROR(VLOOKUP(B3761,Listor!$A$6:$C$62,3,FALSE),"")</f>
        <v/>
      </c>
      <c r="E3761" s="64" t="s">
        <v>69</v>
      </c>
      <c r="F3761" s="65"/>
      <c r="G3761" s="35" t="str">
        <f>IFERROR(VLOOKUP(B3761,Listor!$A$6:$G$62,7,FALSE),"")</f>
        <v/>
      </c>
      <c r="H3761" s="35" t="str">
        <f>IFERROR(VLOOKUP(B3761,Listor!$H$6:$I$24,2,FALSE),"")</f>
        <v/>
      </c>
      <c r="I3761" s="35" t="str">
        <f t="shared" si="61"/>
        <v/>
      </c>
      <c r="J3761" s="35" t="str">
        <f t="array" ref="J3761">IFERROR(INDEX(Listor!$M$6:$M$17,MATCH(Listor!J3761&amp;Fossila!E3761,Listor!$K$6:$K$17&amp;Listor!$L$6:$L$17,0)),"")</f>
        <v/>
      </c>
      <c r="K3761" s="69"/>
    </row>
    <row r="3762" spans="2:11" x14ac:dyDescent="0.25">
      <c r="B3762" s="68" t="s">
        <v>68</v>
      </c>
      <c r="C3762" s="80" t="str">
        <f>IFERROR(VLOOKUP(B3762,Listor!$A$6:$B$62,2,FALSE),"")</f>
        <v/>
      </c>
      <c r="D3762" s="80" t="str">
        <f>IFERROR(VLOOKUP(B3762,Listor!$A$6:$C$62,3,FALSE),"")</f>
        <v/>
      </c>
      <c r="E3762" s="64" t="s">
        <v>69</v>
      </c>
      <c r="F3762" s="65"/>
      <c r="G3762" s="35" t="str">
        <f>IFERROR(VLOOKUP(B3762,Listor!$A$6:$G$62,7,FALSE),"")</f>
        <v/>
      </c>
      <c r="H3762" s="35" t="str">
        <f>IFERROR(VLOOKUP(B3762,Listor!$H$6:$I$24,2,FALSE),"")</f>
        <v/>
      </c>
      <c r="I3762" s="35" t="str">
        <f t="shared" si="61"/>
        <v/>
      </c>
      <c r="J3762" s="35" t="str">
        <f t="array" ref="J3762">IFERROR(INDEX(Listor!$M$6:$M$17,MATCH(Listor!J3762&amp;Fossila!E3762,Listor!$K$6:$K$17&amp;Listor!$L$6:$L$17,0)),"")</f>
        <v/>
      </c>
      <c r="K3762" s="69"/>
    </row>
    <row r="3763" spans="2:11" x14ac:dyDescent="0.25">
      <c r="B3763" s="68" t="s">
        <v>68</v>
      </c>
      <c r="C3763" s="80" t="str">
        <f>IFERROR(VLOOKUP(B3763,Listor!$A$6:$B$62,2,FALSE),"")</f>
        <v/>
      </c>
      <c r="D3763" s="80" t="str">
        <f>IFERROR(VLOOKUP(B3763,Listor!$A$6:$C$62,3,FALSE),"")</f>
        <v/>
      </c>
      <c r="E3763" s="64" t="s">
        <v>69</v>
      </c>
      <c r="F3763" s="65"/>
      <c r="G3763" s="35" t="str">
        <f>IFERROR(VLOOKUP(B3763,Listor!$A$6:$G$62,7,FALSE),"")</f>
        <v/>
      </c>
      <c r="H3763" s="35" t="str">
        <f>IFERROR(VLOOKUP(B3763,Listor!$H$6:$I$24,2,FALSE),"")</f>
        <v/>
      </c>
      <c r="I3763" s="35" t="str">
        <f t="shared" si="61"/>
        <v/>
      </c>
      <c r="J3763" s="35" t="str">
        <f t="array" ref="J3763">IFERROR(INDEX(Listor!$M$6:$M$17,MATCH(Listor!J3763&amp;Fossila!E3763,Listor!$K$6:$K$17&amp;Listor!$L$6:$L$17,0)),"")</f>
        <v/>
      </c>
      <c r="K3763" s="69"/>
    </row>
    <row r="3764" spans="2:11" x14ac:dyDescent="0.25">
      <c r="B3764" s="68" t="s">
        <v>68</v>
      </c>
      <c r="C3764" s="80" t="str">
        <f>IFERROR(VLOOKUP(B3764,Listor!$A$6:$B$62,2,FALSE),"")</f>
        <v/>
      </c>
      <c r="D3764" s="80" t="str">
        <f>IFERROR(VLOOKUP(B3764,Listor!$A$6:$C$62,3,FALSE),"")</f>
        <v/>
      </c>
      <c r="E3764" s="64" t="s">
        <v>69</v>
      </c>
      <c r="F3764" s="65"/>
      <c r="G3764" s="35" t="str">
        <f>IFERROR(VLOOKUP(B3764,Listor!$A$6:$G$62,7,FALSE),"")</f>
        <v/>
      </c>
      <c r="H3764" s="35" t="str">
        <f>IFERROR(VLOOKUP(B3764,Listor!$H$6:$I$24,2,FALSE),"")</f>
        <v/>
      </c>
      <c r="I3764" s="35" t="str">
        <f t="shared" si="61"/>
        <v/>
      </c>
      <c r="J3764" s="35" t="str">
        <f t="array" ref="J3764">IFERROR(INDEX(Listor!$M$6:$M$17,MATCH(Listor!J3764&amp;Fossila!E3764,Listor!$K$6:$K$17&amp;Listor!$L$6:$L$17,0)),"")</f>
        <v/>
      </c>
      <c r="K3764" s="69"/>
    </row>
    <row r="3765" spans="2:11" x14ac:dyDescent="0.25">
      <c r="B3765" s="68" t="s">
        <v>68</v>
      </c>
      <c r="C3765" s="80" t="str">
        <f>IFERROR(VLOOKUP(B3765,Listor!$A$6:$B$62,2,FALSE),"")</f>
        <v/>
      </c>
      <c r="D3765" s="80" t="str">
        <f>IFERROR(VLOOKUP(B3765,Listor!$A$6:$C$62,3,FALSE),"")</f>
        <v/>
      </c>
      <c r="E3765" s="64" t="s">
        <v>69</v>
      </c>
      <c r="F3765" s="65"/>
      <c r="G3765" s="35" t="str">
        <f>IFERROR(VLOOKUP(B3765,Listor!$A$6:$G$62,7,FALSE),"")</f>
        <v/>
      </c>
      <c r="H3765" s="35" t="str">
        <f>IFERROR(VLOOKUP(B3765,Listor!$H$6:$I$24,2,FALSE),"")</f>
        <v/>
      </c>
      <c r="I3765" s="35" t="str">
        <f t="shared" si="61"/>
        <v/>
      </c>
      <c r="J3765" s="35" t="str">
        <f t="array" ref="J3765">IFERROR(INDEX(Listor!$M$6:$M$17,MATCH(Listor!J3765&amp;Fossila!E3765,Listor!$K$6:$K$17&amp;Listor!$L$6:$L$17,0)),"")</f>
        <v/>
      </c>
      <c r="K3765" s="69"/>
    </row>
    <row r="3766" spans="2:11" x14ac:dyDescent="0.25">
      <c r="B3766" s="68" t="s">
        <v>68</v>
      </c>
      <c r="C3766" s="80" t="str">
        <f>IFERROR(VLOOKUP(B3766,Listor!$A$6:$B$62,2,FALSE),"")</f>
        <v/>
      </c>
      <c r="D3766" s="80" t="str">
        <f>IFERROR(VLOOKUP(B3766,Listor!$A$6:$C$62,3,FALSE),"")</f>
        <v/>
      </c>
      <c r="E3766" s="64" t="s">
        <v>69</v>
      </c>
      <c r="F3766" s="65"/>
      <c r="G3766" s="35" t="str">
        <f>IFERROR(VLOOKUP(B3766,Listor!$A$6:$G$62,7,FALSE),"")</f>
        <v/>
      </c>
      <c r="H3766" s="35" t="str">
        <f>IFERROR(VLOOKUP(B3766,Listor!$H$6:$I$24,2,FALSE),"")</f>
        <v/>
      </c>
      <c r="I3766" s="35" t="str">
        <f t="shared" si="61"/>
        <v/>
      </c>
      <c r="J3766" s="35" t="str">
        <f t="array" ref="J3766">IFERROR(INDEX(Listor!$M$6:$M$17,MATCH(Listor!J3766&amp;Fossila!E3766,Listor!$K$6:$K$17&amp;Listor!$L$6:$L$17,0)),"")</f>
        <v/>
      </c>
      <c r="K3766" s="69"/>
    </row>
    <row r="3767" spans="2:11" x14ac:dyDescent="0.25">
      <c r="B3767" s="68" t="s">
        <v>68</v>
      </c>
      <c r="C3767" s="80" t="str">
        <f>IFERROR(VLOOKUP(B3767,Listor!$A$6:$B$62,2,FALSE),"")</f>
        <v/>
      </c>
      <c r="D3767" s="80" t="str">
        <f>IFERROR(VLOOKUP(B3767,Listor!$A$6:$C$62,3,FALSE),"")</f>
        <v/>
      </c>
      <c r="E3767" s="64" t="s">
        <v>69</v>
      </c>
      <c r="F3767" s="65"/>
      <c r="G3767" s="35" t="str">
        <f>IFERROR(VLOOKUP(B3767,Listor!$A$6:$G$62,7,FALSE),"")</f>
        <v/>
      </c>
      <c r="H3767" s="35" t="str">
        <f>IFERROR(VLOOKUP(B3767,Listor!$H$6:$I$24,2,FALSE),"")</f>
        <v/>
      </c>
      <c r="I3767" s="35" t="str">
        <f t="shared" si="61"/>
        <v/>
      </c>
      <c r="J3767" s="35" t="str">
        <f t="array" ref="J3767">IFERROR(INDEX(Listor!$M$6:$M$17,MATCH(Listor!J3767&amp;Fossila!E3767,Listor!$K$6:$K$17&amp;Listor!$L$6:$L$17,0)),"")</f>
        <v/>
      </c>
      <c r="K3767" s="69"/>
    </row>
    <row r="3768" spans="2:11" x14ac:dyDescent="0.25">
      <c r="B3768" s="68" t="s">
        <v>68</v>
      </c>
      <c r="C3768" s="80" t="str">
        <f>IFERROR(VLOOKUP(B3768,Listor!$A$6:$B$62,2,FALSE),"")</f>
        <v/>
      </c>
      <c r="D3768" s="80" t="str">
        <f>IFERROR(VLOOKUP(B3768,Listor!$A$6:$C$62,3,FALSE),"")</f>
        <v/>
      </c>
      <c r="E3768" s="64" t="s">
        <v>69</v>
      </c>
      <c r="F3768" s="65"/>
      <c r="G3768" s="35" t="str">
        <f>IFERROR(VLOOKUP(B3768,Listor!$A$6:$G$62,7,FALSE),"")</f>
        <v/>
      </c>
      <c r="H3768" s="35" t="str">
        <f>IFERROR(VLOOKUP(B3768,Listor!$H$6:$I$24,2,FALSE),"")</f>
        <v/>
      </c>
      <c r="I3768" s="35" t="str">
        <f t="shared" si="61"/>
        <v/>
      </c>
      <c r="J3768" s="35" t="str">
        <f t="array" ref="J3768">IFERROR(INDEX(Listor!$M$6:$M$17,MATCH(Listor!J3768&amp;Fossila!E3768,Listor!$K$6:$K$17&amp;Listor!$L$6:$L$17,0)),"")</f>
        <v/>
      </c>
      <c r="K3768" s="69"/>
    </row>
    <row r="3769" spans="2:11" x14ac:dyDescent="0.25">
      <c r="B3769" s="68" t="s">
        <v>68</v>
      </c>
      <c r="C3769" s="80" t="str">
        <f>IFERROR(VLOOKUP(B3769,Listor!$A$6:$B$62,2,FALSE),"")</f>
        <v/>
      </c>
      <c r="D3769" s="80" t="str">
        <f>IFERROR(VLOOKUP(B3769,Listor!$A$6:$C$62,3,FALSE),"")</f>
        <v/>
      </c>
      <c r="E3769" s="64" t="s">
        <v>69</v>
      </c>
      <c r="F3769" s="65"/>
      <c r="G3769" s="35" t="str">
        <f>IFERROR(VLOOKUP(B3769,Listor!$A$6:$G$62,7,FALSE),"")</f>
        <v/>
      </c>
      <c r="H3769" s="35" t="str">
        <f>IFERROR(VLOOKUP(B3769,Listor!$H$6:$I$24,2,FALSE),"")</f>
        <v/>
      </c>
      <c r="I3769" s="35" t="str">
        <f t="shared" si="61"/>
        <v/>
      </c>
      <c r="J3769" s="35" t="str">
        <f t="array" ref="J3769">IFERROR(INDEX(Listor!$M$6:$M$17,MATCH(Listor!J3769&amp;Fossila!E3769,Listor!$K$6:$K$17&amp;Listor!$L$6:$L$17,0)),"")</f>
        <v/>
      </c>
      <c r="K3769" s="69"/>
    </row>
    <row r="3770" spans="2:11" x14ac:dyDescent="0.25">
      <c r="B3770" s="68" t="s">
        <v>68</v>
      </c>
      <c r="C3770" s="80" t="str">
        <f>IFERROR(VLOOKUP(B3770,Listor!$A$6:$B$62,2,FALSE),"")</f>
        <v/>
      </c>
      <c r="D3770" s="80" t="str">
        <f>IFERROR(VLOOKUP(B3770,Listor!$A$6:$C$62,3,FALSE),"")</f>
        <v/>
      </c>
      <c r="E3770" s="64" t="s">
        <v>69</v>
      </c>
      <c r="F3770" s="65"/>
      <c r="G3770" s="35" t="str">
        <f>IFERROR(VLOOKUP(B3770,Listor!$A$6:$G$62,7,FALSE),"")</f>
        <v/>
      </c>
      <c r="H3770" s="35" t="str">
        <f>IFERROR(VLOOKUP(B3770,Listor!$H$6:$I$24,2,FALSE),"")</f>
        <v/>
      </c>
      <c r="I3770" s="35" t="str">
        <f t="shared" si="61"/>
        <v/>
      </c>
      <c r="J3770" s="35" t="str">
        <f t="array" ref="J3770">IFERROR(INDEX(Listor!$M$6:$M$17,MATCH(Listor!J3770&amp;Fossila!E3770,Listor!$K$6:$K$17&amp;Listor!$L$6:$L$17,0)),"")</f>
        <v/>
      </c>
      <c r="K3770" s="69"/>
    </row>
    <row r="3771" spans="2:11" x14ac:dyDescent="0.25">
      <c r="B3771" s="68" t="s">
        <v>68</v>
      </c>
      <c r="C3771" s="80" t="str">
        <f>IFERROR(VLOOKUP(B3771,Listor!$A$6:$B$62,2,FALSE),"")</f>
        <v/>
      </c>
      <c r="D3771" s="80" t="str">
        <f>IFERROR(VLOOKUP(B3771,Listor!$A$6:$C$62,3,FALSE),"")</f>
        <v/>
      </c>
      <c r="E3771" s="64" t="s">
        <v>69</v>
      </c>
      <c r="F3771" s="65"/>
      <c r="G3771" s="35" t="str">
        <f>IFERROR(VLOOKUP(B3771,Listor!$A$6:$G$62,7,FALSE),"")</f>
        <v/>
      </c>
      <c r="H3771" s="35" t="str">
        <f>IFERROR(VLOOKUP(B3771,Listor!$H$6:$I$24,2,FALSE),"")</f>
        <v/>
      </c>
      <c r="I3771" s="35" t="str">
        <f t="shared" si="61"/>
        <v/>
      </c>
      <c r="J3771" s="35" t="str">
        <f t="array" ref="J3771">IFERROR(INDEX(Listor!$M$6:$M$17,MATCH(Listor!J3771&amp;Fossila!E3771,Listor!$K$6:$K$17&amp;Listor!$L$6:$L$17,0)),"")</f>
        <v/>
      </c>
      <c r="K3771" s="69"/>
    </row>
    <row r="3772" spans="2:11" x14ac:dyDescent="0.25">
      <c r="B3772" s="68" t="s">
        <v>68</v>
      </c>
      <c r="C3772" s="80" t="str">
        <f>IFERROR(VLOOKUP(B3772,Listor!$A$6:$B$62,2,FALSE),"")</f>
        <v/>
      </c>
      <c r="D3772" s="80" t="str">
        <f>IFERROR(VLOOKUP(B3772,Listor!$A$6:$C$62,3,FALSE),"")</f>
        <v/>
      </c>
      <c r="E3772" s="64" t="s">
        <v>69</v>
      </c>
      <c r="F3772" s="65"/>
      <c r="G3772" s="35" t="str">
        <f>IFERROR(VLOOKUP(B3772,Listor!$A$6:$G$62,7,FALSE),"")</f>
        <v/>
      </c>
      <c r="H3772" s="35" t="str">
        <f>IFERROR(VLOOKUP(B3772,Listor!$H$6:$I$24,2,FALSE),"")</f>
        <v/>
      </c>
      <c r="I3772" s="35" t="str">
        <f t="shared" si="61"/>
        <v/>
      </c>
      <c r="J3772" s="35" t="str">
        <f t="array" ref="J3772">IFERROR(INDEX(Listor!$M$6:$M$17,MATCH(Listor!J3772&amp;Fossila!E3772,Listor!$K$6:$K$17&amp;Listor!$L$6:$L$17,0)),"")</f>
        <v/>
      </c>
      <c r="K3772" s="69"/>
    </row>
    <row r="3773" spans="2:11" x14ac:dyDescent="0.25">
      <c r="B3773" s="68" t="s">
        <v>68</v>
      </c>
      <c r="C3773" s="80" t="str">
        <f>IFERROR(VLOOKUP(B3773,Listor!$A$6:$B$62,2,FALSE),"")</f>
        <v/>
      </c>
      <c r="D3773" s="80" t="str">
        <f>IFERROR(VLOOKUP(B3773,Listor!$A$6:$C$62,3,FALSE),"")</f>
        <v/>
      </c>
      <c r="E3773" s="64" t="s">
        <v>69</v>
      </c>
      <c r="F3773" s="65"/>
      <c r="G3773" s="35" t="str">
        <f>IFERROR(VLOOKUP(B3773,Listor!$A$6:$G$62,7,FALSE),"")</f>
        <v/>
      </c>
      <c r="H3773" s="35" t="str">
        <f>IFERROR(VLOOKUP(B3773,Listor!$H$6:$I$24,2,FALSE),"")</f>
        <v/>
      </c>
      <c r="I3773" s="35" t="str">
        <f t="shared" si="61"/>
        <v/>
      </c>
      <c r="J3773" s="35" t="str">
        <f t="array" ref="J3773">IFERROR(INDEX(Listor!$M$6:$M$17,MATCH(Listor!J3773&amp;Fossila!E3773,Listor!$K$6:$K$17&amp;Listor!$L$6:$L$17,0)),"")</f>
        <v/>
      </c>
      <c r="K3773" s="69"/>
    </row>
    <row r="3774" spans="2:11" x14ac:dyDescent="0.25">
      <c r="B3774" s="68" t="s">
        <v>68</v>
      </c>
      <c r="C3774" s="80" t="str">
        <f>IFERROR(VLOOKUP(B3774,Listor!$A$6:$B$62,2,FALSE),"")</f>
        <v/>
      </c>
      <c r="D3774" s="80" t="str">
        <f>IFERROR(VLOOKUP(B3774,Listor!$A$6:$C$62,3,FALSE),"")</f>
        <v/>
      </c>
      <c r="E3774" s="64" t="s">
        <v>69</v>
      </c>
      <c r="F3774" s="65"/>
      <c r="G3774" s="35" t="str">
        <f>IFERROR(VLOOKUP(B3774,Listor!$A$6:$G$62,7,FALSE),"")</f>
        <v/>
      </c>
      <c r="H3774" s="35" t="str">
        <f>IFERROR(VLOOKUP(B3774,Listor!$H$6:$I$24,2,FALSE),"")</f>
        <v/>
      </c>
      <c r="I3774" s="35" t="str">
        <f t="shared" si="61"/>
        <v/>
      </c>
      <c r="J3774" s="35" t="str">
        <f t="array" ref="J3774">IFERROR(INDEX(Listor!$M$6:$M$17,MATCH(Listor!J3774&amp;Fossila!E3774,Listor!$K$6:$K$17&amp;Listor!$L$6:$L$17,0)),"")</f>
        <v/>
      </c>
      <c r="K3774" s="69"/>
    </row>
    <row r="3775" spans="2:11" x14ac:dyDescent="0.25">
      <c r="B3775" s="68" t="s">
        <v>68</v>
      </c>
      <c r="C3775" s="80" t="str">
        <f>IFERROR(VLOOKUP(B3775,Listor!$A$6:$B$62,2,FALSE),"")</f>
        <v/>
      </c>
      <c r="D3775" s="80" t="str">
        <f>IFERROR(VLOOKUP(B3775,Listor!$A$6:$C$62,3,FALSE),"")</f>
        <v/>
      </c>
      <c r="E3775" s="64" t="s">
        <v>69</v>
      </c>
      <c r="F3775" s="65"/>
      <c r="G3775" s="35" t="str">
        <f>IFERROR(VLOOKUP(B3775,Listor!$A$6:$G$62,7,FALSE),"")</f>
        <v/>
      </c>
      <c r="H3775" s="35" t="str">
        <f>IFERROR(VLOOKUP(B3775,Listor!$H$6:$I$24,2,FALSE),"")</f>
        <v/>
      </c>
      <c r="I3775" s="35" t="str">
        <f t="shared" si="61"/>
        <v/>
      </c>
      <c r="J3775" s="35" t="str">
        <f t="array" ref="J3775">IFERROR(INDEX(Listor!$M$6:$M$17,MATCH(Listor!J3775&amp;Fossila!E3775,Listor!$K$6:$K$17&amp;Listor!$L$6:$L$17,0)),"")</f>
        <v/>
      </c>
      <c r="K3775" s="69"/>
    </row>
    <row r="3776" spans="2:11" x14ac:dyDescent="0.25">
      <c r="B3776" s="68" t="s">
        <v>68</v>
      </c>
      <c r="C3776" s="80" t="str">
        <f>IFERROR(VLOOKUP(B3776,Listor!$A$6:$B$62,2,FALSE),"")</f>
        <v/>
      </c>
      <c r="D3776" s="80" t="str">
        <f>IFERROR(VLOOKUP(B3776,Listor!$A$6:$C$62,3,FALSE),"")</f>
        <v/>
      </c>
      <c r="E3776" s="64" t="s">
        <v>69</v>
      </c>
      <c r="F3776" s="65"/>
      <c r="G3776" s="35" t="str">
        <f>IFERROR(VLOOKUP(B3776,Listor!$A$6:$G$62,7,FALSE),"")</f>
        <v/>
      </c>
      <c r="H3776" s="35" t="str">
        <f>IFERROR(VLOOKUP(B3776,Listor!$H$6:$I$24,2,FALSE),"")</f>
        <v/>
      </c>
      <c r="I3776" s="35" t="str">
        <f t="shared" si="61"/>
        <v/>
      </c>
      <c r="J3776" s="35" t="str">
        <f t="array" ref="J3776">IFERROR(INDEX(Listor!$M$6:$M$17,MATCH(Listor!J3776&amp;Fossila!E3776,Listor!$K$6:$K$17&amp;Listor!$L$6:$L$17,0)),"")</f>
        <v/>
      </c>
      <c r="K3776" s="69"/>
    </row>
    <row r="3777" spans="2:11" x14ac:dyDescent="0.25">
      <c r="B3777" s="68" t="s">
        <v>68</v>
      </c>
      <c r="C3777" s="80" t="str">
        <f>IFERROR(VLOOKUP(B3777,Listor!$A$6:$B$62,2,FALSE),"")</f>
        <v/>
      </c>
      <c r="D3777" s="80" t="str">
        <f>IFERROR(VLOOKUP(B3777,Listor!$A$6:$C$62,3,FALSE),"")</f>
        <v/>
      </c>
      <c r="E3777" s="64" t="s">
        <v>69</v>
      </c>
      <c r="F3777" s="65"/>
      <c r="G3777" s="35" t="str">
        <f>IFERROR(VLOOKUP(B3777,Listor!$A$6:$G$62,7,FALSE),"")</f>
        <v/>
      </c>
      <c r="H3777" s="35" t="str">
        <f>IFERROR(VLOOKUP(B3777,Listor!$H$6:$I$24,2,FALSE),"")</f>
        <v/>
      </c>
      <c r="I3777" s="35" t="str">
        <f t="shared" si="61"/>
        <v/>
      </c>
      <c r="J3777" s="35" t="str">
        <f t="array" ref="J3777">IFERROR(INDEX(Listor!$M$6:$M$17,MATCH(Listor!J3777&amp;Fossila!E3777,Listor!$K$6:$K$17&amp;Listor!$L$6:$L$17,0)),"")</f>
        <v/>
      </c>
      <c r="K3777" s="69"/>
    </row>
    <row r="3778" spans="2:11" x14ac:dyDescent="0.25">
      <c r="B3778" s="68" t="s">
        <v>68</v>
      </c>
      <c r="C3778" s="80" t="str">
        <f>IFERROR(VLOOKUP(B3778,Listor!$A$6:$B$62,2,FALSE),"")</f>
        <v/>
      </c>
      <c r="D3778" s="80" t="str">
        <f>IFERROR(VLOOKUP(B3778,Listor!$A$6:$C$62,3,FALSE),"")</f>
        <v/>
      </c>
      <c r="E3778" s="64" t="s">
        <v>69</v>
      </c>
      <c r="F3778" s="65"/>
      <c r="G3778" s="35" t="str">
        <f>IFERROR(VLOOKUP(B3778,Listor!$A$6:$G$62,7,FALSE),"")</f>
        <v/>
      </c>
      <c r="H3778" s="35" t="str">
        <f>IFERROR(VLOOKUP(B3778,Listor!$H$6:$I$24,2,FALSE),"")</f>
        <v/>
      </c>
      <c r="I3778" s="35" t="str">
        <f t="shared" si="61"/>
        <v/>
      </c>
      <c r="J3778" s="35" t="str">
        <f t="array" ref="J3778">IFERROR(INDEX(Listor!$M$6:$M$17,MATCH(Listor!J3778&amp;Fossila!E3778,Listor!$K$6:$K$17&amp;Listor!$L$6:$L$17,0)),"")</f>
        <v/>
      </c>
      <c r="K3778" s="69"/>
    </row>
    <row r="3779" spans="2:11" x14ac:dyDescent="0.25">
      <c r="B3779" s="68" t="s">
        <v>68</v>
      </c>
      <c r="C3779" s="80" t="str">
        <f>IFERROR(VLOOKUP(B3779,Listor!$A$6:$B$62,2,FALSE),"")</f>
        <v/>
      </c>
      <c r="D3779" s="80" t="str">
        <f>IFERROR(VLOOKUP(B3779,Listor!$A$6:$C$62,3,FALSE),"")</f>
        <v/>
      </c>
      <c r="E3779" s="64" t="s">
        <v>69</v>
      </c>
      <c r="F3779" s="65"/>
      <c r="G3779" s="35" t="str">
        <f>IFERROR(VLOOKUP(B3779,Listor!$A$6:$G$62,7,FALSE),"")</f>
        <v/>
      </c>
      <c r="H3779" s="35" t="str">
        <f>IFERROR(VLOOKUP(B3779,Listor!$H$6:$I$24,2,FALSE),"")</f>
        <v/>
      </c>
      <c r="I3779" s="35" t="str">
        <f t="shared" si="61"/>
        <v/>
      </c>
      <c r="J3779" s="35" t="str">
        <f t="array" ref="J3779">IFERROR(INDEX(Listor!$M$6:$M$17,MATCH(Listor!J3779&amp;Fossila!E3779,Listor!$K$6:$K$17&amp;Listor!$L$6:$L$17,0)),"")</f>
        <v/>
      </c>
      <c r="K3779" s="69"/>
    </row>
    <row r="3780" spans="2:11" x14ac:dyDescent="0.25">
      <c r="B3780" s="68" t="s">
        <v>68</v>
      </c>
      <c r="C3780" s="80" t="str">
        <f>IFERROR(VLOOKUP(B3780,Listor!$A$6:$B$62,2,FALSE),"")</f>
        <v/>
      </c>
      <c r="D3780" s="80" t="str">
        <f>IFERROR(VLOOKUP(B3780,Listor!$A$6:$C$62,3,FALSE),"")</f>
        <v/>
      </c>
      <c r="E3780" s="64" t="s">
        <v>69</v>
      </c>
      <c r="F3780" s="65"/>
      <c r="G3780" s="35" t="str">
        <f>IFERROR(VLOOKUP(B3780,Listor!$A$6:$G$62,7,FALSE),"")</f>
        <v/>
      </c>
      <c r="H3780" s="35" t="str">
        <f>IFERROR(VLOOKUP(B3780,Listor!$H$6:$I$24,2,FALSE),"")</f>
        <v/>
      </c>
      <c r="I3780" s="35" t="str">
        <f t="shared" si="61"/>
        <v/>
      </c>
      <c r="J3780" s="35" t="str">
        <f t="array" ref="J3780">IFERROR(INDEX(Listor!$M$6:$M$17,MATCH(Listor!J3780&amp;Fossila!E3780,Listor!$K$6:$K$17&amp;Listor!$L$6:$L$17,0)),"")</f>
        <v/>
      </c>
      <c r="K3780" s="69"/>
    </row>
    <row r="3781" spans="2:11" x14ac:dyDescent="0.25">
      <c r="B3781" s="68" t="s">
        <v>68</v>
      </c>
      <c r="C3781" s="80" t="str">
        <f>IFERROR(VLOOKUP(B3781,Listor!$A$6:$B$62,2,FALSE),"")</f>
        <v/>
      </c>
      <c r="D3781" s="80" t="str">
        <f>IFERROR(VLOOKUP(B3781,Listor!$A$6:$C$62,3,FALSE),"")</f>
        <v/>
      </c>
      <c r="E3781" s="64" t="s">
        <v>69</v>
      </c>
      <c r="F3781" s="65"/>
      <c r="G3781" s="35" t="str">
        <f>IFERROR(VLOOKUP(B3781,Listor!$A$6:$G$62,7,FALSE),"")</f>
        <v/>
      </c>
      <c r="H3781" s="35" t="str">
        <f>IFERROR(VLOOKUP(B3781,Listor!$H$6:$I$24,2,FALSE),"")</f>
        <v/>
      </c>
      <c r="I3781" s="35" t="str">
        <f t="shared" si="61"/>
        <v/>
      </c>
      <c r="J3781" s="35" t="str">
        <f t="array" ref="J3781">IFERROR(INDEX(Listor!$M$6:$M$17,MATCH(Listor!J3781&amp;Fossila!E3781,Listor!$K$6:$K$17&amp;Listor!$L$6:$L$17,0)),"")</f>
        <v/>
      </c>
      <c r="K3781" s="69"/>
    </row>
    <row r="3782" spans="2:11" x14ac:dyDescent="0.25">
      <c r="B3782" s="68" t="s">
        <v>68</v>
      </c>
      <c r="C3782" s="80" t="str">
        <f>IFERROR(VLOOKUP(B3782,Listor!$A$6:$B$62,2,FALSE),"")</f>
        <v/>
      </c>
      <c r="D3782" s="80" t="str">
        <f>IFERROR(VLOOKUP(B3782,Listor!$A$6:$C$62,3,FALSE),"")</f>
        <v/>
      </c>
      <c r="E3782" s="64" t="s">
        <v>69</v>
      </c>
      <c r="F3782" s="65"/>
      <c r="G3782" s="35" t="str">
        <f>IFERROR(VLOOKUP(B3782,Listor!$A$6:$G$62,7,FALSE),"")</f>
        <v/>
      </c>
      <c r="H3782" s="35" t="str">
        <f>IFERROR(VLOOKUP(B3782,Listor!$H$6:$I$24,2,FALSE),"")</f>
        <v/>
      </c>
      <c r="I3782" s="35" t="str">
        <f t="shared" si="61"/>
        <v/>
      </c>
      <c r="J3782" s="35" t="str">
        <f t="array" ref="J3782">IFERROR(INDEX(Listor!$M$6:$M$17,MATCH(Listor!J3782&amp;Fossila!E3782,Listor!$K$6:$K$17&amp;Listor!$L$6:$L$17,0)),"")</f>
        <v/>
      </c>
      <c r="K3782" s="69"/>
    </row>
    <row r="3783" spans="2:11" x14ac:dyDescent="0.25">
      <c r="B3783" s="68" t="s">
        <v>68</v>
      </c>
      <c r="C3783" s="80" t="str">
        <f>IFERROR(VLOOKUP(B3783,Listor!$A$6:$B$62,2,FALSE),"")</f>
        <v/>
      </c>
      <c r="D3783" s="80" t="str">
        <f>IFERROR(VLOOKUP(B3783,Listor!$A$6:$C$62,3,FALSE),"")</f>
        <v/>
      </c>
      <c r="E3783" s="64" t="s">
        <v>69</v>
      </c>
      <c r="F3783" s="65"/>
      <c r="G3783" s="35" t="str">
        <f>IFERROR(VLOOKUP(B3783,Listor!$A$6:$G$62,7,FALSE),"")</f>
        <v/>
      </c>
      <c r="H3783" s="35" t="str">
        <f>IFERROR(VLOOKUP(B3783,Listor!$H$6:$I$24,2,FALSE),"")</f>
        <v/>
      </c>
      <c r="I3783" s="35" t="str">
        <f t="shared" si="61"/>
        <v/>
      </c>
      <c r="J3783" s="35" t="str">
        <f t="array" ref="J3783">IFERROR(INDEX(Listor!$M$6:$M$17,MATCH(Listor!J3783&amp;Fossila!E3783,Listor!$K$6:$K$17&amp;Listor!$L$6:$L$17,0)),"")</f>
        <v/>
      </c>
      <c r="K3783" s="69"/>
    </row>
    <row r="3784" spans="2:11" x14ac:dyDescent="0.25">
      <c r="B3784" s="68" t="s">
        <v>68</v>
      </c>
      <c r="C3784" s="80" t="str">
        <f>IFERROR(VLOOKUP(B3784,Listor!$A$6:$B$62,2,FALSE),"")</f>
        <v/>
      </c>
      <c r="D3784" s="80" t="str">
        <f>IFERROR(VLOOKUP(B3784,Listor!$A$6:$C$62,3,FALSE),"")</f>
        <v/>
      </c>
      <c r="E3784" s="64" t="s">
        <v>69</v>
      </c>
      <c r="F3784" s="65"/>
      <c r="G3784" s="35" t="str">
        <f>IFERROR(VLOOKUP(B3784,Listor!$A$6:$G$62,7,FALSE),"")</f>
        <v/>
      </c>
      <c r="H3784" s="35" t="str">
        <f>IFERROR(VLOOKUP(B3784,Listor!$H$6:$I$24,2,FALSE),"")</f>
        <v/>
      </c>
      <c r="I3784" s="35" t="str">
        <f t="shared" si="61"/>
        <v/>
      </c>
      <c r="J3784" s="35" t="str">
        <f t="array" ref="J3784">IFERROR(INDEX(Listor!$M$6:$M$17,MATCH(Listor!J3784&amp;Fossila!E3784,Listor!$K$6:$K$17&amp;Listor!$L$6:$L$17,0)),"")</f>
        <v/>
      </c>
      <c r="K3784" s="69"/>
    </row>
    <row r="3785" spans="2:11" x14ac:dyDescent="0.25">
      <c r="B3785" s="68" t="s">
        <v>68</v>
      </c>
      <c r="C3785" s="80" t="str">
        <f>IFERROR(VLOOKUP(B3785,Listor!$A$6:$B$62,2,FALSE),"")</f>
        <v/>
      </c>
      <c r="D3785" s="80" t="str">
        <f>IFERROR(VLOOKUP(B3785,Listor!$A$6:$C$62,3,FALSE),"")</f>
        <v/>
      </c>
      <c r="E3785" s="64" t="s">
        <v>69</v>
      </c>
      <c r="F3785" s="65"/>
      <c r="G3785" s="35" t="str">
        <f>IFERROR(VLOOKUP(B3785,Listor!$A$6:$G$62,7,FALSE),"")</f>
        <v/>
      </c>
      <c r="H3785" s="35" t="str">
        <f>IFERROR(VLOOKUP(B3785,Listor!$H$6:$I$24,2,FALSE),"")</f>
        <v/>
      </c>
      <c r="I3785" s="35" t="str">
        <f t="shared" si="61"/>
        <v/>
      </c>
      <c r="J3785" s="35" t="str">
        <f t="array" ref="J3785">IFERROR(INDEX(Listor!$M$6:$M$17,MATCH(Listor!J3785&amp;Fossila!E3785,Listor!$K$6:$K$17&amp;Listor!$L$6:$L$17,0)),"")</f>
        <v/>
      </c>
      <c r="K3785" s="69"/>
    </row>
    <row r="3786" spans="2:11" x14ac:dyDescent="0.25">
      <c r="B3786" s="68" t="s">
        <v>68</v>
      </c>
      <c r="C3786" s="80" t="str">
        <f>IFERROR(VLOOKUP(B3786,Listor!$A$6:$B$62,2,FALSE),"")</f>
        <v/>
      </c>
      <c r="D3786" s="80" t="str">
        <f>IFERROR(VLOOKUP(B3786,Listor!$A$6:$C$62,3,FALSE),"")</f>
        <v/>
      </c>
      <c r="E3786" s="64" t="s">
        <v>69</v>
      </c>
      <c r="F3786" s="65"/>
      <c r="G3786" s="35" t="str">
        <f>IFERROR(VLOOKUP(B3786,Listor!$A$6:$G$62,7,FALSE),"")</f>
        <v/>
      </c>
      <c r="H3786" s="35" t="str">
        <f>IFERROR(VLOOKUP(B3786,Listor!$H$6:$I$24,2,FALSE),"")</f>
        <v/>
      </c>
      <c r="I3786" s="35" t="str">
        <f t="shared" si="61"/>
        <v/>
      </c>
      <c r="J3786" s="35" t="str">
        <f t="array" ref="J3786">IFERROR(INDEX(Listor!$M$6:$M$17,MATCH(Listor!J3786&amp;Fossila!E3786,Listor!$K$6:$K$17&amp;Listor!$L$6:$L$17,0)),"")</f>
        <v/>
      </c>
      <c r="K3786" s="69"/>
    </row>
    <row r="3787" spans="2:11" x14ac:dyDescent="0.25">
      <c r="B3787" s="68" t="s">
        <v>68</v>
      </c>
      <c r="C3787" s="80" t="str">
        <f>IFERROR(VLOOKUP(B3787,Listor!$A$6:$B$62,2,FALSE),"")</f>
        <v/>
      </c>
      <c r="D3787" s="80" t="str">
        <f>IFERROR(VLOOKUP(B3787,Listor!$A$6:$C$62,3,FALSE),"")</f>
        <v/>
      </c>
      <c r="E3787" s="64" t="s">
        <v>69</v>
      </c>
      <c r="F3787" s="65"/>
      <c r="G3787" s="35" t="str">
        <f>IFERROR(VLOOKUP(B3787,Listor!$A$6:$G$62,7,FALSE),"")</f>
        <v/>
      </c>
      <c r="H3787" s="35" t="str">
        <f>IFERROR(VLOOKUP(B3787,Listor!$H$6:$I$24,2,FALSE),"")</f>
        <v/>
      </c>
      <c r="I3787" s="35" t="str">
        <f t="shared" si="61"/>
        <v/>
      </c>
      <c r="J3787" s="35" t="str">
        <f t="array" ref="J3787">IFERROR(INDEX(Listor!$M$6:$M$17,MATCH(Listor!J3787&amp;Fossila!E3787,Listor!$K$6:$K$17&amp;Listor!$L$6:$L$17,0)),"")</f>
        <v/>
      </c>
      <c r="K3787" s="69"/>
    </row>
    <row r="3788" spans="2:11" x14ac:dyDescent="0.25">
      <c r="B3788" s="68" t="s">
        <v>68</v>
      </c>
      <c r="C3788" s="80" t="str">
        <f>IFERROR(VLOOKUP(B3788,Listor!$A$6:$B$62,2,FALSE),"")</f>
        <v/>
      </c>
      <c r="D3788" s="80" t="str">
        <f>IFERROR(VLOOKUP(B3788,Listor!$A$6:$C$62,3,FALSE),"")</f>
        <v/>
      </c>
      <c r="E3788" s="64" t="s">
        <v>69</v>
      </c>
      <c r="F3788" s="65"/>
      <c r="G3788" s="35" t="str">
        <f>IFERROR(VLOOKUP(B3788,Listor!$A$6:$G$62,7,FALSE),"")</f>
        <v/>
      </c>
      <c r="H3788" s="35" t="str">
        <f>IFERROR(VLOOKUP(B3788,Listor!$H$6:$I$24,2,FALSE),"")</f>
        <v/>
      </c>
      <c r="I3788" s="35" t="str">
        <f t="shared" si="61"/>
        <v/>
      </c>
      <c r="J3788" s="35" t="str">
        <f t="array" ref="J3788">IFERROR(INDEX(Listor!$M$6:$M$17,MATCH(Listor!J3788&amp;Fossila!E3788,Listor!$K$6:$K$17&amp;Listor!$L$6:$L$17,0)),"")</f>
        <v/>
      </c>
      <c r="K3788" s="69"/>
    </row>
    <row r="3789" spans="2:11" x14ac:dyDescent="0.25">
      <c r="B3789" s="68" t="s">
        <v>68</v>
      </c>
      <c r="C3789" s="80" t="str">
        <f>IFERROR(VLOOKUP(B3789,Listor!$A$6:$B$62,2,FALSE),"")</f>
        <v/>
      </c>
      <c r="D3789" s="80" t="str">
        <f>IFERROR(VLOOKUP(B3789,Listor!$A$6:$C$62,3,FALSE),"")</f>
        <v/>
      </c>
      <c r="E3789" s="64" t="s">
        <v>69</v>
      </c>
      <c r="F3789" s="65"/>
      <c r="G3789" s="35" t="str">
        <f>IFERROR(VLOOKUP(B3789,Listor!$A$6:$G$62,7,FALSE),"")</f>
        <v/>
      </c>
      <c r="H3789" s="35" t="str">
        <f>IFERROR(VLOOKUP(B3789,Listor!$H$6:$I$24,2,FALSE),"")</f>
        <v/>
      </c>
      <c r="I3789" s="35" t="str">
        <f t="shared" ref="I3789:I3852" si="62">IFERROR(H3789*F3789,"")</f>
        <v/>
      </c>
      <c r="J3789" s="35" t="str">
        <f t="array" ref="J3789">IFERROR(INDEX(Listor!$M$6:$M$17,MATCH(Listor!J3789&amp;Fossila!E3789,Listor!$K$6:$K$17&amp;Listor!$L$6:$L$17,0)),"")</f>
        <v/>
      </c>
      <c r="K3789" s="69"/>
    </row>
    <row r="3790" spans="2:11" x14ac:dyDescent="0.25">
      <c r="B3790" s="68" t="s">
        <v>68</v>
      </c>
      <c r="C3790" s="80" t="str">
        <f>IFERROR(VLOOKUP(B3790,Listor!$A$6:$B$62,2,FALSE),"")</f>
        <v/>
      </c>
      <c r="D3790" s="80" t="str">
        <f>IFERROR(VLOOKUP(B3790,Listor!$A$6:$C$62,3,FALSE),"")</f>
        <v/>
      </c>
      <c r="E3790" s="64" t="s">
        <v>69</v>
      </c>
      <c r="F3790" s="65"/>
      <c r="G3790" s="35" t="str">
        <f>IFERROR(VLOOKUP(B3790,Listor!$A$6:$G$62,7,FALSE),"")</f>
        <v/>
      </c>
      <c r="H3790" s="35" t="str">
        <f>IFERROR(VLOOKUP(B3790,Listor!$H$6:$I$24,2,FALSE),"")</f>
        <v/>
      </c>
      <c r="I3790" s="35" t="str">
        <f t="shared" si="62"/>
        <v/>
      </c>
      <c r="J3790" s="35" t="str">
        <f t="array" ref="J3790">IFERROR(INDEX(Listor!$M$6:$M$17,MATCH(Listor!J3790&amp;Fossila!E3790,Listor!$K$6:$K$17&amp;Listor!$L$6:$L$17,0)),"")</f>
        <v/>
      </c>
      <c r="K3790" s="69"/>
    </row>
    <row r="3791" spans="2:11" x14ac:dyDescent="0.25">
      <c r="B3791" s="68" t="s">
        <v>68</v>
      </c>
      <c r="C3791" s="80" t="str">
        <f>IFERROR(VLOOKUP(B3791,Listor!$A$6:$B$62,2,FALSE),"")</f>
        <v/>
      </c>
      <c r="D3791" s="80" t="str">
        <f>IFERROR(VLOOKUP(B3791,Listor!$A$6:$C$62,3,FALSE),"")</f>
        <v/>
      </c>
      <c r="E3791" s="64" t="s">
        <v>69</v>
      </c>
      <c r="F3791" s="65"/>
      <c r="G3791" s="35" t="str">
        <f>IFERROR(VLOOKUP(B3791,Listor!$A$6:$G$62,7,FALSE),"")</f>
        <v/>
      </c>
      <c r="H3791" s="35" t="str">
        <f>IFERROR(VLOOKUP(B3791,Listor!$H$6:$I$24,2,FALSE),"")</f>
        <v/>
      </c>
      <c r="I3791" s="35" t="str">
        <f t="shared" si="62"/>
        <v/>
      </c>
      <c r="J3791" s="35" t="str">
        <f t="array" ref="J3791">IFERROR(INDEX(Listor!$M$6:$M$17,MATCH(Listor!J3791&amp;Fossila!E3791,Listor!$K$6:$K$17&amp;Listor!$L$6:$L$17,0)),"")</f>
        <v/>
      </c>
      <c r="K3791" s="69"/>
    </row>
    <row r="3792" spans="2:11" x14ac:dyDescent="0.25">
      <c r="B3792" s="68" t="s">
        <v>68</v>
      </c>
      <c r="C3792" s="80" t="str">
        <f>IFERROR(VLOOKUP(B3792,Listor!$A$6:$B$62,2,FALSE),"")</f>
        <v/>
      </c>
      <c r="D3792" s="80" t="str">
        <f>IFERROR(VLOOKUP(B3792,Listor!$A$6:$C$62,3,FALSE),"")</f>
        <v/>
      </c>
      <c r="E3792" s="64" t="s">
        <v>69</v>
      </c>
      <c r="F3792" s="65"/>
      <c r="G3792" s="35" t="str">
        <f>IFERROR(VLOOKUP(B3792,Listor!$A$6:$G$62,7,FALSE),"")</f>
        <v/>
      </c>
      <c r="H3792" s="35" t="str">
        <f>IFERROR(VLOOKUP(B3792,Listor!$H$6:$I$24,2,FALSE),"")</f>
        <v/>
      </c>
      <c r="I3792" s="35" t="str">
        <f t="shared" si="62"/>
        <v/>
      </c>
      <c r="J3792" s="35" t="str">
        <f t="array" ref="J3792">IFERROR(INDEX(Listor!$M$6:$M$17,MATCH(Listor!J3792&amp;Fossila!E3792,Listor!$K$6:$K$17&amp;Listor!$L$6:$L$17,0)),"")</f>
        <v/>
      </c>
      <c r="K3792" s="69"/>
    </row>
    <row r="3793" spans="2:11" x14ac:dyDescent="0.25">
      <c r="B3793" s="68" t="s">
        <v>68</v>
      </c>
      <c r="C3793" s="80" t="str">
        <f>IFERROR(VLOOKUP(B3793,Listor!$A$6:$B$62,2,FALSE),"")</f>
        <v/>
      </c>
      <c r="D3793" s="80" t="str">
        <f>IFERROR(VLOOKUP(B3793,Listor!$A$6:$C$62,3,FALSE),"")</f>
        <v/>
      </c>
      <c r="E3793" s="64" t="s">
        <v>69</v>
      </c>
      <c r="F3793" s="65"/>
      <c r="G3793" s="35" t="str">
        <f>IFERROR(VLOOKUP(B3793,Listor!$A$6:$G$62,7,FALSE),"")</f>
        <v/>
      </c>
      <c r="H3793" s="35" t="str">
        <f>IFERROR(VLOOKUP(B3793,Listor!$H$6:$I$24,2,FALSE),"")</f>
        <v/>
      </c>
      <c r="I3793" s="35" t="str">
        <f t="shared" si="62"/>
        <v/>
      </c>
      <c r="J3793" s="35" t="str">
        <f t="array" ref="J3793">IFERROR(INDEX(Listor!$M$6:$M$17,MATCH(Listor!J3793&amp;Fossila!E3793,Listor!$K$6:$K$17&amp;Listor!$L$6:$L$17,0)),"")</f>
        <v/>
      </c>
      <c r="K3793" s="69"/>
    </row>
    <row r="3794" spans="2:11" x14ac:dyDescent="0.25">
      <c r="B3794" s="68" t="s">
        <v>68</v>
      </c>
      <c r="C3794" s="80" t="str">
        <f>IFERROR(VLOOKUP(B3794,Listor!$A$6:$B$62,2,FALSE),"")</f>
        <v/>
      </c>
      <c r="D3794" s="80" t="str">
        <f>IFERROR(VLOOKUP(B3794,Listor!$A$6:$C$62,3,FALSE),"")</f>
        <v/>
      </c>
      <c r="E3794" s="64" t="s">
        <v>69</v>
      </c>
      <c r="F3794" s="65"/>
      <c r="G3794" s="35" t="str">
        <f>IFERROR(VLOOKUP(B3794,Listor!$A$6:$G$62,7,FALSE),"")</f>
        <v/>
      </c>
      <c r="H3794" s="35" t="str">
        <f>IFERROR(VLOOKUP(B3794,Listor!$H$6:$I$24,2,FALSE),"")</f>
        <v/>
      </c>
      <c r="I3794" s="35" t="str">
        <f t="shared" si="62"/>
        <v/>
      </c>
      <c r="J3794" s="35" t="str">
        <f t="array" ref="J3794">IFERROR(INDEX(Listor!$M$6:$M$17,MATCH(Listor!J3794&amp;Fossila!E3794,Listor!$K$6:$K$17&amp;Listor!$L$6:$L$17,0)),"")</f>
        <v/>
      </c>
      <c r="K3794" s="69"/>
    </row>
    <row r="3795" spans="2:11" x14ac:dyDescent="0.25">
      <c r="B3795" s="68" t="s">
        <v>68</v>
      </c>
      <c r="C3795" s="80" t="str">
        <f>IFERROR(VLOOKUP(B3795,Listor!$A$6:$B$62,2,FALSE),"")</f>
        <v/>
      </c>
      <c r="D3795" s="80" t="str">
        <f>IFERROR(VLOOKUP(B3795,Listor!$A$6:$C$62,3,FALSE),"")</f>
        <v/>
      </c>
      <c r="E3795" s="64" t="s">
        <v>69</v>
      </c>
      <c r="F3795" s="65"/>
      <c r="G3795" s="35" t="str">
        <f>IFERROR(VLOOKUP(B3795,Listor!$A$6:$G$62,7,FALSE),"")</f>
        <v/>
      </c>
      <c r="H3795" s="35" t="str">
        <f>IFERROR(VLOOKUP(B3795,Listor!$H$6:$I$24,2,FALSE),"")</f>
        <v/>
      </c>
      <c r="I3795" s="35" t="str">
        <f t="shared" si="62"/>
        <v/>
      </c>
      <c r="J3795" s="35" t="str">
        <f t="array" ref="J3795">IFERROR(INDEX(Listor!$M$6:$M$17,MATCH(Listor!J3795&amp;Fossila!E3795,Listor!$K$6:$K$17&amp;Listor!$L$6:$L$17,0)),"")</f>
        <v/>
      </c>
      <c r="K3795" s="69"/>
    </row>
    <row r="3796" spans="2:11" x14ac:dyDescent="0.25">
      <c r="B3796" s="68" t="s">
        <v>68</v>
      </c>
      <c r="C3796" s="80" t="str">
        <f>IFERROR(VLOOKUP(B3796,Listor!$A$6:$B$62,2,FALSE),"")</f>
        <v/>
      </c>
      <c r="D3796" s="80" t="str">
        <f>IFERROR(VLOOKUP(B3796,Listor!$A$6:$C$62,3,FALSE),"")</f>
        <v/>
      </c>
      <c r="E3796" s="64" t="s">
        <v>69</v>
      </c>
      <c r="F3796" s="65"/>
      <c r="G3796" s="35" t="str">
        <f>IFERROR(VLOOKUP(B3796,Listor!$A$6:$G$62,7,FALSE),"")</f>
        <v/>
      </c>
      <c r="H3796" s="35" t="str">
        <f>IFERROR(VLOOKUP(B3796,Listor!$H$6:$I$24,2,FALSE),"")</f>
        <v/>
      </c>
      <c r="I3796" s="35" t="str">
        <f t="shared" si="62"/>
        <v/>
      </c>
      <c r="J3796" s="35" t="str">
        <f t="array" ref="J3796">IFERROR(INDEX(Listor!$M$6:$M$17,MATCH(Listor!J3796&amp;Fossila!E3796,Listor!$K$6:$K$17&amp;Listor!$L$6:$L$17,0)),"")</f>
        <v/>
      </c>
      <c r="K3796" s="69"/>
    </row>
    <row r="3797" spans="2:11" x14ac:dyDescent="0.25">
      <c r="B3797" s="68" t="s">
        <v>68</v>
      </c>
      <c r="C3797" s="80" t="str">
        <f>IFERROR(VLOOKUP(B3797,Listor!$A$6:$B$62,2,FALSE),"")</f>
        <v/>
      </c>
      <c r="D3797" s="80" t="str">
        <f>IFERROR(VLOOKUP(B3797,Listor!$A$6:$C$62,3,FALSE),"")</f>
        <v/>
      </c>
      <c r="E3797" s="64" t="s">
        <v>69</v>
      </c>
      <c r="F3797" s="65"/>
      <c r="G3797" s="35" t="str">
        <f>IFERROR(VLOOKUP(B3797,Listor!$A$6:$G$62,7,FALSE),"")</f>
        <v/>
      </c>
      <c r="H3797" s="35" t="str">
        <f>IFERROR(VLOOKUP(B3797,Listor!$H$6:$I$24,2,FALSE),"")</f>
        <v/>
      </c>
      <c r="I3797" s="35" t="str">
        <f t="shared" si="62"/>
        <v/>
      </c>
      <c r="J3797" s="35" t="str">
        <f t="array" ref="J3797">IFERROR(INDEX(Listor!$M$6:$M$17,MATCH(Listor!J3797&amp;Fossila!E3797,Listor!$K$6:$K$17&amp;Listor!$L$6:$L$17,0)),"")</f>
        <v/>
      </c>
      <c r="K3797" s="69"/>
    </row>
    <row r="3798" spans="2:11" x14ac:dyDescent="0.25">
      <c r="B3798" s="68" t="s">
        <v>68</v>
      </c>
      <c r="C3798" s="80" t="str">
        <f>IFERROR(VLOOKUP(B3798,Listor!$A$6:$B$62,2,FALSE),"")</f>
        <v/>
      </c>
      <c r="D3798" s="80" t="str">
        <f>IFERROR(VLOOKUP(B3798,Listor!$A$6:$C$62,3,FALSE),"")</f>
        <v/>
      </c>
      <c r="E3798" s="64" t="s">
        <v>69</v>
      </c>
      <c r="F3798" s="65"/>
      <c r="G3798" s="35" t="str">
        <f>IFERROR(VLOOKUP(B3798,Listor!$A$6:$G$62,7,FALSE),"")</f>
        <v/>
      </c>
      <c r="H3798" s="35" t="str">
        <f>IFERROR(VLOOKUP(B3798,Listor!$H$6:$I$24,2,FALSE),"")</f>
        <v/>
      </c>
      <c r="I3798" s="35" t="str">
        <f t="shared" si="62"/>
        <v/>
      </c>
      <c r="J3798" s="35" t="str">
        <f t="array" ref="J3798">IFERROR(INDEX(Listor!$M$6:$M$17,MATCH(Listor!J3798&amp;Fossila!E3798,Listor!$K$6:$K$17&amp;Listor!$L$6:$L$17,0)),"")</f>
        <v/>
      </c>
      <c r="K3798" s="69"/>
    </row>
    <row r="3799" spans="2:11" x14ac:dyDescent="0.25">
      <c r="B3799" s="68" t="s">
        <v>68</v>
      </c>
      <c r="C3799" s="80" t="str">
        <f>IFERROR(VLOOKUP(B3799,Listor!$A$6:$B$62,2,FALSE),"")</f>
        <v/>
      </c>
      <c r="D3799" s="80" t="str">
        <f>IFERROR(VLOOKUP(B3799,Listor!$A$6:$C$62,3,FALSE),"")</f>
        <v/>
      </c>
      <c r="E3799" s="64" t="s">
        <v>69</v>
      </c>
      <c r="F3799" s="65"/>
      <c r="G3799" s="35" t="str">
        <f>IFERROR(VLOOKUP(B3799,Listor!$A$6:$G$62,7,FALSE),"")</f>
        <v/>
      </c>
      <c r="H3799" s="35" t="str">
        <f>IFERROR(VLOOKUP(B3799,Listor!$H$6:$I$24,2,FALSE),"")</f>
        <v/>
      </c>
      <c r="I3799" s="35" t="str">
        <f t="shared" si="62"/>
        <v/>
      </c>
      <c r="J3799" s="35" t="str">
        <f t="array" ref="J3799">IFERROR(INDEX(Listor!$M$6:$M$17,MATCH(Listor!J3799&amp;Fossila!E3799,Listor!$K$6:$K$17&amp;Listor!$L$6:$L$17,0)),"")</f>
        <v/>
      </c>
      <c r="K3799" s="69"/>
    </row>
    <row r="3800" spans="2:11" x14ac:dyDescent="0.25">
      <c r="B3800" s="68" t="s">
        <v>68</v>
      </c>
      <c r="C3800" s="80" t="str">
        <f>IFERROR(VLOOKUP(B3800,Listor!$A$6:$B$62,2,FALSE),"")</f>
        <v/>
      </c>
      <c r="D3800" s="80" t="str">
        <f>IFERROR(VLOOKUP(B3800,Listor!$A$6:$C$62,3,FALSE),"")</f>
        <v/>
      </c>
      <c r="E3800" s="64" t="s">
        <v>69</v>
      </c>
      <c r="F3800" s="65"/>
      <c r="G3800" s="35" t="str">
        <f>IFERROR(VLOOKUP(B3800,Listor!$A$6:$G$62,7,FALSE),"")</f>
        <v/>
      </c>
      <c r="H3800" s="35" t="str">
        <f>IFERROR(VLOOKUP(B3800,Listor!$H$6:$I$24,2,FALSE),"")</f>
        <v/>
      </c>
      <c r="I3800" s="35" t="str">
        <f t="shared" si="62"/>
        <v/>
      </c>
      <c r="J3800" s="35" t="str">
        <f t="array" ref="J3800">IFERROR(INDEX(Listor!$M$6:$M$17,MATCH(Listor!J3800&amp;Fossila!E3800,Listor!$K$6:$K$17&amp;Listor!$L$6:$L$17,0)),"")</f>
        <v/>
      </c>
      <c r="K3800" s="69"/>
    </row>
    <row r="3801" spans="2:11" x14ac:dyDescent="0.25">
      <c r="B3801" s="68" t="s">
        <v>68</v>
      </c>
      <c r="C3801" s="80" t="str">
        <f>IFERROR(VLOOKUP(B3801,Listor!$A$6:$B$62,2,FALSE),"")</f>
        <v/>
      </c>
      <c r="D3801" s="80" t="str">
        <f>IFERROR(VLOOKUP(B3801,Listor!$A$6:$C$62,3,FALSE),"")</f>
        <v/>
      </c>
      <c r="E3801" s="64" t="s">
        <v>69</v>
      </c>
      <c r="F3801" s="65"/>
      <c r="G3801" s="35" t="str">
        <f>IFERROR(VLOOKUP(B3801,Listor!$A$6:$G$62,7,FALSE),"")</f>
        <v/>
      </c>
      <c r="H3801" s="35" t="str">
        <f>IFERROR(VLOOKUP(B3801,Listor!$H$6:$I$24,2,FALSE),"")</f>
        <v/>
      </c>
      <c r="I3801" s="35" t="str">
        <f t="shared" si="62"/>
        <v/>
      </c>
      <c r="J3801" s="35" t="str">
        <f t="array" ref="J3801">IFERROR(INDEX(Listor!$M$6:$M$17,MATCH(Listor!J3801&amp;Fossila!E3801,Listor!$K$6:$K$17&amp;Listor!$L$6:$L$17,0)),"")</f>
        <v/>
      </c>
      <c r="K3801" s="69"/>
    </row>
    <row r="3802" spans="2:11" x14ac:dyDescent="0.25">
      <c r="B3802" s="68" t="s">
        <v>68</v>
      </c>
      <c r="C3802" s="80" t="str">
        <f>IFERROR(VLOOKUP(B3802,Listor!$A$6:$B$62,2,FALSE),"")</f>
        <v/>
      </c>
      <c r="D3802" s="80" t="str">
        <f>IFERROR(VLOOKUP(B3802,Listor!$A$6:$C$62,3,FALSE),"")</f>
        <v/>
      </c>
      <c r="E3802" s="64" t="s">
        <v>69</v>
      </c>
      <c r="F3802" s="65"/>
      <c r="G3802" s="35" t="str">
        <f>IFERROR(VLOOKUP(B3802,Listor!$A$6:$G$62,7,FALSE),"")</f>
        <v/>
      </c>
      <c r="H3802" s="35" t="str">
        <f>IFERROR(VLOOKUP(B3802,Listor!$H$6:$I$24,2,FALSE),"")</f>
        <v/>
      </c>
      <c r="I3802" s="35" t="str">
        <f t="shared" si="62"/>
        <v/>
      </c>
      <c r="J3802" s="35" t="str">
        <f t="array" ref="J3802">IFERROR(INDEX(Listor!$M$6:$M$17,MATCH(Listor!J3802&amp;Fossila!E3802,Listor!$K$6:$K$17&amp;Listor!$L$6:$L$17,0)),"")</f>
        <v/>
      </c>
      <c r="K3802" s="69"/>
    </row>
    <row r="3803" spans="2:11" x14ac:dyDescent="0.25">
      <c r="B3803" s="68" t="s">
        <v>68</v>
      </c>
      <c r="C3803" s="80" t="str">
        <f>IFERROR(VLOOKUP(B3803,Listor!$A$6:$B$62,2,FALSE),"")</f>
        <v/>
      </c>
      <c r="D3803" s="80" t="str">
        <f>IFERROR(VLOOKUP(B3803,Listor!$A$6:$C$62,3,FALSE),"")</f>
        <v/>
      </c>
      <c r="E3803" s="64" t="s">
        <v>69</v>
      </c>
      <c r="F3803" s="65"/>
      <c r="G3803" s="35" t="str">
        <f>IFERROR(VLOOKUP(B3803,Listor!$A$6:$G$62,7,FALSE),"")</f>
        <v/>
      </c>
      <c r="H3803" s="35" t="str">
        <f>IFERROR(VLOOKUP(B3803,Listor!$H$6:$I$24,2,FALSE),"")</f>
        <v/>
      </c>
      <c r="I3803" s="35" t="str">
        <f t="shared" si="62"/>
        <v/>
      </c>
      <c r="J3803" s="35" t="str">
        <f t="array" ref="J3803">IFERROR(INDEX(Listor!$M$6:$M$17,MATCH(Listor!J3803&amp;Fossila!E3803,Listor!$K$6:$K$17&amp;Listor!$L$6:$L$17,0)),"")</f>
        <v/>
      </c>
      <c r="K3803" s="69"/>
    </row>
    <row r="3804" spans="2:11" x14ac:dyDescent="0.25">
      <c r="B3804" s="68" t="s">
        <v>68</v>
      </c>
      <c r="C3804" s="80" t="str">
        <f>IFERROR(VLOOKUP(B3804,Listor!$A$6:$B$62,2,FALSE),"")</f>
        <v/>
      </c>
      <c r="D3804" s="80" t="str">
        <f>IFERROR(VLOOKUP(B3804,Listor!$A$6:$C$62,3,FALSE),"")</f>
        <v/>
      </c>
      <c r="E3804" s="64" t="s">
        <v>69</v>
      </c>
      <c r="F3804" s="65"/>
      <c r="G3804" s="35" t="str">
        <f>IFERROR(VLOOKUP(B3804,Listor!$A$6:$G$62,7,FALSE),"")</f>
        <v/>
      </c>
      <c r="H3804" s="35" t="str">
        <f>IFERROR(VLOOKUP(B3804,Listor!$H$6:$I$24,2,FALSE),"")</f>
        <v/>
      </c>
      <c r="I3804" s="35" t="str">
        <f t="shared" si="62"/>
        <v/>
      </c>
      <c r="J3804" s="35" t="str">
        <f t="array" ref="J3804">IFERROR(INDEX(Listor!$M$6:$M$17,MATCH(Listor!J3804&amp;Fossila!E3804,Listor!$K$6:$K$17&amp;Listor!$L$6:$L$17,0)),"")</f>
        <v/>
      </c>
      <c r="K3804" s="69"/>
    </row>
    <row r="3805" spans="2:11" x14ac:dyDescent="0.25">
      <c r="B3805" s="68" t="s">
        <v>68</v>
      </c>
      <c r="C3805" s="80" t="str">
        <f>IFERROR(VLOOKUP(B3805,Listor!$A$6:$B$62,2,FALSE),"")</f>
        <v/>
      </c>
      <c r="D3805" s="80" t="str">
        <f>IFERROR(VLOOKUP(B3805,Listor!$A$6:$C$62,3,FALSE),"")</f>
        <v/>
      </c>
      <c r="E3805" s="64" t="s">
        <v>69</v>
      </c>
      <c r="F3805" s="65"/>
      <c r="G3805" s="35" t="str">
        <f>IFERROR(VLOOKUP(B3805,Listor!$A$6:$G$62,7,FALSE),"")</f>
        <v/>
      </c>
      <c r="H3805" s="35" t="str">
        <f>IFERROR(VLOOKUP(B3805,Listor!$H$6:$I$24,2,FALSE),"")</f>
        <v/>
      </c>
      <c r="I3805" s="35" t="str">
        <f t="shared" si="62"/>
        <v/>
      </c>
      <c r="J3805" s="35" t="str">
        <f t="array" ref="J3805">IFERROR(INDEX(Listor!$M$6:$M$17,MATCH(Listor!J3805&amp;Fossila!E3805,Listor!$K$6:$K$17&amp;Listor!$L$6:$L$17,0)),"")</f>
        <v/>
      </c>
      <c r="K3805" s="69"/>
    </row>
    <row r="3806" spans="2:11" x14ac:dyDescent="0.25">
      <c r="B3806" s="68" t="s">
        <v>68</v>
      </c>
      <c r="C3806" s="80" t="str">
        <f>IFERROR(VLOOKUP(B3806,Listor!$A$6:$B$62,2,FALSE),"")</f>
        <v/>
      </c>
      <c r="D3806" s="80" t="str">
        <f>IFERROR(VLOOKUP(B3806,Listor!$A$6:$C$62,3,FALSE),"")</f>
        <v/>
      </c>
      <c r="E3806" s="64" t="s">
        <v>69</v>
      </c>
      <c r="F3806" s="65"/>
      <c r="G3806" s="35" t="str">
        <f>IFERROR(VLOOKUP(B3806,Listor!$A$6:$G$62,7,FALSE),"")</f>
        <v/>
      </c>
      <c r="H3806" s="35" t="str">
        <f>IFERROR(VLOOKUP(B3806,Listor!$H$6:$I$24,2,FALSE),"")</f>
        <v/>
      </c>
      <c r="I3806" s="35" t="str">
        <f t="shared" si="62"/>
        <v/>
      </c>
      <c r="J3806" s="35" t="str">
        <f t="array" ref="J3806">IFERROR(INDEX(Listor!$M$6:$M$17,MATCH(Listor!J3806&amp;Fossila!E3806,Listor!$K$6:$K$17&amp;Listor!$L$6:$L$17,0)),"")</f>
        <v/>
      </c>
      <c r="K3806" s="69"/>
    </row>
    <row r="3807" spans="2:11" x14ac:dyDescent="0.25">
      <c r="B3807" s="68" t="s">
        <v>68</v>
      </c>
      <c r="C3807" s="80" t="str">
        <f>IFERROR(VLOOKUP(B3807,Listor!$A$6:$B$62,2,FALSE),"")</f>
        <v/>
      </c>
      <c r="D3807" s="80" t="str">
        <f>IFERROR(VLOOKUP(B3807,Listor!$A$6:$C$62,3,FALSE),"")</f>
        <v/>
      </c>
      <c r="E3807" s="64" t="s">
        <v>69</v>
      </c>
      <c r="F3807" s="65"/>
      <c r="G3807" s="35" t="str">
        <f>IFERROR(VLOOKUP(B3807,Listor!$A$6:$G$62,7,FALSE),"")</f>
        <v/>
      </c>
      <c r="H3807" s="35" t="str">
        <f>IFERROR(VLOOKUP(B3807,Listor!$H$6:$I$24,2,FALSE),"")</f>
        <v/>
      </c>
      <c r="I3807" s="35" t="str">
        <f t="shared" si="62"/>
        <v/>
      </c>
      <c r="J3807" s="35" t="str">
        <f t="array" ref="J3807">IFERROR(INDEX(Listor!$M$6:$M$17,MATCH(Listor!J3807&amp;Fossila!E3807,Listor!$K$6:$K$17&amp;Listor!$L$6:$L$17,0)),"")</f>
        <v/>
      </c>
      <c r="K3807" s="69"/>
    </row>
    <row r="3808" spans="2:11" x14ac:dyDescent="0.25">
      <c r="B3808" s="68" t="s">
        <v>68</v>
      </c>
      <c r="C3808" s="80" t="str">
        <f>IFERROR(VLOOKUP(B3808,Listor!$A$6:$B$62,2,FALSE),"")</f>
        <v/>
      </c>
      <c r="D3808" s="80" t="str">
        <f>IFERROR(VLOOKUP(B3808,Listor!$A$6:$C$62,3,FALSE),"")</f>
        <v/>
      </c>
      <c r="E3808" s="64" t="s">
        <v>69</v>
      </c>
      <c r="F3808" s="65"/>
      <c r="G3808" s="35" t="str">
        <f>IFERROR(VLOOKUP(B3808,Listor!$A$6:$G$62,7,FALSE),"")</f>
        <v/>
      </c>
      <c r="H3808" s="35" t="str">
        <f>IFERROR(VLOOKUP(B3808,Listor!$H$6:$I$24,2,FALSE),"")</f>
        <v/>
      </c>
      <c r="I3808" s="35" t="str">
        <f t="shared" si="62"/>
        <v/>
      </c>
      <c r="J3808" s="35" t="str">
        <f t="array" ref="J3808">IFERROR(INDEX(Listor!$M$6:$M$17,MATCH(Listor!J3808&amp;Fossila!E3808,Listor!$K$6:$K$17&amp;Listor!$L$6:$L$17,0)),"")</f>
        <v/>
      </c>
      <c r="K3808" s="69"/>
    </row>
    <row r="3809" spans="2:11" x14ac:dyDescent="0.25">
      <c r="B3809" s="68" t="s">
        <v>68</v>
      </c>
      <c r="C3809" s="80" t="str">
        <f>IFERROR(VLOOKUP(B3809,Listor!$A$6:$B$62,2,FALSE),"")</f>
        <v/>
      </c>
      <c r="D3809" s="80" t="str">
        <f>IFERROR(VLOOKUP(B3809,Listor!$A$6:$C$62,3,FALSE),"")</f>
        <v/>
      </c>
      <c r="E3809" s="64" t="s">
        <v>69</v>
      </c>
      <c r="F3809" s="65"/>
      <c r="G3809" s="35" t="str">
        <f>IFERROR(VLOOKUP(B3809,Listor!$A$6:$G$62,7,FALSE),"")</f>
        <v/>
      </c>
      <c r="H3809" s="35" t="str">
        <f>IFERROR(VLOOKUP(B3809,Listor!$H$6:$I$24,2,FALSE),"")</f>
        <v/>
      </c>
      <c r="I3809" s="35" t="str">
        <f t="shared" si="62"/>
        <v/>
      </c>
      <c r="J3809" s="35" t="str">
        <f t="array" ref="J3809">IFERROR(INDEX(Listor!$M$6:$M$17,MATCH(Listor!J3809&amp;Fossila!E3809,Listor!$K$6:$K$17&amp;Listor!$L$6:$L$17,0)),"")</f>
        <v/>
      </c>
      <c r="K3809" s="69"/>
    </row>
    <row r="3810" spans="2:11" x14ac:dyDescent="0.25">
      <c r="B3810" s="68" t="s">
        <v>68</v>
      </c>
      <c r="C3810" s="80" t="str">
        <f>IFERROR(VLOOKUP(B3810,Listor!$A$6:$B$62,2,FALSE),"")</f>
        <v/>
      </c>
      <c r="D3810" s="80" t="str">
        <f>IFERROR(VLOOKUP(B3810,Listor!$A$6:$C$62,3,FALSE),"")</f>
        <v/>
      </c>
      <c r="E3810" s="64" t="s">
        <v>69</v>
      </c>
      <c r="F3810" s="65"/>
      <c r="G3810" s="35" t="str">
        <f>IFERROR(VLOOKUP(B3810,Listor!$A$6:$G$62,7,FALSE),"")</f>
        <v/>
      </c>
      <c r="H3810" s="35" t="str">
        <f>IFERROR(VLOOKUP(B3810,Listor!$H$6:$I$24,2,FALSE),"")</f>
        <v/>
      </c>
      <c r="I3810" s="35" t="str">
        <f t="shared" si="62"/>
        <v/>
      </c>
      <c r="J3810" s="35" t="str">
        <f t="array" ref="J3810">IFERROR(INDEX(Listor!$M$6:$M$17,MATCH(Listor!J3810&amp;Fossila!E3810,Listor!$K$6:$K$17&amp;Listor!$L$6:$L$17,0)),"")</f>
        <v/>
      </c>
      <c r="K3810" s="69"/>
    </row>
    <row r="3811" spans="2:11" x14ac:dyDescent="0.25">
      <c r="B3811" s="68" t="s">
        <v>68</v>
      </c>
      <c r="C3811" s="80" t="str">
        <f>IFERROR(VLOOKUP(B3811,Listor!$A$6:$B$62,2,FALSE),"")</f>
        <v/>
      </c>
      <c r="D3811" s="80" t="str">
        <f>IFERROR(VLOOKUP(B3811,Listor!$A$6:$C$62,3,FALSE),"")</f>
        <v/>
      </c>
      <c r="E3811" s="64" t="s">
        <v>69</v>
      </c>
      <c r="F3811" s="65"/>
      <c r="G3811" s="35" t="str">
        <f>IFERROR(VLOOKUP(B3811,Listor!$A$6:$G$62,7,FALSE),"")</f>
        <v/>
      </c>
      <c r="H3811" s="35" t="str">
        <f>IFERROR(VLOOKUP(B3811,Listor!$H$6:$I$24,2,FALSE),"")</f>
        <v/>
      </c>
      <c r="I3811" s="35" t="str">
        <f t="shared" si="62"/>
        <v/>
      </c>
      <c r="J3811" s="35" t="str">
        <f t="array" ref="J3811">IFERROR(INDEX(Listor!$M$6:$M$17,MATCH(Listor!J3811&amp;Fossila!E3811,Listor!$K$6:$K$17&amp;Listor!$L$6:$L$17,0)),"")</f>
        <v/>
      </c>
      <c r="K3811" s="69"/>
    </row>
    <row r="3812" spans="2:11" x14ac:dyDescent="0.25">
      <c r="B3812" s="68" t="s">
        <v>68</v>
      </c>
      <c r="C3812" s="80" t="str">
        <f>IFERROR(VLOOKUP(B3812,Listor!$A$6:$B$62,2,FALSE),"")</f>
        <v/>
      </c>
      <c r="D3812" s="80" t="str">
        <f>IFERROR(VLOOKUP(B3812,Listor!$A$6:$C$62,3,FALSE),"")</f>
        <v/>
      </c>
      <c r="E3812" s="64" t="s">
        <v>69</v>
      </c>
      <c r="F3812" s="65"/>
      <c r="G3812" s="35" t="str">
        <f>IFERROR(VLOOKUP(B3812,Listor!$A$6:$G$62,7,FALSE),"")</f>
        <v/>
      </c>
      <c r="H3812" s="35" t="str">
        <f>IFERROR(VLOOKUP(B3812,Listor!$H$6:$I$24,2,FALSE),"")</f>
        <v/>
      </c>
      <c r="I3812" s="35" t="str">
        <f t="shared" si="62"/>
        <v/>
      </c>
      <c r="J3812" s="35" t="str">
        <f t="array" ref="J3812">IFERROR(INDEX(Listor!$M$6:$M$17,MATCH(Listor!J3812&amp;Fossila!E3812,Listor!$K$6:$K$17&amp;Listor!$L$6:$L$17,0)),"")</f>
        <v/>
      </c>
      <c r="K3812" s="69"/>
    </row>
    <row r="3813" spans="2:11" x14ac:dyDescent="0.25">
      <c r="B3813" s="68" t="s">
        <v>68</v>
      </c>
      <c r="C3813" s="80" t="str">
        <f>IFERROR(VLOOKUP(B3813,Listor!$A$6:$B$62,2,FALSE),"")</f>
        <v/>
      </c>
      <c r="D3813" s="80" t="str">
        <f>IFERROR(VLOOKUP(B3813,Listor!$A$6:$C$62,3,FALSE),"")</f>
        <v/>
      </c>
      <c r="E3813" s="64" t="s">
        <v>69</v>
      </c>
      <c r="F3813" s="65"/>
      <c r="G3813" s="35" t="str">
        <f>IFERROR(VLOOKUP(B3813,Listor!$A$6:$G$62,7,FALSE),"")</f>
        <v/>
      </c>
      <c r="H3813" s="35" t="str">
        <f>IFERROR(VLOOKUP(B3813,Listor!$H$6:$I$24,2,FALSE),"")</f>
        <v/>
      </c>
      <c r="I3813" s="35" t="str">
        <f t="shared" si="62"/>
        <v/>
      </c>
      <c r="J3813" s="35" t="str">
        <f t="array" ref="J3813">IFERROR(INDEX(Listor!$M$6:$M$17,MATCH(Listor!J3813&amp;Fossila!E3813,Listor!$K$6:$K$17&amp;Listor!$L$6:$L$17,0)),"")</f>
        <v/>
      </c>
      <c r="K3813" s="69"/>
    </row>
    <row r="3814" spans="2:11" x14ac:dyDescent="0.25">
      <c r="B3814" s="68" t="s">
        <v>68</v>
      </c>
      <c r="C3814" s="80" t="str">
        <f>IFERROR(VLOOKUP(B3814,Listor!$A$6:$B$62,2,FALSE),"")</f>
        <v/>
      </c>
      <c r="D3814" s="80" t="str">
        <f>IFERROR(VLOOKUP(B3814,Listor!$A$6:$C$62,3,FALSE),"")</f>
        <v/>
      </c>
      <c r="E3814" s="64" t="s">
        <v>69</v>
      </c>
      <c r="F3814" s="65"/>
      <c r="G3814" s="35" t="str">
        <f>IFERROR(VLOOKUP(B3814,Listor!$A$6:$G$62,7,FALSE),"")</f>
        <v/>
      </c>
      <c r="H3814" s="35" t="str">
        <f>IFERROR(VLOOKUP(B3814,Listor!$H$6:$I$24,2,FALSE),"")</f>
        <v/>
      </c>
      <c r="I3814" s="35" t="str">
        <f t="shared" si="62"/>
        <v/>
      </c>
      <c r="J3814" s="35" t="str">
        <f t="array" ref="J3814">IFERROR(INDEX(Listor!$M$6:$M$17,MATCH(Listor!J3814&amp;Fossila!E3814,Listor!$K$6:$K$17&amp;Listor!$L$6:$L$17,0)),"")</f>
        <v/>
      </c>
      <c r="K3814" s="69"/>
    </row>
    <row r="3815" spans="2:11" x14ac:dyDescent="0.25">
      <c r="B3815" s="68" t="s">
        <v>68</v>
      </c>
      <c r="C3815" s="80" t="str">
        <f>IFERROR(VLOOKUP(B3815,Listor!$A$6:$B$62,2,FALSE),"")</f>
        <v/>
      </c>
      <c r="D3815" s="80" t="str">
        <f>IFERROR(VLOOKUP(B3815,Listor!$A$6:$C$62,3,FALSE),"")</f>
        <v/>
      </c>
      <c r="E3815" s="64" t="s">
        <v>69</v>
      </c>
      <c r="F3815" s="65"/>
      <c r="G3815" s="35" t="str">
        <f>IFERROR(VLOOKUP(B3815,Listor!$A$6:$G$62,7,FALSE),"")</f>
        <v/>
      </c>
      <c r="H3815" s="35" t="str">
        <f>IFERROR(VLOOKUP(B3815,Listor!$H$6:$I$24,2,FALSE),"")</f>
        <v/>
      </c>
      <c r="I3815" s="35" t="str">
        <f t="shared" si="62"/>
        <v/>
      </c>
      <c r="J3815" s="35" t="str">
        <f t="array" ref="J3815">IFERROR(INDEX(Listor!$M$6:$M$17,MATCH(Listor!J3815&amp;Fossila!E3815,Listor!$K$6:$K$17&amp;Listor!$L$6:$L$17,0)),"")</f>
        <v/>
      </c>
      <c r="K3815" s="69"/>
    </row>
    <row r="3816" spans="2:11" x14ac:dyDescent="0.25">
      <c r="B3816" s="68" t="s">
        <v>68</v>
      </c>
      <c r="C3816" s="80" t="str">
        <f>IFERROR(VLOOKUP(B3816,Listor!$A$6:$B$62,2,FALSE),"")</f>
        <v/>
      </c>
      <c r="D3816" s="80" t="str">
        <f>IFERROR(VLOOKUP(B3816,Listor!$A$6:$C$62,3,FALSE),"")</f>
        <v/>
      </c>
      <c r="E3816" s="64" t="s">
        <v>69</v>
      </c>
      <c r="F3816" s="65"/>
      <c r="G3816" s="35" t="str">
        <f>IFERROR(VLOOKUP(B3816,Listor!$A$6:$G$62,7,FALSE),"")</f>
        <v/>
      </c>
      <c r="H3816" s="35" t="str">
        <f>IFERROR(VLOOKUP(B3816,Listor!$H$6:$I$24,2,FALSE),"")</f>
        <v/>
      </c>
      <c r="I3816" s="35" t="str">
        <f t="shared" si="62"/>
        <v/>
      </c>
      <c r="J3816" s="35" t="str">
        <f t="array" ref="J3816">IFERROR(INDEX(Listor!$M$6:$M$17,MATCH(Listor!J3816&amp;Fossila!E3816,Listor!$K$6:$K$17&amp;Listor!$L$6:$L$17,0)),"")</f>
        <v/>
      </c>
      <c r="K3816" s="69"/>
    </row>
    <row r="3817" spans="2:11" x14ac:dyDescent="0.25">
      <c r="B3817" s="68" t="s">
        <v>68</v>
      </c>
      <c r="C3817" s="80" t="str">
        <f>IFERROR(VLOOKUP(B3817,Listor!$A$6:$B$62,2,FALSE),"")</f>
        <v/>
      </c>
      <c r="D3817" s="80" t="str">
        <f>IFERROR(VLOOKUP(B3817,Listor!$A$6:$C$62,3,FALSE),"")</f>
        <v/>
      </c>
      <c r="E3817" s="64" t="s">
        <v>69</v>
      </c>
      <c r="F3817" s="65"/>
      <c r="G3817" s="35" t="str">
        <f>IFERROR(VLOOKUP(B3817,Listor!$A$6:$G$62,7,FALSE),"")</f>
        <v/>
      </c>
      <c r="H3817" s="35" t="str">
        <f>IFERROR(VLOOKUP(B3817,Listor!$H$6:$I$24,2,FALSE),"")</f>
        <v/>
      </c>
      <c r="I3817" s="35" t="str">
        <f t="shared" si="62"/>
        <v/>
      </c>
      <c r="J3817" s="35" t="str">
        <f t="array" ref="J3817">IFERROR(INDEX(Listor!$M$6:$M$17,MATCH(Listor!J3817&amp;Fossila!E3817,Listor!$K$6:$K$17&amp;Listor!$L$6:$L$17,0)),"")</f>
        <v/>
      </c>
      <c r="K3817" s="69"/>
    </row>
    <row r="3818" spans="2:11" x14ac:dyDescent="0.25">
      <c r="B3818" s="68" t="s">
        <v>68</v>
      </c>
      <c r="C3818" s="80" t="str">
        <f>IFERROR(VLOOKUP(B3818,Listor!$A$6:$B$62,2,FALSE),"")</f>
        <v/>
      </c>
      <c r="D3818" s="80" t="str">
        <f>IFERROR(VLOOKUP(B3818,Listor!$A$6:$C$62,3,FALSE),"")</f>
        <v/>
      </c>
      <c r="E3818" s="64" t="s">
        <v>69</v>
      </c>
      <c r="F3818" s="65"/>
      <c r="G3818" s="35" t="str">
        <f>IFERROR(VLOOKUP(B3818,Listor!$A$6:$G$62,7,FALSE),"")</f>
        <v/>
      </c>
      <c r="H3818" s="35" t="str">
        <f>IFERROR(VLOOKUP(B3818,Listor!$H$6:$I$24,2,FALSE),"")</f>
        <v/>
      </c>
      <c r="I3818" s="35" t="str">
        <f t="shared" si="62"/>
        <v/>
      </c>
      <c r="J3818" s="35" t="str">
        <f t="array" ref="J3818">IFERROR(INDEX(Listor!$M$6:$M$17,MATCH(Listor!J3818&amp;Fossila!E3818,Listor!$K$6:$K$17&amp;Listor!$L$6:$L$17,0)),"")</f>
        <v/>
      </c>
      <c r="K3818" s="69"/>
    </row>
    <row r="3819" spans="2:11" x14ac:dyDescent="0.25">
      <c r="B3819" s="68" t="s">
        <v>68</v>
      </c>
      <c r="C3819" s="80" t="str">
        <f>IFERROR(VLOOKUP(B3819,Listor!$A$6:$B$62,2,FALSE),"")</f>
        <v/>
      </c>
      <c r="D3819" s="80" t="str">
        <f>IFERROR(VLOOKUP(B3819,Listor!$A$6:$C$62,3,FALSE),"")</f>
        <v/>
      </c>
      <c r="E3819" s="64" t="s">
        <v>69</v>
      </c>
      <c r="F3819" s="65"/>
      <c r="G3819" s="35" t="str">
        <f>IFERROR(VLOOKUP(B3819,Listor!$A$6:$G$62,7,FALSE),"")</f>
        <v/>
      </c>
      <c r="H3819" s="35" t="str">
        <f>IFERROR(VLOOKUP(B3819,Listor!$H$6:$I$24,2,FALSE),"")</f>
        <v/>
      </c>
      <c r="I3819" s="35" t="str">
        <f t="shared" si="62"/>
        <v/>
      </c>
      <c r="J3819" s="35" t="str">
        <f t="array" ref="J3819">IFERROR(INDEX(Listor!$M$6:$M$17,MATCH(Listor!J3819&amp;Fossila!E3819,Listor!$K$6:$K$17&amp;Listor!$L$6:$L$17,0)),"")</f>
        <v/>
      </c>
      <c r="K3819" s="69"/>
    </row>
    <row r="3820" spans="2:11" x14ac:dyDescent="0.25">
      <c r="B3820" s="68" t="s">
        <v>68</v>
      </c>
      <c r="C3820" s="80" t="str">
        <f>IFERROR(VLOOKUP(B3820,Listor!$A$6:$B$62,2,FALSE),"")</f>
        <v/>
      </c>
      <c r="D3820" s="80" t="str">
        <f>IFERROR(VLOOKUP(B3820,Listor!$A$6:$C$62,3,FALSE),"")</f>
        <v/>
      </c>
      <c r="E3820" s="64" t="s">
        <v>69</v>
      </c>
      <c r="F3820" s="65"/>
      <c r="G3820" s="35" t="str">
        <f>IFERROR(VLOOKUP(B3820,Listor!$A$6:$G$62,7,FALSE),"")</f>
        <v/>
      </c>
      <c r="H3820" s="35" t="str">
        <f>IFERROR(VLOOKUP(B3820,Listor!$H$6:$I$24,2,FALSE),"")</f>
        <v/>
      </c>
      <c r="I3820" s="35" t="str">
        <f t="shared" si="62"/>
        <v/>
      </c>
      <c r="J3820" s="35" t="str">
        <f t="array" ref="J3820">IFERROR(INDEX(Listor!$M$6:$M$17,MATCH(Listor!J3820&amp;Fossila!E3820,Listor!$K$6:$K$17&amp;Listor!$L$6:$L$17,0)),"")</f>
        <v/>
      </c>
      <c r="K3820" s="69"/>
    </row>
    <row r="3821" spans="2:11" x14ac:dyDescent="0.25">
      <c r="B3821" s="68" t="s">
        <v>68</v>
      </c>
      <c r="C3821" s="80" t="str">
        <f>IFERROR(VLOOKUP(B3821,Listor!$A$6:$B$62,2,FALSE),"")</f>
        <v/>
      </c>
      <c r="D3821" s="80" t="str">
        <f>IFERROR(VLOOKUP(B3821,Listor!$A$6:$C$62,3,FALSE),"")</f>
        <v/>
      </c>
      <c r="E3821" s="64" t="s">
        <v>69</v>
      </c>
      <c r="F3821" s="65"/>
      <c r="G3821" s="35" t="str">
        <f>IFERROR(VLOOKUP(B3821,Listor!$A$6:$G$62,7,FALSE),"")</f>
        <v/>
      </c>
      <c r="H3821" s="35" t="str">
        <f>IFERROR(VLOOKUP(B3821,Listor!$H$6:$I$24,2,FALSE),"")</f>
        <v/>
      </c>
      <c r="I3821" s="35" t="str">
        <f t="shared" si="62"/>
        <v/>
      </c>
      <c r="J3821" s="35" t="str">
        <f t="array" ref="J3821">IFERROR(INDEX(Listor!$M$6:$M$17,MATCH(Listor!J3821&amp;Fossila!E3821,Listor!$K$6:$K$17&amp;Listor!$L$6:$L$17,0)),"")</f>
        <v/>
      </c>
      <c r="K3821" s="69"/>
    </row>
    <row r="3822" spans="2:11" x14ac:dyDescent="0.25">
      <c r="B3822" s="68" t="s">
        <v>68</v>
      </c>
      <c r="C3822" s="80" t="str">
        <f>IFERROR(VLOOKUP(B3822,Listor!$A$6:$B$62,2,FALSE),"")</f>
        <v/>
      </c>
      <c r="D3822" s="80" t="str">
        <f>IFERROR(VLOOKUP(B3822,Listor!$A$6:$C$62,3,FALSE),"")</f>
        <v/>
      </c>
      <c r="E3822" s="64" t="s">
        <v>69</v>
      </c>
      <c r="F3822" s="65"/>
      <c r="G3822" s="35" t="str">
        <f>IFERROR(VLOOKUP(B3822,Listor!$A$6:$G$62,7,FALSE),"")</f>
        <v/>
      </c>
      <c r="H3822" s="35" t="str">
        <f>IFERROR(VLOOKUP(B3822,Listor!$H$6:$I$24,2,FALSE),"")</f>
        <v/>
      </c>
      <c r="I3822" s="35" t="str">
        <f t="shared" si="62"/>
        <v/>
      </c>
      <c r="J3822" s="35" t="str">
        <f t="array" ref="J3822">IFERROR(INDEX(Listor!$M$6:$M$17,MATCH(Listor!J3822&amp;Fossila!E3822,Listor!$K$6:$K$17&amp;Listor!$L$6:$L$17,0)),"")</f>
        <v/>
      </c>
      <c r="K3822" s="69"/>
    </row>
    <row r="3823" spans="2:11" x14ac:dyDescent="0.25">
      <c r="B3823" s="68" t="s">
        <v>68</v>
      </c>
      <c r="C3823" s="80" t="str">
        <f>IFERROR(VLOOKUP(B3823,Listor!$A$6:$B$62,2,FALSE),"")</f>
        <v/>
      </c>
      <c r="D3823" s="80" t="str">
        <f>IFERROR(VLOOKUP(B3823,Listor!$A$6:$C$62,3,FALSE),"")</f>
        <v/>
      </c>
      <c r="E3823" s="64" t="s">
        <v>69</v>
      </c>
      <c r="F3823" s="65"/>
      <c r="G3823" s="35" t="str">
        <f>IFERROR(VLOOKUP(B3823,Listor!$A$6:$G$62,7,FALSE),"")</f>
        <v/>
      </c>
      <c r="H3823" s="35" t="str">
        <f>IFERROR(VLOOKUP(B3823,Listor!$H$6:$I$24,2,FALSE),"")</f>
        <v/>
      </c>
      <c r="I3823" s="35" t="str">
        <f t="shared" si="62"/>
        <v/>
      </c>
      <c r="J3823" s="35" t="str">
        <f t="array" ref="J3823">IFERROR(INDEX(Listor!$M$6:$M$17,MATCH(Listor!J3823&amp;Fossila!E3823,Listor!$K$6:$K$17&amp;Listor!$L$6:$L$17,0)),"")</f>
        <v/>
      </c>
      <c r="K3823" s="69"/>
    </row>
    <row r="3824" spans="2:11" x14ac:dyDescent="0.25">
      <c r="B3824" s="68" t="s">
        <v>68</v>
      </c>
      <c r="C3824" s="80" t="str">
        <f>IFERROR(VLOOKUP(B3824,Listor!$A$6:$B$62,2,FALSE),"")</f>
        <v/>
      </c>
      <c r="D3824" s="80" t="str">
        <f>IFERROR(VLOOKUP(B3824,Listor!$A$6:$C$62,3,FALSE),"")</f>
        <v/>
      </c>
      <c r="E3824" s="64" t="s">
        <v>69</v>
      </c>
      <c r="F3824" s="65"/>
      <c r="G3824" s="35" t="str">
        <f>IFERROR(VLOOKUP(B3824,Listor!$A$6:$G$62,7,FALSE),"")</f>
        <v/>
      </c>
      <c r="H3824" s="35" t="str">
        <f>IFERROR(VLOOKUP(B3824,Listor!$H$6:$I$24,2,FALSE),"")</f>
        <v/>
      </c>
      <c r="I3824" s="35" t="str">
        <f t="shared" si="62"/>
        <v/>
      </c>
      <c r="J3824" s="35" t="str">
        <f t="array" ref="J3824">IFERROR(INDEX(Listor!$M$6:$M$17,MATCH(Listor!J3824&amp;Fossila!E3824,Listor!$K$6:$K$17&amp;Listor!$L$6:$L$17,0)),"")</f>
        <v/>
      </c>
      <c r="K3824" s="69"/>
    </row>
    <row r="3825" spans="2:11" x14ac:dyDescent="0.25">
      <c r="B3825" s="68" t="s">
        <v>68</v>
      </c>
      <c r="C3825" s="80" t="str">
        <f>IFERROR(VLOOKUP(B3825,Listor!$A$6:$B$62,2,FALSE),"")</f>
        <v/>
      </c>
      <c r="D3825" s="80" t="str">
        <f>IFERROR(VLOOKUP(B3825,Listor!$A$6:$C$62,3,FALSE),"")</f>
        <v/>
      </c>
      <c r="E3825" s="64" t="s">
        <v>69</v>
      </c>
      <c r="F3825" s="65"/>
      <c r="G3825" s="35" t="str">
        <f>IFERROR(VLOOKUP(B3825,Listor!$A$6:$G$62,7,FALSE),"")</f>
        <v/>
      </c>
      <c r="H3825" s="35" t="str">
        <f>IFERROR(VLOOKUP(B3825,Listor!$H$6:$I$24,2,FALSE),"")</f>
        <v/>
      </c>
      <c r="I3825" s="35" t="str">
        <f t="shared" si="62"/>
        <v/>
      </c>
      <c r="J3825" s="35" t="str">
        <f t="array" ref="J3825">IFERROR(INDEX(Listor!$M$6:$M$17,MATCH(Listor!J3825&amp;Fossila!E3825,Listor!$K$6:$K$17&amp;Listor!$L$6:$L$17,0)),"")</f>
        <v/>
      </c>
      <c r="K3825" s="69"/>
    </row>
    <row r="3826" spans="2:11" x14ac:dyDescent="0.25">
      <c r="B3826" s="68" t="s">
        <v>68</v>
      </c>
      <c r="C3826" s="80" t="str">
        <f>IFERROR(VLOOKUP(B3826,Listor!$A$6:$B$62,2,FALSE),"")</f>
        <v/>
      </c>
      <c r="D3826" s="80" t="str">
        <f>IFERROR(VLOOKUP(B3826,Listor!$A$6:$C$62,3,FALSE),"")</f>
        <v/>
      </c>
      <c r="E3826" s="64" t="s">
        <v>69</v>
      </c>
      <c r="F3826" s="65"/>
      <c r="G3826" s="35" t="str">
        <f>IFERROR(VLOOKUP(B3826,Listor!$A$6:$G$62,7,FALSE),"")</f>
        <v/>
      </c>
      <c r="H3826" s="35" t="str">
        <f>IFERROR(VLOOKUP(B3826,Listor!$H$6:$I$24,2,FALSE),"")</f>
        <v/>
      </c>
      <c r="I3826" s="35" t="str">
        <f t="shared" si="62"/>
        <v/>
      </c>
      <c r="J3826" s="35" t="str">
        <f t="array" ref="J3826">IFERROR(INDEX(Listor!$M$6:$M$17,MATCH(Listor!J3826&amp;Fossila!E3826,Listor!$K$6:$K$17&amp;Listor!$L$6:$L$17,0)),"")</f>
        <v/>
      </c>
      <c r="K3826" s="69"/>
    </row>
    <row r="3827" spans="2:11" x14ac:dyDescent="0.25">
      <c r="B3827" s="68" t="s">
        <v>68</v>
      </c>
      <c r="C3827" s="80" t="str">
        <f>IFERROR(VLOOKUP(B3827,Listor!$A$6:$B$62,2,FALSE),"")</f>
        <v/>
      </c>
      <c r="D3827" s="80" t="str">
        <f>IFERROR(VLOOKUP(B3827,Listor!$A$6:$C$62,3,FALSE),"")</f>
        <v/>
      </c>
      <c r="E3827" s="64" t="s">
        <v>69</v>
      </c>
      <c r="F3827" s="65"/>
      <c r="G3827" s="35" t="str">
        <f>IFERROR(VLOOKUP(B3827,Listor!$A$6:$G$62,7,FALSE),"")</f>
        <v/>
      </c>
      <c r="H3827" s="35" t="str">
        <f>IFERROR(VLOOKUP(B3827,Listor!$H$6:$I$24,2,FALSE),"")</f>
        <v/>
      </c>
      <c r="I3827" s="35" t="str">
        <f t="shared" si="62"/>
        <v/>
      </c>
      <c r="J3827" s="35" t="str">
        <f t="array" ref="J3827">IFERROR(INDEX(Listor!$M$6:$M$17,MATCH(Listor!J3827&amp;Fossila!E3827,Listor!$K$6:$K$17&amp;Listor!$L$6:$L$17,0)),"")</f>
        <v/>
      </c>
      <c r="K3827" s="69"/>
    </row>
    <row r="3828" spans="2:11" x14ac:dyDescent="0.25">
      <c r="B3828" s="68" t="s">
        <v>68</v>
      </c>
      <c r="C3828" s="80" t="str">
        <f>IFERROR(VLOOKUP(B3828,Listor!$A$6:$B$62,2,FALSE),"")</f>
        <v/>
      </c>
      <c r="D3828" s="80" t="str">
        <f>IFERROR(VLOOKUP(B3828,Listor!$A$6:$C$62,3,FALSE),"")</f>
        <v/>
      </c>
      <c r="E3828" s="64" t="s">
        <v>69</v>
      </c>
      <c r="F3828" s="65"/>
      <c r="G3828" s="35" t="str">
        <f>IFERROR(VLOOKUP(B3828,Listor!$A$6:$G$62,7,FALSE),"")</f>
        <v/>
      </c>
      <c r="H3828" s="35" t="str">
        <f>IFERROR(VLOOKUP(B3828,Listor!$H$6:$I$24,2,FALSE),"")</f>
        <v/>
      </c>
      <c r="I3828" s="35" t="str">
        <f t="shared" si="62"/>
        <v/>
      </c>
      <c r="J3828" s="35" t="str">
        <f t="array" ref="J3828">IFERROR(INDEX(Listor!$M$6:$M$17,MATCH(Listor!J3828&amp;Fossila!E3828,Listor!$K$6:$K$17&amp;Listor!$L$6:$L$17,0)),"")</f>
        <v/>
      </c>
      <c r="K3828" s="69"/>
    </row>
    <row r="3829" spans="2:11" x14ac:dyDescent="0.25">
      <c r="B3829" s="68" t="s">
        <v>68</v>
      </c>
      <c r="C3829" s="80" t="str">
        <f>IFERROR(VLOOKUP(B3829,Listor!$A$6:$B$62,2,FALSE),"")</f>
        <v/>
      </c>
      <c r="D3829" s="80" t="str">
        <f>IFERROR(VLOOKUP(B3829,Listor!$A$6:$C$62,3,FALSE),"")</f>
        <v/>
      </c>
      <c r="E3829" s="64" t="s">
        <v>69</v>
      </c>
      <c r="F3829" s="65"/>
      <c r="G3829" s="35" t="str">
        <f>IFERROR(VLOOKUP(B3829,Listor!$A$6:$G$62,7,FALSE),"")</f>
        <v/>
      </c>
      <c r="H3829" s="35" t="str">
        <f>IFERROR(VLOOKUP(B3829,Listor!$H$6:$I$24,2,FALSE),"")</f>
        <v/>
      </c>
      <c r="I3829" s="35" t="str">
        <f t="shared" si="62"/>
        <v/>
      </c>
      <c r="J3829" s="35" t="str">
        <f t="array" ref="J3829">IFERROR(INDEX(Listor!$M$6:$M$17,MATCH(Listor!J3829&amp;Fossila!E3829,Listor!$K$6:$K$17&amp;Listor!$L$6:$L$17,0)),"")</f>
        <v/>
      </c>
      <c r="K3829" s="69"/>
    </row>
    <row r="3830" spans="2:11" x14ac:dyDescent="0.25">
      <c r="B3830" s="68" t="s">
        <v>68</v>
      </c>
      <c r="C3830" s="80" t="str">
        <f>IFERROR(VLOOKUP(B3830,Listor!$A$6:$B$62,2,FALSE),"")</f>
        <v/>
      </c>
      <c r="D3830" s="80" t="str">
        <f>IFERROR(VLOOKUP(B3830,Listor!$A$6:$C$62,3,FALSE),"")</f>
        <v/>
      </c>
      <c r="E3830" s="64" t="s">
        <v>69</v>
      </c>
      <c r="F3830" s="65"/>
      <c r="G3830" s="35" t="str">
        <f>IFERROR(VLOOKUP(B3830,Listor!$A$6:$G$62,7,FALSE),"")</f>
        <v/>
      </c>
      <c r="H3830" s="35" t="str">
        <f>IFERROR(VLOOKUP(B3830,Listor!$H$6:$I$24,2,FALSE),"")</f>
        <v/>
      </c>
      <c r="I3830" s="35" t="str">
        <f t="shared" si="62"/>
        <v/>
      </c>
      <c r="J3830" s="35" t="str">
        <f t="array" ref="J3830">IFERROR(INDEX(Listor!$M$6:$M$17,MATCH(Listor!J3830&amp;Fossila!E3830,Listor!$K$6:$K$17&amp;Listor!$L$6:$L$17,0)),"")</f>
        <v/>
      </c>
      <c r="K3830" s="69"/>
    </row>
    <row r="3831" spans="2:11" x14ac:dyDescent="0.25">
      <c r="B3831" s="68" t="s">
        <v>68</v>
      </c>
      <c r="C3831" s="80" t="str">
        <f>IFERROR(VLOOKUP(B3831,Listor!$A$6:$B$62,2,FALSE),"")</f>
        <v/>
      </c>
      <c r="D3831" s="80" t="str">
        <f>IFERROR(VLOOKUP(B3831,Listor!$A$6:$C$62,3,FALSE),"")</f>
        <v/>
      </c>
      <c r="E3831" s="64" t="s">
        <v>69</v>
      </c>
      <c r="F3831" s="65"/>
      <c r="G3831" s="35" t="str">
        <f>IFERROR(VLOOKUP(B3831,Listor!$A$6:$G$62,7,FALSE),"")</f>
        <v/>
      </c>
      <c r="H3831" s="35" t="str">
        <f>IFERROR(VLOOKUP(B3831,Listor!$H$6:$I$24,2,FALSE),"")</f>
        <v/>
      </c>
      <c r="I3831" s="35" t="str">
        <f t="shared" si="62"/>
        <v/>
      </c>
      <c r="J3831" s="35" t="str">
        <f t="array" ref="J3831">IFERROR(INDEX(Listor!$M$6:$M$17,MATCH(Listor!J3831&amp;Fossila!E3831,Listor!$K$6:$K$17&amp;Listor!$L$6:$L$17,0)),"")</f>
        <v/>
      </c>
      <c r="K3831" s="69"/>
    </row>
    <row r="3832" spans="2:11" x14ac:dyDescent="0.25">
      <c r="B3832" s="68" t="s">
        <v>68</v>
      </c>
      <c r="C3832" s="80" t="str">
        <f>IFERROR(VLOOKUP(B3832,Listor!$A$6:$B$62,2,FALSE),"")</f>
        <v/>
      </c>
      <c r="D3832" s="80" t="str">
        <f>IFERROR(VLOOKUP(B3832,Listor!$A$6:$C$62,3,FALSE),"")</f>
        <v/>
      </c>
      <c r="E3832" s="64" t="s">
        <v>69</v>
      </c>
      <c r="F3832" s="65"/>
      <c r="G3832" s="35" t="str">
        <f>IFERROR(VLOOKUP(B3832,Listor!$A$6:$G$62,7,FALSE),"")</f>
        <v/>
      </c>
      <c r="H3832" s="35" t="str">
        <f>IFERROR(VLOOKUP(B3832,Listor!$H$6:$I$24,2,FALSE),"")</f>
        <v/>
      </c>
      <c r="I3832" s="35" t="str">
        <f t="shared" si="62"/>
        <v/>
      </c>
      <c r="J3832" s="35" t="str">
        <f t="array" ref="J3832">IFERROR(INDEX(Listor!$M$6:$M$17,MATCH(Listor!J3832&amp;Fossila!E3832,Listor!$K$6:$K$17&amp;Listor!$L$6:$L$17,0)),"")</f>
        <v/>
      </c>
      <c r="K3832" s="69"/>
    </row>
    <row r="3833" spans="2:11" x14ac:dyDescent="0.25">
      <c r="B3833" s="68" t="s">
        <v>68</v>
      </c>
      <c r="C3833" s="80" t="str">
        <f>IFERROR(VLOOKUP(B3833,Listor!$A$6:$B$62,2,FALSE),"")</f>
        <v/>
      </c>
      <c r="D3833" s="80" t="str">
        <f>IFERROR(VLOOKUP(B3833,Listor!$A$6:$C$62,3,FALSE),"")</f>
        <v/>
      </c>
      <c r="E3833" s="64" t="s">
        <v>69</v>
      </c>
      <c r="F3833" s="65"/>
      <c r="G3833" s="35" t="str">
        <f>IFERROR(VLOOKUP(B3833,Listor!$A$6:$G$62,7,FALSE),"")</f>
        <v/>
      </c>
      <c r="H3833" s="35" t="str">
        <f>IFERROR(VLOOKUP(B3833,Listor!$H$6:$I$24,2,FALSE),"")</f>
        <v/>
      </c>
      <c r="I3833" s="35" t="str">
        <f t="shared" si="62"/>
        <v/>
      </c>
      <c r="J3833" s="35" t="str">
        <f t="array" ref="J3833">IFERROR(INDEX(Listor!$M$6:$M$17,MATCH(Listor!J3833&amp;Fossila!E3833,Listor!$K$6:$K$17&amp;Listor!$L$6:$L$17,0)),"")</f>
        <v/>
      </c>
      <c r="K3833" s="69"/>
    </row>
    <row r="3834" spans="2:11" x14ac:dyDescent="0.25">
      <c r="B3834" s="68" t="s">
        <v>68</v>
      </c>
      <c r="C3834" s="80" t="str">
        <f>IFERROR(VLOOKUP(B3834,Listor!$A$6:$B$62,2,FALSE),"")</f>
        <v/>
      </c>
      <c r="D3834" s="80" t="str">
        <f>IFERROR(VLOOKUP(B3834,Listor!$A$6:$C$62,3,FALSE),"")</f>
        <v/>
      </c>
      <c r="E3834" s="64" t="s">
        <v>69</v>
      </c>
      <c r="F3834" s="65"/>
      <c r="G3834" s="35" t="str">
        <f>IFERROR(VLOOKUP(B3834,Listor!$A$6:$G$62,7,FALSE),"")</f>
        <v/>
      </c>
      <c r="H3834" s="35" t="str">
        <f>IFERROR(VLOOKUP(B3834,Listor!$H$6:$I$24,2,FALSE),"")</f>
        <v/>
      </c>
      <c r="I3834" s="35" t="str">
        <f t="shared" si="62"/>
        <v/>
      </c>
      <c r="J3834" s="35" t="str">
        <f t="array" ref="J3834">IFERROR(INDEX(Listor!$M$6:$M$17,MATCH(Listor!J3834&amp;Fossila!E3834,Listor!$K$6:$K$17&amp;Listor!$L$6:$L$17,0)),"")</f>
        <v/>
      </c>
      <c r="K3834" s="69"/>
    </row>
    <row r="3835" spans="2:11" x14ac:dyDescent="0.25">
      <c r="B3835" s="68" t="s">
        <v>68</v>
      </c>
      <c r="C3835" s="80" t="str">
        <f>IFERROR(VLOOKUP(B3835,Listor!$A$6:$B$62,2,FALSE),"")</f>
        <v/>
      </c>
      <c r="D3835" s="80" t="str">
        <f>IFERROR(VLOOKUP(B3835,Listor!$A$6:$C$62,3,FALSE),"")</f>
        <v/>
      </c>
      <c r="E3835" s="64" t="s">
        <v>69</v>
      </c>
      <c r="F3835" s="65"/>
      <c r="G3835" s="35" t="str">
        <f>IFERROR(VLOOKUP(B3835,Listor!$A$6:$G$62,7,FALSE),"")</f>
        <v/>
      </c>
      <c r="H3835" s="35" t="str">
        <f>IFERROR(VLOOKUP(B3835,Listor!$H$6:$I$24,2,FALSE),"")</f>
        <v/>
      </c>
      <c r="I3835" s="35" t="str">
        <f t="shared" si="62"/>
        <v/>
      </c>
      <c r="J3835" s="35" t="str">
        <f t="array" ref="J3835">IFERROR(INDEX(Listor!$M$6:$M$17,MATCH(Listor!J3835&amp;Fossila!E3835,Listor!$K$6:$K$17&amp;Listor!$L$6:$L$17,0)),"")</f>
        <v/>
      </c>
      <c r="K3835" s="69"/>
    </row>
    <row r="3836" spans="2:11" x14ac:dyDescent="0.25">
      <c r="B3836" s="68" t="s">
        <v>68</v>
      </c>
      <c r="C3836" s="80" t="str">
        <f>IFERROR(VLOOKUP(B3836,Listor!$A$6:$B$62,2,FALSE),"")</f>
        <v/>
      </c>
      <c r="D3836" s="80" t="str">
        <f>IFERROR(VLOOKUP(B3836,Listor!$A$6:$C$62,3,FALSE),"")</f>
        <v/>
      </c>
      <c r="E3836" s="64" t="s">
        <v>69</v>
      </c>
      <c r="F3836" s="65"/>
      <c r="G3836" s="35" t="str">
        <f>IFERROR(VLOOKUP(B3836,Listor!$A$6:$G$62,7,FALSE),"")</f>
        <v/>
      </c>
      <c r="H3836" s="35" t="str">
        <f>IFERROR(VLOOKUP(B3836,Listor!$H$6:$I$24,2,FALSE),"")</f>
        <v/>
      </c>
      <c r="I3836" s="35" t="str">
        <f t="shared" si="62"/>
        <v/>
      </c>
      <c r="J3836" s="35" t="str">
        <f t="array" ref="J3836">IFERROR(INDEX(Listor!$M$6:$M$17,MATCH(Listor!J3836&amp;Fossila!E3836,Listor!$K$6:$K$17&amp;Listor!$L$6:$L$17,0)),"")</f>
        <v/>
      </c>
      <c r="K3836" s="69"/>
    </row>
    <row r="3837" spans="2:11" x14ac:dyDescent="0.25">
      <c r="B3837" s="68" t="s">
        <v>68</v>
      </c>
      <c r="C3837" s="80" t="str">
        <f>IFERROR(VLOOKUP(B3837,Listor!$A$6:$B$62,2,FALSE),"")</f>
        <v/>
      </c>
      <c r="D3837" s="80" t="str">
        <f>IFERROR(VLOOKUP(B3837,Listor!$A$6:$C$62,3,FALSE),"")</f>
        <v/>
      </c>
      <c r="E3837" s="64" t="s">
        <v>69</v>
      </c>
      <c r="F3837" s="65"/>
      <c r="G3837" s="35" t="str">
        <f>IFERROR(VLOOKUP(B3837,Listor!$A$6:$G$62,7,FALSE),"")</f>
        <v/>
      </c>
      <c r="H3837" s="35" t="str">
        <f>IFERROR(VLOOKUP(B3837,Listor!$H$6:$I$24,2,FALSE),"")</f>
        <v/>
      </c>
      <c r="I3837" s="35" t="str">
        <f t="shared" si="62"/>
        <v/>
      </c>
      <c r="J3837" s="35" t="str">
        <f t="array" ref="J3837">IFERROR(INDEX(Listor!$M$6:$M$17,MATCH(Listor!J3837&amp;Fossila!E3837,Listor!$K$6:$K$17&amp;Listor!$L$6:$L$17,0)),"")</f>
        <v/>
      </c>
      <c r="K3837" s="69"/>
    </row>
    <row r="3838" spans="2:11" x14ac:dyDescent="0.25">
      <c r="B3838" s="68" t="s">
        <v>68</v>
      </c>
      <c r="C3838" s="80" t="str">
        <f>IFERROR(VLOOKUP(B3838,Listor!$A$6:$B$62,2,FALSE),"")</f>
        <v/>
      </c>
      <c r="D3838" s="80" t="str">
        <f>IFERROR(VLOOKUP(B3838,Listor!$A$6:$C$62,3,FALSE),"")</f>
        <v/>
      </c>
      <c r="E3838" s="64" t="s">
        <v>69</v>
      </c>
      <c r="F3838" s="65"/>
      <c r="G3838" s="35" t="str">
        <f>IFERROR(VLOOKUP(B3838,Listor!$A$6:$G$62,7,FALSE),"")</f>
        <v/>
      </c>
      <c r="H3838" s="35" t="str">
        <f>IFERROR(VLOOKUP(B3838,Listor!$H$6:$I$24,2,FALSE),"")</f>
        <v/>
      </c>
      <c r="I3838" s="35" t="str">
        <f t="shared" si="62"/>
        <v/>
      </c>
      <c r="J3838" s="35" t="str">
        <f t="array" ref="J3838">IFERROR(INDEX(Listor!$M$6:$M$17,MATCH(Listor!J3838&amp;Fossila!E3838,Listor!$K$6:$K$17&amp;Listor!$L$6:$L$17,0)),"")</f>
        <v/>
      </c>
      <c r="K3838" s="69"/>
    </row>
    <row r="3839" spans="2:11" x14ac:dyDescent="0.25">
      <c r="B3839" s="68" t="s">
        <v>68</v>
      </c>
      <c r="C3839" s="80" t="str">
        <f>IFERROR(VLOOKUP(B3839,Listor!$A$6:$B$62,2,FALSE),"")</f>
        <v/>
      </c>
      <c r="D3839" s="80" t="str">
        <f>IFERROR(VLOOKUP(B3839,Listor!$A$6:$C$62,3,FALSE),"")</f>
        <v/>
      </c>
      <c r="E3839" s="64" t="s">
        <v>69</v>
      </c>
      <c r="F3839" s="65"/>
      <c r="G3839" s="35" t="str">
        <f>IFERROR(VLOOKUP(B3839,Listor!$A$6:$G$62,7,FALSE),"")</f>
        <v/>
      </c>
      <c r="H3839" s="35" t="str">
        <f>IFERROR(VLOOKUP(B3839,Listor!$H$6:$I$24,2,FALSE),"")</f>
        <v/>
      </c>
      <c r="I3839" s="35" t="str">
        <f t="shared" si="62"/>
        <v/>
      </c>
      <c r="J3839" s="35" t="str">
        <f t="array" ref="J3839">IFERROR(INDEX(Listor!$M$6:$M$17,MATCH(Listor!J3839&amp;Fossila!E3839,Listor!$K$6:$K$17&amp;Listor!$L$6:$L$17,0)),"")</f>
        <v/>
      </c>
      <c r="K3839" s="69"/>
    </row>
    <row r="3840" spans="2:11" x14ac:dyDescent="0.25">
      <c r="B3840" s="68" t="s">
        <v>68</v>
      </c>
      <c r="C3840" s="80" t="str">
        <f>IFERROR(VLOOKUP(B3840,Listor!$A$6:$B$62,2,FALSE),"")</f>
        <v/>
      </c>
      <c r="D3840" s="80" t="str">
        <f>IFERROR(VLOOKUP(B3840,Listor!$A$6:$C$62,3,FALSE),"")</f>
        <v/>
      </c>
      <c r="E3840" s="64" t="s">
        <v>69</v>
      </c>
      <c r="F3840" s="65"/>
      <c r="G3840" s="35" t="str">
        <f>IFERROR(VLOOKUP(B3840,Listor!$A$6:$G$62,7,FALSE),"")</f>
        <v/>
      </c>
      <c r="H3840" s="35" t="str">
        <f>IFERROR(VLOOKUP(B3840,Listor!$H$6:$I$24,2,FALSE),"")</f>
        <v/>
      </c>
      <c r="I3840" s="35" t="str">
        <f t="shared" si="62"/>
        <v/>
      </c>
      <c r="J3840" s="35" t="str">
        <f t="array" ref="J3840">IFERROR(INDEX(Listor!$M$6:$M$17,MATCH(Listor!J3840&amp;Fossila!E3840,Listor!$K$6:$K$17&amp;Listor!$L$6:$L$17,0)),"")</f>
        <v/>
      </c>
      <c r="K3840" s="69"/>
    </row>
    <row r="3841" spans="2:11" x14ac:dyDescent="0.25">
      <c r="B3841" s="68" t="s">
        <v>68</v>
      </c>
      <c r="C3841" s="80" t="str">
        <f>IFERROR(VLOOKUP(B3841,Listor!$A$6:$B$62,2,FALSE),"")</f>
        <v/>
      </c>
      <c r="D3841" s="80" t="str">
        <f>IFERROR(VLOOKUP(B3841,Listor!$A$6:$C$62,3,FALSE),"")</f>
        <v/>
      </c>
      <c r="E3841" s="64" t="s">
        <v>69</v>
      </c>
      <c r="F3841" s="65"/>
      <c r="G3841" s="35" t="str">
        <f>IFERROR(VLOOKUP(B3841,Listor!$A$6:$G$62,7,FALSE),"")</f>
        <v/>
      </c>
      <c r="H3841" s="35" t="str">
        <f>IFERROR(VLOOKUP(B3841,Listor!$H$6:$I$24,2,FALSE),"")</f>
        <v/>
      </c>
      <c r="I3841" s="35" t="str">
        <f t="shared" si="62"/>
        <v/>
      </c>
      <c r="J3841" s="35" t="str">
        <f t="array" ref="J3841">IFERROR(INDEX(Listor!$M$6:$M$17,MATCH(Listor!J3841&amp;Fossila!E3841,Listor!$K$6:$K$17&amp;Listor!$L$6:$L$17,0)),"")</f>
        <v/>
      </c>
      <c r="K3841" s="69"/>
    </row>
    <row r="3842" spans="2:11" x14ac:dyDescent="0.25">
      <c r="B3842" s="68" t="s">
        <v>68</v>
      </c>
      <c r="C3842" s="80" t="str">
        <f>IFERROR(VLOOKUP(B3842,Listor!$A$6:$B$62,2,FALSE),"")</f>
        <v/>
      </c>
      <c r="D3842" s="80" t="str">
        <f>IFERROR(VLOOKUP(B3842,Listor!$A$6:$C$62,3,FALSE),"")</f>
        <v/>
      </c>
      <c r="E3842" s="64" t="s">
        <v>69</v>
      </c>
      <c r="F3842" s="65"/>
      <c r="G3842" s="35" t="str">
        <f>IFERROR(VLOOKUP(B3842,Listor!$A$6:$G$62,7,FALSE),"")</f>
        <v/>
      </c>
      <c r="H3842" s="35" t="str">
        <f>IFERROR(VLOOKUP(B3842,Listor!$H$6:$I$24,2,FALSE),"")</f>
        <v/>
      </c>
      <c r="I3842" s="35" t="str">
        <f t="shared" si="62"/>
        <v/>
      </c>
      <c r="J3842" s="35" t="str">
        <f t="array" ref="J3842">IFERROR(INDEX(Listor!$M$6:$M$17,MATCH(Listor!J3842&amp;Fossila!E3842,Listor!$K$6:$K$17&amp;Listor!$L$6:$L$17,0)),"")</f>
        <v/>
      </c>
      <c r="K3842" s="69"/>
    </row>
    <row r="3843" spans="2:11" x14ac:dyDescent="0.25">
      <c r="B3843" s="68" t="s">
        <v>68</v>
      </c>
      <c r="C3843" s="80" t="str">
        <f>IFERROR(VLOOKUP(B3843,Listor!$A$6:$B$62,2,FALSE),"")</f>
        <v/>
      </c>
      <c r="D3843" s="80" t="str">
        <f>IFERROR(VLOOKUP(B3843,Listor!$A$6:$C$62,3,FALSE),"")</f>
        <v/>
      </c>
      <c r="E3843" s="64" t="s">
        <v>69</v>
      </c>
      <c r="F3843" s="65"/>
      <c r="G3843" s="35" t="str">
        <f>IFERROR(VLOOKUP(B3843,Listor!$A$6:$G$62,7,FALSE),"")</f>
        <v/>
      </c>
      <c r="H3843" s="35" t="str">
        <f>IFERROR(VLOOKUP(B3843,Listor!$H$6:$I$24,2,FALSE),"")</f>
        <v/>
      </c>
      <c r="I3843" s="35" t="str">
        <f t="shared" si="62"/>
        <v/>
      </c>
      <c r="J3843" s="35" t="str">
        <f t="array" ref="J3843">IFERROR(INDEX(Listor!$M$6:$M$17,MATCH(Listor!J3843&amp;Fossila!E3843,Listor!$K$6:$K$17&amp;Listor!$L$6:$L$17,0)),"")</f>
        <v/>
      </c>
      <c r="K3843" s="69"/>
    </row>
    <row r="3844" spans="2:11" x14ac:dyDescent="0.25">
      <c r="B3844" s="68" t="s">
        <v>68</v>
      </c>
      <c r="C3844" s="80" t="str">
        <f>IFERROR(VLOOKUP(B3844,Listor!$A$6:$B$62,2,FALSE),"")</f>
        <v/>
      </c>
      <c r="D3844" s="80" t="str">
        <f>IFERROR(VLOOKUP(B3844,Listor!$A$6:$C$62,3,FALSE),"")</f>
        <v/>
      </c>
      <c r="E3844" s="64" t="s">
        <v>69</v>
      </c>
      <c r="F3844" s="65"/>
      <c r="G3844" s="35" t="str">
        <f>IFERROR(VLOOKUP(B3844,Listor!$A$6:$G$62,7,FALSE),"")</f>
        <v/>
      </c>
      <c r="H3844" s="35" t="str">
        <f>IFERROR(VLOOKUP(B3844,Listor!$H$6:$I$24,2,FALSE),"")</f>
        <v/>
      </c>
      <c r="I3844" s="35" t="str">
        <f t="shared" si="62"/>
        <v/>
      </c>
      <c r="J3844" s="35" t="str">
        <f t="array" ref="J3844">IFERROR(INDEX(Listor!$M$6:$M$17,MATCH(Listor!J3844&amp;Fossila!E3844,Listor!$K$6:$K$17&amp;Listor!$L$6:$L$17,0)),"")</f>
        <v/>
      </c>
      <c r="K3844" s="69"/>
    </row>
    <row r="3845" spans="2:11" x14ac:dyDescent="0.25">
      <c r="B3845" s="68" t="s">
        <v>68</v>
      </c>
      <c r="C3845" s="80" t="str">
        <f>IFERROR(VLOOKUP(B3845,Listor!$A$6:$B$62,2,FALSE),"")</f>
        <v/>
      </c>
      <c r="D3845" s="80" t="str">
        <f>IFERROR(VLOOKUP(B3845,Listor!$A$6:$C$62,3,FALSE),"")</f>
        <v/>
      </c>
      <c r="E3845" s="64" t="s">
        <v>69</v>
      </c>
      <c r="F3845" s="65"/>
      <c r="G3845" s="35" t="str">
        <f>IFERROR(VLOOKUP(B3845,Listor!$A$6:$G$62,7,FALSE),"")</f>
        <v/>
      </c>
      <c r="H3845" s="35" t="str">
        <f>IFERROR(VLOOKUP(B3845,Listor!$H$6:$I$24,2,FALSE),"")</f>
        <v/>
      </c>
      <c r="I3845" s="35" t="str">
        <f t="shared" si="62"/>
        <v/>
      </c>
      <c r="J3845" s="35" t="str">
        <f t="array" ref="J3845">IFERROR(INDEX(Listor!$M$6:$M$17,MATCH(Listor!J3845&amp;Fossila!E3845,Listor!$K$6:$K$17&amp;Listor!$L$6:$L$17,0)),"")</f>
        <v/>
      </c>
      <c r="K3845" s="69"/>
    </row>
    <row r="3846" spans="2:11" x14ac:dyDescent="0.25">
      <c r="B3846" s="68" t="s">
        <v>68</v>
      </c>
      <c r="C3846" s="80" t="str">
        <f>IFERROR(VLOOKUP(B3846,Listor!$A$6:$B$62,2,FALSE),"")</f>
        <v/>
      </c>
      <c r="D3846" s="80" t="str">
        <f>IFERROR(VLOOKUP(B3846,Listor!$A$6:$C$62,3,FALSE),"")</f>
        <v/>
      </c>
      <c r="E3846" s="64" t="s">
        <v>69</v>
      </c>
      <c r="F3846" s="65"/>
      <c r="G3846" s="35" t="str">
        <f>IFERROR(VLOOKUP(B3846,Listor!$A$6:$G$62,7,FALSE),"")</f>
        <v/>
      </c>
      <c r="H3846" s="35" t="str">
        <f>IFERROR(VLOOKUP(B3846,Listor!$H$6:$I$24,2,FALSE),"")</f>
        <v/>
      </c>
      <c r="I3846" s="35" t="str">
        <f t="shared" si="62"/>
        <v/>
      </c>
      <c r="J3846" s="35" t="str">
        <f t="array" ref="J3846">IFERROR(INDEX(Listor!$M$6:$M$17,MATCH(Listor!J3846&amp;Fossila!E3846,Listor!$K$6:$K$17&amp;Listor!$L$6:$L$17,0)),"")</f>
        <v/>
      </c>
      <c r="K3846" s="69"/>
    </row>
    <row r="3847" spans="2:11" x14ac:dyDescent="0.25">
      <c r="B3847" s="68" t="s">
        <v>68</v>
      </c>
      <c r="C3847" s="80" t="str">
        <f>IFERROR(VLOOKUP(B3847,Listor!$A$6:$B$62,2,FALSE),"")</f>
        <v/>
      </c>
      <c r="D3847" s="80" t="str">
        <f>IFERROR(VLOOKUP(B3847,Listor!$A$6:$C$62,3,FALSE),"")</f>
        <v/>
      </c>
      <c r="E3847" s="64" t="s">
        <v>69</v>
      </c>
      <c r="F3847" s="65"/>
      <c r="G3847" s="35" t="str">
        <f>IFERROR(VLOOKUP(B3847,Listor!$A$6:$G$62,7,FALSE),"")</f>
        <v/>
      </c>
      <c r="H3847" s="35" t="str">
        <f>IFERROR(VLOOKUP(B3847,Listor!$H$6:$I$24,2,FALSE),"")</f>
        <v/>
      </c>
      <c r="I3847" s="35" t="str">
        <f t="shared" si="62"/>
        <v/>
      </c>
      <c r="J3847" s="35" t="str">
        <f t="array" ref="J3847">IFERROR(INDEX(Listor!$M$6:$M$17,MATCH(Listor!J3847&amp;Fossila!E3847,Listor!$K$6:$K$17&amp;Listor!$L$6:$L$17,0)),"")</f>
        <v/>
      </c>
      <c r="K3847" s="69"/>
    </row>
    <row r="3848" spans="2:11" x14ac:dyDescent="0.25">
      <c r="B3848" s="68" t="s">
        <v>68</v>
      </c>
      <c r="C3848" s="80" t="str">
        <f>IFERROR(VLOOKUP(B3848,Listor!$A$6:$B$62,2,FALSE),"")</f>
        <v/>
      </c>
      <c r="D3848" s="80" t="str">
        <f>IFERROR(VLOOKUP(B3848,Listor!$A$6:$C$62,3,FALSE),"")</f>
        <v/>
      </c>
      <c r="E3848" s="64" t="s">
        <v>69</v>
      </c>
      <c r="F3848" s="65"/>
      <c r="G3848" s="35" t="str">
        <f>IFERROR(VLOOKUP(B3848,Listor!$A$6:$G$62,7,FALSE),"")</f>
        <v/>
      </c>
      <c r="H3848" s="35" t="str">
        <f>IFERROR(VLOOKUP(B3848,Listor!$H$6:$I$24,2,FALSE),"")</f>
        <v/>
      </c>
      <c r="I3848" s="35" t="str">
        <f t="shared" si="62"/>
        <v/>
      </c>
      <c r="J3848" s="35" t="str">
        <f t="array" ref="J3848">IFERROR(INDEX(Listor!$M$6:$M$17,MATCH(Listor!J3848&amp;Fossila!E3848,Listor!$K$6:$K$17&amp;Listor!$L$6:$L$17,0)),"")</f>
        <v/>
      </c>
      <c r="K3848" s="69"/>
    </row>
    <row r="3849" spans="2:11" x14ac:dyDescent="0.25">
      <c r="B3849" s="68" t="s">
        <v>68</v>
      </c>
      <c r="C3849" s="80" t="str">
        <f>IFERROR(VLOOKUP(B3849,Listor!$A$6:$B$62,2,FALSE),"")</f>
        <v/>
      </c>
      <c r="D3849" s="80" t="str">
        <f>IFERROR(VLOOKUP(B3849,Listor!$A$6:$C$62,3,FALSE),"")</f>
        <v/>
      </c>
      <c r="E3849" s="64" t="s">
        <v>69</v>
      </c>
      <c r="F3849" s="65"/>
      <c r="G3849" s="35" t="str">
        <f>IFERROR(VLOOKUP(B3849,Listor!$A$6:$G$62,7,FALSE),"")</f>
        <v/>
      </c>
      <c r="H3849" s="35" t="str">
        <f>IFERROR(VLOOKUP(B3849,Listor!$H$6:$I$24,2,FALSE),"")</f>
        <v/>
      </c>
      <c r="I3849" s="35" t="str">
        <f t="shared" si="62"/>
        <v/>
      </c>
      <c r="J3849" s="35" t="str">
        <f t="array" ref="J3849">IFERROR(INDEX(Listor!$M$6:$M$17,MATCH(Listor!J3849&amp;Fossila!E3849,Listor!$K$6:$K$17&amp;Listor!$L$6:$L$17,0)),"")</f>
        <v/>
      </c>
      <c r="K3849" s="69"/>
    </row>
    <row r="3850" spans="2:11" x14ac:dyDescent="0.25">
      <c r="B3850" s="68" t="s">
        <v>68</v>
      </c>
      <c r="C3850" s="80" t="str">
        <f>IFERROR(VLOOKUP(B3850,Listor!$A$6:$B$62,2,FALSE),"")</f>
        <v/>
      </c>
      <c r="D3850" s="80" t="str">
        <f>IFERROR(VLOOKUP(B3850,Listor!$A$6:$C$62,3,FALSE),"")</f>
        <v/>
      </c>
      <c r="E3850" s="64" t="s">
        <v>69</v>
      </c>
      <c r="F3850" s="65"/>
      <c r="G3850" s="35" t="str">
        <f>IFERROR(VLOOKUP(B3850,Listor!$A$6:$G$62,7,FALSE),"")</f>
        <v/>
      </c>
      <c r="H3850" s="35" t="str">
        <f>IFERROR(VLOOKUP(B3850,Listor!$H$6:$I$24,2,FALSE),"")</f>
        <v/>
      </c>
      <c r="I3850" s="35" t="str">
        <f t="shared" si="62"/>
        <v/>
      </c>
      <c r="J3850" s="35" t="str">
        <f t="array" ref="J3850">IFERROR(INDEX(Listor!$M$6:$M$17,MATCH(Listor!J3850&amp;Fossila!E3850,Listor!$K$6:$K$17&amp;Listor!$L$6:$L$17,0)),"")</f>
        <v/>
      </c>
      <c r="K3850" s="69"/>
    </row>
    <row r="3851" spans="2:11" x14ac:dyDescent="0.25">
      <c r="B3851" s="68" t="s">
        <v>68</v>
      </c>
      <c r="C3851" s="80" t="str">
        <f>IFERROR(VLOOKUP(B3851,Listor!$A$6:$B$62,2,FALSE),"")</f>
        <v/>
      </c>
      <c r="D3851" s="80" t="str">
        <f>IFERROR(VLOOKUP(B3851,Listor!$A$6:$C$62,3,FALSE),"")</f>
        <v/>
      </c>
      <c r="E3851" s="64" t="s">
        <v>69</v>
      </c>
      <c r="F3851" s="65"/>
      <c r="G3851" s="35" t="str">
        <f>IFERROR(VLOOKUP(B3851,Listor!$A$6:$G$62,7,FALSE),"")</f>
        <v/>
      </c>
      <c r="H3851" s="35" t="str">
        <f>IFERROR(VLOOKUP(B3851,Listor!$H$6:$I$24,2,FALSE),"")</f>
        <v/>
      </c>
      <c r="I3851" s="35" t="str">
        <f t="shared" si="62"/>
        <v/>
      </c>
      <c r="J3851" s="35" t="str">
        <f t="array" ref="J3851">IFERROR(INDEX(Listor!$M$6:$M$17,MATCH(Listor!J3851&amp;Fossila!E3851,Listor!$K$6:$K$17&amp;Listor!$L$6:$L$17,0)),"")</f>
        <v/>
      </c>
      <c r="K3851" s="69"/>
    </row>
    <row r="3852" spans="2:11" x14ac:dyDescent="0.25">
      <c r="B3852" s="68" t="s">
        <v>68</v>
      </c>
      <c r="C3852" s="80" t="str">
        <f>IFERROR(VLOOKUP(B3852,Listor!$A$6:$B$62,2,FALSE),"")</f>
        <v/>
      </c>
      <c r="D3852" s="80" t="str">
        <f>IFERROR(VLOOKUP(B3852,Listor!$A$6:$C$62,3,FALSE),"")</f>
        <v/>
      </c>
      <c r="E3852" s="64" t="s">
        <v>69</v>
      </c>
      <c r="F3852" s="65"/>
      <c r="G3852" s="35" t="str">
        <f>IFERROR(VLOOKUP(B3852,Listor!$A$6:$G$62,7,FALSE),"")</f>
        <v/>
      </c>
      <c r="H3852" s="35" t="str">
        <f>IFERROR(VLOOKUP(B3852,Listor!$H$6:$I$24,2,FALSE),"")</f>
        <v/>
      </c>
      <c r="I3852" s="35" t="str">
        <f t="shared" si="62"/>
        <v/>
      </c>
      <c r="J3852" s="35" t="str">
        <f t="array" ref="J3852">IFERROR(INDEX(Listor!$M$6:$M$17,MATCH(Listor!J3852&amp;Fossila!E3852,Listor!$K$6:$K$17&amp;Listor!$L$6:$L$17,0)),"")</f>
        <v/>
      </c>
      <c r="K3852" s="69"/>
    </row>
    <row r="3853" spans="2:11" x14ac:dyDescent="0.25">
      <c r="B3853" s="68" t="s">
        <v>68</v>
      </c>
      <c r="C3853" s="80" t="str">
        <f>IFERROR(VLOOKUP(B3853,Listor!$A$6:$B$62,2,FALSE),"")</f>
        <v/>
      </c>
      <c r="D3853" s="80" t="str">
        <f>IFERROR(VLOOKUP(B3853,Listor!$A$6:$C$62,3,FALSE),"")</f>
        <v/>
      </c>
      <c r="E3853" s="64" t="s">
        <v>69</v>
      </c>
      <c r="F3853" s="65"/>
      <c r="G3853" s="35" t="str">
        <f>IFERROR(VLOOKUP(B3853,Listor!$A$6:$G$62,7,FALSE),"")</f>
        <v/>
      </c>
      <c r="H3853" s="35" t="str">
        <f>IFERROR(VLOOKUP(B3853,Listor!$H$6:$I$24,2,FALSE),"")</f>
        <v/>
      </c>
      <c r="I3853" s="35" t="str">
        <f t="shared" ref="I3853:I3916" si="63">IFERROR(H3853*F3853,"")</f>
        <v/>
      </c>
      <c r="J3853" s="35" t="str">
        <f t="array" ref="J3853">IFERROR(INDEX(Listor!$M$6:$M$17,MATCH(Listor!J3853&amp;Fossila!E3853,Listor!$K$6:$K$17&amp;Listor!$L$6:$L$17,0)),"")</f>
        <v/>
      </c>
      <c r="K3853" s="69"/>
    </row>
    <row r="3854" spans="2:11" x14ac:dyDescent="0.25">
      <c r="B3854" s="68" t="s">
        <v>68</v>
      </c>
      <c r="C3854" s="80" t="str">
        <f>IFERROR(VLOOKUP(B3854,Listor!$A$6:$B$62,2,FALSE),"")</f>
        <v/>
      </c>
      <c r="D3854" s="80" t="str">
        <f>IFERROR(VLOOKUP(B3854,Listor!$A$6:$C$62,3,FALSE),"")</f>
        <v/>
      </c>
      <c r="E3854" s="64" t="s">
        <v>69</v>
      </c>
      <c r="F3854" s="65"/>
      <c r="G3854" s="35" t="str">
        <f>IFERROR(VLOOKUP(B3854,Listor!$A$6:$G$62,7,FALSE),"")</f>
        <v/>
      </c>
      <c r="H3854" s="35" t="str">
        <f>IFERROR(VLOOKUP(B3854,Listor!$H$6:$I$24,2,FALSE),"")</f>
        <v/>
      </c>
      <c r="I3854" s="35" t="str">
        <f t="shared" si="63"/>
        <v/>
      </c>
      <c r="J3854" s="35" t="str">
        <f t="array" ref="J3854">IFERROR(INDEX(Listor!$M$6:$M$17,MATCH(Listor!J3854&amp;Fossila!E3854,Listor!$K$6:$K$17&amp;Listor!$L$6:$L$17,0)),"")</f>
        <v/>
      </c>
      <c r="K3854" s="69"/>
    </row>
    <row r="3855" spans="2:11" x14ac:dyDescent="0.25">
      <c r="B3855" s="68" t="s">
        <v>68</v>
      </c>
      <c r="C3855" s="80" t="str">
        <f>IFERROR(VLOOKUP(B3855,Listor!$A$6:$B$62,2,FALSE),"")</f>
        <v/>
      </c>
      <c r="D3855" s="80" t="str">
        <f>IFERROR(VLOOKUP(B3855,Listor!$A$6:$C$62,3,FALSE),"")</f>
        <v/>
      </c>
      <c r="E3855" s="64" t="s">
        <v>69</v>
      </c>
      <c r="F3855" s="65"/>
      <c r="G3855" s="35" t="str">
        <f>IFERROR(VLOOKUP(B3855,Listor!$A$6:$G$62,7,FALSE),"")</f>
        <v/>
      </c>
      <c r="H3855" s="35" t="str">
        <f>IFERROR(VLOOKUP(B3855,Listor!$H$6:$I$24,2,FALSE),"")</f>
        <v/>
      </c>
      <c r="I3855" s="35" t="str">
        <f t="shared" si="63"/>
        <v/>
      </c>
      <c r="J3855" s="35" t="str">
        <f t="array" ref="J3855">IFERROR(INDEX(Listor!$M$6:$M$17,MATCH(Listor!J3855&amp;Fossila!E3855,Listor!$K$6:$K$17&amp;Listor!$L$6:$L$17,0)),"")</f>
        <v/>
      </c>
      <c r="K3855" s="69"/>
    </row>
    <row r="3856" spans="2:11" x14ac:dyDescent="0.25">
      <c r="B3856" s="68" t="s">
        <v>68</v>
      </c>
      <c r="C3856" s="80" t="str">
        <f>IFERROR(VLOOKUP(B3856,Listor!$A$6:$B$62,2,FALSE),"")</f>
        <v/>
      </c>
      <c r="D3856" s="80" t="str">
        <f>IFERROR(VLOOKUP(B3856,Listor!$A$6:$C$62,3,FALSE),"")</f>
        <v/>
      </c>
      <c r="E3856" s="64" t="s">
        <v>69</v>
      </c>
      <c r="F3856" s="65"/>
      <c r="G3856" s="35" t="str">
        <f>IFERROR(VLOOKUP(B3856,Listor!$A$6:$G$62,7,FALSE),"")</f>
        <v/>
      </c>
      <c r="H3856" s="35" t="str">
        <f>IFERROR(VLOOKUP(B3856,Listor!$H$6:$I$24,2,FALSE),"")</f>
        <v/>
      </c>
      <c r="I3856" s="35" t="str">
        <f t="shared" si="63"/>
        <v/>
      </c>
      <c r="J3856" s="35" t="str">
        <f t="array" ref="J3856">IFERROR(INDEX(Listor!$M$6:$M$17,MATCH(Listor!J3856&amp;Fossila!E3856,Listor!$K$6:$K$17&amp;Listor!$L$6:$L$17,0)),"")</f>
        <v/>
      </c>
      <c r="K3856" s="69"/>
    </row>
    <row r="3857" spans="2:11" x14ac:dyDescent="0.25">
      <c r="B3857" s="68" t="s">
        <v>68</v>
      </c>
      <c r="C3857" s="80" t="str">
        <f>IFERROR(VLOOKUP(B3857,Listor!$A$6:$B$62,2,FALSE),"")</f>
        <v/>
      </c>
      <c r="D3857" s="80" t="str">
        <f>IFERROR(VLOOKUP(B3857,Listor!$A$6:$C$62,3,FALSE),"")</f>
        <v/>
      </c>
      <c r="E3857" s="64" t="s">
        <v>69</v>
      </c>
      <c r="F3857" s="65"/>
      <c r="G3857" s="35" t="str">
        <f>IFERROR(VLOOKUP(B3857,Listor!$A$6:$G$62,7,FALSE),"")</f>
        <v/>
      </c>
      <c r="H3857" s="35" t="str">
        <f>IFERROR(VLOOKUP(B3857,Listor!$H$6:$I$24,2,FALSE),"")</f>
        <v/>
      </c>
      <c r="I3857" s="35" t="str">
        <f t="shared" si="63"/>
        <v/>
      </c>
      <c r="J3857" s="35" t="str">
        <f t="array" ref="J3857">IFERROR(INDEX(Listor!$M$6:$M$17,MATCH(Listor!J3857&amp;Fossila!E3857,Listor!$K$6:$K$17&amp;Listor!$L$6:$L$17,0)),"")</f>
        <v/>
      </c>
      <c r="K3857" s="69"/>
    </row>
    <row r="3858" spans="2:11" x14ac:dyDescent="0.25">
      <c r="B3858" s="68" t="s">
        <v>68</v>
      </c>
      <c r="C3858" s="80" t="str">
        <f>IFERROR(VLOOKUP(B3858,Listor!$A$6:$B$62,2,FALSE),"")</f>
        <v/>
      </c>
      <c r="D3858" s="80" t="str">
        <f>IFERROR(VLOOKUP(B3858,Listor!$A$6:$C$62,3,FALSE),"")</f>
        <v/>
      </c>
      <c r="E3858" s="64" t="s">
        <v>69</v>
      </c>
      <c r="F3858" s="65"/>
      <c r="G3858" s="35" t="str">
        <f>IFERROR(VLOOKUP(B3858,Listor!$A$6:$G$62,7,FALSE),"")</f>
        <v/>
      </c>
      <c r="H3858" s="35" t="str">
        <f>IFERROR(VLOOKUP(B3858,Listor!$H$6:$I$24,2,FALSE),"")</f>
        <v/>
      </c>
      <c r="I3858" s="35" t="str">
        <f t="shared" si="63"/>
        <v/>
      </c>
      <c r="J3858" s="35" t="str">
        <f t="array" ref="J3858">IFERROR(INDEX(Listor!$M$6:$M$17,MATCH(Listor!J3858&amp;Fossila!E3858,Listor!$K$6:$K$17&amp;Listor!$L$6:$L$17,0)),"")</f>
        <v/>
      </c>
      <c r="K3858" s="69"/>
    </row>
    <row r="3859" spans="2:11" x14ac:dyDescent="0.25">
      <c r="B3859" s="68" t="s">
        <v>68</v>
      </c>
      <c r="C3859" s="80" t="str">
        <f>IFERROR(VLOOKUP(B3859,Listor!$A$6:$B$62,2,FALSE),"")</f>
        <v/>
      </c>
      <c r="D3859" s="80" t="str">
        <f>IFERROR(VLOOKUP(B3859,Listor!$A$6:$C$62,3,FALSE),"")</f>
        <v/>
      </c>
      <c r="E3859" s="64" t="s">
        <v>69</v>
      </c>
      <c r="F3859" s="65"/>
      <c r="G3859" s="35" t="str">
        <f>IFERROR(VLOOKUP(B3859,Listor!$A$6:$G$62,7,FALSE),"")</f>
        <v/>
      </c>
      <c r="H3859" s="35" t="str">
        <f>IFERROR(VLOOKUP(B3859,Listor!$H$6:$I$24,2,FALSE),"")</f>
        <v/>
      </c>
      <c r="I3859" s="35" t="str">
        <f t="shared" si="63"/>
        <v/>
      </c>
      <c r="J3859" s="35" t="str">
        <f t="array" ref="J3859">IFERROR(INDEX(Listor!$M$6:$M$17,MATCH(Listor!J3859&amp;Fossila!E3859,Listor!$K$6:$K$17&amp;Listor!$L$6:$L$17,0)),"")</f>
        <v/>
      </c>
      <c r="K3859" s="69"/>
    </row>
    <row r="3860" spans="2:11" x14ac:dyDescent="0.25">
      <c r="B3860" s="68" t="s">
        <v>68</v>
      </c>
      <c r="C3860" s="80" t="str">
        <f>IFERROR(VLOOKUP(B3860,Listor!$A$6:$B$62,2,FALSE),"")</f>
        <v/>
      </c>
      <c r="D3860" s="80" t="str">
        <f>IFERROR(VLOOKUP(B3860,Listor!$A$6:$C$62,3,FALSE),"")</f>
        <v/>
      </c>
      <c r="E3860" s="64" t="s">
        <v>69</v>
      </c>
      <c r="F3860" s="65"/>
      <c r="G3860" s="35" t="str">
        <f>IFERROR(VLOOKUP(B3860,Listor!$A$6:$G$62,7,FALSE),"")</f>
        <v/>
      </c>
      <c r="H3860" s="35" t="str">
        <f>IFERROR(VLOOKUP(B3860,Listor!$H$6:$I$24,2,FALSE),"")</f>
        <v/>
      </c>
      <c r="I3860" s="35" t="str">
        <f t="shared" si="63"/>
        <v/>
      </c>
      <c r="J3860" s="35" t="str">
        <f t="array" ref="J3860">IFERROR(INDEX(Listor!$M$6:$M$17,MATCH(Listor!J3860&amp;Fossila!E3860,Listor!$K$6:$K$17&amp;Listor!$L$6:$L$17,0)),"")</f>
        <v/>
      </c>
      <c r="K3860" s="69"/>
    </row>
    <row r="3861" spans="2:11" x14ac:dyDescent="0.25">
      <c r="B3861" s="68" t="s">
        <v>68</v>
      </c>
      <c r="C3861" s="80" t="str">
        <f>IFERROR(VLOOKUP(B3861,Listor!$A$6:$B$62,2,FALSE),"")</f>
        <v/>
      </c>
      <c r="D3861" s="80" t="str">
        <f>IFERROR(VLOOKUP(B3861,Listor!$A$6:$C$62,3,FALSE),"")</f>
        <v/>
      </c>
      <c r="E3861" s="64" t="s">
        <v>69</v>
      </c>
      <c r="F3861" s="65"/>
      <c r="G3861" s="35" t="str">
        <f>IFERROR(VLOOKUP(B3861,Listor!$A$6:$G$62,7,FALSE),"")</f>
        <v/>
      </c>
      <c r="H3861" s="35" t="str">
        <f>IFERROR(VLOOKUP(B3861,Listor!$H$6:$I$24,2,FALSE),"")</f>
        <v/>
      </c>
      <c r="I3861" s="35" t="str">
        <f t="shared" si="63"/>
        <v/>
      </c>
      <c r="J3861" s="35" t="str">
        <f t="array" ref="J3861">IFERROR(INDEX(Listor!$M$6:$M$17,MATCH(Listor!J3861&amp;Fossila!E3861,Listor!$K$6:$K$17&amp;Listor!$L$6:$L$17,0)),"")</f>
        <v/>
      </c>
      <c r="K3861" s="69"/>
    </row>
    <row r="3862" spans="2:11" x14ac:dyDescent="0.25">
      <c r="B3862" s="68" t="s">
        <v>68</v>
      </c>
      <c r="C3862" s="80" t="str">
        <f>IFERROR(VLOOKUP(B3862,Listor!$A$6:$B$62,2,FALSE),"")</f>
        <v/>
      </c>
      <c r="D3862" s="80" t="str">
        <f>IFERROR(VLOOKUP(B3862,Listor!$A$6:$C$62,3,FALSE),"")</f>
        <v/>
      </c>
      <c r="E3862" s="64" t="s">
        <v>69</v>
      </c>
      <c r="F3862" s="65"/>
      <c r="G3862" s="35" t="str">
        <f>IFERROR(VLOOKUP(B3862,Listor!$A$6:$G$62,7,FALSE),"")</f>
        <v/>
      </c>
      <c r="H3862" s="35" t="str">
        <f>IFERROR(VLOOKUP(B3862,Listor!$H$6:$I$24,2,FALSE),"")</f>
        <v/>
      </c>
      <c r="I3862" s="35" t="str">
        <f t="shared" si="63"/>
        <v/>
      </c>
      <c r="J3862" s="35" t="str">
        <f t="array" ref="J3862">IFERROR(INDEX(Listor!$M$6:$M$17,MATCH(Listor!J3862&amp;Fossila!E3862,Listor!$K$6:$K$17&amp;Listor!$L$6:$L$17,0)),"")</f>
        <v/>
      </c>
      <c r="K3862" s="69"/>
    </row>
    <row r="3863" spans="2:11" x14ac:dyDescent="0.25">
      <c r="B3863" s="68" t="s">
        <v>68</v>
      </c>
      <c r="C3863" s="80" t="str">
        <f>IFERROR(VLOOKUP(B3863,Listor!$A$6:$B$62,2,FALSE),"")</f>
        <v/>
      </c>
      <c r="D3863" s="80" t="str">
        <f>IFERROR(VLOOKUP(B3863,Listor!$A$6:$C$62,3,FALSE),"")</f>
        <v/>
      </c>
      <c r="E3863" s="64" t="s">
        <v>69</v>
      </c>
      <c r="F3863" s="65"/>
      <c r="G3863" s="35" t="str">
        <f>IFERROR(VLOOKUP(B3863,Listor!$A$6:$G$62,7,FALSE),"")</f>
        <v/>
      </c>
      <c r="H3863" s="35" t="str">
        <f>IFERROR(VLOOKUP(B3863,Listor!$H$6:$I$24,2,FALSE),"")</f>
        <v/>
      </c>
      <c r="I3863" s="35" t="str">
        <f t="shared" si="63"/>
        <v/>
      </c>
      <c r="J3863" s="35" t="str">
        <f t="array" ref="J3863">IFERROR(INDEX(Listor!$M$6:$M$17,MATCH(Listor!J3863&amp;Fossila!E3863,Listor!$K$6:$K$17&amp;Listor!$L$6:$L$17,0)),"")</f>
        <v/>
      </c>
      <c r="K3863" s="69"/>
    </row>
    <row r="3864" spans="2:11" x14ac:dyDescent="0.25">
      <c r="B3864" s="68" t="s">
        <v>68</v>
      </c>
      <c r="C3864" s="80" t="str">
        <f>IFERROR(VLOOKUP(B3864,Listor!$A$6:$B$62,2,FALSE),"")</f>
        <v/>
      </c>
      <c r="D3864" s="80" t="str">
        <f>IFERROR(VLOOKUP(B3864,Listor!$A$6:$C$62,3,FALSE),"")</f>
        <v/>
      </c>
      <c r="E3864" s="64" t="s">
        <v>69</v>
      </c>
      <c r="F3864" s="65"/>
      <c r="G3864" s="35" t="str">
        <f>IFERROR(VLOOKUP(B3864,Listor!$A$6:$G$62,7,FALSE),"")</f>
        <v/>
      </c>
      <c r="H3864" s="35" t="str">
        <f>IFERROR(VLOOKUP(B3864,Listor!$H$6:$I$24,2,FALSE),"")</f>
        <v/>
      </c>
      <c r="I3864" s="35" t="str">
        <f t="shared" si="63"/>
        <v/>
      </c>
      <c r="J3864" s="35" t="str">
        <f t="array" ref="J3864">IFERROR(INDEX(Listor!$M$6:$M$17,MATCH(Listor!J3864&amp;Fossila!E3864,Listor!$K$6:$K$17&amp;Listor!$L$6:$L$17,0)),"")</f>
        <v/>
      </c>
      <c r="K3864" s="69"/>
    </row>
    <row r="3865" spans="2:11" x14ac:dyDescent="0.25">
      <c r="B3865" s="68" t="s">
        <v>68</v>
      </c>
      <c r="C3865" s="80" t="str">
        <f>IFERROR(VLOOKUP(B3865,Listor!$A$6:$B$62,2,FALSE),"")</f>
        <v/>
      </c>
      <c r="D3865" s="80" t="str">
        <f>IFERROR(VLOOKUP(B3865,Listor!$A$6:$C$62,3,FALSE),"")</f>
        <v/>
      </c>
      <c r="E3865" s="64" t="s">
        <v>69</v>
      </c>
      <c r="F3865" s="65"/>
      <c r="G3865" s="35" t="str">
        <f>IFERROR(VLOOKUP(B3865,Listor!$A$6:$G$62,7,FALSE),"")</f>
        <v/>
      </c>
      <c r="H3865" s="35" t="str">
        <f>IFERROR(VLOOKUP(B3865,Listor!$H$6:$I$24,2,FALSE),"")</f>
        <v/>
      </c>
      <c r="I3865" s="35" t="str">
        <f t="shared" si="63"/>
        <v/>
      </c>
      <c r="J3865" s="35" t="str">
        <f t="array" ref="J3865">IFERROR(INDEX(Listor!$M$6:$M$17,MATCH(Listor!J3865&amp;Fossila!E3865,Listor!$K$6:$K$17&amp;Listor!$L$6:$L$17,0)),"")</f>
        <v/>
      </c>
      <c r="K3865" s="69"/>
    </row>
    <row r="3866" spans="2:11" x14ac:dyDescent="0.25">
      <c r="B3866" s="68" t="s">
        <v>68</v>
      </c>
      <c r="C3866" s="80" t="str">
        <f>IFERROR(VLOOKUP(B3866,Listor!$A$6:$B$62,2,FALSE),"")</f>
        <v/>
      </c>
      <c r="D3866" s="80" t="str">
        <f>IFERROR(VLOOKUP(B3866,Listor!$A$6:$C$62,3,FALSE),"")</f>
        <v/>
      </c>
      <c r="E3866" s="64" t="s">
        <v>69</v>
      </c>
      <c r="F3866" s="65"/>
      <c r="G3866" s="35" t="str">
        <f>IFERROR(VLOOKUP(B3866,Listor!$A$6:$G$62,7,FALSE),"")</f>
        <v/>
      </c>
      <c r="H3866" s="35" t="str">
        <f>IFERROR(VLOOKUP(B3866,Listor!$H$6:$I$24,2,FALSE),"")</f>
        <v/>
      </c>
      <c r="I3866" s="35" t="str">
        <f t="shared" si="63"/>
        <v/>
      </c>
      <c r="J3866" s="35" t="str">
        <f t="array" ref="J3866">IFERROR(INDEX(Listor!$M$6:$M$17,MATCH(Listor!J3866&amp;Fossila!E3866,Listor!$K$6:$K$17&amp;Listor!$L$6:$L$17,0)),"")</f>
        <v/>
      </c>
      <c r="K3866" s="69"/>
    </row>
    <row r="3867" spans="2:11" x14ac:dyDescent="0.25">
      <c r="B3867" s="68" t="s">
        <v>68</v>
      </c>
      <c r="C3867" s="80" t="str">
        <f>IFERROR(VLOOKUP(B3867,Listor!$A$6:$B$62,2,FALSE),"")</f>
        <v/>
      </c>
      <c r="D3867" s="80" t="str">
        <f>IFERROR(VLOOKUP(B3867,Listor!$A$6:$C$62,3,FALSE),"")</f>
        <v/>
      </c>
      <c r="E3867" s="64" t="s">
        <v>69</v>
      </c>
      <c r="F3867" s="65"/>
      <c r="G3867" s="35" t="str">
        <f>IFERROR(VLOOKUP(B3867,Listor!$A$6:$G$62,7,FALSE),"")</f>
        <v/>
      </c>
      <c r="H3867" s="35" t="str">
        <f>IFERROR(VLOOKUP(B3867,Listor!$H$6:$I$24,2,FALSE),"")</f>
        <v/>
      </c>
      <c r="I3867" s="35" t="str">
        <f t="shared" si="63"/>
        <v/>
      </c>
      <c r="J3867" s="35" t="str">
        <f t="array" ref="J3867">IFERROR(INDEX(Listor!$M$6:$M$17,MATCH(Listor!J3867&amp;Fossila!E3867,Listor!$K$6:$K$17&amp;Listor!$L$6:$L$17,0)),"")</f>
        <v/>
      </c>
      <c r="K3867" s="69"/>
    </row>
    <row r="3868" spans="2:11" x14ac:dyDescent="0.25">
      <c r="B3868" s="68" t="s">
        <v>68</v>
      </c>
      <c r="C3868" s="80" t="str">
        <f>IFERROR(VLOOKUP(B3868,Listor!$A$6:$B$62,2,FALSE),"")</f>
        <v/>
      </c>
      <c r="D3868" s="80" t="str">
        <f>IFERROR(VLOOKUP(B3868,Listor!$A$6:$C$62,3,FALSE),"")</f>
        <v/>
      </c>
      <c r="E3868" s="64" t="s">
        <v>69</v>
      </c>
      <c r="F3868" s="65"/>
      <c r="G3868" s="35" t="str">
        <f>IFERROR(VLOOKUP(B3868,Listor!$A$6:$G$62,7,FALSE),"")</f>
        <v/>
      </c>
      <c r="H3868" s="35" t="str">
        <f>IFERROR(VLOOKUP(B3868,Listor!$H$6:$I$24,2,FALSE),"")</f>
        <v/>
      </c>
      <c r="I3868" s="35" t="str">
        <f t="shared" si="63"/>
        <v/>
      </c>
      <c r="J3868" s="35" t="str">
        <f t="array" ref="J3868">IFERROR(INDEX(Listor!$M$6:$M$17,MATCH(Listor!J3868&amp;Fossila!E3868,Listor!$K$6:$K$17&amp;Listor!$L$6:$L$17,0)),"")</f>
        <v/>
      </c>
      <c r="K3868" s="69"/>
    </row>
    <row r="3869" spans="2:11" x14ac:dyDescent="0.25">
      <c r="B3869" s="68" t="s">
        <v>68</v>
      </c>
      <c r="C3869" s="80" t="str">
        <f>IFERROR(VLOOKUP(B3869,Listor!$A$6:$B$62,2,FALSE),"")</f>
        <v/>
      </c>
      <c r="D3869" s="80" t="str">
        <f>IFERROR(VLOOKUP(B3869,Listor!$A$6:$C$62,3,FALSE),"")</f>
        <v/>
      </c>
      <c r="E3869" s="64" t="s">
        <v>69</v>
      </c>
      <c r="F3869" s="65"/>
      <c r="G3869" s="35" t="str">
        <f>IFERROR(VLOOKUP(B3869,Listor!$A$6:$G$62,7,FALSE),"")</f>
        <v/>
      </c>
      <c r="H3869" s="35" t="str">
        <f>IFERROR(VLOOKUP(B3869,Listor!$H$6:$I$24,2,FALSE),"")</f>
        <v/>
      </c>
      <c r="I3869" s="35" t="str">
        <f t="shared" si="63"/>
        <v/>
      </c>
      <c r="J3869" s="35" t="str">
        <f t="array" ref="J3869">IFERROR(INDEX(Listor!$M$6:$M$17,MATCH(Listor!J3869&amp;Fossila!E3869,Listor!$K$6:$K$17&amp;Listor!$L$6:$L$17,0)),"")</f>
        <v/>
      </c>
      <c r="K3869" s="69"/>
    </row>
    <row r="3870" spans="2:11" x14ac:dyDescent="0.25">
      <c r="B3870" s="68" t="s">
        <v>68</v>
      </c>
      <c r="C3870" s="80" t="str">
        <f>IFERROR(VLOOKUP(B3870,Listor!$A$6:$B$62,2,FALSE),"")</f>
        <v/>
      </c>
      <c r="D3870" s="80" t="str">
        <f>IFERROR(VLOOKUP(B3870,Listor!$A$6:$C$62,3,FALSE),"")</f>
        <v/>
      </c>
      <c r="E3870" s="64" t="s">
        <v>69</v>
      </c>
      <c r="F3870" s="65"/>
      <c r="G3870" s="35" t="str">
        <f>IFERROR(VLOOKUP(B3870,Listor!$A$6:$G$62,7,FALSE),"")</f>
        <v/>
      </c>
      <c r="H3870" s="35" t="str">
        <f>IFERROR(VLOOKUP(B3870,Listor!$H$6:$I$24,2,FALSE),"")</f>
        <v/>
      </c>
      <c r="I3870" s="35" t="str">
        <f t="shared" si="63"/>
        <v/>
      </c>
      <c r="J3870" s="35" t="str">
        <f t="array" ref="J3870">IFERROR(INDEX(Listor!$M$6:$M$17,MATCH(Listor!J3870&amp;Fossila!E3870,Listor!$K$6:$K$17&amp;Listor!$L$6:$L$17,0)),"")</f>
        <v/>
      </c>
      <c r="K3870" s="69"/>
    </row>
    <row r="3871" spans="2:11" x14ac:dyDescent="0.25">
      <c r="B3871" s="68" t="s">
        <v>68</v>
      </c>
      <c r="C3871" s="80" t="str">
        <f>IFERROR(VLOOKUP(B3871,Listor!$A$6:$B$62,2,FALSE),"")</f>
        <v/>
      </c>
      <c r="D3871" s="80" t="str">
        <f>IFERROR(VLOOKUP(B3871,Listor!$A$6:$C$62,3,FALSE),"")</f>
        <v/>
      </c>
      <c r="E3871" s="64" t="s">
        <v>69</v>
      </c>
      <c r="F3871" s="65"/>
      <c r="G3871" s="35" t="str">
        <f>IFERROR(VLOOKUP(B3871,Listor!$A$6:$G$62,7,FALSE),"")</f>
        <v/>
      </c>
      <c r="H3871" s="35" t="str">
        <f>IFERROR(VLOOKUP(B3871,Listor!$H$6:$I$24,2,FALSE),"")</f>
        <v/>
      </c>
      <c r="I3871" s="35" t="str">
        <f t="shared" si="63"/>
        <v/>
      </c>
      <c r="J3871" s="35" t="str">
        <f t="array" ref="J3871">IFERROR(INDEX(Listor!$M$6:$M$17,MATCH(Listor!J3871&amp;Fossila!E3871,Listor!$K$6:$K$17&amp;Listor!$L$6:$L$17,0)),"")</f>
        <v/>
      </c>
      <c r="K3871" s="69"/>
    </row>
    <row r="3872" spans="2:11" x14ac:dyDescent="0.25">
      <c r="B3872" s="68" t="s">
        <v>68</v>
      </c>
      <c r="C3872" s="80" t="str">
        <f>IFERROR(VLOOKUP(B3872,Listor!$A$6:$B$62,2,FALSE),"")</f>
        <v/>
      </c>
      <c r="D3872" s="80" t="str">
        <f>IFERROR(VLOOKUP(B3872,Listor!$A$6:$C$62,3,FALSE),"")</f>
        <v/>
      </c>
      <c r="E3872" s="64" t="s">
        <v>69</v>
      </c>
      <c r="F3872" s="65"/>
      <c r="G3872" s="35" t="str">
        <f>IFERROR(VLOOKUP(B3872,Listor!$A$6:$G$62,7,FALSE),"")</f>
        <v/>
      </c>
      <c r="H3872" s="35" t="str">
        <f>IFERROR(VLOOKUP(B3872,Listor!$H$6:$I$24,2,FALSE),"")</f>
        <v/>
      </c>
      <c r="I3872" s="35" t="str">
        <f t="shared" si="63"/>
        <v/>
      </c>
      <c r="J3872" s="35" t="str">
        <f t="array" ref="J3872">IFERROR(INDEX(Listor!$M$6:$M$17,MATCH(Listor!J3872&amp;Fossila!E3872,Listor!$K$6:$K$17&amp;Listor!$L$6:$L$17,0)),"")</f>
        <v/>
      </c>
      <c r="K3872" s="69"/>
    </row>
    <row r="3873" spans="2:11" x14ac:dyDescent="0.25">
      <c r="B3873" s="68" t="s">
        <v>68</v>
      </c>
      <c r="C3873" s="80" t="str">
        <f>IFERROR(VLOOKUP(B3873,Listor!$A$6:$B$62,2,FALSE),"")</f>
        <v/>
      </c>
      <c r="D3873" s="80" t="str">
        <f>IFERROR(VLOOKUP(B3873,Listor!$A$6:$C$62,3,FALSE),"")</f>
        <v/>
      </c>
      <c r="E3873" s="64" t="s">
        <v>69</v>
      </c>
      <c r="F3873" s="65"/>
      <c r="G3873" s="35" t="str">
        <f>IFERROR(VLOOKUP(B3873,Listor!$A$6:$G$62,7,FALSE),"")</f>
        <v/>
      </c>
      <c r="H3873" s="35" t="str">
        <f>IFERROR(VLOOKUP(B3873,Listor!$H$6:$I$24,2,FALSE),"")</f>
        <v/>
      </c>
      <c r="I3873" s="35" t="str">
        <f t="shared" si="63"/>
        <v/>
      </c>
      <c r="J3873" s="35" t="str">
        <f t="array" ref="J3873">IFERROR(INDEX(Listor!$M$6:$M$17,MATCH(Listor!J3873&amp;Fossila!E3873,Listor!$K$6:$K$17&amp;Listor!$L$6:$L$17,0)),"")</f>
        <v/>
      </c>
      <c r="K3873" s="69"/>
    </row>
    <row r="3874" spans="2:11" x14ac:dyDescent="0.25">
      <c r="B3874" s="68" t="s">
        <v>68</v>
      </c>
      <c r="C3874" s="80" t="str">
        <f>IFERROR(VLOOKUP(B3874,Listor!$A$6:$B$62,2,FALSE),"")</f>
        <v/>
      </c>
      <c r="D3874" s="80" t="str">
        <f>IFERROR(VLOOKUP(B3874,Listor!$A$6:$C$62,3,FALSE),"")</f>
        <v/>
      </c>
      <c r="E3874" s="64" t="s">
        <v>69</v>
      </c>
      <c r="F3874" s="65"/>
      <c r="G3874" s="35" t="str">
        <f>IFERROR(VLOOKUP(B3874,Listor!$A$6:$G$62,7,FALSE),"")</f>
        <v/>
      </c>
      <c r="H3874" s="35" t="str">
        <f>IFERROR(VLOOKUP(B3874,Listor!$H$6:$I$24,2,FALSE),"")</f>
        <v/>
      </c>
      <c r="I3874" s="35" t="str">
        <f t="shared" si="63"/>
        <v/>
      </c>
      <c r="J3874" s="35" t="str">
        <f t="array" ref="J3874">IFERROR(INDEX(Listor!$M$6:$M$17,MATCH(Listor!J3874&amp;Fossila!E3874,Listor!$K$6:$K$17&amp;Listor!$L$6:$L$17,0)),"")</f>
        <v/>
      </c>
      <c r="K3874" s="69"/>
    </row>
    <row r="3875" spans="2:11" x14ac:dyDescent="0.25">
      <c r="B3875" s="68" t="s">
        <v>68</v>
      </c>
      <c r="C3875" s="80" t="str">
        <f>IFERROR(VLOOKUP(B3875,Listor!$A$6:$B$62,2,FALSE),"")</f>
        <v/>
      </c>
      <c r="D3875" s="80" t="str">
        <f>IFERROR(VLOOKUP(B3875,Listor!$A$6:$C$62,3,FALSE),"")</f>
        <v/>
      </c>
      <c r="E3875" s="64" t="s">
        <v>69</v>
      </c>
      <c r="F3875" s="65"/>
      <c r="G3875" s="35" t="str">
        <f>IFERROR(VLOOKUP(B3875,Listor!$A$6:$G$62,7,FALSE),"")</f>
        <v/>
      </c>
      <c r="H3875" s="35" t="str">
        <f>IFERROR(VLOOKUP(B3875,Listor!$H$6:$I$24,2,FALSE),"")</f>
        <v/>
      </c>
      <c r="I3875" s="35" t="str">
        <f t="shared" si="63"/>
        <v/>
      </c>
      <c r="J3875" s="35" t="str">
        <f t="array" ref="J3875">IFERROR(INDEX(Listor!$M$6:$M$17,MATCH(Listor!J3875&amp;Fossila!E3875,Listor!$K$6:$K$17&amp;Listor!$L$6:$L$17,0)),"")</f>
        <v/>
      </c>
      <c r="K3875" s="69"/>
    </row>
    <row r="3876" spans="2:11" x14ac:dyDescent="0.25">
      <c r="B3876" s="68" t="s">
        <v>68</v>
      </c>
      <c r="C3876" s="80" t="str">
        <f>IFERROR(VLOOKUP(B3876,Listor!$A$6:$B$62,2,FALSE),"")</f>
        <v/>
      </c>
      <c r="D3876" s="80" t="str">
        <f>IFERROR(VLOOKUP(B3876,Listor!$A$6:$C$62,3,FALSE),"")</f>
        <v/>
      </c>
      <c r="E3876" s="64" t="s">
        <v>69</v>
      </c>
      <c r="F3876" s="65"/>
      <c r="G3876" s="35" t="str">
        <f>IFERROR(VLOOKUP(B3876,Listor!$A$6:$G$62,7,FALSE),"")</f>
        <v/>
      </c>
      <c r="H3876" s="35" t="str">
        <f>IFERROR(VLOOKUP(B3876,Listor!$H$6:$I$24,2,FALSE),"")</f>
        <v/>
      </c>
      <c r="I3876" s="35" t="str">
        <f t="shared" si="63"/>
        <v/>
      </c>
      <c r="J3876" s="35" t="str">
        <f t="array" ref="J3876">IFERROR(INDEX(Listor!$M$6:$M$17,MATCH(Listor!J3876&amp;Fossila!E3876,Listor!$K$6:$K$17&amp;Listor!$L$6:$L$17,0)),"")</f>
        <v/>
      </c>
      <c r="K3876" s="69"/>
    </row>
    <row r="3877" spans="2:11" x14ac:dyDescent="0.25">
      <c r="B3877" s="68" t="s">
        <v>68</v>
      </c>
      <c r="C3877" s="80" t="str">
        <f>IFERROR(VLOOKUP(B3877,Listor!$A$6:$B$62,2,FALSE),"")</f>
        <v/>
      </c>
      <c r="D3877" s="80" t="str">
        <f>IFERROR(VLOOKUP(B3877,Listor!$A$6:$C$62,3,FALSE),"")</f>
        <v/>
      </c>
      <c r="E3877" s="64" t="s">
        <v>69</v>
      </c>
      <c r="F3877" s="65"/>
      <c r="G3877" s="35" t="str">
        <f>IFERROR(VLOOKUP(B3877,Listor!$A$6:$G$62,7,FALSE),"")</f>
        <v/>
      </c>
      <c r="H3877" s="35" t="str">
        <f>IFERROR(VLOOKUP(B3877,Listor!$H$6:$I$24,2,FALSE),"")</f>
        <v/>
      </c>
      <c r="I3877" s="35" t="str">
        <f t="shared" si="63"/>
        <v/>
      </c>
      <c r="J3877" s="35" t="str">
        <f t="array" ref="J3877">IFERROR(INDEX(Listor!$M$6:$M$17,MATCH(Listor!J3877&amp;Fossila!E3877,Listor!$K$6:$K$17&amp;Listor!$L$6:$L$17,0)),"")</f>
        <v/>
      </c>
      <c r="K3877" s="69"/>
    </row>
    <row r="3878" spans="2:11" x14ac:dyDescent="0.25">
      <c r="B3878" s="68" t="s">
        <v>68</v>
      </c>
      <c r="C3878" s="80" t="str">
        <f>IFERROR(VLOOKUP(B3878,Listor!$A$6:$B$62,2,FALSE),"")</f>
        <v/>
      </c>
      <c r="D3878" s="80" t="str">
        <f>IFERROR(VLOOKUP(B3878,Listor!$A$6:$C$62,3,FALSE),"")</f>
        <v/>
      </c>
      <c r="E3878" s="64" t="s">
        <v>69</v>
      </c>
      <c r="F3878" s="65"/>
      <c r="G3878" s="35" t="str">
        <f>IFERROR(VLOOKUP(B3878,Listor!$A$6:$G$62,7,FALSE),"")</f>
        <v/>
      </c>
      <c r="H3878" s="35" t="str">
        <f>IFERROR(VLOOKUP(B3878,Listor!$H$6:$I$24,2,FALSE),"")</f>
        <v/>
      </c>
      <c r="I3878" s="35" t="str">
        <f t="shared" si="63"/>
        <v/>
      </c>
      <c r="J3878" s="35" t="str">
        <f t="array" ref="J3878">IFERROR(INDEX(Listor!$M$6:$M$17,MATCH(Listor!J3878&amp;Fossila!E3878,Listor!$K$6:$K$17&amp;Listor!$L$6:$L$17,0)),"")</f>
        <v/>
      </c>
      <c r="K3878" s="69"/>
    </row>
    <row r="3879" spans="2:11" x14ac:dyDescent="0.25">
      <c r="B3879" s="68" t="s">
        <v>68</v>
      </c>
      <c r="C3879" s="80" t="str">
        <f>IFERROR(VLOOKUP(B3879,Listor!$A$6:$B$62,2,FALSE),"")</f>
        <v/>
      </c>
      <c r="D3879" s="80" t="str">
        <f>IFERROR(VLOOKUP(B3879,Listor!$A$6:$C$62,3,FALSE),"")</f>
        <v/>
      </c>
      <c r="E3879" s="64" t="s">
        <v>69</v>
      </c>
      <c r="F3879" s="65"/>
      <c r="G3879" s="35" t="str">
        <f>IFERROR(VLOOKUP(B3879,Listor!$A$6:$G$62,7,FALSE),"")</f>
        <v/>
      </c>
      <c r="H3879" s="35" t="str">
        <f>IFERROR(VLOOKUP(B3879,Listor!$H$6:$I$24,2,FALSE),"")</f>
        <v/>
      </c>
      <c r="I3879" s="35" t="str">
        <f t="shared" si="63"/>
        <v/>
      </c>
      <c r="J3879" s="35" t="str">
        <f t="array" ref="J3879">IFERROR(INDEX(Listor!$M$6:$M$17,MATCH(Listor!J3879&amp;Fossila!E3879,Listor!$K$6:$K$17&amp;Listor!$L$6:$L$17,0)),"")</f>
        <v/>
      </c>
      <c r="K3879" s="69"/>
    </row>
    <row r="3880" spans="2:11" x14ac:dyDescent="0.25">
      <c r="B3880" s="68" t="s">
        <v>68</v>
      </c>
      <c r="C3880" s="80" t="str">
        <f>IFERROR(VLOOKUP(B3880,Listor!$A$6:$B$62,2,FALSE),"")</f>
        <v/>
      </c>
      <c r="D3880" s="80" t="str">
        <f>IFERROR(VLOOKUP(B3880,Listor!$A$6:$C$62,3,FALSE),"")</f>
        <v/>
      </c>
      <c r="E3880" s="64" t="s">
        <v>69</v>
      </c>
      <c r="F3880" s="65"/>
      <c r="G3880" s="35" t="str">
        <f>IFERROR(VLOOKUP(B3880,Listor!$A$6:$G$62,7,FALSE),"")</f>
        <v/>
      </c>
      <c r="H3880" s="35" t="str">
        <f>IFERROR(VLOOKUP(B3880,Listor!$H$6:$I$24,2,FALSE),"")</f>
        <v/>
      </c>
      <c r="I3880" s="35" t="str">
        <f t="shared" si="63"/>
        <v/>
      </c>
      <c r="J3880" s="35" t="str">
        <f t="array" ref="J3880">IFERROR(INDEX(Listor!$M$6:$M$17,MATCH(Listor!J3880&amp;Fossila!E3880,Listor!$K$6:$K$17&amp;Listor!$L$6:$L$17,0)),"")</f>
        <v/>
      </c>
      <c r="K3880" s="69"/>
    </row>
    <row r="3881" spans="2:11" x14ac:dyDescent="0.25">
      <c r="B3881" s="68" t="s">
        <v>68</v>
      </c>
      <c r="C3881" s="80" t="str">
        <f>IFERROR(VLOOKUP(B3881,Listor!$A$6:$B$62,2,FALSE),"")</f>
        <v/>
      </c>
      <c r="D3881" s="80" t="str">
        <f>IFERROR(VLOOKUP(B3881,Listor!$A$6:$C$62,3,FALSE),"")</f>
        <v/>
      </c>
      <c r="E3881" s="64" t="s">
        <v>69</v>
      </c>
      <c r="F3881" s="65"/>
      <c r="G3881" s="35" t="str">
        <f>IFERROR(VLOOKUP(B3881,Listor!$A$6:$G$62,7,FALSE),"")</f>
        <v/>
      </c>
      <c r="H3881" s="35" t="str">
        <f>IFERROR(VLOOKUP(B3881,Listor!$H$6:$I$24,2,FALSE),"")</f>
        <v/>
      </c>
      <c r="I3881" s="35" t="str">
        <f t="shared" si="63"/>
        <v/>
      </c>
      <c r="J3881" s="35" t="str">
        <f t="array" ref="J3881">IFERROR(INDEX(Listor!$M$6:$M$17,MATCH(Listor!J3881&amp;Fossila!E3881,Listor!$K$6:$K$17&amp;Listor!$L$6:$L$17,0)),"")</f>
        <v/>
      </c>
      <c r="K3881" s="69"/>
    </row>
    <row r="3882" spans="2:11" x14ac:dyDescent="0.25">
      <c r="B3882" s="68" t="s">
        <v>68</v>
      </c>
      <c r="C3882" s="80" t="str">
        <f>IFERROR(VLOOKUP(B3882,Listor!$A$6:$B$62,2,FALSE),"")</f>
        <v/>
      </c>
      <c r="D3882" s="80" t="str">
        <f>IFERROR(VLOOKUP(B3882,Listor!$A$6:$C$62,3,FALSE),"")</f>
        <v/>
      </c>
      <c r="E3882" s="64" t="s">
        <v>69</v>
      </c>
      <c r="F3882" s="65"/>
      <c r="G3882" s="35" t="str">
        <f>IFERROR(VLOOKUP(B3882,Listor!$A$6:$G$62,7,FALSE),"")</f>
        <v/>
      </c>
      <c r="H3882" s="35" t="str">
        <f>IFERROR(VLOOKUP(B3882,Listor!$H$6:$I$24,2,FALSE),"")</f>
        <v/>
      </c>
      <c r="I3882" s="35" t="str">
        <f t="shared" si="63"/>
        <v/>
      </c>
      <c r="J3882" s="35" t="str">
        <f t="array" ref="J3882">IFERROR(INDEX(Listor!$M$6:$M$17,MATCH(Listor!J3882&amp;Fossila!E3882,Listor!$K$6:$K$17&amp;Listor!$L$6:$L$17,0)),"")</f>
        <v/>
      </c>
      <c r="K3882" s="69"/>
    </row>
    <row r="3883" spans="2:11" x14ac:dyDescent="0.25">
      <c r="B3883" s="68" t="s">
        <v>68</v>
      </c>
      <c r="C3883" s="80" t="str">
        <f>IFERROR(VLOOKUP(B3883,Listor!$A$6:$B$62,2,FALSE),"")</f>
        <v/>
      </c>
      <c r="D3883" s="80" t="str">
        <f>IFERROR(VLOOKUP(B3883,Listor!$A$6:$C$62,3,FALSE),"")</f>
        <v/>
      </c>
      <c r="E3883" s="64" t="s">
        <v>69</v>
      </c>
      <c r="F3883" s="65"/>
      <c r="G3883" s="35" t="str">
        <f>IFERROR(VLOOKUP(B3883,Listor!$A$6:$G$62,7,FALSE),"")</f>
        <v/>
      </c>
      <c r="H3883" s="35" t="str">
        <f>IFERROR(VLOOKUP(B3883,Listor!$H$6:$I$24,2,FALSE),"")</f>
        <v/>
      </c>
      <c r="I3883" s="35" t="str">
        <f t="shared" si="63"/>
        <v/>
      </c>
      <c r="J3883" s="35" t="str">
        <f t="array" ref="J3883">IFERROR(INDEX(Listor!$M$6:$M$17,MATCH(Listor!J3883&amp;Fossila!E3883,Listor!$K$6:$K$17&amp;Listor!$L$6:$L$17,0)),"")</f>
        <v/>
      </c>
      <c r="K3883" s="69"/>
    </row>
    <row r="3884" spans="2:11" x14ac:dyDescent="0.25">
      <c r="B3884" s="68" t="s">
        <v>68</v>
      </c>
      <c r="C3884" s="80" t="str">
        <f>IFERROR(VLOOKUP(B3884,Listor!$A$6:$B$62,2,FALSE),"")</f>
        <v/>
      </c>
      <c r="D3884" s="80" t="str">
        <f>IFERROR(VLOOKUP(B3884,Listor!$A$6:$C$62,3,FALSE),"")</f>
        <v/>
      </c>
      <c r="E3884" s="64" t="s">
        <v>69</v>
      </c>
      <c r="F3884" s="65"/>
      <c r="G3884" s="35" t="str">
        <f>IFERROR(VLOOKUP(B3884,Listor!$A$6:$G$62,7,FALSE),"")</f>
        <v/>
      </c>
      <c r="H3884" s="35" t="str">
        <f>IFERROR(VLOOKUP(B3884,Listor!$H$6:$I$24,2,FALSE),"")</f>
        <v/>
      </c>
      <c r="I3884" s="35" t="str">
        <f t="shared" si="63"/>
        <v/>
      </c>
      <c r="J3884" s="35" t="str">
        <f t="array" ref="J3884">IFERROR(INDEX(Listor!$M$6:$M$17,MATCH(Listor!J3884&amp;Fossila!E3884,Listor!$K$6:$K$17&amp;Listor!$L$6:$L$17,0)),"")</f>
        <v/>
      </c>
      <c r="K3884" s="69"/>
    </row>
    <row r="3885" spans="2:11" x14ac:dyDescent="0.25">
      <c r="B3885" s="68" t="s">
        <v>68</v>
      </c>
      <c r="C3885" s="80" t="str">
        <f>IFERROR(VLOOKUP(B3885,Listor!$A$6:$B$62,2,FALSE),"")</f>
        <v/>
      </c>
      <c r="D3885" s="80" t="str">
        <f>IFERROR(VLOOKUP(B3885,Listor!$A$6:$C$62,3,FALSE),"")</f>
        <v/>
      </c>
      <c r="E3885" s="64" t="s">
        <v>69</v>
      </c>
      <c r="F3885" s="65"/>
      <c r="G3885" s="35" t="str">
        <f>IFERROR(VLOOKUP(B3885,Listor!$A$6:$G$62,7,FALSE),"")</f>
        <v/>
      </c>
      <c r="H3885" s="35" t="str">
        <f>IFERROR(VLOOKUP(B3885,Listor!$H$6:$I$24,2,FALSE),"")</f>
        <v/>
      </c>
      <c r="I3885" s="35" t="str">
        <f t="shared" si="63"/>
        <v/>
      </c>
      <c r="J3885" s="35" t="str">
        <f t="array" ref="J3885">IFERROR(INDEX(Listor!$M$6:$M$17,MATCH(Listor!J3885&amp;Fossila!E3885,Listor!$K$6:$K$17&amp;Listor!$L$6:$L$17,0)),"")</f>
        <v/>
      </c>
      <c r="K3885" s="69"/>
    </row>
    <row r="3886" spans="2:11" x14ac:dyDescent="0.25">
      <c r="B3886" s="68" t="s">
        <v>68</v>
      </c>
      <c r="C3886" s="80" t="str">
        <f>IFERROR(VLOOKUP(B3886,Listor!$A$6:$B$62,2,FALSE),"")</f>
        <v/>
      </c>
      <c r="D3886" s="80" t="str">
        <f>IFERROR(VLOOKUP(B3886,Listor!$A$6:$C$62,3,FALSE),"")</f>
        <v/>
      </c>
      <c r="E3886" s="64" t="s">
        <v>69</v>
      </c>
      <c r="F3886" s="65"/>
      <c r="G3886" s="35" t="str">
        <f>IFERROR(VLOOKUP(B3886,Listor!$A$6:$G$62,7,FALSE),"")</f>
        <v/>
      </c>
      <c r="H3886" s="35" t="str">
        <f>IFERROR(VLOOKUP(B3886,Listor!$H$6:$I$24,2,FALSE),"")</f>
        <v/>
      </c>
      <c r="I3886" s="35" t="str">
        <f t="shared" si="63"/>
        <v/>
      </c>
      <c r="J3886" s="35" t="str">
        <f t="array" ref="J3886">IFERROR(INDEX(Listor!$M$6:$M$17,MATCH(Listor!J3886&amp;Fossila!E3886,Listor!$K$6:$K$17&amp;Listor!$L$6:$L$17,0)),"")</f>
        <v/>
      </c>
      <c r="K3886" s="69"/>
    </row>
    <row r="3887" spans="2:11" x14ac:dyDescent="0.25">
      <c r="B3887" s="68" t="s">
        <v>68</v>
      </c>
      <c r="C3887" s="80" t="str">
        <f>IFERROR(VLOOKUP(B3887,Listor!$A$6:$B$62,2,FALSE),"")</f>
        <v/>
      </c>
      <c r="D3887" s="80" t="str">
        <f>IFERROR(VLOOKUP(B3887,Listor!$A$6:$C$62,3,FALSE),"")</f>
        <v/>
      </c>
      <c r="E3887" s="64" t="s">
        <v>69</v>
      </c>
      <c r="F3887" s="65"/>
      <c r="G3887" s="35" t="str">
        <f>IFERROR(VLOOKUP(B3887,Listor!$A$6:$G$62,7,FALSE),"")</f>
        <v/>
      </c>
      <c r="H3887" s="35" t="str">
        <f>IFERROR(VLOOKUP(B3887,Listor!$H$6:$I$24,2,FALSE),"")</f>
        <v/>
      </c>
      <c r="I3887" s="35" t="str">
        <f t="shared" si="63"/>
        <v/>
      </c>
      <c r="J3887" s="35" t="str">
        <f t="array" ref="J3887">IFERROR(INDEX(Listor!$M$6:$M$17,MATCH(Listor!J3887&amp;Fossila!E3887,Listor!$K$6:$K$17&amp;Listor!$L$6:$L$17,0)),"")</f>
        <v/>
      </c>
      <c r="K3887" s="69"/>
    </row>
    <row r="3888" spans="2:11" x14ac:dyDescent="0.25">
      <c r="B3888" s="68" t="s">
        <v>68</v>
      </c>
      <c r="C3888" s="80" t="str">
        <f>IFERROR(VLOOKUP(B3888,Listor!$A$6:$B$62,2,FALSE),"")</f>
        <v/>
      </c>
      <c r="D3888" s="80" t="str">
        <f>IFERROR(VLOOKUP(B3888,Listor!$A$6:$C$62,3,FALSE),"")</f>
        <v/>
      </c>
      <c r="E3888" s="64" t="s">
        <v>69</v>
      </c>
      <c r="F3888" s="65"/>
      <c r="G3888" s="35" t="str">
        <f>IFERROR(VLOOKUP(B3888,Listor!$A$6:$G$62,7,FALSE),"")</f>
        <v/>
      </c>
      <c r="H3888" s="35" t="str">
        <f>IFERROR(VLOOKUP(B3888,Listor!$H$6:$I$24,2,FALSE),"")</f>
        <v/>
      </c>
      <c r="I3888" s="35" t="str">
        <f t="shared" si="63"/>
        <v/>
      </c>
      <c r="J3888" s="35" t="str">
        <f t="array" ref="J3888">IFERROR(INDEX(Listor!$M$6:$M$17,MATCH(Listor!J3888&amp;Fossila!E3888,Listor!$K$6:$K$17&amp;Listor!$L$6:$L$17,0)),"")</f>
        <v/>
      </c>
      <c r="K3888" s="69"/>
    </row>
    <row r="3889" spans="2:11" x14ac:dyDescent="0.25">
      <c r="B3889" s="68" t="s">
        <v>68</v>
      </c>
      <c r="C3889" s="80" t="str">
        <f>IFERROR(VLOOKUP(B3889,Listor!$A$6:$B$62,2,FALSE),"")</f>
        <v/>
      </c>
      <c r="D3889" s="80" t="str">
        <f>IFERROR(VLOOKUP(B3889,Listor!$A$6:$C$62,3,FALSE),"")</f>
        <v/>
      </c>
      <c r="E3889" s="64" t="s">
        <v>69</v>
      </c>
      <c r="F3889" s="65"/>
      <c r="G3889" s="35" t="str">
        <f>IFERROR(VLOOKUP(B3889,Listor!$A$6:$G$62,7,FALSE),"")</f>
        <v/>
      </c>
      <c r="H3889" s="35" t="str">
        <f>IFERROR(VLOOKUP(B3889,Listor!$H$6:$I$24,2,FALSE),"")</f>
        <v/>
      </c>
      <c r="I3889" s="35" t="str">
        <f t="shared" si="63"/>
        <v/>
      </c>
      <c r="J3889" s="35" t="str">
        <f t="array" ref="J3889">IFERROR(INDEX(Listor!$M$6:$M$17,MATCH(Listor!J3889&amp;Fossila!E3889,Listor!$K$6:$K$17&amp;Listor!$L$6:$L$17,0)),"")</f>
        <v/>
      </c>
      <c r="K3889" s="69"/>
    </row>
    <row r="3890" spans="2:11" x14ac:dyDescent="0.25">
      <c r="B3890" s="68" t="s">
        <v>68</v>
      </c>
      <c r="C3890" s="80" t="str">
        <f>IFERROR(VLOOKUP(B3890,Listor!$A$6:$B$62,2,FALSE),"")</f>
        <v/>
      </c>
      <c r="D3890" s="80" t="str">
        <f>IFERROR(VLOOKUP(B3890,Listor!$A$6:$C$62,3,FALSE),"")</f>
        <v/>
      </c>
      <c r="E3890" s="64" t="s">
        <v>69</v>
      </c>
      <c r="F3890" s="65"/>
      <c r="G3890" s="35" t="str">
        <f>IFERROR(VLOOKUP(B3890,Listor!$A$6:$G$62,7,FALSE),"")</f>
        <v/>
      </c>
      <c r="H3890" s="35" t="str">
        <f>IFERROR(VLOOKUP(B3890,Listor!$H$6:$I$24,2,FALSE),"")</f>
        <v/>
      </c>
      <c r="I3890" s="35" t="str">
        <f t="shared" si="63"/>
        <v/>
      </c>
      <c r="J3890" s="35" t="str">
        <f t="array" ref="J3890">IFERROR(INDEX(Listor!$M$6:$M$17,MATCH(Listor!J3890&amp;Fossila!E3890,Listor!$K$6:$K$17&amp;Listor!$L$6:$L$17,0)),"")</f>
        <v/>
      </c>
      <c r="K3890" s="69"/>
    </row>
    <row r="3891" spans="2:11" x14ac:dyDescent="0.25">
      <c r="B3891" s="68" t="s">
        <v>68</v>
      </c>
      <c r="C3891" s="80" t="str">
        <f>IFERROR(VLOOKUP(B3891,Listor!$A$6:$B$62,2,FALSE),"")</f>
        <v/>
      </c>
      <c r="D3891" s="80" t="str">
        <f>IFERROR(VLOOKUP(B3891,Listor!$A$6:$C$62,3,FALSE),"")</f>
        <v/>
      </c>
      <c r="E3891" s="64" t="s">
        <v>69</v>
      </c>
      <c r="F3891" s="65"/>
      <c r="G3891" s="35" t="str">
        <f>IFERROR(VLOOKUP(B3891,Listor!$A$6:$G$62,7,FALSE),"")</f>
        <v/>
      </c>
      <c r="H3891" s="35" t="str">
        <f>IFERROR(VLOOKUP(B3891,Listor!$H$6:$I$24,2,FALSE),"")</f>
        <v/>
      </c>
      <c r="I3891" s="35" t="str">
        <f t="shared" si="63"/>
        <v/>
      </c>
      <c r="J3891" s="35" t="str">
        <f t="array" ref="J3891">IFERROR(INDEX(Listor!$M$6:$M$17,MATCH(Listor!J3891&amp;Fossila!E3891,Listor!$K$6:$K$17&amp;Listor!$L$6:$L$17,0)),"")</f>
        <v/>
      </c>
      <c r="K3891" s="69"/>
    </row>
    <row r="3892" spans="2:11" x14ac:dyDescent="0.25">
      <c r="B3892" s="68" t="s">
        <v>68</v>
      </c>
      <c r="C3892" s="80" t="str">
        <f>IFERROR(VLOOKUP(B3892,Listor!$A$6:$B$62,2,FALSE),"")</f>
        <v/>
      </c>
      <c r="D3892" s="80" t="str">
        <f>IFERROR(VLOOKUP(B3892,Listor!$A$6:$C$62,3,FALSE),"")</f>
        <v/>
      </c>
      <c r="E3892" s="64" t="s">
        <v>69</v>
      </c>
      <c r="F3892" s="65"/>
      <c r="G3892" s="35" t="str">
        <f>IFERROR(VLOOKUP(B3892,Listor!$A$6:$G$62,7,FALSE),"")</f>
        <v/>
      </c>
      <c r="H3892" s="35" t="str">
        <f>IFERROR(VLOOKUP(B3892,Listor!$H$6:$I$24,2,FALSE),"")</f>
        <v/>
      </c>
      <c r="I3892" s="35" t="str">
        <f t="shared" si="63"/>
        <v/>
      </c>
      <c r="J3892" s="35" t="str">
        <f t="array" ref="J3892">IFERROR(INDEX(Listor!$M$6:$M$17,MATCH(Listor!J3892&amp;Fossila!E3892,Listor!$K$6:$K$17&amp;Listor!$L$6:$L$17,0)),"")</f>
        <v/>
      </c>
      <c r="K3892" s="69"/>
    </row>
    <row r="3893" spans="2:11" x14ac:dyDescent="0.25">
      <c r="B3893" s="68" t="s">
        <v>68</v>
      </c>
      <c r="C3893" s="80" t="str">
        <f>IFERROR(VLOOKUP(B3893,Listor!$A$6:$B$62,2,FALSE),"")</f>
        <v/>
      </c>
      <c r="D3893" s="80" t="str">
        <f>IFERROR(VLOOKUP(B3893,Listor!$A$6:$C$62,3,FALSE),"")</f>
        <v/>
      </c>
      <c r="E3893" s="64" t="s">
        <v>69</v>
      </c>
      <c r="F3893" s="65"/>
      <c r="G3893" s="35" t="str">
        <f>IFERROR(VLOOKUP(B3893,Listor!$A$6:$G$62,7,FALSE),"")</f>
        <v/>
      </c>
      <c r="H3893" s="35" t="str">
        <f>IFERROR(VLOOKUP(B3893,Listor!$H$6:$I$24,2,FALSE),"")</f>
        <v/>
      </c>
      <c r="I3893" s="35" t="str">
        <f t="shared" si="63"/>
        <v/>
      </c>
      <c r="J3893" s="35" t="str">
        <f t="array" ref="J3893">IFERROR(INDEX(Listor!$M$6:$M$17,MATCH(Listor!J3893&amp;Fossila!E3893,Listor!$K$6:$K$17&amp;Listor!$L$6:$L$17,0)),"")</f>
        <v/>
      </c>
      <c r="K3893" s="69"/>
    </row>
    <row r="3894" spans="2:11" x14ac:dyDescent="0.25">
      <c r="B3894" s="68" t="s">
        <v>68</v>
      </c>
      <c r="C3894" s="80" t="str">
        <f>IFERROR(VLOOKUP(B3894,Listor!$A$6:$B$62,2,FALSE),"")</f>
        <v/>
      </c>
      <c r="D3894" s="80" t="str">
        <f>IFERROR(VLOOKUP(B3894,Listor!$A$6:$C$62,3,FALSE),"")</f>
        <v/>
      </c>
      <c r="E3894" s="64" t="s">
        <v>69</v>
      </c>
      <c r="F3894" s="65"/>
      <c r="G3894" s="35" t="str">
        <f>IFERROR(VLOOKUP(B3894,Listor!$A$6:$G$62,7,FALSE),"")</f>
        <v/>
      </c>
      <c r="H3894" s="35" t="str">
        <f>IFERROR(VLOOKUP(B3894,Listor!$H$6:$I$24,2,FALSE),"")</f>
        <v/>
      </c>
      <c r="I3894" s="35" t="str">
        <f t="shared" si="63"/>
        <v/>
      </c>
      <c r="J3894" s="35" t="str">
        <f t="array" ref="J3894">IFERROR(INDEX(Listor!$M$6:$M$17,MATCH(Listor!J3894&amp;Fossila!E3894,Listor!$K$6:$K$17&amp;Listor!$L$6:$L$17,0)),"")</f>
        <v/>
      </c>
      <c r="K3894" s="69"/>
    </row>
    <row r="3895" spans="2:11" x14ac:dyDescent="0.25">
      <c r="B3895" s="68" t="s">
        <v>68</v>
      </c>
      <c r="C3895" s="80" t="str">
        <f>IFERROR(VLOOKUP(B3895,Listor!$A$6:$B$62,2,FALSE),"")</f>
        <v/>
      </c>
      <c r="D3895" s="80" t="str">
        <f>IFERROR(VLOOKUP(B3895,Listor!$A$6:$C$62,3,FALSE),"")</f>
        <v/>
      </c>
      <c r="E3895" s="64" t="s">
        <v>69</v>
      </c>
      <c r="F3895" s="65"/>
      <c r="G3895" s="35" t="str">
        <f>IFERROR(VLOOKUP(B3895,Listor!$A$6:$G$62,7,FALSE),"")</f>
        <v/>
      </c>
      <c r="H3895" s="35" t="str">
        <f>IFERROR(VLOOKUP(B3895,Listor!$H$6:$I$24,2,FALSE),"")</f>
        <v/>
      </c>
      <c r="I3895" s="35" t="str">
        <f t="shared" si="63"/>
        <v/>
      </c>
      <c r="J3895" s="35" t="str">
        <f t="array" ref="J3895">IFERROR(INDEX(Listor!$M$6:$M$17,MATCH(Listor!J3895&amp;Fossila!E3895,Listor!$K$6:$K$17&amp;Listor!$L$6:$L$17,0)),"")</f>
        <v/>
      </c>
      <c r="K3895" s="69"/>
    </row>
    <row r="3896" spans="2:11" x14ac:dyDescent="0.25">
      <c r="B3896" s="68" t="s">
        <v>68</v>
      </c>
      <c r="C3896" s="80" t="str">
        <f>IFERROR(VLOOKUP(B3896,Listor!$A$6:$B$62,2,FALSE),"")</f>
        <v/>
      </c>
      <c r="D3896" s="80" t="str">
        <f>IFERROR(VLOOKUP(B3896,Listor!$A$6:$C$62,3,FALSE),"")</f>
        <v/>
      </c>
      <c r="E3896" s="64" t="s">
        <v>69</v>
      </c>
      <c r="F3896" s="65"/>
      <c r="G3896" s="35" t="str">
        <f>IFERROR(VLOOKUP(B3896,Listor!$A$6:$G$62,7,FALSE),"")</f>
        <v/>
      </c>
      <c r="H3896" s="35" t="str">
        <f>IFERROR(VLOOKUP(B3896,Listor!$H$6:$I$24,2,FALSE),"")</f>
        <v/>
      </c>
      <c r="I3896" s="35" t="str">
        <f t="shared" si="63"/>
        <v/>
      </c>
      <c r="J3896" s="35" t="str">
        <f t="array" ref="J3896">IFERROR(INDEX(Listor!$M$6:$M$17,MATCH(Listor!J3896&amp;Fossila!E3896,Listor!$K$6:$K$17&amp;Listor!$L$6:$L$17,0)),"")</f>
        <v/>
      </c>
      <c r="K3896" s="69"/>
    </row>
    <row r="3897" spans="2:11" x14ac:dyDescent="0.25">
      <c r="B3897" s="68" t="s">
        <v>68</v>
      </c>
      <c r="C3897" s="80" t="str">
        <f>IFERROR(VLOOKUP(B3897,Listor!$A$6:$B$62,2,FALSE),"")</f>
        <v/>
      </c>
      <c r="D3897" s="80" t="str">
        <f>IFERROR(VLOOKUP(B3897,Listor!$A$6:$C$62,3,FALSE),"")</f>
        <v/>
      </c>
      <c r="E3897" s="64" t="s">
        <v>69</v>
      </c>
      <c r="F3897" s="65"/>
      <c r="G3897" s="35" t="str">
        <f>IFERROR(VLOOKUP(B3897,Listor!$A$6:$G$62,7,FALSE),"")</f>
        <v/>
      </c>
      <c r="H3897" s="35" t="str">
        <f>IFERROR(VLOOKUP(B3897,Listor!$H$6:$I$24,2,FALSE),"")</f>
        <v/>
      </c>
      <c r="I3897" s="35" t="str">
        <f t="shared" si="63"/>
        <v/>
      </c>
      <c r="J3897" s="35" t="str">
        <f t="array" ref="J3897">IFERROR(INDEX(Listor!$M$6:$M$17,MATCH(Listor!J3897&amp;Fossila!E3897,Listor!$K$6:$K$17&amp;Listor!$L$6:$L$17,0)),"")</f>
        <v/>
      </c>
      <c r="K3897" s="69"/>
    </row>
    <row r="3898" spans="2:11" x14ac:dyDescent="0.25">
      <c r="B3898" s="68" t="s">
        <v>68</v>
      </c>
      <c r="C3898" s="80" t="str">
        <f>IFERROR(VLOOKUP(B3898,Listor!$A$6:$B$62,2,FALSE),"")</f>
        <v/>
      </c>
      <c r="D3898" s="80" t="str">
        <f>IFERROR(VLOOKUP(B3898,Listor!$A$6:$C$62,3,FALSE),"")</f>
        <v/>
      </c>
      <c r="E3898" s="64" t="s">
        <v>69</v>
      </c>
      <c r="F3898" s="65"/>
      <c r="G3898" s="35" t="str">
        <f>IFERROR(VLOOKUP(B3898,Listor!$A$6:$G$62,7,FALSE),"")</f>
        <v/>
      </c>
      <c r="H3898" s="35" t="str">
        <f>IFERROR(VLOOKUP(B3898,Listor!$H$6:$I$24,2,FALSE),"")</f>
        <v/>
      </c>
      <c r="I3898" s="35" t="str">
        <f t="shared" si="63"/>
        <v/>
      </c>
      <c r="J3898" s="35" t="str">
        <f t="array" ref="J3898">IFERROR(INDEX(Listor!$M$6:$M$17,MATCH(Listor!J3898&amp;Fossila!E3898,Listor!$K$6:$K$17&amp;Listor!$L$6:$L$17,0)),"")</f>
        <v/>
      </c>
      <c r="K3898" s="69"/>
    </row>
    <row r="3899" spans="2:11" x14ac:dyDescent="0.25">
      <c r="B3899" s="68" t="s">
        <v>68</v>
      </c>
      <c r="C3899" s="80" t="str">
        <f>IFERROR(VLOOKUP(B3899,Listor!$A$6:$B$62,2,FALSE),"")</f>
        <v/>
      </c>
      <c r="D3899" s="80" t="str">
        <f>IFERROR(VLOOKUP(B3899,Listor!$A$6:$C$62,3,FALSE),"")</f>
        <v/>
      </c>
      <c r="E3899" s="64" t="s">
        <v>69</v>
      </c>
      <c r="F3899" s="65"/>
      <c r="G3899" s="35" t="str">
        <f>IFERROR(VLOOKUP(B3899,Listor!$A$6:$G$62,7,FALSE),"")</f>
        <v/>
      </c>
      <c r="H3899" s="35" t="str">
        <f>IFERROR(VLOOKUP(B3899,Listor!$H$6:$I$24,2,FALSE),"")</f>
        <v/>
      </c>
      <c r="I3899" s="35" t="str">
        <f t="shared" si="63"/>
        <v/>
      </c>
      <c r="J3899" s="35" t="str">
        <f t="array" ref="J3899">IFERROR(INDEX(Listor!$M$6:$M$17,MATCH(Listor!J3899&amp;Fossila!E3899,Listor!$K$6:$K$17&amp;Listor!$L$6:$L$17,0)),"")</f>
        <v/>
      </c>
      <c r="K3899" s="69"/>
    </row>
    <row r="3900" spans="2:11" x14ac:dyDescent="0.25">
      <c r="B3900" s="68" t="s">
        <v>68</v>
      </c>
      <c r="C3900" s="80" t="str">
        <f>IFERROR(VLOOKUP(B3900,Listor!$A$6:$B$62,2,FALSE),"")</f>
        <v/>
      </c>
      <c r="D3900" s="80" t="str">
        <f>IFERROR(VLOOKUP(B3900,Listor!$A$6:$C$62,3,FALSE),"")</f>
        <v/>
      </c>
      <c r="E3900" s="64" t="s">
        <v>69</v>
      </c>
      <c r="F3900" s="65"/>
      <c r="G3900" s="35" t="str">
        <f>IFERROR(VLOOKUP(B3900,Listor!$A$6:$G$62,7,FALSE),"")</f>
        <v/>
      </c>
      <c r="H3900" s="35" t="str">
        <f>IFERROR(VLOOKUP(B3900,Listor!$H$6:$I$24,2,FALSE),"")</f>
        <v/>
      </c>
      <c r="I3900" s="35" t="str">
        <f t="shared" si="63"/>
        <v/>
      </c>
      <c r="J3900" s="35" t="str">
        <f t="array" ref="J3900">IFERROR(INDEX(Listor!$M$6:$M$17,MATCH(Listor!J3900&amp;Fossila!E3900,Listor!$K$6:$K$17&amp;Listor!$L$6:$L$17,0)),"")</f>
        <v/>
      </c>
      <c r="K3900" s="69"/>
    </row>
    <row r="3901" spans="2:11" x14ac:dyDescent="0.25">
      <c r="B3901" s="68" t="s">
        <v>68</v>
      </c>
      <c r="C3901" s="80" t="str">
        <f>IFERROR(VLOOKUP(B3901,Listor!$A$6:$B$62,2,FALSE),"")</f>
        <v/>
      </c>
      <c r="D3901" s="80" t="str">
        <f>IFERROR(VLOOKUP(B3901,Listor!$A$6:$C$62,3,FALSE),"")</f>
        <v/>
      </c>
      <c r="E3901" s="64" t="s">
        <v>69</v>
      </c>
      <c r="F3901" s="65"/>
      <c r="G3901" s="35" t="str">
        <f>IFERROR(VLOOKUP(B3901,Listor!$A$6:$G$62,7,FALSE),"")</f>
        <v/>
      </c>
      <c r="H3901" s="35" t="str">
        <f>IFERROR(VLOOKUP(B3901,Listor!$H$6:$I$24,2,FALSE),"")</f>
        <v/>
      </c>
      <c r="I3901" s="35" t="str">
        <f t="shared" si="63"/>
        <v/>
      </c>
      <c r="J3901" s="35" t="str">
        <f t="array" ref="J3901">IFERROR(INDEX(Listor!$M$6:$M$17,MATCH(Listor!J3901&amp;Fossila!E3901,Listor!$K$6:$K$17&amp;Listor!$L$6:$L$17,0)),"")</f>
        <v/>
      </c>
      <c r="K3901" s="69"/>
    </row>
    <row r="3902" spans="2:11" x14ac:dyDescent="0.25">
      <c r="B3902" s="68" t="s">
        <v>68</v>
      </c>
      <c r="C3902" s="80" t="str">
        <f>IFERROR(VLOOKUP(B3902,Listor!$A$6:$B$62,2,FALSE),"")</f>
        <v/>
      </c>
      <c r="D3902" s="80" t="str">
        <f>IFERROR(VLOOKUP(B3902,Listor!$A$6:$C$62,3,FALSE),"")</f>
        <v/>
      </c>
      <c r="E3902" s="64" t="s">
        <v>69</v>
      </c>
      <c r="F3902" s="65"/>
      <c r="G3902" s="35" t="str">
        <f>IFERROR(VLOOKUP(B3902,Listor!$A$6:$G$62,7,FALSE),"")</f>
        <v/>
      </c>
      <c r="H3902" s="35" t="str">
        <f>IFERROR(VLOOKUP(B3902,Listor!$H$6:$I$24,2,FALSE),"")</f>
        <v/>
      </c>
      <c r="I3902" s="35" t="str">
        <f t="shared" si="63"/>
        <v/>
      </c>
      <c r="J3902" s="35" t="str">
        <f t="array" ref="J3902">IFERROR(INDEX(Listor!$M$6:$M$17,MATCH(Listor!J3902&amp;Fossila!E3902,Listor!$K$6:$K$17&amp;Listor!$L$6:$L$17,0)),"")</f>
        <v/>
      </c>
      <c r="K3902" s="69"/>
    </row>
    <row r="3903" spans="2:11" x14ac:dyDescent="0.25">
      <c r="B3903" s="68" t="s">
        <v>68</v>
      </c>
      <c r="C3903" s="80" t="str">
        <f>IFERROR(VLOOKUP(B3903,Listor!$A$6:$B$62,2,FALSE),"")</f>
        <v/>
      </c>
      <c r="D3903" s="80" t="str">
        <f>IFERROR(VLOOKUP(B3903,Listor!$A$6:$C$62,3,FALSE),"")</f>
        <v/>
      </c>
      <c r="E3903" s="64" t="s">
        <v>69</v>
      </c>
      <c r="F3903" s="65"/>
      <c r="G3903" s="35" t="str">
        <f>IFERROR(VLOOKUP(B3903,Listor!$A$6:$G$62,7,FALSE),"")</f>
        <v/>
      </c>
      <c r="H3903" s="35" t="str">
        <f>IFERROR(VLOOKUP(B3903,Listor!$H$6:$I$24,2,FALSE),"")</f>
        <v/>
      </c>
      <c r="I3903" s="35" t="str">
        <f t="shared" si="63"/>
        <v/>
      </c>
      <c r="J3903" s="35" t="str">
        <f t="array" ref="J3903">IFERROR(INDEX(Listor!$M$6:$M$17,MATCH(Listor!J3903&amp;Fossila!E3903,Listor!$K$6:$K$17&amp;Listor!$L$6:$L$17,0)),"")</f>
        <v/>
      </c>
      <c r="K3903" s="69"/>
    </row>
    <row r="3904" spans="2:11" x14ac:dyDescent="0.25">
      <c r="B3904" s="68" t="s">
        <v>68</v>
      </c>
      <c r="C3904" s="80" t="str">
        <f>IFERROR(VLOOKUP(B3904,Listor!$A$6:$B$62,2,FALSE),"")</f>
        <v/>
      </c>
      <c r="D3904" s="80" t="str">
        <f>IFERROR(VLOOKUP(B3904,Listor!$A$6:$C$62,3,FALSE),"")</f>
        <v/>
      </c>
      <c r="E3904" s="64" t="s">
        <v>69</v>
      </c>
      <c r="F3904" s="65"/>
      <c r="G3904" s="35" t="str">
        <f>IFERROR(VLOOKUP(B3904,Listor!$A$6:$G$62,7,FALSE),"")</f>
        <v/>
      </c>
      <c r="H3904" s="35" t="str">
        <f>IFERROR(VLOOKUP(B3904,Listor!$H$6:$I$24,2,FALSE),"")</f>
        <v/>
      </c>
      <c r="I3904" s="35" t="str">
        <f t="shared" si="63"/>
        <v/>
      </c>
      <c r="J3904" s="35" t="str">
        <f t="array" ref="J3904">IFERROR(INDEX(Listor!$M$6:$M$17,MATCH(Listor!J3904&amp;Fossila!E3904,Listor!$K$6:$K$17&amp;Listor!$L$6:$L$17,0)),"")</f>
        <v/>
      </c>
      <c r="K3904" s="69"/>
    </row>
    <row r="3905" spans="2:11" x14ac:dyDescent="0.25">
      <c r="B3905" s="68" t="s">
        <v>68</v>
      </c>
      <c r="C3905" s="80" t="str">
        <f>IFERROR(VLOOKUP(B3905,Listor!$A$6:$B$62,2,FALSE),"")</f>
        <v/>
      </c>
      <c r="D3905" s="80" t="str">
        <f>IFERROR(VLOOKUP(B3905,Listor!$A$6:$C$62,3,FALSE),"")</f>
        <v/>
      </c>
      <c r="E3905" s="64" t="s">
        <v>69</v>
      </c>
      <c r="F3905" s="65"/>
      <c r="G3905" s="35" t="str">
        <f>IFERROR(VLOOKUP(B3905,Listor!$A$6:$G$62,7,FALSE),"")</f>
        <v/>
      </c>
      <c r="H3905" s="35" t="str">
        <f>IFERROR(VLOOKUP(B3905,Listor!$H$6:$I$24,2,FALSE),"")</f>
        <v/>
      </c>
      <c r="I3905" s="35" t="str">
        <f t="shared" si="63"/>
        <v/>
      </c>
      <c r="J3905" s="35" t="str">
        <f t="array" ref="J3905">IFERROR(INDEX(Listor!$M$6:$M$17,MATCH(Listor!J3905&amp;Fossila!E3905,Listor!$K$6:$K$17&amp;Listor!$L$6:$L$17,0)),"")</f>
        <v/>
      </c>
      <c r="K3905" s="69"/>
    </row>
    <row r="3906" spans="2:11" x14ac:dyDescent="0.25">
      <c r="B3906" s="68" t="s">
        <v>68</v>
      </c>
      <c r="C3906" s="80" t="str">
        <f>IFERROR(VLOOKUP(B3906,Listor!$A$6:$B$62,2,FALSE),"")</f>
        <v/>
      </c>
      <c r="D3906" s="80" t="str">
        <f>IFERROR(VLOOKUP(B3906,Listor!$A$6:$C$62,3,FALSE),"")</f>
        <v/>
      </c>
      <c r="E3906" s="64" t="s">
        <v>69</v>
      </c>
      <c r="F3906" s="65"/>
      <c r="G3906" s="35" t="str">
        <f>IFERROR(VLOOKUP(B3906,Listor!$A$6:$G$62,7,FALSE),"")</f>
        <v/>
      </c>
      <c r="H3906" s="35" t="str">
        <f>IFERROR(VLOOKUP(B3906,Listor!$H$6:$I$24,2,FALSE),"")</f>
        <v/>
      </c>
      <c r="I3906" s="35" t="str">
        <f t="shared" si="63"/>
        <v/>
      </c>
      <c r="J3906" s="35" t="str">
        <f t="array" ref="J3906">IFERROR(INDEX(Listor!$M$6:$M$17,MATCH(Listor!J3906&amp;Fossila!E3906,Listor!$K$6:$K$17&amp;Listor!$L$6:$L$17,0)),"")</f>
        <v/>
      </c>
      <c r="K3906" s="69"/>
    </row>
    <row r="3907" spans="2:11" x14ac:dyDescent="0.25">
      <c r="B3907" s="68" t="s">
        <v>68</v>
      </c>
      <c r="C3907" s="80" t="str">
        <f>IFERROR(VLOOKUP(B3907,Listor!$A$6:$B$62,2,FALSE),"")</f>
        <v/>
      </c>
      <c r="D3907" s="80" t="str">
        <f>IFERROR(VLOOKUP(B3907,Listor!$A$6:$C$62,3,FALSE),"")</f>
        <v/>
      </c>
      <c r="E3907" s="64" t="s">
        <v>69</v>
      </c>
      <c r="F3907" s="65"/>
      <c r="G3907" s="35" t="str">
        <f>IFERROR(VLOOKUP(B3907,Listor!$A$6:$G$62,7,FALSE),"")</f>
        <v/>
      </c>
      <c r="H3907" s="35" t="str">
        <f>IFERROR(VLOOKUP(B3907,Listor!$H$6:$I$24,2,FALSE),"")</f>
        <v/>
      </c>
      <c r="I3907" s="35" t="str">
        <f t="shared" si="63"/>
        <v/>
      </c>
      <c r="J3907" s="35" t="str">
        <f t="array" ref="J3907">IFERROR(INDEX(Listor!$M$6:$M$17,MATCH(Listor!J3907&amp;Fossila!E3907,Listor!$K$6:$K$17&amp;Listor!$L$6:$L$17,0)),"")</f>
        <v/>
      </c>
      <c r="K3907" s="69"/>
    </row>
    <row r="3908" spans="2:11" x14ac:dyDescent="0.25">
      <c r="B3908" s="68" t="s">
        <v>68</v>
      </c>
      <c r="C3908" s="80" t="str">
        <f>IFERROR(VLOOKUP(B3908,Listor!$A$6:$B$62,2,FALSE),"")</f>
        <v/>
      </c>
      <c r="D3908" s="80" t="str">
        <f>IFERROR(VLOOKUP(B3908,Listor!$A$6:$C$62,3,FALSE),"")</f>
        <v/>
      </c>
      <c r="E3908" s="64" t="s">
        <v>69</v>
      </c>
      <c r="F3908" s="65"/>
      <c r="G3908" s="35" t="str">
        <f>IFERROR(VLOOKUP(B3908,Listor!$A$6:$G$62,7,FALSE),"")</f>
        <v/>
      </c>
      <c r="H3908" s="35" t="str">
        <f>IFERROR(VLOOKUP(B3908,Listor!$H$6:$I$24,2,FALSE),"")</f>
        <v/>
      </c>
      <c r="I3908" s="35" t="str">
        <f t="shared" si="63"/>
        <v/>
      </c>
      <c r="J3908" s="35" t="str">
        <f t="array" ref="J3908">IFERROR(INDEX(Listor!$M$6:$M$17,MATCH(Listor!J3908&amp;Fossila!E3908,Listor!$K$6:$K$17&amp;Listor!$L$6:$L$17,0)),"")</f>
        <v/>
      </c>
      <c r="K3908" s="69"/>
    </row>
    <row r="3909" spans="2:11" x14ac:dyDescent="0.25">
      <c r="B3909" s="68" t="s">
        <v>68</v>
      </c>
      <c r="C3909" s="80" t="str">
        <f>IFERROR(VLOOKUP(B3909,Listor!$A$6:$B$62,2,FALSE),"")</f>
        <v/>
      </c>
      <c r="D3909" s="80" t="str">
        <f>IFERROR(VLOOKUP(B3909,Listor!$A$6:$C$62,3,FALSE),"")</f>
        <v/>
      </c>
      <c r="E3909" s="64" t="s">
        <v>69</v>
      </c>
      <c r="F3909" s="65"/>
      <c r="G3909" s="35" t="str">
        <f>IFERROR(VLOOKUP(B3909,Listor!$A$6:$G$62,7,FALSE),"")</f>
        <v/>
      </c>
      <c r="H3909" s="35" t="str">
        <f>IFERROR(VLOOKUP(B3909,Listor!$H$6:$I$24,2,FALSE),"")</f>
        <v/>
      </c>
      <c r="I3909" s="35" t="str">
        <f t="shared" si="63"/>
        <v/>
      </c>
      <c r="J3909" s="35" t="str">
        <f t="array" ref="J3909">IFERROR(INDEX(Listor!$M$6:$M$17,MATCH(Listor!J3909&amp;Fossila!E3909,Listor!$K$6:$K$17&amp;Listor!$L$6:$L$17,0)),"")</f>
        <v/>
      </c>
      <c r="K3909" s="69"/>
    </row>
    <row r="3910" spans="2:11" x14ac:dyDescent="0.25">
      <c r="B3910" s="68" t="s">
        <v>68</v>
      </c>
      <c r="C3910" s="80" t="str">
        <f>IFERROR(VLOOKUP(B3910,Listor!$A$6:$B$62,2,FALSE),"")</f>
        <v/>
      </c>
      <c r="D3910" s="80" t="str">
        <f>IFERROR(VLOOKUP(B3910,Listor!$A$6:$C$62,3,FALSE),"")</f>
        <v/>
      </c>
      <c r="E3910" s="64" t="s">
        <v>69</v>
      </c>
      <c r="F3910" s="65"/>
      <c r="G3910" s="35" t="str">
        <f>IFERROR(VLOOKUP(B3910,Listor!$A$6:$G$62,7,FALSE),"")</f>
        <v/>
      </c>
      <c r="H3910" s="35" t="str">
        <f>IFERROR(VLOOKUP(B3910,Listor!$H$6:$I$24,2,FALSE),"")</f>
        <v/>
      </c>
      <c r="I3910" s="35" t="str">
        <f t="shared" si="63"/>
        <v/>
      </c>
      <c r="J3910" s="35" t="str">
        <f t="array" ref="J3910">IFERROR(INDEX(Listor!$M$6:$M$17,MATCH(Listor!J3910&amp;Fossila!E3910,Listor!$K$6:$K$17&amp;Listor!$L$6:$L$17,0)),"")</f>
        <v/>
      </c>
      <c r="K3910" s="69"/>
    </row>
    <row r="3911" spans="2:11" x14ac:dyDescent="0.25">
      <c r="B3911" s="68" t="s">
        <v>68</v>
      </c>
      <c r="C3911" s="80" t="str">
        <f>IFERROR(VLOOKUP(B3911,Listor!$A$6:$B$62,2,FALSE),"")</f>
        <v/>
      </c>
      <c r="D3911" s="80" t="str">
        <f>IFERROR(VLOOKUP(B3911,Listor!$A$6:$C$62,3,FALSE),"")</f>
        <v/>
      </c>
      <c r="E3911" s="64" t="s">
        <v>69</v>
      </c>
      <c r="F3911" s="65"/>
      <c r="G3911" s="35" t="str">
        <f>IFERROR(VLOOKUP(B3911,Listor!$A$6:$G$62,7,FALSE),"")</f>
        <v/>
      </c>
      <c r="H3911" s="35" t="str">
        <f>IFERROR(VLOOKUP(B3911,Listor!$H$6:$I$24,2,FALSE),"")</f>
        <v/>
      </c>
      <c r="I3911" s="35" t="str">
        <f t="shared" si="63"/>
        <v/>
      </c>
      <c r="J3911" s="35" t="str">
        <f t="array" ref="J3911">IFERROR(INDEX(Listor!$M$6:$M$17,MATCH(Listor!J3911&amp;Fossila!E3911,Listor!$K$6:$K$17&amp;Listor!$L$6:$L$17,0)),"")</f>
        <v/>
      </c>
      <c r="K3911" s="69"/>
    </row>
    <row r="3912" spans="2:11" x14ac:dyDescent="0.25">
      <c r="B3912" s="68" t="s">
        <v>68</v>
      </c>
      <c r="C3912" s="80" t="str">
        <f>IFERROR(VLOOKUP(B3912,Listor!$A$6:$B$62,2,FALSE),"")</f>
        <v/>
      </c>
      <c r="D3912" s="80" t="str">
        <f>IFERROR(VLOOKUP(B3912,Listor!$A$6:$C$62,3,FALSE),"")</f>
        <v/>
      </c>
      <c r="E3912" s="64" t="s">
        <v>69</v>
      </c>
      <c r="F3912" s="65"/>
      <c r="G3912" s="35" t="str">
        <f>IFERROR(VLOOKUP(B3912,Listor!$A$6:$G$62,7,FALSE),"")</f>
        <v/>
      </c>
      <c r="H3912" s="35" t="str">
        <f>IFERROR(VLOOKUP(B3912,Listor!$H$6:$I$24,2,FALSE),"")</f>
        <v/>
      </c>
      <c r="I3912" s="35" t="str">
        <f t="shared" si="63"/>
        <v/>
      </c>
      <c r="J3912" s="35" t="str">
        <f t="array" ref="J3912">IFERROR(INDEX(Listor!$M$6:$M$17,MATCH(Listor!J3912&amp;Fossila!E3912,Listor!$K$6:$K$17&amp;Listor!$L$6:$L$17,0)),"")</f>
        <v/>
      </c>
      <c r="K3912" s="69"/>
    </row>
    <row r="3913" spans="2:11" x14ac:dyDescent="0.25">
      <c r="B3913" s="68" t="s">
        <v>68</v>
      </c>
      <c r="C3913" s="80" t="str">
        <f>IFERROR(VLOOKUP(B3913,Listor!$A$6:$B$62,2,FALSE),"")</f>
        <v/>
      </c>
      <c r="D3913" s="80" t="str">
        <f>IFERROR(VLOOKUP(B3913,Listor!$A$6:$C$62,3,FALSE),"")</f>
        <v/>
      </c>
      <c r="E3913" s="64" t="s">
        <v>69</v>
      </c>
      <c r="F3913" s="65"/>
      <c r="G3913" s="35" t="str">
        <f>IFERROR(VLOOKUP(B3913,Listor!$A$6:$G$62,7,FALSE),"")</f>
        <v/>
      </c>
      <c r="H3913" s="35" t="str">
        <f>IFERROR(VLOOKUP(B3913,Listor!$H$6:$I$24,2,FALSE),"")</f>
        <v/>
      </c>
      <c r="I3913" s="35" t="str">
        <f t="shared" si="63"/>
        <v/>
      </c>
      <c r="J3913" s="35" t="str">
        <f t="array" ref="J3913">IFERROR(INDEX(Listor!$M$6:$M$17,MATCH(Listor!J3913&amp;Fossila!E3913,Listor!$K$6:$K$17&amp;Listor!$L$6:$L$17,0)),"")</f>
        <v/>
      </c>
      <c r="K3913" s="69"/>
    </row>
    <row r="3914" spans="2:11" x14ac:dyDescent="0.25">
      <c r="B3914" s="68" t="s">
        <v>68</v>
      </c>
      <c r="C3914" s="80" t="str">
        <f>IFERROR(VLOOKUP(B3914,Listor!$A$6:$B$62,2,FALSE),"")</f>
        <v/>
      </c>
      <c r="D3914" s="80" t="str">
        <f>IFERROR(VLOOKUP(B3914,Listor!$A$6:$C$62,3,FALSE),"")</f>
        <v/>
      </c>
      <c r="E3914" s="64" t="s">
        <v>69</v>
      </c>
      <c r="F3914" s="65"/>
      <c r="G3914" s="35" t="str">
        <f>IFERROR(VLOOKUP(B3914,Listor!$A$6:$G$62,7,FALSE),"")</f>
        <v/>
      </c>
      <c r="H3914" s="35" t="str">
        <f>IFERROR(VLOOKUP(B3914,Listor!$H$6:$I$24,2,FALSE),"")</f>
        <v/>
      </c>
      <c r="I3914" s="35" t="str">
        <f t="shared" si="63"/>
        <v/>
      </c>
      <c r="J3914" s="35" t="str">
        <f t="array" ref="J3914">IFERROR(INDEX(Listor!$M$6:$M$17,MATCH(Listor!J3914&amp;Fossila!E3914,Listor!$K$6:$K$17&amp;Listor!$L$6:$L$17,0)),"")</f>
        <v/>
      </c>
      <c r="K3914" s="69"/>
    </row>
    <row r="3915" spans="2:11" x14ac:dyDescent="0.25">
      <c r="B3915" s="68" t="s">
        <v>68</v>
      </c>
      <c r="C3915" s="80" t="str">
        <f>IFERROR(VLOOKUP(B3915,Listor!$A$6:$B$62,2,FALSE),"")</f>
        <v/>
      </c>
      <c r="D3915" s="80" t="str">
        <f>IFERROR(VLOOKUP(B3915,Listor!$A$6:$C$62,3,FALSE),"")</f>
        <v/>
      </c>
      <c r="E3915" s="64" t="s">
        <v>69</v>
      </c>
      <c r="F3915" s="65"/>
      <c r="G3915" s="35" t="str">
        <f>IFERROR(VLOOKUP(B3915,Listor!$A$6:$G$62,7,FALSE),"")</f>
        <v/>
      </c>
      <c r="H3915" s="35" t="str">
        <f>IFERROR(VLOOKUP(B3915,Listor!$H$6:$I$24,2,FALSE),"")</f>
        <v/>
      </c>
      <c r="I3915" s="35" t="str">
        <f t="shared" si="63"/>
        <v/>
      </c>
      <c r="J3915" s="35" t="str">
        <f t="array" ref="J3915">IFERROR(INDEX(Listor!$M$6:$M$17,MATCH(Listor!J3915&amp;Fossila!E3915,Listor!$K$6:$K$17&amp;Listor!$L$6:$L$17,0)),"")</f>
        <v/>
      </c>
      <c r="K3915" s="69"/>
    </row>
    <row r="3916" spans="2:11" x14ac:dyDescent="0.25">
      <c r="B3916" s="68" t="s">
        <v>68</v>
      </c>
      <c r="C3916" s="80" t="str">
        <f>IFERROR(VLOOKUP(B3916,Listor!$A$6:$B$62,2,FALSE),"")</f>
        <v/>
      </c>
      <c r="D3916" s="80" t="str">
        <f>IFERROR(VLOOKUP(B3916,Listor!$A$6:$C$62,3,FALSE),"")</f>
        <v/>
      </c>
      <c r="E3916" s="64" t="s">
        <v>69</v>
      </c>
      <c r="F3916" s="65"/>
      <c r="G3916" s="35" t="str">
        <f>IFERROR(VLOOKUP(B3916,Listor!$A$6:$G$62,7,FALSE),"")</f>
        <v/>
      </c>
      <c r="H3916" s="35" t="str">
        <f>IFERROR(VLOOKUP(B3916,Listor!$H$6:$I$24,2,FALSE),"")</f>
        <v/>
      </c>
      <c r="I3916" s="35" t="str">
        <f t="shared" si="63"/>
        <v/>
      </c>
      <c r="J3916" s="35" t="str">
        <f t="array" ref="J3916">IFERROR(INDEX(Listor!$M$6:$M$17,MATCH(Listor!J3916&amp;Fossila!E3916,Listor!$K$6:$K$17&amp;Listor!$L$6:$L$17,0)),"")</f>
        <v/>
      </c>
      <c r="K3916" s="69"/>
    </row>
    <row r="3917" spans="2:11" x14ac:dyDescent="0.25">
      <c r="B3917" s="68" t="s">
        <v>68</v>
      </c>
      <c r="C3917" s="80" t="str">
        <f>IFERROR(VLOOKUP(B3917,Listor!$A$6:$B$62,2,FALSE),"")</f>
        <v/>
      </c>
      <c r="D3917" s="80" t="str">
        <f>IFERROR(VLOOKUP(B3917,Listor!$A$6:$C$62,3,FALSE),"")</f>
        <v/>
      </c>
      <c r="E3917" s="64" t="s">
        <v>69</v>
      </c>
      <c r="F3917" s="65"/>
      <c r="G3917" s="35" t="str">
        <f>IFERROR(VLOOKUP(B3917,Listor!$A$6:$G$62,7,FALSE),"")</f>
        <v/>
      </c>
      <c r="H3917" s="35" t="str">
        <f>IFERROR(VLOOKUP(B3917,Listor!$H$6:$I$24,2,FALSE),"")</f>
        <v/>
      </c>
      <c r="I3917" s="35" t="str">
        <f t="shared" ref="I3917:I3980" si="64">IFERROR(H3917*F3917,"")</f>
        <v/>
      </c>
      <c r="J3917" s="35" t="str">
        <f t="array" ref="J3917">IFERROR(INDEX(Listor!$M$6:$M$17,MATCH(Listor!J3917&amp;Fossila!E3917,Listor!$K$6:$K$17&amp;Listor!$L$6:$L$17,0)),"")</f>
        <v/>
      </c>
      <c r="K3917" s="69"/>
    </row>
    <row r="3918" spans="2:11" x14ac:dyDescent="0.25">
      <c r="B3918" s="68" t="s">
        <v>68</v>
      </c>
      <c r="C3918" s="80" t="str">
        <f>IFERROR(VLOOKUP(B3918,Listor!$A$6:$B$62,2,FALSE),"")</f>
        <v/>
      </c>
      <c r="D3918" s="80" t="str">
        <f>IFERROR(VLOOKUP(B3918,Listor!$A$6:$C$62,3,FALSE),"")</f>
        <v/>
      </c>
      <c r="E3918" s="64" t="s">
        <v>69</v>
      </c>
      <c r="F3918" s="65"/>
      <c r="G3918" s="35" t="str">
        <f>IFERROR(VLOOKUP(B3918,Listor!$A$6:$G$62,7,FALSE),"")</f>
        <v/>
      </c>
      <c r="H3918" s="35" t="str">
        <f>IFERROR(VLOOKUP(B3918,Listor!$H$6:$I$24,2,FALSE),"")</f>
        <v/>
      </c>
      <c r="I3918" s="35" t="str">
        <f t="shared" si="64"/>
        <v/>
      </c>
      <c r="J3918" s="35" t="str">
        <f t="array" ref="J3918">IFERROR(INDEX(Listor!$M$6:$M$17,MATCH(Listor!J3918&amp;Fossila!E3918,Listor!$K$6:$K$17&amp;Listor!$L$6:$L$17,0)),"")</f>
        <v/>
      </c>
      <c r="K3918" s="69"/>
    </row>
    <row r="3919" spans="2:11" x14ac:dyDescent="0.25">
      <c r="B3919" s="68" t="s">
        <v>68</v>
      </c>
      <c r="C3919" s="80" t="str">
        <f>IFERROR(VLOOKUP(B3919,Listor!$A$6:$B$62,2,FALSE),"")</f>
        <v/>
      </c>
      <c r="D3919" s="80" t="str">
        <f>IFERROR(VLOOKUP(B3919,Listor!$A$6:$C$62,3,FALSE),"")</f>
        <v/>
      </c>
      <c r="E3919" s="64" t="s">
        <v>69</v>
      </c>
      <c r="F3919" s="65"/>
      <c r="G3919" s="35" t="str">
        <f>IFERROR(VLOOKUP(B3919,Listor!$A$6:$G$62,7,FALSE),"")</f>
        <v/>
      </c>
      <c r="H3919" s="35" t="str">
        <f>IFERROR(VLOOKUP(B3919,Listor!$H$6:$I$24,2,FALSE),"")</f>
        <v/>
      </c>
      <c r="I3919" s="35" t="str">
        <f t="shared" si="64"/>
        <v/>
      </c>
      <c r="J3919" s="35" t="str">
        <f t="array" ref="J3919">IFERROR(INDEX(Listor!$M$6:$M$17,MATCH(Listor!J3919&amp;Fossila!E3919,Listor!$K$6:$K$17&amp;Listor!$L$6:$L$17,0)),"")</f>
        <v/>
      </c>
      <c r="K3919" s="69"/>
    </row>
    <row r="3920" spans="2:11" x14ac:dyDescent="0.25">
      <c r="B3920" s="68" t="s">
        <v>68</v>
      </c>
      <c r="C3920" s="80" t="str">
        <f>IFERROR(VLOOKUP(B3920,Listor!$A$6:$B$62,2,FALSE),"")</f>
        <v/>
      </c>
      <c r="D3920" s="80" t="str">
        <f>IFERROR(VLOOKUP(B3920,Listor!$A$6:$C$62,3,FALSE),"")</f>
        <v/>
      </c>
      <c r="E3920" s="64" t="s">
        <v>69</v>
      </c>
      <c r="F3920" s="65"/>
      <c r="G3920" s="35" t="str">
        <f>IFERROR(VLOOKUP(B3920,Listor!$A$6:$G$62,7,FALSE),"")</f>
        <v/>
      </c>
      <c r="H3920" s="35" t="str">
        <f>IFERROR(VLOOKUP(B3920,Listor!$H$6:$I$24,2,FALSE),"")</f>
        <v/>
      </c>
      <c r="I3920" s="35" t="str">
        <f t="shared" si="64"/>
        <v/>
      </c>
      <c r="J3920" s="35" t="str">
        <f t="array" ref="J3920">IFERROR(INDEX(Listor!$M$6:$M$17,MATCH(Listor!J3920&amp;Fossila!E3920,Listor!$K$6:$K$17&amp;Listor!$L$6:$L$17,0)),"")</f>
        <v/>
      </c>
      <c r="K3920" s="69"/>
    </row>
    <row r="3921" spans="2:11" x14ac:dyDescent="0.25">
      <c r="B3921" s="68" t="s">
        <v>68</v>
      </c>
      <c r="C3921" s="80" t="str">
        <f>IFERROR(VLOOKUP(B3921,Listor!$A$6:$B$62,2,FALSE),"")</f>
        <v/>
      </c>
      <c r="D3921" s="80" t="str">
        <f>IFERROR(VLOOKUP(B3921,Listor!$A$6:$C$62,3,FALSE),"")</f>
        <v/>
      </c>
      <c r="E3921" s="64" t="s">
        <v>69</v>
      </c>
      <c r="F3921" s="65"/>
      <c r="G3921" s="35" t="str">
        <f>IFERROR(VLOOKUP(B3921,Listor!$A$6:$G$62,7,FALSE),"")</f>
        <v/>
      </c>
      <c r="H3921" s="35" t="str">
        <f>IFERROR(VLOOKUP(B3921,Listor!$H$6:$I$24,2,FALSE),"")</f>
        <v/>
      </c>
      <c r="I3921" s="35" t="str">
        <f t="shared" si="64"/>
        <v/>
      </c>
      <c r="J3921" s="35" t="str">
        <f t="array" ref="J3921">IFERROR(INDEX(Listor!$M$6:$M$17,MATCH(Listor!J3921&amp;Fossila!E3921,Listor!$K$6:$K$17&amp;Listor!$L$6:$L$17,0)),"")</f>
        <v/>
      </c>
      <c r="K3921" s="69"/>
    </row>
    <row r="3922" spans="2:11" x14ac:dyDescent="0.25">
      <c r="B3922" s="68" t="s">
        <v>68</v>
      </c>
      <c r="C3922" s="80" t="str">
        <f>IFERROR(VLOOKUP(B3922,Listor!$A$6:$B$62,2,FALSE),"")</f>
        <v/>
      </c>
      <c r="D3922" s="80" t="str">
        <f>IFERROR(VLOOKUP(B3922,Listor!$A$6:$C$62,3,FALSE),"")</f>
        <v/>
      </c>
      <c r="E3922" s="64" t="s">
        <v>69</v>
      </c>
      <c r="F3922" s="65"/>
      <c r="G3922" s="35" t="str">
        <f>IFERROR(VLOOKUP(B3922,Listor!$A$6:$G$62,7,FALSE),"")</f>
        <v/>
      </c>
      <c r="H3922" s="35" t="str">
        <f>IFERROR(VLOOKUP(B3922,Listor!$H$6:$I$24,2,FALSE),"")</f>
        <v/>
      </c>
      <c r="I3922" s="35" t="str">
        <f t="shared" si="64"/>
        <v/>
      </c>
      <c r="J3922" s="35" t="str">
        <f t="array" ref="J3922">IFERROR(INDEX(Listor!$M$6:$M$17,MATCH(Listor!J3922&amp;Fossila!E3922,Listor!$K$6:$K$17&amp;Listor!$L$6:$L$17,0)),"")</f>
        <v/>
      </c>
      <c r="K3922" s="69"/>
    </row>
    <row r="3923" spans="2:11" x14ac:dyDescent="0.25">
      <c r="B3923" s="68" t="s">
        <v>68</v>
      </c>
      <c r="C3923" s="80" t="str">
        <f>IFERROR(VLOOKUP(B3923,Listor!$A$6:$B$62,2,FALSE),"")</f>
        <v/>
      </c>
      <c r="D3923" s="80" t="str">
        <f>IFERROR(VLOOKUP(B3923,Listor!$A$6:$C$62,3,FALSE),"")</f>
        <v/>
      </c>
      <c r="E3923" s="64" t="s">
        <v>69</v>
      </c>
      <c r="F3923" s="65"/>
      <c r="G3923" s="35" t="str">
        <f>IFERROR(VLOOKUP(B3923,Listor!$A$6:$G$62,7,FALSE),"")</f>
        <v/>
      </c>
      <c r="H3923" s="35" t="str">
        <f>IFERROR(VLOOKUP(B3923,Listor!$H$6:$I$24,2,FALSE),"")</f>
        <v/>
      </c>
      <c r="I3923" s="35" t="str">
        <f t="shared" si="64"/>
        <v/>
      </c>
      <c r="J3923" s="35" t="str">
        <f t="array" ref="J3923">IFERROR(INDEX(Listor!$M$6:$M$17,MATCH(Listor!J3923&amp;Fossila!E3923,Listor!$K$6:$K$17&amp;Listor!$L$6:$L$17,0)),"")</f>
        <v/>
      </c>
      <c r="K3923" s="69"/>
    </row>
    <row r="3924" spans="2:11" x14ac:dyDescent="0.25">
      <c r="B3924" s="68" t="s">
        <v>68</v>
      </c>
      <c r="C3924" s="80" t="str">
        <f>IFERROR(VLOOKUP(B3924,Listor!$A$6:$B$62,2,FALSE),"")</f>
        <v/>
      </c>
      <c r="D3924" s="80" t="str">
        <f>IFERROR(VLOOKUP(B3924,Listor!$A$6:$C$62,3,FALSE),"")</f>
        <v/>
      </c>
      <c r="E3924" s="64" t="s">
        <v>69</v>
      </c>
      <c r="F3924" s="65"/>
      <c r="G3924" s="35" t="str">
        <f>IFERROR(VLOOKUP(B3924,Listor!$A$6:$G$62,7,FALSE),"")</f>
        <v/>
      </c>
      <c r="H3924" s="35" t="str">
        <f>IFERROR(VLOOKUP(B3924,Listor!$H$6:$I$24,2,FALSE),"")</f>
        <v/>
      </c>
      <c r="I3924" s="35" t="str">
        <f t="shared" si="64"/>
        <v/>
      </c>
      <c r="J3924" s="35" t="str">
        <f t="array" ref="J3924">IFERROR(INDEX(Listor!$M$6:$M$17,MATCH(Listor!J3924&amp;Fossila!E3924,Listor!$K$6:$K$17&amp;Listor!$L$6:$L$17,0)),"")</f>
        <v/>
      </c>
      <c r="K3924" s="69"/>
    </row>
    <row r="3925" spans="2:11" x14ac:dyDescent="0.25">
      <c r="B3925" s="68" t="s">
        <v>68</v>
      </c>
      <c r="C3925" s="80" t="str">
        <f>IFERROR(VLOOKUP(B3925,Listor!$A$6:$B$62,2,FALSE),"")</f>
        <v/>
      </c>
      <c r="D3925" s="80" t="str">
        <f>IFERROR(VLOOKUP(B3925,Listor!$A$6:$C$62,3,FALSE),"")</f>
        <v/>
      </c>
      <c r="E3925" s="64" t="s">
        <v>69</v>
      </c>
      <c r="F3925" s="65"/>
      <c r="G3925" s="35" t="str">
        <f>IFERROR(VLOOKUP(B3925,Listor!$A$6:$G$62,7,FALSE),"")</f>
        <v/>
      </c>
      <c r="H3925" s="35" t="str">
        <f>IFERROR(VLOOKUP(B3925,Listor!$H$6:$I$24,2,FALSE),"")</f>
        <v/>
      </c>
      <c r="I3925" s="35" t="str">
        <f t="shared" si="64"/>
        <v/>
      </c>
      <c r="J3925" s="35" t="str">
        <f t="array" ref="J3925">IFERROR(INDEX(Listor!$M$6:$M$17,MATCH(Listor!J3925&amp;Fossila!E3925,Listor!$K$6:$K$17&amp;Listor!$L$6:$L$17,0)),"")</f>
        <v/>
      </c>
      <c r="K3925" s="69"/>
    </row>
    <row r="3926" spans="2:11" x14ac:dyDescent="0.25">
      <c r="B3926" s="68" t="s">
        <v>68</v>
      </c>
      <c r="C3926" s="80" t="str">
        <f>IFERROR(VLOOKUP(B3926,Listor!$A$6:$B$62,2,FALSE),"")</f>
        <v/>
      </c>
      <c r="D3926" s="80" t="str">
        <f>IFERROR(VLOOKUP(B3926,Listor!$A$6:$C$62,3,FALSE),"")</f>
        <v/>
      </c>
      <c r="E3926" s="64" t="s">
        <v>69</v>
      </c>
      <c r="F3926" s="65"/>
      <c r="G3926" s="35" t="str">
        <f>IFERROR(VLOOKUP(B3926,Listor!$A$6:$G$62,7,FALSE),"")</f>
        <v/>
      </c>
      <c r="H3926" s="35" t="str">
        <f>IFERROR(VLOOKUP(B3926,Listor!$H$6:$I$24,2,FALSE),"")</f>
        <v/>
      </c>
      <c r="I3926" s="35" t="str">
        <f t="shared" si="64"/>
        <v/>
      </c>
      <c r="J3926" s="35" t="str">
        <f t="array" ref="J3926">IFERROR(INDEX(Listor!$M$6:$M$17,MATCH(Listor!J3926&amp;Fossila!E3926,Listor!$K$6:$K$17&amp;Listor!$L$6:$L$17,0)),"")</f>
        <v/>
      </c>
      <c r="K3926" s="69"/>
    </row>
    <row r="3927" spans="2:11" x14ac:dyDescent="0.25">
      <c r="B3927" s="68" t="s">
        <v>68</v>
      </c>
      <c r="C3927" s="80" t="str">
        <f>IFERROR(VLOOKUP(B3927,Listor!$A$6:$B$62,2,FALSE),"")</f>
        <v/>
      </c>
      <c r="D3927" s="80" t="str">
        <f>IFERROR(VLOOKUP(B3927,Listor!$A$6:$C$62,3,FALSE),"")</f>
        <v/>
      </c>
      <c r="E3927" s="64" t="s">
        <v>69</v>
      </c>
      <c r="F3927" s="65"/>
      <c r="G3927" s="35" t="str">
        <f>IFERROR(VLOOKUP(B3927,Listor!$A$6:$G$62,7,FALSE),"")</f>
        <v/>
      </c>
      <c r="H3927" s="35" t="str">
        <f>IFERROR(VLOOKUP(B3927,Listor!$H$6:$I$24,2,FALSE),"")</f>
        <v/>
      </c>
      <c r="I3927" s="35" t="str">
        <f t="shared" si="64"/>
        <v/>
      </c>
      <c r="J3927" s="35" t="str">
        <f t="array" ref="J3927">IFERROR(INDEX(Listor!$M$6:$M$17,MATCH(Listor!J3927&amp;Fossila!E3927,Listor!$K$6:$K$17&amp;Listor!$L$6:$L$17,0)),"")</f>
        <v/>
      </c>
      <c r="K3927" s="69"/>
    </row>
    <row r="3928" spans="2:11" x14ac:dyDescent="0.25">
      <c r="B3928" s="68" t="s">
        <v>68</v>
      </c>
      <c r="C3928" s="80" t="str">
        <f>IFERROR(VLOOKUP(B3928,Listor!$A$6:$B$62,2,FALSE),"")</f>
        <v/>
      </c>
      <c r="D3928" s="80" t="str">
        <f>IFERROR(VLOOKUP(B3928,Listor!$A$6:$C$62,3,FALSE),"")</f>
        <v/>
      </c>
      <c r="E3928" s="64" t="s">
        <v>69</v>
      </c>
      <c r="F3928" s="65"/>
      <c r="G3928" s="35" t="str">
        <f>IFERROR(VLOOKUP(B3928,Listor!$A$6:$G$62,7,FALSE),"")</f>
        <v/>
      </c>
      <c r="H3928" s="35" t="str">
        <f>IFERROR(VLOOKUP(B3928,Listor!$H$6:$I$24,2,FALSE),"")</f>
        <v/>
      </c>
      <c r="I3928" s="35" t="str">
        <f t="shared" si="64"/>
        <v/>
      </c>
      <c r="J3928" s="35" t="str">
        <f t="array" ref="J3928">IFERROR(INDEX(Listor!$M$6:$M$17,MATCH(Listor!J3928&amp;Fossila!E3928,Listor!$K$6:$K$17&amp;Listor!$L$6:$L$17,0)),"")</f>
        <v/>
      </c>
      <c r="K3928" s="69"/>
    </row>
    <row r="3929" spans="2:11" x14ac:dyDescent="0.25">
      <c r="B3929" s="68" t="s">
        <v>68</v>
      </c>
      <c r="C3929" s="80" t="str">
        <f>IFERROR(VLOOKUP(B3929,Listor!$A$6:$B$62,2,FALSE),"")</f>
        <v/>
      </c>
      <c r="D3929" s="80" t="str">
        <f>IFERROR(VLOOKUP(B3929,Listor!$A$6:$C$62,3,FALSE),"")</f>
        <v/>
      </c>
      <c r="E3929" s="64" t="s">
        <v>69</v>
      </c>
      <c r="F3929" s="65"/>
      <c r="G3929" s="35" t="str">
        <f>IFERROR(VLOOKUP(B3929,Listor!$A$6:$G$62,7,FALSE),"")</f>
        <v/>
      </c>
      <c r="H3929" s="35" t="str">
        <f>IFERROR(VLOOKUP(B3929,Listor!$H$6:$I$24,2,FALSE),"")</f>
        <v/>
      </c>
      <c r="I3929" s="35" t="str">
        <f t="shared" si="64"/>
        <v/>
      </c>
      <c r="J3929" s="35" t="str">
        <f t="array" ref="J3929">IFERROR(INDEX(Listor!$M$6:$M$17,MATCH(Listor!J3929&amp;Fossila!E3929,Listor!$K$6:$K$17&amp;Listor!$L$6:$L$17,0)),"")</f>
        <v/>
      </c>
      <c r="K3929" s="69"/>
    </row>
    <row r="3930" spans="2:11" x14ac:dyDescent="0.25">
      <c r="B3930" s="68" t="s">
        <v>68</v>
      </c>
      <c r="C3930" s="80" t="str">
        <f>IFERROR(VLOOKUP(B3930,Listor!$A$6:$B$62,2,FALSE),"")</f>
        <v/>
      </c>
      <c r="D3930" s="80" t="str">
        <f>IFERROR(VLOOKUP(B3930,Listor!$A$6:$C$62,3,FALSE),"")</f>
        <v/>
      </c>
      <c r="E3930" s="64" t="s">
        <v>69</v>
      </c>
      <c r="F3930" s="65"/>
      <c r="G3930" s="35" t="str">
        <f>IFERROR(VLOOKUP(B3930,Listor!$A$6:$G$62,7,FALSE),"")</f>
        <v/>
      </c>
      <c r="H3930" s="35" t="str">
        <f>IFERROR(VLOOKUP(B3930,Listor!$H$6:$I$24,2,FALSE),"")</f>
        <v/>
      </c>
      <c r="I3930" s="35" t="str">
        <f t="shared" si="64"/>
        <v/>
      </c>
      <c r="J3930" s="35" t="str">
        <f t="array" ref="J3930">IFERROR(INDEX(Listor!$M$6:$M$17,MATCH(Listor!J3930&amp;Fossila!E3930,Listor!$K$6:$K$17&amp;Listor!$L$6:$L$17,0)),"")</f>
        <v/>
      </c>
      <c r="K3930" s="69"/>
    </row>
    <row r="3931" spans="2:11" x14ac:dyDescent="0.25">
      <c r="B3931" s="68" t="s">
        <v>68</v>
      </c>
      <c r="C3931" s="80" t="str">
        <f>IFERROR(VLOOKUP(B3931,Listor!$A$6:$B$62,2,FALSE),"")</f>
        <v/>
      </c>
      <c r="D3931" s="80" t="str">
        <f>IFERROR(VLOOKUP(B3931,Listor!$A$6:$C$62,3,FALSE),"")</f>
        <v/>
      </c>
      <c r="E3931" s="64" t="s">
        <v>69</v>
      </c>
      <c r="F3931" s="65"/>
      <c r="G3931" s="35" t="str">
        <f>IFERROR(VLOOKUP(B3931,Listor!$A$6:$G$62,7,FALSE),"")</f>
        <v/>
      </c>
      <c r="H3931" s="35" t="str">
        <f>IFERROR(VLOOKUP(B3931,Listor!$H$6:$I$24,2,FALSE),"")</f>
        <v/>
      </c>
      <c r="I3931" s="35" t="str">
        <f t="shared" si="64"/>
        <v/>
      </c>
      <c r="J3931" s="35" t="str">
        <f t="array" ref="J3931">IFERROR(INDEX(Listor!$M$6:$M$17,MATCH(Listor!J3931&amp;Fossila!E3931,Listor!$K$6:$K$17&amp;Listor!$L$6:$L$17,0)),"")</f>
        <v/>
      </c>
      <c r="K3931" s="69"/>
    </row>
    <row r="3932" spans="2:11" x14ac:dyDescent="0.25">
      <c r="B3932" s="68" t="s">
        <v>68</v>
      </c>
      <c r="C3932" s="80" t="str">
        <f>IFERROR(VLOOKUP(B3932,Listor!$A$6:$B$62,2,FALSE),"")</f>
        <v/>
      </c>
      <c r="D3932" s="80" t="str">
        <f>IFERROR(VLOOKUP(B3932,Listor!$A$6:$C$62,3,FALSE),"")</f>
        <v/>
      </c>
      <c r="E3932" s="64" t="s">
        <v>69</v>
      </c>
      <c r="F3932" s="65"/>
      <c r="G3932" s="35" t="str">
        <f>IFERROR(VLOOKUP(B3932,Listor!$A$6:$G$62,7,FALSE),"")</f>
        <v/>
      </c>
      <c r="H3932" s="35" t="str">
        <f>IFERROR(VLOOKUP(B3932,Listor!$H$6:$I$24,2,FALSE),"")</f>
        <v/>
      </c>
      <c r="I3932" s="35" t="str">
        <f t="shared" si="64"/>
        <v/>
      </c>
      <c r="J3932" s="35" t="str">
        <f t="array" ref="J3932">IFERROR(INDEX(Listor!$M$6:$M$17,MATCH(Listor!J3932&amp;Fossila!E3932,Listor!$K$6:$K$17&amp;Listor!$L$6:$L$17,0)),"")</f>
        <v/>
      </c>
      <c r="K3932" s="69"/>
    </row>
    <row r="3933" spans="2:11" x14ac:dyDescent="0.25">
      <c r="B3933" s="68" t="s">
        <v>68</v>
      </c>
      <c r="C3933" s="80" t="str">
        <f>IFERROR(VLOOKUP(B3933,Listor!$A$6:$B$62,2,FALSE),"")</f>
        <v/>
      </c>
      <c r="D3933" s="80" t="str">
        <f>IFERROR(VLOOKUP(B3933,Listor!$A$6:$C$62,3,FALSE),"")</f>
        <v/>
      </c>
      <c r="E3933" s="64" t="s">
        <v>69</v>
      </c>
      <c r="F3933" s="65"/>
      <c r="G3933" s="35" t="str">
        <f>IFERROR(VLOOKUP(B3933,Listor!$A$6:$G$62,7,FALSE),"")</f>
        <v/>
      </c>
      <c r="H3933" s="35" t="str">
        <f>IFERROR(VLOOKUP(B3933,Listor!$H$6:$I$24,2,FALSE),"")</f>
        <v/>
      </c>
      <c r="I3933" s="35" t="str">
        <f t="shared" si="64"/>
        <v/>
      </c>
      <c r="J3933" s="35" t="str">
        <f t="array" ref="J3933">IFERROR(INDEX(Listor!$M$6:$M$17,MATCH(Listor!J3933&amp;Fossila!E3933,Listor!$K$6:$K$17&amp;Listor!$L$6:$L$17,0)),"")</f>
        <v/>
      </c>
      <c r="K3933" s="69"/>
    </row>
    <row r="3934" spans="2:11" x14ac:dyDescent="0.25">
      <c r="B3934" s="68" t="s">
        <v>68</v>
      </c>
      <c r="C3934" s="80" t="str">
        <f>IFERROR(VLOOKUP(B3934,Listor!$A$6:$B$62,2,FALSE),"")</f>
        <v/>
      </c>
      <c r="D3934" s="80" t="str">
        <f>IFERROR(VLOOKUP(B3934,Listor!$A$6:$C$62,3,FALSE),"")</f>
        <v/>
      </c>
      <c r="E3934" s="64" t="s">
        <v>69</v>
      </c>
      <c r="F3934" s="65"/>
      <c r="G3934" s="35" t="str">
        <f>IFERROR(VLOOKUP(B3934,Listor!$A$6:$G$62,7,FALSE),"")</f>
        <v/>
      </c>
      <c r="H3934" s="35" t="str">
        <f>IFERROR(VLOOKUP(B3934,Listor!$H$6:$I$24,2,FALSE),"")</f>
        <v/>
      </c>
      <c r="I3934" s="35" t="str">
        <f t="shared" si="64"/>
        <v/>
      </c>
      <c r="J3934" s="35" t="str">
        <f t="array" ref="J3934">IFERROR(INDEX(Listor!$M$6:$M$17,MATCH(Listor!J3934&amp;Fossila!E3934,Listor!$K$6:$K$17&amp;Listor!$L$6:$L$17,0)),"")</f>
        <v/>
      </c>
      <c r="K3934" s="69"/>
    </row>
    <row r="3935" spans="2:11" x14ac:dyDescent="0.25">
      <c r="B3935" s="68" t="s">
        <v>68</v>
      </c>
      <c r="C3935" s="80" t="str">
        <f>IFERROR(VLOOKUP(B3935,Listor!$A$6:$B$62,2,FALSE),"")</f>
        <v/>
      </c>
      <c r="D3935" s="80" t="str">
        <f>IFERROR(VLOOKUP(B3935,Listor!$A$6:$C$62,3,FALSE),"")</f>
        <v/>
      </c>
      <c r="E3935" s="64" t="s">
        <v>69</v>
      </c>
      <c r="F3935" s="65"/>
      <c r="G3935" s="35" t="str">
        <f>IFERROR(VLOOKUP(B3935,Listor!$A$6:$G$62,7,FALSE),"")</f>
        <v/>
      </c>
      <c r="H3935" s="35" t="str">
        <f>IFERROR(VLOOKUP(B3935,Listor!$H$6:$I$24,2,FALSE),"")</f>
        <v/>
      </c>
      <c r="I3935" s="35" t="str">
        <f t="shared" si="64"/>
        <v/>
      </c>
      <c r="J3935" s="35" t="str">
        <f t="array" ref="J3935">IFERROR(INDEX(Listor!$M$6:$M$17,MATCH(Listor!J3935&amp;Fossila!E3935,Listor!$K$6:$K$17&amp;Listor!$L$6:$L$17,0)),"")</f>
        <v/>
      </c>
      <c r="K3935" s="69"/>
    </row>
    <row r="3936" spans="2:11" x14ac:dyDescent="0.25">
      <c r="B3936" s="68" t="s">
        <v>68</v>
      </c>
      <c r="C3936" s="80" t="str">
        <f>IFERROR(VLOOKUP(B3936,Listor!$A$6:$B$62,2,FALSE),"")</f>
        <v/>
      </c>
      <c r="D3936" s="80" t="str">
        <f>IFERROR(VLOOKUP(B3936,Listor!$A$6:$C$62,3,FALSE),"")</f>
        <v/>
      </c>
      <c r="E3936" s="64" t="s">
        <v>69</v>
      </c>
      <c r="F3936" s="65"/>
      <c r="G3936" s="35" t="str">
        <f>IFERROR(VLOOKUP(B3936,Listor!$A$6:$G$62,7,FALSE),"")</f>
        <v/>
      </c>
      <c r="H3936" s="35" t="str">
        <f>IFERROR(VLOOKUP(B3936,Listor!$H$6:$I$24,2,FALSE),"")</f>
        <v/>
      </c>
      <c r="I3936" s="35" t="str">
        <f t="shared" si="64"/>
        <v/>
      </c>
      <c r="J3936" s="35" t="str">
        <f t="array" ref="J3936">IFERROR(INDEX(Listor!$M$6:$M$17,MATCH(Listor!J3936&amp;Fossila!E3936,Listor!$K$6:$K$17&amp;Listor!$L$6:$L$17,0)),"")</f>
        <v/>
      </c>
      <c r="K3936" s="69"/>
    </row>
    <row r="3937" spans="2:11" x14ac:dyDescent="0.25">
      <c r="B3937" s="68" t="s">
        <v>68</v>
      </c>
      <c r="C3937" s="80" t="str">
        <f>IFERROR(VLOOKUP(B3937,Listor!$A$6:$B$62,2,FALSE),"")</f>
        <v/>
      </c>
      <c r="D3937" s="80" t="str">
        <f>IFERROR(VLOOKUP(B3937,Listor!$A$6:$C$62,3,FALSE),"")</f>
        <v/>
      </c>
      <c r="E3937" s="64" t="s">
        <v>69</v>
      </c>
      <c r="F3937" s="65"/>
      <c r="G3937" s="35" t="str">
        <f>IFERROR(VLOOKUP(B3937,Listor!$A$6:$G$62,7,FALSE),"")</f>
        <v/>
      </c>
      <c r="H3937" s="35" t="str">
        <f>IFERROR(VLOOKUP(B3937,Listor!$H$6:$I$24,2,FALSE),"")</f>
        <v/>
      </c>
      <c r="I3937" s="35" t="str">
        <f t="shared" si="64"/>
        <v/>
      </c>
      <c r="J3937" s="35" t="str">
        <f t="array" ref="J3937">IFERROR(INDEX(Listor!$M$6:$M$17,MATCH(Listor!J3937&amp;Fossila!E3937,Listor!$K$6:$K$17&amp;Listor!$L$6:$L$17,0)),"")</f>
        <v/>
      </c>
      <c r="K3937" s="69"/>
    </row>
    <row r="3938" spans="2:11" x14ac:dyDescent="0.25">
      <c r="B3938" s="68" t="s">
        <v>68</v>
      </c>
      <c r="C3938" s="80" t="str">
        <f>IFERROR(VLOOKUP(B3938,Listor!$A$6:$B$62,2,FALSE),"")</f>
        <v/>
      </c>
      <c r="D3938" s="80" t="str">
        <f>IFERROR(VLOOKUP(B3938,Listor!$A$6:$C$62,3,FALSE),"")</f>
        <v/>
      </c>
      <c r="E3938" s="64" t="s">
        <v>69</v>
      </c>
      <c r="F3938" s="65"/>
      <c r="G3938" s="35" t="str">
        <f>IFERROR(VLOOKUP(B3938,Listor!$A$6:$G$62,7,FALSE),"")</f>
        <v/>
      </c>
      <c r="H3938" s="35" t="str">
        <f>IFERROR(VLOOKUP(B3938,Listor!$H$6:$I$24,2,FALSE),"")</f>
        <v/>
      </c>
      <c r="I3938" s="35" t="str">
        <f t="shared" si="64"/>
        <v/>
      </c>
      <c r="J3938" s="35" t="str">
        <f t="array" ref="J3938">IFERROR(INDEX(Listor!$M$6:$M$17,MATCH(Listor!J3938&amp;Fossila!E3938,Listor!$K$6:$K$17&amp;Listor!$L$6:$L$17,0)),"")</f>
        <v/>
      </c>
      <c r="K3938" s="69"/>
    </row>
    <row r="3939" spans="2:11" x14ac:dyDescent="0.25">
      <c r="B3939" s="68" t="s">
        <v>68</v>
      </c>
      <c r="C3939" s="80" t="str">
        <f>IFERROR(VLOOKUP(B3939,Listor!$A$6:$B$62,2,FALSE),"")</f>
        <v/>
      </c>
      <c r="D3939" s="80" t="str">
        <f>IFERROR(VLOOKUP(B3939,Listor!$A$6:$C$62,3,FALSE),"")</f>
        <v/>
      </c>
      <c r="E3939" s="64" t="s">
        <v>69</v>
      </c>
      <c r="F3939" s="65"/>
      <c r="G3939" s="35" t="str">
        <f>IFERROR(VLOOKUP(B3939,Listor!$A$6:$G$62,7,FALSE),"")</f>
        <v/>
      </c>
      <c r="H3939" s="35" t="str">
        <f>IFERROR(VLOOKUP(B3939,Listor!$H$6:$I$24,2,FALSE),"")</f>
        <v/>
      </c>
      <c r="I3939" s="35" t="str">
        <f t="shared" si="64"/>
        <v/>
      </c>
      <c r="J3939" s="35" t="str">
        <f t="array" ref="J3939">IFERROR(INDEX(Listor!$M$6:$M$17,MATCH(Listor!J3939&amp;Fossila!E3939,Listor!$K$6:$K$17&amp;Listor!$L$6:$L$17,0)),"")</f>
        <v/>
      </c>
      <c r="K3939" s="69"/>
    </row>
    <row r="3940" spans="2:11" x14ac:dyDescent="0.25">
      <c r="B3940" s="68" t="s">
        <v>68</v>
      </c>
      <c r="C3940" s="80" t="str">
        <f>IFERROR(VLOOKUP(B3940,Listor!$A$6:$B$62,2,FALSE),"")</f>
        <v/>
      </c>
      <c r="D3940" s="80" t="str">
        <f>IFERROR(VLOOKUP(B3940,Listor!$A$6:$C$62,3,FALSE),"")</f>
        <v/>
      </c>
      <c r="E3940" s="64" t="s">
        <v>69</v>
      </c>
      <c r="F3940" s="65"/>
      <c r="G3940" s="35" t="str">
        <f>IFERROR(VLOOKUP(B3940,Listor!$A$6:$G$62,7,FALSE),"")</f>
        <v/>
      </c>
      <c r="H3940" s="35" t="str">
        <f>IFERROR(VLOOKUP(B3940,Listor!$H$6:$I$24,2,FALSE),"")</f>
        <v/>
      </c>
      <c r="I3940" s="35" t="str">
        <f t="shared" si="64"/>
        <v/>
      </c>
      <c r="J3940" s="35" t="str">
        <f t="array" ref="J3940">IFERROR(INDEX(Listor!$M$6:$M$17,MATCH(Listor!J3940&amp;Fossila!E3940,Listor!$K$6:$K$17&amp;Listor!$L$6:$L$17,0)),"")</f>
        <v/>
      </c>
      <c r="K3940" s="69"/>
    </row>
    <row r="3941" spans="2:11" x14ac:dyDescent="0.25">
      <c r="B3941" s="68" t="s">
        <v>68</v>
      </c>
      <c r="C3941" s="80" t="str">
        <f>IFERROR(VLOOKUP(B3941,Listor!$A$6:$B$62,2,FALSE),"")</f>
        <v/>
      </c>
      <c r="D3941" s="80" t="str">
        <f>IFERROR(VLOOKUP(B3941,Listor!$A$6:$C$62,3,FALSE),"")</f>
        <v/>
      </c>
      <c r="E3941" s="64" t="s">
        <v>69</v>
      </c>
      <c r="F3941" s="65"/>
      <c r="G3941" s="35" t="str">
        <f>IFERROR(VLOOKUP(B3941,Listor!$A$6:$G$62,7,FALSE),"")</f>
        <v/>
      </c>
      <c r="H3941" s="35" t="str">
        <f>IFERROR(VLOOKUP(B3941,Listor!$H$6:$I$24,2,FALSE),"")</f>
        <v/>
      </c>
      <c r="I3941" s="35" t="str">
        <f t="shared" si="64"/>
        <v/>
      </c>
      <c r="J3941" s="35" t="str">
        <f t="array" ref="J3941">IFERROR(INDEX(Listor!$M$6:$M$17,MATCH(Listor!J3941&amp;Fossila!E3941,Listor!$K$6:$K$17&amp;Listor!$L$6:$L$17,0)),"")</f>
        <v/>
      </c>
      <c r="K3941" s="69"/>
    </row>
    <row r="3942" spans="2:11" x14ac:dyDescent="0.25">
      <c r="B3942" s="68" t="s">
        <v>68</v>
      </c>
      <c r="C3942" s="80" t="str">
        <f>IFERROR(VLOOKUP(B3942,Listor!$A$6:$B$62,2,FALSE),"")</f>
        <v/>
      </c>
      <c r="D3942" s="80" t="str">
        <f>IFERROR(VLOOKUP(B3942,Listor!$A$6:$C$62,3,FALSE),"")</f>
        <v/>
      </c>
      <c r="E3942" s="64" t="s">
        <v>69</v>
      </c>
      <c r="F3942" s="65"/>
      <c r="G3942" s="35" t="str">
        <f>IFERROR(VLOOKUP(B3942,Listor!$A$6:$G$62,7,FALSE),"")</f>
        <v/>
      </c>
      <c r="H3942" s="35" t="str">
        <f>IFERROR(VLOOKUP(B3942,Listor!$H$6:$I$24,2,FALSE),"")</f>
        <v/>
      </c>
      <c r="I3942" s="35" t="str">
        <f t="shared" si="64"/>
        <v/>
      </c>
      <c r="J3942" s="35" t="str">
        <f t="array" ref="J3942">IFERROR(INDEX(Listor!$M$6:$M$17,MATCH(Listor!J3942&amp;Fossila!E3942,Listor!$K$6:$K$17&amp;Listor!$L$6:$L$17,0)),"")</f>
        <v/>
      </c>
      <c r="K3942" s="69"/>
    </row>
    <row r="3943" spans="2:11" x14ac:dyDescent="0.25">
      <c r="B3943" s="68" t="s">
        <v>68</v>
      </c>
      <c r="C3943" s="80" t="str">
        <f>IFERROR(VLOOKUP(B3943,Listor!$A$6:$B$62,2,FALSE),"")</f>
        <v/>
      </c>
      <c r="D3943" s="80" t="str">
        <f>IFERROR(VLOOKUP(B3943,Listor!$A$6:$C$62,3,FALSE),"")</f>
        <v/>
      </c>
      <c r="E3943" s="64" t="s">
        <v>69</v>
      </c>
      <c r="F3943" s="65"/>
      <c r="G3943" s="35" t="str">
        <f>IFERROR(VLOOKUP(B3943,Listor!$A$6:$G$62,7,FALSE),"")</f>
        <v/>
      </c>
      <c r="H3943" s="35" t="str">
        <f>IFERROR(VLOOKUP(B3943,Listor!$H$6:$I$24,2,FALSE),"")</f>
        <v/>
      </c>
      <c r="I3943" s="35" t="str">
        <f t="shared" si="64"/>
        <v/>
      </c>
      <c r="J3943" s="35" t="str">
        <f t="array" ref="J3943">IFERROR(INDEX(Listor!$M$6:$M$17,MATCH(Listor!J3943&amp;Fossila!E3943,Listor!$K$6:$K$17&amp;Listor!$L$6:$L$17,0)),"")</f>
        <v/>
      </c>
      <c r="K3943" s="69"/>
    </row>
    <row r="3944" spans="2:11" x14ac:dyDescent="0.25">
      <c r="B3944" s="68" t="s">
        <v>68</v>
      </c>
      <c r="C3944" s="80" t="str">
        <f>IFERROR(VLOOKUP(B3944,Listor!$A$6:$B$62,2,FALSE),"")</f>
        <v/>
      </c>
      <c r="D3944" s="80" t="str">
        <f>IFERROR(VLOOKUP(B3944,Listor!$A$6:$C$62,3,FALSE),"")</f>
        <v/>
      </c>
      <c r="E3944" s="64" t="s">
        <v>69</v>
      </c>
      <c r="F3944" s="65"/>
      <c r="G3944" s="35" t="str">
        <f>IFERROR(VLOOKUP(B3944,Listor!$A$6:$G$62,7,FALSE),"")</f>
        <v/>
      </c>
      <c r="H3944" s="35" t="str">
        <f>IFERROR(VLOOKUP(B3944,Listor!$H$6:$I$24,2,FALSE),"")</f>
        <v/>
      </c>
      <c r="I3944" s="35" t="str">
        <f t="shared" si="64"/>
        <v/>
      </c>
      <c r="J3944" s="35" t="str">
        <f t="array" ref="J3944">IFERROR(INDEX(Listor!$M$6:$M$17,MATCH(Listor!J3944&amp;Fossila!E3944,Listor!$K$6:$K$17&amp;Listor!$L$6:$L$17,0)),"")</f>
        <v/>
      </c>
      <c r="K3944" s="69"/>
    </row>
    <row r="3945" spans="2:11" x14ac:dyDescent="0.25">
      <c r="B3945" s="68" t="s">
        <v>68</v>
      </c>
      <c r="C3945" s="80" t="str">
        <f>IFERROR(VLOOKUP(B3945,Listor!$A$6:$B$62,2,FALSE),"")</f>
        <v/>
      </c>
      <c r="D3945" s="80" t="str">
        <f>IFERROR(VLOOKUP(B3945,Listor!$A$6:$C$62,3,FALSE),"")</f>
        <v/>
      </c>
      <c r="E3945" s="64" t="s">
        <v>69</v>
      </c>
      <c r="F3945" s="65"/>
      <c r="G3945" s="35" t="str">
        <f>IFERROR(VLOOKUP(B3945,Listor!$A$6:$G$62,7,FALSE),"")</f>
        <v/>
      </c>
      <c r="H3945" s="35" t="str">
        <f>IFERROR(VLOOKUP(B3945,Listor!$H$6:$I$24,2,FALSE),"")</f>
        <v/>
      </c>
      <c r="I3945" s="35" t="str">
        <f t="shared" si="64"/>
        <v/>
      </c>
      <c r="J3945" s="35" t="str">
        <f t="array" ref="J3945">IFERROR(INDEX(Listor!$M$6:$M$17,MATCH(Listor!J3945&amp;Fossila!E3945,Listor!$K$6:$K$17&amp;Listor!$L$6:$L$17,0)),"")</f>
        <v/>
      </c>
      <c r="K3945" s="69"/>
    </row>
    <row r="3946" spans="2:11" x14ac:dyDescent="0.25">
      <c r="B3946" s="68" t="s">
        <v>68</v>
      </c>
      <c r="C3946" s="80" t="str">
        <f>IFERROR(VLOOKUP(B3946,Listor!$A$6:$B$62,2,FALSE),"")</f>
        <v/>
      </c>
      <c r="D3946" s="80" t="str">
        <f>IFERROR(VLOOKUP(B3946,Listor!$A$6:$C$62,3,FALSE),"")</f>
        <v/>
      </c>
      <c r="E3946" s="64" t="s">
        <v>69</v>
      </c>
      <c r="F3946" s="65"/>
      <c r="G3946" s="35" t="str">
        <f>IFERROR(VLOOKUP(B3946,Listor!$A$6:$G$62,7,FALSE),"")</f>
        <v/>
      </c>
      <c r="H3946" s="35" t="str">
        <f>IFERROR(VLOOKUP(B3946,Listor!$H$6:$I$24,2,FALSE),"")</f>
        <v/>
      </c>
      <c r="I3946" s="35" t="str">
        <f t="shared" si="64"/>
        <v/>
      </c>
      <c r="J3946" s="35" t="str">
        <f t="array" ref="J3946">IFERROR(INDEX(Listor!$M$6:$M$17,MATCH(Listor!J3946&amp;Fossila!E3946,Listor!$K$6:$K$17&amp;Listor!$L$6:$L$17,0)),"")</f>
        <v/>
      </c>
      <c r="K3946" s="69"/>
    </row>
    <row r="3947" spans="2:11" x14ac:dyDescent="0.25">
      <c r="B3947" s="68" t="s">
        <v>68</v>
      </c>
      <c r="C3947" s="80" t="str">
        <f>IFERROR(VLOOKUP(B3947,Listor!$A$6:$B$62,2,FALSE),"")</f>
        <v/>
      </c>
      <c r="D3947" s="80" t="str">
        <f>IFERROR(VLOOKUP(B3947,Listor!$A$6:$C$62,3,FALSE),"")</f>
        <v/>
      </c>
      <c r="E3947" s="64" t="s">
        <v>69</v>
      </c>
      <c r="F3947" s="65"/>
      <c r="G3947" s="35" t="str">
        <f>IFERROR(VLOOKUP(B3947,Listor!$A$6:$G$62,7,FALSE),"")</f>
        <v/>
      </c>
      <c r="H3947" s="35" t="str">
        <f>IFERROR(VLOOKUP(B3947,Listor!$H$6:$I$24,2,FALSE),"")</f>
        <v/>
      </c>
      <c r="I3947" s="35" t="str">
        <f t="shared" si="64"/>
        <v/>
      </c>
      <c r="J3947" s="35" t="str">
        <f t="array" ref="J3947">IFERROR(INDEX(Listor!$M$6:$M$17,MATCH(Listor!J3947&amp;Fossila!E3947,Listor!$K$6:$K$17&amp;Listor!$L$6:$L$17,0)),"")</f>
        <v/>
      </c>
      <c r="K3947" s="69"/>
    </row>
    <row r="3948" spans="2:11" x14ac:dyDescent="0.25">
      <c r="B3948" s="68" t="s">
        <v>68</v>
      </c>
      <c r="C3948" s="80" t="str">
        <f>IFERROR(VLOOKUP(B3948,Listor!$A$6:$B$62,2,FALSE),"")</f>
        <v/>
      </c>
      <c r="D3948" s="80" t="str">
        <f>IFERROR(VLOOKUP(B3948,Listor!$A$6:$C$62,3,FALSE),"")</f>
        <v/>
      </c>
      <c r="E3948" s="64" t="s">
        <v>69</v>
      </c>
      <c r="F3948" s="65"/>
      <c r="G3948" s="35" t="str">
        <f>IFERROR(VLOOKUP(B3948,Listor!$A$6:$G$62,7,FALSE),"")</f>
        <v/>
      </c>
      <c r="H3948" s="35" t="str">
        <f>IFERROR(VLOOKUP(B3948,Listor!$H$6:$I$24,2,FALSE),"")</f>
        <v/>
      </c>
      <c r="I3948" s="35" t="str">
        <f t="shared" si="64"/>
        <v/>
      </c>
      <c r="J3948" s="35" t="str">
        <f t="array" ref="J3948">IFERROR(INDEX(Listor!$M$6:$M$17,MATCH(Listor!J3948&amp;Fossila!E3948,Listor!$K$6:$K$17&amp;Listor!$L$6:$L$17,0)),"")</f>
        <v/>
      </c>
      <c r="K3948" s="69"/>
    </row>
    <row r="3949" spans="2:11" x14ac:dyDescent="0.25">
      <c r="B3949" s="68" t="s">
        <v>68</v>
      </c>
      <c r="C3949" s="80" t="str">
        <f>IFERROR(VLOOKUP(B3949,Listor!$A$6:$B$62,2,FALSE),"")</f>
        <v/>
      </c>
      <c r="D3949" s="80" t="str">
        <f>IFERROR(VLOOKUP(B3949,Listor!$A$6:$C$62,3,FALSE),"")</f>
        <v/>
      </c>
      <c r="E3949" s="64" t="s">
        <v>69</v>
      </c>
      <c r="F3949" s="65"/>
      <c r="G3949" s="35" t="str">
        <f>IFERROR(VLOOKUP(B3949,Listor!$A$6:$G$62,7,FALSE),"")</f>
        <v/>
      </c>
      <c r="H3949" s="35" t="str">
        <f>IFERROR(VLOOKUP(B3949,Listor!$H$6:$I$24,2,FALSE),"")</f>
        <v/>
      </c>
      <c r="I3949" s="35" t="str">
        <f t="shared" si="64"/>
        <v/>
      </c>
      <c r="J3949" s="35" t="str">
        <f t="array" ref="J3949">IFERROR(INDEX(Listor!$M$6:$M$17,MATCH(Listor!J3949&amp;Fossila!E3949,Listor!$K$6:$K$17&amp;Listor!$L$6:$L$17,0)),"")</f>
        <v/>
      </c>
      <c r="K3949" s="69"/>
    </row>
    <row r="3950" spans="2:11" x14ac:dyDescent="0.25">
      <c r="B3950" s="68" t="s">
        <v>68</v>
      </c>
      <c r="C3950" s="80" t="str">
        <f>IFERROR(VLOOKUP(B3950,Listor!$A$6:$B$62,2,FALSE),"")</f>
        <v/>
      </c>
      <c r="D3950" s="80" t="str">
        <f>IFERROR(VLOOKUP(B3950,Listor!$A$6:$C$62,3,FALSE),"")</f>
        <v/>
      </c>
      <c r="E3950" s="64" t="s">
        <v>69</v>
      </c>
      <c r="F3950" s="65"/>
      <c r="G3950" s="35" t="str">
        <f>IFERROR(VLOOKUP(B3950,Listor!$A$6:$G$62,7,FALSE),"")</f>
        <v/>
      </c>
      <c r="H3950" s="35" t="str">
        <f>IFERROR(VLOOKUP(B3950,Listor!$H$6:$I$24,2,FALSE),"")</f>
        <v/>
      </c>
      <c r="I3950" s="35" t="str">
        <f t="shared" si="64"/>
        <v/>
      </c>
      <c r="J3950" s="35" t="str">
        <f t="array" ref="J3950">IFERROR(INDEX(Listor!$M$6:$M$17,MATCH(Listor!J3950&amp;Fossila!E3950,Listor!$K$6:$K$17&amp;Listor!$L$6:$L$17,0)),"")</f>
        <v/>
      </c>
      <c r="K3950" s="69"/>
    </row>
    <row r="3951" spans="2:11" x14ac:dyDescent="0.25">
      <c r="B3951" s="68" t="s">
        <v>68</v>
      </c>
      <c r="C3951" s="80" t="str">
        <f>IFERROR(VLOOKUP(B3951,Listor!$A$6:$B$62,2,FALSE),"")</f>
        <v/>
      </c>
      <c r="D3951" s="80" t="str">
        <f>IFERROR(VLOOKUP(B3951,Listor!$A$6:$C$62,3,FALSE),"")</f>
        <v/>
      </c>
      <c r="E3951" s="64" t="s">
        <v>69</v>
      </c>
      <c r="F3951" s="65"/>
      <c r="G3951" s="35" t="str">
        <f>IFERROR(VLOOKUP(B3951,Listor!$A$6:$G$62,7,FALSE),"")</f>
        <v/>
      </c>
      <c r="H3951" s="35" t="str">
        <f>IFERROR(VLOOKUP(B3951,Listor!$H$6:$I$24,2,FALSE),"")</f>
        <v/>
      </c>
      <c r="I3951" s="35" t="str">
        <f t="shared" si="64"/>
        <v/>
      </c>
      <c r="J3951" s="35" t="str">
        <f t="array" ref="J3951">IFERROR(INDEX(Listor!$M$6:$M$17,MATCH(Listor!J3951&amp;Fossila!E3951,Listor!$K$6:$K$17&amp;Listor!$L$6:$L$17,0)),"")</f>
        <v/>
      </c>
      <c r="K3951" s="69"/>
    </row>
    <row r="3952" spans="2:11" x14ac:dyDescent="0.25">
      <c r="B3952" s="68" t="s">
        <v>68</v>
      </c>
      <c r="C3952" s="80" t="str">
        <f>IFERROR(VLOOKUP(B3952,Listor!$A$6:$B$62,2,FALSE),"")</f>
        <v/>
      </c>
      <c r="D3952" s="80" t="str">
        <f>IFERROR(VLOOKUP(B3952,Listor!$A$6:$C$62,3,FALSE),"")</f>
        <v/>
      </c>
      <c r="E3952" s="64" t="s">
        <v>69</v>
      </c>
      <c r="F3952" s="65"/>
      <c r="G3952" s="35" t="str">
        <f>IFERROR(VLOOKUP(B3952,Listor!$A$6:$G$62,7,FALSE),"")</f>
        <v/>
      </c>
      <c r="H3952" s="35" t="str">
        <f>IFERROR(VLOOKUP(B3952,Listor!$H$6:$I$24,2,FALSE),"")</f>
        <v/>
      </c>
      <c r="I3952" s="35" t="str">
        <f t="shared" si="64"/>
        <v/>
      </c>
      <c r="J3952" s="35" t="str">
        <f t="array" ref="J3952">IFERROR(INDEX(Listor!$M$6:$M$17,MATCH(Listor!J3952&amp;Fossila!E3952,Listor!$K$6:$K$17&amp;Listor!$L$6:$L$17,0)),"")</f>
        <v/>
      </c>
      <c r="K3952" s="69"/>
    </row>
    <row r="3953" spans="2:11" x14ac:dyDescent="0.25">
      <c r="B3953" s="68" t="s">
        <v>68</v>
      </c>
      <c r="C3953" s="80" t="str">
        <f>IFERROR(VLOOKUP(B3953,Listor!$A$6:$B$62,2,FALSE),"")</f>
        <v/>
      </c>
      <c r="D3953" s="80" t="str">
        <f>IFERROR(VLOOKUP(B3953,Listor!$A$6:$C$62,3,FALSE),"")</f>
        <v/>
      </c>
      <c r="E3953" s="64" t="s">
        <v>69</v>
      </c>
      <c r="F3953" s="65"/>
      <c r="G3953" s="35" t="str">
        <f>IFERROR(VLOOKUP(B3953,Listor!$A$6:$G$62,7,FALSE),"")</f>
        <v/>
      </c>
      <c r="H3953" s="35" t="str">
        <f>IFERROR(VLOOKUP(B3953,Listor!$H$6:$I$24,2,FALSE),"")</f>
        <v/>
      </c>
      <c r="I3953" s="35" t="str">
        <f t="shared" si="64"/>
        <v/>
      </c>
      <c r="J3953" s="35" t="str">
        <f t="array" ref="J3953">IFERROR(INDEX(Listor!$M$6:$M$17,MATCH(Listor!J3953&amp;Fossila!E3953,Listor!$K$6:$K$17&amp;Listor!$L$6:$L$17,0)),"")</f>
        <v/>
      </c>
      <c r="K3953" s="69"/>
    </row>
    <row r="3954" spans="2:11" x14ac:dyDescent="0.25">
      <c r="B3954" s="68" t="s">
        <v>68</v>
      </c>
      <c r="C3954" s="80" t="str">
        <f>IFERROR(VLOOKUP(B3954,Listor!$A$6:$B$62,2,FALSE),"")</f>
        <v/>
      </c>
      <c r="D3954" s="80" t="str">
        <f>IFERROR(VLOOKUP(B3954,Listor!$A$6:$C$62,3,FALSE),"")</f>
        <v/>
      </c>
      <c r="E3954" s="64" t="s">
        <v>69</v>
      </c>
      <c r="F3954" s="65"/>
      <c r="G3954" s="35" t="str">
        <f>IFERROR(VLOOKUP(B3954,Listor!$A$6:$G$62,7,FALSE),"")</f>
        <v/>
      </c>
      <c r="H3954" s="35" t="str">
        <f>IFERROR(VLOOKUP(B3954,Listor!$H$6:$I$24,2,FALSE),"")</f>
        <v/>
      </c>
      <c r="I3954" s="35" t="str">
        <f t="shared" si="64"/>
        <v/>
      </c>
      <c r="J3954" s="35" t="str">
        <f t="array" ref="J3954">IFERROR(INDEX(Listor!$M$6:$M$17,MATCH(Listor!J3954&amp;Fossila!E3954,Listor!$K$6:$K$17&amp;Listor!$L$6:$L$17,0)),"")</f>
        <v/>
      </c>
      <c r="K3954" s="69"/>
    </row>
    <row r="3955" spans="2:11" x14ac:dyDescent="0.25">
      <c r="B3955" s="68" t="s">
        <v>68</v>
      </c>
      <c r="C3955" s="80" t="str">
        <f>IFERROR(VLOOKUP(B3955,Listor!$A$6:$B$62,2,FALSE),"")</f>
        <v/>
      </c>
      <c r="D3955" s="80" t="str">
        <f>IFERROR(VLOOKUP(B3955,Listor!$A$6:$C$62,3,FALSE),"")</f>
        <v/>
      </c>
      <c r="E3955" s="64" t="s">
        <v>69</v>
      </c>
      <c r="F3955" s="65"/>
      <c r="G3955" s="35" t="str">
        <f>IFERROR(VLOOKUP(B3955,Listor!$A$6:$G$62,7,FALSE),"")</f>
        <v/>
      </c>
      <c r="H3955" s="35" t="str">
        <f>IFERROR(VLOOKUP(B3955,Listor!$H$6:$I$24,2,FALSE),"")</f>
        <v/>
      </c>
      <c r="I3955" s="35" t="str">
        <f t="shared" si="64"/>
        <v/>
      </c>
      <c r="J3955" s="35" t="str">
        <f t="array" ref="J3955">IFERROR(INDEX(Listor!$M$6:$M$17,MATCH(Listor!J3955&amp;Fossila!E3955,Listor!$K$6:$K$17&amp;Listor!$L$6:$L$17,0)),"")</f>
        <v/>
      </c>
      <c r="K3955" s="69"/>
    </row>
    <row r="3956" spans="2:11" x14ac:dyDescent="0.25">
      <c r="B3956" s="68" t="s">
        <v>68</v>
      </c>
      <c r="C3956" s="80" t="str">
        <f>IFERROR(VLOOKUP(B3956,Listor!$A$6:$B$62,2,FALSE),"")</f>
        <v/>
      </c>
      <c r="D3956" s="80" t="str">
        <f>IFERROR(VLOOKUP(B3956,Listor!$A$6:$C$62,3,FALSE),"")</f>
        <v/>
      </c>
      <c r="E3956" s="64" t="s">
        <v>69</v>
      </c>
      <c r="F3956" s="65"/>
      <c r="G3956" s="35" t="str">
        <f>IFERROR(VLOOKUP(B3956,Listor!$A$6:$G$62,7,FALSE),"")</f>
        <v/>
      </c>
      <c r="H3956" s="35" t="str">
        <f>IFERROR(VLOOKUP(B3956,Listor!$H$6:$I$24,2,FALSE),"")</f>
        <v/>
      </c>
      <c r="I3956" s="35" t="str">
        <f t="shared" si="64"/>
        <v/>
      </c>
      <c r="J3956" s="35" t="str">
        <f t="array" ref="J3956">IFERROR(INDEX(Listor!$M$6:$M$17,MATCH(Listor!J3956&amp;Fossila!E3956,Listor!$K$6:$K$17&amp;Listor!$L$6:$L$17,0)),"")</f>
        <v/>
      </c>
      <c r="K3956" s="69"/>
    </row>
    <row r="3957" spans="2:11" x14ac:dyDescent="0.25">
      <c r="B3957" s="68" t="s">
        <v>68</v>
      </c>
      <c r="C3957" s="80" t="str">
        <f>IFERROR(VLOOKUP(B3957,Listor!$A$6:$B$62,2,FALSE),"")</f>
        <v/>
      </c>
      <c r="D3957" s="80" t="str">
        <f>IFERROR(VLOOKUP(B3957,Listor!$A$6:$C$62,3,FALSE),"")</f>
        <v/>
      </c>
      <c r="E3957" s="64" t="s">
        <v>69</v>
      </c>
      <c r="F3957" s="65"/>
      <c r="G3957" s="35" t="str">
        <f>IFERROR(VLOOKUP(B3957,Listor!$A$6:$G$62,7,FALSE),"")</f>
        <v/>
      </c>
      <c r="H3957" s="35" t="str">
        <f>IFERROR(VLOOKUP(B3957,Listor!$H$6:$I$24,2,FALSE),"")</f>
        <v/>
      </c>
      <c r="I3957" s="35" t="str">
        <f t="shared" si="64"/>
        <v/>
      </c>
      <c r="J3957" s="35" t="str">
        <f t="array" ref="J3957">IFERROR(INDEX(Listor!$M$6:$M$17,MATCH(Listor!J3957&amp;Fossila!E3957,Listor!$K$6:$K$17&amp;Listor!$L$6:$L$17,0)),"")</f>
        <v/>
      </c>
      <c r="K3957" s="69"/>
    </row>
    <row r="3958" spans="2:11" x14ac:dyDescent="0.25">
      <c r="B3958" s="68" t="s">
        <v>68</v>
      </c>
      <c r="C3958" s="80" t="str">
        <f>IFERROR(VLOOKUP(B3958,Listor!$A$6:$B$62,2,FALSE),"")</f>
        <v/>
      </c>
      <c r="D3958" s="80" t="str">
        <f>IFERROR(VLOOKUP(B3958,Listor!$A$6:$C$62,3,FALSE),"")</f>
        <v/>
      </c>
      <c r="E3958" s="64" t="s">
        <v>69</v>
      </c>
      <c r="F3958" s="65"/>
      <c r="G3958" s="35" t="str">
        <f>IFERROR(VLOOKUP(B3958,Listor!$A$6:$G$62,7,FALSE),"")</f>
        <v/>
      </c>
      <c r="H3958" s="35" t="str">
        <f>IFERROR(VLOOKUP(B3958,Listor!$H$6:$I$24,2,FALSE),"")</f>
        <v/>
      </c>
      <c r="I3958" s="35" t="str">
        <f t="shared" si="64"/>
        <v/>
      </c>
      <c r="J3958" s="35" t="str">
        <f t="array" ref="J3958">IFERROR(INDEX(Listor!$M$6:$M$17,MATCH(Listor!J3958&amp;Fossila!E3958,Listor!$K$6:$K$17&amp;Listor!$L$6:$L$17,0)),"")</f>
        <v/>
      </c>
      <c r="K3958" s="69"/>
    </row>
    <row r="3959" spans="2:11" x14ac:dyDescent="0.25">
      <c r="B3959" s="68" t="s">
        <v>68</v>
      </c>
      <c r="C3959" s="80" t="str">
        <f>IFERROR(VLOOKUP(B3959,Listor!$A$6:$B$62,2,FALSE),"")</f>
        <v/>
      </c>
      <c r="D3959" s="80" t="str">
        <f>IFERROR(VLOOKUP(B3959,Listor!$A$6:$C$62,3,FALSE),"")</f>
        <v/>
      </c>
      <c r="E3959" s="64" t="s">
        <v>69</v>
      </c>
      <c r="F3959" s="65"/>
      <c r="G3959" s="35" t="str">
        <f>IFERROR(VLOOKUP(B3959,Listor!$A$6:$G$62,7,FALSE),"")</f>
        <v/>
      </c>
      <c r="H3959" s="35" t="str">
        <f>IFERROR(VLOOKUP(B3959,Listor!$H$6:$I$24,2,FALSE),"")</f>
        <v/>
      </c>
      <c r="I3959" s="35" t="str">
        <f t="shared" si="64"/>
        <v/>
      </c>
      <c r="J3959" s="35" t="str">
        <f t="array" ref="J3959">IFERROR(INDEX(Listor!$M$6:$M$17,MATCH(Listor!J3959&amp;Fossila!E3959,Listor!$K$6:$K$17&amp;Listor!$L$6:$L$17,0)),"")</f>
        <v/>
      </c>
      <c r="K3959" s="69"/>
    </row>
    <row r="3960" spans="2:11" x14ac:dyDescent="0.25">
      <c r="B3960" s="68" t="s">
        <v>68</v>
      </c>
      <c r="C3960" s="80" t="str">
        <f>IFERROR(VLOOKUP(B3960,Listor!$A$6:$B$62,2,FALSE),"")</f>
        <v/>
      </c>
      <c r="D3960" s="80" t="str">
        <f>IFERROR(VLOOKUP(B3960,Listor!$A$6:$C$62,3,FALSE),"")</f>
        <v/>
      </c>
      <c r="E3960" s="64" t="s">
        <v>69</v>
      </c>
      <c r="F3960" s="65"/>
      <c r="G3960" s="35" t="str">
        <f>IFERROR(VLOOKUP(B3960,Listor!$A$6:$G$62,7,FALSE),"")</f>
        <v/>
      </c>
      <c r="H3960" s="35" t="str">
        <f>IFERROR(VLOOKUP(B3960,Listor!$H$6:$I$24,2,FALSE),"")</f>
        <v/>
      </c>
      <c r="I3960" s="35" t="str">
        <f t="shared" si="64"/>
        <v/>
      </c>
      <c r="J3960" s="35" t="str">
        <f t="array" ref="J3960">IFERROR(INDEX(Listor!$M$6:$M$17,MATCH(Listor!J3960&amp;Fossila!E3960,Listor!$K$6:$K$17&amp;Listor!$L$6:$L$17,0)),"")</f>
        <v/>
      </c>
      <c r="K3960" s="69"/>
    </row>
    <row r="3961" spans="2:11" x14ac:dyDescent="0.25">
      <c r="B3961" s="68" t="s">
        <v>68</v>
      </c>
      <c r="C3961" s="80" t="str">
        <f>IFERROR(VLOOKUP(B3961,Listor!$A$6:$B$62,2,FALSE),"")</f>
        <v/>
      </c>
      <c r="D3961" s="80" t="str">
        <f>IFERROR(VLOOKUP(B3961,Listor!$A$6:$C$62,3,FALSE),"")</f>
        <v/>
      </c>
      <c r="E3961" s="64" t="s">
        <v>69</v>
      </c>
      <c r="F3961" s="65"/>
      <c r="G3961" s="35" t="str">
        <f>IFERROR(VLOOKUP(B3961,Listor!$A$6:$G$62,7,FALSE),"")</f>
        <v/>
      </c>
      <c r="H3961" s="35" t="str">
        <f>IFERROR(VLOOKUP(B3961,Listor!$H$6:$I$24,2,FALSE),"")</f>
        <v/>
      </c>
      <c r="I3961" s="35" t="str">
        <f t="shared" si="64"/>
        <v/>
      </c>
      <c r="J3961" s="35" t="str">
        <f t="array" ref="J3961">IFERROR(INDEX(Listor!$M$6:$M$17,MATCH(Listor!J3961&amp;Fossila!E3961,Listor!$K$6:$K$17&amp;Listor!$L$6:$L$17,0)),"")</f>
        <v/>
      </c>
      <c r="K3961" s="69"/>
    </row>
    <row r="3962" spans="2:11" x14ac:dyDescent="0.25">
      <c r="B3962" s="68" t="s">
        <v>68</v>
      </c>
      <c r="C3962" s="80" t="str">
        <f>IFERROR(VLOOKUP(B3962,Listor!$A$6:$B$62,2,FALSE),"")</f>
        <v/>
      </c>
      <c r="D3962" s="80" t="str">
        <f>IFERROR(VLOOKUP(B3962,Listor!$A$6:$C$62,3,FALSE),"")</f>
        <v/>
      </c>
      <c r="E3962" s="64" t="s">
        <v>69</v>
      </c>
      <c r="F3962" s="65"/>
      <c r="G3962" s="35" t="str">
        <f>IFERROR(VLOOKUP(B3962,Listor!$A$6:$G$62,7,FALSE),"")</f>
        <v/>
      </c>
      <c r="H3962" s="35" t="str">
        <f>IFERROR(VLOOKUP(B3962,Listor!$H$6:$I$24,2,FALSE),"")</f>
        <v/>
      </c>
      <c r="I3962" s="35" t="str">
        <f t="shared" si="64"/>
        <v/>
      </c>
      <c r="J3962" s="35" t="str">
        <f t="array" ref="J3962">IFERROR(INDEX(Listor!$M$6:$M$17,MATCH(Listor!J3962&amp;Fossila!E3962,Listor!$K$6:$K$17&amp;Listor!$L$6:$L$17,0)),"")</f>
        <v/>
      </c>
      <c r="K3962" s="69"/>
    </row>
    <row r="3963" spans="2:11" x14ac:dyDescent="0.25">
      <c r="B3963" s="68" t="s">
        <v>68</v>
      </c>
      <c r="C3963" s="80" t="str">
        <f>IFERROR(VLOOKUP(B3963,Listor!$A$6:$B$62,2,FALSE),"")</f>
        <v/>
      </c>
      <c r="D3963" s="80" t="str">
        <f>IFERROR(VLOOKUP(B3963,Listor!$A$6:$C$62,3,FALSE),"")</f>
        <v/>
      </c>
      <c r="E3963" s="64" t="s">
        <v>69</v>
      </c>
      <c r="F3963" s="65"/>
      <c r="G3963" s="35" t="str">
        <f>IFERROR(VLOOKUP(B3963,Listor!$A$6:$G$62,7,FALSE),"")</f>
        <v/>
      </c>
      <c r="H3963" s="35" t="str">
        <f>IFERROR(VLOOKUP(B3963,Listor!$H$6:$I$24,2,FALSE),"")</f>
        <v/>
      </c>
      <c r="I3963" s="35" t="str">
        <f t="shared" si="64"/>
        <v/>
      </c>
      <c r="J3963" s="35" t="str">
        <f t="array" ref="J3963">IFERROR(INDEX(Listor!$M$6:$M$17,MATCH(Listor!J3963&amp;Fossila!E3963,Listor!$K$6:$K$17&amp;Listor!$L$6:$L$17,0)),"")</f>
        <v/>
      </c>
      <c r="K3963" s="69"/>
    </row>
    <row r="3964" spans="2:11" x14ac:dyDescent="0.25">
      <c r="B3964" s="68" t="s">
        <v>68</v>
      </c>
      <c r="C3964" s="80" t="str">
        <f>IFERROR(VLOOKUP(B3964,Listor!$A$6:$B$62,2,FALSE),"")</f>
        <v/>
      </c>
      <c r="D3964" s="80" t="str">
        <f>IFERROR(VLOOKUP(B3964,Listor!$A$6:$C$62,3,FALSE),"")</f>
        <v/>
      </c>
      <c r="E3964" s="64" t="s">
        <v>69</v>
      </c>
      <c r="F3964" s="65"/>
      <c r="G3964" s="35" t="str">
        <f>IFERROR(VLOOKUP(B3964,Listor!$A$6:$G$62,7,FALSE),"")</f>
        <v/>
      </c>
      <c r="H3964" s="35" t="str">
        <f>IFERROR(VLOOKUP(B3964,Listor!$H$6:$I$24,2,FALSE),"")</f>
        <v/>
      </c>
      <c r="I3964" s="35" t="str">
        <f t="shared" si="64"/>
        <v/>
      </c>
      <c r="J3964" s="35" t="str">
        <f t="array" ref="J3964">IFERROR(INDEX(Listor!$M$6:$M$17,MATCH(Listor!J3964&amp;Fossila!E3964,Listor!$K$6:$K$17&amp;Listor!$L$6:$L$17,0)),"")</f>
        <v/>
      </c>
      <c r="K3964" s="69"/>
    </row>
    <row r="3965" spans="2:11" x14ac:dyDescent="0.25">
      <c r="B3965" s="68" t="s">
        <v>68</v>
      </c>
      <c r="C3965" s="80" t="str">
        <f>IFERROR(VLOOKUP(B3965,Listor!$A$6:$B$62,2,FALSE),"")</f>
        <v/>
      </c>
      <c r="D3965" s="80" t="str">
        <f>IFERROR(VLOOKUP(B3965,Listor!$A$6:$C$62,3,FALSE),"")</f>
        <v/>
      </c>
      <c r="E3965" s="64" t="s">
        <v>69</v>
      </c>
      <c r="F3965" s="65"/>
      <c r="G3965" s="35" t="str">
        <f>IFERROR(VLOOKUP(B3965,Listor!$A$6:$G$62,7,FALSE),"")</f>
        <v/>
      </c>
      <c r="H3965" s="35" t="str">
        <f>IFERROR(VLOOKUP(B3965,Listor!$H$6:$I$24,2,FALSE),"")</f>
        <v/>
      </c>
      <c r="I3965" s="35" t="str">
        <f t="shared" si="64"/>
        <v/>
      </c>
      <c r="J3965" s="35" t="str">
        <f t="array" ref="J3965">IFERROR(INDEX(Listor!$M$6:$M$17,MATCH(Listor!J3965&amp;Fossila!E3965,Listor!$K$6:$K$17&amp;Listor!$L$6:$L$17,0)),"")</f>
        <v/>
      </c>
      <c r="K3965" s="69"/>
    </row>
    <row r="3966" spans="2:11" x14ac:dyDescent="0.25">
      <c r="B3966" s="68" t="s">
        <v>68</v>
      </c>
      <c r="C3966" s="80" t="str">
        <f>IFERROR(VLOOKUP(B3966,Listor!$A$6:$B$62,2,FALSE),"")</f>
        <v/>
      </c>
      <c r="D3966" s="80" t="str">
        <f>IFERROR(VLOOKUP(B3966,Listor!$A$6:$C$62,3,FALSE),"")</f>
        <v/>
      </c>
      <c r="E3966" s="64" t="s">
        <v>69</v>
      </c>
      <c r="F3966" s="65"/>
      <c r="G3966" s="35" t="str">
        <f>IFERROR(VLOOKUP(B3966,Listor!$A$6:$G$62,7,FALSE),"")</f>
        <v/>
      </c>
      <c r="H3966" s="35" t="str">
        <f>IFERROR(VLOOKUP(B3966,Listor!$H$6:$I$24,2,FALSE),"")</f>
        <v/>
      </c>
      <c r="I3966" s="35" t="str">
        <f t="shared" si="64"/>
        <v/>
      </c>
      <c r="J3966" s="35" t="str">
        <f t="array" ref="J3966">IFERROR(INDEX(Listor!$M$6:$M$17,MATCH(Listor!J3966&amp;Fossila!E3966,Listor!$K$6:$K$17&amp;Listor!$L$6:$L$17,0)),"")</f>
        <v/>
      </c>
      <c r="K3966" s="69"/>
    </row>
    <row r="3967" spans="2:11" x14ac:dyDescent="0.25">
      <c r="B3967" s="68" t="s">
        <v>68</v>
      </c>
      <c r="C3967" s="80" t="str">
        <f>IFERROR(VLOOKUP(B3967,Listor!$A$6:$B$62,2,FALSE),"")</f>
        <v/>
      </c>
      <c r="D3967" s="80" t="str">
        <f>IFERROR(VLOOKUP(B3967,Listor!$A$6:$C$62,3,FALSE),"")</f>
        <v/>
      </c>
      <c r="E3967" s="64" t="s">
        <v>69</v>
      </c>
      <c r="F3967" s="65"/>
      <c r="G3967" s="35" t="str">
        <f>IFERROR(VLOOKUP(B3967,Listor!$A$6:$G$62,7,FALSE),"")</f>
        <v/>
      </c>
      <c r="H3967" s="35" t="str">
        <f>IFERROR(VLOOKUP(B3967,Listor!$H$6:$I$24,2,FALSE),"")</f>
        <v/>
      </c>
      <c r="I3967" s="35" t="str">
        <f t="shared" si="64"/>
        <v/>
      </c>
      <c r="J3967" s="35" t="str">
        <f t="array" ref="J3967">IFERROR(INDEX(Listor!$M$6:$M$17,MATCH(Listor!J3967&amp;Fossila!E3967,Listor!$K$6:$K$17&amp;Listor!$L$6:$L$17,0)),"")</f>
        <v/>
      </c>
      <c r="K3967" s="69"/>
    </row>
    <row r="3968" spans="2:11" x14ac:dyDescent="0.25">
      <c r="B3968" s="68" t="s">
        <v>68</v>
      </c>
      <c r="C3968" s="80" t="str">
        <f>IFERROR(VLOOKUP(B3968,Listor!$A$6:$B$62,2,FALSE),"")</f>
        <v/>
      </c>
      <c r="D3968" s="80" t="str">
        <f>IFERROR(VLOOKUP(B3968,Listor!$A$6:$C$62,3,FALSE),"")</f>
        <v/>
      </c>
      <c r="E3968" s="64" t="s">
        <v>69</v>
      </c>
      <c r="F3968" s="65"/>
      <c r="G3968" s="35" t="str">
        <f>IFERROR(VLOOKUP(B3968,Listor!$A$6:$G$62,7,FALSE),"")</f>
        <v/>
      </c>
      <c r="H3968" s="35" t="str">
        <f>IFERROR(VLOOKUP(B3968,Listor!$H$6:$I$24,2,FALSE),"")</f>
        <v/>
      </c>
      <c r="I3968" s="35" t="str">
        <f t="shared" si="64"/>
        <v/>
      </c>
      <c r="J3968" s="35" t="str">
        <f t="array" ref="J3968">IFERROR(INDEX(Listor!$M$6:$M$17,MATCH(Listor!J3968&amp;Fossila!E3968,Listor!$K$6:$K$17&amp;Listor!$L$6:$L$17,0)),"")</f>
        <v/>
      </c>
      <c r="K3968" s="69"/>
    </row>
    <row r="3969" spans="2:11" x14ac:dyDescent="0.25">
      <c r="B3969" s="68" t="s">
        <v>68</v>
      </c>
      <c r="C3969" s="80" t="str">
        <f>IFERROR(VLOOKUP(B3969,Listor!$A$6:$B$62,2,FALSE),"")</f>
        <v/>
      </c>
      <c r="D3969" s="80" t="str">
        <f>IFERROR(VLOOKUP(B3969,Listor!$A$6:$C$62,3,FALSE),"")</f>
        <v/>
      </c>
      <c r="E3969" s="64" t="s">
        <v>69</v>
      </c>
      <c r="F3969" s="65"/>
      <c r="G3969" s="35" t="str">
        <f>IFERROR(VLOOKUP(B3969,Listor!$A$6:$G$62,7,FALSE),"")</f>
        <v/>
      </c>
      <c r="H3969" s="35" t="str">
        <f>IFERROR(VLOOKUP(B3969,Listor!$H$6:$I$24,2,FALSE),"")</f>
        <v/>
      </c>
      <c r="I3969" s="35" t="str">
        <f t="shared" si="64"/>
        <v/>
      </c>
      <c r="J3969" s="35" t="str">
        <f t="array" ref="J3969">IFERROR(INDEX(Listor!$M$6:$M$17,MATCH(Listor!J3969&amp;Fossila!E3969,Listor!$K$6:$K$17&amp;Listor!$L$6:$L$17,0)),"")</f>
        <v/>
      </c>
      <c r="K3969" s="69"/>
    </row>
    <row r="3970" spans="2:11" x14ac:dyDescent="0.25">
      <c r="B3970" s="68" t="s">
        <v>68</v>
      </c>
      <c r="C3970" s="80" t="str">
        <f>IFERROR(VLOOKUP(B3970,Listor!$A$6:$B$62,2,FALSE),"")</f>
        <v/>
      </c>
      <c r="D3970" s="80" t="str">
        <f>IFERROR(VLOOKUP(B3970,Listor!$A$6:$C$62,3,FALSE),"")</f>
        <v/>
      </c>
      <c r="E3970" s="64" t="s">
        <v>69</v>
      </c>
      <c r="F3970" s="65"/>
      <c r="G3970" s="35" t="str">
        <f>IFERROR(VLOOKUP(B3970,Listor!$A$6:$G$62,7,FALSE),"")</f>
        <v/>
      </c>
      <c r="H3970" s="35" t="str">
        <f>IFERROR(VLOOKUP(B3970,Listor!$H$6:$I$24,2,FALSE),"")</f>
        <v/>
      </c>
      <c r="I3970" s="35" t="str">
        <f t="shared" si="64"/>
        <v/>
      </c>
      <c r="J3970" s="35" t="str">
        <f t="array" ref="J3970">IFERROR(INDEX(Listor!$M$6:$M$17,MATCH(Listor!J3970&amp;Fossila!E3970,Listor!$K$6:$K$17&amp;Listor!$L$6:$L$17,0)),"")</f>
        <v/>
      </c>
      <c r="K3970" s="69"/>
    </row>
    <row r="3971" spans="2:11" x14ac:dyDescent="0.25">
      <c r="B3971" s="68" t="s">
        <v>68</v>
      </c>
      <c r="C3971" s="80" t="str">
        <f>IFERROR(VLOOKUP(B3971,Listor!$A$6:$B$62,2,FALSE),"")</f>
        <v/>
      </c>
      <c r="D3971" s="80" t="str">
        <f>IFERROR(VLOOKUP(B3971,Listor!$A$6:$C$62,3,FALSE),"")</f>
        <v/>
      </c>
      <c r="E3971" s="64" t="s">
        <v>69</v>
      </c>
      <c r="F3971" s="65"/>
      <c r="G3971" s="35" t="str">
        <f>IFERROR(VLOOKUP(B3971,Listor!$A$6:$G$62,7,FALSE),"")</f>
        <v/>
      </c>
      <c r="H3971" s="35" t="str">
        <f>IFERROR(VLOOKUP(B3971,Listor!$H$6:$I$24,2,FALSE),"")</f>
        <v/>
      </c>
      <c r="I3971" s="35" t="str">
        <f t="shared" si="64"/>
        <v/>
      </c>
      <c r="J3971" s="35" t="str">
        <f t="array" ref="J3971">IFERROR(INDEX(Listor!$M$6:$M$17,MATCH(Listor!J3971&amp;Fossila!E3971,Listor!$K$6:$K$17&amp;Listor!$L$6:$L$17,0)),"")</f>
        <v/>
      </c>
      <c r="K3971" s="69"/>
    </row>
    <row r="3972" spans="2:11" x14ac:dyDescent="0.25">
      <c r="B3972" s="68" t="s">
        <v>68</v>
      </c>
      <c r="C3972" s="80" t="str">
        <f>IFERROR(VLOOKUP(B3972,Listor!$A$6:$B$62,2,FALSE),"")</f>
        <v/>
      </c>
      <c r="D3972" s="80" t="str">
        <f>IFERROR(VLOOKUP(B3972,Listor!$A$6:$C$62,3,FALSE),"")</f>
        <v/>
      </c>
      <c r="E3972" s="64" t="s">
        <v>69</v>
      </c>
      <c r="F3972" s="65"/>
      <c r="G3972" s="35" t="str">
        <f>IFERROR(VLOOKUP(B3972,Listor!$A$6:$G$62,7,FALSE),"")</f>
        <v/>
      </c>
      <c r="H3972" s="35" t="str">
        <f>IFERROR(VLOOKUP(B3972,Listor!$H$6:$I$24,2,FALSE),"")</f>
        <v/>
      </c>
      <c r="I3972" s="35" t="str">
        <f t="shared" si="64"/>
        <v/>
      </c>
      <c r="J3972" s="35" t="str">
        <f t="array" ref="J3972">IFERROR(INDEX(Listor!$M$6:$M$17,MATCH(Listor!J3972&amp;Fossila!E3972,Listor!$K$6:$K$17&amp;Listor!$L$6:$L$17,0)),"")</f>
        <v/>
      </c>
      <c r="K3972" s="69"/>
    </row>
    <row r="3973" spans="2:11" x14ac:dyDescent="0.25">
      <c r="B3973" s="68" t="s">
        <v>68</v>
      </c>
      <c r="C3973" s="80" t="str">
        <f>IFERROR(VLOOKUP(B3973,Listor!$A$6:$B$62,2,FALSE),"")</f>
        <v/>
      </c>
      <c r="D3973" s="80" t="str">
        <f>IFERROR(VLOOKUP(B3973,Listor!$A$6:$C$62,3,FALSE),"")</f>
        <v/>
      </c>
      <c r="E3973" s="64" t="s">
        <v>69</v>
      </c>
      <c r="F3973" s="65"/>
      <c r="G3973" s="35" t="str">
        <f>IFERROR(VLOOKUP(B3973,Listor!$A$6:$G$62,7,FALSE),"")</f>
        <v/>
      </c>
      <c r="H3973" s="35" t="str">
        <f>IFERROR(VLOOKUP(B3973,Listor!$H$6:$I$24,2,FALSE),"")</f>
        <v/>
      </c>
      <c r="I3973" s="35" t="str">
        <f t="shared" si="64"/>
        <v/>
      </c>
      <c r="J3973" s="35" t="str">
        <f t="array" ref="J3973">IFERROR(INDEX(Listor!$M$6:$M$17,MATCH(Listor!J3973&amp;Fossila!E3973,Listor!$K$6:$K$17&amp;Listor!$L$6:$L$17,0)),"")</f>
        <v/>
      </c>
      <c r="K3973" s="69"/>
    </row>
    <row r="3974" spans="2:11" x14ac:dyDescent="0.25">
      <c r="B3974" s="68" t="s">
        <v>68</v>
      </c>
      <c r="C3974" s="80" t="str">
        <f>IFERROR(VLOOKUP(B3974,Listor!$A$6:$B$62,2,FALSE),"")</f>
        <v/>
      </c>
      <c r="D3974" s="80" t="str">
        <f>IFERROR(VLOOKUP(B3974,Listor!$A$6:$C$62,3,FALSE),"")</f>
        <v/>
      </c>
      <c r="E3974" s="64" t="s">
        <v>69</v>
      </c>
      <c r="F3974" s="65"/>
      <c r="G3974" s="35" t="str">
        <f>IFERROR(VLOOKUP(B3974,Listor!$A$6:$G$62,7,FALSE),"")</f>
        <v/>
      </c>
      <c r="H3974" s="35" t="str">
        <f>IFERROR(VLOOKUP(B3974,Listor!$H$6:$I$24,2,FALSE),"")</f>
        <v/>
      </c>
      <c r="I3974" s="35" t="str">
        <f t="shared" si="64"/>
        <v/>
      </c>
      <c r="J3974" s="35" t="str">
        <f t="array" ref="J3974">IFERROR(INDEX(Listor!$M$6:$M$17,MATCH(Listor!J3974&amp;Fossila!E3974,Listor!$K$6:$K$17&amp;Listor!$L$6:$L$17,0)),"")</f>
        <v/>
      </c>
      <c r="K3974" s="69"/>
    </row>
    <row r="3975" spans="2:11" x14ac:dyDescent="0.25">
      <c r="B3975" s="68" t="s">
        <v>68</v>
      </c>
      <c r="C3975" s="80" t="str">
        <f>IFERROR(VLOOKUP(B3975,Listor!$A$6:$B$62,2,FALSE),"")</f>
        <v/>
      </c>
      <c r="D3975" s="80" t="str">
        <f>IFERROR(VLOOKUP(B3975,Listor!$A$6:$C$62,3,FALSE),"")</f>
        <v/>
      </c>
      <c r="E3975" s="64" t="s">
        <v>69</v>
      </c>
      <c r="F3975" s="65"/>
      <c r="G3975" s="35" t="str">
        <f>IFERROR(VLOOKUP(B3975,Listor!$A$6:$G$62,7,FALSE),"")</f>
        <v/>
      </c>
      <c r="H3975" s="35" t="str">
        <f>IFERROR(VLOOKUP(B3975,Listor!$H$6:$I$24,2,FALSE),"")</f>
        <v/>
      </c>
      <c r="I3975" s="35" t="str">
        <f t="shared" si="64"/>
        <v/>
      </c>
      <c r="J3975" s="35" t="str">
        <f t="array" ref="J3975">IFERROR(INDEX(Listor!$M$6:$M$17,MATCH(Listor!J3975&amp;Fossila!E3975,Listor!$K$6:$K$17&amp;Listor!$L$6:$L$17,0)),"")</f>
        <v/>
      </c>
      <c r="K3975" s="69"/>
    </row>
    <row r="3976" spans="2:11" x14ac:dyDescent="0.25">
      <c r="B3976" s="68" t="s">
        <v>68</v>
      </c>
      <c r="C3976" s="80" t="str">
        <f>IFERROR(VLOOKUP(B3976,Listor!$A$6:$B$62,2,FALSE),"")</f>
        <v/>
      </c>
      <c r="D3976" s="80" t="str">
        <f>IFERROR(VLOOKUP(B3976,Listor!$A$6:$C$62,3,FALSE),"")</f>
        <v/>
      </c>
      <c r="E3976" s="64" t="s">
        <v>69</v>
      </c>
      <c r="F3976" s="65"/>
      <c r="G3976" s="35" t="str">
        <f>IFERROR(VLOOKUP(B3976,Listor!$A$6:$G$62,7,FALSE),"")</f>
        <v/>
      </c>
      <c r="H3976" s="35" t="str">
        <f>IFERROR(VLOOKUP(B3976,Listor!$H$6:$I$24,2,FALSE),"")</f>
        <v/>
      </c>
      <c r="I3976" s="35" t="str">
        <f t="shared" si="64"/>
        <v/>
      </c>
      <c r="J3976" s="35" t="str">
        <f t="array" ref="J3976">IFERROR(INDEX(Listor!$M$6:$M$17,MATCH(Listor!J3976&amp;Fossila!E3976,Listor!$K$6:$K$17&amp;Listor!$L$6:$L$17,0)),"")</f>
        <v/>
      </c>
      <c r="K3976" s="69"/>
    </row>
    <row r="3977" spans="2:11" x14ac:dyDescent="0.25">
      <c r="B3977" s="68" t="s">
        <v>68</v>
      </c>
      <c r="C3977" s="80" t="str">
        <f>IFERROR(VLOOKUP(B3977,Listor!$A$6:$B$62,2,FALSE),"")</f>
        <v/>
      </c>
      <c r="D3977" s="80" t="str">
        <f>IFERROR(VLOOKUP(B3977,Listor!$A$6:$C$62,3,FALSE),"")</f>
        <v/>
      </c>
      <c r="E3977" s="64" t="s">
        <v>69</v>
      </c>
      <c r="F3977" s="65"/>
      <c r="G3977" s="35" t="str">
        <f>IFERROR(VLOOKUP(B3977,Listor!$A$6:$G$62,7,FALSE),"")</f>
        <v/>
      </c>
      <c r="H3977" s="35" t="str">
        <f>IFERROR(VLOOKUP(B3977,Listor!$H$6:$I$24,2,FALSE),"")</f>
        <v/>
      </c>
      <c r="I3977" s="35" t="str">
        <f t="shared" si="64"/>
        <v/>
      </c>
      <c r="J3977" s="35" t="str">
        <f t="array" ref="J3977">IFERROR(INDEX(Listor!$M$6:$M$17,MATCH(Listor!J3977&amp;Fossila!E3977,Listor!$K$6:$K$17&amp;Listor!$L$6:$L$17,0)),"")</f>
        <v/>
      </c>
      <c r="K3977" s="69"/>
    </row>
    <row r="3978" spans="2:11" x14ac:dyDescent="0.25">
      <c r="B3978" s="68" t="s">
        <v>68</v>
      </c>
      <c r="C3978" s="80" t="str">
        <f>IFERROR(VLOOKUP(B3978,Listor!$A$6:$B$62,2,FALSE),"")</f>
        <v/>
      </c>
      <c r="D3978" s="80" t="str">
        <f>IFERROR(VLOOKUP(B3978,Listor!$A$6:$C$62,3,FALSE),"")</f>
        <v/>
      </c>
      <c r="E3978" s="64" t="s">
        <v>69</v>
      </c>
      <c r="F3978" s="65"/>
      <c r="G3978" s="35" t="str">
        <f>IFERROR(VLOOKUP(B3978,Listor!$A$6:$G$62,7,FALSE),"")</f>
        <v/>
      </c>
      <c r="H3978" s="35" t="str">
        <f>IFERROR(VLOOKUP(B3978,Listor!$H$6:$I$24,2,FALSE),"")</f>
        <v/>
      </c>
      <c r="I3978" s="35" t="str">
        <f t="shared" si="64"/>
        <v/>
      </c>
      <c r="J3978" s="35" t="str">
        <f t="array" ref="J3978">IFERROR(INDEX(Listor!$M$6:$M$17,MATCH(Listor!J3978&amp;Fossila!E3978,Listor!$K$6:$K$17&amp;Listor!$L$6:$L$17,0)),"")</f>
        <v/>
      </c>
      <c r="K3978" s="69"/>
    </row>
    <row r="3979" spans="2:11" x14ac:dyDescent="0.25">
      <c r="B3979" s="68" t="s">
        <v>68</v>
      </c>
      <c r="C3979" s="80" t="str">
        <f>IFERROR(VLOOKUP(B3979,Listor!$A$6:$B$62,2,FALSE),"")</f>
        <v/>
      </c>
      <c r="D3979" s="80" t="str">
        <f>IFERROR(VLOOKUP(B3979,Listor!$A$6:$C$62,3,FALSE),"")</f>
        <v/>
      </c>
      <c r="E3979" s="64" t="s">
        <v>69</v>
      </c>
      <c r="F3979" s="65"/>
      <c r="G3979" s="35" t="str">
        <f>IFERROR(VLOOKUP(B3979,Listor!$A$6:$G$62,7,FALSE),"")</f>
        <v/>
      </c>
      <c r="H3979" s="35" t="str">
        <f>IFERROR(VLOOKUP(B3979,Listor!$H$6:$I$24,2,FALSE),"")</f>
        <v/>
      </c>
      <c r="I3979" s="35" t="str">
        <f t="shared" si="64"/>
        <v/>
      </c>
      <c r="J3979" s="35" t="str">
        <f t="array" ref="J3979">IFERROR(INDEX(Listor!$M$6:$M$17,MATCH(Listor!J3979&amp;Fossila!E3979,Listor!$K$6:$K$17&amp;Listor!$L$6:$L$17,0)),"")</f>
        <v/>
      </c>
      <c r="K3979" s="69"/>
    </row>
    <row r="3980" spans="2:11" x14ac:dyDescent="0.25">
      <c r="B3980" s="68" t="s">
        <v>68</v>
      </c>
      <c r="C3980" s="80" t="str">
        <f>IFERROR(VLOOKUP(B3980,Listor!$A$6:$B$62,2,FALSE),"")</f>
        <v/>
      </c>
      <c r="D3980" s="80" t="str">
        <f>IFERROR(VLOOKUP(B3980,Listor!$A$6:$C$62,3,FALSE),"")</f>
        <v/>
      </c>
      <c r="E3980" s="64" t="s">
        <v>69</v>
      </c>
      <c r="F3980" s="65"/>
      <c r="G3980" s="35" t="str">
        <f>IFERROR(VLOOKUP(B3980,Listor!$A$6:$G$62,7,FALSE),"")</f>
        <v/>
      </c>
      <c r="H3980" s="35" t="str">
        <f>IFERROR(VLOOKUP(B3980,Listor!$H$6:$I$24,2,FALSE),"")</f>
        <v/>
      </c>
      <c r="I3980" s="35" t="str">
        <f t="shared" si="64"/>
        <v/>
      </c>
      <c r="J3980" s="35" t="str">
        <f t="array" ref="J3980">IFERROR(INDEX(Listor!$M$6:$M$17,MATCH(Listor!J3980&amp;Fossila!E3980,Listor!$K$6:$K$17&amp;Listor!$L$6:$L$17,0)),"")</f>
        <v/>
      </c>
      <c r="K3980" s="69"/>
    </row>
    <row r="3981" spans="2:11" x14ac:dyDescent="0.25">
      <c r="B3981" s="68" t="s">
        <v>68</v>
      </c>
      <c r="C3981" s="80" t="str">
        <f>IFERROR(VLOOKUP(B3981,Listor!$A$6:$B$62,2,FALSE),"")</f>
        <v/>
      </c>
      <c r="D3981" s="80" t="str">
        <f>IFERROR(VLOOKUP(B3981,Listor!$A$6:$C$62,3,FALSE),"")</f>
        <v/>
      </c>
      <c r="E3981" s="64" t="s">
        <v>69</v>
      </c>
      <c r="F3981" s="65"/>
      <c r="G3981" s="35" t="str">
        <f>IFERROR(VLOOKUP(B3981,Listor!$A$6:$G$62,7,FALSE),"")</f>
        <v/>
      </c>
      <c r="H3981" s="35" t="str">
        <f>IFERROR(VLOOKUP(B3981,Listor!$H$6:$I$24,2,FALSE),"")</f>
        <v/>
      </c>
      <c r="I3981" s="35" t="str">
        <f t="shared" ref="I3981:I4044" si="65">IFERROR(H3981*F3981,"")</f>
        <v/>
      </c>
      <c r="J3981" s="35" t="str">
        <f t="array" ref="J3981">IFERROR(INDEX(Listor!$M$6:$M$17,MATCH(Listor!J3981&amp;Fossila!E3981,Listor!$K$6:$K$17&amp;Listor!$L$6:$L$17,0)),"")</f>
        <v/>
      </c>
      <c r="K3981" s="69"/>
    </row>
    <row r="3982" spans="2:11" x14ac:dyDescent="0.25">
      <c r="B3982" s="68" t="s">
        <v>68</v>
      </c>
      <c r="C3982" s="80" t="str">
        <f>IFERROR(VLOOKUP(B3982,Listor!$A$6:$B$62,2,FALSE),"")</f>
        <v/>
      </c>
      <c r="D3982" s="80" t="str">
        <f>IFERROR(VLOOKUP(B3982,Listor!$A$6:$C$62,3,FALSE),"")</f>
        <v/>
      </c>
      <c r="E3982" s="64" t="s">
        <v>69</v>
      </c>
      <c r="F3982" s="65"/>
      <c r="G3982" s="35" t="str">
        <f>IFERROR(VLOOKUP(B3982,Listor!$A$6:$G$62,7,FALSE),"")</f>
        <v/>
      </c>
      <c r="H3982" s="35" t="str">
        <f>IFERROR(VLOOKUP(B3982,Listor!$H$6:$I$24,2,FALSE),"")</f>
        <v/>
      </c>
      <c r="I3982" s="35" t="str">
        <f t="shared" si="65"/>
        <v/>
      </c>
      <c r="J3982" s="35" t="str">
        <f t="array" ref="J3982">IFERROR(INDEX(Listor!$M$6:$M$17,MATCH(Listor!J3982&amp;Fossila!E3982,Listor!$K$6:$K$17&amp;Listor!$L$6:$L$17,0)),"")</f>
        <v/>
      </c>
      <c r="K3982" s="69"/>
    </row>
    <row r="3983" spans="2:11" x14ac:dyDescent="0.25">
      <c r="B3983" s="68" t="s">
        <v>68</v>
      </c>
      <c r="C3983" s="80" t="str">
        <f>IFERROR(VLOOKUP(B3983,Listor!$A$6:$B$62,2,FALSE),"")</f>
        <v/>
      </c>
      <c r="D3983" s="80" t="str">
        <f>IFERROR(VLOOKUP(B3983,Listor!$A$6:$C$62,3,FALSE),"")</f>
        <v/>
      </c>
      <c r="E3983" s="64" t="s">
        <v>69</v>
      </c>
      <c r="F3983" s="65"/>
      <c r="G3983" s="35" t="str">
        <f>IFERROR(VLOOKUP(B3983,Listor!$A$6:$G$62,7,FALSE),"")</f>
        <v/>
      </c>
      <c r="H3983" s="35" t="str">
        <f>IFERROR(VLOOKUP(B3983,Listor!$H$6:$I$24,2,FALSE),"")</f>
        <v/>
      </c>
      <c r="I3983" s="35" t="str">
        <f t="shared" si="65"/>
        <v/>
      </c>
      <c r="J3983" s="35" t="str">
        <f t="array" ref="J3983">IFERROR(INDEX(Listor!$M$6:$M$17,MATCH(Listor!J3983&amp;Fossila!E3983,Listor!$K$6:$K$17&amp;Listor!$L$6:$L$17,0)),"")</f>
        <v/>
      </c>
      <c r="K3983" s="69"/>
    </row>
    <row r="3984" spans="2:11" x14ac:dyDescent="0.25">
      <c r="B3984" s="68" t="s">
        <v>68</v>
      </c>
      <c r="C3984" s="80" t="str">
        <f>IFERROR(VLOOKUP(B3984,Listor!$A$6:$B$62,2,FALSE),"")</f>
        <v/>
      </c>
      <c r="D3984" s="80" t="str">
        <f>IFERROR(VLOOKUP(B3984,Listor!$A$6:$C$62,3,FALSE),"")</f>
        <v/>
      </c>
      <c r="E3984" s="64" t="s">
        <v>69</v>
      </c>
      <c r="F3984" s="65"/>
      <c r="G3984" s="35" t="str">
        <f>IFERROR(VLOOKUP(B3984,Listor!$A$6:$G$62,7,FALSE),"")</f>
        <v/>
      </c>
      <c r="H3984" s="35" t="str">
        <f>IFERROR(VLOOKUP(B3984,Listor!$H$6:$I$24,2,FALSE),"")</f>
        <v/>
      </c>
      <c r="I3984" s="35" t="str">
        <f t="shared" si="65"/>
        <v/>
      </c>
      <c r="J3984" s="35" t="str">
        <f t="array" ref="J3984">IFERROR(INDEX(Listor!$M$6:$M$17,MATCH(Listor!J3984&amp;Fossila!E3984,Listor!$K$6:$K$17&amp;Listor!$L$6:$L$17,0)),"")</f>
        <v/>
      </c>
      <c r="K3984" s="69"/>
    </row>
    <row r="3985" spans="2:11" x14ac:dyDescent="0.25">
      <c r="B3985" s="68" t="s">
        <v>68</v>
      </c>
      <c r="C3985" s="80" t="str">
        <f>IFERROR(VLOOKUP(B3985,Listor!$A$6:$B$62,2,FALSE),"")</f>
        <v/>
      </c>
      <c r="D3985" s="80" t="str">
        <f>IFERROR(VLOOKUP(B3985,Listor!$A$6:$C$62,3,FALSE),"")</f>
        <v/>
      </c>
      <c r="E3985" s="64" t="s">
        <v>69</v>
      </c>
      <c r="F3985" s="65"/>
      <c r="G3985" s="35" t="str">
        <f>IFERROR(VLOOKUP(B3985,Listor!$A$6:$G$62,7,FALSE),"")</f>
        <v/>
      </c>
      <c r="H3985" s="35" t="str">
        <f>IFERROR(VLOOKUP(B3985,Listor!$H$6:$I$24,2,FALSE),"")</f>
        <v/>
      </c>
      <c r="I3985" s="35" t="str">
        <f t="shared" si="65"/>
        <v/>
      </c>
      <c r="J3985" s="35" t="str">
        <f t="array" ref="J3985">IFERROR(INDEX(Listor!$M$6:$M$17,MATCH(Listor!J3985&amp;Fossila!E3985,Listor!$K$6:$K$17&amp;Listor!$L$6:$L$17,0)),"")</f>
        <v/>
      </c>
      <c r="K3985" s="69"/>
    </row>
    <row r="3986" spans="2:11" x14ac:dyDescent="0.25">
      <c r="B3986" s="68" t="s">
        <v>68</v>
      </c>
      <c r="C3986" s="80" t="str">
        <f>IFERROR(VLOOKUP(B3986,Listor!$A$6:$B$62,2,FALSE),"")</f>
        <v/>
      </c>
      <c r="D3986" s="80" t="str">
        <f>IFERROR(VLOOKUP(B3986,Listor!$A$6:$C$62,3,FALSE),"")</f>
        <v/>
      </c>
      <c r="E3986" s="64" t="s">
        <v>69</v>
      </c>
      <c r="F3986" s="65"/>
      <c r="G3986" s="35" t="str">
        <f>IFERROR(VLOOKUP(B3986,Listor!$A$6:$G$62,7,FALSE),"")</f>
        <v/>
      </c>
      <c r="H3986" s="35" t="str">
        <f>IFERROR(VLOOKUP(B3986,Listor!$H$6:$I$24,2,FALSE),"")</f>
        <v/>
      </c>
      <c r="I3986" s="35" t="str">
        <f t="shared" si="65"/>
        <v/>
      </c>
      <c r="J3986" s="35" t="str">
        <f t="array" ref="J3986">IFERROR(INDEX(Listor!$M$6:$M$17,MATCH(Listor!J3986&amp;Fossila!E3986,Listor!$K$6:$K$17&amp;Listor!$L$6:$L$17,0)),"")</f>
        <v/>
      </c>
      <c r="K3986" s="69"/>
    </row>
    <row r="3987" spans="2:11" x14ac:dyDescent="0.25">
      <c r="B3987" s="68" t="s">
        <v>68</v>
      </c>
      <c r="C3987" s="80" t="str">
        <f>IFERROR(VLOOKUP(B3987,Listor!$A$6:$B$62,2,FALSE),"")</f>
        <v/>
      </c>
      <c r="D3987" s="80" t="str">
        <f>IFERROR(VLOOKUP(B3987,Listor!$A$6:$C$62,3,FALSE),"")</f>
        <v/>
      </c>
      <c r="E3987" s="64" t="s">
        <v>69</v>
      </c>
      <c r="F3987" s="65"/>
      <c r="G3987" s="35" t="str">
        <f>IFERROR(VLOOKUP(B3987,Listor!$A$6:$G$62,7,FALSE),"")</f>
        <v/>
      </c>
      <c r="H3987" s="35" t="str">
        <f>IFERROR(VLOOKUP(B3987,Listor!$H$6:$I$24,2,FALSE),"")</f>
        <v/>
      </c>
      <c r="I3987" s="35" t="str">
        <f t="shared" si="65"/>
        <v/>
      </c>
      <c r="J3987" s="35" t="str">
        <f t="array" ref="J3987">IFERROR(INDEX(Listor!$M$6:$M$17,MATCH(Listor!J3987&amp;Fossila!E3987,Listor!$K$6:$K$17&amp;Listor!$L$6:$L$17,0)),"")</f>
        <v/>
      </c>
      <c r="K3987" s="69"/>
    </row>
    <row r="3988" spans="2:11" x14ac:dyDescent="0.25">
      <c r="B3988" s="68" t="s">
        <v>68</v>
      </c>
      <c r="C3988" s="80" t="str">
        <f>IFERROR(VLOOKUP(B3988,Listor!$A$6:$B$62,2,FALSE),"")</f>
        <v/>
      </c>
      <c r="D3988" s="80" t="str">
        <f>IFERROR(VLOOKUP(B3988,Listor!$A$6:$C$62,3,FALSE),"")</f>
        <v/>
      </c>
      <c r="E3988" s="64" t="s">
        <v>69</v>
      </c>
      <c r="F3988" s="65"/>
      <c r="G3988" s="35" t="str">
        <f>IFERROR(VLOOKUP(B3988,Listor!$A$6:$G$62,7,FALSE),"")</f>
        <v/>
      </c>
      <c r="H3988" s="35" t="str">
        <f>IFERROR(VLOOKUP(B3988,Listor!$H$6:$I$24,2,FALSE),"")</f>
        <v/>
      </c>
      <c r="I3988" s="35" t="str">
        <f t="shared" si="65"/>
        <v/>
      </c>
      <c r="J3988" s="35" t="str">
        <f t="array" ref="J3988">IFERROR(INDEX(Listor!$M$6:$M$17,MATCH(Listor!J3988&amp;Fossila!E3988,Listor!$K$6:$K$17&amp;Listor!$L$6:$L$17,0)),"")</f>
        <v/>
      </c>
      <c r="K3988" s="69"/>
    </row>
    <row r="3989" spans="2:11" x14ac:dyDescent="0.25">
      <c r="B3989" s="68" t="s">
        <v>68</v>
      </c>
      <c r="C3989" s="80" t="str">
        <f>IFERROR(VLOOKUP(B3989,Listor!$A$6:$B$62,2,FALSE),"")</f>
        <v/>
      </c>
      <c r="D3989" s="80" t="str">
        <f>IFERROR(VLOOKUP(B3989,Listor!$A$6:$C$62,3,FALSE),"")</f>
        <v/>
      </c>
      <c r="E3989" s="64" t="s">
        <v>69</v>
      </c>
      <c r="F3989" s="65"/>
      <c r="G3989" s="35" t="str">
        <f>IFERROR(VLOOKUP(B3989,Listor!$A$6:$G$62,7,FALSE),"")</f>
        <v/>
      </c>
      <c r="H3989" s="35" t="str">
        <f>IFERROR(VLOOKUP(B3989,Listor!$H$6:$I$24,2,FALSE),"")</f>
        <v/>
      </c>
      <c r="I3989" s="35" t="str">
        <f t="shared" si="65"/>
        <v/>
      </c>
      <c r="J3989" s="35" t="str">
        <f t="array" ref="J3989">IFERROR(INDEX(Listor!$M$6:$M$17,MATCH(Listor!J3989&amp;Fossila!E3989,Listor!$K$6:$K$17&amp;Listor!$L$6:$L$17,0)),"")</f>
        <v/>
      </c>
      <c r="K3989" s="69"/>
    </row>
    <row r="3990" spans="2:11" x14ac:dyDescent="0.25">
      <c r="B3990" s="68" t="s">
        <v>68</v>
      </c>
      <c r="C3990" s="80" t="str">
        <f>IFERROR(VLOOKUP(B3990,Listor!$A$6:$B$62,2,FALSE),"")</f>
        <v/>
      </c>
      <c r="D3990" s="80" t="str">
        <f>IFERROR(VLOOKUP(B3990,Listor!$A$6:$C$62,3,FALSE),"")</f>
        <v/>
      </c>
      <c r="E3990" s="64" t="s">
        <v>69</v>
      </c>
      <c r="F3990" s="65"/>
      <c r="G3990" s="35" t="str">
        <f>IFERROR(VLOOKUP(B3990,Listor!$A$6:$G$62,7,FALSE),"")</f>
        <v/>
      </c>
      <c r="H3990" s="35" t="str">
        <f>IFERROR(VLOOKUP(B3990,Listor!$H$6:$I$24,2,FALSE),"")</f>
        <v/>
      </c>
      <c r="I3990" s="35" t="str">
        <f t="shared" si="65"/>
        <v/>
      </c>
      <c r="J3990" s="35" t="str">
        <f t="array" ref="J3990">IFERROR(INDEX(Listor!$M$6:$M$17,MATCH(Listor!J3990&amp;Fossila!E3990,Listor!$K$6:$K$17&amp;Listor!$L$6:$L$17,0)),"")</f>
        <v/>
      </c>
      <c r="K3990" s="69"/>
    </row>
    <row r="3991" spans="2:11" x14ac:dyDescent="0.25">
      <c r="B3991" s="68" t="s">
        <v>68</v>
      </c>
      <c r="C3991" s="80" t="str">
        <f>IFERROR(VLOOKUP(B3991,Listor!$A$6:$B$62,2,FALSE),"")</f>
        <v/>
      </c>
      <c r="D3991" s="80" t="str">
        <f>IFERROR(VLOOKUP(B3991,Listor!$A$6:$C$62,3,FALSE),"")</f>
        <v/>
      </c>
      <c r="E3991" s="64" t="s">
        <v>69</v>
      </c>
      <c r="F3991" s="65"/>
      <c r="G3991" s="35" t="str">
        <f>IFERROR(VLOOKUP(B3991,Listor!$A$6:$G$62,7,FALSE),"")</f>
        <v/>
      </c>
      <c r="H3991" s="35" t="str">
        <f>IFERROR(VLOOKUP(B3991,Listor!$H$6:$I$24,2,FALSE),"")</f>
        <v/>
      </c>
      <c r="I3991" s="35" t="str">
        <f t="shared" si="65"/>
        <v/>
      </c>
      <c r="J3991" s="35" t="str">
        <f t="array" ref="J3991">IFERROR(INDEX(Listor!$M$6:$M$17,MATCH(Listor!J3991&amp;Fossila!E3991,Listor!$K$6:$K$17&amp;Listor!$L$6:$L$17,0)),"")</f>
        <v/>
      </c>
      <c r="K3991" s="69"/>
    </row>
    <row r="3992" spans="2:11" x14ac:dyDescent="0.25">
      <c r="B3992" s="68" t="s">
        <v>68</v>
      </c>
      <c r="C3992" s="80" t="str">
        <f>IFERROR(VLOOKUP(B3992,Listor!$A$6:$B$62,2,FALSE),"")</f>
        <v/>
      </c>
      <c r="D3992" s="80" t="str">
        <f>IFERROR(VLOOKUP(B3992,Listor!$A$6:$C$62,3,FALSE),"")</f>
        <v/>
      </c>
      <c r="E3992" s="64" t="s">
        <v>69</v>
      </c>
      <c r="F3992" s="65"/>
      <c r="G3992" s="35" t="str">
        <f>IFERROR(VLOOKUP(B3992,Listor!$A$6:$G$62,7,FALSE),"")</f>
        <v/>
      </c>
      <c r="H3992" s="35" t="str">
        <f>IFERROR(VLOOKUP(B3992,Listor!$H$6:$I$24,2,FALSE),"")</f>
        <v/>
      </c>
      <c r="I3992" s="35" t="str">
        <f t="shared" si="65"/>
        <v/>
      </c>
      <c r="J3992" s="35" t="str">
        <f t="array" ref="J3992">IFERROR(INDEX(Listor!$M$6:$M$17,MATCH(Listor!J3992&amp;Fossila!E3992,Listor!$K$6:$K$17&amp;Listor!$L$6:$L$17,0)),"")</f>
        <v/>
      </c>
      <c r="K3992" s="69"/>
    </row>
    <row r="3993" spans="2:11" x14ac:dyDescent="0.25">
      <c r="B3993" s="68" t="s">
        <v>68</v>
      </c>
      <c r="C3993" s="80" t="str">
        <f>IFERROR(VLOOKUP(B3993,Listor!$A$6:$B$62,2,FALSE),"")</f>
        <v/>
      </c>
      <c r="D3993" s="80" t="str">
        <f>IFERROR(VLOOKUP(B3993,Listor!$A$6:$C$62,3,FALSE),"")</f>
        <v/>
      </c>
      <c r="E3993" s="64" t="s">
        <v>69</v>
      </c>
      <c r="F3993" s="65"/>
      <c r="G3993" s="35" t="str">
        <f>IFERROR(VLOOKUP(B3993,Listor!$A$6:$G$62,7,FALSE),"")</f>
        <v/>
      </c>
      <c r="H3993" s="35" t="str">
        <f>IFERROR(VLOOKUP(B3993,Listor!$H$6:$I$24,2,FALSE),"")</f>
        <v/>
      </c>
      <c r="I3993" s="35" t="str">
        <f t="shared" si="65"/>
        <v/>
      </c>
      <c r="J3993" s="35" t="str">
        <f t="array" ref="J3993">IFERROR(INDEX(Listor!$M$6:$M$17,MATCH(Listor!J3993&amp;Fossila!E3993,Listor!$K$6:$K$17&amp;Listor!$L$6:$L$17,0)),"")</f>
        <v/>
      </c>
      <c r="K3993" s="69"/>
    </row>
    <row r="3994" spans="2:11" x14ac:dyDescent="0.25">
      <c r="B3994" s="68" t="s">
        <v>68</v>
      </c>
      <c r="C3994" s="80" t="str">
        <f>IFERROR(VLOOKUP(B3994,Listor!$A$6:$B$62,2,FALSE),"")</f>
        <v/>
      </c>
      <c r="D3994" s="80" t="str">
        <f>IFERROR(VLOOKUP(B3994,Listor!$A$6:$C$62,3,FALSE),"")</f>
        <v/>
      </c>
      <c r="E3994" s="64" t="s">
        <v>69</v>
      </c>
      <c r="F3994" s="65"/>
      <c r="G3994" s="35" t="str">
        <f>IFERROR(VLOOKUP(B3994,Listor!$A$6:$G$62,7,FALSE),"")</f>
        <v/>
      </c>
      <c r="H3994" s="35" t="str">
        <f>IFERROR(VLOOKUP(B3994,Listor!$H$6:$I$24,2,FALSE),"")</f>
        <v/>
      </c>
      <c r="I3994" s="35" t="str">
        <f t="shared" si="65"/>
        <v/>
      </c>
      <c r="J3994" s="35" t="str">
        <f t="array" ref="J3994">IFERROR(INDEX(Listor!$M$6:$M$17,MATCH(Listor!J3994&amp;Fossila!E3994,Listor!$K$6:$K$17&amp;Listor!$L$6:$L$17,0)),"")</f>
        <v/>
      </c>
      <c r="K3994" s="69"/>
    </row>
    <row r="3995" spans="2:11" x14ac:dyDescent="0.25">
      <c r="B3995" s="68" t="s">
        <v>68</v>
      </c>
      <c r="C3995" s="80" t="str">
        <f>IFERROR(VLOOKUP(B3995,Listor!$A$6:$B$62,2,FALSE),"")</f>
        <v/>
      </c>
      <c r="D3995" s="80" t="str">
        <f>IFERROR(VLOOKUP(B3995,Listor!$A$6:$C$62,3,FALSE),"")</f>
        <v/>
      </c>
      <c r="E3995" s="64" t="s">
        <v>69</v>
      </c>
      <c r="F3995" s="65"/>
      <c r="G3995" s="35" t="str">
        <f>IFERROR(VLOOKUP(B3995,Listor!$A$6:$G$62,7,FALSE),"")</f>
        <v/>
      </c>
      <c r="H3995" s="35" t="str">
        <f>IFERROR(VLOOKUP(B3995,Listor!$H$6:$I$24,2,FALSE),"")</f>
        <v/>
      </c>
      <c r="I3995" s="35" t="str">
        <f t="shared" si="65"/>
        <v/>
      </c>
      <c r="J3995" s="35" t="str">
        <f t="array" ref="J3995">IFERROR(INDEX(Listor!$M$6:$M$17,MATCH(Listor!J3995&amp;Fossila!E3995,Listor!$K$6:$K$17&amp;Listor!$L$6:$L$17,0)),"")</f>
        <v/>
      </c>
      <c r="K3995" s="69"/>
    </row>
    <row r="3996" spans="2:11" x14ac:dyDescent="0.25">
      <c r="B3996" s="68" t="s">
        <v>68</v>
      </c>
      <c r="C3996" s="80" t="str">
        <f>IFERROR(VLOOKUP(B3996,Listor!$A$6:$B$62,2,FALSE),"")</f>
        <v/>
      </c>
      <c r="D3996" s="80" t="str">
        <f>IFERROR(VLOOKUP(B3996,Listor!$A$6:$C$62,3,FALSE),"")</f>
        <v/>
      </c>
      <c r="E3996" s="64" t="s">
        <v>69</v>
      </c>
      <c r="F3996" s="65"/>
      <c r="G3996" s="35" t="str">
        <f>IFERROR(VLOOKUP(B3996,Listor!$A$6:$G$62,7,FALSE),"")</f>
        <v/>
      </c>
      <c r="H3996" s="35" t="str">
        <f>IFERROR(VLOOKUP(B3996,Listor!$H$6:$I$24,2,FALSE),"")</f>
        <v/>
      </c>
      <c r="I3996" s="35" t="str">
        <f t="shared" si="65"/>
        <v/>
      </c>
      <c r="J3996" s="35" t="str">
        <f t="array" ref="J3996">IFERROR(INDEX(Listor!$M$6:$M$17,MATCH(Listor!J3996&amp;Fossila!E3996,Listor!$K$6:$K$17&amp;Listor!$L$6:$L$17,0)),"")</f>
        <v/>
      </c>
      <c r="K3996" s="69"/>
    </row>
    <row r="3997" spans="2:11" x14ac:dyDescent="0.25">
      <c r="B3997" s="68" t="s">
        <v>68</v>
      </c>
      <c r="C3997" s="80" t="str">
        <f>IFERROR(VLOOKUP(B3997,Listor!$A$6:$B$62,2,FALSE),"")</f>
        <v/>
      </c>
      <c r="D3997" s="80" t="str">
        <f>IFERROR(VLOOKUP(B3997,Listor!$A$6:$C$62,3,FALSE),"")</f>
        <v/>
      </c>
      <c r="E3997" s="64" t="s">
        <v>69</v>
      </c>
      <c r="F3997" s="65"/>
      <c r="G3997" s="35" t="str">
        <f>IFERROR(VLOOKUP(B3997,Listor!$A$6:$G$62,7,FALSE),"")</f>
        <v/>
      </c>
      <c r="H3997" s="35" t="str">
        <f>IFERROR(VLOOKUP(B3997,Listor!$H$6:$I$24,2,FALSE),"")</f>
        <v/>
      </c>
      <c r="I3997" s="35" t="str">
        <f t="shared" si="65"/>
        <v/>
      </c>
      <c r="J3997" s="35" t="str">
        <f t="array" ref="J3997">IFERROR(INDEX(Listor!$M$6:$M$17,MATCH(Listor!J3997&amp;Fossila!E3997,Listor!$K$6:$K$17&amp;Listor!$L$6:$L$17,0)),"")</f>
        <v/>
      </c>
      <c r="K3997" s="69"/>
    </row>
    <row r="3998" spans="2:11" x14ac:dyDescent="0.25">
      <c r="B3998" s="68" t="s">
        <v>68</v>
      </c>
      <c r="C3998" s="80" t="str">
        <f>IFERROR(VLOOKUP(B3998,Listor!$A$6:$B$62,2,FALSE),"")</f>
        <v/>
      </c>
      <c r="D3998" s="80" t="str">
        <f>IFERROR(VLOOKUP(B3998,Listor!$A$6:$C$62,3,FALSE),"")</f>
        <v/>
      </c>
      <c r="E3998" s="64" t="s">
        <v>69</v>
      </c>
      <c r="F3998" s="65"/>
      <c r="G3998" s="35" t="str">
        <f>IFERROR(VLOOKUP(B3998,Listor!$A$6:$G$62,7,FALSE),"")</f>
        <v/>
      </c>
      <c r="H3998" s="35" t="str">
        <f>IFERROR(VLOOKUP(B3998,Listor!$H$6:$I$24,2,FALSE),"")</f>
        <v/>
      </c>
      <c r="I3998" s="35" t="str">
        <f t="shared" si="65"/>
        <v/>
      </c>
      <c r="J3998" s="35" t="str">
        <f t="array" ref="J3998">IFERROR(INDEX(Listor!$M$6:$M$17,MATCH(Listor!J3998&amp;Fossila!E3998,Listor!$K$6:$K$17&amp;Listor!$L$6:$L$17,0)),"")</f>
        <v/>
      </c>
      <c r="K3998" s="69"/>
    </row>
    <row r="3999" spans="2:11" x14ac:dyDescent="0.25">
      <c r="B3999" s="68" t="s">
        <v>68</v>
      </c>
      <c r="C3999" s="80" t="str">
        <f>IFERROR(VLOOKUP(B3999,Listor!$A$6:$B$62,2,FALSE),"")</f>
        <v/>
      </c>
      <c r="D3999" s="80" t="str">
        <f>IFERROR(VLOOKUP(B3999,Listor!$A$6:$C$62,3,FALSE),"")</f>
        <v/>
      </c>
      <c r="E3999" s="64" t="s">
        <v>69</v>
      </c>
      <c r="F3999" s="65"/>
      <c r="G3999" s="35" t="str">
        <f>IFERROR(VLOOKUP(B3999,Listor!$A$6:$G$62,7,FALSE),"")</f>
        <v/>
      </c>
      <c r="H3999" s="35" t="str">
        <f>IFERROR(VLOOKUP(B3999,Listor!$H$6:$I$24,2,FALSE),"")</f>
        <v/>
      </c>
      <c r="I3999" s="35" t="str">
        <f t="shared" si="65"/>
        <v/>
      </c>
      <c r="J3999" s="35" t="str">
        <f t="array" ref="J3999">IFERROR(INDEX(Listor!$M$6:$M$17,MATCH(Listor!J3999&amp;Fossila!E3999,Listor!$K$6:$K$17&amp;Listor!$L$6:$L$17,0)),"")</f>
        <v/>
      </c>
      <c r="K3999" s="69"/>
    </row>
    <row r="4000" spans="2:11" x14ac:dyDescent="0.25">
      <c r="B4000" s="68" t="s">
        <v>68</v>
      </c>
      <c r="C4000" s="80" t="str">
        <f>IFERROR(VLOOKUP(B4000,Listor!$A$6:$B$62,2,FALSE),"")</f>
        <v/>
      </c>
      <c r="D4000" s="80" t="str">
        <f>IFERROR(VLOOKUP(B4000,Listor!$A$6:$C$62,3,FALSE),"")</f>
        <v/>
      </c>
      <c r="E4000" s="64" t="s">
        <v>69</v>
      </c>
      <c r="F4000" s="65"/>
      <c r="G4000" s="35" t="str">
        <f>IFERROR(VLOOKUP(B4000,Listor!$A$6:$G$62,7,FALSE),"")</f>
        <v/>
      </c>
      <c r="H4000" s="35" t="str">
        <f>IFERROR(VLOOKUP(B4000,Listor!$H$6:$I$24,2,FALSE),"")</f>
        <v/>
      </c>
      <c r="I4000" s="35" t="str">
        <f t="shared" si="65"/>
        <v/>
      </c>
      <c r="J4000" s="35" t="str">
        <f t="array" ref="J4000">IFERROR(INDEX(Listor!$M$6:$M$17,MATCH(Listor!J4000&amp;Fossila!E4000,Listor!$K$6:$K$17&amp;Listor!$L$6:$L$17,0)),"")</f>
        <v/>
      </c>
      <c r="K4000" s="69"/>
    </row>
    <row r="4001" spans="2:11" x14ac:dyDescent="0.25">
      <c r="B4001" s="68" t="s">
        <v>68</v>
      </c>
      <c r="C4001" s="80" t="str">
        <f>IFERROR(VLOOKUP(B4001,Listor!$A$6:$B$62,2,FALSE),"")</f>
        <v/>
      </c>
      <c r="D4001" s="80" t="str">
        <f>IFERROR(VLOOKUP(B4001,Listor!$A$6:$C$62,3,FALSE),"")</f>
        <v/>
      </c>
      <c r="E4001" s="64" t="s">
        <v>69</v>
      </c>
      <c r="F4001" s="65"/>
      <c r="G4001" s="35" t="str">
        <f>IFERROR(VLOOKUP(B4001,Listor!$A$6:$G$62,7,FALSE),"")</f>
        <v/>
      </c>
      <c r="H4001" s="35" t="str">
        <f>IFERROR(VLOOKUP(B4001,Listor!$H$6:$I$24,2,FALSE),"")</f>
        <v/>
      </c>
      <c r="I4001" s="35" t="str">
        <f t="shared" si="65"/>
        <v/>
      </c>
      <c r="J4001" s="35" t="str">
        <f t="array" ref="J4001">IFERROR(INDEX(Listor!$M$6:$M$17,MATCH(Listor!J4001&amp;Fossila!E4001,Listor!$K$6:$K$17&amp;Listor!$L$6:$L$17,0)),"")</f>
        <v/>
      </c>
      <c r="K4001" s="69"/>
    </row>
    <row r="4002" spans="2:11" x14ac:dyDescent="0.25">
      <c r="B4002" s="68" t="s">
        <v>68</v>
      </c>
      <c r="C4002" s="80" t="str">
        <f>IFERROR(VLOOKUP(B4002,Listor!$A$6:$B$62,2,FALSE),"")</f>
        <v/>
      </c>
      <c r="D4002" s="80" t="str">
        <f>IFERROR(VLOOKUP(B4002,Listor!$A$6:$C$62,3,FALSE),"")</f>
        <v/>
      </c>
      <c r="E4002" s="64" t="s">
        <v>69</v>
      </c>
      <c r="F4002" s="65"/>
      <c r="G4002" s="35" t="str">
        <f>IFERROR(VLOOKUP(B4002,Listor!$A$6:$G$62,7,FALSE),"")</f>
        <v/>
      </c>
      <c r="H4002" s="35" t="str">
        <f>IFERROR(VLOOKUP(B4002,Listor!$H$6:$I$24,2,FALSE),"")</f>
        <v/>
      </c>
      <c r="I4002" s="35" t="str">
        <f t="shared" si="65"/>
        <v/>
      </c>
      <c r="J4002" s="35" t="str">
        <f t="array" ref="J4002">IFERROR(INDEX(Listor!$M$6:$M$17,MATCH(Listor!J4002&amp;Fossila!E4002,Listor!$K$6:$K$17&amp;Listor!$L$6:$L$17,0)),"")</f>
        <v/>
      </c>
      <c r="K4002" s="69"/>
    </row>
    <row r="4003" spans="2:11" x14ac:dyDescent="0.25">
      <c r="B4003" s="68" t="s">
        <v>68</v>
      </c>
      <c r="C4003" s="80" t="str">
        <f>IFERROR(VLOOKUP(B4003,Listor!$A$6:$B$62,2,FALSE),"")</f>
        <v/>
      </c>
      <c r="D4003" s="80" t="str">
        <f>IFERROR(VLOOKUP(B4003,Listor!$A$6:$C$62,3,FALSE),"")</f>
        <v/>
      </c>
      <c r="E4003" s="64" t="s">
        <v>69</v>
      </c>
      <c r="F4003" s="65"/>
      <c r="G4003" s="35" t="str">
        <f>IFERROR(VLOOKUP(B4003,Listor!$A$6:$G$62,7,FALSE),"")</f>
        <v/>
      </c>
      <c r="H4003" s="35" t="str">
        <f>IFERROR(VLOOKUP(B4003,Listor!$H$6:$I$24,2,FALSE),"")</f>
        <v/>
      </c>
      <c r="I4003" s="35" t="str">
        <f t="shared" si="65"/>
        <v/>
      </c>
      <c r="J4003" s="35" t="str">
        <f t="array" ref="J4003">IFERROR(INDEX(Listor!$M$6:$M$17,MATCH(Listor!J4003&amp;Fossila!E4003,Listor!$K$6:$K$17&amp;Listor!$L$6:$L$17,0)),"")</f>
        <v/>
      </c>
      <c r="K4003" s="69"/>
    </row>
    <row r="4004" spans="2:11" x14ac:dyDescent="0.25">
      <c r="B4004" s="68" t="s">
        <v>68</v>
      </c>
      <c r="C4004" s="80" t="str">
        <f>IFERROR(VLOOKUP(B4004,Listor!$A$6:$B$62,2,FALSE),"")</f>
        <v/>
      </c>
      <c r="D4004" s="80" t="str">
        <f>IFERROR(VLOOKUP(B4004,Listor!$A$6:$C$62,3,FALSE),"")</f>
        <v/>
      </c>
      <c r="E4004" s="64" t="s">
        <v>69</v>
      </c>
      <c r="F4004" s="65"/>
      <c r="G4004" s="35" t="str">
        <f>IFERROR(VLOOKUP(B4004,Listor!$A$6:$G$62,7,FALSE),"")</f>
        <v/>
      </c>
      <c r="H4004" s="35" t="str">
        <f>IFERROR(VLOOKUP(B4004,Listor!$H$6:$I$24,2,FALSE),"")</f>
        <v/>
      </c>
      <c r="I4004" s="35" t="str">
        <f t="shared" si="65"/>
        <v/>
      </c>
      <c r="J4004" s="35" t="str">
        <f t="array" ref="J4004">IFERROR(INDEX(Listor!$M$6:$M$17,MATCH(Listor!J4004&amp;Fossila!E4004,Listor!$K$6:$K$17&amp;Listor!$L$6:$L$17,0)),"")</f>
        <v/>
      </c>
      <c r="K4004" s="69"/>
    </row>
    <row r="4005" spans="2:11" x14ac:dyDescent="0.25">
      <c r="B4005" s="68" t="s">
        <v>68</v>
      </c>
      <c r="C4005" s="80" t="str">
        <f>IFERROR(VLOOKUP(B4005,Listor!$A$6:$B$62,2,FALSE),"")</f>
        <v/>
      </c>
      <c r="D4005" s="80" t="str">
        <f>IFERROR(VLOOKUP(B4005,Listor!$A$6:$C$62,3,FALSE),"")</f>
        <v/>
      </c>
      <c r="E4005" s="64" t="s">
        <v>69</v>
      </c>
      <c r="F4005" s="65"/>
      <c r="G4005" s="35" t="str">
        <f>IFERROR(VLOOKUP(B4005,Listor!$A$6:$G$62,7,FALSE),"")</f>
        <v/>
      </c>
      <c r="H4005" s="35" t="str">
        <f>IFERROR(VLOOKUP(B4005,Listor!$H$6:$I$24,2,FALSE),"")</f>
        <v/>
      </c>
      <c r="I4005" s="35" t="str">
        <f t="shared" si="65"/>
        <v/>
      </c>
      <c r="J4005" s="35" t="str">
        <f t="array" ref="J4005">IFERROR(INDEX(Listor!$M$6:$M$17,MATCH(Listor!J4005&amp;Fossila!E4005,Listor!$K$6:$K$17&amp;Listor!$L$6:$L$17,0)),"")</f>
        <v/>
      </c>
      <c r="K4005" s="69"/>
    </row>
    <row r="4006" spans="2:11" x14ac:dyDescent="0.25">
      <c r="B4006" s="68" t="s">
        <v>68</v>
      </c>
      <c r="C4006" s="80" t="str">
        <f>IFERROR(VLOOKUP(B4006,Listor!$A$6:$B$62,2,FALSE),"")</f>
        <v/>
      </c>
      <c r="D4006" s="80" t="str">
        <f>IFERROR(VLOOKUP(B4006,Listor!$A$6:$C$62,3,FALSE),"")</f>
        <v/>
      </c>
      <c r="E4006" s="64" t="s">
        <v>69</v>
      </c>
      <c r="F4006" s="65"/>
      <c r="G4006" s="35" t="str">
        <f>IFERROR(VLOOKUP(B4006,Listor!$A$6:$G$62,7,FALSE),"")</f>
        <v/>
      </c>
      <c r="H4006" s="35" t="str">
        <f>IFERROR(VLOOKUP(B4006,Listor!$H$6:$I$24,2,FALSE),"")</f>
        <v/>
      </c>
      <c r="I4006" s="35" t="str">
        <f t="shared" si="65"/>
        <v/>
      </c>
      <c r="J4006" s="35" t="str">
        <f t="array" ref="J4006">IFERROR(INDEX(Listor!$M$6:$M$17,MATCH(Listor!J4006&amp;Fossila!E4006,Listor!$K$6:$K$17&amp;Listor!$L$6:$L$17,0)),"")</f>
        <v/>
      </c>
      <c r="K4006" s="69"/>
    </row>
    <row r="4007" spans="2:11" x14ac:dyDescent="0.25">
      <c r="B4007" s="68" t="s">
        <v>68</v>
      </c>
      <c r="C4007" s="80" t="str">
        <f>IFERROR(VLOOKUP(B4007,Listor!$A$6:$B$62,2,FALSE),"")</f>
        <v/>
      </c>
      <c r="D4007" s="80" t="str">
        <f>IFERROR(VLOOKUP(B4007,Listor!$A$6:$C$62,3,FALSE),"")</f>
        <v/>
      </c>
      <c r="E4007" s="64" t="s">
        <v>69</v>
      </c>
      <c r="F4007" s="65"/>
      <c r="G4007" s="35" t="str">
        <f>IFERROR(VLOOKUP(B4007,Listor!$A$6:$G$62,7,FALSE),"")</f>
        <v/>
      </c>
      <c r="H4007" s="35" t="str">
        <f>IFERROR(VLOOKUP(B4007,Listor!$H$6:$I$24,2,FALSE),"")</f>
        <v/>
      </c>
      <c r="I4007" s="35" t="str">
        <f t="shared" si="65"/>
        <v/>
      </c>
      <c r="J4007" s="35" t="str">
        <f t="array" ref="J4007">IFERROR(INDEX(Listor!$M$6:$M$17,MATCH(Listor!J4007&amp;Fossila!E4007,Listor!$K$6:$K$17&amp;Listor!$L$6:$L$17,0)),"")</f>
        <v/>
      </c>
      <c r="K4007" s="69"/>
    </row>
    <row r="4008" spans="2:11" x14ac:dyDescent="0.25">
      <c r="B4008" s="68" t="s">
        <v>68</v>
      </c>
      <c r="C4008" s="80" t="str">
        <f>IFERROR(VLOOKUP(B4008,Listor!$A$6:$B$62,2,FALSE),"")</f>
        <v/>
      </c>
      <c r="D4008" s="80" t="str">
        <f>IFERROR(VLOOKUP(B4008,Listor!$A$6:$C$62,3,FALSE),"")</f>
        <v/>
      </c>
      <c r="E4008" s="64" t="s">
        <v>69</v>
      </c>
      <c r="F4008" s="65"/>
      <c r="G4008" s="35" t="str">
        <f>IFERROR(VLOOKUP(B4008,Listor!$A$6:$G$62,7,FALSE),"")</f>
        <v/>
      </c>
      <c r="H4008" s="35" t="str">
        <f>IFERROR(VLOOKUP(B4008,Listor!$H$6:$I$24,2,FALSE),"")</f>
        <v/>
      </c>
      <c r="I4008" s="35" t="str">
        <f t="shared" si="65"/>
        <v/>
      </c>
      <c r="J4008" s="35" t="str">
        <f t="array" ref="J4008">IFERROR(INDEX(Listor!$M$6:$M$17,MATCH(Listor!J4008&amp;Fossila!E4008,Listor!$K$6:$K$17&amp;Listor!$L$6:$L$17,0)),"")</f>
        <v/>
      </c>
      <c r="K4008" s="69"/>
    </row>
    <row r="4009" spans="2:11" x14ac:dyDescent="0.25">
      <c r="B4009" s="68" t="s">
        <v>68</v>
      </c>
      <c r="C4009" s="80" t="str">
        <f>IFERROR(VLOOKUP(B4009,Listor!$A$6:$B$62,2,FALSE),"")</f>
        <v/>
      </c>
      <c r="D4009" s="80" t="str">
        <f>IFERROR(VLOOKUP(B4009,Listor!$A$6:$C$62,3,FALSE),"")</f>
        <v/>
      </c>
      <c r="E4009" s="64" t="s">
        <v>69</v>
      </c>
      <c r="F4009" s="65"/>
      <c r="G4009" s="35" t="str">
        <f>IFERROR(VLOOKUP(B4009,Listor!$A$6:$G$62,7,FALSE),"")</f>
        <v/>
      </c>
      <c r="H4009" s="35" t="str">
        <f>IFERROR(VLOOKUP(B4009,Listor!$H$6:$I$24,2,FALSE),"")</f>
        <v/>
      </c>
      <c r="I4009" s="35" t="str">
        <f t="shared" si="65"/>
        <v/>
      </c>
      <c r="J4009" s="35" t="str">
        <f t="array" ref="J4009">IFERROR(INDEX(Listor!$M$6:$M$17,MATCH(Listor!J4009&amp;Fossila!E4009,Listor!$K$6:$K$17&amp;Listor!$L$6:$L$17,0)),"")</f>
        <v/>
      </c>
      <c r="K4009" s="69"/>
    </row>
    <row r="4010" spans="2:11" x14ac:dyDescent="0.25">
      <c r="B4010" s="68" t="s">
        <v>68</v>
      </c>
      <c r="C4010" s="80" t="str">
        <f>IFERROR(VLOOKUP(B4010,Listor!$A$6:$B$62,2,FALSE),"")</f>
        <v/>
      </c>
      <c r="D4010" s="80" t="str">
        <f>IFERROR(VLOOKUP(B4010,Listor!$A$6:$C$62,3,FALSE),"")</f>
        <v/>
      </c>
      <c r="E4010" s="64" t="s">
        <v>69</v>
      </c>
      <c r="F4010" s="65"/>
      <c r="G4010" s="35" t="str">
        <f>IFERROR(VLOOKUP(B4010,Listor!$A$6:$G$62,7,FALSE),"")</f>
        <v/>
      </c>
      <c r="H4010" s="35" t="str">
        <f>IFERROR(VLOOKUP(B4010,Listor!$H$6:$I$24,2,FALSE),"")</f>
        <v/>
      </c>
      <c r="I4010" s="35" t="str">
        <f t="shared" si="65"/>
        <v/>
      </c>
      <c r="J4010" s="35" t="str">
        <f t="array" ref="J4010">IFERROR(INDEX(Listor!$M$6:$M$17,MATCH(Listor!J4010&amp;Fossila!E4010,Listor!$K$6:$K$17&amp;Listor!$L$6:$L$17,0)),"")</f>
        <v/>
      </c>
      <c r="K4010" s="69"/>
    </row>
    <row r="4011" spans="2:11" x14ac:dyDescent="0.25">
      <c r="B4011" s="68" t="s">
        <v>68</v>
      </c>
      <c r="C4011" s="80" t="str">
        <f>IFERROR(VLOOKUP(B4011,Listor!$A$6:$B$62,2,FALSE),"")</f>
        <v/>
      </c>
      <c r="D4011" s="80" t="str">
        <f>IFERROR(VLOOKUP(B4011,Listor!$A$6:$C$62,3,FALSE),"")</f>
        <v/>
      </c>
      <c r="E4011" s="64" t="s">
        <v>69</v>
      </c>
      <c r="F4011" s="65"/>
      <c r="G4011" s="35" t="str">
        <f>IFERROR(VLOOKUP(B4011,Listor!$A$6:$G$62,7,FALSE),"")</f>
        <v/>
      </c>
      <c r="H4011" s="35" t="str">
        <f>IFERROR(VLOOKUP(B4011,Listor!$H$6:$I$24,2,FALSE),"")</f>
        <v/>
      </c>
      <c r="I4011" s="35" t="str">
        <f t="shared" si="65"/>
        <v/>
      </c>
      <c r="J4011" s="35" t="str">
        <f t="array" ref="J4011">IFERROR(INDEX(Listor!$M$6:$M$17,MATCH(Listor!J4011&amp;Fossila!E4011,Listor!$K$6:$K$17&amp;Listor!$L$6:$L$17,0)),"")</f>
        <v/>
      </c>
      <c r="K4011" s="69"/>
    </row>
    <row r="4012" spans="2:11" x14ac:dyDescent="0.25">
      <c r="B4012" s="68" t="s">
        <v>68</v>
      </c>
      <c r="C4012" s="80" t="str">
        <f>IFERROR(VLOOKUP(B4012,Listor!$A$6:$B$62,2,FALSE),"")</f>
        <v/>
      </c>
      <c r="D4012" s="80" t="str">
        <f>IFERROR(VLOOKUP(B4012,Listor!$A$6:$C$62,3,FALSE),"")</f>
        <v/>
      </c>
      <c r="E4012" s="64" t="s">
        <v>69</v>
      </c>
      <c r="F4012" s="65"/>
      <c r="G4012" s="35" t="str">
        <f>IFERROR(VLOOKUP(B4012,Listor!$A$6:$G$62,7,FALSE),"")</f>
        <v/>
      </c>
      <c r="H4012" s="35" t="str">
        <f>IFERROR(VLOOKUP(B4012,Listor!$H$6:$I$24,2,FALSE),"")</f>
        <v/>
      </c>
      <c r="I4012" s="35" t="str">
        <f t="shared" si="65"/>
        <v/>
      </c>
      <c r="J4012" s="35" t="str">
        <f t="array" ref="J4012">IFERROR(INDEX(Listor!$M$6:$M$17,MATCH(Listor!J4012&amp;Fossila!E4012,Listor!$K$6:$K$17&amp;Listor!$L$6:$L$17,0)),"")</f>
        <v/>
      </c>
      <c r="K4012" s="69"/>
    </row>
    <row r="4013" spans="2:11" x14ac:dyDescent="0.25">
      <c r="B4013" s="68" t="s">
        <v>68</v>
      </c>
      <c r="C4013" s="80" t="str">
        <f>IFERROR(VLOOKUP(B4013,Listor!$A$6:$B$62,2,FALSE),"")</f>
        <v/>
      </c>
      <c r="D4013" s="80" t="str">
        <f>IFERROR(VLOOKUP(B4013,Listor!$A$6:$C$62,3,FALSE),"")</f>
        <v/>
      </c>
      <c r="E4013" s="64" t="s">
        <v>69</v>
      </c>
      <c r="F4013" s="65"/>
      <c r="G4013" s="35" t="str">
        <f>IFERROR(VLOOKUP(B4013,Listor!$A$6:$G$62,7,FALSE),"")</f>
        <v/>
      </c>
      <c r="H4013" s="35" t="str">
        <f>IFERROR(VLOOKUP(B4013,Listor!$H$6:$I$24,2,FALSE),"")</f>
        <v/>
      </c>
      <c r="I4013" s="35" t="str">
        <f t="shared" si="65"/>
        <v/>
      </c>
      <c r="J4013" s="35" t="str">
        <f t="array" ref="J4013">IFERROR(INDEX(Listor!$M$6:$M$17,MATCH(Listor!J4013&amp;Fossila!E4013,Listor!$K$6:$K$17&amp;Listor!$L$6:$L$17,0)),"")</f>
        <v/>
      </c>
      <c r="K4013" s="69"/>
    </row>
    <row r="4014" spans="2:11" x14ac:dyDescent="0.25">
      <c r="B4014" s="68" t="s">
        <v>68</v>
      </c>
      <c r="C4014" s="80" t="str">
        <f>IFERROR(VLOOKUP(B4014,Listor!$A$6:$B$62,2,FALSE),"")</f>
        <v/>
      </c>
      <c r="D4014" s="80" t="str">
        <f>IFERROR(VLOOKUP(B4014,Listor!$A$6:$C$62,3,FALSE),"")</f>
        <v/>
      </c>
      <c r="E4014" s="64" t="s">
        <v>69</v>
      </c>
      <c r="F4014" s="65"/>
      <c r="G4014" s="35" t="str">
        <f>IFERROR(VLOOKUP(B4014,Listor!$A$6:$G$62,7,FALSE),"")</f>
        <v/>
      </c>
      <c r="H4014" s="35" t="str">
        <f>IFERROR(VLOOKUP(B4014,Listor!$H$6:$I$24,2,FALSE),"")</f>
        <v/>
      </c>
      <c r="I4014" s="35" t="str">
        <f t="shared" si="65"/>
        <v/>
      </c>
      <c r="J4014" s="35" t="str">
        <f t="array" ref="J4014">IFERROR(INDEX(Listor!$M$6:$M$17,MATCH(Listor!J4014&amp;Fossila!E4014,Listor!$K$6:$K$17&amp;Listor!$L$6:$L$17,0)),"")</f>
        <v/>
      </c>
      <c r="K4014" s="69"/>
    </row>
    <row r="4015" spans="2:11" x14ac:dyDescent="0.25">
      <c r="B4015" s="68" t="s">
        <v>68</v>
      </c>
      <c r="C4015" s="80" t="str">
        <f>IFERROR(VLOOKUP(B4015,Listor!$A$6:$B$62,2,FALSE),"")</f>
        <v/>
      </c>
      <c r="D4015" s="80" t="str">
        <f>IFERROR(VLOOKUP(B4015,Listor!$A$6:$C$62,3,FALSE),"")</f>
        <v/>
      </c>
      <c r="E4015" s="64" t="s">
        <v>69</v>
      </c>
      <c r="F4015" s="65"/>
      <c r="G4015" s="35" t="str">
        <f>IFERROR(VLOOKUP(B4015,Listor!$A$6:$G$62,7,FALSE),"")</f>
        <v/>
      </c>
      <c r="H4015" s="35" t="str">
        <f>IFERROR(VLOOKUP(B4015,Listor!$H$6:$I$24,2,FALSE),"")</f>
        <v/>
      </c>
      <c r="I4015" s="35" t="str">
        <f t="shared" si="65"/>
        <v/>
      </c>
      <c r="J4015" s="35" t="str">
        <f t="array" ref="J4015">IFERROR(INDEX(Listor!$M$6:$M$17,MATCH(Listor!J4015&amp;Fossila!E4015,Listor!$K$6:$K$17&amp;Listor!$L$6:$L$17,0)),"")</f>
        <v/>
      </c>
      <c r="K4015" s="69"/>
    </row>
    <row r="4016" spans="2:11" x14ac:dyDescent="0.25">
      <c r="B4016" s="68" t="s">
        <v>68</v>
      </c>
      <c r="C4016" s="80" t="str">
        <f>IFERROR(VLOOKUP(B4016,Listor!$A$6:$B$62,2,FALSE),"")</f>
        <v/>
      </c>
      <c r="D4016" s="80" t="str">
        <f>IFERROR(VLOOKUP(B4016,Listor!$A$6:$C$62,3,FALSE),"")</f>
        <v/>
      </c>
      <c r="E4016" s="64" t="s">
        <v>69</v>
      </c>
      <c r="F4016" s="65"/>
      <c r="G4016" s="35" t="str">
        <f>IFERROR(VLOOKUP(B4016,Listor!$A$6:$G$62,7,FALSE),"")</f>
        <v/>
      </c>
      <c r="H4016" s="35" t="str">
        <f>IFERROR(VLOOKUP(B4016,Listor!$H$6:$I$24,2,FALSE),"")</f>
        <v/>
      </c>
      <c r="I4016" s="35" t="str">
        <f t="shared" si="65"/>
        <v/>
      </c>
      <c r="J4016" s="35" t="str">
        <f t="array" ref="J4016">IFERROR(INDEX(Listor!$M$6:$M$17,MATCH(Listor!J4016&amp;Fossila!E4016,Listor!$K$6:$K$17&amp;Listor!$L$6:$L$17,0)),"")</f>
        <v/>
      </c>
      <c r="K4016" s="69"/>
    </row>
    <row r="4017" spans="2:11" x14ac:dyDescent="0.25">
      <c r="B4017" s="68" t="s">
        <v>68</v>
      </c>
      <c r="C4017" s="80" t="str">
        <f>IFERROR(VLOOKUP(B4017,Listor!$A$6:$B$62,2,FALSE),"")</f>
        <v/>
      </c>
      <c r="D4017" s="80" t="str">
        <f>IFERROR(VLOOKUP(B4017,Listor!$A$6:$C$62,3,FALSE),"")</f>
        <v/>
      </c>
      <c r="E4017" s="64" t="s">
        <v>69</v>
      </c>
      <c r="F4017" s="65"/>
      <c r="G4017" s="35" t="str">
        <f>IFERROR(VLOOKUP(B4017,Listor!$A$6:$G$62,7,FALSE),"")</f>
        <v/>
      </c>
      <c r="H4017" s="35" t="str">
        <f>IFERROR(VLOOKUP(B4017,Listor!$H$6:$I$24,2,FALSE),"")</f>
        <v/>
      </c>
      <c r="I4017" s="35" t="str">
        <f t="shared" si="65"/>
        <v/>
      </c>
      <c r="J4017" s="35" t="str">
        <f t="array" ref="J4017">IFERROR(INDEX(Listor!$M$6:$M$17,MATCH(Listor!J4017&amp;Fossila!E4017,Listor!$K$6:$K$17&amp;Listor!$L$6:$L$17,0)),"")</f>
        <v/>
      </c>
      <c r="K4017" s="69"/>
    </row>
    <row r="4018" spans="2:11" x14ac:dyDescent="0.25">
      <c r="B4018" s="68" t="s">
        <v>68</v>
      </c>
      <c r="C4018" s="80" t="str">
        <f>IFERROR(VLOOKUP(B4018,Listor!$A$6:$B$62,2,FALSE),"")</f>
        <v/>
      </c>
      <c r="D4018" s="80" t="str">
        <f>IFERROR(VLOOKUP(B4018,Listor!$A$6:$C$62,3,FALSE),"")</f>
        <v/>
      </c>
      <c r="E4018" s="64" t="s">
        <v>69</v>
      </c>
      <c r="F4018" s="65"/>
      <c r="G4018" s="35" t="str">
        <f>IFERROR(VLOOKUP(B4018,Listor!$A$6:$G$62,7,FALSE),"")</f>
        <v/>
      </c>
      <c r="H4018" s="35" t="str">
        <f>IFERROR(VLOOKUP(B4018,Listor!$H$6:$I$24,2,FALSE),"")</f>
        <v/>
      </c>
      <c r="I4018" s="35" t="str">
        <f t="shared" si="65"/>
        <v/>
      </c>
      <c r="J4018" s="35" t="str">
        <f t="array" ref="J4018">IFERROR(INDEX(Listor!$M$6:$M$17,MATCH(Listor!J4018&amp;Fossila!E4018,Listor!$K$6:$K$17&amp;Listor!$L$6:$L$17,0)),"")</f>
        <v/>
      </c>
      <c r="K4018" s="69"/>
    </row>
    <row r="4019" spans="2:11" x14ac:dyDescent="0.25">
      <c r="B4019" s="68" t="s">
        <v>68</v>
      </c>
      <c r="C4019" s="80" t="str">
        <f>IFERROR(VLOOKUP(B4019,Listor!$A$6:$B$62,2,FALSE),"")</f>
        <v/>
      </c>
      <c r="D4019" s="80" t="str">
        <f>IFERROR(VLOOKUP(B4019,Listor!$A$6:$C$62,3,FALSE),"")</f>
        <v/>
      </c>
      <c r="E4019" s="64" t="s">
        <v>69</v>
      </c>
      <c r="F4019" s="65"/>
      <c r="G4019" s="35" t="str">
        <f>IFERROR(VLOOKUP(B4019,Listor!$A$6:$G$62,7,FALSE),"")</f>
        <v/>
      </c>
      <c r="H4019" s="35" t="str">
        <f>IFERROR(VLOOKUP(B4019,Listor!$H$6:$I$24,2,FALSE),"")</f>
        <v/>
      </c>
      <c r="I4019" s="35" t="str">
        <f t="shared" si="65"/>
        <v/>
      </c>
      <c r="J4019" s="35" t="str">
        <f t="array" ref="J4019">IFERROR(INDEX(Listor!$M$6:$M$17,MATCH(Listor!J4019&amp;Fossila!E4019,Listor!$K$6:$K$17&amp;Listor!$L$6:$L$17,0)),"")</f>
        <v/>
      </c>
      <c r="K4019" s="69"/>
    </row>
    <row r="4020" spans="2:11" x14ac:dyDescent="0.25">
      <c r="B4020" s="68" t="s">
        <v>68</v>
      </c>
      <c r="C4020" s="80" t="str">
        <f>IFERROR(VLOOKUP(B4020,Listor!$A$6:$B$62,2,FALSE),"")</f>
        <v/>
      </c>
      <c r="D4020" s="80" t="str">
        <f>IFERROR(VLOOKUP(B4020,Listor!$A$6:$C$62,3,FALSE),"")</f>
        <v/>
      </c>
      <c r="E4020" s="64" t="s">
        <v>69</v>
      </c>
      <c r="F4020" s="65"/>
      <c r="G4020" s="35" t="str">
        <f>IFERROR(VLOOKUP(B4020,Listor!$A$6:$G$62,7,FALSE),"")</f>
        <v/>
      </c>
      <c r="H4020" s="35" t="str">
        <f>IFERROR(VLOOKUP(B4020,Listor!$H$6:$I$24,2,FALSE),"")</f>
        <v/>
      </c>
      <c r="I4020" s="35" t="str">
        <f t="shared" si="65"/>
        <v/>
      </c>
      <c r="J4020" s="35" t="str">
        <f t="array" ref="J4020">IFERROR(INDEX(Listor!$M$6:$M$17,MATCH(Listor!J4020&amp;Fossila!E4020,Listor!$K$6:$K$17&amp;Listor!$L$6:$L$17,0)),"")</f>
        <v/>
      </c>
      <c r="K4020" s="69"/>
    </row>
    <row r="4021" spans="2:11" x14ac:dyDescent="0.25">
      <c r="B4021" s="68" t="s">
        <v>68</v>
      </c>
      <c r="C4021" s="80" t="str">
        <f>IFERROR(VLOOKUP(B4021,Listor!$A$6:$B$62,2,FALSE),"")</f>
        <v/>
      </c>
      <c r="D4021" s="80" t="str">
        <f>IFERROR(VLOOKUP(B4021,Listor!$A$6:$C$62,3,FALSE),"")</f>
        <v/>
      </c>
      <c r="E4021" s="64" t="s">
        <v>69</v>
      </c>
      <c r="F4021" s="65"/>
      <c r="G4021" s="35" t="str">
        <f>IFERROR(VLOOKUP(B4021,Listor!$A$6:$G$62,7,FALSE),"")</f>
        <v/>
      </c>
      <c r="H4021" s="35" t="str">
        <f>IFERROR(VLOOKUP(B4021,Listor!$H$6:$I$24,2,FALSE),"")</f>
        <v/>
      </c>
      <c r="I4021" s="35" t="str">
        <f t="shared" si="65"/>
        <v/>
      </c>
      <c r="J4021" s="35" t="str">
        <f t="array" ref="J4021">IFERROR(INDEX(Listor!$M$6:$M$17,MATCH(Listor!J4021&amp;Fossila!E4021,Listor!$K$6:$K$17&amp;Listor!$L$6:$L$17,0)),"")</f>
        <v/>
      </c>
      <c r="K4021" s="69"/>
    </row>
    <row r="4022" spans="2:11" x14ac:dyDescent="0.25">
      <c r="B4022" s="68" t="s">
        <v>68</v>
      </c>
      <c r="C4022" s="80" t="str">
        <f>IFERROR(VLOOKUP(B4022,Listor!$A$6:$B$62,2,FALSE),"")</f>
        <v/>
      </c>
      <c r="D4022" s="80" t="str">
        <f>IFERROR(VLOOKUP(B4022,Listor!$A$6:$C$62,3,FALSE),"")</f>
        <v/>
      </c>
      <c r="E4022" s="64" t="s">
        <v>69</v>
      </c>
      <c r="F4022" s="65"/>
      <c r="G4022" s="35" t="str">
        <f>IFERROR(VLOOKUP(B4022,Listor!$A$6:$G$62,7,FALSE),"")</f>
        <v/>
      </c>
      <c r="H4022" s="35" t="str">
        <f>IFERROR(VLOOKUP(B4022,Listor!$H$6:$I$24,2,FALSE),"")</f>
        <v/>
      </c>
      <c r="I4022" s="35" t="str">
        <f t="shared" si="65"/>
        <v/>
      </c>
      <c r="J4022" s="35" t="str">
        <f t="array" ref="J4022">IFERROR(INDEX(Listor!$M$6:$M$17,MATCH(Listor!J4022&amp;Fossila!E4022,Listor!$K$6:$K$17&amp;Listor!$L$6:$L$17,0)),"")</f>
        <v/>
      </c>
      <c r="K4022" s="69"/>
    </row>
    <row r="4023" spans="2:11" x14ac:dyDescent="0.25">
      <c r="B4023" s="68" t="s">
        <v>68</v>
      </c>
      <c r="C4023" s="80" t="str">
        <f>IFERROR(VLOOKUP(B4023,Listor!$A$6:$B$62,2,FALSE),"")</f>
        <v/>
      </c>
      <c r="D4023" s="80" t="str">
        <f>IFERROR(VLOOKUP(B4023,Listor!$A$6:$C$62,3,FALSE),"")</f>
        <v/>
      </c>
      <c r="E4023" s="64" t="s">
        <v>69</v>
      </c>
      <c r="F4023" s="65"/>
      <c r="G4023" s="35" t="str">
        <f>IFERROR(VLOOKUP(B4023,Listor!$A$6:$G$62,7,FALSE),"")</f>
        <v/>
      </c>
      <c r="H4023" s="35" t="str">
        <f>IFERROR(VLOOKUP(B4023,Listor!$H$6:$I$24,2,FALSE),"")</f>
        <v/>
      </c>
      <c r="I4023" s="35" t="str">
        <f t="shared" si="65"/>
        <v/>
      </c>
      <c r="J4023" s="35" t="str">
        <f t="array" ref="J4023">IFERROR(INDEX(Listor!$M$6:$M$17,MATCH(Listor!J4023&amp;Fossila!E4023,Listor!$K$6:$K$17&amp;Listor!$L$6:$L$17,0)),"")</f>
        <v/>
      </c>
      <c r="K4023" s="69"/>
    </row>
    <row r="4024" spans="2:11" x14ac:dyDescent="0.25">
      <c r="B4024" s="68" t="s">
        <v>68</v>
      </c>
      <c r="C4024" s="80" t="str">
        <f>IFERROR(VLOOKUP(B4024,Listor!$A$6:$B$62,2,FALSE),"")</f>
        <v/>
      </c>
      <c r="D4024" s="80" t="str">
        <f>IFERROR(VLOOKUP(B4024,Listor!$A$6:$C$62,3,FALSE),"")</f>
        <v/>
      </c>
      <c r="E4024" s="64" t="s">
        <v>69</v>
      </c>
      <c r="F4024" s="65"/>
      <c r="G4024" s="35" t="str">
        <f>IFERROR(VLOOKUP(B4024,Listor!$A$6:$G$62,7,FALSE),"")</f>
        <v/>
      </c>
      <c r="H4024" s="35" t="str">
        <f>IFERROR(VLOOKUP(B4024,Listor!$H$6:$I$24,2,FALSE),"")</f>
        <v/>
      </c>
      <c r="I4024" s="35" t="str">
        <f t="shared" si="65"/>
        <v/>
      </c>
      <c r="J4024" s="35" t="str">
        <f t="array" ref="J4024">IFERROR(INDEX(Listor!$M$6:$M$17,MATCH(Listor!J4024&amp;Fossila!E4024,Listor!$K$6:$K$17&amp;Listor!$L$6:$L$17,0)),"")</f>
        <v/>
      </c>
      <c r="K4024" s="69"/>
    </row>
    <row r="4025" spans="2:11" x14ac:dyDescent="0.25">
      <c r="B4025" s="68" t="s">
        <v>68</v>
      </c>
      <c r="C4025" s="80" t="str">
        <f>IFERROR(VLOOKUP(B4025,Listor!$A$6:$B$62,2,FALSE),"")</f>
        <v/>
      </c>
      <c r="D4025" s="80" t="str">
        <f>IFERROR(VLOOKUP(B4025,Listor!$A$6:$C$62,3,FALSE),"")</f>
        <v/>
      </c>
      <c r="E4025" s="64" t="s">
        <v>69</v>
      </c>
      <c r="F4025" s="65"/>
      <c r="G4025" s="35" t="str">
        <f>IFERROR(VLOOKUP(B4025,Listor!$A$6:$G$62,7,FALSE),"")</f>
        <v/>
      </c>
      <c r="H4025" s="35" t="str">
        <f>IFERROR(VLOOKUP(B4025,Listor!$H$6:$I$24,2,FALSE),"")</f>
        <v/>
      </c>
      <c r="I4025" s="35" t="str">
        <f t="shared" si="65"/>
        <v/>
      </c>
      <c r="J4025" s="35" t="str">
        <f t="array" ref="J4025">IFERROR(INDEX(Listor!$M$6:$M$17,MATCH(Listor!J4025&amp;Fossila!E4025,Listor!$K$6:$K$17&amp;Listor!$L$6:$L$17,0)),"")</f>
        <v/>
      </c>
      <c r="K4025" s="69"/>
    </row>
    <row r="4026" spans="2:11" x14ac:dyDescent="0.25">
      <c r="B4026" s="68" t="s">
        <v>68</v>
      </c>
      <c r="C4026" s="80" t="str">
        <f>IFERROR(VLOOKUP(B4026,Listor!$A$6:$B$62,2,FALSE),"")</f>
        <v/>
      </c>
      <c r="D4026" s="80" t="str">
        <f>IFERROR(VLOOKUP(B4026,Listor!$A$6:$C$62,3,FALSE),"")</f>
        <v/>
      </c>
      <c r="E4026" s="64" t="s">
        <v>69</v>
      </c>
      <c r="F4026" s="65"/>
      <c r="G4026" s="35" t="str">
        <f>IFERROR(VLOOKUP(B4026,Listor!$A$6:$G$62,7,FALSE),"")</f>
        <v/>
      </c>
      <c r="H4026" s="35" t="str">
        <f>IFERROR(VLOOKUP(B4026,Listor!$H$6:$I$24,2,FALSE),"")</f>
        <v/>
      </c>
      <c r="I4026" s="35" t="str">
        <f t="shared" si="65"/>
        <v/>
      </c>
      <c r="J4026" s="35" t="str">
        <f t="array" ref="J4026">IFERROR(INDEX(Listor!$M$6:$M$17,MATCH(Listor!J4026&amp;Fossila!E4026,Listor!$K$6:$K$17&amp;Listor!$L$6:$L$17,0)),"")</f>
        <v/>
      </c>
      <c r="K4026" s="69"/>
    </row>
    <row r="4027" spans="2:11" x14ac:dyDescent="0.25">
      <c r="B4027" s="68" t="s">
        <v>68</v>
      </c>
      <c r="C4027" s="80" t="str">
        <f>IFERROR(VLOOKUP(B4027,Listor!$A$6:$B$62,2,FALSE),"")</f>
        <v/>
      </c>
      <c r="D4027" s="80" t="str">
        <f>IFERROR(VLOOKUP(B4027,Listor!$A$6:$C$62,3,FALSE),"")</f>
        <v/>
      </c>
      <c r="E4027" s="64" t="s">
        <v>69</v>
      </c>
      <c r="F4027" s="65"/>
      <c r="G4027" s="35" t="str">
        <f>IFERROR(VLOOKUP(B4027,Listor!$A$6:$G$62,7,FALSE),"")</f>
        <v/>
      </c>
      <c r="H4027" s="35" t="str">
        <f>IFERROR(VLOOKUP(B4027,Listor!$H$6:$I$24,2,FALSE),"")</f>
        <v/>
      </c>
      <c r="I4027" s="35" t="str">
        <f t="shared" si="65"/>
        <v/>
      </c>
      <c r="J4027" s="35" t="str">
        <f t="array" ref="J4027">IFERROR(INDEX(Listor!$M$6:$M$17,MATCH(Listor!J4027&amp;Fossila!E4027,Listor!$K$6:$K$17&amp;Listor!$L$6:$L$17,0)),"")</f>
        <v/>
      </c>
      <c r="K4027" s="69"/>
    </row>
    <row r="4028" spans="2:11" x14ac:dyDescent="0.25">
      <c r="B4028" s="68" t="s">
        <v>68</v>
      </c>
      <c r="C4028" s="80" t="str">
        <f>IFERROR(VLOOKUP(B4028,Listor!$A$6:$B$62,2,FALSE),"")</f>
        <v/>
      </c>
      <c r="D4028" s="80" t="str">
        <f>IFERROR(VLOOKUP(B4028,Listor!$A$6:$C$62,3,FALSE),"")</f>
        <v/>
      </c>
      <c r="E4028" s="64" t="s">
        <v>69</v>
      </c>
      <c r="F4028" s="65"/>
      <c r="G4028" s="35" t="str">
        <f>IFERROR(VLOOKUP(B4028,Listor!$A$6:$G$62,7,FALSE),"")</f>
        <v/>
      </c>
      <c r="H4028" s="35" t="str">
        <f>IFERROR(VLOOKUP(B4028,Listor!$H$6:$I$24,2,FALSE),"")</f>
        <v/>
      </c>
      <c r="I4028" s="35" t="str">
        <f t="shared" si="65"/>
        <v/>
      </c>
      <c r="J4028" s="35" t="str">
        <f t="array" ref="J4028">IFERROR(INDEX(Listor!$M$6:$M$17,MATCH(Listor!J4028&amp;Fossila!E4028,Listor!$K$6:$K$17&amp;Listor!$L$6:$L$17,0)),"")</f>
        <v/>
      </c>
      <c r="K4028" s="69"/>
    </row>
    <row r="4029" spans="2:11" x14ac:dyDescent="0.25">
      <c r="B4029" s="68" t="s">
        <v>68</v>
      </c>
      <c r="C4029" s="80" t="str">
        <f>IFERROR(VLOOKUP(B4029,Listor!$A$6:$B$62,2,FALSE),"")</f>
        <v/>
      </c>
      <c r="D4029" s="80" t="str">
        <f>IFERROR(VLOOKUP(B4029,Listor!$A$6:$C$62,3,FALSE),"")</f>
        <v/>
      </c>
      <c r="E4029" s="64" t="s">
        <v>69</v>
      </c>
      <c r="F4029" s="65"/>
      <c r="G4029" s="35" t="str">
        <f>IFERROR(VLOOKUP(B4029,Listor!$A$6:$G$62,7,FALSE),"")</f>
        <v/>
      </c>
      <c r="H4029" s="35" t="str">
        <f>IFERROR(VLOOKUP(B4029,Listor!$H$6:$I$24,2,FALSE),"")</f>
        <v/>
      </c>
      <c r="I4029" s="35" t="str">
        <f t="shared" si="65"/>
        <v/>
      </c>
      <c r="J4029" s="35" t="str">
        <f t="array" ref="J4029">IFERROR(INDEX(Listor!$M$6:$M$17,MATCH(Listor!J4029&amp;Fossila!E4029,Listor!$K$6:$K$17&amp;Listor!$L$6:$L$17,0)),"")</f>
        <v/>
      </c>
      <c r="K4029" s="69"/>
    </row>
    <row r="4030" spans="2:11" x14ac:dyDescent="0.25">
      <c r="B4030" s="68" t="s">
        <v>68</v>
      </c>
      <c r="C4030" s="80" t="str">
        <f>IFERROR(VLOOKUP(B4030,Listor!$A$6:$B$62,2,FALSE),"")</f>
        <v/>
      </c>
      <c r="D4030" s="80" t="str">
        <f>IFERROR(VLOOKUP(B4030,Listor!$A$6:$C$62,3,FALSE),"")</f>
        <v/>
      </c>
      <c r="E4030" s="64" t="s">
        <v>69</v>
      </c>
      <c r="F4030" s="65"/>
      <c r="G4030" s="35" t="str">
        <f>IFERROR(VLOOKUP(B4030,Listor!$A$6:$G$62,7,FALSE),"")</f>
        <v/>
      </c>
      <c r="H4030" s="35" t="str">
        <f>IFERROR(VLOOKUP(B4030,Listor!$H$6:$I$24,2,FALSE),"")</f>
        <v/>
      </c>
      <c r="I4030" s="35" t="str">
        <f t="shared" si="65"/>
        <v/>
      </c>
      <c r="J4030" s="35" t="str">
        <f t="array" ref="J4030">IFERROR(INDEX(Listor!$M$6:$M$17,MATCH(Listor!J4030&amp;Fossila!E4030,Listor!$K$6:$K$17&amp;Listor!$L$6:$L$17,0)),"")</f>
        <v/>
      </c>
      <c r="K4030" s="69"/>
    </row>
    <row r="4031" spans="2:11" x14ac:dyDescent="0.25">
      <c r="B4031" s="68" t="s">
        <v>68</v>
      </c>
      <c r="C4031" s="80" t="str">
        <f>IFERROR(VLOOKUP(B4031,Listor!$A$6:$B$62,2,FALSE),"")</f>
        <v/>
      </c>
      <c r="D4031" s="80" t="str">
        <f>IFERROR(VLOOKUP(B4031,Listor!$A$6:$C$62,3,FALSE),"")</f>
        <v/>
      </c>
      <c r="E4031" s="64" t="s">
        <v>69</v>
      </c>
      <c r="F4031" s="65"/>
      <c r="G4031" s="35" t="str">
        <f>IFERROR(VLOOKUP(B4031,Listor!$A$6:$G$62,7,FALSE),"")</f>
        <v/>
      </c>
      <c r="H4031" s="35" t="str">
        <f>IFERROR(VLOOKUP(B4031,Listor!$H$6:$I$24,2,FALSE),"")</f>
        <v/>
      </c>
      <c r="I4031" s="35" t="str">
        <f t="shared" si="65"/>
        <v/>
      </c>
      <c r="J4031" s="35" t="str">
        <f t="array" ref="J4031">IFERROR(INDEX(Listor!$M$6:$M$17,MATCH(Listor!J4031&amp;Fossila!E4031,Listor!$K$6:$K$17&amp;Listor!$L$6:$L$17,0)),"")</f>
        <v/>
      </c>
      <c r="K4031" s="69"/>
    </row>
    <row r="4032" spans="2:11" x14ac:dyDescent="0.25">
      <c r="B4032" s="68" t="s">
        <v>68</v>
      </c>
      <c r="C4032" s="80" t="str">
        <f>IFERROR(VLOOKUP(B4032,Listor!$A$6:$B$62,2,FALSE),"")</f>
        <v/>
      </c>
      <c r="D4032" s="80" t="str">
        <f>IFERROR(VLOOKUP(B4032,Listor!$A$6:$C$62,3,FALSE),"")</f>
        <v/>
      </c>
      <c r="E4032" s="64" t="s">
        <v>69</v>
      </c>
      <c r="F4032" s="65"/>
      <c r="G4032" s="35" t="str">
        <f>IFERROR(VLOOKUP(B4032,Listor!$A$6:$G$62,7,FALSE),"")</f>
        <v/>
      </c>
      <c r="H4032" s="35" t="str">
        <f>IFERROR(VLOOKUP(B4032,Listor!$H$6:$I$24,2,FALSE),"")</f>
        <v/>
      </c>
      <c r="I4032" s="35" t="str">
        <f t="shared" si="65"/>
        <v/>
      </c>
      <c r="J4032" s="35" t="str">
        <f t="array" ref="J4032">IFERROR(INDEX(Listor!$M$6:$M$17,MATCH(Listor!J4032&amp;Fossila!E4032,Listor!$K$6:$K$17&amp;Listor!$L$6:$L$17,0)),"")</f>
        <v/>
      </c>
      <c r="K4032" s="69"/>
    </row>
    <row r="4033" spans="2:11" x14ac:dyDescent="0.25">
      <c r="B4033" s="68" t="s">
        <v>68</v>
      </c>
      <c r="C4033" s="80" t="str">
        <f>IFERROR(VLOOKUP(B4033,Listor!$A$6:$B$62,2,FALSE),"")</f>
        <v/>
      </c>
      <c r="D4033" s="80" t="str">
        <f>IFERROR(VLOOKUP(B4033,Listor!$A$6:$C$62,3,FALSE),"")</f>
        <v/>
      </c>
      <c r="E4033" s="64" t="s">
        <v>69</v>
      </c>
      <c r="F4033" s="65"/>
      <c r="G4033" s="35" t="str">
        <f>IFERROR(VLOOKUP(B4033,Listor!$A$6:$G$62,7,FALSE),"")</f>
        <v/>
      </c>
      <c r="H4033" s="35" t="str">
        <f>IFERROR(VLOOKUP(B4033,Listor!$H$6:$I$24,2,FALSE),"")</f>
        <v/>
      </c>
      <c r="I4033" s="35" t="str">
        <f t="shared" si="65"/>
        <v/>
      </c>
      <c r="J4033" s="35" t="str">
        <f t="array" ref="J4033">IFERROR(INDEX(Listor!$M$6:$M$17,MATCH(Listor!J4033&amp;Fossila!E4033,Listor!$K$6:$K$17&amp;Listor!$L$6:$L$17,0)),"")</f>
        <v/>
      </c>
      <c r="K4033" s="69"/>
    </row>
    <row r="4034" spans="2:11" x14ac:dyDescent="0.25">
      <c r="B4034" s="68" t="s">
        <v>68</v>
      </c>
      <c r="C4034" s="80" t="str">
        <f>IFERROR(VLOOKUP(B4034,Listor!$A$6:$B$62,2,FALSE),"")</f>
        <v/>
      </c>
      <c r="D4034" s="80" t="str">
        <f>IFERROR(VLOOKUP(B4034,Listor!$A$6:$C$62,3,FALSE),"")</f>
        <v/>
      </c>
      <c r="E4034" s="64" t="s">
        <v>69</v>
      </c>
      <c r="F4034" s="65"/>
      <c r="G4034" s="35" t="str">
        <f>IFERROR(VLOOKUP(B4034,Listor!$A$6:$G$62,7,FALSE),"")</f>
        <v/>
      </c>
      <c r="H4034" s="35" t="str">
        <f>IFERROR(VLOOKUP(B4034,Listor!$H$6:$I$24,2,FALSE),"")</f>
        <v/>
      </c>
      <c r="I4034" s="35" t="str">
        <f t="shared" si="65"/>
        <v/>
      </c>
      <c r="J4034" s="35" t="str">
        <f t="array" ref="J4034">IFERROR(INDEX(Listor!$M$6:$M$17,MATCH(Listor!J4034&amp;Fossila!E4034,Listor!$K$6:$K$17&amp;Listor!$L$6:$L$17,0)),"")</f>
        <v/>
      </c>
      <c r="K4034" s="69"/>
    </row>
    <row r="4035" spans="2:11" x14ac:dyDescent="0.25">
      <c r="B4035" s="68" t="s">
        <v>68</v>
      </c>
      <c r="C4035" s="80" t="str">
        <f>IFERROR(VLOOKUP(B4035,Listor!$A$6:$B$62,2,FALSE),"")</f>
        <v/>
      </c>
      <c r="D4035" s="80" t="str">
        <f>IFERROR(VLOOKUP(B4035,Listor!$A$6:$C$62,3,FALSE),"")</f>
        <v/>
      </c>
      <c r="E4035" s="64" t="s">
        <v>69</v>
      </c>
      <c r="F4035" s="65"/>
      <c r="G4035" s="35" t="str">
        <f>IFERROR(VLOOKUP(B4035,Listor!$A$6:$G$62,7,FALSE),"")</f>
        <v/>
      </c>
      <c r="H4035" s="35" t="str">
        <f>IFERROR(VLOOKUP(B4035,Listor!$H$6:$I$24,2,FALSE),"")</f>
        <v/>
      </c>
      <c r="I4035" s="35" t="str">
        <f t="shared" si="65"/>
        <v/>
      </c>
      <c r="J4035" s="35" t="str">
        <f t="array" ref="J4035">IFERROR(INDEX(Listor!$M$6:$M$17,MATCH(Listor!J4035&amp;Fossila!E4035,Listor!$K$6:$K$17&amp;Listor!$L$6:$L$17,0)),"")</f>
        <v/>
      </c>
      <c r="K4035" s="69"/>
    </row>
    <row r="4036" spans="2:11" x14ac:dyDescent="0.25">
      <c r="B4036" s="68" t="s">
        <v>68</v>
      </c>
      <c r="C4036" s="80" t="str">
        <f>IFERROR(VLOOKUP(B4036,Listor!$A$6:$B$62,2,FALSE),"")</f>
        <v/>
      </c>
      <c r="D4036" s="80" t="str">
        <f>IFERROR(VLOOKUP(B4036,Listor!$A$6:$C$62,3,FALSE),"")</f>
        <v/>
      </c>
      <c r="E4036" s="64" t="s">
        <v>69</v>
      </c>
      <c r="F4036" s="65"/>
      <c r="G4036" s="35" t="str">
        <f>IFERROR(VLOOKUP(B4036,Listor!$A$6:$G$62,7,FALSE),"")</f>
        <v/>
      </c>
      <c r="H4036" s="35" t="str">
        <f>IFERROR(VLOOKUP(B4036,Listor!$H$6:$I$24,2,FALSE),"")</f>
        <v/>
      </c>
      <c r="I4036" s="35" t="str">
        <f t="shared" si="65"/>
        <v/>
      </c>
      <c r="J4036" s="35" t="str">
        <f t="array" ref="J4036">IFERROR(INDEX(Listor!$M$6:$M$17,MATCH(Listor!J4036&amp;Fossila!E4036,Listor!$K$6:$K$17&amp;Listor!$L$6:$L$17,0)),"")</f>
        <v/>
      </c>
      <c r="K4036" s="69"/>
    </row>
    <row r="4037" spans="2:11" x14ac:dyDescent="0.25">
      <c r="B4037" s="68" t="s">
        <v>68</v>
      </c>
      <c r="C4037" s="80" t="str">
        <f>IFERROR(VLOOKUP(B4037,Listor!$A$6:$B$62,2,FALSE),"")</f>
        <v/>
      </c>
      <c r="D4037" s="80" t="str">
        <f>IFERROR(VLOOKUP(B4037,Listor!$A$6:$C$62,3,FALSE),"")</f>
        <v/>
      </c>
      <c r="E4037" s="64" t="s">
        <v>69</v>
      </c>
      <c r="F4037" s="65"/>
      <c r="G4037" s="35" t="str">
        <f>IFERROR(VLOOKUP(B4037,Listor!$A$6:$G$62,7,FALSE),"")</f>
        <v/>
      </c>
      <c r="H4037" s="35" t="str">
        <f>IFERROR(VLOOKUP(B4037,Listor!$H$6:$I$24,2,FALSE),"")</f>
        <v/>
      </c>
      <c r="I4037" s="35" t="str">
        <f t="shared" si="65"/>
        <v/>
      </c>
      <c r="J4037" s="35" t="str">
        <f t="array" ref="J4037">IFERROR(INDEX(Listor!$M$6:$M$17,MATCH(Listor!J4037&amp;Fossila!E4037,Listor!$K$6:$K$17&amp;Listor!$L$6:$L$17,0)),"")</f>
        <v/>
      </c>
      <c r="K4037" s="69"/>
    </row>
    <row r="4038" spans="2:11" x14ac:dyDescent="0.25">
      <c r="B4038" s="68" t="s">
        <v>68</v>
      </c>
      <c r="C4038" s="80" t="str">
        <f>IFERROR(VLOOKUP(B4038,Listor!$A$6:$B$62,2,FALSE),"")</f>
        <v/>
      </c>
      <c r="D4038" s="80" t="str">
        <f>IFERROR(VLOOKUP(B4038,Listor!$A$6:$C$62,3,FALSE),"")</f>
        <v/>
      </c>
      <c r="E4038" s="64" t="s">
        <v>69</v>
      </c>
      <c r="F4038" s="65"/>
      <c r="G4038" s="35" t="str">
        <f>IFERROR(VLOOKUP(B4038,Listor!$A$6:$G$62,7,FALSE),"")</f>
        <v/>
      </c>
      <c r="H4038" s="35" t="str">
        <f>IFERROR(VLOOKUP(B4038,Listor!$H$6:$I$24,2,FALSE),"")</f>
        <v/>
      </c>
      <c r="I4038" s="35" t="str">
        <f t="shared" si="65"/>
        <v/>
      </c>
      <c r="J4038" s="35" t="str">
        <f t="array" ref="J4038">IFERROR(INDEX(Listor!$M$6:$M$17,MATCH(Listor!J4038&amp;Fossila!E4038,Listor!$K$6:$K$17&amp;Listor!$L$6:$L$17,0)),"")</f>
        <v/>
      </c>
      <c r="K4038" s="69"/>
    </row>
    <row r="4039" spans="2:11" x14ac:dyDescent="0.25">
      <c r="B4039" s="68" t="s">
        <v>68</v>
      </c>
      <c r="C4039" s="80" t="str">
        <f>IFERROR(VLOOKUP(B4039,Listor!$A$6:$B$62,2,FALSE),"")</f>
        <v/>
      </c>
      <c r="D4039" s="80" t="str">
        <f>IFERROR(VLOOKUP(B4039,Listor!$A$6:$C$62,3,FALSE),"")</f>
        <v/>
      </c>
      <c r="E4039" s="64" t="s">
        <v>69</v>
      </c>
      <c r="F4039" s="65"/>
      <c r="G4039" s="35" t="str">
        <f>IFERROR(VLOOKUP(B4039,Listor!$A$6:$G$62,7,FALSE),"")</f>
        <v/>
      </c>
      <c r="H4039" s="35" t="str">
        <f>IFERROR(VLOOKUP(B4039,Listor!$H$6:$I$24,2,FALSE),"")</f>
        <v/>
      </c>
      <c r="I4039" s="35" t="str">
        <f t="shared" si="65"/>
        <v/>
      </c>
      <c r="J4039" s="35" t="str">
        <f t="array" ref="J4039">IFERROR(INDEX(Listor!$M$6:$M$17,MATCH(Listor!J4039&amp;Fossila!E4039,Listor!$K$6:$K$17&amp;Listor!$L$6:$L$17,0)),"")</f>
        <v/>
      </c>
      <c r="K4039" s="69"/>
    </row>
    <row r="4040" spans="2:11" x14ac:dyDescent="0.25">
      <c r="B4040" s="68" t="s">
        <v>68</v>
      </c>
      <c r="C4040" s="80" t="str">
        <f>IFERROR(VLOOKUP(B4040,Listor!$A$6:$B$62,2,FALSE),"")</f>
        <v/>
      </c>
      <c r="D4040" s="80" t="str">
        <f>IFERROR(VLOOKUP(B4040,Listor!$A$6:$C$62,3,FALSE),"")</f>
        <v/>
      </c>
      <c r="E4040" s="64" t="s">
        <v>69</v>
      </c>
      <c r="F4040" s="65"/>
      <c r="G4040" s="35" t="str">
        <f>IFERROR(VLOOKUP(B4040,Listor!$A$6:$G$62,7,FALSE),"")</f>
        <v/>
      </c>
      <c r="H4040" s="35" t="str">
        <f>IFERROR(VLOOKUP(B4040,Listor!$H$6:$I$24,2,FALSE),"")</f>
        <v/>
      </c>
      <c r="I4040" s="35" t="str">
        <f t="shared" si="65"/>
        <v/>
      </c>
      <c r="J4040" s="35" t="str">
        <f t="array" ref="J4040">IFERROR(INDEX(Listor!$M$6:$M$17,MATCH(Listor!J4040&amp;Fossila!E4040,Listor!$K$6:$K$17&amp;Listor!$L$6:$L$17,0)),"")</f>
        <v/>
      </c>
      <c r="K4040" s="69"/>
    </row>
    <row r="4041" spans="2:11" x14ac:dyDescent="0.25">
      <c r="B4041" s="68" t="s">
        <v>68</v>
      </c>
      <c r="C4041" s="80" t="str">
        <f>IFERROR(VLOOKUP(B4041,Listor!$A$6:$B$62,2,FALSE),"")</f>
        <v/>
      </c>
      <c r="D4041" s="80" t="str">
        <f>IFERROR(VLOOKUP(B4041,Listor!$A$6:$C$62,3,FALSE),"")</f>
        <v/>
      </c>
      <c r="E4041" s="64" t="s">
        <v>69</v>
      </c>
      <c r="F4041" s="65"/>
      <c r="G4041" s="35" t="str">
        <f>IFERROR(VLOOKUP(B4041,Listor!$A$6:$G$62,7,FALSE),"")</f>
        <v/>
      </c>
      <c r="H4041" s="35" t="str">
        <f>IFERROR(VLOOKUP(B4041,Listor!$H$6:$I$24,2,FALSE),"")</f>
        <v/>
      </c>
      <c r="I4041" s="35" t="str">
        <f t="shared" si="65"/>
        <v/>
      </c>
      <c r="J4041" s="35" t="str">
        <f t="array" ref="J4041">IFERROR(INDEX(Listor!$M$6:$M$17,MATCH(Listor!J4041&amp;Fossila!E4041,Listor!$K$6:$K$17&amp;Listor!$L$6:$L$17,0)),"")</f>
        <v/>
      </c>
      <c r="K4041" s="69"/>
    </row>
    <row r="4042" spans="2:11" x14ac:dyDescent="0.25">
      <c r="B4042" s="68" t="s">
        <v>68</v>
      </c>
      <c r="C4042" s="80" t="str">
        <f>IFERROR(VLOOKUP(B4042,Listor!$A$6:$B$62,2,FALSE),"")</f>
        <v/>
      </c>
      <c r="D4042" s="80" t="str">
        <f>IFERROR(VLOOKUP(B4042,Listor!$A$6:$C$62,3,FALSE),"")</f>
        <v/>
      </c>
      <c r="E4042" s="64" t="s">
        <v>69</v>
      </c>
      <c r="F4042" s="65"/>
      <c r="G4042" s="35" t="str">
        <f>IFERROR(VLOOKUP(B4042,Listor!$A$6:$G$62,7,FALSE),"")</f>
        <v/>
      </c>
      <c r="H4042" s="35" t="str">
        <f>IFERROR(VLOOKUP(B4042,Listor!$H$6:$I$24,2,FALSE),"")</f>
        <v/>
      </c>
      <c r="I4042" s="35" t="str">
        <f t="shared" si="65"/>
        <v/>
      </c>
      <c r="J4042" s="35" t="str">
        <f t="array" ref="J4042">IFERROR(INDEX(Listor!$M$6:$M$17,MATCH(Listor!J4042&amp;Fossila!E4042,Listor!$K$6:$K$17&amp;Listor!$L$6:$L$17,0)),"")</f>
        <v/>
      </c>
      <c r="K4042" s="69"/>
    </row>
    <row r="4043" spans="2:11" x14ac:dyDescent="0.25">
      <c r="B4043" s="68" t="s">
        <v>68</v>
      </c>
      <c r="C4043" s="80" t="str">
        <f>IFERROR(VLOOKUP(B4043,Listor!$A$6:$B$62,2,FALSE),"")</f>
        <v/>
      </c>
      <c r="D4043" s="80" t="str">
        <f>IFERROR(VLOOKUP(B4043,Listor!$A$6:$C$62,3,FALSE),"")</f>
        <v/>
      </c>
      <c r="E4043" s="64" t="s">
        <v>69</v>
      </c>
      <c r="F4043" s="65"/>
      <c r="G4043" s="35" t="str">
        <f>IFERROR(VLOOKUP(B4043,Listor!$A$6:$G$62,7,FALSE),"")</f>
        <v/>
      </c>
      <c r="H4043" s="35" t="str">
        <f>IFERROR(VLOOKUP(B4043,Listor!$H$6:$I$24,2,FALSE),"")</f>
        <v/>
      </c>
      <c r="I4043" s="35" t="str">
        <f t="shared" si="65"/>
        <v/>
      </c>
      <c r="J4043" s="35" t="str">
        <f t="array" ref="J4043">IFERROR(INDEX(Listor!$M$6:$M$17,MATCH(Listor!J4043&amp;Fossila!E4043,Listor!$K$6:$K$17&amp;Listor!$L$6:$L$17,0)),"")</f>
        <v/>
      </c>
      <c r="K4043" s="69"/>
    </row>
    <row r="4044" spans="2:11" x14ac:dyDescent="0.25">
      <c r="B4044" s="68" t="s">
        <v>68</v>
      </c>
      <c r="C4044" s="80" t="str">
        <f>IFERROR(VLOOKUP(B4044,Listor!$A$6:$B$62,2,FALSE),"")</f>
        <v/>
      </c>
      <c r="D4044" s="80" t="str">
        <f>IFERROR(VLOOKUP(B4044,Listor!$A$6:$C$62,3,FALSE),"")</f>
        <v/>
      </c>
      <c r="E4044" s="64" t="s">
        <v>69</v>
      </c>
      <c r="F4044" s="65"/>
      <c r="G4044" s="35" t="str">
        <f>IFERROR(VLOOKUP(B4044,Listor!$A$6:$G$62,7,FALSE),"")</f>
        <v/>
      </c>
      <c r="H4044" s="35" t="str">
        <f>IFERROR(VLOOKUP(B4044,Listor!$H$6:$I$24,2,FALSE),"")</f>
        <v/>
      </c>
      <c r="I4044" s="35" t="str">
        <f t="shared" si="65"/>
        <v/>
      </c>
      <c r="J4044" s="35" t="str">
        <f t="array" ref="J4044">IFERROR(INDEX(Listor!$M$6:$M$17,MATCH(Listor!J4044&amp;Fossila!E4044,Listor!$K$6:$K$17&amp;Listor!$L$6:$L$17,0)),"")</f>
        <v/>
      </c>
      <c r="K4044" s="69"/>
    </row>
    <row r="4045" spans="2:11" x14ac:dyDescent="0.25">
      <c r="B4045" s="68" t="s">
        <v>68</v>
      </c>
      <c r="C4045" s="80" t="str">
        <f>IFERROR(VLOOKUP(B4045,Listor!$A$6:$B$62,2,FALSE),"")</f>
        <v/>
      </c>
      <c r="D4045" s="80" t="str">
        <f>IFERROR(VLOOKUP(B4045,Listor!$A$6:$C$62,3,FALSE),"")</f>
        <v/>
      </c>
      <c r="E4045" s="64" t="s">
        <v>69</v>
      </c>
      <c r="F4045" s="65"/>
      <c r="G4045" s="35" t="str">
        <f>IFERROR(VLOOKUP(B4045,Listor!$A$6:$G$62,7,FALSE),"")</f>
        <v/>
      </c>
      <c r="H4045" s="35" t="str">
        <f>IFERROR(VLOOKUP(B4045,Listor!$H$6:$I$24,2,FALSE),"")</f>
        <v/>
      </c>
      <c r="I4045" s="35" t="str">
        <f t="shared" ref="I4045:I4108" si="66">IFERROR(H4045*F4045,"")</f>
        <v/>
      </c>
      <c r="J4045" s="35" t="str">
        <f t="array" ref="J4045">IFERROR(INDEX(Listor!$M$6:$M$17,MATCH(Listor!J4045&amp;Fossila!E4045,Listor!$K$6:$K$17&amp;Listor!$L$6:$L$17,0)),"")</f>
        <v/>
      </c>
      <c r="K4045" s="69"/>
    </row>
    <row r="4046" spans="2:11" x14ac:dyDescent="0.25">
      <c r="B4046" s="68" t="s">
        <v>68</v>
      </c>
      <c r="C4046" s="80" t="str">
        <f>IFERROR(VLOOKUP(B4046,Listor!$A$6:$B$62,2,FALSE),"")</f>
        <v/>
      </c>
      <c r="D4046" s="80" t="str">
        <f>IFERROR(VLOOKUP(B4046,Listor!$A$6:$C$62,3,FALSE),"")</f>
        <v/>
      </c>
      <c r="E4046" s="64" t="s">
        <v>69</v>
      </c>
      <c r="F4046" s="65"/>
      <c r="G4046" s="35" t="str">
        <f>IFERROR(VLOOKUP(B4046,Listor!$A$6:$G$62,7,FALSE),"")</f>
        <v/>
      </c>
      <c r="H4046" s="35" t="str">
        <f>IFERROR(VLOOKUP(B4046,Listor!$H$6:$I$24,2,FALSE),"")</f>
        <v/>
      </c>
      <c r="I4046" s="35" t="str">
        <f t="shared" si="66"/>
        <v/>
      </c>
      <c r="J4046" s="35" t="str">
        <f t="array" ref="J4046">IFERROR(INDEX(Listor!$M$6:$M$17,MATCH(Listor!J4046&amp;Fossila!E4046,Listor!$K$6:$K$17&amp;Listor!$L$6:$L$17,0)),"")</f>
        <v/>
      </c>
      <c r="K4046" s="69"/>
    </row>
    <row r="4047" spans="2:11" x14ac:dyDescent="0.25">
      <c r="B4047" s="68" t="s">
        <v>68</v>
      </c>
      <c r="C4047" s="80" t="str">
        <f>IFERROR(VLOOKUP(B4047,Listor!$A$6:$B$62,2,FALSE),"")</f>
        <v/>
      </c>
      <c r="D4047" s="80" t="str">
        <f>IFERROR(VLOOKUP(B4047,Listor!$A$6:$C$62,3,FALSE),"")</f>
        <v/>
      </c>
      <c r="E4047" s="64" t="s">
        <v>69</v>
      </c>
      <c r="F4047" s="65"/>
      <c r="G4047" s="35" t="str">
        <f>IFERROR(VLOOKUP(B4047,Listor!$A$6:$G$62,7,FALSE),"")</f>
        <v/>
      </c>
      <c r="H4047" s="35" t="str">
        <f>IFERROR(VLOOKUP(B4047,Listor!$H$6:$I$24,2,FALSE),"")</f>
        <v/>
      </c>
      <c r="I4047" s="35" t="str">
        <f t="shared" si="66"/>
        <v/>
      </c>
      <c r="J4047" s="35" t="str">
        <f t="array" ref="J4047">IFERROR(INDEX(Listor!$M$6:$M$17,MATCH(Listor!J4047&amp;Fossila!E4047,Listor!$K$6:$K$17&amp;Listor!$L$6:$L$17,0)),"")</f>
        <v/>
      </c>
      <c r="K4047" s="69"/>
    </row>
    <row r="4048" spans="2:11" x14ac:dyDescent="0.25">
      <c r="B4048" s="68" t="s">
        <v>68</v>
      </c>
      <c r="C4048" s="80" t="str">
        <f>IFERROR(VLOOKUP(B4048,Listor!$A$6:$B$62,2,FALSE),"")</f>
        <v/>
      </c>
      <c r="D4048" s="80" t="str">
        <f>IFERROR(VLOOKUP(B4048,Listor!$A$6:$C$62,3,FALSE),"")</f>
        <v/>
      </c>
      <c r="E4048" s="64" t="s">
        <v>69</v>
      </c>
      <c r="F4048" s="65"/>
      <c r="G4048" s="35" t="str">
        <f>IFERROR(VLOOKUP(B4048,Listor!$A$6:$G$62,7,FALSE),"")</f>
        <v/>
      </c>
      <c r="H4048" s="35" t="str">
        <f>IFERROR(VLOOKUP(B4048,Listor!$H$6:$I$24,2,FALSE),"")</f>
        <v/>
      </c>
      <c r="I4048" s="35" t="str">
        <f t="shared" si="66"/>
        <v/>
      </c>
      <c r="J4048" s="35" t="str">
        <f t="array" ref="J4048">IFERROR(INDEX(Listor!$M$6:$M$17,MATCH(Listor!J4048&amp;Fossila!E4048,Listor!$K$6:$K$17&amp;Listor!$L$6:$L$17,0)),"")</f>
        <v/>
      </c>
      <c r="K4048" s="69"/>
    </row>
    <row r="4049" spans="2:11" x14ac:dyDescent="0.25">
      <c r="B4049" s="68" t="s">
        <v>68</v>
      </c>
      <c r="C4049" s="80" t="str">
        <f>IFERROR(VLOOKUP(B4049,Listor!$A$6:$B$62,2,FALSE),"")</f>
        <v/>
      </c>
      <c r="D4049" s="80" t="str">
        <f>IFERROR(VLOOKUP(B4049,Listor!$A$6:$C$62,3,FALSE),"")</f>
        <v/>
      </c>
      <c r="E4049" s="64" t="s">
        <v>69</v>
      </c>
      <c r="F4049" s="65"/>
      <c r="G4049" s="35" t="str">
        <f>IFERROR(VLOOKUP(B4049,Listor!$A$6:$G$62,7,FALSE),"")</f>
        <v/>
      </c>
      <c r="H4049" s="35" t="str">
        <f>IFERROR(VLOOKUP(B4049,Listor!$H$6:$I$24,2,FALSE),"")</f>
        <v/>
      </c>
      <c r="I4049" s="35" t="str">
        <f t="shared" si="66"/>
        <v/>
      </c>
      <c r="J4049" s="35" t="str">
        <f t="array" ref="J4049">IFERROR(INDEX(Listor!$M$6:$M$17,MATCH(Listor!J4049&amp;Fossila!E4049,Listor!$K$6:$K$17&amp;Listor!$L$6:$L$17,0)),"")</f>
        <v/>
      </c>
      <c r="K4049" s="69"/>
    </row>
    <row r="4050" spans="2:11" x14ac:dyDescent="0.25">
      <c r="B4050" s="68" t="s">
        <v>68</v>
      </c>
      <c r="C4050" s="80" t="str">
        <f>IFERROR(VLOOKUP(B4050,Listor!$A$6:$B$62,2,FALSE),"")</f>
        <v/>
      </c>
      <c r="D4050" s="80" t="str">
        <f>IFERROR(VLOOKUP(B4050,Listor!$A$6:$C$62,3,FALSE),"")</f>
        <v/>
      </c>
      <c r="E4050" s="64" t="s">
        <v>69</v>
      </c>
      <c r="F4050" s="65"/>
      <c r="G4050" s="35" t="str">
        <f>IFERROR(VLOOKUP(B4050,Listor!$A$6:$G$62,7,FALSE),"")</f>
        <v/>
      </c>
      <c r="H4050" s="35" t="str">
        <f>IFERROR(VLOOKUP(B4050,Listor!$H$6:$I$24,2,FALSE),"")</f>
        <v/>
      </c>
      <c r="I4050" s="35" t="str">
        <f t="shared" si="66"/>
        <v/>
      </c>
      <c r="J4050" s="35" t="str">
        <f t="array" ref="J4050">IFERROR(INDEX(Listor!$M$6:$M$17,MATCH(Listor!J4050&amp;Fossila!E4050,Listor!$K$6:$K$17&amp;Listor!$L$6:$L$17,0)),"")</f>
        <v/>
      </c>
      <c r="K4050" s="69"/>
    </row>
    <row r="4051" spans="2:11" x14ac:dyDescent="0.25">
      <c r="B4051" s="68" t="s">
        <v>68</v>
      </c>
      <c r="C4051" s="80" t="str">
        <f>IFERROR(VLOOKUP(B4051,Listor!$A$6:$B$62,2,FALSE),"")</f>
        <v/>
      </c>
      <c r="D4051" s="80" t="str">
        <f>IFERROR(VLOOKUP(B4051,Listor!$A$6:$C$62,3,FALSE),"")</f>
        <v/>
      </c>
      <c r="E4051" s="64" t="s">
        <v>69</v>
      </c>
      <c r="F4051" s="65"/>
      <c r="G4051" s="35" t="str">
        <f>IFERROR(VLOOKUP(B4051,Listor!$A$6:$G$62,7,FALSE),"")</f>
        <v/>
      </c>
      <c r="H4051" s="35" t="str">
        <f>IFERROR(VLOOKUP(B4051,Listor!$H$6:$I$24,2,FALSE),"")</f>
        <v/>
      </c>
      <c r="I4051" s="35" t="str">
        <f t="shared" si="66"/>
        <v/>
      </c>
      <c r="J4051" s="35" t="str">
        <f t="array" ref="J4051">IFERROR(INDEX(Listor!$M$6:$M$17,MATCH(Listor!J4051&amp;Fossila!E4051,Listor!$K$6:$K$17&amp;Listor!$L$6:$L$17,0)),"")</f>
        <v/>
      </c>
      <c r="K4051" s="69"/>
    </row>
    <row r="4052" spans="2:11" x14ac:dyDescent="0.25">
      <c r="B4052" s="68" t="s">
        <v>68</v>
      </c>
      <c r="C4052" s="80" t="str">
        <f>IFERROR(VLOOKUP(B4052,Listor!$A$6:$B$62,2,FALSE),"")</f>
        <v/>
      </c>
      <c r="D4052" s="80" t="str">
        <f>IFERROR(VLOOKUP(B4052,Listor!$A$6:$C$62,3,FALSE),"")</f>
        <v/>
      </c>
      <c r="E4052" s="64" t="s">
        <v>69</v>
      </c>
      <c r="F4052" s="65"/>
      <c r="G4052" s="35" t="str">
        <f>IFERROR(VLOOKUP(B4052,Listor!$A$6:$G$62,7,FALSE),"")</f>
        <v/>
      </c>
      <c r="H4052" s="35" t="str">
        <f>IFERROR(VLOOKUP(B4052,Listor!$H$6:$I$24,2,FALSE),"")</f>
        <v/>
      </c>
      <c r="I4052" s="35" t="str">
        <f t="shared" si="66"/>
        <v/>
      </c>
      <c r="J4052" s="35" t="str">
        <f t="array" ref="J4052">IFERROR(INDEX(Listor!$M$6:$M$17,MATCH(Listor!J4052&amp;Fossila!E4052,Listor!$K$6:$K$17&amp;Listor!$L$6:$L$17,0)),"")</f>
        <v/>
      </c>
      <c r="K4052" s="69"/>
    </row>
    <row r="4053" spans="2:11" x14ac:dyDescent="0.25">
      <c r="B4053" s="68" t="s">
        <v>68</v>
      </c>
      <c r="C4053" s="80" t="str">
        <f>IFERROR(VLOOKUP(B4053,Listor!$A$6:$B$62,2,FALSE),"")</f>
        <v/>
      </c>
      <c r="D4053" s="80" t="str">
        <f>IFERROR(VLOOKUP(B4053,Listor!$A$6:$C$62,3,FALSE),"")</f>
        <v/>
      </c>
      <c r="E4053" s="64" t="s">
        <v>69</v>
      </c>
      <c r="F4053" s="65"/>
      <c r="G4053" s="35" t="str">
        <f>IFERROR(VLOOKUP(B4053,Listor!$A$6:$G$62,7,FALSE),"")</f>
        <v/>
      </c>
      <c r="H4053" s="35" t="str">
        <f>IFERROR(VLOOKUP(B4053,Listor!$H$6:$I$24,2,FALSE),"")</f>
        <v/>
      </c>
      <c r="I4053" s="35" t="str">
        <f t="shared" si="66"/>
        <v/>
      </c>
      <c r="J4053" s="35" t="str">
        <f t="array" ref="J4053">IFERROR(INDEX(Listor!$M$6:$M$17,MATCH(Listor!J4053&amp;Fossila!E4053,Listor!$K$6:$K$17&amp;Listor!$L$6:$L$17,0)),"")</f>
        <v/>
      </c>
      <c r="K4053" s="69"/>
    </row>
    <row r="4054" spans="2:11" x14ac:dyDescent="0.25">
      <c r="B4054" s="68" t="s">
        <v>68</v>
      </c>
      <c r="C4054" s="80" t="str">
        <f>IFERROR(VLOOKUP(B4054,Listor!$A$6:$B$62,2,FALSE),"")</f>
        <v/>
      </c>
      <c r="D4054" s="80" t="str">
        <f>IFERROR(VLOOKUP(B4054,Listor!$A$6:$C$62,3,FALSE),"")</f>
        <v/>
      </c>
      <c r="E4054" s="64" t="s">
        <v>69</v>
      </c>
      <c r="F4054" s="65"/>
      <c r="G4054" s="35" t="str">
        <f>IFERROR(VLOOKUP(B4054,Listor!$A$6:$G$62,7,FALSE),"")</f>
        <v/>
      </c>
      <c r="H4054" s="35" t="str">
        <f>IFERROR(VLOOKUP(B4054,Listor!$H$6:$I$24,2,FALSE),"")</f>
        <v/>
      </c>
      <c r="I4054" s="35" t="str">
        <f t="shared" si="66"/>
        <v/>
      </c>
      <c r="J4054" s="35" t="str">
        <f t="array" ref="J4054">IFERROR(INDEX(Listor!$M$6:$M$17,MATCH(Listor!J4054&amp;Fossila!E4054,Listor!$K$6:$K$17&amp;Listor!$L$6:$L$17,0)),"")</f>
        <v/>
      </c>
      <c r="K4054" s="69"/>
    </row>
    <row r="4055" spans="2:11" x14ac:dyDescent="0.25">
      <c r="B4055" s="68" t="s">
        <v>68</v>
      </c>
      <c r="C4055" s="80" t="str">
        <f>IFERROR(VLOOKUP(B4055,Listor!$A$6:$B$62,2,FALSE),"")</f>
        <v/>
      </c>
      <c r="D4055" s="80" t="str">
        <f>IFERROR(VLOOKUP(B4055,Listor!$A$6:$C$62,3,FALSE),"")</f>
        <v/>
      </c>
      <c r="E4055" s="64" t="s">
        <v>69</v>
      </c>
      <c r="F4055" s="65"/>
      <c r="G4055" s="35" t="str">
        <f>IFERROR(VLOOKUP(B4055,Listor!$A$6:$G$62,7,FALSE),"")</f>
        <v/>
      </c>
      <c r="H4055" s="35" t="str">
        <f>IFERROR(VLOOKUP(B4055,Listor!$H$6:$I$24,2,FALSE),"")</f>
        <v/>
      </c>
      <c r="I4055" s="35" t="str">
        <f t="shared" si="66"/>
        <v/>
      </c>
      <c r="J4055" s="35" t="str">
        <f t="array" ref="J4055">IFERROR(INDEX(Listor!$M$6:$M$17,MATCH(Listor!J4055&amp;Fossila!E4055,Listor!$K$6:$K$17&amp;Listor!$L$6:$L$17,0)),"")</f>
        <v/>
      </c>
      <c r="K4055" s="69"/>
    </row>
    <row r="4056" spans="2:11" x14ac:dyDescent="0.25">
      <c r="B4056" s="68" t="s">
        <v>68</v>
      </c>
      <c r="C4056" s="80" t="str">
        <f>IFERROR(VLOOKUP(B4056,Listor!$A$6:$B$62,2,FALSE),"")</f>
        <v/>
      </c>
      <c r="D4056" s="80" t="str">
        <f>IFERROR(VLOOKUP(B4056,Listor!$A$6:$C$62,3,FALSE),"")</f>
        <v/>
      </c>
      <c r="E4056" s="64" t="s">
        <v>69</v>
      </c>
      <c r="F4056" s="65"/>
      <c r="G4056" s="35" t="str">
        <f>IFERROR(VLOOKUP(B4056,Listor!$A$6:$G$62,7,FALSE),"")</f>
        <v/>
      </c>
      <c r="H4056" s="35" t="str">
        <f>IFERROR(VLOOKUP(B4056,Listor!$H$6:$I$24,2,FALSE),"")</f>
        <v/>
      </c>
      <c r="I4056" s="35" t="str">
        <f t="shared" si="66"/>
        <v/>
      </c>
      <c r="J4056" s="35" t="str">
        <f t="array" ref="J4056">IFERROR(INDEX(Listor!$M$6:$M$17,MATCH(Listor!J4056&amp;Fossila!E4056,Listor!$K$6:$K$17&amp;Listor!$L$6:$L$17,0)),"")</f>
        <v/>
      </c>
      <c r="K4056" s="69"/>
    </row>
    <row r="4057" spans="2:11" x14ac:dyDescent="0.25">
      <c r="B4057" s="68" t="s">
        <v>68</v>
      </c>
      <c r="C4057" s="80" t="str">
        <f>IFERROR(VLOOKUP(B4057,Listor!$A$6:$B$62,2,FALSE),"")</f>
        <v/>
      </c>
      <c r="D4057" s="80" t="str">
        <f>IFERROR(VLOOKUP(B4057,Listor!$A$6:$C$62,3,FALSE),"")</f>
        <v/>
      </c>
      <c r="E4057" s="64" t="s">
        <v>69</v>
      </c>
      <c r="F4057" s="65"/>
      <c r="G4057" s="35" t="str">
        <f>IFERROR(VLOOKUP(B4057,Listor!$A$6:$G$62,7,FALSE),"")</f>
        <v/>
      </c>
      <c r="H4057" s="35" t="str">
        <f>IFERROR(VLOOKUP(B4057,Listor!$H$6:$I$24,2,FALSE),"")</f>
        <v/>
      </c>
      <c r="I4057" s="35" t="str">
        <f t="shared" si="66"/>
        <v/>
      </c>
      <c r="J4057" s="35" t="str">
        <f t="array" ref="J4057">IFERROR(INDEX(Listor!$M$6:$M$17,MATCH(Listor!J4057&amp;Fossila!E4057,Listor!$K$6:$K$17&amp;Listor!$L$6:$L$17,0)),"")</f>
        <v/>
      </c>
      <c r="K4057" s="69"/>
    </row>
    <row r="4058" spans="2:11" x14ac:dyDescent="0.25">
      <c r="B4058" s="68" t="s">
        <v>68</v>
      </c>
      <c r="C4058" s="80" t="str">
        <f>IFERROR(VLOOKUP(B4058,Listor!$A$6:$B$62,2,FALSE),"")</f>
        <v/>
      </c>
      <c r="D4058" s="80" t="str">
        <f>IFERROR(VLOOKUP(B4058,Listor!$A$6:$C$62,3,FALSE),"")</f>
        <v/>
      </c>
      <c r="E4058" s="64" t="s">
        <v>69</v>
      </c>
      <c r="F4058" s="65"/>
      <c r="G4058" s="35" t="str">
        <f>IFERROR(VLOOKUP(B4058,Listor!$A$6:$G$62,7,FALSE),"")</f>
        <v/>
      </c>
      <c r="H4058" s="35" t="str">
        <f>IFERROR(VLOOKUP(B4058,Listor!$H$6:$I$24,2,FALSE),"")</f>
        <v/>
      </c>
      <c r="I4058" s="35" t="str">
        <f t="shared" si="66"/>
        <v/>
      </c>
      <c r="J4058" s="35" t="str">
        <f t="array" ref="J4058">IFERROR(INDEX(Listor!$M$6:$M$17,MATCH(Listor!J4058&amp;Fossila!E4058,Listor!$K$6:$K$17&amp;Listor!$L$6:$L$17,0)),"")</f>
        <v/>
      </c>
      <c r="K4058" s="69"/>
    </row>
    <row r="4059" spans="2:11" x14ac:dyDescent="0.25">
      <c r="B4059" s="68" t="s">
        <v>68</v>
      </c>
      <c r="C4059" s="80" t="str">
        <f>IFERROR(VLOOKUP(B4059,Listor!$A$6:$B$62,2,FALSE),"")</f>
        <v/>
      </c>
      <c r="D4059" s="80" t="str">
        <f>IFERROR(VLOOKUP(B4059,Listor!$A$6:$C$62,3,FALSE),"")</f>
        <v/>
      </c>
      <c r="E4059" s="64" t="s">
        <v>69</v>
      </c>
      <c r="F4059" s="65"/>
      <c r="G4059" s="35" t="str">
        <f>IFERROR(VLOOKUP(B4059,Listor!$A$6:$G$62,7,FALSE),"")</f>
        <v/>
      </c>
      <c r="H4059" s="35" t="str">
        <f>IFERROR(VLOOKUP(B4059,Listor!$H$6:$I$24,2,FALSE),"")</f>
        <v/>
      </c>
      <c r="I4059" s="35" t="str">
        <f t="shared" si="66"/>
        <v/>
      </c>
      <c r="J4059" s="35" t="str">
        <f t="array" ref="J4059">IFERROR(INDEX(Listor!$M$6:$M$17,MATCH(Listor!J4059&amp;Fossila!E4059,Listor!$K$6:$K$17&amp;Listor!$L$6:$L$17,0)),"")</f>
        <v/>
      </c>
      <c r="K4059" s="69"/>
    </row>
    <row r="4060" spans="2:11" x14ac:dyDescent="0.25">
      <c r="B4060" s="68" t="s">
        <v>68</v>
      </c>
      <c r="C4060" s="80" t="str">
        <f>IFERROR(VLOOKUP(B4060,Listor!$A$6:$B$62,2,FALSE),"")</f>
        <v/>
      </c>
      <c r="D4060" s="80" t="str">
        <f>IFERROR(VLOOKUP(B4060,Listor!$A$6:$C$62,3,FALSE),"")</f>
        <v/>
      </c>
      <c r="E4060" s="64" t="s">
        <v>69</v>
      </c>
      <c r="F4060" s="65"/>
      <c r="G4060" s="35" t="str">
        <f>IFERROR(VLOOKUP(B4060,Listor!$A$6:$G$62,7,FALSE),"")</f>
        <v/>
      </c>
      <c r="H4060" s="35" t="str">
        <f>IFERROR(VLOOKUP(B4060,Listor!$H$6:$I$24,2,FALSE),"")</f>
        <v/>
      </c>
      <c r="I4060" s="35" t="str">
        <f t="shared" si="66"/>
        <v/>
      </c>
      <c r="J4060" s="35" t="str">
        <f t="array" ref="J4060">IFERROR(INDEX(Listor!$M$6:$M$17,MATCH(Listor!J4060&amp;Fossila!E4060,Listor!$K$6:$K$17&amp;Listor!$L$6:$L$17,0)),"")</f>
        <v/>
      </c>
      <c r="K4060" s="69"/>
    </row>
    <row r="4061" spans="2:11" x14ac:dyDescent="0.25">
      <c r="B4061" s="68" t="s">
        <v>68</v>
      </c>
      <c r="C4061" s="80" t="str">
        <f>IFERROR(VLOOKUP(B4061,Listor!$A$6:$B$62,2,FALSE),"")</f>
        <v/>
      </c>
      <c r="D4061" s="80" t="str">
        <f>IFERROR(VLOOKUP(B4061,Listor!$A$6:$C$62,3,FALSE),"")</f>
        <v/>
      </c>
      <c r="E4061" s="64" t="s">
        <v>69</v>
      </c>
      <c r="F4061" s="65"/>
      <c r="G4061" s="35" t="str">
        <f>IFERROR(VLOOKUP(B4061,Listor!$A$6:$G$62,7,FALSE),"")</f>
        <v/>
      </c>
      <c r="H4061" s="35" t="str">
        <f>IFERROR(VLOOKUP(B4061,Listor!$H$6:$I$24,2,FALSE),"")</f>
        <v/>
      </c>
      <c r="I4061" s="35" t="str">
        <f t="shared" si="66"/>
        <v/>
      </c>
      <c r="J4061" s="35" t="str">
        <f t="array" ref="J4061">IFERROR(INDEX(Listor!$M$6:$M$17,MATCH(Listor!J4061&amp;Fossila!E4061,Listor!$K$6:$K$17&amp;Listor!$L$6:$L$17,0)),"")</f>
        <v/>
      </c>
      <c r="K4061" s="69"/>
    </row>
    <row r="4062" spans="2:11" x14ac:dyDescent="0.25">
      <c r="B4062" s="68" t="s">
        <v>68</v>
      </c>
      <c r="C4062" s="80" t="str">
        <f>IFERROR(VLOOKUP(B4062,Listor!$A$6:$B$62,2,FALSE),"")</f>
        <v/>
      </c>
      <c r="D4062" s="80" t="str">
        <f>IFERROR(VLOOKUP(B4062,Listor!$A$6:$C$62,3,FALSE),"")</f>
        <v/>
      </c>
      <c r="E4062" s="64" t="s">
        <v>69</v>
      </c>
      <c r="F4062" s="65"/>
      <c r="G4062" s="35" t="str">
        <f>IFERROR(VLOOKUP(B4062,Listor!$A$6:$G$62,7,FALSE),"")</f>
        <v/>
      </c>
      <c r="H4062" s="35" t="str">
        <f>IFERROR(VLOOKUP(B4062,Listor!$H$6:$I$24,2,FALSE),"")</f>
        <v/>
      </c>
      <c r="I4062" s="35" t="str">
        <f t="shared" si="66"/>
        <v/>
      </c>
      <c r="J4062" s="35" t="str">
        <f t="array" ref="J4062">IFERROR(INDEX(Listor!$M$6:$M$17,MATCH(Listor!J4062&amp;Fossila!E4062,Listor!$K$6:$K$17&amp;Listor!$L$6:$L$17,0)),"")</f>
        <v/>
      </c>
      <c r="K4062" s="69"/>
    </row>
    <row r="4063" spans="2:11" x14ac:dyDescent="0.25">
      <c r="B4063" s="68" t="s">
        <v>68</v>
      </c>
      <c r="C4063" s="80" t="str">
        <f>IFERROR(VLOOKUP(B4063,Listor!$A$6:$B$62,2,FALSE),"")</f>
        <v/>
      </c>
      <c r="D4063" s="80" t="str">
        <f>IFERROR(VLOOKUP(B4063,Listor!$A$6:$C$62,3,FALSE),"")</f>
        <v/>
      </c>
      <c r="E4063" s="64" t="s">
        <v>69</v>
      </c>
      <c r="F4063" s="65"/>
      <c r="G4063" s="35" t="str">
        <f>IFERROR(VLOOKUP(B4063,Listor!$A$6:$G$62,7,FALSE),"")</f>
        <v/>
      </c>
      <c r="H4063" s="35" t="str">
        <f>IFERROR(VLOOKUP(B4063,Listor!$H$6:$I$24,2,FALSE),"")</f>
        <v/>
      </c>
      <c r="I4063" s="35" t="str">
        <f t="shared" si="66"/>
        <v/>
      </c>
      <c r="J4063" s="35" t="str">
        <f t="array" ref="J4063">IFERROR(INDEX(Listor!$M$6:$M$17,MATCH(Listor!J4063&amp;Fossila!E4063,Listor!$K$6:$K$17&amp;Listor!$L$6:$L$17,0)),"")</f>
        <v/>
      </c>
      <c r="K4063" s="69"/>
    </row>
    <row r="4064" spans="2:11" x14ac:dyDescent="0.25">
      <c r="B4064" s="68" t="s">
        <v>68</v>
      </c>
      <c r="C4064" s="80" t="str">
        <f>IFERROR(VLOOKUP(B4064,Listor!$A$6:$B$62,2,FALSE),"")</f>
        <v/>
      </c>
      <c r="D4064" s="80" t="str">
        <f>IFERROR(VLOOKUP(B4064,Listor!$A$6:$C$62,3,FALSE),"")</f>
        <v/>
      </c>
      <c r="E4064" s="64" t="s">
        <v>69</v>
      </c>
      <c r="F4064" s="65"/>
      <c r="G4064" s="35" t="str">
        <f>IFERROR(VLOOKUP(B4064,Listor!$A$6:$G$62,7,FALSE),"")</f>
        <v/>
      </c>
      <c r="H4064" s="35" t="str">
        <f>IFERROR(VLOOKUP(B4064,Listor!$H$6:$I$24,2,FALSE),"")</f>
        <v/>
      </c>
      <c r="I4064" s="35" t="str">
        <f t="shared" si="66"/>
        <v/>
      </c>
      <c r="J4064" s="35" t="str">
        <f t="array" ref="J4064">IFERROR(INDEX(Listor!$M$6:$M$17,MATCH(Listor!J4064&amp;Fossila!E4064,Listor!$K$6:$K$17&amp;Listor!$L$6:$L$17,0)),"")</f>
        <v/>
      </c>
      <c r="K4064" s="69"/>
    </row>
    <row r="4065" spans="2:11" x14ac:dyDescent="0.25">
      <c r="B4065" s="68" t="s">
        <v>68</v>
      </c>
      <c r="C4065" s="80" t="str">
        <f>IFERROR(VLOOKUP(B4065,Listor!$A$6:$B$62,2,FALSE),"")</f>
        <v/>
      </c>
      <c r="D4065" s="80" t="str">
        <f>IFERROR(VLOOKUP(B4065,Listor!$A$6:$C$62,3,FALSE),"")</f>
        <v/>
      </c>
      <c r="E4065" s="64" t="s">
        <v>69</v>
      </c>
      <c r="F4065" s="65"/>
      <c r="G4065" s="35" t="str">
        <f>IFERROR(VLOOKUP(B4065,Listor!$A$6:$G$62,7,FALSE),"")</f>
        <v/>
      </c>
      <c r="H4065" s="35" t="str">
        <f>IFERROR(VLOOKUP(B4065,Listor!$H$6:$I$24,2,FALSE),"")</f>
        <v/>
      </c>
      <c r="I4065" s="35" t="str">
        <f t="shared" si="66"/>
        <v/>
      </c>
      <c r="J4065" s="35" t="str">
        <f t="array" ref="J4065">IFERROR(INDEX(Listor!$M$6:$M$17,MATCH(Listor!J4065&amp;Fossila!E4065,Listor!$K$6:$K$17&amp;Listor!$L$6:$L$17,0)),"")</f>
        <v/>
      </c>
      <c r="K4065" s="69"/>
    </row>
    <row r="4066" spans="2:11" x14ac:dyDescent="0.25">
      <c r="B4066" s="68" t="s">
        <v>68</v>
      </c>
      <c r="C4066" s="80" t="str">
        <f>IFERROR(VLOOKUP(B4066,Listor!$A$6:$B$62,2,FALSE),"")</f>
        <v/>
      </c>
      <c r="D4066" s="80" t="str">
        <f>IFERROR(VLOOKUP(B4066,Listor!$A$6:$C$62,3,FALSE),"")</f>
        <v/>
      </c>
      <c r="E4066" s="64" t="s">
        <v>69</v>
      </c>
      <c r="F4066" s="65"/>
      <c r="G4066" s="35" t="str">
        <f>IFERROR(VLOOKUP(B4066,Listor!$A$6:$G$62,7,FALSE),"")</f>
        <v/>
      </c>
      <c r="H4066" s="35" t="str">
        <f>IFERROR(VLOOKUP(B4066,Listor!$H$6:$I$24,2,FALSE),"")</f>
        <v/>
      </c>
      <c r="I4066" s="35" t="str">
        <f t="shared" si="66"/>
        <v/>
      </c>
      <c r="J4066" s="35" t="str">
        <f t="array" ref="J4066">IFERROR(INDEX(Listor!$M$6:$M$17,MATCH(Listor!J4066&amp;Fossila!E4066,Listor!$K$6:$K$17&amp;Listor!$L$6:$L$17,0)),"")</f>
        <v/>
      </c>
      <c r="K4066" s="69"/>
    </row>
    <row r="4067" spans="2:11" x14ac:dyDescent="0.25">
      <c r="B4067" s="68" t="s">
        <v>68</v>
      </c>
      <c r="C4067" s="80" t="str">
        <f>IFERROR(VLOOKUP(B4067,Listor!$A$6:$B$62,2,FALSE),"")</f>
        <v/>
      </c>
      <c r="D4067" s="80" t="str">
        <f>IFERROR(VLOOKUP(B4067,Listor!$A$6:$C$62,3,FALSE),"")</f>
        <v/>
      </c>
      <c r="E4067" s="64" t="s">
        <v>69</v>
      </c>
      <c r="F4067" s="65"/>
      <c r="G4067" s="35" t="str">
        <f>IFERROR(VLOOKUP(B4067,Listor!$A$6:$G$62,7,FALSE),"")</f>
        <v/>
      </c>
      <c r="H4067" s="35" t="str">
        <f>IFERROR(VLOOKUP(B4067,Listor!$H$6:$I$24,2,FALSE),"")</f>
        <v/>
      </c>
      <c r="I4067" s="35" t="str">
        <f t="shared" si="66"/>
        <v/>
      </c>
      <c r="J4067" s="35" t="str">
        <f t="array" ref="J4067">IFERROR(INDEX(Listor!$M$6:$M$17,MATCH(Listor!J4067&amp;Fossila!E4067,Listor!$K$6:$K$17&amp;Listor!$L$6:$L$17,0)),"")</f>
        <v/>
      </c>
      <c r="K4067" s="69"/>
    </row>
    <row r="4068" spans="2:11" x14ac:dyDescent="0.25">
      <c r="B4068" s="68" t="s">
        <v>68</v>
      </c>
      <c r="C4068" s="80" t="str">
        <f>IFERROR(VLOOKUP(B4068,Listor!$A$6:$B$62,2,FALSE),"")</f>
        <v/>
      </c>
      <c r="D4068" s="80" t="str">
        <f>IFERROR(VLOOKUP(B4068,Listor!$A$6:$C$62,3,FALSE),"")</f>
        <v/>
      </c>
      <c r="E4068" s="64" t="s">
        <v>69</v>
      </c>
      <c r="F4068" s="65"/>
      <c r="G4068" s="35" t="str">
        <f>IFERROR(VLOOKUP(B4068,Listor!$A$6:$G$62,7,FALSE),"")</f>
        <v/>
      </c>
      <c r="H4068" s="35" t="str">
        <f>IFERROR(VLOOKUP(B4068,Listor!$H$6:$I$24,2,FALSE),"")</f>
        <v/>
      </c>
      <c r="I4068" s="35" t="str">
        <f t="shared" si="66"/>
        <v/>
      </c>
      <c r="J4068" s="35" t="str">
        <f t="array" ref="J4068">IFERROR(INDEX(Listor!$M$6:$M$17,MATCH(Listor!J4068&amp;Fossila!E4068,Listor!$K$6:$K$17&amp;Listor!$L$6:$L$17,0)),"")</f>
        <v/>
      </c>
      <c r="K4068" s="69"/>
    </row>
    <row r="4069" spans="2:11" x14ac:dyDescent="0.25">
      <c r="B4069" s="68" t="s">
        <v>68</v>
      </c>
      <c r="C4069" s="80" t="str">
        <f>IFERROR(VLOOKUP(B4069,Listor!$A$6:$B$62,2,FALSE),"")</f>
        <v/>
      </c>
      <c r="D4069" s="80" t="str">
        <f>IFERROR(VLOOKUP(B4069,Listor!$A$6:$C$62,3,FALSE),"")</f>
        <v/>
      </c>
      <c r="E4069" s="64" t="s">
        <v>69</v>
      </c>
      <c r="F4069" s="65"/>
      <c r="G4069" s="35" t="str">
        <f>IFERROR(VLOOKUP(B4069,Listor!$A$6:$G$62,7,FALSE),"")</f>
        <v/>
      </c>
      <c r="H4069" s="35" t="str">
        <f>IFERROR(VLOOKUP(B4069,Listor!$H$6:$I$24,2,FALSE),"")</f>
        <v/>
      </c>
      <c r="I4069" s="35" t="str">
        <f t="shared" si="66"/>
        <v/>
      </c>
      <c r="J4069" s="35" t="str">
        <f t="array" ref="J4069">IFERROR(INDEX(Listor!$M$6:$M$17,MATCH(Listor!J4069&amp;Fossila!E4069,Listor!$K$6:$K$17&amp;Listor!$L$6:$L$17,0)),"")</f>
        <v/>
      </c>
      <c r="K4069" s="69"/>
    </row>
    <row r="4070" spans="2:11" x14ac:dyDescent="0.25">
      <c r="B4070" s="68" t="s">
        <v>68</v>
      </c>
      <c r="C4070" s="80" t="str">
        <f>IFERROR(VLOOKUP(B4070,Listor!$A$6:$B$62,2,FALSE),"")</f>
        <v/>
      </c>
      <c r="D4070" s="80" t="str">
        <f>IFERROR(VLOOKUP(B4070,Listor!$A$6:$C$62,3,FALSE),"")</f>
        <v/>
      </c>
      <c r="E4070" s="64" t="s">
        <v>69</v>
      </c>
      <c r="F4070" s="65"/>
      <c r="G4070" s="35" t="str">
        <f>IFERROR(VLOOKUP(B4070,Listor!$A$6:$G$62,7,FALSE),"")</f>
        <v/>
      </c>
      <c r="H4070" s="35" t="str">
        <f>IFERROR(VLOOKUP(B4070,Listor!$H$6:$I$24,2,FALSE),"")</f>
        <v/>
      </c>
      <c r="I4070" s="35" t="str">
        <f t="shared" si="66"/>
        <v/>
      </c>
      <c r="J4070" s="35" t="str">
        <f t="array" ref="J4070">IFERROR(INDEX(Listor!$M$6:$M$17,MATCH(Listor!J4070&amp;Fossila!E4070,Listor!$K$6:$K$17&amp;Listor!$L$6:$L$17,0)),"")</f>
        <v/>
      </c>
      <c r="K4070" s="69"/>
    </row>
    <row r="4071" spans="2:11" x14ac:dyDescent="0.25">
      <c r="B4071" s="68" t="s">
        <v>68</v>
      </c>
      <c r="C4071" s="80" t="str">
        <f>IFERROR(VLOOKUP(B4071,Listor!$A$6:$B$62,2,FALSE),"")</f>
        <v/>
      </c>
      <c r="D4071" s="80" t="str">
        <f>IFERROR(VLOOKUP(B4071,Listor!$A$6:$C$62,3,FALSE),"")</f>
        <v/>
      </c>
      <c r="E4071" s="64" t="s">
        <v>69</v>
      </c>
      <c r="F4071" s="65"/>
      <c r="G4071" s="35" t="str">
        <f>IFERROR(VLOOKUP(B4071,Listor!$A$6:$G$62,7,FALSE),"")</f>
        <v/>
      </c>
      <c r="H4071" s="35" t="str">
        <f>IFERROR(VLOOKUP(B4071,Listor!$H$6:$I$24,2,FALSE),"")</f>
        <v/>
      </c>
      <c r="I4071" s="35" t="str">
        <f t="shared" si="66"/>
        <v/>
      </c>
      <c r="J4071" s="35" t="str">
        <f t="array" ref="J4071">IFERROR(INDEX(Listor!$M$6:$M$17,MATCH(Listor!J4071&amp;Fossila!E4071,Listor!$K$6:$K$17&amp;Listor!$L$6:$L$17,0)),"")</f>
        <v/>
      </c>
      <c r="K4071" s="69"/>
    </row>
    <row r="4072" spans="2:11" x14ac:dyDescent="0.25">
      <c r="B4072" s="68" t="s">
        <v>68</v>
      </c>
      <c r="C4072" s="80" t="str">
        <f>IFERROR(VLOOKUP(B4072,Listor!$A$6:$B$62,2,FALSE),"")</f>
        <v/>
      </c>
      <c r="D4072" s="80" t="str">
        <f>IFERROR(VLOOKUP(B4072,Listor!$A$6:$C$62,3,FALSE),"")</f>
        <v/>
      </c>
      <c r="E4072" s="64" t="s">
        <v>69</v>
      </c>
      <c r="F4072" s="65"/>
      <c r="G4072" s="35" t="str">
        <f>IFERROR(VLOOKUP(B4072,Listor!$A$6:$G$62,7,FALSE),"")</f>
        <v/>
      </c>
      <c r="H4072" s="35" t="str">
        <f>IFERROR(VLOOKUP(B4072,Listor!$H$6:$I$24,2,FALSE),"")</f>
        <v/>
      </c>
      <c r="I4072" s="35" t="str">
        <f t="shared" si="66"/>
        <v/>
      </c>
      <c r="J4072" s="35" t="str">
        <f t="array" ref="J4072">IFERROR(INDEX(Listor!$M$6:$M$17,MATCH(Listor!J4072&amp;Fossila!E4072,Listor!$K$6:$K$17&amp;Listor!$L$6:$L$17,0)),"")</f>
        <v/>
      </c>
      <c r="K4072" s="69"/>
    </row>
    <row r="4073" spans="2:11" x14ac:dyDescent="0.25">
      <c r="B4073" s="68" t="s">
        <v>68</v>
      </c>
      <c r="C4073" s="80" t="str">
        <f>IFERROR(VLOOKUP(B4073,Listor!$A$6:$B$62,2,FALSE),"")</f>
        <v/>
      </c>
      <c r="D4073" s="80" t="str">
        <f>IFERROR(VLOOKUP(B4073,Listor!$A$6:$C$62,3,FALSE),"")</f>
        <v/>
      </c>
      <c r="E4073" s="64" t="s">
        <v>69</v>
      </c>
      <c r="F4073" s="65"/>
      <c r="G4073" s="35" t="str">
        <f>IFERROR(VLOOKUP(B4073,Listor!$A$6:$G$62,7,FALSE),"")</f>
        <v/>
      </c>
      <c r="H4073" s="35" t="str">
        <f>IFERROR(VLOOKUP(B4073,Listor!$H$6:$I$24,2,FALSE),"")</f>
        <v/>
      </c>
      <c r="I4073" s="35" t="str">
        <f t="shared" si="66"/>
        <v/>
      </c>
      <c r="J4073" s="35" t="str">
        <f t="array" ref="J4073">IFERROR(INDEX(Listor!$M$6:$M$17,MATCH(Listor!J4073&amp;Fossila!E4073,Listor!$K$6:$K$17&amp;Listor!$L$6:$L$17,0)),"")</f>
        <v/>
      </c>
      <c r="K4073" s="69"/>
    </row>
    <row r="4074" spans="2:11" x14ac:dyDescent="0.25">
      <c r="B4074" s="68" t="s">
        <v>68</v>
      </c>
      <c r="C4074" s="80" t="str">
        <f>IFERROR(VLOOKUP(B4074,Listor!$A$6:$B$62,2,FALSE),"")</f>
        <v/>
      </c>
      <c r="D4074" s="80" t="str">
        <f>IFERROR(VLOOKUP(B4074,Listor!$A$6:$C$62,3,FALSE),"")</f>
        <v/>
      </c>
      <c r="E4074" s="64" t="s">
        <v>69</v>
      </c>
      <c r="F4074" s="65"/>
      <c r="G4074" s="35" t="str">
        <f>IFERROR(VLOOKUP(B4074,Listor!$A$6:$G$62,7,FALSE),"")</f>
        <v/>
      </c>
      <c r="H4074" s="35" t="str">
        <f>IFERROR(VLOOKUP(B4074,Listor!$H$6:$I$24,2,FALSE),"")</f>
        <v/>
      </c>
      <c r="I4074" s="35" t="str">
        <f t="shared" si="66"/>
        <v/>
      </c>
      <c r="J4074" s="35" t="str">
        <f t="array" ref="J4074">IFERROR(INDEX(Listor!$M$6:$M$17,MATCH(Listor!J4074&amp;Fossila!E4074,Listor!$K$6:$K$17&amp;Listor!$L$6:$L$17,0)),"")</f>
        <v/>
      </c>
      <c r="K4074" s="69"/>
    </row>
    <row r="4075" spans="2:11" x14ac:dyDescent="0.25">
      <c r="B4075" s="68" t="s">
        <v>68</v>
      </c>
      <c r="C4075" s="80" t="str">
        <f>IFERROR(VLOOKUP(B4075,Listor!$A$6:$B$62,2,FALSE),"")</f>
        <v/>
      </c>
      <c r="D4075" s="80" t="str">
        <f>IFERROR(VLOOKUP(B4075,Listor!$A$6:$C$62,3,FALSE),"")</f>
        <v/>
      </c>
      <c r="E4075" s="64" t="s">
        <v>69</v>
      </c>
      <c r="F4075" s="65"/>
      <c r="G4075" s="35" t="str">
        <f>IFERROR(VLOOKUP(B4075,Listor!$A$6:$G$62,7,FALSE),"")</f>
        <v/>
      </c>
      <c r="H4075" s="35" t="str">
        <f>IFERROR(VLOOKUP(B4075,Listor!$H$6:$I$24,2,FALSE),"")</f>
        <v/>
      </c>
      <c r="I4075" s="35" t="str">
        <f t="shared" si="66"/>
        <v/>
      </c>
      <c r="J4075" s="35" t="str">
        <f t="array" ref="J4075">IFERROR(INDEX(Listor!$M$6:$M$17,MATCH(Listor!J4075&amp;Fossila!E4075,Listor!$K$6:$K$17&amp;Listor!$L$6:$L$17,0)),"")</f>
        <v/>
      </c>
      <c r="K4075" s="69"/>
    </row>
    <row r="4076" spans="2:11" x14ac:dyDescent="0.25">
      <c r="B4076" s="68" t="s">
        <v>68</v>
      </c>
      <c r="C4076" s="80" t="str">
        <f>IFERROR(VLOOKUP(B4076,Listor!$A$6:$B$62,2,FALSE),"")</f>
        <v/>
      </c>
      <c r="D4076" s="80" t="str">
        <f>IFERROR(VLOOKUP(B4076,Listor!$A$6:$C$62,3,FALSE),"")</f>
        <v/>
      </c>
      <c r="E4076" s="64" t="s">
        <v>69</v>
      </c>
      <c r="F4076" s="65"/>
      <c r="G4076" s="35" t="str">
        <f>IFERROR(VLOOKUP(B4076,Listor!$A$6:$G$62,7,FALSE),"")</f>
        <v/>
      </c>
      <c r="H4076" s="35" t="str">
        <f>IFERROR(VLOOKUP(B4076,Listor!$H$6:$I$24,2,FALSE),"")</f>
        <v/>
      </c>
      <c r="I4076" s="35" t="str">
        <f t="shared" si="66"/>
        <v/>
      </c>
      <c r="J4076" s="35" t="str">
        <f t="array" ref="J4076">IFERROR(INDEX(Listor!$M$6:$M$17,MATCH(Listor!J4076&amp;Fossila!E4076,Listor!$K$6:$K$17&amp;Listor!$L$6:$L$17,0)),"")</f>
        <v/>
      </c>
      <c r="K4076" s="69"/>
    </row>
    <row r="4077" spans="2:11" x14ac:dyDescent="0.25">
      <c r="B4077" s="68" t="s">
        <v>68</v>
      </c>
      <c r="C4077" s="80" t="str">
        <f>IFERROR(VLOOKUP(B4077,Listor!$A$6:$B$62,2,FALSE),"")</f>
        <v/>
      </c>
      <c r="D4077" s="80" t="str">
        <f>IFERROR(VLOOKUP(B4077,Listor!$A$6:$C$62,3,FALSE),"")</f>
        <v/>
      </c>
      <c r="E4077" s="64" t="s">
        <v>69</v>
      </c>
      <c r="F4077" s="65"/>
      <c r="G4077" s="35" t="str">
        <f>IFERROR(VLOOKUP(B4077,Listor!$A$6:$G$62,7,FALSE),"")</f>
        <v/>
      </c>
      <c r="H4077" s="35" t="str">
        <f>IFERROR(VLOOKUP(B4077,Listor!$H$6:$I$24,2,FALSE),"")</f>
        <v/>
      </c>
      <c r="I4077" s="35" t="str">
        <f t="shared" si="66"/>
        <v/>
      </c>
      <c r="J4077" s="35" t="str">
        <f t="array" ref="J4077">IFERROR(INDEX(Listor!$M$6:$M$17,MATCH(Listor!J4077&amp;Fossila!E4077,Listor!$K$6:$K$17&amp;Listor!$L$6:$L$17,0)),"")</f>
        <v/>
      </c>
      <c r="K4077" s="69"/>
    </row>
    <row r="4078" spans="2:11" x14ac:dyDescent="0.25">
      <c r="B4078" s="68" t="s">
        <v>68</v>
      </c>
      <c r="C4078" s="80" t="str">
        <f>IFERROR(VLOOKUP(B4078,Listor!$A$6:$B$62,2,FALSE),"")</f>
        <v/>
      </c>
      <c r="D4078" s="80" t="str">
        <f>IFERROR(VLOOKUP(B4078,Listor!$A$6:$C$62,3,FALSE),"")</f>
        <v/>
      </c>
      <c r="E4078" s="64" t="s">
        <v>69</v>
      </c>
      <c r="F4078" s="65"/>
      <c r="G4078" s="35" t="str">
        <f>IFERROR(VLOOKUP(B4078,Listor!$A$6:$G$62,7,FALSE),"")</f>
        <v/>
      </c>
      <c r="H4078" s="35" t="str">
        <f>IFERROR(VLOOKUP(B4078,Listor!$H$6:$I$24,2,FALSE),"")</f>
        <v/>
      </c>
      <c r="I4078" s="35" t="str">
        <f t="shared" si="66"/>
        <v/>
      </c>
      <c r="J4078" s="35" t="str">
        <f t="array" ref="J4078">IFERROR(INDEX(Listor!$M$6:$M$17,MATCH(Listor!J4078&amp;Fossila!E4078,Listor!$K$6:$K$17&amp;Listor!$L$6:$L$17,0)),"")</f>
        <v/>
      </c>
      <c r="K4078" s="69"/>
    </row>
    <row r="4079" spans="2:11" x14ac:dyDescent="0.25">
      <c r="B4079" s="68" t="s">
        <v>68</v>
      </c>
      <c r="C4079" s="80" t="str">
        <f>IFERROR(VLOOKUP(B4079,Listor!$A$6:$B$62,2,FALSE),"")</f>
        <v/>
      </c>
      <c r="D4079" s="80" t="str">
        <f>IFERROR(VLOOKUP(B4079,Listor!$A$6:$C$62,3,FALSE),"")</f>
        <v/>
      </c>
      <c r="E4079" s="64" t="s">
        <v>69</v>
      </c>
      <c r="F4079" s="65"/>
      <c r="G4079" s="35" t="str">
        <f>IFERROR(VLOOKUP(B4079,Listor!$A$6:$G$62,7,FALSE),"")</f>
        <v/>
      </c>
      <c r="H4079" s="35" t="str">
        <f>IFERROR(VLOOKUP(B4079,Listor!$H$6:$I$24,2,FALSE),"")</f>
        <v/>
      </c>
      <c r="I4079" s="35" t="str">
        <f t="shared" si="66"/>
        <v/>
      </c>
      <c r="J4079" s="35" t="str">
        <f t="array" ref="J4079">IFERROR(INDEX(Listor!$M$6:$M$17,MATCH(Listor!J4079&amp;Fossila!E4079,Listor!$K$6:$K$17&amp;Listor!$L$6:$L$17,0)),"")</f>
        <v/>
      </c>
      <c r="K4079" s="69"/>
    </row>
    <row r="4080" spans="2:11" x14ac:dyDescent="0.25">
      <c r="B4080" s="68" t="s">
        <v>68</v>
      </c>
      <c r="C4080" s="80" t="str">
        <f>IFERROR(VLOOKUP(B4080,Listor!$A$6:$B$62,2,FALSE),"")</f>
        <v/>
      </c>
      <c r="D4080" s="80" t="str">
        <f>IFERROR(VLOOKUP(B4080,Listor!$A$6:$C$62,3,FALSE),"")</f>
        <v/>
      </c>
      <c r="E4080" s="64" t="s">
        <v>69</v>
      </c>
      <c r="F4080" s="65"/>
      <c r="G4080" s="35" t="str">
        <f>IFERROR(VLOOKUP(B4080,Listor!$A$6:$G$62,7,FALSE),"")</f>
        <v/>
      </c>
      <c r="H4080" s="35" t="str">
        <f>IFERROR(VLOOKUP(B4080,Listor!$H$6:$I$24,2,FALSE),"")</f>
        <v/>
      </c>
      <c r="I4080" s="35" t="str">
        <f t="shared" si="66"/>
        <v/>
      </c>
      <c r="J4080" s="35" t="str">
        <f t="array" ref="J4080">IFERROR(INDEX(Listor!$M$6:$M$17,MATCH(Listor!J4080&amp;Fossila!E4080,Listor!$K$6:$K$17&amp;Listor!$L$6:$L$17,0)),"")</f>
        <v/>
      </c>
      <c r="K4080" s="69"/>
    </row>
    <row r="4081" spans="2:11" x14ac:dyDescent="0.25">
      <c r="B4081" s="68" t="s">
        <v>68</v>
      </c>
      <c r="C4081" s="80" t="str">
        <f>IFERROR(VLOOKUP(B4081,Listor!$A$6:$B$62,2,FALSE),"")</f>
        <v/>
      </c>
      <c r="D4081" s="80" t="str">
        <f>IFERROR(VLOOKUP(B4081,Listor!$A$6:$C$62,3,FALSE),"")</f>
        <v/>
      </c>
      <c r="E4081" s="64" t="s">
        <v>69</v>
      </c>
      <c r="F4081" s="65"/>
      <c r="G4081" s="35" t="str">
        <f>IFERROR(VLOOKUP(B4081,Listor!$A$6:$G$62,7,FALSE),"")</f>
        <v/>
      </c>
      <c r="H4081" s="35" t="str">
        <f>IFERROR(VLOOKUP(B4081,Listor!$H$6:$I$24,2,FALSE),"")</f>
        <v/>
      </c>
      <c r="I4081" s="35" t="str">
        <f t="shared" si="66"/>
        <v/>
      </c>
      <c r="J4081" s="35" t="str">
        <f t="array" ref="J4081">IFERROR(INDEX(Listor!$M$6:$M$17,MATCH(Listor!J4081&amp;Fossila!E4081,Listor!$K$6:$K$17&amp;Listor!$L$6:$L$17,0)),"")</f>
        <v/>
      </c>
      <c r="K4081" s="69"/>
    </row>
    <row r="4082" spans="2:11" x14ac:dyDescent="0.25">
      <c r="B4082" s="68" t="s">
        <v>68</v>
      </c>
      <c r="C4082" s="80" t="str">
        <f>IFERROR(VLOOKUP(B4082,Listor!$A$6:$B$62,2,FALSE),"")</f>
        <v/>
      </c>
      <c r="D4082" s="80" t="str">
        <f>IFERROR(VLOOKUP(B4082,Listor!$A$6:$C$62,3,FALSE),"")</f>
        <v/>
      </c>
      <c r="E4082" s="64" t="s">
        <v>69</v>
      </c>
      <c r="F4082" s="65"/>
      <c r="G4082" s="35" t="str">
        <f>IFERROR(VLOOKUP(B4082,Listor!$A$6:$G$62,7,FALSE),"")</f>
        <v/>
      </c>
      <c r="H4082" s="35" t="str">
        <f>IFERROR(VLOOKUP(B4082,Listor!$H$6:$I$24,2,FALSE),"")</f>
        <v/>
      </c>
      <c r="I4082" s="35" t="str">
        <f t="shared" si="66"/>
        <v/>
      </c>
      <c r="J4082" s="35" t="str">
        <f t="array" ref="J4082">IFERROR(INDEX(Listor!$M$6:$M$17,MATCH(Listor!J4082&amp;Fossila!E4082,Listor!$K$6:$K$17&amp;Listor!$L$6:$L$17,0)),"")</f>
        <v/>
      </c>
      <c r="K4082" s="69"/>
    </row>
    <row r="4083" spans="2:11" x14ac:dyDescent="0.25">
      <c r="B4083" s="68" t="s">
        <v>68</v>
      </c>
      <c r="C4083" s="80" t="str">
        <f>IFERROR(VLOOKUP(B4083,Listor!$A$6:$B$62,2,FALSE),"")</f>
        <v/>
      </c>
      <c r="D4083" s="80" t="str">
        <f>IFERROR(VLOOKUP(B4083,Listor!$A$6:$C$62,3,FALSE),"")</f>
        <v/>
      </c>
      <c r="E4083" s="64" t="s">
        <v>69</v>
      </c>
      <c r="F4083" s="65"/>
      <c r="G4083" s="35" t="str">
        <f>IFERROR(VLOOKUP(B4083,Listor!$A$6:$G$62,7,FALSE),"")</f>
        <v/>
      </c>
      <c r="H4083" s="35" t="str">
        <f>IFERROR(VLOOKUP(B4083,Listor!$H$6:$I$24,2,FALSE),"")</f>
        <v/>
      </c>
      <c r="I4083" s="35" t="str">
        <f t="shared" si="66"/>
        <v/>
      </c>
      <c r="J4083" s="35" t="str">
        <f t="array" ref="J4083">IFERROR(INDEX(Listor!$M$6:$M$17,MATCH(Listor!J4083&amp;Fossila!E4083,Listor!$K$6:$K$17&amp;Listor!$L$6:$L$17,0)),"")</f>
        <v/>
      </c>
      <c r="K4083" s="69"/>
    </row>
    <row r="4084" spans="2:11" x14ac:dyDescent="0.25">
      <c r="B4084" s="68" t="s">
        <v>68</v>
      </c>
      <c r="C4084" s="80" t="str">
        <f>IFERROR(VLOOKUP(B4084,Listor!$A$6:$B$62,2,FALSE),"")</f>
        <v/>
      </c>
      <c r="D4084" s="80" t="str">
        <f>IFERROR(VLOOKUP(B4084,Listor!$A$6:$C$62,3,FALSE),"")</f>
        <v/>
      </c>
      <c r="E4084" s="64" t="s">
        <v>69</v>
      </c>
      <c r="F4084" s="65"/>
      <c r="G4084" s="35" t="str">
        <f>IFERROR(VLOOKUP(B4084,Listor!$A$6:$G$62,7,FALSE),"")</f>
        <v/>
      </c>
      <c r="H4084" s="35" t="str">
        <f>IFERROR(VLOOKUP(B4084,Listor!$H$6:$I$24,2,FALSE),"")</f>
        <v/>
      </c>
      <c r="I4084" s="35" t="str">
        <f t="shared" si="66"/>
        <v/>
      </c>
      <c r="J4084" s="35" t="str">
        <f t="array" ref="J4084">IFERROR(INDEX(Listor!$M$6:$M$17,MATCH(Listor!J4084&amp;Fossila!E4084,Listor!$K$6:$K$17&amp;Listor!$L$6:$L$17,0)),"")</f>
        <v/>
      </c>
      <c r="K4084" s="69"/>
    </row>
    <row r="4085" spans="2:11" x14ac:dyDescent="0.25">
      <c r="B4085" s="68" t="s">
        <v>68</v>
      </c>
      <c r="C4085" s="80" t="str">
        <f>IFERROR(VLOOKUP(B4085,Listor!$A$6:$B$62,2,FALSE),"")</f>
        <v/>
      </c>
      <c r="D4085" s="80" t="str">
        <f>IFERROR(VLOOKUP(B4085,Listor!$A$6:$C$62,3,FALSE),"")</f>
        <v/>
      </c>
      <c r="E4085" s="64" t="s">
        <v>69</v>
      </c>
      <c r="F4085" s="65"/>
      <c r="G4085" s="35" t="str">
        <f>IFERROR(VLOOKUP(B4085,Listor!$A$6:$G$62,7,FALSE),"")</f>
        <v/>
      </c>
      <c r="H4085" s="35" t="str">
        <f>IFERROR(VLOOKUP(B4085,Listor!$H$6:$I$24,2,FALSE),"")</f>
        <v/>
      </c>
      <c r="I4085" s="35" t="str">
        <f t="shared" si="66"/>
        <v/>
      </c>
      <c r="J4085" s="35" t="str">
        <f t="array" ref="J4085">IFERROR(INDEX(Listor!$M$6:$M$17,MATCH(Listor!J4085&amp;Fossila!E4085,Listor!$K$6:$K$17&amp;Listor!$L$6:$L$17,0)),"")</f>
        <v/>
      </c>
      <c r="K4085" s="69"/>
    </row>
    <row r="4086" spans="2:11" x14ac:dyDescent="0.25">
      <c r="B4086" s="68" t="s">
        <v>68</v>
      </c>
      <c r="C4086" s="80" t="str">
        <f>IFERROR(VLOOKUP(B4086,Listor!$A$6:$B$62,2,FALSE),"")</f>
        <v/>
      </c>
      <c r="D4086" s="80" t="str">
        <f>IFERROR(VLOOKUP(B4086,Listor!$A$6:$C$62,3,FALSE),"")</f>
        <v/>
      </c>
      <c r="E4086" s="64" t="s">
        <v>69</v>
      </c>
      <c r="F4086" s="65"/>
      <c r="G4086" s="35" t="str">
        <f>IFERROR(VLOOKUP(B4086,Listor!$A$6:$G$62,7,FALSE),"")</f>
        <v/>
      </c>
      <c r="H4086" s="35" t="str">
        <f>IFERROR(VLOOKUP(B4086,Listor!$H$6:$I$24,2,FALSE),"")</f>
        <v/>
      </c>
      <c r="I4086" s="35" t="str">
        <f t="shared" si="66"/>
        <v/>
      </c>
      <c r="J4086" s="35" t="str">
        <f t="array" ref="J4086">IFERROR(INDEX(Listor!$M$6:$M$17,MATCH(Listor!J4086&amp;Fossila!E4086,Listor!$K$6:$K$17&amp;Listor!$L$6:$L$17,0)),"")</f>
        <v/>
      </c>
      <c r="K4086" s="69"/>
    </row>
    <row r="4087" spans="2:11" x14ac:dyDescent="0.25">
      <c r="B4087" s="68" t="s">
        <v>68</v>
      </c>
      <c r="C4087" s="80" t="str">
        <f>IFERROR(VLOOKUP(B4087,Listor!$A$6:$B$62,2,FALSE),"")</f>
        <v/>
      </c>
      <c r="D4087" s="80" t="str">
        <f>IFERROR(VLOOKUP(B4087,Listor!$A$6:$C$62,3,FALSE),"")</f>
        <v/>
      </c>
      <c r="E4087" s="64" t="s">
        <v>69</v>
      </c>
      <c r="F4087" s="65"/>
      <c r="G4087" s="35" t="str">
        <f>IFERROR(VLOOKUP(B4087,Listor!$A$6:$G$62,7,FALSE),"")</f>
        <v/>
      </c>
      <c r="H4087" s="35" t="str">
        <f>IFERROR(VLOOKUP(B4087,Listor!$H$6:$I$24,2,FALSE),"")</f>
        <v/>
      </c>
      <c r="I4087" s="35" t="str">
        <f t="shared" si="66"/>
        <v/>
      </c>
      <c r="J4087" s="35" t="str">
        <f t="array" ref="J4087">IFERROR(INDEX(Listor!$M$6:$M$17,MATCH(Listor!J4087&amp;Fossila!E4087,Listor!$K$6:$K$17&amp;Listor!$L$6:$L$17,0)),"")</f>
        <v/>
      </c>
      <c r="K4087" s="69"/>
    </row>
    <row r="4088" spans="2:11" x14ac:dyDescent="0.25">
      <c r="B4088" s="68" t="s">
        <v>68</v>
      </c>
      <c r="C4088" s="80" t="str">
        <f>IFERROR(VLOOKUP(B4088,Listor!$A$6:$B$62,2,FALSE),"")</f>
        <v/>
      </c>
      <c r="D4088" s="80" t="str">
        <f>IFERROR(VLOOKUP(B4088,Listor!$A$6:$C$62,3,FALSE),"")</f>
        <v/>
      </c>
      <c r="E4088" s="64" t="s">
        <v>69</v>
      </c>
      <c r="F4088" s="65"/>
      <c r="G4088" s="35" t="str">
        <f>IFERROR(VLOOKUP(B4088,Listor!$A$6:$G$62,7,FALSE),"")</f>
        <v/>
      </c>
      <c r="H4088" s="35" t="str">
        <f>IFERROR(VLOOKUP(B4088,Listor!$H$6:$I$24,2,FALSE),"")</f>
        <v/>
      </c>
      <c r="I4088" s="35" t="str">
        <f t="shared" si="66"/>
        <v/>
      </c>
      <c r="J4088" s="35" t="str">
        <f t="array" ref="J4088">IFERROR(INDEX(Listor!$M$6:$M$17,MATCH(Listor!J4088&amp;Fossila!E4088,Listor!$K$6:$K$17&amp;Listor!$L$6:$L$17,0)),"")</f>
        <v/>
      </c>
      <c r="K4088" s="69"/>
    </row>
    <row r="4089" spans="2:11" x14ac:dyDescent="0.25">
      <c r="B4089" s="68" t="s">
        <v>68</v>
      </c>
      <c r="C4089" s="80" t="str">
        <f>IFERROR(VLOOKUP(B4089,Listor!$A$6:$B$62,2,FALSE),"")</f>
        <v/>
      </c>
      <c r="D4089" s="80" t="str">
        <f>IFERROR(VLOOKUP(B4089,Listor!$A$6:$C$62,3,FALSE),"")</f>
        <v/>
      </c>
      <c r="E4089" s="64" t="s">
        <v>69</v>
      </c>
      <c r="F4089" s="65"/>
      <c r="G4089" s="35" t="str">
        <f>IFERROR(VLOOKUP(B4089,Listor!$A$6:$G$62,7,FALSE),"")</f>
        <v/>
      </c>
      <c r="H4089" s="35" t="str">
        <f>IFERROR(VLOOKUP(B4089,Listor!$H$6:$I$24,2,FALSE),"")</f>
        <v/>
      </c>
      <c r="I4089" s="35" t="str">
        <f t="shared" si="66"/>
        <v/>
      </c>
      <c r="J4089" s="35" t="str">
        <f t="array" ref="J4089">IFERROR(INDEX(Listor!$M$6:$M$17,MATCH(Listor!J4089&amp;Fossila!E4089,Listor!$K$6:$K$17&amp;Listor!$L$6:$L$17,0)),"")</f>
        <v/>
      </c>
      <c r="K4089" s="69"/>
    </row>
    <row r="4090" spans="2:11" x14ac:dyDescent="0.25">
      <c r="B4090" s="68" t="s">
        <v>68</v>
      </c>
      <c r="C4090" s="80" t="str">
        <f>IFERROR(VLOOKUP(B4090,Listor!$A$6:$B$62,2,FALSE),"")</f>
        <v/>
      </c>
      <c r="D4090" s="80" t="str">
        <f>IFERROR(VLOOKUP(B4090,Listor!$A$6:$C$62,3,FALSE),"")</f>
        <v/>
      </c>
      <c r="E4090" s="64" t="s">
        <v>69</v>
      </c>
      <c r="F4090" s="65"/>
      <c r="G4090" s="35" t="str">
        <f>IFERROR(VLOOKUP(B4090,Listor!$A$6:$G$62,7,FALSE),"")</f>
        <v/>
      </c>
      <c r="H4090" s="35" t="str">
        <f>IFERROR(VLOOKUP(B4090,Listor!$H$6:$I$24,2,FALSE),"")</f>
        <v/>
      </c>
      <c r="I4090" s="35" t="str">
        <f t="shared" si="66"/>
        <v/>
      </c>
      <c r="J4090" s="35" t="str">
        <f t="array" ref="J4090">IFERROR(INDEX(Listor!$M$6:$M$17,MATCH(Listor!J4090&amp;Fossila!E4090,Listor!$K$6:$K$17&amp;Listor!$L$6:$L$17,0)),"")</f>
        <v/>
      </c>
      <c r="K4090" s="69"/>
    </row>
    <row r="4091" spans="2:11" x14ac:dyDescent="0.25">
      <c r="B4091" s="68" t="s">
        <v>68</v>
      </c>
      <c r="C4091" s="80" t="str">
        <f>IFERROR(VLOOKUP(B4091,Listor!$A$6:$B$62,2,FALSE),"")</f>
        <v/>
      </c>
      <c r="D4091" s="80" t="str">
        <f>IFERROR(VLOOKUP(B4091,Listor!$A$6:$C$62,3,FALSE),"")</f>
        <v/>
      </c>
      <c r="E4091" s="64" t="s">
        <v>69</v>
      </c>
      <c r="F4091" s="65"/>
      <c r="G4091" s="35" t="str">
        <f>IFERROR(VLOOKUP(B4091,Listor!$A$6:$G$62,7,FALSE),"")</f>
        <v/>
      </c>
      <c r="H4091" s="35" t="str">
        <f>IFERROR(VLOOKUP(B4091,Listor!$H$6:$I$24,2,FALSE),"")</f>
        <v/>
      </c>
      <c r="I4091" s="35" t="str">
        <f t="shared" si="66"/>
        <v/>
      </c>
      <c r="J4091" s="35" t="str">
        <f t="array" ref="J4091">IFERROR(INDEX(Listor!$M$6:$M$17,MATCH(Listor!J4091&amp;Fossila!E4091,Listor!$K$6:$K$17&amp;Listor!$L$6:$L$17,0)),"")</f>
        <v/>
      </c>
      <c r="K4091" s="69"/>
    </row>
    <row r="4092" spans="2:11" x14ac:dyDescent="0.25">
      <c r="B4092" s="68" t="s">
        <v>68</v>
      </c>
      <c r="C4092" s="80" t="str">
        <f>IFERROR(VLOOKUP(B4092,Listor!$A$6:$B$62,2,FALSE),"")</f>
        <v/>
      </c>
      <c r="D4092" s="80" t="str">
        <f>IFERROR(VLOOKUP(B4092,Listor!$A$6:$C$62,3,FALSE),"")</f>
        <v/>
      </c>
      <c r="E4092" s="64" t="s">
        <v>69</v>
      </c>
      <c r="F4092" s="65"/>
      <c r="G4092" s="35" t="str">
        <f>IFERROR(VLOOKUP(B4092,Listor!$A$6:$G$62,7,FALSE),"")</f>
        <v/>
      </c>
      <c r="H4092" s="35" t="str">
        <f>IFERROR(VLOOKUP(B4092,Listor!$H$6:$I$24,2,FALSE),"")</f>
        <v/>
      </c>
      <c r="I4092" s="35" t="str">
        <f t="shared" si="66"/>
        <v/>
      </c>
      <c r="J4092" s="35" t="str">
        <f t="array" ref="J4092">IFERROR(INDEX(Listor!$M$6:$M$17,MATCH(Listor!J4092&amp;Fossila!E4092,Listor!$K$6:$K$17&amp;Listor!$L$6:$L$17,0)),"")</f>
        <v/>
      </c>
      <c r="K4092" s="69"/>
    </row>
    <row r="4093" spans="2:11" x14ac:dyDescent="0.25">
      <c r="B4093" s="68" t="s">
        <v>68</v>
      </c>
      <c r="C4093" s="80" t="str">
        <f>IFERROR(VLOOKUP(B4093,Listor!$A$6:$B$62,2,FALSE),"")</f>
        <v/>
      </c>
      <c r="D4093" s="80" t="str">
        <f>IFERROR(VLOOKUP(B4093,Listor!$A$6:$C$62,3,FALSE),"")</f>
        <v/>
      </c>
      <c r="E4093" s="64" t="s">
        <v>69</v>
      </c>
      <c r="F4093" s="65"/>
      <c r="G4093" s="35" t="str">
        <f>IFERROR(VLOOKUP(B4093,Listor!$A$6:$G$62,7,FALSE),"")</f>
        <v/>
      </c>
      <c r="H4093" s="35" t="str">
        <f>IFERROR(VLOOKUP(B4093,Listor!$H$6:$I$24,2,FALSE),"")</f>
        <v/>
      </c>
      <c r="I4093" s="35" t="str">
        <f t="shared" si="66"/>
        <v/>
      </c>
      <c r="J4093" s="35" t="str">
        <f t="array" ref="J4093">IFERROR(INDEX(Listor!$M$6:$M$17,MATCH(Listor!J4093&amp;Fossila!E4093,Listor!$K$6:$K$17&amp;Listor!$L$6:$L$17,0)),"")</f>
        <v/>
      </c>
      <c r="K4093" s="69"/>
    </row>
    <row r="4094" spans="2:11" x14ac:dyDescent="0.25">
      <c r="B4094" s="68" t="s">
        <v>68</v>
      </c>
      <c r="C4094" s="80" t="str">
        <f>IFERROR(VLOOKUP(B4094,Listor!$A$6:$B$62,2,FALSE),"")</f>
        <v/>
      </c>
      <c r="D4094" s="80" t="str">
        <f>IFERROR(VLOOKUP(B4094,Listor!$A$6:$C$62,3,FALSE),"")</f>
        <v/>
      </c>
      <c r="E4094" s="64" t="s">
        <v>69</v>
      </c>
      <c r="F4094" s="65"/>
      <c r="G4094" s="35" t="str">
        <f>IFERROR(VLOOKUP(B4094,Listor!$A$6:$G$62,7,FALSE),"")</f>
        <v/>
      </c>
      <c r="H4094" s="35" t="str">
        <f>IFERROR(VLOOKUP(B4094,Listor!$H$6:$I$24,2,FALSE),"")</f>
        <v/>
      </c>
      <c r="I4094" s="35" t="str">
        <f t="shared" si="66"/>
        <v/>
      </c>
      <c r="J4094" s="35" t="str">
        <f t="array" ref="J4094">IFERROR(INDEX(Listor!$M$6:$M$17,MATCH(Listor!J4094&amp;Fossila!E4094,Listor!$K$6:$K$17&amp;Listor!$L$6:$L$17,0)),"")</f>
        <v/>
      </c>
      <c r="K4094" s="69"/>
    </row>
    <row r="4095" spans="2:11" x14ac:dyDescent="0.25">
      <c r="B4095" s="68" t="s">
        <v>68</v>
      </c>
      <c r="C4095" s="80" t="str">
        <f>IFERROR(VLOOKUP(B4095,Listor!$A$6:$B$62,2,FALSE),"")</f>
        <v/>
      </c>
      <c r="D4095" s="80" t="str">
        <f>IFERROR(VLOOKUP(B4095,Listor!$A$6:$C$62,3,FALSE),"")</f>
        <v/>
      </c>
      <c r="E4095" s="64" t="s">
        <v>69</v>
      </c>
      <c r="F4095" s="65"/>
      <c r="G4095" s="35" t="str">
        <f>IFERROR(VLOOKUP(B4095,Listor!$A$6:$G$62,7,FALSE),"")</f>
        <v/>
      </c>
      <c r="H4095" s="35" t="str">
        <f>IFERROR(VLOOKUP(B4095,Listor!$H$6:$I$24,2,FALSE),"")</f>
        <v/>
      </c>
      <c r="I4095" s="35" t="str">
        <f t="shared" si="66"/>
        <v/>
      </c>
      <c r="J4095" s="35" t="str">
        <f t="array" ref="J4095">IFERROR(INDEX(Listor!$M$6:$M$17,MATCH(Listor!J4095&amp;Fossila!E4095,Listor!$K$6:$K$17&amp;Listor!$L$6:$L$17,0)),"")</f>
        <v/>
      </c>
      <c r="K4095" s="69"/>
    </row>
    <row r="4096" spans="2:11" x14ac:dyDescent="0.25">
      <c r="B4096" s="68" t="s">
        <v>68</v>
      </c>
      <c r="C4096" s="80" t="str">
        <f>IFERROR(VLOOKUP(B4096,Listor!$A$6:$B$62,2,FALSE),"")</f>
        <v/>
      </c>
      <c r="D4096" s="80" t="str">
        <f>IFERROR(VLOOKUP(B4096,Listor!$A$6:$C$62,3,FALSE),"")</f>
        <v/>
      </c>
      <c r="E4096" s="64" t="s">
        <v>69</v>
      </c>
      <c r="F4096" s="65"/>
      <c r="G4096" s="35" t="str">
        <f>IFERROR(VLOOKUP(B4096,Listor!$A$6:$G$62,7,FALSE),"")</f>
        <v/>
      </c>
      <c r="H4096" s="35" t="str">
        <f>IFERROR(VLOOKUP(B4096,Listor!$H$6:$I$24,2,FALSE),"")</f>
        <v/>
      </c>
      <c r="I4096" s="35" t="str">
        <f t="shared" si="66"/>
        <v/>
      </c>
      <c r="J4096" s="35" t="str">
        <f t="array" ref="J4096">IFERROR(INDEX(Listor!$M$6:$M$17,MATCH(Listor!J4096&amp;Fossila!E4096,Listor!$K$6:$K$17&amp;Listor!$L$6:$L$17,0)),"")</f>
        <v/>
      </c>
      <c r="K4096" s="69"/>
    </row>
    <row r="4097" spans="2:11" x14ac:dyDescent="0.25">
      <c r="B4097" s="68" t="s">
        <v>68</v>
      </c>
      <c r="C4097" s="80" t="str">
        <f>IFERROR(VLOOKUP(B4097,Listor!$A$6:$B$62,2,FALSE),"")</f>
        <v/>
      </c>
      <c r="D4097" s="80" t="str">
        <f>IFERROR(VLOOKUP(B4097,Listor!$A$6:$C$62,3,FALSE),"")</f>
        <v/>
      </c>
      <c r="E4097" s="64" t="s">
        <v>69</v>
      </c>
      <c r="F4097" s="65"/>
      <c r="G4097" s="35" t="str">
        <f>IFERROR(VLOOKUP(B4097,Listor!$A$6:$G$62,7,FALSE),"")</f>
        <v/>
      </c>
      <c r="H4097" s="35" t="str">
        <f>IFERROR(VLOOKUP(B4097,Listor!$H$6:$I$24,2,FALSE),"")</f>
        <v/>
      </c>
      <c r="I4097" s="35" t="str">
        <f t="shared" si="66"/>
        <v/>
      </c>
      <c r="J4097" s="35" t="str">
        <f t="array" ref="J4097">IFERROR(INDEX(Listor!$M$6:$M$17,MATCH(Listor!J4097&amp;Fossila!E4097,Listor!$K$6:$K$17&amp;Listor!$L$6:$L$17,0)),"")</f>
        <v/>
      </c>
      <c r="K4097" s="69"/>
    </row>
    <row r="4098" spans="2:11" x14ac:dyDescent="0.25">
      <c r="B4098" s="68" t="s">
        <v>68</v>
      </c>
      <c r="C4098" s="80" t="str">
        <f>IFERROR(VLOOKUP(B4098,Listor!$A$6:$B$62,2,FALSE),"")</f>
        <v/>
      </c>
      <c r="D4098" s="80" t="str">
        <f>IFERROR(VLOOKUP(B4098,Listor!$A$6:$C$62,3,FALSE),"")</f>
        <v/>
      </c>
      <c r="E4098" s="64" t="s">
        <v>69</v>
      </c>
      <c r="F4098" s="65"/>
      <c r="G4098" s="35" t="str">
        <f>IFERROR(VLOOKUP(B4098,Listor!$A$6:$G$62,7,FALSE),"")</f>
        <v/>
      </c>
      <c r="H4098" s="35" t="str">
        <f>IFERROR(VLOOKUP(B4098,Listor!$H$6:$I$24,2,FALSE),"")</f>
        <v/>
      </c>
      <c r="I4098" s="35" t="str">
        <f t="shared" si="66"/>
        <v/>
      </c>
      <c r="J4098" s="35" t="str">
        <f t="array" ref="J4098">IFERROR(INDEX(Listor!$M$6:$M$17,MATCH(Listor!J4098&amp;Fossila!E4098,Listor!$K$6:$K$17&amp;Listor!$L$6:$L$17,0)),"")</f>
        <v/>
      </c>
      <c r="K4098" s="69"/>
    </row>
    <row r="4099" spans="2:11" x14ac:dyDescent="0.25">
      <c r="B4099" s="68" t="s">
        <v>68</v>
      </c>
      <c r="C4099" s="80" t="str">
        <f>IFERROR(VLOOKUP(B4099,Listor!$A$6:$B$62,2,FALSE),"")</f>
        <v/>
      </c>
      <c r="D4099" s="80" t="str">
        <f>IFERROR(VLOOKUP(B4099,Listor!$A$6:$C$62,3,FALSE),"")</f>
        <v/>
      </c>
      <c r="E4099" s="64" t="s">
        <v>69</v>
      </c>
      <c r="F4099" s="65"/>
      <c r="G4099" s="35" t="str">
        <f>IFERROR(VLOOKUP(B4099,Listor!$A$6:$G$62,7,FALSE),"")</f>
        <v/>
      </c>
      <c r="H4099" s="35" t="str">
        <f>IFERROR(VLOOKUP(B4099,Listor!$H$6:$I$24,2,FALSE),"")</f>
        <v/>
      </c>
      <c r="I4099" s="35" t="str">
        <f t="shared" si="66"/>
        <v/>
      </c>
      <c r="J4099" s="35" t="str">
        <f t="array" ref="J4099">IFERROR(INDEX(Listor!$M$6:$M$17,MATCH(Listor!J4099&amp;Fossila!E4099,Listor!$K$6:$K$17&amp;Listor!$L$6:$L$17,0)),"")</f>
        <v/>
      </c>
      <c r="K4099" s="69"/>
    </row>
    <row r="4100" spans="2:11" x14ac:dyDescent="0.25">
      <c r="B4100" s="68" t="s">
        <v>68</v>
      </c>
      <c r="C4100" s="80" t="str">
        <f>IFERROR(VLOOKUP(B4100,Listor!$A$6:$B$62,2,FALSE),"")</f>
        <v/>
      </c>
      <c r="D4100" s="80" t="str">
        <f>IFERROR(VLOOKUP(B4100,Listor!$A$6:$C$62,3,FALSE),"")</f>
        <v/>
      </c>
      <c r="E4100" s="64" t="s">
        <v>69</v>
      </c>
      <c r="F4100" s="65"/>
      <c r="G4100" s="35" t="str">
        <f>IFERROR(VLOOKUP(B4100,Listor!$A$6:$G$62,7,FALSE),"")</f>
        <v/>
      </c>
      <c r="H4100" s="35" t="str">
        <f>IFERROR(VLOOKUP(B4100,Listor!$H$6:$I$24,2,FALSE),"")</f>
        <v/>
      </c>
      <c r="I4100" s="35" t="str">
        <f t="shared" si="66"/>
        <v/>
      </c>
      <c r="J4100" s="35" t="str">
        <f t="array" ref="J4100">IFERROR(INDEX(Listor!$M$6:$M$17,MATCH(Listor!J4100&amp;Fossila!E4100,Listor!$K$6:$K$17&amp;Listor!$L$6:$L$17,0)),"")</f>
        <v/>
      </c>
      <c r="K4100" s="69"/>
    </row>
    <row r="4101" spans="2:11" x14ac:dyDescent="0.25">
      <c r="B4101" s="68" t="s">
        <v>68</v>
      </c>
      <c r="C4101" s="80" t="str">
        <f>IFERROR(VLOOKUP(B4101,Listor!$A$6:$B$62,2,FALSE),"")</f>
        <v/>
      </c>
      <c r="D4101" s="80" t="str">
        <f>IFERROR(VLOOKUP(B4101,Listor!$A$6:$C$62,3,FALSE),"")</f>
        <v/>
      </c>
      <c r="E4101" s="64" t="s">
        <v>69</v>
      </c>
      <c r="F4101" s="65"/>
      <c r="G4101" s="35" t="str">
        <f>IFERROR(VLOOKUP(B4101,Listor!$A$6:$G$62,7,FALSE),"")</f>
        <v/>
      </c>
      <c r="H4101" s="35" t="str">
        <f>IFERROR(VLOOKUP(B4101,Listor!$H$6:$I$24,2,FALSE),"")</f>
        <v/>
      </c>
      <c r="I4101" s="35" t="str">
        <f t="shared" si="66"/>
        <v/>
      </c>
      <c r="J4101" s="35" t="str">
        <f t="array" ref="J4101">IFERROR(INDEX(Listor!$M$6:$M$17,MATCH(Listor!J4101&amp;Fossila!E4101,Listor!$K$6:$K$17&amp;Listor!$L$6:$L$17,0)),"")</f>
        <v/>
      </c>
      <c r="K4101" s="69"/>
    </row>
    <row r="4102" spans="2:11" x14ac:dyDescent="0.25">
      <c r="B4102" s="68" t="s">
        <v>68</v>
      </c>
      <c r="C4102" s="80" t="str">
        <f>IFERROR(VLOOKUP(B4102,Listor!$A$6:$B$62,2,FALSE),"")</f>
        <v/>
      </c>
      <c r="D4102" s="80" t="str">
        <f>IFERROR(VLOOKUP(B4102,Listor!$A$6:$C$62,3,FALSE),"")</f>
        <v/>
      </c>
      <c r="E4102" s="64" t="s">
        <v>69</v>
      </c>
      <c r="F4102" s="65"/>
      <c r="G4102" s="35" t="str">
        <f>IFERROR(VLOOKUP(B4102,Listor!$A$6:$G$62,7,FALSE),"")</f>
        <v/>
      </c>
      <c r="H4102" s="35" t="str">
        <f>IFERROR(VLOOKUP(B4102,Listor!$H$6:$I$24,2,FALSE),"")</f>
        <v/>
      </c>
      <c r="I4102" s="35" t="str">
        <f t="shared" si="66"/>
        <v/>
      </c>
      <c r="J4102" s="35" t="str">
        <f t="array" ref="J4102">IFERROR(INDEX(Listor!$M$6:$M$17,MATCH(Listor!J4102&amp;Fossila!E4102,Listor!$K$6:$K$17&amp;Listor!$L$6:$L$17,0)),"")</f>
        <v/>
      </c>
      <c r="K4102" s="69"/>
    </row>
    <row r="4103" spans="2:11" x14ac:dyDescent="0.25">
      <c r="B4103" s="68" t="s">
        <v>68</v>
      </c>
      <c r="C4103" s="80" t="str">
        <f>IFERROR(VLOOKUP(B4103,Listor!$A$6:$B$62,2,FALSE),"")</f>
        <v/>
      </c>
      <c r="D4103" s="80" t="str">
        <f>IFERROR(VLOOKUP(B4103,Listor!$A$6:$C$62,3,FALSE),"")</f>
        <v/>
      </c>
      <c r="E4103" s="64" t="s">
        <v>69</v>
      </c>
      <c r="F4103" s="65"/>
      <c r="G4103" s="35" t="str">
        <f>IFERROR(VLOOKUP(B4103,Listor!$A$6:$G$62,7,FALSE),"")</f>
        <v/>
      </c>
      <c r="H4103" s="35" t="str">
        <f>IFERROR(VLOOKUP(B4103,Listor!$H$6:$I$24,2,FALSE),"")</f>
        <v/>
      </c>
      <c r="I4103" s="35" t="str">
        <f t="shared" si="66"/>
        <v/>
      </c>
      <c r="J4103" s="35" t="str">
        <f t="array" ref="J4103">IFERROR(INDEX(Listor!$M$6:$M$17,MATCH(Listor!J4103&amp;Fossila!E4103,Listor!$K$6:$K$17&amp;Listor!$L$6:$L$17,0)),"")</f>
        <v/>
      </c>
      <c r="K4103" s="69"/>
    </row>
    <row r="4104" spans="2:11" x14ac:dyDescent="0.25">
      <c r="B4104" s="68" t="s">
        <v>68</v>
      </c>
      <c r="C4104" s="80" t="str">
        <f>IFERROR(VLOOKUP(B4104,Listor!$A$6:$B$62,2,FALSE),"")</f>
        <v/>
      </c>
      <c r="D4104" s="80" t="str">
        <f>IFERROR(VLOOKUP(B4104,Listor!$A$6:$C$62,3,FALSE),"")</f>
        <v/>
      </c>
      <c r="E4104" s="64" t="s">
        <v>69</v>
      </c>
      <c r="F4104" s="65"/>
      <c r="G4104" s="35" t="str">
        <f>IFERROR(VLOOKUP(B4104,Listor!$A$6:$G$62,7,FALSE),"")</f>
        <v/>
      </c>
      <c r="H4104" s="35" t="str">
        <f>IFERROR(VLOOKUP(B4104,Listor!$H$6:$I$24,2,FALSE),"")</f>
        <v/>
      </c>
      <c r="I4104" s="35" t="str">
        <f t="shared" si="66"/>
        <v/>
      </c>
      <c r="J4104" s="35" t="str">
        <f t="array" ref="J4104">IFERROR(INDEX(Listor!$M$6:$M$17,MATCH(Listor!J4104&amp;Fossila!E4104,Listor!$K$6:$K$17&amp;Listor!$L$6:$L$17,0)),"")</f>
        <v/>
      </c>
      <c r="K4104" s="69"/>
    </row>
    <row r="4105" spans="2:11" x14ac:dyDescent="0.25">
      <c r="B4105" s="68" t="s">
        <v>68</v>
      </c>
      <c r="C4105" s="80" t="str">
        <f>IFERROR(VLOOKUP(B4105,Listor!$A$6:$B$62,2,FALSE),"")</f>
        <v/>
      </c>
      <c r="D4105" s="80" t="str">
        <f>IFERROR(VLOOKUP(B4105,Listor!$A$6:$C$62,3,FALSE),"")</f>
        <v/>
      </c>
      <c r="E4105" s="64" t="s">
        <v>69</v>
      </c>
      <c r="F4105" s="65"/>
      <c r="G4105" s="35" t="str">
        <f>IFERROR(VLOOKUP(B4105,Listor!$A$6:$G$62,7,FALSE),"")</f>
        <v/>
      </c>
      <c r="H4105" s="35" t="str">
        <f>IFERROR(VLOOKUP(B4105,Listor!$H$6:$I$24,2,FALSE),"")</f>
        <v/>
      </c>
      <c r="I4105" s="35" t="str">
        <f t="shared" si="66"/>
        <v/>
      </c>
      <c r="J4105" s="35" t="str">
        <f t="array" ref="J4105">IFERROR(INDEX(Listor!$M$6:$M$17,MATCH(Listor!J4105&amp;Fossila!E4105,Listor!$K$6:$K$17&amp;Listor!$L$6:$L$17,0)),"")</f>
        <v/>
      </c>
      <c r="K4105" s="69"/>
    </row>
    <row r="4106" spans="2:11" x14ac:dyDescent="0.25">
      <c r="B4106" s="68" t="s">
        <v>68</v>
      </c>
      <c r="C4106" s="80" t="str">
        <f>IFERROR(VLOOKUP(B4106,Listor!$A$6:$B$62,2,FALSE),"")</f>
        <v/>
      </c>
      <c r="D4106" s="80" t="str">
        <f>IFERROR(VLOOKUP(B4106,Listor!$A$6:$C$62,3,FALSE),"")</f>
        <v/>
      </c>
      <c r="E4106" s="64" t="s">
        <v>69</v>
      </c>
      <c r="F4106" s="65"/>
      <c r="G4106" s="35" t="str">
        <f>IFERROR(VLOOKUP(B4106,Listor!$A$6:$G$62,7,FALSE),"")</f>
        <v/>
      </c>
      <c r="H4106" s="35" t="str">
        <f>IFERROR(VLOOKUP(B4106,Listor!$H$6:$I$24,2,FALSE),"")</f>
        <v/>
      </c>
      <c r="I4106" s="35" t="str">
        <f t="shared" si="66"/>
        <v/>
      </c>
      <c r="J4106" s="35" t="str">
        <f t="array" ref="J4106">IFERROR(INDEX(Listor!$M$6:$M$17,MATCH(Listor!J4106&amp;Fossila!E4106,Listor!$K$6:$K$17&amp;Listor!$L$6:$L$17,0)),"")</f>
        <v/>
      </c>
      <c r="K4106" s="69"/>
    </row>
    <row r="4107" spans="2:11" x14ac:dyDescent="0.25">
      <c r="B4107" s="68" t="s">
        <v>68</v>
      </c>
      <c r="C4107" s="80" t="str">
        <f>IFERROR(VLOOKUP(B4107,Listor!$A$6:$B$62,2,FALSE),"")</f>
        <v/>
      </c>
      <c r="D4107" s="80" t="str">
        <f>IFERROR(VLOOKUP(B4107,Listor!$A$6:$C$62,3,FALSE),"")</f>
        <v/>
      </c>
      <c r="E4107" s="64" t="s">
        <v>69</v>
      </c>
      <c r="F4107" s="65"/>
      <c r="G4107" s="35" t="str">
        <f>IFERROR(VLOOKUP(B4107,Listor!$A$6:$G$62,7,FALSE),"")</f>
        <v/>
      </c>
      <c r="H4107" s="35" t="str">
        <f>IFERROR(VLOOKUP(B4107,Listor!$H$6:$I$24,2,FALSE),"")</f>
        <v/>
      </c>
      <c r="I4107" s="35" t="str">
        <f t="shared" si="66"/>
        <v/>
      </c>
      <c r="J4107" s="35" t="str">
        <f t="array" ref="J4107">IFERROR(INDEX(Listor!$M$6:$M$17,MATCH(Listor!J4107&amp;Fossila!E4107,Listor!$K$6:$K$17&amp;Listor!$L$6:$L$17,0)),"")</f>
        <v/>
      </c>
      <c r="K4107" s="69"/>
    </row>
    <row r="4108" spans="2:11" x14ac:dyDescent="0.25">
      <c r="B4108" s="68" t="s">
        <v>68</v>
      </c>
      <c r="C4108" s="80" t="str">
        <f>IFERROR(VLOOKUP(B4108,Listor!$A$6:$B$62,2,FALSE),"")</f>
        <v/>
      </c>
      <c r="D4108" s="80" t="str">
        <f>IFERROR(VLOOKUP(B4108,Listor!$A$6:$C$62,3,FALSE),"")</f>
        <v/>
      </c>
      <c r="E4108" s="64" t="s">
        <v>69</v>
      </c>
      <c r="F4108" s="65"/>
      <c r="G4108" s="35" t="str">
        <f>IFERROR(VLOOKUP(B4108,Listor!$A$6:$G$62,7,FALSE),"")</f>
        <v/>
      </c>
      <c r="H4108" s="35" t="str">
        <f>IFERROR(VLOOKUP(B4108,Listor!$H$6:$I$24,2,FALSE),"")</f>
        <v/>
      </c>
      <c r="I4108" s="35" t="str">
        <f t="shared" si="66"/>
        <v/>
      </c>
      <c r="J4108" s="35" t="str">
        <f t="array" ref="J4108">IFERROR(INDEX(Listor!$M$6:$M$17,MATCH(Listor!J4108&amp;Fossila!E4108,Listor!$K$6:$K$17&amp;Listor!$L$6:$L$17,0)),"")</f>
        <v/>
      </c>
      <c r="K4108" s="69"/>
    </row>
    <row r="4109" spans="2:11" x14ac:dyDescent="0.25">
      <c r="B4109" s="68" t="s">
        <v>68</v>
      </c>
      <c r="C4109" s="80" t="str">
        <f>IFERROR(VLOOKUP(B4109,Listor!$A$6:$B$62,2,FALSE),"")</f>
        <v/>
      </c>
      <c r="D4109" s="80" t="str">
        <f>IFERROR(VLOOKUP(B4109,Listor!$A$6:$C$62,3,FALSE),"")</f>
        <v/>
      </c>
      <c r="E4109" s="64" t="s">
        <v>69</v>
      </c>
      <c r="F4109" s="65"/>
      <c r="G4109" s="35" t="str">
        <f>IFERROR(VLOOKUP(B4109,Listor!$A$6:$G$62,7,FALSE),"")</f>
        <v/>
      </c>
      <c r="H4109" s="35" t="str">
        <f>IFERROR(VLOOKUP(B4109,Listor!$H$6:$I$24,2,FALSE),"")</f>
        <v/>
      </c>
      <c r="I4109" s="35" t="str">
        <f t="shared" ref="I4109:I4172" si="67">IFERROR(H4109*F4109,"")</f>
        <v/>
      </c>
      <c r="J4109" s="35" t="str">
        <f t="array" ref="J4109">IFERROR(INDEX(Listor!$M$6:$M$17,MATCH(Listor!J4109&amp;Fossila!E4109,Listor!$K$6:$K$17&amp;Listor!$L$6:$L$17,0)),"")</f>
        <v/>
      </c>
      <c r="K4109" s="69"/>
    </row>
    <row r="4110" spans="2:11" x14ac:dyDescent="0.25">
      <c r="B4110" s="68" t="s">
        <v>68</v>
      </c>
      <c r="C4110" s="80" t="str">
        <f>IFERROR(VLOOKUP(B4110,Listor!$A$6:$B$62,2,FALSE),"")</f>
        <v/>
      </c>
      <c r="D4110" s="80" t="str">
        <f>IFERROR(VLOOKUP(B4110,Listor!$A$6:$C$62,3,FALSE),"")</f>
        <v/>
      </c>
      <c r="E4110" s="64" t="s">
        <v>69</v>
      </c>
      <c r="F4110" s="65"/>
      <c r="G4110" s="35" t="str">
        <f>IFERROR(VLOOKUP(B4110,Listor!$A$6:$G$62,7,FALSE),"")</f>
        <v/>
      </c>
      <c r="H4110" s="35" t="str">
        <f>IFERROR(VLOOKUP(B4110,Listor!$H$6:$I$24,2,FALSE),"")</f>
        <v/>
      </c>
      <c r="I4110" s="35" t="str">
        <f t="shared" si="67"/>
        <v/>
      </c>
      <c r="J4110" s="35" t="str">
        <f t="array" ref="J4110">IFERROR(INDEX(Listor!$M$6:$M$17,MATCH(Listor!J4110&amp;Fossila!E4110,Listor!$K$6:$K$17&amp;Listor!$L$6:$L$17,0)),"")</f>
        <v/>
      </c>
      <c r="K4110" s="69"/>
    </row>
    <row r="4111" spans="2:11" x14ac:dyDescent="0.25">
      <c r="B4111" s="68" t="s">
        <v>68</v>
      </c>
      <c r="C4111" s="80" t="str">
        <f>IFERROR(VLOOKUP(B4111,Listor!$A$6:$B$62,2,FALSE),"")</f>
        <v/>
      </c>
      <c r="D4111" s="80" t="str">
        <f>IFERROR(VLOOKUP(B4111,Listor!$A$6:$C$62,3,FALSE),"")</f>
        <v/>
      </c>
      <c r="E4111" s="64" t="s">
        <v>69</v>
      </c>
      <c r="F4111" s="65"/>
      <c r="G4111" s="35" t="str">
        <f>IFERROR(VLOOKUP(B4111,Listor!$A$6:$G$62,7,FALSE),"")</f>
        <v/>
      </c>
      <c r="H4111" s="35" t="str">
        <f>IFERROR(VLOOKUP(B4111,Listor!$H$6:$I$24,2,FALSE),"")</f>
        <v/>
      </c>
      <c r="I4111" s="35" t="str">
        <f t="shared" si="67"/>
        <v/>
      </c>
      <c r="J4111" s="35" t="str">
        <f t="array" ref="J4111">IFERROR(INDEX(Listor!$M$6:$M$17,MATCH(Listor!J4111&amp;Fossila!E4111,Listor!$K$6:$K$17&amp;Listor!$L$6:$L$17,0)),"")</f>
        <v/>
      </c>
      <c r="K4111" s="69"/>
    </row>
    <row r="4112" spans="2:11" x14ac:dyDescent="0.25">
      <c r="B4112" s="68" t="s">
        <v>68</v>
      </c>
      <c r="C4112" s="80" t="str">
        <f>IFERROR(VLOOKUP(B4112,Listor!$A$6:$B$62,2,FALSE),"")</f>
        <v/>
      </c>
      <c r="D4112" s="80" t="str">
        <f>IFERROR(VLOOKUP(B4112,Listor!$A$6:$C$62,3,FALSE),"")</f>
        <v/>
      </c>
      <c r="E4112" s="64" t="s">
        <v>69</v>
      </c>
      <c r="F4112" s="65"/>
      <c r="G4112" s="35" t="str">
        <f>IFERROR(VLOOKUP(B4112,Listor!$A$6:$G$62,7,FALSE),"")</f>
        <v/>
      </c>
      <c r="H4112" s="35" t="str">
        <f>IFERROR(VLOOKUP(B4112,Listor!$H$6:$I$24,2,FALSE),"")</f>
        <v/>
      </c>
      <c r="I4112" s="35" t="str">
        <f t="shared" si="67"/>
        <v/>
      </c>
      <c r="J4112" s="35" t="str">
        <f t="array" ref="J4112">IFERROR(INDEX(Listor!$M$6:$M$17,MATCH(Listor!J4112&amp;Fossila!E4112,Listor!$K$6:$K$17&amp;Listor!$L$6:$L$17,0)),"")</f>
        <v/>
      </c>
      <c r="K4112" s="69"/>
    </row>
    <row r="4113" spans="2:11" x14ac:dyDescent="0.25">
      <c r="B4113" s="68" t="s">
        <v>68</v>
      </c>
      <c r="C4113" s="80" t="str">
        <f>IFERROR(VLOOKUP(B4113,Listor!$A$6:$B$62,2,FALSE),"")</f>
        <v/>
      </c>
      <c r="D4113" s="80" t="str">
        <f>IFERROR(VLOOKUP(B4113,Listor!$A$6:$C$62,3,FALSE),"")</f>
        <v/>
      </c>
      <c r="E4113" s="64" t="s">
        <v>69</v>
      </c>
      <c r="F4113" s="65"/>
      <c r="G4113" s="35" t="str">
        <f>IFERROR(VLOOKUP(B4113,Listor!$A$6:$G$62,7,FALSE),"")</f>
        <v/>
      </c>
      <c r="H4113" s="35" t="str">
        <f>IFERROR(VLOOKUP(B4113,Listor!$H$6:$I$24,2,FALSE),"")</f>
        <v/>
      </c>
      <c r="I4113" s="35" t="str">
        <f t="shared" si="67"/>
        <v/>
      </c>
      <c r="J4113" s="35" t="str">
        <f t="array" ref="J4113">IFERROR(INDEX(Listor!$M$6:$M$17,MATCH(Listor!J4113&amp;Fossila!E4113,Listor!$K$6:$K$17&amp;Listor!$L$6:$L$17,0)),"")</f>
        <v/>
      </c>
      <c r="K4113" s="69"/>
    </row>
    <row r="4114" spans="2:11" x14ac:dyDescent="0.25">
      <c r="B4114" s="68" t="s">
        <v>68</v>
      </c>
      <c r="C4114" s="80" t="str">
        <f>IFERROR(VLOOKUP(B4114,Listor!$A$6:$B$62,2,FALSE),"")</f>
        <v/>
      </c>
      <c r="D4114" s="80" t="str">
        <f>IFERROR(VLOOKUP(B4114,Listor!$A$6:$C$62,3,FALSE),"")</f>
        <v/>
      </c>
      <c r="E4114" s="64" t="s">
        <v>69</v>
      </c>
      <c r="F4114" s="65"/>
      <c r="G4114" s="35" t="str">
        <f>IFERROR(VLOOKUP(B4114,Listor!$A$6:$G$62,7,FALSE),"")</f>
        <v/>
      </c>
      <c r="H4114" s="35" t="str">
        <f>IFERROR(VLOOKUP(B4114,Listor!$H$6:$I$24,2,FALSE),"")</f>
        <v/>
      </c>
      <c r="I4114" s="35" t="str">
        <f t="shared" si="67"/>
        <v/>
      </c>
      <c r="J4114" s="35" t="str">
        <f t="array" ref="J4114">IFERROR(INDEX(Listor!$M$6:$M$17,MATCH(Listor!J4114&amp;Fossila!E4114,Listor!$K$6:$K$17&amp;Listor!$L$6:$L$17,0)),"")</f>
        <v/>
      </c>
      <c r="K4114" s="69"/>
    </row>
    <row r="4115" spans="2:11" x14ac:dyDescent="0.25">
      <c r="B4115" s="68" t="s">
        <v>68</v>
      </c>
      <c r="C4115" s="80" t="str">
        <f>IFERROR(VLOOKUP(B4115,Listor!$A$6:$B$62,2,FALSE),"")</f>
        <v/>
      </c>
      <c r="D4115" s="80" t="str">
        <f>IFERROR(VLOOKUP(B4115,Listor!$A$6:$C$62,3,FALSE),"")</f>
        <v/>
      </c>
      <c r="E4115" s="64" t="s">
        <v>69</v>
      </c>
      <c r="F4115" s="65"/>
      <c r="G4115" s="35" t="str">
        <f>IFERROR(VLOOKUP(B4115,Listor!$A$6:$G$62,7,FALSE),"")</f>
        <v/>
      </c>
      <c r="H4115" s="35" t="str">
        <f>IFERROR(VLOOKUP(B4115,Listor!$H$6:$I$24,2,FALSE),"")</f>
        <v/>
      </c>
      <c r="I4115" s="35" t="str">
        <f t="shared" si="67"/>
        <v/>
      </c>
      <c r="J4115" s="35" t="str">
        <f t="array" ref="J4115">IFERROR(INDEX(Listor!$M$6:$M$17,MATCH(Listor!J4115&amp;Fossila!E4115,Listor!$K$6:$K$17&amp;Listor!$L$6:$L$17,0)),"")</f>
        <v/>
      </c>
      <c r="K4115" s="69"/>
    </row>
    <row r="4116" spans="2:11" x14ac:dyDescent="0.25">
      <c r="B4116" s="68" t="s">
        <v>68</v>
      </c>
      <c r="C4116" s="80" t="str">
        <f>IFERROR(VLOOKUP(B4116,Listor!$A$6:$B$62,2,FALSE),"")</f>
        <v/>
      </c>
      <c r="D4116" s="80" t="str">
        <f>IFERROR(VLOOKUP(B4116,Listor!$A$6:$C$62,3,FALSE),"")</f>
        <v/>
      </c>
      <c r="E4116" s="64" t="s">
        <v>69</v>
      </c>
      <c r="F4116" s="65"/>
      <c r="G4116" s="35" t="str">
        <f>IFERROR(VLOOKUP(B4116,Listor!$A$6:$G$62,7,FALSE),"")</f>
        <v/>
      </c>
      <c r="H4116" s="35" t="str">
        <f>IFERROR(VLOOKUP(B4116,Listor!$H$6:$I$24,2,FALSE),"")</f>
        <v/>
      </c>
      <c r="I4116" s="35" t="str">
        <f t="shared" si="67"/>
        <v/>
      </c>
      <c r="J4116" s="35" t="str">
        <f t="array" ref="J4116">IFERROR(INDEX(Listor!$M$6:$M$17,MATCH(Listor!J4116&amp;Fossila!E4116,Listor!$K$6:$K$17&amp;Listor!$L$6:$L$17,0)),"")</f>
        <v/>
      </c>
      <c r="K4116" s="69"/>
    </row>
    <row r="4117" spans="2:11" x14ac:dyDescent="0.25">
      <c r="B4117" s="68" t="s">
        <v>68</v>
      </c>
      <c r="C4117" s="80" t="str">
        <f>IFERROR(VLOOKUP(B4117,Listor!$A$6:$B$62,2,FALSE),"")</f>
        <v/>
      </c>
      <c r="D4117" s="80" t="str">
        <f>IFERROR(VLOOKUP(B4117,Listor!$A$6:$C$62,3,FALSE),"")</f>
        <v/>
      </c>
      <c r="E4117" s="64" t="s">
        <v>69</v>
      </c>
      <c r="F4117" s="65"/>
      <c r="G4117" s="35" t="str">
        <f>IFERROR(VLOOKUP(B4117,Listor!$A$6:$G$62,7,FALSE),"")</f>
        <v/>
      </c>
      <c r="H4117" s="35" t="str">
        <f>IFERROR(VLOOKUP(B4117,Listor!$H$6:$I$24,2,FALSE),"")</f>
        <v/>
      </c>
      <c r="I4117" s="35" t="str">
        <f t="shared" si="67"/>
        <v/>
      </c>
      <c r="J4117" s="35" t="str">
        <f t="array" ref="J4117">IFERROR(INDEX(Listor!$M$6:$M$17,MATCH(Listor!J4117&amp;Fossila!E4117,Listor!$K$6:$K$17&amp;Listor!$L$6:$L$17,0)),"")</f>
        <v/>
      </c>
      <c r="K4117" s="69"/>
    </row>
    <row r="4118" spans="2:11" x14ac:dyDescent="0.25">
      <c r="B4118" s="68" t="s">
        <v>68</v>
      </c>
      <c r="C4118" s="80" t="str">
        <f>IFERROR(VLOOKUP(B4118,Listor!$A$6:$B$62,2,FALSE),"")</f>
        <v/>
      </c>
      <c r="D4118" s="80" t="str">
        <f>IFERROR(VLOOKUP(B4118,Listor!$A$6:$C$62,3,FALSE),"")</f>
        <v/>
      </c>
      <c r="E4118" s="64" t="s">
        <v>69</v>
      </c>
      <c r="F4118" s="65"/>
      <c r="G4118" s="35" t="str">
        <f>IFERROR(VLOOKUP(B4118,Listor!$A$6:$G$62,7,FALSE),"")</f>
        <v/>
      </c>
      <c r="H4118" s="35" t="str">
        <f>IFERROR(VLOOKUP(B4118,Listor!$H$6:$I$24,2,FALSE),"")</f>
        <v/>
      </c>
      <c r="I4118" s="35" t="str">
        <f t="shared" si="67"/>
        <v/>
      </c>
      <c r="J4118" s="35" t="str">
        <f t="array" ref="J4118">IFERROR(INDEX(Listor!$M$6:$M$17,MATCH(Listor!J4118&amp;Fossila!E4118,Listor!$K$6:$K$17&amp;Listor!$L$6:$L$17,0)),"")</f>
        <v/>
      </c>
      <c r="K4118" s="69"/>
    </row>
    <row r="4119" spans="2:11" x14ac:dyDescent="0.25">
      <c r="B4119" s="68" t="s">
        <v>68</v>
      </c>
      <c r="C4119" s="80" t="str">
        <f>IFERROR(VLOOKUP(B4119,Listor!$A$6:$B$62,2,FALSE),"")</f>
        <v/>
      </c>
      <c r="D4119" s="80" t="str">
        <f>IFERROR(VLOOKUP(B4119,Listor!$A$6:$C$62,3,FALSE),"")</f>
        <v/>
      </c>
      <c r="E4119" s="64" t="s">
        <v>69</v>
      </c>
      <c r="F4119" s="65"/>
      <c r="G4119" s="35" t="str">
        <f>IFERROR(VLOOKUP(B4119,Listor!$A$6:$G$62,7,FALSE),"")</f>
        <v/>
      </c>
      <c r="H4119" s="35" t="str">
        <f>IFERROR(VLOOKUP(B4119,Listor!$H$6:$I$24,2,FALSE),"")</f>
        <v/>
      </c>
      <c r="I4119" s="35" t="str">
        <f t="shared" si="67"/>
        <v/>
      </c>
      <c r="J4119" s="35" t="str">
        <f t="array" ref="J4119">IFERROR(INDEX(Listor!$M$6:$M$17,MATCH(Listor!J4119&amp;Fossila!E4119,Listor!$K$6:$K$17&amp;Listor!$L$6:$L$17,0)),"")</f>
        <v/>
      </c>
      <c r="K4119" s="69"/>
    </row>
    <row r="4120" spans="2:11" x14ac:dyDescent="0.25">
      <c r="B4120" s="68" t="s">
        <v>68</v>
      </c>
      <c r="C4120" s="80" t="str">
        <f>IFERROR(VLOOKUP(B4120,Listor!$A$6:$B$62,2,FALSE),"")</f>
        <v/>
      </c>
      <c r="D4120" s="80" t="str">
        <f>IFERROR(VLOOKUP(B4120,Listor!$A$6:$C$62,3,FALSE),"")</f>
        <v/>
      </c>
      <c r="E4120" s="64" t="s">
        <v>69</v>
      </c>
      <c r="F4120" s="65"/>
      <c r="G4120" s="35" t="str">
        <f>IFERROR(VLOOKUP(B4120,Listor!$A$6:$G$62,7,FALSE),"")</f>
        <v/>
      </c>
      <c r="H4120" s="35" t="str">
        <f>IFERROR(VLOOKUP(B4120,Listor!$H$6:$I$24,2,FALSE),"")</f>
        <v/>
      </c>
      <c r="I4120" s="35" t="str">
        <f t="shared" si="67"/>
        <v/>
      </c>
      <c r="J4120" s="35" t="str">
        <f t="array" ref="J4120">IFERROR(INDEX(Listor!$M$6:$M$17,MATCH(Listor!J4120&amp;Fossila!E4120,Listor!$K$6:$K$17&amp;Listor!$L$6:$L$17,0)),"")</f>
        <v/>
      </c>
      <c r="K4120" s="69"/>
    </row>
    <row r="4121" spans="2:11" x14ac:dyDescent="0.25">
      <c r="B4121" s="68" t="s">
        <v>68</v>
      </c>
      <c r="C4121" s="80" t="str">
        <f>IFERROR(VLOOKUP(B4121,Listor!$A$6:$B$62,2,FALSE),"")</f>
        <v/>
      </c>
      <c r="D4121" s="80" t="str">
        <f>IFERROR(VLOOKUP(B4121,Listor!$A$6:$C$62,3,FALSE),"")</f>
        <v/>
      </c>
      <c r="E4121" s="64" t="s">
        <v>69</v>
      </c>
      <c r="F4121" s="65"/>
      <c r="G4121" s="35" t="str">
        <f>IFERROR(VLOOKUP(B4121,Listor!$A$6:$G$62,7,FALSE),"")</f>
        <v/>
      </c>
      <c r="H4121" s="35" t="str">
        <f>IFERROR(VLOOKUP(B4121,Listor!$H$6:$I$24,2,FALSE),"")</f>
        <v/>
      </c>
      <c r="I4121" s="35" t="str">
        <f t="shared" si="67"/>
        <v/>
      </c>
      <c r="J4121" s="35" t="str">
        <f t="array" ref="J4121">IFERROR(INDEX(Listor!$M$6:$M$17,MATCH(Listor!J4121&amp;Fossila!E4121,Listor!$K$6:$K$17&amp;Listor!$L$6:$L$17,0)),"")</f>
        <v/>
      </c>
      <c r="K4121" s="69"/>
    </row>
    <row r="4122" spans="2:11" x14ac:dyDescent="0.25">
      <c r="B4122" s="68" t="s">
        <v>68</v>
      </c>
      <c r="C4122" s="80" t="str">
        <f>IFERROR(VLOOKUP(B4122,Listor!$A$6:$B$62,2,FALSE),"")</f>
        <v/>
      </c>
      <c r="D4122" s="80" t="str">
        <f>IFERROR(VLOOKUP(B4122,Listor!$A$6:$C$62,3,FALSE),"")</f>
        <v/>
      </c>
      <c r="E4122" s="64" t="s">
        <v>69</v>
      </c>
      <c r="F4122" s="65"/>
      <c r="G4122" s="35" t="str">
        <f>IFERROR(VLOOKUP(B4122,Listor!$A$6:$G$62,7,FALSE),"")</f>
        <v/>
      </c>
      <c r="H4122" s="35" t="str">
        <f>IFERROR(VLOOKUP(B4122,Listor!$H$6:$I$24,2,FALSE),"")</f>
        <v/>
      </c>
      <c r="I4122" s="35" t="str">
        <f t="shared" si="67"/>
        <v/>
      </c>
      <c r="J4122" s="35" t="str">
        <f t="array" ref="J4122">IFERROR(INDEX(Listor!$M$6:$M$17,MATCH(Listor!J4122&amp;Fossila!E4122,Listor!$K$6:$K$17&amp;Listor!$L$6:$L$17,0)),"")</f>
        <v/>
      </c>
      <c r="K4122" s="69"/>
    </row>
    <row r="4123" spans="2:11" x14ac:dyDescent="0.25">
      <c r="B4123" s="68" t="s">
        <v>68</v>
      </c>
      <c r="C4123" s="80" t="str">
        <f>IFERROR(VLOOKUP(B4123,Listor!$A$6:$B$62,2,FALSE),"")</f>
        <v/>
      </c>
      <c r="D4123" s="80" t="str">
        <f>IFERROR(VLOOKUP(B4123,Listor!$A$6:$C$62,3,FALSE),"")</f>
        <v/>
      </c>
      <c r="E4123" s="64" t="s">
        <v>69</v>
      </c>
      <c r="F4123" s="65"/>
      <c r="G4123" s="35" t="str">
        <f>IFERROR(VLOOKUP(B4123,Listor!$A$6:$G$62,7,FALSE),"")</f>
        <v/>
      </c>
      <c r="H4123" s="35" t="str">
        <f>IFERROR(VLOOKUP(B4123,Listor!$H$6:$I$24,2,FALSE),"")</f>
        <v/>
      </c>
      <c r="I4123" s="35" t="str">
        <f t="shared" si="67"/>
        <v/>
      </c>
      <c r="J4123" s="35" t="str">
        <f t="array" ref="J4123">IFERROR(INDEX(Listor!$M$6:$M$17,MATCH(Listor!J4123&amp;Fossila!E4123,Listor!$K$6:$K$17&amp;Listor!$L$6:$L$17,0)),"")</f>
        <v/>
      </c>
      <c r="K4123" s="69"/>
    </row>
    <row r="4124" spans="2:11" x14ac:dyDescent="0.25">
      <c r="B4124" s="68" t="s">
        <v>68</v>
      </c>
      <c r="C4124" s="80" t="str">
        <f>IFERROR(VLOOKUP(B4124,Listor!$A$6:$B$62,2,FALSE),"")</f>
        <v/>
      </c>
      <c r="D4124" s="80" t="str">
        <f>IFERROR(VLOOKUP(B4124,Listor!$A$6:$C$62,3,FALSE),"")</f>
        <v/>
      </c>
      <c r="E4124" s="64" t="s">
        <v>69</v>
      </c>
      <c r="F4124" s="65"/>
      <c r="G4124" s="35" t="str">
        <f>IFERROR(VLOOKUP(B4124,Listor!$A$6:$G$62,7,FALSE),"")</f>
        <v/>
      </c>
      <c r="H4124" s="35" t="str">
        <f>IFERROR(VLOOKUP(B4124,Listor!$H$6:$I$24,2,FALSE),"")</f>
        <v/>
      </c>
      <c r="I4124" s="35" t="str">
        <f t="shared" si="67"/>
        <v/>
      </c>
      <c r="J4124" s="35" t="str">
        <f t="array" ref="J4124">IFERROR(INDEX(Listor!$M$6:$M$17,MATCH(Listor!J4124&amp;Fossila!E4124,Listor!$K$6:$K$17&amp;Listor!$L$6:$L$17,0)),"")</f>
        <v/>
      </c>
      <c r="K4124" s="69"/>
    </row>
    <row r="4125" spans="2:11" x14ac:dyDescent="0.25">
      <c r="B4125" s="68" t="s">
        <v>68</v>
      </c>
      <c r="C4125" s="80" t="str">
        <f>IFERROR(VLOOKUP(B4125,Listor!$A$6:$B$62,2,FALSE),"")</f>
        <v/>
      </c>
      <c r="D4125" s="80" t="str">
        <f>IFERROR(VLOOKUP(B4125,Listor!$A$6:$C$62,3,FALSE),"")</f>
        <v/>
      </c>
      <c r="E4125" s="64" t="s">
        <v>69</v>
      </c>
      <c r="F4125" s="65"/>
      <c r="G4125" s="35" t="str">
        <f>IFERROR(VLOOKUP(B4125,Listor!$A$6:$G$62,7,FALSE),"")</f>
        <v/>
      </c>
      <c r="H4125" s="35" t="str">
        <f>IFERROR(VLOOKUP(B4125,Listor!$H$6:$I$24,2,FALSE),"")</f>
        <v/>
      </c>
      <c r="I4125" s="35" t="str">
        <f t="shared" si="67"/>
        <v/>
      </c>
      <c r="J4125" s="35" t="str">
        <f t="array" ref="J4125">IFERROR(INDEX(Listor!$M$6:$M$17,MATCH(Listor!J4125&amp;Fossila!E4125,Listor!$K$6:$K$17&amp;Listor!$L$6:$L$17,0)),"")</f>
        <v/>
      </c>
      <c r="K4125" s="69"/>
    </row>
    <row r="4126" spans="2:11" x14ac:dyDescent="0.25">
      <c r="B4126" s="68" t="s">
        <v>68</v>
      </c>
      <c r="C4126" s="80" t="str">
        <f>IFERROR(VLOOKUP(B4126,Listor!$A$6:$B$62,2,FALSE),"")</f>
        <v/>
      </c>
      <c r="D4126" s="80" t="str">
        <f>IFERROR(VLOOKUP(B4126,Listor!$A$6:$C$62,3,FALSE),"")</f>
        <v/>
      </c>
      <c r="E4126" s="64" t="s">
        <v>69</v>
      </c>
      <c r="F4126" s="65"/>
      <c r="G4126" s="35" t="str">
        <f>IFERROR(VLOOKUP(B4126,Listor!$A$6:$G$62,7,FALSE),"")</f>
        <v/>
      </c>
      <c r="H4126" s="35" t="str">
        <f>IFERROR(VLOOKUP(B4126,Listor!$H$6:$I$24,2,FALSE),"")</f>
        <v/>
      </c>
      <c r="I4126" s="35" t="str">
        <f t="shared" si="67"/>
        <v/>
      </c>
      <c r="J4126" s="35" t="str">
        <f t="array" ref="J4126">IFERROR(INDEX(Listor!$M$6:$M$17,MATCH(Listor!J4126&amp;Fossila!E4126,Listor!$K$6:$K$17&amp;Listor!$L$6:$L$17,0)),"")</f>
        <v/>
      </c>
      <c r="K4126" s="69"/>
    </row>
    <row r="4127" spans="2:11" x14ac:dyDescent="0.25">
      <c r="B4127" s="68" t="s">
        <v>68</v>
      </c>
      <c r="C4127" s="80" t="str">
        <f>IFERROR(VLOOKUP(B4127,Listor!$A$6:$B$62,2,FALSE),"")</f>
        <v/>
      </c>
      <c r="D4127" s="80" t="str">
        <f>IFERROR(VLOOKUP(B4127,Listor!$A$6:$C$62,3,FALSE),"")</f>
        <v/>
      </c>
      <c r="E4127" s="64" t="s">
        <v>69</v>
      </c>
      <c r="F4127" s="65"/>
      <c r="G4127" s="35" t="str">
        <f>IFERROR(VLOOKUP(B4127,Listor!$A$6:$G$62,7,FALSE),"")</f>
        <v/>
      </c>
      <c r="H4127" s="35" t="str">
        <f>IFERROR(VLOOKUP(B4127,Listor!$H$6:$I$24,2,FALSE),"")</f>
        <v/>
      </c>
      <c r="I4127" s="35" t="str">
        <f t="shared" si="67"/>
        <v/>
      </c>
      <c r="J4127" s="35" t="str">
        <f t="array" ref="J4127">IFERROR(INDEX(Listor!$M$6:$M$17,MATCH(Listor!J4127&amp;Fossila!E4127,Listor!$K$6:$K$17&amp;Listor!$L$6:$L$17,0)),"")</f>
        <v/>
      </c>
      <c r="K4127" s="69"/>
    </row>
    <row r="4128" spans="2:11" x14ac:dyDescent="0.25">
      <c r="B4128" s="68" t="s">
        <v>68</v>
      </c>
      <c r="C4128" s="80" t="str">
        <f>IFERROR(VLOOKUP(B4128,Listor!$A$6:$B$62,2,FALSE),"")</f>
        <v/>
      </c>
      <c r="D4128" s="80" t="str">
        <f>IFERROR(VLOOKUP(B4128,Listor!$A$6:$C$62,3,FALSE),"")</f>
        <v/>
      </c>
      <c r="E4128" s="64" t="s">
        <v>69</v>
      </c>
      <c r="F4128" s="65"/>
      <c r="G4128" s="35" t="str">
        <f>IFERROR(VLOOKUP(B4128,Listor!$A$6:$G$62,7,FALSE),"")</f>
        <v/>
      </c>
      <c r="H4128" s="35" t="str">
        <f>IFERROR(VLOOKUP(B4128,Listor!$H$6:$I$24,2,FALSE),"")</f>
        <v/>
      </c>
      <c r="I4128" s="35" t="str">
        <f t="shared" si="67"/>
        <v/>
      </c>
      <c r="J4128" s="35" t="str">
        <f t="array" ref="J4128">IFERROR(INDEX(Listor!$M$6:$M$17,MATCH(Listor!J4128&amp;Fossila!E4128,Listor!$K$6:$K$17&amp;Listor!$L$6:$L$17,0)),"")</f>
        <v/>
      </c>
      <c r="K4128" s="69"/>
    </row>
    <row r="4129" spans="2:11" x14ac:dyDescent="0.25">
      <c r="B4129" s="68" t="s">
        <v>68</v>
      </c>
      <c r="C4129" s="80" t="str">
        <f>IFERROR(VLOOKUP(B4129,Listor!$A$6:$B$62,2,FALSE),"")</f>
        <v/>
      </c>
      <c r="D4129" s="80" t="str">
        <f>IFERROR(VLOOKUP(B4129,Listor!$A$6:$C$62,3,FALSE),"")</f>
        <v/>
      </c>
      <c r="E4129" s="64" t="s">
        <v>69</v>
      </c>
      <c r="F4129" s="65"/>
      <c r="G4129" s="35" t="str">
        <f>IFERROR(VLOOKUP(B4129,Listor!$A$6:$G$62,7,FALSE),"")</f>
        <v/>
      </c>
      <c r="H4129" s="35" t="str">
        <f>IFERROR(VLOOKUP(B4129,Listor!$H$6:$I$24,2,FALSE),"")</f>
        <v/>
      </c>
      <c r="I4129" s="35" t="str">
        <f t="shared" si="67"/>
        <v/>
      </c>
      <c r="J4129" s="35" t="str">
        <f t="array" ref="J4129">IFERROR(INDEX(Listor!$M$6:$M$17,MATCH(Listor!J4129&amp;Fossila!E4129,Listor!$K$6:$K$17&amp;Listor!$L$6:$L$17,0)),"")</f>
        <v/>
      </c>
      <c r="K4129" s="69"/>
    </row>
    <row r="4130" spans="2:11" x14ac:dyDescent="0.25">
      <c r="B4130" s="68" t="s">
        <v>68</v>
      </c>
      <c r="C4130" s="80" t="str">
        <f>IFERROR(VLOOKUP(B4130,Listor!$A$6:$B$62,2,FALSE),"")</f>
        <v/>
      </c>
      <c r="D4130" s="80" t="str">
        <f>IFERROR(VLOOKUP(B4130,Listor!$A$6:$C$62,3,FALSE),"")</f>
        <v/>
      </c>
      <c r="E4130" s="64" t="s">
        <v>69</v>
      </c>
      <c r="F4130" s="65"/>
      <c r="G4130" s="35" t="str">
        <f>IFERROR(VLOOKUP(B4130,Listor!$A$6:$G$62,7,FALSE),"")</f>
        <v/>
      </c>
      <c r="H4130" s="35" t="str">
        <f>IFERROR(VLOOKUP(B4130,Listor!$H$6:$I$24,2,FALSE),"")</f>
        <v/>
      </c>
      <c r="I4130" s="35" t="str">
        <f t="shared" si="67"/>
        <v/>
      </c>
      <c r="J4130" s="35" t="str">
        <f t="array" ref="J4130">IFERROR(INDEX(Listor!$M$6:$M$17,MATCH(Listor!J4130&amp;Fossila!E4130,Listor!$K$6:$K$17&amp;Listor!$L$6:$L$17,0)),"")</f>
        <v/>
      </c>
      <c r="K4130" s="69"/>
    </row>
    <row r="4131" spans="2:11" x14ac:dyDescent="0.25">
      <c r="B4131" s="68" t="s">
        <v>68</v>
      </c>
      <c r="C4131" s="80" t="str">
        <f>IFERROR(VLOOKUP(B4131,Listor!$A$6:$B$62,2,FALSE),"")</f>
        <v/>
      </c>
      <c r="D4131" s="80" t="str">
        <f>IFERROR(VLOOKUP(B4131,Listor!$A$6:$C$62,3,FALSE),"")</f>
        <v/>
      </c>
      <c r="E4131" s="64" t="s">
        <v>69</v>
      </c>
      <c r="F4131" s="65"/>
      <c r="G4131" s="35" t="str">
        <f>IFERROR(VLOOKUP(B4131,Listor!$A$6:$G$62,7,FALSE),"")</f>
        <v/>
      </c>
      <c r="H4131" s="35" t="str">
        <f>IFERROR(VLOOKUP(B4131,Listor!$H$6:$I$24,2,FALSE),"")</f>
        <v/>
      </c>
      <c r="I4131" s="35" t="str">
        <f t="shared" si="67"/>
        <v/>
      </c>
      <c r="J4131" s="35" t="str">
        <f t="array" ref="J4131">IFERROR(INDEX(Listor!$M$6:$M$17,MATCH(Listor!J4131&amp;Fossila!E4131,Listor!$K$6:$K$17&amp;Listor!$L$6:$L$17,0)),"")</f>
        <v/>
      </c>
      <c r="K4131" s="69"/>
    </row>
    <row r="4132" spans="2:11" x14ac:dyDescent="0.25">
      <c r="B4132" s="68" t="s">
        <v>68</v>
      </c>
      <c r="C4132" s="80" t="str">
        <f>IFERROR(VLOOKUP(B4132,Listor!$A$6:$B$62,2,FALSE),"")</f>
        <v/>
      </c>
      <c r="D4132" s="80" t="str">
        <f>IFERROR(VLOOKUP(B4132,Listor!$A$6:$C$62,3,FALSE),"")</f>
        <v/>
      </c>
      <c r="E4132" s="64" t="s">
        <v>69</v>
      </c>
      <c r="F4132" s="65"/>
      <c r="G4132" s="35" t="str">
        <f>IFERROR(VLOOKUP(B4132,Listor!$A$6:$G$62,7,FALSE),"")</f>
        <v/>
      </c>
      <c r="H4132" s="35" t="str">
        <f>IFERROR(VLOOKUP(B4132,Listor!$H$6:$I$24,2,FALSE),"")</f>
        <v/>
      </c>
      <c r="I4132" s="35" t="str">
        <f t="shared" si="67"/>
        <v/>
      </c>
      <c r="J4132" s="35" t="str">
        <f t="array" ref="J4132">IFERROR(INDEX(Listor!$M$6:$M$17,MATCH(Listor!J4132&amp;Fossila!E4132,Listor!$K$6:$K$17&amp;Listor!$L$6:$L$17,0)),"")</f>
        <v/>
      </c>
      <c r="K4132" s="69"/>
    </row>
    <row r="4133" spans="2:11" x14ac:dyDescent="0.25">
      <c r="B4133" s="68" t="s">
        <v>68</v>
      </c>
      <c r="C4133" s="80" t="str">
        <f>IFERROR(VLOOKUP(B4133,Listor!$A$6:$B$62,2,FALSE),"")</f>
        <v/>
      </c>
      <c r="D4133" s="80" t="str">
        <f>IFERROR(VLOOKUP(B4133,Listor!$A$6:$C$62,3,FALSE),"")</f>
        <v/>
      </c>
      <c r="E4133" s="64" t="s">
        <v>69</v>
      </c>
      <c r="F4133" s="65"/>
      <c r="G4133" s="35" t="str">
        <f>IFERROR(VLOOKUP(B4133,Listor!$A$6:$G$62,7,FALSE),"")</f>
        <v/>
      </c>
      <c r="H4133" s="35" t="str">
        <f>IFERROR(VLOOKUP(B4133,Listor!$H$6:$I$24,2,FALSE),"")</f>
        <v/>
      </c>
      <c r="I4133" s="35" t="str">
        <f t="shared" si="67"/>
        <v/>
      </c>
      <c r="J4133" s="35" t="str">
        <f t="array" ref="J4133">IFERROR(INDEX(Listor!$M$6:$M$17,MATCH(Listor!J4133&amp;Fossila!E4133,Listor!$K$6:$K$17&amp;Listor!$L$6:$L$17,0)),"")</f>
        <v/>
      </c>
      <c r="K4133" s="69"/>
    </row>
    <row r="4134" spans="2:11" x14ac:dyDescent="0.25">
      <c r="B4134" s="68" t="s">
        <v>68</v>
      </c>
      <c r="C4134" s="80" t="str">
        <f>IFERROR(VLOOKUP(B4134,Listor!$A$6:$B$62,2,FALSE),"")</f>
        <v/>
      </c>
      <c r="D4134" s="80" t="str">
        <f>IFERROR(VLOOKUP(B4134,Listor!$A$6:$C$62,3,FALSE),"")</f>
        <v/>
      </c>
      <c r="E4134" s="64" t="s">
        <v>69</v>
      </c>
      <c r="F4134" s="65"/>
      <c r="G4134" s="35" t="str">
        <f>IFERROR(VLOOKUP(B4134,Listor!$A$6:$G$62,7,FALSE),"")</f>
        <v/>
      </c>
      <c r="H4134" s="35" t="str">
        <f>IFERROR(VLOOKUP(B4134,Listor!$H$6:$I$24,2,FALSE),"")</f>
        <v/>
      </c>
      <c r="I4134" s="35" t="str">
        <f t="shared" si="67"/>
        <v/>
      </c>
      <c r="J4134" s="35" t="str">
        <f t="array" ref="J4134">IFERROR(INDEX(Listor!$M$6:$M$17,MATCH(Listor!J4134&amp;Fossila!E4134,Listor!$K$6:$K$17&amp;Listor!$L$6:$L$17,0)),"")</f>
        <v/>
      </c>
      <c r="K4134" s="69"/>
    </row>
    <row r="4135" spans="2:11" x14ac:dyDescent="0.25">
      <c r="B4135" s="68" t="s">
        <v>68</v>
      </c>
      <c r="C4135" s="80" t="str">
        <f>IFERROR(VLOOKUP(B4135,Listor!$A$6:$B$62,2,FALSE),"")</f>
        <v/>
      </c>
      <c r="D4135" s="80" t="str">
        <f>IFERROR(VLOOKUP(B4135,Listor!$A$6:$C$62,3,FALSE),"")</f>
        <v/>
      </c>
      <c r="E4135" s="64" t="s">
        <v>69</v>
      </c>
      <c r="F4135" s="65"/>
      <c r="G4135" s="35" t="str">
        <f>IFERROR(VLOOKUP(B4135,Listor!$A$6:$G$62,7,FALSE),"")</f>
        <v/>
      </c>
      <c r="H4135" s="35" t="str">
        <f>IFERROR(VLOOKUP(B4135,Listor!$H$6:$I$24,2,FALSE),"")</f>
        <v/>
      </c>
      <c r="I4135" s="35" t="str">
        <f t="shared" si="67"/>
        <v/>
      </c>
      <c r="J4135" s="35" t="str">
        <f t="array" ref="J4135">IFERROR(INDEX(Listor!$M$6:$M$17,MATCH(Listor!J4135&amp;Fossila!E4135,Listor!$K$6:$K$17&amp;Listor!$L$6:$L$17,0)),"")</f>
        <v/>
      </c>
      <c r="K4135" s="69"/>
    </row>
    <row r="4136" spans="2:11" x14ac:dyDescent="0.25">
      <c r="B4136" s="68" t="s">
        <v>68</v>
      </c>
      <c r="C4136" s="80" t="str">
        <f>IFERROR(VLOOKUP(B4136,Listor!$A$6:$B$62,2,FALSE),"")</f>
        <v/>
      </c>
      <c r="D4136" s="80" t="str">
        <f>IFERROR(VLOOKUP(B4136,Listor!$A$6:$C$62,3,FALSE),"")</f>
        <v/>
      </c>
      <c r="E4136" s="64" t="s">
        <v>69</v>
      </c>
      <c r="F4136" s="65"/>
      <c r="G4136" s="35" t="str">
        <f>IFERROR(VLOOKUP(B4136,Listor!$A$6:$G$62,7,FALSE),"")</f>
        <v/>
      </c>
      <c r="H4136" s="35" t="str">
        <f>IFERROR(VLOOKUP(B4136,Listor!$H$6:$I$24,2,FALSE),"")</f>
        <v/>
      </c>
      <c r="I4136" s="35" t="str">
        <f t="shared" si="67"/>
        <v/>
      </c>
      <c r="J4136" s="35" t="str">
        <f t="array" ref="J4136">IFERROR(INDEX(Listor!$M$6:$M$17,MATCH(Listor!J4136&amp;Fossila!E4136,Listor!$K$6:$K$17&amp;Listor!$L$6:$L$17,0)),"")</f>
        <v/>
      </c>
      <c r="K4136" s="69"/>
    </row>
    <row r="4137" spans="2:11" x14ac:dyDescent="0.25">
      <c r="B4137" s="68" t="s">
        <v>68</v>
      </c>
      <c r="C4137" s="80" t="str">
        <f>IFERROR(VLOOKUP(B4137,Listor!$A$6:$B$62,2,FALSE),"")</f>
        <v/>
      </c>
      <c r="D4137" s="80" t="str">
        <f>IFERROR(VLOOKUP(B4137,Listor!$A$6:$C$62,3,FALSE),"")</f>
        <v/>
      </c>
      <c r="E4137" s="64" t="s">
        <v>69</v>
      </c>
      <c r="F4137" s="65"/>
      <c r="G4137" s="35" t="str">
        <f>IFERROR(VLOOKUP(B4137,Listor!$A$6:$G$62,7,FALSE),"")</f>
        <v/>
      </c>
      <c r="H4137" s="35" t="str">
        <f>IFERROR(VLOOKUP(B4137,Listor!$H$6:$I$24,2,FALSE),"")</f>
        <v/>
      </c>
      <c r="I4137" s="35" t="str">
        <f t="shared" si="67"/>
        <v/>
      </c>
      <c r="J4137" s="35" t="str">
        <f t="array" ref="J4137">IFERROR(INDEX(Listor!$M$6:$M$17,MATCH(Listor!J4137&amp;Fossila!E4137,Listor!$K$6:$K$17&amp;Listor!$L$6:$L$17,0)),"")</f>
        <v/>
      </c>
      <c r="K4137" s="69"/>
    </row>
    <row r="4138" spans="2:11" x14ac:dyDescent="0.25">
      <c r="B4138" s="68" t="s">
        <v>68</v>
      </c>
      <c r="C4138" s="80" t="str">
        <f>IFERROR(VLOOKUP(B4138,Listor!$A$6:$B$62,2,FALSE),"")</f>
        <v/>
      </c>
      <c r="D4138" s="80" t="str">
        <f>IFERROR(VLOOKUP(B4138,Listor!$A$6:$C$62,3,FALSE),"")</f>
        <v/>
      </c>
      <c r="E4138" s="64" t="s">
        <v>69</v>
      </c>
      <c r="F4138" s="65"/>
      <c r="G4138" s="35" t="str">
        <f>IFERROR(VLOOKUP(B4138,Listor!$A$6:$G$62,7,FALSE),"")</f>
        <v/>
      </c>
      <c r="H4138" s="35" t="str">
        <f>IFERROR(VLOOKUP(B4138,Listor!$H$6:$I$24,2,FALSE),"")</f>
        <v/>
      </c>
      <c r="I4138" s="35" t="str">
        <f t="shared" si="67"/>
        <v/>
      </c>
      <c r="J4138" s="35" t="str">
        <f t="array" ref="J4138">IFERROR(INDEX(Listor!$M$6:$M$17,MATCH(Listor!J4138&amp;Fossila!E4138,Listor!$K$6:$K$17&amp;Listor!$L$6:$L$17,0)),"")</f>
        <v/>
      </c>
      <c r="K4138" s="69"/>
    </row>
    <row r="4139" spans="2:11" x14ac:dyDescent="0.25">
      <c r="B4139" s="68" t="s">
        <v>68</v>
      </c>
      <c r="C4139" s="80" t="str">
        <f>IFERROR(VLOOKUP(B4139,Listor!$A$6:$B$62,2,FALSE),"")</f>
        <v/>
      </c>
      <c r="D4139" s="80" t="str">
        <f>IFERROR(VLOOKUP(B4139,Listor!$A$6:$C$62,3,FALSE),"")</f>
        <v/>
      </c>
      <c r="E4139" s="64" t="s">
        <v>69</v>
      </c>
      <c r="F4139" s="65"/>
      <c r="G4139" s="35" t="str">
        <f>IFERROR(VLOOKUP(B4139,Listor!$A$6:$G$62,7,FALSE),"")</f>
        <v/>
      </c>
      <c r="H4139" s="35" t="str">
        <f>IFERROR(VLOOKUP(B4139,Listor!$H$6:$I$24,2,FALSE),"")</f>
        <v/>
      </c>
      <c r="I4139" s="35" t="str">
        <f t="shared" si="67"/>
        <v/>
      </c>
      <c r="J4139" s="35" t="str">
        <f t="array" ref="J4139">IFERROR(INDEX(Listor!$M$6:$M$17,MATCH(Listor!J4139&amp;Fossila!E4139,Listor!$K$6:$K$17&amp;Listor!$L$6:$L$17,0)),"")</f>
        <v/>
      </c>
      <c r="K4139" s="69"/>
    </row>
    <row r="4140" spans="2:11" x14ac:dyDescent="0.25">
      <c r="B4140" s="68" t="s">
        <v>68</v>
      </c>
      <c r="C4140" s="80" t="str">
        <f>IFERROR(VLOOKUP(B4140,Listor!$A$6:$B$62,2,FALSE),"")</f>
        <v/>
      </c>
      <c r="D4140" s="80" t="str">
        <f>IFERROR(VLOOKUP(B4140,Listor!$A$6:$C$62,3,FALSE),"")</f>
        <v/>
      </c>
      <c r="E4140" s="64" t="s">
        <v>69</v>
      </c>
      <c r="F4140" s="65"/>
      <c r="G4140" s="35" t="str">
        <f>IFERROR(VLOOKUP(B4140,Listor!$A$6:$G$62,7,FALSE),"")</f>
        <v/>
      </c>
      <c r="H4140" s="35" t="str">
        <f>IFERROR(VLOOKUP(B4140,Listor!$H$6:$I$24,2,FALSE),"")</f>
        <v/>
      </c>
      <c r="I4140" s="35" t="str">
        <f t="shared" si="67"/>
        <v/>
      </c>
      <c r="J4140" s="35" t="str">
        <f t="array" ref="J4140">IFERROR(INDEX(Listor!$M$6:$M$17,MATCH(Listor!J4140&amp;Fossila!E4140,Listor!$K$6:$K$17&amp;Listor!$L$6:$L$17,0)),"")</f>
        <v/>
      </c>
      <c r="K4140" s="69"/>
    </row>
    <row r="4141" spans="2:11" x14ac:dyDescent="0.25">
      <c r="B4141" s="68" t="s">
        <v>68</v>
      </c>
      <c r="C4141" s="80" t="str">
        <f>IFERROR(VLOOKUP(B4141,Listor!$A$6:$B$62,2,FALSE),"")</f>
        <v/>
      </c>
      <c r="D4141" s="80" t="str">
        <f>IFERROR(VLOOKUP(B4141,Listor!$A$6:$C$62,3,FALSE),"")</f>
        <v/>
      </c>
      <c r="E4141" s="64" t="s">
        <v>69</v>
      </c>
      <c r="F4141" s="65"/>
      <c r="G4141" s="35" t="str">
        <f>IFERROR(VLOOKUP(B4141,Listor!$A$6:$G$62,7,FALSE),"")</f>
        <v/>
      </c>
      <c r="H4141" s="35" t="str">
        <f>IFERROR(VLOOKUP(B4141,Listor!$H$6:$I$24,2,FALSE),"")</f>
        <v/>
      </c>
      <c r="I4141" s="35" t="str">
        <f t="shared" si="67"/>
        <v/>
      </c>
      <c r="J4141" s="35" t="str">
        <f t="array" ref="J4141">IFERROR(INDEX(Listor!$M$6:$M$17,MATCH(Listor!J4141&amp;Fossila!E4141,Listor!$K$6:$K$17&amp;Listor!$L$6:$L$17,0)),"")</f>
        <v/>
      </c>
      <c r="K4141" s="69"/>
    </row>
    <row r="4142" spans="2:11" x14ac:dyDescent="0.25">
      <c r="B4142" s="68" t="s">
        <v>68</v>
      </c>
      <c r="C4142" s="80" t="str">
        <f>IFERROR(VLOOKUP(B4142,Listor!$A$6:$B$62,2,FALSE),"")</f>
        <v/>
      </c>
      <c r="D4142" s="80" t="str">
        <f>IFERROR(VLOOKUP(B4142,Listor!$A$6:$C$62,3,FALSE),"")</f>
        <v/>
      </c>
      <c r="E4142" s="64" t="s">
        <v>69</v>
      </c>
      <c r="F4142" s="65"/>
      <c r="G4142" s="35" t="str">
        <f>IFERROR(VLOOKUP(B4142,Listor!$A$6:$G$62,7,FALSE),"")</f>
        <v/>
      </c>
      <c r="H4142" s="35" t="str">
        <f>IFERROR(VLOOKUP(B4142,Listor!$H$6:$I$24,2,FALSE),"")</f>
        <v/>
      </c>
      <c r="I4142" s="35" t="str">
        <f t="shared" si="67"/>
        <v/>
      </c>
      <c r="J4142" s="35" t="str">
        <f t="array" ref="J4142">IFERROR(INDEX(Listor!$M$6:$M$17,MATCH(Listor!J4142&amp;Fossila!E4142,Listor!$K$6:$K$17&amp;Listor!$L$6:$L$17,0)),"")</f>
        <v/>
      </c>
      <c r="K4142" s="69"/>
    </row>
    <row r="4143" spans="2:11" x14ac:dyDescent="0.25">
      <c r="B4143" s="68" t="s">
        <v>68</v>
      </c>
      <c r="C4143" s="80" t="str">
        <f>IFERROR(VLOOKUP(B4143,Listor!$A$6:$B$62,2,FALSE),"")</f>
        <v/>
      </c>
      <c r="D4143" s="80" t="str">
        <f>IFERROR(VLOOKUP(B4143,Listor!$A$6:$C$62,3,FALSE),"")</f>
        <v/>
      </c>
      <c r="E4143" s="64" t="s">
        <v>69</v>
      </c>
      <c r="F4143" s="65"/>
      <c r="G4143" s="35" t="str">
        <f>IFERROR(VLOOKUP(B4143,Listor!$A$6:$G$62,7,FALSE),"")</f>
        <v/>
      </c>
      <c r="H4143" s="35" t="str">
        <f>IFERROR(VLOOKUP(B4143,Listor!$H$6:$I$24,2,FALSE),"")</f>
        <v/>
      </c>
      <c r="I4143" s="35" t="str">
        <f t="shared" si="67"/>
        <v/>
      </c>
      <c r="J4143" s="35" t="str">
        <f t="array" ref="J4143">IFERROR(INDEX(Listor!$M$6:$M$17,MATCH(Listor!J4143&amp;Fossila!E4143,Listor!$K$6:$K$17&amp;Listor!$L$6:$L$17,0)),"")</f>
        <v/>
      </c>
      <c r="K4143" s="69"/>
    </row>
    <row r="4144" spans="2:11" x14ac:dyDescent="0.25">
      <c r="B4144" s="68" t="s">
        <v>68</v>
      </c>
      <c r="C4144" s="80" t="str">
        <f>IFERROR(VLOOKUP(B4144,Listor!$A$6:$B$62,2,FALSE),"")</f>
        <v/>
      </c>
      <c r="D4144" s="80" t="str">
        <f>IFERROR(VLOOKUP(B4144,Listor!$A$6:$C$62,3,FALSE),"")</f>
        <v/>
      </c>
      <c r="E4144" s="64" t="s">
        <v>69</v>
      </c>
      <c r="F4144" s="65"/>
      <c r="G4144" s="35" t="str">
        <f>IFERROR(VLOOKUP(B4144,Listor!$A$6:$G$62,7,FALSE),"")</f>
        <v/>
      </c>
      <c r="H4144" s="35" t="str">
        <f>IFERROR(VLOOKUP(B4144,Listor!$H$6:$I$24,2,FALSE),"")</f>
        <v/>
      </c>
      <c r="I4144" s="35" t="str">
        <f t="shared" si="67"/>
        <v/>
      </c>
      <c r="J4144" s="35" t="str">
        <f t="array" ref="J4144">IFERROR(INDEX(Listor!$M$6:$M$17,MATCH(Listor!J4144&amp;Fossila!E4144,Listor!$K$6:$K$17&amp;Listor!$L$6:$L$17,0)),"")</f>
        <v/>
      </c>
      <c r="K4144" s="69"/>
    </row>
    <row r="4145" spans="2:11" x14ac:dyDescent="0.25">
      <c r="B4145" s="68" t="s">
        <v>68</v>
      </c>
      <c r="C4145" s="80" t="str">
        <f>IFERROR(VLOOKUP(B4145,Listor!$A$6:$B$62,2,FALSE),"")</f>
        <v/>
      </c>
      <c r="D4145" s="80" t="str">
        <f>IFERROR(VLOOKUP(B4145,Listor!$A$6:$C$62,3,FALSE),"")</f>
        <v/>
      </c>
      <c r="E4145" s="64" t="s">
        <v>69</v>
      </c>
      <c r="F4145" s="65"/>
      <c r="G4145" s="35" t="str">
        <f>IFERROR(VLOOKUP(B4145,Listor!$A$6:$G$62,7,FALSE),"")</f>
        <v/>
      </c>
      <c r="H4145" s="35" t="str">
        <f>IFERROR(VLOOKUP(B4145,Listor!$H$6:$I$24,2,FALSE),"")</f>
        <v/>
      </c>
      <c r="I4145" s="35" t="str">
        <f t="shared" si="67"/>
        <v/>
      </c>
      <c r="J4145" s="35" t="str">
        <f t="array" ref="J4145">IFERROR(INDEX(Listor!$M$6:$M$17,MATCH(Listor!J4145&amp;Fossila!E4145,Listor!$K$6:$K$17&amp;Listor!$L$6:$L$17,0)),"")</f>
        <v/>
      </c>
      <c r="K4145" s="69"/>
    </row>
    <row r="4146" spans="2:11" x14ac:dyDescent="0.25">
      <c r="B4146" s="68" t="s">
        <v>68</v>
      </c>
      <c r="C4146" s="80" t="str">
        <f>IFERROR(VLOOKUP(B4146,Listor!$A$6:$B$62,2,FALSE),"")</f>
        <v/>
      </c>
      <c r="D4146" s="80" t="str">
        <f>IFERROR(VLOOKUP(B4146,Listor!$A$6:$C$62,3,FALSE),"")</f>
        <v/>
      </c>
      <c r="E4146" s="64" t="s">
        <v>69</v>
      </c>
      <c r="F4146" s="65"/>
      <c r="G4146" s="35" t="str">
        <f>IFERROR(VLOOKUP(B4146,Listor!$A$6:$G$62,7,FALSE),"")</f>
        <v/>
      </c>
      <c r="H4146" s="35" t="str">
        <f>IFERROR(VLOOKUP(B4146,Listor!$H$6:$I$24,2,FALSE),"")</f>
        <v/>
      </c>
      <c r="I4146" s="35" t="str">
        <f t="shared" si="67"/>
        <v/>
      </c>
      <c r="J4146" s="35" t="str">
        <f t="array" ref="J4146">IFERROR(INDEX(Listor!$M$6:$M$17,MATCH(Listor!J4146&amp;Fossila!E4146,Listor!$K$6:$K$17&amp;Listor!$L$6:$L$17,0)),"")</f>
        <v/>
      </c>
      <c r="K4146" s="69"/>
    </row>
    <row r="4147" spans="2:11" x14ac:dyDescent="0.25">
      <c r="B4147" s="68" t="s">
        <v>68</v>
      </c>
      <c r="C4147" s="80" t="str">
        <f>IFERROR(VLOOKUP(B4147,Listor!$A$6:$B$62,2,FALSE),"")</f>
        <v/>
      </c>
      <c r="D4147" s="80" t="str">
        <f>IFERROR(VLOOKUP(B4147,Listor!$A$6:$C$62,3,FALSE),"")</f>
        <v/>
      </c>
      <c r="E4147" s="64" t="s">
        <v>69</v>
      </c>
      <c r="F4147" s="65"/>
      <c r="G4147" s="35" t="str">
        <f>IFERROR(VLOOKUP(B4147,Listor!$A$6:$G$62,7,FALSE),"")</f>
        <v/>
      </c>
      <c r="H4147" s="35" t="str">
        <f>IFERROR(VLOOKUP(B4147,Listor!$H$6:$I$24,2,FALSE),"")</f>
        <v/>
      </c>
      <c r="I4147" s="35" t="str">
        <f t="shared" si="67"/>
        <v/>
      </c>
      <c r="J4147" s="35" t="str">
        <f t="array" ref="J4147">IFERROR(INDEX(Listor!$M$6:$M$17,MATCH(Listor!J4147&amp;Fossila!E4147,Listor!$K$6:$K$17&amp;Listor!$L$6:$L$17,0)),"")</f>
        <v/>
      </c>
      <c r="K4147" s="69"/>
    </row>
    <row r="4148" spans="2:11" x14ac:dyDescent="0.25">
      <c r="B4148" s="68" t="s">
        <v>68</v>
      </c>
      <c r="C4148" s="80" t="str">
        <f>IFERROR(VLOOKUP(B4148,Listor!$A$6:$B$62,2,FALSE),"")</f>
        <v/>
      </c>
      <c r="D4148" s="80" t="str">
        <f>IFERROR(VLOOKUP(B4148,Listor!$A$6:$C$62,3,FALSE),"")</f>
        <v/>
      </c>
      <c r="E4148" s="64" t="s">
        <v>69</v>
      </c>
      <c r="F4148" s="65"/>
      <c r="G4148" s="35" t="str">
        <f>IFERROR(VLOOKUP(B4148,Listor!$A$6:$G$62,7,FALSE),"")</f>
        <v/>
      </c>
      <c r="H4148" s="35" t="str">
        <f>IFERROR(VLOOKUP(B4148,Listor!$H$6:$I$24,2,FALSE),"")</f>
        <v/>
      </c>
      <c r="I4148" s="35" t="str">
        <f t="shared" si="67"/>
        <v/>
      </c>
      <c r="J4148" s="35" t="str">
        <f t="array" ref="J4148">IFERROR(INDEX(Listor!$M$6:$M$17,MATCH(Listor!J4148&amp;Fossila!E4148,Listor!$K$6:$K$17&amp;Listor!$L$6:$L$17,0)),"")</f>
        <v/>
      </c>
      <c r="K4148" s="69"/>
    </row>
    <row r="4149" spans="2:11" x14ac:dyDescent="0.25">
      <c r="B4149" s="68" t="s">
        <v>68</v>
      </c>
      <c r="C4149" s="80" t="str">
        <f>IFERROR(VLOOKUP(B4149,Listor!$A$6:$B$62,2,FALSE),"")</f>
        <v/>
      </c>
      <c r="D4149" s="80" t="str">
        <f>IFERROR(VLOOKUP(B4149,Listor!$A$6:$C$62,3,FALSE),"")</f>
        <v/>
      </c>
      <c r="E4149" s="64" t="s">
        <v>69</v>
      </c>
      <c r="F4149" s="65"/>
      <c r="G4149" s="35" t="str">
        <f>IFERROR(VLOOKUP(B4149,Listor!$A$6:$G$62,7,FALSE),"")</f>
        <v/>
      </c>
      <c r="H4149" s="35" t="str">
        <f>IFERROR(VLOOKUP(B4149,Listor!$H$6:$I$24,2,FALSE),"")</f>
        <v/>
      </c>
      <c r="I4149" s="35" t="str">
        <f t="shared" si="67"/>
        <v/>
      </c>
      <c r="J4149" s="35" t="str">
        <f t="array" ref="J4149">IFERROR(INDEX(Listor!$M$6:$M$17,MATCH(Listor!J4149&amp;Fossila!E4149,Listor!$K$6:$K$17&amp;Listor!$L$6:$L$17,0)),"")</f>
        <v/>
      </c>
      <c r="K4149" s="69"/>
    </row>
    <row r="4150" spans="2:11" x14ac:dyDescent="0.25">
      <c r="B4150" s="68" t="s">
        <v>68</v>
      </c>
      <c r="C4150" s="80" t="str">
        <f>IFERROR(VLOOKUP(B4150,Listor!$A$6:$B$62,2,FALSE),"")</f>
        <v/>
      </c>
      <c r="D4150" s="80" t="str">
        <f>IFERROR(VLOOKUP(B4150,Listor!$A$6:$C$62,3,FALSE),"")</f>
        <v/>
      </c>
      <c r="E4150" s="64" t="s">
        <v>69</v>
      </c>
      <c r="F4150" s="65"/>
      <c r="G4150" s="35" t="str">
        <f>IFERROR(VLOOKUP(B4150,Listor!$A$6:$G$62,7,FALSE),"")</f>
        <v/>
      </c>
      <c r="H4150" s="35" t="str">
        <f>IFERROR(VLOOKUP(B4150,Listor!$H$6:$I$24,2,FALSE),"")</f>
        <v/>
      </c>
      <c r="I4150" s="35" t="str">
        <f t="shared" si="67"/>
        <v/>
      </c>
      <c r="J4150" s="35" t="str">
        <f t="array" ref="J4150">IFERROR(INDEX(Listor!$M$6:$M$17,MATCH(Listor!J4150&amp;Fossila!E4150,Listor!$K$6:$K$17&amp;Listor!$L$6:$L$17,0)),"")</f>
        <v/>
      </c>
      <c r="K4150" s="69"/>
    </row>
    <row r="4151" spans="2:11" x14ac:dyDescent="0.25">
      <c r="B4151" s="68" t="s">
        <v>68</v>
      </c>
      <c r="C4151" s="80" t="str">
        <f>IFERROR(VLOOKUP(B4151,Listor!$A$6:$B$62,2,FALSE),"")</f>
        <v/>
      </c>
      <c r="D4151" s="80" t="str">
        <f>IFERROR(VLOOKUP(B4151,Listor!$A$6:$C$62,3,FALSE),"")</f>
        <v/>
      </c>
      <c r="E4151" s="64" t="s">
        <v>69</v>
      </c>
      <c r="F4151" s="65"/>
      <c r="G4151" s="35" t="str">
        <f>IFERROR(VLOOKUP(B4151,Listor!$A$6:$G$62,7,FALSE),"")</f>
        <v/>
      </c>
      <c r="H4151" s="35" t="str">
        <f>IFERROR(VLOOKUP(B4151,Listor!$H$6:$I$24,2,FALSE),"")</f>
        <v/>
      </c>
      <c r="I4151" s="35" t="str">
        <f t="shared" si="67"/>
        <v/>
      </c>
      <c r="J4151" s="35" t="str">
        <f t="array" ref="J4151">IFERROR(INDEX(Listor!$M$6:$M$17,MATCH(Listor!J4151&amp;Fossila!E4151,Listor!$K$6:$K$17&amp;Listor!$L$6:$L$17,0)),"")</f>
        <v/>
      </c>
      <c r="K4151" s="69"/>
    </row>
    <row r="4152" spans="2:11" x14ac:dyDescent="0.25">
      <c r="B4152" s="68" t="s">
        <v>68</v>
      </c>
      <c r="C4152" s="80" t="str">
        <f>IFERROR(VLOOKUP(B4152,Listor!$A$6:$B$62,2,FALSE),"")</f>
        <v/>
      </c>
      <c r="D4152" s="80" t="str">
        <f>IFERROR(VLOOKUP(B4152,Listor!$A$6:$C$62,3,FALSE),"")</f>
        <v/>
      </c>
      <c r="E4152" s="64" t="s">
        <v>69</v>
      </c>
      <c r="F4152" s="65"/>
      <c r="G4152" s="35" t="str">
        <f>IFERROR(VLOOKUP(B4152,Listor!$A$6:$G$62,7,FALSE),"")</f>
        <v/>
      </c>
      <c r="H4152" s="35" t="str">
        <f>IFERROR(VLOOKUP(B4152,Listor!$H$6:$I$24,2,FALSE),"")</f>
        <v/>
      </c>
      <c r="I4152" s="35" t="str">
        <f t="shared" si="67"/>
        <v/>
      </c>
      <c r="J4152" s="35" t="str">
        <f t="array" ref="J4152">IFERROR(INDEX(Listor!$M$6:$M$17,MATCH(Listor!J4152&amp;Fossila!E4152,Listor!$K$6:$K$17&amp;Listor!$L$6:$L$17,0)),"")</f>
        <v/>
      </c>
      <c r="K4152" s="69"/>
    </row>
    <row r="4153" spans="2:11" x14ac:dyDescent="0.25">
      <c r="B4153" s="68" t="s">
        <v>68</v>
      </c>
      <c r="C4153" s="80" t="str">
        <f>IFERROR(VLOOKUP(B4153,Listor!$A$6:$B$62,2,FALSE),"")</f>
        <v/>
      </c>
      <c r="D4153" s="80" t="str">
        <f>IFERROR(VLOOKUP(B4153,Listor!$A$6:$C$62,3,FALSE),"")</f>
        <v/>
      </c>
      <c r="E4153" s="64" t="s">
        <v>69</v>
      </c>
      <c r="F4153" s="65"/>
      <c r="G4153" s="35" t="str">
        <f>IFERROR(VLOOKUP(B4153,Listor!$A$6:$G$62,7,FALSE),"")</f>
        <v/>
      </c>
      <c r="H4153" s="35" t="str">
        <f>IFERROR(VLOOKUP(B4153,Listor!$H$6:$I$24,2,FALSE),"")</f>
        <v/>
      </c>
      <c r="I4153" s="35" t="str">
        <f t="shared" si="67"/>
        <v/>
      </c>
      <c r="J4153" s="35" t="str">
        <f t="array" ref="J4153">IFERROR(INDEX(Listor!$M$6:$M$17,MATCH(Listor!J4153&amp;Fossila!E4153,Listor!$K$6:$K$17&amp;Listor!$L$6:$L$17,0)),"")</f>
        <v/>
      </c>
      <c r="K4153" s="69"/>
    </row>
    <row r="4154" spans="2:11" x14ac:dyDescent="0.25">
      <c r="B4154" s="68" t="s">
        <v>68</v>
      </c>
      <c r="C4154" s="80" t="str">
        <f>IFERROR(VLOOKUP(B4154,Listor!$A$6:$B$62,2,FALSE),"")</f>
        <v/>
      </c>
      <c r="D4154" s="80" t="str">
        <f>IFERROR(VLOOKUP(B4154,Listor!$A$6:$C$62,3,FALSE),"")</f>
        <v/>
      </c>
      <c r="E4154" s="64" t="s">
        <v>69</v>
      </c>
      <c r="F4154" s="65"/>
      <c r="G4154" s="35" t="str">
        <f>IFERROR(VLOOKUP(B4154,Listor!$A$6:$G$62,7,FALSE),"")</f>
        <v/>
      </c>
      <c r="H4154" s="35" t="str">
        <f>IFERROR(VLOOKUP(B4154,Listor!$H$6:$I$24,2,FALSE),"")</f>
        <v/>
      </c>
      <c r="I4154" s="35" t="str">
        <f t="shared" si="67"/>
        <v/>
      </c>
      <c r="J4154" s="35" t="str">
        <f t="array" ref="J4154">IFERROR(INDEX(Listor!$M$6:$M$17,MATCH(Listor!J4154&amp;Fossila!E4154,Listor!$K$6:$K$17&amp;Listor!$L$6:$L$17,0)),"")</f>
        <v/>
      </c>
      <c r="K4154" s="69"/>
    </row>
    <row r="4155" spans="2:11" x14ac:dyDescent="0.25">
      <c r="B4155" s="68" t="s">
        <v>68</v>
      </c>
      <c r="C4155" s="80" t="str">
        <f>IFERROR(VLOOKUP(B4155,Listor!$A$6:$B$62,2,FALSE),"")</f>
        <v/>
      </c>
      <c r="D4155" s="80" t="str">
        <f>IFERROR(VLOOKUP(B4155,Listor!$A$6:$C$62,3,FALSE),"")</f>
        <v/>
      </c>
      <c r="E4155" s="64" t="s">
        <v>69</v>
      </c>
      <c r="F4155" s="65"/>
      <c r="G4155" s="35" t="str">
        <f>IFERROR(VLOOKUP(B4155,Listor!$A$6:$G$62,7,FALSE),"")</f>
        <v/>
      </c>
      <c r="H4155" s="35" t="str">
        <f>IFERROR(VLOOKUP(B4155,Listor!$H$6:$I$24,2,FALSE),"")</f>
        <v/>
      </c>
      <c r="I4155" s="35" t="str">
        <f t="shared" si="67"/>
        <v/>
      </c>
      <c r="J4155" s="35" t="str">
        <f t="array" ref="J4155">IFERROR(INDEX(Listor!$M$6:$M$17,MATCH(Listor!J4155&amp;Fossila!E4155,Listor!$K$6:$K$17&amp;Listor!$L$6:$L$17,0)),"")</f>
        <v/>
      </c>
      <c r="K4155" s="69"/>
    </row>
    <row r="4156" spans="2:11" x14ac:dyDescent="0.25">
      <c r="B4156" s="68" t="s">
        <v>68</v>
      </c>
      <c r="C4156" s="80" t="str">
        <f>IFERROR(VLOOKUP(B4156,Listor!$A$6:$B$62,2,FALSE),"")</f>
        <v/>
      </c>
      <c r="D4156" s="80" t="str">
        <f>IFERROR(VLOOKUP(B4156,Listor!$A$6:$C$62,3,FALSE),"")</f>
        <v/>
      </c>
      <c r="E4156" s="64" t="s">
        <v>69</v>
      </c>
      <c r="F4156" s="65"/>
      <c r="G4156" s="35" t="str">
        <f>IFERROR(VLOOKUP(B4156,Listor!$A$6:$G$62,7,FALSE),"")</f>
        <v/>
      </c>
      <c r="H4156" s="35" t="str">
        <f>IFERROR(VLOOKUP(B4156,Listor!$H$6:$I$24,2,FALSE),"")</f>
        <v/>
      </c>
      <c r="I4156" s="35" t="str">
        <f t="shared" si="67"/>
        <v/>
      </c>
      <c r="J4156" s="35" t="str">
        <f t="array" ref="J4156">IFERROR(INDEX(Listor!$M$6:$M$17,MATCH(Listor!J4156&amp;Fossila!E4156,Listor!$K$6:$K$17&amp;Listor!$L$6:$L$17,0)),"")</f>
        <v/>
      </c>
      <c r="K4156" s="69"/>
    </row>
    <row r="4157" spans="2:11" x14ac:dyDescent="0.25">
      <c r="B4157" s="68" t="s">
        <v>68</v>
      </c>
      <c r="C4157" s="80" t="str">
        <f>IFERROR(VLOOKUP(B4157,Listor!$A$6:$B$62,2,FALSE),"")</f>
        <v/>
      </c>
      <c r="D4157" s="80" t="str">
        <f>IFERROR(VLOOKUP(B4157,Listor!$A$6:$C$62,3,FALSE),"")</f>
        <v/>
      </c>
      <c r="E4157" s="64" t="s">
        <v>69</v>
      </c>
      <c r="F4157" s="65"/>
      <c r="G4157" s="35" t="str">
        <f>IFERROR(VLOOKUP(B4157,Listor!$A$6:$G$62,7,FALSE),"")</f>
        <v/>
      </c>
      <c r="H4157" s="35" t="str">
        <f>IFERROR(VLOOKUP(B4157,Listor!$H$6:$I$24,2,FALSE),"")</f>
        <v/>
      </c>
      <c r="I4157" s="35" t="str">
        <f t="shared" si="67"/>
        <v/>
      </c>
      <c r="J4157" s="35" t="str">
        <f t="array" ref="J4157">IFERROR(INDEX(Listor!$M$6:$M$17,MATCH(Listor!J4157&amp;Fossila!E4157,Listor!$K$6:$K$17&amp;Listor!$L$6:$L$17,0)),"")</f>
        <v/>
      </c>
      <c r="K4157" s="69"/>
    </row>
    <row r="4158" spans="2:11" x14ac:dyDescent="0.25">
      <c r="B4158" s="68" t="s">
        <v>68</v>
      </c>
      <c r="C4158" s="80" t="str">
        <f>IFERROR(VLOOKUP(B4158,Listor!$A$6:$B$62,2,FALSE),"")</f>
        <v/>
      </c>
      <c r="D4158" s="80" t="str">
        <f>IFERROR(VLOOKUP(B4158,Listor!$A$6:$C$62,3,FALSE),"")</f>
        <v/>
      </c>
      <c r="E4158" s="64" t="s">
        <v>69</v>
      </c>
      <c r="F4158" s="65"/>
      <c r="G4158" s="35" t="str">
        <f>IFERROR(VLOOKUP(B4158,Listor!$A$6:$G$62,7,FALSE),"")</f>
        <v/>
      </c>
      <c r="H4158" s="35" t="str">
        <f>IFERROR(VLOOKUP(B4158,Listor!$H$6:$I$24,2,FALSE),"")</f>
        <v/>
      </c>
      <c r="I4158" s="35" t="str">
        <f t="shared" si="67"/>
        <v/>
      </c>
      <c r="J4158" s="35" t="str">
        <f t="array" ref="J4158">IFERROR(INDEX(Listor!$M$6:$M$17,MATCH(Listor!J4158&amp;Fossila!E4158,Listor!$K$6:$K$17&amp;Listor!$L$6:$L$17,0)),"")</f>
        <v/>
      </c>
      <c r="K4158" s="69"/>
    </row>
    <row r="4159" spans="2:11" x14ac:dyDescent="0.25">
      <c r="B4159" s="68" t="s">
        <v>68</v>
      </c>
      <c r="C4159" s="80" t="str">
        <f>IFERROR(VLOOKUP(B4159,Listor!$A$6:$B$62,2,FALSE),"")</f>
        <v/>
      </c>
      <c r="D4159" s="80" t="str">
        <f>IFERROR(VLOOKUP(B4159,Listor!$A$6:$C$62,3,FALSE),"")</f>
        <v/>
      </c>
      <c r="E4159" s="64" t="s">
        <v>69</v>
      </c>
      <c r="F4159" s="65"/>
      <c r="G4159" s="35" t="str">
        <f>IFERROR(VLOOKUP(B4159,Listor!$A$6:$G$62,7,FALSE),"")</f>
        <v/>
      </c>
      <c r="H4159" s="35" t="str">
        <f>IFERROR(VLOOKUP(B4159,Listor!$H$6:$I$24,2,FALSE),"")</f>
        <v/>
      </c>
      <c r="I4159" s="35" t="str">
        <f t="shared" si="67"/>
        <v/>
      </c>
      <c r="J4159" s="35" t="str">
        <f t="array" ref="J4159">IFERROR(INDEX(Listor!$M$6:$M$17,MATCH(Listor!J4159&amp;Fossila!E4159,Listor!$K$6:$K$17&amp;Listor!$L$6:$L$17,0)),"")</f>
        <v/>
      </c>
      <c r="K4159" s="69"/>
    </row>
    <row r="4160" spans="2:11" x14ac:dyDescent="0.25">
      <c r="B4160" s="68" t="s">
        <v>68</v>
      </c>
      <c r="C4160" s="80" t="str">
        <f>IFERROR(VLOOKUP(B4160,Listor!$A$6:$B$62,2,FALSE),"")</f>
        <v/>
      </c>
      <c r="D4160" s="80" t="str">
        <f>IFERROR(VLOOKUP(B4160,Listor!$A$6:$C$62,3,FALSE),"")</f>
        <v/>
      </c>
      <c r="E4160" s="64" t="s">
        <v>69</v>
      </c>
      <c r="F4160" s="65"/>
      <c r="G4160" s="35" t="str">
        <f>IFERROR(VLOOKUP(B4160,Listor!$A$6:$G$62,7,FALSE),"")</f>
        <v/>
      </c>
      <c r="H4160" s="35" t="str">
        <f>IFERROR(VLOOKUP(B4160,Listor!$H$6:$I$24,2,FALSE),"")</f>
        <v/>
      </c>
      <c r="I4160" s="35" t="str">
        <f t="shared" si="67"/>
        <v/>
      </c>
      <c r="J4160" s="35" t="str">
        <f t="array" ref="J4160">IFERROR(INDEX(Listor!$M$6:$M$17,MATCH(Listor!J4160&amp;Fossila!E4160,Listor!$K$6:$K$17&amp;Listor!$L$6:$L$17,0)),"")</f>
        <v/>
      </c>
      <c r="K4160" s="69"/>
    </row>
    <row r="4161" spans="2:11" x14ac:dyDescent="0.25">
      <c r="B4161" s="68" t="s">
        <v>68</v>
      </c>
      <c r="C4161" s="80" t="str">
        <f>IFERROR(VLOOKUP(B4161,Listor!$A$6:$B$62,2,FALSE),"")</f>
        <v/>
      </c>
      <c r="D4161" s="80" t="str">
        <f>IFERROR(VLOOKUP(B4161,Listor!$A$6:$C$62,3,FALSE),"")</f>
        <v/>
      </c>
      <c r="E4161" s="64" t="s">
        <v>69</v>
      </c>
      <c r="F4161" s="65"/>
      <c r="G4161" s="35" t="str">
        <f>IFERROR(VLOOKUP(B4161,Listor!$A$6:$G$62,7,FALSE),"")</f>
        <v/>
      </c>
      <c r="H4161" s="35" t="str">
        <f>IFERROR(VLOOKUP(B4161,Listor!$H$6:$I$24,2,FALSE),"")</f>
        <v/>
      </c>
      <c r="I4161" s="35" t="str">
        <f t="shared" si="67"/>
        <v/>
      </c>
      <c r="J4161" s="35" t="str">
        <f t="array" ref="J4161">IFERROR(INDEX(Listor!$M$6:$M$17,MATCH(Listor!J4161&amp;Fossila!E4161,Listor!$K$6:$K$17&amp;Listor!$L$6:$L$17,0)),"")</f>
        <v/>
      </c>
      <c r="K4161" s="69"/>
    </row>
    <row r="4162" spans="2:11" x14ac:dyDescent="0.25">
      <c r="B4162" s="68" t="s">
        <v>68</v>
      </c>
      <c r="C4162" s="80" t="str">
        <f>IFERROR(VLOOKUP(B4162,Listor!$A$6:$B$62,2,FALSE),"")</f>
        <v/>
      </c>
      <c r="D4162" s="80" t="str">
        <f>IFERROR(VLOOKUP(B4162,Listor!$A$6:$C$62,3,FALSE),"")</f>
        <v/>
      </c>
      <c r="E4162" s="64" t="s">
        <v>69</v>
      </c>
      <c r="F4162" s="65"/>
      <c r="G4162" s="35" t="str">
        <f>IFERROR(VLOOKUP(B4162,Listor!$A$6:$G$62,7,FALSE),"")</f>
        <v/>
      </c>
      <c r="H4162" s="35" t="str">
        <f>IFERROR(VLOOKUP(B4162,Listor!$H$6:$I$24,2,FALSE),"")</f>
        <v/>
      </c>
      <c r="I4162" s="35" t="str">
        <f t="shared" si="67"/>
        <v/>
      </c>
      <c r="J4162" s="35" t="str">
        <f t="array" ref="J4162">IFERROR(INDEX(Listor!$M$6:$M$17,MATCH(Listor!J4162&amp;Fossila!E4162,Listor!$K$6:$K$17&amp;Listor!$L$6:$L$17,0)),"")</f>
        <v/>
      </c>
      <c r="K4162" s="69"/>
    </row>
    <row r="4163" spans="2:11" x14ac:dyDescent="0.25">
      <c r="B4163" s="68" t="s">
        <v>68</v>
      </c>
      <c r="C4163" s="80" t="str">
        <f>IFERROR(VLOOKUP(B4163,Listor!$A$6:$B$62,2,FALSE),"")</f>
        <v/>
      </c>
      <c r="D4163" s="80" t="str">
        <f>IFERROR(VLOOKUP(B4163,Listor!$A$6:$C$62,3,FALSE),"")</f>
        <v/>
      </c>
      <c r="E4163" s="64" t="s">
        <v>69</v>
      </c>
      <c r="F4163" s="65"/>
      <c r="G4163" s="35" t="str">
        <f>IFERROR(VLOOKUP(B4163,Listor!$A$6:$G$62,7,FALSE),"")</f>
        <v/>
      </c>
      <c r="H4163" s="35" t="str">
        <f>IFERROR(VLOOKUP(B4163,Listor!$H$6:$I$24,2,FALSE),"")</f>
        <v/>
      </c>
      <c r="I4163" s="35" t="str">
        <f t="shared" si="67"/>
        <v/>
      </c>
      <c r="J4163" s="35" t="str">
        <f t="array" ref="J4163">IFERROR(INDEX(Listor!$M$6:$M$17,MATCH(Listor!J4163&amp;Fossila!E4163,Listor!$K$6:$K$17&amp;Listor!$L$6:$L$17,0)),"")</f>
        <v/>
      </c>
      <c r="K4163" s="69"/>
    </row>
    <row r="4164" spans="2:11" x14ac:dyDescent="0.25">
      <c r="B4164" s="68" t="s">
        <v>68</v>
      </c>
      <c r="C4164" s="80" t="str">
        <f>IFERROR(VLOOKUP(B4164,Listor!$A$6:$B$62,2,FALSE),"")</f>
        <v/>
      </c>
      <c r="D4164" s="80" t="str">
        <f>IFERROR(VLOOKUP(B4164,Listor!$A$6:$C$62,3,FALSE),"")</f>
        <v/>
      </c>
      <c r="E4164" s="64" t="s">
        <v>69</v>
      </c>
      <c r="F4164" s="65"/>
      <c r="G4164" s="35" t="str">
        <f>IFERROR(VLOOKUP(B4164,Listor!$A$6:$G$62,7,FALSE),"")</f>
        <v/>
      </c>
      <c r="H4164" s="35" t="str">
        <f>IFERROR(VLOOKUP(B4164,Listor!$H$6:$I$24,2,FALSE),"")</f>
        <v/>
      </c>
      <c r="I4164" s="35" t="str">
        <f t="shared" si="67"/>
        <v/>
      </c>
      <c r="J4164" s="35" t="str">
        <f t="array" ref="J4164">IFERROR(INDEX(Listor!$M$6:$M$17,MATCH(Listor!J4164&amp;Fossila!E4164,Listor!$K$6:$K$17&amp;Listor!$L$6:$L$17,0)),"")</f>
        <v/>
      </c>
      <c r="K4164" s="69"/>
    </row>
    <row r="4165" spans="2:11" x14ac:dyDescent="0.25">
      <c r="B4165" s="68" t="s">
        <v>68</v>
      </c>
      <c r="C4165" s="80" t="str">
        <f>IFERROR(VLOOKUP(B4165,Listor!$A$6:$B$62,2,FALSE),"")</f>
        <v/>
      </c>
      <c r="D4165" s="80" t="str">
        <f>IFERROR(VLOOKUP(B4165,Listor!$A$6:$C$62,3,FALSE),"")</f>
        <v/>
      </c>
      <c r="E4165" s="64" t="s">
        <v>69</v>
      </c>
      <c r="F4165" s="65"/>
      <c r="G4165" s="35" t="str">
        <f>IFERROR(VLOOKUP(B4165,Listor!$A$6:$G$62,7,FALSE),"")</f>
        <v/>
      </c>
      <c r="H4165" s="35" t="str">
        <f>IFERROR(VLOOKUP(B4165,Listor!$H$6:$I$24,2,FALSE),"")</f>
        <v/>
      </c>
      <c r="I4165" s="35" t="str">
        <f t="shared" si="67"/>
        <v/>
      </c>
      <c r="J4165" s="35" t="str">
        <f t="array" ref="J4165">IFERROR(INDEX(Listor!$M$6:$M$17,MATCH(Listor!J4165&amp;Fossila!E4165,Listor!$K$6:$K$17&amp;Listor!$L$6:$L$17,0)),"")</f>
        <v/>
      </c>
      <c r="K4165" s="69"/>
    </row>
    <row r="4166" spans="2:11" x14ac:dyDescent="0.25">
      <c r="B4166" s="68" t="s">
        <v>68</v>
      </c>
      <c r="C4166" s="80" t="str">
        <f>IFERROR(VLOOKUP(B4166,Listor!$A$6:$B$62,2,FALSE),"")</f>
        <v/>
      </c>
      <c r="D4166" s="80" t="str">
        <f>IFERROR(VLOOKUP(B4166,Listor!$A$6:$C$62,3,FALSE),"")</f>
        <v/>
      </c>
      <c r="E4166" s="64" t="s">
        <v>69</v>
      </c>
      <c r="F4166" s="65"/>
      <c r="G4166" s="35" t="str">
        <f>IFERROR(VLOOKUP(B4166,Listor!$A$6:$G$62,7,FALSE),"")</f>
        <v/>
      </c>
      <c r="H4166" s="35" t="str">
        <f>IFERROR(VLOOKUP(B4166,Listor!$H$6:$I$24,2,FALSE),"")</f>
        <v/>
      </c>
      <c r="I4166" s="35" t="str">
        <f t="shared" si="67"/>
        <v/>
      </c>
      <c r="J4166" s="35" t="str">
        <f t="array" ref="J4166">IFERROR(INDEX(Listor!$M$6:$M$17,MATCH(Listor!J4166&amp;Fossila!E4166,Listor!$K$6:$K$17&amp;Listor!$L$6:$L$17,0)),"")</f>
        <v/>
      </c>
      <c r="K4166" s="69"/>
    </row>
    <row r="4167" spans="2:11" x14ac:dyDescent="0.25">
      <c r="B4167" s="68" t="s">
        <v>68</v>
      </c>
      <c r="C4167" s="80" t="str">
        <f>IFERROR(VLOOKUP(B4167,Listor!$A$6:$B$62,2,FALSE),"")</f>
        <v/>
      </c>
      <c r="D4167" s="80" t="str">
        <f>IFERROR(VLOOKUP(B4167,Listor!$A$6:$C$62,3,FALSE),"")</f>
        <v/>
      </c>
      <c r="E4167" s="64" t="s">
        <v>69</v>
      </c>
      <c r="F4167" s="65"/>
      <c r="G4167" s="35" t="str">
        <f>IFERROR(VLOOKUP(B4167,Listor!$A$6:$G$62,7,FALSE),"")</f>
        <v/>
      </c>
      <c r="H4167" s="35" t="str">
        <f>IFERROR(VLOOKUP(B4167,Listor!$H$6:$I$24,2,FALSE),"")</f>
        <v/>
      </c>
      <c r="I4167" s="35" t="str">
        <f t="shared" si="67"/>
        <v/>
      </c>
      <c r="J4167" s="35" t="str">
        <f t="array" ref="J4167">IFERROR(INDEX(Listor!$M$6:$M$17,MATCH(Listor!J4167&amp;Fossila!E4167,Listor!$K$6:$K$17&amp;Listor!$L$6:$L$17,0)),"")</f>
        <v/>
      </c>
      <c r="K4167" s="69"/>
    </row>
    <row r="4168" spans="2:11" x14ac:dyDescent="0.25">
      <c r="B4168" s="68" t="s">
        <v>68</v>
      </c>
      <c r="C4168" s="80" t="str">
        <f>IFERROR(VLOOKUP(B4168,Listor!$A$6:$B$62,2,FALSE),"")</f>
        <v/>
      </c>
      <c r="D4168" s="80" t="str">
        <f>IFERROR(VLOOKUP(B4168,Listor!$A$6:$C$62,3,FALSE),"")</f>
        <v/>
      </c>
      <c r="E4168" s="64" t="s">
        <v>69</v>
      </c>
      <c r="F4168" s="65"/>
      <c r="G4168" s="35" t="str">
        <f>IFERROR(VLOOKUP(B4168,Listor!$A$6:$G$62,7,FALSE),"")</f>
        <v/>
      </c>
      <c r="H4168" s="35" t="str">
        <f>IFERROR(VLOOKUP(B4168,Listor!$H$6:$I$24,2,FALSE),"")</f>
        <v/>
      </c>
      <c r="I4168" s="35" t="str">
        <f t="shared" si="67"/>
        <v/>
      </c>
      <c r="J4168" s="35" t="str">
        <f t="array" ref="J4168">IFERROR(INDEX(Listor!$M$6:$M$17,MATCH(Listor!J4168&amp;Fossila!E4168,Listor!$K$6:$K$17&amp;Listor!$L$6:$L$17,0)),"")</f>
        <v/>
      </c>
      <c r="K4168" s="69"/>
    </row>
    <row r="4169" spans="2:11" x14ac:dyDescent="0.25">
      <c r="B4169" s="68" t="s">
        <v>68</v>
      </c>
      <c r="C4169" s="80" t="str">
        <f>IFERROR(VLOOKUP(B4169,Listor!$A$6:$B$62,2,FALSE),"")</f>
        <v/>
      </c>
      <c r="D4169" s="80" t="str">
        <f>IFERROR(VLOOKUP(B4169,Listor!$A$6:$C$62,3,FALSE),"")</f>
        <v/>
      </c>
      <c r="E4169" s="64" t="s">
        <v>69</v>
      </c>
      <c r="F4169" s="65"/>
      <c r="G4169" s="35" t="str">
        <f>IFERROR(VLOOKUP(B4169,Listor!$A$6:$G$62,7,FALSE),"")</f>
        <v/>
      </c>
      <c r="H4169" s="35" t="str">
        <f>IFERROR(VLOOKUP(B4169,Listor!$H$6:$I$24,2,FALSE),"")</f>
        <v/>
      </c>
      <c r="I4169" s="35" t="str">
        <f t="shared" si="67"/>
        <v/>
      </c>
      <c r="J4169" s="35" t="str">
        <f t="array" ref="J4169">IFERROR(INDEX(Listor!$M$6:$M$17,MATCH(Listor!J4169&amp;Fossila!E4169,Listor!$K$6:$K$17&amp;Listor!$L$6:$L$17,0)),"")</f>
        <v/>
      </c>
      <c r="K4169" s="69"/>
    </row>
    <row r="4170" spans="2:11" x14ac:dyDescent="0.25">
      <c r="B4170" s="68" t="s">
        <v>68</v>
      </c>
      <c r="C4170" s="80" t="str">
        <f>IFERROR(VLOOKUP(B4170,Listor!$A$6:$B$62,2,FALSE),"")</f>
        <v/>
      </c>
      <c r="D4170" s="80" t="str">
        <f>IFERROR(VLOOKUP(B4170,Listor!$A$6:$C$62,3,FALSE),"")</f>
        <v/>
      </c>
      <c r="E4170" s="64" t="s">
        <v>69</v>
      </c>
      <c r="F4170" s="65"/>
      <c r="G4170" s="35" t="str">
        <f>IFERROR(VLOOKUP(B4170,Listor!$A$6:$G$62,7,FALSE),"")</f>
        <v/>
      </c>
      <c r="H4170" s="35" t="str">
        <f>IFERROR(VLOOKUP(B4170,Listor!$H$6:$I$24,2,FALSE),"")</f>
        <v/>
      </c>
      <c r="I4170" s="35" t="str">
        <f t="shared" si="67"/>
        <v/>
      </c>
      <c r="J4170" s="35" t="str">
        <f t="array" ref="J4170">IFERROR(INDEX(Listor!$M$6:$M$17,MATCH(Listor!J4170&amp;Fossila!E4170,Listor!$K$6:$K$17&amp;Listor!$L$6:$L$17,0)),"")</f>
        <v/>
      </c>
      <c r="K4170" s="69"/>
    </row>
    <row r="4171" spans="2:11" x14ac:dyDescent="0.25">
      <c r="B4171" s="68" t="s">
        <v>68</v>
      </c>
      <c r="C4171" s="80" t="str">
        <f>IFERROR(VLOOKUP(B4171,Listor!$A$6:$B$62,2,FALSE),"")</f>
        <v/>
      </c>
      <c r="D4171" s="80" t="str">
        <f>IFERROR(VLOOKUP(B4171,Listor!$A$6:$C$62,3,FALSE),"")</f>
        <v/>
      </c>
      <c r="E4171" s="64" t="s">
        <v>69</v>
      </c>
      <c r="F4171" s="65"/>
      <c r="G4171" s="35" t="str">
        <f>IFERROR(VLOOKUP(B4171,Listor!$A$6:$G$62,7,FALSE),"")</f>
        <v/>
      </c>
      <c r="H4171" s="35" t="str">
        <f>IFERROR(VLOOKUP(B4171,Listor!$H$6:$I$24,2,FALSE),"")</f>
        <v/>
      </c>
      <c r="I4171" s="35" t="str">
        <f t="shared" si="67"/>
        <v/>
      </c>
      <c r="J4171" s="35" t="str">
        <f t="array" ref="J4171">IFERROR(INDEX(Listor!$M$6:$M$17,MATCH(Listor!J4171&amp;Fossila!E4171,Listor!$K$6:$K$17&amp;Listor!$L$6:$L$17,0)),"")</f>
        <v/>
      </c>
      <c r="K4171" s="69"/>
    </row>
    <row r="4172" spans="2:11" x14ac:dyDescent="0.25">
      <c r="B4172" s="68" t="s">
        <v>68</v>
      </c>
      <c r="C4172" s="80" t="str">
        <f>IFERROR(VLOOKUP(B4172,Listor!$A$6:$B$62,2,FALSE),"")</f>
        <v/>
      </c>
      <c r="D4172" s="80" t="str">
        <f>IFERROR(VLOOKUP(B4172,Listor!$A$6:$C$62,3,FALSE),"")</f>
        <v/>
      </c>
      <c r="E4172" s="64" t="s">
        <v>69</v>
      </c>
      <c r="F4172" s="65"/>
      <c r="G4172" s="35" t="str">
        <f>IFERROR(VLOOKUP(B4172,Listor!$A$6:$G$62,7,FALSE),"")</f>
        <v/>
      </c>
      <c r="H4172" s="35" t="str">
        <f>IFERROR(VLOOKUP(B4172,Listor!$H$6:$I$24,2,FALSE),"")</f>
        <v/>
      </c>
      <c r="I4172" s="35" t="str">
        <f t="shared" si="67"/>
        <v/>
      </c>
      <c r="J4172" s="35" t="str">
        <f t="array" ref="J4172">IFERROR(INDEX(Listor!$M$6:$M$17,MATCH(Listor!J4172&amp;Fossila!E4172,Listor!$K$6:$K$17&amp;Listor!$L$6:$L$17,0)),"")</f>
        <v/>
      </c>
      <c r="K4172" s="69"/>
    </row>
    <row r="4173" spans="2:11" x14ac:dyDescent="0.25">
      <c r="B4173" s="68" t="s">
        <v>68</v>
      </c>
      <c r="C4173" s="80" t="str">
        <f>IFERROR(VLOOKUP(B4173,Listor!$A$6:$B$62,2,FALSE),"")</f>
        <v/>
      </c>
      <c r="D4173" s="80" t="str">
        <f>IFERROR(VLOOKUP(B4173,Listor!$A$6:$C$62,3,FALSE),"")</f>
        <v/>
      </c>
      <c r="E4173" s="64" t="s">
        <v>69</v>
      </c>
      <c r="F4173" s="65"/>
      <c r="G4173" s="35" t="str">
        <f>IFERROR(VLOOKUP(B4173,Listor!$A$6:$G$62,7,FALSE),"")</f>
        <v/>
      </c>
      <c r="H4173" s="35" t="str">
        <f>IFERROR(VLOOKUP(B4173,Listor!$H$6:$I$24,2,FALSE),"")</f>
        <v/>
      </c>
      <c r="I4173" s="35" t="str">
        <f t="shared" ref="I4173:I4236" si="68">IFERROR(H4173*F4173,"")</f>
        <v/>
      </c>
      <c r="J4173" s="35" t="str">
        <f t="array" ref="J4173">IFERROR(INDEX(Listor!$M$6:$M$17,MATCH(Listor!J4173&amp;Fossila!E4173,Listor!$K$6:$K$17&amp;Listor!$L$6:$L$17,0)),"")</f>
        <v/>
      </c>
      <c r="K4173" s="69"/>
    </row>
    <row r="4174" spans="2:11" x14ac:dyDescent="0.25">
      <c r="B4174" s="68" t="s">
        <v>68</v>
      </c>
      <c r="C4174" s="80" t="str">
        <f>IFERROR(VLOOKUP(B4174,Listor!$A$6:$B$62,2,FALSE),"")</f>
        <v/>
      </c>
      <c r="D4174" s="80" t="str">
        <f>IFERROR(VLOOKUP(B4174,Listor!$A$6:$C$62,3,FALSE),"")</f>
        <v/>
      </c>
      <c r="E4174" s="64" t="s">
        <v>69</v>
      </c>
      <c r="F4174" s="65"/>
      <c r="G4174" s="35" t="str">
        <f>IFERROR(VLOOKUP(B4174,Listor!$A$6:$G$62,7,FALSE),"")</f>
        <v/>
      </c>
      <c r="H4174" s="35" t="str">
        <f>IFERROR(VLOOKUP(B4174,Listor!$H$6:$I$24,2,FALSE),"")</f>
        <v/>
      </c>
      <c r="I4174" s="35" t="str">
        <f t="shared" si="68"/>
        <v/>
      </c>
      <c r="J4174" s="35" t="str">
        <f t="array" ref="J4174">IFERROR(INDEX(Listor!$M$6:$M$17,MATCH(Listor!J4174&amp;Fossila!E4174,Listor!$K$6:$K$17&amp;Listor!$L$6:$L$17,0)),"")</f>
        <v/>
      </c>
      <c r="K4174" s="69"/>
    </row>
    <row r="4175" spans="2:11" x14ac:dyDescent="0.25">
      <c r="B4175" s="68" t="s">
        <v>68</v>
      </c>
      <c r="C4175" s="80" t="str">
        <f>IFERROR(VLOOKUP(B4175,Listor!$A$6:$B$62,2,FALSE),"")</f>
        <v/>
      </c>
      <c r="D4175" s="80" t="str">
        <f>IFERROR(VLOOKUP(B4175,Listor!$A$6:$C$62,3,FALSE),"")</f>
        <v/>
      </c>
      <c r="E4175" s="64" t="s">
        <v>69</v>
      </c>
      <c r="F4175" s="65"/>
      <c r="G4175" s="35" t="str">
        <f>IFERROR(VLOOKUP(B4175,Listor!$A$6:$G$62,7,FALSE),"")</f>
        <v/>
      </c>
      <c r="H4175" s="35" t="str">
        <f>IFERROR(VLOOKUP(B4175,Listor!$H$6:$I$24,2,FALSE),"")</f>
        <v/>
      </c>
      <c r="I4175" s="35" t="str">
        <f t="shared" si="68"/>
        <v/>
      </c>
      <c r="J4175" s="35" t="str">
        <f t="array" ref="J4175">IFERROR(INDEX(Listor!$M$6:$M$17,MATCH(Listor!J4175&amp;Fossila!E4175,Listor!$K$6:$K$17&amp;Listor!$L$6:$L$17,0)),"")</f>
        <v/>
      </c>
      <c r="K4175" s="69"/>
    </row>
    <row r="4176" spans="2:11" x14ac:dyDescent="0.25">
      <c r="B4176" s="68" t="s">
        <v>68</v>
      </c>
      <c r="C4176" s="80" t="str">
        <f>IFERROR(VLOOKUP(B4176,Listor!$A$6:$B$62,2,FALSE),"")</f>
        <v/>
      </c>
      <c r="D4176" s="80" t="str">
        <f>IFERROR(VLOOKUP(B4176,Listor!$A$6:$C$62,3,FALSE),"")</f>
        <v/>
      </c>
      <c r="E4176" s="64" t="s">
        <v>69</v>
      </c>
      <c r="F4176" s="65"/>
      <c r="G4176" s="35" t="str">
        <f>IFERROR(VLOOKUP(B4176,Listor!$A$6:$G$62,7,FALSE),"")</f>
        <v/>
      </c>
      <c r="H4176" s="35" t="str">
        <f>IFERROR(VLOOKUP(B4176,Listor!$H$6:$I$24,2,FALSE),"")</f>
        <v/>
      </c>
      <c r="I4176" s="35" t="str">
        <f t="shared" si="68"/>
        <v/>
      </c>
      <c r="J4176" s="35" t="str">
        <f t="array" ref="J4176">IFERROR(INDEX(Listor!$M$6:$M$17,MATCH(Listor!J4176&amp;Fossila!E4176,Listor!$K$6:$K$17&amp;Listor!$L$6:$L$17,0)),"")</f>
        <v/>
      </c>
      <c r="K4176" s="69"/>
    </row>
    <row r="4177" spans="2:11" x14ac:dyDescent="0.25">
      <c r="B4177" s="68" t="s">
        <v>68</v>
      </c>
      <c r="C4177" s="80" t="str">
        <f>IFERROR(VLOOKUP(B4177,Listor!$A$6:$B$62,2,FALSE),"")</f>
        <v/>
      </c>
      <c r="D4177" s="80" t="str">
        <f>IFERROR(VLOOKUP(B4177,Listor!$A$6:$C$62,3,FALSE),"")</f>
        <v/>
      </c>
      <c r="E4177" s="64" t="s">
        <v>69</v>
      </c>
      <c r="F4177" s="65"/>
      <c r="G4177" s="35" t="str">
        <f>IFERROR(VLOOKUP(B4177,Listor!$A$6:$G$62,7,FALSE),"")</f>
        <v/>
      </c>
      <c r="H4177" s="35" t="str">
        <f>IFERROR(VLOOKUP(B4177,Listor!$H$6:$I$24,2,FALSE),"")</f>
        <v/>
      </c>
      <c r="I4177" s="35" t="str">
        <f t="shared" si="68"/>
        <v/>
      </c>
      <c r="J4177" s="35" t="str">
        <f t="array" ref="J4177">IFERROR(INDEX(Listor!$M$6:$M$17,MATCH(Listor!J4177&amp;Fossila!E4177,Listor!$K$6:$K$17&amp;Listor!$L$6:$L$17,0)),"")</f>
        <v/>
      </c>
      <c r="K4177" s="69"/>
    </row>
    <row r="4178" spans="2:11" x14ac:dyDescent="0.25">
      <c r="B4178" s="68" t="s">
        <v>68</v>
      </c>
      <c r="C4178" s="80" t="str">
        <f>IFERROR(VLOOKUP(B4178,Listor!$A$6:$B$62,2,FALSE),"")</f>
        <v/>
      </c>
      <c r="D4178" s="80" t="str">
        <f>IFERROR(VLOOKUP(B4178,Listor!$A$6:$C$62,3,FALSE),"")</f>
        <v/>
      </c>
      <c r="E4178" s="64" t="s">
        <v>69</v>
      </c>
      <c r="F4178" s="65"/>
      <c r="G4178" s="35" t="str">
        <f>IFERROR(VLOOKUP(B4178,Listor!$A$6:$G$62,7,FALSE),"")</f>
        <v/>
      </c>
      <c r="H4178" s="35" t="str">
        <f>IFERROR(VLOOKUP(B4178,Listor!$H$6:$I$24,2,FALSE),"")</f>
        <v/>
      </c>
      <c r="I4178" s="35" t="str">
        <f t="shared" si="68"/>
        <v/>
      </c>
      <c r="J4178" s="35" t="str">
        <f t="array" ref="J4178">IFERROR(INDEX(Listor!$M$6:$M$17,MATCH(Listor!J4178&amp;Fossila!E4178,Listor!$K$6:$K$17&amp;Listor!$L$6:$L$17,0)),"")</f>
        <v/>
      </c>
      <c r="K4178" s="69"/>
    </row>
    <row r="4179" spans="2:11" x14ac:dyDescent="0.25">
      <c r="B4179" s="68" t="s">
        <v>68</v>
      </c>
      <c r="C4179" s="80" t="str">
        <f>IFERROR(VLOOKUP(B4179,Listor!$A$6:$B$62,2,FALSE),"")</f>
        <v/>
      </c>
      <c r="D4179" s="80" t="str">
        <f>IFERROR(VLOOKUP(B4179,Listor!$A$6:$C$62,3,FALSE),"")</f>
        <v/>
      </c>
      <c r="E4179" s="64" t="s">
        <v>69</v>
      </c>
      <c r="F4179" s="65"/>
      <c r="G4179" s="35" t="str">
        <f>IFERROR(VLOOKUP(B4179,Listor!$A$6:$G$62,7,FALSE),"")</f>
        <v/>
      </c>
      <c r="H4179" s="35" t="str">
        <f>IFERROR(VLOOKUP(B4179,Listor!$H$6:$I$24,2,FALSE),"")</f>
        <v/>
      </c>
      <c r="I4179" s="35" t="str">
        <f t="shared" si="68"/>
        <v/>
      </c>
      <c r="J4179" s="35" t="str">
        <f t="array" ref="J4179">IFERROR(INDEX(Listor!$M$6:$M$17,MATCH(Listor!J4179&amp;Fossila!E4179,Listor!$K$6:$K$17&amp;Listor!$L$6:$L$17,0)),"")</f>
        <v/>
      </c>
      <c r="K4179" s="69"/>
    </row>
    <row r="4180" spans="2:11" x14ac:dyDescent="0.25">
      <c r="B4180" s="68" t="s">
        <v>68</v>
      </c>
      <c r="C4180" s="80" t="str">
        <f>IFERROR(VLOOKUP(B4180,Listor!$A$6:$B$62,2,FALSE),"")</f>
        <v/>
      </c>
      <c r="D4180" s="80" t="str">
        <f>IFERROR(VLOOKUP(B4180,Listor!$A$6:$C$62,3,FALSE),"")</f>
        <v/>
      </c>
      <c r="E4180" s="64" t="s">
        <v>69</v>
      </c>
      <c r="F4180" s="65"/>
      <c r="G4180" s="35" t="str">
        <f>IFERROR(VLOOKUP(B4180,Listor!$A$6:$G$62,7,FALSE),"")</f>
        <v/>
      </c>
      <c r="H4180" s="35" t="str">
        <f>IFERROR(VLOOKUP(B4180,Listor!$H$6:$I$24,2,FALSE),"")</f>
        <v/>
      </c>
      <c r="I4180" s="35" t="str">
        <f t="shared" si="68"/>
        <v/>
      </c>
      <c r="J4180" s="35" t="str">
        <f t="array" ref="J4180">IFERROR(INDEX(Listor!$M$6:$M$17,MATCH(Listor!J4180&amp;Fossila!E4180,Listor!$K$6:$K$17&amp;Listor!$L$6:$L$17,0)),"")</f>
        <v/>
      </c>
      <c r="K4180" s="69"/>
    </row>
    <row r="4181" spans="2:11" x14ac:dyDescent="0.25">
      <c r="B4181" s="68" t="s">
        <v>68</v>
      </c>
      <c r="C4181" s="80" t="str">
        <f>IFERROR(VLOOKUP(B4181,Listor!$A$6:$B$62,2,FALSE),"")</f>
        <v/>
      </c>
      <c r="D4181" s="80" t="str">
        <f>IFERROR(VLOOKUP(B4181,Listor!$A$6:$C$62,3,FALSE),"")</f>
        <v/>
      </c>
      <c r="E4181" s="64" t="s">
        <v>69</v>
      </c>
      <c r="F4181" s="65"/>
      <c r="G4181" s="35" t="str">
        <f>IFERROR(VLOOKUP(B4181,Listor!$A$6:$G$62,7,FALSE),"")</f>
        <v/>
      </c>
      <c r="H4181" s="35" t="str">
        <f>IFERROR(VLOOKUP(B4181,Listor!$H$6:$I$24,2,FALSE),"")</f>
        <v/>
      </c>
      <c r="I4181" s="35" t="str">
        <f t="shared" si="68"/>
        <v/>
      </c>
      <c r="J4181" s="35" t="str">
        <f t="array" ref="J4181">IFERROR(INDEX(Listor!$M$6:$M$17,MATCH(Listor!J4181&amp;Fossila!E4181,Listor!$K$6:$K$17&amp;Listor!$L$6:$L$17,0)),"")</f>
        <v/>
      </c>
      <c r="K4181" s="69"/>
    </row>
    <row r="4182" spans="2:11" x14ac:dyDescent="0.25">
      <c r="B4182" s="68" t="s">
        <v>68</v>
      </c>
      <c r="C4182" s="80" t="str">
        <f>IFERROR(VLOOKUP(B4182,Listor!$A$6:$B$62,2,FALSE),"")</f>
        <v/>
      </c>
      <c r="D4182" s="80" t="str">
        <f>IFERROR(VLOOKUP(B4182,Listor!$A$6:$C$62,3,FALSE),"")</f>
        <v/>
      </c>
      <c r="E4182" s="64" t="s">
        <v>69</v>
      </c>
      <c r="F4182" s="65"/>
      <c r="G4182" s="35" t="str">
        <f>IFERROR(VLOOKUP(B4182,Listor!$A$6:$G$62,7,FALSE),"")</f>
        <v/>
      </c>
      <c r="H4182" s="35" t="str">
        <f>IFERROR(VLOOKUP(B4182,Listor!$H$6:$I$24,2,FALSE),"")</f>
        <v/>
      </c>
      <c r="I4182" s="35" t="str">
        <f t="shared" si="68"/>
        <v/>
      </c>
      <c r="J4182" s="35" t="str">
        <f t="array" ref="J4182">IFERROR(INDEX(Listor!$M$6:$M$17,MATCH(Listor!J4182&amp;Fossila!E4182,Listor!$K$6:$K$17&amp;Listor!$L$6:$L$17,0)),"")</f>
        <v/>
      </c>
      <c r="K4182" s="69"/>
    </row>
    <row r="4183" spans="2:11" x14ac:dyDescent="0.25">
      <c r="B4183" s="68" t="s">
        <v>68</v>
      </c>
      <c r="C4183" s="80" t="str">
        <f>IFERROR(VLOOKUP(B4183,Listor!$A$6:$B$62,2,FALSE),"")</f>
        <v/>
      </c>
      <c r="D4183" s="80" t="str">
        <f>IFERROR(VLOOKUP(B4183,Listor!$A$6:$C$62,3,FALSE),"")</f>
        <v/>
      </c>
      <c r="E4183" s="64" t="s">
        <v>69</v>
      </c>
      <c r="F4183" s="65"/>
      <c r="G4183" s="35" t="str">
        <f>IFERROR(VLOOKUP(B4183,Listor!$A$6:$G$62,7,FALSE),"")</f>
        <v/>
      </c>
      <c r="H4183" s="35" t="str">
        <f>IFERROR(VLOOKUP(B4183,Listor!$H$6:$I$24,2,FALSE),"")</f>
        <v/>
      </c>
      <c r="I4183" s="35" t="str">
        <f t="shared" si="68"/>
        <v/>
      </c>
      <c r="J4183" s="35" t="str">
        <f t="array" ref="J4183">IFERROR(INDEX(Listor!$M$6:$M$17,MATCH(Listor!J4183&amp;Fossila!E4183,Listor!$K$6:$K$17&amp;Listor!$L$6:$L$17,0)),"")</f>
        <v/>
      </c>
      <c r="K4183" s="69"/>
    </row>
    <row r="4184" spans="2:11" x14ac:dyDescent="0.25">
      <c r="B4184" s="68" t="s">
        <v>68</v>
      </c>
      <c r="C4184" s="80" t="str">
        <f>IFERROR(VLOOKUP(B4184,Listor!$A$6:$B$62,2,FALSE),"")</f>
        <v/>
      </c>
      <c r="D4184" s="80" t="str">
        <f>IFERROR(VLOOKUP(B4184,Listor!$A$6:$C$62,3,FALSE),"")</f>
        <v/>
      </c>
      <c r="E4184" s="64" t="s">
        <v>69</v>
      </c>
      <c r="F4184" s="65"/>
      <c r="G4184" s="35" t="str">
        <f>IFERROR(VLOOKUP(B4184,Listor!$A$6:$G$62,7,FALSE),"")</f>
        <v/>
      </c>
      <c r="H4184" s="35" t="str">
        <f>IFERROR(VLOOKUP(B4184,Listor!$H$6:$I$24,2,FALSE),"")</f>
        <v/>
      </c>
      <c r="I4184" s="35" t="str">
        <f t="shared" si="68"/>
        <v/>
      </c>
      <c r="J4184" s="35" t="str">
        <f t="array" ref="J4184">IFERROR(INDEX(Listor!$M$6:$M$17,MATCH(Listor!J4184&amp;Fossila!E4184,Listor!$K$6:$K$17&amp;Listor!$L$6:$L$17,0)),"")</f>
        <v/>
      </c>
      <c r="K4184" s="69"/>
    </row>
    <row r="4185" spans="2:11" x14ac:dyDescent="0.25">
      <c r="B4185" s="68" t="s">
        <v>68</v>
      </c>
      <c r="C4185" s="80" t="str">
        <f>IFERROR(VLOOKUP(B4185,Listor!$A$6:$B$62,2,FALSE),"")</f>
        <v/>
      </c>
      <c r="D4185" s="80" t="str">
        <f>IFERROR(VLOOKUP(B4185,Listor!$A$6:$C$62,3,FALSE),"")</f>
        <v/>
      </c>
      <c r="E4185" s="64" t="s">
        <v>69</v>
      </c>
      <c r="F4185" s="65"/>
      <c r="G4185" s="35" t="str">
        <f>IFERROR(VLOOKUP(B4185,Listor!$A$6:$G$62,7,FALSE),"")</f>
        <v/>
      </c>
      <c r="H4185" s="35" t="str">
        <f>IFERROR(VLOOKUP(B4185,Listor!$H$6:$I$24,2,FALSE),"")</f>
        <v/>
      </c>
      <c r="I4185" s="35" t="str">
        <f t="shared" si="68"/>
        <v/>
      </c>
      <c r="J4185" s="35" t="str">
        <f t="array" ref="J4185">IFERROR(INDEX(Listor!$M$6:$M$17,MATCH(Listor!J4185&amp;Fossila!E4185,Listor!$K$6:$K$17&amp;Listor!$L$6:$L$17,0)),"")</f>
        <v/>
      </c>
      <c r="K4185" s="69"/>
    </row>
    <row r="4186" spans="2:11" x14ac:dyDescent="0.25">
      <c r="B4186" s="68" t="s">
        <v>68</v>
      </c>
      <c r="C4186" s="80" t="str">
        <f>IFERROR(VLOOKUP(B4186,Listor!$A$6:$B$62,2,FALSE),"")</f>
        <v/>
      </c>
      <c r="D4186" s="80" t="str">
        <f>IFERROR(VLOOKUP(B4186,Listor!$A$6:$C$62,3,FALSE),"")</f>
        <v/>
      </c>
      <c r="E4186" s="64" t="s">
        <v>69</v>
      </c>
      <c r="F4186" s="65"/>
      <c r="G4186" s="35" t="str">
        <f>IFERROR(VLOOKUP(B4186,Listor!$A$6:$G$62,7,FALSE),"")</f>
        <v/>
      </c>
      <c r="H4186" s="35" t="str">
        <f>IFERROR(VLOOKUP(B4186,Listor!$H$6:$I$24,2,FALSE),"")</f>
        <v/>
      </c>
      <c r="I4186" s="35" t="str">
        <f t="shared" si="68"/>
        <v/>
      </c>
      <c r="J4186" s="35" t="str">
        <f t="array" ref="J4186">IFERROR(INDEX(Listor!$M$6:$M$17,MATCH(Listor!J4186&amp;Fossila!E4186,Listor!$K$6:$K$17&amp;Listor!$L$6:$L$17,0)),"")</f>
        <v/>
      </c>
      <c r="K4186" s="69"/>
    </row>
    <row r="4187" spans="2:11" x14ac:dyDescent="0.25">
      <c r="B4187" s="68" t="s">
        <v>68</v>
      </c>
      <c r="C4187" s="80" t="str">
        <f>IFERROR(VLOOKUP(B4187,Listor!$A$6:$B$62,2,FALSE),"")</f>
        <v/>
      </c>
      <c r="D4187" s="80" t="str">
        <f>IFERROR(VLOOKUP(B4187,Listor!$A$6:$C$62,3,FALSE),"")</f>
        <v/>
      </c>
      <c r="E4187" s="64" t="s">
        <v>69</v>
      </c>
      <c r="F4187" s="65"/>
      <c r="G4187" s="35" t="str">
        <f>IFERROR(VLOOKUP(B4187,Listor!$A$6:$G$62,7,FALSE),"")</f>
        <v/>
      </c>
      <c r="H4187" s="35" t="str">
        <f>IFERROR(VLOOKUP(B4187,Listor!$H$6:$I$24,2,FALSE),"")</f>
        <v/>
      </c>
      <c r="I4187" s="35" t="str">
        <f t="shared" si="68"/>
        <v/>
      </c>
      <c r="J4187" s="35" t="str">
        <f t="array" ref="J4187">IFERROR(INDEX(Listor!$M$6:$M$17,MATCH(Listor!J4187&amp;Fossila!E4187,Listor!$K$6:$K$17&amp;Listor!$L$6:$L$17,0)),"")</f>
        <v/>
      </c>
      <c r="K4187" s="69"/>
    </row>
    <row r="4188" spans="2:11" x14ac:dyDescent="0.25">
      <c r="B4188" s="68" t="s">
        <v>68</v>
      </c>
      <c r="C4188" s="80" t="str">
        <f>IFERROR(VLOOKUP(B4188,Listor!$A$6:$B$62,2,FALSE),"")</f>
        <v/>
      </c>
      <c r="D4188" s="80" t="str">
        <f>IFERROR(VLOOKUP(B4188,Listor!$A$6:$C$62,3,FALSE),"")</f>
        <v/>
      </c>
      <c r="E4188" s="64" t="s">
        <v>69</v>
      </c>
      <c r="F4188" s="65"/>
      <c r="G4188" s="35" t="str">
        <f>IFERROR(VLOOKUP(B4188,Listor!$A$6:$G$62,7,FALSE),"")</f>
        <v/>
      </c>
      <c r="H4188" s="35" t="str">
        <f>IFERROR(VLOOKUP(B4188,Listor!$H$6:$I$24,2,FALSE),"")</f>
        <v/>
      </c>
      <c r="I4188" s="35" t="str">
        <f t="shared" si="68"/>
        <v/>
      </c>
      <c r="J4188" s="35" t="str">
        <f t="array" ref="J4188">IFERROR(INDEX(Listor!$M$6:$M$17,MATCH(Listor!J4188&amp;Fossila!E4188,Listor!$K$6:$K$17&amp;Listor!$L$6:$L$17,0)),"")</f>
        <v/>
      </c>
      <c r="K4188" s="69"/>
    </row>
    <row r="4189" spans="2:11" x14ac:dyDescent="0.25">
      <c r="B4189" s="68" t="s">
        <v>68</v>
      </c>
      <c r="C4189" s="80" t="str">
        <f>IFERROR(VLOOKUP(B4189,Listor!$A$6:$B$62,2,FALSE),"")</f>
        <v/>
      </c>
      <c r="D4189" s="80" t="str">
        <f>IFERROR(VLOOKUP(B4189,Listor!$A$6:$C$62,3,FALSE),"")</f>
        <v/>
      </c>
      <c r="E4189" s="64" t="s">
        <v>69</v>
      </c>
      <c r="F4189" s="65"/>
      <c r="G4189" s="35" t="str">
        <f>IFERROR(VLOOKUP(B4189,Listor!$A$6:$G$62,7,FALSE),"")</f>
        <v/>
      </c>
      <c r="H4189" s="35" t="str">
        <f>IFERROR(VLOOKUP(B4189,Listor!$H$6:$I$24,2,FALSE),"")</f>
        <v/>
      </c>
      <c r="I4189" s="35" t="str">
        <f t="shared" si="68"/>
        <v/>
      </c>
      <c r="J4189" s="35" t="str">
        <f t="array" ref="J4189">IFERROR(INDEX(Listor!$M$6:$M$17,MATCH(Listor!J4189&amp;Fossila!E4189,Listor!$K$6:$K$17&amp;Listor!$L$6:$L$17,0)),"")</f>
        <v/>
      </c>
      <c r="K4189" s="69"/>
    </row>
    <row r="4190" spans="2:11" x14ac:dyDescent="0.25">
      <c r="B4190" s="68" t="s">
        <v>68</v>
      </c>
      <c r="C4190" s="80" t="str">
        <f>IFERROR(VLOOKUP(B4190,Listor!$A$6:$B$62,2,FALSE),"")</f>
        <v/>
      </c>
      <c r="D4190" s="80" t="str">
        <f>IFERROR(VLOOKUP(B4190,Listor!$A$6:$C$62,3,FALSE),"")</f>
        <v/>
      </c>
      <c r="E4190" s="64" t="s">
        <v>69</v>
      </c>
      <c r="F4190" s="65"/>
      <c r="G4190" s="35" t="str">
        <f>IFERROR(VLOOKUP(B4190,Listor!$A$6:$G$62,7,FALSE),"")</f>
        <v/>
      </c>
      <c r="H4190" s="35" t="str">
        <f>IFERROR(VLOOKUP(B4190,Listor!$H$6:$I$24,2,FALSE),"")</f>
        <v/>
      </c>
      <c r="I4190" s="35" t="str">
        <f t="shared" si="68"/>
        <v/>
      </c>
      <c r="J4190" s="35" t="str">
        <f t="array" ref="J4190">IFERROR(INDEX(Listor!$M$6:$M$17,MATCH(Listor!J4190&amp;Fossila!E4190,Listor!$K$6:$K$17&amp;Listor!$L$6:$L$17,0)),"")</f>
        <v/>
      </c>
      <c r="K4190" s="69"/>
    </row>
    <row r="4191" spans="2:11" x14ac:dyDescent="0.25">
      <c r="B4191" s="68" t="s">
        <v>68</v>
      </c>
      <c r="C4191" s="80" t="str">
        <f>IFERROR(VLOOKUP(B4191,Listor!$A$6:$B$62,2,FALSE),"")</f>
        <v/>
      </c>
      <c r="D4191" s="80" t="str">
        <f>IFERROR(VLOOKUP(B4191,Listor!$A$6:$C$62,3,FALSE),"")</f>
        <v/>
      </c>
      <c r="E4191" s="64" t="s">
        <v>69</v>
      </c>
      <c r="F4191" s="65"/>
      <c r="G4191" s="35" t="str">
        <f>IFERROR(VLOOKUP(B4191,Listor!$A$6:$G$62,7,FALSE),"")</f>
        <v/>
      </c>
      <c r="H4191" s="35" t="str">
        <f>IFERROR(VLOOKUP(B4191,Listor!$H$6:$I$24,2,FALSE),"")</f>
        <v/>
      </c>
      <c r="I4191" s="35" t="str">
        <f t="shared" si="68"/>
        <v/>
      </c>
      <c r="J4191" s="35" t="str">
        <f t="array" ref="J4191">IFERROR(INDEX(Listor!$M$6:$M$17,MATCH(Listor!J4191&amp;Fossila!E4191,Listor!$K$6:$K$17&amp;Listor!$L$6:$L$17,0)),"")</f>
        <v/>
      </c>
      <c r="K4191" s="69"/>
    </row>
    <row r="4192" spans="2:11" x14ac:dyDescent="0.25">
      <c r="B4192" s="68" t="s">
        <v>68</v>
      </c>
      <c r="C4192" s="80" t="str">
        <f>IFERROR(VLOOKUP(B4192,Listor!$A$6:$B$62,2,FALSE),"")</f>
        <v/>
      </c>
      <c r="D4192" s="80" t="str">
        <f>IFERROR(VLOOKUP(B4192,Listor!$A$6:$C$62,3,FALSE),"")</f>
        <v/>
      </c>
      <c r="E4192" s="64" t="s">
        <v>69</v>
      </c>
      <c r="F4192" s="65"/>
      <c r="G4192" s="35" t="str">
        <f>IFERROR(VLOOKUP(B4192,Listor!$A$6:$G$62,7,FALSE),"")</f>
        <v/>
      </c>
      <c r="H4192" s="35" t="str">
        <f>IFERROR(VLOOKUP(B4192,Listor!$H$6:$I$24,2,FALSE),"")</f>
        <v/>
      </c>
      <c r="I4192" s="35" t="str">
        <f t="shared" si="68"/>
        <v/>
      </c>
      <c r="J4192" s="35" t="str">
        <f t="array" ref="J4192">IFERROR(INDEX(Listor!$M$6:$M$17,MATCH(Listor!J4192&amp;Fossila!E4192,Listor!$K$6:$K$17&amp;Listor!$L$6:$L$17,0)),"")</f>
        <v/>
      </c>
      <c r="K4192" s="69"/>
    </row>
    <row r="4193" spans="2:11" x14ac:dyDescent="0.25">
      <c r="B4193" s="68" t="s">
        <v>68</v>
      </c>
      <c r="C4193" s="80" t="str">
        <f>IFERROR(VLOOKUP(B4193,Listor!$A$6:$B$62,2,FALSE),"")</f>
        <v/>
      </c>
      <c r="D4193" s="80" t="str">
        <f>IFERROR(VLOOKUP(B4193,Listor!$A$6:$C$62,3,FALSE),"")</f>
        <v/>
      </c>
      <c r="E4193" s="64" t="s">
        <v>69</v>
      </c>
      <c r="F4193" s="65"/>
      <c r="G4193" s="35" t="str">
        <f>IFERROR(VLOOKUP(B4193,Listor!$A$6:$G$62,7,FALSE),"")</f>
        <v/>
      </c>
      <c r="H4193" s="35" t="str">
        <f>IFERROR(VLOOKUP(B4193,Listor!$H$6:$I$24,2,FALSE),"")</f>
        <v/>
      </c>
      <c r="I4193" s="35" t="str">
        <f t="shared" si="68"/>
        <v/>
      </c>
      <c r="J4193" s="35" t="str">
        <f t="array" ref="J4193">IFERROR(INDEX(Listor!$M$6:$M$17,MATCH(Listor!J4193&amp;Fossila!E4193,Listor!$K$6:$K$17&amp;Listor!$L$6:$L$17,0)),"")</f>
        <v/>
      </c>
      <c r="K4193" s="69"/>
    </row>
    <row r="4194" spans="2:11" x14ac:dyDescent="0.25">
      <c r="B4194" s="68" t="s">
        <v>68</v>
      </c>
      <c r="C4194" s="80" t="str">
        <f>IFERROR(VLOOKUP(B4194,Listor!$A$6:$B$62,2,FALSE),"")</f>
        <v/>
      </c>
      <c r="D4194" s="80" t="str">
        <f>IFERROR(VLOOKUP(B4194,Listor!$A$6:$C$62,3,FALSE),"")</f>
        <v/>
      </c>
      <c r="E4194" s="64" t="s">
        <v>69</v>
      </c>
      <c r="F4194" s="65"/>
      <c r="G4194" s="35" t="str">
        <f>IFERROR(VLOOKUP(B4194,Listor!$A$6:$G$62,7,FALSE),"")</f>
        <v/>
      </c>
      <c r="H4194" s="35" t="str">
        <f>IFERROR(VLOOKUP(B4194,Listor!$H$6:$I$24,2,FALSE),"")</f>
        <v/>
      </c>
      <c r="I4194" s="35" t="str">
        <f t="shared" si="68"/>
        <v/>
      </c>
      <c r="J4194" s="35" t="str">
        <f t="array" ref="J4194">IFERROR(INDEX(Listor!$M$6:$M$17,MATCH(Listor!J4194&amp;Fossila!E4194,Listor!$K$6:$K$17&amp;Listor!$L$6:$L$17,0)),"")</f>
        <v/>
      </c>
      <c r="K4194" s="69"/>
    </row>
    <row r="4195" spans="2:11" x14ac:dyDescent="0.25">
      <c r="B4195" s="68" t="s">
        <v>68</v>
      </c>
      <c r="C4195" s="80" t="str">
        <f>IFERROR(VLOOKUP(B4195,Listor!$A$6:$B$62,2,FALSE),"")</f>
        <v/>
      </c>
      <c r="D4195" s="80" t="str">
        <f>IFERROR(VLOOKUP(B4195,Listor!$A$6:$C$62,3,FALSE),"")</f>
        <v/>
      </c>
      <c r="E4195" s="64" t="s">
        <v>69</v>
      </c>
      <c r="F4195" s="65"/>
      <c r="G4195" s="35" t="str">
        <f>IFERROR(VLOOKUP(B4195,Listor!$A$6:$G$62,7,FALSE),"")</f>
        <v/>
      </c>
      <c r="H4195" s="35" t="str">
        <f>IFERROR(VLOOKUP(B4195,Listor!$H$6:$I$24,2,FALSE),"")</f>
        <v/>
      </c>
      <c r="I4195" s="35" t="str">
        <f t="shared" si="68"/>
        <v/>
      </c>
      <c r="J4195" s="35" t="str">
        <f t="array" ref="J4195">IFERROR(INDEX(Listor!$M$6:$M$17,MATCH(Listor!J4195&amp;Fossila!E4195,Listor!$K$6:$K$17&amp;Listor!$L$6:$L$17,0)),"")</f>
        <v/>
      </c>
      <c r="K4195" s="69"/>
    </row>
    <row r="4196" spans="2:11" x14ac:dyDescent="0.25">
      <c r="B4196" s="68" t="s">
        <v>68</v>
      </c>
      <c r="C4196" s="80" t="str">
        <f>IFERROR(VLOOKUP(B4196,Listor!$A$6:$B$62,2,FALSE),"")</f>
        <v/>
      </c>
      <c r="D4196" s="80" t="str">
        <f>IFERROR(VLOOKUP(B4196,Listor!$A$6:$C$62,3,FALSE),"")</f>
        <v/>
      </c>
      <c r="E4196" s="64" t="s">
        <v>69</v>
      </c>
      <c r="F4196" s="65"/>
      <c r="G4196" s="35" t="str">
        <f>IFERROR(VLOOKUP(B4196,Listor!$A$6:$G$62,7,FALSE),"")</f>
        <v/>
      </c>
      <c r="H4196" s="35" t="str">
        <f>IFERROR(VLOOKUP(B4196,Listor!$H$6:$I$24,2,FALSE),"")</f>
        <v/>
      </c>
      <c r="I4196" s="35" t="str">
        <f t="shared" si="68"/>
        <v/>
      </c>
      <c r="J4196" s="35" t="str">
        <f t="array" ref="J4196">IFERROR(INDEX(Listor!$M$6:$M$17,MATCH(Listor!J4196&amp;Fossila!E4196,Listor!$K$6:$K$17&amp;Listor!$L$6:$L$17,0)),"")</f>
        <v/>
      </c>
      <c r="K4196" s="69"/>
    </row>
    <row r="4197" spans="2:11" x14ac:dyDescent="0.25">
      <c r="B4197" s="68" t="s">
        <v>68</v>
      </c>
      <c r="C4197" s="80" t="str">
        <f>IFERROR(VLOOKUP(B4197,Listor!$A$6:$B$62,2,FALSE),"")</f>
        <v/>
      </c>
      <c r="D4197" s="80" t="str">
        <f>IFERROR(VLOOKUP(B4197,Listor!$A$6:$C$62,3,FALSE),"")</f>
        <v/>
      </c>
      <c r="E4197" s="64" t="s">
        <v>69</v>
      </c>
      <c r="F4197" s="65"/>
      <c r="G4197" s="35" t="str">
        <f>IFERROR(VLOOKUP(B4197,Listor!$A$6:$G$62,7,FALSE),"")</f>
        <v/>
      </c>
      <c r="H4197" s="35" t="str">
        <f>IFERROR(VLOOKUP(B4197,Listor!$H$6:$I$24,2,FALSE),"")</f>
        <v/>
      </c>
      <c r="I4197" s="35" t="str">
        <f t="shared" si="68"/>
        <v/>
      </c>
      <c r="J4197" s="35" t="str">
        <f t="array" ref="J4197">IFERROR(INDEX(Listor!$M$6:$M$17,MATCH(Listor!J4197&amp;Fossila!E4197,Listor!$K$6:$K$17&amp;Listor!$L$6:$L$17,0)),"")</f>
        <v/>
      </c>
      <c r="K4197" s="69"/>
    </row>
    <row r="4198" spans="2:11" x14ac:dyDescent="0.25">
      <c r="B4198" s="68" t="s">
        <v>68</v>
      </c>
      <c r="C4198" s="80" t="str">
        <f>IFERROR(VLOOKUP(B4198,Listor!$A$6:$B$62,2,FALSE),"")</f>
        <v/>
      </c>
      <c r="D4198" s="80" t="str">
        <f>IFERROR(VLOOKUP(B4198,Listor!$A$6:$C$62,3,FALSE),"")</f>
        <v/>
      </c>
      <c r="E4198" s="64" t="s">
        <v>69</v>
      </c>
      <c r="F4198" s="65"/>
      <c r="G4198" s="35" t="str">
        <f>IFERROR(VLOOKUP(B4198,Listor!$A$6:$G$62,7,FALSE),"")</f>
        <v/>
      </c>
      <c r="H4198" s="35" t="str">
        <f>IFERROR(VLOOKUP(B4198,Listor!$H$6:$I$24,2,FALSE),"")</f>
        <v/>
      </c>
      <c r="I4198" s="35" t="str">
        <f t="shared" si="68"/>
        <v/>
      </c>
      <c r="J4198" s="35" t="str">
        <f t="array" ref="J4198">IFERROR(INDEX(Listor!$M$6:$M$17,MATCH(Listor!J4198&amp;Fossila!E4198,Listor!$K$6:$K$17&amp;Listor!$L$6:$L$17,0)),"")</f>
        <v/>
      </c>
      <c r="K4198" s="69"/>
    </row>
    <row r="4199" spans="2:11" x14ac:dyDescent="0.25">
      <c r="B4199" s="68" t="s">
        <v>68</v>
      </c>
      <c r="C4199" s="80" t="str">
        <f>IFERROR(VLOOKUP(B4199,Listor!$A$6:$B$62,2,FALSE),"")</f>
        <v/>
      </c>
      <c r="D4199" s="80" t="str">
        <f>IFERROR(VLOOKUP(B4199,Listor!$A$6:$C$62,3,FALSE),"")</f>
        <v/>
      </c>
      <c r="E4199" s="64" t="s">
        <v>69</v>
      </c>
      <c r="F4199" s="65"/>
      <c r="G4199" s="35" t="str">
        <f>IFERROR(VLOOKUP(B4199,Listor!$A$6:$G$62,7,FALSE),"")</f>
        <v/>
      </c>
      <c r="H4199" s="35" t="str">
        <f>IFERROR(VLOOKUP(B4199,Listor!$H$6:$I$24,2,FALSE),"")</f>
        <v/>
      </c>
      <c r="I4199" s="35" t="str">
        <f t="shared" si="68"/>
        <v/>
      </c>
      <c r="J4199" s="35" t="str">
        <f t="array" ref="J4199">IFERROR(INDEX(Listor!$M$6:$M$17,MATCH(Listor!J4199&amp;Fossila!E4199,Listor!$K$6:$K$17&amp;Listor!$L$6:$L$17,0)),"")</f>
        <v/>
      </c>
      <c r="K4199" s="69"/>
    </row>
    <row r="4200" spans="2:11" x14ac:dyDescent="0.25">
      <c r="B4200" s="68" t="s">
        <v>68</v>
      </c>
      <c r="C4200" s="80" t="str">
        <f>IFERROR(VLOOKUP(B4200,Listor!$A$6:$B$62,2,FALSE),"")</f>
        <v/>
      </c>
      <c r="D4200" s="80" t="str">
        <f>IFERROR(VLOOKUP(B4200,Listor!$A$6:$C$62,3,FALSE),"")</f>
        <v/>
      </c>
      <c r="E4200" s="64" t="s">
        <v>69</v>
      </c>
      <c r="F4200" s="65"/>
      <c r="G4200" s="35" t="str">
        <f>IFERROR(VLOOKUP(B4200,Listor!$A$6:$G$62,7,FALSE),"")</f>
        <v/>
      </c>
      <c r="H4200" s="35" t="str">
        <f>IFERROR(VLOOKUP(B4200,Listor!$H$6:$I$24,2,FALSE),"")</f>
        <v/>
      </c>
      <c r="I4200" s="35" t="str">
        <f t="shared" si="68"/>
        <v/>
      </c>
      <c r="J4200" s="35" t="str">
        <f t="array" ref="J4200">IFERROR(INDEX(Listor!$M$6:$M$17,MATCH(Listor!J4200&amp;Fossila!E4200,Listor!$K$6:$K$17&amp;Listor!$L$6:$L$17,0)),"")</f>
        <v/>
      </c>
      <c r="K4200" s="69"/>
    </row>
    <row r="4201" spans="2:11" x14ac:dyDescent="0.25">
      <c r="B4201" s="68" t="s">
        <v>68</v>
      </c>
      <c r="C4201" s="80" t="str">
        <f>IFERROR(VLOOKUP(B4201,Listor!$A$6:$B$62,2,FALSE),"")</f>
        <v/>
      </c>
      <c r="D4201" s="80" t="str">
        <f>IFERROR(VLOOKUP(B4201,Listor!$A$6:$C$62,3,FALSE),"")</f>
        <v/>
      </c>
      <c r="E4201" s="64" t="s">
        <v>69</v>
      </c>
      <c r="F4201" s="65"/>
      <c r="G4201" s="35" t="str">
        <f>IFERROR(VLOOKUP(B4201,Listor!$A$6:$G$62,7,FALSE),"")</f>
        <v/>
      </c>
      <c r="H4201" s="35" t="str">
        <f>IFERROR(VLOOKUP(B4201,Listor!$H$6:$I$24,2,FALSE),"")</f>
        <v/>
      </c>
      <c r="I4201" s="35" t="str">
        <f t="shared" si="68"/>
        <v/>
      </c>
      <c r="J4201" s="35" t="str">
        <f t="array" ref="J4201">IFERROR(INDEX(Listor!$M$6:$M$17,MATCH(Listor!J4201&amp;Fossila!E4201,Listor!$K$6:$K$17&amp;Listor!$L$6:$L$17,0)),"")</f>
        <v/>
      </c>
      <c r="K4201" s="69"/>
    </row>
    <row r="4202" spans="2:11" x14ac:dyDescent="0.25">
      <c r="B4202" s="68" t="s">
        <v>68</v>
      </c>
      <c r="C4202" s="80" t="str">
        <f>IFERROR(VLOOKUP(B4202,Listor!$A$6:$B$62,2,FALSE),"")</f>
        <v/>
      </c>
      <c r="D4202" s="80" t="str">
        <f>IFERROR(VLOOKUP(B4202,Listor!$A$6:$C$62,3,FALSE),"")</f>
        <v/>
      </c>
      <c r="E4202" s="64" t="s">
        <v>69</v>
      </c>
      <c r="F4202" s="65"/>
      <c r="G4202" s="35" t="str">
        <f>IFERROR(VLOOKUP(B4202,Listor!$A$6:$G$62,7,FALSE),"")</f>
        <v/>
      </c>
      <c r="H4202" s="35" t="str">
        <f>IFERROR(VLOOKUP(B4202,Listor!$H$6:$I$24,2,FALSE),"")</f>
        <v/>
      </c>
      <c r="I4202" s="35" t="str">
        <f t="shared" si="68"/>
        <v/>
      </c>
      <c r="J4202" s="35" t="str">
        <f t="array" ref="J4202">IFERROR(INDEX(Listor!$M$6:$M$17,MATCH(Listor!J4202&amp;Fossila!E4202,Listor!$K$6:$K$17&amp;Listor!$L$6:$L$17,0)),"")</f>
        <v/>
      </c>
      <c r="K4202" s="69"/>
    </row>
    <row r="4203" spans="2:11" x14ac:dyDescent="0.25">
      <c r="B4203" s="68" t="s">
        <v>68</v>
      </c>
      <c r="C4203" s="80" t="str">
        <f>IFERROR(VLOOKUP(B4203,Listor!$A$6:$B$62,2,FALSE),"")</f>
        <v/>
      </c>
      <c r="D4203" s="80" t="str">
        <f>IFERROR(VLOOKUP(B4203,Listor!$A$6:$C$62,3,FALSE),"")</f>
        <v/>
      </c>
      <c r="E4203" s="64" t="s">
        <v>69</v>
      </c>
      <c r="F4203" s="65"/>
      <c r="G4203" s="35" t="str">
        <f>IFERROR(VLOOKUP(B4203,Listor!$A$6:$G$62,7,FALSE),"")</f>
        <v/>
      </c>
      <c r="H4203" s="35" t="str">
        <f>IFERROR(VLOOKUP(B4203,Listor!$H$6:$I$24,2,FALSE),"")</f>
        <v/>
      </c>
      <c r="I4203" s="35" t="str">
        <f t="shared" si="68"/>
        <v/>
      </c>
      <c r="J4203" s="35" t="str">
        <f t="array" ref="J4203">IFERROR(INDEX(Listor!$M$6:$M$17,MATCH(Listor!J4203&amp;Fossila!E4203,Listor!$K$6:$K$17&amp;Listor!$L$6:$L$17,0)),"")</f>
        <v/>
      </c>
      <c r="K4203" s="69"/>
    </row>
    <row r="4204" spans="2:11" x14ac:dyDescent="0.25">
      <c r="B4204" s="68" t="s">
        <v>68</v>
      </c>
      <c r="C4204" s="80" t="str">
        <f>IFERROR(VLOOKUP(B4204,Listor!$A$6:$B$62,2,FALSE),"")</f>
        <v/>
      </c>
      <c r="D4204" s="80" t="str">
        <f>IFERROR(VLOOKUP(B4204,Listor!$A$6:$C$62,3,FALSE),"")</f>
        <v/>
      </c>
      <c r="E4204" s="64" t="s">
        <v>69</v>
      </c>
      <c r="F4204" s="65"/>
      <c r="G4204" s="35" t="str">
        <f>IFERROR(VLOOKUP(B4204,Listor!$A$6:$G$62,7,FALSE),"")</f>
        <v/>
      </c>
      <c r="H4204" s="35" t="str">
        <f>IFERROR(VLOOKUP(B4204,Listor!$H$6:$I$24,2,FALSE),"")</f>
        <v/>
      </c>
      <c r="I4204" s="35" t="str">
        <f t="shared" si="68"/>
        <v/>
      </c>
      <c r="J4204" s="35" t="str">
        <f t="array" ref="J4204">IFERROR(INDEX(Listor!$M$6:$M$17,MATCH(Listor!J4204&amp;Fossila!E4204,Listor!$K$6:$K$17&amp;Listor!$L$6:$L$17,0)),"")</f>
        <v/>
      </c>
      <c r="K4204" s="69"/>
    </row>
    <row r="4205" spans="2:11" x14ac:dyDescent="0.25">
      <c r="B4205" s="68" t="s">
        <v>68</v>
      </c>
      <c r="C4205" s="80" t="str">
        <f>IFERROR(VLOOKUP(B4205,Listor!$A$6:$B$62,2,FALSE),"")</f>
        <v/>
      </c>
      <c r="D4205" s="80" t="str">
        <f>IFERROR(VLOOKUP(B4205,Listor!$A$6:$C$62,3,FALSE),"")</f>
        <v/>
      </c>
      <c r="E4205" s="64" t="s">
        <v>69</v>
      </c>
      <c r="F4205" s="65"/>
      <c r="G4205" s="35" t="str">
        <f>IFERROR(VLOOKUP(B4205,Listor!$A$6:$G$62,7,FALSE),"")</f>
        <v/>
      </c>
      <c r="H4205" s="35" t="str">
        <f>IFERROR(VLOOKUP(B4205,Listor!$H$6:$I$24,2,FALSE),"")</f>
        <v/>
      </c>
      <c r="I4205" s="35" t="str">
        <f t="shared" si="68"/>
        <v/>
      </c>
      <c r="J4205" s="35" t="str">
        <f t="array" ref="J4205">IFERROR(INDEX(Listor!$M$6:$M$17,MATCH(Listor!J4205&amp;Fossila!E4205,Listor!$K$6:$K$17&amp;Listor!$L$6:$L$17,0)),"")</f>
        <v/>
      </c>
      <c r="K4205" s="69"/>
    </row>
    <row r="4206" spans="2:11" x14ac:dyDescent="0.25">
      <c r="B4206" s="68" t="s">
        <v>68</v>
      </c>
      <c r="C4206" s="80" t="str">
        <f>IFERROR(VLOOKUP(B4206,Listor!$A$6:$B$62,2,FALSE),"")</f>
        <v/>
      </c>
      <c r="D4206" s="80" t="str">
        <f>IFERROR(VLOOKUP(B4206,Listor!$A$6:$C$62,3,FALSE),"")</f>
        <v/>
      </c>
      <c r="E4206" s="64" t="s">
        <v>69</v>
      </c>
      <c r="F4206" s="65"/>
      <c r="G4206" s="35" t="str">
        <f>IFERROR(VLOOKUP(B4206,Listor!$A$6:$G$62,7,FALSE),"")</f>
        <v/>
      </c>
      <c r="H4206" s="35" t="str">
        <f>IFERROR(VLOOKUP(B4206,Listor!$H$6:$I$24,2,FALSE),"")</f>
        <v/>
      </c>
      <c r="I4206" s="35" t="str">
        <f t="shared" si="68"/>
        <v/>
      </c>
      <c r="J4206" s="35" t="str">
        <f t="array" ref="J4206">IFERROR(INDEX(Listor!$M$6:$M$17,MATCH(Listor!J4206&amp;Fossila!E4206,Listor!$K$6:$K$17&amp;Listor!$L$6:$L$17,0)),"")</f>
        <v/>
      </c>
      <c r="K4206" s="69"/>
    </row>
    <row r="4207" spans="2:11" x14ac:dyDescent="0.25">
      <c r="B4207" s="68" t="s">
        <v>68</v>
      </c>
      <c r="C4207" s="80" t="str">
        <f>IFERROR(VLOOKUP(B4207,Listor!$A$6:$B$62,2,FALSE),"")</f>
        <v/>
      </c>
      <c r="D4207" s="80" t="str">
        <f>IFERROR(VLOOKUP(B4207,Listor!$A$6:$C$62,3,FALSE),"")</f>
        <v/>
      </c>
      <c r="E4207" s="64" t="s">
        <v>69</v>
      </c>
      <c r="F4207" s="65"/>
      <c r="G4207" s="35" t="str">
        <f>IFERROR(VLOOKUP(B4207,Listor!$A$6:$G$62,7,FALSE),"")</f>
        <v/>
      </c>
      <c r="H4207" s="35" t="str">
        <f>IFERROR(VLOOKUP(B4207,Listor!$H$6:$I$24,2,FALSE),"")</f>
        <v/>
      </c>
      <c r="I4207" s="35" t="str">
        <f t="shared" si="68"/>
        <v/>
      </c>
      <c r="J4207" s="35" t="str">
        <f t="array" ref="J4207">IFERROR(INDEX(Listor!$M$6:$M$17,MATCH(Listor!J4207&amp;Fossila!E4207,Listor!$K$6:$K$17&amp;Listor!$L$6:$L$17,0)),"")</f>
        <v/>
      </c>
      <c r="K4207" s="69"/>
    </row>
    <row r="4208" spans="2:11" x14ac:dyDescent="0.25">
      <c r="B4208" s="68" t="s">
        <v>68</v>
      </c>
      <c r="C4208" s="80" t="str">
        <f>IFERROR(VLOOKUP(B4208,Listor!$A$6:$B$62,2,FALSE),"")</f>
        <v/>
      </c>
      <c r="D4208" s="80" t="str">
        <f>IFERROR(VLOOKUP(B4208,Listor!$A$6:$C$62,3,FALSE),"")</f>
        <v/>
      </c>
      <c r="E4208" s="64" t="s">
        <v>69</v>
      </c>
      <c r="F4208" s="65"/>
      <c r="G4208" s="35" t="str">
        <f>IFERROR(VLOOKUP(B4208,Listor!$A$6:$G$62,7,FALSE),"")</f>
        <v/>
      </c>
      <c r="H4208" s="35" t="str">
        <f>IFERROR(VLOOKUP(B4208,Listor!$H$6:$I$24,2,FALSE),"")</f>
        <v/>
      </c>
      <c r="I4208" s="35" t="str">
        <f t="shared" si="68"/>
        <v/>
      </c>
      <c r="J4208" s="35" t="str">
        <f t="array" ref="J4208">IFERROR(INDEX(Listor!$M$6:$M$17,MATCH(Listor!J4208&amp;Fossila!E4208,Listor!$K$6:$K$17&amp;Listor!$L$6:$L$17,0)),"")</f>
        <v/>
      </c>
      <c r="K4208" s="69"/>
    </row>
    <row r="4209" spans="2:11" x14ac:dyDescent="0.25">
      <c r="B4209" s="68" t="s">
        <v>68</v>
      </c>
      <c r="C4209" s="80" t="str">
        <f>IFERROR(VLOOKUP(B4209,Listor!$A$6:$B$62,2,FALSE),"")</f>
        <v/>
      </c>
      <c r="D4209" s="80" t="str">
        <f>IFERROR(VLOOKUP(B4209,Listor!$A$6:$C$62,3,FALSE),"")</f>
        <v/>
      </c>
      <c r="E4209" s="64" t="s">
        <v>69</v>
      </c>
      <c r="F4209" s="65"/>
      <c r="G4209" s="35" t="str">
        <f>IFERROR(VLOOKUP(B4209,Listor!$A$6:$G$62,7,FALSE),"")</f>
        <v/>
      </c>
      <c r="H4209" s="35" t="str">
        <f>IFERROR(VLOOKUP(B4209,Listor!$H$6:$I$24,2,FALSE),"")</f>
        <v/>
      </c>
      <c r="I4209" s="35" t="str">
        <f t="shared" si="68"/>
        <v/>
      </c>
      <c r="J4209" s="35" t="str">
        <f t="array" ref="J4209">IFERROR(INDEX(Listor!$M$6:$M$17,MATCH(Listor!J4209&amp;Fossila!E4209,Listor!$K$6:$K$17&amp;Listor!$L$6:$L$17,0)),"")</f>
        <v/>
      </c>
      <c r="K4209" s="69"/>
    </row>
    <row r="4210" spans="2:11" x14ac:dyDescent="0.25">
      <c r="B4210" s="68" t="s">
        <v>68</v>
      </c>
      <c r="C4210" s="80" t="str">
        <f>IFERROR(VLOOKUP(B4210,Listor!$A$6:$B$62,2,FALSE),"")</f>
        <v/>
      </c>
      <c r="D4210" s="80" t="str">
        <f>IFERROR(VLOOKUP(B4210,Listor!$A$6:$C$62,3,FALSE),"")</f>
        <v/>
      </c>
      <c r="E4210" s="64" t="s">
        <v>69</v>
      </c>
      <c r="F4210" s="65"/>
      <c r="G4210" s="35" t="str">
        <f>IFERROR(VLOOKUP(B4210,Listor!$A$6:$G$62,7,FALSE),"")</f>
        <v/>
      </c>
      <c r="H4210" s="35" t="str">
        <f>IFERROR(VLOOKUP(B4210,Listor!$H$6:$I$24,2,FALSE),"")</f>
        <v/>
      </c>
      <c r="I4210" s="35" t="str">
        <f t="shared" si="68"/>
        <v/>
      </c>
      <c r="J4210" s="35" t="str">
        <f t="array" ref="J4210">IFERROR(INDEX(Listor!$M$6:$M$17,MATCH(Listor!J4210&amp;Fossila!E4210,Listor!$K$6:$K$17&amp;Listor!$L$6:$L$17,0)),"")</f>
        <v/>
      </c>
      <c r="K4210" s="69"/>
    </row>
    <row r="4211" spans="2:11" x14ac:dyDescent="0.25">
      <c r="B4211" s="68" t="s">
        <v>68</v>
      </c>
      <c r="C4211" s="80" t="str">
        <f>IFERROR(VLOOKUP(B4211,Listor!$A$6:$B$62,2,FALSE),"")</f>
        <v/>
      </c>
      <c r="D4211" s="80" t="str">
        <f>IFERROR(VLOOKUP(B4211,Listor!$A$6:$C$62,3,FALSE),"")</f>
        <v/>
      </c>
      <c r="E4211" s="64" t="s">
        <v>69</v>
      </c>
      <c r="F4211" s="65"/>
      <c r="G4211" s="35" t="str">
        <f>IFERROR(VLOOKUP(B4211,Listor!$A$6:$G$62,7,FALSE),"")</f>
        <v/>
      </c>
      <c r="H4211" s="35" t="str">
        <f>IFERROR(VLOOKUP(B4211,Listor!$H$6:$I$24,2,FALSE),"")</f>
        <v/>
      </c>
      <c r="I4211" s="35" t="str">
        <f t="shared" si="68"/>
        <v/>
      </c>
      <c r="J4211" s="35" t="str">
        <f t="array" ref="J4211">IFERROR(INDEX(Listor!$M$6:$M$17,MATCH(Listor!J4211&amp;Fossila!E4211,Listor!$K$6:$K$17&amp;Listor!$L$6:$L$17,0)),"")</f>
        <v/>
      </c>
      <c r="K4211" s="69"/>
    </row>
    <row r="4212" spans="2:11" x14ac:dyDescent="0.25">
      <c r="B4212" s="68" t="s">
        <v>68</v>
      </c>
      <c r="C4212" s="80" t="str">
        <f>IFERROR(VLOOKUP(B4212,Listor!$A$6:$B$62,2,FALSE),"")</f>
        <v/>
      </c>
      <c r="D4212" s="80" t="str">
        <f>IFERROR(VLOOKUP(B4212,Listor!$A$6:$C$62,3,FALSE),"")</f>
        <v/>
      </c>
      <c r="E4212" s="64" t="s">
        <v>69</v>
      </c>
      <c r="F4212" s="65"/>
      <c r="G4212" s="35" t="str">
        <f>IFERROR(VLOOKUP(B4212,Listor!$A$6:$G$62,7,FALSE),"")</f>
        <v/>
      </c>
      <c r="H4212" s="35" t="str">
        <f>IFERROR(VLOOKUP(B4212,Listor!$H$6:$I$24,2,FALSE),"")</f>
        <v/>
      </c>
      <c r="I4212" s="35" t="str">
        <f t="shared" si="68"/>
        <v/>
      </c>
      <c r="J4212" s="35" t="str">
        <f t="array" ref="J4212">IFERROR(INDEX(Listor!$M$6:$M$17,MATCH(Listor!J4212&amp;Fossila!E4212,Listor!$K$6:$K$17&amp;Listor!$L$6:$L$17,0)),"")</f>
        <v/>
      </c>
      <c r="K4212" s="69"/>
    </row>
    <row r="4213" spans="2:11" x14ac:dyDescent="0.25">
      <c r="B4213" s="68" t="s">
        <v>68</v>
      </c>
      <c r="C4213" s="80" t="str">
        <f>IFERROR(VLOOKUP(B4213,Listor!$A$6:$B$62,2,FALSE),"")</f>
        <v/>
      </c>
      <c r="D4213" s="80" t="str">
        <f>IFERROR(VLOOKUP(B4213,Listor!$A$6:$C$62,3,FALSE),"")</f>
        <v/>
      </c>
      <c r="E4213" s="64" t="s">
        <v>69</v>
      </c>
      <c r="F4213" s="65"/>
      <c r="G4213" s="35" t="str">
        <f>IFERROR(VLOOKUP(B4213,Listor!$A$6:$G$62,7,FALSE),"")</f>
        <v/>
      </c>
      <c r="H4213" s="35" t="str">
        <f>IFERROR(VLOOKUP(B4213,Listor!$H$6:$I$24,2,FALSE),"")</f>
        <v/>
      </c>
      <c r="I4213" s="35" t="str">
        <f t="shared" si="68"/>
        <v/>
      </c>
      <c r="J4213" s="35" t="str">
        <f t="array" ref="J4213">IFERROR(INDEX(Listor!$M$6:$M$17,MATCH(Listor!J4213&amp;Fossila!E4213,Listor!$K$6:$K$17&amp;Listor!$L$6:$L$17,0)),"")</f>
        <v/>
      </c>
      <c r="K4213" s="69"/>
    </row>
    <row r="4214" spans="2:11" x14ac:dyDescent="0.25">
      <c r="B4214" s="68" t="s">
        <v>68</v>
      </c>
      <c r="C4214" s="80" t="str">
        <f>IFERROR(VLOOKUP(B4214,Listor!$A$6:$B$62,2,FALSE),"")</f>
        <v/>
      </c>
      <c r="D4214" s="80" t="str">
        <f>IFERROR(VLOOKUP(B4214,Listor!$A$6:$C$62,3,FALSE),"")</f>
        <v/>
      </c>
      <c r="E4214" s="64" t="s">
        <v>69</v>
      </c>
      <c r="F4214" s="65"/>
      <c r="G4214" s="35" t="str">
        <f>IFERROR(VLOOKUP(B4214,Listor!$A$6:$G$62,7,FALSE),"")</f>
        <v/>
      </c>
      <c r="H4214" s="35" t="str">
        <f>IFERROR(VLOOKUP(B4214,Listor!$H$6:$I$24,2,FALSE),"")</f>
        <v/>
      </c>
      <c r="I4214" s="35" t="str">
        <f t="shared" si="68"/>
        <v/>
      </c>
      <c r="J4214" s="35" t="str">
        <f t="array" ref="J4214">IFERROR(INDEX(Listor!$M$6:$M$17,MATCH(Listor!J4214&amp;Fossila!E4214,Listor!$K$6:$K$17&amp;Listor!$L$6:$L$17,0)),"")</f>
        <v/>
      </c>
      <c r="K4214" s="69"/>
    </row>
    <row r="4215" spans="2:11" x14ac:dyDescent="0.25">
      <c r="B4215" s="68" t="s">
        <v>68</v>
      </c>
      <c r="C4215" s="80" t="str">
        <f>IFERROR(VLOOKUP(B4215,Listor!$A$6:$B$62,2,FALSE),"")</f>
        <v/>
      </c>
      <c r="D4215" s="80" t="str">
        <f>IFERROR(VLOOKUP(B4215,Listor!$A$6:$C$62,3,FALSE),"")</f>
        <v/>
      </c>
      <c r="E4215" s="64" t="s">
        <v>69</v>
      </c>
      <c r="F4215" s="65"/>
      <c r="G4215" s="35" t="str">
        <f>IFERROR(VLOOKUP(B4215,Listor!$A$6:$G$62,7,FALSE),"")</f>
        <v/>
      </c>
      <c r="H4215" s="35" t="str">
        <f>IFERROR(VLOOKUP(B4215,Listor!$H$6:$I$24,2,FALSE),"")</f>
        <v/>
      </c>
      <c r="I4215" s="35" t="str">
        <f t="shared" si="68"/>
        <v/>
      </c>
      <c r="J4215" s="35" t="str">
        <f t="array" ref="J4215">IFERROR(INDEX(Listor!$M$6:$M$17,MATCH(Listor!J4215&amp;Fossila!E4215,Listor!$K$6:$K$17&amp;Listor!$L$6:$L$17,0)),"")</f>
        <v/>
      </c>
      <c r="K4215" s="69"/>
    </row>
    <row r="4216" spans="2:11" x14ac:dyDescent="0.25">
      <c r="B4216" s="68" t="s">
        <v>68</v>
      </c>
      <c r="C4216" s="80" t="str">
        <f>IFERROR(VLOOKUP(B4216,Listor!$A$6:$B$62,2,FALSE),"")</f>
        <v/>
      </c>
      <c r="D4216" s="80" t="str">
        <f>IFERROR(VLOOKUP(B4216,Listor!$A$6:$C$62,3,FALSE),"")</f>
        <v/>
      </c>
      <c r="E4216" s="64" t="s">
        <v>69</v>
      </c>
      <c r="F4216" s="65"/>
      <c r="G4216" s="35" t="str">
        <f>IFERROR(VLOOKUP(B4216,Listor!$A$6:$G$62,7,FALSE),"")</f>
        <v/>
      </c>
      <c r="H4216" s="35" t="str">
        <f>IFERROR(VLOOKUP(B4216,Listor!$H$6:$I$24,2,FALSE),"")</f>
        <v/>
      </c>
      <c r="I4216" s="35" t="str">
        <f t="shared" si="68"/>
        <v/>
      </c>
      <c r="J4216" s="35" t="str">
        <f t="array" ref="J4216">IFERROR(INDEX(Listor!$M$6:$M$17,MATCH(Listor!J4216&amp;Fossila!E4216,Listor!$K$6:$K$17&amp;Listor!$L$6:$L$17,0)),"")</f>
        <v/>
      </c>
      <c r="K4216" s="69"/>
    </row>
    <row r="4217" spans="2:11" x14ac:dyDescent="0.25">
      <c r="B4217" s="68" t="s">
        <v>68</v>
      </c>
      <c r="C4217" s="80" t="str">
        <f>IFERROR(VLOOKUP(B4217,Listor!$A$6:$B$62,2,FALSE),"")</f>
        <v/>
      </c>
      <c r="D4217" s="80" t="str">
        <f>IFERROR(VLOOKUP(B4217,Listor!$A$6:$C$62,3,FALSE),"")</f>
        <v/>
      </c>
      <c r="E4217" s="64" t="s">
        <v>69</v>
      </c>
      <c r="F4217" s="65"/>
      <c r="G4217" s="35" t="str">
        <f>IFERROR(VLOOKUP(B4217,Listor!$A$6:$G$62,7,FALSE),"")</f>
        <v/>
      </c>
      <c r="H4217" s="35" t="str">
        <f>IFERROR(VLOOKUP(B4217,Listor!$H$6:$I$24,2,FALSE),"")</f>
        <v/>
      </c>
      <c r="I4217" s="35" t="str">
        <f t="shared" si="68"/>
        <v/>
      </c>
      <c r="J4217" s="35" t="str">
        <f t="array" ref="J4217">IFERROR(INDEX(Listor!$M$6:$M$17,MATCH(Listor!J4217&amp;Fossila!E4217,Listor!$K$6:$K$17&amp;Listor!$L$6:$L$17,0)),"")</f>
        <v/>
      </c>
      <c r="K4217" s="69"/>
    </row>
    <row r="4218" spans="2:11" x14ac:dyDescent="0.25">
      <c r="B4218" s="68" t="s">
        <v>68</v>
      </c>
      <c r="C4218" s="80" t="str">
        <f>IFERROR(VLOOKUP(B4218,Listor!$A$6:$B$62,2,FALSE),"")</f>
        <v/>
      </c>
      <c r="D4218" s="80" t="str">
        <f>IFERROR(VLOOKUP(B4218,Listor!$A$6:$C$62,3,FALSE),"")</f>
        <v/>
      </c>
      <c r="E4218" s="64" t="s">
        <v>69</v>
      </c>
      <c r="F4218" s="65"/>
      <c r="G4218" s="35" t="str">
        <f>IFERROR(VLOOKUP(B4218,Listor!$A$6:$G$62,7,FALSE),"")</f>
        <v/>
      </c>
      <c r="H4218" s="35" t="str">
        <f>IFERROR(VLOOKUP(B4218,Listor!$H$6:$I$24,2,FALSE),"")</f>
        <v/>
      </c>
      <c r="I4218" s="35" t="str">
        <f t="shared" si="68"/>
        <v/>
      </c>
      <c r="J4218" s="35" t="str">
        <f t="array" ref="J4218">IFERROR(INDEX(Listor!$M$6:$M$17,MATCH(Listor!J4218&amp;Fossila!E4218,Listor!$K$6:$K$17&amp;Listor!$L$6:$L$17,0)),"")</f>
        <v/>
      </c>
      <c r="K4218" s="69"/>
    </row>
    <row r="4219" spans="2:11" x14ac:dyDescent="0.25">
      <c r="B4219" s="68" t="s">
        <v>68</v>
      </c>
      <c r="C4219" s="80" t="str">
        <f>IFERROR(VLOOKUP(B4219,Listor!$A$6:$B$62,2,FALSE),"")</f>
        <v/>
      </c>
      <c r="D4219" s="80" t="str">
        <f>IFERROR(VLOOKUP(B4219,Listor!$A$6:$C$62,3,FALSE),"")</f>
        <v/>
      </c>
      <c r="E4219" s="64" t="s">
        <v>69</v>
      </c>
      <c r="F4219" s="65"/>
      <c r="G4219" s="35" t="str">
        <f>IFERROR(VLOOKUP(B4219,Listor!$A$6:$G$62,7,FALSE),"")</f>
        <v/>
      </c>
      <c r="H4219" s="35" t="str">
        <f>IFERROR(VLOOKUP(B4219,Listor!$H$6:$I$24,2,FALSE),"")</f>
        <v/>
      </c>
      <c r="I4219" s="35" t="str">
        <f t="shared" si="68"/>
        <v/>
      </c>
      <c r="J4219" s="35" t="str">
        <f t="array" ref="J4219">IFERROR(INDEX(Listor!$M$6:$M$17,MATCH(Listor!J4219&amp;Fossila!E4219,Listor!$K$6:$K$17&amp;Listor!$L$6:$L$17,0)),"")</f>
        <v/>
      </c>
      <c r="K4219" s="69"/>
    </row>
    <row r="4220" spans="2:11" x14ac:dyDescent="0.25">
      <c r="B4220" s="68" t="s">
        <v>68</v>
      </c>
      <c r="C4220" s="80" t="str">
        <f>IFERROR(VLOOKUP(B4220,Listor!$A$6:$B$62,2,FALSE),"")</f>
        <v/>
      </c>
      <c r="D4220" s="80" t="str">
        <f>IFERROR(VLOOKUP(B4220,Listor!$A$6:$C$62,3,FALSE),"")</f>
        <v/>
      </c>
      <c r="E4220" s="64" t="s">
        <v>69</v>
      </c>
      <c r="F4220" s="65"/>
      <c r="G4220" s="35" t="str">
        <f>IFERROR(VLOOKUP(B4220,Listor!$A$6:$G$62,7,FALSE),"")</f>
        <v/>
      </c>
      <c r="H4220" s="35" t="str">
        <f>IFERROR(VLOOKUP(B4220,Listor!$H$6:$I$24,2,FALSE),"")</f>
        <v/>
      </c>
      <c r="I4220" s="35" t="str">
        <f t="shared" si="68"/>
        <v/>
      </c>
      <c r="J4220" s="35" t="str">
        <f t="array" ref="J4220">IFERROR(INDEX(Listor!$M$6:$M$17,MATCH(Listor!J4220&amp;Fossila!E4220,Listor!$K$6:$K$17&amp;Listor!$L$6:$L$17,0)),"")</f>
        <v/>
      </c>
      <c r="K4220" s="69"/>
    </row>
    <row r="4221" spans="2:11" x14ac:dyDescent="0.25">
      <c r="B4221" s="68" t="s">
        <v>68</v>
      </c>
      <c r="C4221" s="80" t="str">
        <f>IFERROR(VLOOKUP(B4221,Listor!$A$6:$B$62,2,FALSE),"")</f>
        <v/>
      </c>
      <c r="D4221" s="80" t="str">
        <f>IFERROR(VLOOKUP(B4221,Listor!$A$6:$C$62,3,FALSE),"")</f>
        <v/>
      </c>
      <c r="E4221" s="64" t="s">
        <v>69</v>
      </c>
      <c r="F4221" s="65"/>
      <c r="G4221" s="35" t="str">
        <f>IFERROR(VLOOKUP(B4221,Listor!$A$6:$G$62,7,FALSE),"")</f>
        <v/>
      </c>
      <c r="H4221" s="35" t="str">
        <f>IFERROR(VLOOKUP(B4221,Listor!$H$6:$I$24,2,FALSE),"")</f>
        <v/>
      </c>
      <c r="I4221" s="35" t="str">
        <f t="shared" si="68"/>
        <v/>
      </c>
      <c r="J4221" s="35" t="str">
        <f t="array" ref="J4221">IFERROR(INDEX(Listor!$M$6:$M$17,MATCH(Listor!J4221&amp;Fossila!E4221,Listor!$K$6:$K$17&amp;Listor!$L$6:$L$17,0)),"")</f>
        <v/>
      </c>
      <c r="K4221" s="69"/>
    </row>
    <row r="4222" spans="2:11" x14ac:dyDescent="0.25">
      <c r="B4222" s="68" t="s">
        <v>68</v>
      </c>
      <c r="C4222" s="80" t="str">
        <f>IFERROR(VLOOKUP(B4222,Listor!$A$6:$B$62,2,FALSE),"")</f>
        <v/>
      </c>
      <c r="D4222" s="80" t="str">
        <f>IFERROR(VLOOKUP(B4222,Listor!$A$6:$C$62,3,FALSE),"")</f>
        <v/>
      </c>
      <c r="E4222" s="64" t="s">
        <v>69</v>
      </c>
      <c r="F4222" s="65"/>
      <c r="G4222" s="35" t="str">
        <f>IFERROR(VLOOKUP(B4222,Listor!$A$6:$G$62,7,FALSE),"")</f>
        <v/>
      </c>
      <c r="H4222" s="35" t="str">
        <f>IFERROR(VLOOKUP(B4222,Listor!$H$6:$I$24,2,FALSE),"")</f>
        <v/>
      </c>
      <c r="I4222" s="35" t="str">
        <f t="shared" si="68"/>
        <v/>
      </c>
      <c r="J4222" s="35" t="str">
        <f t="array" ref="J4222">IFERROR(INDEX(Listor!$M$6:$M$17,MATCH(Listor!J4222&amp;Fossila!E4222,Listor!$K$6:$K$17&amp;Listor!$L$6:$L$17,0)),"")</f>
        <v/>
      </c>
      <c r="K4222" s="69"/>
    </row>
    <row r="4223" spans="2:11" x14ac:dyDescent="0.25">
      <c r="B4223" s="68" t="s">
        <v>68</v>
      </c>
      <c r="C4223" s="80" t="str">
        <f>IFERROR(VLOOKUP(B4223,Listor!$A$6:$B$62,2,FALSE),"")</f>
        <v/>
      </c>
      <c r="D4223" s="80" t="str">
        <f>IFERROR(VLOOKUP(B4223,Listor!$A$6:$C$62,3,FALSE),"")</f>
        <v/>
      </c>
      <c r="E4223" s="64" t="s">
        <v>69</v>
      </c>
      <c r="F4223" s="65"/>
      <c r="G4223" s="35" t="str">
        <f>IFERROR(VLOOKUP(B4223,Listor!$A$6:$G$62,7,FALSE),"")</f>
        <v/>
      </c>
      <c r="H4223" s="35" t="str">
        <f>IFERROR(VLOOKUP(B4223,Listor!$H$6:$I$24,2,FALSE),"")</f>
        <v/>
      </c>
      <c r="I4223" s="35" t="str">
        <f t="shared" si="68"/>
        <v/>
      </c>
      <c r="J4223" s="35" t="str">
        <f t="array" ref="J4223">IFERROR(INDEX(Listor!$M$6:$M$17,MATCH(Listor!J4223&amp;Fossila!E4223,Listor!$K$6:$K$17&amp;Listor!$L$6:$L$17,0)),"")</f>
        <v/>
      </c>
      <c r="K4223" s="69"/>
    </row>
    <row r="4224" spans="2:11" x14ac:dyDescent="0.25">
      <c r="B4224" s="68" t="s">
        <v>68</v>
      </c>
      <c r="C4224" s="80" t="str">
        <f>IFERROR(VLOOKUP(B4224,Listor!$A$6:$B$62,2,FALSE),"")</f>
        <v/>
      </c>
      <c r="D4224" s="80" t="str">
        <f>IFERROR(VLOOKUP(B4224,Listor!$A$6:$C$62,3,FALSE),"")</f>
        <v/>
      </c>
      <c r="E4224" s="64" t="s">
        <v>69</v>
      </c>
      <c r="F4224" s="65"/>
      <c r="G4224" s="35" t="str">
        <f>IFERROR(VLOOKUP(B4224,Listor!$A$6:$G$62,7,FALSE),"")</f>
        <v/>
      </c>
      <c r="H4224" s="35" t="str">
        <f>IFERROR(VLOOKUP(B4224,Listor!$H$6:$I$24,2,FALSE),"")</f>
        <v/>
      </c>
      <c r="I4224" s="35" t="str">
        <f t="shared" si="68"/>
        <v/>
      </c>
      <c r="J4224" s="35" t="str">
        <f t="array" ref="J4224">IFERROR(INDEX(Listor!$M$6:$M$17,MATCH(Listor!J4224&amp;Fossila!E4224,Listor!$K$6:$K$17&amp;Listor!$L$6:$L$17,0)),"")</f>
        <v/>
      </c>
      <c r="K4224" s="69"/>
    </row>
    <row r="4225" spans="2:11" x14ac:dyDescent="0.25">
      <c r="B4225" s="68" t="s">
        <v>68</v>
      </c>
      <c r="C4225" s="80" t="str">
        <f>IFERROR(VLOOKUP(B4225,Listor!$A$6:$B$62,2,FALSE),"")</f>
        <v/>
      </c>
      <c r="D4225" s="80" t="str">
        <f>IFERROR(VLOOKUP(B4225,Listor!$A$6:$C$62,3,FALSE),"")</f>
        <v/>
      </c>
      <c r="E4225" s="64" t="s">
        <v>69</v>
      </c>
      <c r="F4225" s="65"/>
      <c r="G4225" s="35" t="str">
        <f>IFERROR(VLOOKUP(B4225,Listor!$A$6:$G$62,7,FALSE),"")</f>
        <v/>
      </c>
      <c r="H4225" s="35" t="str">
        <f>IFERROR(VLOOKUP(B4225,Listor!$H$6:$I$24,2,FALSE),"")</f>
        <v/>
      </c>
      <c r="I4225" s="35" t="str">
        <f t="shared" si="68"/>
        <v/>
      </c>
      <c r="J4225" s="35" t="str">
        <f t="array" ref="J4225">IFERROR(INDEX(Listor!$M$6:$M$17,MATCH(Listor!J4225&amp;Fossila!E4225,Listor!$K$6:$K$17&amp;Listor!$L$6:$L$17,0)),"")</f>
        <v/>
      </c>
      <c r="K4225" s="69"/>
    </row>
    <row r="4226" spans="2:11" x14ac:dyDescent="0.25">
      <c r="B4226" s="68" t="s">
        <v>68</v>
      </c>
      <c r="C4226" s="80" t="str">
        <f>IFERROR(VLOOKUP(B4226,Listor!$A$6:$B$62,2,FALSE),"")</f>
        <v/>
      </c>
      <c r="D4226" s="80" t="str">
        <f>IFERROR(VLOOKUP(B4226,Listor!$A$6:$C$62,3,FALSE),"")</f>
        <v/>
      </c>
      <c r="E4226" s="64" t="s">
        <v>69</v>
      </c>
      <c r="F4226" s="65"/>
      <c r="G4226" s="35" t="str">
        <f>IFERROR(VLOOKUP(B4226,Listor!$A$6:$G$62,7,FALSE),"")</f>
        <v/>
      </c>
      <c r="H4226" s="35" t="str">
        <f>IFERROR(VLOOKUP(B4226,Listor!$H$6:$I$24,2,FALSE),"")</f>
        <v/>
      </c>
      <c r="I4226" s="35" t="str">
        <f t="shared" si="68"/>
        <v/>
      </c>
      <c r="J4226" s="35" t="str">
        <f t="array" ref="J4226">IFERROR(INDEX(Listor!$M$6:$M$17,MATCH(Listor!J4226&amp;Fossila!E4226,Listor!$K$6:$K$17&amp;Listor!$L$6:$L$17,0)),"")</f>
        <v/>
      </c>
      <c r="K4226" s="69"/>
    </row>
    <row r="4227" spans="2:11" x14ac:dyDescent="0.25">
      <c r="B4227" s="68" t="s">
        <v>68</v>
      </c>
      <c r="C4227" s="80" t="str">
        <f>IFERROR(VLOOKUP(B4227,Listor!$A$6:$B$62,2,FALSE),"")</f>
        <v/>
      </c>
      <c r="D4227" s="80" t="str">
        <f>IFERROR(VLOOKUP(B4227,Listor!$A$6:$C$62,3,FALSE),"")</f>
        <v/>
      </c>
      <c r="E4227" s="64" t="s">
        <v>69</v>
      </c>
      <c r="F4227" s="65"/>
      <c r="G4227" s="35" t="str">
        <f>IFERROR(VLOOKUP(B4227,Listor!$A$6:$G$62,7,FALSE),"")</f>
        <v/>
      </c>
      <c r="H4227" s="35" t="str">
        <f>IFERROR(VLOOKUP(B4227,Listor!$H$6:$I$24,2,FALSE),"")</f>
        <v/>
      </c>
      <c r="I4227" s="35" t="str">
        <f t="shared" si="68"/>
        <v/>
      </c>
      <c r="J4227" s="35" t="str">
        <f t="array" ref="J4227">IFERROR(INDEX(Listor!$M$6:$M$17,MATCH(Listor!J4227&amp;Fossila!E4227,Listor!$K$6:$K$17&amp;Listor!$L$6:$L$17,0)),"")</f>
        <v/>
      </c>
      <c r="K4227" s="69"/>
    </row>
    <row r="4228" spans="2:11" x14ac:dyDescent="0.25">
      <c r="B4228" s="68" t="s">
        <v>68</v>
      </c>
      <c r="C4228" s="80" t="str">
        <f>IFERROR(VLOOKUP(B4228,Listor!$A$6:$B$62,2,FALSE),"")</f>
        <v/>
      </c>
      <c r="D4228" s="80" t="str">
        <f>IFERROR(VLOOKUP(B4228,Listor!$A$6:$C$62,3,FALSE),"")</f>
        <v/>
      </c>
      <c r="E4228" s="64" t="s">
        <v>69</v>
      </c>
      <c r="F4228" s="65"/>
      <c r="G4228" s="35" t="str">
        <f>IFERROR(VLOOKUP(B4228,Listor!$A$6:$G$62,7,FALSE),"")</f>
        <v/>
      </c>
      <c r="H4228" s="35" t="str">
        <f>IFERROR(VLOOKUP(B4228,Listor!$H$6:$I$24,2,FALSE),"")</f>
        <v/>
      </c>
      <c r="I4228" s="35" t="str">
        <f t="shared" si="68"/>
        <v/>
      </c>
      <c r="J4228" s="35" t="str">
        <f t="array" ref="J4228">IFERROR(INDEX(Listor!$M$6:$M$17,MATCH(Listor!J4228&amp;Fossila!E4228,Listor!$K$6:$K$17&amp;Listor!$L$6:$L$17,0)),"")</f>
        <v/>
      </c>
      <c r="K4228" s="69"/>
    </row>
    <row r="4229" spans="2:11" x14ac:dyDescent="0.25">
      <c r="B4229" s="68" t="s">
        <v>68</v>
      </c>
      <c r="C4229" s="80" t="str">
        <f>IFERROR(VLOOKUP(B4229,Listor!$A$6:$B$62,2,FALSE),"")</f>
        <v/>
      </c>
      <c r="D4229" s="80" t="str">
        <f>IFERROR(VLOOKUP(B4229,Listor!$A$6:$C$62,3,FALSE),"")</f>
        <v/>
      </c>
      <c r="E4229" s="64" t="s">
        <v>69</v>
      </c>
      <c r="F4229" s="65"/>
      <c r="G4229" s="35" t="str">
        <f>IFERROR(VLOOKUP(B4229,Listor!$A$6:$G$62,7,FALSE),"")</f>
        <v/>
      </c>
      <c r="H4229" s="35" t="str">
        <f>IFERROR(VLOOKUP(B4229,Listor!$H$6:$I$24,2,FALSE),"")</f>
        <v/>
      </c>
      <c r="I4229" s="35" t="str">
        <f t="shared" si="68"/>
        <v/>
      </c>
      <c r="J4229" s="35" t="str">
        <f t="array" ref="J4229">IFERROR(INDEX(Listor!$M$6:$M$17,MATCH(Listor!J4229&amp;Fossila!E4229,Listor!$K$6:$K$17&amp;Listor!$L$6:$L$17,0)),"")</f>
        <v/>
      </c>
      <c r="K4229" s="69"/>
    </row>
    <row r="4230" spans="2:11" x14ac:dyDescent="0.25">
      <c r="B4230" s="68" t="s">
        <v>68</v>
      </c>
      <c r="C4230" s="80" t="str">
        <f>IFERROR(VLOOKUP(B4230,Listor!$A$6:$B$62,2,FALSE),"")</f>
        <v/>
      </c>
      <c r="D4230" s="80" t="str">
        <f>IFERROR(VLOOKUP(B4230,Listor!$A$6:$C$62,3,FALSE),"")</f>
        <v/>
      </c>
      <c r="E4230" s="64" t="s">
        <v>69</v>
      </c>
      <c r="F4230" s="65"/>
      <c r="G4230" s="35" t="str">
        <f>IFERROR(VLOOKUP(B4230,Listor!$A$6:$G$62,7,FALSE),"")</f>
        <v/>
      </c>
      <c r="H4230" s="35" t="str">
        <f>IFERROR(VLOOKUP(B4230,Listor!$H$6:$I$24,2,FALSE),"")</f>
        <v/>
      </c>
      <c r="I4230" s="35" t="str">
        <f t="shared" si="68"/>
        <v/>
      </c>
      <c r="J4230" s="35" t="str">
        <f t="array" ref="J4230">IFERROR(INDEX(Listor!$M$6:$M$17,MATCH(Listor!J4230&amp;Fossila!E4230,Listor!$K$6:$K$17&amp;Listor!$L$6:$L$17,0)),"")</f>
        <v/>
      </c>
      <c r="K4230" s="69"/>
    </row>
    <row r="4231" spans="2:11" x14ac:dyDescent="0.25">
      <c r="B4231" s="68" t="s">
        <v>68</v>
      </c>
      <c r="C4231" s="80" t="str">
        <f>IFERROR(VLOOKUP(B4231,Listor!$A$6:$B$62,2,FALSE),"")</f>
        <v/>
      </c>
      <c r="D4231" s="80" t="str">
        <f>IFERROR(VLOOKUP(B4231,Listor!$A$6:$C$62,3,FALSE),"")</f>
        <v/>
      </c>
      <c r="E4231" s="64" t="s">
        <v>69</v>
      </c>
      <c r="F4231" s="65"/>
      <c r="G4231" s="35" t="str">
        <f>IFERROR(VLOOKUP(B4231,Listor!$A$6:$G$62,7,FALSE),"")</f>
        <v/>
      </c>
      <c r="H4231" s="35" t="str">
        <f>IFERROR(VLOOKUP(B4231,Listor!$H$6:$I$24,2,FALSE),"")</f>
        <v/>
      </c>
      <c r="I4231" s="35" t="str">
        <f t="shared" si="68"/>
        <v/>
      </c>
      <c r="J4231" s="35" t="str">
        <f t="array" ref="J4231">IFERROR(INDEX(Listor!$M$6:$M$17,MATCH(Listor!J4231&amp;Fossila!E4231,Listor!$K$6:$K$17&amp;Listor!$L$6:$L$17,0)),"")</f>
        <v/>
      </c>
      <c r="K4231" s="69"/>
    </row>
    <row r="4232" spans="2:11" x14ac:dyDescent="0.25">
      <c r="B4232" s="68" t="s">
        <v>68</v>
      </c>
      <c r="C4232" s="80" t="str">
        <f>IFERROR(VLOOKUP(B4232,Listor!$A$6:$B$62,2,FALSE),"")</f>
        <v/>
      </c>
      <c r="D4232" s="80" t="str">
        <f>IFERROR(VLOOKUP(B4232,Listor!$A$6:$C$62,3,FALSE),"")</f>
        <v/>
      </c>
      <c r="E4232" s="64" t="s">
        <v>69</v>
      </c>
      <c r="F4232" s="65"/>
      <c r="G4232" s="35" t="str">
        <f>IFERROR(VLOOKUP(B4232,Listor!$A$6:$G$62,7,FALSE),"")</f>
        <v/>
      </c>
      <c r="H4232" s="35" t="str">
        <f>IFERROR(VLOOKUP(B4232,Listor!$H$6:$I$24,2,FALSE),"")</f>
        <v/>
      </c>
      <c r="I4232" s="35" t="str">
        <f t="shared" si="68"/>
        <v/>
      </c>
      <c r="J4232" s="35" t="str">
        <f t="array" ref="J4232">IFERROR(INDEX(Listor!$M$6:$M$17,MATCH(Listor!J4232&amp;Fossila!E4232,Listor!$K$6:$K$17&amp;Listor!$L$6:$L$17,0)),"")</f>
        <v/>
      </c>
      <c r="K4232" s="69"/>
    </row>
    <row r="4233" spans="2:11" x14ac:dyDescent="0.25">
      <c r="B4233" s="68" t="s">
        <v>68</v>
      </c>
      <c r="C4233" s="80" t="str">
        <f>IFERROR(VLOOKUP(B4233,Listor!$A$6:$B$62,2,FALSE),"")</f>
        <v/>
      </c>
      <c r="D4233" s="80" t="str">
        <f>IFERROR(VLOOKUP(B4233,Listor!$A$6:$C$62,3,FALSE),"")</f>
        <v/>
      </c>
      <c r="E4233" s="64" t="s">
        <v>69</v>
      </c>
      <c r="F4233" s="65"/>
      <c r="G4233" s="35" t="str">
        <f>IFERROR(VLOOKUP(B4233,Listor!$A$6:$G$62,7,FALSE),"")</f>
        <v/>
      </c>
      <c r="H4233" s="35" t="str">
        <f>IFERROR(VLOOKUP(B4233,Listor!$H$6:$I$24,2,FALSE),"")</f>
        <v/>
      </c>
      <c r="I4233" s="35" t="str">
        <f t="shared" si="68"/>
        <v/>
      </c>
      <c r="J4233" s="35" t="str">
        <f t="array" ref="J4233">IFERROR(INDEX(Listor!$M$6:$M$17,MATCH(Listor!J4233&amp;Fossila!E4233,Listor!$K$6:$K$17&amp;Listor!$L$6:$L$17,0)),"")</f>
        <v/>
      </c>
      <c r="K4233" s="69"/>
    </row>
    <row r="4234" spans="2:11" x14ac:dyDescent="0.25">
      <c r="B4234" s="68" t="s">
        <v>68</v>
      </c>
      <c r="C4234" s="80" t="str">
        <f>IFERROR(VLOOKUP(B4234,Listor!$A$6:$B$62,2,FALSE),"")</f>
        <v/>
      </c>
      <c r="D4234" s="80" t="str">
        <f>IFERROR(VLOOKUP(B4234,Listor!$A$6:$C$62,3,FALSE),"")</f>
        <v/>
      </c>
      <c r="E4234" s="64" t="s">
        <v>69</v>
      </c>
      <c r="F4234" s="65"/>
      <c r="G4234" s="35" t="str">
        <f>IFERROR(VLOOKUP(B4234,Listor!$A$6:$G$62,7,FALSE),"")</f>
        <v/>
      </c>
      <c r="H4234" s="35" t="str">
        <f>IFERROR(VLOOKUP(B4234,Listor!$H$6:$I$24,2,FALSE),"")</f>
        <v/>
      </c>
      <c r="I4234" s="35" t="str">
        <f t="shared" si="68"/>
        <v/>
      </c>
      <c r="J4234" s="35" t="str">
        <f t="array" ref="J4234">IFERROR(INDEX(Listor!$M$6:$M$17,MATCH(Listor!J4234&amp;Fossila!E4234,Listor!$K$6:$K$17&amp;Listor!$L$6:$L$17,0)),"")</f>
        <v/>
      </c>
      <c r="K4234" s="69"/>
    </row>
    <row r="4235" spans="2:11" x14ac:dyDescent="0.25">
      <c r="B4235" s="68" t="s">
        <v>68</v>
      </c>
      <c r="C4235" s="80" t="str">
        <f>IFERROR(VLOOKUP(B4235,Listor!$A$6:$B$62,2,FALSE),"")</f>
        <v/>
      </c>
      <c r="D4235" s="80" t="str">
        <f>IFERROR(VLOOKUP(B4235,Listor!$A$6:$C$62,3,FALSE),"")</f>
        <v/>
      </c>
      <c r="E4235" s="64" t="s">
        <v>69</v>
      </c>
      <c r="F4235" s="65"/>
      <c r="G4235" s="35" t="str">
        <f>IFERROR(VLOOKUP(B4235,Listor!$A$6:$G$62,7,FALSE),"")</f>
        <v/>
      </c>
      <c r="H4235" s="35" t="str">
        <f>IFERROR(VLOOKUP(B4235,Listor!$H$6:$I$24,2,FALSE),"")</f>
        <v/>
      </c>
      <c r="I4235" s="35" t="str">
        <f t="shared" si="68"/>
        <v/>
      </c>
      <c r="J4235" s="35" t="str">
        <f t="array" ref="J4235">IFERROR(INDEX(Listor!$M$6:$M$17,MATCH(Listor!J4235&amp;Fossila!E4235,Listor!$K$6:$K$17&amp;Listor!$L$6:$L$17,0)),"")</f>
        <v/>
      </c>
      <c r="K4235" s="69"/>
    </row>
    <row r="4236" spans="2:11" x14ac:dyDescent="0.25">
      <c r="B4236" s="68" t="s">
        <v>68</v>
      </c>
      <c r="C4236" s="80" t="str">
        <f>IFERROR(VLOOKUP(B4236,Listor!$A$6:$B$62,2,FALSE),"")</f>
        <v/>
      </c>
      <c r="D4236" s="80" t="str">
        <f>IFERROR(VLOOKUP(B4236,Listor!$A$6:$C$62,3,FALSE),"")</f>
        <v/>
      </c>
      <c r="E4236" s="64" t="s">
        <v>69</v>
      </c>
      <c r="F4236" s="65"/>
      <c r="G4236" s="35" t="str">
        <f>IFERROR(VLOOKUP(B4236,Listor!$A$6:$G$62,7,FALSE),"")</f>
        <v/>
      </c>
      <c r="H4236" s="35" t="str">
        <f>IFERROR(VLOOKUP(B4236,Listor!$H$6:$I$24,2,FALSE),"")</f>
        <v/>
      </c>
      <c r="I4236" s="35" t="str">
        <f t="shared" si="68"/>
        <v/>
      </c>
      <c r="J4236" s="35" t="str">
        <f t="array" ref="J4236">IFERROR(INDEX(Listor!$M$6:$M$17,MATCH(Listor!J4236&amp;Fossila!E4236,Listor!$K$6:$K$17&amp;Listor!$L$6:$L$17,0)),"")</f>
        <v/>
      </c>
      <c r="K4236" s="69"/>
    </row>
    <row r="4237" spans="2:11" x14ac:dyDescent="0.25">
      <c r="B4237" s="68" t="s">
        <v>68</v>
      </c>
      <c r="C4237" s="80" t="str">
        <f>IFERROR(VLOOKUP(B4237,Listor!$A$6:$B$62,2,FALSE),"")</f>
        <v/>
      </c>
      <c r="D4237" s="80" t="str">
        <f>IFERROR(VLOOKUP(B4237,Listor!$A$6:$C$62,3,FALSE),"")</f>
        <v/>
      </c>
      <c r="E4237" s="64" t="s">
        <v>69</v>
      </c>
      <c r="F4237" s="65"/>
      <c r="G4237" s="35" t="str">
        <f>IFERROR(VLOOKUP(B4237,Listor!$A$6:$G$62,7,FALSE),"")</f>
        <v/>
      </c>
      <c r="H4237" s="35" t="str">
        <f>IFERROR(VLOOKUP(B4237,Listor!$H$6:$I$24,2,FALSE),"")</f>
        <v/>
      </c>
      <c r="I4237" s="35" t="str">
        <f t="shared" ref="I4237:I4300" si="69">IFERROR(H4237*F4237,"")</f>
        <v/>
      </c>
      <c r="J4237" s="35" t="str">
        <f t="array" ref="J4237">IFERROR(INDEX(Listor!$M$6:$M$17,MATCH(Listor!J4237&amp;Fossila!E4237,Listor!$K$6:$K$17&amp;Listor!$L$6:$L$17,0)),"")</f>
        <v/>
      </c>
      <c r="K4237" s="69"/>
    </row>
    <row r="4238" spans="2:11" x14ac:dyDescent="0.25">
      <c r="B4238" s="68" t="s">
        <v>68</v>
      </c>
      <c r="C4238" s="80" t="str">
        <f>IFERROR(VLOOKUP(B4238,Listor!$A$6:$B$62,2,FALSE),"")</f>
        <v/>
      </c>
      <c r="D4238" s="80" t="str">
        <f>IFERROR(VLOOKUP(B4238,Listor!$A$6:$C$62,3,FALSE),"")</f>
        <v/>
      </c>
      <c r="E4238" s="64" t="s">
        <v>69</v>
      </c>
      <c r="F4238" s="65"/>
      <c r="G4238" s="35" t="str">
        <f>IFERROR(VLOOKUP(B4238,Listor!$A$6:$G$62,7,FALSE),"")</f>
        <v/>
      </c>
      <c r="H4238" s="35" t="str">
        <f>IFERROR(VLOOKUP(B4238,Listor!$H$6:$I$24,2,FALSE),"")</f>
        <v/>
      </c>
      <c r="I4238" s="35" t="str">
        <f t="shared" si="69"/>
        <v/>
      </c>
      <c r="J4238" s="35" t="str">
        <f t="array" ref="J4238">IFERROR(INDEX(Listor!$M$6:$M$17,MATCH(Listor!J4238&amp;Fossila!E4238,Listor!$K$6:$K$17&amp;Listor!$L$6:$L$17,0)),"")</f>
        <v/>
      </c>
      <c r="K4238" s="69"/>
    </row>
    <row r="4239" spans="2:11" x14ac:dyDescent="0.25">
      <c r="B4239" s="68" t="s">
        <v>68</v>
      </c>
      <c r="C4239" s="80" t="str">
        <f>IFERROR(VLOOKUP(B4239,Listor!$A$6:$B$62,2,FALSE),"")</f>
        <v/>
      </c>
      <c r="D4239" s="80" t="str">
        <f>IFERROR(VLOOKUP(B4239,Listor!$A$6:$C$62,3,FALSE),"")</f>
        <v/>
      </c>
      <c r="E4239" s="64" t="s">
        <v>69</v>
      </c>
      <c r="F4239" s="65"/>
      <c r="G4239" s="35" t="str">
        <f>IFERROR(VLOOKUP(B4239,Listor!$A$6:$G$62,7,FALSE),"")</f>
        <v/>
      </c>
      <c r="H4239" s="35" t="str">
        <f>IFERROR(VLOOKUP(B4239,Listor!$H$6:$I$24,2,FALSE),"")</f>
        <v/>
      </c>
      <c r="I4239" s="35" t="str">
        <f t="shared" si="69"/>
        <v/>
      </c>
      <c r="J4239" s="35" t="str">
        <f t="array" ref="J4239">IFERROR(INDEX(Listor!$M$6:$M$17,MATCH(Listor!J4239&amp;Fossila!E4239,Listor!$K$6:$K$17&amp;Listor!$L$6:$L$17,0)),"")</f>
        <v/>
      </c>
      <c r="K4239" s="69"/>
    </row>
    <row r="4240" spans="2:11" x14ac:dyDescent="0.25">
      <c r="B4240" s="68" t="s">
        <v>68</v>
      </c>
      <c r="C4240" s="80" t="str">
        <f>IFERROR(VLOOKUP(B4240,Listor!$A$6:$B$62,2,FALSE),"")</f>
        <v/>
      </c>
      <c r="D4240" s="80" t="str">
        <f>IFERROR(VLOOKUP(B4240,Listor!$A$6:$C$62,3,FALSE),"")</f>
        <v/>
      </c>
      <c r="E4240" s="64" t="s">
        <v>69</v>
      </c>
      <c r="F4240" s="65"/>
      <c r="G4240" s="35" t="str">
        <f>IFERROR(VLOOKUP(B4240,Listor!$A$6:$G$62,7,FALSE),"")</f>
        <v/>
      </c>
      <c r="H4240" s="35" t="str">
        <f>IFERROR(VLOOKUP(B4240,Listor!$H$6:$I$24,2,FALSE),"")</f>
        <v/>
      </c>
      <c r="I4240" s="35" t="str">
        <f t="shared" si="69"/>
        <v/>
      </c>
      <c r="J4240" s="35" t="str">
        <f t="array" ref="J4240">IFERROR(INDEX(Listor!$M$6:$M$17,MATCH(Listor!J4240&amp;Fossila!E4240,Listor!$K$6:$K$17&amp;Listor!$L$6:$L$17,0)),"")</f>
        <v/>
      </c>
      <c r="K4240" s="69"/>
    </row>
    <row r="4241" spans="2:11" x14ac:dyDescent="0.25">
      <c r="B4241" s="68" t="s">
        <v>68</v>
      </c>
      <c r="C4241" s="80" t="str">
        <f>IFERROR(VLOOKUP(B4241,Listor!$A$6:$B$62,2,FALSE),"")</f>
        <v/>
      </c>
      <c r="D4241" s="80" t="str">
        <f>IFERROR(VLOOKUP(B4241,Listor!$A$6:$C$62,3,FALSE),"")</f>
        <v/>
      </c>
      <c r="E4241" s="64" t="s">
        <v>69</v>
      </c>
      <c r="F4241" s="65"/>
      <c r="G4241" s="35" t="str">
        <f>IFERROR(VLOOKUP(B4241,Listor!$A$6:$G$62,7,FALSE),"")</f>
        <v/>
      </c>
      <c r="H4241" s="35" t="str">
        <f>IFERROR(VLOOKUP(B4241,Listor!$H$6:$I$24,2,FALSE),"")</f>
        <v/>
      </c>
      <c r="I4241" s="35" t="str">
        <f t="shared" si="69"/>
        <v/>
      </c>
      <c r="J4241" s="35" t="str">
        <f t="array" ref="J4241">IFERROR(INDEX(Listor!$M$6:$M$17,MATCH(Listor!J4241&amp;Fossila!E4241,Listor!$K$6:$K$17&amp;Listor!$L$6:$L$17,0)),"")</f>
        <v/>
      </c>
      <c r="K4241" s="69"/>
    </row>
    <row r="4242" spans="2:11" x14ac:dyDescent="0.25">
      <c r="B4242" s="68" t="s">
        <v>68</v>
      </c>
      <c r="C4242" s="80" t="str">
        <f>IFERROR(VLOOKUP(B4242,Listor!$A$6:$B$62,2,FALSE),"")</f>
        <v/>
      </c>
      <c r="D4242" s="80" t="str">
        <f>IFERROR(VLOOKUP(B4242,Listor!$A$6:$C$62,3,FALSE),"")</f>
        <v/>
      </c>
      <c r="E4242" s="64" t="s">
        <v>69</v>
      </c>
      <c r="F4242" s="65"/>
      <c r="G4242" s="35" t="str">
        <f>IFERROR(VLOOKUP(B4242,Listor!$A$6:$G$62,7,FALSE),"")</f>
        <v/>
      </c>
      <c r="H4242" s="35" t="str">
        <f>IFERROR(VLOOKUP(B4242,Listor!$H$6:$I$24,2,FALSE),"")</f>
        <v/>
      </c>
      <c r="I4242" s="35" t="str">
        <f t="shared" si="69"/>
        <v/>
      </c>
      <c r="J4242" s="35" t="str">
        <f t="array" ref="J4242">IFERROR(INDEX(Listor!$M$6:$M$17,MATCH(Listor!J4242&amp;Fossila!E4242,Listor!$K$6:$K$17&amp;Listor!$L$6:$L$17,0)),"")</f>
        <v/>
      </c>
      <c r="K4242" s="69"/>
    </row>
    <row r="4243" spans="2:11" x14ac:dyDescent="0.25">
      <c r="B4243" s="68" t="s">
        <v>68</v>
      </c>
      <c r="C4243" s="80" t="str">
        <f>IFERROR(VLOOKUP(B4243,Listor!$A$6:$B$62,2,FALSE),"")</f>
        <v/>
      </c>
      <c r="D4243" s="80" t="str">
        <f>IFERROR(VLOOKUP(B4243,Listor!$A$6:$C$62,3,FALSE),"")</f>
        <v/>
      </c>
      <c r="E4243" s="64" t="s">
        <v>69</v>
      </c>
      <c r="F4243" s="65"/>
      <c r="G4243" s="35" t="str">
        <f>IFERROR(VLOOKUP(B4243,Listor!$A$6:$G$62,7,FALSE),"")</f>
        <v/>
      </c>
      <c r="H4243" s="35" t="str">
        <f>IFERROR(VLOOKUP(B4243,Listor!$H$6:$I$24,2,FALSE),"")</f>
        <v/>
      </c>
      <c r="I4243" s="35" t="str">
        <f t="shared" si="69"/>
        <v/>
      </c>
      <c r="J4243" s="35" t="str">
        <f t="array" ref="J4243">IFERROR(INDEX(Listor!$M$6:$M$17,MATCH(Listor!J4243&amp;Fossila!E4243,Listor!$K$6:$K$17&amp;Listor!$L$6:$L$17,0)),"")</f>
        <v/>
      </c>
      <c r="K4243" s="69"/>
    </row>
    <row r="4244" spans="2:11" x14ac:dyDescent="0.25">
      <c r="B4244" s="68" t="s">
        <v>68</v>
      </c>
      <c r="C4244" s="80" t="str">
        <f>IFERROR(VLOOKUP(B4244,Listor!$A$6:$B$62,2,FALSE),"")</f>
        <v/>
      </c>
      <c r="D4244" s="80" t="str">
        <f>IFERROR(VLOOKUP(B4244,Listor!$A$6:$C$62,3,FALSE),"")</f>
        <v/>
      </c>
      <c r="E4244" s="64" t="s">
        <v>69</v>
      </c>
      <c r="F4244" s="65"/>
      <c r="G4244" s="35" t="str">
        <f>IFERROR(VLOOKUP(B4244,Listor!$A$6:$G$62,7,FALSE),"")</f>
        <v/>
      </c>
      <c r="H4244" s="35" t="str">
        <f>IFERROR(VLOOKUP(B4244,Listor!$H$6:$I$24,2,FALSE),"")</f>
        <v/>
      </c>
      <c r="I4244" s="35" t="str">
        <f t="shared" si="69"/>
        <v/>
      </c>
      <c r="J4244" s="35" t="str">
        <f t="array" ref="J4244">IFERROR(INDEX(Listor!$M$6:$M$17,MATCH(Listor!J4244&amp;Fossila!E4244,Listor!$K$6:$K$17&amp;Listor!$L$6:$L$17,0)),"")</f>
        <v/>
      </c>
      <c r="K4244" s="69"/>
    </row>
    <row r="4245" spans="2:11" x14ac:dyDescent="0.25">
      <c r="B4245" s="68" t="s">
        <v>68</v>
      </c>
      <c r="C4245" s="80" t="str">
        <f>IFERROR(VLOOKUP(B4245,Listor!$A$6:$B$62,2,FALSE),"")</f>
        <v/>
      </c>
      <c r="D4245" s="80" t="str">
        <f>IFERROR(VLOOKUP(B4245,Listor!$A$6:$C$62,3,FALSE),"")</f>
        <v/>
      </c>
      <c r="E4245" s="64" t="s">
        <v>69</v>
      </c>
      <c r="F4245" s="65"/>
      <c r="G4245" s="35" t="str">
        <f>IFERROR(VLOOKUP(B4245,Listor!$A$6:$G$62,7,FALSE),"")</f>
        <v/>
      </c>
      <c r="H4245" s="35" t="str">
        <f>IFERROR(VLOOKUP(B4245,Listor!$H$6:$I$24,2,FALSE),"")</f>
        <v/>
      </c>
      <c r="I4245" s="35" t="str">
        <f t="shared" si="69"/>
        <v/>
      </c>
      <c r="J4245" s="35" t="str">
        <f t="array" ref="J4245">IFERROR(INDEX(Listor!$M$6:$M$17,MATCH(Listor!J4245&amp;Fossila!E4245,Listor!$K$6:$K$17&amp;Listor!$L$6:$L$17,0)),"")</f>
        <v/>
      </c>
      <c r="K4245" s="69"/>
    </row>
    <row r="4246" spans="2:11" x14ac:dyDescent="0.25">
      <c r="B4246" s="68" t="s">
        <v>68</v>
      </c>
      <c r="C4246" s="80" t="str">
        <f>IFERROR(VLOOKUP(B4246,Listor!$A$6:$B$62,2,FALSE),"")</f>
        <v/>
      </c>
      <c r="D4246" s="80" t="str">
        <f>IFERROR(VLOOKUP(B4246,Listor!$A$6:$C$62,3,FALSE),"")</f>
        <v/>
      </c>
      <c r="E4246" s="64" t="s">
        <v>69</v>
      </c>
      <c r="F4246" s="65"/>
      <c r="G4246" s="35" t="str">
        <f>IFERROR(VLOOKUP(B4246,Listor!$A$6:$G$62,7,FALSE),"")</f>
        <v/>
      </c>
      <c r="H4246" s="35" t="str">
        <f>IFERROR(VLOOKUP(B4246,Listor!$H$6:$I$24,2,FALSE),"")</f>
        <v/>
      </c>
      <c r="I4246" s="35" t="str">
        <f t="shared" si="69"/>
        <v/>
      </c>
      <c r="J4246" s="35" t="str">
        <f t="array" ref="J4246">IFERROR(INDEX(Listor!$M$6:$M$17,MATCH(Listor!J4246&amp;Fossila!E4246,Listor!$K$6:$K$17&amp;Listor!$L$6:$L$17,0)),"")</f>
        <v/>
      </c>
      <c r="K4246" s="69"/>
    </row>
    <row r="4247" spans="2:11" x14ac:dyDescent="0.25">
      <c r="B4247" s="68" t="s">
        <v>68</v>
      </c>
      <c r="C4247" s="80" t="str">
        <f>IFERROR(VLOOKUP(B4247,Listor!$A$6:$B$62,2,FALSE),"")</f>
        <v/>
      </c>
      <c r="D4247" s="80" t="str">
        <f>IFERROR(VLOOKUP(B4247,Listor!$A$6:$C$62,3,FALSE),"")</f>
        <v/>
      </c>
      <c r="E4247" s="64" t="s">
        <v>69</v>
      </c>
      <c r="F4247" s="65"/>
      <c r="G4247" s="35" t="str">
        <f>IFERROR(VLOOKUP(B4247,Listor!$A$6:$G$62,7,FALSE),"")</f>
        <v/>
      </c>
      <c r="H4247" s="35" t="str">
        <f>IFERROR(VLOOKUP(B4247,Listor!$H$6:$I$24,2,FALSE),"")</f>
        <v/>
      </c>
      <c r="I4247" s="35" t="str">
        <f t="shared" si="69"/>
        <v/>
      </c>
      <c r="J4247" s="35" t="str">
        <f t="array" ref="J4247">IFERROR(INDEX(Listor!$M$6:$M$17,MATCH(Listor!J4247&amp;Fossila!E4247,Listor!$K$6:$K$17&amp;Listor!$L$6:$L$17,0)),"")</f>
        <v/>
      </c>
      <c r="K4247" s="69"/>
    </row>
    <row r="4248" spans="2:11" x14ac:dyDescent="0.25">
      <c r="B4248" s="68" t="s">
        <v>68</v>
      </c>
      <c r="C4248" s="80" t="str">
        <f>IFERROR(VLOOKUP(B4248,Listor!$A$6:$B$62,2,FALSE),"")</f>
        <v/>
      </c>
      <c r="D4248" s="80" t="str">
        <f>IFERROR(VLOOKUP(B4248,Listor!$A$6:$C$62,3,FALSE),"")</f>
        <v/>
      </c>
      <c r="E4248" s="64" t="s">
        <v>69</v>
      </c>
      <c r="F4248" s="65"/>
      <c r="G4248" s="35" t="str">
        <f>IFERROR(VLOOKUP(B4248,Listor!$A$6:$G$62,7,FALSE),"")</f>
        <v/>
      </c>
      <c r="H4248" s="35" t="str">
        <f>IFERROR(VLOOKUP(B4248,Listor!$H$6:$I$24,2,FALSE),"")</f>
        <v/>
      </c>
      <c r="I4248" s="35" t="str">
        <f t="shared" si="69"/>
        <v/>
      </c>
      <c r="J4248" s="35" t="str">
        <f t="array" ref="J4248">IFERROR(INDEX(Listor!$M$6:$M$17,MATCH(Listor!J4248&amp;Fossila!E4248,Listor!$K$6:$K$17&amp;Listor!$L$6:$L$17,0)),"")</f>
        <v/>
      </c>
      <c r="K4248" s="69"/>
    </row>
    <row r="4249" spans="2:11" x14ac:dyDescent="0.25">
      <c r="B4249" s="68" t="s">
        <v>68</v>
      </c>
      <c r="C4249" s="80" t="str">
        <f>IFERROR(VLOOKUP(B4249,Listor!$A$6:$B$62,2,FALSE),"")</f>
        <v/>
      </c>
      <c r="D4249" s="80" t="str">
        <f>IFERROR(VLOOKUP(B4249,Listor!$A$6:$C$62,3,FALSE),"")</f>
        <v/>
      </c>
      <c r="E4249" s="64" t="s">
        <v>69</v>
      </c>
      <c r="F4249" s="65"/>
      <c r="G4249" s="35" t="str">
        <f>IFERROR(VLOOKUP(B4249,Listor!$A$6:$G$62,7,FALSE),"")</f>
        <v/>
      </c>
      <c r="H4249" s="35" t="str">
        <f>IFERROR(VLOOKUP(B4249,Listor!$H$6:$I$24,2,FALSE),"")</f>
        <v/>
      </c>
      <c r="I4249" s="35" t="str">
        <f t="shared" si="69"/>
        <v/>
      </c>
      <c r="J4249" s="35" t="str">
        <f t="array" ref="J4249">IFERROR(INDEX(Listor!$M$6:$M$17,MATCH(Listor!J4249&amp;Fossila!E4249,Listor!$K$6:$K$17&amp;Listor!$L$6:$L$17,0)),"")</f>
        <v/>
      </c>
      <c r="K4249" s="69"/>
    </row>
    <row r="4250" spans="2:11" x14ac:dyDescent="0.25">
      <c r="B4250" s="68" t="s">
        <v>68</v>
      </c>
      <c r="C4250" s="80" t="str">
        <f>IFERROR(VLOOKUP(B4250,Listor!$A$6:$B$62,2,FALSE),"")</f>
        <v/>
      </c>
      <c r="D4250" s="80" t="str">
        <f>IFERROR(VLOOKUP(B4250,Listor!$A$6:$C$62,3,FALSE),"")</f>
        <v/>
      </c>
      <c r="E4250" s="64" t="s">
        <v>69</v>
      </c>
      <c r="F4250" s="65"/>
      <c r="G4250" s="35" t="str">
        <f>IFERROR(VLOOKUP(B4250,Listor!$A$6:$G$62,7,FALSE),"")</f>
        <v/>
      </c>
      <c r="H4250" s="35" t="str">
        <f>IFERROR(VLOOKUP(B4250,Listor!$H$6:$I$24,2,FALSE),"")</f>
        <v/>
      </c>
      <c r="I4250" s="35" t="str">
        <f t="shared" si="69"/>
        <v/>
      </c>
      <c r="J4250" s="35" t="str">
        <f t="array" ref="J4250">IFERROR(INDEX(Listor!$M$6:$M$17,MATCH(Listor!J4250&amp;Fossila!E4250,Listor!$K$6:$K$17&amp;Listor!$L$6:$L$17,0)),"")</f>
        <v/>
      </c>
      <c r="K4250" s="69"/>
    </row>
    <row r="4251" spans="2:11" x14ac:dyDescent="0.25">
      <c r="B4251" s="68" t="s">
        <v>68</v>
      </c>
      <c r="C4251" s="80" t="str">
        <f>IFERROR(VLOOKUP(B4251,Listor!$A$6:$B$62,2,FALSE),"")</f>
        <v/>
      </c>
      <c r="D4251" s="80" t="str">
        <f>IFERROR(VLOOKUP(B4251,Listor!$A$6:$C$62,3,FALSE),"")</f>
        <v/>
      </c>
      <c r="E4251" s="64" t="s">
        <v>69</v>
      </c>
      <c r="F4251" s="65"/>
      <c r="G4251" s="35" t="str">
        <f>IFERROR(VLOOKUP(B4251,Listor!$A$6:$G$62,7,FALSE),"")</f>
        <v/>
      </c>
      <c r="H4251" s="35" t="str">
        <f>IFERROR(VLOOKUP(B4251,Listor!$H$6:$I$24,2,FALSE),"")</f>
        <v/>
      </c>
      <c r="I4251" s="35" t="str">
        <f t="shared" si="69"/>
        <v/>
      </c>
      <c r="J4251" s="35" t="str">
        <f t="array" ref="J4251">IFERROR(INDEX(Listor!$M$6:$M$17,MATCH(Listor!J4251&amp;Fossila!E4251,Listor!$K$6:$K$17&amp;Listor!$L$6:$L$17,0)),"")</f>
        <v/>
      </c>
      <c r="K4251" s="69"/>
    </row>
    <row r="4252" spans="2:11" x14ac:dyDescent="0.25">
      <c r="B4252" s="68" t="s">
        <v>68</v>
      </c>
      <c r="C4252" s="80" t="str">
        <f>IFERROR(VLOOKUP(B4252,Listor!$A$6:$B$62,2,FALSE),"")</f>
        <v/>
      </c>
      <c r="D4252" s="80" t="str">
        <f>IFERROR(VLOOKUP(B4252,Listor!$A$6:$C$62,3,FALSE),"")</f>
        <v/>
      </c>
      <c r="E4252" s="64" t="s">
        <v>69</v>
      </c>
      <c r="F4252" s="65"/>
      <c r="G4252" s="35" t="str">
        <f>IFERROR(VLOOKUP(B4252,Listor!$A$6:$G$62,7,FALSE),"")</f>
        <v/>
      </c>
      <c r="H4252" s="35" t="str">
        <f>IFERROR(VLOOKUP(B4252,Listor!$H$6:$I$24,2,FALSE),"")</f>
        <v/>
      </c>
      <c r="I4252" s="35" t="str">
        <f t="shared" si="69"/>
        <v/>
      </c>
      <c r="J4252" s="35" t="str">
        <f t="array" ref="J4252">IFERROR(INDEX(Listor!$M$6:$M$17,MATCH(Listor!J4252&amp;Fossila!E4252,Listor!$K$6:$K$17&amp;Listor!$L$6:$L$17,0)),"")</f>
        <v/>
      </c>
      <c r="K4252" s="69"/>
    </row>
    <row r="4253" spans="2:11" x14ac:dyDescent="0.25">
      <c r="B4253" s="68" t="s">
        <v>68</v>
      </c>
      <c r="C4253" s="80" t="str">
        <f>IFERROR(VLOOKUP(B4253,Listor!$A$6:$B$62,2,FALSE),"")</f>
        <v/>
      </c>
      <c r="D4253" s="80" t="str">
        <f>IFERROR(VLOOKUP(B4253,Listor!$A$6:$C$62,3,FALSE),"")</f>
        <v/>
      </c>
      <c r="E4253" s="64" t="s">
        <v>69</v>
      </c>
      <c r="F4253" s="65"/>
      <c r="G4253" s="35" t="str">
        <f>IFERROR(VLOOKUP(B4253,Listor!$A$6:$G$62,7,FALSE),"")</f>
        <v/>
      </c>
      <c r="H4253" s="35" t="str">
        <f>IFERROR(VLOOKUP(B4253,Listor!$H$6:$I$24,2,FALSE),"")</f>
        <v/>
      </c>
      <c r="I4253" s="35" t="str">
        <f t="shared" si="69"/>
        <v/>
      </c>
      <c r="J4253" s="35" t="str">
        <f t="array" ref="J4253">IFERROR(INDEX(Listor!$M$6:$M$17,MATCH(Listor!J4253&amp;Fossila!E4253,Listor!$K$6:$K$17&amp;Listor!$L$6:$L$17,0)),"")</f>
        <v/>
      </c>
      <c r="K4253" s="69"/>
    </row>
    <row r="4254" spans="2:11" x14ac:dyDescent="0.25">
      <c r="B4254" s="68" t="s">
        <v>68</v>
      </c>
      <c r="C4254" s="80" t="str">
        <f>IFERROR(VLOOKUP(B4254,Listor!$A$6:$B$62,2,FALSE),"")</f>
        <v/>
      </c>
      <c r="D4254" s="80" t="str">
        <f>IFERROR(VLOOKUP(B4254,Listor!$A$6:$C$62,3,FALSE),"")</f>
        <v/>
      </c>
      <c r="E4254" s="64" t="s">
        <v>69</v>
      </c>
      <c r="F4254" s="65"/>
      <c r="G4254" s="35" t="str">
        <f>IFERROR(VLOOKUP(B4254,Listor!$A$6:$G$62,7,FALSE),"")</f>
        <v/>
      </c>
      <c r="H4254" s="35" t="str">
        <f>IFERROR(VLOOKUP(B4254,Listor!$H$6:$I$24,2,FALSE),"")</f>
        <v/>
      </c>
      <c r="I4254" s="35" t="str">
        <f t="shared" si="69"/>
        <v/>
      </c>
      <c r="J4254" s="35" t="str">
        <f t="array" ref="J4254">IFERROR(INDEX(Listor!$M$6:$M$17,MATCH(Listor!J4254&amp;Fossila!E4254,Listor!$K$6:$K$17&amp;Listor!$L$6:$L$17,0)),"")</f>
        <v/>
      </c>
      <c r="K4254" s="69"/>
    </row>
    <row r="4255" spans="2:11" x14ac:dyDescent="0.25">
      <c r="B4255" s="68" t="s">
        <v>68</v>
      </c>
      <c r="C4255" s="80" t="str">
        <f>IFERROR(VLOOKUP(B4255,Listor!$A$6:$B$62,2,FALSE),"")</f>
        <v/>
      </c>
      <c r="D4255" s="80" t="str">
        <f>IFERROR(VLOOKUP(B4255,Listor!$A$6:$C$62,3,FALSE),"")</f>
        <v/>
      </c>
      <c r="E4255" s="64" t="s">
        <v>69</v>
      </c>
      <c r="F4255" s="65"/>
      <c r="G4255" s="35" t="str">
        <f>IFERROR(VLOOKUP(B4255,Listor!$A$6:$G$62,7,FALSE),"")</f>
        <v/>
      </c>
      <c r="H4255" s="35" t="str">
        <f>IFERROR(VLOOKUP(B4255,Listor!$H$6:$I$24,2,FALSE),"")</f>
        <v/>
      </c>
      <c r="I4255" s="35" t="str">
        <f t="shared" si="69"/>
        <v/>
      </c>
      <c r="J4255" s="35" t="str">
        <f t="array" ref="J4255">IFERROR(INDEX(Listor!$M$6:$M$17,MATCH(Listor!J4255&amp;Fossila!E4255,Listor!$K$6:$K$17&amp;Listor!$L$6:$L$17,0)),"")</f>
        <v/>
      </c>
      <c r="K4255" s="69"/>
    </row>
    <row r="4256" spans="2:11" x14ac:dyDescent="0.25">
      <c r="B4256" s="68" t="s">
        <v>68</v>
      </c>
      <c r="C4256" s="80" t="str">
        <f>IFERROR(VLOOKUP(B4256,Listor!$A$6:$B$62,2,FALSE),"")</f>
        <v/>
      </c>
      <c r="D4256" s="80" t="str">
        <f>IFERROR(VLOOKUP(B4256,Listor!$A$6:$C$62,3,FALSE),"")</f>
        <v/>
      </c>
      <c r="E4256" s="64" t="s">
        <v>69</v>
      </c>
      <c r="F4256" s="65"/>
      <c r="G4256" s="35" t="str">
        <f>IFERROR(VLOOKUP(B4256,Listor!$A$6:$G$62,7,FALSE),"")</f>
        <v/>
      </c>
      <c r="H4256" s="35" t="str">
        <f>IFERROR(VLOOKUP(B4256,Listor!$H$6:$I$24,2,FALSE),"")</f>
        <v/>
      </c>
      <c r="I4256" s="35" t="str">
        <f t="shared" si="69"/>
        <v/>
      </c>
      <c r="J4256" s="35" t="str">
        <f t="array" ref="J4256">IFERROR(INDEX(Listor!$M$6:$M$17,MATCH(Listor!J4256&amp;Fossila!E4256,Listor!$K$6:$K$17&amp;Listor!$L$6:$L$17,0)),"")</f>
        <v/>
      </c>
      <c r="K4256" s="69"/>
    </row>
    <row r="4257" spans="2:11" x14ac:dyDescent="0.25">
      <c r="B4257" s="68" t="s">
        <v>68</v>
      </c>
      <c r="C4257" s="80" t="str">
        <f>IFERROR(VLOOKUP(B4257,Listor!$A$6:$B$62,2,FALSE),"")</f>
        <v/>
      </c>
      <c r="D4257" s="80" t="str">
        <f>IFERROR(VLOOKUP(B4257,Listor!$A$6:$C$62,3,FALSE),"")</f>
        <v/>
      </c>
      <c r="E4257" s="64" t="s">
        <v>69</v>
      </c>
      <c r="F4257" s="65"/>
      <c r="G4257" s="35" t="str">
        <f>IFERROR(VLOOKUP(B4257,Listor!$A$6:$G$62,7,FALSE),"")</f>
        <v/>
      </c>
      <c r="H4257" s="35" t="str">
        <f>IFERROR(VLOOKUP(B4257,Listor!$H$6:$I$24,2,FALSE),"")</f>
        <v/>
      </c>
      <c r="I4257" s="35" t="str">
        <f t="shared" si="69"/>
        <v/>
      </c>
      <c r="J4257" s="35" t="str">
        <f t="array" ref="J4257">IFERROR(INDEX(Listor!$M$6:$M$17,MATCH(Listor!J4257&amp;Fossila!E4257,Listor!$K$6:$K$17&amp;Listor!$L$6:$L$17,0)),"")</f>
        <v/>
      </c>
      <c r="K4257" s="69"/>
    </row>
    <row r="4258" spans="2:11" x14ac:dyDescent="0.25">
      <c r="B4258" s="68" t="s">
        <v>68</v>
      </c>
      <c r="C4258" s="80" t="str">
        <f>IFERROR(VLOOKUP(B4258,Listor!$A$6:$B$62,2,FALSE),"")</f>
        <v/>
      </c>
      <c r="D4258" s="80" t="str">
        <f>IFERROR(VLOOKUP(B4258,Listor!$A$6:$C$62,3,FALSE),"")</f>
        <v/>
      </c>
      <c r="E4258" s="64" t="s">
        <v>69</v>
      </c>
      <c r="F4258" s="65"/>
      <c r="G4258" s="35" t="str">
        <f>IFERROR(VLOOKUP(B4258,Listor!$A$6:$G$62,7,FALSE),"")</f>
        <v/>
      </c>
      <c r="H4258" s="35" t="str">
        <f>IFERROR(VLOOKUP(B4258,Listor!$H$6:$I$24,2,FALSE),"")</f>
        <v/>
      </c>
      <c r="I4258" s="35" t="str">
        <f t="shared" si="69"/>
        <v/>
      </c>
      <c r="J4258" s="35" t="str">
        <f t="array" ref="J4258">IFERROR(INDEX(Listor!$M$6:$M$17,MATCH(Listor!J4258&amp;Fossila!E4258,Listor!$K$6:$K$17&amp;Listor!$L$6:$L$17,0)),"")</f>
        <v/>
      </c>
      <c r="K4258" s="69"/>
    </row>
    <row r="4259" spans="2:11" x14ac:dyDescent="0.25">
      <c r="B4259" s="68" t="s">
        <v>68</v>
      </c>
      <c r="C4259" s="80" t="str">
        <f>IFERROR(VLOOKUP(B4259,Listor!$A$6:$B$62,2,FALSE),"")</f>
        <v/>
      </c>
      <c r="D4259" s="80" t="str">
        <f>IFERROR(VLOOKUP(B4259,Listor!$A$6:$C$62,3,FALSE),"")</f>
        <v/>
      </c>
      <c r="E4259" s="64" t="s">
        <v>69</v>
      </c>
      <c r="F4259" s="65"/>
      <c r="G4259" s="35" t="str">
        <f>IFERROR(VLOOKUP(B4259,Listor!$A$6:$G$62,7,FALSE),"")</f>
        <v/>
      </c>
      <c r="H4259" s="35" t="str">
        <f>IFERROR(VLOOKUP(B4259,Listor!$H$6:$I$24,2,FALSE),"")</f>
        <v/>
      </c>
      <c r="I4259" s="35" t="str">
        <f t="shared" si="69"/>
        <v/>
      </c>
      <c r="J4259" s="35" t="str">
        <f t="array" ref="J4259">IFERROR(INDEX(Listor!$M$6:$M$17,MATCH(Listor!J4259&amp;Fossila!E4259,Listor!$K$6:$K$17&amp;Listor!$L$6:$L$17,0)),"")</f>
        <v/>
      </c>
      <c r="K4259" s="69"/>
    </row>
    <row r="4260" spans="2:11" x14ac:dyDescent="0.25">
      <c r="B4260" s="68" t="s">
        <v>68</v>
      </c>
      <c r="C4260" s="80" t="str">
        <f>IFERROR(VLOOKUP(B4260,Listor!$A$6:$B$62,2,FALSE),"")</f>
        <v/>
      </c>
      <c r="D4260" s="80" t="str">
        <f>IFERROR(VLOOKUP(B4260,Listor!$A$6:$C$62,3,FALSE),"")</f>
        <v/>
      </c>
      <c r="E4260" s="64" t="s">
        <v>69</v>
      </c>
      <c r="F4260" s="65"/>
      <c r="G4260" s="35" t="str">
        <f>IFERROR(VLOOKUP(B4260,Listor!$A$6:$G$62,7,FALSE),"")</f>
        <v/>
      </c>
      <c r="H4260" s="35" t="str">
        <f>IFERROR(VLOOKUP(B4260,Listor!$H$6:$I$24,2,FALSE),"")</f>
        <v/>
      </c>
      <c r="I4260" s="35" t="str">
        <f t="shared" si="69"/>
        <v/>
      </c>
      <c r="J4260" s="35" t="str">
        <f t="array" ref="J4260">IFERROR(INDEX(Listor!$M$6:$M$17,MATCH(Listor!J4260&amp;Fossila!E4260,Listor!$K$6:$K$17&amp;Listor!$L$6:$L$17,0)),"")</f>
        <v/>
      </c>
      <c r="K4260" s="69"/>
    </row>
    <row r="4261" spans="2:11" x14ac:dyDescent="0.25">
      <c r="B4261" s="68" t="s">
        <v>68</v>
      </c>
      <c r="C4261" s="80" t="str">
        <f>IFERROR(VLOOKUP(B4261,Listor!$A$6:$B$62,2,FALSE),"")</f>
        <v/>
      </c>
      <c r="D4261" s="80" t="str">
        <f>IFERROR(VLOOKUP(B4261,Listor!$A$6:$C$62,3,FALSE),"")</f>
        <v/>
      </c>
      <c r="E4261" s="64" t="s">
        <v>69</v>
      </c>
      <c r="F4261" s="65"/>
      <c r="G4261" s="35" t="str">
        <f>IFERROR(VLOOKUP(B4261,Listor!$A$6:$G$62,7,FALSE),"")</f>
        <v/>
      </c>
      <c r="H4261" s="35" t="str">
        <f>IFERROR(VLOOKUP(B4261,Listor!$H$6:$I$24,2,FALSE),"")</f>
        <v/>
      </c>
      <c r="I4261" s="35" t="str">
        <f t="shared" si="69"/>
        <v/>
      </c>
      <c r="J4261" s="35" t="str">
        <f t="array" ref="J4261">IFERROR(INDEX(Listor!$M$6:$M$17,MATCH(Listor!J4261&amp;Fossila!E4261,Listor!$K$6:$K$17&amp;Listor!$L$6:$L$17,0)),"")</f>
        <v/>
      </c>
      <c r="K4261" s="69"/>
    </row>
    <row r="4262" spans="2:11" x14ac:dyDescent="0.25">
      <c r="B4262" s="68" t="s">
        <v>68</v>
      </c>
      <c r="C4262" s="80" t="str">
        <f>IFERROR(VLOOKUP(B4262,Listor!$A$6:$B$62,2,FALSE),"")</f>
        <v/>
      </c>
      <c r="D4262" s="80" t="str">
        <f>IFERROR(VLOOKUP(B4262,Listor!$A$6:$C$62,3,FALSE),"")</f>
        <v/>
      </c>
      <c r="E4262" s="64" t="s">
        <v>69</v>
      </c>
      <c r="F4262" s="65"/>
      <c r="G4262" s="35" t="str">
        <f>IFERROR(VLOOKUP(B4262,Listor!$A$6:$G$62,7,FALSE),"")</f>
        <v/>
      </c>
      <c r="H4262" s="35" t="str">
        <f>IFERROR(VLOOKUP(B4262,Listor!$H$6:$I$24,2,FALSE),"")</f>
        <v/>
      </c>
      <c r="I4262" s="35" t="str">
        <f t="shared" si="69"/>
        <v/>
      </c>
      <c r="J4262" s="35" t="str">
        <f t="array" ref="J4262">IFERROR(INDEX(Listor!$M$6:$M$17,MATCH(Listor!J4262&amp;Fossila!E4262,Listor!$K$6:$K$17&amp;Listor!$L$6:$L$17,0)),"")</f>
        <v/>
      </c>
      <c r="K4262" s="69"/>
    </row>
    <row r="4263" spans="2:11" x14ac:dyDescent="0.25">
      <c r="B4263" s="68" t="s">
        <v>68</v>
      </c>
      <c r="C4263" s="80" t="str">
        <f>IFERROR(VLOOKUP(B4263,Listor!$A$6:$B$62,2,FALSE),"")</f>
        <v/>
      </c>
      <c r="D4263" s="80" t="str">
        <f>IFERROR(VLOOKUP(B4263,Listor!$A$6:$C$62,3,FALSE),"")</f>
        <v/>
      </c>
      <c r="E4263" s="64" t="s">
        <v>69</v>
      </c>
      <c r="F4263" s="65"/>
      <c r="G4263" s="35" t="str">
        <f>IFERROR(VLOOKUP(B4263,Listor!$A$6:$G$62,7,FALSE),"")</f>
        <v/>
      </c>
      <c r="H4263" s="35" t="str">
        <f>IFERROR(VLOOKUP(B4263,Listor!$H$6:$I$24,2,FALSE),"")</f>
        <v/>
      </c>
      <c r="I4263" s="35" t="str">
        <f t="shared" si="69"/>
        <v/>
      </c>
      <c r="J4263" s="35" t="str">
        <f t="array" ref="J4263">IFERROR(INDEX(Listor!$M$6:$M$17,MATCH(Listor!J4263&amp;Fossila!E4263,Listor!$K$6:$K$17&amp;Listor!$L$6:$L$17,0)),"")</f>
        <v/>
      </c>
      <c r="K4263" s="69"/>
    </row>
    <row r="4264" spans="2:11" x14ac:dyDescent="0.25">
      <c r="B4264" s="68" t="s">
        <v>68</v>
      </c>
      <c r="C4264" s="80" t="str">
        <f>IFERROR(VLOOKUP(B4264,Listor!$A$6:$B$62,2,FALSE),"")</f>
        <v/>
      </c>
      <c r="D4264" s="80" t="str">
        <f>IFERROR(VLOOKUP(B4264,Listor!$A$6:$C$62,3,FALSE),"")</f>
        <v/>
      </c>
      <c r="E4264" s="64" t="s">
        <v>69</v>
      </c>
      <c r="F4264" s="65"/>
      <c r="G4264" s="35" t="str">
        <f>IFERROR(VLOOKUP(B4264,Listor!$A$6:$G$62,7,FALSE),"")</f>
        <v/>
      </c>
      <c r="H4264" s="35" t="str">
        <f>IFERROR(VLOOKUP(B4264,Listor!$H$6:$I$24,2,FALSE),"")</f>
        <v/>
      </c>
      <c r="I4264" s="35" t="str">
        <f t="shared" si="69"/>
        <v/>
      </c>
      <c r="J4264" s="35" t="str">
        <f t="array" ref="J4264">IFERROR(INDEX(Listor!$M$6:$M$17,MATCH(Listor!J4264&amp;Fossila!E4264,Listor!$K$6:$K$17&amp;Listor!$L$6:$L$17,0)),"")</f>
        <v/>
      </c>
      <c r="K4264" s="69"/>
    </row>
    <row r="4265" spans="2:11" x14ac:dyDescent="0.25">
      <c r="B4265" s="68" t="s">
        <v>68</v>
      </c>
      <c r="C4265" s="80" t="str">
        <f>IFERROR(VLOOKUP(B4265,Listor!$A$6:$B$62,2,FALSE),"")</f>
        <v/>
      </c>
      <c r="D4265" s="80" t="str">
        <f>IFERROR(VLOOKUP(B4265,Listor!$A$6:$C$62,3,FALSE),"")</f>
        <v/>
      </c>
      <c r="E4265" s="64" t="s">
        <v>69</v>
      </c>
      <c r="F4265" s="65"/>
      <c r="G4265" s="35" t="str">
        <f>IFERROR(VLOOKUP(B4265,Listor!$A$6:$G$62,7,FALSE),"")</f>
        <v/>
      </c>
      <c r="H4265" s="35" t="str">
        <f>IFERROR(VLOOKUP(B4265,Listor!$H$6:$I$24,2,FALSE),"")</f>
        <v/>
      </c>
      <c r="I4265" s="35" t="str">
        <f t="shared" si="69"/>
        <v/>
      </c>
      <c r="J4265" s="35" t="str">
        <f t="array" ref="J4265">IFERROR(INDEX(Listor!$M$6:$M$17,MATCH(Listor!J4265&amp;Fossila!E4265,Listor!$K$6:$K$17&amp;Listor!$L$6:$L$17,0)),"")</f>
        <v/>
      </c>
      <c r="K4265" s="69"/>
    </row>
    <row r="4266" spans="2:11" x14ac:dyDescent="0.25">
      <c r="B4266" s="68" t="s">
        <v>68</v>
      </c>
      <c r="C4266" s="80" t="str">
        <f>IFERROR(VLOOKUP(B4266,Listor!$A$6:$B$62,2,FALSE),"")</f>
        <v/>
      </c>
      <c r="D4266" s="80" t="str">
        <f>IFERROR(VLOOKUP(B4266,Listor!$A$6:$C$62,3,FALSE),"")</f>
        <v/>
      </c>
      <c r="E4266" s="64" t="s">
        <v>69</v>
      </c>
      <c r="F4266" s="65"/>
      <c r="G4266" s="35" t="str">
        <f>IFERROR(VLOOKUP(B4266,Listor!$A$6:$G$62,7,FALSE),"")</f>
        <v/>
      </c>
      <c r="H4266" s="35" t="str">
        <f>IFERROR(VLOOKUP(B4266,Listor!$H$6:$I$24,2,FALSE),"")</f>
        <v/>
      </c>
      <c r="I4266" s="35" t="str">
        <f t="shared" si="69"/>
        <v/>
      </c>
      <c r="J4266" s="35" t="str">
        <f t="array" ref="J4266">IFERROR(INDEX(Listor!$M$6:$M$17,MATCH(Listor!J4266&amp;Fossila!E4266,Listor!$K$6:$K$17&amp;Listor!$L$6:$L$17,0)),"")</f>
        <v/>
      </c>
      <c r="K4266" s="69"/>
    </row>
    <row r="4267" spans="2:11" x14ac:dyDescent="0.25">
      <c r="B4267" s="68" t="s">
        <v>68</v>
      </c>
      <c r="C4267" s="80" t="str">
        <f>IFERROR(VLOOKUP(B4267,Listor!$A$6:$B$62,2,FALSE),"")</f>
        <v/>
      </c>
      <c r="D4267" s="80" t="str">
        <f>IFERROR(VLOOKUP(B4267,Listor!$A$6:$C$62,3,FALSE),"")</f>
        <v/>
      </c>
      <c r="E4267" s="64" t="s">
        <v>69</v>
      </c>
      <c r="F4267" s="65"/>
      <c r="G4267" s="35" t="str">
        <f>IFERROR(VLOOKUP(B4267,Listor!$A$6:$G$62,7,FALSE),"")</f>
        <v/>
      </c>
      <c r="H4267" s="35" t="str">
        <f>IFERROR(VLOOKUP(B4267,Listor!$H$6:$I$24,2,FALSE),"")</f>
        <v/>
      </c>
      <c r="I4267" s="35" t="str">
        <f t="shared" si="69"/>
        <v/>
      </c>
      <c r="J4267" s="35" t="str">
        <f t="array" ref="J4267">IFERROR(INDEX(Listor!$M$6:$M$17,MATCH(Listor!J4267&amp;Fossila!E4267,Listor!$K$6:$K$17&amp;Listor!$L$6:$L$17,0)),"")</f>
        <v/>
      </c>
      <c r="K4267" s="69"/>
    </row>
    <row r="4268" spans="2:11" x14ac:dyDescent="0.25">
      <c r="B4268" s="68" t="s">
        <v>68</v>
      </c>
      <c r="C4268" s="80" t="str">
        <f>IFERROR(VLOOKUP(B4268,Listor!$A$6:$B$62,2,FALSE),"")</f>
        <v/>
      </c>
      <c r="D4268" s="80" t="str">
        <f>IFERROR(VLOOKUP(B4268,Listor!$A$6:$C$62,3,FALSE),"")</f>
        <v/>
      </c>
      <c r="E4268" s="64" t="s">
        <v>69</v>
      </c>
      <c r="F4268" s="65"/>
      <c r="G4268" s="35" t="str">
        <f>IFERROR(VLOOKUP(B4268,Listor!$A$6:$G$62,7,FALSE),"")</f>
        <v/>
      </c>
      <c r="H4268" s="35" t="str">
        <f>IFERROR(VLOOKUP(B4268,Listor!$H$6:$I$24,2,FALSE),"")</f>
        <v/>
      </c>
      <c r="I4268" s="35" t="str">
        <f t="shared" si="69"/>
        <v/>
      </c>
      <c r="J4268" s="35" t="str">
        <f t="array" ref="J4268">IFERROR(INDEX(Listor!$M$6:$M$17,MATCH(Listor!J4268&amp;Fossila!E4268,Listor!$K$6:$K$17&amp;Listor!$L$6:$L$17,0)),"")</f>
        <v/>
      </c>
      <c r="K4268" s="69"/>
    </row>
    <row r="4269" spans="2:11" x14ac:dyDescent="0.25">
      <c r="B4269" s="68" t="s">
        <v>68</v>
      </c>
      <c r="C4269" s="80" t="str">
        <f>IFERROR(VLOOKUP(B4269,Listor!$A$6:$B$62,2,FALSE),"")</f>
        <v/>
      </c>
      <c r="D4269" s="80" t="str">
        <f>IFERROR(VLOOKUP(B4269,Listor!$A$6:$C$62,3,FALSE),"")</f>
        <v/>
      </c>
      <c r="E4269" s="64" t="s">
        <v>69</v>
      </c>
      <c r="F4269" s="65"/>
      <c r="G4269" s="35" t="str">
        <f>IFERROR(VLOOKUP(B4269,Listor!$A$6:$G$62,7,FALSE),"")</f>
        <v/>
      </c>
      <c r="H4269" s="35" t="str">
        <f>IFERROR(VLOOKUP(B4269,Listor!$H$6:$I$24,2,FALSE),"")</f>
        <v/>
      </c>
      <c r="I4269" s="35" t="str">
        <f t="shared" si="69"/>
        <v/>
      </c>
      <c r="J4269" s="35" t="str">
        <f t="array" ref="J4269">IFERROR(INDEX(Listor!$M$6:$M$17,MATCH(Listor!J4269&amp;Fossila!E4269,Listor!$K$6:$K$17&amp;Listor!$L$6:$L$17,0)),"")</f>
        <v/>
      </c>
      <c r="K4269" s="69"/>
    </row>
    <row r="4270" spans="2:11" x14ac:dyDescent="0.25">
      <c r="B4270" s="68" t="s">
        <v>68</v>
      </c>
      <c r="C4270" s="80" t="str">
        <f>IFERROR(VLOOKUP(B4270,Listor!$A$6:$B$62,2,FALSE),"")</f>
        <v/>
      </c>
      <c r="D4270" s="80" t="str">
        <f>IFERROR(VLOOKUP(B4270,Listor!$A$6:$C$62,3,FALSE),"")</f>
        <v/>
      </c>
      <c r="E4270" s="64" t="s">
        <v>69</v>
      </c>
      <c r="F4270" s="65"/>
      <c r="G4270" s="35" t="str">
        <f>IFERROR(VLOOKUP(B4270,Listor!$A$6:$G$62,7,FALSE),"")</f>
        <v/>
      </c>
      <c r="H4270" s="35" t="str">
        <f>IFERROR(VLOOKUP(B4270,Listor!$H$6:$I$24,2,FALSE),"")</f>
        <v/>
      </c>
      <c r="I4270" s="35" t="str">
        <f t="shared" si="69"/>
        <v/>
      </c>
      <c r="J4270" s="35" t="str">
        <f t="array" ref="J4270">IFERROR(INDEX(Listor!$M$6:$M$17,MATCH(Listor!J4270&amp;Fossila!E4270,Listor!$K$6:$K$17&amp;Listor!$L$6:$L$17,0)),"")</f>
        <v/>
      </c>
      <c r="K4270" s="69"/>
    </row>
    <row r="4271" spans="2:11" x14ac:dyDescent="0.25">
      <c r="B4271" s="68" t="s">
        <v>68</v>
      </c>
      <c r="C4271" s="80" t="str">
        <f>IFERROR(VLOOKUP(B4271,Listor!$A$6:$B$62,2,FALSE),"")</f>
        <v/>
      </c>
      <c r="D4271" s="80" t="str">
        <f>IFERROR(VLOOKUP(B4271,Listor!$A$6:$C$62,3,FALSE),"")</f>
        <v/>
      </c>
      <c r="E4271" s="64" t="s">
        <v>69</v>
      </c>
      <c r="F4271" s="65"/>
      <c r="G4271" s="35" t="str">
        <f>IFERROR(VLOOKUP(B4271,Listor!$A$6:$G$62,7,FALSE),"")</f>
        <v/>
      </c>
      <c r="H4271" s="35" t="str">
        <f>IFERROR(VLOOKUP(B4271,Listor!$H$6:$I$24,2,FALSE),"")</f>
        <v/>
      </c>
      <c r="I4271" s="35" t="str">
        <f t="shared" si="69"/>
        <v/>
      </c>
      <c r="J4271" s="35" t="str">
        <f t="array" ref="J4271">IFERROR(INDEX(Listor!$M$6:$M$17,MATCH(Listor!J4271&amp;Fossila!E4271,Listor!$K$6:$K$17&amp;Listor!$L$6:$L$17,0)),"")</f>
        <v/>
      </c>
      <c r="K4271" s="69"/>
    </row>
    <row r="4272" spans="2:11" x14ac:dyDescent="0.25">
      <c r="B4272" s="68" t="s">
        <v>68</v>
      </c>
      <c r="C4272" s="80" t="str">
        <f>IFERROR(VLOOKUP(B4272,Listor!$A$6:$B$62,2,FALSE),"")</f>
        <v/>
      </c>
      <c r="D4272" s="80" t="str">
        <f>IFERROR(VLOOKUP(B4272,Listor!$A$6:$C$62,3,FALSE),"")</f>
        <v/>
      </c>
      <c r="E4272" s="64" t="s">
        <v>69</v>
      </c>
      <c r="F4272" s="65"/>
      <c r="G4272" s="35" t="str">
        <f>IFERROR(VLOOKUP(B4272,Listor!$A$6:$G$62,7,FALSE),"")</f>
        <v/>
      </c>
      <c r="H4272" s="35" t="str">
        <f>IFERROR(VLOOKUP(B4272,Listor!$H$6:$I$24,2,FALSE),"")</f>
        <v/>
      </c>
      <c r="I4272" s="35" t="str">
        <f t="shared" si="69"/>
        <v/>
      </c>
      <c r="J4272" s="35" t="str">
        <f t="array" ref="J4272">IFERROR(INDEX(Listor!$M$6:$M$17,MATCH(Listor!J4272&amp;Fossila!E4272,Listor!$K$6:$K$17&amp;Listor!$L$6:$L$17,0)),"")</f>
        <v/>
      </c>
      <c r="K4272" s="69"/>
    </row>
    <row r="4273" spans="2:11" x14ac:dyDescent="0.25">
      <c r="B4273" s="68" t="s">
        <v>68</v>
      </c>
      <c r="C4273" s="80" t="str">
        <f>IFERROR(VLOOKUP(B4273,Listor!$A$6:$B$62,2,FALSE),"")</f>
        <v/>
      </c>
      <c r="D4273" s="80" t="str">
        <f>IFERROR(VLOOKUP(B4273,Listor!$A$6:$C$62,3,FALSE),"")</f>
        <v/>
      </c>
      <c r="E4273" s="64" t="s">
        <v>69</v>
      </c>
      <c r="F4273" s="65"/>
      <c r="G4273" s="35" t="str">
        <f>IFERROR(VLOOKUP(B4273,Listor!$A$6:$G$62,7,FALSE),"")</f>
        <v/>
      </c>
      <c r="H4273" s="35" t="str">
        <f>IFERROR(VLOOKUP(B4273,Listor!$H$6:$I$24,2,FALSE),"")</f>
        <v/>
      </c>
      <c r="I4273" s="35" t="str">
        <f t="shared" si="69"/>
        <v/>
      </c>
      <c r="J4273" s="35" t="str">
        <f t="array" ref="J4273">IFERROR(INDEX(Listor!$M$6:$M$17,MATCH(Listor!J4273&amp;Fossila!E4273,Listor!$K$6:$K$17&amp;Listor!$L$6:$L$17,0)),"")</f>
        <v/>
      </c>
      <c r="K4273" s="69"/>
    </row>
    <row r="4274" spans="2:11" x14ac:dyDescent="0.25">
      <c r="B4274" s="68" t="s">
        <v>68</v>
      </c>
      <c r="C4274" s="80" t="str">
        <f>IFERROR(VLOOKUP(B4274,Listor!$A$6:$B$62,2,FALSE),"")</f>
        <v/>
      </c>
      <c r="D4274" s="80" t="str">
        <f>IFERROR(VLOOKUP(B4274,Listor!$A$6:$C$62,3,FALSE),"")</f>
        <v/>
      </c>
      <c r="E4274" s="64" t="s">
        <v>69</v>
      </c>
      <c r="F4274" s="65"/>
      <c r="G4274" s="35" t="str">
        <f>IFERROR(VLOOKUP(B4274,Listor!$A$6:$G$62,7,FALSE),"")</f>
        <v/>
      </c>
      <c r="H4274" s="35" t="str">
        <f>IFERROR(VLOOKUP(B4274,Listor!$H$6:$I$24,2,FALSE),"")</f>
        <v/>
      </c>
      <c r="I4274" s="35" t="str">
        <f t="shared" si="69"/>
        <v/>
      </c>
      <c r="J4274" s="35" t="str">
        <f t="array" ref="J4274">IFERROR(INDEX(Listor!$M$6:$M$17,MATCH(Listor!J4274&amp;Fossila!E4274,Listor!$K$6:$K$17&amp;Listor!$L$6:$L$17,0)),"")</f>
        <v/>
      </c>
      <c r="K4274" s="69"/>
    </row>
    <row r="4275" spans="2:11" x14ac:dyDescent="0.25">
      <c r="B4275" s="68" t="s">
        <v>68</v>
      </c>
      <c r="C4275" s="80" t="str">
        <f>IFERROR(VLOOKUP(B4275,Listor!$A$6:$B$62,2,FALSE),"")</f>
        <v/>
      </c>
      <c r="D4275" s="80" t="str">
        <f>IFERROR(VLOOKUP(B4275,Listor!$A$6:$C$62,3,FALSE),"")</f>
        <v/>
      </c>
      <c r="E4275" s="64" t="s">
        <v>69</v>
      </c>
      <c r="F4275" s="65"/>
      <c r="G4275" s="35" t="str">
        <f>IFERROR(VLOOKUP(B4275,Listor!$A$6:$G$62,7,FALSE),"")</f>
        <v/>
      </c>
      <c r="H4275" s="35" t="str">
        <f>IFERROR(VLOOKUP(B4275,Listor!$H$6:$I$24,2,FALSE),"")</f>
        <v/>
      </c>
      <c r="I4275" s="35" t="str">
        <f t="shared" si="69"/>
        <v/>
      </c>
      <c r="J4275" s="35" t="str">
        <f t="array" ref="J4275">IFERROR(INDEX(Listor!$M$6:$M$17,MATCH(Listor!J4275&amp;Fossila!E4275,Listor!$K$6:$K$17&amp;Listor!$L$6:$L$17,0)),"")</f>
        <v/>
      </c>
      <c r="K4275" s="69"/>
    </row>
    <row r="4276" spans="2:11" x14ac:dyDescent="0.25">
      <c r="B4276" s="68" t="s">
        <v>68</v>
      </c>
      <c r="C4276" s="80" t="str">
        <f>IFERROR(VLOOKUP(B4276,Listor!$A$6:$B$62,2,FALSE),"")</f>
        <v/>
      </c>
      <c r="D4276" s="80" t="str">
        <f>IFERROR(VLOOKUP(B4276,Listor!$A$6:$C$62,3,FALSE),"")</f>
        <v/>
      </c>
      <c r="E4276" s="64" t="s">
        <v>69</v>
      </c>
      <c r="F4276" s="65"/>
      <c r="G4276" s="35" t="str">
        <f>IFERROR(VLOOKUP(B4276,Listor!$A$6:$G$62,7,FALSE),"")</f>
        <v/>
      </c>
      <c r="H4276" s="35" t="str">
        <f>IFERROR(VLOOKUP(B4276,Listor!$H$6:$I$24,2,FALSE),"")</f>
        <v/>
      </c>
      <c r="I4276" s="35" t="str">
        <f t="shared" si="69"/>
        <v/>
      </c>
      <c r="J4276" s="35" t="str">
        <f t="array" ref="J4276">IFERROR(INDEX(Listor!$M$6:$M$17,MATCH(Listor!J4276&amp;Fossila!E4276,Listor!$K$6:$K$17&amp;Listor!$L$6:$L$17,0)),"")</f>
        <v/>
      </c>
      <c r="K4276" s="69"/>
    </row>
    <row r="4277" spans="2:11" x14ac:dyDescent="0.25">
      <c r="B4277" s="68" t="s">
        <v>68</v>
      </c>
      <c r="C4277" s="80" t="str">
        <f>IFERROR(VLOOKUP(B4277,Listor!$A$6:$B$62,2,FALSE),"")</f>
        <v/>
      </c>
      <c r="D4277" s="80" t="str">
        <f>IFERROR(VLOOKUP(B4277,Listor!$A$6:$C$62,3,FALSE),"")</f>
        <v/>
      </c>
      <c r="E4277" s="64" t="s">
        <v>69</v>
      </c>
      <c r="F4277" s="65"/>
      <c r="G4277" s="35" t="str">
        <f>IFERROR(VLOOKUP(B4277,Listor!$A$6:$G$62,7,FALSE),"")</f>
        <v/>
      </c>
      <c r="H4277" s="35" t="str">
        <f>IFERROR(VLOOKUP(B4277,Listor!$H$6:$I$24,2,FALSE),"")</f>
        <v/>
      </c>
      <c r="I4277" s="35" t="str">
        <f t="shared" si="69"/>
        <v/>
      </c>
      <c r="J4277" s="35" t="str">
        <f t="array" ref="J4277">IFERROR(INDEX(Listor!$M$6:$M$17,MATCH(Listor!J4277&amp;Fossila!E4277,Listor!$K$6:$K$17&amp;Listor!$L$6:$L$17,0)),"")</f>
        <v/>
      </c>
      <c r="K4277" s="69"/>
    </row>
    <row r="4278" spans="2:11" x14ac:dyDescent="0.25">
      <c r="B4278" s="68" t="s">
        <v>68</v>
      </c>
      <c r="C4278" s="80" t="str">
        <f>IFERROR(VLOOKUP(B4278,Listor!$A$6:$B$62,2,FALSE),"")</f>
        <v/>
      </c>
      <c r="D4278" s="80" t="str">
        <f>IFERROR(VLOOKUP(B4278,Listor!$A$6:$C$62,3,FALSE),"")</f>
        <v/>
      </c>
      <c r="E4278" s="64" t="s">
        <v>69</v>
      </c>
      <c r="F4278" s="65"/>
      <c r="G4278" s="35" t="str">
        <f>IFERROR(VLOOKUP(B4278,Listor!$A$6:$G$62,7,FALSE),"")</f>
        <v/>
      </c>
      <c r="H4278" s="35" t="str">
        <f>IFERROR(VLOOKUP(B4278,Listor!$H$6:$I$24,2,FALSE),"")</f>
        <v/>
      </c>
      <c r="I4278" s="35" t="str">
        <f t="shared" si="69"/>
        <v/>
      </c>
      <c r="J4278" s="35" t="str">
        <f t="array" ref="J4278">IFERROR(INDEX(Listor!$M$6:$M$17,MATCH(Listor!J4278&amp;Fossila!E4278,Listor!$K$6:$K$17&amp;Listor!$L$6:$L$17,0)),"")</f>
        <v/>
      </c>
      <c r="K4278" s="69"/>
    </row>
    <row r="4279" spans="2:11" x14ac:dyDescent="0.25">
      <c r="B4279" s="68" t="s">
        <v>68</v>
      </c>
      <c r="C4279" s="80" t="str">
        <f>IFERROR(VLOOKUP(B4279,Listor!$A$6:$B$62,2,FALSE),"")</f>
        <v/>
      </c>
      <c r="D4279" s="80" t="str">
        <f>IFERROR(VLOOKUP(B4279,Listor!$A$6:$C$62,3,FALSE),"")</f>
        <v/>
      </c>
      <c r="E4279" s="64" t="s">
        <v>69</v>
      </c>
      <c r="F4279" s="65"/>
      <c r="G4279" s="35" t="str">
        <f>IFERROR(VLOOKUP(B4279,Listor!$A$6:$G$62,7,FALSE),"")</f>
        <v/>
      </c>
      <c r="H4279" s="35" t="str">
        <f>IFERROR(VLOOKUP(B4279,Listor!$H$6:$I$24,2,FALSE),"")</f>
        <v/>
      </c>
      <c r="I4279" s="35" t="str">
        <f t="shared" si="69"/>
        <v/>
      </c>
      <c r="J4279" s="35" t="str">
        <f t="array" ref="J4279">IFERROR(INDEX(Listor!$M$6:$M$17,MATCH(Listor!J4279&amp;Fossila!E4279,Listor!$K$6:$K$17&amp;Listor!$L$6:$L$17,0)),"")</f>
        <v/>
      </c>
      <c r="K4279" s="69"/>
    </row>
    <row r="4280" spans="2:11" x14ac:dyDescent="0.25">
      <c r="B4280" s="68" t="s">
        <v>68</v>
      </c>
      <c r="C4280" s="80" t="str">
        <f>IFERROR(VLOOKUP(B4280,Listor!$A$6:$B$62,2,FALSE),"")</f>
        <v/>
      </c>
      <c r="D4280" s="80" t="str">
        <f>IFERROR(VLOOKUP(B4280,Listor!$A$6:$C$62,3,FALSE),"")</f>
        <v/>
      </c>
      <c r="E4280" s="64" t="s">
        <v>69</v>
      </c>
      <c r="F4280" s="65"/>
      <c r="G4280" s="35" t="str">
        <f>IFERROR(VLOOKUP(B4280,Listor!$A$6:$G$62,7,FALSE),"")</f>
        <v/>
      </c>
      <c r="H4280" s="35" t="str">
        <f>IFERROR(VLOOKUP(B4280,Listor!$H$6:$I$24,2,FALSE),"")</f>
        <v/>
      </c>
      <c r="I4280" s="35" t="str">
        <f t="shared" si="69"/>
        <v/>
      </c>
      <c r="J4280" s="35" t="str">
        <f t="array" ref="J4280">IFERROR(INDEX(Listor!$M$6:$M$17,MATCH(Listor!J4280&amp;Fossila!E4280,Listor!$K$6:$K$17&amp;Listor!$L$6:$L$17,0)),"")</f>
        <v/>
      </c>
      <c r="K4280" s="69"/>
    </row>
    <row r="4281" spans="2:11" x14ac:dyDescent="0.25">
      <c r="B4281" s="68" t="s">
        <v>68</v>
      </c>
      <c r="C4281" s="80" t="str">
        <f>IFERROR(VLOOKUP(B4281,Listor!$A$6:$B$62,2,FALSE),"")</f>
        <v/>
      </c>
      <c r="D4281" s="80" t="str">
        <f>IFERROR(VLOOKUP(B4281,Listor!$A$6:$C$62,3,FALSE),"")</f>
        <v/>
      </c>
      <c r="E4281" s="64" t="s">
        <v>69</v>
      </c>
      <c r="F4281" s="65"/>
      <c r="G4281" s="35" t="str">
        <f>IFERROR(VLOOKUP(B4281,Listor!$A$6:$G$62,7,FALSE),"")</f>
        <v/>
      </c>
      <c r="H4281" s="35" t="str">
        <f>IFERROR(VLOOKUP(B4281,Listor!$H$6:$I$24,2,FALSE),"")</f>
        <v/>
      </c>
      <c r="I4281" s="35" t="str">
        <f t="shared" si="69"/>
        <v/>
      </c>
      <c r="J4281" s="35" t="str">
        <f t="array" ref="J4281">IFERROR(INDEX(Listor!$M$6:$M$17,MATCH(Listor!J4281&amp;Fossila!E4281,Listor!$K$6:$K$17&amp;Listor!$L$6:$L$17,0)),"")</f>
        <v/>
      </c>
      <c r="K4281" s="69"/>
    </row>
    <row r="4282" spans="2:11" x14ac:dyDescent="0.25">
      <c r="B4282" s="68" t="s">
        <v>68</v>
      </c>
      <c r="C4282" s="80" t="str">
        <f>IFERROR(VLOOKUP(B4282,Listor!$A$6:$B$62,2,FALSE),"")</f>
        <v/>
      </c>
      <c r="D4282" s="80" t="str">
        <f>IFERROR(VLOOKUP(B4282,Listor!$A$6:$C$62,3,FALSE),"")</f>
        <v/>
      </c>
      <c r="E4282" s="64" t="s">
        <v>69</v>
      </c>
      <c r="F4282" s="65"/>
      <c r="G4282" s="35" t="str">
        <f>IFERROR(VLOOKUP(B4282,Listor!$A$6:$G$62,7,FALSE),"")</f>
        <v/>
      </c>
      <c r="H4282" s="35" t="str">
        <f>IFERROR(VLOOKUP(B4282,Listor!$H$6:$I$24,2,FALSE),"")</f>
        <v/>
      </c>
      <c r="I4282" s="35" t="str">
        <f t="shared" si="69"/>
        <v/>
      </c>
      <c r="J4282" s="35" t="str">
        <f t="array" ref="J4282">IFERROR(INDEX(Listor!$M$6:$M$17,MATCH(Listor!J4282&amp;Fossila!E4282,Listor!$K$6:$K$17&amp;Listor!$L$6:$L$17,0)),"")</f>
        <v/>
      </c>
      <c r="K4282" s="69"/>
    </row>
    <row r="4283" spans="2:11" x14ac:dyDescent="0.25">
      <c r="B4283" s="68" t="s">
        <v>68</v>
      </c>
      <c r="C4283" s="80" t="str">
        <f>IFERROR(VLOOKUP(B4283,Listor!$A$6:$B$62,2,FALSE),"")</f>
        <v/>
      </c>
      <c r="D4283" s="80" t="str">
        <f>IFERROR(VLOOKUP(B4283,Listor!$A$6:$C$62,3,FALSE),"")</f>
        <v/>
      </c>
      <c r="E4283" s="64" t="s">
        <v>69</v>
      </c>
      <c r="F4283" s="65"/>
      <c r="G4283" s="35" t="str">
        <f>IFERROR(VLOOKUP(B4283,Listor!$A$6:$G$62,7,FALSE),"")</f>
        <v/>
      </c>
      <c r="H4283" s="35" t="str">
        <f>IFERROR(VLOOKUP(B4283,Listor!$H$6:$I$24,2,FALSE),"")</f>
        <v/>
      </c>
      <c r="I4283" s="35" t="str">
        <f t="shared" si="69"/>
        <v/>
      </c>
      <c r="J4283" s="35" t="str">
        <f t="array" ref="J4283">IFERROR(INDEX(Listor!$M$6:$M$17,MATCH(Listor!J4283&amp;Fossila!E4283,Listor!$K$6:$K$17&amp;Listor!$L$6:$L$17,0)),"")</f>
        <v/>
      </c>
      <c r="K4283" s="69"/>
    </row>
    <row r="4284" spans="2:11" x14ac:dyDescent="0.25">
      <c r="B4284" s="68" t="s">
        <v>68</v>
      </c>
      <c r="C4284" s="80" t="str">
        <f>IFERROR(VLOOKUP(B4284,Listor!$A$6:$B$62,2,FALSE),"")</f>
        <v/>
      </c>
      <c r="D4284" s="80" t="str">
        <f>IFERROR(VLOOKUP(B4284,Listor!$A$6:$C$62,3,FALSE),"")</f>
        <v/>
      </c>
      <c r="E4284" s="64" t="s">
        <v>69</v>
      </c>
      <c r="F4284" s="65"/>
      <c r="G4284" s="35" t="str">
        <f>IFERROR(VLOOKUP(B4284,Listor!$A$6:$G$62,7,FALSE),"")</f>
        <v/>
      </c>
      <c r="H4284" s="35" t="str">
        <f>IFERROR(VLOOKUP(B4284,Listor!$H$6:$I$24,2,FALSE),"")</f>
        <v/>
      </c>
      <c r="I4284" s="35" t="str">
        <f t="shared" si="69"/>
        <v/>
      </c>
      <c r="J4284" s="35" t="str">
        <f t="array" ref="J4284">IFERROR(INDEX(Listor!$M$6:$M$17,MATCH(Listor!J4284&amp;Fossila!E4284,Listor!$K$6:$K$17&amp;Listor!$L$6:$L$17,0)),"")</f>
        <v/>
      </c>
      <c r="K4284" s="69"/>
    </row>
    <row r="4285" spans="2:11" x14ac:dyDescent="0.25">
      <c r="B4285" s="68" t="s">
        <v>68</v>
      </c>
      <c r="C4285" s="80" t="str">
        <f>IFERROR(VLOOKUP(B4285,Listor!$A$6:$B$62,2,FALSE),"")</f>
        <v/>
      </c>
      <c r="D4285" s="80" t="str">
        <f>IFERROR(VLOOKUP(B4285,Listor!$A$6:$C$62,3,FALSE),"")</f>
        <v/>
      </c>
      <c r="E4285" s="64" t="s">
        <v>69</v>
      </c>
      <c r="F4285" s="65"/>
      <c r="G4285" s="35" t="str">
        <f>IFERROR(VLOOKUP(B4285,Listor!$A$6:$G$62,7,FALSE),"")</f>
        <v/>
      </c>
      <c r="H4285" s="35" t="str">
        <f>IFERROR(VLOOKUP(B4285,Listor!$H$6:$I$24,2,FALSE),"")</f>
        <v/>
      </c>
      <c r="I4285" s="35" t="str">
        <f t="shared" si="69"/>
        <v/>
      </c>
      <c r="J4285" s="35" t="str">
        <f t="array" ref="J4285">IFERROR(INDEX(Listor!$M$6:$M$17,MATCH(Listor!J4285&amp;Fossila!E4285,Listor!$K$6:$K$17&amp;Listor!$L$6:$L$17,0)),"")</f>
        <v/>
      </c>
      <c r="K4285" s="69"/>
    </row>
    <row r="4286" spans="2:11" x14ac:dyDescent="0.25">
      <c r="B4286" s="68" t="s">
        <v>68</v>
      </c>
      <c r="C4286" s="80" t="str">
        <f>IFERROR(VLOOKUP(B4286,Listor!$A$6:$B$62,2,FALSE),"")</f>
        <v/>
      </c>
      <c r="D4286" s="80" t="str">
        <f>IFERROR(VLOOKUP(B4286,Listor!$A$6:$C$62,3,FALSE),"")</f>
        <v/>
      </c>
      <c r="E4286" s="64" t="s">
        <v>69</v>
      </c>
      <c r="F4286" s="65"/>
      <c r="G4286" s="35" t="str">
        <f>IFERROR(VLOOKUP(B4286,Listor!$A$6:$G$62,7,FALSE),"")</f>
        <v/>
      </c>
      <c r="H4286" s="35" t="str">
        <f>IFERROR(VLOOKUP(B4286,Listor!$H$6:$I$24,2,FALSE),"")</f>
        <v/>
      </c>
      <c r="I4286" s="35" t="str">
        <f t="shared" si="69"/>
        <v/>
      </c>
      <c r="J4286" s="35" t="str">
        <f t="array" ref="J4286">IFERROR(INDEX(Listor!$M$6:$M$17,MATCH(Listor!J4286&amp;Fossila!E4286,Listor!$K$6:$K$17&amp;Listor!$L$6:$L$17,0)),"")</f>
        <v/>
      </c>
      <c r="K4286" s="69"/>
    </row>
    <row r="4287" spans="2:11" x14ac:dyDescent="0.25">
      <c r="B4287" s="68" t="s">
        <v>68</v>
      </c>
      <c r="C4287" s="80" t="str">
        <f>IFERROR(VLOOKUP(B4287,Listor!$A$6:$B$62,2,FALSE),"")</f>
        <v/>
      </c>
      <c r="D4287" s="80" t="str">
        <f>IFERROR(VLOOKUP(B4287,Listor!$A$6:$C$62,3,FALSE),"")</f>
        <v/>
      </c>
      <c r="E4287" s="64" t="s">
        <v>69</v>
      </c>
      <c r="F4287" s="65"/>
      <c r="G4287" s="35" t="str">
        <f>IFERROR(VLOOKUP(B4287,Listor!$A$6:$G$62,7,FALSE),"")</f>
        <v/>
      </c>
      <c r="H4287" s="35" t="str">
        <f>IFERROR(VLOOKUP(B4287,Listor!$H$6:$I$24,2,FALSE),"")</f>
        <v/>
      </c>
      <c r="I4287" s="35" t="str">
        <f t="shared" si="69"/>
        <v/>
      </c>
      <c r="J4287" s="35" t="str">
        <f t="array" ref="J4287">IFERROR(INDEX(Listor!$M$6:$M$17,MATCH(Listor!J4287&amp;Fossila!E4287,Listor!$K$6:$K$17&amp;Listor!$L$6:$L$17,0)),"")</f>
        <v/>
      </c>
      <c r="K4287" s="69"/>
    </row>
    <row r="4288" spans="2:11" x14ac:dyDescent="0.25">
      <c r="B4288" s="68" t="s">
        <v>68</v>
      </c>
      <c r="C4288" s="80" t="str">
        <f>IFERROR(VLOOKUP(B4288,Listor!$A$6:$B$62,2,FALSE),"")</f>
        <v/>
      </c>
      <c r="D4288" s="80" t="str">
        <f>IFERROR(VLOOKUP(B4288,Listor!$A$6:$C$62,3,FALSE),"")</f>
        <v/>
      </c>
      <c r="E4288" s="64" t="s">
        <v>69</v>
      </c>
      <c r="F4288" s="65"/>
      <c r="G4288" s="35" t="str">
        <f>IFERROR(VLOOKUP(B4288,Listor!$A$6:$G$62,7,FALSE),"")</f>
        <v/>
      </c>
      <c r="H4288" s="35" t="str">
        <f>IFERROR(VLOOKUP(B4288,Listor!$H$6:$I$24,2,FALSE),"")</f>
        <v/>
      </c>
      <c r="I4288" s="35" t="str">
        <f t="shared" si="69"/>
        <v/>
      </c>
      <c r="J4288" s="35" t="str">
        <f t="array" ref="J4288">IFERROR(INDEX(Listor!$M$6:$M$17,MATCH(Listor!J4288&amp;Fossila!E4288,Listor!$K$6:$K$17&amp;Listor!$L$6:$L$17,0)),"")</f>
        <v/>
      </c>
      <c r="K4288" s="69"/>
    </row>
    <row r="4289" spans="2:11" x14ac:dyDescent="0.25">
      <c r="B4289" s="68" t="s">
        <v>68</v>
      </c>
      <c r="C4289" s="80" t="str">
        <f>IFERROR(VLOOKUP(B4289,Listor!$A$6:$B$62,2,FALSE),"")</f>
        <v/>
      </c>
      <c r="D4289" s="80" t="str">
        <f>IFERROR(VLOOKUP(B4289,Listor!$A$6:$C$62,3,FALSE),"")</f>
        <v/>
      </c>
      <c r="E4289" s="64" t="s">
        <v>69</v>
      </c>
      <c r="F4289" s="65"/>
      <c r="G4289" s="35" t="str">
        <f>IFERROR(VLOOKUP(B4289,Listor!$A$6:$G$62,7,FALSE),"")</f>
        <v/>
      </c>
      <c r="H4289" s="35" t="str">
        <f>IFERROR(VLOOKUP(B4289,Listor!$H$6:$I$24,2,FALSE),"")</f>
        <v/>
      </c>
      <c r="I4289" s="35" t="str">
        <f t="shared" si="69"/>
        <v/>
      </c>
      <c r="J4289" s="35" t="str">
        <f t="array" ref="J4289">IFERROR(INDEX(Listor!$M$6:$M$17,MATCH(Listor!J4289&amp;Fossila!E4289,Listor!$K$6:$K$17&amp;Listor!$L$6:$L$17,0)),"")</f>
        <v/>
      </c>
      <c r="K4289" s="69"/>
    </row>
    <row r="4290" spans="2:11" x14ac:dyDescent="0.25">
      <c r="B4290" s="68" t="s">
        <v>68</v>
      </c>
      <c r="C4290" s="80" t="str">
        <f>IFERROR(VLOOKUP(B4290,Listor!$A$6:$B$62,2,FALSE),"")</f>
        <v/>
      </c>
      <c r="D4290" s="80" t="str">
        <f>IFERROR(VLOOKUP(B4290,Listor!$A$6:$C$62,3,FALSE),"")</f>
        <v/>
      </c>
      <c r="E4290" s="64" t="s">
        <v>69</v>
      </c>
      <c r="F4290" s="65"/>
      <c r="G4290" s="35" t="str">
        <f>IFERROR(VLOOKUP(B4290,Listor!$A$6:$G$62,7,FALSE),"")</f>
        <v/>
      </c>
      <c r="H4290" s="35" t="str">
        <f>IFERROR(VLOOKUP(B4290,Listor!$H$6:$I$24,2,FALSE),"")</f>
        <v/>
      </c>
      <c r="I4290" s="35" t="str">
        <f t="shared" si="69"/>
        <v/>
      </c>
      <c r="J4290" s="35" t="str">
        <f t="array" ref="J4290">IFERROR(INDEX(Listor!$M$6:$M$17,MATCH(Listor!J4290&amp;Fossila!E4290,Listor!$K$6:$K$17&amp;Listor!$L$6:$L$17,0)),"")</f>
        <v/>
      </c>
      <c r="K4290" s="69"/>
    </row>
    <row r="4291" spans="2:11" x14ac:dyDescent="0.25">
      <c r="B4291" s="68" t="s">
        <v>68</v>
      </c>
      <c r="C4291" s="80" t="str">
        <f>IFERROR(VLOOKUP(B4291,Listor!$A$6:$B$62,2,FALSE),"")</f>
        <v/>
      </c>
      <c r="D4291" s="80" t="str">
        <f>IFERROR(VLOOKUP(B4291,Listor!$A$6:$C$62,3,FALSE),"")</f>
        <v/>
      </c>
      <c r="E4291" s="64" t="s">
        <v>69</v>
      </c>
      <c r="F4291" s="65"/>
      <c r="G4291" s="35" t="str">
        <f>IFERROR(VLOOKUP(B4291,Listor!$A$6:$G$62,7,FALSE),"")</f>
        <v/>
      </c>
      <c r="H4291" s="35" t="str">
        <f>IFERROR(VLOOKUP(B4291,Listor!$H$6:$I$24,2,FALSE),"")</f>
        <v/>
      </c>
      <c r="I4291" s="35" t="str">
        <f t="shared" si="69"/>
        <v/>
      </c>
      <c r="J4291" s="35" t="str">
        <f t="array" ref="J4291">IFERROR(INDEX(Listor!$M$6:$M$17,MATCH(Listor!J4291&amp;Fossila!E4291,Listor!$K$6:$K$17&amp;Listor!$L$6:$L$17,0)),"")</f>
        <v/>
      </c>
      <c r="K4291" s="69"/>
    </row>
    <row r="4292" spans="2:11" x14ac:dyDescent="0.25">
      <c r="B4292" s="68" t="s">
        <v>68</v>
      </c>
      <c r="C4292" s="80" t="str">
        <f>IFERROR(VLOOKUP(B4292,Listor!$A$6:$B$62,2,FALSE),"")</f>
        <v/>
      </c>
      <c r="D4292" s="80" t="str">
        <f>IFERROR(VLOOKUP(B4292,Listor!$A$6:$C$62,3,FALSE),"")</f>
        <v/>
      </c>
      <c r="E4292" s="64" t="s">
        <v>69</v>
      </c>
      <c r="F4292" s="65"/>
      <c r="G4292" s="35" t="str">
        <f>IFERROR(VLOOKUP(B4292,Listor!$A$6:$G$62,7,FALSE),"")</f>
        <v/>
      </c>
      <c r="H4292" s="35" t="str">
        <f>IFERROR(VLOOKUP(B4292,Listor!$H$6:$I$24,2,FALSE),"")</f>
        <v/>
      </c>
      <c r="I4292" s="35" t="str">
        <f t="shared" si="69"/>
        <v/>
      </c>
      <c r="J4292" s="35" t="str">
        <f t="array" ref="J4292">IFERROR(INDEX(Listor!$M$6:$M$17,MATCH(Listor!J4292&amp;Fossila!E4292,Listor!$K$6:$K$17&amp;Listor!$L$6:$L$17,0)),"")</f>
        <v/>
      </c>
      <c r="K4292" s="69"/>
    </row>
    <row r="4293" spans="2:11" x14ac:dyDescent="0.25">
      <c r="B4293" s="68" t="s">
        <v>68</v>
      </c>
      <c r="C4293" s="80" t="str">
        <f>IFERROR(VLOOKUP(B4293,Listor!$A$6:$B$62,2,FALSE),"")</f>
        <v/>
      </c>
      <c r="D4293" s="80" t="str">
        <f>IFERROR(VLOOKUP(B4293,Listor!$A$6:$C$62,3,FALSE),"")</f>
        <v/>
      </c>
      <c r="E4293" s="64" t="s">
        <v>69</v>
      </c>
      <c r="F4293" s="65"/>
      <c r="G4293" s="35" t="str">
        <f>IFERROR(VLOOKUP(B4293,Listor!$A$6:$G$62,7,FALSE),"")</f>
        <v/>
      </c>
      <c r="H4293" s="35" t="str">
        <f>IFERROR(VLOOKUP(B4293,Listor!$H$6:$I$24,2,FALSE),"")</f>
        <v/>
      </c>
      <c r="I4293" s="35" t="str">
        <f t="shared" si="69"/>
        <v/>
      </c>
      <c r="J4293" s="35" t="str">
        <f t="array" ref="J4293">IFERROR(INDEX(Listor!$M$6:$M$17,MATCH(Listor!J4293&amp;Fossila!E4293,Listor!$K$6:$K$17&amp;Listor!$L$6:$L$17,0)),"")</f>
        <v/>
      </c>
      <c r="K4293" s="69"/>
    </row>
    <row r="4294" spans="2:11" x14ac:dyDescent="0.25">
      <c r="B4294" s="68" t="s">
        <v>68</v>
      </c>
      <c r="C4294" s="80" t="str">
        <f>IFERROR(VLOOKUP(B4294,Listor!$A$6:$B$62,2,FALSE),"")</f>
        <v/>
      </c>
      <c r="D4294" s="80" t="str">
        <f>IFERROR(VLOOKUP(B4294,Listor!$A$6:$C$62,3,FALSE),"")</f>
        <v/>
      </c>
      <c r="E4294" s="64" t="s">
        <v>69</v>
      </c>
      <c r="F4294" s="65"/>
      <c r="G4294" s="35" t="str">
        <f>IFERROR(VLOOKUP(B4294,Listor!$A$6:$G$62,7,FALSE),"")</f>
        <v/>
      </c>
      <c r="H4294" s="35" t="str">
        <f>IFERROR(VLOOKUP(B4294,Listor!$H$6:$I$24,2,FALSE),"")</f>
        <v/>
      </c>
      <c r="I4294" s="35" t="str">
        <f t="shared" si="69"/>
        <v/>
      </c>
      <c r="J4294" s="35" t="str">
        <f t="array" ref="J4294">IFERROR(INDEX(Listor!$M$6:$M$17,MATCH(Listor!J4294&amp;Fossila!E4294,Listor!$K$6:$K$17&amp;Listor!$L$6:$L$17,0)),"")</f>
        <v/>
      </c>
      <c r="K4294" s="69"/>
    </row>
    <row r="4295" spans="2:11" x14ac:dyDescent="0.25">
      <c r="B4295" s="68" t="s">
        <v>68</v>
      </c>
      <c r="C4295" s="80" t="str">
        <f>IFERROR(VLOOKUP(B4295,Listor!$A$6:$B$62,2,FALSE),"")</f>
        <v/>
      </c>
      <c r="D4295" s="80" t="str">
        <f>IFERROR(VLOOKUP(B4295,Listor!$A$6:$C$62,3,FALSE),"")</f>
        <v/>
      </c>
      <c r="E4295" s="64" t="s">
        <v>69</v>
      </c>
      <c r="F4295" s="65"/>
      <c r="G4295" s="35" t="str">
        <f>IFERROR(VLOOKUP(B4295,Listor!$A$6:$G$62,7,FALSE),"")</f>
        <v/>
      </c>
      <c r="H4295" s="35" t="str">
        <f>IFERROR(VLOOKUP(B4295,Listor!$H$6:$I$24,2,FALSE),"")</f>
        <v/>
      </c>
      <c r="I4295" s="35" t="str">
        <f t="shared" si="69"/>
        <v/>
      </c>
      <c r="J4295" s="35" t="str">
        <f t="array" ref="J4295">IFERROR(INDEX(Listor!$M$6:$M$17,MATCH(Listor!J4295&amp;Fossila!E4295,Listor!$K$6:$K$17&amp;Listor!$L$6:$L$17,0)),"")</f>
        <v/>
      </c>
      <c r="K4295" s="69"/>
    </row>
    <row r="4296" spans="2:11" x14ac:dyDescent="0.25">
      <c r="B4296" s="68" t="s">
        <v>68</v>
      </c>
      <c r="C4296" s="80" t="str">
        <f>IFERROR(VLOOKUP(B4296,Listor!$A$6:$B$62,2,FALSE),"")</f>
        <v/>
      </c>
      <c r="D4296" s="80" t="str">
        <f>IFERROR(VLOOKUP(B4296,Listor!$A$6:$C$62,3,FALSE),"")</f>
        <v/>
      </c>
      <c r="E4296" s="64" t="s">
        <v>69</v>
      </c>
      <c r="F4296" s="65"/>
      <c r="G4296" s="35" t="str">
        <f>IFERROR(VLOOKUP(B4296,Listor!$A$6:$G$62,7,FALSE),"")</f>
        <v/>
      </c>
      <c r="H4296" s="35" t="str">
        <f>IFERROR(VLOOKUP(B4296,Listor!$H$6:$I$24,2,FALSE),"")</f>
        <v/>
      </c>
      <c r="I4296" s="35" t="str">
        <f t="shared" si="69"/>
        <v/>
      </c>
      <c r="J4296" s="35" t="str">
        <f t="array" ref="J4296">IFERROR(INDEX(Listor!$M$6:$M$17,MATCH(Listor!J4296&amp;Fossila!E4296,Listor!$K$6:$K$17&amp;Listor!$L$6:$L$17,0)),"")</f>
        <v/>
      </c>
      <c r="K4296" s="69"/>
    </row>
    <row r="4297" spans="2:11" x14ac:dyDescent="0.25">
      <c r="B4297" s="68" t="s">
        <v>68</v>
      </c>
      <c r="C4297" s="80" t="str">
        <f>IFERROR(VLOOKUP(B4297,Listor!$A$6:$B$62,2,FALSE),"")</f>
        <v/>
      </c>
      <c r="D4297" s="80" t="str">
        <f>IFERROR(VLOOKUP(B4297,Listor!$A$6:$C$62,3,FALSE),"")</f>
        <v/>
      </c>
      <c r="E4297" s="64" t="s">
        <v>69</v>
      </c>
      <c r="F4297" s="65"/>
      <c r="G4297" s="35" t="str">
        <f>IFERROR(VLOOKUP(B4297,Listor!$A$6:$G$62,7,FALSE),"")</f>
        <v/>
      </c>
      <c r="H4297" s="35" t="str">
        <f>IFERROR(VLOOKUP(B4297,Listor!$H$6:$I$24,2,FALSE),"")</f>
        <v/>
      </c>
      <c r="I4297" s="35" t="str">
        <f t="shared" si="69"/>
        <v/>
      </c>
      <c r="J4297" s="35" t="str">
        <f t="array" ref="J4297">IFERROR(INDEX(Listor!$M$6:$M$17,MATCH(Listor!J4297&amp;Fossila!E4297,Listor!$K$6:$K$17&amp;Listor!$L$6:$L$17,0)),"")</f>
        <v/>
      </c>
      <c r="K4297" s="69"/>
    </row>
    <row r="4298" spans="2:11" x14ac:dyDescent="0.25">
      <c r="B4298" s="68" t="s">
        <v>68</v>
      </c>
      <c r="C4298" s="80" t="str">
        <f>IFERROR(VLOOKUP(B4298,Listor!$A$6:$B$62,2,FALSE),"")</f>
        <v/>
      </c>
      <c r="D4298" s="80" t="str">
        <f>IFERROR(VLOOKUP(B4298,Listor!$A$6:$C$62,3,FALSE),"")</f>
        <v/>
      </c>
      <c r="E4298" s="64" t="s">
        <v>69</v>
      </c>
      <c r="F4298" s="65"/>
      <c r="G4298" s="35" t="str">
        <f>IFERROR(VLOOKUP(B4298,Listor!$A$6:$G$62,7,FALSE),"")</f>
        <v/>
      </c>
      <c r="H4298" s="35" t="str">
        <f>IFERROR(VLOOKUP(B4298,Listor!$H$6:$I$24,2,FALSE),"")</f>
        <v/>
      </c>
      <c r="I4298" s="35" t="str">
        <f t="shared" si="69"/>
        <v/>
      </c>
      <c r="J4298" s="35" t="str">
        <f t="array" ref="J4298">IFERROR(INDEX(Listor!$M$6:$M$17,MATCH(Listor!J4298&amp;Fossila!E4298,Listor!$K$6:$K$17&amp;Listor!$L$6:$L$17,0)),"")</f>
        <v/>
      </c>
      <c r="K4298" s="69"/>
    </row>
    <row r="4299" spans="2:11" x14ac:dyDescent="0.25">
      <c r="B4299" s="68" t="s">
        <v>68</v>
      </c>
      <c r="C4299" s="80" t="str">
        <f>IFERROR(VLOOKUP(B4299,Listor!$A$6:$B$62,2,FALSE),"")</f>
        <v/>
      </c>
      <c r="D4299" s="80" t="str">
        <f>IFERROR(VLOOKUP(B4299,Listor!$A$6:$C$62,3,FALSE),"")</f>
        <v/>
      </c>
      <c r="E4299" s="64" t="s">
        <v>69</v>
      </c>
      <c r="F4299" s="65"/>
      <c r="G4299" s="35" t="str">
        <f>IFERROR(VLOOKUP(B4299,Listor!$A$6:$G$62,7,FALSE),"")</f>
        <v/>
      </c>
      <c r="H4299" s="35" t="str">
        <f>IFERROR(VLOOKUP(B4299,Listor!$H$6:$I$24,2,FALSE),"")</f>
        <v/>
      </c>
      <c r="I4299" s="35" t="str">
        <f t="shared" si="69"/>
        <v/>
      </c>
      <c r="J4299" s="35" t="str">
        <f t="array" ref="J4299">IFERROR(INDEX(Listor!$M$6:$M$17,MATCH(Listor!J4299&amp;Fossila!E4299,Listor!$K$6:$K$17&amp;Listor!$L$6:$L$17,0)),"")</f>
        <v/>
      </c>
      <c r="K4299" s="69"/>
    </row>
    <row r="4300" spans="2:11" x14ac:dyDescent="0.25">
      <c r="B4300" s="68" t="s">
        <v>68</v>
      </c>
      <c r="C4300" s="80" t="str">
        <f>IFERROR(VLOOKUP(B4300,Listor!$A$6:$B$62,2,FALSE),"")</f>
        <v/>
      </c>
      <c r="D4300" s="80" t="str">
        <f>IFERROR(VLOOKUP(B4300,Listor!$A$6:$C$62,3,FALSE),"")</f>
        <v/>
      </c>
      <c r="E4300" s="64" t="s">
        <v>69</v>
      </c>
      <c r="F4300" s="65"/>
      <c r="G4300" s="35" t="str">
        <f>IFERROR(VLOOKUP(B4300,Listor!$A$6:$G$62,7,FALSE),"")</f>
        <v/>
      </c>
      <c r="H4300" s="35" t="str">
        <f>IFERROR(VLOOKUP(B4300,Listor!$H$6:$I$24,2,FALSE),"")</f>
        <v/>
      </c>
      <c r="I4300" s="35" t="str">
        <f t="shared" si="69"/>
        <v/>
      </c>
      <c r="J4300" s="35" t="str">
        <f t="array" ref="J4300">IFERROR(INDEX(Listor!$M$6:$M$17,MATCH(Listor!J4300&amp;Fossila!E4300,Listor!$K$6:$K$17&amp;Listor!$L$6:$L$17,0)),"")</f>
        <v/>
      </c>
      <c r="K4300" s="69"/>
    </row>
    <row r="4301" spans="2:11" x14ac:dyDescent="0.25">
      <c r="B4301" s="68" t="s">
        <v>68</v>
      </c>
      <c r="C4301" s="80" t="str">
        <f>IFERROR(VLOOKUP(B4301,Listor!$A$6:$B$62,2,FALSE),"")</f>
        <v/>
      </c>
      <c r="D4301" s="80" t="str">
        <f>IFERROR(VLOOKUP(B4301,Listor!$A$6:$C$62,3,FALSE),"")</f>
        <v/>
      </c>
      <c r="E4301" s="64" t="s">
        <v>69</v>
      </c>
      <c r="F4301" s="65"/>
      <c r="G4301" s="35" t="str">
        <f>IFERROR(VLOOKUP(B4301,Listor!$A$6:$G$62,7,FALSE),"")</f>
        <v/>
      </c>
      <c r="H4301" s="35" t="str">
        <f>IFERROR(VLOOKUP(B4301,Listor!$H$6:$I$24,2,FALSE),"")</f>
        <v/>
      </c>
      <c r="I4301" s="35" t="str">
        <f t="shared" ref="I4301:I4364" si="70">IFERROR(H4301*F4301,"")</f>
        <v/>
      </c>
      <c r="J4301" s="35" t="str">
        <f t="array" ref="J4301">IFERROR(INDEX(Listor!$M$6:$M$17,MATCH(Listor!J4301&amp;Fossila!E4301,Listor!$K$6:$K$17&amp;Listor!$L$6:$L$17,0)),"")</f>
        <v/>
      </c>
      <c r="K4301" s="69"/>
    </row>
    <row r="4302" spans="2:11" x14ac:dyDescent="0.25">
      <c r="B4302" s="68" t="s">
        <v>68</v>
      </c>
      <c r="C4302" s="80" t="str">
        <f>IFERROR(VLOOKUP(B4302,Listor!$A$6:$B$62,2,FALSE),"")</f>
        <v/>
      </c>
      <c r="D4302" s="80" t="str">
        <f>IFERROR(VLOOKUP(B4302,Listor!$A$6:$C$62,3,FALSE),"")</f>
        <v/>
      </c>
      <c r="E4302" s="64" t="s">
        <v>69</v>
      </c>
      <c r="F4302" s="65"/>
      <c r="G4302" s="35" t="str">
        <f>IFERROR(VLOOKUP(B4302,Listor!$A$6:$G$62,7,FALSE),"")</f>
        <v/>
      </c>
      <c r="H4302" s="35" t="str">
        <f>IFERROR(VLOOKUP(B4302,Listor!$H$6:$I$24,2,FALSE),"")</f>
        <v/>
      </c>
      <c r="I4302" s="35" t="str">
        <f t="shared" si="70"/>
        <v/>
      </c>
      <c r="J4302" s="35" t="str">
        <f t="array" ref="J4302">IFERROR(INDEX(Listor!$M$6:$M$17,MATCH(Listor!J4302&amp;Fossila!E4302,Listor!$K$6:$K$17&amp;Listor!$L$6:$L$17,0)),"")</f>
        <v/>
      </c>
      <c r="K4302" s="69"/>
    </row>
    <row r="4303" spans="2:11" x14ac:dyDescent="0.25">
      <c r="B4303" s="68" t="s">
        <v>68</v>
      </c>
      <c r="C4303" s="80" t="str">
        <f>IFERROR(VLOOKUP(B4303,Listor!$A$6:$B$62,2,FALSE),"")</f>
        <v/>
      </c>
      <c r="D4303" s="80" t="str">
        <f>IFERROR(VLOOKUP(B4303,Listor!$A$6:$C$62,3,FALSE),"")</f>
        <v/>
      </c>
      <c r="E4303" s="64" t="s">
        <v>69</v>
      </c>
      <c r="F4303" s="65"/>
      <c r="G4303" s="35" t="str">
        <f>IFERROR(VLOOKUP(B4303,Listor!$A$6:$G$62,7,FALSE),"")</f>
        <v/>
      </c>
      <c r="H4303" s="35" t="str">
        <f>IFERROR(VLOOKUP(B4303,Listor!$H$6:$I$24,2,FALSE),"")</f>
        <v/>
      </c>
      <c r="I4303" s="35" t="str">
        <f t="shared" si="70"/>
        <v/>
      </c>
      <c r="J4303" s="35" t="str">
        <f t="array" ref="J4303">IFERROR(INDEX(Listor!$M$6:$M$17,MATCH(Listor!J4303&amp;Fossila!E4303,Listor!$K$6:$K$17&amp;Listor!$L$6:$L$17,0)),"")</f>
        <v/>
      </c>
      <c r="K4303" s="69"/>
    </row>
    <row r="4304" spans="2:11" x14ac:dyDescent="0.25">
      <c r="B4304" s="68" t="s">
        <v>68</v>
      </c>
      <c r="C4304" s="80" t="str">
        <f>IFERROR(VLOOKUP(B4304,Listor!$A$6:$B$62,2,FALSE),"")</f>
        <v/>
      </c>
      <c r="D4304" s="80" t="str">
        <f>IFERROR(VLOOKUP(B4304,Listor!$A$6:$C$62,3,FALSE),"")</f>
        <v/>
      </c>
      <c r="E4304" s="64" t="s">
        <v>69</v>
      </c>
      <c r="F4304" s="65"/>
      <c r="G4304" s="35" t="str">
        <f>IFERROR(VLOOKUP(B4304,Listor!$A$6:$G$62,7,FALSE),"")</f>
        <v/>
      </c>
      <c r="H4304" s="35" t="str">
        <f>IFERROR(VLOOKUP(B4304,Listor!$H$6:$I$24,2,FALSE),"")</f>
        <v/>
      </c>
      <c r="I4304" s="35" t="str">
        <f t="shared" si="70"/>
        <v/>
      </c>
      <c r="J4304" s="35" t="str">
        <f t="array" ref="J4304">IFERROR(INDEX(Listor!$M$6:$M$17,MATCH(Listor!J4304&amp;Fossila!E4304,Listor!$K$6:$K$17&amp;Listor!$L$6:$L$17,0)),"")</f>
        <v/>
      </c>
      <c r="K4304" s="69"/>
    </row>
    <row r="4305" spans="2:11" x14ac:dyDescent="0.25">
      <c r="B4305" s="68" t="s">
        <v>68</v>
      </c>
      <c r="C4305" s="80" t="str">
        <f>IFERROR(VLOOKUP(B4305,Listor!$A$6:$B$62,2,FALSE),"")</f>
        <v/>
      </c>
      <c r="D4305" s="80" t="str">
        <f>IFERROR(VLOOKUP(B4305,Listor!$A$6:$C$62,3,FALSE),"")</f>
        <v/>
      </c>
      <c r="E4305" s="64" t="s">
        <v>69</v>
      </c>
      <c r="F4305" s="65"/>
      <c r="G4305" s="35" t="str">
        <f>IFERROR(VLOOKUP(B4305,Listor!$A$6:$G$62,7,FALSE),"")</f>
        <v/>
      </c>
      <c r="H4305" s="35" t="str">
        <f>IFERROR(VLOOKUP(B4305,Listor!$H$6:$I$24,2,FALSE),"")</f>
        <v/>
      </c>
      <c r="I4305" s="35" t="str">
        <f t="shared" si="70"/>
        <v/>
      </c>
      <c r="J4305" s="35" t="str">
        <f t="array" ref="J4305">IFERROR(INDEX(Listor!$M$6:$M$17,MATCH(Listor!J4305&amp;Fossila!E4305,Listor!$K$6:$K$17&amp;Listor!$L$6:$L$17,0)),"")</f>
        <v/>
      </c>
      <c r="K4305" s="69"/>
    </row>
    <row r="4306" spans="2:11" x14ac:dyDescent="0.25">
      <c r="B4306" s="68" t="s">
        <v>68</v>
      </c>
      <c r="C4306" s="80" t="str">
        <f>IFERROR(VLOOKUP(B4306,Listor!$A$6:$B$62,2,FALSE),"")</f>
        <v/>
      </c>
      <c r="D4306" s="80" t="str">
        <f>IFERROR(VLOOKUP(B4306,Listor!$A$6:$C$62,3,FALSE),"")</f>
        <v/>
      </c>
      <c r="E4306" s="64" t="s">
        <v>69</v>
      </c>
      <c r="F4306" s="65"/>
      <c r="G4306" s="35" t="str">
        <f>IFERROR(VLOOKUP(B4306,Listor!$A$6:$G$62,7,FALSE),"")</f>
        <v/>
      </c>
      <c r="H4306" s="35" t="str">
        <f>IFERROR(VLOOKUP(B4306,Listor!$H$6:$I$24,2,FALSE),"")</f>
        <v/>
      </c>
      <c r="I4306" s="35" t="str">
        <f t="shared" si="70"/>
        <v/>
      </c>
      <c r="J4306" s="35" t="str">
        <f t="array" ref="J4306">IFERROR(INDEX(Listor!$M$6:$M$17,MATCH(Listor!J4306&amp;Fossila!E4306,Listor!$K$6:$K$17&amp;Listor!$L$6:$L$17,0)),"")</f>
        <v/>
      </c>
      <c r="K4306" s="69"/>
    </row>
    <row r="4307" spans="2:11" x14ac:dyDescent="0.25">
      <c r="B4307" s="68" t="s">
        <v>68</v>
      </c>
      <c r="C4307" s="80" t="str">
        <f>IFERROR(VLOOKUP(B4307,Listor!$A$6:$B$62,2,FALSE),"")</f>
        <v/>
      </c>
      <c r="D4307" s="80" t="str">
        <f>IFERROR(VLOOKUP(B4307,Listor!$A$6:$C$62,3,FALSE),"")</f>
        <v/>
      </c>
      <c r="E4307" s="64" t="s">
        <v>69</v>
      </c>
      <c r="F4307" s="65"/>
      <c r="G4307" s="35" t="str">
        <f>IFERROR(VLOOKUP(B4307,Listor!$A$6:$G$62,7,FALSE),"")</f>
        <v/>
      </c>
      <c r="H4307" s="35" t="str">
        <f>IFERROR(VLOOKUP(B4307,Listor!$H$6:$I$24,2,FALSE),"")</f>
        <v/>
      </c>
      <c r="I4307" s="35" t="str">
        <f t="shared" si="70"/>
        <v/>
      </c>
      <c r="J4307" s="35" t="str">
        <f t="array" ref="J4307">IFERROR(INDEX(Listor!$M$6:$M$17,MATCH(Listor!J4307&amp;Fossila!E4307,Listor!$K$6:$K$17&amp;Listor!$L$6:$L$17,0)),"")</f>
        <v/>
      </c>
      <c r="K4307" s="69"/>
    </row>
    <row r="4308" spans="2:11" x14ac:dyDescent="0.25">
      <c r="B4308" s="68" t="s">
        <v>68</v>
      </c>
      <c r="C4308" s="80" t="str">
        <f>IFERROR(VLOOKUP(B4308,Listor!$A$6:$B$62,2,FALSE),"")</f>
        <v/>
      </c>
      <c r="D4308" s="80" t="str">
        <f>IFERROR(VLOOKUP(B4308,Listor!$A$6:$C$62,3,FALSE),"")</f>
        <v/>
      </c>
      <c r="E4308" s="64" t="s">
        <v>69</v>
      </c>
      <c r="F4308" s="65"/>
      <c r="G4308" s="35" t="str">
        <f>IFERROR(VLOOKUP(B4308,Listor!$A$6:$G$62,7,FALSE),"")</f>
        <v/>
      </c>
      <c r="H4308" s="35" t="str">
        <f>IFERROR(VLOOKUP(B4308,Listor!$H$6:$I$24,2,FALSE),"")</f>
        <v/>
      </c>
      <c r="I4308" s="35" t="str">
        <f t="shared" si="70"/>
        <v/>
      </c>
      <c r="J4308" s="35" t="str">
        <f t="array" ref="J4308">IFERROR(INDEX(Listor!$M$6:$M$17,MATCH(Listor!J4308&amp;Fossila!E4308,Listor!$K$6:$K$17&amp;Listor!$L$6:$L$17,0)),"")</f>
        <v/>
      </c>
      <c r="K4308" s="69"/>
    </row>
    <row r="4309" spans="2:11" x14ac:dyDescent="0.25">
      <c r="B4309" s="68" t="s">
        <v>68</v>
      </c>
      <c r="C4309" s="80" t="str">
        <f>IFERROR(VLOOKUP(B4309,Listor!$A$6:$B$62,2,FALSE),"")</f>
        <v/>
      </c>
      <c r="D4309" s="80" t="str">
        <f>IFERROR(VLOOKUP(B4309,Listor!$A$6:$C$62,3,FALSE),"")</f>
        <v/>
      </c>
      <c r="E4309" s="64" t="s">
        <v>69</v>
      </c>
      <c r="F4309" s="65"/>
      <c r="G4309" s="35" t="str">
        <f>IFERROR(VLOOKUP(B4309,Listor!$A$6:$G$62,7,FALSE),"")</f>
        <v/>
      </c>
      <c r="H4309" s="35" t="str">
        <f>IFERROR(VLOOKUP(B4309,Listor!$H$6:$I$24,2,FALSE),"")</f>
        <v/>
      </c>
      <c r="I4309" s="35" t="str">
        <f t="shared" si="70"/>
        <v/>
      </c>
      <c r="J4309" s="35" t="str">
        <f t="array" ref="J4309">IFERROR(INDEX(Listor!$M$6:$M$17,MATCH(Listor!J4309&amp;Fossila!E4309,Listor!$K$6:$K$17&amp;Listor!$L$6:$L$17,0)),"")</f>
        <v/>
      </c>
      <c r="K4309" s="69"/>
    </row>
    <row r="4310" spans="2:11" x14ac:dyDescent="0.25">
      <c r="B4310" s="68" t="s">
        <v>68</v>
      </c>
      <c r="C4310" s="80" t="str">
        <f>IFERROR(VLOOKUP(B4310,Listor!$A$6:$B$62,2,FALSE),"")</f>
        <v/>
      </c>
      <c r="D4310" s="80" t="str">
        <f>IFERROR(VLOOKUP(B4310,Listor!$A$6:$C$62,3,FALSE),"")</f>
        <v/>
      </c>
      <c r="E4310" s="64" t="s">
        <v>69</v>
      </c>
      <c r="F4310" s="65"/>
      <c r="G4310" s="35" t="str">
        <f>IFERROR(VLOOKUP(B4310,Listor!$A$6:$G$62,7,FALSE),"")</f>
        <v/>
      </c>
      <c r="H4310" s="35" t="str">
        <f>IFERROR(VLOOKUP(B4310,Listor!$H$6:$I$24,2,FALSE),"")</f>
        <v/>
      </c>
      <c r="I4310" s="35" t="str">
        <f t="shared" si="70"/>
        <v/>
      </c>
      <c r="J4310" s="35" t="str">
        <f t="array" ref="J4310">IFERROR(INDEX(Listor!$M$6:$M$17,MATCH(Listor!J4310&amp;Fossila!E4310,Listor!$K$6:$K$17&amp;Listor!$L$6:$L$17,0)),"")</f>
        <v/>
      </c>
      <c r="K4310" s="69"/>
    </row>
    <row r="4311" spans="2:11" x14ac:dyDescent="0.25">
      <c r="B4311" s="68" t="s">
        <v>68</v>
      </c>
      <c r="C4311" s="80" t="str">
        <f>IFERROR(VLOOKUP(B4311,Listor!$A$6:$B$62,2,FALSE),"")</f>
        <v/>
      </c>
      <c r="D4311" s="80" t="str">
        <f>IFERROR(VLOOKUP(B4311,Listor!$A$6:$C$62,3,FALSE),"")</f>
        <v/>
      </c>
      <c r="E4311" s="64" t="s">
        <v>69</v>
      </c>
      <c r="F4311" s="65"/>
      <c r="G4311" s="35" t="str">
        <f>IFERROR(VLOOKUP(B4311,Listor!$A$6:$G$62,7,FALSE),"")</f>
        <v/>
      </c>
      <c r="H4311" s="35" t="str">
        <f>IFERROR(VLOOKUP(B4311,Listor!$H$6:$I$24,2,FALSE),"")</f>
        <v/>
      </c>
      <c r="I4311" s="35" t="str">
        <f t="shared" si="70"/>
        <v/>
      </c>
      <c r="J4311" s="35" t="str">
        <f t="array" ref="J4311">IFERROR(INDEX(Listor!$M$6:$M$17,MATCH(Listor!J4311&amp;Fossila!E4311,Listor!$K$6:$K$17&amp;Listor!$L$6:$L$17,0)),"")</f>
        <v/>
      </c>
      <c r="K4311" s="69"/>
    </row>
    <row r="4312" spans="2:11" x14ac:dyDescent="0.25">
      <c r="B4312" s="68" t="s">
        <v>68</v>
      </c>
      <c r="C4312" s="80" t="str">
        <f>IFERROR(VLOOKUP(B4312,Listor!$A$6:$B$62,2,FALSE),"")</f>
        <v/>
      </c>
      <c r="D4312" s="80" t="str">
        <f>IFERROR(VLOOKUP(B4312,Listor!$A$6:$C$62,3,FALSE),"")</f>
        <v/>
      </c>
      <c r="E4312" s="64" t="s">
        <v>69</v>
      </c>
      <c r="F4312" s="65"/>
      <c r="G4312" s="35" t="str">
        <f>IFERROR(VLOOKUP(B4312,Listor!$A$6:$G$62,7,FALSE),"")</f>
        <v/>
      </c>
      <c r="H4312" s="35" t="str">
        <f>IFERROR(VLOOKUP(B4312,Listor!$H$6:$I$24,2,FALSE),"")</f>
        <v/>
      </c>
      <c r="I4312" s="35" t="str">
        <f t="shared" si="70"/>
        <v/>
      </c>
      <c r="J4312" s="35" t="str">
        <f t="array" ref="J4312">IFERROR(INDEX(Listor!$M$6:$M$17,MATCH(Listor!J4312&amp;Fossila!E4312,Listor!$K$6:$K$17&amp;Listor!$L$6:$L$17,0)),"")</f>
        <v/>
      </c>
      <c r="K4312" s="69"/>
    </row>
    <row r="4313" spans="2:11" x14ac:dyDescent="0.25">
      <c r="B4313" s="68" t="s">
        <v>68</v>
      </c>
      <c r="C4313" s="80" t="str">
        <f>IFERROR(VLOOKUP(B4313,Listor!$A$6:$B$62,2,FALSE),"")</f>
        <v/>
      </c>
      <c r="D4313" s="80" t="str">
        <f>IFERROR(VLOOKUP(B4313,Listor!$A$6:$C$62,3,FALSE),"")</f>
        <v/>
      </c>
      <c r="E4313" s="64" t="s">
        <v>69</v>
      </c>
      <c r="F4313" s="65"/>
      <c r="G4313" s="35" t="str">
        <f>IFERROR(VLOOKUP(B4313,Listor!$A$6:$G$62,7,FALSE),"")</f>
        <v/>
      </c>
      <c r="H4313" s="35" t="str">
        <f>IFERROR(VLOOKUP(B4313,Listor!$H$6:$I$24,2,FALSE),"")</f>
        <v/>
      </c>
      <c r="I4313" s="35" t="str">
        <f t="shared" si="70"/>
        <v/>
      </c>
      <c r="J4313" s="35" t="str">
        <f t="array" ref="J4313">IFERROR(INDEX(Listor!$M$6:$M$17,MATCH(Listor!J4313&amp;Fossila!E4313,Listor!$K$6:$K$17&amp;Listor!$L$6:$L$17,0)),"")</f>
        <v/>
      </c>
      <c r="K4313" s="69"/>
    </row>
    <row r="4314" spans="2:11" x14ac:dyDescent="0.25">
      <c r="B4314" s="68" t="s">
        <v>68</v>
      </c>
      <c r="C4314" s="80" t="str">
        <f>IFERROR(VLOOKUP(B4314,Listor!$A$6:$B$62,2,FALSE),"")</f>
        <v/>
      </c>
      <c r="D4314" s="80" t="str">
        <f>IFERROR(VLOOKUP(B4314,Listor!$A$6:$C$62,3,FALSE),"")</f>
        <v/>
      </c>
      <c r="E4314" s="64" t="s">
        <v>69</v>
      </c>
      <c r="F4314" s="65"/>
      <c r="G4314" s="35" t="str">
        <f>IFERROR(VLOOKUP(B4314,Listor!$A$6:$G$62,7,FALSE),"")</f>
        <v/>
      </c>
      <c r="H4314" s="35" t="str">
        <f>IFERROR(VLOOKUP(B4314,Listor!$H$6:$I$24,2,FALSE),"")</f>
        <v/>
      </c>
      <c r="I4314" s="35" t="str">
        <f t="shared" si="70"/>
        <v/>
      </c>
      <c r="J4314" s="35" t="str">
        <f t="array" ref="J4314">IFERROR(INDEX(Listor!$M$6:$M$17,MATCH(Listor!J4314&amp;Fossila!E4314,Listor!$K$6:$K$17&amp;Listor!$L$6:$L$17,0)),"")</f>
        <v/>
      </c>
      <c r="K4314" s="69"/>
    </row>
    <row r="4315" spans="2:11" x14ac:dyDescent="0.25">
      <c r="B4315" s="68" t="s">
        <v>68</v>
      </c>
      <c r="C4315" s="80" t="str">
        <f>IFERROR(VLOOKUP(B4315,Listor!$A$6:$B$62,2,FALSE),"")</f>
        <v/>
      </c>
      <c r="D4315" s="80" t="str">
        <f>IFERROR(VLOOKUP(B4315,Listor!$A$6:$C$62,3,FALSE),"")</f>
        <v/>
      </c>
      <c r="E4315" s="64" t="s">
        <v>69</v>
      </c>
      <c r="F4315" s="65"/>
      <c r="G4315" s="35" t="str">
        <f>IFERROR(VLOOKUP(B4315,Listor!$A$6:$G$62,7,FALSE),"")</f>
        <v/>
      </c>
      <c r="H4315" s="35" t="str">
        <f>IFERROR(VLOOKUP(B4315,Listor!$H$6:$I$24,2,FALSE),"")</f>
        <v/>
      </c>
      <c r="I4315" s="35" t="str">
        <f t="shared" si="70"/>
        <v/>
      </c>
      <c r="J4315" s="35" t="str">
        <f t="array" ref="J4315">IFERROR(INDEX(Listor!$M$6:$M$17,MATCH(Listor!J4315&amp;Fossila!E4315,Listor!$K$6:$K$17&amp;Listor!$L$6:$L$17,0)),"")</f>
        <v/>
      </c>
      <c r="K4315" s="69"/>
    </row>
    <row r="4316" spans="2:11" x14ac:dyDescent="0.25">
      <c r="B4316" s="68" t="s">
        <v>68</v>
      </c>
      <c r="C4316" s="80" t="str">
        <f>IFERROR(VLOOKUP(B4316,Listor!$A$6:$B$62,2,FALSE),"")</f>
        <v/>
      </c>
      <c r="D4316" s="80" t="str">
        <f>IFERROR(VLOOKUP(B4316,Listor!$A$6:$C$62,3,FALSE),"")</f>
        <v/>
      </c>
      <c r="E4316" s="64" t="s">
        <v>69</v>
      </c>
      <c r="F4316" s="65"/>
      <c r="G4316" s="35" t="str">
        <f>IFERROR(VLOOKUP(B4316,Listor!$A$6:$G$62,7,FALSE),"")</f>
        <v/>
      </c>
      <c r="H4316" s="35" t="str">
        <f>IFERROR(VLOOKUP(B4316,Listor!$H$6:$I$24,2,FALSE),"")</f>
        <v/>
      </c>
      <c r="I4316" s="35" t="str">
        <f t="shared" si="70"/>
        <v/>
      </c>
      <c r="J4316" s="35" t="str">
        <f t="array" ref="J4316">IFERROR(INDEX(Listor!$M$6:$M$17,MATCH(Listor!J4316&amp;Fossila!E4316,Listor!$K$6:$K$17&amp;Listor!$L$6:$L$17,0)),"")</f>
        <v/>
      </c>
      <c r="K4316" s="69"/>
    </row>
    <row r="4317" spans="2:11" x14ac:dyDescent="0.25">
      <c r="B4317" s="68" t="s">
        <v>68</v>
      </c>
      <c r="C4317" s="80" t="str">
        <f>IFERROR(VLOOKUP(B4317,Listor!$A$6:$B$62,2,FALSE),"")</f>
        <v/>
      </c>
      <c r="D4317" s="80" t="str">
        <f>IFERROR(VLOOKUP(B4317,Listor!$A$6:$C$62,3,FALSE),"")</f>
        <v/>
      </c>
      <c r="E4317" s="64" t="s">
        <v>69</v>
      </c>
      <c r="F4317" s="65"/>
      <c r="G4317" s="35" t="str">
        <f>IFERROR(VLOOKUP(B4317,Listor!$A$6:$G$62,7,FALSE),"")</f>
        <v/>
      </c>
      <c r="H4317" s="35" t="str">
        <f>IFERROR(VLOOKUP(B4317,Listor!$H$6:$I$24,2,FALSE),"")</f>
        <v/>
      </c>
      <c r="I4317" s="35" t="str">
        <f t="shared" si="70"/>
        <v/>
      </c>
      <c r="J4317" s="35" t="str">
        <f t="array" ref="J4317">IFERROR(INDEX(Listor!$M$6:$M$17,MATCH(Listor!J4317&amp;Fossila!E4317,Listor!$K$6:$K$17&amp;Listor!$L$6:$L$17,0)),"")</f>
        <v/>
      </c>
      <c r="K4317" s="69"/>
    </row>
    <row r="4318" spans="2:11" x14ac:dyDescent="0.25">
      <c r="B4318" s="68" t="s">
        <v>68</v>
      </c>
      <c r="C4318" s="80" t="str">
        <f>IFERROR(VLOOKUP(B4318,Listor!$A$6:$B$62,2,FALSE),"")</f>
        <v/>
      </c>
      <c r="D4318" s="80" t="str">
        <f>IFERROR(VLOOKUP(B4318,Listor!$A$6:$C$62,3,FALSE),"")</f>
        <v/>
      </c>
      <c r="E4318" s="64" t="s">
        <v>69</v>
      </c>
      <c r="F4318" s="65"/>
      <c r="G4318" s="35" t="str">
        <f>IFERROR(VLOOKUP(B4318,Listor!$A$6:$G$62,7,FALSE),"")</f>
        <v/>
      </c>
      <c r="H4318" s="35" t="str">
        <f>IFERROR(VLOOKUP(B4318,Listor!$H$6:$I$24,2,FALSE),"")</f>
        <v/>
      </c>
      <c r="I4318" s="35" t="str">
        <f t="shared" si="70"/>
        <v/>
      </c>
      <c r="J4318" s="35" t="str">
        <f t="array" ref="J4318">IFERROR(INDEX(Listor!$M$6:$M$17,MATCH(Listor!J4318&amp;Fossila!E4318,Listor!$K$6:$K$17&amp;Listor!$L$6:$L$17,0)),"")</f>
        <v/>
      </c>
      <c r="K4318" s="69"/>
    </row>
    <row r="4319" spans="2:11" x14ac:dyDescent="0.25">
      <c r="B4319" s="68" t="s">
        <v>68</v>
      </c>
      <c r="C4319" s="80" t="str">
        <f>IFERROR(VLOOKUP(B4319,Listor!$A$6:$B$62,2,FALSE),"")</f>
        <v/>
      </c>
      <c r="D4319" s="80" t="str">
        <f>IFERROR(VLOOKUP(B4319,Listor!$A$6:$C$62,3,FALSE),"")</f>
        <v/>
      </c>
      <c r="E4319" s="64" t="s">
        <v>69</v>
      </c>
      <c r="F4319" s="65"/>
      <c r="G4319" s="35" t="str">
        <f>IFERROR(VLOOKUP(B4319,Listor!$A$6:$G$62,7,FALSE),"")</f>
        <v/>
      </c>
      <c r="H4319" s="35" t="str">
        <f>IFERROR(VLOOKUP(B4319,Listor!$H$6:$I$24,2,FALSE),"")</f>
        <v/>
      </c>
      <c r="I4319" s="35" t="str">
        <f t="shared" si="70"/>
        <v/>
      </c>
      <c r="J4319" s="35" t="str">
        <f t="array" ref="J4319">IFERROR(INDEX(Listor!$M$6:$M$17,MATCH(Listor!J4319&amp;Fossila!E4319,Listor!$K$6:$K$17&amp;Listor!$L$6:$L$17,0)),"")</f>
        <v/>
      </c>
      <c r="K4319" s="69"/>
    </row>
    <row r="4320" spans="2:11" x14ac:dyDescent="0.25">
      <c r="B4320" s="68" t="s">
        <v>68</v>
      </c>
      <c r="C4320" s="80" t="str">
        <f>IFERROR(VLOOKUP(B4320,Listor!$A$6:$B$62,2,FALSE),"")</f>
        <v/>
      </c>
      <c r="D4320" s="80" t="str">
        <f>IFERROR(VLOOKUP(B4320,Listor!$A$6:$C$62,3,FALSE),"")</f>
        <v/>
      </c>
      <c r="E4320" s="64" t="s">
        <v>69</v>
      </c>
      <c r="F4320" s="65"/>
      <c r="G4320" s="35" t="str">
        <f>IFERROR(VLOOKUP(B4320,Listor!$A$6:$G$62,7,FALSE),"")</f>
        <v/>
      </c>
      <c r="H4320" s="35" t="str">
        <f>IFERROR(VLOOKUP(B4320,Listor!$H$6:$I$24,2,FALSE),"")</f>
        <v/>
      </c>
      <c r="I4320" s="35" t="str">
        <f t="shared" si="70"/>
        <v/>
      </c>
      <c r="J4320" s="35" t="str">
        <f t="array" ref="J4320">IFERROR(INDEX(Listor!$M$6:$M$17,MATCH(Listor!J4320&amp;Fossila!E4320,Listor!$K$6:$K$17&amp;Listor!$L$6:$L$17,0)),"")</f>
        <v/>
      </c>
      <c r="K4320" s="69"/>
    </row>
    <row r="4321" spans="2:11" x14ac:dyDescent="0.25">
      <c r="B4321" s="68" t="s">
        <v>68</v>
      </c>
      <c r="C4321" s="80" t="str">
        <f>IFERROR(VLOOKUP(B4321,Listor!$A$6:$B$62,2,FALSE),"")</f>
        <v/>
      </c>
      <c r="D4321" s="80" t="str">
        <f>IFERROR(VLOOKUP(B4321,Listor!$A$6:$C$62,3,FALSE),"")</f>
        <v/>
      </c>
      <c r="E4321" s="64" t="s">
        <v>69</v>
      </c>
      <c r="F4321" s="65"/>
      <c r="G4321" s="35" t="str">
        <f>IFERROR(VLOOKUP(B4321,Listor!$A$6:$G$62,7,FALSE),"")</f>
        <v/>
      </c>
      <c r="H4321" s="35" t="str">
        <f>IFERROR(VLOOKUP(B4321,Listor!$H$6:$I$24,2,FALSE),"")</f>
        <v/>
      </c>
      <c r="I4321" s="35" t="str">
        <f t="shared" si="70"/>
        <v/>
      </c>
      <c r="J4321" s="35" t="str">
        <f t="array" ref="J4321">IFERROR(INDEX(Listor!$M$6:$M$17,MATCH(Listor!J4321&amp;Fossila!E4321,Listor!$K$6:$K$17&amp;Listor!$L$6:$L$17,0)),"")</f>
        <v/>
      </c>
      <c r="K4321" s="69"/>
    </row>
    <row r="4322" spans="2:11" x14ac:dyDescent="0.25">
      <c r="B4322" s="68" t="s">
        <v>68</v>
      </c>
      <c r="C4322" s="80" t="str">
        <f>IFERROR(VLOOKUP(B4322,Listor!$A$6:$B$62,2,FALSE),"")</f>
        <v/>
      </c>
      <c r="D4322" s="80" t="str">
        <f>IFERROR(VLOOKUP(B4322,Listor!$A$6:$C$62,3,FALSE),"")</f>
        <v/>
      </c>
      <c r="E4322" s="64" t="s">
        <v>69</v>
      </c>
      <c r="F4322" s="65"/>
      <c r="G4322" s="35" t="str">
        <f>IFERROR(VLOOKUP(B4322,Listor!$A$6:$G$62,7,FALSE),"")</f>
        <v/>
      </c>
      <c r="H4322" s="35" t="str">
        <f>IFERROR(VLOOKUP(B4322,Listor!$H$6:$I$24,2,FALSE),"")</f>
        <v/>
      </c>
      <c r="I4322" s="35" t="str">
        <f t="shared" si="70"/>
        <v/>
      </c>
      <c r="J4322" s="35" t="str">
        <f t="array" ref="J4322">IFERROR(INDEX(Listor!$M$6:$M$17,MATCH(Listor!J4322&amp;Fossila!E4322,Listor!$K$6:$K$17&amp;Listor!$L$6:$L$17,0)),"")</f>
        <v/>
      </c>
      <c r="K4322" s="69"/>
    </row>
    <row r="4323" spans="2:11" x14ac:dyDescent="0.25">
      <c r="B4323" s="68" t="s">
        <v>68</v>
      </c>
      <c r="C4323" s="80" t="str">
        <f>IFERROR(VLOOKUP(B4323,Listor!$A$6:$B$62,2,FALSE),"")</f>
        <v/>
      </c>
      <c r="D4323" s="80" t="str">
        <f>IFERROR(VLOOKUP(B4323,Listor!$A$6:$C$62,3,FALSE),"")</f>
        <v/>
      </c>
      <c r="E4323" s="64" t="s">
        <v>69</v>
      </c>
      <c r="F4323" s="65"/>
      <c r="G4323" s="35" t="str">
        <f>IFERROR(VLOOKUP(B4323,Listor!$A$6:$G$62,7,FALSE),"")</f>
        <v/>
      </c>
      <c r="H4323" s="35" t="str">
        <f>IFERROR(VLOOKUP(B4323,Listor!$H$6:$I$24,2,FALSE),"")</f>
        <v/>
      </c>
      <c r="I4323" s="35" t="str">
        <f t="shared" si="70"/>
        <v/>
      </c>
      <c r="J4323" s="35" t="str">
        <f t="array" ref="J4323">IFERROR(INDEX(Listor!$M$6:$M$17,MATCH(Listor!J4323&amp;Fossila!E4323,Listor!$K$6:$K$17&amp;Listor!$L$6:$L$17,0)),"")</f>
        <v/>
      </c>
      <c r="K4323" s="69"/>
    </row>
    <row r="4324" spans="2:11" x14ac:dyDescent="0.25">
      <c r="B4324" s="68" t="s">
        <v>68</v>
      </c>
      <c r="C4324" s="80" t="str">
        <f>IFERROR(VLOOKUP(B4324,Listor!$A$6:$B$62,2,FALSE),"")</f>
        <v/>
      </c>
      <c r="D4324" s="80" t="str">
        <f>IFERROR(VLOOKUP(B4324,Listor!$A$6:$C$62,3,FALSE),"")</f>
        <v/>
      </c>
      <c r="E4324" s="64" t="s">
        <v>69</v>
      </c>
      <c r="F4324" s="65"/>
      <c r="G4324" s="35" t="str">
        <f>IFERROR(VLOOKUP(B4324,Listor!$A$6:$G$62,7,FALSE),"")</f>
        <v/>
      </c>
      <c r="H4324" s="35" t="str">
        <f>IFERROR(VLOOKUP(B4324,Listor!$H$6:$I$24,2,FALSE),"")</f>
        <v/>
      </c>
      <c r="I4324" s="35" t="str">
        <f t="shared" si="70"/>
        <v/>
      </c>
      <c r="J4324" s="35" t="str">
        <f t="array" ref="J4324">IFERROR(INDEX(Listor!$M$6:$M$17,MATCH(Listor!J4324&amp;Fossila!E4324,Listor!$K$6:$K$17&amp;Listor!$L$6:$L$17,0)),"")</f>
        <v/>
      </c>
      <c r="K4324" s="69"/>
    </row>
    <row r="4325" spans="2:11" x14ac:dyDescent="0.25">
      <c r="B4325" s="68" t="s">
        <v>68</v>
      </c>
      <c r="C4325" s="80" t="str">
        <f>IFERROR(VLOOKUP(B4325,Listor!$A$6:$B$62,2,FALSE),"")</f>
        <v/>
      </c>
      <c r="D4325" s="80" t="str">
        <f>IFERROR(VLOOKUP(B4325,Listor!$A$6:$C$62,3,FALSE),"")</f>
        <v/>
      </c>
      <c r="E4325" s="64" t="s">
        <v>69</v>
      </c>
      <c r="F4325" s="65"/>
      <c r="G4325" s="35" t="str">
        <f>IFERROR(VLOOKUP(B4325,Listor!$A$6:$G$62,7,FALSE),"")</f>
        <v/>
      </c>
      <c r="H4325" s="35" t="str">
        <f>IFERROR(VLOOKUP(B4325,Listor!$H$6:$I$24,2,FALSE),"")</f>
        <v/>
      </c>
      <c r="I4325" s="35" t="str">
        <f t="shared" si="70"/>
        <v/>
      </c>
      <c r="J4325" s="35" t="str">
        <f t="array" ref="J4325">IFERROR(INDEX(Listor!$M$6:$M$17,MATCH(Listor!J4325&amp;Fossila!E4325,Listor!$K$6:$K$17&amp;Listor!$L$6:$L$17,0)),"")</f>
        <v/>
      </c>
      <c r="K4325" s="69"/>
    </row>
    <row r="4326" spans="2:11" x14ac:dyDescent="0.25">
      <c r="B4326" s="68" t="s">
        <v>68</v>
      </c>
      <c r="C4326" s="80" t="str">
        <f>IFERROR(VLOOKUP(B4326,Listor!$A$6:$B$62,2,FALSE),"")</f>
        <v/>
      </c>
      <c r="D4326" s="80" t="str">
        <f>IFERROR(VLOOKUP(B4326,Listor!$A$6:$C$62,3,FALSE),"")</f>
        <v/>
      </c>
      <c r="E4326" s="64" t="s">
        <v>69</v>
      </c>
      <c r="F4326" s="65"/>
      <c r="G4326" s="35" t="str">
        <f>IFERROR(VLOOKUP(B4326,Listor!$A$6:$G$62,7,FALSE),"")</f>
        <v/>
      </c>
      <c r="H4326" s="35" t="str">
        <f>IFERROR(VLOOKUP(B4326,Listor!$H$6:$I$24,2,FALSE),"")</f>
        <v/>
      </c>
      <c r="I4326" s="35" t="str">
        <f t="shared" si="70"/>
        <v/>
      </c>
      <c r="J4326" s="35" t="str">
        <f t="array" ref="J4326">IFERROR(INDEX(Listor!$M$6:$M$17,MATCH(Listor!J4326&amp;Fossila!E4326,Listor!$K$6:$K$17&amp;Listor!$L$6:$L$17,0)),"")</f>
        <v/>
      </c>
      <c r="K4326" s="69"/>
    </row>
    <row r="4327" spans="2:11" x14ac:dyDescent="0.25">
      <c r="B4327" s="68" t="s">
        <v>68</v>
      </c>
      <c r="C4327" s="80" t="str">
        <f>IFERROR(VLOOKUP(B4327,Listor!$A$6:$B$62,2,FALSE),"")</f>
        <v/>
      </c>
      <c r="D4327" s="80" t="str">
        <f>IFERROR(VLOOKUP(B4327,Listor!$A$6:$C$62,3,FALSE),"")</f>
        <v/>
      </c>
      <c r="E4327" s="64" t="s">
        <v>69</v>
      </c>
      <c r="F4327" s="65"/>
      <c r="G4327" s="35" t="str">
        <f>IFERROR(VLOOKUP(B4327,Listor!$A$6:$G$62,7,FALSE),"")</f>
        <v/>
      </c>
      <c r="H4327" s="35" t="str">
        <f>IFERROR(VLOOKUP(B4327,Listor!$H$6:$I$24,2,FALSE),"")</f>
        <v/>
      </c>
      <c r="I4327" s="35" t="str">
        <f t="shared" si="70"/>
        <v/>
      </c>
      <c r="J4327" s="35" t="str">
        <f t="array" ref="J4327">IFERROR(INDEX(Listor!$M$6:$M$17,MATCH(Listor!J4327&amp;Fossila!E4327,Listor!$K$6:$K$17&amp;Listor!$L$6:$L$17,0)),"")</f>
        <v/>
      </c>
      <c r="K4327" s="69"/>
    </row>
    <row r="4328" spans="2:11" x14ac:dyDescent="0.25">
      <c r="B4328" s="68" t="s">
        <v>68</v>
      </c>
      <c r="C4328" s="80" t="str">
        <f>IFERROR(VLOOKUP(B4328,Listor!$A$6:$B$62,2,FALSE),"")</f>
        <v/>
      </c>
      <c r="D4328" s="80" t="str">
        <f>IFERROR(VLOOKUP(B4328,Listor!$A$6:$C$62,3,FALSE),"")</f>
        <v/>
      </c>
      <c r="E4328" s="64" t="s">
        <v>69</v>
      </c>
      <c r="F4328" s="65"/>
      <c r="G4328" s="35" t="str">
        <f>IFERROR(VLOOKUP(B4328,Listor!$A$6:$G$62,7,FALSE),"")</f>
        <v/>
      </c>
      <c r="H4328" s="35" t="str">
        <f>IFERROR(VLOOKUP(B4328,Listor!$H$6:$I$24,2,FALSE),"")</f>
        <v/>
      </c>
      <c r="I4328" s="35" t="str">
        <f t="shared" si="70"/>
        <v/>
      </c>
      <c r="J4328" s="35" t="str">
        <f t="array" ref="J4328">IFERROR(INDEX(Listor!$M$6:$M$17,MATCH(Listor!J4328&amp;Fossila!E4328,Listor!$K$6:$K$17&amp;Listor!$L$6:$L$17,0)),"")</f>
        <v/>
      </c>
      <c r="K4328" s="69"/>
    </row>
    <row r="4329" spans="2:11" x14ac:dyDescent="0.25">
      <c r="B4329" s="68" t="s">
        <v>68</v>
      </c>
      <c r="C4329" s="80" t="str">
        <f>IFERROR(VLOOKUP(B4329,Listor!$A$6:$B$62,2,FALSE),"")</f>
        <v/>
      </c>
      <c r="D4329" s="80" t="str">
        <f>IFERROR(VLOOKUP(B4329,Listor!$A$6:$C$62,3,FALSE),"")</f>
        <v/>
      </c>
      <c r="E4329" s="64" t="s">
        <v>69</v>
      </c>
      <c r="F4329" s="65"/>
      <c r="G4329" s="35" t="str">
        <f>IFERROR(VLOOKUP(B4329,Listor!$A$6:$G$62,7,FALSE),"")</f>
        <v/>
      </c>
      <c r="H4329" s="35" t="str">
        <f>IFERROR(VLOOKUP(B4329,Listor!$H$6:$I$24,2,FALSE),"")</f>
        <v/>
      </c>
      <c r="I4329" s="35" t="str">
        <f t="shared" si="70"/>
        <v/>
      </c>
      <c r="J4329" s="35" t="str">
        <f t="array" ref="J4329">IFERROR(INDEX(Listor!$M$6:$M$17,MATCH(Listor!J4329&amp;Fossila!E4329,Listor!$K$6:$K$17&amp;Listor!$L$6:$L$17,0)),"")</f>
        <v/>
      </c>
      <c r="K4329" s="69"/>
    </row>
    <row r="4330" spans="2:11" x14ac:dyDescent="0.25">
      <c r="B4330" s="68" t="s">
        <v>68</v>
      </c>
      <c r="C4330" s="80" t="str">
        <f>IFERROR(VLOOKUP(B4330,Listor!$A$6:$B$62,2,FALSE),"")</f>
        <v/>
      </c>
      <c r="D4330" s="80" t="str">
        <f>IFERROR(VLOOKUP(B4330,Listor!$A$6:$C$62,3,FALSE),"")</f>
        <v/>
      </c>
      <c r="E4330" s="64" t="s">
        <v>69</v>
      </c>
      <c r="F4330" s="65"/>
      <c r="G4330" s="35" t="str">
        <f>IFERROR(VLOOKUP(B4330,Listor!$A$6:$G$62,7,FALSE),"")</f>
        <v/>
      </c>
      <c r="H4330" s="35" t="str">
        <f>IFERROR(VLOOKUP(B4330,Listor!$H$6:$I$24,2,FALSE),"")</f>
        <v/>
      </c>
      <c r="I4330" s="35" t="str">
        <f t="shared" si="70"/>
        <v/>
      </c>
      <c r="J4330" s="35" t="str">
        <f t="array" ref="J4330">IFERROR(INDEX(Listor!$M$6:$M$17,MATCH(Listor!J4330&amp;Fossila!E4330,Listor!$K$6:$K$17&amp;Listor!$L$6:$L$17,0)),"")</f>
        <v/>
      </c>
      <c r="K4330" s="69"/>
    </row>
    <row r="4331" spans="2:11" x14ac:dyDescent="0.25">
      <c r="B4331" s="68" t="s">
        <v>68</v>
      </c>
      <c r="C4331" s="80" t="str">
        <f>IFERROR(VLOOKUP(B4331,Listor!$A$6:$B$62,2,FALSE),"")</f>
        <v/>
      </c>
      <c r="D4331" s="80" t="str">
        <f>IFERROR(VLOOKUP(B4331,Listor!$A$6:$C$62,3,FALSE),"")</f>
        <v/>
      </c>
      <c r="E4331" s="64" t="s">
        <v>69</v>
      </c>
      <c r="F4331" s="65"/>
      <c r="G4331" s="35" t="str">
        <f>IFERROR(VLOOKUP(B4331,Listor!$A$6:$G$62,7,FALSE),"")</f>
        <v/>
      </c>
      <c r="H4331" s="35" t="str">
        <f>IFERROR(VLOOKUP(B4331,Listor!$H$6:$I$24,2,FALSE),"")</f>
        <v/>
      </c>
      <c r="I4331" s="35" t="str">
        <f t="shared" si="70"/>
        <v/>
      </c>
      <c r="J4331" s="35" t="str">
        <f t="array" ref="J4331">IFERROR(INDEX(Listor!$M$6:$M$17,MATCH(Listor!J4331&amp;Fossila!E4331,Listor!$K$6:$K$17&amp;Listor!$L$6:$L$17,0)),"")</f>
        <v/>
      </c>
      <c r="K4331" s="69"/>
    </row>
    <row r="4332" spans="2:11" x14ac:dyDescent="0.25">
      <c r="B4332" s="68" t="s">
        <v>68</v>
      </c>
      <c r="C4332" s="80" t="str">
        <f>IFERROR(VLOOKUP(B4332,Listor!$A$6:$B$62,2,FALSE),"")</f>
        <v/>
      </c>
      <c r="D4332" s="80" t="str">
        <f>IFERROR(VLOOKUP(B4332,Listor!$A$6:$C$62,3,FALSE),"")</f>
        <v/>
      </c>
      <c r="E4332" s="64" t="s">
        <v>69</v>
      </c>
      <c r="F4332" s="65"/>
      <c r="G4332" s="35" t="str">
        <f>IFERROR(VLOOKUP(B4332,Listor!$A$6:$G$62,7,FALSE),"")</f>
        <v/>
      </c>
      <c r="H4332" s="35" t="str">
        <f>IFERROR(VLOOKUP(B4332,Listor!$H$6:$I$24,2,FALSE),"")</f>
        <v/>
      </c>
      <c r="I4332" s="35" t="str">
        <f t="shared" si="70"/>
        <v/>
      </c>
      <c r="J4332" s="35" t="str">
        <f t="array" ref="J4332">IFERROR(INDEX(Listor!$M$6:$M$17,MATCH(Listor!J4332&amp;Fossila!E4332,Listor!$K$6:$K$17&amp;Listor!$L$6:$L$17,0)),"")</f>
        <v/>
      </c>
      <c r="K4332" s="69"/>
    </row>
    <row r="4333" spans="2:11" x14ac:dyDescent="0.25">
      <c r="B4333" s="68" t="s">
        <v>68</v>
      </c>
      <c r="C4333" s="80" t="str">
        <f>IFERROR(VLOOKUP(B4333,Listor!$A$6:$B$62,2,FALSE),"")</f>
        <v/>
      </c>
      <c r="D4333" s="80" t="str">
        <f>IFERROR(VLOOKUP(B4333,Listor!$A$6:$C$62,3,FALSE),"")</f>
        <v/>
      </c>
      <c r="E4333" s="64" t="s">
        <v>69</v>
      </c>
      <c r="F4333" s="65"/>
      <c r="G4333" s="35" t="str">
        <f>IFERROR(VLOOKUP(B4333,Listor!$A$6:$G$62,7,FALSE),"")</f>
        <v/>
      </c>
      <c r="H4333" s="35" t="str">
        <f>IFERROR(VLOOKUP(B4333,Listor!$H$6:$I$24,2,FALSE),"")</f>
        <v/>
      </c>
      <c r="I4333" s="35" t="str">
        <f t="shared" si="70"/>
        <v/>
      </c>
      <c r="J4333" s="35" t="str">
        <f t="array" ref="J4333">IFERROR(INDEX(Listor!$M$6:$M$17,MATCH(Listor!J4333&amp;Fossila!E4333,Listor!$K$6:$K$17&amp;Listor!$L$6:$L$17,0)),"")</f>
        <v/>
      </c>
      <c r="K4333" s="69"/>
    </row>
    <row r="4334" spans="2:11" x14ac:dyDescent="0.25">
      <c r="B4334" s="68" t="s">
        <v>68</v>
      </c>
      <c r="C4334" s="80" t="str">
        <f>IFERROR(VLOOKUP(B4334,Listor!$A$6:$B$62,2,FALSE),"")</f>
        <v/>
      </c>
      <c r="D4334" s="80" t="str">
        <f>IFERROR(VLOOKUP(B4334,Listor!$A$6:$C$62,3,FALSE),"")</f>
        <v/>
      </c>
      <c r="E4334" s="64" t="s">
        <v>69</v>
      </c>
      <c r="F4334" s="65"/>
      <c r="G4334" s="35" t="str">
        <f>IFERROR(VLOOKUP(B4334,Listor!$A$6:$G$62,7,FALSE),"")</f>
        <v/>
      </c>
      <c r="H4334" s="35" t="str">
        <f>IFERROR(VLOOKUP(B4334,Listor!$H$6:$I$24,2,FALSE),"")</f>
        <v/>
      </c>
      <c r="I4334" s="35" t="str">
        <f t="shared" si="70"/>
        <v/>
      </c>
      <c r="J4334" s="35" t="str">
        <f t="array" ref="J4334">IFERROR(INDEX(Listor!$M$6:$M$17,MATCH(Listor!J4334&amp;Fossila!E4334,Listor!$K$6:$K$17&amp;Listor!$L$6:$L$17,0)),"")</f>
        <v/>
      </c>
      <c r="K4334" s="69"/>
    </row>
    <row r="4335" spans="2:11" x14ac:dyDescent="0.25">
      <c r="B4335" s="68" t="s">
        <v>68</v>
      </c>
      <c r="C4335" s="80" t="str">
        <f>IFERROR(VLOOKUP(B4335,Listor!$A$6:$B$62,2,FALSE),"")</f>
        <v/>
      </c>
      <c r="D4335" s="80" t="str">
        <f>IFERROR(VLOOKUP(B4335,Listor!$A$6:$C$62,3,FALSE),"")</f>
        <v/>
      </c>
      <c r="E4335" s="64" t="s">
        <v>69</v>
      </c>
      <c r="F4335" s="65"/>
      <c r="G4335" s="35" t="str">
        <f>IFERROR(VLOOKUP(B4335,Listor!$A$6:$G$62,7,FALSE),"")</f>
        <v/>
      </c>
      <c r="H4335" s="35" t="str">
        <f>IFERROR(VLOOKUP(B4335,Listor!$H$6:$I$24,2,FALSE),"")</f>
        <v/>
      </c>
      <c r="I4335" s="35" t="str">
        <f t="shared" si="70"/>
        <v/>
      </c>
      <c r="J4335" s="35" t="str">
        <f t="array" ref="J4335">IFERROR(INDEX(Listor!$M$6:$M$17,MATCH(Listor!J4335&amp;Fossila!E4335,Listor!$K$6:$K$17&amp;Listor!$L$6:$L$17,0)),"")</f>
        <v/>
      </c>
      <c r="K4335" s="69"/>
    </row>
    <row r="4336" spans="2:11" x14ac:dyDescent="0.25">
      <c r="B4336" s="68" t="s">
        <v>68</v>
      </c>
      <c r="C4336" s="80" t="str">
        <f>IFERROR(VLOOKUP(B4336,Listor!$A$6:$B$62,2,FALSE),"")</f>
        <v/>
      </c>
      <c r="D4336" s="80" t="str">
        <f>IFERROR(VLOOKUP(B4336,Listor!$A$6:$C$62,3,FALSE),"")</f>
        <v/>
      </c>
      <c r="E4336" s="64" t="s">
        <v>69</v>
      </c>
      <c r="F4336" s="65"/>
      <c r="G4336" s="35" t="str">
        <f>IFERROR(VLOOKUP(B4336,Listor!$A$6:$G$62,7,FALSE),"")</f>
        <v/>
      </c>
      <c r="H4336" s="35" t="str">
        <f>IFERROR(VLOOKUP(B4336,Listor!$H$6:$I$24,2,FALSE),"")</f>
        <v/>
      </c>
      <c r="I4336" s="35" t="str">
        <f t="shared" si="70"/>
        <v/>
      </c>
      <c r="J4336" s="35" t="str">
        <f t="array" ref="J4336">IFERROR(INDEX(Listor!$M$6:$M$17,MATCH(Listor!J4336&amp;Fossila!E4336,Listor!$K$6:$K$17&amp;Listor!$L$6:$L$17,0)),"")</f>
        <v/>
      </c>
      <c r="K4336" s="69"/>
    </row>
    <row r="4337" spans="2:11" x14ac:dyDescent="0.25">
      <c r="B4337" s="68" t="s">
        <v>68</v>
      </c>
      <c r="C4337" s="80" t="str">
        <f>IFERROR(VLOOKUP(B4337,Listor!$A$6:$B$62,2,FALSE),"")</f>
        <v/>
      </c>
      <c r="D4337" s="80" t="str">
        <f>IFERROR(VLOOKUP(B4337,Listor!$A$6:$C$62,3,FALSE),"")</f>
        <v/>
      </c>
      <c r="E4337" s="64" t="s">
        <v>69</v>
      </c>
      <c r="F4337" s="65"/>
      <c r="G4337" s="35" t="str">
        <f>IFERROR(VLOOKUP(B4337,Listor!$A$6:$G$62,7,FALSE),"")</f>
        <v/>
      </c>
      <c r="H4337" s="35" t="str">
        <f>IFERROR(VLOOKUP(B4337,Listor!$H$6:$I$24,2,FALSE),"")</f>
        <v/>
      </c>
      <c r="I4337" s="35" t="str">
        <f t="shared" si="70"/>
        <v/>
      </c>
      <c r="J4337" s="35" t="str">
        <f t="array" ref="J4337">IFERROR(INDEX(Listor!$M$6:$M$17,MATCH(Listor!J4337&amp;Fossila!E4337,Listor!$K$6:$K$17&amp;Listor!$L$6:$L$17,0)),"")</f>
        <v/>
      </c>
      <c r="K4337" s="69"/>
    </row>
    <row r="4338" spans="2:11" x14ac:dyDescent="0.25">
      <c r="B4338" s="68" t="s">
        <v>68</v>
      </c>
      <c r="C4338" s="80" t="str">
        <f>IFERROR(VLOOKUP(B4338,Listor!$A$6:$B$62,2,FALSE),"")</f>
        <v/>
      </c>
      <c r="D4338" s="80" t="str">
        <f>IFERROR(VLOOKUP(B4338,Listor!$A$6:$C$62,3,FALSE),"")</f>
        <v/>
      </c>
      <c r="E4338" s="64" t="s">
        <v>69</v>
      </c>
      <c r="F4338" s="65"/>
      <c r="G4338" s="35" t="str">
        <f>IFERROR(VLOOKUP(B4338,Listor!$A$6:$G$62,7,FALSE),"")</f>
        <v/>
      </c>
      <c r="H4338" s="35" t="str">
        <f>IFERROR(VLOOKUP(B4338,Listor!$H$6:$I$24,2,FALSE),"")</f>
        <v/>
      </c>
      <c r="I4338" s="35" t="str">
        <f t="shared" si="70"/>
        <v/>
      </c>
      <c r="J4338" s="35" t="str">
        <f t="array" ref="J4338">IFERROR(INDEX(Listor!$M$6:$M$17,MATCH(Listor!J4338&amp;Fossila!E4338,Listor!$K$6:$K$17&amp;Listor!$L$6:$L$17,0)),"")</f>
        <v/>
      </c>
      <c r="K4338" s="69"/>
    </row>
    <row r="4339" spans="2:11" x14ac:dyDescent="0.25">
      <c r="B4339" s="68" t="s">
        <v>68</v>
      </c>
      <c r="C4339" s="80" t="str">
        <f>IFERROR(VLOOKUP(B4339,Listor!$A$6:$B$62,2,FALSE),"")</f>
        <v/>
      </c>
      <c r="D4339" s="80" t="str">
        <f>IFERROR(VLOOKUP(B4339,Listor!$A$6:$C$62,3,FALSE),"")</f>
        <v/>
      </c>
      <c r="E4339" s="64" t="s">
        <v>69</v>
      </c>
      <c r="F4339" s="65"/>
      <c r="G4339" s="35" t="str">
        <f>IFERROR(VLOOKUP(B4339,Listor!$A$6:$G$62,7,FALSE),"")</f>
        <v/>
      </c>
      <c r="H4339" s="35" t="str">
        <f>IFERROR(VLOOKUP(B4339,Listor!$H$6:$I$24,2,FALSE),"")</f>
        <v/>
      </c>
      <c r="I4339" s="35" t="str">
        <f t="shared" si="70"/>
        <v/>
      </c>
      <c r="J4339" s="35" t="str">
        <f t="array" ref="J4339">IFERROR(INDEX(Listor!$M$6:$M$17,MATCH(Listor!J4339&amp;Fossila!E4339,Listor!$K$6:$K$17&amp;Listor!$L$6:$L$17,0)),"")</f>
        <v/>
      </c>
      <c r="K4339" s="69"/>
    </row>
    <row r="4340" spans="2:11" x14ac:dyDescent="0.25">
      <c r="B4340" s="68" t="s">
        <v>68</v>
      </c>
      <c r="C4340" s="80" t="str">
        <f>IFERROR(VLOOKUP(B4340,Listor!$A$6:$B$62,2,FALSE),"")</f>
        <v/>
      </c>
      <c r="D4340" s="80" t="str">
        <f>IFERROR(VLOOKUP(B4340,Listor!$A$6:$C$62,3,FALSE),"")</f>
        <v/>
      </c>
      <c r="E4340" s="64" t="s">
        <v>69</v>
      </c>
      <c r="F4340" s="65"/>
      <c r="G4340" s="35" t="str">
        <f>IFERROR(VLOOKUP(B4340,Listor!$A$6:$G$62,7,FALSE),"")</f>
        <v/>
      </c>
      <c r="H4340" s="35" t="str">
        <f>IFERROR(VLOOKUP(B4340,Listor!$H$6:$I$24,2,FALSE),"")</f>
        <v/>
      </c>
      <c r="I4340" s="35" t="str">
        <f t="shared" si="70"/>
        <v/>
      </c>
      <c r="J4340" s="35" t="str">
        <f t="array" ref="J4340">IFERROR(INDEX(Listor!$M$6:$M$17,MATCH(Listor!J4340&amp;Fossila!E4340,Listor!$K$6:$K$17&amp;Listor!$L$6:$L$17,0)),"")</f>
        <v/>
      </c>
      <c r="K4340" s="69"/>
    </row>
    <row r="4341" spans="2:11" x14ac:dyDescent="0.25">
      <c r="B4341" s="68" t="s">
        <v>68</v>
      </c>
      <c r="C4341" s="80" t="str">
        <f>IFERROR(VLOOKUP(B4341,Listor!$A$6:$B$62,2,FALSE),"")</f>
        <v/>
      </c>
      <c r="D4341" s="80" t="str">
        <f>IFERROR(VLOOKUP(B4341,Listor!$A$6:$C$62,3,FALSE),"")</f>
        <v/>
      </c>
      <c r="E4341" s="64" t="s">
        <v>69</v>
      </c>
      <c r="F4341" s="65"/>
      <c r="G4341" s="35" t="str">
        <f>IFERROR(VLOOKUP(B4341,Listor!$A$6:$G$62,7,FALSE),"")</f>
        <v/>
      </c>
      <c r="H4341" s="35" t="str">
        <f>IFERROR(VLOOKUP(B4341,Listor!$H$6:$I$24,2,FALSE),"")</f>
        <v/>
      </c>
      <c r="I4341" s="35" t="str">
        <f t="shared" si="70"/>
        <v/>
      </c>
      <c r="J4341" s="35" t="str">
        <f t="array" ref="J4341">IFERROR(INDEX(Listor!$M$6:$M$17,MATCH(Listor!J4341&amp;Fossila!E4341,Listor!$K$6:$K$17&amp;Listor!$L$6:$L$17,0)),"")</f>
        <v/>
      </c>
      <c r="K4341" s="69"/>
    </row>
    <row r="4342" spans="2:11" x14ac:dyDescent="0.25">
      <c r="B4342" s="68" t="s">
        <v>68</v>
      </c>
      <c r="C4342" s="80" t="str">
        <f>IFERROR(VLOOKUP(B4342,Listor!$A$6:$B$62,2,FALSE),"")</f>
        <v/>
      </c>
      <c r="D4342" s="80" t="str">
        <f>IFERROR(VLOOKUP(B4342,Listor!$A$6:$C$62,3,FALSE),"")</f>
        <v/>
      </c>
      <c r="E4342" s="64" t="s">
        <v>69</v>
      </c>
      <c r="F4342" s="65"/>
      <c r="G4342" s="35" t="str">
        <f>IFERROR(VLOOKUP(B4342,Listor!$A$6:$G$62,7,FALSE),"")</f>
        <v/>
      </c>
      <c r="H4342" s="35" t="str">
        <f>IFERROR(VLOOKUP(B4342,Listor!$H$6:$I$24,2,FALSE),"")</f>
        <v/>
      </c>
      <c r="I4342" s="35" t="str">
        <f t="shared" si="70"/>
        <v/>
      </c>
      <c r="J4342" s="35" t="str">
        <f t="array" ref="J4342">IFERROR(INDEX(Listor!$M$6:$M$17,MATCH(Listor!J4342&amp;Fossila!E4342,Listor!$K$6:$K$17&amp;Listor!$L$6:$L$17,0)),"")</f>
        <v/>
      </c>
      <c r="K4342" s="69"/>
    </row>
    <row r="4343" spans="2:11" x14ac:dyDescent="0.25">
      <c r="B4343" s="68" t="s">
        <v>68</v>
      </c>
      <c r="C4343" s="80" t="str">
        <f>IFERROR(VLOOKUP(B4343,Listor!$A$6:$B$62,2,FALSE),"")</f>
        <v/>
      </c>
      <c r="D4343" s="80" t="str">
        <f>IFERROR(VLOOKUP(B4343,Listor!$A$6:$C$62,3,FALSE),"")</f>
        <v/>
      </c>
      <c r="E4343" s="64" t="s">
        <v>69</v>
      </c>
      <c r="F4343" s="65"/>
      <c r="G4343" s="35" t="str">
        <f>IFERROR(VLOOKUP(B4343,Listor!$A$6:$G$62,7,FALSE),"")</f>
        <v/>
      </c>
      <c r="H4343" s="35" t="str">
        <f>IFERROR(VLOOKUP(B4343,Listor!$H$6:$I$24,2,FALSE),"")</f>
        <v/>
      </c>
      <c r="I4343" s="35" t="str">
        <f t="shared" si="70"/>
        <v/>
      </c>
      <c r="J4343" s="35" t="str">
        <f t="array" ref="J4343">IFERROR(INDEX(Listor!$M$6:$M$17,MATCH(Listor!J4343&amp;Fossila!E4343,Listor!$K$6:$K$17&amp;Listor!$L$6:$L$17,0)),"")</f>
        <v/>
      </c>
      <c r="K4343" s="69"/>
    </row>
    <row r="4344" spans="2:11" x14ac:dyDescent="0.25">
      <c r="B4344" s="68" t="s">
        <v>68</v>
      </c>
      <c r="C4344" s="80" t="str">
        <f>IFERROR(VLOOKUP(B4344,Listor!$A$6:$B$62,2,FALSE),"")</f>
        <v/>
      </c>
      <c r="D4344" s="80" t="str">
        <f>IFERROR(VLOOKUP(B4344,Listor!$A$6:$C$62,3,FALSE),"")</f>
        <v/>
      </c>
      <c r="E4344" s="64" t="s">
        <v>69</v>
      </c>
      <c r="F4344" s="65"/>
      <c r="G4344" s="35" t="str">
        <f>IFERROR(VLOOKUP(B4344,Listor!$A$6:$G$62,7,FALSE),"")</f>
        <v/>
      </c>
      <c r="H4344" s="35" t="str">
        <f>IFERROR(VLOOKUP(B4344,Listor!$H$6:$I$24,2,FALSE),"")</f>
        <v/>
      </c>
      <c r="I4344" s="35" t="str">
        <f t="shared" si="70"/>
        <v/>
      </c>
      <c r="J4344" s="35" t="str">
        <f t="array" ref="J4344">IFERROR(INDEX(Listor!$M$6:$M$17,MATCH(Listor!J4344&amp;Fossila!E4344,Listor!$K$6:$K$17&amp;Listor!$L$6:$L$17,0)),"")</f>
        <v/>
      </c>
      <c r="K4344" s="69"/>
    </row>
    <row r="4345" spans="2:11" x14ac:dyDescent="0.25">
      <c r="B4345" s="68" t="s">
        <v>68</v>
      </c>
      <c r="C4345" s="80" t="str">
        <f>IFERROR(VLOOKUP(B4345,Listor!$A$6:$B$62,2,FALSE),"")</f>
        <v/>
      </c>
      <c r="D4345" s="80" t="str">
        <f>IFERROR(VLOOKUP(B4345,Listor!$A$6:$C$62,3,FALSE),"")</f>
        <v/>
      </c>
      <c r="E4345" s="64" t="s">
        <v>69</v>
      </c>
      <c r="F4345" s="65"/>
      <c r="G4345" s="35" t="str">
        <f>IFERROR(VLOOKUP(B4345,Listor!$A$6:$G$62,7,FALSE),"")</f>
        <v/>
      </c>
      <c r="H4345" s="35" t="str">
        <f>IFERROR(VLOOKUP(B4345,Listor!$H$6:$I$24,2,FALSE),"")</f>
        <v/>
      </c>
      <c r="I4345" s="35" t="str">
        <f t="shared" si="70"/>
        <v/>
      </c>
      <c r="J4345" s="35" t="str">
        <f t="array" ref="J4345">IFERROR(INDEX(Listor!$M$6:$M$17,MATCH(Listor!J4345&amp;Fossila!E4345,Listor!$K$6:$K$17&amp;Listor!$L$6:$L$17,0)),"")</f>
        <v/>
      </c>
      <c r="K4345" s="69"/>
    </row>
    <row r="4346" spans="2:11" x14ac:dyDescent="0.25">
      <c r="B4346" s="68" t="s">
        <v>68</v>
      </c>
      <c r="C4346" s="80" t="str">
        <f>IFERROR(VLOOKUP(B4346,Listor!$A$6:$B$62,2,FALSE),"")</f>
        <v/>
      </c>
      <c r="D4346" s="80" t="str">
        <f>IFERROR(VLOOKUP(B4346,Listor!$A$6:$C$62,3,FALSE),"")</f>
        <v/>
      </c>
      <c r="E4346" s="64" t="s">
        <v>69</v>
      </c>
      <c r="F4346" s="65"/>
      <c r="G4346" s="35" t="str">
        <f>IFERROR(VLOOKUP(B4346,Listor!$A$6:$G$62,7,FALSE),"")</f>
        <v/>
      </c>
      <c r="H4346" s="35" t="str">
        <f>IFERROR(VLOOKUP(B4346,Listor!$H$6:$I$24,2,FALSE),"")</f>
        <v/>
      </c>
      <c r="I4346" s="35" t="str">
        <f t="shared" si="70"/>
        <v/>
      </c>
      <c r="J4346" s="35" t="str">
        <f t="array" ref="J4346">IFERROR(INDEX(Listor!$M$6:$M$17,MATCH(Listor!J4346&amp;Fossila!E4346,Listor!$K$6:$K$17&amp;Listor!$L$6:$L$17,0)),"")</f>
        <v/>
      </c>
      <c r="K4346" s="69"/>
    </row>
    <row r="4347" spans="2:11" x14ac:dyDescent="0.25">
      <c r="B4347" s="68" t="s">
        <v>68</v>
      </c>
      <c r="C4347" s="80" t="str">
        <f>IFERROR(VLOOKUP(B4347,Listor!$A$6:$B$62,2,FALSE),"")</f>
        <v/>
      </c>
      <c r="D4347" s="80" t="str">
        <f>IFERROR(VLOOKUP(B4347,Listor!$A$6:$C$62,3,FALSE),"")</f>
        <v/>
      </c>
      <c r="E4347" s="64" t="s">
        <v>69</v>
      </c>
      <c r="F4347" s="65"/>
      <c r="G4347" s="35" t="str">
        <f>IFERROR(VLOOKUP(B4347,Listor!$A$6:$G$62,7,FALSE),"")</f>
        <v/>
      </c>
      <c r="H4347" s="35" t="str">
        <f>IFERROR(VLOOKUP(B4347,Listor!$H$6:$I$24,2,FALSE),"")</f>
        <v/>
      </c>
      <c r="I4347" s="35" t="str">
        <f t="shared" si="70"/>
        <v/>
      </c>
      <c r="J4347" s="35" t="str">
        <f t="array" ref="J4347">IFERROR(INDEX(Listor!$M$6:$M$17,MATCH(Listor!J4347&amp;Fossila!E4347,Listor!$K$6:$K$17&amp;Listor!$L$6:$L$17,0)),"")</f>
        <v/>
      </c>
      <c r="K4347" s="69"/>
    </row>
    <row r="4348" spans="2:11" x14ac:dyDescent="0.25">
      <c r="B4348" s="68" t="s">
        <v>68</v>
      </c>
      <c r="C4348" s="80" t="str">
        <f>IFERROR(VLOOKUP(B4348,Listor!$A$6:$B$62,2,FALSE),"")</f>
        <v/>
      </c>
      <c r="D4348" s="80" t="str">
        <f>IFERROR(VLOOKUP(B4348,Listor!$A$6:$C$62,3,FALSE),"")</f>
        <v/>
      </c>
      <c r="E4348" s="64" t="s">
        <v>69</v>
      </c>
      <c r="F4348" s="65"/>
      <c r="G4348" s="35" t="str">
        <f>IFERROR(VLOOKUP(B4348,Listor!$A$6:$G$62,7,FALSE),"")</f>
        <v/>
      </c>
      <c r="H4348" s="35" t="str">
        <f>IFERROR(VLOOKUP(B4348,Listor!$H$6:$I$24,2,FALSE),"")</f>
        <v/>
      </c>
      <c r="I4348" s="35" t="str">
        <f t="shared" si="70"/>
        <v/>
      </c>
      <c r="J4348" s="35" t="str">
        <f t="array" ref="J4348">IFERROR(INDEX(Listor!$M$6:$M$17,MATCH(Listor!J4348&amp;Fossila!E4348,Listor!$K$6:$K$17&amp;Listor!$L$6:$L$17,0)),"")</f>
        <v/>
      </c>
      <c r="K4348" s="69"/>
    </row>
    <row r="4349" spans="2:11" x14ac:dyDescent="0.25">
      <c r="B4349" s="68" t="s">
        <v>68</v>
      </c>
      <c r="C4349" s="80" t="str">
        <f>IFERROR(VLOOKUP(B4349,Listor!$A$6:$B$62,2,FALSE),"")</f>
        <v/>
      </c>
      <c r="D4349" s="80" t="str">
        <f>IFERROR(VLOOKUP(B4349,Listor!$A$6:$C$62,3,FALSE),"")</f>
        <v/>
      </c>
      <c r="E4349" s="64" t="s">
        <v>69</v>
      </c>
      <c r="F4349" s="65"/>
      <c r="G4349" s="35" t="str">
        <f>IFERROR(VLOOKUP(B4349,Listor!$A$6:$G$62,7,FALSE),"")</f>
        <v/>
      </c>
      <c r="H4349" s="35" t="str">
        <f>IFERROR(VLOOKUP(B4349,Listor!$H$6:$I$24,2,FALSE),"")</f>
        <v/>
      </c>
      <c r="I4349" s="35" t="str">
        <f t="shared" si="70"/>
        <v/>
      </c>
      <c r="J4349" s="35" t="str">
        <f t="array" ref="J4349">IFERROR(INDEX(Listor!$M$6:$M$17,MATCH(Listor!J4349&amp;Fossila!E4349,Listor!$K$6:$K$17&amp;Listor!$L$6:$L$17,0)),"")</f>
        <v/>
      </c>
      <c r="K4349" s="69"/>
    </row>
    <row r="4350" spans="2:11" x14ac:dyDescent="0.25">
      <c r="B4350" s="68" t="s">
        <v>68</v>
      </c>
      <c r="C4350" s="80" t="str">
        <f>IFERROR(VLOOKUP(B4350,Listor!$A$6:$B$62,2,FALSE),"")</f>
        <v/>
      </c>
      <c r="D4350" s="80" t="str">
        <f>IFERROR(VLOOKUP(B4350,Listor!$A$6:$C$62,3,FALSE),"")</f>
        <v/>
      </c>
      <c r="E4350" s="64" t="s">
        <v>69</v>
      </c>
      <c r="F4350" s="65"/>
      <c r="G4350" s="35" t="str">
        <f>IFERROR(VLOOKUP(B4350,Listor!$A$6:$G$62,7,FALSE),"")</f>
        <v/>
      </c>
      <c r="H4350" s="35" t="str">
        <f>IFERROR(VLOOKUP(B4350,Listor!$H$6:$I$24,2,FALSE),"")</f>
        <v/>
      </c>
      <c r="I4350" s="35" t="str">
        <f t="shared" si="70"/>
        <v/>
      </c>
      <c r="J4350" s="35" t="str">
        <f t="array" ref="J4350">IFERROR(INDEX(Listor!$M$6:$M$17,MATCH(Listor!J4350&amp;Fossila!E4350,Listor!$K$6:$K$17&amp;Listor!$L$6:$L$17,0)),"")</f>
        <v/>
      </c>
      <c r="K4350" s="69"/>
    </row>
    <row r="4351" spans="2:11" x14ac:dyDescent="0.25">
      <c r="B4351" s="68" t="s">
        <v>68</v>
      </c>
      <c r="C4351" s="80" t="str">
        <f>IFERROR(VLOOKUP(B4351,Listor!$A$6:$B$62,2,FALSE),"")</f>
        <v/>
      </c>
      <c r="D4351" s="80" t="str">
        <f>IFERROR(VLOOKUP(B4351,Listor!$A$6:$C$62,3,FALSE),"")</f>
        <v/>
      </c>
      <c r="E4351" s="64" t="s">
        <v>69</v>
      </c>
      <c r="F4351" s="65"/>
      <c r="G4351" s="35" t="str">
        <f>IFERROR(VLOOKUP(B4351,Listor!$A$6:$G$62,7,FALSE),"")</f>
        <v/>
      </c>
      <c r="H4351" s="35" t="str">
        <f>IFERROR(VLOOKUP(B4351,Listor!$H$6:$I$24,2,FALSE),"")</f>
        <v/>
      </c>
      <c r="I4351" s="35" t="str">
        <f t="shared" si="70"/>
        <v/>
      </c>
      <c r="J4351" s="35" t="str">
        <f t="array" ref="J4351">IFERROR(INDEX(Listor!$M$6:$M$17,MATCH(Listor!J4351&amp;Fossila!E4351,Listor!$K$6:$K$17&amp;Listor!$L$6:$L$17,0)),"")</f>
        <v/>
      </c>
      <c r="K4351" s="69"/>
    </row>
    <row r="4352" spans="2:11" x14ac:dyDescent="0.25">
      <c r="B4352" s="68" t="s">
        <v>68</v>
      </c>
      <c r="C4352" s="80" t="str">
        <f>IFERROR(VLOOKUP(B4352,Listor!$A$6:$B$62,2,FALSE),"")</f>
        <v/>
      </c>
      <c r="D4352" s="80" t="str">
        <f>IFERROR(VLOOKUP(B4352,Listor!$A$6:$C$62,3,FALSE),"")</f>
        <v/>
      </c>
      <c r="E4352" s="64" t="s">
        <v>69</v>
      </c>
      <c r="F4352" s="65"/>
      <c r="G4352" s="35" t="str">
        <f>IFERROR(VLOOKUP(B4352,Listor!$A$6:$G$62,7,FALSE),"")</f>
        <v/>
      </c>
      <c r="H4352" s="35" t="str">
        <f>IFERROR(VLOOKUP(B4352,Listor!$H$6:$I$24,2,FALSE),"")</f>
        <v/>
      </c>
      <c r="I4352" s="35" t="str">
        <f t="shared" si="70"/>
        <v/>
      </c>
      <c r="J4352" s="35" t="str">
        <f t="array" ref="J4352">IFERROR(INDEX(Listor!$M$6:$M$17,MATCH(Listor!J4352&amp;Fossila!E4352,Listor!$K$6:$K$17&amp;Listor!$L$6:$L$17,0)),"")</f>
        <v/>
      </c>
      <c r="K4352" s="69"/>
    </row>
    <row r="4353" spans="2:11" x14ac:dyDescent="0.25">
      <c r="B4353" s="68" t="s">
        <v>68</v>
      </c>
      <c r="C4353" s="80" t="str">
        <f>IFERROR(VLOOKUP(B4353,Listor!$A$6:$B$62,2,FALSE),"")</f>
        <v/>
      </c>
      <c r="D4353" s="80" t="str">
        <f>IFERROR(VLOOKUP(B4353,Listor!$A$6:$C$62,3,FALSE),"")</f>
        <v/>
      </c>
      <c r="E4353" s="64" t="s">
        <v>69</v>
      </c>
      <c r="F4353" s="65"/>
      <c r="G4353" s="35" t="str">
        <f>IFERROR(VLOOKUP(B4353,Listor!$A$6:$G$62,7,FALSE),"")</f>
        <v/>
      </c>
      <c r="H4353" s="35" t="str">
        <f>IFERROR(VLOOKUP(B4353,Listor!$H$6:$I$24,2,FALSE),"")</f>
        <v/>
      </c>
      <c r="I4353" s="35" t="str">
        <f t="shared" si="70"/>
        <v/>
      </c>
      <c r="J4353" s="35" t="str">
        <f t="array" ref="J4353">IFERROR(INDEX(Listor!$M$6:$M$17,MATCH(Listor!J4353&amp;Fossila!E4353,Listor!$K$6:$K$17&amp;Listor!$L$6:$L$17,0)),"")</f>
        <v/>
      </c>
      <c r="K4353" s="69"/>
    </row>
    <row r="4354" spans="2:11" x14ac:dyDescent="0.25">
      <c r="B4354" s="68" t="s">
        <v>68</v>
      </c>
      <c r="C4354" s="80" t="str">
        <f>IFERROR(VLOOKUP(B4354,Listor!$A$6:$B$62,2,FALSE),"")</f>
        <v/>
      </c>
      <c r="D4354" s="80" t="str">
        <f>IFERROR(VLOOKUP(B4354,Listor!$A$6:$C$62,3,FALSE),"")</f>
        <v/>
      </c>
      <c r="E4354" s="64" t="s">
        <v>69</v>
      </c>
      <c r="F4354" s="65"/>
      <c r="G4354" s="35" t="str">
        <f>IFERROR(VLOOKUP(B4354,Listor!$A$6:$G$62,7,FALSE),"")</f>
        <v/>
      </c>
      <c r="H4354" s="35" t="str">
        <f>IFERROR(VLOOKUP(B4354,Listor!$H$6:$I$24,2,FALSE),"")</f>
        <v/>
      </c>
      <c r="I4354" s="35" t="str">
        <f t="shared" si="70"/>
        <v/>
      </c>
      <c r="J4354" s="35" t="str">
        <f t="array" ref="J4354">IFERROR(INDEX(Listor!$M$6:$M$17,MATCH(Listor!J4354&amp;Fossila!E4354,Listor!$K$6:$K$17&amp;Listor!$L$6:$L$17,0)),"")</f>
        <v/>
      </c>
      <c r="K4354" s="69"/>
    </row>
    <row r="4355" spans="2:11" x14ac:dyDescent="0.25">
      <c r="B4355" s="68" t="s">
        <v>68</v>
      </c>
      <c r="C4355" s="80" t="str">
        <f>IFERROR(VLOOKUP(B4355,Listor!$A$6:$B$62,2,FALSE),"")</f>
        <v/>
      </c>
      <c r="D4355" s="80" t="str">
        <f>IFERROR(VLOOKUP(B4355,Listor!$A$6:$C$62,3,FALSE),"")</f>
        <v/>
      </c>
      <c r="E4355" s="64" t="s">
        <v>69</v>
      </c>
      <c r="F4355" s="65"/>
      <c r="G4355" s="35" t="str">
        <f>IFERROR(VLOOKUP(B4355,Listor!$A$6:$G$62,7,FALSE),"")</f>
        <v/>
      </c>
      <c r="H4355" s="35" t="str">
        <f>IFERROR(VLOOKUP(B4355,Listor!$H$6:$I$24,2,FALSE),"")</f>
        <v/>
      </c>
      <c r="I4355" s="35" t="str">
        <f t="shared" si="70"/>
        <v/>
      </c>
      <c r="J4355" s="35" t="str">
        <f t="array" ref="J4355">IFERROR(INDEX(Listor!$M$6:$M$17,MATCH(Listor!J4355&amp;Fossila!E4355,Listor!$K$6:$K$17&amp;Listor!$L$6:$L$17,0)),"")</f>
        <v/>
      </c>
      <c r="K4355" s="69"/>
    </row>
    <row r="4356" spans="2:11" x14ac:dyDescent="0.25">
      <c r="B4356" s="68" t="s">
        <v>68</v>
      </c>
      <c r="C4356" s="80" t="str">
        <f>IFERROR(VLOOKUP(B4356,Listor!$A$6:$B$62,2,FALSE),"")</f>
        <v/>
      </c>
      <c r="D4356" s="80" t="str">
        <f>IFERROR(VLOOKUP(B4356,Listor!$A$6:$C$62,3,FALSE),"")</f>
        <v/>
      </c>
      <c r="E4356" s="64" t="s">
        <v>69</v>
      </c>
      <c r="F4356" s="65"/>
      <c r="G4356" s="35" t="str">
        <f>IFERROR(VLOOKUP(B4356,Listor!$A$6:$G$62,7,FALSE),"")</f>
        <v/>
      </c>
      <c r="H4356" s="35" t="str">
        <f>IFERROR(VLOOKUP(B4356,Listor!$H$6:$I$24,2,FALSE),"")</f>
        <v/>
      </c>
      <c r="I4356" s="35" t="str">
        <f t="shared" si="70"/>
        <v/>
      </c>
      <c r="J4356" s="35" t="str">
        <f t="array" ref="J4356">IFERROR(INDEX(Listor!$M$6:$M$17,MATCH(Listor!J4356&amp;Fossila!E4356,Listor!$K$6:$K$17&amp;Listor!$L$6:$L$17,0)),"")</f>
        <v/>
      </c>
      <c r="K4356" s="69"/>
    </row>
    <row r="4357" spans="2:11" x14ac:dyDescent="0.25">
      <c r="B4357" s="68" t="s">
        <v>68</v>
      </c>
      <c r="C4357" s="80" t="str">
        <f>IFERROR(VLOOKUP(B4357,Listor!$A$6:$B$62,2,FALSE),"")</f>
        <v/>
      </c>
      <c r="D4357" s="80" t="str">
        <f>IFERROR(VLOOKUP(B4357,Listor!$A$6:$C$62,3,FALSE),"")</f>
        <v/>
      </c>
      <c r="E4357" s="64" t="s">
        <v>69</v>
      </c>
      <c r="F4357" s="65"/>
      <c r="G4357" s="35" t="str">
        <f>IFERROR(VLOOKUP(B4357,Listor!$A$6:$G$62,7,FALSE),"")</f>
        <v/>
      </c>
      <c r="H4357" s="35" t="str">
        <f>IFERROR(VLOOKUP(B4357,Listor!$H$6:$I$24,2,FALSE),"")</f>
        <v/>
      </c>
      <c r="I4357" s="35" t="str">
        <f t="shared" si="70"/>
        <v/>
      </c>
      <c r="J4357" s="35" t="str">
        <f t="array" ref="J4357">IFERROR(INDEX(Listor!$M$6:$M$17,MATCH(Listor!J4357&amp;Fossila!E4357,Listor!$K$6:$K$17&amp;Listor!$L$6:$L$17,0)),"")</f>
        <v/>
      </c>
      <c r="K4357" s="69"/>
    </row>
    <row r="4358" spans="2:11" x14ac:dyDescent="0.25">
      <c r="B4358" s="68" t="s">
        <v>68</v>
      </c>
      <c r="C4358" s="80" t="str">
        <f>IFERROR(VLOOKUP(B4358,Listor!$A$6:$B$62,2,FALSE),"")</f>
        <v/>
      </c>
      <c r="D4358" s="80" t="str">
        <f>IFERROR(VLOOKUP(B4358,Listor!$A$6:$C$62,3,FALSE),"")</f>
        <v/>
      </c>
      <c r="E4358" s="64" t="s">
        <v>69</v>
      </c>
      <c r="F4358" s="65"/>
      <c r="G4358" s="35" t="str">
        <f>IFERROR(VLOOKUP(B4358,Listor!$A$6:$G$62,7,FALSE),"")</f>
        <v/>
      </c>
      <c r="H4358" s="35" t="str">
        <f>IFERROR(VLOOKUP(B4358,Listor!$H$6:$I$24,2,FALSE),"")</f>
        <v/>
      </c>
      <c r="I4358" s="35" t="str">
        <f t="shared" si="70"/>
        <v/>
      </c>
      <c r="J4358" s="35" t="str">
        <f t="array" ref="J4358">IFERROR(INDEX(Listor!$M$6:$M$17,MATCH(Listor!J4358&amp;Fossila!E4358,Listor!$K$6:$K$17&amp;Listor!$L$6:$L$17,0)),"")</f>
        <v/>
      </c>
      <c r="K4358" s="69"/>
    </row>
    <row r="4359" spans="2:11" x14ac:dyDescent="0.25">
      <c r="B4359" s="68" t="s">
        <v>68</v>
      </c>
      <c r="C4359" s="80" t="str">
        <f>IFERROR(VLOOKUP(B4359,Listor!$A$6:$B$62,2,FALSE),"")</f>
        <v/>
      </c>
      <c r="D4359" s="80" t="str">
        <f>IFERROR(VLOOKUP(B4359,Listor!$A$6:$C$62,3,FALSE),"")</f>
        <v/>
      </c>
      <c r="E4359" s="64" t="s">
        <v>69</v>
      </c>
      <c r="F4359" s="65"/>
      <c r="G4359" s="35" t="str">
        <f>IFERROR(VLOOKUP(B4359,Listor!$A$6:$G$62,7,FALSE),"")</f>
        <v/>
      </c>
      <c r="H4359" s="35" t="str">
        <f>IFERROR(VLOOKUP(B4359,Listor!$H$6:$I$24,2,FALSE),"")</f>
        <v/>
      </c>
      <c r="I4359" s="35" t="str">
        <f t="shared" si="70"/>
        <v/>
      </c>
      <c r="J4359" s="35" t="str">
        <f t="array" ref="J4359">IFERROR(INDEX(Listor!$M$6:$M$17,MATCH(Listor!J4359&amp;Fossila!E4359,Listor!$K$6:$K$17&amp;Listor!$L$6:$L$17,0)),"")</f>
        <v/>
      </c>
      <c r="K4359" s="69"/>
    </row>
    <row r="4360" spans="2:11" x14ac:dyDescent="0.25">
      <c r="B4360" s="68" t="s">
        <v>68</v>
      </c>
      <c r="C4360" s="80" t="str">
        <f>IFERROR(VLOOKUP(B4360,Listor!$A$6:$B$62,2,FALSE),"")</f>
        <v/>
      </c>
      <c r="D4360" s="80" t="str">
        <f>IFERROR(VLOOKUP(B4360,Listor!$A$6:$C$62,3,FALSE),"")</f>
        <v/>
      </c>
      <c r="E4360" s="64" t="s">
        <v>69</v>
      </c>
      <c r="F4360" s="65"/>
      <c r="G4360" s="35" t="str">
        <f>IFERROR(VLOOKUP(B4360,Listor!$A$6:$G$62,7,FALSE),"")</f>
        <v/>
      </c>
      <c r="H4360" s="35" t="str">
        <f>IFERROR(VLOOKUP(B4360,Listor!$H$6:$I$24,2,FALSE),"")</f>
        <v/>
      </c>
      <c r="I4360" s="35" t="str">
        <f t="shared" si="70"/>
        <v/>
      </c>
      <c r="J4360" s="35" t="str">
        <f t="array" ref="J4360">IFERROR(INDEX(Listor!$M$6:$M$17,MATCH(Listor!J4360&amp;Fossila!E4360,Listor!$K$6:$K$17&amp;Listor!$L$6:$L$17,0)),"")</f>
        <v/>
      </c>
      <c r="K4360" s="69"/>
    </row>
    <row r="4361" spans="2:11" x14ac:dyDescent="0.25">
      <c r="B4361" s="68" t="s">
        <v>68</v>
      </c>
      <c r="C4361" s="80" t="str">
        <f>IFERROR(VLOOKUP(B4361,Listor!$A$6:$B$62,2,FALSE),"")</f>
        <v/>
      </c>
      <c r="D4361" s="80" t="str">
        <f>IFERROR(VLOOKUP(B4361,Listor!$A$6:$C$62,3,FALSE),"")</f>
        <v/>
      </c>
      <c r="E4361" s="64" t="s">
        <v>69</v>
      </c>
      <c r="F4361" s="65"/>
      <c r="G4361" s="35" t="str">
        <f>IFERROR(VLOOKUP(B4361,Listor!$A$6:$G$62,7,FALSE),"")</f>
        <v/>
      </c>
      <c r="H4361" s="35" t="str">
        <f>IFERROR(VLOOKUP(B4361,Listor!$H$6:$I$24,2,FALSE),"")</f>
        <v/>
      </c>
      <c r="I4361" s="35" t="str">
        <f t="shared" si="70"/>
        <v/>
      </c>
      <c r="J4361" s="35" t="str">
        <f t="array" ref="J4361">IFERROR(INDEX(Listor!$M$6:$M$17,MATCH(Listor!J4361&amp;Fossila!E4361,Listor!$K$6:$K$17&amp;Listor!$L$6:$L$17,0)),"")</f>
        <v/>
      </c>
      <c r="K4361" s="69"/>
    </row>
    <row r="4362" spans="2:11" x14ac:dyDescent="0.25">
      <c r="B4362" s="68" t="s">
        <v>68</v>
      </c>
      <c r="C4362" s="80" t="str">
        <f>IFERROR(VLOOKUP(B4362,Listor!$A$6:$B$62,2,FALSE),"")</f>
        <v/>
      </c>
      <c r="D4362" s="80" t="str">
        <f>IFERROR(VLOOKUP(B4362,Listor!$A$6:$C$62,3,FALSE),"")</f>
        <v/>
      </c>
      <c r="E4362" s="64" t="s">
        <v>69</v>
      </c>
      <c r="F4362" s="65"/>
      <c r="G4362" s="35" t="str">
        <f>IFERROR(VLOOKUP(B4362,Listor!$A$6:$G$62,7,FALSE),"")</f>
        <v/>
      </c>
      <c r="H4362" s="35" t="str">
        <f>IFERROR(VLOOKUP(B4362,Listor!$H$6:$I$24,2,FALSE),"")</f>
        <v/>
      </c>
      <c r="I4362" s="35" t="str">
        <f t="shared" si="70"/>
        <v/>
      </c>
      <c r="J4362" s="35" t="str">
        <f t="array" ref="J4362">IFERROR(INDEX(Listor!$M$6:$M$17,MATCH(Listor!J4362&amp;Fossila!E4362,Listor!$K$6:$K$17&amp;Listor!$L$6:$L$17,0)),"")</f>
        <v/>
      </c>
      <c r="K4362" s="69"/>
    </row>
    <row r="4363" spans="2:11" x14ac:dyDescent="0.25">
      <c r="B4363" s="68" t="s">
        <v>68</v>
      </c>
      <c r="C4363" s="80" t="str">
        <f>IFERROR(VLOOKUP(B4363,Listor!$A$6:$B$62,2,FALSE),"")</f>
        <v/>
      </c>
      <c r="D4363" s="80" t="str">
        <f>IFERROR(VLOOKUP(B4363,Listor!$A$6:$C$62,3,FALSE),"")</f>
        <v/>
      </c>
      <c r="E4363" s="64" t="s">
        <v>69</v>
      </c>
      <c r="F4363" s="65"/>
      <c r="G4363" s="35" t="str">
        <f>IFERROR(VLOOKUP(B4363,Listor!$A$6:$G$62,7,FALSE),"")</f>
        <v/>
      </c>
      <c r="H4363" s="35" t="str">
        <f>IFERROR(VLOOKUP(B4363,Listor!$H$6:$I$24,2,FALSE),"")</f>
        <v/>
      </c>
      <c r="I4363" s="35" t="str">
        <f t="shared" si="70"/>
        <v/>
      </c>
      <c r="J4363" s="35" t="str">
        <f t="array" ref="J4363">IFERROR(INDEX(Listor!$M$6:$M$17,MATCH(Listor!J4363&amp;Fossila!E4363,Listor!$K$6:$K$17&amp;Listor!$L$6:$L$17,0)),"")</f>
        <v/>
      </c>
      <c r="K4363" s="69"/>
    </row>
    <row r="4364" spans="2:11" x14ac:dyDescent="0.25">
      <c r="B4364" s="68" t="s">
        <v>68</v>
      </c>
      <c r="C4364" s="80" t="str">
        <f>IFERROR(VLOOKUP(B4364,Listor!$A$6:$B$62,2,FALSE),"")</f>
        <v/>
      </c>
      <c r="D4364" s="80" t="str">
        <f>IFERROR(VLOOKUP(B4364,Listor!$A$6:$C$62,3,FALSE),"")</f>
        <v/>
      </c>
      <c r="E4364" s="64" t="s">
        <v>69</v>
      </c>
      <c r="F4364" s="65"/>
      <c r="G4364" s="35" t="str">
        <f>IFERROR(VLOOKUP(B4364,Listor!$A$6:$G$62,7,FALSE),"")</f>
        <v/>
      </c>
      <c r="H4364" s="35" t="str">
        <f>IFERROR(VLOOKUP(B4364,Listor!$H$6:$I$24,2,FALSE),"")</f>
        <v/>
      </c>
      <c r="I4364" s="35" t="str">
        <f t="shared" si="70"/>
        <v/>
      </c>
      <c r="J4364" s="35" t="str">
        <f t="array" ref="J4364">IFERROR(INDEX(Listor!$M$6:$M$17,MATCH(Listor!J4364&amp;Fossila!E4364,Listor!$K$6:$K$17&amp;Listor!$L$6:$L$17,0)),"")</f>
        <v/>
      </c>
      <c r="K4364" s="69"/>
    </row>
    <row r="4365" spans="2:11" x14ac:dyDescent="0.25">
      <c r="B4365" s="68" t="s">
        <v>68</v>
      </c>
      <c r="C4365" s="80" t="str">
        <f>IFERROR(VLOOKUP(B4365,Listor!$A$6:$B$62,2,FALSE),"")</f>
        <v/>
      </c>
      <c r="D4365" s="80" t="str">
        <f>IFERROR(VLOOKUP(B4365,Listor!$A$6:$C$62,3,FALSE),"")</f>
        <v/>
      </c>
      <c r="E4365" s="64" t="s">
        <v>69</v>
      </c>
      <c r="F4365" s="65"/>
      <c r="G4365" s="35" t="str">
        <f>IFERROR(VLOOKUP(B4365,Listor!$A$6:$G$62,7,FALSE),"")</f>
        <v/>
      </c>
      <c r="H4365" s="35" t="str">
        <f>IFERROR(VLOOKUP(B4365,Listor!$H$6:$I$24,2,FALSE),"")</f>
        <v/>
      </c>
      <c r="I4365" s="35" t="str">
        <f t="shared" ref="I4365:I4428" si="71">IFERROR(H4365*F4365,"")</f>
        <v/>
      </c>
      <c r="J4365" s="35" t="str">
        <f t="array" ref="J4365">IFERROR(INDEX(Listor!$M$6:$M$17,MATCH(Listor!J4365&amp;Fossila!E4365,Listor!$K$6:$K$17&amp;Listor!$L$6:$L$17,0)),"")</f>
        <v/>
      </c>
      <c r="K4365" s="69"/>
    </row>
    <row r="4366" spans="2:11" x14ac:dyDescent="0.25">
      <c r="B4366" s="68" t="s">
        <v>68</v>
      </c>
      <c r="C4366" s="80" t="str">
        <f>IFERROR(VLOOKUP(B4366,Listor!$A$6:$B$62,2,FALSE),"")</f>
        <v/>
      </c>
      <c r="D4366" s="80" t="str">
        <f>IFERROR(VLOOKUP(B4366,Listor!$A$6:$C$62,3,FALSE),"")</f>
        <v/>
      </c>
      <c r="E4366" s="64" t="s">
        <v>69</v>
      </c>
      <c r="F4366" s="65"/>
      <c r="G4366" s="35" t="str">
        <f>IFERROR(VLOOKUP(B4366,Listor!$A$6:$G$62,7,FALSE),"")</f>
        <v/>
      </c>
      <c r="H4366" s="35" t="str">
        <f>IFERROR(VLOOKUP(B4366,Listor!$H$6:$I$24,2,FALSE),"")</f>
        <v/>
      </c>
      <c r="I4366" s="35" t="str">
        <f t="shared" si="71"/>
        <v/>
      </c>
      <c r="J4366" s="35" t="str">
        <f t="array" ref="J4366">IFERROR(INDEX(Listor!$M$6:$M$17,MATCH(Listor!J4366&amp;Fossila!E4366,Listor!$K$6:$K$17&amp;Listor!$L$6:$L$17,0)),"")</f>
        <v/>
      </c>
      <c r="K4366" s="69"/>
    </row>
    <row r="4367" spans="2:11" x14ac:dyDescent="0.25">
      <c r="B4367" s="68" t="s">
        <v>68</v>
      </c>
      <c r="C4367" s="80" t="str">
        <f>IFERROR(VLOOKUP(B4367,Listor!$A$6:$B$62,2,FALSE),"")</f>
        <v/>
      </c>
      <c r="D4367" s="80" t="str">
        <f>IFERROR(VLOOKUP(B4367,Listor!$A$6:$C$62,3,FALSE),"")</f>
        <v/>
      </c>
      <c r="E4367" s="64" t="s">
        <v>69</v>
      </c>
      <c r="F4367" s="65"/>
      <c r="G4367" s="35" t="str">
        <f>IFERROR(VLOOKUP(B4367,Listor!$A$6:$G$62,7,FALSE),"")</f>
        <v/>
      </c>
      <c r="H4367" s="35" t="str">
        <f>IFERROR(VLOOKUP(B4367,Listor!$H$6:$I$24,2,FALSE),"")</f>
        <v/>
      </c>
      <c r="I4367" s="35" t="str">
        <f t="shared" si="71"/>
        <v/>
      </c>
      <c r="J4367" s="35" t="str">
        <f t="array" ref="J4367">IFERROR(INDEX(Listor!$M$6:$M$17,MATCH(Listor!J4367&amp;Fossila!E4367,Listor!$K$6:$K$17&amp;Listor!$L$6:$L$17,0)),"")</f>
        <v/>
      </c>
      <c r="K4367" s="69"/>
    </row>
    <row r="4368" spans="2:11" x14ac:dyDescent="0.25">
      <c r="B4368" s="68" t="s">
        <v>68</v>
      </c>
      <c r="C4368" s="80" t="str">
        <f>IFERROR(VLOOKUP(B4368,Listor!$A$6:$B$62,2,FALSE),"")</f>
        <v/>
      </c>
      <c r="D4368" s="80" t="str">
        <f>IFERROR(VLOOKUP(B4368,Listor!$A$6:$C$62,3,FALSE),"")</f>
        <v/>
      </c>
      <c r="E4368" s="64" t="s">
        <v>69</v>
      </c>
      <c r="F4368" s="65"/>
      <c r="G4368" s="35" t="str">
        <f>IFERROR(VLOOKUP(B4368,Listor!$A$6:$G$62,7,FALSE),"")</f>
        <v/>
      </c>
      <c r="H4368" s="35" t="str">
        <f>IFERROR(VLOOKUP(B4368,Listor!$H$6:$I$24,2,FALSE),"")</f>
        <v/>
      </c>
      <c r="I4368" s="35" t="str">
        <f t="shared" si="71"/>
        <v/>
      </c>
      <c r="J4368" s="35" t="str">
        <f t="array" ref="J4368">IFERROR(INDEX(Listor!$M$6:$M$17,MATCH(Listor!J4368&amp;Fossila!E4368,Listor!$K$6:$K$17&amp;Listor!$L$6:$L$17,0)),"")</f>
        <v/>
      </c>
      <c r="K4368" s="69"/>
    </row>
    <row r="4369" spans="2:11" x14ac:dyDescent="0.25">
      <c r="B4369" s="68" t="s">
        <v>68</v>
      </c>
      <c r="C4369" s="80" t="str">
        <f>IFERROR(VLOOKUP(B4369,Listor!$A$6:$B$62,2,FALSE),"")</f>
        <v/>
      </c>
      <c r="D4369" s="80" t="str">
        <f>IFERROR(VLOOKUP(B4369,Listor!$A$6:$C$62,3,FALSE),"")</f>
        <v/>
      </c>
      <c r="E4369" s="64" t="s">
        <v>69</v>
      </c>
      <c r="F4369" s="65"/>
      <c r="G4369" s="35" t="str">
        <f>IFERROR(VLOOKUP(B4369,Listor!$A$6:$G$62,7,FALSE),"")</f>
        <v/>
      </c>
      <c r="H4369" s="35" t="str">
        <f>IFERROR(VLOOKUP(B4369,Listor!$H$6:$I$24,2,FALSE),"")</f>
        <v/>
      </c>
      <c r="I4369" s="35" t="str">
        <f t="shared" si="71"/>
        <v/>
      </c>
      <c r="J4369" s="35" t="str">
        <f t="array" ref="J4369">IFERROR(INDEX(Listor!$M$6:$M$17,MATCH(Listor!J4369&amp;Fossila!E4369,Listor!$K$6:$K$17&amp;Listor!$L$6:$L$17,0)),"")</f>
        <v/>
      </c>
      <c r="K4369" s="69"/>
    </row>
    <row r="4370" spans="2:11" x14ac:dyDescent="0.25">
      <c r="B4370" s="68" t="s">
        <v>68</v>
      </c>
      <c r="C4370" s="80" t="str">
        <f>IFERROR(VLOOKUP(B4370,Listor!$A$6:$B$62,2,FALSE),"")</f>
        <v/>
      </c>
      <c r="D4370" s="80" t="str">
        <f>IFERROR(VLOOKUP(B4370,Listor!$A$6:$C$62,3,FALSE),"")</f>
        <v/>
      </c>
      <c r="E4370" s="64" t="s">
        <v>69</v>
      </c>
      <c r="F4370" s="65"/>
      <c r="G4370" s="35" t="str">
        <f>IFERROR(VLOOKUP(B4370,Listor!$A$6:$G$62,7,FALSE),"")</f>
        <v/>
      </c>
      <c r="H4370" s="35" t="str">
        <f>IFERROR(VLOOKUP(B4370,Listor!$H$6:$I$24,2,FALSE),"")</f>
        <v/>
      </c>
      <c r="I4370" s="35" t="str">
        <f t="shared" si="71"/>
        <v/>
      </c>
      <c r="J4370" s="35" t="str">
        <f t="array" ref="J4370">IFERROR(INDEX(Listor!$M$6:$M$17,MATCH(Listor!J4370&amp;Fossila!E4370,Listor!$K$6:$K$17&amp;Listor!$L$6:$L$17,0)),"")</f>
        <v/>
      </c>
      <c r="K4370" s="69"/>
    </row>
    <row r="4371" spans="2:11" x14ac:dyDescent="0.25">
      <c r="B4371" s="68" t="s">
        <v>68</v>
      </c>
      <c r="C4371" s="80" t="str">
        <f>IFERROR(VLOOKUP(B4371,Listor!$A$6:$B$62,2,FALSE),"")</f>
        <v/>
      </c>
      <c r="D4371" s="80" t="str">
        <f>IFERROR(VLOOKUP(B4371,Listor!$A$6:$C$62,3,FALSE),"")</f>
        <v/>
      </c>
      <c r="E4371" s="64" t="s">
        <v>69</v>
      </c>
      <c r="F4371" s="65"/>
      <c r="G4371" s="35" t="str">
        <f>IFERROR(VLOOKUP(B4371,Listor!$A$6:$G$62,7,FALSE),"")</f>
        <v/>
      </c>
      <c r="H4371" s="35" t="str">
        <f>IFERROR(VLOOKUP(B4371,Listor!$H$6:$I$24,2,FALSE),"")</f>
        <v/>
      </c>
      <c r="I4371" s="35" t="str">
        <f t="shared" si="71"/>
        <v/>
      </c>
      <c r="J4371" s="35" t="str">
        <f t="array" ref="J4371">IFERROR(INDEX(Listor!$M$6:$M$17,MATCH(Listor!J4371&amp;Fossila!E4371,Listor!$K$6:$K$17&amp;Listor!$L$6:$L$17,0)),"")</f>
        <v/>
      </c>
      <c r="K4371" s="69"/>
    </row>
    <row r="4372" spans="2:11" x14ac:dyDescent="0.25">
      <c r="B4372" s="68" t="s">
        <v>68</v>
      </c>
      <c r="C4372" s="80" t="str">
        <f>IFERROR(VLOOKUP(B4372,Listor!$A$6:$B$62,2,FALSE),"")</f>
        <v/>
      </c>
      <c r="D4372" s="80" t="str">
        <f>IFERROR(VLOOKUP(B4372,Listor!$A$6:$C$62,3,FALSE),"")</f>
        <v/>
      </c>
      <c r="E4372" s="64" t="s">
        <v>69</v>
      </c>
      <c r="F4372" s="65"/>
      <c r="G4372" s="35" t="str">
        <f>IFERROR(VLOOKUP(B4372,Listor!$A$6:$G$62,7,FALSE),"")</f>
        <v/>
      </c>
      <c r="H4372" s="35" t="str">
        <f>IFERROR(VLOOKUP(B4372,Listor!$H$6:$I$24,2,FALSE),"")</f>
        <v/>
      </c>
      <c r="I4372" s="35" t="str">
        <f t="shared" si="71"/>
        <v/>
      </c>
      <c r="J4372" s="35" t="str">
        <f t="array" ref="J4372">IFERROR(INDEX(Listor!$M$6:$M$17,MATCH(Listor!J4372&amp;Fossila!E4372,Listor!$K$6:$K$17&amp;Listor!$L$6:$L$17,0)),"")</f>
        <v/>
      </c>
      <c r="K4372" s="69"/>
    </row>
    <row r="4373" spans="2:11" x14ac:dyDescent="0.25">
      <c r="B4373" s="68" t="s">
        <v>68</v>
      </c>
      <c r="C4373" s="80" t="str">
        <f>IFERROR(VLOOKUP(B4373,Listor!$A$6:$B$62,2,FALSE),"")</f>
        <v/>
      </c>
      <c r="D4373" s="80" t="str">
        <f>IFERROR(VLOOKUP(B4373,Listor!$A$6:$C$62,3,FALSE),"")</f>
        <v/>
      </c>
      <c r="E4373" s="64" t="s">
        <v>69</v>
      </c>
      <c r="F4373" s="65"/>
      <c r="G4373" s="35" t="str">
        <f>IFERROR(VLOOKUP(B4373,Listor!$A$6:$G$62,7,FALSE),"")</f>
        <v/>
      </c>
      <c r="H4373" s="35" t="str">
        <f>IFERROR(VLOOKUP(B4373,Listor!$H$6:$I$24,2,FALSE),"")</f>
        <v/>
      </c>
      <c r="I4373" s="35" t="str">
        <f t="shared" si="71"/>
        <v/>
      </c>
      <c r="J4373" s="35" t="str">
        <f t="array" ref="J4373">IFERROR(INDEX(Listor!$M$6:$M$17,MATCH(Listor!J4373&amp;Fossila!E4373,Listor!$K$6:$K$17&amp;Listor!$L$6:$L$17,0)),"")</f>
        <v/>
      </c>
      <c r="K4373" s="69"/>
    </row>
    <row r="4374" spans="2:11" x14ac:dyDescent="0.25">
      <c r="B4374" s="68" t="s">
        <v>68</v>
      </c>
      <c r="C4374" s="80" t="str">
        <f>IFERROR(VLOOKUP(B4374,Listor!$A$6:$B$62,2,FALSE),"")</f>
        <v/>
      </c>
      <c r="D4374" s="80" t="str">
        <f>IFERROR(VLOOKUP(B4374,Listor!$A$6:$C$62,3,FALSE),"")</f>
        <v/>
      </c>
      <c r="E4374" s="64" t="s">
        <v>69</v>
      </c>
      <c r="F4374" s="65"/>
      <c r="G4374" s="35" t="str">
        <f>IFERROR(VLOOKUP(B4374,Listor!$A$6:$G$62,7,FALSE),"")</f>
        <v/>
      </c>
      <c r="H4374" s="35" t="str">
        <f>IFERROR(VLOOKUP(B4374,Listor!$H$6:$I$24,2,FALSE),"")</f>
        <v/>
      </c>
      <c r="I4374" s="35" t="str">
        <f t="shared" si="71"/>
        <v/>
      </c>
      <c r="J4374" s="35" t="str">
        <f t="array" ref="J4374">IFERROR(INDEX(Listor!$M$6:$M$17,MATCH(Listor!J4374&amp;Fossila!E4374,Listor!$K$6:$K$17&amp;Listor!$L$6:$L$17,0)),"")</f>
        <v/>
      </c>
      <c r="K4374" s="69"/>
    </row>
    <row r="4375" spans="2:11" x14ac:dyDescent="0.25">
      <c r="B4375" s="68" t="s">
        <v>68</v>
      </c>
      <c r="C4375" s="80" t="str">
        <f>IFERROR(VLOOKUP(B4375,Listor!$A$6:$B$62,2,FALSE),"")</f>
        <v/>
      </c>
      <c r="D4375" s="80" t="str">
        <f>IFERROR(VLOOKUP(B4375,Listor!$A$6:$C$62,3,FALSE),"")</f>
        <v/>
      </c>
      <c r="E4375" s="64" t="s">
        <v>69</v>
      </c>
      <c r="F4375" s="65"/>
      <c r="G4375" s="35" t="str">
        <f>IFERROR(VLOOKUP(B4375,Listor!$A$6:$G$62,7,FALSE),"")</f>
        <v/>
      </c>
      <c r="H4375" s="35" t="str">
        <f>IFERROR(VLOOKUP(B4375,Listor!$H$6:$I$24,2,FALSE),"")</f>
        <v/>
      </c>
      <c r="I4375" s="35" t="str">
        <f t="shared" si="71"/>
        <v/>
      </c>
      <c r="J4375" s="35" t="str">
        <f t="array" ref="J4375">IFERROR(INDEX(Listor!$M$6:$M$17,MATCH(Listor!J4375&amp;Fossila!E4375,Listor!$K$6:$K$17&amp;Listor!$L$6:$L$17,0)),"")</f>
        <v/>
      </c>
      <c r="K4375" s="69"/>
    </row>
    <row r="4376" spans="2:11" x14ac:dyDescent="0.25">
      <c r="B4376" s="68" t="s">
        <v>68</v>
      </c>
      <c r="C4376" s="80" t="str">
        <f>IFERROR(VLOOKUP(B4376,Listor!$A$6:$B$62,2,FALSE),"")</f>
        <v/>
      </c>
      <c r="D4376" s="80" t="str">
        <f>IFERROR(VLOOKUP(B4376,Listor!$A$6:$C$62,3,FALSE),"")</f>
        <v/>
      </c>
      <c r="E4376" s="64" t="s">
        <v>69</v>
      </c>
      <c r="F4376" s="65"/>
      <c r="G4376" s="35" t="str">
        <f>IFERROR(VLOOKUP(B4376,Listor!$A$6:$G$62,7,FALSE),"")</f>
        <v/>
      </c>
      <c r="H4376" s="35" t="str">
        <f>IFERROR(VLOOKUP(B4376,Listor!$H$6:$I$24,2,FALSE),"")</f>
        <v/>
      </c>
      <c r="I4376" s="35" t="str">
        <f t="shared" si="71"/>
        <v/>
      </c>
      <c r="J4376" s="35" t="str">
        <f t="array" ref="J4376">IFERROR(INDEX(Listor!$M$6:$M$17,MATCH(Listor!J4376&amp;Fossila!E4376,Listor!$K$6:$K$17&amp;Listor!$L$6:$L$17,0)),"")</f>
        <v/>
      </c>
      <c r="K4376" s="69"/>
    </row>
    <row r="4377" spans="2:11" x14ac:dyDescent="0.25">
      <c r="B4377" s="68" t="s">
        <v>68</v>
      </c>
      <c r="C4377" s="80" t="str">
        <f>IFERROR(VLOOKUP(B4377,Listor!$A$6:$B$62,2,FALSE),"")</f>
        <v/>
      </c>
      <c r="D4377" s="80" t="str">
        <f>IFERROR(VLOOKUP(B4377,Listor!$A$6:$C$62,3,FALSE),"")</f>
        <v/>
      </c>
      <c r="E4377" s="64" t="s">
        <v>69</v>
      </c>
      <c r="F4377" s="65"/>
      <c r="G4377" s="35" t="str">
        <f>IFERROR(VLOOKUP(B4377,Listor!$A$6:$G$62,7,FALSE),"")</f>
        <v/>
      </c>
      <c r="H4377" s="35" t="str">
        <f>IFERROR(VLOOKUP(B4377,Listor!$H$6:$I$24,2,FALSE),"")</f>
        <v/>
      </c>
      <c r="I4377" s="35" t="str">
        <f t="shared" si="71"/>
        <v/>
      </c>
      <c r="J4377" s="35" t="str">
        <f t="array" ref="J4377">IFERROR(INDEX(Listor!$M$6:$M$17,MATCH(Listor!J4377&amp;Fossila!E4377,Listor!$K$6:$K$17&amp;Listor!$L$6:$L$17,0)),"")</f>
        <v/>
      </c>
      <c r="K4377" s="69"/>
    </row>
    <row r="4378" spans="2:11" x14ac:dyDescent="0.25">
      <c r="B4378" s="68" t="s">
        <v>68</v>
      </c>
      <c r="C4378" s="80" t="str">
        <f>IFERROR(VLOOKUP(B4378,Listor!$A$6:$B$62,2,FALSE),"")</f>
        <v/>
      </c>
      <c r="D4378" s="80" t="str">
        <f>IFERROR(VLOOKUP(B4378,Listor!$A$6:$C$62,3,FALSE),"")</f>
        <v/>
      </c>
      <c r="E4378" s="64" t="s">
        <v>69</v>
      </c>
      <c r="F4378" s="65"/>
      <c r="G4378" s="35" t="str">
        <f>IFERROR(VLOOKUP(B4378,Listor!$A$6:$G$62,7,FALSE),"")</f>
        <v/>
      </c>
      <c r="H4378" s="35" t="str">
        <f>IFERROR(VLOOKUP(B4378,Listor!$H$6:$I$24,2,FALSE),"")</f>
        <v/>
      </c>
      <c r="I4378" s="35" t="str">
        <f t="shared" si="71"/>
        <v/>
      </c>
      <c r="J4378" s="35" t="str">
        <f t="array" ref="J4378">IFERROR(INDEX(Listor!$M$6:$M$17,MATCH(Listor!J4378&amp;Fossila!E4378,Listor!$K$6:$K$17&amp;Listor!$L$6:$L$17,0)),"")</f>
        <v/>
      </c>
      <c r="K4378" s="69"/>
    </row>
    <row r="4379" spans="2:11" x14ac:dyDescent="0.25">
      <c r="B4379" s="68" t="s">
        <v>68</v>
      </c>
      <c r="C4379" s="80" t="str">
        <f>IFERROR(VLOOKUP(B4379,Listor!$A$6:$B$62,2,FALSE),"")</f>
        <v/>
      </c>
      <c r="D4379" s="80" t="str">
        <f>IFERROR(VLOOKUP(B4379,Listor!$A$6:$C$62,3,FALSE),"")</f>
        <v/>
      </c>
      <c r="E4379" s="64" t="s">
        <v>69</v>
      </c>
      <c r="F4379" s="65"/>
      <c r="G4379" s="35" t="str">
        <f>IFERROR(VLOOKUP(B4379,Listor!$A$6:$G$62,7,FALSE),"")</f>
        <v/>
      </c>
      <c r="H4379" s="35" t="str">
        <f>IFERROR(VLOOKUP(B4379,Listor!$H$6:$I$24,2,FALSE),"")</f>
        <v/>
      </c>
      <c r="I4379" s="35" t="str">
        <f t="shared" si="71"/>
        <v/>
      </c>
      <c r="J4379" s="35" t="str">
        <f t="array" ref="J4379">IFERROR(INDEX(Listor!$M$6:$M$17,MATCH(Listor!J4379&amp;Fossila!E4379,Listor!$K$6:$K$17&amp;Listor!$L$6:$L$17,0)),"")</f>
        <v/>
      </c>
      <c r="K4379" s="69"/>
    </row>
    <row r="4380" spans="2:11" x14ac:dyDescent="0.25">
      <c r="B4380" s="68" t="s">
        <v>68</v>
      </c>
      <c r="C4380" s="80" t="str">
        <f>IFERROR(VLOOKUP(B4380,Listor!$A$6:$B$62,2,FALSE),"")</f>
        <v/>
      </c>
      <c r="D4380" s="80" t="str">
        <f>IFERROR(VLOOKUP(B4380,Listor!$A$6:$C$62,3,FALSE),"")</f>
        <v/>
      </c>
      <c r="E4380" s="64" t="s">
        <v>69</v>
      </c>
      <c r="F4380" s="65"/>
      <c r="G4380" s="35" t="str">
        <f>IFERROR(VLOOKUP(B4380,Listor!$A$6:$G$62,7,FALSE),"")</f>
        <v/>
      </c>
      <c r="H4380" s="35" t="str">
        <f>IFERROR(VLOOKUP(B4380,Listor!$H$6:$I$24,2,FALSE),"")</f>
        <v/>
      </c>
      <c r="I4380" s="35" t="str">
        <f t="shared" si="71"/>
        <v/>
      </c>
      <c r="J4380" s="35" t="str">
        <f t="array" ref="J4380">IFERROR(INDEX(Listor!$M$6:$M$17,MATCH(Listor!J4380&amp;Fossila!E4380,Listor!$K$6:$K$17&amp;Listor!$L$6:$L$17,0)),"")</f>
        <v/>
      </c>
      <c r="K4380" s="69"/>
    </row>
    <row r="4381" spans="2:11" x14ac:dyDescent="0.25">
      <c r="B4381" s="68" t="s">
        <v>68</v>
      </c>
      <c r="C4381" s="80" t="str">
        <f>IFERROR(VLOOKUP(B4381,Listor!$A$6:$B$62,2,FALSE),"")</f>
        <v/>
      </c>
      <c r="D4381" s="80" t="str">
        <f>IFERROR(VLOOKUP(B4381,Listor!$A$6:$C$62,3,FALSE),"")</f>
        <v/>
      </c>
      <c r="E4381" s="64" t="s">
        <v>69</v>
      </c>
      <c r="F4381" s="65"/>
      <c r="G4381" s="35" t="str">
        <f>IFERROR(VLOOKUP(B4381,Listor!$A$6:$G$62,7,FALSE),"")</f>
        <v/>
      </c>
      <c r="H4381" s="35" t="str">
        <f>IFERROR(VLOOKUP(B4381,Listor!$H$6:$I$24,2,FALSE),"")</f>
        <v/>
      </c>
      <c r="I4381" s="35" t="str">
        <f t="shared" si="71"/>
        <v/>
      </c>
      <c r="J4381" s="35" t="str">
        <f t="array" ref="J4381">IFERROR(INDEX(Listor!$M$6:$M$17,MATCH(Listor!J4381&amp;Fossila!E4381,Listor!$K$6:$K$17&amp;Listor!$L$6:$L$17,0)),"")</f>
        <v/>
      </c>
      <c r="K4381" s="69"/>
    </row>
    <row r="4382" spans="2:11" x14ac:dyDescent="0.25">
      <c r="B4382" s="68" t="s">
        <v>68</v>
      </c>
      <c r="C4382" s="80" t="str">
        <f>IFERROR(VLOOKUP(B4382,Listor!$A$6:$B$62,2,FALSE),"")</f>
        <v/>
      </c>
      <c r="D4382" s="80" t="str">
        <f>IFERROR(VLOOKUP(B4382,Listor!$A$6:$C$62,3,FALSE),"")</f>
        <v/>
      </c>
      <c r="E4382" s="64" t="s">
        <v>69</v>
      </c>
      <c r="F4382" s="65"/>
      <c r="G4382" s="35" t="str">
        <f>IFERROR(VLOOKUP(B4382,Listor!$A$6:$G$62,7,FALSE),"")</f>
        <v/>
      </c>
      <c r="H4382" s="35" t="str">
        <f>IFERROR(VLOOKUP(B4382,Listor!$H$6:$I$24,2,FALSE),"")</f>
        <v/>
      </c>
      <c r="I4382" s="35" t="str">
        <f t="shared" si="71"/>
        <v/>
      </c>
      <c r="J4382" s="35" t="str">
        <f t="array" ref="J4382">IFERROR(INDEX(Listor!$M$6:$M$17,MATCH(Listor!J4382&amp;Fossila!E4382,Listor!$K$6:$K$17&amp;Listor!$L$6:$L$17,0)),"")</f>
        <v/>
      </c>
      <c r="K4382" s="69"/>
    </row>
    <row r="4383" spans="2:11" x14ac:dyDescent="0.25">
      <c r="B4383" s="68" t="s">
        <v>68</v>
      </c>
      <c r="C4383" s="80" t="str">
        <f>IFERROR(VLOOKUP(B4383,Listor!$A$6:$B$62,2,FALSE),"")</f>
        <v/>
      </c>
      <c r="D4383" s="80" t="str">
        <f>IFERROR(VLOOKUP(B4383,Listor!$A$6:$C$62,3,FALSE),"")</f>
        <v/>
      </c>
      <c r="E4383" s="64" t="s">
        <v>69</v>
      </c>
      <c r="F4383" s="65"/>
      <c r="G4383" s="35" t="str">
        <f>IFERROR(VLOOKUP(B4383,Listor!$A$6:$G$62,7,FALSE),"")</f>
        <v/>
      </c>
      <c r="H4383" s="35" t="str">
        <f>IFERROR(VLOOKUP(B4383,Listor!$H$6:$I$24,2,FALSE),"")</f>
        <v/>
      </c>
      <c r="I4383" s="35" t="str">
        <f t="shared" si="71"/>
        <v/>
      </c>
      <c r="J4383" s="35" t="str">
        <f t="array" ref="J4383">IFERROR(INDEX(Listor!$M$6:$M$17,MATCH(Listor!J4383&amp;Fossila!E4383,Listor!$K$6:$K$17&amp;Listor!$L$6:$L$17,0)),"")</f>
        <v/>
      </c>
      <c r="K4383" s="69"/>
    </row>
    <row r="4384" spans="2:11" x14ac:dyDescent="0.25">
      <c r="B4384" s="68" t="s">
        <v>68</v>
      </c>
      <c r="C4384" s="80" t="str">
        <f>IFERROR(VLOOKUP(B4384,Listor!$A$6:$B$62,2,FALSE),"")</f>
        <v/>
      </c>
      <c r="D4384" s="80" t="str">
        <f>IFERROR(VLOOKUP(B4384,Listor!$A$6:$C$62,3,FALSE),"")</f>
        <v/>
      </c>
      <c r="E4384" s="64" t="s">
        <v>69</v>
      </c>
      <c r="F4384" s="65"/>
      <c r="G4384" s="35" t="str">
        <f>IFERROR(VLOOKUP(B4384,Listor!$A$6:$G$62,7,FALSE),"")</f>
        <v/>
      </c>
      <c r="H4384" s="35" t="str">
        <f>IFERROR(VLOOKUP(B4384,Listor!$H$6:$I$24,2,FALSE),"")</f>
        <v/>
      </c>
      <c r="I4384" s="35" t="str">
        <f t="shared" si="71"/>
        <v/>
      </c>
      <c r="J4384" s="35" t="str">
        <f t="array" ref="J4384">IFERROR(INDEX(Listor!$M$6:$M$17,MATCH(Listor!J4384&amp;Fossila!E4384,Listor!$K$6:$K$17&amp;Listor!$L$6:$L$17,0)),"")</f>
        <v/>
      </c>
      <c r="K4384" s="69"/>
    </row>
    <row r="4385" spans="2:11" x14ac:dyDescent="0.25">
      <c r="B4385" s="68" t="s">
        <v>68</v>
      </c>
      <c r="C4385" s="80" t="str">
        <f>IFERROR(VLOOKUP(B4385,Listor!$A$6:$B$62,2,FALSE),"")</f>
        <v/>
      </c>
      <c r="D4385" s="80" t="str">
        <f>IFERROR(VLOOKUP(B4385,Listor!$A$6:$C$62,3,FALSE),"")</f>
        <v/>
      </c>
      <c r="E4385" s="64" t="s">
        <v>69</v>
      </c>
      <c r="F4385" s="65"/>
      <c r="G4385" s="35" t="str">
        <f>IFERROR(VLOOKUP(B4385,Listor!$A$6:$G$62,7,FALSE),"")</f>
        <v/>
      </c>
      <c r="H4385" s="35" t="str">
        <f>IFERROR(VLOOKUP(B4385,Listor!$H$6:$I$24,2,FALSE),"")</f>
        <v/>
      </c>
      <c r="I4385" s="35" t="str">
        <f t="shared" si="71"/>
        <v/>
      </c>
      <c r="J4385" s="35" t="str">
        <f t="array" ref="J4385">IFERROR(INDEX(Listor!$M$6:$M$17,MATCH(Listor!J4385&amp;Fossila!E4385,Listor!$K$6:$K$17&amp;Listor!$L$6:$L$17,0)),"")</f>
        <v/>
      </c>
      <c r="K4385" s="69"/>
    </row>
    <row r="4386" spans="2:11" x14ac:dyDescent="0.25">
      <c r="B4386" s="68" t="s">
        <v>68</v>
      </c>
      <c r="C4386" s="80" t="str">
        <f>IFERROR(VLOOKUP(B4386,Listor!$A$6:$B$62,2,FALSE),"")</f>
        <v/>
      </c>
      <c r="D4386" s="80" t="str">
        <f>IFERROR(VLOOKUP(B4386,Listor!$A$6:$C$62,3,FALSE),"")</f>
        <v/>
      </c>
      <c r="E4386" s="64" t="s">
        <v>69</v>
      </c>
      <c r="F4386" s="65"/>
      <c r="G4386" s="35" t="str">
        <f>IFERROR(VLOOKUP(B4386,Listor!$A$6:$G$62,7,FALSE),"")</f>
        <v/>
      </c>
      <c r="H4386" s="35" t="str">
        <f>IFERROR(VLOOKUP(B4386,Listor!$H$6:$I$24,2,FALSE),"")</f>
        <v/>
      </c>
      <c r="I4386" s="35" t="str">
        <f t="shared" si="71"/>
        <v/>
      </c>
      <c r="J4386" s="35" t="str">
        <f t="array" ref="J4386">IFERROR(INDEX(Listor!$M$6:$M$17,MATCH(Listor!J4386&amp;Fossila!E4386,Listor!$K$6:$K$17&amp;Listor!$L$6:$L$17,0)),"")</f>
        <v/>
      </c>
      <c r="K4386" s="69"/>
    </row>
    <row r="4387" spans="2:11" x14ac:dyDescent="0.25">
      <c r="B4387" s="68" t="s">
        <v>68</v>
      </c>
      <c r="C4387" s="80" t="str">
        <f>IFERROR(VLOOKUP(B4387,Listor!$A$6:$B$62,2,FALSE),"")</f>
        <v/>
      </c>
      <c r="D4387" s="80" t="str">
        <f>IFERROR(VLOOKUP(B4387,Listor!$A$6:$C$62,3,FALSE),"")</f>
        <v/>
      </c>
      <c r="E4387" s="64" t="s">
        <v>69</v>
      </c>
      <c r="F4387" s="65"/>
      <c r="G4387" s="35" t="str">
        <f>IFERROR(VLOOKUP(B4387,Listor!$A$6:$G$62,7,FALSE),"")</f>
        <v/>
      </c>
      <c r="H4387" s="35" t="str">
        <f>IFERROR(VLOOKUP(B4387,Listor!$H$6:$I$24,2,FALSE),"")</f>
        <v/>
      </c>
      <c r="I4387" s="35" t="str">
        <f t="shared" si="71"/>
        <v/>
      </c>
      <c r="J4387" s="35" t="str">
        <f t="array" ref="J4387">IFERROR(INDEX(Listor!$M$6:$M$17,MATCH(Listor!J4387&amp;Fossila!E4387,Listor!$K$6:$K$17&amp;Listor!$L$6:$L$17,0)),"")</f>
        <v/>
      </c>
      <c r="K4387" s="69"/>
    </row>
    <row r="4388" spans="2:11" x14ac:dyDescent="0.25">
      <c r="B4388" s="68" t="s">
        <v>68</v>
      </c>
      <c r="C4388" s="80" t="str">
        <f>IFERROR(VLOOKUP(B4388,Listor!$A$6:$B$62,2,FALSE),"")</f>
        <v/>
      </c>
      <c r="D4388" s="80" t="str">
        <f>IFERROR(VLOOKUP(B4388,Listor!$A$6:$C$62,3,FALSE),"")</f>
        <v/>
      </c>
      <c r="E4388" s="64" t="s">
        <v>69</v>
      </c>
      <c r="F4388" s="65"/>
      <c r="G4388" s="35" t="str">
        <f>IFERROR(VLOOKUP(B4388,Listor!$A$6:$G$62,7,FALSE),"")</f>
        <v/>
      </c>
      <c r="H4388" s="35" t="str">
        <f>IFERROR(VLOOKUP(B4388,Listor!$H$6:$I$24,2,FALSE),"")</f>
        <v/>
      </c>
      <c r="I4388" s="35" t="str">
        <f t="shared" si="71"/>
        <v/>
      </c>
      <c r="J4388" s="35" t="str">
        <f t="array" ref="J4388">IFERROR(INDEX(Listor!$M$6:$M$17,MATCH(Listor!J4388&amp;Fossila!E4388,Listor!$K$6:$K$17&amp;Listor!$L$6:$L$17,0)),"")</f>
        <v/>
      </c>
      <c r="K4388" s="69"/>
    </row>
    <row r="4389" spans="2:11" x14ac:dyDescent="0.25">
      <c r="B4389" s="68" t="s">
        <v>68</v>
      </c>
      <c r="C4389" s="80" t="str">
        <f>IFERROR(VLOOKUP(B4389,Listor!$A$6:$B$62,2,FALSE),"")</f>
        <v/>
      </c>
      <c r="D4389" s="80" t="str">
        <f>IFERROR(VLOOKUP(B4389,Listor!$A$6:$C$62,3,FALSE),"")</f>
        <v/>
      </c>
      <c r="E4389" s="64" t="s">
        <v>69</v>
      </c>
      <c r="F4389" s="65"/>
      <c r="G4389" s="35" t="str">
        <f>IFERROR(VLOOKUP(B4389,Listor!$A$6:$G$62,7,FALSE),"")</f>
        <v/>
      </c>
      <c r="H4389" s="35" t="str">
        <f>IFERROR(VLOOKUP(B4389,Listor!$H$6:$I$24,2,FALSE),"")</f>
        <v/>
      </c>
      <c r="I4389" s="35" t="str">
        <f t="shared" si="71"/>
        <v/>
      </c>
      <c r="J4389" s="35" t="str">
        <f t="array" ref="J4389">IFERROR(INDEX(Listor!$M$6:$M$17,MATCH(Listor!J4389&amp;Fossila!E4389,Listor!$K$6:$K$17&amp;Listor!$L$6:$L$17,0)),"")</f>
        <v/>
      </c>
      <c r="K4389" s="69"/>
    </row>
    <row r="4390" spans="2:11" x14ac:dyDescent="0.25">
      <c r="B4390" s="68" t="s">
        <v>68</v>
      </c>
      <c r="C4390" s="80" t="str">
        <f>IFERROR(VLOOKUP(B4390,Listor!$A$6:$B$62,2,FALSE),"")</f>
        <v/>
      </c>
      <c r="D4390" s="80" t="str">
        <f>IFERROR(VLOOKUP(B4390,Listor!$A$6:$C$62,3,FALSE),"")</f>
        <v/>
      </c>
      <c r="E4390" s="64" t="s">
        <v>69</v>
      </c>
      <c r="F4390" s="65"/>
      <c r="G4390" s="35" t="str">
        <f>IFERROR(VLOOKUP(B4390,Listor!$A$6:$G$62,7,FALSE),"")</f>
        <v/>
      </c>
      <c r="H4390" s="35" t="str">
        <f>IFERROR(VLOOKUP(B4390,Listor!$H$6:$I$24,2,FALSE),"")</f>
        <v/>
      </c>
      <c r="I4390" s="35" t="str">
        <f t="shared" si="71"/>
        <v/>
      </c>
      <c r="J4390" s="35" t="str">
        <f t="array" ref="J4390">IFERROR(INDEX(Listor!$M$6:$M$17,MATCH(Listor!J4390&amp;Fossila!E4390,Listor!$K$6:$K$17&amp;Listor!$L$6:$L$17,0)),"")</f>
        <v/>
      </c>
      <c r="K4390" s="69"/>
    </row>
    <row r="4391" spans="2:11" x14ac:dyDescent="0.25">
      <c r="B4391" s="68" t="s">
        <v>68</v>
      </c>
      <c r="C4391" s="80" t="str">
        <f>IFERROR(VLOOKUP(B4391,Listor!$A$6:$B$62,2,FALSE),"")</f>
        <v/>
      </c>
      <c r="D4391" s="80" t="str">
        <f>IFERROR(VLOOKUP(B4391,Listor!$A$6:$C$62,3,FALSE),"")</f>
        <v/>
      </c>
      <c r="E4391" s="64" t="s">
        <v>69</v>
      </c>
      <c r="F4391" s="65"/>
      <c r="G4391" s="35" t="str">
        <f>IFERROR(VLOOKUP(B4391,Listor!$A$6:$G$62,7,FALSE),"")</f>
        <v/>
      </c>
      <c r="H4391" s="35" t="str">
        <f>IFERROR(VLOOKUP(B4391,Listor!$H$6:$I$24,2,FALSE),"")</f>
        <v/>
      </c>
      <c r="I4391" s="35" t="str">
        <f t="shared" si="71"/>
        <v/>
      </c>
      <c r="J4391" s="35" t="str">
        <f t="array" ref="J4391">IFERROR(INDEX(Listor!$M$6:$M$17,MATCH(Listor!J4391&amp;Fossila!E4391,Listor!$K$6:$K$17&amp;Listor!$L$6:$L$17,0)),"")</f>
        <v/>
      </c>
      <c r="K4391" s="69"/>
    </row>
    <row r="4392" spans="2:11" x14ac:dyDescent="0.25">
      <c r="B4392" s="68" t="s">
        <v>68</v>
      </c>
      <c r="C4392" s="80" t="str">
        <f>IFERROR(VLOOKUP(B4392,Listor!$A$6:$B$62,2,FALSE),"")</f>
        <v/>
      </c>
      <c r="D4392" s="80" t="str">
        <f>IFERROR(VLOOKUP(B4392,Listor!$A$6:$C$62,3,FALSE),"")</f>
        <v/>
      </c>
      <c r="E4392" s="64" t="s">
        <v>69</v>
      </c>
      <c r="F4392" s="65"/>
      <c r="G4392" s="35" t="str">
        <f>IFERROR(VLOOKUP(B4392,Listor!$A$6:$G$62,7,FALSE),"")</f>
        <v/>
      </c>
      <c r="H4392" s="35" t="str">
        <f>IFERROR(VLOOKUP(B4392,Listor!$H$6:$I$24,2,FALSE),"")</f>
        <v/>
      </c>
      <c r="I4392" s="35" t="str">
        <f t="shared" si="71"/>
        <v/>
      </c>
      <c r="J4392" s="35" t="str">
        <f t="array" ref="J4392">IFERROR(INDEX(Listor!$M$6:$M$17,MATCH(Listor!J4392&amp;Fossila!E4392,Listor!$K$6:$K$17&amp;Listor!$L$6:$L$17,0)),"")</f>
        <v/>
      </c>
      <c r="K4392" s="69"/>
    </row>
    <row r="4393" spans="2:11" x14ac:dyDescent="0.25">
      <c r="B4393" s="68" t="s">
        <v>68</v>
      </c>
      <c r="C4393" s="80" t="str">
        <f>IFERROR(VLOOKUP(B4393,Listor!$A$6:$B$62,2,FALSE),"")</f>
        <v/>
      </c>
      <c r="D4393" s="80" t="str">
        <f>IFERROR(VLOOKUP(B4393,Listor!$A$6:$C$62,3,FALSE),"")</f>
        <v/>
      </c>
      <c r="E4393" s="64" t="s">
        <v>69</v>
      </c>
      <c r="F4393" s="65"/>
      <c r="G4393" s="35" t="str">
        <f>IFERROR(VLOOKUP(B4393,Listor!$A$6:$G$62,7,FALSE),"")</f>
        <v/>
      </c>
      <c r="H4393" s="35" t="str">
        <f>IFERROR(VLOOKUP(B4393,Listor!$H$6:$I$24,2,FALSE),"")</f>
        <v/>
      </c>
      <c r="I4393" s="35" t="str">
        <f t="shared" si="71"/>
        <v/>
      </c>
      <c r="J4393" s="35" t="str">
        <f t="array" ref="J4393">IFERROR(INDEX(Listor!$M$6:$M$17,MATCH(Listor!J4393&amp;Fossila!E4393,Listor!$K$6:$K$17&amp;Listor!$L$6:$L$17,0)),"")</f>
        <v/>
      </c>
      <c r="K4393" s="69"/>
    </row>
    <row r="4394" spans="2:11" x14ac:dyDescent="0.25">
      <c r="B4394" s="68" t="s">
        <v>68</v>
      </c>
      <c r="C4394" s="80" t="str">
        <f>IFERROR(VLOOKUP(B4394,Listor!$A$6:$B$62,2,FALSE),"")</f>
        <v/>
      </c>
      <c r="D4394" s="80" t="str">
        <f>IFERROR(VLOOKUP(B4394,Listor!$A$6:$C$62,3,FALSE),"")</f>
        <v/>
      </c>
      <c r="E4394" s="64" t="s">
        <v>69</v>
      </c>
      <c r="F4394" s="65"/>
      <c r="G4394" s="35" t="str">
        <f>IFERROR(VLOOKUP(B4394,Listor!$A$6:$G$62,7,FALSE),"")</f>
        <v/>
      </c>
      <c r="H4394" s="35" t="str">
        <f>IFERROR(VLOOKUP(B4394,Listor!$H$6:$I$24,2,FALSE),"")</f>
        <v/>
      </c>
      <c r="I4394" s="35" t="str">
        <f t="shared" si="71"/>
        <v/>
      </c>
      <c r="J4394" s="35" t="str">
        <f t="array" ref="J4394">IFERROR(INDEX(Listor!$M$6:$M$17,MATCH(Listor!J4394&amp;Fossila!E4394,Listor!$K$6:$K$17&amp;Listor!$L$6:$L$17,0)),"")</f>
        <v/>
      </c>
      <c r="K4394" s="69"/>
    </row>
    <row r="4395" spans="2:11" x14ac:dyDescent="0.25">
      <c r="B4395" s="68" t="s">
        <v>68</v>
      </c>
      <c r="C4395" s="80" t="str">
        <f>IFERROR(VLOOKUP(B4395,Listor!$A$6:$B$62,2,FALSE),"")</f>
        <v/>
      </c>
      <c r="D4395" s="80" t="str">
        <f>IFERROR(VLOOKUP(B4395,Listor!$A$6:$C$62,3,FALSE),"")</f>
        <v/>
      </c>
      <c r="E4395" s="64" t="s">
        <v>69</v>
      </c>
      <c r="F4395" s="65"/>
      <c r="G4395" s="35" t="str">
        <f>IFERROR(VLOOKUP(B4395,Listor!$A$6:$G$62,7,FALSE),"")</f>
        <v/>
      </c>
      <c r="H4395" s="35" t="str">
        <f>IFERROR(VLOOKUP(B4395,Listor!$H$6:$I$24,2,FALSE),"")</f>
        <v/>
      </c>
      <c r="I4395" s="35" t="str">
        <f t="shared" si="71"/>
        <v/>
      </c>
      <c r="J4395" s="35" t="str">
        <f t="array" ref="J4395">IFERROR(INDEX(Listor!$M$6:$M$17,MATCH(Listor!J4395&amp;Fossila!E4395,Listor!$K$6:$K$17&amp;Listor!$L$6:$L$17,0)),"")</f>
        <v/>
      </c>
      <c r="K4395" s="69"/>
    </row>
    <row r="4396" spans="2:11" x14ac:dyDescent="0.25">
      <c r="B4396" s="68" t="s">
        <v>68</v>
      </c>
      <c r="C4396" s="80" t="str">
        <f>IFERROR(VLOOKUP(B4396,Listor!$A$6:$B$62,2,FALSE),"")</f>
        <v/>
      </c>
      <c r="D4396" s="80" t="str">
        <f>IFERROR(VLOOKUP(B4396,Listor!$A$6:$C$62,3,FALSE),"")</f>
        <v/>
      </c>
      <c r="E4396" s="64" t="s">
        <v>69</v>
      </c>
      <c r="F4396" s="65"/>
      <c r="G4396" s="35" t="str">
        <f>IFERROR(VLOOKUP(B4396,Listor!$A$6:$G$62,7,FALSE),"")</f>
        <v/>
      </c>
      <c r="H4396" s="35" t="str">
        <f>IFERROR(VLOOKUP(B4396,Listor!$H$6:$I$24,2,FALSE),"")</f>
        <v/>
      </c>
      <c r="I4396" s="35" t="str">
        <f t="shared" si="71"/>
        <v/>
      </c>
      <c r="J4396" s="35" t="str">
        <f t="array" ref="J4396">IFERROR(INDEX(Listor!$M$6:$M$17,MATCH(Listor!J4396&amp;Fossila!E4396,Listor!$K$6:$K$17&amp;Listor!$L$6:$L$17,0)),"")</f>
        <v/>
      </c>
      <c r="K4396" s="69"/>
    </row>
    <row r="4397" spans="2:11" x14ac:dyDescent="0.25">
      <c r="B4397" s="68" t="s">
        <v>68</v>
      </c>
      <c r="C4397" s="80" t="str">
        <f>IFERROR(VLOOKUP(B4397,Listor!$A$6:$B$62,2,FALSE),"")</f>
        <v/>
      </c>
      <c r="D4397" s="80" t="str">
        <f>IFERROR(VLOOKUP(B4397,Listor!$A$6:$C$62,3,FALSE),"")</f>
        <v/>
      </c>
      <c r="E4397" s="64" t="s">
        <v>69</v>
      </c>
      <c r="F4397" s="65"/>
      <c r="G4397" s="35" t="str">
        <f>IFERROR(VLOOKUP(B4397,Listor!$A$6:$G$62,7,FALSE),"")</f>
        <v/>
      </c>
      <c r="H4397" s="35" t="str">
        <f>IFERROR(VLOOKUP(B4397,Listor!$H$6:$I$24,2,FALSE),"")</f>
        <v/>
      </c>
      <c r="I4397" s="35" t="str">
        <f t="shared" si="71"/>
        <v/>
      </c>
      <c r="J4397" s="35" t="str">
        <f t="array" ref="J4397">IFERROR(INDEX(Listor!$M$6:$M$17,MATCH(Listor!J4397&amp;Fossila!E4397,Listor!$K$6:$K$17&amp;Listor!$L$6:$L$17,0)),"")</f>
        <v/>
      </c>
      <c r="K4397" s="69"/>
    </row>
    <row r="4398" spans="2:11" x14ac:dyDescent="0.25">
      <c r="B4398" s="68" t="s">
        <v>68</v>
      </c>
      <c r="C4398" s="80" t="str">
        <f>IFERROR(VLOOKUP(B4398,Listor!$A$6:$B$62,2,FALSE),"")</f>
        <v/>
      </c>
      <c r="D4398" s="80" t="str">
        <f>IFERROR(VLOOKUP(B4398,Listor!$A$6:$C$62,3,FALSE),"")</f>
        <v/>
      </c>
      <c r="E4398" s="64" t="s">
        <v>69</v>
      </c>
      <c r="F4398" s="65"/>
      <c r="G4398" s="35" t="str">
        <f>IFERROR(VLOOKUP(B4398,Listor!$A$6:$G$62,7,FALSE),"")</f>
        <v/>
      </c>
      <c r="H4398" s="35" t="str">
        <f>IFERROR(VLOOKUP(B4398,Listor!$H$6:$I$24,2,FALSE),"")</f>
        <v/>
      </c>
      <c r="I4398" s="35" t="str">
        <f t="shared" si="71"/>
        <v/>
      </c>
      <c r="J4398" s="35" t="str">
        <f t="array" ref="J4398">IFERROR(INDEX(Listor!$M$6:$M$17,MATCH(Listor!J4398&amp;Fossila!E4398,Listor!$K$6:$K$17&amp;Listor!$L$6:$L$17,0)),"")</f>
        <v/>
      </c>
      <c r="K4398" s="69"/>
    </row>
    <row r="4399" spans="2:11" x14ac:dyDescent="0.25">
      <c r="B4399" s="68" t="s">
        <v>68</v>
      </c>
      <c r="C4399" s="80" t="str">
        <f>IFERROR(VLOOKUP(B4399,Listor!$A$6:$B$62,2,FALSE),"")</f>
        <v/>
      </c>
      <c r="D4399" s="80" t="str">
        <f>IFERROR(VLOOKUP(B4399,Listor!$A$6:$C$62,3,FALSE),"")</f>
        <v/>
      </c>
      <c r="E4399" s="64" t="s">
        <v>69</v>
      </c>
      <c r="F4399" s="65"/>
      <c r="G4399" s="35" t="str">
        <f>IFERROR(VLOOKUP(B4399,Listor!$A$6:$G$62,7,FALSE),"")</f>
        <v/>
      </c>
      <c r="H4399" s="35" t="str">
        <f>IFERROR(VLOOKUP(B4399,Listor!$H$6:$I$24,2,FALSE),"")</f>
        <v/>
      </c>
      <c r="I4399" s="35" t="str">
        <f t="shared" si="71"/>
        <v/>
      </c>
      <c r="J4399" s="35" t="str">
        <f t="array" ref="J4399">IFERROR(INDEX(Listor!$M$6:$M$17,MATCH(Listor!J4399&amp;Fossila!E4399,Listor!$K$6:$K$17&amp;Listor!$L$6:$L$17,0)),"")</f>
        <v/>
      </c>
      <c r="K4399" s="69"/>
    </row>
    <row r="4400" spans="2:11" x14ac:dyDescent="0.25">
      <c r="B4400" s="68" t="s">
        <v>68</v>
      </c>
      <c r="C4400" s="80" t="str">
        <f>IFERROR(VLOOKUP(B4400,Listor!$A$6:$B$62,2,FALSE),"")</f>
        <v/>
      </c>
      <c r="D4400" s="80" t="str">
        <f>IFERROR(VLOOKUP(B4400,Listor!$A$6:$C$62,3,FALSE),"")</f>
        <v/>
      </c>
      <c r="E4400" s="64" t="s">
        <v>69</v>
      </c>
      <c r="F4400" s="65"/>
      <c r="G4400" s="35" t="str">
        <f>IFERROR(VLOOKUP(B4400,Listor!$A$6:$G$62,7,FALSE),"")</f>
        <v/>
      </c>
      <c r="H4400" s="35" t="str">
        <f>IFERROR(VLOOKUP(B4400,Listor!$H$6:$I$24,2,FALSE),"")</f>
        <v/>
      </c>
      <c r="I4400" s="35" t="str">
        <f t="shared" si="71"/>
        <v/>
      </c>
      <c r="J4400" s="35" t="str">
        <f t="array" ref="J4400">IFERROR(INDEX(Listor!$M$6:$M$17,MATCH(Listor!J4400&amp;Fossila!E4400,Listor!$K$6:$K$17&amp;Listor!$L$6:$L$17,0)),"")</f>
        <v/>
      </c>
      <c r="K4400" s="69"/>
    </row>
    <row r="4401" spans="2:11" x14ac:dyDescent="0.25">
      <c r="B4401" s="68" t="s">
        <v>68</v>
      </c>
      <c r="C4401" s="80" t="str">
        <f>IFERROR(VLOOKUP(B4401,Listor!$A$6:$B$62,2,FALSE),"")</f>
        <v/>
      </c>
      <c r="D4401" s="80" t="str">
        <f>IFERROR(VLOOKUP(B4401,Listor!$A$6:$C$62,3,FALSE),"")</f>
        <v/>
      </c>
      <c r="E4401" s="64" t="s">
        <v>69</v>
      </c>
      <c r="F4401" s="65"/>
      <c r="G4401" s="35" t="str">
        <f>IFERROR(VLOOKUP(B4401,Listor!$A$6:$G$62,7,FALSE),"")</f>
        <v/>
      </c>
      <c r="H4401" s="35" t="str">
        <f>IFERROR(VLOOKUP(B4401,Listor!$H$6:$I$24,2,FALSE),"")</f>
        <v/>
      </c>
      <c r="I4401" s="35" t="str">
        <f t="shared" si="71"/>
        <v/>
      </c>
      <c r="J4401" s="35" t="str">
        <f t="array" ref="J4401">IFERROR(INDEX(Listor!$M$6:$M$17,MATCH(Listor!J4401&amp;Fossila!E4401,Listor!$K$6:$K$17&amp;Listor!$L$6:$L$17,0)),"")</f>
        <v/>
      </c>
      <c r="K4401" s="69"/>
    </row>
    <row r="4402" spans="2:11" x14ac:dyDescent="0.25">
      <c r="B4402" s="68" t="s">
        <v>68</v>
      </c>
      <c r="C4402" s="80" t="str">
        <f>IFERROR(VLOOKUP(B4402,Listor!$A$6:$B$62,2,FALSE),"")</f>
        <v/>
      </c>
      <c r="D4402" s="80" t="str">
        <f>IFERROR(VLOOKUP(B4402,Listor!$A$6:$C$62,3,FALSE),"")</f>
        <v/>
      </c>
      <c r="E4402" s="64" t="s">
        <v>69</v>
      </c>
      <c r="F4402" s="65"/>
      <c r="G4402" s="35" t="str">
        <f>IFERROR(VLOOKUP(B4402,Listor!$A$6:$G$62,7,FALSE),"")</f>
        <v/>
      </c>
      <c r="H4402" s="35" t="str">
        <f>IFERROR(VLOOKUP(B4402,Listor!$H$6:$I$24,2,FALSE),"")</f>
        <v/>
      </c>
      <c r="I4402" s="35" t="str">
        <f t="shared" si="71"/>
        <v/>
      </c>
      <c r="J4402" s="35" t="str">
        <f t="array" ref="J4402">IFERROR(INDEX(Listor!$M$6:$M$17,MATCH(Listor!J4402&amp;Fossila!E4402,Listor!$K$6:$K$17&amp;Listor!$L$6:$L$17,0)),"")</f>
        <v/>
      </c>
      <c r="K4402" s="69"/>
    </row>
    <row r="4403" spans="2:11" x14ac:dyDescent="0.25">
      <c r="B4403" s="68" t="s">
        <v>68</v>
      </c>
      <c r="C4403" s="80" t="str">
        <f>IFERROR(VLOOKUP(B4403,Listor!$A$6:$B$62,2,FALSE),"")</f>
        <v/>
      </c>
      <c r="D4403" s="80" t="str">
        <f>IFERROR(VLOOKUP(B4403,Listor!$A$6:$C$62,3,FALSE),"")</f>
        <v/>
      </c>
      <c r="E4403" s="64" t="s">
        <v>69</v>
      </c>
      <c r="F4403" s="65"/>
      <c r="G4403" s="35" t="str">
        <f>IFERROR(VLOOKUP(B4403,Listor!$A$6:$G$62,7,FALSE),"")</f>
        <v/>
      </c>
      <c r="H4403" s="35" t="str">
        <f>IFERROR(VLOOKUP(B4403,Listor!$H$6:$I$24,2,FALSE),"")</f>
        <v/>
      </c>
      <c r="I4403" s="35" t="str">
        <f t="shared" si="71"/>
        <v/>
      </c>
      <c r="J4403" s="35" t="str">
        <f t="array" ref="J4403">IFERROR(INDEX(Listor!$M$6:$M$17,MATCH(Listor!J4403&amp;Fossila!E4403,Listor!$K$6:$K$17&amp;Listor!$L$6:$L$17,0)),"")</f>
        <v/>
      </c>
      <c r="K4403" s="69"/>
    </row>
    <row r="4404" spans="2:11" x14ac:dyDescent="0.25">
      <c r="B4404" s="68" t="s">
        <v>68</v>
      </c>
      <c r="C4404" s="80" t="str">
        <f>IFERROR(VLOOKUP(B4404,Listor!$A$6:$B$62,2,FALSE),"")</f>
        <v/>
      </c>
      <c r="D4404" s="80" t="str">
        <f>IFERROR(VLOOKUP(B4404,Listor!$A$6:$C$62,3,FALSE),"")</f>
        <v/>
      </c>
      <c r="E4404" s="64" t="s">
        <v>69</v>
      </c>
      <c r="F4404" s="65"/>
      <c r="G4404" s="35" t="str">
        <f>IFERROR(VLOOKUP(B4404,Listor!$A$6:$G$62,7,FALSE),"")</f>
        <v/>
      </c>
      <c r="H4404" s="35" t="str">
        <f>IFERROR(VLOOKUP(B4404,Listor!$H$6:$I$24,2,FALSE),"")</f>
        <v/>
      </c>
      <c r="I4404" s="35" t="str">
        <f t="shared" si="71"/>
        <v/>
      </c>
      <c r="J4404" s="35" t="str">
        <f t="array" ref="J4404">IFERROR(INDEX(Listor!$M$6:$M$17,MATCH(Listor!J4404&amp;Fossila!E4404,Listor!$K$6:$K$17&amp;Listor!$L$6:$L$17,0)),"")</f>
        <v/>
      </c>
      <c r="K4404" s="69"/>
    </row>
    <row r="4405" spans="2:11" x14ac:dyDescent="0.25">
      <c r="B4405" s="68" t="s">
        <v>68</v>
      </c>
      <c r="C4405" s="80" t="str">
        <f>IFERROR(VLOOKUP(B4405,Listor!$A$6:$B$62,2,FALSE),"")</f>
        <v/>
      </c>
      <c r="D4405" s="80" t="str">
        <f>IFERROR(VLOOKUP(B4405,Listor!$A$6:$C$62,3,FALSE),"")</f>
        <v/>
      </c>
      <c r="E4405" s="64" t="s">
        <v>69</v>
      </c>
      <c r="F4405" s="65"/>
      <c r="G4405" s="35" t="str">
        <f>IFERROR(VLOOKUP(B4405,Listor!$A$6:$G$62,7,FALSE),"")</f>
        <v/>
      </c>
      <c r="H4405" s="35" t="str">
        <f>IFERROR(VLOOKUP(B4405,Listor!$H$6:$I$24,2,FALSE),"")</f>
        <v/>
      </c>
      <c r="I4405" s="35" t="str">
        <f t="shared" si="71"/>
        <v/>
      </c>
      <c r="J4405" s="35" t="str">
        <f t="array" ref="J4405">IFERROR(INDEX(Listor!$M$6:$M$17,MATCH(Listor!J4405&amp;Fossila!E4405,Listor!$K$6:$K$17&amp;Listor!$L$6:$L$17,0)),"")</f>
        <v/>
      </c>
      <c r="K4405" s="69"/>
    </row>
    <row r="4406" spans="2:11" x14ac:dyDescent="0.25">
      <c r="B4406" s="68" t="s">
        <v>68</v>
      </c>
      <c r="C4406" s="80" t="str">
        <f>IFERROR(VLOOKUP(B4406,Listor!$A$6:$B$62,2,FALSE),"")</f>
        <v/>
      </c>
      <c r="D4406" s="80" t="str">
        <f>IFERROR(VLOOKUP(B4406,Listor!$A$6:$C$62,3,FALSE),"")</f>
        <v/>
      </c>
      <c r="E4406" s="64" t="s">
        <v>69</v>
      </c>
      <c r="F4406" s="65"/>
      <c r="G4406" s="35" t="str">
        <f>IFERROR(VLOOKUP(B4406,Listor!$A$6:$G$62,7,FALSE),"")</f>
        <v/>
      </c>
      <c r="H4406" s="35" t="str">
        <f>IFERROR(VLOOKUP(B4406,Listor!$H$6:$I$24,2,FALSE),"")</f>
        <v/>
      </c>
      <c r="I4406" s="35" t="str">
        <f t="shared" si="71"/>
        <v/>
      </c>
      <c r="J4406" s="35" t="str">
        <f t="array" ref="J4406">IFERROR(INDEX(Listor!$M$6:$M$17,MATCH(Listor!J4406&amp;Fossila!E4406,Listor!$K$6:$K$17&amp;Listor!$L$6:$L$17,0)),"")</f>
        <v/>
      </c>
      <c r="K4406" s="69"/>
    </row>
    <row r="4407" spans="2:11" x14ac:dyDescent="0.25">
      <c r="B4407" s="68" t="s">
        <v>68</v>
      </c>
      <c r="C4407" s="80" t="str">
        <f>IFERROR(VLOOKUP(B4407,Listor!$A$6:$B$62,2,FALSE),"")</f>
        <v/>
      </c>
      <c r="D4407" s="80" t="str">
        <f>IFERROR(VLOOKUP(B4407,Listor!$A$6:$C$62,3,FALSE),"")</f>
        <v/>
      </c>
      <c r="E4407" s="64" t="s">
        <v>69</v>
      </c>
      <c r="F4407" s="65"/>
      <c r="G4407" s="35" t="str">
        <f>IFERROR(VLOOKUP(B4407,Listor!$A$6:$G$62,7,FALSE),"")</f>
        <v/>
      </c>
      <c r="H4407" s="35" t="str">
        <f>IFERROR(VLOOKUP(B4407,Listor!$H$6:$I$24,2,FALSE),"")</f>
        <v/>
      </c>
      <c r="I4407" s="35" t="str">
        <f t="shared" si="71"/>
        <v/>
      </c>
      <c r="J4407" s="35" t="str">
        <f t="array" ref="J4407">IFERROR(INDEX(Listor!$M$6:$M$17,MATCH(Listor!J4407&amp;Fossila!E4407,Listor!$K$6:$K$17&amp;Listor!$L$6:$L$17,0)),"")</f>
        <v/>
      </c>
      <c r="K4407" s="69"/>
    </row>
    <row r="4408" spans="2:11" x14ac:dyDescent="0.25">
      <c r="B4408" s="68" t="s">
        <v>68</v>
      </c>
      <c r="C4408" s="80" t="str">
        <f>IFERROR(VLOOKUP(B4408,Listor!$A$6:$B$62,2,FALSE),"")</f>
        <v/>
      </c>
      <c r="D4408" s="80" t="str">
        <f>IFERROR(VLOOKUP(B4408,Listor!$A$6:$C$62,3,FALSE),"")</f>
        <v/>
      </c>
      <c r="E4408" s="64" t="s">
        <v>69</v>
      </c>
      <c r="F4408" s="65"/>
      <c r="G4408" s="35" t="str">
        <f>IFERROR(VLOOKUP(B4408,Listor!$A$6:$G$62,7,FALSE),"")</f>
        <v/>
      </c>
      <c r="H4408" s="35" t="str">
        <f>IFERROR(VLOOKUP(B4408,Listor!$H$6:$I$24,2,FALSE),"")</f>
        <v/>
      </c>
      <c r="I4408" s="35" t="str">
        <f t="shared" si="71"/>
        <v/>
      </c>
      <c r="J4408" s="35" t="str">
        <f t="array" ref="J4408">IFERROR(INDEX(Listor!$M$6:$M$17,MATCH(Listor!J4408&amp;Fossila!E4408,Listor!$K$6:$K$17&amp;Listor!$L$6:$L$17,0)),"")</f>
        <v/>
      </c>
      <c r="K4408" s="69"/>
    </row>
    <row r="4409" spans="2:11" x14ac:dyDescent="0.25">
      <c r="B4409" s="68" t="s">
        <v>68</v>
      </c>
      <c r="C4409" s="80" t="str">
        <f>IFERROR(VLOOKUP(B4409,Listor!$A$6:$B$62,2,FALSE),"")</f>
        <v/>
      </c>
      <c r="D4409" s="80" t="str">
        <f>IFERROR(VLOOKUP(B4409,Listor!$A$6:$C$62,3,FALSE),"")</f>
        <v/>
      </c>
      <c r="E4409" s="64" t="s">
        <v>69</v>
      </c>
      <c r="F4409" s="65"/>
      <c r="G4409" s="35" t="str">
        <f>IFERROR(VLOOKUP(B4409,Listor!$A$6:$G$62,7,FALSE),"")</f>
        <v/>
      </c>
      <c r="H4409" s="35" t="str">
        <f>IFERROR(VLOOKUP(B4409,Listor!$H$6:$I$24,2,FALSE),"")</f>
        <v/>
      </c>
      <c r="I4409" s="35" t="str">
        <f t="shared" si="71"/>
        <v/>
      </c>
      <c r="J4409" s="35" t="str">
        <f t="array" ref="J4409">IFERROR(INDEX(Listor!$M$6:$M$17,MATCH(Listor!J4409&amp;Fossila!E4409,Listor!$K$6:$K$17&amp;Listor!$L$6:$L$17,0)),"")</f>
        <v/>
      </c>
      <c r="K4409" s="69"/>
    </row>
    <row r="4410" spans="2:11" x14ac:dyDescent="0.25">
      <c r="B4410" s="68" t="s">
        <v>68</v>
      </c>
      <c r="C4410" s="80" t="str">
        <f>IFERROR(VLOOKUP(B4410,Listor!$A$6:$B$62,2,FALSE),"")</f>
        <v/>
      </c>
      <c r="D4410" s="80" t="str">
        <f>IFERROR(VLOOKUP(B4410,Listor!$A$6:$C$62,3,FALSE),"")</f>
        <v/>
      </c>
      <c r="E4410" s="64" t="s">
        <v>69</v>
      </c>
      <c r="F4410" s="65"/>
      <c r="G4410" s="35" t="str">
        <f>IFERROR(VLOOKUP(B4410,Listor!$A$6:$G$62,7,FALSE),"")</f>
        <v/>
      </c>
      <c r="H4410" s="35" t="str">
        <f>IFERROR(VLOOKUP(B4410,Listor!$H$6:$I$24,2,FALSE),"")</f>
        <v/>
      </c>
      <c r="I4410" s="35" t="str">
        <f t="shared" si="71"/>
        <v/>
      </c>
      <c r="J4410" s="35" t="str">
        <f t="array" ref="J4410">IFERROR(INDEX(Listor!$M$6:$M$17,MATCH(Listor!J4410&amp;Fossila!E4410,Listor!$K$6:$K$17&amp;Listor!$L$6:$L$17,0)),"")</f>
        <v/>
      </c>
      <c r="K4410" s="69"/>
    </row>
    <row r="4411" spans="2:11" x14ac:dyDescent="0.25">
      <c r="B4411" s="68" t="s">
        <v>68</v>
      </c>
      <c r="C4411" s="80" t="str">
        <f>IFERROR(VLOOKUP(B4411,Listor!$A$6:$B$62,2,FALSE),"")</f>
        <v/>
      </c>
      <c r="D4411" s="80" t="str">
        <f>IFERROR(VLOOKUP(B4411,Listor!$A$6:$C$62,3,FALSE),"")</f>
        <v/>
      </c>
      <c r="E4411" s="64" t="s">
        <v>69</v>
      </c>
      <c r="F4411" s="65"/>
      <c r="G4411" s="35" t="str">
        <f>IFERROR(VLOOKUP(B4411,Listor!$A$6:$G$62,7,FALSE),"")</f>
        <v/>
      </c>
      <c r="H4411" s="35" t="str">
        <f>IFERROR(VLOOKUP(B4411,Listor!$H$6:$I$24,2,FALSE),"")</f>
        <v/>
      </c>
      <c r="I4411" s="35" t="str">
        <f t="shared" si="71"/>
        <v/>
      </c>
      <c r="J4411" s="35" t="str">
        <f t="array" ref="J4411">IFERROR(INDEX(Listor!$M$6:$M$17,MATCH(Listor!J4411&amp;Fossila!E4411,Listor!$K$6:$K$17&amp;Listor!$L$6:$L$17,0)),"")</f>
        <v/>
      </c>
      <c r="K4411" s="69"/>
    </row>
    <row r="4412" spans="2:11" x14ac:dyDescent="0.25">
      <c r="B4412" s="68" t="s">
        <v>68</v>
      </c>
      <c r="C4412" s="80" t="str">
        <f>IFERROR(VLOOKUP(B4412,Listor!$A$6:$B$62,2,FALSE),"")</f>
        <v/>
      </c>
      <c r="D4412" s="80" t="str">
        <f>IFERROR(VLOOKUP(B4412,Listor!$A$6:$C$62,3,FALSE),"")</f>
        <v/>
      </c>
      <c r="E4412" s="64" t="s">
        <v>69</v>
      </c>
      <c r="F4412" s="65"/>
      <c r="G4412" s="35" t="str">
        <f>IFERROR(VLOOKUP(B4412,Listor!$A$6:$G$62,7,FALSE),"")</f>
        <v/>
      </c>
      <c r="H4412" s="35" t="str">
        <f>IFERROR(VLOOKUP(B4412,Listor!$H$6:$I$24,2,FALSE),"")</f>
        <v/>
      </c>
      <c r="I4412" s="35" t="str">
        <f t="shared" si="71"/>
        <v/>
      </c>
      <c r="J4412" s="35" t="str">
        <f t="array" ref="J4412">IFERROR(INDEX(Listor!$M$6:$M$17,MATCH(Listor!J4412&amp;Fossila!E4412,Listor!$K$6:$K$17&amp;Listor!$L$6:$L$17,0)),"")</f>
        <v/>
      </c>
      <c r="K4412" s="69"/>
    </row>
    <row r="4413" spans="2:11" x14ac:dyDescent="0.25">
      <c r="B4413" s="68" t="s">
        <v>68</v>
      </c>
      <c r="C4413" s="80" t="str">
        <f>IFERROR(VLOOKUP(B4413,Listor!$A$6:$B$62,2,FALSE),"")</f>
        <v/>
      </c>
      <c r="D4413" s="80" t="str">
        <f>IFERROR(VLOOKUP(B4413,Listor!$A$6:$C$62,3,FALSE),"")</f>
        <v/>
      </c>
      <c r="E4413" s="64" t="s">
        <v>69</v>
      </c>
      <c r="F4413" s="65"/>
      <c r="G4413" s="35" t="str">
        <f>IFERROR(VLOOKUP(B4413,Listor!$A$6:$G$62,7,FALSE),"")</f>
        <v/>
      </c>
      <c r="H4413" s="35" t="str">
        <f>IFERROR(VLOOKUP(B4413,Listor!$H$6:$I$24,2,FALSE),"")</f>
        <v/>
      </c>
      <c r="I4413" s="35" t="str">
        <f t="shared" si="71"/>
        <v/>
      </c>
      <c r="J4413" s="35" t="str">
        <f t="array" ref="J4413">IFERROR(INDEX(Listor!$M$6:$M$17,MATCH(Listor!J4413&amp;Fossila!E4413,Listor!$K$6:$K$17&amp;Listor!$L$6:$L$17,0)),"")</f>
        <v/>
      </c>
      <c r="K4413" s="69"/>
    </row>
    <row r="4414" spans="2:11" x14ac:dyDescent="0.25">
      <c r="B4414" s="68" t="s">
        <v>68</v>
      </c>
      <c r="C4414" s="80" t="str">
        <f>IFERROR(VLOOKUP(B4414,Listor!$A$6:$B$62,2,FALSE),"")</f>
        <v/>
      </c>
      <c r="D4414" s="80" t="str">
        <f>IFERROR(VLOOKUP(B4414,Listor!$A$6:$C$62,3,FALSE),"")</f>
        <v/>
      </c>
      <c r="E4414" s="64" t="s">
        <v>69</v>
      </c>
      <c r="F4414" s="65"/>
      <c r="G4414" s="35" t="str">
        <f>IFERROR(VLOOKUP(B4414,Listor!$A$6:$G$62,7,FALSE),"")</f>
        <v/>
      </c>
      <c r="H4414" s="35" t="str">
        <f>IFERROR(VLOOKUP(B4414,Listor!$H$6:$I$24,2,FALSE),"")</f>
        <v/>
      </c>
      <c r="I4414" s="35" t="str">
        <f t="shared" si="71"/>
        <v/>
      </c>
      <c r="J4414" s="35" t="str">
        <f t="array" ref="J4414">IFERROR(INDEX(Listor!$M$6:$M$17,MATCH(Listor!J4414&amp;Fossila!E4414,Listor!$K$6:$K$17&amp;Listor!$L$6:$L$17,0)),"")</f>
        <v/>
      </c>
      <c r="K4414" s="69"/>
    </row>
    <row r="4415" spans="2:11" x14ac:dyDescent="0.25">
      <c r="B4415" s="68" t="s">
        <v>68</v>
      </c>
      <c r="C4415" s="80" t="str">
        <f>IFERROR(VLOOKUP(B4415,Listor!$A$6:$B$62,2,FALSE),"")</f>
        <v/>
      </c>
      <c r="D4415" s="80" t="str">
        <f>IFERROR(VLOOKUP(B4415,Listor!$A$6:$C$62,3,FALSE),"")</f>
        <v/>
      </c>
      <c r="E4415" s="64" t="s">
        <v>69</v>
      </c>
      <c r="F4415" s="65"/>
      <c r="G4415" s="35" t="str">
        <f>IFERROR(VLOOKUP(B4415,Listor!$A$6:$G$62,7,FALSE),"")</f>
        <v/>
      </c>
      <c r="H4415" s="35" t="str">
        <f>IFERROR(VLOOKUP(B4415,Listor!$H$6:$I$24,2,FALSE),"")</f>
        <v/>
      </c>
      <c r="I4415" s="35" t="str">
        <f t="shared" si="71"/>
        <v/>
      </c>
      <c r="J4415" s="35" t="str">
        <f t="array" ref="J4415">IFERROR(INDEX(Listor!$M$6:$M$17,MATCH(Listor!J4415&amp;Fossila!E4415,Listor!$K$6:$K$17&amp;Listor!$L$6:$L$17,0)),"")</f>
        <v/>
      </c>
      <c r="K4415" s="69"/>
    </row>
    <row r="4416" spans="2:11" x14ac:dyDescent="0.25">
      <c r="B4416" s="68" t="s">
        <v>68</v>
      </c>
      <c r="C4416" s="80" t="str">
        <f>IFERROR(VLOOKUP(B4416,Listor!$A$6:$B$62,2,FALSE),"")</f>
        <v/>
      </c>
      <c r="D4416" s="80" t="str">
        <f>IFERROR(VLOOKUP(B4416,Listor!$A$6:$C$62,3,FALSE),"")</f>
        <v/>
      </c>
      <c r="E4416" s="64" t="s">
        <v>69</v>
      </c>
      <c r="F4416" s="65"/>
      <c r="G4416" s="35" t="str">
        <f>IFERROR(VLOOKUP(B4416,Listor!$A$6:$G$62,7,FALSE),"")</f>
        <v/>
      </c>
      <c r="H4416" s="35" t="str">
        <f>IFERROR(VLOOKUP(B4416,Listor!$H$6:$I$24,2,FALSE),"")</f>
        <v/>
      </c>
      <c r="I4416" s="35" t="str">
        <f t="shared" si="71"/>
        <v/>
      </c>
      <c r="J4416" s="35" t="str">
        <f t="array" ref="J4416">IFERROR(INDEX(Listor!$M$6:$M$17,MATCH(Listor!J4416&amp;Fossila!E4416,Listor!$K$6:$K$17&amp;Listor!$L$6:$L$17,0)),"")</f>
        <v/>
      </c>
      <c r="K4416" s="69"/>
    </row>
    <row r="4417" spans="2:11" x14ac:dyDescent="0.25">
      <c r="B4417" s="68" t="s">
        <v>68</v>
      </c>
      <c r="C4417" s="80" t="str">
        <f>IFERROR(VLOOKUP(B4417,Listor!$A$6:$B$62,2,FALSE),"")</f>
        <v/>
      </c>
      <c r="D4417" s="80" t="str">
        <f>IFERROR(VLOOKUP(B4417,Listor!$A$6:$C$62,3,FALSE),"")</f>
        <v/>
      </c>
      <c r="E4417" s="64" t="s">
        <v>69</v>
      </c>
      <c r="F4417" s="65"/>
      <c r="G4417" s="35" t="str">
        <f>IFERROR(VLOOKUP(B4417,Listor!$A$6:$G$62,7,FALSE),"")</f>
        <v/>
      </c>
      <c r="H4417" s="35" t="str">
        <f>IFERROR(VLOOKUP(B4417,Listor!$H$6:$I$24,2,FALSE),"")</f>
        <v/>
      </c>
      <c r="I4417" s="35" t="str">
        <f t="shared" si="71"/>
        <v/>
      </c>
      <c r="J4417" s="35" t="str">
        <f t="array" ref="J4417">IFERROR(INDEX(Listor!$M$6:$M$17,MATCH(Listor!J4417&amp;Fossila!E4417,Listor!$K$6:$K$17&amp;Listor!$L$6:$L$17,0)),"")</f>
        <v/>
      </c>
      <c r="K4417" s="69"/>
    </row>
    <row r="4418" spans="2:11" x14ac:dyDescent="0.25">
      <c r="B4418" s="68" t="s">
        <v>68</v>
      </c>
      <c r="C4418" s="80" t="str">
        <f>IFERROR(VLOOKUP(B4418,Listor!$A$6:$B$62,2,FALSE),"")</f>
        <v/>
      </c>
      <c r="D4418" s="80" t="str">
        <f>IFERROR(VLOOKUP(B4418,Listor!$A$6:$C$62,3,FALSE),"")</f>
        <v/>
      </c>
      <c r="E4418" s="64" t="s">
        <v>69</v>
      </c>
      <c r="F4418" s="65"/>
      <c r="G4418" s="35" t="str">
        <f>IFERROR(VLOOKUP(B4418,Listor!$A$6:$G$62,7,FALSE),"")</f>
        <v/>
      </c>
      <c r="H4418" s="35" t="str">
        <f>IFERROR(VLOOKUP(B4418,Listor!$H$6:$I$24,2,FALSE),"")</f>
        <v/>
      </c>
      <c r="I4418" s="35" t="str">
        <f t="shared" si="71"/>
        <v/>
      </c>
      <c r="J4418" s="35" t="str">
        <f t="array" ref="J4418">IFERROR(INDEX(Listor!$M$6:$M$17,MATCH(Listor!J4418&amp;Fossila!E4418,Listor!$K$6:$K$17&amp;Listor!$L$6:$L$17,0)),"")</f>
        <v/>
      </c>
      <c r="K4418" s="69"/>
    </row>
    <row r="4419" spans="2:11" x14ac:dyDescent="0.25">
      <c r="B4419" s="68" t="s">
        <v>68</v>
      </c>
      <c r="C4419" s="80" t="str">
        <f>IFERROR(VLOOKUP(B4419,Listor!$A$6:$B$62,2,FALSE),"")</f>
        <v/>
      </c>
      <c r="D4419" s="80" t="str">
        <f>IFERROR(VLOOKUP(B4419,Listor!$A$6:$C$62,3,FALSE),"")</f>
        <v/>
      </c>
      <c r="E4419" s="64" t="s">
        <v>69</v>
      </c>
      <c r="F4419" s="65"/>
      <c r="G4419" s="35" t="str">
        <f>IFERROR(VLOOKUP(B4419,Listor!$A$6:$G$62,7,FALSE),"")</f>
        <v/>
      </c>
      <c r="H4419" s="35" t="str">
        <f>IFERROR(VLOOKUP(B4419,Listor!$H$6:$I$24,2,FALSE),"")</f>
        <v/>
      </c>
      <c r="I4419" s="35" t="str">
        <f t="shared" si="71"/>
        <v/>
      </c>
      <c r="J4419" s="35" t="str">
        <f t="array" ref="J4419">IFERROR(INDEX(Listor!$M$6:$M$17,MATCH(Listor!J4419&amp;Fossila!E4419,Listor!$K$6:$K$17&amp;Listor!$L$6:$L$17,0)),"")</f>
        <v/>
      </c>
      <c r="K4419" s="69"/>
    </row>
    <row r="4420" spans="2:11" x14ac:dyDescent="0.25">
      <c r="B4420" s="68" t="s">
        <v>68</v>
      </c>
      <c r="C4420" s="80" t="str">
        <f>IFERROR(VLOOKUP(B4420,Listor!$A$6:$B$62,2,FALSE),"")</f>
        <v/>
      </c>
      <c r="D4420" s="80" t="str">
        <f>IFERROR(VLOOKUP(B4420,Listor!$A$6:$C$62,3,FALSE),"")</f>
        <v/>
      </c>
      <c r="E4420" s="64" t="s">
        <v>69</v>
      </c>
      <c r="F4420" s="65"/>
      <c r="G4420" s="35" t="str">
        <f>IFERROR(VLOOKUP(B4420,Listor!$A$6:$G$62,7,FALSE),"")</f>
        <v/>
      </c>
      <c r="H4420" s="35" t="str">
        <f>IFERROR(VLOOKUP(B4420,Listor!$H$6:$I$24,2,FALSE),"")</f>
        <v/>
      </c>
      <c r="I4420" s="35" t="str">
        <f t="shared" si="71"/>
        <v/>
      </c>
      <c r="J4420" s="35" t="str">
        <f t="array" ref="J4420">IFERROR(INDEX(Listor!$M$6:$M$17,MATCH(Listor!J4420&amp;Fossila!E4420,Listor!$K$6:$K$17&amp;Listor!$L$6:$L$17,0)),"")</f>
        <v/>
      </c>
      <c r="K4420" s="69"/>
    </row>
    <row r="4421" spans="2:11" x14ac:dyDescent="0.25">
      <c r="B4421" s="68" t="s">
        <v>68</v>
      </c>
      <c r="C4421" s="80" t="str">
        <f>IFERROR(VLOOKUP(B4421,Listor!$A$6:$B$62,2,FALSE),"")</f>
        <v/>
      </c>
      <c r="D4421" s="80" t="str">
        <f>IFERROR(VLOOKUP(B4421,Listor!$A$6:$C$62,3,FALSE),"")</f>
        <v/>
      </c>
      <c r="E4421" s="64" t="s">
        <v>69</v>
      </c>
      <c r="F4421" s="65"/>
      <c r="G4421" s="35" t="str">
        <f>IFERROR(VLOOKUP(B4421,Listor!$A$6:$G$62,7,FALSE),"")</f>
        <v/>
      </c>
      <c r="H4421" s="35" t="str">
        <f>IFERROR(VLOOKUP(B4421,Listor!$H$6:$I$24,2,FALSE),"")</f>
        <v/>
      </c>
      <c r="I4421" s="35" t="str">
        <f t="shared" si="71"/>
        <v/>
      </c>
      <c r="J4421" s="35" t="str">
        <f t="array" ref="J4421">IFERROR(INDEX(Listor!$M$6:$M$17,MATCH(Listor!J4421&amp;Fossila!E4421,Listor!$K$6:$K$17&amp;Listor!$L$6:$L$17,0)),"")</f>
        <v/>
      </c>
      <c r="K4421" s="69"/>
    </row>
    <row r="4422" spans="2:11" x14ac:dyDescent="0.25">
      <c r="B4422" s="68" t="s">
        <v>68</v>
      </c>
      <c r="C4422" s="80" t="str">
        <f>IFERROR(VLOOKUP(B4422,Listor!$A$6:$B$62,2,FALSE),"")</f>
        <v/>
      </c>
      <c r="D4422" s="80" t="str">
        <f>IFERROR(VLOOKUP(B4422,Listor!$A$6:$C$62,3,FALSE),"")</f>
        <v/>
      </c>
      <c r="E4422" s="64" t="s">
        <v>69</v>
      </c>
      <c r="F4422" s="65"/>
      <c r="G4422" s="35" t="str">
        <f>IFERROR(VLOOKUP(B4422,Listor!$A$6:$G$62,7,FALSE),"")</f>
        <v/>
      </c>
      <c r="H4422" s="35" t="str">
        <f>IFERROR(VLOOKUP(B4422,Listor!$H$6:$I$24,2,FALSE),"")</f>
        <v/>
      </c>
      <c r="I4422" s="35" t="str">
        <f t="shared" si="71"/>
        <v/>
      </c>
      <c r="J4422" s="35" t="str">
        <f t="array" ref="J4422">IFERROR(INDEX(Listor!$M$6:$M$17,MATCH(Listor!J4422&amp;Fossila!E4422,Listor!$K$6:$K$17&amp;Listor!$L$6:$L$17,0)),"")</f>
        <v/>
      </c>
      <c r="K4422" s="69"/>
    </row>
    <row r="4423" spans="2:11" x14ac:dyDescent="0.25">
      <c r="B4423" s="68" t="s">
        <v>68</v>
      </c>
      <c r="C4423" s="80" t="str">
        <f>IFERROR(VLOOKUP(B4423,Listor!$A$6:$B$62,2,FALSE),"")</f>
        <v/>
      </c>
      <c r="D4423" s="80" t="str">
        <f>IFERROR(VLOOKUP(B4423,Listor!$A$6:$C$62,3,FALSE),"")</f>
        <v/>
      </c>
      <c r="E4423" s="64" t="s">
        <v>69</v>
      </c>
      <c r="F4423" s="65"/>
      <c r="G4423" s="35" t="str">
        <f>IFERROR(VLOOKUP(B4423,Listor!$A$6:$G$62,7,FALSE),"")</f>
        <v/>
      </c>
      <c r="H4423" s="35" t="str">
        <f>IFERROR(VLOOKUP(B4423,Listor!$H$6:$I$24,2,FALSE),"")</f>
        <v/>
      </c>
      <c r="I4423" s="35" t="str">
        <f t="shared" si="71"/>
        <v/>
      </c>
      <c r="J4423" s="35" t="str">
        <f t="array" ref="J4423">IFERROR(INDEX(Listor!$M$6:$M$17,MATCH(Listor!J4423&amp;Fossila!E4423,Listor!$K$6:$K$17&amp;Listor!$L$6:$L$17,0)),"")</f>
        <v/>
      </c>
      <c r="K4423" s="69"/>
    </row>
    <row r="4424" spans="2:11" x14ac:dyDescent="0.25">
      <c r="B4424" s="68" t="s">
        <v>68</v>
      </c>
      <c r="C4424" s="80" t="str">
        <f>IFERROR(VLOOKUP(B4424,Listor!$A$6:$B$62,2,FALSE),"")</f>
        <v/>
      </c>
      <c r="D4424" s="80" t="str">
        <f>IFERROR(VLOOKUP(B4424,Listor!$A$6:$C$62,3,FALSE),"")</f>
        <v/>
      </c>
      <c r="E4424" s="64" t="s">
        <v>69</v>
      </c>
      <c r="F4424" s="65"/>
      <c r="G4424" s="35" t="str">
        <f>IFERROR(VLOOKUP(B4424,Listor!$A$6:$G$62,7,FALSE),"")</f>
        <v/>
      </c>
      <c r="H4424" s="35" t="str">
        <f>IFERROR(VLOOKUP(B4424,Listor!$H$6:$I$24,2,FALSE),"")</f>
        <v/>
      </c>
      <c r="I4424" s="35" t="str">
        <f t="shared" si="71"/>
        <v/>
      </c>
      <c r="J4424" s="35" t="str">
        <f t="array" ref="J4424">IFERROR(INDEX(Listor!$M$6:$M$17,MATCH(Listor!J4424&amp;Fossila!E4424,Listor!$K$6:$K$17&amp;Listor!$L$6:$L$17,0)),"")</f>
        <v/>
      </c>
      <c r="K4424" s="69"/>
    </row>
    <row r="4425" spans="2:11" x14ac:dyDescent="0.25">
      <c r="B4425" s="68" t="s">
        <v>68</v>
      </c>
      <c r="C4425" s="80" t="str">
        <f>IFERROR(VLOOKUP(B4425,Listor!$A$6:$B$62,2,FALSE),"")</f>
        <v/>
      </c>
      <c r="D4425" s="80" t="str">
        <f>IFERROR(VLOOKUP(B4425,Listor!$A$6:$C$62,3,FALSE),"")</f>
        <v/>
      </c>
      <c r="E4425" s="64" t="s">
        <v>69</v>
      </c>
      <c r="F4425" s="65"/>
      <c r="G4425" s="35" t="str">
        <f>IFERROR(VLOOKUP(B4425,Listor!$A$6:$G$62,7,FALSE),"")</f>
        <v/>
      </c>
      <c r="H4425" s="35" t="str">
        <f>IFERROR(VLOOKUP(B4425,Listor!$H$6:$I$24,2,FALSE),"")</f>
        <v/>
      </c>
      <c r="I4425" s="35" t="str">
        <f t="shared" si="71"/>
        <v/>
      </c>
      <c r="J4425" s="35" t="str">
        <f t="array" ref="J4425">IFERROR(INDEX(Listor!$M$6:$M$17,MATCH(Listor!J4425&amp;Fossila!E4425,Listor!$K$6:$K$17&amp;Listor!$L$6:$L$17,0)),"")</f>
        <v/>
      </c>
      <c r="K4425" s="69"/>
    </row>
    <row r="4426" spans="2:11" x14ac:dyDescent="0.25">
      <c r="B4426" s="68" t="s">
        <v>68</v>
      </c>
      <c r="C4426" s="80" t="str">
        <f>IFERROR(VLOOKUP(B4426,Listor!$A$6:$B$62,2,FALSE),"")</f>
        <v/>
      </c>
      <c r="D4426" s="80" t="str">
        <f>IFERROR(VLOOKUP(B4426,Listor!$A$6:$C$62,3,FALSE),"")</f>
        <v/>
      </c>
      <c r="E4426" s="64" t="s">
        <v>69</v>
      </c>
      <c r="F4426" s="65"/>
      <c r="G4426" s="35" t="str">
        <f>IFERROR(VLOOKUP(B4426,Listor!$A$6:$G$62,7,FALSE),"")</f>
        <v/>
      </c>
      <c r="H4426" s="35" t="str">
        <f>IFERROR(VLOOKUP(B4426,Listor!$H$6:$I$24,2,FALSE),"")</f>
        <v/>
      </c>
      <c r="I4426" s="35" t="str">
        <f t="shared" si="71"/>
        <v/>
      </c>
      <c r="J4426" s="35" t="str">
        <f t="array" ref="J4426">IFERROR(INDEX(Listor!$M$6:$M$17,MATCH(Listor!J4426&amp;Fossila!E4426,Listor!$K$6:$K$17&amp;Listor!$L$6:$L$17,0)),"")</f>
        <v/>
      </c>
      <c r="K4426" s="69"/>
    </row>
    <row r="4427" spans="2:11" x14ac:dyDescent="0.25">
      <c r="B4427" s="68" t="s">
        <v>68</v>
      </c>
      <c r="C4427" s="80" t="str">
        <f>IFERROR(VLOOKUP(B4427,Listor!$A$6:$B$62,2,FALSE),"")</f>
        <v/>
      </c>
      <c r="D4427" s="80" t="str">
        <f>IFERROR(VLOOKUP(B4427,Listor!$A$6:$C$62,3,FALSE),"")</f>
        <v/>
      </c>
      <c r="E4427" s="64" t="s">
        <v>69</v>
      </c>
      <c r="F4427" s="65"/>
      <c r="G4427" s="35" t="str">
        <f>IFERROR(VLOOKUP(B4427,Listor!$A$6:$G$62,7,FALSE),"")</f>
        <v/>
      </c>
      <c r="H4427" s="35" t="str">
        <f>IFERROR(VLOOKUP(B4427,Listor!$H$6:$I$24,2,FALSE),"")</f>
        <v/>
      </c>
      <c r="I4427" s="35" t="str">
        <f t="shared" si="71"/>
        <v/>
      </c>
      <c r="J4427" s="35" t="str">
        <f t="array" ref="J4427">IFERROR(INDEX(Listor!$M$6:$M$17,MATCH(Listor!J4427&amp;Fossila!E4427,Listor!$K$6:$K$17&amp;Listor!$L$6:$L$17,0)),"")</f>
        <v/>
      </c>
      <c r="K4427" s="69"/>
    </row>
    <row r="4428" spans="2:11" x14ac:dyDescent="0.25">
      <c r="B4428" s="68" t="s">
        <v>68</v>
      </c>
      <c r="C4428" s="80" t="str">
        <f>IFERROR(VLOOKUP(B4428,Listor!$A$6:$B$62,2,FALSE),"")</f>
        <v/>
      </c>
      <c r="D4428" s="80" t="str">
        <f>IFERROR(VLOOKUP(B4428,Listor!$A$6:$C$62,3,FALSE),"")</f>
        <v/>
      </c>
      <c r="E4428" s="64" t="s">
        <v>69</v>
      </c>
      <c r="F4428" s="65"/>
      <c r="G4428" s="35" t="str">
        <f>IFERROR(VLOOKUP(B4428,Listor!$A$6:$G$62,7,FALSE),"")</f>
        <v/>
      </c>
      <c r="H4428" s="35" t="str">
        <f>IFERROR(VLOOKUP(B4428,Listor!$H$6:$I$24,2,FALSE),"")</f>
        <v/>
      </c>
      <c r="I4428" s="35" t="str">
        <f t="shared" si="71"/>
        <v/>
      </c>
      <c r="J4428" s="35" t="str">
        <f t="array" ref="J4428">IFERROR(INDEX(Listor!$M$6:$M$17,MATCH(Listor!J4428&amp;Fossila!E4428,Listor!$K$6:$K$17&amp;Listor!$L$6:$L$17,0)),"")</f>
        <v/>
      </c>
      <c r="K4428" s="69"/>
    </row>
    <row r="4429" spans="2:11" x14ac:dyDescent="0.25">
      <c r="B4429" s="68" t="s">
        <v>68</v>
      </c>
      <c r="C4429" s="80" t="str">
        <f>IFERROR(VLOOKUP(B4429,Listor!$A$6:$B$62,2,FALSE),"")</f>
        <v/>
      </c>
      <c r="D4429" s="80" t="str">
        <f>IFERROR(VLOOKUP(B4429,Listor!$A$6:$C$62,3,FALSE),"")</f>
        <v/>
      </c>
      <c r="E4429" s="64" t="s">
        <v>69</v>
      </c>
      <c r="F4429" s="65"/>
      <c r="G4429" s="35" t="str">
        <f>IFERROR(VLOOKUP(B4429,Listor!$A$6:$G$62,7,FALSE),"")</f>
        <v/>
      </c>
      <c r="H4429" s="35" t="str">
        <f>IFERROR(VLOOKUP(B4429,Listor!$H$6:$I$24,2,FALSE),"")</f>
        <v/>
      </c>
      <c r="I4429" s="35" t="str">
        <f t="shared" ref="I4429:I4492" si="72">IFERROR(H4429*F4429,"")</f>
        <v/>
      </c>
      <c r="J4429" s="35" t="str">
        <f t="array" ref="J4429">IFERROR(INDEX(Listor!$M$6:$M$17,MATCH(Listor!J4429&amp;Fossila!E4429,Listor!$K$6:$K$17&amp;Listor!$L$6:$L$17,0)),"")</f>
        <v/>
      </c>
      <c r="K4429" s="69"/>
    </row>
    <row r="4430" spans="2:11" x14ac:dyDescent="0.25">
      <c r="B4430" s="68" t="s">
        <v>68</v>
      </c>
      <c r="C4430" s="80" t="str">
        <f>IFERROR(VLOOKUP(B4430,Listor!$A$6:$B$62,2,FALSE),"")</f>
        <v/>
      </c>
      <c r="D4430" s="80" t="str">
        <f>IFERROR(VLOOKUP(B4430,Listor!$A$6:$C$62,3,FALSE),"")</f>
        <v/>
      </c>
      <c r="E4430" s="64" t="s">
        <v>69</v>
      </c>
      <c r="F4430" s="65"/>
      <c r="G4430" s="35" t="str">
        <f>IFERROR(VLOOKUP(B4430,Listor!$A$6:$G$62,7,FALSE),"")</f>
        <v/>
      </c>
      <c r="H4430" s="35" t="str">
        <f>IFERROR(VLOOKUP(B4430,Listor!$H$6:$I$24,2,FALSE),"")</f>
        <v/>
      </c>
      <c r="I4430" s="35" t="str">
        <f t="shared" si="72"/>
        <v/>
      </c>
      <c r="J4430" s="35" t="str">
        <f t="array" ref="J4430">IFERROR(INDEX(Listor!$M$6:$M$17,MATCH(Listor!J4430&amp;Fossila!E4430,Listor!$K$6:$K$17&amp;Listor!$L$6:$L$17,0)),"")</f>
        <v/>
      </c>
      <c r="K4430" s="69"/>
    </row>
    <row r="4431" spans="2:11" x14ac:dyDescent="0.25">
      <c r="B4431" s="68" t="s">
        <v>68</v>
      </c>
      <c r="C4431" s="80" t="str">
        <f>IFERROR(VLOOKUP(B4431,Listor!$A$6:$B$62,2,FALSE),"")</f>
        <v/>
      </c>
      <c r="D4431" s="80" t="str">
        <f>IFERROR(VLOOKUP(B4431,Listor!$A$6:$C$62,3,FALSE),"")</f>
        <v/>
      </c>
      <c r="E4431" s="64" t="s">
        <v>69</v>
      </c>
      <c r="F4431" s="65"/>
      <c r="G4431" s="35" t="str">
        <f>IFERROR(VLOOKUP(B4431,Listor!$A$6:$G$62,7,FALSE),"")</f>
        <v/>
      </c>
      <c r="H4431" s="35" t="str">
        <f>IFERROR(VLOOKUP(B4431,Listor!$H$6:$I$24,2,FALSE),"")</f>
        <v/>
      </c>
      <c r="I4431" s="35" t="str">
        <f t="shared" si="72"/>
        <v/>
      </c>
      <c r="J4431" s="35" t="str">
        <f t="array" ref="J4431">IFERROR(INDEX(Listor!$M$6:$M$17,MATCH(Listor!J4431&amp;Fossila!E4431,Listor!$K$6:$K$17&amp;Listor!$L$6:$L$17,0)),"")</f>
        <v/>
      </c>
      <c r="K4431" s="69"/>
    </row>
    <row r="4432" spans="2:11" x14ac:dyDescent="0.25">
      <c r="B4432" s="68" t="s">
        <v>68</v>
      </c>
      <c r="C4432" s="80" t="str">
        <f>IFERROR(VLOOKUP(B4432,Listor!$A$6:$B$62,2,FALSE),"")</f>
        <v/>
      </c>
      <c r="D4432" s="80" t="str">
        <f>IFERROR(VLOOKUP(B4432,Listor!$A$6:$C$62,3,FALSE),"")</f>
        <v/>
      </c>
      <c r="E4432" s="64" t="s">
        <v>69</v>
      </c>
      <c r="F4432" s="65"/>
      <c r="G4432" s="35" t="str">
        <f>IFERROR(VLOOKUP(B4432,Listor!$A$6:$G$62,7,FALSE),"")</f>
        <v/>
      </c>
      <c r="H4432" s="35" t="str">
        <f>IFERROR(VLOOKUP(B4432,Listor!$H$6:$I$24,2,FALSE),"")</f>
        <v/>
      </c>
      <c r="I4432" s="35" t="str">
        <f t="shared" si="72"/>
        <v/>
      </c>
      <c r="J4432" s="35" t="str">
        <f t="array" ref="J4432">IFERROR(INDEX(Listor!$M$6:$M$17,MATCH(Listor!J4432&amp;Fossila!E4432,Listor!$K$6:$K$17&amp;Listor!$L$6:$L$17,0)),"")</f>
        <v/>
      </c>
      <c r="K4432" s="69"/>
    </row>
    <row r="4433" spans="2:11" x14ac:dyDescent="0.25">
      <c r="B4433" s="68" t="s">
        <v>68</v>
      </c>
      <c r="C4433" s="80" t="str">
        <f>IFERROR(VLOOKUP(B4433,Listor!$A$6:$B$62,2,FALSE),"")</f>
        <v/>
      </c>
      <c r="D4433" s="80" t="str">
        <f>IFERROR(VLOOKUP(B4433,Listor!$A$6:$C$62,3,FALSE),"")</f>
        <v/>
      </c>
      <c r="E4433" s="64" t="s">
        <v>69</v>
      </c>
      <c r="F4433" s="65"/>
      <c r="G4433" s="35" t="str">
        <f>IFERROR(VLOOKUP(B4433,Listor!$A$6:$G$62,7,FALSE),"")</f>
        <v/>
      </c>
      <c r="H4433" s="35" t="str">
        <f>IFERROR(VLOOKUP(B4433,Listor!$H$6:$I$24,2,FALSE),"")</f>
        <v/>
      </c>
      <c r="I4433" s="35" t="str">
        <f t="shared" si="72"/>
        <v/>
      </c>
      <c r="J4433" s="35" t="str">
        <f t="array" ref="J4433">IFERROR(INDEX(Listor!$M$6:$M$17,MATCH(Listor!J4433&amp;Fossila!E4433,Listor!$K$6:$K$17&amp;Listor!$L$6:$L$17,0)),"")</f>
        <v/>
      </c>
      <c r="K4433" s="69"/>
    </row>
    <row r="4434" spans="2:11" x14ac:dyDescent="0.25">
      <c r="B4434" s="68" t="s">
        <v>68</v>
      </c>
      <c r="C4434" s="80" t="str">
        <f>IFERROR(VLOOKUP(B4434,Listor!$A$6:$B$62,2,FALSE),"")</f>
        <v/>
      </c>
      <c r="D4434" s="80" t="str">
        <f>IFERROR(VLOOKUP(B4434,Listor!$A$6:$C$62,3,FALSE),"")</f>
        <v/>
      </c>
      <c r="E4434" s="64" t="s">
        <v>69</v>
      </c>
      <c r="F4434" s="65"/>
      <c r="G4434" s="35" t="str">
        <f>IFERROR(VLOOKUP(B4434,Listor!$A$6:$G$62,7,FALSE),"")</f>
        <v/>
      </c>
      <c r="H4434" s="35" t="str">
        <f>IFERROR(VLOOKUP(B4434,Listor!$H$6:$I$24,2,FALSE),"")</f>
        <v/>
      </c>
      <c r="I4434" s="35" t="str">
        <f t="shared" si="72"/>
        <v/>
      </c>
      <c r="J4434" s="35" t="str">
        <f t="array" ref="J4434">IFERROR(INDEX(Listor!$M$6:$M$17,MATCH(Listor!J4434&amp;Fossila!E4434,Listor!$K$6:$K$17&amp;Listor!$L$6:$L$17,0)),"")</f>
        <v/>
      </c>
      <c r="K4434" s="69"/>
    </row>
    <row r="4435" spans="2:11" x14ac:dyDescent="0.25">
      <c r="B4435" s="68" t="s">
        <v>68</v>
      </c>
      <c r="C4435" s="80" t="str">
        <f>IFERROR(VLOOKUP(B4435,Listor!$A$6:$B$62,2,FALSE),"")</f>
        <v/>
      </c>
      <c r="D4435" s="80" t="str">
        <f>IFERROR(VLOOKUP(B4435,Listor!$A$6:$C$62,3,FALSE),"")</f>
        <v/>
      </c>
      <c r="E4435" s="64" t="s">
        <v>69</v>
      </c>
      <c r="F4435" s="65"/>
      <c r="G4435" s="35" t="str">
        <f>IFERROR(VLOOKUP(B4435,Listor!$A$6:$G$62,7,FALSE),"")</f>
        <v/>
      </c>
      <c r="H4435" s="35" t="str">
        <f>IFERROR(VLOOKUP(B4435,Listor!$H$6:$I$24,2,FALSE),"")</f>
        <v/>
      </c>
      <c r="I4435" s="35" t="str">
        <f t="shared" si="72"/>
        <v/>
      </c>
      <c r="J4435" s="35" t="str">
        <f t="array" ref="J4435">IFERROR(INDEX(Listor!$M$6:$M$17,MATCH(Listor!J4435&amp;Fossila!E4435,Listor!$K$6:$K$17&amp;Listor!$L$6:$L$17,0)),"")</f>
        <v/>
      </c>
      <c r="K4435" s="69"/>
    </row>
    <row r="4436" spans="2:11" x14ac:dyDescent="0.25">
      <c r="B4436" s="68" t="s">
        <v>68</v>
      </c>
      <c r="C4436" s="80" t="str">
        <f>IFERROR(VLOOKUP(B4436,Listor!$A$6:$B$62,2,FALSE),"")</f>
        <v/>
      </c>
      <c r="D4436" s="80" t="str">
        <f>IFERROR(VLOOKUP(B4436,Listor!$A$6:$C$62,3,FALSE),"")</f>
        <v/>
      </c>
      <c r="E4436" s="64" t="s">
        <v>69</v>
      </c>
      <c r="F4436" s="65"/>
      <c r="G4436" s="35" t="str">
        <f>IFERROR(VLOOKUP(B4436,Listor!$A$6:$G$62,7,FALSE),"")</f>
        <v/>
      </c>
      <c r="H4436" s="35" t="str">
        <f>IFERROR(VLOOKUP(B4436,Listor!$H$6:$I$24,2,FALSE),"")</f>
        <v/>
      </c>
      <c r="I4436" s="35" t="str">
        <f t="shared" si="72"/>
        <v/>
      </c>
      <c r="J4436" s="35" t="str">
        <f t="array" ref="J4436">IFERROR(INDEX(Listor!$M$6:$M$17,MATCH(Listor!J4436&amp;Fossila!E4436,Listor!$K$6:$K$17&amp;Listor!$L$6:$L$17,0)),"")</f>
        <v/>
      </c>
      <c r="K4436" s="69"/>
    </row>
    <row r="4437" spans="2:11" x14ac:dyDescent="0.25">
      <c r="B4437" s="68" t="s">
        <v>68</v>
      </c>
      <c r="C4437" s="80" t="str">
        <f>IFERROR(VLOOKUP(B4437,Listor!$A$6:$B$62,2,FALSE),"")</f>
        <v/>
      </c>
      <c r="D4437" s="80" t="str">
        <f>IFERROR(VLOOKUP(B4437,Listor!$A$6:$C$62,3,FALSE),"")</f>
        <v/>
      </c>
      <c r="E4437" s="64" t="s">
        <v>69</v>
      </c>
      <c r="F4437" s="65"/>
      <c r="G4437" s="35" t="str">
        <f>IFERROR(VLOOKUP(B4437,Listor!$A$6:$G$62,7,FALSE),"")</f>
        <v/>
      </c>
      <c r="H4437" s="35" t="str">
        <f>IFERROR(VLOOKUP(B4437,Listor!$H$6:$I$24,2,FALSE),"")</f>
        <v/>
      </c>
      <c r="I4437" s="35" t="str">
        <f t="shared" si="72"/>
        <v/>
      </c>
      <c r="J4437" s="35" t="str">
        <f t="array" ref="J4437">IFERROR(INDEX(Listor!$M$6:$M$17,MATCH(Listor!J4437&amp;Fossila!E4437,Listor!$K$6:$K$17&amp;Listor!$L$6:$L$17,0)),"")</f>
        <v/>
      </c>
      <c r="K4437" s="69"/>
    </row>
    <row r="4438" spans="2:11" x14ac:dyDescent="0.25">
      <c r="B4438" s="68" t="s">
        <v>68</v>
      </c>
      <c r="C4438" s="80" t="str">
        <f>IFERROR(VLOOKUP(B4438,Listor!$A$6:$B$62,2,FALSE),"")</f>
        <v/>
      </c>
      <c r="D4438" s="80" t="str">
        <f>IFERROR(VLOOKUP(B4438,Listor!$A$6:$C$62,3,FALSE),"")</f>
        <v/>
      </c>
      <c r="E4438" s="64" t="s">
        <v>69</v>
      </c>
      <c r="F4438" s="65"/>
      <c r="G4438" s="35" t="str">
        <f>IFERROR(VLOOKUP(B4438,Listor!$A$6:$G$62,7,FALSE),"")</f>
        <v/>
      </c>
      <c r="H4438" s="35" t="str">
        <f>IFERROR(VLOOKUP(B4438,Listor!$H$6:$I$24,2,FALSE),"")</f>
        <v/>
      </c>
      <c r="I4438" s="35" t="str">
        <f t="shared" si="72"/>
        <v/>
      </c>
      <c r="J4438" s="35" t="str">
        <f t="array" ref="J4438">IFERROR(INDEX(Listor!$M$6:$M$17,MATCH(Listor!J4438&amp;Fossila!E4438,Listor!$K$6:$K$17&amp;Listor!$L$6:$L$17,0)),"")</f>
        <v/>
      </c>
      <c r="K4438" s="69"/>
    </row>
    <row r="4439" spans="2:11" x14ac:dyDescent="0.25">
      <c r="B4439" s="68" t="s">
        <v>68</v>
      </c>
      <c r="C4439" s="80" t="str">
        <f>IFERROR(VLOOKUP(B4439,Listor!$A$6:$B$62,2,FALSE),"")</f>
        <v/>
      </c>
      <c r="D4439" s="80" t="str">
        <f>IFERROR(VLOOKUP(B4439,Listor!$A$6:$C$62,3,FALSE),"")</f>
        <v/>
      </c>
      <c r="E4439" s="64" t="s">
        <v>69</v>
      </c>
      <c r="F4439" s="65"/>
      <c r="G4439" s="35" t="str">
        <f>IFERROR(VLOOKUP(B4439,Listor!$A$6:$G$62,7,FALSE),"")</f>
        <v/>
      </c>
      <c r="H4439" s="35" t="str">
        <f>IFERROR(VLOOKUP(B4439,Listor!$H$6:$I$24,2,FALSE),"")</f>
        <v/>
      </c>
      <c r="I4439" s="35" t="str">
        <f t="shared" si="72"/>
        <v/>
      </c>
      <c r="J4439" s="35" t="str">
        <f t="array" ref="J4439">IFERROR(INDEX(Listor!$M$6:$M$17,MATCH(Listor!J4439&amp;Fossila!E4439,Listor!$K$6:$K$17&amp;Listor!$L$6:$L$17,0)),"")</f>
        <v/>
      </c>
      <c r="K4439" s="69"/>
    </row>
    <row r="4440" spans="2:11" x14ac:dyDescent="0.25">
      <c r="B4440" s="68" t="s">
        <v>68</v>
      </c>
      <c r="C4440" s="80" t="str">
        <f>IFERROR(VLOOKUP(B4440,Listor!$A$6:$B$62,2,FALSE),"")</f>
        <v/>
      </c>
      <c r="D4440" s="80" t="str">
        <f>IFERROR(VLOOKUP(B4440,Listor!$A$6:$C$62,3,FALSE),"")</f>
        <v/>
      </c>
      <c r="E4440" s="64" t="s">
        <v>69</v>
      </c>
      <c r="F4440" s="65"/>
      <c r="G4440" s="35" t="str">
        <f>IFERROR(VLOOKUP(B4440,Listor!$A$6:$G$62,7,FALSE),"")</f>
        <v/>
      </c>
      <c r="H4440" s="35" t="str">
        <f>IFERROR(VLOOKUP(B4440,Listor!$H$6:$I$24,2,FALSE),"")</f>
        <v/>
      </c>
      <c r="I4440" s="35" t="str">
        <f t="shared" si="72"/>
        <v/>
      </c>
      <c r="J4440" s="35" t="str">
        <f t="array" ref="J4440">IFERROR(INDEX(Listor!$M$6:$M$17,MATCH(Listor!J4440&amp;Fossila!E4440,Listor!$K$6:$K$17&amp;Listor!$L$6:$L$17,0)),"")</f>
        <v/>
      </c>
      <c r="K4440" s="69"/>
    </row>
    <row r="4441" spans="2:11" x14ac:dyDescent="0.25">
      <c r="B4441" s="68" t="s">
        <v>68</v>
      </c>
      <c r="C4441" s="80" t="str">
        <f>IFERROR(VLOOKUP(B4441,Listor!$A$6:$B$62,2,FALSE),"")</f>
        <v/>
      </c>
      <c r="D4441" s="80" t="str">
        <f>IFERROR(VLOOKUP(B4441,Listor!$A$6:$C$62,3,FALSE),"")</f>
        <v/>
      </c>
      <c r="E4441" s="64" t="s">
        <v>69</v>
      </c>
      <c r="F4441" s="65"/>
      <c r="G4441" s="35" t="str">
        <f>IFERROR(VLOOKUP(B4441,Listor!$A$6:$G$62,7,FALSE),"")</f>
        <v/>
      </c>
      <c r="H4441" s="35" t="str">
        <f>IFERROR(VLOOKUP(B4441,Listor!$H$6:$I$24,2,FALSE),"")</f>
        <v/>
      </c>
      <c r="I4441" s="35" t="str">
        <f t="shared" si="72"/>
        <v/>
      </c>
      <c r="J4441" s="35" t="str">
        <f t="array" ref="J4441">IFERROR(INDEX(Listor!$M$6:$M$17,MATCH(Listor!J4441&amp;Fossila!E4441,Listor!$K$6:$K$17&amp;Listor!$L$6:$L$17,0)),"")</f>
        <v/>
      </c>
      <c r="K4441" s="69"/>
    </row>
    <row r="4442" spans="2:11" x14ac:dyDescent="0.25">
      <c r="B4442" s="68" t="s">
        <v>68</v>
      </c>
      <c r="C4442" s="80" t="str">
        <f>IFERROR(VLOOKUP(B4442,Listor!$A$6:$B$62,2,FALSE),"")</f>
        <v/>
      </c>
      <c r="D4442" s="80" t="str">
        <f>IFERROR(VLOOKUP(B4442,Listor!$A$6:$C$62,3,FALSE),"")</f>
        <v/>
      </c>
      <c r="E4442" s="64" t="s">
        <v>69</v>
      </c>
      <c r="F4442" s="65"/>
      <c r="G4442" s="35" t="str">
        <f>IFERROR(VLOOKUP(B4442,Listor!$A$6:$G$62,7,FALSE),"")</f>
        <v/>
      </c>
      <c r="H4442" s="35" t="str">
        <f>IFERROR(VLOOKUP(B4442,Listor!$H$6:$I$24,2,FALSE),"")</f>
        <v/>
      </c>
      <c r="I4442" s="35" t="str">
        <f t="shared" si="72"/>
        <v/>
      </c>
      <c r="J4442" s="35" t="str">
        <f t="array" ref="J4442">IFERROR(INDEX(Listor!$M$6:$M$17,MATCH(Listor!J4442&amp;Fossila!E4442,Listor!$K$6:$K$17&amp;Listor!$L$6:$L$17,0)),"")</f>
        <v/>
      </c>
      <c r="K4442" s="69"/>
    </row>
    <row r="4443" spans="2:11" x14ac:dyDescent="0.25">
      <c r="B4443" s="68" t="s">
        <v>68</v>
      </c>
      <c r="C4443" s="80" t="str">
        <f>IFERROR(VLOOKUP(B4443,Listor!$A$6:$B$62,2,FALSE),"")</f>
        <v/>
      </c>
      <c r="D4443" s="80" t="str">
        <f>IFERROR(VLOOKUP(B4443,Listor!$A$6:$C$62,3,FALSE),"")</f>
        <v/>
      </c>
      <c r="E4443" s="64" t="s">
        <v>69</v>
      </c>
      <c r="F4443" s="65"/>
      <c r="G4443" s="35" t="str">
        <f>IFERROR(VLOOKUP(B4443,Listor!$A$6:$G$62,7,FALSE),"")</f>
        <v/>
      </c>
      <c r="H4443" s="35" t="str">
        <f>IFERROR(VLOOKUP(B4443,Listor!$H$6:$I$24,2,FALSE),"")</f>
        <v/>
      </c>
      <c r="I4443" s="35" t="str">
        <f t="shared" si="72"/>
        <v/>
      </c>
      <c r="J4443" s="35" t="str">
        <f t="array" ref="J4443">IFERROR(INDEX(Listor!$M$6:$M$17,MATCH(Listor!J4443&amp;Fossila!E4443,Listor!$K$6:$K$17&amp;Listor!$L$6:$L$17,0)),"")</f>
        <v/>
      </c>
      <c r="K4443" s="69"/>
    </row>
    <row r="4444" spans="2:11" x14ac:dyDescent="0.25">
      <c r="B4444" s="68" t="s">
        <v>68</v>
      </c>
      <c r="C4444" s="80" t="str">
        <f>IFERROR(VLOOKUP(B4444,Listor!$A$6:$B$62,2,FALSE),"")</f>
        <v/>
      </c>
      <c r="D4444" s="80" t="str">
        <f>IFERROR(VLOOKUP(B4444,Listor!$A$6:$C$62,3,FALSE),"")</f>
        <v/>
      </c>
      <c r="E4444" s="64" t="s">
        <v>69</v>
      </c>
      <c r="F4444" s="65"/>
      <c r="G4444" s="35" t="str">
        <f>IFERROR(VLOOKUP(B4444,Listor!$A$6:$G$62,7,FALSE),"")</f>
        <v/>
      </c>
      <c r="H4444" s="35" t="str">
        <f>IFERROR(VLOOKUP(B4444,Listor!$H$6:$I$24,2,FALSE),"")</f>
        <v/>
      </c>
      <c r="I4444" s="35" t="str">
        <f t="shared" si="72"/>
        <v/>
      </c>
      <c r="J4444" s="35" t="str">
        <f t="array" ref="J4444">IFERROR(INDEX(Listor!$M$6:$M$17,MATCH(Listor!J4444&amp;Fossila!E4444,Listor!$K$6:$K$17&amp;Listor!$L$6:$L$17,0)),"")</f>
        <v/>
      </c>
      <c r="K4444" s="69"/>
    </row>
    <row r="4445" spans="2:11" x14ac:dyDescent="0.25">
      <c r="B4445" s="68" t="s">
        <v>68</v>
      </c>
      <c r="C4445" s="80" t="str">
        <f>IFERROR(VLOOKUP(B4445,Listor!$A$6:$B$62,2,FALSE),"")</f>
        <v/>
      </c>
      <c r="D4445" s="80" t="str">
        <f>IFERROR(VLOOKUP(B4445,Listor!$A$6:$C$62,3,FALSE),"")</f>
        <v/>
      </c>
      <c r="E4445" s="64" t="s">
        <v>69</v>
      </c>
      <c r="F4445" s="65"/>
      <c r="G4445" s="35" t="str">
        <f>IFERROR(VLOOKUP(B4445,Listor!$A$6:$G$62,7,FALSE),"")</f>
        <v/>
      </c>
      <c r="H4445" s="35" t="str">
        <f>IFERROR(VLOOKUP(B4445,Listor!$H$6:$I$24,2,FALSE),"")</f>
        <v/>
      </c>
      <c r="I4445" s="35" t="str">
        <f t="shared" si="72"/>
        <v/>
      </c>
      <c r="J4445" s="35" t="str">
        <f t="array" ref="J4445">IFERROR(INDEX(Listor!$M$6:$M$17,MATCH(Listor!J4445&amp;Fossila!E4445,Listor!$K$6:$K$17&amp;Listor!$L$6:$L$17,0)),"")</f>
        <v/>
      </c>
      <c r="K4445" s="69"/>
    </row>
    <row r="4446" spans="2:11" x14ac:dyDescent="0.25">
      <c r="B4446" s="68" t="s">
        <v>68</v>
      </c>
      <c r="C4446" s="80" t="str">
        <f>IFERROR(VLOOKUP(B4446,Listor!$A$6:$B$62,2,FALSE),"")</f>
        <v/>
      </c>
      <c r="D4446" s="80" t="str">
        <f>IFERROR(VLOOKUP(B4446,Listor!$A$6:$C$62,3,FALSE),"")</f>
        <v/>
      </c>
      <c r="E4446" s="64" t="s">
        <v>69</v>
      </c>
      <c r="F4446" s="65"/>
      <c r="G4446" s="35" t="str">
        <f>IFERROR(VLOOKUP(B4446,Listor!$A$6:$G$62,7,FALSE),"")</f>
        <v/>
      </c>
      <c r="H4446" s="35" t="str">
        <f>IFERROR(VLOOKUP(B4446,Listor!$H$6:$I$24,2,FALSE),"")</f>
        <v/>
      </c>
      <c r="I4446" s="35" t="str">
        <f t="shared" si="72"/>
        <v/>
      </c>
      <c r="J4446" s="35" t="str">
        <f t="array" ref="J4446">IFERROR(INDEX(Listor!$M$6:$M$17,MATCH(Listor!J4446&amp;Fossila!E4446,Listor!$K$6:$K$17&amp;Listor!$L$6:$L$17,0)),"")</f>
        <v/>
      </c>
      <c r="K4446" s="69"/>
    </row>
    <row r="4447" spans="2:11" x14ac:dyDescent="0.25">
      <c r="B4447" s="68" t="s">
        <v>68</v>
      </c>
      <c r="C4447" s="80" t="str">
        <f>IFERROR(VLOOKUP(B4447,Listor!$A$6:$B$62,2,FALSE),"")</f>
        <v/>
      </c>
      <c r="D4447" s="80" t="str">
        <f>IFERROR(VLOOKUP(B4447,Listor!$A$6:$C$62,3,FALSE),"")</f>
        <v/>
      </c>
      <c r="E4447" s="64" t="s">
        <v>69</v>
      </c>
      <c r="F4447" s="65"/>
      <c r="G4447" s="35" t="str">
        <f>IFERROR(VLOOKUP(B4447,Listor!$A$6:$G$62,7,FALSE),"")</f>
        <v/>
      </c>
      <c r="H4447" s="35" t="str">
        <f>IFERROR(VLOOKUP(B4447,Listor!$H$6:$I$24,2,FALSE),"")</f>
        <v/>
      </c>
      <c r="I4447" s="35" t="str">
        <f t="shared" si="72"/>
        <v/>
      </c>
      <c r="J4447" s="35" t="str">
        <f t="array" ref="J4447">IFERROR(INDEX(Listor!$M$6:$M$17,MATCH(Listor!J4447&amp;Fossila!E4447,Listor!$K$6:$K$17&amp;Listor!$L$6:$L$17,0)),"")</f>
        <v/>
      </c>
      <c r="K4447" s="69"/>
    </row>
    <row r="4448" spans="2:11" x14ac:dyDescent="0.25">
      <c r="B4448" s="68" t="s">
        <v>68</v>
      </c>
      <c r="C4448" s="80" t="str">
        <f>IFERROR(VLOOKUP(B4448,Listor!$A$6:$B$62,2,FALSE),"")</f>
        <v/>
      </c>
      <c r="D4448" s="80" t="str">
        <f>IFERROR(VLOOKUP(B4448,Listor!$A$6:$C$62,3,FALSE),"")</f>
        <v/>
      </c>
      <c r="E4448" s="64" t="s">
        <v>69</v>
      </c>
      <c r="F4448" s="65"/>
      <c r="G4448" s="35" t="str">
        <f>IFERROR(VLOOKUP(B4448,Listor!$A$6:$G$62,7,FALSE),"")</f>
        <v/>
      </c>
      <c r="H4448" s="35" t="str">
        <f>IFERROR(VLOOKUP(B4448,Listor!$H$6:$I$24,2,FALSE),"")</f>
        <v/>
      </c>
      <c r="I4448" s="35" t="str">
        <f t="shared" si="72"/>
        <v/>
      </c>
      <c r="J4448" s="35" t="str">
        <f t="array" ref="J4448">IFERROR(INDEX(Listor!$M$6:$M$17,MATCH(Listor!J4448&amp;Fossila!E4448,Listor!$K$6:$K$17&amp;Listor!$L$6:$L$17,0)),"")</f>
        <v/>
      </c>
      <c r="K4448" s="69"/>
    </row>
    <row r="4449" spans="2:11" x14ac:dyDescent="0.25">
      <c r="B4449" s="68" t="s">
        <v>68</v>
      </c>
      <c r="C4449" s="80" t="str">
        <f>IFERROR(VLOOKUP(B4449,Listor!$A$6:$B$62,2,FALSE),"")</f>
        <v/>
      </c>
      <c r="D4449" s="80" t="str">
        <f>IFERROR(VLOOKUP(B4449,Listor!$A$6:$C$62,3,FALSE),"")</f>
        <v/>
      </c>
      <c r="E4449" s="64" t="s">
        <v>69</v>
      </c>
      <c r="F4449" s="65"/>
      <c r="G4449" s="35" t="str">
        <f>IFERROR(VLOOKUP(B4449,Listor!$A$6:$G$62,7,FALSE),"")</f>
        <v/>
      </c>
      <c r="H4449" s="35" t="str">
        <f>IFERROR(VLOOKUP(B4449,Listor!$H$6:$I$24,2,FALSE),"")</f>
        <v/>
      </c>
      <c r="I4449" s="35" t="str">
        <f t="shared" si="72"/>
        <v/>
      </c>
      <c r="J4449" s="35" t="str">
        <f t="array" ref="J4449">IFERROR(INDEX(Listor!$M$6:$M$17,MATCH(Listor!J4449&amp;Fossila!E4449,Listor!$K$6:$K$17&amp;Listor!$L$6:$L$17,0)),"")</f>
        <v/>
      </c>
      <c r="K4449" s="69"/>
    </row>
    <row r="4450" spans="2:11" x14ac:dyDescent="0.25">
      <c r="B4450" s="68" t="s">
        <v>68</v>
      </c>
      <c r="C4450" s="80" t="str">
        <f>IFERROR(VLOOKUP(B4450,Listor!$A$6:$B$62,2,FALSE),"")</f>
        <v/>
      </c>
      <c r="D4450" s="80" t="str">
        <f>IFERROR(VLOOKUP(B4450,Listor!$A$6:$C$62,3,FALSE),"")</f>
        <v/>
      </c>
      <c r="E4450" s="64" t="s">
        <v>69</v>
      </c>
      <c r="F4450" s="65"/>
      <c r="G4450" s="35" t="str">
        <f>IFERROR(VLOOKUP(B4450,Listor!$A$6:$G$62,7,FALSE),"")</f>
        <v/>
      </c>
      <c r="H4450" s="35" t="str">
        <f>IFERROR(VLOOKUP(B4450,Listor!$H$6:$I$24,2,FALSE),"")</f>
        <v/>
      </c>
      <c r="I4450" s="35" t="str">
        <f t="shared" si="72"/>
        <v/>
      </c>
      <c r="J4450" s="35" t="str">
        <f t="array" ref="J4450">IFERROR(INDEX(Listor!$M$6:$M$17,MATCH(Listor!J4450&amp;Fossila!E4450,Listor!$K$6:$K$17&amp;Listor!$L$6:$L$17,0)),"")</f>
        <v/>
      </c>
      <c r="K4450" s="69"/>
    </row>
    <row r="4451" spans="2:11" x14ac:dyDescent="0.25">
      <c r="B4451" s="68" t="s">
        <v>68</v>
      </c>
      <c r="C4451" s="80" t="str">
        <f>IFERROR(VLOOKUP(B4451,Listor!$A$6:$B$62,2,FALSE),"")</f>
        <v/>
      </c>
      <c r="D4451" s="80" t="str">
        <f>IFERROR(VLOOKUP(B4451,Listor!$A$6:$C$62,3,FALSE),"")</f>
        <v/>
      </c>
      <c r="E4451" s="64" t="s">
        <v>69</v>
      </c>
      <c r="F4451" s="65"/>
      <c r="G4451" s="35" t="str">
        <f>IFERROR(VLOOKUP(B4451,Listor!$A$6:$G$62,7,FALSE),"")</f>
        <v/>
      </c>
      <c r="H4451" s="35" t="str">
        <f>IFERROR(VLOOKUP(B4451,Listor!$H$6:$I$24,2,FALSE),"")</f>
        <v/>
      </c>
      <c r="I4451" s="35" t="str">
        <f t="shared" si="72"/>
        <v/>
      </c>
      <c r="J4451" s="35" t="str">
        <f t="array" ref="J4451">IFERROR(INDEX(Listor!$M$6:$M$17,MATCH(Listor!J4451&amp;Fossila!E4451,Listor!$K$6:$K$17&amp;Listor!$L$6:$L$17,0)),"")</f>
        <v/>
      </c>
      <c r="K4451" s="69"/>
    </row>
    <row r="4452" spans="2:11" x14ac:dyDescent="0.25">
      <c r="B4452" s="68" t="s">
        <v>68</v>
      </c>
      <c r="C4452" s="80" t="str">
        <f>IFERROR(VLOOKUP(B4452,Listor!$A$6:$B$62,2,FALSE),"")</f>
        <v/>
      </c>
      <c r="D4452" s="80" t="str">
        <f>IFERROR(VLOOKUP(B4452,Listor!$A$6:$C$62,3,FALSE),"")</f>
        <v/>
      </c>
      <c r="E4452" s="64" t="s">
        <v>69</v>
      </c>
      <c r="F4452" s="65"/>
      <c r="G4452" s="35" t="str">
        <f>IFERROR(VLOOKUP(B4452,Listor!$A$6:$G$62,7,FALSE),"")</f>
        <v/>
      </c>
      <c r="H4452" s="35" t="str">
        <f>IFERROR(VLOOKUP(B4452,Listor!$H$6:$I$24,2,FALSE),"")</f>
        <v/>
      </c>
      <c r="I4452" s="35" t="str">
        <f t="shared" si="72"/>
        <v/>
      </c>
      <c r="J4452" s="35" t="str">
        <f t="array" ref="J4452">IFERROR(INDEX(Listor!$M$6:$M$17,MATCH(Listor!J4452&amp;Fossila!E4452,Listor!$K$6:$K$17&amp;Listor!$L$6:$L$17,0)),"")</f>
        <v/>
      </c>
      <c r="K4452" s="69"/>
    </row>
    <row r="4453" spans="2:11" x14ac:dyDescent="0.25">
      <c r="B4453" s="68" t="s">
        <v>68</v>
      </c>
      <c r="C4453" s="80" t="str">
        <f>IFERROR(VLOOKUP(B4453,Listor!$A$6:$B$62,2,FALSE),"")</f>
        <v/>
      </c>
      <c r="D4453" s="80" t="str">
        <f>IFERROR(VLOOKUP(B4453,Listor!$A$6:$C$62,3,FALSE),"")</f>
        <v/>
      </c>
      <c r="E4453" s="64" t="s">
        <v>69</v>
      </c>
      <c r="F4453" s="65"/>
      <c r="G4453" s="35" t="str">
        <f>IFERROR(VLOOKUP(B4453,Listor!$A$6:$G$62,7,FALSE),"")</f>
        <v/>
      </c>
      <c r="H4453" s="35" t="str">
        <f>IFERROR(VLOOKUP(B4453,Listor!$H$6:$I$24,2,FALSE),"")</f>
        <v/>
      </c>
      <c r="I4453" s="35" t="str">
        <f t="shared" si="72"/>
        <v/>
      </c>
      <c r="J4453" s="35" t="str">
        <f t="array" ref="J4453">IFERROR(INDEX(Listor!$M$6:$M$17,MATCH(Listor!J4453&amp;Fossila!E4453,Listor!$K$6:$K$17&amp;Listor!$L$6:$L$17,0)),"")</f>
        <v/>
      </c>
      <c r="K4453" s="69"/>
    </row>
    <row r="4454" spans="2:11" x14ac:dyDescent="0.25">
      <c r="B4454" s="68" t="s">
        <v>68</v>
      </c>
      <c r="C4454" s="80" t="str">
        <f>IFERROR(VLOOKUP(B4454,Listor!$A$6:$B$62,2,FALSE),"")</f>
        <v/>
      </c>
      <c r="D4454" s="80" t="str">
        <f>IFERROR(VLOOKUP(B4454,Listor!$A$6:$C$62,3,FALSE),"")</f>
        <v/>
      </c>
      <c r="E4454" s="64" t="s">
        <v>69</v>
      </c>
      <c r="F4454" s="65"/>
      <c r="G4454" s="35" t="str">
        <f>IFERROR(VLOOKUP(B4454,Listor!$A$6:$G$62,7,FALSE),"")</f>
        <v/>
      </c>
      <c r="H4454" s="35" t="str">
        <f>IFERROR(VLOOKUP(B4454,Listor!$H$6:$I$24,2,FALSE),"")</f>
        <v/>
      </c>
      <c r="I4454" s="35" t="str">
        <f t="shared" si="72"/>
        <v/>
      </c>
      <c r="J4454" s="35" t="str">
        <f t="array" ref="J4454">IFERROR(INDEX(Listor!$M$6:$M$17,MATCH(Listor!J4454&amp;Fossila!E4454,Listor!$K$6:$K$17&amp;Listor!$L$6:$L$17,0)),"")</f>
        <v/>
      </c>
      <c r="K4454" s="69"/>
    </row>
    <row r="4455" spans="2:11" x14ac:dyDescent="0.25">
      <c r="B4455" s="68" t="s">
        <v>68</v>
      </c>
      <c r="C4455" s="80" t="str">
        <f>IFERROR(VLOOKUP(B4455,Listor!$A$6:$B$62,2,FALSE),"")</f>
        <v/>
      </c>
      <c r="D4455" s="80" t="str">
        <f>IFERROR(VLOOKUP(B4455,Listor!$A$6:$C$62,3,FALSE),"")</f>
        <v/>
      </c>
      <c r="E4455" s="64" t="s">
        <v>69</v>
      </c>
      <c r="F4455" s="65"/>
      <c r="G4455" s="35" t="str">
        <f>IFERROR(VLOOKUP(B4455,Listor!$A$6:$G$62,7,FALSE),"")</f>
        <v/>
      </c>
      <c r="H4455" s="35" t="str">
        <f>IFERROR(VLOOKUP(B4455,Listor!$H$6:$I$24,2,FALSE),"")</f>
        <v/>
      </c>
      <c r="I4455" s="35" t="str">
        <f t="shared" si="72"/>
        <v/>
      </c>
      <c r="J4455" s="35" t="str">
        <f t="array" ref="J4455">IFERROR(INDEX(Listor!$M$6:$M$17,MATCH(Listor!J4455&amp;Fossila!E4455,Listor!$K$6:$K$17&amp;Listor!$L$6:$L$17,0)),"")</f>
        <v/>
      </c>
      <c r="K4455" s="69"/>
    </row>
    <row r="4456" spans="2:11" x14ac:dyDescent="0.25">
      <c r="B4456" s="68" t="s">
        <v>68</v>
      </c>
      <c r="C4456" s="80" t="str">
        <f>IFERROR(VLOOKUP(B4456,Listor!$A$6:$B$62,2,FALSE),"")</f>
        <v/>
      </c>
      <c r="D4456" s="80" t="str">
        <f>IFERROR(VLOOKUP(B4456,Listor!$A$6:$C$62,3,FALSE),"")</f>
        <v/>
      </c>
      <c r="E4456" s="64" t="s">
        <v>69</v>
      </c>
      <c r="F4456" s="65"/>
      <c r="G4456" s="35" t="str">
        <f>IFERROR(VLOOKUP(B4456,Listor!$A$6:$G$62,7,FALSE),"")</f>
        <v/>
      </c>
      <c r="H4456" s="35" t="str">
        <f>IFERROR(VLOOKUP(B4456,Listor!$H$6:$I$24,2,FALSE),"")</f>
        <v/>
      </c>
      <c r="I4456" s="35" t="str">
        <f t="shared" si="72"/>
        <v/>
      </c>
      <c r="J4456" s="35" t="str">
        <f t="array" ref="J4456">IFERROR(INDEX(Listor!$M$6:$M$17,MATCH(Listor!J4456&amp;Fossila!E4456,Listor!$K$6:$K$17&amp;Listor!$L$6:$L$17,0)),"")</f>
        <v/>
      </c>
      <c r="K4456" s="69"/>
    </row>
    <row r="4457" spans="2:11" x14ac:dyDescent="0.25">
      <c r="B4457" s="68" t="s">
        <v>68</v>
      </c>
      <c r="C4457" s="80" t="str">
        <f>IFERROR(VLOOKUP(B4457,Listor!$A$6:$B$62,2,FALSE),"")</f>
        <v/>
      </c>
      <c r="D4457" s="80" t="str">
        <f>IFERROR(VLOOKUP(B4457,Listor!$A$6:$C$62,3,FALSE),"")</f>
        <v/>
      </c>
      <c r="E4457" s="64" t="s">
        <v>69</v>
      </c>
      <c r="F4457" s="65"/>
      <c r="G4457" s="35" t="str">
        <f>IFERROR(VLOOKUP(B4457,Listor!$A$6:$G$62,7,FALSE),"")</f>
        <v/>
      </c>
      <c r="H4457" s="35" t="str">
        <f>IFERROR(VLOOKUP(B4457,Listor!$H$6:$I$24,2,FALSE),"")</f>
        <v/>
      </c>
      <c r="I4457" s="35" t="str">
        <f t="shared" si="72"/>
        <v/>
      </c>
      <c r="J4457" s="35" t="str">
        <f t="array" ref="J4457">IFERROR(INDEX(Listor!$M$6:$M$17,MATCH(Listor!J4457&amp;Fossila!E4457,Listor!$K$6:$K$17&amp;Listor!$L$6:$L$17,0)),"")</f>
        <v/>
      </c>
      <c r="K4457" s="69"/>
    </row>
    <row r="4458" spans="2:11" x14ac:dyDescent="0.25">
      <c r="B4458" s="68" t="s">
        <v>68</v>
      </c>
      <c r="C4458" s="80" t="str">
        <f>IFERROR(VLOOKUP(B4458,Listor!$A$6:$B$62,2,FALSE),"")</f>
        <v/>
      </c>
      <c r="D4458" s="80" t="str">
        <f>IFERROR(VLOOKUP(B4458,Listor!$A$6:$C$62,3,FALSE),"")</f>
        <v/>
      </c>
      <c r="E4458" s="64" t="s">
        <v>69</v>
      </c>
      <c r="F4458" s="65"/>
      <c r="G4458" s="35" t="str">
        <f>IFERROR(VLOOKUP(B4458,Listor!$A$6:$G$62,7,FALSE),"")</f>
        <v/>
      </c>
      <c r="H4458" s="35" t="str">
        <f>IFERROR(VLOOKUP(B4458,Listor!$H$6:$I$24,2,FALSE),"")</f>
        <v/>
      </c>
      <c r="I4458" s="35" t="str">
        <f t="shared" si="72"/>
        <v/>
      </c>
      <c r="J4458" s="35" t="str">
        <f t="array" ref="J4458">IFERROR(INDEX(Listor!$M$6:$M$17,MATCH(Listor!J4458&amp;Fossila!E4458,Listor!$K$6:$K$17&amp;Listor!$L$6:$L$17,0)),"")</f>
        <v/>
      </c>
      <c r="K4458" s="69"/>
    </row>
    <row r="4459" spans="2:11" x14ac:dyDescent="0.25">
      <c r="B4459" s="68" t="s">
        <v>68</v>
      </c>
      <c r="C4459" s="80" t="str">
        <f>IFERROR(VLOOKUP(B4459,Listor!$A$6:$B$62,2,FALSE),"")</f>
        <v/>
      </c>
      <c r="D4459" s="80" t="str">
        <f>IFERROR(VLOOKUP(B4459,Listor!$A$6:$C$62,3,FALSE),"")</f>
        <v/>
      </c>
      <c r="E4459" s="64" t="s">
        <v>69</v>
      </c>
      <c r="F4459" s="65"/>
      <c r="G4459" s="35" t="str">
        <f>IFERROR(VLOOKUP(B4459,Listor!$A$6:$G$62,7,FALSE),"")</f>
        <v/>
      </c>
      <c r="H4459" s="35" t="str">
        <f>IFERROR(VLOOKUP(B4459,Listor!$H$6:$I$24,2,FALSE),"")</f>
        <v/>
      </c>
      <c r="I4459" s="35" t="str">
        <f t="shared" si="72"/>
        <v/>
      </c>
      <c r="J4459" s="35" t="str">
        <f t="array" ref="J4459">IFERROR(INDEX(Listor!$M$6:$M$17,MATCH(Listor!J4459&amp;Fossila!E4459,Listor!$K$6:$K$17&amp;Listor!$L$6:$L$17,0)),"")</f>
        <v/>
      </c>
      <c r="K4459" s="69"/>
    </row>
    <row r="4460" spans="2:11" x14ac:dyDescent="0.25">
      <c r="B4460" s="68" t="s">
        <v>68</v>
      </c>
      <c r="C4460" s="80" t="str">
        <f>IFERROR(VLOOKUP(B4460,Listor!$A$6:$B$62,2,FALSE),"")</f>
        <v/>
      </c>
      <c r="D4460" s="80" t="str">
        <f>IFERROR(VLOOKUP(B4460,Listor!$A$6:$C$62,3,FALSE),"")</f>
        <v/>
      </c>
      <c r="E4460" s="64" t="s">
        <v>69</v>
      </c>
      <c r="F4460" s="65"/>
      <c r="G4460" s="35" t="str">
        <f>IFERROR(VLOOKUP(B4460,Listor!$A$6:$G$62,7,FALSE),"")</f>
        <v/>
      </c>
      <c r="H4460" s="35" t="str">
        <f>IFERROR(VLOOKUP(B4460,Listor!$H$6:$I$24,2,FALSE),"")</f>
        <v/>
      </c>
      <c r="I4460" s="35" t="str">
        <f t="shared" si="72"/>
        <v/>
      </c>
      <c r="J4460" s="35" t="str">
        <f t="array" ref="J4460">IFERROR(INDEX(Listor!$M$6:$M$17,MATCH(Listor!J4460&amp;Fossila!E4460,Listor!$K$6:$K$17&amp;Listor!$L$6:$L$17,0)),"")</f>
        <v/>
      </c>
      <c r="K4460" s="69"/>
    </row>
    <row r="4461" spans="2:11" x14ac:dyDescent="0.25">
      <c r="B4461" s="68" t="s">
        <v>68</v>
      </c>
      <c r="C4461" s="80" t="str">
        <f>IFERROR(VLOOKUP(B4461,Listor!$A$6:$B$62,2,FALSE),"")</f>
        <v/>
      </c>
      <c r="D4461" s="80" t="str">
        <f>IFERROR(VLOOKUP(B4461,Listor!$A$6:$C$62,3,FALSE),"")</f>
        <v/>
      </c>
      <c r="E4461" s="64" t="s">
        <v>69</v>
      </c>
      <c r="F4461" s="65"/>
      <c r="G4461" s="35" t="str">
        <f>IFERROR(VLOOKUP(B4461,Listor!$A$6:$G$62,7,FALSE),"")</f>
        <v/>
      </c>
      <c r="H4461" s="35" t="str">
        <f>IFERROR(VLOOKUP(B4461,Listor!$H$6:$I$24,2,FALSE),"")</f>
        <v/>
      </c>
      <c r="I4461" s="35" t="str">
        <f t="shared" si="72"/>
        <v/>
      </c>
      <c r="J4461" s="35" t="str">
        <f t="array" ref="J4461">IFERROR(INDEX(Listor!$M$6:$M$17,MATCH(Listor!J4461&amp;Fossila!E4461,Listor!$K$6:$K$17&amp;Listor!$L$6:$L$17,0)),"")</f>
        <v/>
      </c>
      <c r="K4461" s="69"/>
    </row>
    <row r="4462" spans="2:11" x14ac:dyDescent="0.25">
      <c r="B4462" s="68" t="s">
        <v>68</v>
      </c>
      <c r="C4462" s="80" t="str">
        <f>IFERROR(VLOOKUP(B4462,Listor!$A$6:$B$62,2,FALSE),"")</f>
        <v/>
      </c>
      <c r="D4462" s="80" t="str">
        <f>IFERROR(VLOOKUP(B4462,Listor!$A$6:$C$62,3,FALSE),"")</f>
        <v/>
      </c>
      <c r="E4462" s="64" t="s">
        <v>69</v>
      </c>
      <c r="F4462" s="65"/>
      <c r="G4462" s="35" t="str">
        <f>IFERROR(VLOOKUP(B4462,Listor!$A$6:$G$62,7,FALSE),"")</f>
        <v/>
      </c>
      <c r="H4462" s="35" t="str">
        <f>IFERROR(VLOOKUP(B4462,Listor!$H$6:$I$24,2,FALSE),"")</f>
        <v/>
      </c>
      <c r="I4462" s="35" t="str">
        <f t="shared" si="72"/>
        <v/>
      </c>
      <c r="J4462" s="35" t="str">
        <f t="array" ref="J4462">IFERROR(INDEX(Listor!$M$6:$M$17,MATCH(Listor!J4462&amp;Fossila!E4462,Listor!$K$6:$K$17&amp;Listor!$L$6:$L$17,0)),"")</f>
        <v/>
      </c>
      <c r="K4462" s="69"/>
    </row>
    <row r="4463" spans="2:11" x14ac:dyDescent="0.25">
      <c r="B4463" s="68" t="s">
        <v>68</v>
      </c>
      <c r="C4463" s="80" t="str">
        <f>IFERROR(VLOOKUP(B4463,Listor!$A$6:$B$62,2,FALSE),"")</f>
        <v/>
      </c>
      <c r="D4463" s="80" t="str">
        <f>IFERROR(VLOOKUP(B4463,Listor!$A$6:$C$62,3,FALSE),"")</f>
        <v/>
      </c>
      <c r="E4463" s="64" t="s">
        <v>69</v>
      </c>
      <c r="F4463" s="65"/>
      <c r="G4463" s="35" t="str">
        <f>IFERROR(VLOOKUP(B4463,Listor!$A$6:$G$62,7,FALSE),"")</f>
        <v/>
      </c>
      <c r="H4463" s="35" t="str">
        <f>IFERROR(VLOOKUP(B4463,Listor!$H$6:$I$24,2,FALSE),"")</f>
        <v/>
      </c>
      <c r="I4463" s="35" t="str">
        <f t="shared" si="72"/>
        <v/>
      </c>
      <c r="J4463" s="35" t="str">
        <f t="array" ref="J4463">IFERROR(INDEX(Listor!$M$6:$M$17,MATCH(Listor!J4463&amp;Fossila!E4463,Listor!$K$6:$K$17&amp;Listor!$L$6:$L$17,0)),"")</f>
        <v/>
      </c>
      <c r="K4463" s="69"/>
    </row>
    <row r="4464" spans="2:11" x14ac:dyDescent="0.25">
      <c r="B4464" s="68" t="s">
        <v>68</v>
      </c>
      <c r="C4464" s="80" t="str">
        <f>IFERROR(VLOOKUP(B4464,Listor!$A$6:$B$62,2,FALSE),"")</f>
        <v/>
      </c>
      <c r="D4464" s="80" t="str">
        <f>IFERROR(VLOOKUP(B4464,Listor!$A$6:$C$62,3,FALSE),"")</f>
        <v/>
      </c>
      <c r="E4464" s="64" t="s">
        <v>69</v>
      </c>
      <c r="F4464" s="65"/>
      <c r="G4464" s="35" t="str">
        <f>IFERROR(VLOOKUP(B4464,Listor!$A$6:$G$62,7,FALSE),"")</f>
        <v/>
      </c>
      <c r="H4464" s="35" t="str">
        <f>IFERROR(VLOOKUP(B4464,Listor!$H$6:$I$24,2,FALSE),"")</f>
        <v/>
      </c>
      <c r="I4464" s="35" t="str">
        <f t="shared" si="72"/>
        <v/>
      </c>
      <c r="J4464" s="35" t="str">
        <f t="array" ref="J4464">IFERROR(INDEX(Listor!$M$6:$M$17,MATCH(Listor!J4464&amp;Fossila!E4464,Listor!$K$6:$K$17&amp;Listor!$L$6:$L$17,0)),"")</f>
        <v/>
      </c>
      <c r="K4464" s="69"/>
    </row>
    <row r="4465" spans="2:11" x14ac:dyDescent="0.25">
      <c r="B4465" s="68" t="s">
        <v>68</v>
      </c>
      <c r="C4465" s="80" t="str">
        <f>IFERROR(VLOOKUP(B4465,Listor!$A$6:$B$62,2,FALSE),"")</f>
        <v/>
      </c>
      <c r="D4465" s="80" t="str">
        <f>IFERROR(VLOOKUP(B4465,Listor!$A$6:$C$62,3,FALSE),"")</f>
        <v/>
      </c>
      <c r="E4465" s="64" t="s">
        <v>69</v>
      </c>
      <c r="F4465" s="65"/>
      <c r="G4465" s="35" t="str">
        <f>IFERROR(VLOOKUP(B4465,Listor!$A$6:$G$62,7,FALSE),"")</f>
        <v/>
      </c>
      <c r="H4465" s="35" t="str">
        <f>IFERROR(VLOOKUP(B4465,Listor!$H$6:$I$24,2,FALSE),"")</f>
        <v/>
      </c>
      <c r="I4465" s="35" t="str">
        <f t="shared" si="72"/>
        <v/>
      </c>
      <c r="J4465" s="35" t="str">
        <f t="array" ref="J4465">IFERROR(INDEX(Listor!$M$6:$M$17,MATCH(Listor!J4465&amp;Fossila!E4465,Listor!$K$6:$K$17&amp;Listor!$L$6:$L$17,0)),"")</f>
        <v/>
      </c>
      <c r="K4465" s="69"/>
    </row>
    <row r="4466" spans="2:11" x14ac:dyDescent="0.25">
      <c r="B4466" s="68" t="s">
        <v>68</v>
      </c>
      <c r="C4466" s="80" t="str">
        <f>IFERROR(VLOOKUP(B4466,Listor!$A$6:$B$62,2,FALSE),"")</f>
        <v/>
      </c>
      <c r="D4466" s="80" t="str">
        <f>IFERROR(VLOOKUP(B4466,Listor!$A$6:$C$62,3,FALSE),"")</f>
        <v/>
      </c>
      <c r="E4466" s="64" t="s">
        <v>69</v>
      </c>
      <c r="F4466" s="65"/>
      <c r="G4466" s="35" t="str">
        <f>IFERROR(VLOOKUP(B4466,Listor!$A$6:$G$62,7,FALSE),"")</f>
        <v/>
      </c>
      <c r="H4466" s="35" t="str">
        <f>IFERROR(VLOOKUP(B4466,Listor!$H$6:$I$24,2,FALSE),"")</f>
        <v/>
      </c>
      <c r="I4466" s="35" t="str">
        <f t="shared" si="72"/>
        <v/>
      </c>
      <c r="J4466" s="35" t="str">
        <f t="array" ref="J4466">IFERROR(INDEX(Listor!$M$6:$M$17,MATCH(Listor!J4466&amp;Fossila!E4466,Listor!$K$6:$K$17&amp;Listor!$L$6:$L$17,0)),"")</f>
        <v/>
      </c>
      <c r="K4466" s="69"/>
    </row>
    <row r="4467" spans="2:11" x14ac:dyDescent="0.25">
      <c r="B4467" s="68" t="s">
        <v>68</v>
      </c>
      <c r="C4467" s="80" t="str">
        <f>IFERROR(VLOOKUP(B4467,Listor!$A$6:$B$62,2,FALSE),"")</f>
        <v/>
      </c>
      <c r="D4467" s="80" t="str">
        <f>IFERROR(VLOOKUP(B4467,Listor!$A$6:$C$62,3,FALSE),"")</f>
        <v/>
      </c>
      <c r="E4467" s="64" t="s">
        <v>69</v>
      </c>
      <c r="F4467" s="65"/>
      <c r="G4467" s="35" t="str">
        <f>IFERROR(VLOOKUP(B4467,Listor!$A$6:$G$62,7,FALSE),"")</f>
        <v/>
      </c>
      <c r="H4467" s="35" t="str">
        <f>IFERROR(VLOOKUP(B4467,Listor!$H$6:$I$24,2,FALSE),"")</f>
        <v/>
      </c>
      <c r="I4467" s="35" t="str">
        <f t="shared" si="72"/>
        <v/>
      </c>
      <c r="J4467" s="35" t="str">
        <f t="array" ref="J4467">IFERROR(INDEX(Listor!$M$6:$M$17,MATCH(Listor!J4467&amp;Fossila!E4467,Listor!$K$6:$K$17&amp;Listor!$L$6:$L$17,0)),"")</f>
        <v/>
      </c>
      <c r="K4467" s="69"/>
    </row>
    <row r="4468" spans="2:11" x14ac:dyDescent="0.25">
      <c r="B4468" s="68" t="s">
        <v>68</v>
      </c>
      <c r="C4468" s="80" t="str">
        <f>IFERROR(VLOOKUP(B4468,Listor!$A$6:$B$62,2,FALSE),"")</f>
        <v/>
      </c>
      <c r="D4468" s="80" t="str">
        <f>IFERROR(VLOOKUP(B4468,Listor!$A$6:$C$62,3,FALSE),"")</f>
        <v/>
      </c>
      <c r="E4468" s="64" t="s">
        <v>69</v>
      </c>
      <c r="F4468" s="65"/>
      <c r="G4468" s="35" t="str">
        <f>IFERROR(VLOOKUP(B4468,Listor!$A$6:$G$62,7,FALSE),"")</f>
        <v/>
      </c>
      <c r="H4468" s="35" t="str">
        <f>IFERROR(VLOOKUP(B4468,Listor!$H$6:$I$24,2,FALSE),"")</f>
        <v/>
      </c>
      <c r="I4468" s="35" t="str">
        <f t="shared" si="72"/>
        <v/>
      </c>
      <c r="J4468" s="35" t="str">
        <f t="array" ref="J4468">IFERROR(INDEX(Listor!$M$6:$M$17,MATCH(Listor!J4468&amp;Fossila!E4468,Listor!$K$6:$K$17&amp;Listor!$L$6:$L$17,0)),"")</f>
        <v/>
      </c>
      <c r="K4468" s="69"/>
    </row>
    <row r="4469" spans="2:11" x14ac:dyDescent="0.25">
      <c r="B4469" s="68" t="s">
        <v>68</v>
      </c>
      <c r="C4469" s="80" t="str">
        <f>IFERROR(VLOOKUP(B4469,Listor!$A$6:$B$62,2,FALSE),"")</f>
        <v/>
      </c>
      <c r="D4469" s="80" t="str">
        <f>IFERROR(VLOOKUP(B4469,Listor!$A$6:$C$62,3,FALSE),"")</f>
        <v/>
      </c>
      <c r="E4469" s="64" t="s">
        <v>69</v>
      </c>
      <c r="F4469" s="65"/>
      <c r="G4469" s="35" t="str">
        <f>IFERROR(VLOOKUP(B4469,Listor!$A$6:$G$62,7,FALSE),"")</f>
        <v/>
      </c>
      <c r="H4469" s="35" t="str">
        <f>IFERROR(VLOOKUP(B4469,Listor!$H$6:$I$24,2,FALSE),"")</f>
        <v/>
      </c>
      <c r="I4469" s="35" t="str">
        <f t="shared" si="72"/>
        <v/>
      </c>
      <c r="J4469" s="35" t="str">
        <f t="array" ref="J4469">IFERROR(INDEX(Listor!$M$6:$M$17,MATCH(Listor!J4469&amp;Fossila!E4469,Listor!$K$6:$K$17&amp;Listor!$L$6:$L$17,0)),"")</f>
        <v/>
      </c>
      <c r="K4469" s="69"/>
    </row>
    <row r="4470" spans="2:11" x14ac:dyDescent="0.25">
      <c r="B4470" s="68" t="s">
        <v>68</v>
      </c>
      <c r="C4470" s="80" t="str">
        <f>IFERROR(VLOOKUP(B4470,Listor!$A$6:$B$62,2,FALSE),"")</f>
        <v/>
      </c>
      <c r="D4470" s="80" t="str">
        <f>IFERROR(VLOOKUP(B4470,Listor!$A$6:$C$62,3,FALSE),"")</f>
        <v/>
      </c>
      <c r="E4470" s="64" t="s">
        <v>69</v>
      </c>
      <c r="F4470" s="65"/>
      <c r="G4470" s="35" t="str">
        <f>IFERROR(VLOOKUP(B4470,Listor!$A$6:$G$62,7,FALSE),"")</f>
        <v/>
      </c>
      <c r="H4470" s="35" t="str">
        <f>IFERROR(VLOOKUP(B4470,Listor!$H$6:$I$24,2,FALSE),"")</f>
        <v/>
      </c>
      <c r="I4470" s="35" t="str">
        <f t="shared" si="72"/>
        <v/>
      </c>
      <c r="J4470" s="35" t="str">
        <f t="array" ref="J4470">IFERROR(INDEX(Listor!$M$6:$M$17,MATCH(Listor!J4470&amp;Fossila!E4470,Listor!$K$6:$K$17&amp;Listor!$L$6:$L$17,0)),"")</f>
        <v/>
      </c>
      <c r="K4470" s="69"/>
    </row>
    <row r="4471" spans="2:11" x14ac:dyDescent="0.25">
      <c r="B4471" s="68" t="s">
        <v>68</v>
      </c>
      <c r="C4471" s="80" t="str">
        <f>IFERROR(VLOOKUP(B4471,Listor!$A$6:$B$62,2,FALSE),"")</f>
        <v/>
      </c>
      <c r="D4471" s="80" t="str">
        <f>IFERROR(VLOOKUP(B4471,Listor!$A$6:$C$62,3,FALSE),"")</f>
        <v/>
      </c>
      <c r="E4471" s="64" t="s">
        <v>69</v>
      </c>
      <c r="F4471" s="65"/>
      <c r="G4471" s="35" t="str">
        <f>IFERROR(VLOOKUP(B4471,Listor!$A$6:$G$62,7,FALSE),"")</f>
        <v/>
      </c>
      <c r="H4471" s="35" t="str">
        <f>IFERROR(VLOOKUP(B4471,Listor!$H$6:$I$24,2,FALSE),"")</f>
        <v/>
      </c>
      <c r="I4471" s="35" t="str">
        <f t="shared" si="72"/>
        <v/>
      </c>
      <c r="J4471" s="35" t="str">
        <f t="array" ref="J4471">IFERROR(INDEX(Listor!$M$6:$M$17,MATCH(Listor!J4471&amp;Fossila!E4471,Listor!$K$6:$K$17&amp;Listor!$L$6:$L$17,0)),"")</f>
        <v/>
      </c>
      <c r="K4471" s="69"/>
    </row>
    <row r="4472" spans="2:11" x14ac:dyDescent="0.25">
      <c r="B4472" s="68" t="s">
        <v>68</v>
      </c>
      <c r="C4472" s="80" t="str">
        <f>IFERROR(VLOOKUP(B4472,Listor!$A$6:$B$62,2,FALSE),"")</f>
        <v/>
      </c>
      <c r="D4472" s="80" t="str">
        <f>IFERROR(VLOOKUP(B4472,Listor!$A$6:$C$62,3,FALSE),"")</f>
        <v/>
      </c>
      <c r="E4472" s="64" t="s">
        <v>69</v>
      </c>
      <c r="F4472" s="65"/>
      <c r="G4472" s="35" t="str">
        <f>IFERROR(VLOOKUP(B4472,Listor!$A$6:$G$62,7,FALSE),"")</f>
        <v/>
      </c>
      <c r="H4472" s="35" t="str">
        <f>IFERROR(VLOOKUP(B4472,Listor!$H$6:$I$24,2,FALSE),"")</f>
        <v/>
      </c>
      <c r="I4472" s="35" t="str">
        <f t="shared" si="72"/>
        <v/>
      </c>
      <c r="J4472" s="35" t="str">
        <f t="array" ref="J4472">IFERROR(INDEX(Listor!$M$6:$M$17,MATCH(Listor!J4472&amp;Fossila!E4472,Listor!$K$6:$K$17&amp;Listor!$L$6:$L$17,0)),"")</f>
        <v/>
      </c>
      <c r="K4472" s="69"/>
    </row>
    <row r="4473" spans="2:11" x14ac:dyDescent="0.25">
      <c r="B4473" s="68" t="s">
        <v>68</v>
      </c>
      <c r="C4473" s="80" t="str">
        <f>IFERROR(VLOOKUP(B4473,Listor!$A$6:$B$62,2,FALSE),"")</f>
        <v/>
      </c>
      <c r="D4473" s="80" t="str">
        <f>IFERROR(VLOOKUP(B4473,Listor!$A$6:$C$62,3,FALSE),"")</f>
        <v/>
      </c>
      <c r="E4473" s="64" t="s">
        <v>69</v>
      </c>
      <c r="F4473" s="65"/>
      <c r="G4473" s="35" t="str">
        <f>IFERROR(VLOOKUP(B4473,Listor!$A$6:$G$62,7,FALSE),"")</f>
        <v/>
      </c>
      <c r="H4473" s="35" t="str">
        <f>IFERROR(VLOOKUP(B4473,Listor!$H$6:$I$24,2,FALSE),"")</f>
        <v/>
      </c>
      <c r="I4473" s="35" t="str">
        <f t="shared" si="72"/>
        <v/>
      </c>
      <c r="J4473" s="35" t="str">
        <f t="array" ref="J4473">IFERROR(INDEX(Listor!$M$6:$M$17,MATCH(Listor!J4473&amp;Fossila!E4473,Listor!$K$6:$K$17&amp;Listor!$L$6:$L$17,0)),"")</f>
        <v/>
      </c>
      <c r="K4473" s="69"/>
    </row>
    <row r="4474" spans="2:11" x14ac:dyDescent="0.25">
      <c r="B4474" s="68" t="s">
        <v>68</v>
      </c>
      <c r="C4474" s="80" t="str">
        <f>IFERROR(VLOOKUP(B4474,Listor!$A$6:$B$62,2,FALSE),"")</f>
        <v/>
      </c>
      <c r="D4474" s="80" t="str">
        <f>IFERROR(VLOOKUP(B4474,Listor!$A$6:$C$62,3,FALSE),"")</f>
        <v/>
      </c>
      <c r="E4474" s="64" t="s">
        <v>69</v>
      </c>
      <c r="F4474" s="65"/>
      <c r="G4474" s="35" t="str">
        <f>IFERROR(VLOOKUP(B4474,Listor!$A$6:$G$62,7,FALSE),"")</f>
        <v/>
      </c>
      <c r="H4474" s="35" t="str">
        <f>IFERROR(VLOOKUP(B4474,Listor!$H$6:$I$24,2,FALSE),"")</f>
        <v/>
      </c>
      <c r="I4474" s="35" t="str">
        <f t="shared" si="72"/>
        <v/>
      </c>
      <c r="J4474" s="35" t="str">
        <f t="array" ref="J4474">IFERROR(INDEX(Listor!$M$6:$M$17,MATCH(Listor!J4474&amp;Fossila!E4474,Listor!$K$6:$K$17&amp;Listor!$L$6:$L$17,0)),"")</f>
        <v/>
      </c>
      <c r="K4474" s="69"/>
    </row>
    <row r="4475" spans="2:11" x14ac:dyDescent="0.25">
      <c r="B4475" s="68" t="s">
        <v>68</v>
      </c>
      <c r="C4475" s="80" t="str">
        <f>IFERROR(VLOOKUP(B4475,Listor!$A$6:$B$62,2,FALSE),"")</f>
        <v/>
      </c>
      <c r="D4475" s="80" t="str">
        <f>IFERROR(VLOOKUP(B4475,Listor!$A$6:$C$62,3,FALSE),"")</f>
        <v/>
      </c>
      <c r="E4475" s="64" t="s">
        <v>69</v>
      </c>
      <c r="F4475" s="65"/>
      <c r="G4475" s="35" t="str">
        <f>IFERROR(VLOOKUP(B4475,Listor!$A$6:$G$62,7,FALSE),"")</f>
        <v/>
      </c>
      <c r="H4475" s="35" t="str">
        <f>IFERROR(VLOOKUP(B4475,Listor!$H$6:$I$24,2,FALSE),"")</f>
        <v/>
      </c>
      <c r="I4475" s="35" t="str">
        <f t="shared" si="72"/>
        <v/>
      </c>
      <c r="J4475" s="35" t="str">
        <f t="array" ref="J4475">IFERROR(INDEX(Listor!$M$6:$M$17,MATCH(Listor!J4475&amp;Fossila!E4475,Listor!$K$6:$K$17&amp;Listor!$L$6:$L$17,0)),"")</f>
        <v/>
      </c>
      <c r="K4475" s="69"/>
    </row>
    <row r="4476" spans="2:11" x14ac:dyDescent="0.25">
      <c r="B4476" s="68" t="s">
        <v>68</v>
      </c>
      <c r="C4476" s="80" t="str">
        <f>IFERROR(VLOOKUP(B4476,Listor!$A$6:$B$62,2,FALSE),"")</f>
        <v/>
      </c>
      <c r="D4476" s="80" t="str">
        <f>IFERROR(VLOOKUP(B4476,Listor!$A$6:$C$62,3,FALSE),"")</f>
        <v/>
      </c>
      <c r="E4476" s="64" t="s">
        <v>69</v>
      </c>
      <c r="F4476" s="65"/>
      <c r="G4476" s="35" t="str">
        <f>IFERROR(VLOOKUP(B4476,Listor!$A$6:$G$62,7,FALSE),"")</f>
        <v/>
      </c>
      <c r="H4476" s="35" t="str">
        <f>IFERROR(VLOOKUP(B4476,Listor!$H$6:$I$24,2,FALSE),"")</f>
        <v/>
      </c>
      <c r="I4476" s="35" t="str">
        <f t="shared" si="72"/>
        <v/>
      </c>
      <c r="J4476" s="35" t="str">
        <f t="array" ref="J4476">IFERROR(INDEX(Listor!$M$6:$M$17,MATCH(Listor!J4476&amp;Fossila!E4476,Listor!$K$6:$K$17&amp;Listor!$L$6:$L$17,0)),"")</f>
        <v/>
      </c>
      <c r="K4476" s="69"/>
    </row>
    <row r="4477" spans="2:11" x14ac:dyDescent="0.25">
      <c r="B4477" s="68" t="s">
        <v>68</v>
      </c>
      <c r="C4477" s="80" t="str">
        <f>IFERROR(VLOOKUP(B4477,Listor!$A$6:$B$62,2,FALSE),"")</f>
        <v/>
      </c>
      <c r="D4477" s="80" t="str">
        <f>IFERROR(VLOOKUP(B4477,Listor!$A$6:$C$62,3,FALSE),"")</f>
        <v/>
      </c>
      <c r="E4477" s="64" t="s">
        <v>69</v>
      </c>
      <c r="F4477" s="65"/>
      <c r="G4477" s="35" t="str">
        <f>IFERROR(VLOOKUP(B4477,Listor!$A$6:$G$62,7,FALSE),"")</f>
        <v/>
      </c>
      <c r="H4477" s="35" t="str">
        <f>IFERROR(VLOOKUP(B4477,Listor!$H$6:$I$24,2,FALSE),"")</f>
        <v/>
      </c>
      <c r="I4477" s="35" t="str">
        <f t="shared" si="72"/>
        <v/>
      </c>
      <c r="J4477" s="35" t="str">
        <f t="array" ref="J4477">IFERROR(INDEX(Listor!$M$6:$M$17,MATCH(Listor!J4477&amp;Fossila!E4477,Listor!$K$6:$K$17&amp;Listor!$L$6:$L$17,0)),"")</f>
        <v/>
      </c>
      <c r="K4477" s="69"/>
    </row>
    <row r="4478" spans="2:11" x14ac:dyDescent="0.25">
      <c r="B4478" s="68" t="s">
        <v>68</v>
      </c>
      <c r="C4478" s="80" t="str">
        <f>IFERROR(VLOOKUP(B4478,Listor!$A$6:$B$62,2,FALSE),"")</f>
        <v/>
      </c>
      <c r="D4478" s="80" t="str">
        <f>IFERROR(VLOOKUP(B4478,Listor!$A$6:$C$62,3,FALSE),"")</f>
        <v/>
      </c>
      <c r="E4478" s="64" t="s">
        <v>69</v>
      </c>
      <c r="F4478" s="65"/>
      <c r="G4478" s="35" t="str">
        <f>IFERROR(VLOOKUP(B4478,Listor!$A$6:$G$62,7,FALSE),"")</f>
        <v/>
      </c>
      <c r="H4478" s="35" t="str">
        <f>IFERROR(VLOOKUP(B4478,Listor!$H$6:$I$24,2,FALSE),"")</f>
        <v/>
      </c>
      <c r="I4478" s="35" t="str">
        <f t="shared" si="72"/>
        <v/>
      </c>
      <c r="J4478" s="35" t="str">
        <f t="array" ref="J4478">IFERROR(INDEX(Listor!$M$6:$M$17,MATCH(Listor!J4478&amp;Fossila!E4478,Listor!$K$6:$K$17&amp;Listor!$L$6:$L$17,0)),"")</f>
        <v/>
      </c>
      <c r="K4478" s="69"/>
    </row>
    <row r="4479" spans="2:11" x14ac:dyDescent="0.25">
      <c r="B4479" s="68" t="s">
        <v>68</v>
      </c>
      <c r="C4479" s="80" t="str">
        <f>IFERROR(VLOOKUP(B4479,Listor!$A$6:$B$62,2,FALSE),"")</f>
        <v/>
      </c>
      <c r="D4479" s="80" t="str">
        <f>IFERROR(VLOOKUP(B4479,Listor!$A$6:$C$62,3,FALSE),"")</f>
        <v/>
      </c>
      <c r="E4479" s="64" t="s">
        <v>69</v>
      </c>
      <c r="F4479" s="65"/>
      <c r="G4479" s="35" t="str">
        <f>IFERROR(VLOOKUP(B4479,Listor!$A$6:$G$62,7,FALSE),"")</f>
        <v/>
      </c>
      <c r="H4479" s="35" t="str">
        <f>IFERROR(VLOOKUP(B4479,Listor!$H$6:$I$24,2,FALSE),"")</f>
        <v/>
      </c>
      <c r="I4479" s="35" t="str">
        <f t="shared" si="72"/>
        <v/>
      </c>
      <c r="J4479" s="35" t="str">
        <f t="array" ref="J4479">IFERROR(INDEX(Listor!$M$6:$M$17,MATCH(Listor!J4479&amp;Fossila!E4479,Listor!$K$6:$K$17&amp;Listor!$L$6:$L$17,0)),"")</f>
        <v/>
      </c>
      <c r="K4479" s="69"/>
    </row>
    <row r="4480" spans="2:11" x14ac:dyDescent="0.25">
      <c r="B4480" s="68" t="s">
        <v>68</v>
      </c>
      <c r="C4480" s="80" t="str">
        <f>IFERROR(VLOOKUP(B4480,Listor!$A$6:$B$62,2,FALSE),"")</f>
        <v/>
      </c>
      <c r="D4480" s="80" t="str">
        <f>IFERROR(VLOOKUP(B4480,Listor!$A$6:$C$62,3,FALSE),"")</f>
        <v/>
      </c>
      <c r="E4480" s="64" t="s">
        <v>69</v>
      </c>
      <c r="F4480" s="65"/>
      <c r="G4480" s="35" t="str">
        <f>IFERROR(VLOOKUP(B4480,Listor!$A$6:$G$62,7,FALSE),"")</f>
        <v/>
      </c>
      <c r="H4480" s="35" t="str">
        <f>IFERROR(VLOOKUP(B4480,Listor!$H$6:$I$24,2,FALSE),"")</f>
        <v/>
      </c>
      <c r="I4480" s="35" t="str">
        <f t="shared" si="72"/>
        <v/>
      </c>
      <c r="J4480" s="35" t="str">
        <f t="array" ref="J4480">IFERROR(INDEX(Listor!$M$6:$M$17,MATCH(Listor!J4480&amp;Fossila!E4480,Listor!$K$6:$K$17&amp;Listor!$L$6:$L$17,0)),"")</f>
        <v/>
      </c>
      <c r="K4480" s="69"/>
    </row>
    <row r="4481" spans="2:11" x14ac:dyDescent="0.25">
      <c r="B4481" s="68" t="s">
        <v>68</v>
      </c>
      <c r="C4481" s="80" t="str">
        <f>IFERROR(VLOOKUP(B4481,Listor!$A$6:$B$62,2,FALSE),"")</f>
        <v/>
      </c>
      <c r="D4481" s="80" t="str">
        <f>IFERROR(VLOOKUP(B4481,Listor!$A$6:$C$62,3,FALSE),"")</f>
        <v/>
      </c>
      <c r="E4481" s="64" t="s">
        <v>69</v>
      </c>
      <c r="F4481" s="65"/>
      <c r="G4481" s="35" t="str">
        <f>IFERROR(VLOOKUP(B4481,Listor!$A$6:$G$62,7,FALSE),"")</f>
        <v/>
      </c>
      <c r="H4481" s="35" t="str">
        <f>IFERROR(VLOOKUP(B4481,Listor!$H$6:$I$24,2,FALSE),"")</f>
        <v/>
      </c>
      <c r="I4481" s="35" t="str">
        <f t="shared" si="72"/>
        <v/>
      </c>
      <c r="J4481" s="35" t="str">
        <f t="array" ref="J4481">IFERROR(INDEX(Listor!$M$6:$M$17,MATCH(Listor!J4481&amp;Fossila!E4481,Listor!$K$6:$K$17&amp;Listor!$L$6:$L$17,0)),"")</f>
        <v/>
      </c>
      <c r="K4481" s="69"/>
    </row>
    <row r="4482" spans="2:11" x14ac:dyDescent="0.25">
      <c r="B4482" s="68" t="s">
        <v>68</v>
      </c>
      <c r="C4482" s="80" t="str">
        <f>IFERROR(VLOOKUP(B4482,Listor!$A$6:$B$62,2,FALSE),"")</f>
        <v/>
      </c>
      <c r="D4482" s="80" t="str">
        <f>IFERROR(VLOOKUP(B4482,Listor!$A$6:$C$62,3,FALSE),"")</f>
        <v/>
      </c>
      <c r="E4482" s="64" t="s">
        <v>69</v>
      </c>
      <c r="F4482" s="65"/>
      <c r="G4482" s="35" t="str">
        <f>IFERROR(VLOOKUP(B4482,Listor!$A$6:$G$62,7,FALSE),"")</f>
        <v/>
      </c>
      <c r="H4482" s="35" t="str">
        <f>IFERROR(VLOOKUP(B4482,Listor!$H$6:$I$24,2,FALSE),"")</f>
        <v/>
      </c>
      <c r="I4482" s="35" t="str">
        <f t="shared" si="72"/>
        <v/>
      </c>
      <c r="J4482" s="35" t="str">
        <f t="array" ref="J4482">IFERROR(INDEX(Listor!$M$6:$M$17,MATCH(Listor!J4482&amp;Fossila!E4482,Listor!$K$6:$K$17&amp;Listor!$L$6:$L$17,0)),"")</f>
        <v/>
      </c>
      <c r="K4482" s="69"/>
    </row>
    <row r="4483" spans="2:11" x14ac:dyDescent="0.25">
      <c r="B4483" s="68" t="s">
        <v>68</v>
      </c>
      <c r="C4483" s="80" t="str">
        <f>IFERROR(VLOOKUP(B4483,Listor!$A$6:$B$62,2,FALSE),"")</f>
        <v/>
      </c>
      <c r="D4483" s="80" t="str">
        <f>IFERROR(VLOOKUP(B4483,Listor!$A$6:$C$62,3,FALSE),"")</f>
        <v/>
      </c>
      <c r="E4483" s="64" t="s">
        <v>69</v>
      </c>
      <c r="F4483" s="65"/>
      <c r="G4483" s="35" t="str">
        <f>IFERROR(VLOOKUP(B4483,Listor!$A$6:$G$62,7,FALSE),"")</f>
        <v/>
      </c>
      <c r="H4483" s="35" t="str">
        <f>IFERROR(VLOOKUP(B4483,Listor!$H$6:$I$24,2,FALSE),"")</f>
        <v/>
      </c>
      <c r="I4483" s="35" t="str">
        <f t="shared" si="72"/>
        <v/>
      </c>
      <c r="J4483" s="35" t="str">
        <f t="array" ref="J4483">IFERROR(INDEX(Listor!$M$6:$M$17,MATCH(Listor!J4483&amp;Fossila!E4483,Listor!$K$6:$K$17&amp;Listor!$L$6:$L$17,0)),"")</f>
        <v/>
      </c>
      <c r="K4483" s="69"/>
    </row>
    <row r="4484" spans="2:11" x14ac:dyDescent="0.25">
      <c r="B4484" s="68" t="s">
        <v>68</v>
      </c>
      <c r="C4484" s="80" t="str">
        <f>IFERROR(VLOOKUP(B4484,Listor!$A$6:$B$62,2,FALSE),"")</f>
        <v/>
      </c>
      <c r="D4484" s="80" t="str">
        <f>IFERROR(VLOOKUP(B4484,Listor!$A$6:$C$62,3,FALSE),"")</f>
        <v/>
      </c>
      <c r="E4484" s="64" t="s">
        <v>69</v>
      </c>
      <c r="F4484" s="65"/>
      <c r="G4484" s="35" t="str">
        <f>IFERROR(VLOOKUP(B4484,Listor!$A$6:$G$62,7,FALSE),"")</f>
        <v/>
      </c>
      <c r="H4484" s="35" t="str">
        <f>IFERROR(VLOOKUP(B4484,Listor!$H$6:$I$24,2,FALSE),"")</f>
        <v/>
      </c>
      <c r="I4484" s="35" t="str">
        <f t="shared" si="72"/>
        <v/>
      </c>
      <c r="J4484" s="35" t="str">
        <f t="array" ref="J4484">IFERROR(INDEX(Listor!$M$6:$M$17,MATCH(Listor!J4484&amp;Fossila!E4484,Listor!$K$6:$K$17&amp;Listor!$L$6:$L$17,0)),"")</f>
        <v/>
      </c>
      <c r="K4484" s="69"/>
    </row>
    <row r="4485" spans="2:11" x14ac:dyDescent="0.25">
      <c r="B4485" s="68" t="s">
        <v>68</v>
      </c>
      <c r="C4485" s="80" t="str">
        <f>IFERROR(VLOOKUP(B4485,Listor!$A$6:$B$62,2,FALSE),"")</f>
        <v/>
      </c>
      <c r="D4485" s="80" t="str">
        <f>IFERROR(VLOOKUP(B4485,Listor!$A$6:$C$62,3,FALSE),"")</f>
        <v/>
      </c>
      <c r="E4485" s="64" t="s">
        <v>69</v>
      </c>
      <c r="F4485" s="65"/>
      <c r="G4485" s="35" t="str">
        <f>IFERROR(VLOOKUP(B4485,Listor!$A$6:$G$62,7,FALSE),"")</f>
        <v/>
      </c>
      <c r="H4485" s="35" t="str">
        <f>IFERROR(VLOOKUP(B4485,Listor!$H$6:$I$24,2,FALSE),"")</f>
        <v/>
      </c>
      <c r="I4485" s="35" t="str">
        <f t="shared" si="72"/>
        <v/>
      </c>
      <c r="J4485" s="35" t="str">
        <f t="array" ref="J4485">IFERROR(INDEX(Listor!$M$6:$M$17,MATCH(Listor!J4485&amp;Fossila!E4485,Listor!$K$6:$K$17&amp;Listor!$L$6:$L$17,0)),"")</f>
        <v/>
      </c>
      <c r="K4485" s="69"/>
    </row>
    <row r="4486" spans="2:11" x14ac:dyDescent="0.25">
      <c r="B4486" s="68" t="s">
        <v>68</v>
      </c>
      <c r="C4486" s="80" t="str">
        <f>IFERROR(VLOOKUP(B4486,Listor!$A$6:$B$62,2,FALSE),"")</f>
        <v/>
      </c>
      <c r="D4486" s="80" t="str">
        <f>IFERROR(VLOOKUP(B4486,Listor!$A$6:$C$62,3,FALSE),"")</f>
        <v/>
      </c>
      <c r="E4486" s="64" t="s">
        <v>69</v>
      </c>
      <c r="F4486" s="65"/>
      <c r="G4486" s="35" t="str">
        <f>IFERROR(VLOOKUP(B4486,Listor!$A$6:$G$62,7,FALSE),"")</f>
        <v/>
      </c>
      <c r="H4486" s="35" t="str">
        <f>IFERROR(VLOOKUP(B4486,Listor!$H$6:$I$24,2,FALSE),"")</f>
        <v/>
      </c>
      <c r="I4486" s="35" t="str">
        <f t="shared" si="72"/>
        <v/>
      </c>
      <c r="J4486" s="35" t="str">
        <f t="array" ref="J4486">IFERROR(INDEX(Listor!$M$6:$M$17,MATCH(Listor!J4486&amp;Fossila!E4486,Listor!$K$6:$K$17&amp;Listor!$L$6:$L$17,0)),"")</f>
        <v/>
      </c>
      <c r="K4486" s="69"/>
    </row>
    <row r="4487" spans="2:11" x14ac:dyDescent="0.25">
      <c r="B4487" s="68" t="s">
        <v>68</v>
      </c>
      <c r="C4487" s="80" t="str">
        <f>IFERROR(VLOOKUP(B4487,Listor!$A$6:$B$62,2,FALSE),"")</f>
        <v/>
      </c>
      <c r="D4487" s="80" t="str">
        <f>IFERROR(VLOOKUP(B4487,Listor!$A$6:$C$62,3,FALSE),"")</f>
        <v/>
      </c>
      <c r="E4487" s="64" t="s">
        <v>69</v>
      </c>
      <c r="F4487" s="65"/>
      <c r="G4487" s="35" t="str">
        <f>IFERROR(VLOOKUP(B4487,Listor!$A$6:$G$62,7,FALSE),"")</f>
        <v/>
      </c>
      <c r="H4487" s="35" t="str">
        <f>IFERROR(VLOOKUP(B4487,Listor!$H$6:$I$24,2,FALSE),"")</f>
        <v/>
      </c>
      <c r="I4487" s="35" t="str">
        <f t="shared" si="72"/>
        <v/>
      </c>
      <c r="J4487" s="35" t="str">
        <f t="array" ref="J4487">IFERROR(INDEX(Listor!$M$6:$M$17,MATCH(Listor!J4487&amp;Fossila!E4487,Listor!$K$6:$K$17&amp;Listor!$L$6:$L$17,0)),"")</f>
        <v/>
      </c>
      <c r="K4487" s="69"/>
    </row>
    <row r="4488" spans="2:11" x14ac:dyDescent="0.25">
      <c r="B4488" s="68" t="s">
        <v>68</v>
      </c>
      <c r="C4488" s="80" t="str">
        <f>IFERROR(VLOOKUP(B4488,Listor!$A$6:$B$62,2,FALSE),"")</f>
        <v/>
      </c>
      <c r="D4488" s="80" t="str">
        <f>IFERROR(VLOOKUP(B4488,Listor!$A$6:$C$62,3,FALSE),"")</f>
        <v/>
      </c>
      <c r="E4488" s="64" t="s">
        <v>69</v>
      </c>
      <c r="F4488" s="65"/>
      <c r="G4488" s="35" t="str">
        <f>IFERROR(VLOOKUP(B4488,Listor!$A$6:$G$62,7,FALSE),"")</f>
        <v/>
      </c>
      <c r="H4488" s="35" t="str">
        <f>IFERROR(VLOOKUP(B4488,Listor!$H$6:$I$24,2,FALSE),"")</f>
        <v/>
      </c>
      <c r="I4488" s="35" t="str">
        <f t="shared" si="72"/>
        <v/>
      </c>
      <c r="J4488" s="35" t="str">
        <f t="array" ref="J4488">IFERROR(INDEX(Listor!$M$6:$M$17,MATCH(Listor!J4488&amp;Fossila!E4488,Listor!$K$6:$K$17&amp;Listor!$L$6:$L$17,0)),"")</f>
        <v/>
      </c>
      <c r="K4488" s="69"/>
    </row>
    <row r="4489" spans="2:11" x14ac:dyDescent="0.25">
      <c r="B4489" s="68" t="s">
        <v>68</v>
      </c>
      <c r="C4489" s="80" t="str">
        <f>IFERROR(VLOOKUP(B4489,Listor!$A$6:$B$62,2,FALSE),"")</f>
        <v/>
      </c>
      <c r="D4489" s="80" t="str">
        <f>IFERROR(VLOOKUP(B4489,Listor!$A$6:$C$62,3,FALSE),"")</f>
        <v/>
      </c>
      <c r="E4489" s="64" t="s">
        <v>69</v>
      </c>
      <c r="F4489" s="65"/>
      <c r="G4489" s="35" t="str">
        <f>IFERROR(VLOOKUP(B4489,Listor!$A$6:$G$62,7,FALSE),"")</f>
        <v/>
      </c>
      <c r="H4489" s="35" t="str">
        <f>IFERROR(VLOOKUP(B4489,Listor!$H$6:$I$24,2,FALSE),"")</f>
        <v/>
      </c>
      <c r="I4489" s="35" t="str">
        <f t="shared" si="72"/>
        <v/>
      </c>
      <c r="J4489" s="35" t="str">
        <f t="array" ref="J4489">IFERROR(INDEX(Listor!$M$6:$M$17,MATCH(Listor!J4489&amp;Fossila!E4489,Listor!$K$6:$K$17&amp;Listor!$L$6:$L$17,0)),"")</f>
        <v/>
      </c>
      <c r="K4489" s="69"/>
    </row>
    <row r="4490" spans="2:11" x14ac:dyDescent="0.25">
      <c r="B4490" s="68" t="s">
        <v>68</v>
      </c>
      <c r="C4490" s="80" t="str">
        <f>IFERROR(VLOOKUP(B4490,Listor!$A$6:$B$62,2,FALSE),"")</f>
        <v/>
      </c>
      <c r="D4490" s="80" t="str">
        <f>IFERROR(VLOOKUP(B4490,Listor!$A$6:$C$62,3,FALSE),"")</f>
        <v/>
      </c>
      <c r="E4490" s="64" t="s">
        <v>69</v>
      </c>
      <c r="F4490" s="65"/>
      <c r="G4490" s="35" t="str">
        <f>IFERROR(VLOOKUP(B4490,Listor!$A$6:$G$62,7,FALSE),"")</f>
        <v/>
      </c>
      <c r="H4490" s="35" t="str">
        <f>IFERROR(VLOOKUP(B4490,Listor!$H$6:$I$24,2,FALSE),"")</f>
        <v/>
      </c>
      <c r="I4490" s="35" t="str">
        <f t="shared" si="72"/>
        <v/>
      </c>
      <c r="J4490" s="35" t="str">
        <f t="array" ref="J4490">IFERROR(INDEX(Listor!$M$6:$M$17,MATCH(Listor!J4490&amp;Fossila!E4490,Listor!$K$6:$K$17&amp;Listor!$L$6:$L$17,0)),"")</f>
        <v/>
      </c>
      <c r="K4490" s="69"/>
    </row>
    <row r="4491" spans="2:11" x14ac:dyDescent="0.25">
      <c r="B4491" s="68" t="s">
        <v>68</v>
      </c>
      <c r="C4491" s="80" t="str">
        <f>IFERROR(VLOOKUP(B4491,Listor!$A$6:$B$62,2,FALSE),"")</f>
        <v/>
      </c>
      <c r="D4491" s="80" t="str">
        <f>IFERROR(VLOOKUP(B4491,Listor!$A$6:$C$62,3,FALSE),"")</f>
        <v/>
      </c>
      <c r="E4491" s="64" t="s">
        <v>69</v>
      </c>
      <c r="F4491" s="65"/>
      <c r="G4491" s="35" t="str">
        <f>IFERROR(VLOOKUP(B4491,Listor!$A$6:$G$62,7,FALSE),"")</f>
        <v/>
      </c>
      <c r="H4491" s="35" t="str">
        <f>IFERROR(VLOOKUP(B4491,Listor!$H$6:$I$24,2,FALSE),"")</f>
        <v/>
      </c>
      <c r="I4491" s="35" t="str">
        <f t="shared" si="72"/>
        <v/>
      </c>
      <c r="J4491" s="35" t="str">
        <f t="array" ref="J4491">IFERROR(INDEX(Listor!$M$6:$M$17,MATCH(Listor!J4491&amp;Fossila!E4491,Listor!$K$6:$K$17&amp;Listor!$L$6:$L$17,0)),"")</f>
        <v/>
      </c>
      <c r="K4491" s="69"/>
    </row>
    <row r="4492" spans="2:11" x14ac:dyDescent="0.25">
      <c r="B4492" s="68" t="s">
        <v>68</v>
      </c>
      <c r="C4492" s="80" t="str">
        <f>IFERROR(VLOOKUP(B4492,Listor!$A$6:$B$62,2,FALSE),"")</f>
        <v/>
      </c>
      <c r="D4492" s="80" t="str">
        <f>IFERROR(VLOOKUP(B4492,Listor!$A$6:$C$62,3,FALSE),"")</f>
        <v/>
      </c>
      <c r="E4492" s="64" t="s">
        <v>69</v>
      </c>
      <c r="F4492" s="65"/>
      <c r="G4492" s="35" t="str">
        <f>IFERROR(VLOOKUP(B4492,Listor!$A$6:$G$62,7,FALSE),"")</f>
        <v/>
      </c>
      <c r="H4492" s="35" t="str">
        <f>IFERROR(VLOOKUP(B4492,Listor!$H$6:$I$24,2,FALSE),"")</f>
        <v/>
      </c>
      <c r="I4492" s="35" t="str">
        <f t="shared" si="72"/>
        <v/>
      </c>
      <c r="J4492" s="35" t="str">
        <f t="array" ref="J4492">IFERROR(INDEX(Listor!$M$6:$M$17,MATCH(Listor!J4492&amp;Fossila!E4492,Listor!$K$6:$K$17&amp;Listor!$L$6:$L$17,0)),"")</f>
        <v/>
      </c>
      <c r="K4492" s="69"/>
    </row>
    <row r="4493" spans="2:11" x14ac:dyDescent="0.25">
      <c r="B4493" s="68" t="s">
        <v>68</v>
      </c>
      <c r="C4493" s="80" t="str">
        <f>IFERROR(VLOOKUP(B4493,Listor!$A$6:$B$62,2,FALSE),"")</f>
        <v/>
      </c>
      <c r="D4493" s="80" t="str">
        <f>IFERROR(VLOOKUP(B4493,Listor!$A$6:$C$62,3,FALSE),"")</f>
        <v/>
      </c>
      <c r="E4493" s="64" t="s">
        <v>69</v>
      </c>
      <c r="F4493" s="65"/>
      <c r="G4493" s="35" t="str">
        <f>IFERROR(VLOOKUP(B4493,Listor!$A$6:$G$62,7,FALSE),"")</f>
        <v/>
      </c>
      <c r="H4493" s="35" t="str">
        <f>IFERROR(VLOOKUP(B4493,Listor!$H$6:$I$24,2,FALSE),"")</f>
        <v/>
      </c>
      <c r="I4493" s="35" t="str">
        <f t="shared" ref="I4493:I4556" si="73">IFERROR(H4493*F4493,"")</f>
        <v/>
      </c>
      <c r="J4493" s="35" t="str">
        <f t="array" ref="J4493">IFERROR(INDEX(Listor!$M$6:$M$17,MATCH(Listor!J4493&amp;Fossila!E4493,Listor!$K$6:$K$17&amp;Listor!$L$6:$L$17,0)),"")</f>
        <v/>
      </c>
      <c r="K4493" s="69"/>
    </row>
    <row r="4494" spans="2:11" x14ac:dyDescent="0.25">
      <c r="B4494" s="68" t="s">
        <v>68</v>
      </c>
      <c r="C4494" s="80" t="str">
        <f>IFERROR(VLOOKUP(B4494,Listor!$A$6:$B$62,2,FALSE),"")</f>
        <v/>
      </c>
      <c r="D4494" s="80" t="str">
        <f>IFERROR(VLOOKUP(B4494,Listor!$A$6:$C$62,3,FALSE),"")</f>
        <v/>
      </c>
      <c r="E4494" s="64" t="s">
        <v>69</v>
      </c>
      <c r="F4494" s="65"/>
      <c r="G4494" s="35" t="str">
        <f>IFERROR(VLOOKUP(B4494,Listor!$A$6:$G$62,7,FALSE),"")</f>
        <v/>
      </c>
      <c r="H4494" s="35" t="str">
        <f>IFERROR(VLOOKUP(B4494,Listor!$H$6:$I$24,2,FALSE),"")</f>
        <v/>
      </c>
      <c r="I4494" s="35" t="str">
        <f t="shared" si="73"/>
        <v/>
      </c>
      <c r="J4494" s="35" t="str">
        <f t="array" ref="J4494">IFERROR(INDEX(Listor!$M$6:$M$17,MATCH(Listor!J4494&amp;Fossila!E4494,Listor!$K$6:$K$17&amp;Listor!$L$6:$L$17,0)),"")</f>
        <v/>
      </c>
      <c r="K4494" s="69"/>
    </row>
    <row r="4495" spans="2:11" x14ac:dyDescent="0.25">
      <c r="B4495" s="68" t="s">
        <v>68</v>
      </c>
      <c r="C4495" s="80" t="str">
        <f>IFERROR(VLOOKUP(B4495,Listor!$A$6:$B$62,2,FALSE),"")</f>
        <v/>
      </c>
      <c r="D4495" s="80" t="str">
        <f>IFERROR(VLOOKUP(B4495,Listor!$A$6:$C$62,3,FALSE),"")</f>
        <v/>
      </c>
      <c r="E4495" s="64" t="s">
        <v>69</v>
      </c>
      <c r="F4495" s="65"/>
      <c r="G4495" s="35" t="str">
        <f>IFERROR(VLOOKUP(B4495,Listor!$A$6:$G$62,7,FALSE),"")</f>
        <v/>
      </c>
      <c r="H4495" s="35" t="str">
        <f>IFERROR(VLOOKUP(B4495,Listor!$H$6:$I$24,2,FALSE),"")</f>
        <v/>
      </c>
      <c r="I4495" s="35" t="str">
        <f t="shared" si="73"/>
        <v/>
      </c>
      <c r="J4495" s="35" t="str">
        <f t="array" ref="J4495">IFERROR(INDEX(Listor!$M$6:$M$17,MATCH(Listor!J4495&amp;Fossila!E4495,Listor!$K$6:$K$17&amp;Listor!$L$6:$L$17,0)),"")</f>
        <v/>
      </c>
      <c r="K4495" s="69"/>
    </row>
    <row r="4496" spans="2:11" x14ac:dyDescent="0.25">
      <c r="B4496" s="68" t="s">
        <v>68</v>
      </c>
      <c r="C4496" s="80" t="str">
        <f>IFERROR(VLOOKUP(B4496,Listor!$A$6:$B$62,2,FALSE),"")</f>
        <v/>
      </c>
      <c r="D4496" s="80" t="str">
        <f>IFERROR(VLOOKUP(B4496,Listor!$A$6:$C$62,3,FALSE),"")</f>
        <v/>
      </c>
      <c r="E4496" s="64" t="s">
        <v>69</v>
      </c>
      <c r="F4496" s="65"/>
      <c r="G4496" s="35" t="str">
        <f>IFERROR(VLOOKUP(B4496,Listor!$A$6:$G$62,7,FALSE),"")</f>
        <v/>
      </c>
      <c r="H4496" s="35" t="str">
        <f>IFERROR(VLOOKUP(B4496,Listor!$H$6:$I$24,2,FALSE),"")</f>
        <v/>
      </c>
      <c r="I4496" s="35" t="str">
        <f t="shared" si="73"/>
        <v/>
      </c>
      <c r="J4496" s="35" t="str">
        <f t="array" ref="J4496">IFERROR(INDEX(Listor!$M$6:$M$17,MATCH(Listor!J4496&amp;Fossila!E4496,Listor!$K$6:$K$17&amp;Listor!$L$6:$L$17,0)),"")</f>
        <v/>
      </c>
      <c r="K4496" s="69"/>
    </row>
    <row r="4497" spans="2:11" x14ac:dyDescent="0.25">
      <c r="B4497" s="68" t="s">
        <v>68</v>
      </c>
      <c r="C4497" s="80" t="str">
        <f>IFERROR(VLOOKUP(B4497,Listor!$A$6:$B$62,2,FALSE),"")</f>
        <v/>
      </c>
      <c r="D4497" s="80" t="str">
        <f>IFERROR(VLOOKUP(B4497,Listor!$A$6:$C$62,3,FALSE),"")</f>
        <v/>
      </c>
      <c r="E4497" s="64" t="s">
        <v>69</v>
      </c>
      <c r="F4497" s="65"/>
      <c r="G4497" s="35" t="str">
        <f>IFERROR(VLOOKUP(B4497,Listor!$A$6:$G$62,7,FALSE),"")</f>
        <v/>
      </c>
      <c r="H4497" s="35" t="str">
        <f>IFERROR(VLOOKUP(B4497,Listor!$H$6:$I$24,2,FALSE),"")</f>
        <v/>
      </c>
      <c r="I4497" s="35" t="str">
        <f t="shared" si="73"/>
        <v/>
      </c>
      <c r="J4497" s="35" t="str">
        <f t="array" ref="J4497">IFERROR(INDEX(Listor!$M$6:$M$17,MATCH(Listor!J4497&amp;Fossila!E4497,Listor!$K$6:$K$17&amp;Listor!$L$6:$L$17,0)),"")</f>
        <v/>
      </c>
      <c r="K4497" s="69"/>
    </row>
    <row r="4498" spans="2:11" x14ac:dyDescent="0.25">
      <c r="B4498" s="68" t="s">
        <v>68</v>
      </c>
      <c r="C4498" s="80" t="str">
        <f>IFERROR(VLOOKUP(B4498,Listor!$A$6:$B$62,2,FALSE),"")</f>
        <v/>
      </c>
      <c r="D4498" s="80" t="str">
        <f>IFERROR(VLOOKUP(B4498,Listor!$A$6:$C$62,3,FALSE),"")</f>
        <v/>
      </c>
      <c r="E4498" s="64" t="s">
        <v>69</v>
      </c>
      <c r="F4498" s="65"/>
      <c r="G4498" s="35" t="str">
        <f>IFERROR(VLOOKUP(B4498,Listor!$A$6:$G$62,7,FALSE),"")</f>
        <v/>
      </c>
      <c r="H4498" s="35" t="str">
        <f>IFERROR(VLOOKUP(B4498,Listor!$H$6:$I$24,2,FALSE),"")</f>
        <v/>
      </c>
      <c r="I4498" s="35" t="str">
        <f t="shared" si="73"/>
        <v/>
      </c>
      <c r="J4498" s="35" t="str">
        <f t="array" ref="J4498">IFERROR(INDEX(Listor!$M$6:$M$17,MATCH(Listor!J4498&amp;Fossila!E4498,Listor!$K$6:$K$17&amp;Listor!$L$6:$L$17,0)),"")</f>
        <v/>
      </c>
      <c r="K4498" s="69"/>
    </row>
    <row r="4499" spans="2:11" x14ac:dyDescent="0.25">
      <c r="B4499" s="68" t="s">
        <v>68</v>
      </c>
      <c r="C4499" s="80" t="str">
        <f>IFERROR(VLOOKUP(B4499,Listor!$A$6:$B$62,2,FALSE),"")</f>
        <v/>
      </c>
      <c r="D4499" s="80" t="str">
        <f>IFERROR(VLOOKUP(B4499,Listor!$A$6:$C$62,3,FALSE),"")</f>
        <v/>
      </c>
      <c r="E4499" s="64" t="s">
        <v>69</v>
      </c>
      <c r="F4499" s="65"/>
      <c r="G4499" s="35" t="str">
        <f>IFERROR(VLOOKUP(B4499,Listor!$A$6:$G$62,7,FALSE),"")</f>
        <v/>
      </c>
      <c r="H4499" s="35" t="str">
        <f>IFERROR(VLOOKUP(B4499,Listor!$H$6:$I$24,2,FALSE),"")</f>
        <v/>
      </c>
      <c r="I4499" s="35" t="str">
        <f t="shared" si="73"/>
        <v/>
      </c>
      <c r="J4499" s="35" t="str">
        <f t="array" ref="J4499">IFERROR(INDEX(Listor!$M$6:$M$17,MATCH(Listor!J4499&amp;Fossila!E4499,Listor!$K$6:$K$17&amp;Listor!$L$6:$L$17,0)),"")</f>
        <v/>
      </c>
      <c r="K4499" s="69"/>
    </row>
    <row r="4500" spans="2:11" x14ac:dyDescent="0.25">
      <c r="B4500" s="68" t="s">
        <v>68</v>
      </c>
      <c r="C4500" s="80" t="str">
        <f>IFERROR(VLOOKUP(B4500,Listor!$A$6:$B$62,2,FALSE),"")</f>
        <v/>
      </c>
      <c r="D4500" s="80" t="str">
        <f>IFERROR(VLOOKUP(B4500,Listor!$A$6:$C$62,3,FALSE),"")</f>
        <v/>
      </c>
      <c r="E4500" s="64" t="s">
        <v>69</v>
      </c>
      <c r="F4500" s="65"/>
      <c r="G4500" s="35" t="str">
        <f>IFERROR(VLOOKUP(B4500,Listor!$A$6:$G$62,7,FALSE),"")</f>
        <v/>
      </c>
      <c r="H4500" s="35" t="str">
        <f>IFERROR(VLOOKUP(B4500,Listor!$H$6:$I$24,2,FALSE),"")</f>
        <v/>
      </c>
      <c r="I4500" s="35" t="str">
        <f t="shared" si="73"/>
        <v/>
      </c>
      <c r="J4500" s="35" t="str">
        <f t="array" ref="J4500">IFERROR(INDEX(Listor!$M$6:$M$17,MATCH(Listor!J4500&amp;Fossila!E4500,Listor!$K$6:$K$17&amp;Listor!$L$6:$L$17,0)),"")</f>
        <v/>
      </c>
      <c r="K4500" s="69"/>
    </row>
    <row r="4501" spans="2:11" x14ac:dyDescent="0.25">
      <c r="B4501" s="68" t="s">
        <v>68</v>
      </c>
      <c r="C4501" s="80" t="str">
        <f>IFERROR(VLOOKUP(B4501,Listor!$A$6:$B$62,2,FALSE),"")</f>
        <v/>
      </c>
      <c r="D4501" s="80" t="str">
        <f>IFERROR(VLOOKUP(B4501,Listor!$A$6:$C$62,3,FALSE),"")</f>
        <v/>
      </c>
      <c r="E4501" s="64" t="s">
        <v>69</v>
      </c>
      <c r="F4501" s="65"/>
      <c r="G4501" s="35" t="str">
        <f>IFERROR(VLOOKUP(B4501,Listor!$A$6:$G$62,7,FALSE),"")</f>
        <v/>
      </c>
      <c r="H4501" s="35" t="str">
        <f>IFERROR(VLOOKUP(B4501,Listor!$H$6:$I$24,2,FALSE),"")</f>
        <v/>
      </c>
      <c r="I4501" s="35" t="str">
        <f t="shared" si="73"/>
        <v/>
      </c>
      <c r="J4501" s="35" t="str">
        <f t="array" ref="J4501">IFERROR(INDEX(Listor!$M$6:$M$17,MATCH(Listor!J4501&amp;Fossila!E4501,Listor!$K$6:$K$17&amp;Listor!$L$6:$L$17,0)),"")</f>
        <v/>
      </c>
      <c r="K4501" s="69"/>
    </row>
    <row r="4502" spans="2:11" x14ac:dyDescent="0.25">
      <c r="B4502" s="68" t="s">
        <v>68</v>
      </c>
      <c r="C4502" s="80" t="str">
        <f>IFERROR(VLOOKUP(B4502,Listor!$A$6:$B$62,2,FALSE),"")</f>
        <v/>
      </c>
      <c r="D4502" s="80" t="str">
        <f>IFERROR(VLOOKUP(B4502,Listor!$A$6:$C$62,3,FALSE),"")</f>
        <v/>
      </c>
      <c r="E4502" s="64" t="s">
        <v>69</v>
      </c>
      <c r="F4502" s="65"/>
      <c r="G4502" s="35" t="str">
        <f>IFERROR(VLOOKUP(B4502,Listor!$A$6:$G$62,7,FALSE),"")</f>
        <v/>
      </c>
      <c r="H4502" s="35" t="str">
        <f>IFERROR(VLOOKUP(B4502,Listor!$H$6:$I$24,2,FALSE),"")</f>
        <v/>
      </c>
      <c r="I4502" s="35" t="str">
        <f t="shared" si="73"/>
        <v/>
      </c>
      <c r="J4502" s="35" t="str">
        <f t="array" ref="J4502">IFERROR(INDEX(Listor!$M$6:$M$17,MATCH(Listor!J4502&amp;Fossila!E4502,Listor!$K$6:$K$17&amp;Listor!$L$6:$L$17,0)),"")</f>
        <v/>
      </c>
      <c r="K4502" s="69"/>
    </row>
    <row r="4503" spans="2:11" x14ac:dyDescent="0.25">
      <c r="B4503" s="68" t="s">
        <v>68</v>
      </c>
      <c r="C4503" s="80" t="str">
        <f>IFERROR(VLOOKUP(B4503,Listor!$A$6:$B$62,2,FALSE),"")</f>
        <v/>
      </c>
      <c r="D4503" s="80" t="str">
        <f>IFERROR(VLOOKUP(B4503,Listor!$A$6:$C$62,3,FALSE),"")</f>
        <v/>
      </c>
      <c r="E4503" s="64" t="s">
        <v>69</v>
      </c>
      <c r="F4503" s="65"/>
      <c r="G4503" s="35" t="str">
        <f>IFERROR(VLOOKUP(B4503,Listor!$A$6:$G$62,7,FALSE),"")</f>
        <v/>
      </c>
      <c r="H4503" s="35" t="str">
        <f>IFERROR(VLOOKUP(B4503,Listor!$H$6:$I$24,2,FALSE),"")</f>
        <v/>
      </c>
      <c r="I4503" s="35" t="str">
        <f t="shared" si="73"/>
        <v/>
      </c>
      <c r="J4503" s="35" t="str">
        <f t="array" ref="J4503">IFERROR(INDEX(Listor!$M$6:$M$17,MATCH(Listor!J4503&amp;Fossila!E4503,Listor!$K$6:$K$17&amp;Listor!$L$6:$L$17,0)),"")</f>
        <v/>
      </c>
      <c r="K4503" s="69"/>
    </row>
    <row r="4504" spans="2:11" x14ac:dyDescent="0.25">
      <c r="B4504" s="68" t="s">
        <v>68</v>
      </c>
      <c r="C4504" s="80" t="str">
        <f>IFERROR(VLOOKUP(B4504,Listor!$A$6:$B$62,2,FALSE),"")</f>
        <v/>
      </c>
      <c r="D4504" s="80" t="str">
        <f>IFERROR(VLOOKUP(B4504,Listor!$A$6:$C$62,3,FALSE),"")</f>
        <v/>
      </c>
      <c r="E4504" s="64" t="s">
        <v>69</v>
      </c>
      <c r="F4504" s="65"/>
      <c r="G4504" s="35" t="str">
        <f>IFERROR(VLOOKUP(B4504,Listor!$A$6:$G$62,7,FALSE),"")</f>
        <v/>
      </c>
      <c r="H4504" s="35" t="str">
        <f>IFERROR(VLOOKUP(B4504,Listor!$H$6:$I$24,2,FALSE),"")</f>
        <v/>
      </c>
      <c r="I4504" s="35" t="str">
        <f t="shared" si="73"/>
        <v/>
      </c>
      <c r="J4504" s="35" t="str">
        <f t="array" ref="J4504">IFERROR(INDEX(Listor!$M$6:$M$17,MATCH(Listor!J4504&amp;Fossila!E4504,Listor!$K$6:$K$17&amp;Listor!$L$6:$L$17,0)),"")</f>
        <v/>
      </c>
      <c r="K4504" s="69"/>
    </row>
    <row r="4505" spans="2:11" x14ac:dyDescent="0.25">
      <c r="B4505" s="68" t="s">
        <v>68</v>
      </c>
      <c r="C4505" s="80" t="str">
        <f>IFERROR(VLOOKUP(B4505,Listor!$A$6:$B$62,2,FALSE),"")</f>
        <v/>
      </c>
      <c r="D4505" s="80" t="str">
        <f>IFERROR(VLOOKUP(B4505,Listor!$A$6:$C$62,3,FALSE),"")</f>
        <v/>
      </c>
      <c r="E4505" s="64" t="s">
        <v>69</v>
      </c>
      <c r="F4505" s="65"/>
      <c r="G4505" s="35" t="str">
        <f>IFERROR(VLOOKUP(B4505,Listor!$A$6:$G$62,7,FALSE),"")</f>
        <v/>
      </c>
      <c r="H4505" s="35" t="str">
        <f>IFERROR(VLOOKUP(B4505,Listor!$H$6:$I$24,2,FALSE),"")</f>
        <v/>
      </c>
      <c r="I4505" s="35" t="str">
        <f t="shared" si="73"/>
        <v/>
      </c>
      <c r="J4505" s="35" t="str">
        <f t="array" ref="J4505">IFERROR(INDEX(Listor!$M$6:$M$17,MATCH(Listor!J4505&amp;Fossila!E4505,Listor!$K$6:$K$17&amp;Listor!$L$6:$L$17,0)),"")</f>
        <v/>
      </c>
      <c r="K4505" s="69"/>
    </row>
    <row r="4506" spans="2:11" x14ac:dyDescent="0.25">
      <c r="B4506" s="68" t="s">
        <v>68</v>
      </c>
      <c r="C4506" s="80" t="str">
        <f>IFERROR(VLOOKUP(B4506,Listor!$A$6:$B$62,2,FALSE),"")</f>
        <v/>
      </c>
      <c r="D4506" s="80" t="str">
        <f>IFERROR(VLOOKUP(B4506,Listor!$A$6:$C$62,3,FALSE),"")</f>
        <v/>
      </c>
      <c r="E4506" s="64" t="s">
        <v>69</v>
      </c>
      <c r="F4506" s="65"/>
      <c r="G4506" s="35" t="str">
        <f>IFERROR(VLOOKUP(B4506,Listor!$A$6:$G$62,7,FALSE),"")</f>
        <v/>
      </c>
      <c r="H4506" s="35" t="str">
        <f>IFERROR(VLOOKUP(B4506,Listor!$H$6:$I$24,2,FALSE),"")</f>
        <v/>
      </c>
      <c r="I4506" s="35" t="str">
        <f t="shared" si="73"/>
        <v/>
      </c>
      <c r="J4506" s="35" t="str">
        <f t="array" ref="J4506">IFERROR(INDEX(Listor!$M$6:$M$17,MATCH(Listor!J4506&amp;Fossila!E4506,Listor!$K$6:$K$17&amp;Listor!$L$6:$L$17,0)),"")</f>
        <v/>
      </c>
      <c r="K4506" s="69"/>
    </row>
    <row r="4507" spans="2:11" x14ac:dyDescent="0.25">
      <c r="B4507" s="68" t="s">
        <v>68</v>
      </c>
      <c r="C4507" s="80" t="str">
        <f>IFERROR(VLOOKUP(B4507,Listor!$A$6:$B$62,2,FALSE),"")</f>
        <v/>
      </c>
      <c r="D4507" s="80" t="str">
        <f>IFERROR(VLOOKUP(B4507,Listor!$A$6:$C$62,3,FALSE),"")</f>
        <v/>
      </c>
      <c r="E4507" s="64" t="s">
        <v>69</v>
      </c>
      <c r="F4507" s="65"/>
      <c r="G4507" s="35" t="str">
        <f>IFERROR(VLOOKUP(B4507,Listor!$A$6:$G$62,7,FALSE),"")</f>
        <v/>
      </c>
      <c r="H4507" s="35" t="str">
        <f>IFERROR(VLOOKUP(B4507,Listor!$H$6:$I$24,2,FALSE),"")</f>
        <v/>
      </c>
      <c r="I4507" s="35" t="str">
        <f t="shared" si="73"/>
        <v/>
      </c>
      <c r="J4507" s="35" t="str">
        <f t="array" ref="J4507">IFERROR(INDEX(Listor!$M$6:$M$17,MATCH(Listor!J4507&amp;Fossila!E4507,Listor!$K$6:$K$17&amp;Listor!$L$6:$L$17,0)),"")</f>
        <v/>
      </c>
      <c r="K4507" s="69"/>
    </row>
    <row r="4508" spans="2:11" x14ac:dyDescent="0.25">
      <c r="B4508" s="68" t="s">
        <v>68</v>
      </c>
      <c r="C4508" s="80" t="str">
        <f>IFERROR(VLOOKUP(B4508,Listor!$A$6:$B$62,2,FALSE),"")</f>
        <v/>
      </c>
      <c r="D4508" s="80" t="str">
        <f>IFERROR(VLOOKUP(B4508,Listor!$A$6:$C$62,3,FALSE),"")</f>
        <v/>
      </c>
      <c r="E4508" s="64" t="s">
        <v>69</v>
      </c>
      <c r="F4508" s="65"/>
      <c r="G4508" s="35" t="str">
        <f>IFERROR(VLOOKUP(B4508,Listor!$A$6:$G$62,7,FALSE),"")</f>
        <v/>
      </c>
      <c r="H4508" s="35" t="str">
        <f>IFERROR(VLOOKUP(B4508,Listor!$H$6:$I$24,2,FALSE),"")</f>
        <v/>
      </c>
      <c r="I4508" s="35" t="str">
        <f t="shared" si="73"/>
        <v/>
      </c>
      <c r="J4508" s="35" t="str">
        <f t="array" ref="J4508">IFERROR(INDEX(Listor!$M$6:$M$17,MATCH(Listor!J4508&amp;Fossila!E4508,Listor!$K$6:$K$17&amp;Listor!$L$6:$L$17,0)),"")</f>
        <v/>
      </c>
      <c r="K4508" s="69"/>
    </row>
    <row r="4509" spans="2:11" x14ac:dyDescent="0.25">
      <c r="B4509" s="68" t="s">
        <v>68</v>
      </c>
      <c r="C4509" s="80" t="str">
        <f>IFERROR(VLOOKUP(B4509,Listor!$A$6:$B$62,2,FALSE),"")</f>
        <v/>
      </c>
      <c r="D4509" s="80" t="str">
        <f>IFERROR(VLOOKUP(B4509,Listor!$A$6:$C$62,3,FALSE),"")</f>
        <v/>
      </c>
      <c r="E4509" s="64" t="s">
        <v>69</v>
      </c>
      <c r="F4509" s="65"/>
      <c r="G4509" s="35" t="str">
        <f>IFERROR(VLOOKUP(B4509,Listor!$A$6:$G$62,7,FALSE),"")</f>
        <v/>
      </c>
      <c r="H4509" s="35" t="str">
        <f>IFERROR(VLOOKUP(B4509,Listor!$H$6:$I$24,2,FALSE),"")</f>
        <v/>
      </c>
      <c r="I4509" s="35" t="str">
        <f t="shared" si="73"/>
        <v/>
      </c>
      <c r="J4509" s="35" t="str">
        <f t="array" ref="J4509">IFERROR(INDEX(Listor!$M$6:$M$17,MATCH(Listor!J4509&amp;Fossila!E4509,Listor!$K$6:$K$17&amp;Listor!$L$6:$L$17,0)),"")</f>
        <v/>
      </c>
      <c r="K4509" s="69"/>
    </row>
    <row r="4510" spans="2:11" x14ac:dyDescent="0.25">
      <c r="B4510" s="68" t="s">
        <v>68</v>
      </c>
      <c r="C4510" s="80" t="str">
        <f>IFERROR(VLOOKUP(B4510,Listor!$A$6:$B$62,2,FALSE),"")</f>
        <v/>
      </c>
      <c r="D4510" s="80" t="str">
        <f>IFERROR(VLOOKUP(B4510,Listor!$A$6:$C$62,3,FALSE),"")</f>
        <v/>
      </c>
      <c r="E4510" s="64" t="s">
        <v>69</v>
      </c>
      <c r="F4510" s="65"/>
      <c r="G4510" s="35" t="str">
        <f>IFERROR(VLOOKUP(B4510,Listor!$A$6:$G$62,7,FALSE),"")</f>
        <v/>
      </c>
      <c r="H4510" s="35" t="str">
        <f>IFERROR(VLOOKUP(B4510,Listor!$H$6:$I$24,2,FALSE),"")</f>
        <v/>
      </c>
      <c r="I4510" s="35" t="str">
        <f t="shared" si="73"/>
        <v/>
      </c>
      <c r="J4510" s="35" t="str">
        <f t="array" ref="J4510">IFERROR(INDEX(Listor!$M$6:$M$17,MATCH(Listor!J4510&amp;Fossila!E4510,Listor!$K$6:$K$17&amp;Listor!$L$6:$L$17,0)),"")</f>
        <v/>
      </c>
      <c r="K4510" s="69"/>
    </row>
    <row r="4511" spans="2:11" x14ac:dyDescent="0.25">
      <c r="B4511" s="68" t="s">
        <v>68</v>
      </c>
      <c r="C4511" s="80" t="str">
        <f>IFERROR(VLOOKUP(B4511,Listor!$A$6:$B$62,2,FALSE),"")</f>
        <v/>
      </c>
      <c r="D4511" s="80" t="str">
        <f>IFERROR(VLOOKUP(B4511,Listor!$A$6:$C$62,3,FALSE),"")</f>
        <v/>
      </c>
      <c r="E4511" s="64" t="s">
        <v>69</v>
      </c>
      <c r="F4511" s="65"/>
      <c r="G4511" s="35" t="str">
        <f>IFERROR(VLOOKUP(B4511,Listor!$A$6:$G$62,7,FALSE),"")</f>
        <v/>
      </c>
      <c r="H4511" s="35" t="str">
        <f>IFERROR(VLOOKUP(B4511,Listor!$H$6:$I$24,2,FALSE),"")</f>
        <v/>
      </c>
      <c r="I4511" s="35" t="str">
        <f t="shared" si="73"/>
        <v/>
      </c>
      <c r="J4511" s="35" t="str">
        <f t="array" ref="J4511">IFERROR(INDEX(Listor!$M$6:$M$17,MATCH(Listor!J4511&amp;Fossila!E4511,Listor!$K$6:$K$17&amp;Listor!$L$6:$L$17,0)),"")</f>
        <v/>
      </c>
      <c r="K4511" s="69"/>
    </row>
    <row r="4512" spans="2:11" x14ac:dyDescent="0.25">
      <c r="B4512" s="68" t="s">
        <v>68</v>
      </c>
      <c r="C4512" s="80" t="str">
        <f>IFERROR(VLOOKUP(B4512,Listor!$A$6:$B$62,2,FALSE),"")</f>
        <v/>
      </c>
      <c r="D4512" s="80" t="str">
        <f>IFERROR(VLOOKUP(B4512,Listor!$A$6:$C$62,3,FALSE),"")</f>
        <v/>
      </c>
      <c r="E4512" s="64" t="s">
        <v>69</v>
      </c>
      <c r="F4512" s="65"/>
      <c r="G4512" s="35" t="str">
        <f>IFERROR(VLOOKUP(B4512,Listor!$A$6:$G$62,7,FALSE),"")</f>
        <v/>
      </c>
      <c r="H4512" s="35" t="str">
        <f>IFERROR(VLOOKUP(B4512,Listor!$H$6:$I$24,2,FALSE),"")</f>
        <v/>
      </c>
      <c r="I4512" s="35" t="str">
        <f t="shared" si="73"/>
        <v/>
      </c>
      <c r="J4512" s="35" t="str">
        <f t="array" ref="J4512">IFERROR(INDEX(Listor!$M$6:$M$17,MATCH(Listor!J4512&amp;Fossila!E4512,Listor!$K$6:$K$17&amp;Listor!$L$6:$L$17,0)),"")</f>
        <v/>
      </c>
      <c r="K4512" s="69"/>
    </row>
    <row r="4513" spans="2:11" x14ac:dyDescent="0.25">
      <c r="B4513" s="68" t="s">
        <v>68</v>
      </c>
      <c r="C4513" s="80" t="str">
        <f>IFERROR(VLOOKUP(B4513,Listor!$A$6:$B$62,2,FALSE),"")</f>
        <v/>
      </c>
      <c r="D4513" s="80" t="str">
        <f>IFERROR(VLOOKUP(B4513,Listor!$A$6:$C$62,3,FALSE),"")</f>
        <v/>
      </c>
      <c r="E4513" s="64" t="s">
        <v>69</v>
      </c>
      <c r="F4513" s="65"/>
      <c r="G4513" s="35" t="str">
        <f>IFERROR(VLOOKUP(B4513,Listor!$A$6:$G$62,7,FALSE),"")</f>
        <v/>
      </c>
      <c r="H4513" s="35" t="str">
        <f>IFERROR(VLOOKUP(B4513,Listor!$H$6:$I$24,2,FALSE),"")</f>
        <v/>
      </c>
      <c r="I4513" s="35" t="str">
        <f t="shared" si="73"/>
        <v/>
      </c>
      <c r="J4513" s="35" t="str">
        <f t="array" ref="J4513">IFERROR(INDEX(Listor!$M$6:$M$17,MATCH(Listor!J4513&amp;Fossila!E4513,Listor!$K$6:$K$17&amp;Listor!$L$6:$L$17,0)),"")</f>
        <v/>
      </c>
      <c r="K4513" s="69"/>
    </row>
    <row r="4514" spans="2:11" x14ac:dyDescent="0.25">
      <c r="B4514" s="68" t="s">
        <v>68</v>
      </c>
      <c r="C4514" s="80" t="str">
        <f>IFERROR(VLOOKUP(B4514,Listor!$A$6:$B$62,2,FALSE),"")</f>
        <v/>
      </c>
      <c r="D4514" s="80" t="str">
        <f>IFERROR(VLOOKUP(B4514,Listor!$A$6:$C$62,3,FALSE),"")</f>
        <v/>
      </c>
      <c r="E4514" s="64" t="s">
        <v>69</v>
      </c>
      <c r="F4514" s="65"/>
      <c r="G4514" s="35" t="str">
        <f>IFERROR(VLOOKUP(B4514,Listor!$A$6:$G$62,7,FALSE),"")</f>
        <v/>
      </c>
      <c r="H4514" s="35" t="str">
        <f>IFERROR(VLOOKUP(B4514,Listor!$H$6:$I$24,2,FALSE),"")</f>
        <v/>
      </c>
      <c r="I4514" s="35" t="str">
        <f t="shared" si="73"/>
        <v/>
      </c>
      <c r="J4514" s="35" t="str">
        <f t="array" ref="J4514">IFERROR(INDEX(Listor!$M$6:$M$17,MATCH(Listor!J4514&amp;Fossila!E4514,Listor!$K$6:$K$17&amp;Listor!$L$6:$L$17,0)),"")</f>
        <v/>
      </c>
      <c r="K4514" s="69"/>
    </row>
    <row r="4515" spans="2:11" x14ac:dyDescent="0.25">
      <c r="B4515" s="68" t="s">
        <v>68</v>
      </c>
      <c r="C4515" s="80" t="str">
        <f>IFERROR(VLOOKUP(B4515,Listor!$A$6:$B$62,2,FALSE),"")</f>
        <v/>
      </c>
      <c r="D4515" s="80" t="str">
        <f>IFERROR(VLOOKUP(B4515,Listor!$A$6:$C$62,3,FALSE),"")</f>
        <v/>
      </c>
      <c r="E4515" s="64" t="s">
        <v>69</v>
      </c>
      <c r="F4515" s="65"/>
      <c r="G4515" s="35" t="str">
        <f>IFERROR(VLOOKUP(B4515,Listor!$A$6:$G$62,7,FALSE),"")</f>
        <v/>
      </c>
      <c r="H4515" s="35" t="str">
        <f>IFERROR(VLOOKUP(B4515,Listor!$H$6:$I$24,2,FALSE),"")</f>
        <v/>
      </c>
      <c r="I4515" s="35" t="str">
        <f t="shared" si="73"/>
        <v/>
      </c>
      <c r="J4515" s="35" t="str">
        <f t="array" ref="J4515">IFERROR(INDEX(Listor!$M$6:$M$17,MATCH(Listor!J4515&amp;Fossila!E4515,Listor!$K$6:$K$17&amp;Listor!$L$6:$L$17,0)),"")</f>
        <v/>
      </c>
      <c r="K4515" s="69"/>
    </row>
    <row r="4516" spans="2:11" x14ac:dyDescent="0.25">
      <c r="B4516" s="68" t="s">
        <v>68</v>
      </c>
      <c r="C4516" s="80" t="str">
        <f>IFERROR(VLOOKUP(B4516,Listor!$A$6:$B$62,2,FALSE),"")</f>
        <v/>
      </c>
      <c r="D4516" s="80" t="str">
        <f>IFERROR(VLOOKUP(B4516,Listor!$A$6:$C$62,3,FALSE),"")</f>
        <v/>
      </c>
      <c r="E4516" s="64" t="s">
        <v>69</v>
      </c>
      <c r="F4516" s="65"/>
      <c r="G4516" s="35" t="str">
        <f>IFERROR(VLOOKUP(B4516,Listor!$A$6:$G$62,7,FALSE),"")</f>
        <v/>
      </c>
      <c r="H4516" s="35" t="str">
        <f>IFERROR(VLOOKUP(B4516,Listor!$H$6:$I$24,2,FALSE),"")</f>
        <v/>
      </c>
      <c r="I4516" s="35" t="str">
        <f t="shared" si="73"/>
        <v/>
      </c>
      <c r="J4516" s="35" t="str">
        <f t="array" ref="J4516">IFERROR(INDEX(Listor!$M$6:$M$17,MATCH(Listor!J4516&amp;Fossila!E4516,Listor!$K$6:$K$17&amp;Listor!$L$6:$L$17,0)),"")</f>
        <v/>
      </c>
      <c r="K4516" s="69"/>
    </row>
    <row r="4517" spans="2:11" x14ac:dyDescent="0.25">
      <c r="B4517" s="68" t="s">
        <v>68</v>
      </c>
      <c r="C4517" s="80" t="str">
        <f>IFERROR(VLOOKUP(B4517,Listor!$A$6:$B$62,2,FALSE),"")</f>
        <v/>
      </c>
      <c r="D4517" s="80" t="str">
        <f>IFERROR(VLOOKUP(B4517,Listor!$A$6:$C$62,3,FALSE),"")</f>
        <v/>
      </c>
      <c r="E4517" s="64" t="s">
        <v>69</v>
      </c>
      <c r="F4517" s="65"/>
      <c r="G4517" s="35" t="str">
        <f>IFERROR(VLOOKUP(B4517,Listor!$A$6:$G$62,7,FALSE),"")</f>
        <v/>
      </c>
      <c r="H4517" s="35" t="str">
        <f>IFERROR(VLOOKUP(B4517,Listor!$H$6:$I$24,2,FALSE),"")</f>
        <v/>
      </c>
      <c r="I4517" s="35" t="str">
        <f t="shared" si="73"/>
        <v/>
      </c>
      <c r="J4517" s="35" t="str">
        <f t="array" ref="J4517">IFERROR(INDEX(Listor!$M$6:$M$17,MATCH(Listor!J4517&amp;Fossila!E4517,Listor!$K$6:$K$17&amp;Listor!$L$6:$L$17,0)),"")</f>
        <v/>
      </c>
      <c r="K4517" s="69"/>
    </row>
    <row r="4518" spans="2:11" x14ac:dyDescent="0.25">
      <c r="B4518" s="68" t="s">
        <v>68</v>
      </c>
      <c r="C4518" s="80" t="str">
        <f>IFERROR(VLOOKUP(B4518,Listor!$A$6:$B$62,2,FALSE),"")</f>
        <v/>
      </c>
      <c r="D4518" s="80" t="str">
        <f>IFERROR(VLOOKUP(B4518,Listor!$A$6:$C$62,3,FALSE),"")</f>
        <v/>
      </c>
      <c r="E4518" s="64" t="s">
        <v>69</v>
      </c>
      <c r="F4518" s="65"/>
      <c r="G4518" s="35" t="str">
        <f>IFERROR(VLOOKUP(B4518,Listor!$A$6:$G$62,7,FALSE),"")</f>
        <v/>
      </c>
      <c r="H4518" s="35" t="str">
        <f>IFERROR(VLOOKUP(B4518,Listor!$H$6:$I$24,2,FALSE),"")</f>
        <v/>
      </c>
      <c r="I4518" s="35" t="str">
        <f t="shared" si="73"/>
        <v/>
      </c>
      <c r="J4518" s="35" t="str">
        <f t="array" ref="J4518">IFERROR(INDEX(Listor!$M$6:$M$17,MATCH(Listor!J4518&amp;Fossila!E4518,Listor!$K$6:$K$17&amp;Listor!$L$6:$L$17,0)),"")</f>
        <v/>
      </c>
      <c r="K4518" s="69"/>
    </row>
    <row r="4519" spans="2:11" x14ac:dyDescent="0.25">
      <c r="B4519" s="68" t="s">
        <v>68</v>
      </c>
      <c r="C4519" s="80" t="str">
        <f>IFERROR(VLOOKUP(B4519,Listor!$A$6:$B$62,2,FALSE),"")</f>
        <v/>
      </c>
      <c r="D4519" s="80" t="str">
        <f>IFERROR(VLOOKUP(B4519,Listor!$A$6:$C$62,3,FALSE),"")</f>
        <v/>
      </c>
      <c r="E4519" s="64" t="s">
        <v>69</v>
      </c>
      <c r="F4519" s="65"/>
      <c r="G4519" s="35" t="str">
        <f>IFERROR(VLOOKUP(B4519,Listor!$A$6:$G$62,7,FALSE),"")</f>
        <v/>
      </c>
      <c r="H4519" s="35" t="str">
        <f>IFERROR(VLOOKUP(B4519,Listor!$H$6:$I$24,2,FALSE),"")</f>
        <v/>
      </c>
      <c r="I4519" s="35" t="str">
        <f t="shared" si="73"/>
        <v/>
      </c>
      <c r="J4519" s="35" t="str">
        <f t="array" ref="J4519">IFERROR(INDEX(Listor!$M$6:$M$17,MATCH(Listor!J4519&amp;Fossila!E4519,Listor!$K$6:$K$17&amp;Listor!$L$6:$L$17,0)),"")</f>
        <v/>
      </c>
      <c r="K4519" s="69"/>
    </row>
    <row r="4520" spans="2:11" x14ac:dyDescent="0.25">
      <c r="B4520" s="68" t="s">
        <v>68</v>
      </c>
      <c r="C4520" s="80" t="str">
        <f>IFERROR(VLOOKUP(B4520,Listor!$A$6:$B$62,2,FALSE),"")</f>
        <v/>
      </c>
      <c r="D4520" s="80" t="str">
        <f>IFERROR(VLOOKUP(B4520,Listor!$A$6:$C$62,3,FALSE),"")</f>
        <v/>
      </c>
      <c r="E4520" s="64" t="s">
        <v>69</v>
      </c>
      <c r="F4520" s="65"/>
      <c r="G4520" s="35" t="str">
        <f>IFERROR(VLOOKUP(B4520,Listor!$A$6:$G$62,7,FALSE),"")</f>
        <v/>
      </c>
      <c r="H4520" s="35" t="str">
        <f>IFERROR(VLOOKUP(B4520,Listor!$H$6:$I$24,2,FALSE),"")</f>
        <v/>
      </c>
      <c r="I4520" s="35" t="str">
        <f t="shared" si="73"/>
        <v/>
      </c>
      <c r="J4520" s="35" t="str">
        <f t="array" ref="J4520">IFERROR(INDEX(Listor!$M$6:$M$17,MATCH(Listor!J4520&amp;Fossila!E4520,Listor!$K$6:$K$17&amp;Listor!$L$6:$L$17,0)),"")</f>
        <v/>
      </c>
      <c r="K4520" s="69"/>
    </row>
    <row r="4521" spans="2:11" x14ac:dyDescent="0.25">
      <c r="B4521" s="68" t="s">
        <v>68</v>
      </c>
      <c r="C4521" s="80" t="str">
        <f>IFERROR(VLOOKUP(B4521,Listor!$A$6:$B$62,2,FALSE),"")</f>
        <v/>
      </c>
      <c r="D4521" s="80" t="str">
        <f>IFERROR(VLOOKUP(B4521,Listor!$A$6:$C$62,3,FALSE),"")</f>
        <v/>
      </c>
      <c r="E4521" s="64" t="s">
        <v>69</v>
      </c>
      <c r="F4521" s="65"/>
      <c r="G4521" s="35" t="str">
        <f>IFERROR(VLOOKUP(B4521,Listor!$A$6:$G$62,7,FALSE),"")</f>
        <v/>
      </c>
      <c r="H4521" s="35" t="str">
        <f>IFERROR(VLOOKUP(B4521,Listor!$H$6:$I$24,2,FALSE),"")</f>
        <v/>
      </c>
      <c r="I4521" s="35" t="str">
        <f t="shared" si="73"/>
        <v/>
      </c>
      <c r="J4521" s="35" t="str">
        <f t="array" ref="J4521">IFERROR(INDEX(Listor!$M$6:$M$17,MATCH(Listor!J4521&amp;Fossila!E4521,Listor!$K$6:$K$17&amp;Listor!$L$6:$L$17,0)),"")</f>
        <v/>
      </c>
      <c r="K4521" s="69"/>
    </row>
    <row r="4522" spans="2:11" x14ac:dyDescent="0.25">
      <c r="B4522" s="68" t="s">
        <v>68</v>
      </c>
      <c r="C4522" s="80" t="str">
        <f>IFERROR(VLOOKUP(B4522,Listor!$A$6:$B$62,2,FALSE),"")</f>
        <v/>
      </c>
      <c r="D4522" s="80" t="str">
        <f>IFERROR(VLOOKUP(B4522,Listor!$A$6:$C$62,3,FALSE),"")</f>
        <v/>
      </c>
      <c r="E4522" s="64" t="s">
        <v>69</v>
      </c>
      <c r="F4522" s="65"/>
      <c r="G4522" s="35" t="str">
        <f>IFERROR(VLOOKUP(B4522,Listor!$A$6:$G$62,7,FALSE),"")</f>
        <v/>
      </c>
      <c r="H4522" s="35" t="str">
        <f>IFERROR(VLOOKUP(B4522,Listor!$H$6:$I$24,2,FALSE),"")</f>
        <v/>
      </c>
      <c r="I4522" s="35" t="str">
        <f t="shared" si="73"/>
        <v/>
      </c>
      <c r="J4522" s="35" t="str">
        <f t="array" ref="J4522">IFERROR(INDEX(Listor!$M$6:$M$17,MATCH(Listor!J4522&amp;Fossila!E4522,Listor!$K$6:$K$17&amp;Listor!$L$6:$L$17,0)),"")</f>
        <v/>
      </c>
      <c r="K4522" s="69"/>
    </row>
    <row r="4523" spans="2:11" x14ac:dyDescent="0.25">
      <c r="B4523" s="68" t="s">
        <v>68</v>
      </c>
      <c r="C4523" s="80" t="str">
        <f>IFERROR(VLOOKUP(B4523,Listor!$A$6:$B$62,2,FALSE),"")</f>
        <v/>
      </c>
      <c r="D4523" s="80" t="str">
        <f>IFERROR(VLOOKUP(B4523,Listor!$A$6:$C$62,3,FALSE),"")</f>
        <v/>
      </c>
      <c r="E4523" s="64" t="s">
        <v>69</v>
      </c>
      <c r="F4523" s="65"/>
      <c r="G4523" s="35" t="str">
        <f>IFERROR(VLOOKUP(B4523,Listor!$A$6:$G$62,7,FALSE),"")</f>
        <v/>
      </c>
      <c r="H4523" s="35" t="str">
        <f>IFERROR(VLOOKUP(B4523,Listor!$H$6:$I$24,2,FALSE),"")</f>
        <v/>
      </c>
      <c r="I4523" s="35" t="str">
        <f t="shared" si="73"/>
        <v/>
      </c>
      <c r="J4523" s="35" t="str">
        <f t="array" ref="J4523">IFERROR(INDEX(Listor!$M$6:$M$17,MATCH(Listor!J4523&amp;Fossila!E4523,Listor!$K$6:$K$17&amp;Listor!$L$6:$L$17,0)),"")</f>
        <v/>
      </c>
      <c r="K4523" s="69"/>
    </row>
    <row r="4524" spans="2:11" x14ac:dyDescent="0.25">
      <c r="B4524" s="68" t="s">
        <v>68</v>
      </c>
      <c r="C4524" s="80" t="str">
        <f>IFERROR(VLOOKUP(B4524,Listor!$A$6:$B$62,2,FALSE),"")</f>
        <v/>
      </c>
      <c r="D4524" s="80" t="str">
        <f>IFERROR(VLOOKUP(B4524,Listor!$A$6:$C$62,3,FALSE),"")</f>
        <v/>
      </c>
      <c r="E4524" s="64" t="s">
        <v>69</v>
      </c>
      <c r="F4524" s="65"/>
      <c r="G4524" s="35" t="str">
        <f>IFERROR(VLOOKUP(B4524,Listor!$A$6:$G$62,7,FALSE),"")</f>
        <v/>
      </c>
      <c r="H4524" s="35" t="str">
        <f>IFERROR(VLOOKUP(B4524,Listor!$H$6:$I$24,2,FALSE),"")</f>
        <v/>
      </c>
      <c r="I4524" s="35" t="str">
        <f t="shared" si="73"/>
        <v/>
      </c>
      <c r="J4524" s="35" t="str">
        <f t="array" ref="J4524">IFERROR(INDEX(Listor!$M$6:$M$17,MATCH(Listor!J4524&amp;Fossila!E4524,Listor!$K$6:$K$17&amp;Listor!$L$6:$L$17,0)),"")</f>
        <v/>
      </c>
      <c r="K4524" s="69"/>
    </row>
    <row r="4525" spans="2:11" x14ac:dyDescent="0.25">
      <c r="B4525" s="68" t="s">
        <v>68</v>
      </c>
      <c r="C4525" s="80" t="str">
        <f>IFERROR(VLOOKUP(B4525,Listor!$A$6:$B$62,2,FALSE),"")</f>
        <v/>
      </c>
      <c r="D4525" s="80" t="str">
        <f>IFERROR(VLOOKUP(B4525,Listor!$A$6:$C$62,3,FALSE),"")</f>
        <v/>
      </c>
      <c r="E4525" s="64" t="s">
        <v>69</v>
      </c>
      <c r="F4525" s="65"/>
      <c r="G4525" s="35" t="str">
        <f>IFERROR(VLOOKUP(B4525,Listor!$A$6:$G$62,7,FALSE),"")</f>
        <v/>
      </c>
      <c r="H4525" s="35" t="str">
        <f>IFERROR(VLOOKUP(B4525,Listor!$H$6:$I$24,2,FALSE),"")</f>
        <v/>
      </c>
      <c r="I4525" s="35" t="str">
        <f t="shared" si="73"/>
        <v/>
      </c>
      <c r="J4525" s="35" t="str">
        <f t="array" ref="J4525">IFERROR(INDEX(Listor!$M$6:$M$17,MATCH(Listor!J4525&amp;Fossila!E4525,Listor!$K$6:$K$17&amp;Listor!$L$6:$L$17,0)),"")</f>
        <v/>
      </c>
      <c r="K4525" s="69"/>
    </row>
    <row r="4526" spans="2:11" x14ac:dyDescent="0.25">
      <c r="B4526" s="68" t="s">
        <v>68</v>
      </c>
      <c r="C4526" s="80" t="str">
        <f>IFERROR(VLOOKUP(B4526,Listor!$A$6:$B$62,2,FALSE),"")</f>
        <v/>
      </c>
      <c r="D4526" s="80" t="str">
        <f>IFERROR(VLOOKUP(B4526,Listor!$A$6:$C$62,3,FALSE),"")</f>
        <v/>
      </c>
      <c r="E4526" s="64" t="s">
        <v>69</v>
      </c>
      <c r="F4526" s="65"/>
      <c r="G4526" s="35" t="str">
        <f>IFERROR(VLOOKUP(B4526,Listor!$A$6:$G$62,7,FALSE),"")</f>
        <v/>
      </c>
      <c r="H4526" s="35" t="str">
        <f>IFERROR(VLOOKUP(B4526,Listor!$H$6:$I$24,2,FALSE),"")</f>
        <v/>
      </c>
      <c r="I4526" s="35" t="str">
        <f t="shared" si="73"/>
        <v/>
      </c>
      <c r="J4526" s="35" t="str">
        <f t="array" ref="J4526">IFERROR(INDEX(Listor!$M$6:$M$17,MATCH(Listor!J4526&amp;Fossila!E4526,Listor!$K$6:$K$17&amp;Listor!$L$6:$L$17,0)),"")</f>
        <v/>
      </c>
      <c r="K4526" s="69"/>
    </row>
    <row r="4527" spans="2:11" x14ac:dyDescent="0.25">
      <c r="B4527" s="68" t="s">
        <v>68</v>
      </c>
      <c r="C4527" s="80" t="str">
        <f>IFERROR(VLOOKUP(B4527,Listor!$A$6:$B$62,2,FALSE),"")</f>
        <v/>
      </c>
      <c r="D4527" s="80" t="str">
        <f>IFERROR(VLOOKUP(B4527,Listor!$A$6:$C$62,3,FALSE),"")</f>
        <v/>
      </c>
      <c r="E4527" s="64" t="s">
        <v>69</v>
      </c>
      <c r="F4527" s="65"/>
      <c r="G4527" s="35" t="str">
        <f>IFERROR(VLOOKUP(B4527,Listor!$A$6:$G$62,7,FALSE),"")</f>
        <v/>
      </c>
      <c r="H4527" s="35" t="str">
        <f>IFERROR(VLOOKUP(B4527,Listor!$H$6:$I$24,2,FALSE),"")</f>
        <v/>
      </c>
      <c r="I4527" s="35" t="str">
        <f t="shared" si="73"/>
        <v/>
      </c>
      <c r="J4527" s="35" t="str">
        <f t="array" ref="J4527">IFERROR(INDEX(Listor!$M$6:$M$17,MATCH(Listor!J4527&amp;Fossila!E4527,Listor!$K$6:$K$17&amp;Listor!$L$6:$L$17,0)),"")</f>
        <v/>
      </c>
      <c r="K4527" s="69"/>
    </row>
    <row r="4528" spans="2:11" x14ac:dyDescent="0.25">
      <c r="B4528" s="68" t="s">
        <v>68</v>
      </c>
      <c r="C4528" s="80" t="str">
        <f>IFERROR(VLOOKUP(B4528,Listor!$A$6:$B$62,2,FALSE),"")</f>
        <v/>
      </c>
      <c r="D4528" s="80" t="str">
        <f>IFERROR(VLOOKUP(B4528,Listor!$A$6:$C$62,3,FALSE),"")</f>
        <v/>
      </c>
      <c r="E4528" s="64" t="s">
        <v>69</v>
      </c>
      <c r="F4528" s="65"/>
      <c r="G4528" s="35" t="str">
        <f>IFERROR(VLOOKUP(B4528,Listor!$A$6:$G$62,7,FALSE),"")</f>
        <v/>
      </c>
      <c r="H4528" s="35" t="str">
        <f>IFERROR(VLOOKUP(B4528,Listor!$H$6:$I$24,2,FALSE),"")</f>
        <v/>
      </c>
      <c r="I4528" s="35" t="str">
        <f t="shared" si="73"/>
        <v/>
      </c>
      <c r="J4528" s="35" t="str">
        <f t="array" ref="J4528">IFERROR(INDEX(Listor!$M$6:$M$17,MATCH(Listor!J4528&amp;Fossila!E4528,Listor!$K$6:$K$17&amp;Listor!$L$6:$L$17,0)),"")</f>
        <v/>
      </c>
      <c r="K4528" s="69"/>
    </row>
    <row r="4529" spans="2:11" x14ac:dyDescent="0.25">
      <c r="B4529" s="68" t="s">
        <v>68</v>
      </c>
      <c r="C4529" s="80" t="str">
        <f>IFERROR(VLOOKUP(B4529,Listor!$A$6:$B$62,2,FALSE),"")</f>
        <v/>
      </c>
      <c r="D4529" s="80" t="str">
        <f>IFERROR(VLOOKUP(B4529,Listor!$A$6:$C$62,3,FALSE),"")</f>
        <v/>
      </c>
      <c r="E4529" s="64" t="s">
        <v>69</v>
      </c>
      <c r="F4529" s="65"/>
      <c r="G4529" s="35" t="str">
        <f>IFERROR(VLOOKUP(B4529,Listor!$A$6:$G$62,7,FALSE),"")</f>
        <v/>
      </c>
      <c r="H4529" s="35" t="str">
        <f>IFERROR(VLOOKUP(B4529,Listor!$H$6:$I$24,2,FALSE),"")</f>
        <v/>
      </c>
      <c r="I4529" s="35" t="str">
        <f t="shared" si="73"/>
        <v/>
      </c>
      <c r="J4529" s="35" t="str">
        <f t="array" ref="J4529">IFERROR(INDEX(Listor!$M$6:$M$17,MATCH(Listor!J4529&amp;Fossila!E4529,Listor!$K$6:$K$17&amp;Listor!$L$6:$L$17,0)),"")</f>
        <v/>
      </c>
      <c r="K4529" s="69"/>
    </row>
    <row r="4530" spans="2:11" x14ac:dyDescent="0.25">
      <c r="B4530" s="68" t="s">
        <v>68</v>
      </c>
      <c r="C4530" s="80" t="str">
        <f>IFERROR(VLOOKUP(B4530,Listor!$A$6:$B$62,2,FALSE),"")</f>
        <v/>
      </c>
      <c r="D4530" s="80" t="str">
        <f>IFERROR(VLOOKUP(B4530,Listor!$A$6:$C$62,3,FALSE),"")</f>
        <v/>
      </c>
      <c r="E4530" s="64" t="s">
        <v>69</v>
      </c>
      <c r="F4530" s="65"/>
      <c r="G4530" s="35" t="str">
        <f>IFERROR(VLOOKUP(B4530,Listor!$A$6:$G$62,7,FALSE),"")</f>
        <v/>
      </c>
      <c r="H4530" s="35" t="str">
        <f>IFERROR(VLOOKUP(B4530,Listor!$H$6:$I$24,2,FALSE),"")</f>
        <v/>
      </c>
      <c r="I4530" s="35" t="str">
        <f t="shared" si="73"/>
        <v/>
      </c>
      <c r="J4530" s="35" t="str">
        <f t="array" ref="J4530">IFERROR(INDEX(Listor!$M$6:$M$17,MATCH(Listor!J4530&amp;Fossila!E4530,Listor!$K$6:$K$17&amp;Listor!$L$6:$L$17,0)),"")</f>
        <v/>
      </c>
      <c r="K4530" s="69"/>
    </row>
    <row r="4531" spans="2:11" x14ac:dyDescent="0.25">
      <c r="B4531" s="68" t="s">
        <v>68</v>
      </c>
      <c r="C4531" s="80" t="str">
        <f>IFERROR(VLOOKUP(B4531,Listor!$A$6:$B$62,2,FALSE),"")</f>
        <v/>
      </c>
      <c r="D4531" s="80" t="str">
        <f>IFERROR(VLOOKUP(B4531,Listor!$A$6:$C$62,3,FALSE),"")</f>
        <v/>
      </c>
      <c r="E4531" s="64" t="s">
        <v>69</v>
      </c>
      <c r="F4531" s="65"/>
      <c r="G4531" s="35" t="str">
        <f>IFERROR(VLOOKUP(B4531,Listor!$A$6:$G$62,7,FALSE),"")</f>
        <v/>
      </c>
      <c r="H4531" s="35" t="str">
        <f>IFERROR(VLOOKUP(B4531,Listor!$H$6:$I$24,2,FALSE),"")</f>
        <v/>
      </c>
      <c r="I4531" s="35" t="str">
        <f t="shared" si="73"/>
        <v/>
      </c>
      <c r="J4531" s="35" t="str">
        <f t="array" ref="J4531">IFERROR(INDEX(Listor!$M$6:$M$17,MATCH(Listor!J4531&amp;Fossila!E4531,Listor!$K$6:$K$17&amp;Listor!$L$6:$L$17,0)),"")</f>
        <v/>
      </c>
      <c r="K4531" s="69"/>
    </row>
    <row r="4532" spans="2:11" x14ac:dyDescent="0.25">
      <c r="B4532" s="68" t="s">
        <v>68</v>
      </c>
      <c r="C4532" s="80" t="str">
        <f>IFERROR(VLOOKUP(B4532,Listor!$A$6:$B$62,2,FALSE),"")</f>
        <v/>
      </c>
      <c r="D4532" s="80" t="str">
        <f>IFERROR(VLOOKUP(B4532,Listor!$A$6:$C$62,3,FALSE),"")</f>
        <v/>
      </c>
      <c r="E4532" s="64" t="s">
        <v>69</v>
      </c>
      <c r="F4532" s="65"/>
      <c r="G4532" s="35" t="str">
        <f>IFERROR(VLOOKUP(B4532,Listor!$A$6:$G$62,7,FALSE),"")</f>
        <v/>
      </c>
      <c r="H4532" s="35" t="str">
        <f>IFERROR(VLOOKUP(B4532,Listor!$H$6:$I$24,2,FALSE),"")</f>
        <v/>
      </c>
      <c r="I4532" s="35" t="str">
        <f t="shared" si="73"/>
        <v/>
      </c>
      <c r="J4532" s="35" t="str">
        <f t="array" ref="J4532">IFERROR(INDEX(Listor!$M$6:$M$17,MATCH(Listor!J4532&amp;Fossila!E4532,Listor!$K$6:$K$17&amp;Listor!$L$6:$L$17,0)),"")</f>
        <v/>
      </c>
      <c r="K4532" s="69"/>
    </row>
    <row r="4533" spans="2:11" x14ac:dyDescent="0.25">
      <c r="B4533" s="68" t="s">
        <v>68</v>
      </c>
      <c r="C4533" s="80" t="str">
        <f>IFERROR(VLOOKUP(B4533,Listor!$A$6:$B$62,2,FALSE),"")</f>
        <v/>
      </c>
      <c r="D4533" s="80" t="str">
        <f>IFERROR(VLOOKUP(B4533,Listor!$A$6:$C$62,3,FALSE),"")</f>
        <v/>
      </c>
      <c r="E4533" s="64" t="s">
        <v>69</v>
      </c>
      <c r="F4533" s="65"/>
      <c r="G4533" s="35" t="str">
        <f>IFERROR(VLOOKUP(B4533,Listor!$A$6:$G$62,7,FALSE),"")</f>
        <v/>
      </c>
      <c r="H4533" s="35" t="str">
        <f>IFERROR(VLOOKUP(B4533,Listor!$H$6:$I$24,2,FALSE),"")</f>
        <v/>
      </c>
      <c r="I4533" s="35" t="str">
        <f t="shared" si="73"/>
        <v/>
      </c>
      <c r="J4533" s="35" t="str">
        <f t="array" ref="J4533">IFERROR(INDEX(Listor!$M$6:$M$17,MATCH(Listor!J4533&amp;Fossila!E4533,Listor!$K$6:$K$17&amp;Listor!$L$6:$L$17,0)),"")</f>
        <v/>
      </c>
      <c r="K4533" s="69"/>
    </row>
    <row r="4534" spans="2:11" x14ac:dyDescent="0.25">
      <c r="B4534" s="68" t="s">
        <v>68</v>
      </c>
      <c r="C4534" s="80" t="str">
        <f>IFERROR(VLOOKUP(B4534,Listor!$A$6:$B$62,2,FALSE),"")</f>
        <v/>
      </c>
      <c r="D4534" s="80" t="str">
        <f>IFERROR(VLOOKUP(B4534,Listor!$A$6:$C$62,3,FALSE),"")</f>
        <v/>
      </c>
      <c r="E4534" s="64" t="s">
        <v>69</v>
      </c>
      <c r="F4534" s="65"/>
      <c r="G4534" s="35" t="str">
        <f>IFERROR(VLOOKUP(B4534,Listor!$A$6:$G$62,7,FALSE),"")</f>
        <v/>
      </c>
      <c r="H4534" s="35" t="str">
        <f>IFERROR(VLOOKUP(B4534,Listor!$H$6:$I$24,2,FALSE),"")</f>
        <v/>
      </c>
      <c r="I4534" s="35" t="str">
        <f t="shared" si="73"/>
        <v/>
      </c>
      <c r="J4534" s="35" t="str">
        <f t="array" ref="J4534">IFERROR(INDEX(Listor!$M$6:$M$17,MATCH(Listor!J4534&amp;Fossila!E4534,Listor!$K$6:$K$17&amp;Listor!$L$6:$L$17,0)),"")</f>
        <v/>
      </c>
      <c r="K4534" s="69"/>
    </row>
    <row r="4535" spans="2:11" x14ac:dyDescent="0.25">
      <c r="B4535" s="68" t="s">
        <v>68</v>
      </c>
      <c r="C4535" s="80" t="str">
        <f>IFERROR(VLOOKUP(B4535,Listor!$A$6:$B$62,2,FALSE),"")</f>
        <v/>
      </c>
      <c r="D4535" s="80" t="str">
        <f>IFERROR(VLOOKUP(B4535,Listor!$A$6:$C$62,3,FALSE),"")</f>
        <v/>
      </c>
      <c r="E4535" s="64" t="s">
        <v>69</v>
      </c>
      <c r="F4535" s="65"/>
      <c r="G4535" s="35" t="str">
        <f>IFERROR(VLOOKUP(B4535,Listor!$A$6:$G$62,7,FALSE),"")</f>
        <v/>
      </c>
      <c r="H4535" s="35" t="str">
        <f>IFERROR(VLOOKUP(B4535,Listor!$H$6:$I$24,2,FALSE),"")</f>
        <v/>
      </c>
      <c r="I4535" s="35" t="str">
        <f t="shared" si="73"/>
        <v/>
      </c>
      <c r="J4535" s="35" t="str">
        <f t="array" ref="J4535">IFERROR(INDEX(Listor!$M$6:$M$17,MATCH(Listor!J4535&amp;Fossila!E4535,Listor!$K$6:$K$17&amp;Listor!$L$6:$L$17,0)),"")</f>
        <v/>
      </c>
      <c r="K4535" s="69"/>
    </row>
    <row r="4536" spans="2:11" x14ac:dyDescent="0.25">
      <c r="B4536" s="68" t="s">
        <v>68</v>
      </c>
      <c r="C4536" s="80" t="str">
        <f>IFERROR(VLOOKUP(B4536,Listor!$A$6:$B$62,2,FALSE),"")</f>
        <v/>
      </c>
      <c r="D4536" s="80" t="str">
        <f>IFERROR(VLOOKUP(B4536,Listor!$A$6:$C$62,3,FALSE),"")</f>
        <v/>
      </c>
      <c r="E4536" s="64" t="s">
        <v>69</v>
      </c>
      <c r="F4536" s="65"/>
      <c r="G4536" s="35" t="str">
        <f>IFERROR(VLOOKUP(B4536,Listor!$A$6:$G$62,7,FALSE),"")</f>
        <v/>
      </c>
      <c r="H4536" s="35" t="str">
        <f>IFERROR(VLOOKUP(B4536,Listor!$H$6:$I$24,2,FALSE),"")</f>
        <v/>
      </c>
      <c r="I4536" s="35" t="str">
        <f t="shared" si="73"/>
        <v/>
      </c>
      <c r="J4536" s="35" t="str">
        <f t="array" ref="J4536">IFERROR(INDEX(Listor!$M$6:$M$17,MATCH(Listor!J4536&amp;Fossila!E4536,Listor!$K$6:$K$17&amp;Listor!$L$6:$L$17,0)),"")</f>
        <v/>
      </c>
      <c r="K4536" s="69"/>
    </row>
    <row r="4537" spans="2:11" x14ac:dyDescent="0.25">
      <c r="B4537" s="68" t="s">
        <v>68</v>
      </c>
      <c r="C4537" s="80" t="str">
        <f>IFERROR(VLOOKUP(B4537,Listor!$A$6:$B$62,2,FALSE),"")</f>
        <v/>
      </c>
      <c r="D4537" s="80" t="str">
        <f>IFERROR(VLOOKUP(B4537,Listor!$A$6:$C$62,3,FALSE),"")</f>
        <v/>
      </c>
      <c r="E4537" s="64" t="s">
        <v>69</v>
      </c>
      <c r="F4537" s="65"/>
      <c r="G4537" s="35" t="str">
        <f>IFERROR(VLOOKUP(B4537,Listor!$A$6:$G$62,7,FALSE),"")</f>
        <v/>
      </c>
      <c r="H4537" s="35" t="str">
        <f>IFERROR(VLOOKUP(B4537,Listor!$H$6:$I$24,2,FALSE),"")</f>
        <v/>
      </c>
      <c r="I4537" s="35" t="str">
        <f t="shared" si="73"/>
        <v/>
      </c>
      <c r="J4537" s="35" t="str">
        <f t="array" ref="J4537">IFERROR(INDEX(Listor!$M$6:$M$17,MATCH(Listor!J4537&amp;Fossila!E4537,Listor!$K$6:$K$17&amp;Listor!$L$6:$L$17,0)),"")</f>
        <v/>
      </c>
      <c r="K4537" s="69"/>
    </row>
    <row r="4538" spans="2:11" x14ac:dyDescent="0.25">
      <c r="B4538" s="68" t="s">
        <v>68</v>
      </c>
      <c r="C4538" s="80" t="str">
        <f>IFERROR(VLOOKUP(B4538,Listor!$A$6:$B$62,2,FALSE),"")</f>
        <v/>
      </c>
      <c r="D4538" s="80" t="str">
        <f>IFERROR(VLOOKUP(B4538,Listor!$A$6:$C$62,3,FALSE),"")</f>
        <v/>
      </c>
      <c r="E4538" s="64" t="s">
        <v>69</v>
      </c>
      <c r="F4538" s="65"/>
      <c r="G4538" s="35" t="str">
        <f>IFERROR(VLOOKUP(B4538,Listor!$A$6:$G$62,7,FALSE),"")</f>
        <v/>
      </c>
      <c r="H4538" s="35" t="str">
        <f>IFERROR(VLOOKUP(B4538,Listor!$H$6:$I$24,2,FALSE),"")</f>
        <v/>
      </c>
      <c r="I4538" s="35" t="str">
        <f t="shared" si="73"/>
        <v/>
      </c>
      <c r="J4538" s="35" t="str">
        <f t="array" ref="J4538">IFERROR(INDEX(Listor!$M$6:$M$17,MATCH(Listor!J4538&amp;Fossila!E4538,Listor!$K$6:$K$17&amp;Listor!$L$6:$L$17,0)),"")</f>
        <v/>
      </c>
      <c r="K4538" s="69"/>
    </row>
    <row r="4539" spans="2:11" x14ac:dyDescent="0.25">
      <c r="B4539" s="68" t="s">
        <v>68</v>
      </c>
      <c r="C4539" s="80" t="str">
        <f>IFERROR(VLOOKUP(B4539,Listor!$A$6:$B$62,2,FALSE),"")</f>
        <v/>
      </c>
      <c r="D4539" s="80" t="str">
        <f>IFERROR(VLOOKUP(B4539,Listor!$A$6:$C$62,3,FALSE),"")</f>
        <v/>
      </c>
      <c r="E4539" s="64" t="s">
        <v>69</v>
      </c>
      <c r="F4539" s="65"/>
      <c r="G4539" s="35" t="str">
        <f>IFERROR(VLOOKUP(B4539,Listor!$A$6:$G$62,7,FALSE),"")</f>
        <v/>
      </c>
      <c r="H4539" s="35" t="str">
        <f>IFERROR(VLOOKUP(B4539,Listor!$H$6:$I$24,2,FALSE),"")</f>
        <v/>
      </c>
      <c r="I4539" s="35" t="str">
        <f t="shared" si="73"/>
        <v/>
      </c>
      <c r="J4539" s="35" t="str">
        <f t="array" ref="J4539">IFERROR(INDEX(Listor!$M$6:$M$17,MATCH(Listor!J4539&amp;Fossila!E4539,Listor!$K$6:$K$17&amp;Listor!$L$6:$L$17,0)),"")</f>
        <v/>
      </c>
      <c r="K4539" s="69"/>
    </row>
    <row r="4540" spans="2:11" x14ac:dyDescent="0.25">
      <c r="B4540" s="68" t="s">
        <v>68</v>
      </c>
      <c r="C4540" s="80" t="str">
        <f>IFERROR(VLOOKUP(B4540,Listor!$A$6:$B$62,2,FALSE),"")</f>
        <v/>
      </c>
      <c r="D4540" s="80" t="str">
        <f>IFERROR(VLOOKUP(B4540,Listor!$A$6:$C$62,3,FALSE),"")</f>
        <v/>
      </c>
      <c r="E4540" s="64" t="s">
        <v>69</v>
      </c>
      <c r="F4540" s="65"/>
      <c r="G4540" s="35" t="str">
        <f>IFERROR(VLOOKUP(B4540,Listor!$A$6:$G$62,7,FALSE),"")</f>
        <v/>
      </c>
      <c r="H4540" s="35" t="str">
        <f>IFERROR(VLOOKUP(B4540,Listor!$H$6:$I$24,2,FALSE),"")</f>
        <v/>
      </c>
      <c r="I4540" s="35" t="str">
        <f t="shared" si="73"/>
        <v/>
      </c>
      <c r="J4540" s="35" t="str">
        <f t="array" ref="J4540">IFERROR(INDEX(Listor!$M$6:$M$17,MATCH(Listor!J4540&amp;Fossila!E4540,Listor!$K$6:$K$17&amp;Listor!$L$6:$L$17,0)),"")</f>
        <v/>
      </c>
      <c r="K4540" s="69"/>
    </row>
    <row r="4541" spans="2:11" x14ac:dyDescent="0.25">
      <c r="B4541" s="68" t="s">
        <v>68</v>
      </c>
      <c r="C4541" s="80" t="str">
        <f>IFERROR(VLOOKUP(B4541,Listor!$A$6:$B$62,2,FALSE),"")</f>
        <v/>
      </c>
      <c r="D4541" s="80" t="str">
        <f>IFERROR(VLOOKUP(B4541,Listor!$A$6:$C$62,3,FALSE),"")</f>
        <v/>
      </c>
      <c r="E4541" s="64" t="s">
        <v>69</v>
      </c>
      <c r="F4541" s="65"/>
      <c r="G4541" s="35" t="str">
        <f>IFERROR(VLOOKUP(B4541,Listor!$A$6:$G$62,7,FALSE),"")</f>
        <v/>
      </c>
      <c r="H4541" s="35" t="str">
        <f>IFERROR(VLOOKUP(B4541,Listor!$H$6:$I$24,2,FALSE),"")</f>
        <v/>
      </c>
      <c r="I4541" s="35" t="str">
        <f t="shared" si="73"/>
        <v/>
      </c>
      <c r="J4541" s="35" t="str">
        <f t="array" ref="J4541">IFERROR(INDEX(Listor!$M$6:$M$17,MATCH(Listor!J4541&amp;Fossila!E4541,Listor!$K$6:$K$17&amp;Listor!$L$6:$L$17,0)),"")</f>
        <v/>
      </c>
      <c r="K4541" s="69"/>
    </row>
    <row r="4542" spans="2:11" x14ac:dyDescent="0.25">
      <c r="B4542" s="68" t="s">
        <v>68</v>
      </c>
      <c r="C4542" s="80" t="str">
        <f>IFERROR(VLOOKUP(B4542,Listor!$A$6:$B$62,2,FALSE),"")</f>
        <v/>
      </c>
      <c r="D4542" s="80" t="str">
        <f>IFERROR(VLOOKUP(B4542,Listor!$A$6:$C$62,3,FALSE),"")</f>
        <v/>
      </c>
      <c r="E4542" s="64" t="s">
        <v>69</v>
      </c>
      <c r="F4542" s="65"/>
      <c r="G4542" s="35" t="str">
        <f>IFERROR(VLOOKUP(B4542,Listor!$A$6:$G$62,7,FALSE),"")</f>
        <v/>
      </c>
      <c r="H4542" s="35" t="str">
        <f>IFERROR(VLOOKUP(B4542,Listor!$H$6:$I$24,2,FALSE),"")</f>
        <v/>
      </c>
      <c r="I4542" s="35" t="str">
        <f t="shared" si="73"/>
        <v/>
      </c>
      <c r="J4542" s="35" t="str">
        <f t="array" ref="J4542">IFERROR(INDEX(Listor!$M$6:$M$17,MATCH(Listor!J4542&amp;Fossila!E4542,Listor!$K$6:$K$17&amp;Listor!$L$6:$L$17,0)),"")</f>
        <v/>
      </c>
      <c r="K4542" s="69"/>
    </row>
    <row r="4543" spans="2:11" x14ac:dyDescent="0.25">
      <c r="B4543" s="68" t="s">
        <v>68</v>
      </c>
      <c r="C4543" s="80" t="str">
        <f>IFERROR(VLOOKUP(B4543,Listor!$A$6:$B$62,2,FALSE),"")</f>
        <v/>
      </c>
      <c r="D4543" s="80" t="str">
        <f>IFERROR(VLOOKUP(B4543,Listor!$A$6:$C$62,3,FALSE),"")</f>
        <v/>
      </c>
      <c r="E4543" s="64" t="s">
        <v>69</v>
      </c>
      <c r="F4543" s="65"/>
      <c r="G4543" s="35" t="str">
        <f>IFERROR(VLOOKUP(B4543,Listor!$A$6:$G$62,7,FALSE),"")</f>
        <v/>
      </c>
      <c r="H4543" s="35" t="str">
        <f>IFERROR(VLOOKUP(B4543,Listor!$H$6:$I$24,2,FALSE),"")</f>
        <v/>
      </c>
      <c r="I4543" s="35" t="str">
        <f t="shared" si="73"/>
        <v/>
      </c>
      <c r="J4543" s="35" t="str">
        <f t="array" ref="J4543">IFERROR(INDEX(Listor!$M$6:$M$17,MATCH(Listor!J4543&amp;Fossila!E4543,Listor!$K$6:$K$17&amp;Listor!$L$6:$L$17,0)),"")</f>
        <v/>
      </c>
      <c r="K4543" s="69"/>
    </row>
    <row r="4544" spans="2:11" x14ac:dyDescent="0.25">
      <c r="B4544" s="68" t="s">
        <v>68</v>
      </c>
      <c r="C4544" s="80" t="str">
        <f>IFERROR(VLOOKUP(B4544,Listor!$A$6:$B$62,2,FALSE),"")</f>
        <v/>
      </c>
      <c r="D4544" s="80" t="str">
        <f>IFERROR(VLOOKUP(B4544,Listor!$A$6:$C$62,3,FALSE),"")</f>
        <v/>
      </c>
      <c r="E4544" s="64" t="s">
        <v>69</v>
      </c>
      <c r="F4544" s="65"/>
      <c r="G4544" s="35" t="str">
        <f>IFERROR(VLOOKUP(B4544,Listor!$A$6:$G$62,7,FALSE),"")</f>
        <v/>
      </c>
      <c r="H4544" s="35" t="str">
        <f>IFERROR(VLOOKUP(B4544,Listor!$H$6:$I$24,2,FALSE),"")</f>
        <v/>
      </c>
      <c r="I4544" s="35" t="str">
        <f t="shared" si="73"/>
        <v/>
      </c>
      <c r="J4544" s="35" t="str">
        <f t="array" ref="J4544">IFERROR(INDEX(Listor!$M$6:$M$17,MATCH(Listor!J4544&amp;Fossila!E4544,Listor!$K$6:$K$17&amp;Listor!$L$6:$L$17,0)),"")</f>
        <v/>
      </c>
      <c r="K4544" s="69"/>
    </row>
    <row r="4545" spans="2:11" x14ac:dyDescent="0.25">
      <c r="B4545" s="68" t="s">
        <v>68</v>
      </c>
      <c r="C4545" s="80" t="str">
        <f>IFERROR(VLOOKUP(B4545,Listor!$A$6:$B$62,2,FALSE),"")</f>
        <v/>
      </c>
      <c r="D4545" s="80" t="str">
        <f>IFERROR(VLOOKUP(B4545,Listor!$A$6:$C$62,3,FALSE),"")</f>
        <v/>
      </c>
      <c r="E4545" s="64" t="s">
        <v>69</v>
      </c>
      <c r="F4545" s="65"/>
      <c r="G4545" s="35" t="str">
        <f>IFERROR(VLOOKUP(B4545,Listor!$A$6:$G$62,7,FALSE),"")</f>
        <v/>
      </c>
      <c r="H4545" s="35" t="str">
        <f>IFERROR(VLOOKUP(B4545,Listor!$H$6:$I$24,2,FALSE),"")</f>
        <v/>
      </c>
      <c r="I4545" s="35" t="str">
        <f t="shared" si="73"/>
        <v/>
      </c>
      <c r="J4545" s="35" t="str">
        <f t="array" ref="J4545">IFERROR(INDEX(Listor!$M$6:$M$17,MATCH(Listor!J4545&amp;Fossila!E4545,Listor!$K$6:$K$17&amp;Listor!$L$6:$L$17,0)),"")</f>
        <v/>
      </c>
      <c r="K4545" s="69"/>
    </row>
    <row r="4546" spans="2:11" x14ac:dyDescent="0.25">
      <c r="B4546" s="68" t="s">
        <v>68</v>
      </c>
      <c r="C4546" s="80" t="str">
        <f>IFERROR(VLOOKUP(B4546,Listor!$A$6:$B$62,2,FALSE),"")</f>
        <v/>
      </c>
      <c r="D4546" s="80" t="str">
        <f>IFERROR(VLOOKUP(B4546,Listor!$A$6:$C$62,3,FALSE),"")</f>
        <v/>
      </c>
      <c r="E4546" s="64" t="s">
        <v>69</v>
      </c>
      <c r="F4546" s="65"/>
      <c r="G4546" s="35" t="str">
        <f>IFERROR(VLOOKUP(B4546,Listor!$A$6:$G$62,7,FALSE),"")</f>
        <v/>
      </c>
      <c r="H4546" s="35" t="str">
        <f>IFERROR(VLOOKUP(B4546,Listor!$H$6:$I$24,2,FALSE),"")</f>
        <v/>
      </c>
      <c r="I4546" s="35" t="str">
        <f t="shared" si="73"/>
        <v/>
      </c>
      <c r="J4546" s="35" t="str">
        <f t="array" ref="J4546">IFERROR(INDEX(Listor!$M$6:$M$17,MATCH(Listor!J4546&amp;Fossila!E4546,Listor!$K$6:$K$17&amp;Listor!$L$6:$L$17,0)),"")</f>
        <v/>
      </c>
      <c r="K4546" s="69"/>
    </row>
    <row r="4547" spans="2:11" x14ac:dyDescent="0.25">
      <c r="B4547" s="68" t="s">
        <v>68</v>
      </c>
      <c r="C4547" s="80" t="str">
        <f>IFERROR(VLOOKUP(B4547,Listor!$A$6:$B$62,2,FALSE),"")</f>
        <v/>
      </c>
      <c r="D4547" s="80" t="str">
        <f>IFERROR(VLOOKUP(B4547,Listor!$A$6:$C$62,3,FALSE),"")</f>
        <v/>
      </c>
      <c r="E4547" s="64" t="s">
        <v>69</v>
      </c>
      <c r="F4547" s="65"/>
      <c r="G4547" s="35" t="str">
        <f>IFERROR(VLOOKUP(B4547,Listor!$A$6:$G$62,7,FALSE),"")</f>
        <v/>
      </c>
      <c r="H4547" s="35" t="str">
        <f>IFERROR(VLOOKUP(B4547,Listor!$H$6:$I$24,2,FALSE),"")</f>
        <v/>
      </c>
      <c r="I4547" s="35" t="str">
        <f t="shared" si="73"/>
        <v/>
      </c>
      <c r="J4547" s="35" t="str">
        <f t="array" ref="J4547">IFERROR(INDEX(Listor!$M$6:$M$17,MATCH(Listor!J4547&amp;Fossila!E4547,Listor!$K$6:$K$17&amp;Listor!$L$6:$L$17,0)),"")</f>
        <v/>
      </c>
      <c r="K4547" s="69"/>
    </row>
    <row r="4548" spans="2:11" x14ac:dyDescent="0.25">
      <c r="B4548" s="68" t="s">
        <v>68</v>
      </c>
      <c r="C4548" s="80" t="str">
        <f>IFERROR(VLOOKUP(B4548,Listor!$A$6:$B$62,2,FALSE),"")</f>
        <v/>
      </c>
      <c r="D4548" s="80" t="str">
        <f>IFERROR(VLOOKUP(B4548,Listor!$A$6:$C$62,3,FALSE),"")</f>
        <v/>
      </c>
      <c r="E4548" s="64" t="s">
        <v>69</v>
      </c>
      <c r="F4548" s="65"/>
      <c r="G4548" s="35" t="str">
        <f>IFERROR(VLOOKUP(B4548,Listor!$A$6:$G$62,7,FALSE),"")</f>
        <v/>
      </c>
      <c r="H4548" s="35" t="str">
        <f>IFERROR(VLOOKUP(B4548,Listor!$H$6:$I$24,2,FALSE),"")</f>
        <v/>
      </c>
      <c r="I4548" s="35" t="str">
        <f t="shared" si="73"/>
        <v/>
      </c>
      <c r="J4548" s="35" t="str">
        <f t="array" ref="J4548">IFERROR(INDEX(Listor!$M$6:$M$17,MATCH(Listor!J4548&amp;Fossila!E4548,Listor!$K$6:$K$17&amp;Listor!$L$6:$L$17,0)),"")</f>
        <v/>
      </c>
      <c r="K4548" s="69"/>
    </row>
    <row r="4549" spans="2:11" x14ac:dyDescent="0.25">
      <c r="B4549" s="68" t="s">
        <v>68</v>
      </c>
      <c r="C4549" s="80" t="str">
        <f>IFERROR(VLOOKUP(B4549,Listor!$A$6:$B$62,2,FALSE),"")</f>
        <v/>
      </c>
      <c r="D4549" s="80" t="str">
        <f>IFERROR(VLOOKUP(B4549,Listor!$A$6:$C$62,3,FALSE),"")</f>
        <v/>
      </c>
      <c r="E4549" s="64" t="s">
        <v>69</v>
      </c>
      <c r="F4549" s="65"/>
      <c r="G4549" s="35" t="str">
        <f>IFERROR(VLOOKUP(B4549,Listor!$A$6:$G$62,7,FALSE),"")</f>
        <v/>
      </c>
      <c r="H4549" s="35" t="str">
        <f>IFERROR(VLOOKUP(B4549,Listor!$H$6:$I$24,2,FALSE),"")</f>
        <v/>
      </c>
      <c r="I4549" s="35" t="str">
        <f t="shared" si="73"/>
        <v/>
      </c>
      <c r="J4549" s="35" t="str">
        <f t="array" ref="J4549">IFERROR(INDEX(Listor!$M$6:$M$17,MATCH(Listor!J4549&amp;Fossila!E4549,Listor!$K$6:$K$17&amp;Listor!$L$6:$L$17,0)),"")</f>
        <v/>
      </c>
      <c r="K4549" s="69"/>
    </row>
    <row r="4550" spans="2:11" x14ac:dyDescent="0.25">
      <c r="B4550" s="68" t="s">
        <v>68</v>
      </c>
      <c r="C4550" s="80" t="str">
        <f>IFERROR(VLOOKUP(B4550,Listor!$A$6:$B$62,2,FALSE),"")</f>
        <v/>
      </c>
      <c r="D4550" s="80" t="str">
        <f>IFERROR(VLOOKUP(B4550,Listor!$A$6:$C$62,3,FALSE),"")</f>
        <v/>
      </c>
      <c r="E4550" s="64" t="s">
        <v>69</v>
      </c>
      <c r="F4550" s="65"/>
      <c r="G4550" s="35" t="str">
        <f>IFERROR(VLOOKUP(B4550,Listor!$A$6:$G$62,7,FALSE),"")</f>
        <v/>
      </c>
      <c r="H4550" s="35" t="str">
        <f>IFERROR(VLOOKUP(B4550,Listor!$H$6:$I$24,2,FALSE),"")</f>
        <v/>
      </c>
      <c r="I4550" s="35" t="str">
        <f t="shared" si="73"/>
        <v/>
      </c>
      <c r="J4550" s="35" t="str">
        <f t="array" ref="J4550">IFERROR(INDEX(Listor!$M$6:$M$17,MATCH(Listor!J4550&amp;Fossila!E4550,Listor!$K$6:$K$17&amp;Listor!$L$6:$L$17,0)),"")</f>
        <v/>
      </c>
      <c r="K4550" s="69"/>
    </row>
    <row r="4551" spans="2:11" x14ac:dyDescent="0.25">
      <c r="B4551" s="68" t="s">
        <v>68</v>
      </c>
      <c r="C4551" s="80" t="str">
        <f>IFERROR(VLOOKUP(B4551,Listor!$A$6:$B$62,2,FALSE),"")</f>
        <v/>
      </c>
      <c r="D4551" s="80" t="str">
        <f>IFERROR(VLOOKUP(B4551,Listor!$A$6:$C$62,3,FALSE),"")</f>
        <v/>
      </c>
      <c r="E4551" s="64" t="s">
        <v>69</v>
      </c>
      <c r="F4551" s="65"/>
      <c r="G4551" s="35" t="str">
        <f>IFERROR(VLOOKUP(B4551,Listor!$A$6:$G$62,7,FALSE),"")</f>
        <v/>
      </c>
      <c r="H4551" s="35" t="str">
        <f>IFERROR(VLOOKUP(B4551,Listor!$H$6:$I$24,2,FALSE),"")</f>
        <v/>
      </c>
      <c r="I4551" s="35" t="str">
        <f t="shared" si="73"/>
        <v/>
      </c>
      <c r="J4551" s="35" t="str">
        <f t="array" ref="J4551">IFERROR(INDEX(Listor!$M$6:$M$17,MATCH(Listor!J4551&amp;Fossila!E4551,Listor!$K$6:$K$17&amp;Listor!$L$6:$L$17,0)),"")</f>
        <v/>
      </c>
      <c r="K4551" s="69"/>
    </row>
    <row r="4552" spans="2:11" x14ac:dyDescent="0.25">
      <c r="B4552" s="68" t="s">
        <v>68</v>
      </c>
      <c r="C4552" s="80" t="str">
        <f>IFERROR(VLOOKUP(B4552,Listor!$A$6:$B$62,2,FALSE),"")</f>
        <v/>
      </c>
      <c r="D4552" s="80" t="str">
        <f>IFERROR(VLOOKUP(B4552,Listor!$A$6:$C$62,3,FALSE),"")</f>
        <v/>
      </c>
      <c r="E4552" s="64" t="s">
        <v>69</v>
      </c>
      <c r="F4552" s="65"/>
      <c r="G4552" s="35" t="str">
        <f>IFERROR(VLOOKUP(B4552,Listor!$A$6:$G$62,7,FALSE),"")</f>
        <v/>
      </c>
      <c r="H4552" s="35" t="str">
        <f>IFERROR(VLOOKUP(B4552,Listor!$H$6:$I$24,2,FALSE),"")</f>
        <v/>
      </c>
      <c r="I4552" s="35" t="str">
        <f t="shared" si="73"/>
        <v/>
      </c>
      <c r="J4552" s="35" t="str">
        <f t="array" ref="J4552">IFERROR(INDEX(Listor!$M$6:$M$17,MATCH(Listor!J4552&amp;Fossila!E4552,Listor!$K$6:$K$17&amp;Listor!$L$6:$L$17,0)),"")</f>
        <v/>
      </c>
      <c r="K4552" s="69"/>
    </row>
    <row r="4553" spans="2:11" x14ac:dyDescent="0.25">
      <c r="B4553" s="68" t="s">
        <v>68</v>
      </c>
      <c r="C4553" s="80" t="str">
        <f>IFERROR(VLOOKUP(B4553,Listor!$A$6:$B$62,2,FALSE),"")</f>
        <v/>
      </c>
      <c r="D4553" s="80" t="str">
        <f>IFERROR(VLOOKUP(B4553,Listor!$A$6:$C$62,3,FALSE),"")</f>
        <v/>
      </c>
      <c r="E4553" s="64" t="s">
        <v>69</v>
      </c>
      <c r="F4553" s="65"/>
      <c r="G4553" s="35" t="str">
        <f>IFERROR(VLOOKUP(B4553,Listor!$A$6:$G$62,7,FALSE),"")</f>
        <v/>
      </c>
      <c r="H4553" s="35" t="str">
        <f>IFERROR(VLOOKUP(B4553,Listor!$H$6:$I$24,2,FALSE),"")</f>
        <v/>
      </c>
      <c r="I4553" s="35" t="str">
        <f t="shared" si="73"/>
        <v/>
      </c>
      <c r="J4553" s="35" t="str">
        <f t="array" ref="J4553">IFERROR(INDEX(Listor!$M$6:$M$17,MATCH(Listor!J4553&amp;Fossila!E4553,Listor!$K$6:$K$17&amp;Listor!$L$6:$L$17,0)),"")</f>
        <v/>
      </c>
      <c r="K4553" s="69"/>
    </row>
    <row r="4554" spans="2:11" x14ac:dyDescent="0.25">
      <c r="B4554" s="68" t="s">
        <v>68</v>
      </c>
      <c r="C4554" s="80" t="str">
        <f>IFERROR(VLOOKUP(B4554,Listor!$A$6:$B$62,2,FALSE),"")</f>
        <v/>
      </c>
      <c r="D4554" s="80" t="str">
        <f>IFERROR(VLOOKUP(B4554,Listor!$A$6:$C$62,3,FALSE),"")</f>
        <v/>
      </c>
      <c r="E4554" s="64" t="s">
        <v>69</v>
      </c>
      <c r="F4554" s="65"/>
      <c r="G4554" s="35" t="str">
        <f>IFERROR(VLOOKUP(B4554,Listor!$A$6:$G$62,7,FALSE),"")</f>
        <v/>
      </c>
      <c r="H4554" s="35" t="str">
        <f>IFERROR(VLOOKUP(B4554,Listor!$H$6:$I$24,2,FALSE),"")</f>
        <v/>
      </c>
      <c r="I4554" s="35" t="str">
        <f t="shared" si="73"/>
        <v/>
      </c>
      <c r="J4554" s="35" t="str">
        <f t="array" ref="J4554">IFERROR(INDEX(Listor!$M$6:$M$17,MATCH(Listor!J4554&amp;Fossila!E4554,Listor!$K$6:$K$17&amp;Listor!$L$6:$L$17,0)),"")</f>
        <v/>
      </c>
      <c r="K4554" s="69"/>
    </row>
    <row r="4555" spans="2:11" x14ac:dyDescent="0.25">
      <c r="B4555" s="68" t="s">
        <v>68</v>
      </c>
      <c r="C4555" s="80" t="str">
        <f>IFERROR(VLOOKUP(B4555,Listor!$A$6:$B$62,2,FALSE),"")</f>
        <v/>
      </c>
      <c r="D4555" s="80" t="str">
        <f>IFERROR(VLOOKUP(B4555,Listor!$A$6:$C$62,3,FALSE),"")</f>
        <v/>
      </c>
      <c r="E4555" s="64" t="s">
        <v>69</v>
      </c>
      <c r="F4555" s="65"/>
      <c r="G4555" s="35" t="str">
        <f>IFERROR(VLOOKUP(B4555,Listor!$A$6:$G$62,7,FALSE),"")</f>
        <v/>
      </c>
      <c r="H4555" s="35" t="str">
        <f>IFERROR(VLOOKUP(B4555,Listor!$H$6:$I$24,2,FALSE),"")</f>
        <v/>
      </c>
      <c r="I4555" s="35" t="str">
        <f t="shared" si="73"/>
        <v/>
      </c>
      <c r="J4555" s="35" t="str">
        <f t="array" ref="J4555">IFERROR(INDEX(Listor!$M$6:$M$17,MATCH(Listor!J4555&amp;Fossila!E4555,Listor!$K$6:$K$17&amp;Listor!$L$6:$L$17,0)),"")</f>
        <v/>
      </c>
      <c r="K4555" s="69"/>
    </row>
    <row r="4556" spans="2:11" x14ac:dyDescent="0.25">
      <c r="B4556" s="68" t="s">
        <v>68</v>
      </c>
      <c r="C4556" s="80" t="str">
        <f>IFERROR(VLOOKUP(B4556,Listor!$A$6:$B$62,2,FALSE),"")</f>
        <v/>
      </c>
      <c r="D4556" s="80" t="str">
        <f>IFERROR(VLOOKUP(B4556,Listor!$A$6:$C$62,3,FALSE),"")</f>
        <v/>
      </c>
      <c r="E4556" s="64" t="s">
        <v>69</v>
      </c>
      <c r="F4556" s="65"/>
      <c r="G4556" s="35" t="str">
        <f>IFERROR(VLOOKUP(B4556,Listor!$A$6:$G$62,7,FALSE),"")</f>
        <v/>
      </c>
      <c r="H4556" s="35" t="str">
        <f>IFERROR(VLOOKUP(B4556,Listor!$H$6:$I$24,2,FALSE),"")</f>
        <v/>
      </c>
      <c r="I4556" s="35" t="str">
        <f t="shared" si="73"/>
        <v/>
      </c>
      <c r="J4556" s="35" t="str">
        <f t="array" ref="J4556">IFERROR(INDEX(Listor!$M$6:$M$17,MATCH(Listor!J4556&amp;Fossila!E4556,Listor!$K$6:$K$17&amp;Listor!$L$6:$L$17,0)),"")</f>
        <v/>
      </c>
      <c r="K4556" s="69"/>
    </row>
    <row r="4557" spans="2:11" x14ac:dyDescent="0.25">
      <c r="B4557" s="68" t="s">
        <v>68</v>
      </c>
      <c r="C4557" s="80" t="str">
        <f>IFERROR(VLOOKUP(B4557,Listor!$A$6:$B$62,2,FALSE),"")</f>
        <v/>
      </c>
      <c r="D4557" s="80" t="str">
        <f>IFERROR(VLOOKUP(B4557,Listor!$A$6:$C$62,3,FALSE),"")</f>
        <v/>
      </c>
      <c r="E4557" s="64" t="s">
        <v>69</v>
      </c>
      <c r="F4557" s="65"/>
      <c r="G4557" s="35" t="str">
        <f>IFERROR(VLOOKUP(B4557,Listor!$A$6:$G$62,7,FALSE),"")</f>
        <v/>
      </c>
      <c r="H4557" s="35" t="str">
        <f>IFERROR(VLOOKUP(B4557,Listor!$H$6:$I$24,2,FALSE),"")</f>
        <v/>
      </c>
      <c r="I4557" s="35" t="str">
        <f t="shared" ref="I4557:I4620" si="74">IFERROR(H4557*F4557,"")</f>
        <v/>
      </c>
      <c r="J4557" s="35" t="str">
        <f t="array" ref="J4557">IFERROR(INDEX(Listor!$M$6:$M$17,MATCH(Listor!J4557&amp;Fossila!E4557,Listor!$K$6:$K$17&amp;Listor!$L$6:$L$17,0)),"")</f>
        <v/>
      </c>
      <c r="K4557" s="69"/>
    </row>
    <row r="4558" spans="2:11" x14ac:dyDescent="0.25">
      <c r="B4558" s="68" t="s">
        <v>68</v>
      </c>
      <c r="C4558" s="80" t="str">
        <f>IFERROR(VLOOKUP(B4558,Listor!$A$6:$B$62,2,FALSE),"")</f>
        <v/>
      </c>
      <c r="D4558" s="80" t="str">
        <f>IFERROR(VLOOKUP(B4558,Listor!$A$6:$C$62,3,FALSE),"")</f>
        <v/>
      </c>
      <c r="E4558" s="64" t="s">
        <v>69</v>
      </c>
      <c r="F4558" s="65"/>
      <c r="G4558" s="35" t="str">
        <f>IFERROR(VLOOKUP(B4558,Listor!$A$6:$G$62,7,FALSE),"")</f>
        <v/>
      </c>
      <c r="H4558" s="35" t="str">
        <f>IFERROR(VLOOKUP(B4558,Listor!$H$6:$I$24,2,FALSE),"")</f>
        <v/>
      </c>
      <c r="I4558" s="35" t="str">
        <f t="shared" si="74"/>
        <v/>
      </c>
      <c r="J4558" s="35" t="str">
        <f t="array" ref="J4558">IFERROR(INDEX(Listor!$M$6:$M$17,MATCH(Listor!J4558&amp;Fossila!E4558,Listor!$K$6:$K$17&amp;Listor!$L$6:$L$17,0)),"")</f>
        <v/>
      </c>
      <c r="K4558" s="69"/>
    </row>
    <row r="4559" spans="2:11" x14ac:dyDescent="0.25">
      <c r="B4559" s="68" t="s">
        <v>68</v>
      </c>
      <c r="C4559" s="80" t="str">
        <f>IFERROR(VLOOKUP(B4559,Listor!$A$6:$B$62,2,FALSE),"")</f>
        <v/>
      </c>
      <c r="D4559" s="80" t="str">
        <f>IFERROR(VLOOKUP(B4559,Listor!$A$6:$C$62,3,FALSE),"")</f>
        <v/>
      </c>
      <c r="E4559" s="64" t="s">
        <v>69</v>
      </c>
      <c r="F4559" s="65"/>
      <c r="G4559" s="35" t="str">
        <f>IFERROR(VLOOKUP(B4559,Listor!$A$6:$G$62,7,FALSE),"")</f>
        <v/>
      </c>
      <c r="H4559" s="35" t="str">
        <f>IFERROR(VLOOKUP(B4559,Listor!$H$6:$I$24,2,FALSE),"")</f>
        <v/>
      </c>
      <c r="I4559" s="35" t="str">
        <f t="shared" si="74"/>
        <v/>
      </c>
      <c r="J4559" s="35" t="str">
        <f t="array" ref="J4559">IFERROR(INDEX(Listor!$M$6:$M$17,MATCH(Listor!J4559&amp;Fossila!E4559,Listor!$K$6:$K$17&amp;Listor!$L$6:$L$17,0)),"")</f>
        <v/>
      </c>
      <c r="K4559" s="69"/>
    </row>
    <row r="4560" spans="2:11" x14ac:dyDescent="0.25">
      <c r="B4560" s="68" t="s">
        <v>68</v>
      </c>
      <c r="C4560" s="80" t="str">
        <f>IFERROR(VLOOKUP(B4560,Listor!$A$6:$B$62,2,FALSE),"")</f>
        <v/>
      </c>
      <c r="D4560" s="80" t="str">
        <f>IFERROR(VLOOKUP(B4560,Listor!$A$6:$C$62,3,FALSE),"")</f>
        <v/>
      </c>
      <c r="E4560" s="64" t="s">
        <v>69</v>
      </c>
      <c r="F4560" s="65"/>
      <c r="G4560" s="35" t="str">
        <f>IFERROR(VLOOKUP(B4560,Listor!$A$6:$G$62,7,FALSE),"")</f>
        <v/>
      </c>
      <c r="H4560" s="35" t="str">
        <f>IFERROR(VLOOKUP(B4560,Listor!$H$6:$I$24,2,FALSE),"")</f>
        <v/>
      </c>
      <c r="I4560" s="35" t="str">
        <f t="shared" si="74"/>
        <v/>
      </c>
      <c r="J4560" s="35" t="str">
        <f t="array" ref="J4560">IFERROR(INDEX(Listor!$M$6:$M$17,MATCH(Listor!J4560&amp;Fossila!E4560,Listor!$K$6:$K$17&amp;Listor!$L$6:$L$17,0)),"")</f>
        <v/>
      </c>
      <c r="K4560" s="69"/>
    </row>
    <row r="4561" spans="2:11" x14ac:dyDescent="0.25">
      <c r="B4561" s="68" t="s">
        <v>68</v>
      </c>
      <c r="C4561" s="80" t="str">
        <f>IFERROR(VLOOKUP(B4561,Listor!$A$6:$B$62,2,FALSE),"")</f>
        <v/>
      </c>
      <c r="D4561" s="80" t="str">
        <f>IFERROR(VLOOKUP(B4561,Listor!$A$6:$C$62,3,FALSE),"")</f>
        <v/>
      </c>
      <c r="E4561" s="64" t="s">
        <v>69</v>
      </c>
      <c r="F4561" s="65"/>
      <c r="G4561" s="35" t="str">
        <f>IFERROR(VLOOKUP(B4561,Listor!$A$6:$G$62,7,FALSE),"")</f>
        <v/>
      </c>
      <c r="H4561" s="35" t="str">
        <f>IFERROR(VLOOKUP(B4561,Listor!$H$6:$I$24,2,FALSE),"")</f>
        <v/>
      </c>
      <c r="I4561" s="35" t="str">
        <f t="shared" si="74"/>
        <v/>
      </c>
      <c r="J4561" s="35" t="str">
        <f t="array" ref="J4561">IFERROR(INDEX(Listor!$M$6:$M$17,MATCH(Listor!J4561&amp;Fossila!E4561,Listor!$K$6:$K$17&amp;Listor!$L$6:$L$17,0)),"")</f>
        <v/>
      </c>
      <c r="K4561" s="69"/>
    </row>
    <row r="4562" spans="2:11" x14ac:dyDescent="0.25">
      <c r="B4562" s="68" t="s">
        <v>68</v>
      </c>
      <c r="C4562" s="80" t="str">
        <f>IFERROR(VLOOKUP(B4562,Listor!$A$6:$B$62,2,FALSE),"")</f>
        <v/>
      </c>
      <c r="D4562" s="80" t="str">
        <f>IFERROR(VLOOKUP(B4562,Listor!$A$6:$C$62,3,FALSE),"")</f>
        <v/>
      </c>
      <c r="E4562" s="64" t="s">
        <v>69</v>
      </c>
      <c r="F4562" s="65"/>
      <c r="G4562" s="35" t="str">
        <f>IFERROR(VLOOKUP(B4562,Listor!$A$6:$G$62,7,FALSE),"")</f>
        <v/>
      </c>
      <c r="H4562" s="35" t="str">
        <f>IFERROR(VLOOKUP(B4562,Listor!$H$6:$I$24,2,FALSE),"")</f>
        <v/>
      </c>
      <c r="I4562" s="35" t="str">
        <f t="shared" si="74"/>
        <v/>
      </c>
      <c r="J4562" s="35" t="str">
        <f t="array" ref="J4562">IFERROR(INDEX(Listor!$M$6:$M$17,MATCH(Listor!J4562&amp;Fossila!E4562,Listor!$K$6:$K$17&amp;Listor!$L$6:$L$17,0)),"")</f>
        <v/>
      </c>
      <c r="K4562" s="69"/>
    </row>
    <row r="4563" spans="2:11" x14ac:dyDescent="0.25">
      <c r="B4563" s="68" t="s">
        <v>68</v>
      </c>
      <c r="C4563" s="80" t="str">
        <f>IFERROR(VLOOKUP(B4563,Listor!$A$6:$B$62,2,FALSE),"")</f>
        <v/>
      </c>
      <c r="D4563" s="80" t="str">
        <f>IFERROR(VLOOKUP(B4563,Listor!$A$6:$C$62,3,FALSE),"")</f>
        <v/>
      </c>
      <c r="E4563" s="64" t="s">
        <v>69</v>
      </c>
      <c r="F4563" s="65"/>
      <c r="G4563" s="35" t="str">
        <f>IFERROR(VLOOKUP(B4563,Listor!$A$6:$G$62,7,FALSE),"")</f>
        <v/>
      </c>
      <c r="H4563" s="35" t="str">
        <f>IFERROR(VLOOKUP(B4563,Listor!$H$6:$I$24,2,FALSE),"")</f>
        <v/>
      </c>
      <c r="I4563" s="35" t="str">
        <f t="shared" si="74"/>
        <v/>
      </c>
      <c r="J4563" s="35" t="str">
        <f t="array" ref="J4563">IFERROR(INDEX(Listor!$M$6:$M$17,MATCH(Listor!J4563&amp;Fossila!E4563,Listor!$K$6:$K$17&amp;Listor!$L$6:$L$17,0)),"")</f>
        <v/>
      </c>
      <c r="K4563" s="69"/>
    </row>
    <row r="4564" spans="2:11" x14ac:dyDescent="0.25">
      <c r="B4564" s="68" t="s">
        <v>68</v>
      </c>
      <c r="C4564" s="80" t="str">
        <f>IFERROR(VLOOKUP(B4564,Listor!$A$6:$B$62,2,FALSE),"")</f>
        <v/>
      </c>
      <c r="D4564" s="80" t="str">
        <f>IFERROR(VLOOKUP(B4564,Listor!$A$6:$C$62,3,FALSE),"")</f>
        <v/>
      </c>
      <c r="E4564" s="64" t="s">
        <v>69</v>
      </c>
      <c r="F4564" s="65"/>
      <c r="G4564" s="35" t="str">
        <f>IFERROR(VLOOKUP(B4564,Listor!$A$6:$G$62,7,FALSE),"")</f>
        <v/>
      </c>
      <c r="H4564" s="35" t="str">
        <f>IFERROR(VLOOKUP(B4564,Listor!$H$6:$I$24,2,FALSE),"")</f>
        <v/>
      </c>
      <c r="I4564" s="35" t="str">
        <f t="shared" si="74"/>
        <v/>
      </c>
      <c r="J4564" s="35" t="str">
        <f t="array" ref="J4564">IFERROR(INDEX(Listor!$M$6:$M$17,MATCH(Listor!J4564&amp;Fossila!E4564,Listor!$K$6:$K$17&amp;Listor!$L$6:$L$17,0)),"")</f>
        <v/>
      </c>
      <c r="K4564" s="69"/>
    </row>
    <row r="4565" spans="2:11" x14ac:dyDescent="0.25">
      <c r="B4565" s="68" t="s">
        <v>68</v>
      </c>
      <c r="C4565" s="80" t="str">
        <f>IFERROR(VLOOKUP(B4565,Listor!$A$6:$B$62,2,FALSE),"")</f>
        <v/>
      </c>
      <c r="D4565" s="80" t="str">
        <f>IFERROR(VLOOKUP(B4565,Listor!$A$6:$C$62,3,FALSE),"")</f>
        <v/>
      </c>
      <c r="E4565" s="64" t="s">
        <v>69</v>
      </c>
      <c r="F4565" s="65"/>
      <c r="G4565" s="35" t="str">
        <f>IFERROR(VLOOKUP(B4565,Listor!$A$6:$G$62,7,FALSE),"")</f>
        <v/>
      </c>
      <c r="H4565" s="35" t="str">
        <f>IFERROR(VLOOKUP(B4565,Listor!$H$6:$I$24,2,FALSE),"")</f>
        <v/>
      </c>
      <c r="I4565" s="35" t="str">
        <f t="shared" si="74"/>
        <v/>
      </c>
      <c r="J4565" s="35" t="str">
        <f t="array" ref="J4565">IFERROR(INDEX(Listor!$M$6:$M$17,MATCH(Listor!J4565&amp;Fossila!E4565,Listor!$K$6:$K$17&amp;Listor!$L$6:$L$17,0)),"")</f>
        <v/>
      </c>
      <c r="K4565" s="69"/>
    </row>
    <row r="4566" spans="2:11" x14ac:dyDescent="0.25">
      <c r="B4566" s="68" t="s">
        <v>68</v>
      </c>
      <c r="C4566" s="80" t="str">
        <f>IFERROR(VLOOKUP(B4566,Listor!$A$6:$B$62,2,FALSE),"")</f>
        <v/>
      </c>
      <c r="D4566" s="80" t="str">
        <f>IFERROR(VLOOKUP(B4566,Listor!$A$6:$C$62,3,FALSE),"")</f>
        <v/>
      </c>
      <c r="E4566" s="64" t="s">
        <v>69</v>
      </c>
      <c r="F4566" s="65"/>
      <c r="G4566" s="35" t="str">
        <f>IFERROR(VLOOKUP(B4566,Listor!$A$6:$G$62,7,FALSE),"")</f>
        <v/>
      </c>
      <c r="H4566" s="35" t="str">
        <f>IFERROR(VLOOKUP(B4566,Listor!$H$6:$I$24,2,FALSE),"")</f>
        <v/>
      </c>
      <c r="I4566" s="35" t="str">
        <f t="shared" si="74"/>
        <v/>
      </c>
      <c r="J4566" s="35" t="str">
        <f t="array" ref="J4566">IFERROR(INDEX(Listor!$M$6:$M$17,MATCH(Listor!J4566&amp;Fossila!E4566,Listor!$K$6:$K$17&amp;Listor!$L$6:$L$17,0)),"")</f>
        <v/>
      </c>
      <c r="K4566" s="69"/>
    </row>
    <row r="4567" spans="2:11" x14ac:dyDescent="0.25">
      <c r="B4567" s="68" t="s">
        <v>68</v>
      </c>
      <c r="C4567" s="80" t="str">
        <f>IFERROR(VLOOKUP(B4567,Listor!$A$6:$B$62,2,FALSE),"")</f>
        <v/>
      </c>
      <c r="D4567" s="80" t="str">
        <f>IFERROR(VLOOKUP(B4567,Listor!$A$6:$C$62,3,FALSE),"")</f>
        <v/>
      </c>
      <c r="E4567" s="64" t="s">
        <v>69</v>
      </c>
      <c r="F4567" s="65"/>
      <c r="G4567" s="35" t="str">
        <f>IFERROR(VLOOKUP(B4567,Listor!$A$6:$G$62,7,FALSE),"")</f>
        <v/>
      </c>
      <c r="H4567" s="35" t="str">
        <f>IFERROR(VLOOKUP(B4567,Listor!$H$6:$I$24,2,FALSE),"")</f>
        <v/>
      </c>
      <c r="I4567" s="35" t="str">
        <f t="shared" si="74"/>
        <v/>
      </c>
      <c r="J4567" s="35" t="str">
        <f t="array" ref="J4567">IFERROR(INDEX(Listor!$M$6:$M$17,MATCH(Listor!J4567&amp;Fossila!E4567,Listor!$K$6:$K$17&amp;Listor!$L$6:$L$17,0)),"")</f>
        <v/>
      </c>
      <c r="K4567" s="69"/>
    </row>
    <row r="4568" spans="2:11" x14ac:dyDescent="0.25">
      <c r="B4568" s="68" t="s">
        <v>68</v>
      </c>
      <c r="C4568" s="80" t="str">
        <f>IFERROR(VLOOKUP(B4568,Listor!$A$6:$B$62,2,FALSE),"")</f>
        <v/>
      </c>
      <c r="D4568" s="80" t="str">
        <f>IFERROR(VLOOKUP(B4568,Listor!$A$6:$C$62,3,FALSE),"")</f>
        <v/>
      </c>
      <c r="E4568" s="64" t="s">
        <v>69</v>
      </c>
      <c r="F4568" s="65"/>
      <c r="G4568" s="35" t="str">
        <f>IFERROR(VLOOKUP(B4568,Listor!$A$6:$G$62,7,FALSE),"")</f>
        <v/>
      </c>
      <c r="H4568" s="35" t="str">
        <f>IFERROR(VLOOKUP(B4568,Listor!$H$6:$I$24,2,FALSE),"")</f>
        <v/>
      </c>
      <c r="I4568" s="35" t="str">
        <f t="shared" si="74"/>
        <v/>
      </c>
      <c r="J4568" s="35" t="str">
        <f t="array" ref="J4568">IFERROR(INDEX(Listor!$M$6:$M$17,MATCH(Listor!J4568&amp;Fossila!E4568,Listor!$K$6:$K$17&amp;Listor!$L$6:$L$17,0)),"")</f>
        <v/>
      </c>
      <c r="K4568" s="69"/>
    </row>
    <row r="4569" spans="2:11" x14ac:dyDescent="0.25">
      <c r="B4569" s="68" t="s">
        <v>68</v>
      </c>
      <c r="C4569" s="80" t="str">
        <f>IFERROR(VLOOKUP(B4569,Listor!$A$6:$B$62,2,FALSE),"")</f>
        <v/>
      </c>
      <c r="D4569" s="80" t="str">
        <f>IFERROR(VLOOKUP(B4569,Listor!$A$6:$C$62,3,FALSE),"")</f>
        <v/>
      </c>
      <c r="E4569" s="64" t="s">
        <v>69</v>
      </c>
      <c r="F4569" s="65"/>
      <c r="G4569" s="35" t="str">
        <f>IFERROR(VLOOKUP(B4569,Listor!$A$6:$G$62,7,FALSE),"")</f>
        <v/>
      </c>
      <c r="H4569" s="35" t="str">
        <f>IFERROR(VLOOKUP(B4569,Listor!$H$6:$I$24,2,FALSE),"")</f>
        <v/>
      </c>
      <c r="I4569" s="35" t="str">
        <f t="shared" si="74"/>
        <v/>
      </c>
      <c r="J4569" s="35" t="str">
        <f t="array" ref="J4569">IFERROR(INDEX(Listor!$M$6:$M$17,MATCH(Listor!J4569&amp;Fossila!E4569,Listor!$K$6:$K$17&amp;Listor!$L$6:$L$17,0)),"")</f>
        <v/>
      </c>
      <c r="K4569" s="69"/>
    </row>
    <row r="4570" spans="2:11" x14ac:dyDescent="0.25">
      <c r="B4570" s="68" t="s">
        <v>68</v>
      </c>
      <c r="C4570" s="80" t="str">
        <f>IFERROR(VLOOKUP(B4570,Listor!$A$6:$B$62,2,FALSE),"")</f>
        <v/>
      </c>
      <c r="D4570" s="80" t="str">
        <f>IFERROR(VLOOKUP(B4570,Listor!$A$6:$C$62,3,FALSE),"")</f>
        <v/>
      </c>
      <c r="E4570" s="64" t="s">
        <v>69</v>
      </c>
      <c r="F4570" s="65"/>
      <c r="G4570" s="35" t="str">
        <f>IFERROR(VLOOKUP(B4570,Listor!$A$6:$G$62,7,FALSE),"")</f>
        <v/>
      </c>
      <c r="H4570" s="35" t="str">
        <f>IFERROR(VLOOKUP(B4570,Listor!$H$6:$I$24,2,FALSE),"")</f>
        <v/>
      </c>
      <c r="I4570" s="35" t="str">
        <f t="shared" si="74"/>
        <v/>
      </c>
      <c r="J4570" s="35" t="str">
        <f t="array" ref="J4570">IFERROR(INDEX(Listor!$M$6:$M$17,MATCH(Listor!J4570&amp;Fossila!E4570,Listor!$K$6:$K$17&amp;Listor!$L$6:$L$17,0)),"")</f>
        <v/>
      </c>
      <c r="K4570" s="69"/>
    </row>
    <row r="4571" spans="2:11" x14ac:dyDescent="0.25">
      <c r="B4571" s="68" t="s">
        <v>68</v>
      </c>
      <c r="C4571" s="80" t="str">
        <f>IFERROR(VLOOKUP(B4571,Listor!$A$6:$B$62,2,FALSE),"")</f>
        <v/>
      </c>
      <c r="D4571" s="80" t="str">
        <f>IFERROR(VLOOKUP(B4571,Listor!$A$6:$C$62,3,FALSE),"")</f>
        <v/>
      </c>
      <c r="E4571" s="64" t="s">
        <v>69</v>
      </c>
      <c r="F4571" s="65"/>
      <c r="G4571" s="35" t="str">
        <f>IFERROR(VLOOKUP(B4571,Listor!$A$6:$G$62,7,FALSE),"")</f>
        <v/>
      </c>
      <c r="H4571" s="35" t="str">
        <f>IFERROR(VLOOKUP(B4571,Listor!$H$6:$I$24,2,FALSE),"")</f>
        <v/>
      </c>
      <c r="I4571" s="35" t="str">
        <f t="shared" si="74"/>
        <v/>
      </c>
      <c r="J4571" s="35" t="str">
        <f t="array" ref="J4571">IFERROR(INDEX(Listor!$M$6:$M$17,MATCH(Listor!J4571&amp;Fossila!E4571,Listor!$K$6:$K$17&amp;Listor!$L$6:$L$17,0)),"")</f>
        <v/>
      </c>
      <c r="K4571" s="69"/>
    </row>
    <row r="4572" spans="2:11" x14ac:dyDescent="0.25">
      <c r="B4572" s="68" t="s">
        <v>68</v>
      </c>
      <c r="C4572" s="80" t="str">
        <f>IFERROR(VLOOKUP(B4572,Listor!$A$6:$B$62,2,FALSE),"")</f>
        <v/>
      </c>
      <c r="D4572" s="80" t="str">
        <f>IFERROR(VLOOKUP(B4572,Listor!$A$6:$C$62,3,FALSE),"")</f>
        <v/>
      </c>
      <c r="E4572" s="64" t="s">
        <v>69</v>
      </c>
      <c r="F4572" s="65"/>
      <c r="G4572" s="35" t="str">
        <f>IFERROR(VLOOKUP(B4572,Listor!$A$6:$G$62,7,FALSE),"")</f>
        <v/>
      </c>
      <c r="H4572" s="35" t="str">
        <f>IFERROR(VLOOKUP(B4572,Listor!$H$6:$I$24,2,FALSE),"")</f>
        <v/>
      </c>
      <c r="I4572" s="35" t="str">
        <f t="shared" si="74"/>
        <v/>
      </c>
      <c r="J4572" s="35" t="str">
        <f t="array" ref="J4572">IFERROR(INDEX(Listor!$M$6:$M$17,MATCH(Listor!J4572&amp;Fossila!E4572,Listor!$K$6:$K$17&amp;Listor!$L$6:$L$17,0)),"")</f>
        <v/>
      </c>
      <c r="K4572" s="69"/>
    </row>
    <row r="4573" spans="2:11" x14ac:dyDescent="0.25">
      <c r="B4573" s="68" t="s">
        <v>68</v>
      </c>
      <c r="C4573" s="80" t="str">
        <f>IFERROR(VLOOKUP(B4573,Listor!$A$6:$B$62,2,FALSE),"")</f>
        <v/>
      </c>
      <c r="D4573" s="80" t="str">
        <f>IFERROR(VLOOKUP(B4573,Listor!$A$6:$C$62,3,FALSE),"")</f>
        <v/>
      </c>
      <c r="E4573" s="64" t="s">
        <v>69</v>
      </c>
      <c r="F4573" s="65"/>
      <c r="G4573" s="35" t="str">
        <f>IFERROR(VLOOKUP(B4573,Listor!$A$6:$G$62,7,FALSE),"")</f>
        <v/>
      </c>
      <c r="H4573" s="35" t="str">
        <f>IFERROR(VLOOKUP(B4573,Listor!$H$6:$I$24,2,FALSE),"")</f>
        <v/>
      </c>
      <c r="I4573" s="35" t="str">
        <f t="shared" si="74"/>
        <v/>
      </c>
      <c r="J4573" s="35" t="str">
        <f t="array" ref="J4573">IFERROR(INDEX(Listor!$M$6:$M$17,MATCH(Listor!J4573&amp;Fossila!E4573,Listor!$K$6:$K$17&amp;Listor!$L$6:$L$17,0)),"")</f>
        <v/>
      </c>
      <c r="K4573" s="69"/>
    </row>
    <row r="4574" spans="2:11" x14ac:dyDescent="0.25">
      <c r="B4574" s="68" t="s">
        <v>68</v>
      </c>
      <c r="C4574" s="80" t="str">
        <f>IFERROR(VLOOKUP(B4574,Listor!$A$6:$B$62,2,FALSE),"")</f>
        <v/>
      </c>
      <c r="D4574" s="80" t="str">
        <f>IFERROR(VLOOKUP(B4574,Listor!$A$6:$C$62,3,FALSE),"")</f>
        <v/>
      </c>
      <c r="E4574" s="64" t="s">
        <v>69</v>
      </c>
      <c r="F4574" s="65"/>
      <c r="G4574" s="35" t="str">
        <f>IFERROR(VLOOKUP(B4574,Listor!$A$6:$G$62,7,FALSE),"")</f>
        <v/>
      </c>
      <c r="H4574" s="35" t="str">
        <f>IFERROR(VLOOKUP(B4574,Listor!$H$6:$I$24,2,FALSE),"")</f>
        <v/>
      </c>
      <c r="I4574" s="35" t="str">
        <f t="shared" si="74"/>
        <v/>
      </c>
      <c r="J4574" s="35" t="str">
        <f t="array" ref="J4574">IFERROR(INDEX(Listor!$M$6:$M$17,MATCH(Listor!J4574&amp;Fossila!E4574,Listor!$K$6:$K$17&amp;Listor!$L$6:$L$17,0)),"")</f>
        <v/>
      </c>
      <c r="K4574" s="69"/>
    </row>
    <row r="4575" spans="2:11" x14ac:dyDescent="0.25">
      <c r="B4575" s="68" t="s">
        <v>68</v>
      </c>
      <c r="C4575" s="80" t="str">
        <f>IFERROR(VLOOKUP(B4575,Listor!$A$6:$B$62,2,FALSE),"")</f>
        <v/>
      </c>
      <c r="D4575" s="80" t="str">
        <f>IFERROR(VLOOKUP(B4575,Listor!$A$6:$C$62,3,FALSE),"")</f>
        <v/>
      </c>
      <c r="E4575" s="64" t="s">
        <v>69</v>
      </c>
      <c r="F4575" s="65"/>
      <c r="G4575" s="35" t="str">
        <f>IFERROR(VLOOKUP(B4575,Listor!$A$6:$G$62,7,FALSE),"")</f>
        <v/>
      </c>
      <c r="H4575" s="35" t="str">
        <f>IFERROR(VLOOKUP(B4575,Listor!$H$6:$I$24,2,FALSE),"")</f>
        <v/>
      </c>
      <c r="I4575" s="35" t="str">
        <f t="shared" si="74"/>
        <v/>
      </c>
      <c r="J4575" s="35" t="str">
        <f t="array" ref="J4575">IFERROR(INDEX(Listor!$M$6:$M$17,MATCH(Listor!J4575&amp;Fossila!E4575,Listor!$K$6:$K$17&amp;Listor!$L$6:$L$17,0)),"")</f>
        <v/>
      </c>
      <c r="K4575" s="69"/>
    </row>
    <row r="4576" spans="2:11" x14ac:dyDescent="0.25">
      <c r="B4576" s="68" t="s">
        <v>68</v>
      </c>
      <c r="C4576" s="80" t="str">
        <f>IFERROR(VLOOKUP(B4576,Listor!$A$6:$B$62,2,FALSE),"")</f>
        <v/>
      </c>
      <c r="D4576" s="80" t="str">
        <f>IFERROR(VLOOKUP(B4576,Listor!$A$6:$C$62,3,FALSE),"")</f>
        <v/>
      </c>
      <c r="E4576" s="64" t="s">
        <v>69</v>
      </c>
      <c r="F4576" s="65"/>
      <c r="G4576" s="35" t="str">
        <f>IFERROR(VLOOKUP(B4576,Listor!$A$6:$G$62,7,FALSE),"")</f>
        <v/>
      </c>
      <c r="H4576" s="35" t="str">
        <f>IFERROR(VLOOKUP(B4576,Listor!$H$6:$I$24,2,FALSE),"")</f>
        <v/>
      </c>
      <c r="I4576" s="35" t="str">
        <f t="shared" si="74"/>
        <v/>
      </c>
      <c r="J4576" s="35" t="str">
        <f t="array" ref="J4576">IFERROR(INDEX(Listor!$M$6:$M$17,MATCH(Listor!J4576&amp;Fossila!E4576,Listor!$K$6:$K$17&amp;Listor!$L$6:$L$17,0)),"")</f>
        <v/>
      </c>
      <c r="K4576" s="69"/>
    </row>
    <row r="4577" spans="2:11" x14ac:dyDescent="0.25">
      <c r="B4577" s="68" t="s">
        <v>68</v>
      </c>
      <c r="C4577" s="80" t="str">
        <f>IFERROR(VLOOKUP(B4577,Listor!$A$6:$B$62,2,FALSE),"")</f>
        <v/>
      </c>
      <c r="D4577" s="80" t="str">
        <f>IFERROR(VLOOKUP(B4577,Listor!$A$6:$C$62,3,FALSE),"")</f>
        <v/>
      </c>
      <c r="E4577" s="64" t="s">
        <v>69</v>
      </c>
      <c r="F4577" s="65"/>
      <c r="G4577" s="35" t="str">
        <f>IFERROR(VLOOKUP(B4577,Listor!$A$6:$G$62,7,FALSE),"")</f>
        <v/>
      </c>
      <c r="H4577" s="35" t="str">
        <f>IFERROR(VLOOKUP(B4577,Listor!$H$6:$I$24,2,FALSE),"")</f>
        <v/>
      </c>
      <c r="I4577" s="35" t="str">
        <f t="shared" si="74"/>
        <v/>
      </c>
      <c r="J4577" s="35" t="str">
        <f t="array" ref="J4577">IFERROR(INDEX(Listor!$M$6:$M$17,MATCH(Listor!J4577&amp;Fossila!E4577,Listor!$K$6:$K$17&amp;Listor!$L$6:$L$17,0)),"")</f>
        <v/>
      </c>
      <c r="K4577" s="69"/>
    </row>
    <row r="4578" spans="2:11" x14ac:dyDescent="0.25">
      <c r="B4578" s="68" t="s">
        <v>68</v>
      </c>
      <c r="C4578" s="80" t="str">
        <f>IFERROR(VLOOKUP(B4578,Listor!$A$6:$B$62,2,FALSE),"")</f>
        <v/>
      </c>
      <c r="D4578" s="80" t="str">
        <f>IFERROR(VLOOKUP(B4578,Listor!$A$6:$C$62,3,FALSE),"")</f>
        <v/>
      </c>
      <c r="E4578" s="64" t="s">
        <v>69</v>
      </c>
      <c r="F4578" s="65"/>
      <c r="G4578" s="35" t="str">
        <f>IFERROR(VLOOKUP(B4578,Listor!$A$6:$G$62,7,FALSE),"")</f>
        <v/>
      </c>
      <c r="H4578" s="35" t="str">
        <f>IFERROR(VLOOKUP(B4578,Listor!$H$6:$I$24,2,FALSE),"")</f>
        <v/>
      </c>
      <c r="I4578" s="35" t="str">
        <f t="shared" si="74"/>
        <v/>
      </c>
      <c r="J4578" s="35" t="str">
        <f t="array" ref="J4578">IFERROR(INDEX(Listor!$M$6:$M$17,MATCH(Listor!J4578&amp;Fossila!E4578,Listor!$K$6:$K$17&amp;Listor!$L$6:$L$17,0)),"")</f>
        <v/>
      </c>
      <c r="K4578" s="69"/>
    </row>
    <row r="4579" spans="2:11" x14ac:dyDescent="0.25">
      <c r="B4579" s="68" t="s">
        <v>68</v>
      </c>
      <c r="C4579" s="80" t="str">
        <f>IFERROR(VLOOKUP(B4579,Listor!$A$6:$B$62,2,FALSE),"")</f>
        <v/>
      </c>
      <c r="D4579" s="80" t="str">
        <f>IFERROR(VLOOKUP(B4579,Listor!$A$6:$C$62,3,FALSE),"")</f>
        <v/>
      </c>
      <c r="E4579" s="64" t="s">
        <v>69</v>
      </c>
      <c r="F4579" s="65"/>
      <c r="G4579" s="35" t="str">
        <f>IFERROR(VLOOKUP(B4579,Listor!$A$6:$G$62,7,FALSE),"")</f>
        <v/>
      </c>
      <c r="H4579" s="35" t="str">
        <f>IFERROR(VLOOKUP(B4579,Listor!$H$6:$I$24,2,FALSE),"")</f>
        <v/>
      </c>
      <c r="I4579" s="35" t="str">
        <f t="shared" si="74"/>
        <v/>
      </c>
      <c r="J4579" s="35" t="str">
        <f t="array" ref="J4579">IFERROR(INDEX(Listor!$M$6:$M$17,MATCH(Listor!J4579&amp;Fossila!E4579,Listor!$K$6:$K$17&amp;Listor!$L$6:$L$17,0)),"")</f>
        <v/>
      </c>
      <c r="K4579" s="69"/>
    </row>
    <row r="4580" spans="2:11" x14ac:dyDescent="0.25">
      <c r="B4580" s="68" t="s">
        <v>68</v>
      </c>
      <c r="C4580" s="80" t="str">
        <f>IFERROR(VLOOKUP(B4580,Listor!$A$6:$B$62,2,FALSE),"")</f>
        <v/>
      </c>
      <c r="D4580" s="80" t="str">
        <f>IFERROR(VLOOKUP(B4580,Listor!$A$6:$C$62,3,FALSE),"")</f>
        <v/>
      </c>
      <c r="E4580" s="64" t="s">
        <v>69</v>
      </c>
      <c r="F4580" s="65"/>
      <c r="G4580" s="35" t="str">
        <f>IFERROR(VLOOKUP(B4580,Listor!$A$6:$G$62,7,FALSE),"")</f>
        <v/>
      </c>
      <c r="H4580" s="35" t="str">
        <f>IFERROR(VLOOKUP(B4580,Listor!$H$6:$I$24,2,FALSE),"")</f>
        <v/>
      </c>
      <c r="I4580" s="35" t="str">
        <f t="shared" si="74"/>
        <v/>
      </c>
      <c r="J4580" s="35" t="str">
        <f t="array" ref="J4580">IFERROR(INDEX(Listor!$M$6:$M$17,MATCH(Listor!J4580&amp;Fossila!E4580,Listor!$K$6:$K$17&amp;Listor!$L$6:$L$17,0)),"")</f>
        <v/>
      </c>
      <c r="K4580" s="69"/>
    </row>
    <row r="4581" spans="2:11" x14ac:dyDescent="0.25">
      <c r="B4581" s="68" t="s">
        <v>68</v>
      </c>
      <c r="C4581" s="80" t="str">
        <f>IFERROR(VLOOKUP(B4581,Listor!$A$6:$B$62,2,FALSE),"")</f>
        <v/>
      </c>
      <c r="D4581" s="80" t="str">
        <f>IFERROR(VLOOKUP(B4581,Listor!$A$6:$C$62,3,FALSE),"")</f>
        <v/>
      </c>
      <c r="E4581" s="64" t="s">
        <v>69</v>
      </c>
      <c r="F4581" s="65"/>
      <c r="G4581" s="35" t="str">
        <f>IFERROR(VLOOKUP(B4581,Listor!$A$6:$G$62,7,FALSE),"")</f>
        <v/>
      </c>
      <c r="H4581" s="35" t="str">
        <f>IFERROR(VLOOKUP(B4581,Listor!$H$6:$I$24,2,FALSE),"")</f>
        <v/>
      </c>
      <c r="I4581" s="35" t="str">
        <f t="shared" si="74"/>
        <v/>
      </c>
      <c r="J4581" s="35" t="str">
        <f t="array" ref="J4581">IFERROR(INDEX(Listor!$M$6:$M$17,MATCH(Listor!J4581&amp;Fossila!E4581,Listor!$K$6:$K$17&amp;Listor!$L$6:$L$17,0)),"")</f>
        <v/>
      </c>
      <c r="K4581" s="69"/>
    </row>
    <row r="4582" spans="2:11" x14ac:dyDescent="0.25">
      <c r="B4582" s="68" t="s">
        <v>68</v>
      </c>
      <c r="C4582" s="80" t="str">
        <f>IFERROR(VLOOKUP(B4582,Listor!$A$6:$B$62,2,FALSE),"")</f>
        <v/>
      </c>
      <c r="D4582" s="80" t="str">
        <f>IFERROR(VLOOKUP(B4582,Listor!$A$6:$C$62,3,FALSE),"")</f>
        <v/>
      </c>
      <c r="E4582" s="64" t="s">
        <v>69</v>
      </c>
      <c r="F4582" s="65"/>
      <c r="G4582" s="35" t="str">
        <f>IFERROR(VLOOKUP(B4582,Listor!$A$6:$G$62,7,FALSE),"")</f>
        <v/>
      </c>
      <c r="H4582" s="35" t="str">
        <f>IFERROR(VLOOKUP(B4582,Listor!$H$6:$I$24,2,FALSE),"")</f>
        <v/>
      </c>
      <c r="I4582" s="35" t="str">
        <f t="shared" si="74"/>
        <v/>
      </c>
      <c r="J4582" s="35" t="str">
        <f t="array" ref="J4582">IFERROR(INDEX(Listor!$M$6:$M$17,MATCH(Listor!J4582&amp;Fossila!E4582,Listor!$K$6:$K$17&amp;Listor!$L$6:$L$17,0)),"")</f>
        <v/>
      </c>
      <c r="K4582" s="69"/>
    </row>
    <row r="4583" spans="2:11" x14ac:dyDescent="0.25">
      <c r="B4583" s="68" t="s">
        <v>68</v>
      </c>
      <c r="C4583" s="80" t="str">
        <f>IFERROR(VLOOKUP(B4583,Listor!$A$6:$B$62,2,FALSE),"")</f>
        <v/>
      </c>
      <c r="D4583" s="80" t="str">
        <f>IFERROR(VLOOKUP(B4583,Listor!$A$6:$C$62,3,FALSE),"")</f>
        <v/>
      </c>
      <c r="E4583" s="64" t="s">
        <v>69</v>
      </c>
      <c r="F4583" s="65"/>
      <c r="G4583" s="35" t="str">
        <f>IFERROR(VLOOKUP(B4583,Listor!$A$6:$G$62,7,FALSE),"")</f>
        <v/>
      </c>
      <c r="H4583" s="35" t="str">
        <f>IFERROR(VLOOKUP(B4583,Listor!$H$6:$I$24,2,FALSE),"")</f>
        <v/>
      </c>
      <c r="I4583" s="35" t="str">
        <f t="shared" si="74"/>
        <v/>
      </c>
      <c r="J4583" s="35" t="str">
        <f t="array" ref="J4583">IFERROR(INDEX(Listor!$M$6:$M$17,MATCH(Listor!J4583&amp;Fossila!E4583,Listor!$K$6:$K$17&amp;Listor!$L$6:$L$17,0)),"")</f>
        <v/>
      </c>
      <c r="K4583" s="69"/>
    </row>
    <row r="4584" spans="2:11" x14ac:dyDescent="0.25">
      <c r="B4584" s="68" t="s">
        <v>68</v>
      </c>
      <c r="C4584" s="80" t="str">
        <f>IFERROR(VLOOKUP(B4584,Listor!$A$6:$B$62,2,FALSE),"")</f>
        <v/>
      </c>
      <c r="D4584" s="80" t="str">
        <f>IFERROR(VLOOKUP(B4584,Listor!$A$6:$C$62,3,FALSE),"")</f>
        <v/>
      </c>
      <c r="E4584" s="64" t="s">
        <v>69</v>
      </c>
      <c r="F4584" s="65"/>
      <c r="G4584" s="35" t="str">
        <f>IFERROR(VLOOKUP(B4584,Listor!$A$6:$G$62,7,FALSE),"")</f>
        <v/>
      </c>
      <c r="H4584" s="35" t="str">
        <f>IFERROR(VLOOKUP(B4584,Listor!$H$6:$I$24,2,FALSE),"")</f>
        <v/>
      </c>
      <c r="I4584" s="35" t="str">
        <f t="shared" si="74"/>
        <v/>
      </c>
      <c r="J4584" s="35" t="str">
        <f t="array" ref="J4584">IFERROR(INDEX(Listor!$M$6:$M$17,MATCH(Listor!J4584&amp;Fossila!E4584,Listor!$K$6:$K$17&amp;Listor!$L$6:$L$17,0)),"")</f>
        <v/>
      </c>
      <c r="K4584" s="69"/>
    </row>
    <row r="4585" spans="2:11" x14ac:dyDescent="0.25">
      <c r="B4585" s="68" t="s">
        <v>68</v>
      </c>
      <c r="C4585" s="80" t="str">
        <f>IFERROR(VLOOKUP(B4585,Listor!$A$6:$B$62,2,FALSE),"")</f>
        <v/>
      </c>
      <c r="D4585" s="80" t="str">
        <f>IFERROR(VLOOKUP(B4585,Listor!$A$6:$C$62,3,FALSE),"")</f>
        <v/>
      </c>
      <c r="E4585" s="64" t="s">
        <v>69</v>
      </c>
      <c r="F4585" s="65"/>
      <c r="G4585" s="35" t="str">
        <f>IFERROR(VLOOKUP(B4585,Listor!$A$6:$G$62,7,FALSE),"")</f>
        <v/>
      </c>
      <c r="H4585" s="35" t="str">
        <f>IFERROR(VLOOKUP(B4585,Listor!$H$6:$I$24,2,FALSE),"")</f>
        <v/>
      </c>
      <c r="I4585" s="35" t="str">
        <f t="shared" si="74"/>
        <v/>
      </c>
      <c r="J4585" s="35" t="str">
        <f t="array" ref="J4585">IFERROR(INDEX(Listor!$M$6:$M$17,MATCH(Listor!J4585&amp;Fossila!E4585,Listor!$K$6:$K$17&amp;Listor!$L$6:$L$17,0)),"")</f>
        <v/>
      </c>
      <c r="K4585" s="69"/>
    </row>
    <row r="4586" spans="2:11" x14ac:dyDescent="0.25">
      <c r="B4586" s="68" t="s">
        <v>68</v>
      </c>
      <c r="C4586" s="80" t="str">
        <f>IFERROR(VLOOKUP(B4586,Listor!$A$6:$B$62,2,FALSE),"")</f>
        <v/>
      </c>
      <c r="D4586" s="80" t="str">
        <f>IFERROR(VLOOKUP(B4586,Listor!$A$6:$C$62,3,FALSE),"")</f>
        <v/>
      </c>
      <c r="E4586" s="64" t="s">
        <v>69</v>
      </c>
      <c r="F4586" s="65"/>
      <c r="G4586" s="35" t="str">
        <f>IFERROR(VLOOKUP(B4586,Listor!$A$6:$G$62,7,FALSE),"")</f>
        <v/>
      </c>
      <c r="H4586" s="35" t="str">
        <f>IFERROR(VLOOKUP(B4586,Listor!$H$6:$I$24,2,FALSE),"")</f>
        <v/>
      </c>
      <c r="I4586" s="35" t="str">
        <f t="shared" si="74"/>
        <v/>
      </c>
      <c r="J4586" s="35" t="str">
        <f t="array" ref="J4586">IFERROR(INDEX(Listor!$M$6:$M$17,MATCH(Listor!J4586&amp;Fossila!E4586,Listor!$K$6:$K$17&amp;Listor!$L$6:$L$17,0)),"")</f>
        <v/>
      </c>
      <c r="K4586" s="69"/>
    </row>
    <row r="4587" spans="2:11" x14ac:dyDescent="0.25">
      <c r="B4587" s="68" t="s">
        <v>68</v>
      </c>
      <c r="C4587" s="80" t="str">
        <f>IFERROR(VLOOKUP(B4587,Listor!$A$6:$B$62,2,FALSE),"")</f>
        <v/>
      </c>
      <c r="D4587" s="80" t="str">
        <f>IFERROR(VLOOKUP(B4587,Listor!$A$6:$C$62,3,FALSE),"")</f>
        <v/>
      </c>
      <c r="E4587" s="64" t="s">
        <v>69</v>
      </c>
      <c r="F4587" s="65"/>
      <c r="G4587" s="35" t="str">
        <f>IFERROR(VLOOKUP(B4587,Listor!$A$6:$G$62,7,FALSE),"")</f>
        <v/>
      </c>
      <c r="H4587" s="35" t="str">
        <f>IFERROR(VLOOKUP(B4587,Listor!$H$6:$I$24,2,FALSE),"")</f>
        <v/>
      </c>
      <c r="I4587" s="35" t="str">
        <f t="shared" si="74"/>
        <v/>
      </c>
      <c r="J4587" s="35" t="str">
        <f t="array" ref="J4587">IFERROR(INDEX(Listor!$M$6:$M$17,MATCH(Listor!J4587&amp;Fossila!E4587,Listor!$K$6:$K$17&amp;Listor!$L$6:$L$17,0)),"")</f>
        <v/>
      </c>
      <c r="K4587" s="69"/>
    </row>
    <row r="4588" spans="2:11" x14ac:dyDescent="0.25">
      <c r="B4588" s="68" t="s">
        <v>68</v>
      </c>
      <c r="C4588" s="80" t="str">
        <f>IFERROR(VLOOKUP(B4588,Listor!$A$6:$B$62,2,FALSE),"")</f>
        <v/>
      </c>
      <c r="D4588" s="80" t="str">
        <f>IFERROR(VLOOKUP(B4588,Listor!$A$6:$C$62,3,FALSE),"")</f>
        <v/>
      </c>
      <c r="E4588" s="64" t="s">
        <v>69</v>
      </c>
      <c r="F4588" s="65"/>
      <c r="G4588" s="35" t="str">
        <f>IFERROR(VLOOKUP(B4588,Listor!$A$6:$G$62,7,FALSE),"")</f>
        <v/>
      </c>
      <c r="H4588" s="35" t="str">
        <f>IFERROR(VLOOKUP(B4588,Listor!$H$6:$I$24,2,FALSE),"")</f>
        <v/>
      </c>
      <c r="I4588" s="35" t="str">
        <f t="shared" si="74"/>
        <v/>
      </c>
      <c r="J4588" s="35" t="str">
        <f t="array" ref="J4588">IFERROR(INDEX(Listor!$M$6:$M$17,MATCH(Listor!J4588&amp;Fossila!E4588,Listor!$K$6:$K$17&amp;Listor!$L$6:$L$17,0)),"")</f>
        <v/>
      </c>
      <c r="K4588" s="69"/>
    </row>
    <row r="4589" spans="2:11" x14ac:dyDescent="0.25">
      <c r="B4589" s="68" t="s">
        <v>68</v>
      </c>
      <c r="C4589" s="80" t="str">
        <f>IFERROR(VLOOKUP(B4589,Listor!$A$6:$B$62,2,FALSE),"")</f>
        <v/>
      </c>
      <c r="D4589" s="80" t="str">
        <f>IFERROR(VLOOKUP(B4589,Listor!$A$6:$C$62,3,FALSE),"")</f>
        <v/>
      </c>
      <c r="E4589" s="64" t="s">
        <v>69</v>
      </c>
      <c r="F4589" s="65"/>
      <c r="G4589" s="35" t="str">
        <f>IFERROR(VLOOKUP(B4589,Listor!$A$6:$G$62,7,FALSE),"")</f>
        <v/>
      </c>
      <c r="H4589" s="35" t="str">
        <f>IFERROR(VLOOKUP(B4589,Listor!$H$6:$I$24,2,FALSE),"")</f>
        <v/>
      </c>
      <c r="I4589" s="35" t="str">
        <f t="shared" si="74"/>
        <v/>
      </c>
      <c r="J4589" s="35" t="str">
        <f t="array" ref="J4589">IFERROR(INDEX(Listor!$M$6:$M$17,MATCH(Listor!J4589&amp;Fossila!E4589,Listor!$K$6:$K$17&amp;Listor!$L$6:$L$17,0)),"")</f>
        <v/>
      </c>
      <c r="K4589" s="69"/>
    </row>
    <row r="4590" spans="2:11" x14ac:dyDescent="0.25">
      <c r="B4590" s="68" t="s">
        <v>68</v>
      </c>
      <c r="C4590" s="80" t="str">
        <f>IFERROR(VLOOKUP(B4590,Listor!$A$6:$B$62,2,FALSE),"")</f>
        <v/>
      </c>
      <c r="D4590" s="80" t="str">
        <f>IFERROR(VLOOKUP(B4590,Listor!$A$6:$C$62,3,FALSE),"")</f>
        <v/>
      </c>
      <c r="E4590" s="64" t="s">
        <v>69</v>
      </c>
      <c r="F4590" s="65"/>
      <c r="G4590" s="35" t="str">
        <f>IFERROR(VLOOKUP(B4590,Listor!$A$6:$G$62,7,FALSE),"")</f>
        <v/>
      </c>
      <c r="H4590" s="35" t="str">
        <f>IFERROR(VLOOKUP(B4590,Listor!$H$6:$I$24,2,FALSE),"")</f>
        <v/>
      </c>
      <c r="I4590" s="35" t="str">
        <f t="shared" si="74"/>
        <v/>
      </c>
      <c r="J4590" s="35" t="str">
        <f t="array" ref="J4590">IFERROR(INDEX(Listor!$M$6:$M$17,MATCH(Listor!J4590&amp;Fossila!E4590,Listor!$K$6:$K$17&amp;Listor!$L$6:$L$17,0)),"")</f>
        <v/>
      </c>
      <c r="K4590" s="69"/>
    </row>
    <row r="4591" spans="2:11" x14ac:dyDescent="0.25">
      <c r="B4591" s="68" t="s">
        <v>68</v>
      </c>
      <c r="C4591" s="80" t="str">
        <f>IFERROR(VLOOKUP(B4591,Listor!$A$6:$B$62,2,FALSE),"")</f>
        <v/>
      </c>
      <c r="D4591" s="80" t="str">
        <f>IFERROR(VLOOKUP(B4591,Listor!$A$6:$C$62,3,FALSE),"")</f>
        <v/>
      </c>
      <c r="E4591" s="64" t="s">
        <v>69</v>
      </c>
      <c r="F4591" s="65"/>
      <c r="G4591" s="35" t="str">
        <f>IFERROR(VLOOKUP(B4591,Listor!$A$6:$G$62,7,FALSE),"")</f>
        <v/>
      </c>
      <c r="H4591" s="35" t="str">
        <f>IFERROR(VLOOKUP(B4591,Listor!$H$6:$I$24,2,FALSE),"")</f>
        <v/>
      </c>
      <c r="I4591" s="35" t="str">
        <f t="shared" si="74"/>
        <v/>
      </c>
      <c r="J4591" s="35" t="str">
        <f t="array" ref="J4591">IFERROR(INDEX(Listor!$M$6:$M$17,MATCH(Listor!J4591&amp;Fossila!E4591,Listor!$K$6:$K$17&amp;Listor!$L$6:$L$17,0)),"")</f>
        <v/>
      </c>
      <c r="K4591" s="69"/>
    </row>
    <row r="4592" spans="2:11" x14ac:dyDescent="0.25">
      <c r="B4592" s="68" t="s">
        <v>68</v>
      </c>
      <c r="C4592" s="80" t="str">
        <f>IFERROR(VLOOKUP(B4592,Listor!$A$6:$B$62,2,FALSE),"")</f>
        <v/>
      </c>
      <c r="D4592" s="80" t="str">
        <f>IFERROR(VLOOKUP(B4592,Listor!$A$6:$C$62,3,FALSE),"")</f>
        <v/>
      </c>
      <c r="E4592" s="64" t="s">
        <v>69</v>
      </c>
      <c r="F4592" s="65"/>
      <c r="G4592" s="35" t="str">
        <f>IFERROR(VLOOKUP(B4592,Listor!$A$6:$G$62,7,FALSE),"")</f>
        <v/>
      </c>
      <c r="H4592" s="35" t="str">
        <f>IFERROR(VLOOKUP(B4592,Listor!$H$6:$I$24,2,FALSE),"")</f>
        <v/>
      </c>
      <c r="I4592" s="35" t="str">
        <f t="shared" si="74"/>
        <v/>
      </c>
      <c r="J4592" s="35" t="str">
        <f t="array" ref="J4592">IFERROR(INDEX(Listor!$M$6:$M$17,MATCH(Listor!J4592&amp;Fossila!E4592,Listor!$K$6:$K$17&amp;Listor!$L$6:$L$17,0)),"")</f>
        <v/>
      </c>
      <c r="K4592" s="69"/>
    </row>
    <row r="4593" spans="2:11" x14ac:dyDescent="0.25">
      <c r="B4593" s="68" t="s">
        <v>68</v>
      </c>
      <c r="C4593" s="80" t="str">
        <f>IFERROR(VLOOKUP(B4593,Listor!$A$6:$B$62,2,FALSE),"")</f>
        <v/>
      </c>
      <c r="D4593" s="80" t="str">
        <f>IFERROR(VLOOKUP(B4593,Listor!$A$6:$C$62,3,FALSE),"")</f>
        <v/>
      </c>
      <c r="E4593" s="64" t="s">
        <v>69</v>
      </c>
      <c r="F4593" s="65"/>
      <c r="G4593" s="35" t="str">
        <f>IFERROR(VLOOKUP(B4593,Listor!$A$6:$G$62,7,FALSE),"")</f>
        <v/>
      </c>
      <c r="H4593" s="35" t="str">
        <f>IFERROR(VLOOKUP(B4593,Listor!$H$6:$I$24,2,FALSE),"")</f>
        <v/>
      </c>
      <c r="I4593" s="35" t="str">
        <f t="shared" si="74"/>
        <v/>
      </c>
      <c r="J4593" s="35" t="str">
        <f t="array" ref="J4593">IFERROR(INDEX(Listor!$M$6:$M$17,MATCH(Listor!J4593&amp;Fossila!E4593,Listor!$K$6:$K$17&amp;Listor!$L$6:$L$17,0)),"")</f>
        <v/>
      </c>
      <c r="K4593" s="69"/>
    </row>
    <row r="4594" spans="2:11" x14ac:dyDescent="0.25">
      <c r="B4594" s="68" t="s">
        <v>68</v>
      </c>
      <c r="C4594" s="80" t="str">
        <f>IFERROR(VLOOKUP(B4594,Listor!$A$6:$B$62,2,FALSE),"")</f>
        <v/>
      </c>
      <c r="D4594" s="80" t="str">
        <f>IFERROR(VLOOKUP(B4594,Listor!$A$6:$C$62,3,FALSE),"")</f>
        <v/>
      </c>
      <c r="E4594" s="64" t="s">
        <v>69</v>
      </c>
      <c r="F4594" s="65"/>
      <c r="G4594" s="35" t="str">
        <f>IFERROR(VLOOKUP(B4594,Listor!$A$6:$G$62,7,FALSE),"")</f>
        <v/>
      </c>
      <c r="H4594" s="35" t="str">
        <f>IFERROR(VLOOKUP(B4594,Listor!$H$6:$I$24,2,FALSE),"")</f>
        <v/>
      </c>
      <c r="I4594" s="35" t="str">
        <f t="shared" si="74"/>
        <v/>
      </c>
      <c r="J4594" s="35" t="str">
        <f t="array" ref="J4594">IFERROR(INDEX(Listor!$M$6:$M$17,MATCH(Listor!J4594&amp;Fossila!E4594,Listor!$K$6:$K$17&amp;Listor!$L$6:$L$17,0)),"")</f>
        <v/>
      </c>
      <c r="K4594" s="69"/>
    </row>
    <row r="4595" spans="2:11" x14ac:dyDescent="0.25">
      <c r="B4595" s="68" t="s">
        <v>68</v>
      </c>
      <c r="C4595" s="80" t="str">
        <f>IFERROR(VLOOKUP(B4595,Listor!$A$6:$B$62,2,FALSE),"")</f>
        <v/>
      </c>
      <c r="D4595" s="80" t="str">
        <f>IFERROR(VLOOKUP(B4595,Listor!$A$6:$C$62,3,FALSE),"")</f>
        <v/>
      </c>
      <c r="E4595" s="64" t="s">
        <v>69</v>
      </c>
      <c r="F4595" s="65"/>
      <c r="G4595" s="35" t="str">
        <f>IFERROR(VLOOKUP(B4595,Listor!$A$6:$G$62,7,FALSE),"")</f>
        <v/>
      </c>
      <c r="H4595" s="35" t="str">
        <f>IFERROR(VLOOKUP(B4595,Listor!$H$6:$I$24,2,FALSE),"")</f>
        <v/>
      </c>
      <c r="I4595" s="35" t="str">
        <f t="shared" si="74"/>
        <v/>
      </c>
      <c r="J4595" s="35" t="str">
        <f t="array" ref="J4595">IFERROR(INDEX(Listor!$M$6:$M$17,MATCH(Listor!J4595&amp;Fossila!E4595,Listor!$K$6:$K$17&amp;Listor!$L$6:$L$17,0)),"")</f>
        <v/>
      </c>
      <c r="K4595" s="69"/>
    </row>
    <row r="4596" spans="2:11" x14ac:dyDescent="0.25">
      <c r="B4596" s="68" t="s">
        <v>68</v>
      </c>
      <c r="C4596" s="80" t="str">
        <f>IFERROR(VLOOKUP(B4596,Listor!$A$6:$B$62,2,FALSE),"")</f>
        <v/>
      </c>
      <c r="D4596" s="80" t="str">
        <f>IFERROR(VLOOKUP(B4596,Listor!$A$6:$C$62,3,FALSE),"")</f>
        <v/>
      </c>
      <c r="E4596" s="64" t="s">
        <v>69</v>
      </c>
      <c r="F4596" s="65"/>
      <c r="G4596" s="35" t="str">
        <f>IFERROR(VLOOKUP(B4596,Listor!$A$6:$G$62,7,FALSE),"")</f>
        <v/>
      </c>
      <c r="H4596" s="35" t="str">
        <f>IFERROR(VLOOKUP(B4596,Listor!$H$6:$I$24,2,FALSE),"")</f>
        <v/>
      </c>
      <c r="I4596" s="35" t="str">
        <f t="shared" si="74"/>
        <v/>
      </c>
      <c r="J4596" s="35" t="str">
        <f t="array" ref="J4596">IFERROR(INDEX(Listor!$M$6:$M$17,MATCH(Listor!J4596&amp;Fossila!E4596,Listor!$K$6:$K$17&amp;Listor!$L$6:$L$17,0)),"")</f>
        <v/>
      </c>
      <c r="K4596" s="69"/>
    </row>
    <row r="4597" spans="2:11" x14ac:dyDescent="0.25">
      <c r="B4597" s="68" t="s">
        <v>68</v>
      </c>
      <c r="C4597" s="80" t="str">
        <f>IFERROR(VLOOKUP(B4597,Listor!$A$6:$B$62,2,FALSE),"")</f>
        <v/>
      </c>
      <c r="D4597" s="80" t="str">
        <f>IFERROR(VLOOKUP(B4597,Listor!$A$6:$C$62,3,FALSE),"")</f>
        <v/>
      </c>
      <c r="E4597" s="64" t="s">
        <v>69</v>
      </c>
      <c r="F4597" s="65"/>
      <c r="G4597" s="35" t="str">
        <f>IFERROR(VLOOKUP(B4597,Listor!$A$6:$G$62,7,FALSE),"")</f>
        <v/>
      </c>
      <c r="H4597" s="35" t="str">
        <f>IFERROR(VLOOKUP(B4597,Listor!$H$6:$I$24,2,FALSE),"")</f>
        <v/>
      </c>
      <c r="I4597" s="35" t="str">
        <f t="shared" si="74"/>
        <v/>
      </c>
      <c r="J4597" s="35" t="str">
        <f t="array" ref="J4597">IFERROR(INDEX(Listor!$M$6:$M$17,MATCH(Listor!J4597&amp;Fossila!E4597,Listor!$K$6:$K$17&amp;Listor!$L$6:$L$17,0)),"")</f>
        <v/>
      </c>
      <c r="K4597" s="69"/>
    </row>
    <row r="4598" spans="2:11" x14ac:dyDescent="0.25">
      <c r="B4598" s="68" t="s">
        <v>68</v>
      </c>
      <c r="C4598" s="80" t="str">
        <f>IFERROR(VLOOKUP(B4598,Listor!$A$6:$B$62,2,FALSE),"")</f>
        <v/>
      </c>
      <c r="D4598" s="80" t="str">
        <f>IFERROR(VLOOKUP(B4598,Listor!$A$6:$C$62,3,FALSE),"")</f>
        <v/>
      </c>
      <c r="E4598" s="64" t="s">
        <v>69</v>
      </c>
      <c r="F4598" s="65"/>
      <c r="G4598" s="35" t="str">
        <f>IFERROR(VLOOKUP(B4598,Listor!$A$6:$G$62,7,FALSE),"")</f>
        <v/>
      </c>
      <c r="H4598" s="35" t="str">
        <f>IFERROR(VLOOKUP(B4598,Listor!$H$6:$I$24,2,FALSE),"")</f>
        <v/>
      </c>
      <c r="I4598" s="35" t="str">
        <f t="shared" si="74"/>
        <v/>
      </c>
      <c r="J4598" s="35" t="str">
        <f t="array" ref="J4598">IFERROR(INDEX(Listor!$M$6:$M$17,MATCH(Listor!J4598&amp;Fossila!E4598,Listor!$K$6:$K$17&amp;Listor!$L$6:$L$17,0)),"")</f>
        <v/>
      </c>
      <c r="K4598" s="69"/>
    </row>
    <row r="4599" spans="2:11" x14ac:dyDescent="0.25">
      <c r="B4599" s="68" t="s">
        <v>68</v>
      </c>
      <c r="C4599" s="80" t="str">
        <f>IFERROR(VLOOKUP(B4599,Listor!$A$6:$B$62,2,FALSE),"")</f>
        <v/>
      </c>
      <c r="D4599" s="80" t="str">
        <f>IFERROR(VLOOKUP(B4599,Listor!$A$6:$C$62,3,FALSE),"")</f>
        <v/>
      </c>
      <c r="E4599" s="64" t="s">
        <v>69</v>
      </c>
      <c r="F4599" s="65"/>
      <c r="G4599" s="35" t="str">
        <f>IFERROR(VLOOKUP(B4599,Listor!$A$6:$G$62,7,FALSE),"")</f>
        <v/>
      </c>
      <c r="H4599" s="35" t="str">
        <f>IFERROR(VLOOKUP(B4599,Listor!$H$6:$I$24,2,FALSE),"")</f>
        <v/>
      </c>
      <c r="I4599" s="35" t="str">
        <f t="shared" si="74"/>
        <v/>
      </c>
      <c r="J4599" s="35" t="str">
        <f t="array" ref="J4599">IFERROR(INDEX(Listor!$M$6:$M$17,MATCH(Listor!J4599&amp;Fossila!E4599,Listor!$K$6:$K$17&amp;Listor!$L$6:$L$17,0)),"")</f>
        <v/>
      </c>
      <c r="K4599" s="69"/>
    </row>
    <row r="4600" spans="2:11" x14ac:dyDescent="0.25">
      <c r="B4600" s="68" t="s">
        <v>68</v>
      </c>
      <c r="C4600" s="80" t="str">
        <f>IFERROR(VLOOKUP(B4600,Listor!$A$6:$B$62,2,FALSE),"")</f>
        <v/>
      </c>
      <c r="D4600" s="80" t="str">
        <f>IFERROR(VLOOKUP(B4600,Listor!$A$6:$C$62,3,FALSE),"")</f>
        <v/>
      </c>
      <c r="E4600" s="64" t="s">
        <v>69</v>
      </c>
      <c r="F4600" s="65"/>
      <c r="G4600" s="35" t="str">
        <f>IFERROR(VLOOKUP(B4600,Listor!$A$6:$G$62,7,FALSE),"")</f>
        <v/>
      </c>
      <c r="H4600" s="35" t="str">
        <f>IFERROR(VLOOKUP(B4600,Listor!$H$6:$I$24,2,FALSE),"")</f>
        <v/>
      </c>
      <c r="I4600" s="35" t="str">
        <f t="shared" si="74"/>
        <v/>
      </c>
      <c r="J4600" s="35" t="str">
        <f t="array" ref="J4600">IFERROR(INDEX(Listor!$M$6:$M$17,MATCH(Listor!J4600&amp;Fossila!E4600,Listor!$K$6:$K$17&amp;Listor!$L$6:$L$17,0)),"")</f>
        <v/>
      </c>
      <c r="K4600" s="69"/>
    </row>
    <row r="4601" spans="2:11" x14ac:dyDescent="0.25">
      <c r="B4601" s="68" t="s">
        <v>68</v>
      </c>
      <c r="C4601" s="80" t="str">
        <f>IFERROR(VLOOKUP(B4601,Listor!$A$6:$B$62,2,FALSE),"")</f>
        <v/>
      </c>
      <c r="D4601" s="80" t="str">
        <f>IFERROR(VLOOKUP(B4601,Listor!$A$6:$C$62,3,FALSE),"")</f>
        <v/>
      </c>
      <c r="E4601" s="64" t="s">
        <v>69</v>
      </c>
      <c r="F4601" s="65"/>
      <c r="G4601" s="35" t="str">
        <f>IFERROR(VLOOKUP(B4601,Listor!$A$6:$G$62,7,FALSE),"")</f>
        <v/>
      </c>
      <c r="H4601" s="35" t="str">
        <f>IFERROR(VLOOKUP(B4601,Listor!$H$6:$I$24,2,FALSE),"")</f>
        <v/>
      </c>
      <c r="I4601" s="35" t="str">
        <f t="shared" si="74"/>
        <v/>
      </c>
      <c r="J4601" s="35" t="str">
        <f t="array" ref="J4601">IFERROR(INDEX(Listor!$M$6:$M$17,MATCH(Listor!J4601&amp;Fossila!E4601,Listor!$K$6:$K$17&amp;Listor!$L$6:$L$17,0)),"")</f>
        <v/>
      </c>
      <c r="K4601" s="69"/>
    </row>
    <row r="4602" spans="2:11" x14ac:dyDescent="0.25">
      <c r="B4602" s="68" t="s">
        <v>68</v>
      </c>
      <c r="C4602" s="80" t="str">
        <f>IFERROR(VLOOKUP(B4602,Listor!$A$6:$B$62,2,FALSE),"")</f>
        <v/>
      </c>
      <c r="D4602" s="80" t="str">
        <f>IFERROR(VLOOKUP(B4602,Listor!$A$6:$C$62,3,FALSE),"")</f>
        <v/>
      </c>
      <c r="E4602" s="64" t="s">
        <v>69</v>
      </c>
      <c r="F4602" s="65"/>
      <c r="G4602" s="35" t="str">
        <f>IFERROR(VLOOKUP(B4602,Listor!$A$6:$G$62,7,FALSE),"")</f>
        <v/>
      </c>
      <c r="H4602" s="35" t="str">
        <f>IFERROR(VLOOKUP(B4602,Listor!$H$6:$I$24,2,FALSE),"")</f>
        <v/>
      </c>
      <c r="I4602" s="35" t="str">
        <f t="shared" si="74"/>
        <v/>
      </c>
      <c r="J4602" s="35" t="str">
        <f t="array" ref="J4602">IFERROR(INDEX(Listor!$M$6:$M$17,MATCH(Listor!J4602&amp;Fossila!E4602,Listor!$K$6:$K$17&amp;Listor!$L$6:$L$17,0)),"")</f>
        <v/>
      </c>
      <c r="K4602" s="69"/>
    </row>
    <row r="4603" spans="2:11" x14ac:dyDescent="0.25">
      <c r="B4603" s="68" t="s">
        <v>68</v>
      </c>
      <c r="C4603" s="80" t="str">
        <f>IFERROR(VLOOKUP(B4603,Listor!$A$6:$B$62,2,FALSE),"")</f>
        <v/>
      </c>
      <c r="D4603" s="80" t="str">
        <f>IFERROR(VLOOKUP(B4603,Listor!$A$6:$C$62,3,FALSE),"")</f>
        <v/>
      </c>
      <c r="E4603" s="64" t="s">
        <v>69</v>
      </c>
      <c r="F4603" s="65"/>
      <c r="G4603" s="35" t="str">
        <f>IFERROR(VLOOKUP(B4603,Listor!$A$6:$G$62,7,FALSE),"")</f>
        <v/>
      </c>
      <c r="H4603" s="35" t="str">
        <f>IFERROR(VLOOKUP(B4603,Listor!$H$6:$I$24,2,FALSE),"")</f>
        <v/>
      </c>
      <c r="I4603" s="35" t="str">
        <f t="shared" si="74"/>
        <v/>
      </c>
      <c r="J4603" s="35" t="str">
        <f t="array" ref="J4603">IFERROR(INDEX(Listor!$M$6:$M$17,MATCH(Listor!J4603&amp;Fossila!E4603,Listor!$K$6:$K$17&amp;Listor!$L$6:$L$17,0)),"")</f>
        <v/>
      </c>
      <c r="K4603" s="69"/>
    </row>
    <row r="4604" spans="2:11" x14ac:dyDescent="0.25">
      <c r="B4604" s="68" t="s">
        <v>68</v>
      </c>
      <c r="C4604" s="80" t="str">
        <f>IFERROR(VLOOKUP(B4604,Listor!$A$6:$B$62,2,FALSE),"")</f>
        <v/>
      </c>
      <c r="D4604" s="80" t="str">
        <f>IFERROR(VLOOKUP(B4604,Listor!$A$6:$C$62,3,FALSE),"")</f>
        <v/>
      </c>
      <c r="E4604" s="64" t="s">
        <v>69</v>
      </c>
      <c r="F4604" s="65"/>
      <c r="G4604" s="35" t="str">
        <f>IFERROR(VLOOKUP(B4604,Listor!$A$6:$G$62,7,FALSE),"")</f>
        <v/>
      </c>
      <c r="H4604" s="35" t="str">
        <f>IFERROR(VLOOKUP(B4604,Listor!$H$6:$I$24,2,FALSE),"")</f>
        <v/>
      </c>
      <c r="I4604" s="35" t="str">
        <f t="shared" si="74"/>
        <v/>
      </c>
      <c r="J4604" s="35" t="str">
        <f t="array" ref="J4604">IFERROR(INDEX(Listor!$M$6:$M$17,MATCH(Listor!J4604&amp;Fossila!E4604,Listor!$K$6:$K$17&amp;Listor!$L$6:$L$17,0)),"")</f>
        <v/>
      </c>
      <c r="K4604" s="69"/>
    </row>
    <row r="4605" spans="2:11" x14ac:dyDescent="0.25">
      <c r="B4605" s="68" t="s">
        <v>68</v>
      </c>
      <c r="C4605" s="80" t="str">
        <f>IFERROR(VLOOKUP(B4605,Listor!$A$6:$B$62,2,FALSE),"")</f>
        <v/>
      </c>
      <c r="D4605" s="80" t="str">
        <f>IFERROR(VLOOKUP(B4605,Listor!$A$6:$C$62,3,FALSE),"")</f>
        <v/>
      </c>
      <c r="E4605" s="64" t="s">
        <v>69</v>
      </c>
      <c r="F4605" s="65"/>
      <c r="G4605" s="35" t="str">
        <f>IFERROR(VLOOKUP(B4605,Listor!$A$6:$G$62,7,FALSE),"")</f>
        <v/>
      </c>
      <c r="H4605" s="35" t="str">
        <f>IFERROR(VLOOKUP(B4605,Listor!$H$6:$I$24,2,FALSE),"")</f>
        <v/>
      </c>
      <c r="I4605" s="35" t="str">
        <f t="shared" si="74"/>
        <v/>
      </c>
      <c r="J4605" s="35" t="str">
        <f t="array" ref="J4605">IFERROR(INDEX(Listor!$M$6:$M$17,MATCH(Listor!J4605&amp;Fossila!E4605,Listor!$K$6:$K$17&amp;Listor!$L$6:$L$17,0)),"")</f>
        <v/>
      </c>
      <c r="K4605" s="69"/>
    </row>
    <row r="4606" spans="2:11" x14ac:dyDescent="0.25">
      <c r="B4606" s="68" t="s">
        <v>68</v>
      </c>
      <c r="C4606" s="80" t="str">
        <f>IFERROR(VLOOKUP(B4606,Listor!$A$6:$B$62,2,FALSE),"")</f>
        <v/>
      </c>
      <c r="D4606" s="80" t="str">
        <f>IFERROR(VLOOKUP(B4606,Listor!$A$6:$C$62,3,FALSE),"")</f>
        <v/>
      </c>
      <c r="E4606" s="64" t="s">
        <v>69</v>
      </c>
      <c r="F4606" s="65"/>
      <c r="G4606" s="35" t="str">
        <f>IFERROR(VLOOKUP(B4606,Listor!$A$6:$G$62,7,FALSE),"")</f>
        <v/>
      </c>
      <c r="H4606" s="35" t="str">
        <f>IFERROR(VLOOKUP(B4606,Listor!$H$6:$I$24,2,FALSE),"")</f>
        <v/>
      </c>
      <c r="I4606" s="35" t="str">
        <f t="shared" si="74"/>
        <v/>
      </c>
      <c r="J4606" s="35" t="str">
        <f t="array" ref="J4606">IFERROR(INDEX(Listor!$M$6:$M$17,MATCH(Listor!J4606&amp;Fossila!E4606,Listor!$K$6:$K$17&amp;Listor!$L$6:$L$17,0)),"")</f>
        <v/>
      </c>
      <c r="K4606" s="69"/>
    </row>
    <row r="4607" spans="2:11" x14ac:dyDescent="0.25">
      <c r="B4607" s="68" t="s">
        <v>68</v>
      </c>
      <c r="C4607" s="80" t="str">
        <f>IFERROR(VLOOKUP(B4607,Listor!$A$6:$B$62,2,FALSE),"")</f>
        <v/>
      </c>
      <c r="D4607" s="80" t="str">
        <f>IFERROR(VLOOKUP(B4607,Listor!$A$6:$C$62,3,FALSE),"")</f>
        <v/>
      </c>
      <c r="E4607" s="64" t="s">
        <v>69</v>
      </c>
      <c r="F4607" s="65"/>
      <c r="G4607" s="35" t="str">
        <f>IFERROR(VLOOKUP(B4607,Listor!$A$6:$G$62,7,FALSE),"")</f>
        <v/>
      </c>
      <c r="H4607" s="35" t="str">
        <f>IFERROR(VLOOKUP(B4607,Listor!$H$6:$I$24,2,FALSE),"")</f>
        <v/>
      </c>
      <c r="I4607" s="35" t="str">
        <f t="shared" si="74"/>
        <v/>
      </c>
      <c r="J4607" s="35" t="str">
        <f t="array" ref="J4607">IFERROR(INDEX(Listor!$M$6:$M$17,MATCH(Listor!J4607&amp;Fossila!E4607,Listor!$K$6:$K$17&amp;Listor!$L$6:$L$17,0)),"")</f>
        <v/>
      </c>
      <c r="K4607" s="69"/>
    </row>
    <row r="4608" spans="2:11" x14ac:dyDescent="0.25">
      <c r="B4608" s="68" t="s">
        <v>68</v>
      </c>
      <c r="C4608" s="80" t="str">
        <f>IFERROR(VLOOKUP(B4608,Listor!$A$6:$B$62,2,FALSE),"")</f>
        <v/>
      </c>
      <c r="D4608" s="80" t="str">
        <f>IFERROR(VLOOKUP(B4608,Listor!$A$6:$C$62,3,FALSE),"")</f>
        <v/>
      </c>
      <c r="E4608" s="64" t="s">
        <v>69</v>
      </c>
      <c r="F4608" s="65"/>
      <c r="G4608" s="35" t="str">
        <f>IFERROR(VLOOKUP(B4608,Listor!$A$6:$G$62,7,FALSE),"")</f>
        <v/>
      </c>
      <c r="H4608" s="35" t="str">
        <f>IFERROR(VLOOKUP(B4608,Listor!$H$6:$I$24,2,FALSE),"")</f>
        <v/>
      </c>
      <c r="I4608" s="35" t="str">
        <f t="shared" si="74"/>
        <v/>
      </c>
      <c r="J4608" s="35" t="str">
        <f t="array" ref="J4608">IFERROR(INDEX(Listor!$M$6:$M$17,MATCH(Listor!J4608&amp;Fossila!E4608,Listor!$K$6:$K$17&amp;Listor!$L$6:$L$17,0)),"")</f>
        <v/>
      </c>
      <c r="K4608" s="69"/>
    </row>
    <row r="4609" spans="2:11" x14ac:dyDescent="0.25">
      <c r="B4609" s="68" t="s">
        <v>68</v>
      </c>
      <c r="C4609" s="80" t="str">
        <f>IFERROR(VLOOKUP(B4609,Listor!$A$6:$B$62,2,FALSE),"")</f>
        <v/>
      </c>
      <c r="D4609" s="80" t="str">
        <f>IFERROR(VLOOKUP(B4609,Listor!$A$6:$C$62,3,FALSE),"")</f>
        <v/>
      </c>
      <c r="E4609" s="64" t="s">
        <v>69</v>
      </c>
      <c r="F4609" s="65"/>
      <c r="G4609" s="35" t="str">
        <f>IFERROR(VLOOKUP(B4609,Listor!$A$6:$G$62,7,FALSE),"")</f>
        <v/>
      </c>
      <c r="H4609" s="35" t="str">
        <f>IFERROR(VLOOKUP(B4609,Listor!$H$6:$I$24,2,FALSE),"")</f>
        <v/>
      </c>
      <c r="I4609" s="35" t="str">
        <f t="shared" si="74"/>
        <v/>
      </c>
      <c r="J4609" s="35" t="str">
        <f t="array" ref="J4609">IFERROR(INDEX(Listor!$M$6:$M$17,MATCH(Listor!J4609&amp;Fossila!E4609,Listor!$K$6:$K$17&amp;Listor!$L$6:$L$17,0)),"")</f>
        <v/>
      </c>
      <c r="K4609" s="69"/>
    </row>
    <row r="4610" spans="2:11" x14ac:dyDescent="0.25">
      <c r="B4610" s="68" t="s">
        <v>68</v>
      </c>
      <c r="C4610" s="80" t="str">
        <f>IFERROR(VLOOKUP(B4610,Listor!$A$6:$B$62,2,FALSE),"")</f>
        <v/>
      </c>
      <c r="D4610" s="80" t="str">
        <f>IFERROR(VLOOKUP(B4610,Listor!$A$6:$C$62,3,FALSE),"")</f>
        <v/>
      </c>
      <c r="E4610" s="64" t="s">
        <v>69</v>
      </c>
      <c r="F4610" s="65"/>
      <c r="G4610" s="35" t="str">
        <f>IFERROR(VLOOKUP(B4610,Listor!$A$6:$G$62,7,FALSE),"")</f>
        <v/>
      </c>
      <c r="H4610" s="35" t="str">
        <f>IFERROR(VLOOKUP(B4610,Listor!$H$6:$I$24,2,FALSE),"")</f>
        <v/>
      </c>
      <c r="I4610" s="35" t="str">
        <f t="shared" si="74"/>
        <v/>
      </c>
      <c r="J4610" s="35" t="str">
        <f t="array" ref="J4610">IFERROR(INDEX(Listor!$M$6:$M$17,MATCH(Listor!J4610&amp;Fossila!E4610,Listor!$K$6:$K$17&amp;Listor!$L$6:$L$17,0)),"")</f>
        <v/>
      </c>
      <c r="K4610" s="69"/>
    </row>
    <row r="4611" spans="2:11" x14ac:dyDescent="0.25">
      <c r="B4611" s="68" t="s">
        <v>68</v>
      </c>
      <c r="C4611" s="80" t="str">
        <f>IFERROR(VLOOKUP(B4611,Listor!$A$6:$B$62,2,FALSE),"")</f>
        <v/>
      </c>
      <c r="D4611" s="80" t="str">
        <f>IFERROR(VLOOKUP(B4611,Listor!$A$6:$C$62,3,FALSE),"")</f>
        <v/>
      </c>
      <c r="E4611" s="64" t="s">
        <v>69</v>
      </c>
      <c r="F4611" s="65"/>
      <c r="G4611" s="35" t="str">
        <f>IFERROR(VLOOKUP(B4611,Listor!$A$6:$G$62,7,FALSE),"")</f>
        <v/>
      </c>
      <c r="H4611" s="35" t="str">
        <f>IFERROR(VLOOKUP(B4611,Listor!$H$6:$I$24,2,FALSE),"")</f>
        <v/>
      </c>
      <c r="I4611" s="35" t="str">
        <f t="shared" si="74"/>
        <v/>
      </c>
      <c r="J4611" s="35" t="str">
        <f t="array" ref="J4611">IFERROR(INDEX(Listor!$M$6:$M$17,MATCH(Listor!J4611&amp;Fossila!E4611,Listor!$K$6:$K$17&amp;Listor!$L$6:$L$17,0)),"")</f>
        <v/>
      </c>
      <c r="K4611" s="69"/>
    </row>
    <row r="4612" spans="2:11" x14ac:dyDescent="0.25">
      <c r="B4612" s="68" t="s">
        <v>68</v>
      </c>
      <c r="C4612" s="80" t="str">
        <f>IFERROR(VLOOKUP(B4612,Listor!$A$6:$B$62,2,FALSE),"")</f>
        <v/>
      </c>
      <c r="D4612" s="80" t="str">
        <f>IFERROR(VLOOKUP(B4612,Listor!$A$6:$C$62,3,FALSE),"")</f>
        <v/>
      </c>
      <c r="E4612" s="64" t="s">
        <v>69</v>
      </c>
      <c r="F4612" s="65"/>
      <c r="G4612" s="35" t="str">
        <f>IFERROR(VLOOKUP(B4612,Listor!$A$6:$G$62,7,FALSE),"")</f>
        <v/>
      </c>
      <c r="H4612" s="35" t="str">
        <f>IFERROR(VLOOKUP(B4612,Listor!$H$6:$I$24,2,FALSE),"")</f>
        <v/>
      </c>
      <c r="I4612" s="35" t="str">
        <f t="shared" si="74"/>
        <v/>
      </c>
      <c r="J4612" s="35" t="str">
        <f t="array" ref="J4612">IFERROR(INDEX(Listor!$M$6:$M$17,MATCH(Listor!J4612&amp;Fossila!E4612,Listor!$K$6:$K$17&amp;Listor!$L$6:$L$17,0)),"")</f>
        <v/>
      </c>
      <c r="K4612" s="69"/>
    </row>
    <row r="4613" spans="2:11" x14ac:dyDescent="0.25">
      <c r="B4613" s="68" t="s">
        <v>68</v>
      </c>
      <c r="C4613" s="80" t="str">
        <f>IFERROR(VLOOKUP(B4613,Listor!$A$6:$B$62,2,FALSE),"")</f>
        <v/>
      </c>
      <c r="D4613" s="80" t="str">
        <f>IFERROR(VLOOKUP(B4613,Listor!$A$6:$C$62,3,FALSE),"")</f>
        <v/>
      </c>
      <c r="E4613" s="64" t="s">
        <v>69</v>
      </c>
      <c r="F4613" s="65"/>
      <c r="G4613" s="35" t="str">
        <f>IFERROR(VLOOKUP(B4613,Listor!$A$6:$G$62,7,FALSE),"")</f>
        <v/>
      </c>
      <c r="H4613" s="35" t="str">
        <f>IFERROR(VLOOKUP(B4613,Listor!$H$6:$I$24,2,FALSE),"")</f>
        <v/>
      </c>
      <c r="I4613" s="35" t="str">
        <f t="shared" si="74"/>
        <v/>
      </c>
      <c r="J4613" s="35" t="str">
        <f t="array" ref="J4613">IFERROR(INDEX(Listor!$M$6:$M$17,MATCH(Listor!J4613&amp;Fossila!E4613,Listor!$K$6:$K$17&amp;Listor!$L$6:$L$17,0)),"")</f>
        <v/>
      </c>
      <c r="K4613" s="69"/>
    </row>
    <row r="4614" spans="2:11" x14ac:dyDescent="0.25">
      <c r="B4614" s="68" t="s">
        <v>68</v>
      </c>
      <c r="C4614" s="80" t="str">
        <f>IFERROR(VLOOKUP(B4614,Listor!$A$6:$B$62,2,FALSE),"")</f>
        <v/>
      </c>
      <c r="D4614" s="80" t="str">
        <f>IFERROR(VLOOKUP(B4614,Listor!$A$6:$C$62,3,FALSE),"")</f>
        <v/>
      </c>
      <c r="E4614" s="64" t="s">
        <v>69</v>
      </c>
      <c r="F4614" s="65"/>
      <c r="G4614" s="35" t="str">
        <f>IFERROR(VLOOKUP(B4614,Listor!$A$6:$G$62,7,FALSE),"")</f>
        <v/>
      </c>
      <c r="H4614" s="35" t="str">
        <f>IFERROR(VLOOKUP(B4614,Listor!$H$6:$I$24,2,FALSE),"")</f>
        <v/>
      </c>
      <c r="I4614" s="35" t="str">
        <f t="shared" si="74"/>
        <v/>
      </c>
      <c r="J4614" s="35" t="str">
        <f t="array" ref="J4614">IFERROR(INDEX(Listor!$M$6:$M$17,MATCH(Listor!J4614&amp;Fossila!E4614,Listor!$K$6:$K$17&amp;Listor!$L$6:$L$17,0)),"")</f>
        <v/>
      </c>
      <c r="K4614" s="69"/>
    </row>
    <row r="4615" spans="2:11" x14ac:dyDescent="0.25">
      <c r="B4615" s="68" t="s">
        <v>68</v>
      </c>
      <c r="C4615" s="80" t="str">
        <f>IFERROR(VLOOKUP(B4615,Listor!$A$6:$B$62,2,FALSE),"")</f>
        <v/>
      </c>
      <c r="D4615" s="80" t="str">
        <f>IFERROR(VLOOKUP(B4615,Listor!$A$6:$C$62,3,FALSE),"")</f>
        <v/>
      </c>
      <c r="E4615" s="64" t="s">
        <v>69</v>
      </c>
      <c r="F4615" s="65"/>
      <c r="G4615" s="35" t="str">
        <f>IFERROR(VLOOKUP(B4615,Listor!$A$6:$G$62,7,FALSE),"")</f>
        <v/>
      </c>
      <c r="H4615" s="35" t="str">
        <f>IFERROR(VLOOKUP(B4615,Listor!$H$6:$I$24,2,FALSE),"")</f>
        <v/>
      </c>
      <c r="I4615" s="35" t="str">
        <f t="shared" si="74"/>
        <v/>
      </c>
      <c r="J4615" s="35" t="str">
        <f t="array" ref="J4615">IFERROR(INDEX(Listor!$M$6:$M$17,MATCH(Listor!J4615&amp;Fossila!E4615,Listor!$K$6:$K$17&amp;Listor!$L$6:$L$17,0)),"")</f>
        <v/>
      </c>
      <c r="K4615" s="69"/>
    </row>
    <row r="4616" spans="2:11" x14ac:dyDescent="0.25">
      <c r="B4616" s="68" t="s">
        <v>68</v>
      </c>
      <c r="C4616" s="80" t="str">
        <f>IFERROR(VLOOKUP(B4616,Listor!$A$6:$B$62,2,FALSE),"")</f>
        <v/>
      </c>
      <c r="D4616" s="80" t="str">
        <f>IFERROR(VLOOKUP(B4616,Listor!$A$6:$C$62,3,FALSE),"")</f>
        <v/>
      </c>
      <c r="E4616" s="64" t="s">
        <v>69</v>
      </c>
      <c r="F4616" s="65"/>
      <c r="G4616" s="35" t="str">
        <f>IFERROR(VLOOKUP(B4616,Listor!$A$6:$G$62,7,FALSE),"")</f>
        <v/>
      </c>
      <c r="H4616" s="35" t="str">
        <f>IFERROR(VLOOKUP(B4616,Listor!$H$6:$I$24,2,FALSE),"")</f>
        <v/>
      </c>
      <c r="I4616" s="35" t="str">
        <f t="shared" si="74"/>
        <v/>
      </c>
      <c r="J4616" s="35" t="str">
        <f t="array" ref="J4616">IFERROR(INDEX(Listor!$M$6:$M$17,MATCH(Listor!J4616&amp;Fossila!E4616,Listor!$K$6:$K$17&amp;Listor!$L$6:$L$17,0)),"")</f>
        <v/>
      </c>
      <c r="K4616" s="69"/>
    </row>
    <row r="4617" spans="2:11" x14ac:dyDescent="0.25">
      <c r="B4617" s="68" t="s">
        <v>68</v>
      </c>
      <c r="C4617" s="80" t="str">
        <f>IFERROR(VLOOKUP(B4617,Listor!$A$6:$B$62,2,FALSE),"")</f>
        <v/>
      </c>
      <c r="D4617" s="80" t="str">
        <f>IFERROR(VLOOKUP(B4617,Listor!$A$6:$C$62,3,FALSE),"")</f>
        <v/>
      </c>
      <c r="E4617" s="64" t="s">
        <v>69</v>
      </c>
      <c r="F4617" s="65"/>
      <c r="G4617" s="35" t="str">
        <f>IFERROR(VLOOKUP(B4617,Listor!$A$6:$G$62,7,FALSE),"")</f>
        <v/>
      </c>
      <c r="H4617" s="35" t="str">
        <f>IFERROR(VLOOKUP(B4617,Listor!$H$6:$I$24,2,FALSE),"")</f>
        <v/>
      </c>
      <c r="I4617" s="35" t="str">
        <f t="shared" si="74"/>
        <v/>
      </c>
      <c r="J4617" s="35" t="str">
        <f t="array" ref="J4617">IFERROR(INDEX(Listor!$M$6:$M$17,MATCH(Listor!J4617&amp;Fossila!E4617,Listor!$K$6:$K$17&amp;Listor!$L$6:$L$17,0)),"")</f>
        <v/>
      </c>
      <c r="K4617" s="69"/>
    </row>
    <row r="4618" spans="2:11" x14ac:dyDescent="0.25">
      <c r="B4618" s="68" t="s">
        <v>68</v>
      </c>
      <c r="C4618" s="80" t="str">
        <f>IFERROR(VLOOKUP(B4618,Listor!$A$6:$B$62,2,FALSE),"")</f>
        <v/>
      </c>
      <c r="D4618" s="80" t="str">
        <f>IFERROR(VLOOKUP(B4618,Listor!$A$6:$C$62,3,FALSE),"")</f>
        <v/>
      </c>
      <c r="E4618" s="64" t="s">
        <v>69</v>
      </c>
      <c r="F4618" s="65"/>
      <c r="G4618" s="35" t="str">
        <f>IFERROR(VLOOKUP(B4618,Listor!$A$6:$G$62,7,FALSE),"")</f>
        <v/>
      </c>
      <c r="H4618" s="35" t="str">
        <f>IFERROR(VLOOKUP(B4618,Listor!$H$6:$I$24,2,FALSE),"")</f>
        <v/>
      </c>
      <c r="I4618" s="35" t="str">
        <f t="shared" si="74"/>
        <v/>
      </c>
      <c r="J4618" s="35" t="str">
        <f t="array" ref="J4618">IFERROR(INDEX(Listor!$M$6:$M$17,MATCH(Listor!J4618&amp;Fossila!E4618,Listor!$K$6:$K$17&amp;Listor!$L$6:$L$17,0)),"")</f>
        <v/>
      </c>
      <c r="K4618" s="69"/>
    </row>
    <row r="4619" spans="2:11" x14ac:dyDescent="0.25">
      <c r="B4619" s="68" t="s">
        <v>68</v>
      </c>
      <c r="C4619" s="80" t="str">
        <f>IFERROR(VLOOKUP(B4619,Listor!$A$6:$B$62,2,FALSE),"")</f>
        <v/>
      </c>
      <c r="D4619" s="80" t="str">
        <f>IFERROR(VLOOKUP(B4619,Listor!$A$6:$C$62,3,FALSE),"")</f>
        <v/>
      </c>
      <c r="E4619" s="64" t="s">
        <v>69</v>
      </c>
      <c r="F4619" s="65"/>
      <c r="G4619" s="35" t="str">
        <f>IFERROR(VLOOKUP(B4619,Listor!$A$6:$G$62,7,FALSE),"")</f>
        <v/>
      </c>
      <c r="H4619" s="35" t="str">
        <f>IFERROR(VLOOKUP(B4619,Listor!$H$6:$I$24,2,FALSE),"")</f>
        <v/>
      </c>
      <c r="I4619" s="35" t="str">
        <f t="shared" si="74"/>
        <v/>
      </c>
      <c r="J4619" s="35" t="str">
        <f t="array" ref="J4619">IFERROR(INDEX(Listor!$M$6:$M$17,MATCH(Listor!J4619&amp;Fossila!E4619,Listor!$K$6:$K$17&amp;Listor!$L$6:$L$17,0)),"")</f>
        <v/>
      </c>
      <c r="K4619" s="69"/>
    </row>
    <row r="4620" spans="2:11" x14ac:dyDescent="0.25">
      <c r="B4620" s="68" t="s">
        <v>68</v>
      </c>
      <c r="C4620" s="80" t="str">
        <f>IFERROR(VLOOKUP(B4620,Listor!$A$6:$B$62,2,FALSE),"")</f>
        <v/>
      </c>
      <c r="D4620" s="80" t="str">
        <f>IFERROR(VLOOKUP(B4620,Listor!$A$6:$C$62,3,FALSE),"")</f>
        <v/>
      </c>
      <c r="E4620" s="64" t="s">
        <v>69</v>
      </c>
      <c r="F4620" s="65"/>
      <c r="G4620" s="35" t="str">
        <f>IFERROR(VLOOKUP(B4620,Listor!$A$6:$G$62,7,FALSE),"")</f>
        <v/>
      </c>
      <c r="H4620" s="35" t="str">
        <f>IFERROR(VLOOKUP(B4620,Listor!$H$6:$I$24,2,FALSE),"")</f>
        <v/>
      </c>
      <c r="I4620" s="35" t="str">
        <f t="shared" si="74"/>
        <v/>
      </c>
      <c r="J4620" s="35" t="str">
        <f t="array" ref="J4620">IFERROR(INDEX(Listor!$M$6:$M$17,MATCH(Listor!J4620&amp;Fossila!E4620,Listor!$K$6:$K$17&amp;Listor!$L$6:$L$17,0)),"")</f>
        <v/>
      </c>
      <c r="K4620" s="69"/>
    </row>
    <row r="4621" spans="2:11" x14ac:dyDescent="0.25">
      <c r="B4621" s="68" t="s">
        <v>68</v>
      </c>
      <c r="C4621" s="80" t="str">
        <f>IFERROR(VLOOKUP(B4621,Listor!$A$6:$B$62,2,FALSE),"")</f>
        <v/>
      </c>
      <c r="D4621" s="80" t="str">
        <f>IFERROR(VLOOKUP(B4621,Listor!$A$6:$C$62,3,FALSE),"")</f>
        <v/>
      </c>
      <c r="E4621" s="64" t="s">
        <v>69</v>
      </c>
      <c r="F4621" s="65"/>
      <c r="G4621" s="35" t="str">
        <f>IFERROR(VLOOKUP(B4621,Listor!$A$6:$G$62,7,FALSE),"")</f>
        <v/>
      </c>
      <c r="H4621" s="35" t="str">
        <f>IFERROR(VLOOKUP(B4621,Listor!$H$6:$I$24,2,FALSE),"")</f>
        <v/>
      </c>
      <c r="I4621" s="35" t="str">
        <f t="shared" ref="I4621:I4684" si="75">IFERROR(H4621*F4621,"")</f>
        <v/>
      </c>
      <c r="J4621" s="35" t="str">
        <f t="array" ref="J4621">IFERROR(INDEX(Listor!$M$6:$M$17,MATCH(Listor!J4621&amp;Fossila!E4621,Listor!$K$6:$K$17&amp;Listor!$L$6:$L$17,0)),"")</f>
        <v/>
      </c>
      <c r="K4621" s="69"/>
    </row>
    <row r="4622" spans="2:11" x14ac:dyDescent="0.25">
      <c r="B4622" s="68" t="s">
        <v>68</v>
      </c>
      <c r="C4622" s="80" t="str">
        <f>IFERROR(VLOOKUP(B4622,Listor!$A$6:$B$62,2,FALSE),"")</f>
        <v/>
      </c>
      <c r="D4622" s="80" t="str">
        <f>IFERROR(VLOOKUP(B4622,Listor!$A$6:$C$62,3,FALSE),"")</f>
        <v/>
      </c>
      <c r="E4622" s="64" t="s">
        <v>69</v>
      </c>
      <c r="F4622" s="65"/>
      <c r="G4622" s="35" t="str">
        <f>IFERROR(VLOOKUP(B4622,Listor!$A$6:$G$62,7,FALSE),"")</f>
        <v/>
      </c>
      <c r="H4622" s="35" t="str">
        <f>IFERROR(VLOOKUP(B4622,Listor!$H$6:$I$24,2,FALSE),"")</f>
        <v/>
      </c>
      <c r="I4622" s="35" t="str">
        <f t="shared" si="75"/>
        <v/>
      </c>
      <c r="J4622" s="35" t="str">
        <f t="array" ref="J4622">IFERROR(INDEX(Listor!$M$6:$M$17,MATCH(Listor!J4622&amp;Fossila!E4622,Listor!$K$6:$K$17&amp;Listor!$L$6:$L$17,0)),"")</f>
        <v/>
      </c>
      <c r="K4622" s="69"/>
    </row>
    <row r="4623" spans="2:11" x14ac:dyDescent="0.25">
      <c r="B4623" s="68" t="s">
        <v>68</v>
      </c>
      <c r="C4623" s="80" t="str">
        <f>IFERROR(VLOOKUP(B4623,Listor!$A$6:$B$62,2,FALSE),"")</f>
        <v/>
      </c>
      <c r="D4623" s="80" t="str">
        <f>IFERROR(VLOOKUP(B4623,Listor!$A$6:$C$62,3,FALSE),"")</f>
        <v/>
      </c>
      <c r="E4623" s="64" t="s">
        <v>69</v>
      </c>
      <c r="F4623" s="65"/>
      <c r="G4623" s="35" t="str">
        <f>IFERROR(VLOOKUP(B4623,Listor!$A$6:$G$62,7,FALSE),"")</f>
        <v/>
      </c>
      <c r="H4623" s="35" t="str">
        <f>IFERROR(VLOOKUP(B4623,Listor!$H$6:$I$24,2,FALSE),"")</f>
        <v/>
      </c>
      <c r="I4623" s="35" t="str">
        <f t="shared" si="75"/>
        <v/>
      </c>
      <c r="J4623" s="35" t="str">
        <f t="array" ref="J4623">IFERROR(INDEX(Listor!$M$6:$M$17,MATCH(Listor!J4623&amp;Fossila!E4623,Listor!$K$6:$K$17&amp;Listor!$L$6:$L$17,0)),"")</f>
        <v/>
      </c>
      <c r="K4623" s="69"/>
    </row>
    <row r="4624" spans="2:11" x14ac:dyDescent="0.25">
      <c r="B4624" s="68" t="s">
        <v>68</v>
      </c>
      <c r="C4624" s="80" t="str">
        <f>IFERROR(VLOOKUP(B4624,Listor!$A$6:$B$62,2,FALSE),"")</f>
        <v/>
      </c>
      <c r="D4624" s="80" t="str">
        <f>IFERROR(VLOOKUP(B4624,Listor!$A$6:$C$62,3,FALSE),"")</f>
        <v/>
      </c>
      <c r="E4624" s="64" t="s">
        <v>69</v>
      </c>
      <c r="F4624" s="65"/>
      <c r="G4624" s="35" t="str">
        <f>IFERROR(VLOOKUP(B4624,Listor!$A$6:$G$62,7,FALSE),"")</f>
        <v/>
      </c>
      <c r="H4624" s="35" t="str">
        <f>IFERROR(VLOOKUP(B4624,Listor!$H$6:$I$24,2,FALSE),"")</f>
        <v/>
      </c>
      <c r="I4624" s="35" t="str">
        <f t="shared" si="75"/>
        <v/>
      </c>
      <c r="J4624" s="35" t="str">
        <f t="array" ref="J4624">IFERROR(INDEX(Listor!$M$6:$M$17,MATCH(Listor!J4624&amp;Fossila!E4624,Listor!$K$6:$K$17&amp;Listor!$L$6:$L$17,0)),"")</f>
        <v/>
      </c>
      <c r="K4624" s="69"/>
    </row>
    <row r="4625" spans="2:11" x14ac:dyDescent="0.25">
      <c r="B4625" s="68" t="s">
        <v>68</v>
      </c>
      <c r="C4625" s="80" t="str">
        <f>IFERROR(VLOOKUP(B4625,Listor!$A$6:$B$62,2,FALSE),"")</f>
        <v/>
      </c>
      <c r="D4625" s="80" t="str">
        <f>IFERROR(VLOOKUP(B4625,Listor!$A$6:$C$62,3,FALSE),"")</f>
        <v/>
      </c>
      <c r="E4625" s="64" t="s">
        <v>69</v>
      </c>
      <c r="F4625" s="65"/>
      <c r="G4625" s="35" t="str">
        <f>IFERROR(VLOOKUP(B4625,Listor!$A$6:$G$62,7,FALSE),"")</f>
        <v/>
      </c>
      <c r="H4625" s="35" t="str">
        <f>IFERROR(VLOOKUP(B4625,Listor!$H$6:$I$24,2,FALSE),"")</f>
        <v/>
      </c>
      <c r="I4625" s="35" t="str">
        <f t="shared" si="75"/>
        <v/>
      </c>
      <c r="J4625" s="35" t="str">
        <f t="array" ref="J4625">IFERROR(INDEX(Listor!$M$6:$M$17,MATCH(Listor!J4625&amp;Fossila!E4625,Listor!$K$6:$K$17&amp;Listor!$L$6:$L$17,0)),"")</f>
        <v/>
      </c>
      <c r="K4625" s="69"/>
    </row>
    <row r="4626" spans="2:11" x14ac:dyDescent="0.25">
      <c r="B4626" s="68" t="s">
        <v>68</v>
      </c>
      <c r="C4626" s="80" t="str">
        <f>IFERROR(VLOOKUP(B4626,Listor!$A$6:$B$62,2,FALSE),"")</f>
        <v/>
      </c>
      <c r="D4626" s="80" t="str">
        <f>IFERROR(VLOOKUP(B4626,Listor!$A$6:$C$62,3,FALSE),"")</f>
        <v/>
      </c>
      <c r="E4626" s="64" t="s">
        <v>69</v>
      </c>
      <c r="F4626" s="65"/>
      <c r="G4626" s="35" t="str">
        <f>IFERROR(VLOOKUP(B4626,Listor!$A$6:$G$62,7,FALSE),"")</f>
        <v/>
      </c>
      <c r="H4626" s="35" t="str">
        <f>IFERROR(VLOOKUP(B4626,Listor!$H$6:$I$24,2,FALSE),"")</f>
        <v/>
      </c>
      <c r="I4626" s="35" t="str">
        <f t="shared" si="75"/>
        <v/>
      </c>
      <c r="J4626" s="35" t="str">
        <f t="array" ref="J4626">IFERROR(INDEX(Listor!$M$6:$M$17,MATCH(Listor!J4626&amp;Fossila!E4626,Listor!$K$6:$K$17&amp;Listor!$L$6:$L$17,0)),"")</f>
        <v/>
      </c>
      <c r="K4626" s="69"/>
    </row>
    <row r="4627" spans="2:11" x14ac:dyDescent="0.25">
      <c r="B4627" s="68" t="s">
        <v>68</v>
      </c>
      <c r="C4627" s="80" t="str">
        <f>IFERROR(VLOOKUP(B4627,Listor!$A$6:$B$62,2,FALSE),"")</f>
        <v/>
      </c>
      <c r="D4627" s="80" t="str">
        <f>IFERROR(VLOOKUP(B4627,Listor!$A$6:$C$62,3,FALSE),"")</f>
        <v/>
      </c>
      <c r="E4627" s="64" t="s">
        <v>69</v>
      </c>
      <c r="F4627" s="65"/>
      <c r="G4627" s="35" t="str">
        <f>IFERROR(VLOOKUP(B4627,Listor!$A$6:$G$62,7,FALSE),"")</f>
        <v/>
      </c>
      <c r="H4627" s="35" t="str">
        <f>IFERROR(VLOOKUP(B4627,Listor!$H$6:$I$24,2,FALSE),"")</f>
        <v/>
      </c>
      <c r="I4627" s="35" t="str">
        <f t="shared" si="75"/>
        <v/>
      </c>
      <c r="J4627" s="35" t="str">
        <f t="array" ref="J4627">IFERROR(INDEX(Listor!$M$6:$M$17,MATCH(Listor!J4627&amp;Fossila!E4627,Listor!$K$6:$K$17&amp;Listor!$L$6:$L$17,0)),"")</f>
        <v/>
      </c>
      <c r="K4627" s="69"/>
    </row>
    <row r="4628" spans="2:11" x14ac:dyDescent="0.25">
      <c r="B4628" s="68" t="s">
        <v>68</v>
      </c>
      <c r="C4628" s="80" t="str">
        <f>IFERROR(VLOOKUP(B4628,Listor!$A$6:$B$62,2,FALSE),"")</f>
        <v/>
      </c>
      <c r="D4628" s="80" t="str">
        <f>IFERROR(VLOOKUP(B4628,Listor!$A$6:$C$62,3,FALSE),"")</f>
        <v/>
      </c>
      <c r="E4628" s="64" t="s">
        <v>69</v>
      </c>
      <c r="F4628" s="65"/>
      <c r="G4628" s="35" t="str">
        <f>IFERROR(VLOOKUP(B4628,Listor!$A$6:$G$62,7,FALSE),"")</f>
        <v/>
      </c>
      <c r="H4628" s="35" t="str">
        <f>IFERROR(VLOOKUP(B4628,Listor!$H$6:$I$24,2,FALSE),"")</f>
        <v/>
      </c>
      <c r="I4628" s="35" t="str">
        <f t="shared" si="75"/>
        <v/>
      </c>
      <c r="J4628" s="35" t="str">
        <f t="array" ref="J4628">IFERROR(INDEX(Listor!$M$6:$M$17,MATCH(Listor!J4628&amp;Fossila!E4628,Listor!$K$6:$K$17&amp;Listor!$L$6:$L$17,0)),"")</f>
        <v/>
      </c>
      <c r="K4628" s="69"/>
    </row>
    <row r="4629" spans="2:11" x14ac:dyDescent="0.25">
      <c r="B4629" s="68" t="s">
        <v>68</v>
      </c>
      <c r="C4629" s="80" t="str">
        <f>IFERROR(VLOOKUP(B4629,Listor!$A$6:$B$62,2,FALSE),"")</f>
        <v/>
      </c>
      <c r="D4629" s="80" t="str">
        <f>IFERROR(VLOOKUP(B4629,Listor!$A$6:$C$62,3,FALSE),"")</f>
        <v/>
      </c>
      <c r="E4629" s="64" t="s">
        <v>69</v>
      </c>
      <c r="F4629" s="65"/>
      <c r="G4629" s="35" t="str">
        <f>IFERROR(VLOOKUP(B4629,Listor!$A$6:$G$62,7,FALSE),"")</f>
        <v/>
      </c>
      <c r="H4629" s="35" t="str">
        <f>IFERROR(VLOOKUP(B4629,Listor!$H$6:$I$24,2,FALSE),"")</f>
        <v/>
      </c>
      <c r="I4629" s="35" t="str">
        <f t="shared" si="75"/>
        <v/>
      </c>
      <c r="J4629" s="35" t="str">
        <f t="array" ref="J4629">IFERROR(INDEX(Listor!$M$6:$M$17,MATCH(Listor!J4629&amp;Fossila!E4629,Listor!$K$6:$K$17&amp;Listor!$L$6:$L$17,0)),"")</f>
        <v/>
      </c>
      <c r="K4629" s="69"/>
    </row>
    <row r="4630" spans="2:11" x14ac:dyDescent="0.25">
      <c r="B4630" s="68" t="s">
        <v>68</v>
      </c>
      <c r="C4630" s="80" t="str">
        <f>IFERROR(VLOOKUP(B4630,Listor!$A$6:$B$62,2,FALSE),"")</f>
        <v/>
      </c>
      <c r="D4630" s="80" t="str">
        <f>IFERROR(VLOOKUP(B4630,Listor!$A$6:$C$62,3,FALSE),"")</f>
        <v/>
      </c>
      <c r="E4630" s="64" t="s">
        <v>69</v>
      </c>
      <c r="F4630" s="65"/>
      <c r="G4630" s="35" t="str">
        <f>IFERROR(VLOOKUP(B4630,Listor!$A$6:$G$62,7,FALSE),"")</f>
        <v/>
      </c>
      <c r="H4630" s="35" t="str">
        <f>IFERROR(VLOOKUP(B4630,Listor!$H$6:$I$24,2,FALSE),"")</f>
        <v/>
      </c>
      <c r="I4630" s="35" t="str">
        <f t="shared" si="75"/>
        <v/>
      </c>
      <c r="J4630" s="35" t="str">
        <f t="array" ref="J4630">IFERROR(INDEX(Listor!$M$6:$M$17,MATCH(Listor!J4630&amp;Fossila!E4630,Listor!$K$6:$K$17&amp;Listor!$L$6:$L$17,0)),"")</f>
        <v/>
      </c>
      <c r="K4630" s="69"/>
    </row>
    <row r="4631" spans="2:11" x14ac:dyDescent="0.25">
      <c r="B4631" s="68" t="s">
        <v>68</v>
      </c>
      <c r="C4631" s="80" t="str">
        <f>IFERROR(VLOOKUP(B4631,Listor!$A$6:$B$62,2,FALSE),"")</f>
        <v/>
      </c>
      <c r="D4631" s="80" t="str">
        <f>IFERROR(VLOOKUP(B4631,Listor!$A$6:$C$62,3,FALSE),"")</f>
        <v/>
      </c>
      <c r="E4631" s="64" t="s">
        <v>69</v>
      </c>
      <c r="F4631" s="65"/>
      <c r="G4631" s="35" t="str">
        <f>IFERROR(VLOOKUP(B4631,Listor!$A$6:$G$62,7,FALSE),"")</f>
        <v/>
      </c>
      <c r="H4631" s="35" t="str">
        <f>IFERROR(VLOOKUP(B4631,Listor!$H$6:$I$24,2,FALSE),"")</f>
        <v/>
      </c>
      <c r="I4631" s="35" t="str">
        <f t="shared" si="75"/>
        <v/>
      </c>
      <c r="J4631" s="35" t="str">
        <f t="array" ref="J4631">IFERROR(INDEX(Listor!$M$6:$M$17,MATCH(Listor!J4631&amp;Fossila!E4631,Listor!$K$6:$K$17&amp;Listor!$L$6:$L$17,0)),"")</f>
        <v/>
      </c>
      <c r="K4631" s="69"/>
    </row>
    <row r="4632" spans="2:11" x14ac:dyDescent="0.25">
      <c r="B4632" s="68" t="s">
        <v>68</v>
      </c>
      <c r="C4632" s="80" t="str">
        <f>IFERROR(VLOOKUP(B4632,Listor!$A$6:$B$62,2,FALSE),"")</f>
        <v/>
      </c>
      <c r="D4632" s="80" t="str">
        <f>IFERROR(VLOOKUP(B4632,Listor!$A$6:$C$62,3,FALSE),"")</f>
        <v/>
      </c>
      <c r="E4632" s="64" t="s">
        <v>69</v>
      </c>
      <c r="F4632" s="65"/>
      <c r="G4632" s="35" t="str">
        <f>IFERROR(VLOOKUP(B4632,Listor!$A$6:$G$62,7,FALSE),"")</f>
        <v/>
      </c>
      <c r="H4632" s="35" t="str">
        <f>IFERROR(VLOOKUP(B4632,Listor!$H$6:$I$24,2,FALSE),"")</f>
        <v/>
      </c>
      <c r="I4632" s="35" t="str">
        <f t="shared" si="75"/>
        <v/>
      </c>
      <c r="J4632" s="35" t="str">
        <f t="array" ref="J4632">IFERROR(INDEX(Listor!$M$6:$M$17,MATCH(Listor!J4632&amp;Fossila!E4632,Listor!$K$6:$K$17&amp;Listor!$L$6:$L$17,0)),"")</f>
        <v/>
      </c>
      <c r="K4632" s="69"/>
    </row>
    <row r="4633" spans="2:11" x14ac:dyDescent="0.25">
      <c r="B4633" s="68" t="s">
        <v>68</v>
      </c>
      <c r="C4633" s="80" t="str">
        <f>IFERROR(VLOOKUP(B4633,Listor!$A$6:$B$62,2,FALSE),"")</f>
        <v/>
      </c>
      <c r="D4633" s="80" t="str">
        <f>IFERROR(VLOOKUP(B4633,Listor!$A$6:$C$62,3,FALSE),"")</f>
        <v/>
      </c>
      <c r="E4633" s="64" t="s">
        <v>69</v>
      </c>
      <c r="F4633" s="65"/>
      <c r="G4633" s="35" t="str">
        <f>IFERROR(VLOOKUP(B4633,Listor!$A$6:$G$62,7,FALSE),"")</f>
        <v/>
      </c>
      <c r="H4633" s="35" t="str">
        <f>IFERROR(VLOOKUP(B4633,Listor!$H$6:$I$24,2,FALSE),"")</f>
        <v/>
      </c>
      <c r="I4633" s="35" t="str">
        <f t="shared" si="75"/>
        <v/>
      </c>
      <c r="J4633" s="35" t="str">
        <f t="array" ref="J4633">IFERROR(INDEX(Listor!$M$6:$M$17,MATCH(Listor!J4633&amp;Fossila!E4633,Listor!$K$6:$K$17&amp;Listor!$L$6:$L$17,0)),"")</f>
        <v/>
      </c>
      <c r="K4633" s="69"/>
    </row>
    <row r="4634" spans="2:11" x14ac:dyDescent="0.25">
      <c r="B4634" s="68" t="s">
        <v>68</v>
      </c>
      <c r="C4634" s="80" t="str">
        <f>IFERROR(VLOOKUP(B4634,Listor!$A$6:$B$62,2,FALSE),"")</f>
        <v/>
      </c>
      <c r="D4634" s="80" t="str">
        <f>IFERROR(VLOOKUP(B4634,Listor!$A$6:$C$62,3,FALSE),"")</f>
        <v/>
      </c>
      <c r="E4634" s="64" t="s">
        <v>69</v>
      </c>
      <c r="F4634" s="65"/>
      <c r="G4634" s="35" t="str">
        <f>IFERROR(VLOOKUP(B4634,Listor!$A$6:$G$62,7,FALSE),"")</f>
        <v/>
      </c>
      <c r="H4634" s="35" t="str">
        <f>IFERROR(VLOOKUP(B4634,Listor!$H$6:$I$24,2,FALSE),"")</f>
        <v/>
      </c>
      <c r="I4634" s="35" t="str">
        <f t="shared" si="75"/>
        <v/>
      </c>
      <c r="J4634" s="35" t="str">
        <f t="array" ref="J4634">IFERROR(INDEX(Listor!$M$6:$M$17,MATCH(Listor!J4634&amp;Fossila!E4634,Listor!$K$6:$K$17&amp;Listor!$L$6:$L$17,0)),"")</f>
        <v/>
      </c>
      <c r="K4634" s="69"/>
    </row>
    <row r="4635" spans="2:11" x14ac:dyDescent="0.25">
      <c r="B4635" s="68" t="s">
        <v>68</v>
      </c>
      <c r="C4635" s="80" t="str">
        <f>IFERROR(VLOOKUP(B4635,Listor!$A$6:$B$62,2,FALSE),"")</f>
        <v/>
      </c>
      <c r="D4635" s="80" t="str">
        <f>IFERROR(VLOOKUP(B4635,Listor!$A$6:$C$62,3,FALSE),"")</f>
        <v/>
      </c>
      <c r="E4635" s="64" t="s">
        <v>69</v>
      </c>
      <c r="F4635" s="65"/>
      <c r="G4635" s="35" t="str">
        <f>IFERROR(VLOOKUP(B4635,Listor!$A$6:$G$62,7,FALSE),"")</f>
        <v/>
      </c>
      <c r="H4635" s="35" t="str">
        <f>IFERROR(VLOOKUP(B4635,Listor!$H$6:$I$24,2,FALSE),"")</f>
        <v/>
      </c>
      <c r="I4635" s="35" t="str">
        <f t="shared" si="75"/>
        <v/>
      </c>
      <c r="J4635" s="35" t="str">
        <f t="array" ref="J4635">IFERROR(INDEX(Listor!$M$6:$M$17,MATCH(Listor!J4635&amp;Fossila!E4635,Listor!$K$6:$K$17&amp;Listor!$L$6:$L$17,0)),"")</f>
        <v/>
      </c>
      <c r="K4635" s="69"/>
    </row>
    <row r="4636" spans="2:11" x14ac:dyDescent="0.25">
      <c r="B4636" s="68" t="s">
        <v>68</v>
      </c>
      <c r="C4636" s="80" t="str">
        <f>IFERROR(VLOOKUP(B4636,Listor!$A$6:$B$62,2,FALSE),"")</f>
        <v/>
      </c>
      <c r="D4636" s="80" t="str">
        <f>IFERROR(VLOOKUP(B4636,Listor!$A$6:$C$62,3,FALSE),"")</f>
        <v/>
      </c>
      <c r="E4636" s="64" t="s">
        <v>69</v>
      </c>
      <c r="F4636" s="65"/>
      <c r="G4636" s="35" t="str">
        <f>IFERROR(VLOOKUP(B4636,Listor!$A$6:$G$62,7,FALSE),"")</f>
        <v/>
      </c>
      <c r="H4636" s="35" t="str">
        <f>IFERROR(VLOOKUP(B4636,Listor!$H$6:$I$24,2,FALSE),"")</f>
        <v/>
      </c>
      <c r="I4636" s="35" t="str">
        <f t="shared" si="75"/>
        <v/>
      </c>
      <c r="J4636" s="35" t="str">
        <f t="array" ref="J4636">IFERROR(INDEX(Listor!$M$6:$M$17,MATCH(Listor!J4636&amp;Fossila!E4636,Listor!$K$6:$K$17&amp;Listor!$L$6:$L$17,0)),"")</f>
        <v/>
      </c>
      <c r="K4636" s="69"/>
    </row>
    <row r="4637" spans="2:11" x14ac:dyDescent="0.25">
      <c r="B4637" s="68" t="s">
        <v>68</v>
      </c>
      <c r="C4637" s="80" t="str">
        <f>IFERROR(VLOOKUP(B4637,Listor!$A$6:$B$62,2,FALSE),"")</f>
        <v/>
      </c>
      <c r="D4637" s="80" t="str">
        <f>IFERROR(VLOOKUP(B4637,Listor!$A$6:$C$62,3,FALSE),"")</f>
        <v/>
      </c>
      <c r="E4637" s="64" t="s">
        <v>69</v>
      </c>
      <c r="F4637" s="65"/>
      <c r="G4637" s="35" t="str">
        <f>IFERROR(VLOOKUP(B4637,Listor!$A$6:$G$62,7,FALSE),"")</f>
        <v/>
      </c>
      <c r="H4637" s="35" t="str">
        <f>IFERROR(VLOOKUP(B4637,Listor!$H$6:$I$24,2,FALSE),"")</f>
        <v/>
      </c>
      <c r="I4637" s="35" t="str">
        <f t="shared" si="75"/>
        <v/>
      </c>
      <c r="J4637" s="35" t="str">
        <f t="array" ref="J4637">IFERROR(INDEX(Listor!$M$6:$M$17,MATCH(Listor!J4637&amp;Fossila!E4637,Listor!$K$6:$K$17&amp;Listor!$L$6:$L$17,0)),"")</f>
        <v/>
      </c>
      <c r="K4637" s="69"/>
    </row>
    <row r="4638" spans="2:11" x14ac:dyDescent="0.25">
      <c r="B4638" s="68" t="s">
        <v>68</v>
      </c>
      <c r="C4638" s="80" t="str">
        <f>IFERROR(VLOOKUP(B4638,Listor!$A$6:$B$62,2,FALSE),"")</f>
        <v/>
      </c>
      <c r="D4638" s="80" t="str">
        <f>IFERROR(VLOOKUP(B4638,Listor!$A$6:$C$62,3,FALSE),"")</f>
        <v/>
      </c>
      <c r="E4638" s="64" t="s">
        <v>69</v>
      </c>
      <c r="F4638" s="65"/>
      <c r="G4638" s="35" t="str">
        <f>IFERROR(VLOOKUP(B4638,Listor!$A$6:$G$62,7,FALSE),"")</f>
        <v/>
      </c>
      <c r="H4638" s="35" t="str">
        <f>IFERROR(VLOOKUP(B4638,Listor!$H$6:$I$24,2,FALSE),"")</f>
        <v/>
      </c>
      <c r="I4638" s="35" t="str">
        <f t="shared" si="75"/>
        <v/>
      </c>
      <c r="J4638" s="35" t="str">
        <f t="array" ref="J4638">IFERROR(INDEX(Listor!$M$6:$M$17,MATCH(Listor!J4638&amp;Fossila!E4638,Listor!$K$6:$K$17&amp;Listor!$L$6:$L$17,0)),"")</f>
        <v/>
      </c>
      <c r="K4638" s="69"/>
    </row>
    <row r="4639" spans="2:11" x14ac:dyDescent="0.25">
      <c r="B4639" s="68" t="s">
        <v>68</v>
      </c>
      <c r="C4639" s="80" t="str">
        <f>IFERROR(VLOOKUP(B4639,Listor!$A$6:$B$62,2,FALSE),"")</f>
        <v/>
      </c>
      <c r="D4639" s="80" t="str">
        <f>IFERROR(VLOOKUP(B4639,Listor!$A$6:$C$62,3,FALSE),"")</f>
        <v/>
      </c>
      <c r="E4639" s="64" t="s">
        <v>69</v>
      </c>
      <c r="F4639" s="65"/>
      <c r="G4639" s="35" t="str">
        <f>IFERROR(VLOOKUP(B4639,Listor!$A$6:$G$62,7,FALSE),"")</f>
        <v/>
      </c>
      <c r="H4639" s="35" t="str">
        <f>IFERROR(VLOOKUP(B4639,Listor!$H$6:$I$24,2,FALSE),"")</f>
        <v/>
      </c>
      <c r="I4639" s="35" t="str">
        <f t="shared" si="75"/>
        <v/>
      </c>
      <c r="J4639" s="35" t="str">
        <f t="array" ref="J4639">IFERROR(INDEX(Listor!$M$6:$M$17,MATCH(Listor!J4639&amp;Fossila!E4639,Listor!$K$6:$K$17&amp;Listor!$L$6:$L$17,0)),"")</f>
        <v/>
      </c>
      <c r="K4639" s="69"/>
    </row>
    <row r="4640" spans="2:11" x14ac:dyDescent="0.25">
      <c r="B4640" s="68" t="s">
        <v>68</v>
      </c>
      <c r="C4640" s="80" t="str">
        <f>IFERROR(VLOOKUP(B4640,Listor!$A$6:$B$62,2,FALSE),"")</f>
        <v/>
      </c>
      <c r="D4640" s="80" t="str">
        <f>IFERROR(VLOOKUP(B4640,Listor!$A$6:$C$62,3,FALSE),"")</f>
        <v/>
      </c>
      <c r="E4640" s="64" t="s">
        <v>69</v>
      </c>
      <c r="F4640" s="65"/>
      <c r="G4640" s="35" t="str">
        <f>IFERROR(VLOOKUP(B4640,Listor!$A$6:$G$62,7,FALSE),"")</f>
        <v/>
      </c>
      <c r="H4640" s="35" t="str">
        <f>IFERROR(VLOOKUP(B4640,Listor!$H$6:$I$24,2,FALSE),"")</f>
        <v/>
      </c>
      <c r="I4640" s="35" t="str">
        <f t="shared" si="75"/>
        <v/>
      </c>
      <c r="J4640" s="35" t="str">
        <f t="array" ref="J4640">IFERROR(INDEX(Listor!$M$6:$M$17,MATCH(Listor!J4640&amp;Fossila!E4640,Listor!$K$6:$K$17&amp;Listor!$L$6:$L$17,0)),"")</f>
        <v/>
      </c>
      <c r="K4640" s="69"/>
    </row>
    <row r="4641" spans="2:11" x14ac:dyDescent="0.25">
      <c r="B4641" s="68" t="s">
        <v>68</v>
      </c>
      <c r="C4641" s="80" t="str">
        <f>IFERROR(VLOOKUP(B4641,Listor!$A$6:$B$62,2,FALSE),"")</f>
        <v/>
      </c>
      <c r="D4641" s="80" t="str">
        <f>IFERROR(VLOOKUP(B4641,Listor!$A$6:$C$62,3,FALSE),"")</f>
        <v/>
      </c>
      <c r="E4641" s="64" t="s">
        <v>69</v>
      </c>
      <c r="F4641" s="65"/>
      <c r="G4641" s="35" t="str">
        <f>IFERROR(VLOOKUP(B4641,Listor!$A$6:$G$62,7,FALSE),"")</f>
        <v/>
      </c>
      <c r="H4641" s="35" t="str">
        <f>IFERROR(VLOOKUP(B4641,Listor!$H$6:$I$24,2,FALSE),"")</f>
        <v/>
      </c>
      <c r="I4641" s="35" t="str">
        <f t="shared" si="75"/>
        <v/>
      </c>
      <c r="J4641" s="35" t="str">
        <f t="array" ref="J4641">IFERROR(INDEX(Listor!$M$6:$M$17,MATCH(Listor!J4641&amp;Fossila!E4641,Listor!$K$6:$K$17&amp;Listor!$L$6:$L$17,0)),"")</f>
        <v/>
      </c>
      <c r="K4641" s="69"/>
    </row>
    <row r="4642" spans="2:11" x14ac:dyDescent="0.25">
      <c r="B4642" s="68" t="s">
        <v>68</v>
      </c>
      <c r="C4642" s="80" t="str">
        <f>IFERROR(VLOOKUP(B4642,Listor!$A$6:$B$62,2,FALSE),"")</f>
        <v/>
      </c>
      <c r="D4642" s="80" t="str">
        <f>IFERROR(VLOOKUP(B4642,Listor!$A$6:$C$62,3,FALSE),"")</f>
        <v/>
      </c>
      <c r="E4642" s="64" t="s">
        <v>69</v>
      </c>
      <c r="F4642" s="65"/>
      <c r="G4642" s="35" t="str">
        <f>IFERROR(VLOOKUP(B4642,Listor!$A$6:$G$62,7,FALSE),"")</f>
        <v/>
      </c>
      <c r="H4642" s="35" t="str">
        <f>IFERROR(VLOOKUP(B4642,Listor!$H$6:$I$24,2,FALSE),"")</f>
        <v/>
      </c>
      <c r="I4642" s="35" t="str">
        <f t="shared" si="75"/>
        <v/>
      </c>
      <c r="J4642" s="35" t="str">
        <f t="array" ref="J4642">IFERROR(INDEX(Listor!$M$6:$M$17,MATCH(Listor!J4642&amp;Fossila!E4642,Listor!$K$6:$K$17&amp;Listor!$L$6:$L$17,0)),"")</f>
        <v/>
      </c>
      <c r="K4642" s="69"/>
    </row>
    <row r="4643" spans="2:11" x14ac:dyDescent="0.25">
      <c r="B4643" s="68" t="s">
        <v>68</v>
      </c>
      <c r="C4643" s="80" t="str">
        <f>IFERROR(VLOOKUP(B4643,Listor!$A$6:$B$62,2,FALSE),"")</f>
        <v/>
      </c>
      <c r="D4643" s="80" t="str">
        <f>IFERROR(VLOOKUP(B4643,Listor!$A$6:$C$62,3,FALSE),"")</f>
        <v/>
      </c>
      <c r="E4643" s="64" t="s">
        <v>69</v>
      </c>
      <c r="F4643" s="65"/>
      <c r="G4643" s="35" t="str">
        <f>IFERROR(VLOOKUP(B4643,Listor!$A$6:$G$62,7,FALSE),"")</f>
        <v/>
      </c>
      <c r="H4643" s="35" t="str">
        <f>IFERROR(VLOOKUP(B4643,Listor!$H$6:$I$24,2,FALSE),"")</f>
        <v/>
      </c>
      <c r="I4643" s="35" t="str">
        <f t="shared" si="75"/>
        <v/>
      </c>
      <c r="J4643" s="35" t="str">
        <f t="array" ref="J4643">IFERROR(INDEX(Listor!$M$6:$M$17,MATCH(Listor!J4643&amp;Fossila!E4643,Listor!$K$6:$K$17&amp;Listor!$L$6:$L$17,0)),"")</f>
        <v/>
      </c>
      <c r="K4643" s="69"/>
    </row>
    <row r="4644" spans="2:11" x14ac:dyDescent="0.25">
      <c r="B4644" s="68" t="s">
        <v>68</v>
      </c>
      <c r="C4644" s="80" t="str">
        <f>IFERROR(VLOOKUP(B4644,Listor!$A$6:$B$62,2,FALSE),"")</f>
        <v/>
      </c>
      <c r="D4644" s="80" t="str">
        <f>IFERROR(VLOOKUP(B4644,Listor!$A$6:$C$62,3,FALSE),"")</f>
        <v/>
      </c>
      <c r="E4644" s="64" t="s">
        <v>69</v>
      </c>
      <c r="F4644" s="65"/>
      <c r="G4644" s="35" t="str">
        <f>IFERROR(VLOOKUP(B4644,Listor!$A$6:$G$62,7,FALSE),"")</f>
        <v/>
      </c>
      <c r="H4644" s="35" t="str">
        <f>IFERROR(VLOOKUP(B4644,Listor!$H$6:$I$24,2,FALSE),"")</f>
        <v/>
      </c>
      <c r="I4644" s="35" t="str">
        <f t="shared" si="75"/>
        <v/>
      </c>
      <c r="J4644" s="35" t="str">
        <f t="array" ref="J4644">IFERROR(INDEX(Listor!$M$6:$M$17,MATCH(Listor!J4644&amp;Fossila!E4644,Listor!$K$6:$K$17&amp;Listor!$L$6:$L$17,0)),"")</f>
        <v/>
      </c>
      <c r="K4644" s="69"/>
    </row>
    <row r="4645" spans="2:11" x14ac:dyDescent="0.25">
      <c r="B4645" s="68" t="s">
        <v>68</v>
      </c>
      <c r="C4645" s="80" t="str">
        <f>IFERROR(VLOOKUP(B4645,Listor!$A$6:$B$62,2,FALSE),"")</f>
        <v/>
      </c>
      <c r="D4645" s="80" t="str">
        <f>IFERROR(VLOOKUP(B4645,Listor!$A$6:$C$62,3,FALSE),"")</f>
        <v/>
      </c>
      <c r="E4645" s="64" t="s">
        <v>69</v>
      </c>
      <c r="F4645" s="65"/>
      <c r="G4645" s="35" t="str">
        <f>IFERROR(VLOOKUP(B4645,Listor!$A$6:$G$62,7,FALSE),"")</f>
        <v/>
      </c>
      <c r="H4645" s="35" t="str">
        <f>IFERROR(VLOOKUP(B4645,Listor!$H$6:$I$24,2,FALSE),"")</f>
        <v/>
      </c>
      <c r="I4645" s="35" t="str">
        <f t="shared" si="75"/>
        <v/>
      </c>
      <c r="J4645" s="35" t="str">
        <f t="array" ref="J4645">IFERROR(INDEX(Listor!$M$6:$M$17,MATCH(Listor!J4645&amp;Fossila!E4645,Listor!$K$6:$K$17&amp;Listor!$L$6:$L$17,0)),"")</f>
        <v/>
      </c>
      <c r="K4645" s="69"/>
    </row>
    <row r="4646" spans="2:11" x14ac:dyDescent="0.25">
      <c r="B4646" s="68" t="s">
        <v>68</v>
      </c>
      <c r="C4646" s="80" t="str">
        <f>IFERROR(VLOOKUP(B4646,Listor!$A$6:$B$62,2,FALSE),"")</f>
        <v/>
      </c>
      <c r="D4646" s="80" t="str">
        <f>IFERROR(VLOOKUP(B4646,Listor!$A$6:$C$62,3,FALSE),"")</f>
        <v/>
      </c>
      <c r="E4646" s="64" t="s">
        <v>69</v>
      </c>
      <c r="F4646" s="65"/>
      <c r="G4646" s="35" t="str">
        <f>IFERROR(VLOOKUP(B4646,Listor!$A$6:$G$62,7,FALSE),"")</f>
        <v/>
      </c>
      <c r="H4646" s="35" t="str">
        <f>IFERROR(VLOOKUP(B4646,Listor!$H$6:$I$24,2,FALSE),"")</f>
        <v/>
      </c>
      <c r="I4646" s="35" t="str">
        <f t="shared" si="75"/>
        <v/>
      </c>
      <c r="J4646" s="35" t="str">
        <f t="array" ref="J4646">IFERROR(INDEX(Listor!$M$6:$M$17,MATCH(Listor!J4646&amp;Fossila!E4646,Listor!$K$6:$K$17&amp;Listor!$L$6:$L$17,0)),"")</f>
        <v/>
      </c>
      <c r="K4646" s="69"/>
    </row>
    <row r="4647" spans="2:11" x14ac:dyDescent="0.25">
      <c r="B4647" s="68" t="s">
        <v>68</v>
      </c>
      <c r="C4647" s="80" t="str">
        <f>IFERROR(VLOOKUP(B4647,Listor!$A$6:$B$62,2,FALSE),"")</f>
        <v/>
      </c>
      <c r="D4647" s="80" t="str">
        <f>IFERROR(VLOOKUP(B4647,Listor!$A$6:$C$62,3,FALSE),"")</f>
        <v/>
      </c>
      <c r="E4647" s="64" t="s">
        <v>69</v>
      </c>
      <c r="F4647" s="65"/>
      <c r="G4647" s="35" t="str">
        <f>IFERROR(VLOOKUP(B4647,Listor!$A$6:$G$62,7,FALSE),"")</f>
        <v/>
      </c>
      <c r="H4647" s="35" t="str">
        <f>IFERROR(VLOOKUP(B4647,Listor!$H$6:$I$24,2,FALSE),"")</f>
        <v/>
      </c>
      <c r="I4647" s="35" t="str">
        <f t="shared" si="75"/>
        <v/>
      </c>
      <c r="J4647" s="35" t="str">
        <f t="array" ref="J4647">IFERROR(INDEX(Listor!$M$6:$M$17,MATCH(Listor!J4647&amp;Fossila!E4647,Listor!$K$6:$K$17&amp;Listor!$L$6:$L$17,0)),"")</f>
        <v/>
      </c>
      <c r="K4647" s="69"/>
    </row>
    <row r="4648" spans="2:11" x14ac:dyDescent="0.25">
      <c r="B4648" s="68" t="s">
        <v>68</v>
      </c>
      <c r="C4648" s="80" t="str">
        <f>IFERROR(VLOOKUP(B4648,Listor!$A$6:$B$62,2,FALSE),"")</f>
        <v/>
      </c>
      <c r="D4648" s="80" t="str">
        <f>IFERROR(VLOOKUP(B4648,Listor!$A$6:$C$62,3,FALSE),"")</f>
        <v/>
      </c>
      <c r="E4648" s="64" t="s">
        <v>69</v>
      </c>
      <c r="F4648" s="65"/>
      <c r="G4648" s="35" t="str">
        <f>IFERROR(VLOOKUP(B4648,Listor!$A$6:$G$62,7,FALSE),"")</f>
        <v/>
      </c>
      <c r="H4648" s="35" t="str">
        <f>IFERROR(VLOOKUP(B4648,Listor!$H$6:$I$24,2,FALSE),"")</f>
        <v/>
      </c>
      <c r="I4648" s="35" t="str">
        <f t="shared" si="75"/>
        <v/>
      </c>
      <c r="J4648" s="35" t="str">
        <f t="array" ref="J4648">IFERROR(INDEX(Listor!$M$6:$M$17,MATCH(Listor!J4648&amp;Fossila!E4648,Listor!$K$6:$K$17&amp;Listor!$L$6:$L$17,0)),"")</f>
        <v/>
      </c>
      <c r="K4648" s="69"/>
    </row>
    <row r="4649" spans="2:11" x14ac:dyDescent="0.25">
      <c r="B4649" s="68" t="s">
        <v>68</v>
      </c>
      <c r="C4649" s="80" t="str">
        <f>IFERROR(VLOOKUP(B4649,Listor!$A$6:$B$62,2,FALSE),"")</f>
        <v/>
      </c>
      <c r="D4649" s="80" t="str">
        <f>IFERROR(VLOOKUP(B4649,Listor!$A$6:$C$62,3,FALSE),"")</f>
        <v/>
      </c>
      <c r="E4649" s="64" t="s">
        <v>69</v>
      </c>
      <c r="F4649" s="65"/>
      <c r="G4649" s="35" t="str">
        <f>IFERROR(VLOOKUP(B4649,Listor!$A$6:$G$62,7,FALSE),"")</f>
        <v/>
      </c>
      <c r="H4649" s="35" t="str">
        <f>IFERROR(VLOOKUP(B4649,Listor!$H$6:$I$24,2,FALSE),"")</f>
        <v/>
      </c>
      <c r="I4649" s="35" t="str">
        <f t="shared" si="75"/>
        <v/>
      </c>
      <c r="J4649" s="35" t="str">
        <f t="array" ref="J4649">IFERROR(INDEX(Listor!$M$6:$M$17,MATCH(Listor!J4649&amp;Fossila!E4649,Listor!$K$6:$K$17&amp;Listor!$L$6:$L$17,0)),"")</f>
        <v/>
      </c>
      <c r="K4649" s="69"/>
    </row>
    <row r="4650" spans="2:11" x14ac:dyDescent="0.25">
      <c r="B4650" s="68" t="s">
        <v>68</v>
      </c>
      <c r="C4650" s="80" t="str">
        <f>IFERROR(VLOOKUP(B4650,Listor!$A$6:$B$62,2,FALSE),"")</f>
        <v/>
      </c>
      <c r="D4650" s="80" t="str">
        <f>IFERROR(VLOOKUP(B4650,Listor!$A$6:$C$62,3,FALSE),"")</f>
        <v/>
      </c>
      <c r="E4650" s="64" t="s">
        <v>69</v>
      </c>
      <c r="F4650" s="65"/>
      <c r="G4650" s="35" t="str">
        <f>IFERROR(VLOOKUP(B4650,Listor!$A$6:$G$62,7,FALSE),"")</f>
        <v/>
      </c>
      <c r="H4650" s="35" t="str">
        <f>IFERROR(VLOOKUP(B4650,Listor!$H$6:$I$24,2,FALSE),"")</f>
        <v/>
      </c>
      <c r="I4650" s="35" t="str">
        <f t="shared" si="75"/>
        <v/>
      </c>
      <c r="J4650" s="35" t="str">
        <f t="array" ref="J4650">IFERROR(INDEX(Listor!$M$6:$M$17,MATCH(Listor!J4650&amp;Fossila!E4650,Listor!$K$6:$K$17&amp;Listor!$L$6:$L$17,0)),"")</f>
        <v/>
      </c>
      <c r="K4650" s="69"/>
    </row>
    <row r="4651" spans="2:11" x14ac:dyDescent="0.25">
      <c r="B4651" s="68" t="s">
        <v>68</v>
      </c>
      <c r="C4651" s="80" t="str">
        <f>IFERROR(VLOOKUP(B4651,Listor!$A$6:$B$62,2,FALSE),"")</f>
        <v/>
      </c>
      <c r="D4651" s="80" t="str">
        <f>IFERROR(VLOOKUP(B4651,Listor!$A$6:$C$62,3,FALSE),"")</f>
        <v/>
      </c>
      <c r="E4651" s="64" t="s">
        <v>69</v>
      </c>
      <c r="F4651" s="65"/>
      <c r="G4651" s="35" t="str">
        <f>IFERROR(VLOOKUP(B4651,Listor!$A$6:$G$62,7,FALSE),"")</f>
        <v/>
      </c>
      <c r="H4651" s="35" t="str">
        <f>IFERROR(VLOOKUP(B4651,Listor!$H$6:$I$24,2,FALSE),"")</f>
        <v/>
      </c>
      <c r="I4651" s="35" t="str">
        <f t="shared" si="75"/>
        <v/>
      </c>
      <c r="J4651" s="35" t="str">
        <f t="array" ref="J4651">IFERROR(INDEX(Listor!$M$6:$M$17,MATCH(Listor!J4651&amp;Fossila!E4651,Listor!$K$6:$K$17&amp;Listor!$L$6:$L$17,0)),"")</f>
        <v/>
      </c>
      <c r="K4651" s="69"/>
    </row>
    <row r="4652" spans="2:11" x14ac:dyDescent="0.25">
      <c r="B4652" s="68" t="s">
        <v>68</v>
      </c>
      <c r="C4652" s="80" t="str">
        <f>IFERROR(VLOOKUP(B4652,Listor!$A$6:$B$62,2,FALSE),"")</f>
        <v/>
      </c>
      <c r="D4652" s="80" t="str">
        <f>IFERROR(VLOOKUP(B4652,Listor!$A$6:$C$62,3,FALSE),"")</f>
        <v/>
      </c>
      <c r="E4652" s="64" t="s">
        <v>69</v>
      </c>
      <c r="F4652" s="65"/>
      <c r="G4652" s="35" t="str">
        <f>IFERROR(VLOOKUP(B4652,Listor!$A$6:$G$62,7,FALSE),"")</f>
        <v/>
      </c>
      <c r="H4652" s="35" t="str">
        <f>IFERROR(VLOOKUP(B4652,Listor!$H$6:$I$24,2,FALSE),"")</f>
        <v/>
      </c>
      <c r="I4652" s="35" t="str">
        <f t="shared" si="75"/>
        <v/>
      </c>
      <c r="J4652" s="35" t="str">
        <f t="array" ref="J4652">IFERROR(INDEX(Listor!$M$6:$M$17,MATCH(Listor!J4652&amp;Fossila!E4652,Listor!$K$6:$K$17&amp;Listor!$L$6:$L$17,0)),"")</f>
        <v/>
      </c>
      <c r="K4652" s="69"/>
    </row>
    <row r="4653" spans="2:11" x14ac:dyDescent="0.25">
      <c r="B4653" s="68" t="s">
        <v>68</v>
      </c>
      <c r="C4653" s="80" t="str">
        <f>IFERROR(VLOOKUP(B4653,Listor!$A$6:$B$62,2,FALSE),"")</f>
        <v/>
      </c>
      <c r="D4653" s="80" t="str">
        <f>IFERROR(VLOOKUP(B4653,Listor!$A$6:$C$62,3,FALSE),"")</f>
        <v/>
      </c>
      <c r="E4653" s="64" t="s">
        <v>69</v>
      </c>
      <c r="F4653" s="65"/>
      <c r="G4653" s="35" t="str">
        <f>IFERROR(VLOOKUP(B4653,Listor!$A$6:$G$62,7,FALSE),"")</f>
        <v/>
      </c>
      <c r="H4653" s="35" t="str">
        <f>IFERROR(VLOOKUP(B4653,Listor!$H$6:$I$24,2,FALSE),"")</f>
        <v/>
      </c>
      <c r="I4653" s="35" t="str">
        <f t="shared" si="75"/>
        <v/>
      </c>
      <c r="J4653" s="35" t="str">
        <f t="array" ref="J4653">IFERROR(INDEX(Listor!$M$6:$M$17,MATCH(Listor!J4653&amp;Fossila!E4653,Listor!$K$6:$K$17&amp;Listor!$L$6:$L$17,0)),"")</f>
        <v/>
      </c>
      <c r="K4653" s="69"/>
    </row>
    <row r="4654" spans="2:11" x14ac:dyDescent="0.25">
      <c r="B4654" s="68" t="s">
        <v>68</v>
      </c>
      <c r="C4654" s="80" t="str">
        <f>IFERROR(VLOOKUP(B4654,Listor!$A$6:$B$62,2,FALSE),"")</f>
        <v/>
      </c>
      <c r="D4654" s="80" t="str">
        <f>IFERROR(VLOOKUP(B4654,Listor!$A$6:$C$62,3,FALSE),"")</f>
        <v/>
      </c>
      <c r="E4654" s="64" t="s">
        <v>69</v>
      </c>
      <c r="F4654" s="65"/>
      <c r="G4654" s="35" t="str">
        <f>IFERROR(VLOOKUP(B4654,Listor!$A$6:$G$62,7,FALSE),"")</f>
        <v/>
      </c>
      <c r="H4654" s="35" t="str">
        <f>IFERROR(VLOOKUP(B4654,Listor!$H$6:$I$24,2,FALSE),"")</f>
        <v/>
      </c>
      <c r="I4654" s="35" t="str">
        <f t="shared" si="75"/>
        <v/>
      </c>
      <c r="J4654" s="35" t="str">
        <f t="array" ref="J4654">IFERROR(INDEX(Listor!$M$6:$M$17,MATCH(Listor!J4654&amp;Fossila!E4654,Listor!$K$6:$K$17&amp;Listor!$L$6:$L$17,0)),"")</f>
        <v/>
      </c>
      <c r="K4654" s="69"/>
    </row>
    <row r="4655" spans="2:11" x14ac:dyDescent="0.25">
      <c r="B4655" s="68" t="s">
        <v>68</v>
      </c>
      <c r="C4655" s="80" t="str">
        <f>IFERROR(VLOOKUP(B4655,Listor!$A$6:$B$62,2,FALSE),"")</f>
        <v/>
      </c>
      <c r="D4655" s="80" t="str">
        <f>IFERROR(VLOOKUP(B4655,Listor!$A$6:$C$62,3,FALSE),"")</f>
        <v/>
      </c>
      <c r="E4655" s="64" t="s">
        <v>69</v>
      </c>
      <c r="F4655" s="65"/>
      <c r="G4655" s="35" t="str">
        <f>IFERROR(VLOOKUP(B4655,Listor!$A$6:$G$62,7,FALSE),"")</f>
        <v/>
      </c>
      <c r="H4655" s="35" t="str">
        <f>IFERROR(VLOOKUP(B4655,Listor!$H$6:$I$24,2,FALSE),"")</f>
        <v/>
      </c>
      <c r="I4655" s="35" t="str">
        <f t="shared" si="75"/>
        <v/>
      </c>
      <c r="J4655" s="35" t="str">
        <f t="array" ref="J4655">IFERROR(INDEX(Listor!$M$6:$M$17,MATCH(Listor!J4655&amp;Fossila!E4655,Listor!$K$6:$K$17&amp;Listor!$L$6:$L$17,0)),"")</f>
        <v/>
      </c>
      <c r="K4655" s="69"/>
    </row>
    <row r="4656" spans="2:11" x14ac:dyDescent="0.25">
      <c r="B4656" s="68" t="s">
        <v>68</v>
      </c>
      <c r="C4656" s="80" t="str">
        <f>IFERROR(VLOOKUP(B4656,Listor!$A$6:$B$62,2,FALSE),"")</f>
        <v/>
      </c>
      <c r="D4656" s="80" t="str">
        <f>IFERROR(VLOOKUP(B4656,Listor!$A$6:$C$62,3,FALSE),"")</f>
        <v/>
      </c>
      <c r="E4656" s="64" t="s">
        <v>69</v>
      </c>
      <c r="F4656" s="65"/>
      <c r="G4656" s="35" t="str">
        <f>IFERROR(VLOOKUP(B4656,Listor!$A$6:$G$62,7,FALSE),"")</f>
        <v/>
      </c>
      <c r="H4656" s="35" t="str">
        <f>IFERROR(VLOOKUP(B4656,Listor!$H$6:$I$24,2,FALSE),"")</f>
        <v/>
      </c>
      <c r="I4656" s="35" t="str">
        <f t="shared" si="75"/>
        <v/>
      </c>
      <c r="J4656" s="35" t="str">
        <f t="array" ref="J4656">IFERROR(INDEX(Listor!$M$6:$M$17,MATCH(Listor!J4656&amp;Fossila!E4656,Listor!$K$6:$K$17&amp;Listor!$L$6:$L$17,0)),"")</f>
        <v/>
      </c>
      <c r="K4656" s="69"/>
    </row>
    <row r="4657" spans="2:11" x14ac:dyDescent="0.25">
      <c r="B4657" s="68" t="s">
        <v>68</v>
      </c>
      <c r="C4657" s="80" t="str">
        <f>IFERROR(VLOOKUP(B4657,Listor!$A$6:$B$62,2,FALSE),"")</f>
        <v/>
      </c>
      <c r="D4657" s="80" t="str">
        <f>IFERROR(VLOOKUP(B4657,Listor!$A$6:$C$62,3,FALSE),"")</f>
        <v/>
      </c>
      <c r="E4657" s="64" t="s">
        <v>69</v>
      </c>
      <c r="F4657" s="65"/>
      <c r="G4657" s="35" t="str">
        <f>IFERROR(VLOOKUP(B4657,Listor!$A$6:$G$62,7,FALSE),"")</f>
        <v/>
      </c>
      <c r="H4657" s="35" t="str">
        <f>IFERROR(VLOOKUP(B4657,Listor!$H$6:$I$24,2,FALSE),"")</f>
        <v/>
      </c>
      <c r="I4657" s="35" t="str">
        <f t="shared" si="75"/>
        <v/>
      </c>
      <c r="J4657" s="35" t="str">
        <f t="array" ref="J4657">IFERROR(INDEX(Listor!$M$6:$M$17,MATCH(Listor!J4657&amp;Fossila!E4657,Listor!$K$6:$K$17&amp;Listor!$L$6:$L$17,0)),"")</f>
        <v/>
      </c>
      <c r="K4657" s="69"/>
    </row>
    <row r="4658" spans="2:11" x14ac:dyDescent="0.25">
      <c r="B4658" s="68" t="s">
        <v>68</v>
      </c>
      <c r="C4658" s="80" t="str">
        <f>IFERROR(VLOOKUP(B4658,Listor!$A$6:$B$62,2,FALSE),"")</f>
        <v/>
      </c>
      <c r="D4658" s="80" t="str">
        <f>IFERROR(VLOOKUP(B4658,Listor!$A$6:$C$62,3,FALSE),"")</f>
        <v/>
      </c>
      <c r="E4658" s="64" t="s">
        <v>69</v>
      </c>
      <c r="F4658" s="65"/>
      <c r="G4658" s="35" t="str">
        <f>IFERROR(VLOOKUP(B4658,Listor!$A$6:$G$62,7,FALSE),"")</f>
        <v/>
      </c>
      <c r="H4658" s="35" t="str">
        <f>IFERROR(VLOOKUP(B4658,Listor!$H$6:$I$24,2,FALSE),"")</f>
        <v/>
      </c>
      <c r="I4658" s="35" t="str">
        <f t="shared" si="75"/>
        <v/>
      </c>
      <c r="J4658" s="35" t="str">
        <f t="array" ref="J4658">IFERROR(INDEX(Listor!$M$6:$M$17,MATCH(Listor!J4658&amp;Fossila!E4658,Listor!$K$6:$K$17&amp;Listor!$L$6:$L$17,0)),"")</f>
        <v/>
      </c>
      <c r="K4658" s="69"/>
    </row>
    <row r="4659" spans="2:11" x14ac:dyDescent="0.25">
      <c r="B4659" s="68" t="s">
        <v>68</v>
      </c>
      <c r="C4659" s="80" t="str">
        <f>IFERROR(VLOOKUP(B4659,Listor!$A$6:$B$62,2,FALSE),"")</f>
        <v/>
      </c>
      <c r="D4659" s="80" t="str">
        <f>IFERROR(VLOOKUP(B4659,Listor!$A$6:$C$62,3,FALSE),"")</f>
        <v/>
      </c>
      <c r="E4659" s="64" t="s">
        <v>69</v>
      </c>
      <c r="F4659" s="65"/>
      <c r="G4659" s="35" t="str">
        <f>IFERROR(VLOOKUP(B4659,Listor!$A$6:$G$62,7,FALSE),"")</f>
        <v/>
      </c>
      <c r="H4659" s="35" t="str">
        <f>IFERROR(VLOOKUP(B4659,Listor!$H$6:$I$24,2,FALSE),"")</f>
        <v/>
      </c>
      <c r="I4659" s="35" t="str">
        <f t="shared" si="75"/>
        <v/>
      </c>
      <c r="J4659" s="35" t="str">
        <f t="array" ref="J4659">IFERROR(INDEX(Listor!$M$6:$M$17,MATCH(Listor!J4659&amp;Fossila!E4659,Listor!$K$6:$K$17&amp;Listor!$L$6:$L$17,0)),"")</f>
        <v/>
      </c>
      <c r="K4659" s="69"/>
    </row>
    <row r="4660" spans="2:11" x14ac:dyDescent="0.25">
      <c r="B4660" s="68" t="s">
        <v>68</v>
      </c>
      <c r="C4660" s="80" t="str">
        <f>IFERROR(VLOOKUP(B4660,Listor!$A$6:$B$62,2,FALSE),"")</f>
        <v/>
      </c>
      <c r="D4660" s="80" t="str">
        <f>IFERROR(VLOOKUP(B4660,Listor!$A$6:$C$62,3,FALSE),"")</f>
        <v/>
      </c>
      <c r="E4660" s="64" t="s">
        <v>69</v>
      </c>
      <c r="F4660" s="65"/>
      <c r="G4660" s="35" t="str">
        <f>IFERROR(VLOOKUP(B4660,Listor!$A$6:$G$62,7,FALSE),"")</f>
        <v/>
      </c>
      <c r="H4660" s="35" t="str">
        <f>IFERROR(VLOOKUP(B4660,Listor!$H$6:$I$24,2,FALSE),"")</f>
        <v/>
      </c>
      <c r="I4660" s="35" t="str">
        <f t="shared" si="75"/>
        <v/>
      </c>
      <c r="J4660" s="35" t="str">
        <f t="array" ref="J4660">IFERROR(INDEX(Listor!$M$6:$M$17,MATCH(Listor!J4660&amp;Fossila!E4660,Listor!$K$6:$K$17&amp;Listor!$L$6:$L$17,0)),"")</f>
        <v/>
      </c>
      <c r="K4660" s="69"/>
    </row>
    <row r="4661" spans="2:11" x14ac:dyDescent="0.25">
      <c r="B4661" s="68" t="s">
        <v>68</v>
      </c>
      <c r="C4661" s="80" t="str">
        <f>IFERROR(VLOOKUP(B4661,Listor!$A$6:$B$62,2,FALSE),"")</f>
        <v/>
      </c>
      <c r="D4661" s="80" t="str">
        <f>IFERROR(VLOOKUP(B4661,Listor!$A$6:$C$62,3,FALSE),"")</f>
        <v/>
      </c>
      <c r="E4661" s="64" t="s">
        <v>69</v>
      </c>
      <c r="F4661" s="65"/>
      <c r="G4661" s="35" t="str">
        <f>IFERROR(VLOOKUP(B4661,Listor!$A$6:$G$62,7,FALSE),"")</f>
        <v/>
      </c>
      <c r="H4661" s="35" t="str">
        <f>IFERROR(VLOOKUP(B4661,Listor!$H$6:$I$24,2,FALSE),"")</f>
        <v/>
      </c>
      <c r="I4661" s="35" t="str">
        <f t="shared" si="75"/>
        <v/>
      </c>
      <c r="J4661" s="35" t="str">
        <f t="array" ref="J4661">IFERROR(INDEX(Listor!$M$6:$M$17,MATCH(Listor!J4661&amp;Fossila!E4661,Listor!$K$6:$K$17&amp;Listor!$L$6:$L$17,0)),"")</f>
        <v/>
      </c>
      <c r="K4661" s="69"/>
    </row>
    <row r="4662" spans="2:11" x14ac:dyDescent="0.25">
      <c r="B4662" s="68" t="s">
        <v>68</v>
      </c>
      <c r="C4662" s="80" t="str">
        <f>IFERROR(VLOOKUP(B4662,Listor!$A$6:$B$62,2,FALSE),"")</f>
        <v/>
      </c>
      <c r="D4662" s="80" t="str">
        <f>IFERROR(VLOOKUP(B4662,Listor!$A$6:$C$62,3,FALSE),"")</f>
        <v/>
      </c>
      <c r="E4662" s="64" t="s">
        <v>69</v>
      </c>
      <c r="F4662" s="65"/>
      <c r="G4662" s="35" t="str">
        <f>IFERROR(VLOOKUP(B4662,Listor!$A$6:$G$62,7,FALSE),"")</f>
        <v/>
      </c>
      <c r="H4662" s="35" t="str">
        <f>IFERROR(VLOOKUP(B4662,Listor!$H$6:$I$24,2,FALSE),"")</f>
        <v/>
      </c>
      <c r="I4662" s="35" t="str">
        <f t="shared" si="75"/>
        <v/>
      </c>
      <c r="J4662" s="35" t="str">
        <f t="array" ref="J4662">IFERROR(INDEX(Listor!$M$6:$M$17,MATCH(Listor!J4662&amp;Fossila!E4662,Listor!$K$6:$K$17&amp;Listor!$L$6:$L$17,0)),"")</f>
        <v/>
      </c>
      <c r="K4662" s="69"/>
    </row>
    <row r="4663" spans="2:11" x14ac:dyDescent="0.25">
      <c r="B4663" s="68" t="s">
        <v>68</v>
      </c>
      <c r="C4663" s="80" t="str">
        <f>IFERROR(VLOOKUP(B4663,Listor!$A$6:$B$62,2,FALSE),"")</f>
        <v/>
      </c>
      <c r="D4663" s="80" t="str">
        <f>IFERROR(VLOOKUP(B4663,Listor!$A$6:$C$62,3,FALSE),"")</f>
        <v/>
      </c>
      <c r="E4663" s="64" t="s">
        <v>69</v>
      </c>
      <c r="F4663" s="65"/>
      <c r="G4663" s="35" t="str">
        <f>IFERROR(VLOOKUP(B4663,Listor!$A$6:$G$62,7,FALSE),"")</f>
        <v/>
      </c>
      <c r="H4663" s="35" t="str">
        <f>IFERROR(VLOOKUP(B4663,Listor!$H$6:$I$24,2,FALSE),"")</f>
        <v/>
      </c>
      <c r="I4663" s="35" t="str">
        <f t="shared" si="75"/>
        <v/>
      </c>
      <c r="J4663" s="35" t="str">
        <f t="array" ref="J4663">IFERROR(INDEX(Listor!$M$6:$M$17,MATCH(Listor!J4663&amp;Fossila!E4663,Listor!$K$6:$K$17&amp;Listor!$L$6:$L$17,0)),"")</f>
        <v/>
      </c>
      <c r="K4663" s="69"/>
    </row>
    <row r="4664" spans="2:11" x14ac:dyDescent="0.25">
      <c r="B4664" s="68" t="s">
        <v>68</v>
      </c>
      <c r="C4664" s="80" t="str">
        <f>IFERROR(VLOOKUP(B4664,Listor!$A$6:$B$62,2,FALSE),"")</f>
        <v/>
      </c>
      <c r="D4664" s="80" t="str">
        <f>IFERROR(VLOOKUP(B4664,Listor!$A$6:$C$62,3,FALSE),"")</f>
        <v/>
      </c>
      <c r="E4664" s="64" t="s">
        <v>69</v>
      </c>
      <c r="F4664" s="65"/>
      <c r="G4664" s="35" t="str">
        <f>IFERROR(VLOOKUP(B4664,Listor!$A$6:$G$62,7,FALSE),"")</f>
        <v/>
      </c>
      <c r="H4664" s="35" t="str">
        <f>IFERROR(VLOOKUP(B4664,Listor!$H$6:$I$24,2,FALSE),"")</f>
        <v/>
      </c>
      <c r="I4664" s="35" t="str">
        <f t="shared" si="75"/>
        <v/>
      </c>
      <c r="J4664" s="35" t="str">
        <f t="array" ref="J4664">IFERROR(INDEX(Listor!$M$6:$M$17,MATCH(Listor!J4664&amp;Fossila!E4664,Listor!$K$6:$K$17&amp;Listor!$L$6:$L$17,0)),"")</f>
        <v/>
      </c>
      <c r="K4664" s="69"/>
    </row>
    <row r="4665" spans="2:11" x14ac:dyDescent="0.25">
      <c r="B4665" s="68" t="s">
        <v>68</v>
      </c>
      <c r="C4665" s="80" t="str">
        <f>IFERROR(VLOOKUP(B4665,Listor!$A$6:$B$62,2,FALSE),"")</f>
        <v/>
      </c>
      <c r="D4665" s="80" t="str">
        <f>IFERROR(VLOOKUP(B4665,Listor!$A$6:$C$62,3,FALSE),"")</f>
        <v/>
      </c>
      <c r="E4665" s="64" t="s">
        <v>69</v>
      </c>
      <c r="F4665" s="65"/>
      <c r="G4665" s="35" t="str">
        <f>IFERROR(VLOOKUP(B4665,Listor!$A$6:$G$62,7,FALSE),"")</f>
        <v/>
      </c>
      <c r="H4665" s="35" t="str">
        <f>IFERROR(VLOOKUP(B4665,Listor!$H$6:$I$24,2,FALSE),"")</f>
        <v/>
      </c>
      <c r="I4665" s="35" t="str">
        <f t="shared" si="75"/>
        <v/>
      </c>
      <c r="J4665" s="35" t="str">
        <f t="array" ref="J4665">IFERROR(INDEX(Listor!$M$6:$M$17,MATCH(Listor!J4665&amp;Fossila!E4665,Listor!$K$6:$K$17&amp;Listor!$L$6:$L$17,0)),"")</f>
        <v/>
      </c>
      <c r="K4665" s="69"/>
    </row>
    <row r="4666" spans="2:11" x14ac:dyDescent="0.25">
      <c r="B4666" s="68" t="s">
        <v>68</v>
      </c>
      <c r="C4666" s="80" t="str">
        <f>IFERROR(VLOOKUP(B4666,Listor!$A$6:$B$62,2,FALSE),"")</f>
        <v/>
      </c>
      <c r="D4666" s="80" t="str">
        <f>IFERROR(VLOOKUP(B4666,Listor!$A$6:$C$62,3,FALSE),"")</f>
        <v/>
      </c>
      <c r="E4666" s="64" t="s">
        <v>69</v>
      </c>
      <c r="F4666" s="65"/>
      <c r="G4666" s="35" t="str">
        <f>IFERROR(VLOOKUP(B4666,Listor!$A$6:$G$62,7,FALSE),"")</f>
        <v/>
      </c>
      <c r="H4666" s="35" t="str">
        <f>IFERROR(VLOOKUP(B4666,Listor!$H$6:$I$24,2,FALSE),"")</f>
        <v/>
      </c>
      <c r="I4666" s="35" t="str">
        <f t="shared" si="75"/>
        <v/>
      </c>
      <c r="J4666" s="35" t="str">
        <f t="array" ref="J4666">IFERROR(INDEX(Listor!$M$6:$M$17,MATCH(Listor!J4666&amp;Fossila!E4666,Listor!$K$6:$K$17&amp;Listor!$L$6:$L$17,0)),"")</f>
        <v/>
      </c>
      <c r="K4666" s="69"/>
    </row>
    <row r="4667" spans="2:11" x14ac:dyDescent="0.25">
      <c r="B4667" s="68" t="s">
        <v>68</v>
      </c>
      <c r="C4667" s="80" t="str">
        <f>IFERROR(VLOOKUP(B4667,Listor!$A$6:$B$62,2,FALSE),"")</f>
        <v/>
      </c>
      <c r="D4667" s="80" t="str">
        <f>IFERROR(VLOOKUP(B4667,Listor!$A$6:$C$62,3,FALSE),"")</f>
        <v/>
      </c>
      <c r="E4667" s="64" t="s">
        <v>69</v>
      </c>
      <c r="F4667" s="65"/>
      <c r="G4667" s="35" t="str">
        <f>IFERROR(VLOOKUP(B4667,Listor!$A$6:$G$62,7,FALSE),"")</f>
        <v/>
      </c>
      <c r="H4667" s="35" t="str">
        <f>IFERROR(VLOOKUP(B4667,Listor!$H$6:$I$24,2,FALSE),"")</f>
        <v/>
      </c>
      <c r="I4667" s="35" t="str">
        <f t="shared" si="75"/>
        <v/>
      </c>
      <c r="J4667" s="35" t="str">
        <f t="array" ref="J4667">IFERROR(INDEX(Listor!$M$6:$M$17,MATCH(Listor!J4667&amp;Fossila!E4667,Listor!$K$6:$K$17&amp;Listor!$L$6:$L$17,0)),"")</f>
        <v/>
      </c>
      <c r="K4667" s="69"/>
    </row>
    <row r="4668" spans="2:11" x14ac:dyDescent="0.25">
      <c r="B4668" s="68" t="s">
        <v>68</v>
      </c>
      <c r="C4668" s="80" t="str">
        <f>IFERROR(VLOOKUP(B4668,Listor!$A$6:$B$62,2,FALSE),"")</f>
        <v/>
      </c>
      <c r="D4668" s="80" t="str">
        <f>IFERROR(VLOOKUP(B4668,Listor!$A$6:$C$62,3,FALSE),"")</f>
        <v/>
      </c>
      <c r="E4668" s="64" t="s">
        <v>69</v>
      </c>
      <c r="F4668" s="65"/>
      <c r="G4668" s="35" t="str">
        <f>IFERROR(VLOOKUP(B4668,Listor!$A$6:$G$62,7,FALSE),"")</f>
        <v/>
      </c>
      <c r="H4668" s="35" t="str">
        <f>IFERROR(VLOOKUP(B4668,Listor!$H$6:$I$24,2,FALSE),"")</f>
        <v/>
      </c>
      <c r="I4668" s="35" t="str">
        <f t="shared" si="75"/>
        <v/>
      </c>
      <c r="J4668" s="35" t="str">
        <f t="array" ref="J4668">IFERROR(INDEX(Listor!$M$6:$M$17,MATCH(Listor!J4668&amp;Fossila!E4668,Listor!$K$6:$K$17&amp;Listor!$L$6:$L$17,0)),"")</f>
        <v/>
      </c>
      <c r="K4668" s="69"/>
    </row>
    <row r="4669" spans="2:11" x14ac:dyDescent="0.25">
      <c r="B4669" s="68" t="s">
        <v>68</v>
      </c>
      <c r="C4669" s="80" t="str">
        <f>IFERROR(VLOOKUP(B4669,Listor!$A$6:$B$62,2,FALSE),"")</f>
        <v/>
      </c>
      <c r="D4669" s="80" t="str">
        <f>IFERROR(VLOOKUP(B4669,Listor!$A$6:$C$62,3,FALSE),"")</f>
        <v/>
      </c>
      <c r="E4669" s="64" t="s">
        <v>69</v>
      </c>
      <c r="F4669" s="65"/>
      <c r="G4669" s="35" t="str">
        <f>IFERROR(VLOOKUP(B4669,Listor!$A$6:$G$62,7,FALSE),"")</f>
        <v/>
      </c>
      <c r="H4669" s="35" t="str">
        <f>IFERROR(VLOOKUP(B4669,Listor!$H$6:$I$24,2,FALSE),"")</f>
        <v/>
      </c>
      <c r="I4669" s="35" t="str">
        <f t="shared" si="75"/>
        <v/>
      </c>
      <c r="J4669" s="35" t="str">
        <f t="array" ref="J4669">IFERROR(INDEX(Listor!$M$6:$M$17,MATCH(Listor!J4669&amp;Fossila!E4669,Listor!$K$6:$K$17&amp;Listor!$L$6:$L$17,0)),"")</f>
        <v/>
      </c>
      <c r="K4669" s="69"/>
    </row>
    <row r="4670" spans="2:11" x14ac:dyDescent="0.25">
      <c r="B4670" s="68" t="s">
        <v>68</v>
      </c>
      <c r="C4670" s="80" t="str">
        <f>IFERROR(VLOOKUP(B4670,Listor!$A$6:$B$62,2,FALSE),"")</f>
        <v/>
      </c>
      <c r="D4670" s="80" t="str">
        <f>IFERROR(VLOOKUP(B4670,Listor!$A$6:$C$62,3,FALSE),"")</f>
        <v/>
      </c>
      <c r="E4670" s="64" t="s">
        <v>69</v>
      </c>
      <c r="F4670" s="65"/>
      <c r="G4670" s="35" t="str">
        <f>IFERROR(VLOOKUP(B4670,Listor!$A$6:$G$62,7,FALSE),"")</f>
        <v/>
      </c>
      <c r="H4670" s="35" t="str">
        <f>IFERROR(VLOOKUP(B4670,Listor!$H$6:$I$24,2,FALSE),"")</f>
        <v/>
      </c>
      <c r="I4670" s="35" t="str">
        <f t="shared" si="75"/>
        <v/>
      </c>
      <c r="J4670" s="35" t="str">
        <f t="array" ref="J4670">IFERROR(INDEX(Listor!$M$6:$M$17,MATCH(Listor!J4670&amp;Fossila!E4670,Listor!$K$6:$K$17&amp;Listor!$L$6:$L$17,0)),"")</f>
        <v/>
      </c>
      <c r="K4670" s="69"/>
    </row>
    <row r="4671" spans="2:11" x14ac:dyDescent="0.25">
      <c r="B4671" s="68" t="s">
        <v>68</v>
      </c>
      <c r="C4671" s="80" t="str">
        <f>IFERROR(VLOOKUP(B4671,Listor!$A$6:$B$62,2,FALSE),"")</f>
        <v/>
      </c>
      <c r="D4671" s="80" t="str">
        <f>IFERROR(VLOOKUP(B4671,Listor!$A$6:$C$62,3,FALSE),"")</f>
        <v/>
      </c>
      <c r="E4671" s="64" t="s">
        <v>69</v>
      </c>
      <c r="F4671" s="65"/>
      <c r="G4671" s="35" t="str">
        <f>IFERROR(VLOOKUP(B4671,Listor!$A$6:$G$62,7,FALSE),"")</f>
        <v/>
      </c>
      <c r="H4671" s="35" t="str">
        <f>IFERROR(VLOOKUP(B4671,Listor!$H$6:$I$24,2,FALSE),"")</f>
        <v/>
      </c>
      <c r="I4671" s="35" t="str">
        <f t="shared" si="75"/>
        <v/>
      </c>
      <c r="J4671" s="35" t="str">
        <f t="array" ref="J4671">IFERROR(INDEX(Listor!$M$6:$M$17,MATCH(Listor!J4671&amp;Fossila!E4671,Listor!$K$6:$K$17&amp;Listor!$L$6:$L$17,0)),"")</f>
        <v/>
      </c>
      <c r="K4671" s="69"/>
    </row>
    <row r="4672" spans="2:11" x14ac:dyDescent="0.25">
      <c r="B4672" s="68" t="s">
        <v>68</v>
      </c>
      <c r="C4672" s="80" t="str">
        <f>IFERROR(VLOOKUP(B4672,Listor!$A$6:$B$62,2,FALSE),"")</f>
        <v/>
      </c>
      <c r="D4672" s="80" t="str">
        <f>IFERROR(VLOOKUP(B4672,Listor!$A$6:$C$62,3,FALSE),"")</f>
        <v/>
      </c>
      <c r="E4672" s="64" t="s">
        <v>69</v>
      </c>
      <c r="F4672" s="65"/>
      <c r="G4672" s="35" t="str">
        <f>IFERROR(VLOOKUP(B4672,Listor!$A$6:$G$62,7,FALSE),"")</f>
        <v/>
      </c>
      <c r="H4672" s="35" t="str">
        <f>IFERROR(VLOOKUP(B4672,Listor!$H$6:$I$24,2,FALSE),"")</f>
        <v/>
      </c>
      <c r="I4672" s="35" t="str">
        <f t="shared" si="75"/>
        <v/>
      </c>
      <c r="J4672" s="35" t="str">
        <f t="array" ref="J4672">IFERROR(INDEX(Listor!$M$6:$M$17,MATCH(Listor!J4672&amp;Fossila!E4672,Listor!$K$6:$K$17&amp;Listor!$L$6:$L$17,0)),"")</f>
        <v/>
      </c>
      <c r="K4672" s="69"/>
    </row>
    <row r="4673" spans="2:11" x14ac:dyDescent="0.25">
      <c r="B4673" s="68" t="s">
        <v>68</v>
      </c>
      <c r="C4673" s="80" t="str">
        <f>IFERROR(VLOOKUP(B4673,Listor!$A$6:$B$62,2,FALSE),"")</f>
        <v/>
      </c>
      <c r="D4673" s="80" t="str">
        <f>IFERROR(VLOOKUP(B4673,Listor!$A$6:$C$62,3,FALSE),"")</f>
        <v/>
      </c>
      <c r="E4673" s="64" t="s">
        <v>69</v>
      </c>
      <c r="F4673" s="65"/>
      <c r="G4673" s="35" t="str">
        <f>IFERROR(VLOOKUP(B4673,Listor!$A$6:$G$62,7,FALSE),"")</f>
        <v/>
      </c>
      <c r="H4673" s="35" t="str">
        <f>IFERROR(VLOOKUP(B4673,Listor!$H$6:$I$24,2,FALSE),"")</f>
        <v/>
      </c>
      <c r="I4673" s="35" t="str">
        <f t="shared" si="75"/>
        <v/>
      </c>
      <c r="J4673" s="35" t="str">
        <f t="array" ref="J4673">IFERROR(INDEX(Listor!$M$6:$M$17,MATCH(Listor!J4673&amp;Fossila!E4673,Listor!$K$6:$K$17&amp;Listor!$L$6:$L$17,0)),"")</f>
        <v/>
      </c>
      <c r="K4673" s="69"/>
    </row>
    <row r="4674" spans="2:11" x14ac:dyDescent="0.25">
      <c r="B4674" s="68" t="s">
        <v>68</v>
      </c>
      <c r="C4674" s="80" t="str">
        <f>IFERROR(VLOOKUP(B4674,Listor!$A$6:$B$62,2,FALSE),"")</f>
        <v/>
      </c>
      <c r="D4674" s="80" t="str">
        <f>IFERROR(VLOOKUP(B4674,Listor!$A$6:$C$62,3,FALSE),"")</f>
        <v/>
      </c>
      <c r="E4674" s="64" t="s">
        <v>69</v>
      </c>
      <c r="F4674" s="65"/>
      <c r="G4674" s="35" t="str">
        <f>IFERROR(VLOOKUP(B4674,Listor!$A$6:$G$62,7,FALSE),"")</f>
        <v/>
      </c>
      <c r="H4674" s="35" t="str">
        <f>IFERROR(VLOOKUP(B4674,Listor!$H$6:$I$24,2,FALSE),"")</f>
        <v/>
      </c>
      <c r="I4674" s="35" t="str">
        <f t="shared" si="75"/>
        <v/>
      </c>
      <c r="J4674" s="35" t="str">
        <f t="array" ref="J4674">IFERROR(INDEX(Listor!$M$6:$M$17,MATCH(Listor!J4674&amp;Fossila!E4674,Listor!$K$6:$K$17&amp;Listor!$L$6:$L$17,0)),"")</f>
        <v/>
      </c>
      <c r="K4674" s="69"/>
    </row>
    <row r="4675" spans="2:11" x14ac:dyDescent="0.25">
      <c r="B4675" s="68" t="s">
        <v>68</v>
      </c>
      <c r="C4675" s="80" t="str">
        <f>IFERROR(VLOOKUP(B4675,Listor!$A$6:$B$62,2,FALSE),"")</f>
        <v/>
      </c>
      <c r="D4675" s="80" t="str">
        <f>IFERROR(VLOOKUP(B4675,Listor!$A$6:$C$62,3,FALSE),"")</f>
        <v/>
      </c>
      <c r="E4675" s="64" t="s">
        <v>69</v>
      </c>
      <c r="F4675" s="65"/>
      <c r="G4675" s="35" t="str">
        <f>IFERROR(VLOOKUP(B4675,Listor!$A$6:$G$62,7,FALSE),"")</f>
        <v/>
      </c>
      <c r="H4675" s="35" t="str">
        <f>IFERROR(VLOOKUP(B4675,Listor!$H$6:$I$24,2,FALSE),"")</f>
        <v/>
      </c>
      <c r="I4675" s="35" t="str">
        <f t="shared" si="75"/>
        <v/>
      </c>
      <c r="J4675" s="35" t="str">
        <f t="array" ref="J4675">IFERROR(INDEX(Listor!$M$6:$M$17,MATCH(Listor!J4675&amp;Fossila!E4675,Listor!$K$6:$K$17&amp;Listor!$L$6:$L$17,0)),"")</f>
        <v/>
      </c>
      <c r="K4675" s="69"/>
    </row>
    <row r="4676" spans="2:11" x14ac:dyDescent="0.25">
      <c r="B4676" s="68" t="s">
        <v>68</v>
      </c>
      <c r="C4676" s="80" t="str">
        <f>IFERROR(VLOOKUP(B4676,Listor!$A$6:$B$62,2,FALSE),"")</f>
        <v/>
      </c>
      <c r="D4676" s="80" t="str">
        <f>IFERROR(VLOOKUP(B4676,Listor!$A$6:$C$62,3,FALSE),"")</f>
        <v/>
      </c>
      <c r="E4676" s="64" t="s">
        <v>69</v>
      </c>
      <c r="F4676" s="65"/>
      <c r="G4676" s="35" t="str">
        <f>IFERROR(VLOOKUP(B4676,Listor!$A$6:$G$62,7,FALSE),"")</f>
        <v/>
      </c>
      <c r="H4676" s="35" t="str">
        <f>IFERROR(VLOOKUP(B4676,Listor!$H$6:$I$24,2,FALSE),"")</f>
        <v/>
      </c>
      <c r="I4676" s="35" t="str">
        <f t="shared" si="75"/>
        <v/>
      </c>
      <c r="J4676" s="35" t="str">
        <f t="array" ref="J4676">IFERROR(INDEX(Listor!$M$6:$M$17,MATCH(Listor!J4676&amp;Fossila!E4676,Listor!$K$6:$K$17&amp;Listor!$L$6:$L$17,0)),"")</f>
        <v/>
      </c>
      <c r="K4676" s="69"/>
    </row>
    <row r="4677" spans="2:11" x14ac:dyDescent="0.25">
      <c r="B4677" s="68" t="s">
        <v>68</v>
      </c>
      <c r="C4677" s="80" t="str">
        <f>IFERROR(VLOOKUP(B4677,Listor!$A$6:$B$62,2,FALSE),"")</f>
        <v/>
      </c>
      <c r="D4677" s="80" t="str">
        <f>IFERROR(VLOOKUP(B4677,Listor!$A$6:$C$62,3,FALSE),"")</f>
        <v/>
      </c>
      <c r="E4677" s="64" t="s">
        <v>69</v>
      </c>
      <c r="F4677" s="65"/>
      <c r="G4677" s="35" t="str">
        <f>IFERROR(VLOOKUP(B4677,Listor!$A$6:$G$62,7,FALSE),"")</f>
        <v/>
      </c>
      <c r="H4677" s="35" t="str">
        <f>IFERROR(VLOOKUP(B4677,Listor!$H$6:$I$24,2,FALSE),"")</f>
        <v/>
      </c>
      <c r="I4677" s="35" t="str">
        <f t="shared" si="75"/>
        <v/>
      </c>
      <c r="J4677" s="35" t="str">
        <f t="array" ref="J4677">IFERROR(INDEX(Listor!$M$6:$M$17,MATCH(Listor!J4677&amp;Fossila!E4677,Listor!$K$6:$K$17&amp;Listor!$L$6:$L$17,0)),"")</f>
        <v/>
      </c>
      <c r="K4677" s="69"/>
    </row>
    <row r="4678" spans="2:11" x14ac:dyDescent="0.25">
      <c r="B4678" s="68" t="s">
        <v>68</v>
      </c>
      <c r="C4678" s="80" t="str">
        <f>IFERROR(VLOOKUP(B4678,Listor!$A$6:$B$62,2,FALSE),"")</f>
        <v/>
      </c>
      <c r="D4678" s="80" t="str">
        <f>IFERROR(VLOOKUP(B4678,Listor!$A$6:$C$62,3,FALSE),"")</f>
        <v/>
      </c>
      <c r="E4678" s="64" t="s">
        <v>69</v>
      </c>
      <c r="F4678" s="65"/>
      <c r="G4678" s="35" t="str">
        <f>IFERROR(VLOOKUP(B4678,Listor!$A$6:$G$62,7,FALSE),"")</f>
        <v/>
      </c>
      <c r="H4678" s="35" t="str">
        <f>IFERROR(VLOOKUP(B4678,Listor!$H$6:$I$24,2,FALSE),"")</f>
        <v/>
      </c>
      <c r="I4678" s="35" t="str">
        <f t="shared" si="75"/>
        <v/>
      </c>
      <c r="J4678" s="35" t="str">
        <f t="array" ref="J4678">IFERROR(INDEX(Listor!$M$6:$M$17,MATCH(Listor!J4678&amp;Fossila!E4678,Listor!$K$6:$K$17&amp;Listor!$L$6:$L$17,0)),"")</f>
        <v/>
      </c>
      <c r="K4678" s="69"/>
    </row>
    <row r="4679" spans="2:11" x14ac:dyDescent="0.25">
      <c r="B4679" s="68" t="s">
        <v>68</v>
      </c>
      <c r="C4679" s="80" t="str">
        <f>IFERROR(VLOOKUP(B4679,Listor!$A$6:$B$62,2,FALSE),"")</f>
        <v/>
      </c>
      <c r="D4679" s="80" t="str">
        <f>IFERROR(VLOOKUP(B4679,Listor!$A$6:$C$62,3,FALSE),"")</f>
        <v/>
      </c>
      <c r="E4679" s="64" t="s">
        <v>69</v>
      </c>
      <c r="F4679" s="65"/>
      <c r="G4679" s="35" t="str">
        <f>IFERROR(VLOOKUP(B4679,Listor!$A$6:$G$62,7,FALSE),"")</f>
        <v/>
      </c>
      <c r="H4679" s="35" t="str">
        <f>IFERROR(VLOOKUP(B4679,Listor!$H$6:$I$24,2,FALSE),"")</f>
        <v/>
      </c>
      <c r="I4679" s="35" t="str">
        <f t="shared" si="75"/>
        <v/>
      </c>
      <c r="J4679" s="35" t="str">
        <f t="array" ref="J4679">IFERROR(INDEX(Listor!$M$6:$M$17,MATCH(Listor!J4679&amp;Fossila!E4679,Listor!$K$6:$K$17&amp;Listor!$L$6:$L$17,0)),"")</f>
        <v/>
      </c>
      <c r="K4679" s="69"/>
    </row>
    <row r="4680" spans="2:11" x14ac:dyDescent="0.25">
      <c r="B4680" s="68" t="s">
        <v>68</v>
      </c>
      <c r="C4680" s="80" t="str">
        <f>IFERROR(VLOOKUP(B4680,Listor!$A$6:$B$62,2,FALSE),"")</f>
        <v/>
      </c>
      <c r="D4680" s="80" t="str">
        <f>IFERROR(VLOOKUP(B4680,Listor!$A$6:$C$62,3,FALSE),"")</f>
        <v/>
      </c>
      <c r="E4680" s="64" t="s">
        <v>69</v>
      </c>
      <c r="F4680" s="65"/>
      <c r="G4680" s="35" t="str">
        <f>IFERROR(VLOOKUP(B4680,Listor!$A$6:$G$62,7,FALSE),"")</f>
        <v/>
      </c>
      <c r="H4680" s="35" t="str">
        <f>IFERROR(VLOOKUP(B4680,Listor!$H$6:$I$24,2,FALSE),"")</f>
        <v/>
      </c>
      <c r="I4680" s="35" t="str">
        <f t="shared" si="75"/>
        <v/>
      </c>
      <c r="J4680" s="35" t="str">
        <f t="array" ref="J4680">IFERROR(INDEX(Listor!$M$6:$M$17,MATCH(Listor!J4680&amp;Fossila!E4680,Listor!$K$6:$K$17&amp;Listor!$L$6:$L$17,0)),"")</f>
        <v/>
      </c>
      <c r="K4680" s="69"/>
    </row>
    <row r="4681" spans="2:11" x14ac:dyDescent="0.25">
      <c r="B4681" s="68" t="s">
        <v>68</v>
      </c>
      <c r="C4681" s="80" t="str">
        <f>IFERROR(VLOOKUP(B4681,Listor!$A$6:$B$62,2,FALSE),"")</f>
        <v/>
      </c>
      <c r="D4681" s="80" t="str">
        <f>IFERROR(VLOOKUP(B4681,Listor!$A$6:$C$62,3,FALSE),"")</f>
        <v/>
      </c>
      <c r="E4681" s="64" t="s">
        <v>69</v>
      </c>
      <c r="F4681" s="65"/>
      <c r="G4681" s="35" t="str">
        <f>IFERROR(VLOOKUP(B4681,Listor!$A$6:$G$62,7,FALSE),"")</f>
        <v/>
      </c>
      <c r="H4681" s="35" t="str">
        <f>IFERROR(VLOOKUP(B4681,Listor!$H$6:$I$24,2,FALSE),"")</f>
        <v/>
      </c>
      <c r="I4681" s="35" t="str">
        <f t="shared" si="75"/>
        <v/>
      </c>
      <c r="J4681" s="35" t="str">
        <f t="array" ref="J4681">IFERROR(INDEX(Listor!$M$6:$M$17,MATCH(Listor!J4681&amp;Fossila!E4681,Listor!$K$6:$K$17&amp;Listor!$L$6:$L$17,0)),"")</f>
        <v/>
      </c>
      <c r="K4681" s="69"/>
    </row>
    <row r="4682" spans="2:11" x14ac:dyDescent="0.25">
      <c r="B4682" s="68" t="s">
        <v>68</v>
      </c>
      <c r="C4682" s="80" t="str">
        <f>IFERROR(VLOOKUP(B4682,Listor!$A$6:$B$62,2,FALSE),"")</f>
        <v/>
      </c>
      <c r="D4682" s="80" t="str">
        <f>IFERROR(VLOOKUP(B4682,Listor!$A$6:$C$62,3,FALSE),"")</f>
        <v/>
      </c>
      <c r="E4682" s="64" t="s">
        <v>69</v>
      </c>
      <c r="F4682" s="65"/>
      <c r="G4682" s="35" t="str">
        <f>IFERROR(VLOOKUP(B4682,Listor!$A$6:$G$62,7,FALSE),"")</f>
        <v/>
      </c>
      <c r="H4682" s="35" t="str">
        <f>IFERROR(VLOOKUP(B4682,Listor!$H$6:$I$24,2,FALSE),"")</f>
        <v/>
      </c>
      <c r="I4682" s="35" t="str">
        <f t="shared" si="75"/>
        <v/>
      </c>
      <c r="J4682" s="35" t="str">
        <f t="array" ref="J4682">IFERROR(INDEX(Listor!$M$6:$M$17,MATCH(Listor!J4682&amp;Fossila!E4682,Listor!$K$6:$K$17&amp;Listor!$L$6:$L$17,0)),"")</f>
        <v/>
      </c>
      <c r="K4682" s="69"/>
    </row>
    <row r="4683" spans="2:11" x14ac:dyDescent="0.25">
      <c r="B4683" s="68" t="s">
        <v>68</v>
      </c>
      <c r="C4683" s="80" t="str">
        <f>IFERROR(VLOOKUP(B4683,Listor!$A$6:$B$62,2,FALSE),"")</f>
        <v/>
      </c>
      <c r="D4683" s="80" t="str">
        <f>IFERROR(VLOOKUP(B4683,Listor!$A$6:$C$62,3,FALSE),"")</f>
        <v/>
      </c>
      <c r="E4683" s="64" t="s">
        <v>69</v>
      </c>
      <c r="F4683" s="65"/>
      <c r="G4683" s="35" t="str">
        <f>IFERROR(VLOOKUP(B4683,Listor!$A$6:$G$62,7,FALSE),"")</f>
        <v/>
      </c>
      <c r="H4683" s="35" t="str">
        <f>IFERROR(VLOOKUP(B4683,Listor!$H$6:$I$24,2,FALSE),"")</f>
        <v/>
      </c>
      <c r="I4683" s="35" t="str">
        <f t="shared" si="75"/>
        <v/>
      </c>
      <c r="J4683" s="35" t="str">
        <f t="array" ref="J4683">IFERROR(INDEX(Listor!$M$6:$M$17,MATCH(Listor!J4683&amp;Fossila!E4683,Listor!$K$6:$K$17&amp;Listor!$L$6:$L$17,0)),"")</f>
        <v/>
      </c>
      <c r="K4683" s="69"/>
    </row>
    <row r="4684" spans="2:11" x14ac:dyDescent="0.25">
      <c r="B4684" s="68" t="s">
        <v>68</v>
      </c>
      <c r="C4684" s="80" t="str">
        <f>IFERROR(VLOOKUP(B4684,Listor!$A$6:$B$62,2,FALSE),"")</f>
        <v/>
      </c>
      <c r="D4684" s="80" t="str">
        <f>IFERROR(VLOOKUP(B4684,Listor!$A$6:$C$62,3,FALSE),"")</f>
        <v/>
      </c>
      <c r="E4684" s="64" t="s">
        <v>69</v>
      </c>
      <c r="F4684" s="65"/>
      <c r="G4684" s="35" t="str">
        <f>IFERROR(VLOOKUP(B4684,Listor!$A$6:$G$62,7,FALSE),"")</f>
        <v/>
      </c>
      <c r="H4684" s="35" t="str">
        <f>IFERROR(VLOOKUP(B4684,Listor!$H$6:$I$24,2,FALSE),"")</f>
        <v/>
      </c>
      <c r="I4684" s="35" t="str">
        <f t="shared" si="75"/>
        <v/>
      </c>
      <c r="J4684" s="35" t="str">
        <f t="array" ref="J4684">IFERROR(INDEX(Listor!$M$6:$M$17,MATCH(Listor!J4684&amp;Fossila!E4684,Listor!$K$6:$K$17&amp;Listor!$L$6:$L$17,0)),"")</f>
        <v/>
      </c>
      <c r="K4684" s="69"/>
    </row>
    <row r="4685" spans="2:11" x14ac:dyDescent="0.25">
      <c r="B4685" s="68" t="s">
        <v>68</v>
      </c>
      <c r="C4685" s="80" t="str">
        <f>IFERROR(VLOOKUP(B4685,Listor!$A$6:$B$62,2,FALSE),"")</f>
        <v/>
      </c>
      <c r="D4685" s="80" t="str">
        <f>IFERROR(VLOOKUP(B4685,Listor!$A$6:$C$62,3,FALSE),"")</f>
        <v/>
      </c>
      <c r="E4685" s="64" t="s">
        <v>69</v>
      </c>
      <c r="F4685" s="65"/>
      <c r="G4685" s="35" t="str">
        <f>IFERROR(VLOOKUP(B4685,Listor!$A$6:$G$62,7,FALSE),"")</f>
        <v/>
      </c>
      <c r="H4685" s="35" t="str">
        <f>IFERROR(VLOOKUP(B4685,Listor!$H$6:$I$24,2,FALSE),"")</f>
        <v/>
      </c>
      <c r="I4685" s="35" t="str">
        <f t="shared" ref="I4685:I4748" si="76">IFERROR(H4685*F4685,"")</f>
        <v/>
      </c>
      <c r="J4685" s="35" t="str">
        <f t="array" ref="J4685">IFERROR(INDEX(Listor!$M$6:$M$17,MATCH(Listor!J4685&amp;Fossila!E4685,Listor!$K$6:$K$17&amp;Listor!$L$6:$L$17,0)),"")</f>
        <v/>
      </c>
      <c r="K4685" s="69"/>
    </row>
    <row r="4686" spans="2:11" x14ac:dyDescent="0.25">
      <c r="B4686" s="68" t="s">
        <v>68</v>
      </c>
      <c r="C4686" s="80" t="str">
        <f>IFERROR(VLOOKUP(B4686,Listor!$A$6:$B$62,2,FALSE),"")</f>
        <v/>
      </c>
      <c r="D4686" s="80" t="str">
        <f>IFERROR(VLOOKUP(B4686,Listor!$A$6:$C$62,3,FALSE),"")</f>
        <v/>
      </c>
      <c r="E4686" s="64" t="s">
        <v>69</v>
      </c>
      <c r="F4686" s="65"/>
      <c r="G4686" s="35" t="str">
        <f>IFERROR(VLOOKUP(B4686,Listor!$A$6:$G$62,7,FALSE),"")</f>
        <v/>
      </c>
      <c r="H4686" s="35" t="str">
        <f>IFERROR(VLOOKUP(B4686,Listor!$H$6:$I$24,2,FALSE),"")</f>
        <v/>
      </c>
      <c r="I4686" s="35" t="str">
        <f t="shared" si="76"/>
        <v/>
      </c>
      <c r="J4686" s="35" t="str">
        <f t="array" ref="J4686">IFERROR(INDEX(Listor!$M$6:$M$17,MATCH(Listor!J4686&amp;Fossila!E4686,Listor!$K$6:$K$17&amp;Listor!$L$6:$L$17,0)),"")</f>
        <v/>
      </c>
      <c r="K4686" s="69"/>
    </row>
    <row r="4687" spans="2:11" x14ac:dyDescent="0.25">
      <c r="B4687" s="68" t="s">
        <v>68</v>
      </c>
      <c r="C4687" s="80" t="str">
        <f>IFERROR(VLOOKUP(B4687,Listor!$A$6:$B$62,2,FALSE),"")</f>
        <v/>
      </c>
      <c r="D4687" s="80" t="str">
        <f>IFERROR(VLOOKUP(B4687,Listor!$A$6:$C$62,3,FALSE),"")</f>
        <v/>
      </c>
      <c r="E4687" s="64" t="s">
        <v>69</v>
      </c>
      <c r="F4687" s="65"/>
      <c r="G4687" s="35" t="str">
        <f>IFERROR(VLOOKUP(B4687,Listor!$A$6:$G$62,7,FALSE),"")</f>
        <v/>
      </c>
      <c r="H4687" s="35" t="str">
        <f>IFERROR(VLOOKUP(B4687,Listor!$H$6:$I$24,2,FALSE),"")</f>
        <v/>
      </c>
      <c r="I4687" s="35" t="str">
        <f t="shared" si="76"/>
        <v/>
      </c>
      <c r="J4687" s="35" t="str">
        <f t="array" ref="J4687">IFERROR(INDEX(Listor!$M$6:$M$17,MATCH(Listor!J4687&amp;Fossila!E4687,Listor!$K$6:$K$17&amp;Listor!$L$6:$L$17,0)),"")</f>
        <v/>
      </c>
      <c r="K4687" s="69"/>
    </row>
    <row r="4688" spans="2:11" x14ac:dyDescent="0.25">
      <c r="B4688" s="68" t="s">
        <v>68</v>
      </c>
      <c r="C4688" s="80" t="str">
        <f>IFERROR(VLOOKUP(B4688,Listor!$A$6:$B$62,2,FALSE),"")</f>
        <v/>
      </c>
      <c r="D4688" s="80" t="str">
        <f>IFERROR(VLOOKUP(B4688,Listor!$A$6:$C$62,3,FALSE),"")</f>
        <v/>
      </c>
      <c r="E4688" s="64" t="s">
        <v>69</v>
      </c>
      <c r="F4688" s="65"/>
      <c r="G4688" s="35" t="str">
        <f>IFERROR(VLOOKUP(B4688,Listor!$A$6:$G$62,7,FALSE),"")</f>
        <v/>
      </c>
      <c r="H4688" s="35" t="str">
        <f>IFERROR(VLOOKUP(B4688,Listor!$H$6:$I$24,2,FALSE),"")</f>
        <v/>
      </c>
      <c r="I4688" s="35" t="str">
        <f t="shared" si="76"/>
        <v/>
      </c>
      <c r="J4688" s="35" t="str">
        <f t="array" ref="J4688">IFERROR(INDEX(Listor!$M$6:$M$17,MATCH(Listor!J4688&amp;Fossila!E4688,Listor!$K$6:$K$17&amp;Listor!$L$6:$L$17,0)),"")</f>
        <v/>
      </c>
      <c r="K4688" s="69"/>
    </row>
    <row r="4689" spans="2:11" x14ac:dyDescent="0.25">
      <c r="B4689" s="68" t="s">
        <v>68</v>
      </c>
      <c r="C4689" s="80" t="str">
        <f>IFERROR(VLOOKUP(B4689,Listor!$A$6:$B$62,2,FALSE),"")</f>
        <v/>
      </c>
      <c r="D4689" s="80" t="str">
        <f>IFERROR(VLOOKUP(B4689,Listor!$A$6:$C$62,3,FALSE),"")</f>
        <v/>
      </c>
      <c r="E4689" s="64" t="s">
        <v>69</v>
      </c>
      <c r="F4689" s="65"/>
      <c r="G4689" s="35" t="str">
        <f>IFERROR(VLOOKUP(B4689,Listor!$A$6:$G$62,7,FALSE),"")</f>
        <v/>
      </c>
      <c r="H4689" s="35" t="str">
        <f>IFERROR(VLOOKUP(B4689,Listor!$H$6:$I$24,2,FALSE),"")</f>
        <v/>
      </c>
      <c r="I4689" s="35" t="str">
        <f t="shared" si="76"/>
        <v/>
      </c>
      <c r="J4689" s="35" t="str">
        <f t="array" ref="J4689">IFERROR(INDEX(Listor!$M$6:$M$17,MATCH(Listor!J4689&amp;Fossila!E4689,Listor!$K$6:$K$17&amp;Listor!$L$6:$L$17,0)),"")</f>
        <v/>
      </c>
      <c r="K4689" s="69"/>
    </row>
    <row r="4690" spans="2:11" x14ac:dyDescent="0.25">
      <c r="B4690" s="68" t="s">
        <v>68</v>
      </c>
      <c r="C4690" s="80" t="str">
        <f>IFERROR(VLOOKUP(B4690,Listor!$A$6:$B$62,2,FALSE),"")</f>
        <v/>
      </c>
      <c r="D4690" s="80" t="str">
        <f>IFERROR(VLOOKUP(B4690,Listor!$A$6:$C$62,3,FALSE),"")</f>
        <v/>
      </c>
      <c r="E4690" s="64" t="s">
        <v>69</v>
      </c>
      <c r="F4690" s="65"/>
      <c r="G4690" s="35" t="str">
        <f>IFERROR(VLOOKUP(B4690,Listor!$A$6:$G$62,7,FALSE),"")</f>
        <v/>
      </c>
      <c r="H4690" s="35" t="str">
        <f>IFERROR(VLOOKUP(B4690,Listor!$H$6:$I$24,2,FALSE),"")</f>
        <v/>
      </c>
      <c r="I4690" s="35" t="str">
        <f t="shared" si="76"/>
        <v/>
      </c>
      <c r="J4690" s="35" t="str">
        <f t="array" ref="J4690">IFERROR(INDEX(Listor!$M$6:$M$17,MATCH(Listor!J4690&amp;Fossila!E4690,Listor!$K$6:$K$17&amp;Listor!$L$6:$L$17,0)),"")</f>
        <v/>
      </c>
      <c r="K4690" s="69"/>
    </row>
    <row r="4691" spans="2:11" x14ac:dyDescent="0.25">
      <c r="B4691" s="68" t="s">
        <v>68</v>
      </c>
      <c r="C4691" s="80" t="str">
        <f>IFERROR(VLOOKUP(B4691,Listor!$A$6:$B$62,2,FALSE),"")</f>
        <v/>
      </c>
      <c r="D4691" s="80" t="str">
        <f>IFERROR(VLOOKUP(B4691,Listor!$A$6:$C$62,3,FALSE),"")</f>
        <v/>
      </c>
      <c r="E4691" s="64" t="s">
        <v>69</v>
      </c>
      <c r="F4691" s="65"/>
      <c r="G4691" s="35" t="str">
        <f>IFERROR(VLOOKUP(B4691,Listor!$A$6:$G$62,7,FALSE),"")</f>
        <v/>
      </c>
      <c r="H4691" s="35" t="str">
        <f>IFERROR(VLOOKUP(B4691,Listor!$H$6:$I$24,2,FALSE),"")</f>
        <v/>
      </c>
      <c r="I4691" s="35" t="str">
        <f t="shared" si="76"/>
        <v/>
      </c>
      <c r="J4691" s="35" t="str">
        <f t="array" ref="J4691">IFERROR(INDEX(Listor!$M$6:$M$17,MATCH(Listor!J4691&amp;Fossila!E4691,Listor!$K$6:$K$17&amp;Listor!$L$6:$L$17,0)),"")</f>
        <v/>
      </c>
      <c r="K4691" s="69"/>
    </row>
    <row r="4692" spans="2:11" x14ac:dyDescent="0.25">
      <c r="B4692" s="68" t="s">
        <v>68</v>
      </c>
      <c r="C4692" s="80" t="str">
        <f>IFERROR(VLOOKUP(B4692,Listor!$A$6:$B$62,2,FALSE),"")</f>
        <v/>
      </c>
      <c r="D4692" s="80" t="str">
        <f>IFERROR(VLOOKUP(B4692,Listor!$A$6:$C$62,3,FALSE),"")</f>
        <v/>
      </c>
      <c r="E4692" s="64" t="s">
        <v>69</v>
      </c>
      <c r="F4692" s="65"/>
      <c r="G4692" s="35" t="str">
        <f>IFERROR(VLOOKUP(B4692,Listor!$A$6:$G$62,7,FALSE),"")</f>
        <v/>
      </c>
      <c r="H4692" s="35" t="str">
        <f>IFERROR(VLOOKUP(B4692,Listor!$H$6:$I$24,2,FALSE),"")</f>
        <v/>
      </c>
      <c r="I4692" s="35" t="str">
        <f t="shared" si="76"/>
        <v/>
      </c>
      <c r="J4692" s="35" t="str">
        <f t="array" ref="J4692">IFERROR(INDEX(Listor!$M$6:$M$17,MATCH(Listor!J4692&amp;Fossila!E4692,Listor!$K$6:$K$17&amp;Listor!$L$6:$L$17,0)),"")</f>
        <v/>
      </c>
      <c r="K4692" s="69"/>
    </row>
    <row r="4693" spans="2:11" x14ac:dyDescent="0.25">
      <c r="B4693" s="68" t="s">
        <v>68</v>
      </c>
      <c r="C4693" s="80" t="str">
        <f>IFERROR(VLOOKUP(B4693,Listor!$A$6:$B$62,2,FALSE),"")</f>
        <v/>
      </c>
      <c r="D4693" s="80" t="str">
        <f>IFERROR(VLOOKUP(B4693,Listor!$A$6:$C$62,3,FALSE),"")</f>
        <v/>
      </c>
      <c r="E4693" s="64" t="s">
        <v>69</v>
      </c>
      <c r="F4693" s="65"/>
      <c r="G4693" s="35" t="str">
        <f>IFERROR(VLOOKUP(B4693,Listor!$A$6:$G$62,7,FALSE),"")</f>
        <v/>
      </c>
      <c r="H4693" s="35" t="str">
        <f>IFERROR(VLOOKUP(B4693,Listor!$H$6:$I$24,2,FALSE),"")</f>
        <v/>
      </c>
      <c r="I4693" s="35" t="str">
        <f t="shared" si="76"/>
        <v/>
      </c>
      <c r="J4693" s="35" t="str">
        <f t="array" ref="J4693">IFERROR(INDEX(Listor!$M$6:$M$17,MATCH(Listor!J4693&amp;Fossila!E4693,Listor!$K$6:$K$17&amp;Listor!$L$6:$L$17,0)),"")</f>
        <v/>
      </c>
      <c r="K4693" s="69"/>
    </row>
    <row r="4694" spans="2:11" x14ac:dyDescent="0.25">
      <c r="B4694" s="68" t="s">
        <v>68</v>
      </c>
      <c r="C4694" s="80" t="str">
        <f>IFERROR(VLOOKUP(B4694,Listor!$A$6:$B$62,2,FALSE),"")</f>
        <v/>
      </c>
      <c r="D4694" s="80" t="str">
        <f>IFERROR(VLOOKUP(B4694,Listor!$A$6:$C$62,3,FALSE),"")</f>
        <v/>
      </c>
      <c r="E4694" s="64" t="s">
        <v>69</v>
      </c>
      <c r="F4694" s="65"/>
      <c r="G4694" s="35" t="str">
        <f>IFERROR(VLOOKUP(B4694,Listor!$A$6:$G$62,7,FALSE),"")</f>
        <v/>
      </c>
      <c r="H4694" s="35" t="str">
        <f>IFERROR(VLOOKUP(B4694,Listor!$H$6:$I$24,2,FALSE),"")</f>
        <v/>
      </c>
      <c r="I4694" s="35" t="str">
        <f t="shared" si="76"/>
        <v/>
      </c>
      <c r="J4694" s="35" t="str">
        <f t="array" ref="J4694">IFERROR(INDEX(Listor!$M$6:$M$17,MATCH(Listor!J4694&amp;Fossila!E4694,Listor!$K$6:$K$17&amp;Listor!$L$6:$L$17,0)),"")</f>
        <v/>
      </c>
      <c r="K4694" s="69"/>
    </row>
    <row r="4695" spans="2:11" x14ac:dyDescent="0.25">
      <c r="B4695" s="68" t="s">
        <v>68</v>
      </c>
      <c r="C4695" s="80" t="str">
        <f>IFERROR(VLOOKUP(B4695,Listor!$A$6:$B$62,2,FALSE),"")</f>
        <v/>
      </c>
      <c r="D4695" s="80" t="str">
        <f>IFERROR(VLOOKUP(B4695,Listor!$A$6:$C$62,3,FALSE),"")</f>
        <v/>
      </c>
      <c r="E4695" s="64" t="s">
        <v>69</v>
      </c>
      <c r="F4695" s="65"/>
      <c r="G4695" s="35" t="str">
        <f>IFERROR(VLOOKUP(B4695,Listor!$A$6:$G$62,7,FALSE),"")</f>
        <v/>
      </c>
      <c r="H4695" s="35" t="str">
        <f>IFERROR(VLOOKUP(B4695,Listor!$H$6:$I$24,2,FALSE),"")</f>
        <v/>
      </c>
      <c r="I4695" s="35" t="str">
        <f t="shared" si="76"/>
        <v/>
      </c>
      <c r="J4695" s="35" t="str">
        <f t="array" ref="J4695">IFERROR(INDEX(Listor!$M$6:$M$17,MATCH(Listor!J4695&amp;Fossila!E4695,Listor!$K$6:$K$17&amp;Listor!$L$6:$L$17,0)),"")</f>
        <v/>
      </c>
      <c r="K4695" s="69"/>
    </row>
    <row r="4696" spans="2:11" x14ac:dyDescent="0.25">
      <c r="B4696" s="68" t="s">
        <v>68</v>
      </c>
      <c r="C4696" s="80" t="str">
        <f>IFERROR(VLOOKUP(B4696,Listor!$A$6:$B$62,2,FALSE),"")</f>
        <v/>
      </c>
      <c r="D4696" s="80" t="str">
        <f>IFERROR(VLOOKUP(B4696,Listor!$A$6:$C$62,3,FALSE),"")</f>
        <v/>
      </c>
      <c r="E4696" s="64" t="s">
        <v>69</v>
      </c>
      <c r="F4696" s="65"/>
      <c r="G4696" s="35" t="str">
        <f>IFERROR(VLOOKUP(B4696,Listor!$A$6:$G$62,7,FALSE),"")</f>
        <v/>
      </c>
      <c r="H4696" s="35" t="str">
        <f>IFERROR(VLOOKUP(B4696,Listor!$H$6:$I$24,2,FALSE),"")</f>
        <v/>
      </c>
      <c r="I4696" s="35" t="str">
        <f t="shared" si="76"/>
        <v/>
      </c>
      <c r="J4696" s="35" t="str">
        <f t="array" ref="J4696">IFERROR(INDEX(Listor!$M$6:$M$17,MATCH(Listor!J4696&amp;Fossila!E4696,Listor!$K$6:$K$17&amp;Listor!$L$6:$L$17,0)),"")</f>
        <v/>
      </c>
      <c r="K4696" s="69"/>
    </row>
    <row r="4697" spans="2:11" x14ac:dyDescent="0.25">
      <c r="B4697" s="68" t="s">
        <v>68</v>
      </c>
      <c r="C4697" s="80" t="str">
        <f>IFERROR(VLOOKUP(B4697,Listor!$A$6:$B$62,2,FALSE),"")</f>
        <v/>
      </c>
      <c r="D4697" s="80" t="str">
        <f>IFERROR(VLOOKUP(B4697,Listor!$A$6:$C$62,3,FALSE),"")</f>
        <v/>
      </c>
      <c r="E4697" s="64" t="s">
        <v>69</v>
      </c>
      <c r="F4697" s="65"/>
      <c r="G4697" s="35" t="str">
        <f>IFERROR(VLOOKUP(B4697,Listor!$A$6:$G$62,7,FALSE),"")</f>
        <v/>
      </c>
      <c r="H4697" s="35" t="str">
        <f>IFERROR(VLOOKUP(B4697,Listor!$H$6:$I$24,2,FALSE),"")</f>
        <v/>
      </c>
      <c r="I4697" s="35" t="str">
        <f t="shared" si="76"/>
        <v/>
      </c>
      <c r="J4697" s="35" t="str">
        <f t="array" ref="J4697">IFERROR(INDEX(Listor!$M$6:$M$17,MATCH(Listor!J4697&amp;Fossila!E4697,Listor!$K$6:$K$17&amp;Listor!$L$6:$L$17,0)),"")</f>
        <v/>
      </c>
      <c r="K4697" s="69"/>
    </row>
    <row r="4698" spans="2:11" x14ac:dyDescent="0.25">
      <c r="B4698" s="68" t="s">
        <v>68</v>
      </c>
      <c r="C4698" s="80" t="str">
        <f>IFERROR(VLOOKUP(B4698,Listor!$A$6:$B$62,2,FALSE),"")</f>
        <v/>
      </c>
      <c r="D4698" s="80" t="str">
        <f>IFERROR(VLOOKUP(B4698,Listor!$A$6:$C$62,3,FALSE),"")</f>
        <v/>
      </c>
      <c r="E4698" s="64" t="s">
        <v>69</v>
      </c>
      <c r="F4698" s="65"/>
      <c r="G4698" s="35" t="str">
        <f>IFERROR(VLOOKUP(B4698,Listor!$A$6:$G$62,7,FALSE),"")</f>
        <v/>
      </c>
      <c r="H4698" s="35" t="str">
        <f>IFERROR(VLOOKUP(B4698,Listor!$H$6:$I$24,2,FALSE),"")</f>
        <v/>
      </c>
      <c r="I4698" s="35" t="str">
        <f t="shared" si="76"/>
        <v/>
      </c>
      <c r="J4698" s="35" t="str">
        <f t="array" ref="J4698">IFERROR(INDEX(Listor!$M$6:$M$17,MATCH(Listor!J4698&amp;Fossila!E4698,Listor!$K$6:$K$17&amp;Listor!$L$6:$L$17,0)),"")</f>
        <v/>
      </c>
      <c r="K4698" s="69"/>
    </row>
    <row r="4699" spans="2:11" x14ac:dyDescent="0.25">
      <c r="B4699" s="68" t="s">
        <v>68</v>
      </c>
      <c r="C4699" s="80" t="str">
        <f>IFERROR(VLOOKUP(B4699,Listor!$A$6:$B$62,2,FALSE),"")</f>
        <v/>
      </c>
      <c r="D4699" s="80" t="str">
        <f>IFERROR(VLOOKUP(B4699,Listor!$A$6:$C$62,3,FALSE),"")</f>
        <v/>
      </c>
      <c r="E4699" s="64" t="s">
        <v>69</v>
      </c>
      <c r="F4699" s="65"/>
      <c r="G4699" s="35" t="str">
        <f>IFERROR(VLOOKUP(B4699,Listor!$A$6:$G$62,7,FALSE),"")</f>
        <v/>
      </c>
      <c r="H4699" s="35" t="str">
        <f>IFERROR(VLOOKUP(B4699,Listor!$H$6:$I$24,2,FALSE),"")</f>
        <v/>
      </c>
      <c r="I4699" s="35" t="str">
        <f t="shared" si="76"/>
        <v/>
      </c>
      <c r="J4699" s="35" t="str">
        <f t="array" ref="J4699">IFERROR(INDEX(Listor!$M$6:$M$17,MATCH(Listor!J4699&amp;Fossila!E4699,Listor!$K$6:$K$17&amp;Listor!$L$6:$L$17,0)),"")</f>
        <v/>
      </c>
      <c r="K4699" s="69"/>
    </row>
    <row r="4700" spans="2:11" x14ac:dyDescent="0.25">
      <c r="B4700" s="68" t="s">
        <v>68</v>
      </c>
      <c r="C4700" s="80" t="str">
        <f>IFERROR(VLOOKUP(B4700,Listor!$A$6:$B$62,2,FALSE),"")</f>
        <v/>
      </c>
      <c r="D4700" s="80" t="str">
        <f>IFERROR(VLOOKUP(B4700,Listor!$A$6:$C$62,3,FALSE),"")</f>
        <v/>
      </c>
      <c r="E4700" s="64" t="s">
        <v>69</v>
      </c>
      <c r="F4700" s="65"/>
      <c r="G4700" s="35" t="str">
        <f>IFERROR(VLOOKUP(B4700,Listor!$A$6:$G$62,7,FALSE),"")</f>
        <v/>
      </c>
      <c r="H4700" s="35" t="str">
        <f>IFERROR(VLOOKUP(B4700,Listor!$H$6:$I$24,2,FALSE),"")</f>
        <v/>
      </c>
      <c r="I4700" s="35" t="str">
        <f t="shared" si="76"/>
        <v/>
      </c>
      <c r="J4700" s="35" t="str">
        <f t="array" ref="J4700">IFERROR(INDEX(Listor!$M$6:$M$17,MATCH(Listor!J4700&amp;Fossila!E4700,Listor!$K$6:$K$17&amp;Listor!$L$6:$L$17,0)),"")</f>
        <v/>
      </c>
      <c r="K4700" s="69"/>
    </row>
    <row r="4701" spans="2:11" x14ac:dyDescent="0.25">
      <c r="B4701" s="68" t="s">
        <v>68</v>
      </c>
      <c r="C4701" s="80" t="str">
        <f>IFERROR(VLOOKUP(B4701,Listor!$A$6:$B$62,2,FALSE),"")</f>
        <v/>
      </c>
      <c r="D4701" s="80" t="str">
        <f>IFERROR(VLOOKUP(B4701,Listor!$A$6:$C$62,3,FALSE),"")</f>
        <v/>
      </c>
      <c r="E4701" s="64" t="s">
        <v>69</v>
      </c>
      <c r="F4701" s="65"/>
      <c r="G4701" s="35" t="str">
        <f>IFERROR(VLOOKUP(B4701,Listor!$A$6:$G$62,7,FALSE),"")</f>
        <v/>
      </c>
      <c r="H4701" s="35" t="str">
        <f>IFERROR(VLOOKUP(B4701,Listor!$H$6:$I$24,2,FALSE),"")</f>
        <v/>
      </c>
      <c r="I4701" s="35" t="str">
        <f t="shared" si="76"/>
        <v/>
      </c>
      <c r="J4701" s="35" t="str">
        <f t="array" ref="J4701">IFERROR(INDEX(Listor!$M$6:$M$17,MATCH(Listor!J4701&amp;Fossila!E4701,Listor!$K$6:$K$17&amp;Listor!$L$6:$L$17,0)),"")</f>
        <v/>
      </c>
      <c r="K4701" s="69"/>
    </row>
    <row r="4702" spans="2:11" x14ac:dyDescent="0.25">
      <c r="B4702" s="68" t="s">
        <v>68</v>
      </c>
      <c r="C4702" s="80" t="str">
        <f>IFERROR(VLOOKUP(B4702,Listor!$A$6:$B$62,2,FALSE),"")</f>
        <v/>
      </c>
      <c r="D4702" s="80" t="str">
        <f>IFERROR(VLOOKUP(B4702,Listor!$A$6:$C$62,3,FALSE),"")</f>
        <v/>
      </c>
      <c r="E4702" s="64" t="s">
        <v>69</v>
      </c>
      <c r="F4702" s="65"/>
      <c r="G4702" s="35" t="str">
        <f>IFERROR(VLOOKUP(B4702,Listor!$A$6:$G$62,7,FALSE),"")</f>
        <v/>
      </c>
      <c r="H4702" s="35" t="str">
        <f>IFERROR(VLOOKUP(B4702,Listor!$H$6:$I$24,2,FALSE),"")</f>
        <v/>
      </c>
      <c r="I4702" s="35" t="str">
        <f t="shared" si="76"/>
        <v/>
      </c>
      <c r="J4702" s="35" t="str">
        <f t="array" ref="J4702">IFERROR(INDEX(Listor!$M$6:$M$17,MATCH(Listor!J4702&amp;Fossila!E4702,Listor!$K$6:$K$17&amp;Listor!$L$6:$L$17,0)),"")</f>
        <v/>
      </c>
      <c r="K4702" s="69"/>
    </row>
    <row r="4703" spans="2:11" x14ac:dyDescent="0.25">
      <c r="B4703" s="68" t="s">
        <v>68</v>
      </c>
      <c r="C4703" s="80" t="str">
        <f>IFERROR(VLOOKUP(B4703,Listor!$A$6:$B$62,2,FALSE),"")</f>
        <v/>
      </c>
      <c r="D4703" s="80" t="str">
        <f>IFERROR(VLOOKUP(B4703,Listor!$A$6:$C$62,3,FALSE),"")</f>
        <v/>
      </c>
      <c r="E4703" s="64" t="s">
        <v>69</v>
      </c>
      <c r="F4703" s="65"/>
      <c r="G4703" s="35" t="str">
        <f>IFERROR(VLOOKUP(B4703,Listor!$A$6:$G$62,7,FALSE),"")</f>
        <v/>
      </c>
      <c r="H4703" s="35" t="str">
        <f>IFERROR(VLOOKUP(B4703,Listor!$H$6:$I$24,2,FALSE),"")</f>
        <v/>
      </c>
      <c r="I4703" s="35" t="str">
        <f t="shared" si="76"/>
        <v/>
      </c>
      <c r="J4703" s="35" t="str">
        <f t="array" ref="J4703">IFERROR(INDEX(Listor!$M$6:$M$17,MATCH(Listor!J4703&amp;Fossila!E4703,Listor!$K$6:$K$17&amp;Listor!$L$6:$L$17,0)),"")</f>
        <v/>
      </c>
      <c r="K4703" s="69"/>
    </row>
    <row r="4704" spans="2:11" x14ac:dyDescent="0.25">
      <c r="B4704" s="68" t="s">
        <v>68</v>
      </c>
      <c r="C4704" s="80" t="str">
        <f>IFERROR(VLOOKUP(B4704,Listor!$A$6:$B$62,2,FALSE),"")</f>
        <v/>
      </c>
      <c r="D4704" s="80" t="str">
        <f>IFERROR(VLOOKUP(B4704,Listor!$A$6:$C$62,3,FALSE),"")</f>
        <v/>
      </c>
      <c r="E4704" s="64" t="s">
        <v>69</v>
      </c>
      <c r="F4704" s="65"/>
      <c r="G4704" s="35" t="str">
        <f>IFERROR(VLOOKUP(B4704,Listor!$A$6:$G$62,7,FALSE),"")</f>
        <v/>
      </c>
      <c r="H4704" s="35" t="str">
        <f>IFERROR(VLOOKUP(B4704,Listor!$H$6:$I$24,2,FALSE),"")</f>
        <v/>
      </c>
      <c r="I4704" s="35" t="str">
        <f t="shared" si="76"/>
        <v/>
      </c>
      <c r="J4704" s="35" t="str">
        <f t="array" ref="J4704">IFERROR(INDEX(Listor!$M$6:$M$17,MATCH(Listor!J4704&amp;Fossila!E4704,Listor!$K$6:$K$17&amp;Listor!$L$6:$L$17,0)),"")</f>
        <v/>
      </c>
      <c r="K4704" s="69"/>
    </row>
    <row r="4705" spans="2:11" x14ac:dyDescent="0.25">
      <c r="B4705" s="68" t="s">
        <v>68</v>
      </c>
      <c r="C4705" s="80" t="str">
        <f>IFERROR(VLOOKUP(B4705,Listor!$A$6:$B$62,2,FALSE),"")</f>
        <v/>
      </c>
      <c r="D4705" s="80" t="str">
        <f>IFERROR(VLOOKUP(B4705,Listor!$A$6:$C$62,3,FALSE),"")</f>
        <v/>
      </c>
      <c r="E4705" s="64" t="s">
        <v>69</v>
      </c>
      <c r="F4705" s="65"/>
      <c r="G4705" s="35" t="str">
        <f>IFERROR(VLOOKUP(B4705,Listor!$A$6:$G$62,7,FALSE),"")</f>
        <v/>
      </c>
      <c r="H4705" s="35" t="str">
        <f>IFERROR(VLOOKUP(B4705,Listor!$H$6:$I$24,2,FALSE),"")</f>
        <v/>
      </c>
      <c r="I4705" s="35" t="str">
        <f t="shared" si="76"/>
        <v/>
      </c>
      <c r="J4705" s="35" t="str">
        <f t="array" ref="J4705">IFERROR(INDEX(Listor!$M$6:$M$17,MATCH(Listor!J4705&amp;Fossila!E4705,Listor!$K$6:$K$17&amp;Listor!$L$6:$L$17,0)),"")</f>
        <v/>
      </c>
      <c r="K4705" s="69"/>
    </row>
    <row r="4706" spans="2:11" x14ac:dyDescent="0.25">
      <c r="B4706" s="68" t="s">
        <v>68</v>
      </c>
      <c r="C4706" s="80" t="str">
        <f>IFERROR(VLOOKUP(B4706,Listor!$A$6:$B$62,2,FALSE),"")</f>
        <v/>
      </c>
      <c r="D4706" s="80" t="str">
        <f>IFERROR(VLOOKUP(B4706,Listor!$A$6:$C$62,3,FALSE),"")</f>
        <v/>
      </c>
      <c r="E4706" s="64" t="s">
        <v>69</v>
      </c>
      <c r="F4706" s="65"/>
      <c r="G4706" s="35" t="str">
        <f>IFERROR(VLOOKUP(B4706,Listor!$A$6:$G$62,7,FALSE),"")</f>
        <v/>
      </c>
      <c r="H4706" s="35" t="str">
        <f>IFERROR(VLOOKUP(B4706,Listor!$H$6:$I$24,2,FALSE),"")</f>
        <v/>
      </c>
      <c r="I4706" s="35" t="str">
        <f t="shared" si="76"/>
        <v/>
      </c>
      <c r="J4706" s="35" t="str">
        <f t="array" ref="J4706">IFERROR(INDEX(Listor!$M$6:$M$17,MATCH(Listor!J4706&amp;Fossila!E4706,Listor!$K$6:$K$17&amp;Listor!$L$6:$L$17,0)),"")</f>
        <v/>
      </c>
      <c r="K4706" s="69"/>
    </row>
    <row r="4707" spans="2:11" x14ac:dyDescent="0.25">
      <c r="B4707" s="68" t="s">
        <v>68</v>
      </c>
      <c r="C4707" s="80" t="str">
        <f>IFERROR(VLOOKUP(B4707,Listor!$A$6:$B$62,2,FALSE),"")</f>
        <v/>
      </c>
      <c r="D4707" s="80" t="str">
        <f>IFERROR(VLOOKUP(B4707,Listor!$A$6:$C$62,3,FALSE),"")</f>
        <v/>
      </c>
      <c r="E4707" s="64" t="s">
        <v>69</v>
      </c>
      <c r="F4707" s="65"/>
      <c r="G4707" s="35" t="str">
        <f>IFERROR(VLOOKUP(B4707,Listor!$A$6:$G$62,7,FALSE),"")</f>
        <v/>
      </c>
      <c r="H4707" s="35" t="str">
        <f>IFERROR(VLOOKUP(B4707,Listor!$H$6:$I$24,2,FALSE),"")</f>
        <v/>
      </c>
      <c r="I4707" s="35" t="str">
        <f t="shared" si="76"/>
        <v/>
      </c>
      <c r="J4707" s="35" t="str">
        <f t="array" ref="J4707">IFERROR(INDEX(Listor!$M$6:$M$17,MATCH(Listor!J4707&amp;Fossila!E4707,Listor!$K$6:$K$17&amp;Listor!$L$6:$L$17,0)),"")</f>
        <v/>
      </c>
      <c r="K4707" s="69"/>
    </row>
    <row r="4708" spans="2:11" x14ac:dyDescent="0.25">
      <c r="B4708" s="68" t="s">
        <v>68</v>
      </c>
      <c r="C4708" s="80" t="str">
        <f>IFERROR(VLOOKUP(B4708,Listor!$A$6:$B$62,2,FALSE),"")</f>
        <v/>
      </c>
      <c r="D4708" s="80" t="str">
        <f>IFERROR(VLOOKUP(B4708,Listor!$A$6:$C$62,3,FALSE),"")</f>
        <v/>
      </c>
      <c r="E4708" s="64" t="s">
        <v>69</v>
      </c>
      <c r="F4708" s="65"/>
      <c r="G4708" s="35" t="str">
        <f>IFERROR(VLOOKUP(B4708,Listor!$A$6:$G$62,7,FALSE),"")</f>
        <v/>
      </c>
      <c r="H4708" s="35" t="str">
        <f>IFERROR(VLOOKUP(B4708,Listor!$H$6:$I$24,2,FALSE),"")</f>
        <v/>
      </c>
      <c r="I4708" s="35" t="str">
        <f t="shared" si="76"/>
        <v/>
      </c>
      <c r="J4708" s="35" t="str">
        <f t="array" ref="J4708">IFERROR(INDEX(Listor!$M$6:$M$17,MATCH(Listor!J4708&amp;Fossila!E4708,Listor!$K$6:$K$17&amp;Listor!$L$6:$L$17,0)),"")</f>
        <v/>
      </c>
      <c r="K4708" s="69"/>
    </row>
    <row r="4709" spans="2:11" x14ac:dyDescent="0.25">
      <c r="B4709" s="68" t="s">
        <v>68</v>
      </c>
      <c r="C4709" s="80" t="str">
        <f>IFERROR(VLOOKUP(B4709,Listor!$A$6:$B$62,2,FALSE),"")</f>
        <v/>
      </c>
      <c r="D4709" s="80" t="str">
        <f>IFERROR(VLOOKUP(B4709,Listor!$A$6:$C$62,3,FALSE),"")</f>
        <v/>
      </c>
      <c r="E4709" s="64" t="s">
        <v>69</v>
      </c>
      <c r="F4709" s="65"/>
      <c r="G4709" s="35" t="str">
        <f>IFERROR(VLOOKUP(B4709,Listor!$A$6:$G$62,7,FALSE),"")</f>
        <v/>
      </c>
      <c r="H4709" s="35" t="str">
        <f>IFERROR(VLOOKUP(B4709,Listor!$H$6:$I$24,2,FALSE),"")</f>
        <v/>
      </c>
      <c r="I4709" s="35" t="str">
        <f t="shared" si="76"/>
        <v/>
      </c>
      <c r="J4709" s="35" t="str">
        <f t="array" ref="J4709">IFERROR(INDEX(Listor!$M$6:$M$17,MATCH(Listor!J4709&amp;Fossila!E4709,Listor!$K$6:$K$17&amp;Listor!$L$6:$L$17,0)),"")</f>
        <v/>
      </c>
      <c r="K4709" s="69"/>
    </row>
    <row r="4710" spans="2:11" x14ac:dyDescent="0.25">
      <c r="B4710" s="68" t="s">
        <v>68</v>
      </c>
      <c r="C4710" s="80" t="str">
        <f>IFERROR(VLOOKUP(B4710,Listor!$A$6:$B$62,2,FALSE),"")</f>
        <v/>
      </c>
      <c r="D4710" s="80" t="str">
        <f>IFERROR(VLOOKUP(B4710,Listor!$A$6:$C$62,3,FALSE),"")</f>
        <v/>
      </c>
      <c r="E4710" s="64" t="s">
        <v>69</v>
      </c>
      <c r="F4710" s="65"/>
      <c r="G4710" s="35" t="str">
        <f>IFERROR(VLOOKUP(B4710,Listor!$A$6:$G$62,7,FALSE),"")</f>
        <v/>
      </c>
      <c r="H4710" s="35" t="str">
        <f>IFERROR(VLOOKUP(B4710,Listor!$H$6:$I$24,2,FALSE),"")</f>
        <v/>
      </c>
      <c r="I4710" s="35" t="str">
        <f t="shared" si="76"/>
        <v/>
      </c>
      <c r="J4710" s="35" t="str">
        <f t="array" ref="J4710">IFERROR(INDEX(Listor!$M$6:$M$17,MATCH(Listor!J4710&amp;Fossila!E4710,Listor!$K$6:$K$17&amp;Listor!$L$6:$L$17,0)),"")</f>
        <v/>
      </c>
      <c r="K4710" s="69"/>
    </row>
    <row r="4711" spans="2:11" x14ac:dyDescent="0.25">
      <c r="B4711" s="68" t="s">
        <v>68</v>
      </c>
      <c r="C4711" s="80" t="str">
        <f>IFERROR(VLOOKUP(B4711,Listor!$A$6:$B$62,2,FALSE),"")</f>
        <v/>
      </c>
      <c r="D4711" s="80" t="str">
        <f>IFERROR(VLOOKUP(B4711,Listor!$A$6:$C$62,3,FALSE),"")</f>
        <v/>
      </c>
      <c r="E4711" s="64" t="s">
        <v>69</v>
      </c>
      <c r="F4711" s="65"/>
      <c r="G4711" s="35" t="str">
        <f>IFERROR(VLOOKUP(B4711,Listor!$A$6:$G$62,7,FALSE),"")</f>
        <v/>
      </c>
      <c r="H4711" s="35" t="str">
        <f>IFERROR(VLOOKUP(B4711,Listor!$H$6:$I$24,2,FALSE),"")</f>
        <v/>
      </c>
      <c r="I4711" s="35" t="str">
        <f t="shared" si="76"/>
        <v/>
      </c>
      <c r="J4711" s="35" t="str">
        <f t="array" ref="J4711">IFERROR(INDEX(Listor!$M$6:$M$17,MATCH(Listor!J4711&amp;Fossila!E4711,Listor!$K$6:$K$17&amp;Listor!$L$6:$L$17,0)),"")</f>
        <v/>
      </c>
      <c r="K4711" s="69"/>
    </row>
    <row r="4712" spans="2:11" x14ac:dyDescent="0.25">
      <c r="B4712" s="68" t="s">
        <v>68</v>
      </c>
      <c r="C4712" s="80" t="str">
        <f>IFERROR(VLOOKUP(B4712,Listor!$A$6:$B$62,2,FALSE),"")</f>
        <v/>
      </c>
      <c r="D4712" s="80" t="str">
        <f>IFERROR(VLOOKUP(B4712,Listor!$A$6:$C$62,3,FALSE),"")</f>
        <v/>
      </c>
      <c r="E4712" s="64" t="s">
        <v>69</v>
      </c>
      <c r="F4712" s="65"/>
      <c r="G4712" s="35" t="str">
        <f>IFERROR(VLOOKUP(B4712,Listor!$A$6:$G$62,7,FALSE),"")</f>
        <v/>
      </c>
      <c r="H4712" s="35" t="str">
        <f>IFERROR(VLOOKUP(B4712,Listor!$H$6:$I$24,2,FALSE),"")</f>
        <v/>
      </c>
      <c r="I4712" s="35" t="str">
        <f t="shared" si="76"/>
        <v/>
      </c>
      <c r="J4712" s="35" t="str">
        <f t="array" ref="J4712">IFERROR(INDEX(Listor!$M$6:$M$17,MATCH(Listor!J4712&amp;Fossila!E4712,Listor!$K$6:$K$17&amp;Listor!$L$6:$L$17,0)),"")</f>
        <v/>
      </c>
      <c r="K4712" s="69"/>
    </row>
    <row r="4713" spans="2:11" x14ac:dyDescent="0.25">
      <c r="B4713" s="68" t="s">
        <v>68</v>
      </c>
      <c r="C4713" s="80" t="str">
        <f>IFERROR(VLOOKUP(B4713,Listor!$A$6:$B$62,2,FALSE),"")</f>
        <v/>
      </c>
      <c r="D4713" s="80" t="str">
        <f>IFERROR(VLOOKUP(B4713,Listor!$A$6:$C$62,3,FALSE),"")</f>
        <v/>
      </c>
      <c r="E4713" s="64" t="s">
        <v>69</v>
      </c>
      <c r="F4713" s="65"/>
      <c r="G4713" s="35" t="str">
        <f>IFERROR(VLOOKUP(B4713,Listor!$A$6:$G$62,7,FALSE),"")</f>
        <v/>
      </c>
      <c r="H4713" s="35" t="str">
        <f>IFERROR(VLOOKUP(B4713,Listor!$H$6:$I$24,2,FALSE),"")</f>
        <v/>
      </c>
      <c r="I4713" s="35" t="str">
        <f t="shared" si="76"/>
        <v/>
      </c>
      <c r="J4713" s="35" t="str">
        <f t="array" ref="J4713">IFERROR(INDEX(Listor!$M$6:$M$17,MATCH(Listor!J4713&amp;Fossila!E4713,Listor!$K$6:$K$17&amp;Listor!$L$6:$L$17,0)),"")</f>
        <v/>
      </c>
      <c r="K4713" s="69"/>
    </row>
    <row r="4714" spans="2:11" x14ac:dyDescent="0.25">
      <c r="B4714" s="68" t="s">
        <v>68</v>
      </c>
      <c r="C4714" s="80" t="str">
        <f>IFERROR(VLOOKUP(B4714,Listor!$A$6:$B$62,2,FALSE),"")</f>
        <v/>
      </c>
      <c r="D4714" s="80" t="str">
        <f>IFERROR(VLOOKUP(B4714,Listor!$A$6:$C$62,3,FALSE),"")</f>
        <v/>
      </c>
      <c r="E4714" s="64" t="s">
        <v>69</v>
      </c>
      <c r="F4714" s="65"/>
      <c r="G4714" s="35" t="str">
        <f>IFERROR(VLOOKUP(B4714,Listor!$A$6:$G$62,7,FALSE),"")</f>
        <v/>
      </c>
      <c r="H4714" s="35" t="str">
        <f>IFERROR(VLOOKUP(B4714,Listor!$H$6:$I$24,2,FALSE),"")</f>
        <v/>
      </c>
      <c r="I4714" s="35" t="str">
        <f t="shared" si="76"/>
        <v/>
      </c>
      <c r="J4714" s="35" t="str">
        <f t="array" ref="J4714">IFERROR(INDEX(Listor!$M$6:$M$17,MATCH(Listor!J4714&amp;Fossila!E4714,Listor!$K$6:$K$17&amp;Listor!$L$6:$L$17,0)),"")</f>
        <v/>
      </c>
      <c r="K4714" s="69"/>
    </row>
    <row r="4715" spans="2:11" x14ac:dyDescent="0.25">
      <c r="B4715" s="68" t="s">
        <v>68</v>
      </c>
      <c r="C4715" s="80" t="str">
        <f>IFERROR(VLOOKUP(B4715,Listor!$A$6:$B$62,2,FALSE),"")</f>
        <v/>
      </c>
      <c r="D4715" s="80" t="str">
        <f>IFERROR(VLOOKUP(B4715,Listor!$A$6:$C$62,3,FALSE),"")</f>
        <v/>
      </c>
      <c r="E4715" s="64" t="s">
        <v>69</v>
      </c>
      <c r="F4715" s="65"/>
      <c r="G4715" s="35" t="str">
        <f>IFERROR(VLOOKUP(B4715,Listor!$A$6:$G$62,7,FALSE),"")</f>
        <v/>
      </c>
      <c r="H4715" s="35" t="str">
        <f>IFERROR(VLOOKUP(B4715,Listor!$H$6:$I$24,2,FALSE),"")</f>
        <v/>
      </c>
      <c r="I4715" s="35" t="str">
        <f t="shared" si="76"/>
        <v/>
      </c>
      <c r="J4715" s="35" t="str">
        <f t="array" ref="J4715">IFERROR(INDEX(Listor!$M$6:$M$17,MATCH(Listor!J4715&amp;Fossila!E4715,Listor!$K$6:$K$17&amp;Listor!$L$6:$L$17,0)),"")</f>
        <v/>
      </c>
      <c r="K4715" s="69"/>
    </row>
    <row r="4716" spans="2:11" x14ac:dyDescent="0.25">
      <c r="B4716" s="68" t="s">
        <v>68</v>
      </c>
      <c r="C4716" s="80" t="str">
        <f>IFERROR(VLOOKUP(B4716,Listor!$A$6:$B$62,2,FALSE),"")</f>
        <v/>
      </c>
      <c r="D4716" s="80" t="str">
        <f>IFERROR(VLOOKUP(B4716,Listor!$A$6:$C$62,3,FALSE),"")</f>
        <v/>
      </c>
      <c r="E4716" s="64" t="s">
        <v>69</v>
      </c>
      <c r="F4716" s="65"/>
      <c r="G4716" s="35" t="str">
        <f>IFERROR(VLOOKUP(B4716,Listor!$A$6:$G$62,7,FALSE),"")</f>
        <v/>
      </c>
      <c r="H4716" s="35" t="str">
        <f>IFERROR(VLOOKUP(B4716,Listor!$H$6:$I$24,2,FALSE),"")</f>
        <v/>
      </c>
      <c r="I4716" s="35" t="str">
        <f t="shared" si="76"/>
        <v/>
      </c>
      <c r="J4716" s="35" t="str">
        <f t="array" ref="J4716">IFERROR(INDEX(Listor!$M$6:$M$17,MATCH(Listor!J4716&amp;Fossila!E4716,Listor!$K$6:$K$17&amp;Listor!$L$6:$L$17,0)),"")</f>
        <v/>
      </c>
      <c r="K4716" s="69"/>
    </row>
    <row r="4717" spans="2:11" x14ac:dyDescent="0.25">
      <c r="B4717" s="68" t="s">
        <v>68</v>
      </c>
      <c r="C4717" s="80" t="str">
        <f>IFERROR(VLOOKUP(B4717,Listor!$A$6:$B$62,2,FALSE),"")</f>
        <v/>
      </c>
      <c r="D4717" s="80" t="str">
        <f>IFERROR(VLOOKUP(B4717,Listor!$A$6:$C$62,3,FALSE),"")</f>
        <v/>
      </c>
      <c r="E4717" s="64" t="s">
        <v>69</v>
      </c>
      <c r="F4717" s="65"/>
      <c r="G4717" s="35" t="str">
        <f>IFERROR(VLOOKUP(B4717,Listor!$A$6:$G$62,7,FALSE),"")</f>
        <v/>
      </c>
      <c r="H4717" s="35" t="str">
        <f>IFERROR(VLOOKUP(B4717,Listor!$H$6:$I$24,2,FALSE),"")</f>
        <v/>
      </c>
      <c r="I4717" s="35" t="str">
        <f t="shared" si="76"/>
        <v/>
      </c>
      <c r="J4717" s="35" t="str">
        <f t="array" ref="J4717">IFERROR(INDEX(Listor!$M$6:$M$17,MATCH(Listor!J4717&amp;Fossila!E4717,Listor!$K$6:$K$17&amp;Listor!$L$6:$L$17,0)),"")</f>
        <v/>
      </c>
      <c r="K4717" s="69"/>
    </row>
    <row r="4718" spans="2:11" x14ac:dyDescent="0.25">
      <c r="B4718" s="68" t="s">
        <v>68</v>
      </c>
      <c r="C4718" s="80" t="str">
        <f>IFERROR(VLOOKUP(B4718,Listor!$A$6:$B$62,2,FALSE),"")</f>
        <v/>
      </c>
      <c r="D4718" s="80" t="str">
        <f>IFERROR(VLOOKUP(B4718,Listor!$A$6:$C$62,3,FALSE),"")</f>
        <v/>
      </c>
      <c r="E4718" s="64" t="s">
        <v>69</v>
      </c>
      <c r="F4718" s="65"/>
      <c r="G4718" s="35" t="str">
        <f>IFERROR(VLOOKUP(B4718,Listor!$A$6:$G$62,7,FALSE),"")</f>
        <v/>
      </c>
      <c r="H4718" s="35" t="str">
        <f>IFERROR(VLOOKUP(B4718,Listor!$H$6:$I$24,2,FALSE),"")</f>
        <v/>
      </c>
      <c r="I4718" s="35" t="str">
        <f t="shared" si="76"/>
        <v/>
      </c>
      <c r="J4718" s="35" t="str">
        <f t="array" ref="J4718">IFERROR(INDEX(Listor!$M$6:$M$17,MATCH(Listor!J4718&amp;Fossila!E4718,Listor!$K$6:$K$17&amp;Listor!$L$6:$L$17,0)),"")</f>
        <v/>
      </c>
      <c r="K4718" s="69"/>
    </row>
    <row r="4719" spans="2:11" x14ac:dyDescent="0.25">
      <c r="B4719" s="68" t="s">
        <v>68</v>
      </c>
      <c r="C4719" s="80" t="str">
        <f>IFERROR(VLOOKUP(B4719,Listor!$A$6:$B$62,2,FALSE),"")</f>
        <v/>
      </c>
      <c r="D4719" s="80" t="str">
        <f>IFERROR(VLOOKUP(B4719,Listor!$A$6:$C$62,3,FALSE),"")</f>
        <v/>
      </c>
      <c r="E4719" s="64" t="s">
        <v>69</v>
      </c>
      <c r="F4719" s="65"/>
      <c r="G4719" s="35" t="str">
        <f>IFERROR(VLOOKUP(B4719,Listor!$A$6:$G$62,7,FALSE),"")</f>
        <v/>
      </c>
      <c r="H4719" s="35" t="str">
        <f>IFERROR(VLOOKUP(B4719,Listor!$H$6:$I$24,2,FALSE),"")</f>
        <v/>
      </c>
      <c r="I4719" s="35" t="str">
        <f t="shared" si="76"/>
        <v/>
      </c>
      <c r="J4719" s="35" t="str">
        <f t="array" ref="J4719">IFERROR(INDEX(Listor!$M$6:$M$17,MATCH(Listor!J4719&amp;Fossila!E4719,Listor!$K$6:$K$17&amp;Listor!$L$6:$L$17,0)),"")</f>
        <v/>
      </c>
      <c r="K4719" s="69"/>
    </row>
    <row r="4720" spans="2:11" x14ac:dyDescent="0.25">
      <c r="B4720" s="68" t="s">
        <v>68</v>
      </c>
      <c r="C4720" s="80" t="str">
        <f>IFERROR(VLOOKUP(B4720,Listor!$A$6:$B$62,2,FALSE),"")</f>
        <v/>
      </c>
      <c r="D4720" s="80" t="str">
        <f>IFERROR(VLOOKUP(B4720,Listor!$A$6:$C$62,3,FALSE),"")</f>
        <v/>
      </c>
      <c r="E4720" s="64" t="s">
        <v>69</v>
      </c>
      <c r="F4720" s="65"/>
      <c r="G4720" s="35" t="str">
        <f>IFERROR(VLOOKUP(B4720,Listor!$A$6:$G$62,7,FALSE),"")</f>
        <v/>
      </c>
      <c r="H4720" s="35" t="str">
        <f>IFERROR(VLOOKUP(B4720,Listor!$H$6:$I$24,2,FALSE),"")</f>
        <v/>
      </c>
      <c r="I4720" s="35" t="str">
        <f t="shared" si="76"/>
        <v/>
      </c>
      <c r="J4720" s="35" t="str">
        <f t="array" ref="J4720">IFERROR(INDEX(Listor!$M$6:$M$17,MATCH(Listor!J4720&amp;Fossila!E4720,Listor!$K$6:$K$17&amp;Listor!$L$6:$L$17,0)),"")</f>
        <v/>
      </c>
      <c r="K4720" s="69"/>
    </row>
    <row r="4721" spans="2:11" x14ac:dyDescent="0.25">
      <c r="B4721" s="68" t="s">
        <v>68</v>
      </c>
      <c r="C4721" s="80" t="str">
        <f>IFERROR(VLOOKUP(B4721,Listor!$A$6:$B$62,2,FALSE),"")</f>
        <v/>
      </c>
      <c r="D4721" s="80" t="str">
        <f>IFERROR(VLOOKUP(B4721,Listor!$A$6:$C$62,3,FALSE),"")</f>
        <v/>
      </c>
      <c r="E4721" s="64" t="s">
        <v>69</v>
      </c>
      <c r="F4721" s="65"/>
      <c r="G4721" s="35" t="str">
        <f>IFERROR(VLOOKUP(B4721,Listor!$A$6:$G$62,7,FALSE),"")</f>
        <v/>
      </c>
      <c r="H4721" s="35" t="str">
        <f>IFERROR(VLOOKUP(B4721,Listor!$H$6:$I$24,2,FALSE),"")</f>
        <v/>
      </c>
      <c r="I4721" s="35" t="str">
        <f t="shared" si="76"/>
        <v/>
      </c>
      <c r="J4721" s="35" t="str">
        <f t="array" ref="J4721">IFERROR(INDEX(Listor!$M$6:$M$17,MATCH(Listor!J4721&amp;Fossila!E4721,Listor!$K$6:$K$17&amp;Listor!$L$6:$L$17,0)),"")</f>
        <v/>
      </c>
      <c r="K4721" s="69"/>
    </row>
    <row r="4722" spans="2:11" x14ac:dyDescent="0.25">
      <c r="B4722" s="68" t="s">
        <v>68</v>
      </c>
      <c r="C4722" s="80" t="str">
        <f>IFERROR(VLOOKUP(B4722,Listor!$A$6:$B$62,2,FALSE),"")</f>
        <v/>
      </c>
      <c r="D4722" s="80" t="str">
        <f>IFERROR(VLOOKUP(B4722,Listor!$A$6:$C$62,3,FALSE),"")</f>
        <v/>
      </c>
      <c r="E4722" s="64" t="s">
        <v>69</v>
      </c>
      <c r="F4722" s="65"/>
      <c r="G4722" s="35" t="str">
        <f>IFERROR(VLOOKUP(B4722,Listor!$A$6:$G$62,7,FALSE),"")</f>
        <v/>
      </c>
      <c r="H4722" s="35" t="str">
        <f>IFERROR(VLOOKUP(B4722,Listor!$H$6:$I$24,2,FALSE),"")</f>
        <v/>
      </c>
      <c r="I4722" s="35" t="str">
        <f t="shared" si="76"/>
        <v/>
      </c>
      <c r="J4722" s="35" t="str">
        <f t="array" ref="J4722">IFERROR(INDEX(Listor!$M$6:$M$17,MATCH(Listor!J4722&amp;Fossila!E4722,Listor!$K$6:$K$17&amp;Listor!$L$6:$L$17,0)),"")</f>
        <v/>
      </c>
      <c r="K4722" s="69"/>
    </row>
    <row r="4723" spans="2:11" x14ac:dyDescent="0.25">
      <c r="B4723" s="68" t="s">
        <v>68</v>
      </c>
      <c r="C4723" s="80" t="str">
        <f>IFERROR(VLOOKUP(B4723,Listor!$A$6:$B$62,2,FALSE),"")</f>
        <v/>
      </c>
      <c r="D4723" s="80" t="str">
        <f>IFERROR(VLOOKUP(B4723,Listor!$A$6:$C$62,3,FALSE),"")</f>
        <v/>
      </c>
      <c r="E4723" s="64" t="s">
        <v>69</v>
      </c>
      <c r="F4723" s="65"/>
      <c r="G4723" s="35" t="str">
        <f>IFERROR(VLOOKUP(B4723,Listor!$A$6:$G$62,7,FALSE),"")</f>
        <v/>
      </c>
      <c r="H4723" s="35" t="str">
        <f>IFERROR(VLOOKUP(B4723,Listor!$H$6:$I$24,2,FALSE),"")</f>
        <v/>
      </c>
      <c r="I4723" s="35" t="str">
        <f t="shared" si="76"/>
        <v/>
      </c>
      <c r="J4723" s="35" t="str">
        <f t="array" ref="J4723">IFERROR(INDEX(Listor!$M$6:$M$17,MATCH(Listor!J4723&amp;Fossila!E4723,Listor!$K$6:$K$17&amp;Listor!$L$6:$L$17,0)),"")</f>
        <v/>
      </c>
      <c r="K4723" s="69"/>
    </row>
    <row r="4724" spans="2:11" x14ac:dyDescent="0.25">
      <c r="B4724" s="68" t="s">
        <v>68</v>
      </c>
      <c r="C4724" s="80" t="str">
        <f>IFERROR(VLOOKUP(B4724,Listor!$A$6:$B$62,2,FALSE),"")</f>
        <v/>
      </c>
      <c r="D4724" s="80" t="str">
        <f>IFERROR(VLOOKUP(B4724,Listor!$A$6:$C$62,3,FALSE),"")</f>
        <v/>
      </c>
      <c r="E4724" s="64" t="s">
        <v>69</v>
      </c>
      <c r="F4724" s="65"/>
      <c r="G4724" s="35" t="str">
        <f>IFERROR(VLOOKUP(B4724,Listor!$A$6:$G$62,7,FALSE),"")</f>
        <v/>
      </c>
      <c r="H4724" s="35" t="str">
        <f>IFERROR(VLOOKUP(B4724,Listor!$H$6:$I$24,2,FALSE),"")</f>
        <v/>
      </c>
      <c r="I4724" s="35" t="str">
        <f t="shared" si="76"/>
        <v/>
      </c>
      <c r="J4724" s="35" t="str">
        <f t="array" ref="J4724">IFERROR(INDEX(Listor!$M$6:$M$17,MATCH(Listor!J4724&amp;Fossila!E4724,Listor!$K$6:$K$17&amp;Listor!$L$6:$L$17,0)),"")</f>
        <v/>
      </c>
      <c r="K4724" s="69"/>
    </row>
    <row r="4725" spans="2:11" x14ac:dyDescent="0.25">
      <c r="B4725" s="68" t="s">
        <v>68</v>
      </c>
      <c r="C4725" s="80" t="str">
        <f>IFERROR(VLOOKUP(B4725,Listor!$A$6:$B$62,2,FALSE),"")</f>
        <v/>
      </c>
      <c r="D4725" s="80" t="str">
        <f>IFERROR(VLOOKUP(B4725,Listor!$A$6:$C$62,3,FALSE),"")</f>
        <v/>
      </c>
      <c r="E4725" s="64" t="s">
        <v>69</v>
      </c>
      <c r="F4725" s="65"/>
      <c r="G4725" s="35" t="str">
        <f>IFERROR(VLOOKUP(B4725,Listor!$A$6:$G$62,7,FALSE),"")</f>
        <v/>
      </c>
      <c r="H4725" s="35" t="str">
        <f>IFERROR(VLOOKUP(B4725,Listor!$H$6:$I$24,2,FALSE),"")</f>
        <v/>
      </c>
      <c r="I4725" s="35" t="str">
        <f t="shared" si="76"/>
        <v/>
      </c>
      <c r="J4725" s="35" t="str">
        <f t="array" ref="J4725">IFERROR(INDEX(Listor!$M$6:$M$17,MATCH(Listor!J4725&amp;Fossila!E4725,Listor!$K$6:$K$17&amp;Listor!$L$6:$L$17,0)),"")</f>
        <v/>
      </c>
      <c r="K4725" s="69"/>
    </row>
    <row r="4726" spans="2:11" x14ac:dyDescent="0.25">
      <c r="B4726" s="68" t="s">
        <v>68</v>
      </c>
      <c r="C4726" s="80" t="str">
        <f>IFERROR(VLOOKUP(B4726,Listor!$A$6:$B$62,2,FALSE),"")</f>
        <v/>
      </c>
      <c r="D4726" s="80" t="str">
        <f>IFERROR(VLOOKUP(B4726,Listor!$A$6:$C$62,3,FALSE),"")</f>
        <v/>
      </c>
      <c r="E4726" s="64" t="s">
        <v>69</v>
      </c>
      <c r="F4726" s="65"/>
      <c r="G4726" s="35" t="str">
        <f>IFERROR(VLOOKUP(B4726,Listor!$A$6:$G$62,7,FALSE),"")</f>
        <v/>
      </c>
      <c r="H4726" s="35" t="str">
        <f>IFERROR(VLOOKUP(B4726,Listor!$H$6:$I$24,2,FALSE),"")</f>
        <v/>
      </c>
      <c r="I4726" s="35" t="str">
        <f t="shared" si="76"/>
        <v/>
      </c>
      <c r="J4726" s="35" t="str">
        <f t="array" ref="J4726">IFERROR(INDEX(Listor!$M$6:$M$17,MATCH(Listor!J4726&amp;Fossila!E4726,Listor!$K$6:$K$17&amp;Listor!$L$6:$L$17,0)),"")</f>
        <v/>
      </c>
      <c r="K4726" s="69"/>
    </row>
    <row r="4727" spans="2:11" x14ac:dyDescent="0.25">
      <c r="B4727" s="68" t="s">
        <v>68</v>
      </c>
      <c r="C4727" s="80" t="str">
        <f>IFERROR(VLOOKUP(B4727,Listor!$A$6:$B$62,2,FALSE),"")</f>
        <v/>
      </c>
      <c r="D4727" s="80" t="str">
        <f>IFERROR(VLOOKUP(B4727,Listor!$A$6:$C$62,3,FALSE),"")</f>
        <v/>
      </c>
      <c r="E4727" s="64" t="s">
        <v>69</v>
      </c>
      <c r="F4727" s="65"/>
      <c r="G4727" s="35" t="str">
        <f>IFERROR(VLOOKUP(B4727,Listor!$A$6:$G$62,7,FALSE),"")</f>
        <v/>
      </c>
      <c r="H4727" s="35" t="str">
        <f>IFERROR(VLOOKUP(B4727,Listor!$H$6:$I$24,2,FALSE),"")</f>
        <v/>
      </c>
      <c r="I4727" s="35" t="str">
        <f t="shared" si="76"/>
        <v/>
      </c>
      <c r="J4727" s="35" t="str">
        <f t="array" ref="J4727">IFERROR(INDEX(Listor!$M$6:$M$17,MATCH(Listor!J4727&amp;Fossila!E4727,Listor!$K$6:$K$17&amp;Listor!$L$6:$L$17,0)),"")</f>
        <v/>
      </c>
      <c r="K4727" s="69"/>
    </row>
    <row r="4728" spans="2:11" x14ac:dyDescent="0.25">
      <c r="B4728" s="68" t="s">
        <v>68</v>
      </c>
      <c r="C4728" s="80" t="str">
        <f>IFERROR(VLOOKUP(B4728,Listor!$A$6:$B$62,2,FALSE),"")</f>
        <v/>
      </c>
      <c r="D4728" s="80" t="str">
        <f>IFERROR(VLOOKUP(B4728,Listor!$A$6:$C$62,3,FALSE),"")</f>
        <v/>
      </c>
      <c r="E4728" s="64" t="s">
        <v>69</v>
      </c>
      <c r="F4728" s="65"/>
      <c r="G4728" s="35" t="str">
        <f>IFERROR(VLOOKUP(B4728,Listor!$A$6:$G$62,7,FALSE),"")</f>
        <v/>
      </c>
      <c r="H4728" s="35" t="str">
        <f>IFERROR(VLOOKUP(B4728,Listor!$H$6:$I$24,2,FALSE),"")</f>
        <v/>
      </c>
      <c r="I4728" s="35" t="str">
        <f t="shared" si="76"/>
        <v/>
      </c>
      <c r="J4728" s="35" t="str">
        <f t="array" ref="J4728">IFERROR(INDEX(Listor!$M$6:$M$17,MATCH(Listor!J4728&amp;Fossila!E4728,Listor!$K$6:$K$17&amp;Listor!$L$6:$L$17,0)),"")</f>
        <v/>
      </c>
      <c r="K4728" s="69"/>
    </row>
    <row r="4729" spans="2:11" x14ac:dyDescent="0.25">
      <c r="B4729" s="68" t="s">
        <v>68</v>
      </c>
      <c r="C4729" s="80" t="str">
        <f>IFERROR(VLOOKUP(B4729,Listor!$A$6:$B$62,2,FALSE),"")</f>
        <v/>
      </c>
      <c r="D4729" s="80" t="str">
        <f>IFERROR(VLOOKUP(B4729,Listor!$A$6:$C$62,3,FALSE),"")</f>
        <v/>
      </c>
      <c r="E4729" s="64" t="s">
        <v>69</v>
      </c>
      <c r="F4729" s="65"/>
      <c r="G4729" s="35" t="str">
        <f>IFERROR(VLOOKUP(B4729,Listor!$A$6:$G$62,7,FALSE),"")</f>
        <v/>
      </c>
      <c r="H4729" s="35" t="str">
        <f>IFERROR(VLOOKUP(B4729,Listor!$H$6:$I$24,2,FALSE),"")</f>
        <v/>
      </c>
      <c r="I4729" s="35" t="str">
        <f t="shared" si="76"/>
        <v/>
      </c>
      <c r="J4729" s="35" t="str">
        <f t="array" ref="J4729">IFERROR(INDEX(Listor!$M$6:$M$17,MATCH(Listor!J4729&amp;Fossila!E4729,Listor!$K$6:$K$17&amp;Listor!$L$6:$L$17,0)),"")</f>
        <v/>
      </c>
      <c r="K4729" s="69"/>
    </row>
    <row r="4730" spans="2:11" x14ac:dyDescent="0.25">
      <c r="B4730" s="68" t="s">
        <v>68</v>
      </c>
      <c r="C4730" s="80" t="str">
        <f>IFERROR(VLOOKUP(B4730,Listor!$A$6:$B$62,2,FALSE),"")</f>
        <v/>
      </c>
      <c r="D4730" s="80" t="str">
        <f>IFERROR(VLOOKUP(B4730,Listor!$A$6:$C$62,3,FALSE),"")</f>
        <v/>
      </c>
      <c r="E4730" s="64" t="s">
        <v>69</v>
      </c>
      <c r="F4730" s="65"/>
      <c r="G4730" s="35" t="str">
        <f>IFERROR(VLOOKUP(B4730,Listor!$A$6:$G$62,7,FALSE),"")</f>
        <v/>
      </c>
      <c r="H4730" s="35" t="str">
        <f>IFERROR(VLOOKUP(B4730,Listor!$H$6:$I$24,2,FALSE),"")</f>
        <v/>
      </c>
      <c r="I4730" s="35" t="str">
        <f t="shared" si="76"/>
        <v/>
      </c>
      <c r="J4730" s="35" t="str">
        <f t="array" ref="J4730">IFERROR(INDEX(Listor!$M$6:$M$17,MATCH(Listor!J4730&amp;Fossila!E4730,Listor!$K$6:$K$17&amp;Listor!$L$6:$L$17,0)),"")</f>
        <v/>
      </c>
      <c r="K4730" s="69"/>
    </row>
    <row r="4731" spans="2:11" x14ac:dyDescent="0.25">
      <c r="B4731" s="68" t="s">
        <v>68</v>
      </c>
      <c r="C4731" s="80" t="str">
        <f>IFERROR(VLOOKUP(B4731,Listor!$A$6:$B$62,2,FALSE),"")</f>
        <v/>
      </c>
      <c r="D4731" s="80" t="str">
        <f>IFERROR(VLOOKUP(B4731,Listor!$A$6:$C$62,3,FALSE),"")</f>
        <v/>
      </c>
      <c r="E4731" s="64" t="s">
        <v>69</v>
      </c>
      <c r="F4731" s="65"/>
      <c r="G4731" s="35" t="str">
        <f>IFERROR(VLOOKUP(B4731,Listor!$A$6:$G$62,7,FALSE),"")</f>
        <v/>
      </c>
      <c r="H4731" s="35" t="str">
        <f>IFERROR(VLOOKUP(B4731,Listor!$H$6:$I$24,2,FALSE),"")</f>
        <v/>
      </c>
      <c r="I4731" s="35" t="str">
        <f t="shared" si="76"/>
        <v/>
      </c>
      <c r="J4731" s="35" t="str">
        <f t="array" ref="J4731">IFERROR(INDEX(Listor!$M$6:$M$17,MATCH(Listor!J4731&amp;Fossila!E4731,Listor!$K$6:$K$17&amp;Listor!$L$6:$L$17,0)),"")</f>
        <v/>
      </c>
      <c r="K4731" s="69"/>
    </row>
    <row r="4732" spans="2:11" x14ac:dyDescent="0.25">
      <c r="B4732" s="68" t="s">
        <v>68</v>
      </c>
      <c r="C4732" s="80" t="str">
        <f>IFERROR(VLOOKUP(B4732,Listor!$A$6:$B$62,2,FALSE),"")</f>
        <v/>
      </c>
      <c r="D4732" s="80" t="str">
        <f>IFERROR(VLOOKUP(B4732,Listor!$A$6:$C$62,3,FALSE),"")</f>
        <v/>
      </c>
      <c r="E4732" s="64" t="s">
        <v>69</v>
      </c>
      <c r="F4732" s="65"/>
      <c r="G4732" s="35" t="str">
        <f>IFERROR(VLOOKUP(B4732,Listor!$A$6:$G$62,7,FALSE),"")</f>
        <v/>
      </c>
      <c r="H4732" s="35" t="str">
        <f>IFERROR(VLOOKUP(B4732,Listor!$H$6:$I$24,2,FALSE),"")</f>
        <v/>
      </c>
      <c r="I4732" s="35" t="str">
        <f t="shared" si="76"/>
        <v/>
      </c>
      <c r="J4732" s="35" t="str">
        <f t="array" ref="J4732">IFERROR(INDEX(Listor!$M$6:$M$17,MATCH(Listor!J4732&amp;Fossila!E4732,Listor!$K$6:$K$17&amp;Listor!$L$6:$L$17,0)),"")</f>
        <v/>
      </c>
      <c r="K4732" s="69"/>
    </row>
    <row r="4733" spans="2:11" x14ac:dyDescent="0.25">
      <c r="B4733" s="68" t="s">
        <v>68</v>
      </c>
      <c r="C4733" s="80" t="str">
        <f>IFERROR(VLOOKUP(B4733,Listor!$A$6:$B$62,2,FALSE),"")</f>
        <v/>
      </c>
      <c r="D4733" s="80" t="str">
        <f>IFERROR(VLOOKUP(B4733,Listor!$A$6:$C$62,3,FALSE),"")</f>
        <v/>
      </c>
      <c r="E4733" s="64" t="s">
        <v>69</v>
      </c>
      <c r="F4733" s="65"/>
      <c r="G4733" s="35" t="str">
        <f>IFERROR(VLOOKUP(B4733,Listor!$A$6:$G$62,7,FALSE),"")</f>
        <v/>
      </c>
      <c r="H4733" s="35" t="str">
        <f>IFERROR(VLOOKUP(B4733,Listor!$H$6:$I$24,2,FALSE),"")</f>
        <v/>
      </c>
      <c r="I4733" s="35" t="str">
        <f t="shared" si="76"/>
        <v/>
      </c>
      <c r="J4733" s="35" t="str">
        <f t="array" ref="J4733">IFERROR(INDEX(Listor!$M$6:$M$17,MATCH(Listor!J4733&amp;Fossila!E4733,Listor!$K$6:$K$17&amp;Listor!$L$6:$L$17,0)),"")</f>
        <v/>
      </c>
      <c r="K4733" s="69"/>
    </row>
    <row r="4734" spans="2:11" x14ac:dyDescent="0.25">
      <c r="B4734" s="68" t="s">
        <v>68</v>
      </c>
      <c r="C4734" s="80" t="str">
        <f>IFERROR(VLOOKUP(B4734,Listor!$A$6:$B$62,2,FALSE),"")</f>
        <v/>
      </c>
      <c r="D4734" s="80" t="str">
        <f>IFERROR(VLOOKUP(B4734,Listor!$A$6:$C$62,3,FALSE),"")</f>
        <v/>
      </c>
      <c r="E4734" s="64" t="s">
        <v>69</v>
      </c>
      <c r="F4734" s="65"/>
      <c r="G4734" s="35" t="str">
        <f>IFERROR(VLOOKUP(B4734,Listor!$A$6:$G$62,7,FALSE),"")</f>
        <v/>
      </c>
      <c r="H4734" s="35" t="str">
        <f>IFERROR(VLOOKUP(B4734,Listor!$H$6:$I$24,2,FALSE),"")</f>
        <v/>
      </c>
      <c r="I4734" s="35" t="str">
        <f t="shared" si="76"/>
        <v/>
      </c>
      <c r="J4734" s="35" t="str">
        <f t="array" ref="J4734">IFERROR(INDEX(Listor!$M$6:$M$17,MATCH(Listor!J4734&amp;Fossila!E4734,Listor!$K$6:$K$17&amp;Listor!$L$6:$L$17,0)),"")</f>
        <v/>
      </c>
      <c r="K4734" s="69"/>
    </row>
    <row r="4735" spans="2:11" x14ac:dyDescent="0.25">
      <c r="B4735" s="68" t="s">
        <v>68</v>
      </c>
      <c r="C4735" s="80" t="str">
        <f>IFERROR(VLOOKUP(B4735,Listor!$A$6:$B$62,2,FALSE),"")</f>
        <v/>
      </c>
      <c r="D4735" s="80" t="str">
        <f>IFERROR(VLOOKUP(B4735,Listor!$A$6:$C$62,3,FALSE),"")</f>
        <v/>
      </c>
      <c r="E4735" s="64" t="s">
        <v>69</v>
      </c>
      <c r="F4735" s="65"/>
      <c r="G4735" s="35" t="str">
        <f>IFERROR(VLOOKUP(B4735,Listor!$A$6:$G$62,7,FALSE),"")</f>
        <v/>
      </c>
      <c r="H4735" s="35" t="str">
        <f>IFERROR(VLOOKUP(B4735,Listor!$H$6:$I$24,2,FALSE),"")</f>
        <v/>
      </c>
      <c r="I4735" s="35" t="str">
        <f t="shared" si="76"/>
        <v/>
      </c>
      <c r="J4735" s="35" t="str">
        <f t="array" ref="J4735">IFERROR(INDEX(Listor!$M$6:$M$17,MATCH(Listor!J4735&amp;Fossila!E4735,Listor!$K$6:$K$17&amp;Listor!$L$6:$L$17,0)),"")</f>
        <v/>
      </c>
      <c r="K4735" s="69"/>
    </row>
    <row r="4736" spans="2:11" x14ac:dyDescent="0.25">
      <c r="B4736" s="68" t="s">
        <v>68</v>
      </c>
      <c r="C4736" s="80" t="str">
        <f>IFERROR(VLOOKUP(B4736,Listor!$A$6:$B$62,2,FALSE),"")</f>
        <v/>
      </c>
      <c r="D4736" s="80" t="str">
        <f>IFERROR(VLOOKUP(B4736,Listor!$A$6:$C$62,3,FALSE),"")</f>
        <v/>
      </c>
      <c r="E4736" s="64" t="s">
        <v>69</v>
      </c>
      <c r="F4736" s="65"/>
      <c r="G4736" s="35" t="str">
        <f>IFERROR(VLOOKUP(B4736,Listor!$A$6:$G$62,7,FALSE),"")</f>
        <v/>
      </c>
      <c r="H4736" s="35" t="str">
        <f>IFERROR(VLOOKUP(B4736,Listor!$H$6:$I$24,2,FALSE),"")</f>
        <v/>
      </c>
      <c r="I4736" s="35" t="str">
        <f t="shared" si="76"/>
        <v/>
      </c>
      <c r="J4736" s="35" t="str">
        <f t="array" ref="J4736">IFERROR(INDEX(Listor!$M$6:$M$17,MATCH(Listor!J4736&amp;Fossila!E4736,Listor!$K$6:$K$17&amp;Listor!$L$6:$L$17,0)),"")</f>
        <v/>
      </c>
      <c r="K4736" s="69"/>
    </row>
    <row r="4737" spans="2:11" x14ac:dyDescent="0.25">
      <c r="B4737" s="68" t="s">
        <v>68</v>
      </c>
      <c r="C4737" s="80" t="str">
        <f>IFERROR(VLOOKUP(B4737,Listor!$A$6:$B$62,2,FALSE),"")</f>
        <v/>
      </c>
      <c r="D4737" s="80" t="str">
        <f>IFERROR(VLOOKUP(B4737,Listor!$A$6:$C$62,3,FALSE),"")</f>
        <v/>
      </c>
      <c r="E4737" s="64" t="s">
        <v>69</v>
      </c>
      <c r="F4737" s="65"/>
      <c r="G4737" s="35" t="str">
        <f>IFERROR(VLOOKUP(B4737,Listor!$A$6:$G$62,7,FALSE),"")</f>
        <v/>
      </c>
      <c r="H4737" s="35" t="str">
        <f>IFERROR(VLOOKUP(B4737,Listor!$H$6:$I$24,2,FALSE),"")</f>
        <v/>
      </c>
      <c r="I4737" s="35" t="str">
        <f t="shared" si="76"/>
        <v/>
      </c>
      <c r="J4737" s="35" t="str">
        <f t="array" ref="J4737">IFERROR(INDEX(Listor!$M$6:$M$17,MATCH(Listor!J4737&amp;Fossila!E4737,Listor!$K$6:$K$17&amp;Listor!$L$6:$L$17,0)),"")</f>
        <v/>
      </c>
      <c r="K4737" s="69"/>
    </row>
    <row r="4738" spans="2:11" x14ac:dyDescent="0.25">
      <c r="B4738" s="68" t="s">
        <v>68</v>
      </c>
      <c r="C4738" s="80" t="str">
        <f>IFERROR(VLOOKUP(B4738,Listor!$A$6:$B$62,2,FALSE),"")</f>
        <v/>
      </c>
      <c r="D4738" s="80" t="str">
        <f>IFERROR(VLOOKUP(B4738,Listor!$A$6:$C$62,3,FALSE),"")</f>
        <v/>
      </c>
      <c r="E4738" s="64" t="s">
        <v>69</v>
      </c>
      <c r="F4738" s="65"/>
      <c r="G4738" s="35" t="str">
        <f>IFERROR(VLOOKUP(B4738,Listor!$A$6:$G$62,7,FALSE),"")</f>
        <v/>
      </c>
      <c r="H4738" s="35" t="str">
        <f>IFERROR(VLOOKUP(B4738,Listor!$H$6:$I$24,2,FALSE),"")</f>
        <v/>
      </c>
      <c r="I4738" s="35" t="str">
        <f t="shared" si="76"/>
        <v/>
      </c>
      <c r="J4738" s="35" t="str">
        <f t="array" ref="J4738">IFERROR(INDEX(Listor!$M$6:$M$17,MATCH(Listor!J4738&amp;Fossila!E4738,Listor!$K$6:$K$17&amp;Listor!$L$6:$L$17,0)),"")</f>
        <v/>
      </c>
      <c r="K4738" s="69"/>
    </row>
    <row r="4739" spans="2:11" x14ac:dyDescent="0.25">
      <c r="B4739" s="68" t="s">
        <v>68</v>
      </c>
      <c r="C4739" s="80" t="str">
        <f>IFERROR(VLOOKUP(B4739,Listor!$A$6:$B$62,2,FALSE),"")</f>
        <v/>
      </c>
      <c r="D4739" s="80" t="str">
        <f>IFERROR(VLOOKUP(B4739,Listor!$A$6:$C$62,3,FALSE),"")</f>
        <v/>
      </c>
      <c r="E4739" s="64" t="s">
        <v>69</v>
      </c>
      <c r="F4739" s="65"/>
      <c r="G4739" s="35" t="str">
        <f>IFERROR(VLOOKUP(B4739,Listor!$A$6:$G$62,7,FALSE),"")</f>
        <v/>
      </c>
      <c r="H4739" s="35" t="str">
        <f>IFERROR(VLOOKUP(B4739,Listor!$H$6:$I$24,2,FALSE),"")</f>
        <v/>
      </c>
      <c r="I4739" s="35" t="str">
        <f t="shared" si="76"/>
        <v/>
      </c>
      <c r="J4739" s="35" t="str">
        <f t="array" ref="J4739">IFERROR(INDEX(Listor!$M$6:$M$17,MATCH(Listor!J4739&amp;Fossila!E4739,Listor!$K$6:$K$17&amp;Listor!$L$6:$L$17,0)),"")</f>
        <v/>
      </c>
      <c r="K4739" s="69"/>
    </row>
    <row r="4740" spans="2:11" x14ac:dyDescent="0.25">
      <c r="B4740" s="68" t="s">
        <v>68</v>
      </c>
      <c r="C4740" s="80" t="str">
        <f>IFERROR(VLOOKUP(B4740,Listor!$A$6:$B$62,2,FALSE),"")</f>
        <v/>
      </c>
      <c r="D4740" s="80" t="str">
        <f>IFERROR(VLOOKUP(B4740,Listor!$A$6:$C$62,3,FALSE),"")</f>
        <v/>
      </c>
      <c r="E4740" s="64" t="s">
        <v>69</v>
      </c>
      <c r="F4740" s="65"/>
      <c r="G4740" s="35" t="str">
        <f>IFERROR(VLOOKUP(B4740,Listor!$A$6:$G$62,7,FALSE),"")</f>
        <v/>
      </c>
      <c r="H4740" s="35" t="str">
        <f>IFERROR(VLOOKUP(B4740,Listor!$H$6:$I$24,2,FALSE),"")</f>
        <v/>
      </c>
      <c r="I4740" s="35" t="str">
        <f t="shared" si="76"/>
        <v/>
      </c>
      <c r="J4740" s="35" t="str">
        <f t="array" ref="J4740">IFERROR(INDEX(Listor!$M$6:$M$17,MATCH(Listor!J4740&amp;Fossila!E4740,Listor!$K$6:$K$17&amp;Listor!$L$6:$L$17,0)),"")</f>
        <v/>
      </c>
      <c r="K4740" s="69"/>
    </row>
    <row r="4741" spans="2:11" x14ac:dyDescent="0.25">
      <c r="B4741" s="68" t="s">
        <v>68</v>
      </c>
      <c r="C4741" s="80" t="str">
        <f>IFERROR(VLOOKUP(B4741,Listor!$A$6:$B$62,2,FALSE),"")</f>
        <v/>
      </c>
      <c r="D4741" s="80" t="str">
        <f>IFERROR(VLOOKUP(B4741,Listor!$A$6:$C$62,3,FALSE),"")</f>
        <v/>
      </c>
      <c r="E4741" s="64" t="s">
        <v>69</v>
      </c>
      <c r="F4741" s="65"/>
      <c r="G4741" s="35" t="str">
        <f>IFERROR(VLOOKUP(B4741,Listor!$A$6:$G$62,7,FALSE),"")</f>
        <v/>
      </c>
      <c r="H4741" s="35" t="str">
        <f>IFERROR(VLOOKUP(B4741,Listor!$H$6:$I$24,2,FALSE),"")</f>
        <v/>
      </c>
      <c r="I4741" s="35" t="str">
        <f t="shared" si="76"/>
        <v/>
      </c>
      <c r="J4741" s="35" t="str">
        <f t="array" ref="J4741">IFERROR(INDEX(Listor!$M$6:$M$17,MATCH(Listor!J4741&amp;Fossila!E4741,Listor!$K$6:$K$17&amp;Listor!$L$6:$L$17,0)),"")</f>
        <v/>
      </c>
      <c r="K4741" s="69"/>
    </row>
    <row r="4742" spans="2:11" x14ac:dyDescent="0.25">
      <c r="B4742" s="68" t="s">
        <v>68</v>
      </c>
      <c r="C4742" s="80" t="str">
        <f>IFERROR(VLOOKUP(B4742,Listor!$A$6:$B$62,2,FALSE),"")</f>
        <v/>
      </c>
      <c r="D4742" s="80" t="str">
        <f>IFERROR(VLOOKUP(B4742,Listor!$A$6:$C$62,3,FALSE),"")</f>
        <v/>
      </c>
      <c r="E4742" s="64" t="s">
        <v>69</v>
      </c>
      <c r="F4742" s="65"/>
      <c r="G4742" s="35" t="str">
        <f>IFERROR(VLOOKUP(B4742,Listor!$A$6:$G$62,7,FALSE),"")</f>
        <v/>
      </c>
      <c r="H4742" s="35" t="str">
        <f>IFERROR(VLOOKUP(B4742,Listor!$H$6:$I$24,2,FALSE),"")</f>
        <v/>
      </c>
      <c r="I4742" s="35" t="str">
        <f t="shared" si="76"/>
        <v/>
      </c>
      <c r="J4742" s="35" t="str">
        <f t="array" ref="J4742">IFERROR(INDEX(Listor!$M$6:$M$17,MATCH(Listor!J4742&amp;Fossila!E4742,Listor!$K$6:$K$17&amp;Listor!$L$6:$L$17,0)),"")</f>
        <v/>
      </c>
      <c r="K4742" s="69"/>
    </row>
    <row r="4743" spans="2:11" x14ac:dyDescent="0.25">
      <c r="B4743" s="68" t="s">
        <v>68</v>
      </c>
      <c r="C4743" s="80" t="str">
        <f>IFERROR(VLOOKUP(B4743,Listor!$A$6:$B$62,2,FALSE),"")</f>
        <v/>
      </c>
      <c r="D4743" s="80" t="str">
        <f>IFERROR(VLOOKUP(B4743,Listor!$A$6:$C$62,3,FALSE),"")</f>
        <v/>
      </c>
      <c r="E4743" s="64" t="s">
        <v>69</v>
      </c>
      <c r="F4743" s="65"/>
      <c r="G4743" s="35" t="str">
        <f>IFERROR(VLOOKUP(B4743,Listor!$A$6:$G$62,7,FALSE),"")</f>
        <v/>
      </c>
      <c r="H4743" s="35" t="str">
        <f>IFERROR(VLOOKUP(B4743,Listor!$H$6:$I$24,2,FALSE),"")</f>
        <v/>
      </c>
      <c r="I4743" s="35" t="str">
        <f t="shared" si="76"/>
        <v/>
      </c>
      <c r="J4743" s="35" t="str">
        <f t="array" ref="J4743">IFERROR(INDEX(Listor!$M$6:$M$17,MATCH(Listor!J4743&amp;Fossila!E4743,Listor!$K$6:$K$17&amp;Listor!$L$6:$L$17,0)),"")</f>
        <v/>
      </c>
      <c r="K4743" s="69"/>
    </row>
    <row r="4744" spans="2:11" x14ac:dyDescent="0.25">
      <c r="B4744" s="68" t="s">
        <v>68</v>
      </c>
      <c r="C4744" s="80" t="str">
        <f>IFERROR(VLOOKUP(B4744,Listor!$A$6:$B$62,2,FALSE),"")</f>
        <v/>
      </c>
      <c r="D4744" s="80" t="str">
        <f>IFERROR(VLOOKUP(B4744,Listor!$A$6:$C$62,3,FALSE),"")</f>
        <v/>
      </c>
      <c r="E4744" s="64" t="s">
        <v>69</v>
      </c>
      <c r="F4744" s="65"/>
      <c r="G4744" s="35" t="str">
        <f>IFERROR(VLOOKUP(B4744,Listor!$A$6:$G$62,7,FALSE),"")</f>
        <v/>
      </c>
      <c r="H4744" s="35" t="str">
        <f>IFERROR(VLOOKUP(B4744,Listor!$H$6:$I$24,2,FALSE),"")</f>
        <v/>
      </c>
      <c r="I4744" s="35" t="str">
        <f t="shared" si="76"/>
        <v/>
      </c>
      <c r="J4744" s="35" t="str">
        <f t="array" ref="J4744">IFERROR(INDEX(Listor!$M$6:$M$17,MATCH(Listor!J4744&amp;Fossila!E4744,Listor!$K$6:$K$17&amp;Listor!$L$6:$L$17,0)),"")</f>
        <v/>
      </c>
      <c r="K4744" s="69"/>
    </row>
    <row r="4745" spans="2:11" x14ac:dyDescent="0.25">
      <c r="B4745" s="68" t="s">
        <v>68</v>
      </c>
      <c r="C4745" s="80" t="str">
        <f>IFERROR(VLOOKUP(B4745,Listor!$A$6:$B$62,2,FALSE),"")</f>
        <v/>
      </c>
      <c r="D4745" s="80" t="str">
        <f>IFERROR(VLOOKUP(B4745,Listor!$A$6:$C$62,3,FALSE),"")</f>
        <v/>
      </c>
      <c r="E4745" s="64" t="s">
        <v>69</v>
      </c>
      <c r="F4745" s="65"/>
      <c r="G4745" s="35" t="str">
        <f>IFERROR(VLOOKUP(B4745,Listor!$A$6:$G$62,7,FALSE),"")</f>
        <v/>
      </c>
      <c r="H4745" s="35" t="str">
        <f>IFERROR(VLOOKUP(B4745,Listor!$H$6:$I$24,2,FALSE),"")</f>
        <v/>
      </c>
      <c r="I4745" s="35" t="str">
        <f t="shared" si="76"/>
        <v/>
      </c>
      <c r="J4745" s="35" t="str">
        <f t="array" ref="J4745">IFERROR(INDEX(Listor!$M$6:$M$17,MATCH(Listor!J4745&amp;Fossila!E4745,Listor!$K$6:$K$17&amp;Listor!$L$6:$L$17,0)),"")</f>
        <v/>
      </c>
      <c r="K4745" s="69"/>
    </row>
    <row r="4746" spans="2:11" x14ac:dyDescent="0.25">
      <c r="B4746" s="68" t="s">
        <v>68</v>
      </c>
      <c r="C4746" s="80" t="str">
        <f>IFERROR(VLOOKUP(B4746,Listor!$A$6:$B$62,2,FALSE),"")</f>
        <v/>
      </c>
      <c r="D4746" s="80" t="str">
        <f>IFERROR(VLOOKUP(B4746,Listor!$A$6:$C$62,3,FALSE),"")</f>
        <v/>
      </c>
      <c r="E4746" s="64" t="s">
        <v>69</v>
      </c>
      <c r="F4746" s="65"/>
      <c r="G4746" s="35" t="str">
        <f>IFERROR(VLOOKUP(B4746,Listor!$A$6:$G$62,7,FALSE),"")</f>
        <v/>
      </c>
      <c r="H4746" s="35" t="str">
        <f>IFERROR(VLOOKUP(B4746,Listor!$H$6:$I$24,2,FALSE),"")</f>
        <v/>
      </c>
      <c r="I4746" s="35" t="str">
        <f t="shared" si="76"/>
        <v/>
      </c>
      <c r="J4746" s="35" t="str">
        <f t="array" ref="J4746">IFERROR(INDEX(Listor!$M$6:$M$17,MATCH(Listor!J4746&amp;Fossila!E4746,Listor!$K$6:$K$17&amp;Listor!$L$6:$L$17,0)),"")</f>
        <v/>
      </c>
      <c r="K4746" s="69"/>
    </row>
    <row r="4747" spans="2:11" x14ac:dyDescent="0.25">
      <c r="B4747" s="68" t="s">
        <v>68</v>
      </c>
      <c r="C4747" s="80" t="str">
        <f>IFERROR(VLOOKUP(B4747,Listor!$A$6:$B$62,2,FALSE),"")</f>
        <v/>
      </c>
      <c r="D4747" s="80" t="str">
        <f>IFERROR(VLOOKUP(B4747,Listor!$A$6:$C$62,3,FALSE),"")</f>
        <v/>
      </c>
      <c r="E4747" s="64" t="s">
        <v>69</v>
      </c>
      <c r="F4747" s="65"/>
      <c r="G4747" s="35" t="str">
        <f>IFERROR(VLOOKUP(B4747,Listor!$A$6:$G$62,7,FALSE),"")</f>
        <v/>
      </c>
      <c r="H4747" s="35" t="str">
        <f>IFERROR(VLOOKUP(B4747,Listor!$H$6:$I$24,2,FALSE),"")</f>
        <v/>
      </c>
      <c r="I4747" s="35" t="str">
        <f t="shared" si="76"/>
        <v/>
      </c>
      <c r="J4747" s="35" t="str">
        <f t="array" ref="J4747">IFERROR(INDEX(Listor!$M$6:$M$17,MATCH(Listor!J4747&amp;Fossila!E4747,Listor!$K$6:$K$17&amp;Listor!$L$6:$L$17,0)),"")</f>
        <v/>
      </c>
      <c r="K4747" s="69"/>
    </row>
    <row r="4748" spans="2:11" x14ac:dyDescent="0.25">
      <c r="B4748" s="68" t="s">
        <v>68</v>
      </c>
      <c r="C4748" s="80" t="str">
        <f>IFERROR(VLOOKUP(B4748,Listor!$A$6:$B$62,2,FALSE),"")</f>
        <v/>
      </c>
      <c r="D4748" s="80" t="str">
        <f>IFERROR(VLOOKUP(B4748,Listor!$A$6:$C$62,3,FALSE),"")</f>
        <v/>
      </c>
      <c r="E4748" s="64" t="s">
        <v>69</v>
      </c>
      <c r="F4748" s="65"/>
      <c r="G4748" s="35" t="str">
        <f>IFERROR(VLOOKUP(B4748,Listor!$A$6:$G$62,7,FALSE),"")</f>
        <v/>
      </c>
      <c r="H4748" s="35" t="str">
        <f>IFERROR(VLOOKUP(B4748,Listor!$H$6:$I$24,2,FALSE),"")</f>
        <v/>
      </c>
      <c r="I4748" s="35" t="str">
        <f t="shared" si="76"/>
        <v/>
      </c>
      <c r="J4748" s="35" t="str">
        <f t="array" ref="J4748">IFERROR(INDEX(Listor!$M$6:$M$17,MATCH(Listor!J4748&amp;Fossila!E4748,Listor!$K$6:$K$17&amp;Listor!$L$6:$L$17,0)),"")</f>
        <v/>
      </c>
      <c r="K4748" s="69"/>
    </row>
    <row r="4749" spans="2:11" x14ac:dyDescent="0.25">
      <c r="B4749" s="68" t="s">
        <v>68</v>
      </c>
      <c r="C4749" s="80" t="str">
        <f>IFERROR(VLOOKUP(B4749,Listor!$A$6:$B$62,2,FALSE),"")</f>
        <v/>
      </c>
      <c r="D4749" s="80" t="str">
        <f>IFERROR(VLOOKUP(B4749,Listor!$A$6:$C$62,3,FALSE),"")</f>
        <v/>
      </c>
      <c r="E4749" s="64" t="s">
        <v>69</v>
      </c>
      <c r="F4749" s="65"/>
      <c r="G4749" s="35" t="str">
        <f>IFERROR(VLOOKUP(B4749,Listor!$A$6:$G$62,7,FALSE),"")</f>
        <v/>
      </c>
      <c r="H4749" s="35" t="str">
        <f>IFERROR(VLOOKUP(B4749,Listor!$H$6:$I$24,2,FALSE),"")</f>
        <v/>
      </c>
      <c r="I4749" s="35" t="str">
        <f t="shared" ref="I4749:I4812" si="77">IFERROR(H4749*F4749,"")</f>
        <v/>
      </c>
      <c r="J4749" s="35" t="str">
        <f t="array" ref="J4749">IFERROR(INDEX(Listor!$M$6:$M$17,MATCH(Listor!J4749&amp;Fossila!E4749,Listor!$K$6:$K$17&amp;Listor!$L$6:$L$17,0)),"")</f>
        <v/>
      </c>
      <c r="K4749" s="69"/>
    </row>
    <row r="4750" spans="2:11" x14ac:dyDescent="0.25">
      <c r="B4750" s="68" t="s">
        <v>68</v>
      </c>
      <c r="C4750" s="80" t="str">
        <f>IFERROR(VLOOKUP(B4750,Listor!$A$6:$B$62,2,FALSE),"")</f>
        <v/>
      </c>
      <c r="D4750" s="80" t="str">
        <f>IFERROR(VLOOKUP(B4750,Listor!$A$6:$C$62,3,FALSE),"")</f>
        <v/>
      </c>
      <c r="E4750" s="64" t="s">
        <v>69</v>
      </c>
      <c r="F4750" s="65"/>
      <c r="G4750" s="35" t="str">
        <f>IFERROR(VLOOKUP(B4750,Listor!$A$6:$G$62,7,FALSE),"")</f>
        <v/>
      </c>
      <c r="H4750" s="35" t="str">
        <f>IFERROR(VLOOKUP(B4750,Listor!$H$6:$I$24,2,FALSE),"")</f>
        <v/>
      </c>
      <c r="I4750" s="35" t="str">
        <f t="shared" si="77"/>
        <v/>
      </c>
      <c r="J4750" s="35" t="str">
        <f t="array" ref="J4750">IFERROR(INDEX(Listor!$M$6:$M$17,MATCH(Listor!J4750&amp;Fossila!E4750,Listor!$K$6:$K$17&amp;Listor!$L$6:$L$17,0)),"")</f>
        <v/>
      </c>
      <c r="K4750" s="69"/>
    </row>
    <row r="4751" spans="2:11" x14ac:dyDescent="0.25">
      <c r="B4751" s="68" t="s">
        <v>68</v>
      </c>
      <c r="C4751" s="80" t="str">
        <f>IFERROR(VLOOKUP(B4751,Listor!$A$6:$B$62,2,FALSE),"")</f>
        <v/>
      </c>
      <c r="D4751" s="80" t="str">
        <f>IFERROR(VLOOKUP(B4751,Listor!$A$6:$C$62,3,FALSE),"")</f>
        <v/>
      </c>
      <c r="E4751" s="64" t="s">
        <v>69</v>
      </c>
      <c r="F4751" s="65"/>
      <c r="G4751" s="35" t="str">
        <f>IFERROR(VLOOKUP(B4751,Listor!$A$6:$G$62,7,FALSE),"")</f>
        <v/>
      </c>
      <c r="H4751" s="35" t="str">
        <f>IFERROR(VLOOKUP(B4751,Listor!$H$6:$I$24,2,FALSE),"")</f>
        <v/>
      </c>
      <c r="I4751" s="35" t="str">
        <f t="shared" si="77"/>
        <v/>
      </c>
      <c r="J4751" s="35" t="str">
        <f t="array" ref="J4751">IFERROR(INDEX(Listor!$M$6:$M$17,MATCH(Listor!J4751&amp;Fossila!E4751,Listor!$K$6:$K$17&amp;Listor!$L$6:$L$17,0)),"")</f>
        <v/>
      </c>
      <c r="K4751" s="69"/>
    </row>
    <row r="4752" spans="2:11" x14ac:dyDescent="0.25">
      <c r="B4752" s="68" t="s">
        <v>68</v>
      </c>
      <c r="C4752" s="80" t="str">
        <f>IFERROR(VLOOKUP(B4752,Listor!$A$6:$B$62,2,FALSE),"")</f>
        <v/>
      </c>
      <c r="D4752" s="80" t="str">
        <f>IFERROR(VLOOKUP(B4752,Listor!$A$6:$C$62,3,FALSE),"")</f>
        <v/>
      </c>
      <c r="E4752" s="64" t="s">
        <v>69</v>
      </c>
      <c r="F4752" s="65"/>
      <c r="G4752" s="35" t="str">
        <f>IFERROR(VLOOKUP(B4752,Listor!$A$6:$G$62,7,FALSE),"")</f>
        <v/>
      </c>
      <c r="H4752" s="35" t="str">
        <f>IFERROR(VLOOKUP(B4752,Listor!$H$6:$I$24,2,FALSE),"")</f>
        <v/>
      </c>
      <c r="I4752" s="35" t="str">
        <f t="shared" si="77"/>
        <v/>
      </c>
      <c r="J4752" s="35" t="str">
        <f t="array" ref="J4752">IFERROR(INDEX(Listor!$M$6:$M$17,MATCH(Listor!J4752&amp;Fossila!E4752,Listor!$K$6:$K$17&amp;Listor!$L$6:$L$17,0)),"")</f>
        <v/>
      </c>
      <c r="K4752" s="69"/>
    </row>
    <row r="4753" spans="2:11" x14ac:dyDescent="0.25">
      <c r="B4753" s="68" t="s">
        <v>68</v>
      </c>
      <c r="C4753" s="80" t="str">
        <f>IFERROR(VLOOKUP(B4753,Listor!$A$6:$B$62,2,FALSE),"")</f>
        <v/>
      </c>
      <c r="D4753" s="80" t="str">
        <f>IFERROR(VLOOKUP(B4753,Listor!$A$6:$C$62,3,FALSE),"")</f>
        <v/>
      </c>
      <c r="E4753" s="64" t="s">
        <v>69</v>
      </c>
      <c r="F4753" s="65"/>
      <c r="G4753" s="35" t="str">
        <f>IFERROR(VLOOKUP(B4753,Listor!$A$6:$G$62,7,FALSE),"")</f>
        <v/>
      </c>
      <c r="H4753" s="35" t="str">
        <f>IFERROR(VLOOKUP(B4753,Listor!$H$6:$I$24,2,FALSE),"")</f>
        <v/>
      </c>
      <c r="I4753" s="35" t="str">
        <f t="shared" si="77"/>
        <v/>
      </c>
      <c r="J4753" s="35" t="str">
        <f t="array" ref="J4753">IFERROR(INDEX(Listor!$M$6:$M$17,MATCH(Listor!J4753&amp;Fossila!E4753,Listor!$K$6:$K$17&amp;Listor!$L$6:$L$17,0)),"")</f>
        <v/>
      </c>
      <c r="K4753" s="69"/>
    </row>
    <row r="4754" spans="2:11" x14ac:dyDescent="0.25">
      <c r="B4754" s="68" t="s">
        <v>68</v>
      </c>
      <c r="C4754" s="80" t="str">
        <f>IFERROR(VLOOKUP(B4754,Listor!$A$6:$B$62,2,FALSE),"")</f>
        <v/>
      </c>
      <c r="D4754" s="80" t="str">
        <f>IFERROR(VLOOKUP(B4754,Listor!$A$6:$C$62,3,FALSE),"")</f>
        <v/>
      </c>
      <c r="E4754" s="64" t="s">
        <v>69</v>
      </c>
      <c r="F4754" s="65"/>
      <c r="G4754" s="35" t="str">
        <f>IFERROR(VLOOKUP(B4754,Listor!$A$6:$G$62,7,FALSE),"")</f>
        <v/>
      </c>
      <c r="H4754" s="35" t="str">
        <f>IFERROR(VLOOKUP(B4754,Listor!$H$6:$I$24,2,FALSE),"")</f>
        <v/>
      </c>
      <c r="I4754" s="35" t="str">
        <f t="shared" si="77"/>
        <v/>
      </c>
      <c r="J4754" s="35" t="str">
        <f t="array" ref="J4754">IFERROR(INDEX(Listor!$M$6:$M$17,MATCH(Listor!J4754&amp;Fossila!E4754,Listor!$K$6:$K$17&amp;Listor!$L$6:$L$17,0)),"")</f>
        <v/>
      </c>
      <c r="K4754" s="69"/>
    </row>
    <row r="4755" spans="2:11" x14ac:dyDescent="0.25">
      <c r="B4755" s="68" t="s">
        <v>68</v>
      </c>
      <c r="C4755" s="80" t="str">
        <f>IFERROR(VLOOKUP(B4755,Listor!$A$6:$B$62,2,FALSE),"")</f>
        <v/>
      </c>
      <c r="D4755" s="80" t="str">
        <f>IFERROR(VLOOKUP(B4755,Listor!$A$6:$C$62,3,FALSE),"")</f>
        <v/>
      </c>
      <c r="E4755" s="64" t="s">
        <v>69</v>
      </c>
      <c r="F4755" s="65"/>
      <c r="G4755" s="35" t="str">
        <f>IFERROR(VLOOKUP(B4755,Listor!$A$6:$G$62,7,FALSE),"")</f>
        <v/>
      </c>
      <c r="H4755" s="35" t="str">
        <f>IFERROR(VLOOKUP(B4755,Listor!$H$6:$I$24,2,FALSE),"")</f>
        <v/>
      </c>
      <c r="I4755" s="35" t="str">
        <f t="shared" si="77"/>
        <v/>
      </c>
      <c r="J4755" s="35" t="str">
        <f t="array" ref="J4755">IFERROR(INDEX(Listor!$M$6:$M$17,MATCH(Listor!J4755&amp;Fossila!E4755,Listor!$K$6:$K$17&amp;Listor!$L$6:$L$17,0)),"")</f>
        <v/>
      </c>
      <c r="K4755" s="69"/>
    </row>
    <row r="4756" spans="2:11" x14ac:dyDescent="0.25">
      <c r="B4756" s="68" t="s">
        <v>68</v>
      </c>
      <c r="C4756" s="80" t="str">
        <f>IFERROR(VLOOKUP(B4756,Listor!$A$6:$B$62,2,FALSE),"")</f>
        <v/>
      </c>
      <c r="D4756" s="80" t="str">
        <f>IFERROR(VLOOKUP(B4756,Listor!$A$6:$C$62,3,FALSE),"")</f>
        <v/>
      </c>
      <c r="E4756" s="64" t="s">
        <v>69</v>
      </c>
      <c r="F4756" s="65"/>
      <c r="G4756" s="35" t="str">
        <f>IFERROR(VLOOKUP(B4756,Listor!$A$6:$G$62,7,FALSE),"")</f>
        <v/>
      </c>
      <c r="H4756" s="35" t="str">
        <f>IFERROR(VLOOKUP(B4756,Listor!$H$6:$I$24,2,FALSE),"")</f>
        <v/>
      </c>
      <c r="I4756" s="35" t="str">
        <f t="shared" si="77"/>
        <v/>
      </c>
      <c r="J4756" s="35" t="str">
        <f t="array" ref="J4756">IFERROR(INDEX(Listor!$M$6:$M$17,MATCH(Listor!J4756&amp;Fossila!E4756,Listor!$K$6:$K$17&amp;Listor!$L$6:$L$17,0)),"")</f>
        <v/>
      </c>
      <c r="K4756" s="69"/>
    </row>
    <row r="4757" spans="2:11" x14ac:dyDescent="0.25">
      <c r="B4757" s="68" t="s">
        <v>68</v>
      </c>
      <c r="C4757" s="80" t="str">
        <f>IFERROR(VLOOKUP(B4757,Listor!$A$6:$B$62,2,FALSE),"")</f>
        <v/>
      </c>
      <c r="D4757" s="80" t="str">
        <f>IFERROR(VLOOKUP(B4757,Listor!$A$6:$C$62,3,FALSE),"")</f>
        <v/>
      </c>
      <c r="E4757" s="64" t="s">
        <v>69</v>
      </c>
      <c r="F4757" s="65"/>
      <c r="G4757" s="35" t="str">
        <f>IFERROR(VLOOKUP(B4757,Listor!$A$6:$G$62,7,FALSE),"")</f>
        <v/>
      </c>
      <c r="H4757" s="35" t="str">
        <f>IFERROR(VLOOKUP(B4757,Listor!$H$6:$I$24,2,FALSE),"")</f>
        <v/>
      </c>
      <c r="I4757" s="35" t="str">
        <f t="shared" si="77"/>
        <v/>
      </c>
      <c r="J4757" s="35" t="str">
        <f t="array" ref="J4757">IFERROR(INDEX(Listor!$M$6:$M$17,MATCH(Listor!J4757&amp;Fossila!E4757,Listor!$K$6:$K$17&amp;Listor!$L$6:$L$17,0)),"")</f>
        <v/>
      </c>
      <c r="K4757" s="69"/>
    </row>
    <row r="4758" spans="2:11" x14ac:dyDescent="0.25">
      <c r="B4758" s="68" t="s">
        <v>68</v>
      </c>
      <c r="C4758" s="80" t="str">
        <f>IFERROR(VLOOKUP(B4758,Listor!$A$6:$B$62,2,FALSE),"")</f>
        <v/>
      </c>
      <c r="D4758" s="80" t="str">
        <f>IFERROR(VLOOKUP(B4758,Listor!$A$6:$C$62,3,FALSE),"")</f>
        <v/>
      </c>
      <c r="E4758" s="64" t="s">
        <v>69</v>
      </c>
      <c r="F4758" s="65"/>
      <c r="G4758" s="35" t="str">
        <f>IFERROR(VLOOKUP(B4758,Listor!$A$6:$G$62,7,FALSE),"")</f>
        <v/>
      </c>
      <c r="H4758" s="35" t="str">
        <f>IFERROR(VLOOKUP(B4758,Listor!$H$6:$I$24,2,FALSE),"")</f>
        <v/>
      </c>
      <c r="I4758" s="35" t="str">
        <f t="shared" si="77"/>
        <v/>
      </c>
      <c r="J4758" s="35" t="str">
        <f t="array" ref="J4758">IFERROR(INDEX(Listor!$M$6:$M$17,MATCH(Listor!J4758&amp;Fossila!E4758,Listor!$K$6:$K$17&amp;Listor!$L$6:$L$17,0)),"")</f>
        <v/>
      </c>
      <c r="K4758" s="69"/>
    </row>
    <row r="4759" spans="2:11" x14ac:dyDescent="0.25">
      <c r="B4759" s="68" t="s">
        <v>68</v>
      </c>
      <c r="C4759" s="80" t="str">
        <f>IFERROR(VLOOKUP(B4759,Listor!$A$6:$B$62,2,FALSE),"")</f>
        <v/>
      </c>
      <c r="D4759" s="80" t="str">
        <f>IFERROR(VLOOKUP(B4759,Listor!$A$6:$C$62,3,FALSE),"")</f>
        <v/>
      </c>
      <c r="E4759" s="64" t="s">
        <v>69</v>
      </c>
      <c r="F4759" s="65"/>
      <c r="G4759" s="35" t="str">
        <f>IFERROR(VLOOKUP(B4759,Listor!$A$6:$G$62,7,FALSE),"")</f>
        <v/>
      </c>
      <c r="H4759" s="35" t="str">
        <f>IFERROR(VLOOKUP(B4759,Listor!$H$6:$I$24,2,FALSE),"")</f>
        <v/>
      </c>
      <c r="I4759" s="35" t="str">
        <f t="shared" si="77"/>
        <v/>
      </c>
      <c r="J4759" s="35" t="str">
        <f t="array" ref="J4759">IFERROR(INDEX(Listor!$M$6:$M$17,MATCH(Listor!J4759&amp;Fossila!E4759,Listor!$K$6:$K$17&amp;Listor!$L$6:$L$17,0)),"")</f>
        <v/>
      </c>
      <c r="K4759" s="69"/>
    </row>
    <row r="4760" spans="2:11" x14ac:dyDescent="0.25">
      <c r="B4760" s="68" t="s">
        <v>68</v>
      </c>
      <c r="C4760" s="80" t="str">
        <f>IFERROR(VLOOKUP(B4760,Listor!$A$6:$B$62,2,FALSE),"")</f>
        <v/>
      </c>
      <c r="D4760" s="80" t="str">
        <f>IFERROR(VLOOKUP(B4760,Listor!$A$6:$C$62,3,FALSE),"")</f>
        <v/>
      </c>
      <c r="E4760" s="64" t="s">
        <v>69</v>
      </c>
      <c r="F4760" s="65"/>
      <c r="G4760" s="35" t="str">
        <f>IFERROR(VLOOKUP(B4760,Listor!$A$6:$G$62,7,FALSE),"")</f>
        <v/>
      </c>
      <c r="H4760" s="35" t="str">
        <f>IFERROR(VLOOKUP(B4760,Listor!$H$6:$I$24,2,FALSE),"")</f>
        <v/>
      </c>
      <c r="I4760" s="35" t="str">
        <f t="shared" si="77"/>
        <v/>
      </c>
      <c r="J4760" s="35" t="str">
        <f t="array" ref="J4760">IFERROR(INDEX(Listor!$M$6:$M$17,MATCH(Listor!J4760&amp;Fossila!E4760,Listor!$K$6:$K$17&amp;Listor!$L$6:$L$17,0)),"")</f>
        <v/>
      </c>
      <c r="K4760" s="69"/>
    </row>
    <row r="4761" spans="2:11" x14ac:dyDescent="0.25">
      <c r="B4761" s="68" t="s">
        <v>68</v>
      </c>
      <c r="C4761" s="80" t="str">
        <f>IFERROR(VLOOKUP(B4761,Listor!$A$6:$B$62,2,FALSE),"")</f>
        <v/>
      </c>
      <c r="D4761" s="80" t="str">
        <f>IFERROR(VLOOKUP(B4761,Listor!$A$6:$C$62,3,FALSE),"")</f>
        <v/>
      </c>
      <c r="E4761" s="64" t="s">
        <v>69</v>
      </c>
      <c r="F4761" s="65"/>
      <c r="G4761" s="35" t="str">
        <f>IFERROR(VLOOKUP(B4761,Listor!$A$6:$G$62,7,FALSE),"")</f>
        <v/>
      </c>
      <c r="H4761" s="35" t="str">
        <f>IFERROR(VLOOKUP(B4761,Listor!$H$6:$I$24,2,FALSE),"")</f>
        <v/>
      </c>
      <c r="I4761" s="35" t="str">
        <f t="shared" si="77"/>
        <v/>
      </c>
      <c r="J4761" s="35" t="str">
        <f t="array" ref="J4761">IFERROR(INDEX(Listor!$M$6:$M$17,MATCH(Listor!J4761&amp;Fossila!E4761,Listor!$K$6:$K$17&amp;Listor!$L$6:$L$17,0)),"")</f>
        <v/>
      </c>
      <c r="K4761" s="69"/>
    </row>
    <row r="4762" spans="2:11" x14ac:dyDescent="0.25">
      <c r="B4762" s="68" t="s">
        <v>68</v>
      </c>
      <c r="C4762" s="80" t="str">
        <f>IFERROR(VLOOKUP(B4762,Listor!$A$6:$B$62,2,FALSE),"")</f>
        <v/>
      </c>
      <c r="D4762" s="80" t="str">
        <f>IFERROR(VLOOKUP(B4762,Listor!$A$6:$C$62,3,FALSE),"")</f>
        <v/>
      </c>
      <c r="E4762" s="64" t="s">
        <v>69</v>
      </c>
      <c r="F4762" s="65"/>
      <c r="G4762" s="35" t="str">
        <f>IFERROR(VLOOKUP(B4762,Listor!$A$6:$G$62,7,FALSE),"")</f>
        <v/>
      </c>
      <c r="H4762" s="35" t="str">
        <f>IFERROR(VLOOKUP(B4762,Listor!$H$6:$I$24,2,FALSE),"")</f>
        <v/>
      </c>
      <c r="I4762" s="35" t="str">
        <f t="shared" si="77"/>
        <v/>
      </c>
      <c r="J4762" s="35" t="str">
        <f t="array" ref="J4762">IFERROR(INDEX(Listor!$M$6:$M$17,MATCH(Listor!J4762&amp;Fossila!E4762,Listor!$K$6:$K$17&amp;Listor!$L$6:$L$17,0)),"")</f>
        <v/>
      </c>
      <c r="K4762" s="69"/>
    </row>
    <row r="4763" spans="2:11" x14ac:dyDescent="0.25">
      <c r="B4763" s="68" t="s">
        <v>68</v>
      </c>
      <c r="C4763" s="80" t="str">
        <f>IFERROR(VLOOKUP(B4763,Listor!$A$6:$B$62,2,FALSE),"")</f>
        <v/>
      </c>
      <c r="D4763" s="80" t="str">
        <f>IFERROR(VLOOKUP(B4763,Listor!$A$6:$C$62,3,FALSE),"")</f>
        <v/>
      </c>
      <c r="E4763" s="64" t="s">
        <v>69</v>
      </c>
      <c r="F4763" s="65"/>
      <c r="G4763" s="35" t="str">
        <f>IFERROR(VLOOKUP(B4763,Listor!$A$6:$G$62,7,FALSE),"")</f>
        <v/>
      </c>
      <c r="H4763" s="35" t="str">
        <f>IFERROR(VLOOKUP(B4763,Listor!$H$6:$I$24,2,FALSE),"")</f>
        <v/>
      </c>
      <c r="I4763" s="35" t="str">
        <f t="shared" si="77"/>
        <v/>
      </c>
      <c r="J4763" s="35" t="str">
        <f t="array" ref="J4763">IFERROR(INDEX(Listor!$M$6:$M$17,MATCH(Listor!J4763&amp;Fossila!E4763,Listor!$K$6:$K$17&amp;Listor!$L$6:$L$17,0)),"")</f>
        <v/>
      </c>
      <c r="K4763" s="69"/>
    </row>
    <row r="4764" spans="2:11" x14ac:dyDescent="0.25">
      <c r="B4764" s="68" t="s">
        <v>68</v>
      </c>
      <c r="C4764" s="80" t="str">
        <f>IFERROR(VLOOKUP(B4764,Listor!$A$6:$B$62,2,FALSE),"")</f>
        <v/>
      </c>
      <c r="D4764" s="80" t="str">
        <f>IFERROR(VLOOKUP(B4764,Listor!$A$6:$C$62,3,FALSE),"")</f>
        <v/>
      </c>
      <c r="E4764" s="64" t="s">
        <v>69</v>
      </c>
      <c r="F4764" s="65"/>
      <c r="G4764" s="35" t="str">
        <f>IFERROR(VLOOKUP(B4764,Listor!$A$6:$G$62,7,FALSE),"")</f>
        <v/>
      </c>
      <c r="H4764" s="35" t="str">
        <f>IFERROR(VLOOKUP(B4764,Listor!$H$6:$I$24,2,FALSE),"")</f>
        <v/>
      </c>
      <c r="I4764" s="35" t="str">
        <f t="shared" si="77"/>
        <v/>
      </c>
      <c r="J4764" s="35" t="str">
        <f t="array" ref="J4764">IFERROR(INDEX(Listor!$M$6:$M$17,MATCH(Listor!J4764&amp;Fossila!E4764,Listor!$K$6:$K$17&amp;Listor!$L$6:$L$17,0)),"")</f>
        <v/>
      </c>
      <c r="K4764" s="69"/>
    </row>
    <row r="4765" spans="2:11" x14ac:dyDescent="0.25">
      <c r="B4765" s="68" t="s">
        <v>68</v>
      </c>
      <c r="C4765" s="80" t="str">
        <f>IFERROR(VLOOKUP(B4765,Listor!$A$6:$B$62,2,FALSE),"")</f>
        <v/>
      </c>
      <c r="D4765" s="80" t="str">
        <f>IFERROR(VLOOKUP(B4765,Listor!$A$6:$C$62,3,FALSE),"")</f>
        <v/>
      </c>
      <c r="E4765" s="64" t="s">
        <v>69</v>
      </c>
      <c r="F4765" s="65"/>
      <c r="G4765" s="35" t="str">
        <f>IFERROR(VLOOKUP(B4765,Listor!$A$6:$G$62,7,FALSE),"")</f>
        <v/>
      </c>
      <c r="H4765" s="35" t="str">
        <f>IFERROR(VLOOKUP(B4765,Listor!$H$6:$I$24,2,FALSE),"")</f>
        <v/>
      </c>
      <c r="I4765" s="35" t="str">
        <f t="shared" si="77"/>
        <v/>
      </c>
      <c r="J4765" s="35" t="str">
        <f t="array" ref="J4765">IFERROR(INDEX(Listor!$M$6:$M$17,MATCH(Listor!J4765&amp;Fossila!E4765,Listor!$K$6:$K$17&amp;Listor!$L$6:$L$17,0)),"")</f>
        <v/>
      </c>
      <c r="K4765" s="69"/>
    </row>
    <row r="4766" spans="2:11" x14ac:dyDescent="0.25">
      <c r="B4766" s="68" t="s">
        <v>68</v>
      </c>
      <c r="C4766" s="80" t="str">
        <f>IFERROR(VLOOKUP(B4766,Listor!$A$6:$B$62,2,FALSE),"")</f>
        <v/>
      </c>
      <c r="D4766" s="80" t="str">
        <f>IFERROR(VLOOKUP(B4766,Listor!$A$6:$C$62,3,FALSE),"")</f>
        <v/>
      </c>
      <c r="E4766" s="64" t="s">
        <v>69</v>
      </c>
      <c r="F4766" s="65"/>
      <c r="G4766" s="35" t="str">
        <f>IFERROR(VLOOKUP(B4766,Listor!$A$6:$G$62,7,FALSE),"")</f>
        <v/>
      </c>
      <c r="H4766" s="35" t="str">
        <f>IFERROR(VLOOKUP(B4766,Listor!$H$6:$I$24,2,FALSE),"")</f>
        <v/>
      </c>
      <c r="I4766" s="35" t="str">
        <f t="shared" si="77"/>
        <v/>
      </c>
      <c r="J4766" s="35" t="str">
        <f t="array" ref="J4766">IFERROR(INDEX(Listor!$M$6:$M$17,MATCH(Listor!J4766&amp;Fossila!E4766,Listor!$K$6:$K$17&amp;Listor!$L$6:$L$17,0)),"")</f>
        <v/>
      </c>
      <c r="K4766" s="69"/>
    </row>
    <row r="4767" spans="2:11" x14ac:dyDescent="0.25">
      <c r="B4767" s="68" t="s">
        <v>68</v>
      </c>
      <c r="C4767" s="80" t="str">
        <f>IFERROR(VLOOKUP(B4767,Listor!$A$6:$B$62,2,FALSE),"")</f>
        <v/>
      </c>
      <c r="D4767" s="80" t="str">
        <f>IFERROR(VLOOKUP(B4767,Listor!$A$6:$C$62,3,FALSE),"")</f>
        <v/>
      </c>
      <c r="E4767" s="64" t="s">
        <v>69</v>
      </c>
      <c r="F4767" s="65"/>
      <c r="G4767" s="35" t="str">
        <f>IFERROR(VLOOKUP(B4767,Listor!$A$6:$G$62,7,FALSE),"")</f>
        <v/>
      </c>
      <c r="H4767" s="35" t="str">
        <f>IFERROR(VLOOKUP(B4767,Listor!$H$6:$I$24,2,FALSE),"")</f>
        <v/>
      </c>
      <c r="I4767" s="35" t="str">
        <f t="shared" si="77"/>
        <v/>
      </c>
      <c r="J4767" s="35" t="str">
        <f t="array" ref="J4767">IFERROR(INDEX(Listor!$M$6:$M$17,MATCH(Listor!J4767&amp;Fossila!E4767,Listor!$K$6:$K$17&amp;Listor!$L$6:$L$17,0)),"")</f>
        <v/>
      </c>
      <c r="K4767" s="69"/>
    </row>
    <row r="4768" spans="2:11" x14ac:dyDescent="0.25">
      <c r="B4768" s="68" t="s">
        <v>68</v>
      </c>
      <c r="C4768" s="80" t="str">
        <f>IFERROR(VLOOKUP(B4768,Listor!$A$6:$B$62,2,FALSE),"")</f>
        <v/>
      </c>
      <c r="D4768" s="80" t="str">
        <f>IFERROR(VLOOKUP(B4768,Listor!$A$6:$C$62,3,FALSE),"")</f>
        <v/>
      </c>
      <c r="E4768" s="64" t="s">
        <v>69</v>
      </c>
      <c r="F4768" s="65"/>
      <c r="G4768" s="35" t="str">
        <f>IFERROR(VLOOKUP(B4768,Listor!$A$6:$G$62,7,FALSE),"")</f>
        <v/>
      </c>
      <c r="H4768" s="35" t="str">
        <f>IFERROR(VLOOKUP(B4768,Listor!$H$6:$I$24,2,FALSE),"")</f>
        <v/>
      </c>
      <c r="I4768" s="35" t="str">
        <f t="shared" si="77"/>
        <v/>
      </c>
      <c r="J4768" s="35" t="str">
        <f t="array" ref="J4768">IFERROR(INDEX(Listor!$M$6:$M$17,MATCH(Listor!J4768&amp;Fossila!E4768,Listor!$K$6:$K$17&amp;Listor!$L$6:$L$17,0)),"")</f>
        <v/>
      </c>
      <c r="K4768" s="69"/>
    </row>
    <row r="4769" spans="2:11" x14ac:dyDescent="0.25">
      <c r="B4769" s="68" t="s">
        <v>68</v>
      </c>
      <c r="C4769" s="80" t="str">
        <f>IFERROR(VLOOKUP(B4769,Listor!$A$6:$B$62,2,FALSE),"")</f>
        <v/>
      </c>
      <c r="D4769" s="80" t="str">
        <f>IFERROR(VLOOKUP(B4769,Listor!$A$6:$C$62,3,FALSE),"")</f>
        <v/>
      </c>
      <c r="E4769" s="64" t="s">
        <v>69</v>
      </c>
      <c r="F4769" s="65"/>
      <c r="G4769" s="35" t="str">
        <f>IFERROR(VLOOKUP(B4769,Listor!$A$6:$G$62,7,FALSE),"")</f>
        <v/>
      </c>
      <c r="H4769" s="35" t="str">
        <f>IFERROR(VLOOKUP(B4769,Listor!$H$6:$I$24,2,FALSE),"")</f>
        <v/>
      </c>
      <c r="I4769" s="35" t="str">
        <f t="shared" si="77"/>
        <v/>
      </c>
      <c r="J4769" s="35" t="str">
        <f t="array" ref="J4769">IFERROR(INDEX(Listor!$M$6:$M$17,MATCH(Listor!J4769&amp;Fossila!E4769,Listor!$K$6:$K$17&amp;Listor!$L$6:$L$17,0)),"")</f>
        <v/>
      </c>
      <c r="K4769" s="69"/>
    </row>
    <row r="4770" spans="2:11" x14ac:dyDescent="0.25">
      <c r="B4770" s="68" t="s">
        <v>68</v>
      </c>
      <c r="C4770" s="80" t="str">
        <f>IFERROR(VLOOKUP(B4770,Listor!$A$6:$B$62,2,FALSE),"")</f>
        <v/>
      </c>
      <c r="D4770" s="80" t="str">
        <f>IFERROR(VLOOKUP(B4770,Listor!$A$6:$C$62,3,FALSE),"")</f>
        <v/>
      </c>
      <c r="E4770" s="64" t="s">
        <v>69</v>
      </c>
      <c r="F4770" s="65"/>
      <c r="G4770" s="35" t="str">
        <f>IFERROR(VLOOKUP(B4770,Listor!$A$6:$G$62,7,FALSE),"")</f>
        <v/>
      </c>
      <c r="H4770" s="35" t="str">
        <f>IFERROR(VLOOKUP(B4770,Listor!$H$6:$I$24,2,FALSE),"")</f>
        <v/>
      </c>
      <c r="I4770" s="35" t="str">
        <f t="shared" si="77"/>
        <v/>
      </c>
      <c r="J4770" s="35" t="str">
        <f t="array" ref="J4770">IFERROR(INDEX(Listor!$M$6:$M$17,MATCH(Listor!J4770&amp;Fossila!E4770,Listor!$K$6:$K$17&amp;Listor!$L$6:$L$17,0)),"")</f>
        <v/>
      </c>
      <c r="K4770" s="69"/>
    </row>
    <row r="4771" spans="2:11" x14ac:dyDescent="0.25">
      <c r="B4771" s="68" t="s">
        <v>68</v>
      </c>
      <c r="C4771" s="80" t="str">
        <f>IFERROR(VLOOKUP(B4771,Listor!$A$6:$B$62,2,FALSE),"")</f>
        <v/>
      </c>
      <c r="D4771" s="80" t="str">
        <f>IFERROR(VLOOKUP(B4771,Listor!$A$6:$C$62,3,FALSE),"")</f>
        <v/>
      </c>
      <c r="E4771" s="64" t="s">
        <v>69</v>
      </c>
      <c r="F4771" s="65"/>
      <c r="G4771" s="35" t="str">
        <f>IFERROR(VLOOKUP(B4771,Listor!$A$6:$G$62,7,FALSE),"")</f>
        <v/>
      </c>
      <c r="H4771" s="35" t="str">
        <f>IFERROR(VLOOKUP(B4771,Listor!$H$6:$I$24,2,FALSE),"")</f>
        <v/>
      </c>
      <c r="I4771" s="35" t="str">
        <f t="shared" si="77"/>
        <v/>
      </c>
      <c r="J4771" s="35" t="str">
        <f t="array" ref="J4771">IFERROR(INDEX(Listor!$M$6:$M$17,MATCH(Listor!J4771&amp;Fossila!E4771,Listor!$K$6:$K$17&amp;Listor!$L$6:$L$17,0)),"")</f>
        <v/>
      </c>
      <c r="K4771" s="69"/>
    </row>
    <row r="4772" spans="2:11" x14ac:dyDescent="0.25">
      <c r="B4772" s="68" t="s">
        <v>68</v>
      </c>
      <c r="C4772" s="80" t="str">
        <f>IFERROR(VLOOKUP(B4772,Listor!$A$6:$B$62,2,FALSE),"")</f>
        <v/>
      </c>
      <c r="D4772" s="80" t="str">
        <f>IFERROR(VLOOKUP(B4772,Listor!$A$6:$C$62,3,FALSE),"")</f>
        <v/>
      </c>
      <c r="E4772" s="64" t="s">
        <v>69</v>
      </c>
      <c r="F4772" s="65"/>
      <c r="G4772" s="35" t="str">
        <f>IFERROR(VLOOKUP(B4772,Listor!$A$6:$G$62,7,FALSE),"")</f>
        <v/>
      </c>
      <c r="H4772" s="35" t="str">
        <f>IFERROR(VLOOKUP(B4772,Listor!$H$6:$I$24,2,FALSE),"")</f>
        <v/>
      </c>
      <c r="I4772" s="35" t="str">
        <f t="shared" si="77"/>
        <v/>
      </c>
      <c r="J4772" s="35" t="str">
        <f t="array" ref="J4772">IFERROR(INDEX(Listor!$M$6:$M$17,MATCH(Listor!J4772&amp;Fossila!E4772,Listor!$K$6:$K$17&amp;Listor!$L$6:$L$17,0)),"")</f>
        <v/>
      </c>
      <c r="K4772" s="69"/>
    </row>
    <row r="4773" spans="2:11" x14ac:dyDescent="0.25">
      <c r="B4773" s="68" t="s">
        <v>68</v>
      </c>
      <c r="C4773" s="80" t="str">
        <f>IFERROR(VLOOKUP(B4773,Listor!$A$6:$B$62,2,FALSE),"")</f>
        <v/>
      </c>
      <c r="D4773" s="80" t="str">
        <f>IFERROR(VLOOKUP(B4773,Listor!$A$6:$C$62,3,FALSE),"")</f>
        <v/>
      </c>
      <c r="E4773" s="64" t="s">
        <v>69</v>
      </c>
      <c r="F4773" s="65"/>
      <c r="G4773" s="35" t="str">
        <f>IFERROR(VLOOKUP(B4773,Listor!$A$6:$G$62,7,FALSE),"")</f>
        <v/>
      </c>
      <c r="H4773" s="35" t="str">
        <f>IFERROR(VLOOKUP(B4773,Listor!$H$6:$I$24,2,FALSE),"")</f>
        <v/>
      </c>
      <c r="I4773" s="35" t="str">
        <f t="shared" si="77"/>
        <v/>
      </c>
      <c r="J4773" s="35" t="str">
        <f t="array" ref="J4773">IFERROR(INDEX(Listor!$M$6:$M$17,MATCH(Listor!J4773&amp;Fossila!E4773,Listor!$K$6:$K$17&amp;Listor!$L$6:$L$17,0)),"")</f>
        <v/>
      </c>
      <c r="K4773" s="69"/>
    </row>
    <row r="4774" spans="2:11" x14ac:dyDescent="0.25">
      <c r="B4774" s="68" t="s">
        <v>68</v>
      </c>
      <c r="C4774" s="80" t="str">
        <f>IFERROR(VLOOKUP(B4774,Listor!$A$6:$B$62,2,FALSE),"")</f>
        <v/>
      </c>
      <c r="D4774" s="80" t="str">
        <f>IFERROR(VLOOKUP(B4774,Listor!$A$6:$C$62,3,FALSE),"")</f>
        <v/>
      </c>
      <c r="E4774" s="64" t="s">
        <v>69</v>
      </c>
      <c r="F4774" s="65"/>
      <c r="G4774" s="35" t="str">
        <f>IFERROR(VLOOKUP(B4774,Listor!$A$6:$G$62,7,FALSE),"")</f>
        <v/>
      </c>
      <c r="H4774" s="35" t="str">
        <f>IFERROR(VLOOKUP(B4774,Listor!$H$6:$I$24,2,FALSE),"")</f>
        <v/>
      </c>
      <c r="I4774" s="35" t="str">
        <f t="shared" si="77"/>
        <v/>
      </c>
      <c r="J4774" s="35" t="str">
        <f t="array" ref="J4774">IFERROR(INDEX(Listor!$M$6:$M$17,MATCH(Listor!J4774&amp;Fossila!E4774,Listor!$K$6:$K$17&amp;Listor!$L$6:$L$17,0)),"")</f>
        <v/>
      </c>
      <c r="K4774" s="69"/>
    </row>
    <row r="4775" spans="2:11" x14ac:dyDescent="0.25">
      <c r="B4775" s="68" t="s">
        <v>68</v>
      </c>
      <c r="C4775" s="80" t="str">
        <f>IFERROR(VLOOKUP(B4775,Listor!$A$6:$B$62,2,FALSE),"")</f>
        <v/>
      </c>
      <c r="D4775" s="80" t="str">
        <f>IFERROR(VLOOKUP(B4775,Listor!$A$6:$C$62,3,FALSE),"")</f>
        <v/>
      </c>
      <c r="E4775" s="64" t="s">
        <v>69</v>
      </c>
      <c r="F4775" s="65"/>
      <c r="G4775" s="35" t="str">
        <f>IFERROR(VLOOKUP(B4775,Listor!$A$6:$G$62,7,FALSE),"")</f>
        <v/>
      </c>
      <c r="H4775" s="35" t="str">
        <f>IFERROR(VLOOKUP(B4775,Listor!$H$6:$I$24,2,FALSE),"")</f>
        <v/>
      </c>
      <c r="I4775" s="35" t="str">
        <f t="shared" si="77"/>
        <v/>
      </c>
      <c r="J4775" s="35" t="str">
        <f t="array" ref="J4775">IFERROR(INDEX(Listor!$M$6:$M$17,MATCH(Listor!J4775&amp;Fossila!E4775,Listor!$K$6:$K$17&amp;Listor!$L$6:$L$17,0)),"")</f>
        <v/>
      </c>
      <c r="K4775" s="69"/>
    </row>
    <row r="4776" spans="2:11" x14ac:dyDescent="0.25">
      <c r="B4776" s="68" t="s">
        <v>68</v>
      </c>
      <c r="C4776" s="80" t="str">
        <f>IFERROR(VLOOKUP(B4776,Listor!$A$6:$B$62,2,FALSE),"")</f>
        <v/>
      </c>
      <c r="D4776" s="80" t="str">
        <f>IFERROR(VLOOKUP(B4776,Listor!$A$6:$C$62,3,FALSE),"")</f>
        <v/>
      </c>
      <c r="E4776" s="64" t="s">
        <v>69</v>
      </c>
      <c r="F4776" s="65"/>
      <c r="G4776" s="35" t="str">
        <f>IFERROR(VLOOKUP(B4776,Listor!$A$6:$G$62,7,FALSE),"")</f>
        <v/>
      </c>
      <c r="H4776" s="35" t="str">
        <f>IFERROR(VLOOKUP(B4776,Listor!$H$6:$I$24,2,FALSE),"")</f>
        <v/>
      </c>
      <c r="I4776" s="35" t="str">
        <f t="shared" si="77"/>
        <v/>
      </c>
      <c r="J4776" s="35" t="str">
        <f t="array" ref="J4776">IFERROR(INDEX(Listor!$M$6:$M$17,MATCH(Listor!J4776&amp;Fossila!E4776,Listor!$K$6:$K$17&amp;Listor!$L$6:$L$17,0)),"")</f>
        <v/>
      </c>
      <c r="K4776" s="69"/>
    </row>
    <row r="4777" spans="2:11" x14ac:dyDescent="0.25">
      <c r="B4777" s="68" t="s">
        <v>68</v>
      </c>
      <c r="C4777" s="80" t="str">
        <f>IFERROR(VLOOKUP(B4777,Listor!$A$6:$B$62,2,FALSE),"")</f>
        <v/>
      </c>
      <c r="D4777" s="80" t="str">
        <f>IFERROR(VLOOKUP(B4777,Listor!$A$6:$C$62,3,FALSE),"")</f>
        <v/>
      </c>
      <c r="E4777" s="64" t="s">
        <v>69</v>
      </c>
      <c r="F4777" s="65"/>
      <c r="G4777" s="35" t="str">
        <f>IFERROR(VLOOKUP(B4777,Listor!$A$6:$G$62,7,FALSE),"")</f>
        <v/>
      </c>
      <c r="H4777" s="35" t="str">
        <f>IFERROR(VLOOKUP(B4777,Listor!$H$6:$I$24,2,FALSE),"")</f>
        <v/>
      </c>
      <c r="I4777" s="35" t="str">
        <f t="shared" si="77"/>
        <v/>
      </c>
      <c r="J4777" s="35" t="str">
        <f t="array" ref="J4777">IFERROR(INDEX(Listor!$M$6:$M$17,MATCH(Listor!J4777&amp;Fossila!E4777,Listor!$K$6:$K$17&amp;Listor!$L$6:$L$17,0)),"")</f>
        <v/>
      </c>
      <c r="K4777" s="69"/>
    </row>
    <row r="4778" spans="2:11" x14ac:dyDescent="0.25">
      <c r="B4778" s="68" t="s">
        <v>68</v>
      </c>
      <c r="C4778" s="80" t="str">
        <f>IFERROR(VLOOKUP(B4778,Listor!$A$6:$B$62,2,FALSE),"")</f>
        <v/>
      </c>
      <c r="D4778" s="80" t="str">
        <f>IFERROR(VLOOKUP(B4778,Listor!$A$6:$C$62,3,FALSE),"")</f>
        <v/>
      </c>
      <c r="E4778" s="64" t="s">
        <v>69</v>
      </c>
      <c r="F4778" s="65"/>
      <c r="G4778" s="35" t="str">
        <f>IFERROR(VLOOKUP(B4778,Listor!$A$6:$G$62,7,FALSE),"")</f>
        <v/>
      </c>
      <c r="H4778" s="35" t="str">
        <f>IFERROR(VLOOKUP(B4778,Listor!$H$6:$I$24,2,FALSE),"")</f>
        <v/>
      </c>
      <c r="I4778" s="35" t="str">
        <f t="shared" si="77"/>
        <v/>
      </c>
      <c r="J4778" s="35" t="str">
        <f t="array" ref="J4778">IFERROR(INDEX(Listor!$M$6:$M$17,MATCH(Listor!J4778&amp;Fossila!E4778,Listor!$K$6:$K$17&amp;Listor!$L$6:$L$17,0)),"")</f>
        <v/>
      </c>
      <c r="K4778" s="69"/>
    </row>
    <row r="4779" spans="2:11" x14ac:dyDescent="0.25">
      <c r="B4779" s="68" t="s">
        <v>68</v>
      </c>
      <c r="C4779" s="80" t="str">
        <f>IFERROR(VLOOKUP(B4779,Listor!$A$6:$B$62,2,FALSE),"")</f>
        <v/>
      </c>
      <c r="D4779" s="80" t="str">
        <f>IFERROR(VLOOKUP(B4779,Listor!$A$6:$C$62,3,FALSE),"")</f>
        <v/>
      </c>
      <c r="E4779" s="64" t="s">
        <v>69</v>
      </c>
      <c r="F4779" s="65"/>
      <c r="G4779" s="35" t="str">
        <f>IFERROR(VLOOKUP(B4779,Listor!$A$6:$G$62,7,FALSE),"")</f>
        <v/>
      </c>
      <c r="H4779" s="35" t="str">
        <f>IFERROR(VLOOKUP(B4779,Listor!$H$6:$I$24,2,FALSE),"")</f>
        <v/>
      </c>
      <c r="I4779" s="35" t="str">
        <f t="shared" si="77"/>
        <v/>
      </c>
      <c r="J4779" s="35" t="str">
        <f t="array" ref="J4779">IFERROR(INDEX(Listor!$M$6:$M$17,MATCH(Listor!J4779&amp;Fossila!E4779,Listor!$K$6:$K$17&amp;Listor!$L$6:$L$17,0)),"")</f>
        <v/>
      </c>
      <c r="K4779" s="69"/>
    </row>
    <row r="4780" spans="2:11" x14ac:dyDescent="0.25">
      <c r="B4780" s="68" t="s">
        <v>68</v>
      </c>
      <c r="C4780" s="80" t="str">
        <f>IFERROR(VLOOKUP(B4780,Listor!$A$6:$B$62,2,FALSE),"")</f>
        <v/>
      </c>
      <c r="D4780" s="80" t="str">
        <f>IFERROR(VLOOKUP(B4780,Listor!$A$6:$C$62,3,FALSE),"")</f>
        <v/>
      </c>
      <c r="E4780" s="64" t="s">
        <v>69</v>
      </c>
      <c r="F4780" s="65"/>
      <c r="G4780" s="35" t="str">
        <f>IFERROR(VLOOKUP(B4780,Listor!$A$6:$G$62,7,FALSE),"")</f>
        <v/>
      </c>
      <c r="H4780" s="35" t="str">
        <f>IFERROR(VLOOKUP(B4780,Listor!$H$6:$I$24,2,FALSE),"")</f>
        <v/>
      </c>
      <c r="I4780" s="35" t="str">
        <f t="shared" si="77"/>
        <v/>
      </c>
      <c r="J4780" s="35" t="str">
        <f t="array" ref="J4780">IFERROR(INDEX(Listor!$M$6:$M$17,MATCH(Listor!J4780&amp;Fossila!E4780,Listor!$K$6:$K$17&amp;Listor!$L$6:$L$17,0)),"")</f>
        <v/>
      </c>
      <c r="K4780" s="69"/>
    </row>
    <row r="4781" spans="2:11" x14ac:dyDescent="0.25">
      <c r="B4781" s="68" t="s">
        <v>68</v>
      </c>
      <c r="C4781" s="80" t="str">
        <f>IFERROR(VLOOKUP(B4781,Listor!$A$6:$B$62,2,FALSE),"")</f>
        <v/>
      </c>
      <c r="D4781" s="80" t="str">
        <f>IFERROR(VLOOKUP(B4781,Listor!$A$6:$C$62,3,FALSE),"")</f>
        <v/>
      </c>
      <c r="E4781" s="64" t="s">
        <v>69</v>
      </c>
      <c r="F4781" s="65"/>
      <c r="G4781" s="35" t="str">
        <f>IFERROR(VLOOKUP(B4781,Listor!$A$6:$G$62,7,FALSE),"")</f>
        <v/>
      </c>
      <c r="H4781" s="35" t="str">
        <f>IFERROR(VLOOKUP(B4781,Listor!$H$6:$I$24,2,FALSE),"")</f>
        <v/>
      </c>
      <c r="I4781" s="35" t="str">
        <f t="shared" si="77"/>
        <v/>
      </c>
      <c r="J4781" s="35" t="str">
        <f t="array" ref="J4781">IFERROR(INDEX(Listor!$M$6:$M$17,MATCH(Listor!J4781&amp;Fossila!E4781,Listor!$K$6:$K$17&amp;Listor!$L$6:$L$17,0)),"")</f>
        <v/>
      </c>
      <c r="K4781" s="69"/>
    </row>
    <row r="4782" spans="2:11" x14ac:dyDescent="0.25">
      <c r="B4782" s="68" t="s">
        <v>68</v>
      </c>
      <c r="C4782" s="80" t="str">
        <f>IFERROR(VLOOKUP(B4782,Listor!$A$6:$B$62,2,FALSE),"")</f>
        <v/>
      </c>
      <c r="D4782" s="80" t="str">
        <f>IFERROR(VLOOKUP(B4782,Listor!$A$6:$C$62,3,FALSE),"")</f>
        <v/>
      </c>
      <c r="E4782" s="64" t="s">
        <v>69</v>
      </c>
      <c r="F4782" s="65"/>
      <c r="G4782" s="35" t="str">
        <f>IFERROR(VLOOKUP(B4782,Listor!$A$6:$G$62,7,FALSE),"")</f>
        <v/>
      </c>
      <c r="H4782" s="35" t="str">
        <f>IFERROR(VLOOKUP(B4782,Listor!$H$6:$I$24,2,FALSE),"")</f>
        <v/>
      </c>
      <c r="I4782" s="35" t="str">
        <f t="shared" si="77"/>
        <v/>
      </c>
      <c r="J4782" s="35" t="str">
        <f t="array" ref="J4782">IFERROR(INDEX(Listor!$M$6:$M$17,MATCH(Listor!J4782&amp;Fossila!E4782,Listor!$K$6:$K$17&amp;Listor!$L$6:$L$17,0)),"")</f>
        <v/>
      </c>
      <c r="K4782" s="69"/>
    </row>
    <row r="4783" spans="2:11" x14ac:dyDescent="0.25">
      <c r="B4783" s="68" t="s">
        <v>68</v>
      </c>
      <c r="C4783" s="80" t="str">
        <f>IFERROR(VLOOKUP(B4783,Listor!$A$6:$B$62,2,FALSE),"")</f>
        <v/>
      </c>
      <c r="D4783" s="80" t="str">
        <f>IFERROR(VLOOKUP(B4783,Listor!$A$6:$C$62,3,FALSE),"")</f>
        <v/>
      </c>
      <c r="E4783" s="64" t="s">
        <v>69</v>
      </c>
      <c r="F4783" s="65"/>
      <c r="G4783" s="35" t="str">
        <f>IFERROR(VLOOKUP(B4783,Listor!$A$6:$G$62,7,FALSE),"")</f>
        <v/>
      </c>
      <c r="H4783" s="35" t="str">
        <f>IFERROR(VLOOKUP(B4783,Listor!$H$6:$I$24,2,FALSE),"")</f>
        <v/>
      </c>
      <c r="I4783" s="35" t="str">
        <f t="shared" si="77"/>
        <v/>
      </c>
      <c r="J4783" s="35" t="str">
        <f t="array" ref="J4783">IFERROR(INDEX(Listor!$M$6:$M$17,MATCH(Listor!J4783&amp;Fossila!E4783,Listor!$K$6:$K$17&amp;Listor!$L$6:$L$17,0)),"")</f>
        <v/>
      </c>
      <c r="K4783" s="69"/>
    </row>
    <row r="4784" spans="2:11" x14ac:dyDescent="0.25">
      <c r="B4784" s="68" t="s">
        <v>68</v>
      </c>
      <c r="C4784" s="80" t="str">
        <f>IFERROR(VLOOKUP(B4784,Listor!$A$6:$B$62,2,FALSE),"")</f>
        <v/>
      </c>
      <c r="D4784" s="80" t="str">
        <f>IFERROR(VLOOKUP(B4784,Listor!$A$6:$C$62,3,FALSE),"")</f>
        <v/>
      </c>
      <c r="E4784" s="64" t="s">
        <v>69</v>
      </c>
      <c r="F4784" s="65"/>
      <c r="G4784" s="35" t="str">
        <f>IFERROR(VLOOKUP(B4784,Listor!$A$6:$G$62,7,FALSE),"")</f>
        <v/>
      </c>
      <c r="H4784" s="35" t="str">
        <f>IFERROR(VLOOKUP(B4784,Listor!$H$6:$I$24,2,FALSE),"")</f>
        <v/>
      </c>
      <c r="I4784" s="35" t="str">
        <f t="shared" si="77"/>
        <v/>
      </c>
      <c r="J4784" s="35" t="str">
        <f t="array" ref="J4784">IFERROR(INDEX(Listor!$M$6:$M$17,MATCH(Listor!J4784&amp;Fossila!E4784,Listor!$K$6:$K$17&amp;Listor!$L$6:$L$17,0)),"")</f>
        <v/>
      </c>
      <c r="K4784" s="69"/>
    </row>
    <row r="4785" spans="2:11" x14ac:dyDescent="0.25">
      <c r="B4785" s="68" t="s">
        <v>68</v>
      </c>
      <c r="C4785" s="80" t="str">
        <f>IFERROR(VLOOKUP(B4785,Listor!$A$6:$B$62,2,FALSE),"")</f>
        <v/>
      </c>
      <c r="D4785" s="80" t="str">
        <f>IFERROR(VLOOKUP(B4785,Listor!$A$6:$C$62,3,FALSE),"")</f>
        <v/>
      </c>
      <c r="E4785" s="64" t="s">
        <v>69</v>
      </c>
      <c r="F4785" s="65"/>
      <c r="G4785" s="35" t="str">
        <f>IFERROR(VLOOKUP(B4785,Listor!$A$6:$G$62,7,FALSE),"")</f>
        <v/>
      </c>
      <c r="H4785" s="35" t="str">
        <f>IFERROR(VLOOKUP(B4785,Listor!$H$6:$I$24,2,FALSE),"")</f>
        <v/>
      </c>
      <c r="I4785" s="35" t="str">
        <f t="shared" si="77"/>
        <v/>
      </c>
      <c r="J4785" s="35" t="str">
        <f t="array" ref="J4785">IFERROR(INDEX(Listor!$M$6:$M$17,MATCH(Listor!J4785&amp;Fossila!E4785,Listor!$K$6:$K$17&amp;Listor!$L$6:$L$17,0)),"")</f>
        <v/>
      </c>
      <c r="K4785" s="69"/>
    </row>
    <row r="4786" spans="2:11" x14ac:dyDescent="0.25">
      <c r="B4786" s="68" t="s">
        <v>68</v>
      </c>
      <c r="C4786" s="80" t="str">
        <f>IFERROR(VLOOKUP(B4786,Listor!$A$6:$B$62,2,FALSE),"")</f>
        <v/>
      </c>
      <c r="D4786" s="80" t="str">
        <f>IFERROR(VLOOKUP(B4786,Listor!$A$6:$C$62,3,FALSE),"")</f>
        <v/>
      </c>
      <c r="E4786" s="64" t="s">
        <v>69</v>
      </c>
      <c r="F4786" s="65"/>
      <c r="G4786" s="35" t="str">
        <f>IFERROR(VLOOKUP(B4786,Listor!$A$6:$G$62,7,FALSE),"")</f>
        <v/>
      </c>
      <c r="H4786" s="35" t="str">
        <f>IFERROR(VLOOKUP(B4786,Listor!$H$6:$I$24,2,FALSE),"")</f>
        <v/>
      </c>
      <c r="I4786" s="35" t="str">
        <f t="shared" si="77"/>
        <v/>
      </c>
      <c r="J4786" s="35" t="str">
        <f t="array" ref="J4786">IFERROR(INDEX(Listor!$M$6:$M$17,MATCH(Listor!J4786&amp;Fossila!E4786,Listor!$K$6:$K$17&amp;Listor!$L$6:$L$17,0)),"")</f>
        <v/>
      </c>
      <c r="K4786" s="69"/>
    </row>
    <row r="4787" spans="2:11" x14ac:dyDescent="0.25">
      <c r="B4787" s="68" t="s">
        <v>68</v>
      </c>
      <c r="C4787" s="80" t="str">
        <f>IFERROR(VLOOKUP(B4787,Listor!$A$6:$B$62,2,FALSE),"")</f>
        <v/>
      </c>
      <c r="D4787" s="80" t="str">
        <f>IFERROR(VLOOKUP(B4787,Listor!$A$6:$C$62,3,FALSE),"")</f>
        <v/>
      </c>
      <c r="E4787" s="64" t="s">
        <v>69</v>
      </c>
      <c r="F4787" s="65"/>
      <c r="G4787" s="35" t="str">
        <f>IFERROR(VLOOKUP(B4787,Listor!$A$6:$G$62,7,FALSE),"")</f>
        <v/>
      </c>
      <c r="H4787" s="35" t="str">
        <f>IFERROR(VLOOKUP(B4787,Listor!$H$6:$I$24,2,FALSE),"")</f>
        <v/>
      </c>
      <c r="I4787" s="35" t="str">
        <f t="shared" si="77"/>
        <v/>
      </c>
      <c r="J4787" s="35" t="str">
        <f t="array" ref="J4787">IFERROR(INDEX(Listor!$M$6:$M$17,MATCH(Listor!J4787&amp;Fossila!E4787,Listor!$K$6:$K$17&amp;Listor!$L$6:$L$17,0)),"")</f>
        <v/>
      </c>
      <c r="K4787" s="69"/>
    </row>
    <row r="4788" spans="2:11" x14ac:dyDescent="0.25">
      <c r="B4788" s="68" t="s">
        <v>68</v>
      </c>
      <c r="C4788" s="80" t="str">
        <f>IFERROR(VLOOKUP(B4788,Listor!$A$6:$B$62,2,FALSE),"")</f>
        <v/>
      </c>
      <c r="D4788" s="80" t="str">
        <f>IFERROR(VLOOKUP(B4788,Listor!$A$6:$C$62,3,FALSE),"")</f>
        <v/>
      </c>
      <c r="E4788" s="64" t="s">
        <v>69</v>
      </c>
      <c r="F4788" s="65"/>
      <c r="G4788" s="35" t="str">
        <f>IFERROR(VLOOKUP(B4788,Listor!$A$6:$G$62,7,FALSE),"")</f>
        <v/>
      </c>
      <c r="H4788" s="35" t="str">
        <f>IFERROR(VLOOKUP(B4788,Listor!$H$6:$I$24,2,FALSE),"")</f>
        <v/>
      </c>
      <c r="I4788" s="35" t="str">
        <f t="shared" si="77"/>
        <v/>
      </c>
      <c r="J4788" s="35" t="str">
        <f t="array" ref="J4788">IFERROR(INDEX(Listor!$M$6:$M$17,MATCH(Listor!J4788&amp;Fossila!E4788,Listor!$K$6:$K$17&amp;Listor!$L$6:$L$17,0)),"")</f>
        <v/>
      </c>
      <c r="K4788" s="69"/>
    </row>
    <row r="4789" spans="2:11" x14ac:dyDescent="0.25">
      <c r="B4789" s="68" t="s">
        <v>68</v>
      </c>
      <c r="C4789" s="80" t="str">
        <f>IFERROR(VLOOKUP(B4789,Listor!$A$6:$B$62,2,FALSE),"")</f>
        <v/>
      </c>
      <c r="D4789" s="80" t="str">
        <f>IFERROR(VLOOKUP(B4789,Listor!$A$6:$C$62,3,FALSE),"")</f>
        <v/>
      </c>
      <c r="E4789" s="64" t="s">
        <v>69</v>
      </c>
      <c r="F4789" s="65"/>
      <c r="G4789" s="35" t="str">
        <f>IFERROR(VLOOKUP(B4789,Listor!$A$6:$G$62,7,FALSE),"")</f>
        <v/>
      </c>
      <c r="H4789" s="35" t="str">
        <f>IFERROR(VLOOKUP(B4789,Listor!$H$6:$I$24,2,FALSE),"")</f>
        <v/>
      </c>
      <c r="I4789" s="35" t="str">
        <f t="shared" si="77"/>
        <v/>
      </c>
      <c r="J4789" s="35" t="str">
        <f t="array" ref="J4789">IFERROR(INDEX(Listor!$M$6:$M$17,MATCH(Listor!J4789&amp;Fossila!E4789,Listor!$K$6:$K$17&amp;Listor!$L$6:$L$17,0)),"")</f>
        <v/>
      </c>
      <c r="K4789" s="69"/>
    </row>
    <row r="4790" spans="2:11" x14ac:dyDescent="0.25">
      <c r="B4790" s="68" t="s">
        <v>68</v>
      </c>
      <c r="C4790" s="80" t="str">
        <f>IFERROR(VLOOKUP(B4790,Listor!$A$6:$B$62,2,FALSE),"")</f>
        <v/>
      </c>
      <c r="D4790" s="80" t="str">
        <f>IFERROR(VLOOKUP(B4790,Listor!$A$6:$C$62,3,FALSE),"")</f>
        <v/>
      </c>
      <c r="E4790" s="64" t="s">
        <v>69</v>
      </c>
      <c r="F4790" s="65"/>
      <c r="G4790" s="35" t="str">
        <f>IFERROR(VLOOKUP(B4790,Listor!$A$6:$G$62,7,FALSE),"")</f>
        <v/>
      </c>
      <c r="H4790" s="35" t="str">
        <f>IFERROR(VLOOKUP(B4790,Listor!$H$6:$I$24,2,FALSE),"")</f>
        <v/>
      </c>
      <c r="I4790" s="35" t="str">
        <f t="shared" si="77"/>
        <v/>
      </c>
      <c r="J4790" s="35" t="str">
        <f t="array" ref="J4790">IFERROR(INDEX(Listor!$M$6:$M$17,MATCH(Listor!J4790&amp;Fossila!E4790,Listor!$K$6:$K$17&amp;Listor!$L$6:$L$17,0)),"")</f>
        <v/>
      </c>
      <c r="K4790" s="69"/>
    </row>
    <row r="4791" spans="2:11" x14ac:dyDescent="0.25">
      <c r="B4791" s="68" t="s">
        <v>68</v>
      </c>
      <c r="C4791" s="80" t="str">
        <f>IFERROR(VLOOKUP(B4791,Listor!$A$6:$B$62,2,FALSE),"")</f>
        <v/>
      </c>
      <c r="D4791" s="80" t="str">
        <f>IFERROR(VLOOKUP(B4791,Listor!$A$6:$C$62,3,FALSE),"")</f>
        <v/>
      </c>
      <c r="E4791" s="64" t="s">
        <v>69</v>
      </c>
      <c r="F4791" s="65"/>
      <c r="G4791" s="35" t="str">
        <f>IFERROR(VLOOKUP(B4791,Listor!$A$6:$G$62,7,FALSE),"")</f>
        <v/>
      </c>
      <c r="H4791" s="35" t="str">
        <f>IFERROR(VLOOKUP(B4791,Listor!$H$6:$I$24,2,FALSE),"")</f>
        <v/>
      </c>
      <c r="I4791" s="35" t="str">
        <f t="shared" si="77"/>
        <v/>
      </c>
      <c r="J4791" s="35" t="str">
        <f t="array" ref="J4791">IFERROR(INDEX(Listor!$M$6:$M$17,MATCH(Listor!J4791&amp;Fossila!E4791,Listor!$K$6:$K$17&amp;Listor!$L$6:$L$17,0)),"")</f>
        <v/>
      </c>
      <c r="K4791" s="69"/>
    </row>
    <row r="4792" spans="2:11" x14ac:dyDescent="0.25">
      <c r="B4792" s="68" t="s">
        <v>68</v>
      </c>
      <c r="C4792" s="80" t="str">
        <f>IFERROR(VLOOKUP(B4792,Listor!$A$6:$B$62,2,FALSE),"")</f>
        <v/>
      </c>
      <c r="D4792" s="80" t="str">
        <f>IFERROR(VLOOKUP(B4792,Listor!$A$6:$C$62,3,FALSE),"")</f>
        <v/>
      </c>
      <c r="E4792" s="64" t="s">
        <v>69</v>
      </c>
      <c r="F4792" s="65"/>
      <c r="G4792" s="35" t="str">
        <f>IFERROR(VLOOKUP(B4792,Listor!$A$6:$G$62,7,FALSE),"")</f>
        <v/>
      </c>
      <c r="H4792" s="35" t="str">
        <f>IFERROR(VLOOKUP(B4792,Listor!$H$6:$I$24,2,FALSE),"")</f>
        <v/>
      </c>
      <c r="I4792" s="35" t="str">
        <f t="shared" si="77"/>
        <v/>
      </c>
      <c r="J4792" s="35" t="str">
        <f t="array" ref="J4792">IFERROR(INDEX(Listor!$M$6:$M$17,MATCH(Listor!J4792&amp;Fossila!E4792,Listor!$K$6:$K$17&amp;Listor!$L$6:$L$17,0)),"")</f>
        <v/>
      </c>
      <c r="K4792" s="69"/>
    </row>
    <row r="4793" spans="2:11" x14ac:dyDescent="0.25">
      <c r="B4793" s="68" t="s">
        <v>68</v>
      </c>
      <c r="C4793" s="80" t="str">
        <f>IFERROR(VLOOKUP(B4793,Listor!$A$6:$B$62,2,FALSE),"")</f>
        <v/>
      </c>
      <c r="D4793" s="80" t="str">
        <f>IFERROR(VLOOKUP(B4793,Listor!$A$6:$C$62,3,FALSE),"")</f>
        <v/>
      </c>
      <c r="E4793" s="64" t="s">
        <v>69</v>
      </c>
      <c r="F4793" s="65"/>
      <c r="G4793" s="35" t="str">
        <f>IFERROR(VLOOKUP(B4793,Listor!$A$6:$G$62,7,FALSE),"")</f>
        <v/>
      </c>
      <c r="H4793" s="35" t="str">
        <f>IFERROR(VLOOKUP(B4793,Listor!$H$6:$I$24,2,FALSE),"")</f>
        <v/>
      </c>
      <c r="I4793" s="35" t="str">
        <f t="shared" si="77"/>
        <v/>
      </c>
      <c r="J4793" s="35" t="str">
        <f t="array" ref="J4793">IFERROR(INDEX(Listor!$M$6:$M$17,MATCH(Listor!J4793&amp;Fossila!E4793,Listor!$K$6:$K$17&amp;Listor!$L$6:$L$17,0)),"")</f>
        <v/>
      </c>
      <c r="K4793" s="69"/>
    </row>
    <row r="4794" spans="2:11" x14ac:dyDescent="0.25">
      <c r="B4794" s="68" t="s">
        <v>68</v>
      </c>
      <c r="C4794" s="80" t="str">
        <f>IFERROR(VLOOKUP(B4794,Listor!$A$6:$B$62,2,FALSE),"")</f>
        <v/>
      </c>
      <c r="D4794" s="80" t="str">
        <f>IFERROR(VLOOKUP(B4794,Listor!$A$6:$C$62,3,FALSE),"")</f>
        <v/>
      </c>
      <c r="E4794" s="64" t="s">
        <v>69</v>
      </c>
      <c r="F4794" s="65"/>
      <c r="G4794" s="35" t="str">
        <f>IFERROR(VLOOKUP(B4794,Listor!$A$6:$G$62,7,FALSE),"")</f>
        <v/>
      </c>
      <c r="H4794" s="35" t="str">
        <f>IFERROR(VLOOKUP(B4794,Listor!$H$6:$I$24,2,FALSE),"")</f>
        <v/>
      </c>
      <c r="I4794" s="35" t="str">
        <f t="shared" si="77"/>
        <v/>
      </c>
      <c r="J4794" s="35" t="str">
        <f t="array" ref="J4794">IFERROR(INDEX(Listor!$M$6:$M$17,MATCH(Listor!J4794&amp;Fossila!E4794,Listor!$K$6:$K$17&amp;Listor!$L$6:$L$17,0)),"")</f>
        <v/>
      </c>
      <c r="K4794" s="69"/>
    </row>
    <row r="4795" spans="2:11" x14ac:dyDescent="0.25">
      <c r="B4795" s="68" t="s">
        <v>68</v>
      </c>
      <c r="C4795" s="80" t="str">
        <f>IFERROR(VLOOKUP(B4795,Listor!$A$6:$B$62,2,FALSE),"")</f>
        <v/>
      </c>
      <c r="D4795" s="80" t="str">
        <f>IFERROR(VLOOKUP(B4795,Listor!$A$6:$C$62,3,FALSE),"")</f>
        <v/>
      </c>
      <c r="E4795" s="64" t="s">
        <v>69</v>
      </c>
      <c r="F4795" s="65"/>
      <c r="G4795" s="35" t="str">
        <f>IFERROR(VLOOKUP(B4795,Listor!$A$6:$G$62,7,FALSE),"")</f>
        <v/>
      </c>
      <c r="H4795" s="35" t="str">
        <f>IFERROR(VLOOKUP(B4795,Listor!$H$6:$I$24,2,FALSE),"")</f>
        <v/>
      </c>
      <c r="I4795" s="35" t="str">
        <f t="shared" si="77"/>
        <v/>
      </c>
      <c r="J4795" s="35" t="str">
        <f t="array" ref="J4795">IFERROR(INDEX(Listor!$M$6:$M$17,MATCH(Listor!J4795&amp;Fossila!E4795,Listor!$K$6:$K$17&amp;Listor!$L$6:$L$17,0)),"")</f>
        <v/>
      </c>
      <c r="K4795" s="69"/>
    </row>
    <row r="4796" spans="2:11" x14ac:dyDescent="0.25">
      <c r="B4796" s="68" t="s">
        <v>68</v>
      </c>
      <c r="C4796" s="80" t="str">
        <f>IFERROR(VLOOKUP(B4796,Listor!$A$6:$B$62,2,FALSE),"")</f>
        <v/>
      </c>
      <c r="D4796" s="80" t="str">
        <f>IFERROR(VLOOKUP(B4796,Listor!$A$6:$C$62,3,FALSE),"")</f>
        <v/>
      </c>
      <c r="E4796" s="64" t="s">
        <v>69</v>
      </c>
      <c r="F4796" s="65"/>
      <c r="G4796" s="35" t="str">
        <f>IFERROR(VLOOKUP(B4796,Listor!$A$6:$G$62,7,FALSE),"")</f>
        <v/>
      </c>
      <c r="H4796" s="35" t="str">
        <f>IFERROR(VLOOKUP(B4796,Listor!$H$6:$I$24,2,FALSE),"")</f>
        <v/>
      </c>
      <c r="I4796" s="35" t="str">
        <f t="shared" si="77"/>
        <v/>
      </c>
      <c r="J4796" s="35" t="str">
        <f t="array" ref="J4796">IFERROR(INDEX(Listor!$M$6:$M$17,MATCH(Listor!J4796&amp;Fossila!E4796,Listor!$K$6:$K$17&amp;Listor!$L$6:$L$17,0)),"")</f>
        <v/>
      </c>
      <c r="K4796" s="69"/>
    </row>
    <row r="4797" spans="2:11" x14ac:dyDescent="0.25">
      <c r="B4797" s="68" t="s">
        <v>68</v>
      </c>
      <c r="C4797" s="80" t="str">
        <f>IFERROR(VLOOKUP(B4797,Listor!$A$6:$B$62,2,FALSE),"")</f>
        <v/>
      </c>
      <c r="D4797" s="80" t="str">
        <f>IFERROR(VLOOKUP(B4797,Listor!$A$6:$C$62,3,FALSE),"")</f>
        <v/>
      </c>
      <c r="E4797" s="64" t="s">
        <v>69</v>
      </c>
      <c r="F4797" s="65"/>
      <c r="G4797" s="35" t="str">
        <f>IFERROR(VLOOKUP(B4797,Listor!$A$6:$G$62,7,FALSE),"")</f>
        <v/>
      </c>
      <c r="H4797" s="35" t="str">
        <f>IFERROR(VLOOKUP(B4797,Listor!$H$6:$I$24,2,FALSE),"")</f>
        <v/>
      </c>
      <c r="I4797" s="35" t="str">
        <f t="shared" si="77"/>
        <v/>
      </c>
      <c r="J4797" s="35" t="str">
        <f t="array" ref="J4797">IFERROR(INDEX(Listor!$M$6:$M$17,MATCH(Listor!J4797&amp;Fossila!E4797,Listor!$K$6:$K$17&amp;Listor!$L$6:$L$17,0)),"")</f>
        <v/>
      </c>
      <c r="K4797" s="69"/>
    </row>
    <row r="4798" spans="2:11" x14ac:dyDescent="0.25">
      <c r="B4798" s="68" t="s">
        <v>68</v>
      </c>
      <c r="C4798" s="80" t="str">
        <f>IFERROR(VLOOKUP(B4798,Listor!$A$6:$B$62,2,FALSE),"")</f>
        <v/>
      </c>
      <c r="D4798" s="80" t="str">
        <f>IFERROR(VLOOKUP(B4798,Listor!$A$6:$C$62,3,FALSE),"")</f>
        <v/>
      </c>
      <c r="E4798" s="64" t="s">
        <v>69</v>
      </c>
      <c r="F4798" s="65"/>
      <c r="G4798" s="35" t="str">
        <f>IFERROR(VLOOKUP(B4798,Listor!$A$6:$G$62,7,FALSE),"")</f>
        <v/>
      </c>
      <c r="H4798" s="35" t="str">
        <f>IFERROR(VLOOKUP(B4798,Listor!$H$6:$I$24,2,FALSE),"")</f>
        <v/>
      </c>
      <c r="I4798" s="35" t="str">
        <f t="shared" si="77"/>
        <v/>
      </c>
      <c r="J4798" s="35" t="str">
        <f t="array" ref="J4798">IFERROR(INDEX(Listor!$M$6:$M$17,MATCH(Listor!J4798&amp;Fossila!E4798,Listor!$K$6:$K$17&amp;Listor!$L$6:$L$17,0)),"")</f>
        <v/>
      </c>
      <c r="K4798" s="69"/>
    </row>
    <row r="4799" spans="2:11" x14ac:dyDescent="0.25">
      <c r="B4799" s="68" t="s">
        <v>68</v>
      </c>
      <c r="C4799" s="80" t="str">
        <f>IFERROR(VLOOKUP(B4799,Listor!$A$6:$B$62,2,FALSE),"")</f>
        <v/>
      </c>
      <c r="D4799" s="80" t="str">
        <f>IFERROR(VLOOKUP(B4799,Listor!$A$6:$C$62,3,FALSE),"")</f>
        <v/>
      </c>
      <c r="E4799" s="64" t="s">
        <v>69</v>
      </c>
      <c r="F4799" s="65"/>
      <c r="G4799" s="35" t="str">
        <f>IFERROR(VLOOKUP(B4799,Listor!$A$6:$G$62,7,FALSE),"")</f>
        <v/>
      </c>
      <c r="H4799" s="35" t="str">
        <f>IFERROR(VLOOKUP(B4799,Listor!$H$6:$I$24,2,FALSE),"")</f>
        <v/>
      </c>
      <c r="I4799" s="35" t="str">
        <f t="shared" si="77"/>
        <v/>
      </c>
      <c r="J4799" s="35" t="str">
        <f t="array" ref="J4799">IFERROR(INDEX(Listor!$M$6:$M$17,MATCH(Listor!J4799&amp;Fossila!E4799,Listor!$K$6:$K$17&amp;Listor!$L$6:$L$17,0)),"")</f>
        <v/>
      </c>
      <c r="K4799" s="69"/>
    </row>
    <row r="4800" spans="2:11" x14ac:dyDescent="0.25">
      <c r="B4800" s="68" t="s">
        <v>68</v>
      </c>
      <c r="C4800" s="80" t="str">
        <f>IFERROR(VLOOKUP(B4800,Listor!$A$6:$B$62,2,FALSE),"")</f>
        <v/>
      </c>
      <c r="D4800" s="80" t="str">
        <f>IFERROR(VLOOKUP(B4800,Listor!$A$6:$C$62,3,FALSE),"")</f>
        <v/>
      </c>
      <c r="E4800" s="64" t="s">
        <v>69</v>
      </c>
      <c r="F4800" s="65"/>
      <c r="G4800" s="35" t="str">
        <f>IFERROR(VLOOKUP(B4800,Listor!$A$6:$G$62,7,FALSE),"")</f>
        <v/>
      </c>
      <c r="H4800" s="35" t="str">
        <f>IFERROR(VLOOKUP(B4800,Listor!$H$6:$I$24,2,FALSE),"")</f>
        <v/>
      </c>
      <c r="I4800" s="35" t="str">
        <f t="shared" si="77"/>
        <v/>
      </c>
      <c r="J4800" s="35" t="str">
        <f t="array" ref="J4800">IFERROR(INDEX(Listor!$M$6:$M$17,MATCH(Listor!J4800&amp;Fossila!E4800,Listor!$K$6:$K$17&amp;Listor!$L$6:$L$17,0)),"")</f>
        <v/>
      </c>
      <c r="K4800" s="69"/>
    </row>
    <row r="4801" spans="2:11" x14ac:dyDescent="0.25">
      <c r="B4801" s="68" t="s">
        <v>68</v>
      </c>
      <c r="C4801" s="80" t="str">
        <f>IFERROR(VLOOKUP(B4801,Listor!$A$6:$B$62,2,FALSE),"")</f>
        <v/>
      </c>
      <c r="D4801" s="80" t="str">
        <f>IFERROR(VLOOKUP(B4801,Listor!$A$6:$C$62,3,FALSE),"")</f>
        <v/>
      </c>
      <c r="E4801" s="64" t="s">
        <v>69</v>
      </c>
      <c r="F4801" s="65"/>
      <c r="G4801" s="35" t="str">
        <f>IFERROR(VLOOKUP(B4801,Listor!$A$6:$G$62,7,FALSE),"")</f>
        <v/>
      </c>
      <c r="H4801" s="35" t="str">
        <f>IFERROR(VLOOKUP(B4801,Listor!$H$6:$I$24,2,FALSE),"")</f>
        <v/>
      </c>
      <c r="I4801" s="35" t="str">
        <f t="shared" si="77"/>
        <v/>
      </c>
      <c r="J4801" s="35" t="str">
        <f t="array" ref="J4801">IFERROR(INDEX(Listor!$M$6:$M$17,MATCH(Listor!J4801&amp;Fossila!E4801,Listor!$K$6:$K$17&amp;Listor!$L$6:$L$17,0)),"")</f>
        <v/>
      </c>
      <c r="K4801" s="69"/>
    </row>
    <row r="4802" spans="2:11" x14ac:dyDescent="0.25">
      <c r="B4802" s="68" t="s">
        <v>68</v>
      </c>
      <c r="C4802" s="80" t="str">
        <f>IFERROR(VLOOKUP(B4802,Listor!$A$6:$B$62,2,FALSE),"")</f>
        <v/>
      </c>
      <c r="D4802" s="80" t="str">
        <f>IFERROR(VLOOKUP(B4802,Listor!$A$6:$C$62,3,FALSE),"")</f>
        <v/>
      </c>
      <c r="E4802" s="64" t="s">
        <v>69</v>
      </c>
      <c r="F4802" s="65"/>
      <c r="G4802" s="35" t="str">
        <f>IFERROR(VLOOKUP(B4802,Listor!$A$6:$G$62,7,FALSE),"")</f>
        <v/>
      </c>
      <c r="H4802" s="35" t="str">
        <f>IFERROR(VLOOKUP(B4802,Listor!$H$6:$I$24,2,FALSE),"")</f>
        <v/>
      </c>
      <c r="I4802" s="35" t="str">
        <f t="shared" si="77"/>
        <v/>
      </c>
      <c r="J4802" s="35" t="str">
        <f t="array" ref="J4802">IFERROR(INDEX(Listor!$M$6:$M$17,MATCH(Listor!J4802&amp;Fossila!E4802,Listor!$K$6:$K$17&amp;Listor!$L$6:$L$17,0)),"")</f>
        <v/>
      </c>
      <c r="K4802" s="69"/>
    </row>
    <row r="4803" spans="2:11" x14ac:dyDescent="0.25">
      <c r="B4803" s="68" t="s">
        <v>68</v>
      </c>
      <c r="C4803" s="80" t="str">
        <f>IFERROR(VLOOKUP(B4803,Listor!$A$6:$B$62,2,FALSE),"")</f>
        <v/>
      </c>
      <c r="D4803" s="80" t="str">
        <f>IFERROR(VLOOKUP(B4803,Listor!$A$6:$C$62,3,FALSE),"")</f>
        <v/>
      </c>
      <c r="E4803" s="64" t="s">
        <v>69</v>
      </c>
      <c r="F4803" s="65"/>
      <c r="G4803" s="35" t="str">
        <f>IFERROR(VLOOKUP(B4803,Listor!$A$6:$G$62,7,FALSE),"")</f>
        <v/>
      </c>
      <c r="H4803" s="35" t="str">
        <f>IFERROR(VLOOKUP(B4803,Listor!$H$6:$I$24,2,FALSE),"")</f>
        <v/>
      </c>
      <c r="I4803" s="35" t="str">
        <f t="shared" si="77"/>
        <v/>
      </c>
      <c r="J4803" s="35" t="str">
        <f t="array" ref="J4803">IFERROR(INDEX(Listor!$M$6:$M$17,MATCH(Listor!J4803&amp;Fossila!E4803,Listor!$K$6:$K$17&amp;Listor!$L$6:$L$17,0)),"")</f>
        <v/>
      </c>
      <c r="K4803" s="69"/>
    </row>
    <row r="4804" spans="2:11" x14ac:dyDescent="0.25">
      <c r="B4804" s="68" t="s">
        <v>68</v>
      </c>
      <c r="C4804" s="80" t="str">
        <f>IFERROR(VLOOKUP(B4804,Listor!$A$6:$B$62,2,FALSE),"")</f>
        <v/>
      </c>
      <c r="D4804" s="80" t="str">
        <f>IFERROR(VLOOKUP(B4804,Listor!$A$6:$C$62,3,FALSE),"")</f>
        <v/>
      </c>
      <c r="E4804" s="64" t="s">
        <v>69</v>
      </c>
      <c r="F4804" s="65"/>
      <c r="G4804" s="35" t="str">
        <f>IFERROR(VLOOKUP(B4804,Listor!$A$6:$G$62,7,FALSE),"")</f>
        <v/>
      </c>
      <c r="H4804" s="35" t="str">
        <f>IFERROR(VLOOKUP(B4804,Listor!$H$6:$I$24,2,FALSE),"")</f>
        <v/>
      </c>
      <c r="I4804" s="35" t="str">
        <f t="shared" si="77"/>
        <v/>
      </c>
      <c r="J4804" s="35" t="str">
        <f t="array" ref="J4804">IFERROR(INDEX(Listor!$M$6:$M$17,MATCH(Listor!J4804&amp;Fossila!E4804,Listor!$K$6:$K$17&amp;Listor!$L$6:$L$17,0)),"")</f>
        <v/>
      </c>
      <c r="K4804" s="69"/>
    </row>
    <row r="4805" spans="2:11" x14ac:dyDescent="0.25">
      <c r="B4805" s="68" t="s">
        <v>68</v>
      </c>
      <c r="C4805" s="80" t="str">
        <f>IFERROR(VLOOKUP(B4805,Listor!$A$6:$B$62,2,FALSE),"")</f>
        <v/>
      </c>
      <c r="D4805" s="80" t="str">
        <f>IFERROR(VLOOKUP(B4805,Listor!$A$6:$C$62,3,FALSE),"")</f>
        <v/>
      </c>
      <c r="E4805" s="64" t="s">
        <v>69</v>
      </c>
      <c r="F4805" s="65"/>
      <c r="G4805" s="35" t="str">
        <f>IFERROR(VLOOKUP(B4805,Listor!$A$6:$G$62,7,FALSE),"")</f>
        <v/>
      </c>
      <c r="H4805" s="35" t="str">
        <f>IFERROR(VLOOKUP(B4805,Listor!$H$6:$I$24,2,FALSE),"")</f>
        <v/>
      </c>
      <c r="I4805" s="35" t="str">
        <f t="shared" si="77"/>
        <v/>
      </c>
      <c r="J4805" s="35" t="str">
        <f t="array" ref="J4805">IFERROR(INDEX(Listor!$M$6:$M$17,MATCH(Listor!J4805&amp;Fossila!E4805,Listor!$K$6:$K$17&amp;Listor!$L$6:$L$17,0)),"")</f>
        <v/>
      </c>
      <c r="K4805" s="69"/>
    </row>
    <row r="4806" spans="2:11" x14ac:dyDescent="0.25">
      <c r="B4806" s="68" t="s">
        <v>68</v>
      </c>
      <c r="C4806" s="80" t="str">
        <f>IFERROR(VLOOKUP(B4806,Listor!$A$6:$B$62,2,FALSE),"")</f>
        <v/>
      </c>
      <c r="D4806" s="80" t="str">
        <f>IFERROR(VLOOKUP(B4806,Listor!$A$6:$C$62,3,FALSE),"")</f>
        <v/>
      </c>
      <c r="E4806" s="64" t="s">
        <v>69</v>
      </c>
      <c r="F4806" s="65"/>
      <c r="G4806" s="35" t="str">
        <f>IFERROR(VLOOKUP(B4806,Listor!$A$6:$G$62,7,FALSE),"")</f>
        <v/>
      </c>
      <c r="H4806" s="35" t="str">
        <f>IFERROR(VLOOKUP(B4806,Listor!$H$6:$I$24,2,FALSE),"")</f>
        <v/>
      </c>
      <c r="I4806" s="35" t="str">
        <f t="shared" si="77"/>
        <v/>
      </c>
      <c r="J4806" s="35" t="str">
        <f t="array" ref="J4806">IFERROR(INDEX(Listor!$M$6:$M$17,MATCH(Listor!J4806&amp;Fossila!E4806,Listor!$K$6:$K$17&amp;Listor!$L$6:$L$17,0)),"")</f>
        <v/>
      </c>
      <c r="K4806" s="69"/>
    </row>
    <row r="4807" spans="2:11" x14ac:dyDescent="0.25">
      <c r="B4807" s="68" t="s">
        <v>68</v>
      </c>
      <c r="C4807" s="80" t="str">
        <f>IFERROR(VLOOKUP(B4807,Listor!$A$6:$B$62,2,FALSE),"")</f>
        <v/>
      </c>
      <c r="D4807" s="80" t="str">
        <f>IFERROR(VLOOKUP(B4807,Listor!$A$6:$C$62,3,FALSE),"")</f>
        <v/>
      </c>
      <c r="E4807" s="64" t="s">
        <v>69</v>
      </c>
      <c r="F4807" s="65"/>
      <c r="G4807" s="35" t="str">
        <f>IFERROR(VLOOKUP(B4807,Listor!$A$6:$G$62,7,FALSE),"")</f>
        <v/>
      </c>
      <c r="H4807" s="35" t="str">
        <f>IFERROR(VLOOKUP(B4807,Listor!$H$6:$I$24,2,FALSE),"")</f>
        <v/>
      </c>
      <c r="I4807" s="35" t="str">
        <f t="shared" si="77"/>
        <v/>
      </c>
      <c r="J4807" s="35" t="str">
        <f t="array" ref="J4807">IFERROR(INDEX(Listor!$M$6:$M$17,MATCH(Listor!J4807&amp;Fossila!E4807,Listor!$K$6:$K$17&amp;Listor!$L$6:$L$17,0)),"")</f>
        <v/>
      </c>
      <c r="K4807" s="69"/>
    </row>
    <row r="4808" spans="2:11" x14ac:dyDescent="0.25">
      <c r="B4808" s="68" t="s">
        <v>68</v>
      </c>
      <c r="C4808" s="80" t="str">
        <f>IFERROR(VLOOKUP(B4808,Listor!$A$6:$B$62,2,FALSE),"")</f>
        <v/>
      </c>
      <c r="D4808" s="80" t="str">
        <f>IFERROR(VLOOKUP(B4808,Listor!$A$6:$C$62,3,FALSE),"")</f>
        <v/>
      </c>
      <c r="E4808" s="64" t="s">
        <v>69</v>
      </c>
      <c r="F4808" s="65"/>
      <c r="G4808" s="35" t="str">
        <f>IFERROR(VLOOKUP(B4808,Listor!$A$6:$G$62,7,FALSE),"")</f>
        <v/>
      </c>
      <c r="H4808" s="35" t="str">
        <f>IFERROR(VLOOKUP(B4808,Listor!$H$6:$I$24,2,FALSE),"")</f>
        <v/>
      </c>
      <c r="I4808" s="35" t="str">
        <f t="shared" si="77"/>
        <v/>
      </c>
      <c r="J4808" s="35" t="str">
        <f t="array" ref="J4808">IFERROR(INDEX(Listor!$M$6:$M$17,MATCH(Listor!J4808&amp;Fossila!E4808,Listor!$K$6:$K$17&amp;Listor!$L$6:$L$17,0)),"")</f>
        <v/>
      </c>
      <c r="K4808" s="69"/>
    </row>
    <row r="4809" spans="2:11" x14ac:dyDescent="0.25">
      <c r="B4809" s="68" t="s">
        <v>68</v>
      </c>
      <c r="C4809" s="80" t="str">
        <f>IFERROR(VLOOKUP(B4809,Listor!$A$6:$B$62,2,FALSE),"")</f>
        <v/>
      </c>
      <c r="D4809" s="80" t="str">
        <f>IFERROR(VLOOKUP(B4809,Listor!$A$6:$C$62,3,FALSE),"")</f>
        <v/>
      </c>
      <c r="E4809" s="64" t="s">
        <v>69</v>
      </c>
      <c r="F4809" s="65"/>
      <c r="G4809" s="35" t="str">
        <f>IFERROR(VLOOKUP(B4809,Listor!$A$6:$G$62,7,FALSE),"")</f>
        <v/>
      </c>
      <c r="H4809" s="35" t="str">
        <f>IFERROR(VLOOKUP(B4809,Listor!$H$6:$I$24,2,FALSE),"")</f>
        <v/>
      </c>
      <c r="I4809" s="35" t="str">
        <f t="shared" si="77"/>
        <v/>
      </c>
      <c r="J4809" s="35" t="str">
        <f t="array" ref="J4809">IFERROR(INDEX(Listor!$M$6:$M$17,MATCH(Listor!J4809&amp;Fossila!E4809,Listor!$K$6:$K$17&amp;Listor!$L$6:$L$17,0)),"")</f>
        <v/>
      </c>
      <c r="K4809" s="69"/>
    </row>
    <row r="4810" spans="2:11" x14ac:dyDescent="0.25">
      <c r="B4810" s="68" t="s">
        <v>68</v>
      </c>
      <c r="C4810" s="80" t="str">
        <f>IFERROR(VLOOKUP(B4810,Listor!$A$6:$B$62,2,FALSE),"")</f>
        <v/>
      </c>
      <c r="D4810" s="80" t="str">
        <f>IFERROR(VLOOKUP(B4810,Listor!$A$6:$C$62,3,FALSE),"")</f>
        <v/>
      </c>
      <c r="E4810" s="64" t="s">
        <v>69</v>
      </c>
      <c r="F4810" s="65"/>
      <c r="G4810" s="35" t="str">
        <f>IFERROR(VLOOKUP(B4810,Listor!$A$6:$G$62,7,FALSE),"")</f>
        <v/>
      </c>
      <c r="H4810" s="35" t="str">
        <f>IFERROR(VLOOKUP(B4810,Listor!$H$6:$I$24,2,FALSE),"")</f>
        <v/>
      </c>
      <c r="I4810" s="35" t="str">
        <f t="shared" si="77"/>
        <v/>
      </c>
      <c r="J4810" s="35" t="str">
        <f t="array" ref="J4810">IFERROR(INDEX(Listor!$M$6:$M$17,MATCH(Listor!J4810&amp;Fossila!E4810,Listor!$K$6:$K$17&amp;Listor!$L$6:$L$17,0)),"")</f>
        <v/>
      </c>
      <c r="K4810" s="69"/>
    </row>
    <row r="4811" spans="2:11" x14ac:dyDescent="0.25">
      <c r="B4811" s="68" t="s">
        <v>68</v>
      </c>
      <c r="C4811" s="80" t="str">
        <f>IFERROR(VLOOKUP(B4811,Listor!$A$6:$B$62,2,FALSE),"")</f>
        <v/>
      </c>
      <c r="D4811" s="80" t="str">
        <f>IFERROR(VLOOKUP(B4811,Listor!$A$6:$C$62,3,FALSE),"")</f>
        <v/>
      </c>
      <c r="E4811" s="64" t="s">
        <v>69</v>
      </c>
      <c r="F4811" s="65"/>
      <c r="G4811" s="35" t="str">
        <f>IFERROR(VLOOKUP(B4811,Listor!$A$6:$G$62,7,FALSE),"")</f>
        <v/>
      </c>
      <c r="H4811" s="35" t="str">
        <f>IFERROR(VLOOKUP(B4811,Listor!$H$6:$I$24,2,FALSE),"")</f>
        <v/>
      </c>
      <c r="I4811" s="35" t="str">
        <f t="shared" si="77"/>
        <v/>
      </c>
      <c r="J4811" s="35" t="str">
        <f t="array" ref="J4811">IFERROR(INDEX(Listor!$M$6:$M$17,MATCH(Listor!J4811&amp;Fossila!E4811,Listor!$K$6:$K$17&amp;Listor!$L$6:$L$17,0)),"")</f>
        <v/>
      </c>
      <c r="K4811" s="69"/>
    </row>
    <row r="4812" spans="2:11" x14ac:dyDescent="0.25">
      <c r="B4812" s="68" t="s">
        <v>68</v>
      </c>
      <c r="C4812" s="80" t="str">
        <f>IFERROR(VLOOKUP(B4812,Listor!$A$6:$B$62,2,FALSE),"")</f>
        <v/>
      </c>
      <c r="D4812" s="80" t="str">
        <f>IFERROR(VLOOKUP(B4812,Listor!$A$6:$C$62,3,FALSE),"")</f>
        <v/>
      </c>
      <c r="E4812" s="64" t="s">
        <v>69</v>
      </c>
      <c r="F4812" s="65"/>
      <c r="G4812" s="35" t="str">
        <f>IFERROR(VLOOKUP(B4812,Listor!$A$6:$G$62,7,FALSE),"")</f>
        <v/>
      </c>
      <c r="H4812" s="35" t="str">
        <f>IFERROR(VLOOKUP(B4812,Listor!$H$6:$I$24,2,FALSE),"")</f>
        <v/>
      </c>
      <c r="I4812" s="35" t="str">
        <f t="shared" si="77"/>
        <v/>
      </c>
      <c r="J4812" s="35" t="str">
        <f t="array" ref="J4812">IFERROR(INDEX(Listor!$M$6:$M$17,MATCH(Listor!J4812&amp;Fossila!E4812,Listor!$K$6:$K$17&amp;Listor!$L$6:$L$17,0)),"")</f>
        <v/>
      </c>
      <c r="K4812" s="69"/>
    </row>
    <row r="4813" spans="2:11" x14ac:dyDescent="0.25">
      <c r="B4813" s="68" t="s">
        <v>68</v>
      </c>
      <c r="C4813" s="80" t="str">
        <f>IFERROR(VLOOKUP(B4813,Listor!$A$6:$B$62,2,FALSE),"")</f>
        <v/>
      </c>
      <c r="D4813" s="80" t="str">
        <f>IFERROR(VLOOKUP(B4813,Listor!$A$6:$C$62,3,FALSE),"")</f>
        <v/>
      </c>
      <c r="E4813" s="64" t="s">
        <v>69</v>
      </c>
      <c r="F4813" s="65"/>
      <c r="G4813" s="35" t="str">
        <f>IFERROR(VLOOKUP(B4813,Listor!$A$6:$G$62,7,FALSE),"")</f>
        <v/>
      </c>
      <c r="H4813" s="35" t="str">
        <f>IFERROR(VLOOKUP(B4813,Listor!$H$6:$I$24,2,FALSE),"")</f>
        <v/>
      </c>
      <c r="I4813" s="35" t="str">
        <f t="shared" ref="I4813:I4876" si="78">IFERROR(H4813*F4813,"")</f>
        <v/>
      </c>
      <c r="J4813" s="35" t="str">
        <f t="array" ref="J4813">IFERROR(INDEX(Listor!$M$6:$M$17,MATCH(Listor!J4813&amp;Fossila!E4813,Listor!$K$6:$K$17&amp;Listor!$L$6:$L$17,0)),"")</f>
        <v/>
      </c>
      <c r="K4813" s="69"/>
    </row>
    <row r="4814" spans="2:11" x14ac:dyDescent="0.25">
      <c r="B4814" s="68" t="s">
        <v>68</v>
      </c>
      <c r="C4814" s="80" t="str">
        <f>IFERROR(VLOOKUP(B4814,Listor!$A$6:$B$62,2,FALSE),"")</f>
        <v/>
      </c>
      <c r="D4814" s="80" t="str">
        <f>IFERROR(VLOOKUP(B4814,Listor!$A$6:$C$62,3,FALSE),"")</f>
        <v/>
      </c>
      <c r="E4814" s="64" t="s">
        <v>69</v>
      </c>
      <c r="F4814" s="65"/>
      <c r="G4814" s="35" t="str">
        <f>IFERROR(VLOOKUP(B4814,Listor!$A$6:$G$62,7,FALSE),"")</f>
        <v/>
      </c>
      <c r="H4814" s="35" t="str">
        <f>IFERROR(VLOOKUP(B4814,Listor!$H$6:$I$24,2,FALSE),"")</f>
        <v/>
      </c>
      <c r="I4814" s="35" t="str">
        <f t="shared" si="78"/>
        <v/>
      </c>
      <c r="J4814" s="35" t="str">
        <f t="array" ref="J4814">IFERROR(INDEX(Listor!$M$6:$M$17,MATCH(Listor!J4814&amp;Fossila!E4814,Listor!$K$6:$K$17&amp;Listor!$L$6:$L$17,0)),"")</f>
        <v/>
      </c>
      <c r="K4814" s="69"/>
    </row>
    <row r="4815" spans="2:11" x14ac:dyDescent="0.25">
      <c r="B4815" s="68" t="s">
        <v>68</v>
      </c>
      <c r="C4815" s="80" t="str">
        <f>IFERROR(VLOOKUP(B4815,Listor!$A$6:$B$62,2,FALSE),"")</f>
        <v/>
      </c>
      <c r="D4815" s="80" t="str">
        <f>IFERROR(VLOOKUP(B4815,Listor!$A$6:$C$62,3,FALSE),"")</f>
        <v/>
      </c>
      <c r="E4815" s="64" t="s">
        <v>69</v>
      </c>
      <c r="F4815" s="65"/>
      <c r="G4815" s="35" t="str">
        <f>IFERROR(VLOOKUP(B4815,Listor!$A$6:$G$62,7,FALSE),"")</f>
        <v/>
      </c>
      <c r="H4815" s="35" t="str">
        <f>IFERROR(VLOOKUP(B4815,Listor!$H$6:$I$24,2,FALSE),"")</f>
        <v/>
      </c>
      <c r="I4815" s="35" t="str">
        <f t="shared" si="78"/>
        <v/>
      </c>
      <c r="J4815" s="35" t="str">
        <f t="array" ref="J4815">IFERROR(INDEX(Listor!$M$6:$M$17,MATCH(Listor!J4815&amp;Fossila!E4815,Listor!$K$6:$K$17&amp;Listor!$L$6:$L$17,0)),"")</f>
        <v/>
      </c>
      <c r="K4815" s="69"/>
    </row>
    <row r="4816" spans="2:11" x14ac:dyDescent="0.25">
      <c r="B4816" s="68" t="s">
        <v>68</v>
      </c>
      <c r="C4816" s="80" t="str">
        <f>IFERROR(VLOOKUP(B4816,Listor!$A$6:$B$62,2,FALSE),"")</f>
        <v/>
      </c>
      <c r="D4816" s="80" t="str">
        <f>IFERROR(VLOOKUP(B4816,Listor!$A$6:$C$62,3,FALSE),"")</f>
        <v/>
      </c>
      <c r="E4816" s="64" t="s">
        <v>69</v>
      </c>
      <c r="F4816" s="65"/>
      <c r="G4816" s="35" t="str">
        <f>IFERROR(VLOOKUP(B4816,Listor!$A$6:$G$62,7,FALSE),"")</f>
        <v/>
      </c>
      <c r="H4816" s="35" t="str">
        <f>IFERROR(VLOOKUP(B4816,Listor!$H$6:$I$24,2,FALSE),"")</f>
        <v/>
      </c>
      <c r="I4816" s="35" t="str">
        <f t="shared" si="78"/>
        <v/>
      </c>
      <c r="J4816" s="35" t="str">
        <f t="array" ref="J4816">IFERROR(INDEX(Listor!$M$6:$M$17,MATCH(Listor!J4816&amp;Fossila!E4816,Listor!$K$6:$K$17&amp;Listor!$L$6:$L$17,0)),"")</f>
        <v/>
      </c>
      <c r="K4816" s="69"/>
    </row>
    <row r="4817" spans="2:11" x14ac:dyDescent="0.25">
      <c r="B4817" s="68" t="s">
        <v>68</v>
      </c>
      <c r="C4817" s="80" t="str">
        <f>IFERROR(VLOOKUP(B4817,Listor!$A$6:$B$62,2,FALSE),"")</f>
        <v/>
      </c>
      <c r="D4817" s="80" t="str">
        <f>IFERROR(VLOOKUP(B4817,Listor!$A$6:$C$62,3,FALSE),"")</f>
        <v/>
      </c>
      <c r="E4817" s="64" t="s">
        <v>69</v>
      </c>
      <c r="F4817" s="65"/>
      <c r="G4817" s="35" t="str">
        <f>IFERROR(VLOOKUP(B4817,Listor!$A$6:$G$62,7,FALSE),"")</f>
        <v/>
      </c>
      <c r="H4817" s="35" t="str">
        <f>IFERROR(VLOOKUP(B4817,Listor!$H$6:$I$24,2,FALSE),"")</f>
        <v/>
      </c>
      <c r="I4817" s="35" t="str">
        <f t="shared" si="78"/>
        <v/>
      </c>
      <c r="J4817" s="35" t="str">
        <f t="array" ref="J4817">IFERROR(INDEX(Listor!$M$6:$M$17,MATCH(Listor!J4817&amp;Fossila!E4817,Listor!$K$6:$K$17&amp;Listor!$L$6:$L$17,0)),"")</f>
        <v/>
      </c>
      <c r="K4817" s="69"/>
    </row>
    <row r="4818" spans="2:11" x14ac:dyDescent="0.25">
      <c r="B4818" s="68" t="s">
        <v>68</v>
      </c>
      <c r="C4818" s="80" t="str">
        <f>IFERROR(VLOOKUP(B4818,Listor!$A$6:$B$62,2,FALSE),"")</f>
        <v/>
      </c>
      <c r="D4818" s="80" t="str">
        <f>IFERROR(VLOOKUP(B4818,Listor!$A$6:$C$62,3,FALSE),"")</f>
        <v/>
      </c>
      <c r="E4818" s="64" t="s">
        <v>69</v>
      </c>
      <c r="F4818" s="65"/>
      <c r="G4818" s="35" t="str">
        <f>IFERROR(VLOOKUP(B4818,Listor!$A$6:$G$62,7,FALSE),"")</f>
        <v/>
      </c>
      <c r="H4818" s="35" t="str">
        <f>IFERROR(VLOOKUP(B4818,Listor!$H$6:$I$24,2,FALSE),"")</f>
        <v/>
      </c>
      <c r="I4818" s="35" t="str">
        <f t="shared" si="78"/>
        <v/>
      </c>
      <c r="J4818" s="35" t="str">
        <f t="array" ref="J4818">IFERROR(INDEX(Listor!$M$6:$M$17,MATCH(Listor!J4818&amp;Fossila!E4818,Listor!$K$6:$K$17&amp;Listor!$L$6:$L$17,0)),"")</f>
        <v/>
      </c>
      <c r="K4818" s="69"/>
    </row>
    <row r="4819" spans="2:11" x14ac:dyDescent="0.25">
      <c r="B4819" s="68" t="s">
        <v>68</v>
      </c>
      <c r="C4819" s="80" t="str">
        <f>IFERROR(VLOOKUP(B4819,Listor!$A$6:$B$62,2,FALSE),"")</f>
        <v/>
      </c>
      <c r="D4819" s="80" t="str">
        <f>IFERROR(VLOOKUP(B4819,Listor!$A$6:$C$62,3,FALSE),"")</f>
        <v/>
      </c>
      <c r="E4819" s="64" t="s">
        <v>69</v>
      </c>
      <c r="F4819" s="65"/>
      <c r="G4819" s="35" t="str">
        <f>IFERROR(VLOOKUP(B4819,Listor!$A$6:$G$62,7,FALSE),"")</f>
        <v/>
      </c>
      <c r="H4819" s="35" t="str">
        <f>IFERROR(VLOOKUP(B4819,Listor!$H$6:$I$24,2,FALSE),"")</f>
        <v/>
      </c>
      <c r="I4819" s="35" t="str">
        <f t="shared" si="78"/>
        <v/>
      </c>
      <c r="J4819" s="35" t="str">
        <f t="array" ref="J4819">IFERROR(INDEX(Listor!$M$6:$M$17,MATCH(Listor!J4819&amp;Fossila!E4819,Listor!$K$6:$K$17&amp;Listor!$L$6:$L$17,0)),"")</f>
        <v/>
      </c>
      <c r="K4819" s="69"/>
    </row>
    <row r="4820" spans="2:11" x14ac:dyDescent="0.25">
      <c r="B4820" s="68" t="s">
        <v>68</v>
      </c>
      <c r="C4820" s="80" t="str">
        <f>IFERROR(VLOOKUP(B4820,Listor!$A$6:$B$62,2,FALSE),"")</f>
        <v/>
      </c>
      <c r="D4820" s="80" t="str">
        <f>IFERROR(VLOOKUP(B4820,Listor!$A$6:$C$62,3,FALSE),"")</f>
        <v/>
      </c>
      <c r="E4820" s="64" t="s">
        <v>69</v>
      </c>
      <c r="F4820" s="65"/>
      <c r="G4820" s="35" t="str">
        <f>IFERROR(VLOOKUP(B4820,Listor!$A$6:$G$62,7,FALSE),"")</f>
        <v/>
      </c>
      <c r="H4820" s="35" t="str">
        <f>IFERROR(VLOOKUP(B4820,Listor!$H$6:$I$24,2,FALSE),"")</f>
        <v/>
      </c>
      <c r="I4820" s="35" t="str">
        <f t="shared" si="78"/>
        <v/>
      </c>
      <c r="J4820" s="35" t="str">
        <f t="array" ref="J4820">IFERROR(INDEX(Listor!$M$6:$M$17,MATCH(Listor!J4820&amp;Fossila!E4820,Listor!$K$6:$K$17&amp;Listor!$L$6:$L$17,0)),"")</f>
        <v/>
      </c>
      <c r="K4820" s="69"/>
    </row>
    <row r="4821" spans="2:11" x14ac:dyDescent="0.25">
      <c r="B4821" s="68" t="s">
        <v>68</v>
      </c>
      <c r="C4821" s="80" t="str">
        <f>IFERROR(VLOOKUP(B4821,Listor!$A$6:$B$62,2,FALSE),"")</f>
        <v/>
      </c>
      <c r="D4821" s="80" t="str">
        <f>IFERROR(VLOOKUP(B4821,Listor!$A$6:$C$62,3,FALSE),"")</f>
        <v/>
      </c>
      <c r="E4821" s="64" t="s">
        <v>69</v>
      </c>
      <c r="F4821" s="65"/>
      <c r="G4821" s="35" t="str">
        <f>IFERROR(VLOOKUP(B4821,Listor!$A$6:$G$62,7,FALSE),"")</f>
        <v/>
      </c>
      <c r="H4821" s="35" t="str">
        <f>IFERROR(VLOOKUP(B4821,Listor!$H$6:$I$24,2,FALSE),"")</f>
        <v/>
      </c>
      <c r="I4821" s="35" t="str">
        <f t="shared" si="78"/>
        <v/>
      </c>
      <c r="J4821" s="35" t="str">
        <f t="array" ref="J4821">IFERROR(INDEX(Listor!$M$6:$M$17,MATCH(Listor!J4821&amp;Fossila!E4821,Listor!$K$6:$K$17&amp;Listor!$L$6:$L$17,0)),"")</f>
        <v/>
      </c>
      <c r="K4821" s="69"/>
    </row>
    <row r="4822" spans="2:11" x14ac:dyDescent="0.25">
      <c r="B4822" s="68" t="s">
        <v>68</v>
      </c>
      <c r="C4822" s="80" t="str">
        <f>IFERROR(VLOOKUP(B4822,Listor!$A$6:$B$62,2,FALSE),"")</f>
        <v/>
      </c>
      <c r="D4822" s="80" t="str">
        <f>IFERROR(VLOOKUP(B4822,Listor!$A$6:$C$62,3,FALSE),"")</f>
        <v/>
      </c>
      <c r="E4822" s="64" t="s">
        <v>69</v>
      </c>
      <c r="F4822" s="65"/>
      <c r="G4822" s="35" t="str">
        <f>IFERROR(VLOOKUP(B4822,Listor!$A$6:$G$62,7,FALSE),"")</f>
        <v/>
      </c>
      <c r="H4822" s="35" t="str">
        <f>IFERROR(VLOOKUP(B4822,Listor!$H$6:$I$24,2,FALSE),"")</f>
        <v/>
      </c>
      <c r="I4822" s="35" t="str">
        <f t="shared" si="78"/>
        <v/>
      </c>
      <c r="J4822" s="35" t="str">
        <f t="array" ref="J4822">IFERROR(INDEX(Listor!$M$6:$M$17,MATCH(Listor!J4822&amp;Fossila!E4822,Listor!$K$6:$K$17&amp;Listor!$L$6:$L$17,0)),"")</f>
        <v/>
      </c>
      <c r="K4822" s="69"/>
    </row>
    <row r="4823" spans="2:11" x14ac:dyDescent="0.25">
      <c r="B4823" s="68" t="s">
        <v>68</v>
      </c>
      <c r="C4823" s="80" t="str">
        <f>IFERROR(VLOOKUP(B4823,Listor!$A$6:$B$62,2,FALSE),"")</f>
        <v/>
      </c>
      <c r="D4823" s="80" t="str">
        <f>IFERROR(VLOOKUP(B4823,Listor!$A$6:$C$62,3,FALSE),"")</f>
        <v/>
      </c>
      <c r="E4823" s="64" t="s">
        <v>69</v>
      </c>
      <c r="F4823" s="65"/>
      <c r="G4823" s="35" t="str">
        <f>IFERROR(VLOOKUP(B4823,Listor!$A$6:$G$62,7,FALSE),"")</f>
        <v/>
      </c>
      <c r="H4823" s="35" t="str">
        <f>IFERROR(VLOOKUP(B4823,Listor!$H$6:$I$24,2,FALSE),"")</f>
        <v/>
      </c>
      <c r="I4823" s="35" t="str">
        <f t="shared" si="78"/>
        <v/>
      </c>
      <c r="J4823" s="35" t="str">
        <f t="array" ref="J4823">IFERROR(INDEX(Listor!$M$6:$M$17,MATCH(Listor!J4823&amp;Fossila!E4823,Listor!$K$6:$K$17&amp;Listor!$L$6:$L$17,0)),"")</f>
        <v/>
      </c>
      <c r="K4823" s="69"/>
    </row>
    <row r="4824" spans="2:11" x14ac:dyDescent="0.25">
      <c r="B4824" s="68" t="s">
        <v>68</v>
      </c>
      <c r="C4824" s="80" t="str">
        <f>IFERROR(VLOOKUP(B4824,Listor!$A$6:$B$62,2,FALSE),"")</f>
        <v/>
      </c>
      <c r="D4824" s="80" t="str">
        <f>IFERROR(VLOOKUP(B4824,Listor!$A$6:$C$62,3,FALSE),"")</f>
        <v/>
      </c>
      <c r="E4824" s="64" t="s">
        <v>69</v>
      </c>
      <c r="F4824" s="65"/>
      <c r="G4824" s="35" t="str">
        <f>IFERROR(VLOOKUP(B4824,Listor!$A$6:$G$62,7,FALSE),"")</f>
        <v/>
      </c>
      <c r="H4824" s="35" t="str">
        <f>IFERROR(VLOOKUP(B4824,Listor!$H$6:$I$24,2,FALSE),"")</f>
        <v/>
      </c>
      <c r="I4824" s="35" t="str">
        <f t="shared" si="78"/>
        <v/>
      </c>
      <c r="J4824" s="35" t="str">
        <f t="array" ref="J4824">IFERROR(INDEX(Listor!$M$6:$M$17,MATCH(Listor!J4824&amp;Fossila!E4824,Listor!$K$6:$K$17&amp;Listor!$L$6:$L$17,0)),"")</f>
        <v/>
      </c>
      <c r="K4824" s="69"/>
    </row>
    <row r="4825" spans="2:11" x14ac:dyDescent="0.25">
      <c r="B4825" s="68" t="s">
        <v>68</v>
      </c>
      <c r="C4825" s="80" t="str">
        <f>IFERROR(VLOOKUP(B4825,Listor!$A$6:$B$62,2,FALSE),"")</f>
        <v/>
      </c>
      <c r="D4825" s="80" t="str">
        <f>IFERROR(VLOOKUP(B4825,Listor!$A$6:$C$62,3,FALSE),"")</f>
        <v/>
      </c>
      <c r="E4825" s="64" t="s">
        <v>69</v>
      </c>
      <c r="F4825" s="65"/>
      <c r="G4825" s="35" t="str">
        <f>IFERROR(VLOOKUP(B4825,Listor!$A$6:$G$62,7,FALSE),"")</f>
        <v/>
      </c>
      <c r="H4825" s="35" t="str">
        <f>IFERROR(VLOOKUP(B4825,Listor!$H$6:$I$24,2,FALSE),"")</f>
        <v/>
      </c>
      <c r="I4825" s="35" t="str">
        <f t="shared" si="78"/>
        <v/>
      </c>
      <c r="J4825" s="35" t="str">
        <f t="array" ref="J4825">IFERROR(INDEX(Listor!$M$6:$M$17,MATCH(Listor!J4825&amp;Fossila!E4825,Listor!$K$6:$K$17&amp;Listor!$L$6:$L$17,0)),"")</f>
        <v/>
      </c>
      <c r="K4825" s="69"/>
    </row>
    <row r="4826" spans="2:11" x14ac:dyDescent="0.25">
      <c r="B4826" s="68" t="s">
        <v>68</v>
      </c>
      <c r="C4826" s="80" t="str">
        <f>IFERROR(VLOOKUP(B4826,Listor!$A$6:$B$62,2,FALSE),"")</f>
        <v/>
      </c>
      <c r="D4826" s="80" t="str">
        <f>IFERROR(VLOOKUP(B4826,Listor!$A$6:$C$62,3,FALSE),"")</f>
        <v/>
      </c>
      <c r="E4826" s="64" t="s">
        <v>69</v>
      </c>
      <c r="F4826" s="65"/>
      <c r="G4826" s="35" t="str">
        <f>IFERROR(VLOOKUP(B4826,Listor!$A$6:$G$62,7,FALSE),"")</f>
        <v/>
      </c>
      <c r="H4826" s="35" t="str">
        <f>IFERROR(VLOOKUP(B4826,Listor!$H$6:$I$24,2,FALSE),"")</f>
        <v/>
      </c>
      <c r="I4826" s="35" t="str">
        <f t="shared" si="78"/>
        <v/>
      </c>
      <c r="J4826" s="35" t="str">
        <f t="array" ref="J4826">IFERROR(INDEX(Listor!$M$6:$M$17,MATCH(Listor!J4826&amp;Fossila!E4826,Listor!$K$6:$K$17&amp;Listor!$L$6:$L$17,0)),"")</f>
        <v/>
      </c>
      <c r="K4826" s="69"/>
    </row>
    <row r="4827" spans="2:11" x14ac:dyDescent="0.25">
      <c r="B4827" s="68" t="s">
        <v>68</v>
      </c>
      <c r="C4827" s="80" t="str">
        <f>IFERROR(VLOOKUP(B4827,Listor!$A$6:$B$62,2,FALSE),"")</f>
        <v/>
      </c>
      <c r="D4827" s="80" t="str">
        <f>IFERROR(VLOOKUP(B4827,Listor!$A$6:$C$62,3,FALSE),"")</f>
        <v/>
      </c>
      <c r="E4827" s="64" t="s">
        <v>69</v>
      </c>
      <c r="F4827" s="65"/>
      <c r="G4827" s="35" t="str">
        <f>IFERROR(VLOOKUP(B4827,Listor!$A$6:$G$62,7,FALSE),"")</f>
        <v/>
      </c>
      <c r="H4827" s="35" t="str">
        <f>IFERROR(VLOOKUP(B4827,Listor!$H$6:$I$24,2,FALSE),"")</f>
        <v/>
      </c>
      <c r="I4827" s="35" t="str">
        <f t="shared" si="78"/>
        <v/>
      </c>
      <c r="J4827" s="35" t="str">
        <f t="array" ref="J4827">IFERROR(INDEX(Listor!$M$6:$M$17,MATCH(Listor!J4827&amp;Fossila!E4827,Listor!$K$6:$K$17&amp;Listor!$L$6:$L$17,0)),"")</f>
        <v/>
      </c>
      <c r="K4827" s="69"/>
    </row>
    <row r="4828" spans="2:11" x14ac:dyDescent="0.25">
      <c r="B4828" s="68" t="s">
        <v>68</v>
      </c>
      <c r="C4828" s="80" t="str">
        <f>IFERROR(VLOOKUP(B4828,Listor!$A$6:$B$62,2,FALSE),"")</f>
        <v/>
      </c>
      <c r="D4828" s="80" t="str">
        <f>IFERROR(VLOOKUP(B4828,Listor!$A$6:$C$62,3,FALSE),"")</f>
        <v/>
      </c>
      <c r="E4828" s="64" t="s">
        <v>69</v>
      </c>
      <c r="F4828" s="65"/>
      <c r="G4828" s="35" t="str">
        <f>IFERROR(VLOOKUP(B4828,Listor!$A$6:$G$62,7,FALSE),"")</f>
        <v/>
      </c>
      <c r="H4828" s="35" t="str">
        <f>IFERROR(VLOOKUP(B4828,Listor!$H$6:$I$24,2,FALSE),"")</f>
        <v/>
      </c>
      <c r="I4828" s="35" t="str">
        <f t="shared" si="78"/>
        <v/>
      </c>
      <c r="J4828" s="35" t="str">
        <f t="array" ref="J4828">IFERROR(INDEX(Listor!$M$6:$M$17,MATCH(Listor!J4828&amp;Fossila!E4828,Listor!$K$6:$K$17&amp;Listor!$L$6:$L$17,0)),"")</f>
        <v/>
      </c>
      <c r="K4828" s="69"/>
    </row>
    <row r="4829" spans="2:11" x14ac:dyDescent="0.25">
      <c r="B4829" s="68" t="s">
        <v>68</v>
      </c>
      <c r="C4829" s="80" t="str">
        <f>IFERROR(VLOOKUP(B4829,Listor!$A$6:$B$62,2,FALSE),"")</f>
        <v/>
      </c>
      <c r="D4829" s="80" t="str">
        <f>IFERROR(VLOOKUP(B4829,Listor!$A$6:$C$62,3,FALSE),"")</f>
        <v/>
      </c>
      <c r="E4829" s="64" t="s">
        <v>69</v>
      </c>
      <c r="F4829" s="65"/>
      <c r="G4829" s="35" t="str">
        <f>IFERROR(VLOOKUP(B4829,Listor!$A$6:$G$62,7,FALSE),"")</f>
        <v/>
      </c>
      <c r="H4829" s="35" t="str">
        <f>IFERROR(VLOOKUP(B4829,Listor!$H$6:$I$24,2,FALSE),"")</f>
        <v/>
      </c>
      <c r="I4829" s="35" t="str">
        <f t="shared" si="78"/>
        <v/>
      </c>
      <c r="J4829" s="35" t="str">
        <f t="array" ref="J4829">IFERROR(INDEX(Listor!$M$6:$M$17,MATCH(Listor!J4829&amp;Fossila!E4829,Listor!$K$6:$K$17&amp;Listor!$L$6:$L$17,0)),"")</f>
        <v/>
      </c>
      <c r="K4829" s="69"/>
    </row>
    <row r="4830" spans="2:11" x14ac:dyDescent="0.25">
      <c r="B4830" s="68" t="s">
        <v>68</v>
      </c>
      <c r="C4830" s="80" t="str">
        <f>IFERROR(VLOOKUP(B4830,Listor!$A$6:$B$62,2,FALSE),"")</f>
        <v/>
      </c>
      <c r="D4830" s="80" t="str">
        <f>IFERROR(VLOOKUP(B4830,Listor!$A$6:$C$62,3,FALSE),"")</f>
        <v/>
      </c>
      <c r="E4830" s="64" t="s">
        <v>69</v>
      </c>
      <c r="F4830" s="65"/>
      <c r="G4830" s="35" t="str">
        <f>IFERROR(VLOOKUP(B4830,Listor!$A$6:$G$62,7,FALSE),"")</f>
        <v/>
      </c>
      <c r="H4830" s="35" t="str">
        <f>IFERROR(VLOOKUP(B4830,Listor!$H$6:$I$24,2,FALSE),"")</f>
        <v/>
      </c>
      <c r="I4830" s="35" t="str">
        <f t="shared" si="78"/>
        <v/>
      </c>
      <c r="J4830" s="35" t="str">
        <f t="array" ref="J4830">IFERROR(INDEX(Listor!$M$6:$M$17,MATCH(Listor!J4830&amp;Fossila!E4830,Listor!$K$6:$K$17&amp;Listor!$L$6:$L$17,0)),"")</f>
        <v/>
      </c>
      <c r="K4830" s="69"/>
    </row>
    <row r="4831" spans="2:11" x14ac:dyDescent="0.25">
      <c r="B4831" s="68" t="s">
        <v>68</v>
      </c>
      <c r="C4831" s="80" t="str">
        <f>IFERROR(VLOOKUP(B4831,Listor!$A$6:$B$62,2,FALSE),"")</f>
        <v/>
      </c>
      <c r="D4831" s="80" t="str">
        <f>IFERROR(VLOOKUP(B4831,Listor!$A$6:$C$62,3,FALSE),"")</f>
        <v/>
      </c>
      <c r="E4831" s="64" t="s">
        <v>69</v>
      </c>
      <c r="F4831" s="65"/>
      <c r="G4831" s="35" t="str">
        <f>IFERROR(VLOOKUP(B4831,Listor!$A$6:$G$62,7,FALSE),"")</f>
        <v/>
      </c>
      <c r="H4831" s="35" t="str">
        <f>IFERROR(VLOOKUP(B4831,Listor!$H$6:$I$24,2,FALSE),"")</f>
        <v/>
      </c>
      <c r="I4831" s="35" t="str">
        <f t="shared" si="78"/>
        <v/>
      </c>
      <c r="J4831" s="35" t="str">
        <f t="array" ref="J4831">IFERROR(INDEX(Listor!$M$6:$M$17,MATCH(Listor!J4831&amp;Fossila!E4831,Listor!$K$6:$K$17&amp;Listor!$L$6:$L$17,0)),"")</f>
        <v/>
      </c>
      <c r="K4831" s="69"/>
    </row>
    <row r="4832" spans="2:11" x14ac:dyDescent="0.25">
      <c r="B4832" s="68" t="s">
        <v>68</v>
      </c>
      <c r="C4832" s="80" t="str">
        <f>IFERROR(VLOOKUP(B4832,Listor!$A$6:$B$62,2,FALSE),"")</f>
        <v/>
      </c>
      <c r="D4832" s="80" t="str">
        <f>IFERROR(VLOOKUP(B4832,Listor!$A$6:$C$62,3,FALSE),"")</f>
        <v/>
      </c>
      <c r="E4832" s="64" t="s">
        <v>69</v>
      </c>
      <c r="F4832" s="65"/>
      <c r="G4832" s="35" t="str">
        <f>IFERROR(VLOOKUP(B4832,Listor!$A$6:$G$62,7,FALSE),"")</f>
        <v/>
      </c>
      <c r="H4832" s="35" t="str">
        <f>IFERROR(VLOOKUP(B4832,Listor!$H$6:$I$24,2,FALSE),"")</f>
        <v/>
      </c>
      <c r="I4832" s="35" t="str">
        <f t="shared" si="78"/>
        <v/>
      </c>
      <c r="J4832" s="35" t="str">
        <f t="array" ref="J4832">IFERROR(INDEX(Listor!$M$6:$M$17,MATCH(Listor!J4832&amp;Fossila!E4832,Listor!$K$6:$K$17&amp;Listor!$L$6:$L$17,0)),"")</f>
        <v/>
      </c>
      <c r="K4832" s="69"/>
    </row>
    <row r="4833" spans="2:11" x14ac:dyDescent="0.25">
      <c r="B4833" s="68" t="s">
        <v>68</v>
      </c>
      <c r="C4833" s="80" t="str">
        <f>IFERROR(VLOOKUP(B4833,Listor!$A$6:$B$62,2,FALSE),"")</f>
        <v/>
      </c>
      <c r="D4833" s="80" t="str">
        <f>IFERROR(VLOOKUP(B4833,Listor!$A$6:$C$62,3,FALSE),"")</f>
        <v/>
      </c>
      <c r="E4833" s="64" t="s">
        <v>69</v>
      </c>
      <c r="F4833" s="65"/>
      <c r="G4833" s="35" t="str">
        <f>IFERROR(VLOOKUP(B4833,Listor!$A$6:$G$62,7,FALSE),"")</f>
        <v/>
      </c>
      <c r="H4833" s="35" t="str">
        <f>IFERROR(VLOOKUP(B4833,Listor!$H$6:$I$24,2,FALSE),"")</f>
        <v/>
      </c>
      <c r="I4833" s="35" t="str">
        <f t="shared" si="78"/>
        <v/>
      </c>
      <c r="J4833" s="35" t="str">
        <f t="array" ref="J4833">IFERROR(INDEX(Listor!$M$6:$M$17,MATCH(Listor!J4833&amp;Fossila!E4833,Listor!$K$6:$K$17&amp;Listor!$L$6:$L$17,0)),"")</f>
        <v/>
      </c>
      <c r="K4833" s="69"/>
    </row>
    <row r="4834" spans="2:11" x14ac:dyDescent="0.25">
      <c r="B4834" s="68" t="s">
        <v>68</v>
      </c>
      <c r="C4834" s="80" t="str">
        <f>IFERROR(VLOOKUP(B4834,Listor!$A$6:$B$62,2,FALSE),"")</f>
        <v/>
      </c>
      <c r="D4834" s="80" t="str">
        <f>IFERROR(VLOOKUP(B4834,Listor!$A$6:$C$62,3,FALSE),"")</f>
        <v/>
      </c>
      <c r="E4834" s="64" t="s">
        <v>69</v>
      </c>
      <c r="F4834" s="65"/>
      <c r="G4834" s="35" t="str">
        <f>IFERROR(VLOOKUP(B4834,Listor!$A$6:$G$62,7,FALSE),"")</f>
        <v/>
      </c>
      <c r="H4834" s="35" t="str">
        <f>IFERROR(VLOOKUP(B4834,Listor!$H$6:$I$24,2,FALSE),"")</f>
        <v/>
      </c>
      <c r="I4834" s="35" t="str">
        <f t="shared" si="78"/>
        <v/>
      </c>
      <c r="J4834" s="35" t="str">
        <f t="array" ref="J4834">IFERROR(INDEX(Listor!$M$6:$M$17,MATCH(Listor!J4834&amp;Fossila!E4834,Listor!$K$6:$K$17&amp;Listor!$L$6:$L$17,0)),"")</f>
        <v/>
      </c>
      <c r="K4834" s="69"/>
    </row>
    <row r="4835" spans="2:11" x14ac:dyDescent="0.25">
      <c r="B4835" s="68" t="s">
        <v>68</v>
      </c>
      <c r="C4835" s="80" t="str">
        <f>IFERROR(VLOOKUP(B4835,Listor!$A$6:$B$62,2,FALSE),"")</f>
        <v/>
      </c>
      <c r="D4835" s="80" t="str">
        <f>IFERROR(VLOOKUP(B4835,Listor!$A$6:$C$62,3,FALSE),"")</f>
        <v/>
      </c>
      <c r="E4835" s="64" t="s">
        <v>69</v>
      </c>
      <c r="F4835" s="65"/>
      <c r="G4835" s="35" t="str">
        <f>IFERROR(VLOOKUP(B4835,Listor!$A$6:$G$62,7,FALSE),"")</f>
        <v/>
      </c>
      <c r="H4835" s="35" t="str">
        <f>IFERROR(VLOOKUP(B4835,Listor!$H$6:$I$24,2,FALSE),"")</f>
        <v/>
      </c>
      <c r="I4835" s="35" t="str">
        <f t="shared" si="78"/>
        <v/>
      </c>
      <c r="J4835" s="35" t="str">
        <f t="array" ref="J4835">IFERROR(INDEX(Listor!$M$6:$M$17,MATCH(Listor!J4835&amp;Fossila!E4835,Listor!$K$6:$K$17&amp;Listor!$L$6:$L$17,0)),"")</f>
        <v/>
      </c>
      <c r="K4835" s="69"/>
    </row>
    <row r="4836" spans="2:11" x14ac:dyDescent="0.25">
      <c r="B4836" s="68" t="s">
        <v>68</v>
      </c>
      <c r="C4836" s="80" t="str">
        <f>IFERROR(VLOOKUP(B4836,Listor!$A$6:$B$62,2,FALSE),"")</f>
        <v/>
      </c>
      <c r="D4836" s="80" t="str">
        <f>IFERROR(VLOOKUP(B4836,Listor!$A$6:$C$62,3,FALSE),"")</f>
        <v/>
      </c>
      <c r="E4836" s="64" t="s">
        <v>69</v>
      </c>
      <c r="F4836" s="65"/>
      <c r="G4836" s="35" t="str">
        <f>IFERROR(VLOOKUP(B4836,Listor!$A$6:$G$62,7,FALSE),"")</f>
        <v/>
      </c>
      <c r="H4836" s="35" t="str">
        <f>IFERROR(VLOOKUP(B4836,Listor!$H$6:$I$24,2,FALSE),"")</f>
        <v/>
      </c>
      <c r="I4836" s="35" t="str">
        <f t="shared" si="78"/>
        <v/>
      </c>
      <c r="J4836" s="35" t="str">
        <f t="array" ref="J4836">IFERROR(INDEX(Listor!$M$6:$M$17,MATCH(Listor!J4836&amp;Fossila!E4836,Listor!$K$6:$K$17&amp;Listor!$L$6:$L$17,0)),"")</f>
        <v/>
      </c>
      <c r="K4836" s="69"/>
    </row>
    <row r="4837" spans="2:11" x14ac:dyDescent="0.25">
      <c r="B4837" s="68" t="s">
        <v>68</v>
      </c>
      <c r="C4837" s="80" t="str">
        <f>IFERROR(VLOOKUP(B4837,Listor!$A$6:$B$62,2,FALSE),"")</f>
        <v/>
      </c>
      <c r="D4837" s="80" t="str">
        <f>IFERROR(VLOOKUP(B4837,Listor!$A$6:$C$62,3,FALSE),"")</f>
        <v/>
      </c>
      <c r="E4837" s="64" t="s">
        <v>69</v>
      </c>
      <c r="F4837" s="65"/>
      <c r="G4837" s="35" t="str">
        <f>IFERROR(VLOOKUP(B4837,Listor!$A$6:$G$62,7,FALSE),"")</f>
        <v/>
      </c>
      <c r="H4837" s="35" t="str">
        <f>IFERROR(VLOOKUP(B4837,Listor!$H$6:$I$24,2,FALSE),"")</f>
        <v/>
      </c>
      <c r="I4837" s="35" t="str">
        <f t="shared" si="78"/>
        <v/>
      </c>
      <c r="J4837" s="35" t="str">
        <f t="array" ref="J4837">IFERROR(INDEX(Listor!$M$6:$M$17,MATCH(Listor!J4837&amp;Fossila!E4837,Listor!$K$6:$K$17&amp;Listor!$L$6:$L$17,0)),"")</f>
        <v/>
      </c>
      <c r="K4837" s="69"/>
    </row>
    <row r="4838" spans="2:11" x14ac:dyDescent="0.25">
      <c r="B4838" s="68" t="s">
        <v>68</v>
      </c>
      <c r="C4838" s="80" t="str">
        <f>IFERROR(VLOOKUP(B4838,Listor!$A$6:$B$62,2,FALSE),"")</f>
        <v/>
      </c>
      <c r="D4838" s="80" t="str">
        <f>IFERROR(VLOOKUP(B4838,Listor!$A$6:$C$62,3,FALSE),"")</f>
        <v/>
      </c>
      <c r="E4838" s="64" t="s">
        <v>69</v>
      </c>
      <c r="F4838" s="65"/>
      <c r="G4838" s="35" t="str">
        <f>IFERROR(VLOOKUP(B4838,Listor!$A$6:$G$62,7,FALSE),"")</f>
        <v/>
      </c>
      <c r="H4838" s="35" t="str">
        <f>IFERROR(VLOOKUP(B4838,Listor!$H$6:$I$24,2,FALSE),"")</f>
        <v/>
      </c>
      <c r="I4838" s="35" t="str">
        <f t="shared" si="78"/>
        <v/>
      </c>
      <c r="J4838" s="35" t="str">
        <f t="array" ref="J4838">IFERROR(INDEX(Listor!$M$6:$M$17,MATCH(Listor!J4838&amp;Fossila!E4838,Listor!$K$6:$K$17&amp;Listor!$L$6:$L$17,0)),"")</f>
        <v/>
      </c>
      <c r="K4838" s="69"/>
    </row>
    <row r="4839" spans="2:11" x14ac:dyDescent="0.25">
      <c r="B4839" s="68" t="s">
        <v>68</v>
      </c>
      <c r="C4839" s="80" t="str">
        <f>IFERROR(VLOOKUP(B4839,Listor!$A$6:$B$62,2,FALSE),"")</f>
        <v/>
      </c>
      <c r="D4839" s="80" t="str">
        <f>IFERROR(VLOOKUP(B4839,Listor!$A$6:$C$62,3,FALSE),"")</f>
        <v/>
      </c>
      <c r="E4839" s="64" t="s">
        <v>69</v>
      </c>
      <c r="F4839" s="65"/>
      <c r="G4839" s="35" t="str">
        <f>IFERROR(VLOOKUP(B4839,Listor!$A$6:$G$62,7,FALSE),"")</f>
        <v/>
      </c>
      <c r="H4839" s="35" t="str">
        <f>IFERROR(VLOOKUP(B4839,Listor!$H$6:$I$24,2,FALSE),"")</f>
        <v/>
      </c>
      <c r="I4839" s="35" t="str">
        <f t="shared" si="78"/>
        <v/>
      </c>
      <c r="J4839" s="35" t="str">
        <f t="array" ref="J4839">IFERROR(INDEX(Listor!$M$6:$M$17,MATCH(Listor!J4839&amp;Fossila!E4839,Listor!$K$6:$K$17&amp;Listor!$L$6:$L$17,0)),"")</f>
        <v/>
      </c>
      <c r="K4839" s="69"/>
    </row>
    <row r="4840" spans="2:11" x14ac:dyDescent="0.25">
      <c r="B4840" s="68" t="s">
        <v>68</v>
      </c>
      <c r="C4840" s="80" t="str">
        <f>IFERROR(VLOOKUP(B4840,Listor!$A$6:$B$62,2,FALSE),"")</f>
        <v/>
      </c>
      <c r="D4840" s="80" t="str">
        <f>IFERROR(VLOOKUP(B4840,Listor!$A$6:$C$62,3,FALSE),"")</f>
        <v/>
      </c>
      <c r="E4840" s="64" t="s">
        <v>69</v>
      </c>
      <c r="F4840" s="65"/>
      <c r="G4840" s="35" t="str">
        <f>IFERROR(VLOOKUP(B4840,Listor!$A$6:$G$62,7,FALSE),"")</f>
        <v/>
      </c>
      <c r="H4840" s="35" t="str">
        <f>IFERROR(VLOOKUP(B4840,Listor!$H$6:$I$24,2,FALSE),"")</f>
        <v/>
      </c>
      <c r="I4840" s="35" t="str">
        <f t="shared" si="78"/>
        <v/>
      </c>
      <c r="J4840" s="35" t="str">
        <f t="array" ref="J4840">IFERROR(INDEX(Listor!$M$6:$M$17,MATCH(Listor!J4840&amp;Fossila!E4840,Listor!$K$6:$K$17&amp;Listor!$L$6:$L$17,0)),"")</f>
        <v/>
      </c>
      <c r="K4840" s="69"/>
    </row>
    <row r="4841" spans="2:11" x14ac:dyDescent="0.25">
      <c r="B4841" s="68" t="s">
        <v>68</v>
      </c>
      <c r="C4841" s="80" t="str">
        <f>IFERROR(VLOOKUP(B4841,Listor!$A$6:$B$62,2,FALSE),"")</f>
        <v/>
      </c>
      <c r="D4841" s="80" t="str">
        <f>IFERROR(VLOOKUP(B4841,Listor!$A$6:$C$62,3,FALSE),"")</f>
        <v/>
      </c>
      <c r="E4841" s="64" t="s">
        <v>69</v>
      </c>
      <c r="F4841" s="65"/>
      <c r="G4841" s="35" t="str">
        <f>IFERROR(VLOOKUP(B4841,Listor!$A$6:$G$62,7,FALSE),"")</f>
        <v/>
      </c>
      <c r="H4841" s="35" t="str">
        <f>IFERROR(VLOOKUP(B4841,Listor!$H$6:$I$24,2,FALSE),"")</f>
        <v/>
      </c>
      <c r="I4841" s="35" t="str">
        <f t="shared" si="78"/>
        <v/>
      </c>
      <c r="J4841" s="35" t="str">
        <f t="array" ref="J4841">IFERROR(INDEX(Listor!$M$6:$M$17,MATCH(Listor!J4841&amp;Fossila!E4841,Listor!$K$6:$K$17&amp;Listor!$L$6:$L$17,0)),"")</f>
        <v/>
      </c>
      <c r="K4841" s="69"/>
    </row>
    <row r="4842" spans="2:11" x14ac:dyDescent="0.25">
      <c r="B4842" s="68" t="s">
        <v>68</v>
      </c>
      <c r="C4842" s="80" t="str">
        <f>IFERROR(VLOOKUP(B4842,Listor!$A$6:$B$62,2,FALSE),"")</f>
        <v/>
      </c>
      <c r="D4842" s="80" t="str">
        <f>IFERROR(VLOOKUP(B4842,Listor!$A$6:$C$62,3,FALSE),"")</f>
        <v/>
      </c>
      <c r="E4842" s="64" t="s">
        <v>69</v>
      </c>
      <c r="F4842" s="65"/>
      <c r="G4842" s="35" t="str">
        <f>IFERROR(VLOOKUP(B4842,Listor!$A$6:$G$62,7,FALSE),"")</f>
        <v/>
      </c>
      <c r="H4842" s="35" t="str">
        <f>IFERROR(VLOOKUP(B4842,Listor!$H$6:$I$24,2,FALSE),"")</f>
        <v/>
      </c>
      <c r="I4842" s="35" t="str">
        <f t="shared" si="78"/>
        <v/>
      </c>
      <c r="J4842" s="35" t="str">
        <f t="array" ref="J4842">IFERROR(INDEX(Listor!$M$6:$M$17,MATCH(Listor!J4842&amp;Fossila!E4842,Listor!$K$6:$K$17&amp;Listor!$L$6:$L$17,0)),"")</f>
        <v/>
      </c>
      <c r="K4842" s="69"/>
    </row>
    <row r="4843" spans="2:11" x14ac:dyDescent="0.25">
      <c r="B4843" s="68" t="s">
        <v>68</v>
      </c>
      <c r="C4843" s="80" t="str">
        <f>IFERROR(VLOOKUP(B4843,Listor!$A$6:$B$62,2,FALSE),"")</f>
        <v/>
      </c>
      <c r="D4843" s="80" t="str">
        <f>IFERROR(VLOOKUP(B4843,Listor!$A$6:$C$62,3,FALSE),"")</f>
        <v/>
      </c>
      <c r="E4843" s="64" t="s">
        <v>69</v>
      </c>
      <c r="F4843" s="65"/>
      <c r="G4843" s="35" t="str">
        <f>IFERROR(VLOOKUP(B4843,Listor!$A$6:$G$62,7,FALSE),"")</f>
        <v/>
      </c>
      <c r="H4843" s="35" t="str">
        <f>IFERROR(VLOOKUP(B4843,Listor!$H$6:$I$24,2,FALSE),"")</f>
        <v/>
      </c>
      <c r="I4843" s="35" t="str">
        <f t="shared" si="78"/>
        <v/>
      </c>
      <c r="J4843" s="35" t="str">
        <f t="array" ref="J4843">IFERROR(INDEX(Listor!$M$6:$M$17,MATCH(Listor!J4843&amp;Fossila!E4843,Listor!$K$6:$K$17&amp;Listor!$L$6:$L$17,0)),"")</f>
        <v/>
      </c>
      <c r="K4843" s="69"/>
    </row>
    <row r="4844" spans="2:11" x14ac:dyDescent="0.25">
      <c r="B4844" s="68" t="s">
        <v>68</v>
      </c>
      <c r="C4844" s="80" t="str">
        <f>IFERROR(VLOOKUP(B4844,Listor!$A$6:$B$62,2,FALSE),"")</f>
        <v/>
      </c>
      <c r="D4844" s="80" t="str">
        <f>IFERROR(VLOOKUP(B4844,Listor!$A$6:$C$62,3,FALSE),"")</f>
        <v/>
      </c>
      <c r="E4844" s="64" t="s">
        <v>69</v>
      </c>
      <c r="F4844" s="65"/>
      <c r="G4844" s="35" t="str">
        <f>IFERROR(VLOOKUP(B4844,Listor!$A$6:$G$62,7,FALSE),"")</f>
        <v/>
      </c>
      <c r="H4844" s="35" t="str">
        <f>IFERROR(VLOOKUP(B4844,Listor!$H$6:$I$24,2,FALSE),"")</f>
        <v/>
      </c>
      <c r="I4844" s="35" t="str">
        <f t="shared" si="78"/>
        <v/>
      </c>
      <c r="J4844" s="35" t="str">
        <f t="array" ref="J4844">IFERROR(INDEX(Listor!$M$6:$M$17,MATCH(Listor!J4844&amp;Fossila!E4844,Listor!$K$6:$K$17&amp;Listor!$L$6:$L$17,0)),"")</f>
        <v/>
      </c>
      <c r="K4844" s="69"/>
    </row>
    <row r="4845" spans="2:11" x14ac:dyDescent="0.25">
      <c r="B4845" s="68" t="s">
        <v>68</v>
      </c>
      <c r="C4845" s="80" t="str">
        <f>IFERROR(VLOOKUP(B4845,Listor!$A$6:$B$62,2,FALSE),"")</f>
        <v/>
      </c>
      <c r="D4845" s="80" t="str">
        <f>IFERROR(VLOOKUP(B4845,Listor!$A$6:$C$62,3,FALSE),"")</f>
        <v/>
      </c>
      <c r="E4845" s="64" t="s">
        <v>69</v>
      </c>
      <c r="F4845" s="65"/>
      <c r="G4845" s="35" t="str">
        <f>IFERROR(VLOOKUP(B4845,Listor!$A$6:$G$62,7,FALSE),"")</f>
        <v/>
      </c>
      <c r="H4845" s="35" t="str">
        <f>IFERROR(VLOOKUP(B4845,Listor!$H$6:$I$24,2,FALSE),"")</f>
        <v/>
      </c>
      <c r="I4845" s="35" t="str">
        <f t="shared" si="78"/>
        <v/>
      </c>
      <c r="J4845" s="35" t="str">
        <f t="array" ref="J4845">IFERROR(INDEX(Listor!$M$6:$M$17,MATCH(Listor!J4845&amp;Fossila!E4845,Listor!$K$6:$K$17&amp;Listor!$L$6:$L$17,0)),"")</f>
        <v/>
      </c>
      <c r="K4845" s="69"/>
    </row>
    <row r="4846" spans="2:11" x14ac:dyDescent="0.25">
      <c r="B4846" s="68" t="s">
        <v>68</v>
      </c>
      <c r="C4846" s="80" t="str">
        <f>IFERROR(VLOOKUP(B4846,Listor!$A$6:$B$62,2,FALSE),"")</f>
        <v/>
      </c>
      <c r="D4846" s="80" t="str">
        <f>IFERROR(VLOOKUP(B4846,Listor!$A$6:$C$62,3,FALSE),"")</f>
        <v/>
      </c>
      <c r="E4846" s="64" t="s">
        <v>69</v>
      </c>
      <c r="F4846" s="65"/>
      <c r="G4846" s="35" t="str">
        <f>IFERROR(VLOOKUP(B4846,Listor!$A$6:$G$62,7,FALSE),"")</f>
        <v/>
      </c>
      <c r="H4846" s="35" t="str">
        <f>IFERROR(VLOOKUP(B4846,Listor!$H$6:$I$24,2,FALSE),"")</f>
        <v/>
      </c>
      <c r="I4846" s="35" t="str">
        <f t="shared" si="78"/>
        <v/>
      </c>
      <c r="J4846" s="35" t="str">
        <f t="array" ref="J4846">IFERROR(INDEX(Listor!$M$6:$M$17,MATCH(Listor!J4846&amp;Fossila!E4846,Listor!$K$6:$K$17&amp;Listor!$L$6:$L$17,0)),"")</f>
        <v/>
      </c>
      <c r="K4846" s="69"/>
    </row>
    <row r="4847" spans="2:11" x14ac:dyDescent="0.25">
      <c r="B4847" s="68" t="s">
        <v>68</v>
      </c>
      <c r="C4847" s="80" t="str">
        <f>IFERROR(VLOOKUP(B4847,Listor!$A$6:$B$62,2,FALSE),"")</f>
        <v/>
      </c>
      <c r="D4847" s="80" t="str">
        <f>IFERROR(VLOOKUP(B4847,Listor!$A$6:$C$62,3,FALSE),"")</f>
        <v/>
      </c>
      <c r="E4847" s="64" t="s">
        <v>69</v>
      </c>
      <c r="F4847" s="65"/>
      <c r="G4847" s="35" t="str">
        <f>IFERROR(VLOOKUP(B4847,Listor!$A$6:$G$62,7,FALSE),"")</f>
        <v/>
      </c>
      <c r="H4847" s="35" t="str">
        <f>IFERROR(VLOOKUP(B4847,Listor!$H$6:$I$24,2,FALSE),"")</f>
        <v/>
      </c>
      <c r="I4847" s="35" t="str">
        <f t="shared" si="78"/>
        <v/>
      </c>
      <c r="J4847" s="35" t="str">
        <f t="array" ref="J4847">IFERROR(INDEX(Listor!$M$6:$M$17,MATCH(Listor!J4847&amp;Fossila!E4847,Listor!$K$6:$K$17&amp;Listor!$L$6:$L$17,0)),"")</f>
        <v/>
      </c>
      <c r="K4847" s="69"/>
    </row>
    <row r="4848" spans="2:11" x14ac:dyDescent="0.25">
      <c r="B4848" s="68" t="s">
        <v>68</v>
      </c>
      <c r="C4848" s="80" t="str">
        <f>IFERROR(VLOOKUP(B4848,Listor!$A$6:$B$62,2,FALSE),"")</f>
        <v/>
      </c>
      <c r="D4848" s="80" t="str">
        <f>IFERROR(VLOOKUP(B4848,Listor!$A$6:$C$62,3,FALSE),"")</f>
        <v/>
      </c>
      <c r="E4848" s="64" t="s">
        <v>69</v>
      </c>
      <c r="F4848" s="65"/>
      <c r="G4848" s="35" t="str">
        <f>IFERROR(VLOOKUP(B4848,Listor!$A$6:$G$62,7,FALSE),"")</f>
        <v/>
      </c>
      <c r="H4848" s="35" t="str">
        <f>IFERROR(VLOOKUP(B4848,Listor!$H$6:$I$24,2,FALSE),"")</f>
        <v/>
      </c>
      <c r="I4848" s="35" t="str">
        <f t="shared" si="78"/>
        <v/>
      </c>
      <c r="J4848" s="35" t="str">
        <f t="array" ref="J4848">IFERROR(INDEX(Listor!$M$6:$M$17,MATCH(Listor!J4848&amp;Fossila!E4848,Listor!$K$6:$K$17&amp;Listor!$L$6:$L$17,0)),"")</f>
        <v/>
      </c>
      <c r="K4848" s="69"/>
    </row>
    <row r="4849" spans="2:11" x14ac:dyDescent="0.25">
      <c r="B4849" s="68" t="s">
        <v>68</v>
      </c>
      <c r="C4849" s="80" t="str">
        <f>IFERROR(VLOOKUP(B4849,Listor!$A$6:$B$62,2,FALSE),"")</f>
        <v/>
      </c>
      <c r="D4849" s="80" t="str">
        <f>IFERROR(VLOOKUP(B4849,Listor!$A$6:$C$62,3,FALSE),"")</f>
        <v/>
      </c>
      <c r="E4849" s="64" t="s">
        <v>69</v>
      </c>
      <c r="F4849" s="65"/>
      <c r="G4849" s="35" t="str">
        <f>IFERROR(VLOOKUP(B4849,Listor!$A$6:$G$62,7,FALSE),"")</f>
        <v/>
      </c>
      <c r="H4849" s="35" t="str">
        <f>IFERROR(VLOOKUP(B4849,Listor!$H$6:$I$24,2,FALSE),"")</f>
        <v/>
      </c>
      <c r="I4849" s="35" t="str">
        <f t="shared" si="78"/>
        <v/>
      </c>
      <c r="J4849" s="35" t="str">
        <f t="array" ref="J4849">IFERROR(INDEX(Listor!$M$6:$M$17,MATCH(Listor!J4849&amp;Fossila!E4849,Listor!$K$6:$K$17&amp;Listor!$L$6:$L$17,0)),"")</f>
        <v/>
      </c>
      <c r="K4849" s="69"/>
    </row>
    <row r="4850" spans="2:11" x14ac:dyDescent="0.25">
      <c r="B4850" s="68" t="s">
        <v>68</v>
      </c>
      <c r="C4850" s="80" t="str">
        <f>IFERROR(VLOOKUP(B4850,Listor!$A$6:$B$62,2,FALSE),"")</f>
        <v/>
      </c>
      <c r="D4850" s="80" t="str">
        <f>IFERROR(VLOOKUP(B4850,Listor!$A$6:$C$62,3,FALSE),"")</f>
        <v/>
      </c>
      <c r="E4850" s="64" t="s">
        <v>69</v>
      </c>
      <c r="F4850" s="65"/>
      <c r="G4850" s="35" t="str">
        <f>IFERROR(VLOOKUP(B4850,Listor!$A$6:$G$62,7,FALSE),"")</f>
        <v/>
      </c>
      <c r="H4850" s="35" t="str">
        <f>IFERROR(VLOOKUP(B4850,Listor!$H$6:$I$24,2,FALSE),"")</f>
        <v/>
      </c>
      <c r="I4850" s="35" t="str">
        <f t="shared" si="78"/>
        <v/>
      </c>
      <c r="J4850" s="35" t="str">
        <f t="array" ref="J4850">IFERROR(INDEX(Listor!$M$6:$M$17,MATCH(Listor!J4850&amp;Fossila!E4850,Listor!$K$6:$K$17&amp;Listor!$L$6:$L$17,0)),"")</f>
        <v/>
      </c>
      <c r="K4850" s="69"/>
    </row>
    <row r="4851" spans="2:11" x14ac:dyDescent="0.25">
      <c r="B4851" s="68" t="s">
        <v>68</v>
      </c>
      <c r="C4851" s="80" t="str">
        <f>IFERROR(VLOOKUP(B4851,Listor!$A$6:$B$62,2,FALSE),"")</f>
        <v/>
      </c>
      <c r="D4851" s="80" t="str">
        <f>IFERROR(VLOOKUP(B4851,Listor!$A$6:$C$62,3,FALSE),"")</f>
        <v/>
      </c>
      <c r="E4851" s="64" t="s">
        <v>69</v>
      </c>
      <c r="F4851" s="65"/>
      <c r="G4851" s="35" t="str">
        <f>IFERROR(VLOOKUP(B4851,Listor!$A$6:$G$62,7,FALSE),"")</f>
        <v/>
      </c>
      <c r="H4851" s="35" t="str">
        <f>IFERROR(VLOOKUP(B4851,Listor!$H$6:$I$24,2,FALSE),"")</f>
        <v/>
      </c>
      <c r="I4851" s="35" t="str">
        <f t="shared" si="78"/>
        <v/>
      </c>
      <c r="J4851" s="35" t="str">
        <f t="array" ref="J4851">IFERROR(INDEX(Listor!$M$6:$M$17,MATCH(Listor!J4851&amp;Fossila!E4851,Listor!$K$6:$K$17&amp;Listor!$L$6:$L$17,0)),"")</f>
        <v/>
      </c>
      <c r="K4851" s="69"/>
    </row>
    <row r="4852" spans="2:11" x14ac:dyDescent="0.25">
      <c r="B4852" s="68" t="s">
        <v>68</v>
      </c>
      <c r="C4852" s="80" t="str">
        <f>IFERROR(VLOOKUP(B4852,Listor!$A$6:$B$62,2,FALSE),"")</f>
        <v/>
      </c>
      <c r="D4852" s="80" t="str">
        <f>IFERROR(VLOOKUP(B4852,Listor!$A$6:$C$62,3,FALSE),"")</f>
        <v/>
      </c>
      <c r="E4852" s="64" t="s">
        <v>69</v>
      </c>
      <c r="F4852" s="65"/>
      <c r="G4852" s="35" t="str">
        <f>IFERROR(VLOOKUP(B4852,Listor!$A$6:$G$62,7,FALSE),"")</f>
        <v/>
      </c>
      <c r="H4852" s="35" t="str">
        <f>IFERROR(VLOOKUP(B4852,Listor!$H$6:$I$24,2,FALSE),"")</f>
        <v/>
      </c>
      <c r="I4852" s="35" t="str">
        <f t="shared" si="78"/>
        <v/>
      </c>
      <c r="J4852" s="35" t="str">
        <f t="array" ref="J4852">IFERROR(INDEX(Listor!$M$6:$M$17,MATCH(Listor!J4852&amp;Fossila!E4852,Listor!$K$6:$K$17&amp;Listor!$L$6:$L$17,0)),"")</f>
        <v/>
      </c>
      <c r="K4852" s="69"/>
    </row>
    <row r="4853" spans="2:11" x14ac:dyDescent="0.25">
      <c r="B4853" s="68" t="s">
        <v>68</v>
      </c>
      <c r="C4853" s="80" t="str">
        <f>IFERROR(VLOOKUP(B4853,Listor!$A$6:$B$62,2,FALSE),"")</f>
        <v/>
      </c>
      <c r="D4853" s="80" t="str">
        <f>IFERROR(VLOOKUP(B4853,Listor!$A$6:$C$62,3,FALSE),"")</f>
        <v/>
      </c>
      <c r="E4853" s="64" t="s">
        <v>69</v>
      </c>
      <c r="F4853" s="65"/>
      <c r="G4853" s="35" t="str">
        <f>IFERROR(VLOOKUP(B4853,Listor!$A$6:$G$62,7,FALSE),"")</f>
        <v/>
      </c>
      <c r="H4853" s="35" t="str">
        <f>IFERROR(VLOOKUP(B4853,Listor!$H$6:$I$24,2,FALSE),"")</f>
        <v/>
      </c>
      <c r="I4853" s="35" t="str">
        <f t="shared" si="78"/>
        <v/>
      </c>
      <c r="J4853" s="35" t="str">
        <f t="array" ref="J4853">IFERROR(INDEX(Listor!$M$6:$M$17,MATCH(Listor!J4853&amp;Fossila!E4853,Listor!$K$6:$K$17&amp;Listor!$L$6:$L$17,0)),"")</f>
        <v/>
      </c>
      <c r="K4853" s="69"/>
    </row>
    <row r="4854" spans="2:11" x14ac:dyDescent="0.25">
      <c r="B4854" s="68" t="s">
        <v>68</v>
      </c>
      <c r="C4854" s="80" t="str">
        <f>IFERROR(VLOOKUP(B4854,Listor!$A$6:$B$62,2,FALSE),"")</f>
        <v/>
      </c>
      <c r="D4854" s="80" t="str">
        <f>IFERROR(VLOOKUP(B4854,Listor!$A$6:$C$62,3,FALSE),"")</f>
        <v/>
      </c>
      <c r="E4854" s="64" t="s">
        <v>69</v>
      </c>
      <c r="F4854" s="65"/>
      <c r="G4854" s="35" t="str">
        <f>IFERROR(VLOOKUP(B4854,Listor!$A$6:$G$62,7,FALSE),"")</f>
        <v/>
      </c>
      <c r="H4854" s="35" t="str">
        <f>IFERROR(VLOOKUP(B4854,Listor!$H$6:$I$24,2,FALSE),"")</f>
        <v/>
      </c>
      <c r="I4854" s="35" t="str">
        <f t="shared" si="78"/>
        <v/>
      </c>
      <c r="J4854" s="35" t="str">
        <f t="array" ref="J4854">IFERROR(INDEX(Listor!$M$6:$M$17,MATCH(Listor!J4854&amp;Fossila!E4854,Listor!$K$6:$K$17&amp;Listor!$L$6:$L$17,0)),"")</f>
        <v/>
      </c>
      <c r="K4854" s="69"/>
    </row>
    <row r="4855" spans="2:11" x14ac:dyDescent="0.25">
      <c r="B4855" s="68" t="s">
        <v>68</v>
      </c>
      <c r="C4855" s="80" t="str">
        <f>IFERROR(VLOOKUP(B4855,Listor!$A$6:$B$62,2,FALSE),"")</f>
        <v/>
      </c>
      <c r="D4855" s="80" t="str">
        <f>IFERROR(VLOOKUP(B4855,Listor!$A$6:$C$62,3,FALSE),"")</f>
        <v/>
      </c>
      <c r="E4855" s="64" t="s">
        <v>69</v>
      </c>
      <c r="F4855" s="65"/>
      <c r="G4855" s="35" t="str">
        <f>IFERROR(VLOOKUP(B4855,Listor!$A$6:$G$62,7,FALSE),"")</f>
        <v/>
      </c>
      <c r="H4855" s="35" t="str">
        <f>IFERROR(VLOOKUP(B4855,Listor!$H$6:$I$24,2,FALSE),"")</f>
        <v/>
      </c>
      <c r="I4855" s="35" t="str">
        <f t="shared" si="78"/>
        <v/>
      </c>
      <c r="J4855" s="35" t="str">
        <f t="array" ref="J4855">IFERROR(INDEX(Listor!$M$6:$M$17,MATCH(Listor!J4855&amp;Fossila!E4855,Listor!$K$6:$K$17&amp;Listor!$L$6:$L$17,0)),"")</f>
        <v/>
      </c>
      <c r="K4855" s="69"/>
    </row>
    <row r="4856" spans="2:11" x14ac:dyDescent="0.25">
      <c r="B4856" s="68" t="s">
        <v>68</v>
      </c>
      <c r="C4856" s="80" t="str">
        <f>IFERROR(VLOOKUP(B4856,Listor!$A$6:$B$62,2,FALSE),"")</f>
        <v/>
      </c>
      <c r="D4856" s="80" t="str">
        <f>IFERROR(VLOOKUP(B4856,Listor!$A$6:$C$62,3,FALSE),"")</f>
        <v/>
      </c>
      <c r="E4856" s="64" t="s">
        <v>69</v>
      </c>
      <c r="F4856" s="65"/>
      <c r="G4856" s="35" t="str">
        <f>IFERROR(VLOOKUP(B4856,Listor!$A$6:$G$62,7,FALSE),"")</f>
        <v/>
      </c>
      <c r="H4856" s="35" t="str">
        <f>IFERROR(VLOOKUP(B4856,Listor!$H$6:$I$24,2,FALSE),"")</f>
        <v/>
      </c>
      <c r="I4856" s="35" t="str">
        <f t="shared" si="78"/>
        <v/>
      </c>
      <c r="J4856" s="35" t="str">
        <f t="array" ref="J4856">IFERROR(INDEX(Listor!$M$6:$M$17,MATCH(Listor!J4856&amp;Fossila!E4856,Listor!$K$6:$K$17&amp;Listor!$L$6:$L$17,0)),"")</f>
        <v/>
      </c>
      <c r="K4856" s="69"/>
    </row>
    <row r="4857" spans="2:11" x14ac:dyDescent="0.25">
      <c r="B4857" s="68" t="s">
        <v>68</v>
      </c>
      <c r="C4857" s="80" t="str">
        <f>IFERROR(VLOOKUP(B4857,Listor!$A$6:$B$62,2,FALSE),"")</f>
        <v/>
      </c>
      <c r="D4857" s="80" t="str">
        <f>IFERROR(VLOOKUP(B4857,Listor!$A$6:$C$62,3,FALSE),"")</f>
        <v/>
      </c>
      <c r="E4857" s="64" t="s">
        <v>69</v>
      </c>
      <c r="F4857" s="65"/>
      <c r="G4857" s="35" t="str">
        <f>IFERROR(VLOOKUP(B4857,Listor!$A$6:$G$62,7,FALSE),"")</f>
        <v/>
      </c>
      <c r="H4857" s="35" t="str">
        <f>IFERROR(VLOOKUP(B4857,Listor!$H$6:$I$24,2,FALSE),"")</f>
        <v/>
      </c>
      <c r="I4857" s="35" t="str">
        <f t="shared" si="78"/>
        <v/>
      </c>
      <c r="J4857" s="35" t="str">
        <f t="array" ref="J4857">IFERROR(INDEX(Listor!$M$6:$M$17,MATCH(Listor!J4857&amp;Fossila!E4857,Listor!$K$6:$K$17&amp;Listor!$L$6:$L$17,0)),"")</f>
        <v/>
      </c>
      <c r="K4857" s="69"/>
    </row>
    <row r="4858" spans="2:11" x14ac:dyDescent="0.25">
      <c r="B4858" s="68" t="s">
        <v>68</v>
      </c>
      <c r="C4858" s="80" t="str">
        <f>IFERROR(VLOOKUP(B4858,Listor!$A$6:$B$62,2,FALSE),"")</f>
        <v/>
      </c>
      <c r="D4858" s="80" t="str">
        <f>IFERROR(VLOOKUP(B4858,Listor!$A$6:$C$62,3,FALSE),"")</f>
        <v/>
      </c>
      <c r="E4858" s="64" t="s">
        <v>69</v>
      </c>
      <c r="F4858" s="65"/>
      <c r="G4858" s="35" t="str">
        <f>IFERROR(VLOOKUP(B4858,Listor!$A$6:$G$62,7,FALSE),"")</f>
        <v/>
      </c>
      <c r="H4858" s="35" t="str">
        <f>IFERROR(VLOOKUP(B4858,Listor!$H$6:$I$24,2,FALSE),"")</f>
        <v/>
      </c>
      <c r="I4858" s="35" t="str">
        <f t="shared" si="78"/>
        <v/>
      </c>
      <c r="J4858" s="35" t="str">
        <f t="array" ref="J4858">IFERROR(INDEX(Listor!$M$6:$M$17,MATCH(Listor!J4858&amp;Fossila!E4858,Listor!$K$6:$K$17&amp;Listor!$L$6:$L$17,0)),"")</f>
        <v/>
      </c>
      <c r="K4858" s="69"/>
    </row>
    <row r="4859" spans="2:11" x14ac:dyDescent="0.25">
      <c r="B4859" s="68" t="s">
        <v>68</v>
      </c>
      <c r="C4859" s="80" t="str">
        <f>IFERROR(VLOOKUP(B4859,Listor!$A$6:$B$62,2,FALSE),"")</f>
        <v/>
      </c>
      <c r="D4859" s="80" t="str">
        <f>IFERROR(VLOOKUP(B4859,Listor!$A$6:$C$62,3,FALSE),"")</f>
        <v/>
      </c>
      <c r="E4859" s="64" t="s">
        <v>69</v>
      </c>
      <c r="F4859" s="65"/>
      <c r="G4859" s="35" t="str">
        <f>IFERROR(VLOOKUP(B4859,Listor!$A$6:$G$62,7,FALSE),"")</f>
        <v/>
      </c>
      <c r="H4859" s="35" t="str">
        <f>IFERROR(VLOOKUP(B4859,Listor!$H$6:$I$24,2,FALSE),"")</f>
        <v/>
      </c>
      <c r="I4859" s="35" t="str">
        <f t="shared" si="78"/>
        <v/>
      </c>
      <c r="J4859" s="35" t="str">
        <f t="array" ref="J4859">IFERROR(INDEX(Listor!$M$6:$M$17,MATCH(Listor!J4859&amp;Fossila!E4859,Listor!$K$6:$K$17&amp;Listor!$L$6:$L$17,0)),"")</f>
        <v/>
      </c>
      <c r="K4859" s="69"/>
    </row>
    <row r="4860" spans="2:11" x14ac:dyDescent="0.25">
      <c r="B4860" s="68" t="s">
        <v>68</v>
      </c>
      <c r="C4860" s="80" t="str">
        <f>IFERROR(VLOOKUP(B4860,Listor!$A$6:$B$62,2,FALSE),"")</f>
        <v/>
      </c>
      <c r="D4860" s="80" t="str">
        <f>IFERROR(VLOOKUP(B4860,Listor!$A$6:$C$62,3,FALSE),"")</f>
        <v/>
      </c>
      <c r="E4860" s="64" t="s">
        <v>69</v>
      </c>
      <c r="F4860" s="65"/>
      <c r="G4860" s="35" t="str">
        <f>IFERROR(VLOOKUP(B4860,Listor!$A$6:$G$62,7,FALSE),"")</f>
        <v/>
      </c>
      <c r="H4860" s="35" t="str">
        <f>IFERROR(VLOOKUP(B4860,Listor!$H$6:$I$24,2,FALSE),"")</f>
        <v/>
      </c>
      <c r="I4860" s="35" t="str">
        <f t="shared" si="78"/>
        <v/>
      </c>
      <c r="J4860" s="35" t="str">
        <f t="array" ref="J4860">IFERROR(INDEX(Listor!$M$6:$M$17,MATCH(Listor!J4860&amp;Fossila!E4860,Listor!$K$6:$K$17&amp;Listor!$L$6:$L$17,0)),"")</f>
        <v/>
      </c>
      <c r="K4860" s="69"/>
    </row>
    <row r="4861" spans="2:11" x14ac:dyDescent="0.25">
      <c r="B4861" s="68" t="s">
        <v>68</v>
      </c>
      <c r="C4861" s="80" t="str">
        <f>IFERROR(VLOOKUP(B4861,Listor!$A$6:$B$62,2,FALSE),"")</f>
        <v/>
      </c>
      <c r="D4861" s="80" t="str">
        <f>IFERROR(VLOOKUP(B4861,Listor!$A$6:$C$62,3,FALSE),"")</f>
        <v/>
      </c>
      <c r="E4861" s="64" t="s">
        <v>69</v>
      </c>
      <c r="F4861" s="65"/>
      <c r="G4861" s="35" t="str">
        <f>IFERROR(VLOOKUP(B4861,Listor!$A$6:$G$62,7,FALSE),"")</f>
        <v/>
      </c>
      <c r="H4861" s="35" t="str">
        <f>IFERROR(VLOOKUP(B4861,Listor!$H$6:$I$24,2,FALSE),"")</f>
        <v/>
      </c>
      <c r="I4861" s="35" t="str">
        <f t="shared" si="78"/>
        <v/>
      </c>
      <c r="J4861" s="35" t="str">
        <f t="array" ref="J4861">IFERROR(INDEX(Listor!$M$6:$M$17,MATCH(Listor!J4861&amp;Fossila!E4861,Listor!$K$6:$K$17&amp;Listor!$L$6:$L$17,0)),"")</f>
        <v/>
      </c>
      <c r="K4861" s="69"/>
    </row>
    <row r="4862" spans="2:11" x14ac:dyDescent="0.25">
      <c r="B4862" s="68" t="s">
        <v>68</v>
      </c>
      <c r="C4862" s="80" t="str">
        <f>IFERROR(VLOOKUP(B4862,Listor!$A$6:$B$62,2,FALSE),"")</f>
        <v/>
      </c>
      <c r="D4862" s="80" t="str">
        <f>IFERROR(VLOOKUP(B4862,Listor!$A$6:$C$62,3,FALSE),"")</f>
        <v/>
      </c>
      <c r="E4862" s="64" t="s">
        <v>69</v>
      </c>
      <c r="F4862" s="65"/>
      <c r="G4862" s="35" t="str">
        <f>IFERROR(VLOOKUP(B4862,Listor!$A$6:$G$62,7,FALSE),"")</f>
        <v/>
      </c>
      <c r="H4862" s="35" t="str">
        <f>IFERROR(VLOOKUP(B4862,Listor!$H$6:$I$24,2,FALSE),"")</f>
        <v/>
      </c>
      <c r="I4862" s="35" t="str">
        <f t="shared" si="78"/>
        <v/>
      </c>
      <c r="J4862" s="35" t="str">
        <f t="array" ref="J4862">IFERROR(INDEX(Listor!$M$6:$M$17,MATCH(Listor!J4862&amp;Fossila!E4862,Listor!$K$6:$K$17&amp;Listor!$L$6:$L$17,0)),"")</f>
        <v/>
      </c>
      <c r="K4862" s="69"/>
    </row>
    <row r="4863" spans="2:11" x14ac:dyDescent="0.25">
      <c r="B4863" s="68" t="s">
        <v>68</v>
      </c>
      <c r="C4863" s="80" t="str">
        <f>IFERROR(VLOOKUP(B4863,Listor!$A$6:$B$62,2,FALSE),"")</f>
        <v/>
      </c>
      <c r="D4863" s="80" t="str">
        <f>IFERROR(VLOOKUP(B4863,Listor!$A$6:$C$62,3,FALSE),"")</f>
        <v/>
      </c>
      <c r="E4863" s="64" t="s">
        <v>69</v>
      </c>
      <c r="F4863" s="65"/>
      <c r="G4863" s="35" t="str">
        <f>IFERROR(VLOOKUP(B4863,Listor!$A$6:$G$62,7,FALSE),"")</f>
        <v/>
      </c>
      <c r="H4863" s="35" t="str">
        <f>IFERROR(VLOOKUP(B4863,Listor!$H$6:$I$24,2,FALSE),"")</f>
        <v/>
      </c>
      <c r="I4863" s="35" t="str">
        <f t="shared" si="78"/>
        <v/>
      </c>
      <c r="J4863" s="35" t="str">
        <f t="array" ref="J4863">IFERROR(INDEX(Listor!$M$6:$M$17,MATCH(Listor!J4863&amp;Fossila!E4863,Listor!$K$6:$K$17&amp;Listor!$L$6:$L$17,0)),"")</f>
        <v/>
      </c>
      <c r="K4863" s="69"/>
    </row>
    <row r="4864" spans="2:11" x14ac:dyDescent="0.25">
      <c r="B4864" s="68" t="s">
        <v>68</v>
      </c>
      <c r="C4864" s="80" t="str">
        <f>IFERROR(VLOOKUP(B4864,Listor!$A$6:$B$62,2,FALSE),"")</f>
        <v/>
      </c>
      <c r="D4864" s="80" t="str">
        <f>IFERROR(VLOOKUP(B4864,Listor!$A$6:$C$62,3,FALSE),"")</f>
        <v/>
      </c>
      <c r="E4864" s="64" t="s">
        <v>69</v>
      </c>
      <c r="F4864" s="65"/>
      <c r="G4864" s="35" t="str">
        <f>IFERROR(VLOOKUP(B4864,Listor!$A$6:$G$62,7,FALSE),"")</f>
        <v/>
      </c>
      <c r="H4864" s="35" t="str">
        <f>IFERROR(VLOOKUP(B4864,Listor!$H$6:$I$24,2,FALSE),"")</f>
        <v/>
      </c>
      <c r="I4864" s="35" t="str">
        <f t="shared" si="78"/>
        <v/>
      </c>
      <c r="J4864" s="35" t="str">
        <f t="array" ref="J4864">IFERROR(INDEX(Listor!$M$6:$M$17,MATCH(Listor!J4864&amp;Fossila!E4864,Listor!$K$6:$K$17&amp;Listor!$L$6:$L$17,0)),"")</f>
        <v/>
      </c>
      <c r="K4864" s="69"/>
    </row>
    <row r="4865" spans="2:11" x14ac:dyDescent="0.25">
      <c r="B4865" s="68" t="s">
        <v>68</v>
      </c>
      <c r="C4865" s="80" t="str">
        <f>IFERROR(VLOOKUP(B4865,Listor!$A$6:$B$62,2,FALSE),"")</f>
        <v/>
      </c>
      <c r="D4865" s="80" t="str">
        <f>IFERROR(VLOOKUP(B4865,Listor!$A$6:$C$62,3,FALSE),"")</f>
        <v/>
      </c>
      <c r="E4865" s="64" t="s">
        <v>69</v>
      </c>
      <c r="F4865" s="65"/>
      <c r="G4865" s="35" t="str">
        <f>IFERROR(VLOOKUP(B4865,Listor!$A$6:$G$62,7,FALSE),"")</f>
        <v/>
      </c>
      <c r="H4865" s="35" t="str">
        <f>IFERROR(VLOOKUP(B4865,Listor!$H$6:$I$24,2,FALSE),"")</f>
        <v/>
      </c>
      <c r="I4865" s="35" t="str">
        <f t="shared" si="78"/>
        <v/>
      </c>
      <c r="J4865" s="35" t="str">
        <f t="array" ref="J4865">IFERROR(INDEX(Listor!$M$6:$M$17,MATCH(Listor!J4865&amp;Fossila!E4865,Listor!$K$6:$K$17&amp;Listor!$L$6:$L$17,0)),"")</f>
        <v/>
      </c>
      <c r="K4865" s="69"/>
    </row>
    <row r="4866" spans="2:11" x14ac:dyDescent="0.25">
      <c r="B4866" s="68" t="s">
        <v>68</v>
      </c>
      <c r="C4866" s="80" t="str">
        <f>IFERROR(VLOOKUP(B4866,Listor!$A$6:$B$62,2,FALSE),"")</f>
        <v/>
      </c>
      <c r="D4866" s="80" t="str">
        <f>IFERROR(VLOOKUP(B4866,Listor!$A$6:$C$62,3,FALSE),"")</f>
        <v/>
      </c>
      <c r="E4866" s="64" t="s">
        <v>69</v>
      </c>
      <c r="F4866" s="65"/>
      <c r="G4866" s="35" t="str">
        <f>IFERROR(VLOOKUP(B4866,Listor!$A$6:$G$62,7,FALSE),"")</f>
        <v/>
      </c>
      <c r="H4866" s="35" t="str">
        <f>IFERROR(VLOOKUP(B4866,Listor!$H$6:$I$24,2,FALSE),"")</f>
        <v/>
      </c>
      <c r="I4866" s="35" t="str">
        <f t="shared" si="78"/>
        <v/>
      </c>
      <c r="J4866" s="35" t="str">
        <f t="array" ref="J4866">IFERROR(INDEX(Listor!$M$6:$M$17,MATCH(Listor!J4866&amp;Fossila!E4866,Listor!$K$6:$K$17&amp;Listor!$L$6:$L$17,0)),"")</f>
        <v/>
      </c>
      <c r="K4866" s="69"/>
    </row>
    <row r="4867" spans="2:11" x14ac:dyDescent="0.25">
      <c r="B4867" s="68" t="s">
        <v>68</v>
      </c>
      <c r="C4867" s="80" t="str">
        <f>IFERROR(VLOOKUP(B4867,Listor!$A$6:$B$62,2,FALSE),"")</f>
        <v/>
      </c>
      <c r="D4867" s="80" t="str">
        <f>IFERROR(VLOOKUP(B4867,Listor!$A$6:$C$62,3,FALSE),"")</f>
        <v/>
      </c>
      <c r="E4867" s="64" t="s">
        <v>69</v>
      </c>
      <c r="F4867" s="65"/>
      <c r="G4867" s="35" t="str">
        <f>IFERROR(VLOOKUP(B4867,Listor!$A$6:$G$62,7,FALSE),"")</f>
        <v/>
      </c>
      <c r="H4867" s="35" t="str">
        <f>IFERROR(VLOOKUP(B4867,Listor!$H$6:$I$24,2,FALSE),"")</f>
        <v/>
      </c>
      <c r="I4867" s="35" t="str">
        <f t="shared" si="78"/>
        <v/>
      </c>
      <c r="J4867" s="35" t="str">
        <f t="array" ref="J4867">IFERROR(INDEX(Listor!$M$6:$M$17,MATCH(Listor!J4867&amp;Fossila!E4867,Listor!$K$6:$K$17&amp;Listor!$L$6:$L$17,0)),"")</f>
        <v/>
      </c>
      <c r="K4867" s="69"/>
    </row>
    <row r="4868" spans="2:11" x14ac:dyDescent="0.25">
      <c r="B4868" s="68" t="s">
        <v>68</v>
      </c>
      <c r="C4868" s="80" t="str">
        <f>IFERROR(VLOOKUP(B4868,Listor!$A$6:$B$62,2,FALSE),"")</f>
        <v/>
      </c>
      <c r="D4868" s="80" t="str">
        <f>IFERROR(VLOOKUP(B4868,Listor!$A$6:$C$62,3,FALSE),"")</f>
        <v/>
      </c>
      <c r="E4868" s="64" t="s">
        <v>69</v>
      </c>
      <c r="F4868" s="65"/>
      <c r="G4868" s="35" t="str">
        <f>IFERROR(VLOOKUP(B4868,Listor!$A$6:$G$62,7,FALSE),"")</f>
        <v/>
      </c>
      <c r="H4868" s="35" t="str">
        <f>IFERROR(VLOOKUP(B4868,Listor!$H$6:$I$24,2,FALSE),"")</f>
        <v/>
      </c>
      <c r="I4868" s="35" t="str">
        <f t="shared" si="78"/>
        <v/>
      </c>
      <c r="J4868" s="35" t="str">
        <f t="array" ref="J4868">IFERROR(INDEX(Listor!$M$6:$M$17,MATCH(Listor!J4868&amp;Fossila!E4868,Listor!$K$6:$K$17&amp;Listor!$L$6:$L$17,0)),"")</f>
        <v/>
      </c>
      <c r="K4868" s="69"/>
    </row>
    <row r="4869" spans="2:11" x14ac:dyDescent="0.25">
      <c r="B4869" s="68" t="s">
        <v>68</v>
      </c>
      <c r="C4869" s="80" t="str">
        <f>IFERROR(VLOOKUP(B4869,Listor!$A$6:$B$62,2,FALSE),"")</f>
        <v/>
      </c>
      <c r="D4869" s="80" t="str">
        <f>IFERROR(VLOOKUP(B4869,Listor!$A$6:$C$62,3,FALSE),"")</f>
        <v/>
      </c>
      <c r="E4869" s="64" t="s">
        <v>69</v>
      </c>
      <c r="F4869" s="65"/>
      <c r="G4869" s="35" t="str">
        <f>IFERROR(VLOOKUP(B4869,Listor!$A$6:$G$62,7,FALSE),"")</f>
        <v/>
      </c>
      <c r="H4869" s="35" t="str">
        <f>IFERROR(VLOOKUP(B4869,Listor!$H$6:$I$24,2,FALSE),"")</f>
        <v/>
      </c>
      <c r="I4869" s="35" t="str">
        <f t="shared" si="78"/>
        <v/>
      </c>
      <c r="J4869" s="35" t="str">
        <f t="array" ref="J4869">IFERROR(INDEX(Listor!$M$6:$M$17,MATCH(Listor!J4869&amp;Fossila!E4869,Listor!$K$6:$K$17&amp;Listor!$L$6:$L$17,0)),"")</f>
        <v/>
      </c>
      <c r="K4869" s="69"/>
    </row>
    <row r="4870" spans="2:11" x14ac:dyDescent="0.25">
      <c r="B4870" s="68" t="s">
        <v>68</v>
      </c>
      <c r="C4870" s="80" t="str">
        <f>IFERROR(VLOOKUP(B4870,Listor!$A$6:$B$62,2,FALSE),"")</f>
        <v/>
      </c>
      <c r="D4870" s="80" t="str">
        <f>IFERROR(VLOOKUP(B4870,Listor!$A$6:$C$62,3,FALSE),"")</f>
        <v/>
      </c>
      <c r="E4870" s="64" t="s">
        <v>69</v>
      </c>
      <c r="F4870" s="65"/>
      <c r="G4870" s="35" t="str">
        <f>IFERROR(VLOOKUP(B4870,Listor!$A$6:$G$62,7,FALSE),"")</f>
        <v/>
      </c>
      <c r="H4870" s="35" t="str">
        <f>IFERROR(VLOOKUP(B4870,Listor!$H$6:$I$24,2,FALSE),"")</f>
        <v/>
      </c>
      <c r="I4870" s="35" t="str">
        <f t="shared" si="78"/>
        <v/>
      </c>
      <c r="J4870" s="35" t="str">
        <f t="array" ref="J4870">IFERROR(INDEX(Listor!$M$6:$M$17,MATCH(Listor!J4870&amp;Fossila!E4870,Listor!$K$6:$K$17&amp;Listor!$L$6:$L$17,0)),"")</f>
        <v/>
      </c>
      <c r="K4870" s="69"/>
    </row>
    <row r="4871" spans="2:11" x14ac:dyDescent="0.25">
      <c r="B4871" s="68" t="s">
        <v>68</v>
      </c>
      <c r="C4871" s="80" t="str">
        <f>IFERROR(VLOOKUP(B4871,Listor!$A$6:$B$62,2,FALSE),"")</f>
        <v/>
      </c>
      <c r="D4871" s="80" t="str">
        <f>IFERROR(VLOOKUP(B4871,Listor!$A$6:$C$62,3,FALSE),"")</f>
        <v/>
      </c>
      <c r="E4871" s="64" t="s">
        <v>69</v>
      </c>
      <c r="F4871" s="65"/>
      <c r="G4871" s="35" t="str">
        <f>IFERROR(VLOOKUP(B4871,Listor!$A$6:$G$62,7,FALSE),"")</f>
        <v/>
      </c>
      <c r="H4871" s="35" t="str">
        <f>IFERROR(VLOOKUP(B4871,Listor!$H$6:$I$24,2,FALSE),"")</f>
        <v/>
      </c>
      <c r="I4871" s="35" t="str">
        <f t="shared" si="78"/>
        <v/>
      </c>
      <c r="J4871" s="35" t="str">
        <f t="array" ref="J4871">IFERROR(INDEX(Listor!$M$6:$M$17,MATCH(Listor!J4871&amp;Fossila!E4871,Listor!$K$6:$K$17&amp;Listor!$L$6:$L$17,0)),"")</f>
        <v/>
      </c>
      <c r="K4871" s="69"/>
    </row>
    <row r="4872" spans="2:11" x14ac:dyDescent="0.25">
      <c r="B4872" s="68" t="s">
        <v>68</v>
      </c>
      <c r="C4872" s="80" t="str">
        <f>IFERROR(VLOOKUP(B4872,Listor!$A$6:$B$62,2,FALSE),"")</f>
        <v/>
      </c>
      <c r="D4872" s="80" t="str">
        <f>IFERROR(VLOOKUP(B4872,Listor!$A$6:$C$62,3,FALSE),"")</f>
        <v/>
      </c>
      <c r="E4872" s="64" t="s">
        <v>69</v>
      </c>
      <c r="F4872" s="65"/>
      <c r="G4872" s="35" t="str">
        <f>IFERROR(VLOOKUP(B4872,Listor!$A$6:$G$62,7,FALSE),"")</f>
        <v/>
      </c>
      <c r="H4872" s="35" t="str">
        <f>IFERROR(VLOOKUP(B4872,Listor!$H$6:$I$24,2,FALSE),"")</f>
        <v/>
      </c>
      <c r="I4872" s="35" t="str">
        <f t="shared" si="78"/>
        <v/>
      </c>
      <c r="J4872" s="35" t="str">
        <f t="array" ref="J4872">IFERROR(INDEX(Listor!$M$6:$M$17,MATCH(Listor!J4872&amp;Fossila!E4872,Listor!$K$6:$K$17&amp;Listor!$L$6:$L$17,0)),"")</f>
        <v/>
      </c>
      <c r="K4872" s="69"/>
    </row>
    <row r="4873" spans="2:11" x14ac:dyDescent="0.25">
      <c r="B4873" s="68" t="s">
        <v>68</v>
      </c>
      <c r="C4873" s="80" t="str">
        <f>IFERROR(VLOOKUP(B4873,Listor!$A$6:$B$62,2,FALSE),"")</f>
        <v/>
      </c>
      <c r="D4873" s="80" t="str">
        <f>IFERROR(VLOOKUP(B4873,Listor!$A$6:$C$62,3,FALSE),"")</f>
        <v/>
      </c>
      <c r="E4873" s="64" t="s">
        <v>69</v>
      </c>
      <c r="F4873" s="65"/>
      <c r="G4873" s="35" t="str">
        <f>IFERROR(VLOOKUP(B4873,Listor!$A$6:$G$62,7,FALSE),"")</f>
        <v/>
      </c>
      <c r="H4873" s="35" t="str">
        <f>IFERROR(VLOOKUP(B4873,Listor!$H$6:$I$24,2,FALSE),"")</f>
        <v/>
      </c>
      <c r="I4873" s="35" t="str">
        <f t="shared" si="78"/>
        <v/>
      </c>
      <c r="J4873" s="35" t="str">
        <f t="array" ref="J4873">IFERROR(INDEX(Listor!$M$6:$M$17,MATCH(Listor!J4873&amp;Fossila!E4873,Listor!$K$6:$K$17&amp;Listor!$L$6:$L$17,0)),"")</f>
        <v/>
      </c>
      <c r="K4873" s="69"/>
    </row>
    <row r="4874" spans="2:11" x14ac:dyDescent="0.25">
      <c r="B4874" s="68" t="s">
        <v>68</v>
      </c>
      <c r="C4874" s="80" t="str">
        <f>IFERROR(VLOOKUP(B4874,Listor!$A$6:$B$62,2,FALSE),"")</f>
        <v/>
      </c>
      <c r="D4874" s="80" t="str">
        <f>IFERROR(VLOOKUP(B4874,Listor!$A$6:$C$62,3,FALSE),"")</f>
        <v/>
      </c>
      <c r="E4874" s="64" t="s">
        <v>69</v>
      </c>
      <c r="F4874" s="65"/>
      <c r="G4874" s="35" t="str">
        <f>IFERROR(VLOOKUP(B4874,Listor!$A$6:$G$62,7,FALSE),"")</f>
        <v/>
      </c>
      <c r="H4874" s="35" t="str">
        <f>IFERROR(VLOOKUP(B4874,Listor!$H$6:$I$24,2,FALSE),"")</f>
        <v/>
      </c>
      <c r="I4874" s="35" t="str">
        <f t="shared" si="78"/>
        <v/>
      </c>
      <c r="J4874" s="35" t="str">
        <f t="array" ref="J4874">IFERROR(INDEX(Listor!$M$6:$M$17,MATCH(Listor!J4874&amp;Fossila!E4874,Listor!$K$6:$K$17&amp;Listor!$L$6:$L$17,0)),"")</f>
        <v/>
      </c>
      <c r="K4874" s="69"/>
    </row>
    <row r="4875" spans="2:11" x14ac:dyDescent="0.25">
      <c r="B4875" s="68" t="s">
        <v>68</v>
      </c>
      <c r="C4875" s="80" t="str">
        <f>IFERROR(VLOOKUP(B4875,Listor!$A$6:$B$62,2,FALSE),"")</f>
        <v/>
      </c>
      <c r="D4875" s="80" t="str">
        <f>IFERROR(VLOOKUP(B4875,Listor!$A$6:$C$62,3,FALSE),"")</f>
        <v/>
      </c>
      <c r="E4875" s="64" t="s">
        <v>69</v>
      </c>
      <c r="F4875" s="65"/>
      <c r="G4875" s="35" t="str">
        <f>IFERROR(VLOOKUP(B4875,Listor!$A$6:$G$62,7,FALSE),"")</f>
        <v/>
      </c>
      <c r="H4875" s="35" t="str">
        <f>IFERROR(VLOOKUP(B4875,Listor!$H$6:$I$24,2,FALSE),"")</f>
        <v/>
      </c>
      <c r="I4875" s="35" t="str">
        <f t="shared" si="78"/>
        <v/>
      </c>
      <c r="J4875" s="35" t="str">
        <f t="array" ref="J4875">IFERROR(INDEX(Listor!$M$6:$M$17,MATCH(Listor!J4875&amp;Fossila!E4875,Listor!$K$6:$K$17&amp;Listor!$L$6:$L$17,0)),"")</f>
        <v/>
      </c>
      <c r="K4875" s="69"/>
    </row>
    <row r="4876" spans="2:11" x14ac:dyDescent="0.25">
      <c r="B4876" s="68" t="s">
        <v>68</v>
      </c>
      <c r="C4876" s="80" t="str">
        <f>IFERROR(VLOOKUP(B4876,Listor!$A$6:$B$62,2,FALSE),"")</f>
        <v/>
      </c>
      <c r="D4876" s="80" t="str">
        <f>IFERROR(VLOOKUP(B4876,Listor!$A$6:$C$62,3,FALSE),"")</f>
        <v/>
      </c>
      <c r="E4876" s="64" t="s">
        <v>69</v>
      </c>
      <c r="F4876" s="65"/>
      <c r="G4876" s="35" t="str">
        <f>IFERROR(VLOOKUP(B4876,Listor!$A$6:$G$62,7,FALSE),"")</f>
        <v/>
      </c>
      <c r="H4876" s="35" t="str">
        <f>IFERROR(VLOOKUP(B4876,Listor!$H$6:$I$24,2,FALSE),"")</f>
        <v/>
      </c>
      <c r="I4876" s="35" t="str">
        <f t="shared" si="78"/>
        <v/>
      </c>
      <c r="J4876" s="35" t="str">
        <f t="array" ref="J4876">IFERROR(INDEX(Listor!$M$6:$M$17,MATCH(Listor!J4876&amp;Fossila!E4876,Listor!$K$6:$K$17&amp;Listor!$L$6:$L$17,0)),"")</f>
        <v/>
      </c>
      <c r="K4876" s="69"/>
    </row>
    <row r="4877" spans="2:11" x14ac:dyDescent="0.25">
      <c r="B4877" s="68" t="s">
        <v>68</v>
      </c>
      <c r="C4877" s="80" t="str">
        <f>IFERROR(VLOOKUP(B4877,Listor!$A$6:$B$62,2,FALSE),"")</f>
        <v/>
      </c>
      <c r="D4877" s="80" t="str">
        <f>IFERROR(VLOOKUP(B4877,Listor!$A$6:$C$62,3,FALSE),"")</f>
        <v/>
      </c>
      <c r="E4877" s="64" t="s">
        <v>69</v>
      </c>
      <c r="F4877" s="65"/>
      <c r="G4877" s="35" t="str">
        <f>IFERROR(VLOOKUP(B4877,Listor!$A$6:$G$62,7,FALSE),"")</f>
        <v/>
      </c>
      <c r="H4877" s="35" t="str">
        <f>IFERROR(VLOOKUP(B4877,Listor!$H$6:$I$24,2,FALSE),"")</f>
        <v/>
      </c>
      <c r="I4877" s="35" t="str">
        <f t="shared" ref="I4877:I4940" si="79">IFERROR(H4877*F4877,"")</f>
        <v/>
      </c>
      <c r="J4877" s="35" t="str">
        <f t="array" ref="J4877">IFERROR(INDEX(Listor!$M$6:$M$17,MATCH(Listor!J4877&amp;Fossila!E4877,Listor!$K$6:$K$17&amp;Listor!$L$6:$L$17,0)),"")</f>
        <v/>
      </c>
      <c r="K4877" s="69"/>
    </row>
    <row r="4878" spans="2:11" x14ac:dyDescent="0.25">
      <c r="B4878" s="68" t="s">
        <v>68</v>
      </c>
      <c r="C4878" s="80" t="str">
        <f>IFERROR(VLOOKUP(B4878,Listor!$A$6:$B$62,2,FALSE),"")</f>
        <v/>
      </c>
      <c r="D4878" s="80" t="str">
        <f>IFERROR(VLOOKUP(B4878,Listor!$A$6:$C$62,3,FALSE),"")</f>
        <v/>
      </c>
      <c r="E4878" s="64" t="s">
        <v>69</v>
      </c>
      <c r="F4878" s="65"/>
      <c r="G4878" s="35" t="str">
        <f>IFERROR(VLOOKUP(B4878,Listor!$A$6:$G$62,7,FALSE),"")</f>
        <v/>
      </c>
      <c r="H4878" s="35" t="str">
        <f>IFERROR(VLOOKUP(B4878,Listor!$H$6:$I$24,2,FALSE),"")</f>
        <v/>
      </c>
      <c r="I4878" s="35" t="str">
        <f t="shared" si="79"/>
        <v/>
      </c>
      <c r="J4878" s="35" t="str">
        <f t="array" ref="J4878">IFERROR(INDEX(Listor!$M$6:$M$17,MATCH(Listor!J4878&amp;Fossila!E4878,Listor!$K$6:$K$17&amp;Listor!$L$6:$L$17,0)),"")</f>
        <v/>
      </c>
      <c r="K4878" s="69"/>
    </row>
    <row r="4879" spans="2:11" x14ac:dyDescent="0.25">
      <c r="B4879" s="68" t="s">
        <v>68</v>
      </c>
      <c r="C4879" s="80" t="str">
        <f>IFERROR(VLOOKUP(B4879,Listor!$A$6:$B$62,2,FALSE),"")</f>
        <v/>
      </c>
      <c r="D4879" s="80" t="str">
        <f>IFERROR(VLOOKUP(B4879,Listor!$A$6:$C$62,3,FALSE),"")</f>
        <v/>
      </c>
      <c r="E4879" s="64" t="s">
        <v>69</v>
      </c>
      <c r="F4879" s="65"/>
      <c r="G4879" s="35" t="str">
        <f>IFERROR(VLOOKUP(B4879,Listor!$A$6:$G$62,7,FALSE),"")</f>
        <v/>
      </c>
      <c r="H4879" s="35" t="str">
        <f>IFERROR(VLOOKUP(B4879,Listor!$H$6:$I$24,2,FALSE),"")</f>
        <v/>
      </c>
      <c r="I4879" s="35" t="str">
        <f t="shared" si="79"/>
        <v/>
      </c>
      <c r="J4879" s="35" t="str">
        <f t="array" ref="J4879">IFERROR(INDEX(Listor!$M$6:$M$17,MATCH(Listor!J4879&amp;Fossila!E4879,Listor!$K$6:$K$17&amp;Listor!$L$6:$L$17,0)),"")</f>
        <v/>
      </c>
      <c r="K4879" s="69"/>
    </row>
    <row r="4880" spans="2:11" x14ac:dyDescent="0.25">
      <c r="B4880" s="68" t="s">
        <v>68</v>
      </c>
      <c r="C4880" s="80" t="str">
        <f>IFERROR(VLOOKUP(B4880,Listor!$A$6:$B$62,2,FALSE),"")</f>
        <v/>
      </c>
      <c r="D4880" s="80" t="str">
        <f>IFERROR(VLOOKUP(B4880,Listor!$A$6:$C$62,3,FALSE),"")</f>
        <v/>
      </c>
      <c r="E4880" s="64" t="s">
        <v>69</v>
      </c>
      <c r="F4880" s="65"/>
      <c r="G4880" s="35" t="str">
        <f>IFERROR(VLOOKUP(B4880,Listor!$A$6:$G$62,7,FALSE),"")</f>
        <v/>
      </c>
      <c r="H4880" s="35" t="str">
        <f>IFERROR(VLOOKUP(B4880,Listor!$H$6:$I$24,2,FALSE),"")</f>
        <v/>
      </c>
      <c r="I4880" s="35" t="str">
        <f t="shared" si="79"/>
        <v/>
      </c>
      <c r="J4880" s="35" t="str">
        <f t="array" ref="J4880">IFERROR(INDEX(Listor!$M$6:$M$17,MATCH(Listor!J4880&amp;Fossila!E4880,Listor!$K$6:$K$17&amp;Listor!$L$6:$L$17,0)),"")</f>
        <v/>
      </c>
      <c r="K4880" s="69"/>
    </row>
    <row r="4881" spans="2:11" x14ac:dyDescent="0.25">
      <c r="B4881" s="68" t="s">
        <v>68</v>
      </c>
      <c r="C4881" s="80" t="str">
        <f>IFERROR(VLOOKUP(B4881,Listor!$A$6:$B$62,2,FALSE),"")</f>
        <v/>
      </c>
      <c r="D4881" s="80" t="str">
        <f>IFERROR(VLOOKUP(B4881,Listor!$A$6:$C$62,3,FALSE),"")</f>
        <v/>
      </c>
      <c r="E4881" s="64" t="s">
        <v>69</v>
      </c>
      <c r="F4881" s="65"/>
      <c r="G4881" s="35" t="str">
        <f>IFERROR(VLOOKUP(B4881,Listor!$A$6:$G$62,7,FALSE),"")</f>
        <v/>
      </c>
      <c r="H4881" s="35" t="str">
        <f>IFERROR(VLOOKUP(B4881,Listor!$H$6:$I$24,2,FALSE),"")</f>
        <v/>
      </c>
      <c r="I4881" s="35" t="str">
        <f t="shared" si="79"/>
        <v/>
      </c>
      <c r="J4881" s="35" t="str">
        <f t="array" ref="J4881">IFERROR(INDEX(Listor!$M$6:$M$17,MATCH(Listor!J4881&amp;Fossila!E4881,Listor!$K$6:$K$17&amp;Listor!$L$6:$L$17,0)),"")</f>
        <v/>
      </c>
      <c r="K4881" s="69"/>
    </row>
    <row r="4882" spans="2:11" x14ac:dyDescent="0.25">
      <c r="B4882" s="68" t="s">
        <v>68</v>
      </c>
      <c r="C4882" s="80" t="str">
        <f>IFERROR(VLOOKUP(B4882,Listor!$A$6:$B$62,2,FALSE),"")</f>
        <v/>
      </c>
      <c r="D4882" s="80" t="str">
        <f>IFERROR(VLOOKUP(B4882,Listor!$A$6:$C$62,3,FALSE),"")</f>
        <v/>
      </c>
      <c r="E4882" s="64" t="s">
        <v>69</v>
      </c>
      <c r="F4882" s="65"/>
      <c r="G4882" s="35" t="str">
        <f>IFERROR(VLOOKUP(B4882,Listor!$A$6:$G$62,7,FALSE),"")</f>
        <v/>
      </c>
      <c r="H4882" s="35" t="str">
        <f>IFERROR(VLOOKUP(B4882,Listor!$H$6:$I$24,2,FALSE),"")</f>
        <v/>
      </c>
      <c r="I4882" s="35" t="str">
        <f t="shared" si="79"/>
        <v/>
      </c>
      <c r="J4882" s="35" t="str">
        <f t="array" ref="J4882">IFERROR(INDEX(Listor!$M$6:$M$17,MATCH(Listor!J4882&amp;Fossila!E4882,Listor!$K$6:$K$17&amp;Listor!$L$6:$L$17,0)),"")</f>
        <v/>
      </c>
      <c r="K4882" s="69"/>
    </row>
    <row r="4883" spans="2:11" x14ac:dyDescent="0.25">
      <c r="B4883" s="68" t="s">
        <v>68</v>
      </c>
      <c r="C4883" s="80" t="str">
        <f>IFERROR(VLOOKUP(B4883,Listor!$A$6:$B$62,2,FALSE),"")</f>
        <v/>
      </c>
      <c r="D4883" s="80" t="str">
        <f>IFERROR(VLOOKUP(B4883,Listor!$A$6:$C$62,3,FALSE),"")</f>
        <v/>
      </c>
      <c r="E4883" s="64" t="s">
        <v>69</v>
      </c>
      <c r="F4883" s="65"/>
      <c r="G4883" s="35" t="str">
        <f>IFERROR(VLOOKUP(B4883,Listor!$A$6:$G$62,7,FALSE),"")</f>
        <v/>
      </c>
      <c r="H4883" s="35" t="str">
        <f>IFERROR(VLOOKUP(B4883,Listor!$H$6:$I$24,2,FALSE),"")</f>
        <v/>
      </c>
      <c r="I4883" s="35" t="str">
        <f t="shared" si="79"/>
        <v/>
      </c>
      <c r="J4883" s="35" t="str">
        <f t="array" ref="J4883">IFERROR(INDEX(Listor!$M$6:$M$17,MATCH(Listor!J4883&amp;Fossila!E4883,Listor!$K$6:$K$17&amp;Listor!$L$6:$L$17,0)),"")</f>
        <v/>
      </c>
      <c r="K4883" s="69"/>
    </row>
    <row r="4884" spans="2:11" x14ac:dyDescent="0.25">
      <c r="B4884" s="68" t="s">
        <v>68</v>
      </c>
      <c r="C4884" s="80" t="str">
        <f>IFERROR(VLOOKUP(B4884,Listor!$A$6:$B$62,2,FALSE),"")</f>
        <v/>
      </c>
      <c r="D4884" s="80" t="str">
        <f>IFERROR(VLOOKUP(B4884,Listor!$A$6:$C$62,3,FALSE),"")</f>
        <v/>
      </c>
      <c r="E4884" s="64" t="s">
        <v>69</v>
      </c>
      <c r="F4884" s="65"/>
      <c r="G4884" s="35" t="str">
        <f>IFERROR(VLOOKUP(B4884,Listor!$A$6:$G$62,7,FALSE),"")</f>
        <v/>
      </c>
      <c r="H4884" s="35" t="str">
        <f>IFERROR(VLOOKUP(B4884,Listor!$H$6:$I$24,2,FALSE),"")</f>
        <v/>
      </c>
      <c r="I4884" s="35" t="str">
        <f t="shared" si="79"/>
        <v/>
      </c>
      <c r="J4884" s="35" t="str">
        <f t="array" ref="J4884">IFERROR(INDEX(Listor!$M$6:$M$17,MATCH(Listor!J4884&amp;Fossila!E4884,Listor!$K$6:$K$17&amp;Listor!$L$6:$L$17,0)),"")</f>
        <v/>
      </c>
      <c r="K4884" s="69"/>
    </row>
    <row r="4885" spans="2:11" x14ac:dyDescent="0.25">
      <c r="B4885" s="68" t="s">
        <v>68</v>
      </c>
      <c r="C4885" s="80" t="str">
        <f>IFERROR(VLOOKUP(B4885,Listor!$A$6:$B$62,2,FALSE),"")</f>
        <v/>
      </c>
      <c r="D4885" s="80" t="str">
        <f>IFERROR(VLOOKUP(B4885,Listor!$A$6:$C$62,3,FALSE),"")</f>
        <v/>
      </c>
      <c r="E4885" s="64" t="s">
        <v>69</v>
      </c>
      <c r="F4885" s="65"/>
      <c r="G4885" s="35" t="str">
        <f>IFERROR(VLOOKUP(B4885,Listor!$A$6:$G$62,7,FALSE),"")</f>
        <v/>
      </c>
      <c r="H4885" s="35" t="str">
        <f>IFERROR(VLOOKUP(B4885,Listor!$H$6:$I$24,2,FALSE),"")</f>
        <v/>
      </c>
      <c r="I4885" s="35" t="str">
        <f t="shared" si="79"/>
        <v/>
      </c>
      <c r="J4885" s="35" t="str">
        <f t="array" ref="J4885">IFERROR(INDEX(Listor!$M$6:$M$17,MATCH(Listor!J4885&amp;Fossila!E4885,Listor!$K$6:$K$17&amp;Listor!$L$6:$L$17,0)),"")</f>
        <v/>
      </c>
      <c r="K4885" s="69"/>
    </row>
    <row r="4886" spans="2:11" x14ac:dyDescent="0.25">
      <c r="B4886" s="68" t="s">
        <v>68</v>
      </c>
      <c r="C4886" s="80" t="str">
        <f>IFERROR(VLOOKUP(B4886,Listor!$A$6:$B$62,2,FALSE),"")</f>
        <v/>
      </c>
      <c r="D4886" s="80" t="str">
        <f>IFERROR(VLOOKUP(B4886,Listor!$A$6:$C$62,3,FALSE),"")</f>
        <v/>
      </c>
      <c r="E4886" s="64" t="s">
        <v>69</v>
      </c>
      <c r="F4886" s="65"/>
      <c r="G4886" s="35" t="str">
        <f>IFERROR(VLOOKUP(B4886,Listor!$A$6:$G$62,7,FALSE),"")</f>
        <v/>
      </c>
      <c r="H4886" s="35" t="str">
        <f>IFERROR(VLOOKUP(B4886,Listor!$H$6:$I$24,2,FALSE),"")</f>
        <v/>
      </c>
      <c r="I4886" s="35" t="str">
        <f t="shared" si="79"/>
        <v/>
      </c>
      <c r="J4886" s="35" t="str">
        <f t="array" ref="J4886">IFERROR(INDEX(Listor!$M$6:$M$17,MATCH(Listor!J4886&amp;Fossila!E4886,Listor!$K$6:$K$17&amp;Listor!$L$6:$L$17,0)),"")</f>
        <v/>
      </c>
      <c r="K4886" s="69"/>
    </row>
    <row r="4887" spans="2:11" x14ac:dyDescent="0.25">
      <c r="B4887" s="68" t="s">
        <v>68</v>
      </c>
      <c r="C4887" s="80" t="str">
        <f>IFERROR(VLOOKUP(B4887,Listor!$A$6:$B$62,2,FALSE),"")</f>
        <v/>
      </c>
      <c r="D4887" s="80" t="str">
        <f>IFERROR(VLOOKUP(B4887,Listor!$A$6:$C$62,3,FALSE),"")</f>
        <v/>
      </c>
      <c r="E4887" s="64" t="s">
        <v>69</v>
      </c>
      <c r="F4887" s="65"/>
      <c r="G4887" s="35" t="str">
        <f>IFERROR(VLOOKUP(B4887,Listor!$A$6:$G$62,7,FALSE),"")</f>
        <v/>
      </c>
      <c r="H4887" s="35" t="str">
        <f>IFERROR(VLOOKUP(B4887,Listor!$H$6:$I$24,2,FALSE),"")</f>
        <v/>
      </c>
      <c r="I4887" s="35" t="str">
        <f t="shared" si="79"/>
        <v/>
      </c>
      <c r="J4887" s="35" t="str">
        <f t="array" ref="J4887">IFERROR(INDEX(Listor!$M$6:$M$17,MATCH(Listor!J4887&amp;Fossila!E4887,Listor!$K$6:$K$17&amp;Listor!$L$6:$L$17,0)),"")</f>
        <v/>
      </c>
      <c r="K4887" s="69"/>
    </row>
    <row r="4888" spans="2:11" x14ac:dyDescent="0.25">
      <c r="B4888" s="68" t="s">
        <v>68</v>
      </c>
      <c r="C4888" s="80" t="str">
        <f>IFERROR(VLOOKUP(B4888,Listor!$A$6:$B$62,2,FALSE),"")</f>
        <v/>
      </c>
      <c r="D4888" s="80" t="str">
        <f>IFERROR(VLOOKUP(B4888,Listor!$A$6:$C$62,3,FALSE),"")</f>
        <v/>
      </c>
      <c r="E4888" s="64" t="s">
        <v>69</v>
      </c>
      <c r="F4888" s="65"/>
      <c r="G4888" s="35" t="str">
        <f>IFERROR(VLOOKUP(B4888,Listor!$A$6:$G$62,7,FALSE),"")</f>
        <v/>
      </c>
      <c r="H4888" s="35" t="str">
        <f>IFERROR(VLOOKUP(B4888,Listor!$H$6:$I$24,2,FALSE),"")</f>
        <v/>
      </c>
      <c r="I4888" s="35" t="str">
        <f t="shared" si="79"/>
        <v/>
      </c>
      <c r="J4888" s="35" t="str">
        <f t="array" ref="J4888">IFERROR(INDEX(Listor!$M$6:$M$17,MATCH(Listor!J4888&amp;Fossila!E4888,Listor!$K$6:$K$17&amp;Listor!$L$6:$L$17,0)),"")</f>
        <v/>
      </c>
      <c r="K4888" s="69"/>
    </row>
    <row r="4889" spans="2:11" x14ac:dyDescent="0.25">
      <c r="B4889" s="68" t="s">
        <v>68</v>
      </c>
      <c r="C4889" s="80" t="str">
        <f>IFERROR(VLOOKUP(B4889,Listor!$A$6:$B$62,2,FALSE),"")</f>
        <v/>
      </c>
      <c r="D4889" s="80" t="str">
        <f>IFERROR(VLOOKUP(B4889,Listor!$A$6:$C$62,3,FALSE),"")</f>
        <v/>
      </c>
      <c r="E4889" s="64" t="s">
        <v>69</v>
      </c>
      <c r="F4889" s="65"/>
      <c r="G4889" s="35" t="str">
        <f>IFERROR(VLOOKUP(B4889,Listor!$A$6:$G$62,7,FALSE),"")</f>
        <v/>
      </c>
      <c r="H4889" s="35" t="str">
        <f>IFERROR(VLOOKUP(B4889,Listor!$H$6:$I$24,2,FALSE),"")</f>
        <v/>
      </c>
      <c r="I4889" s="35" t="str">
        <f t="shared" si="79"/>
        <v/>
      </c>
      <c r="J4889" s="35" t="str">
        <f t="array" ref="J4889">IFERROR(INDEX(Listor!$M$6:$M$17,MATCH(Listor!J4889&amp;Fossila!E4889,Listor!$K$6:$K$17&amp;Listor!$L$6:$L$17,0)),"")</f>
        <v/>
      </c>
      <c r="K4889" s="69"/>
    </row>
    <row r="4890" spans="2:11" x14ac:dyDescent="0.25">
      <c r="B4890" s="68" t="s">
        <v>68</v>
      </c>
      <c r="C4890" s="80" t="str">
        <f>IFERROR(VLOOKUP(B4890,Listor!$A$6:$B$62,2,FALSE),"")</f>
        <v/>
      </c>
      <c r="D4890" s="80" t="str">
        <f>IFERROR(VLOOKUP(B4890,Listor!$A$6:$C$62,3,FALSE),"")</f>
        <v/>
      </c>
      <c r="E4890" s="64" t="s">
        <v>69</v>
      </c>
      <c r="F4890" s="65"/>
      <c r="G4890" s="35" t="str">
        <f>IFERROR(VLOOKUP(B4890,Listor!$A$6:$G$62,7,FALSE),"")</f>
        <v/>
      </c>
      <c r="H4890" s="35" t="str">
        <f>IFERROR(VLOOKUP(B4890,Listor!$H$6:$I$24,2,FALSE),"")</f>
        <v/>
      </c>
      <c r="I4890" s="35" t="str">
        <f t="shared" si="79"/>
        <v/>
      </c>
      <c r="J4890" s="35" t="str">
        <f t="array" ref="J4890">IFERROR(INDEX(Listor!$M$6:$M$17,MATCH(Listor!J4890&amp;Fossila!E4890,Listor!$K$6:$K$17&amp;Listor!$L$6:$L$17,0)),"")</f>
        <v/>
      </c>
      <c r="K4890" s="69"/>
    </row>
    <row r="4891" spans="2:11" x14ac:dyDescent="0.25">
      <c r="B4891" s="68" t="s">
        <v>68</v>
      </c>
      <c r="C4891" s="80" t="str">
        <f>IFERROR(VLOOKUP(B4891,Listor!$A$6:$B$62,2,FALSE),"")</f>
        <v/>
      </c>
      <c r="D4891" s="80" t="str">
        <f>IFERROR(VLOOKUP(B4891,Listor!$A$6:$C$62,3,FALSE),"")</f>
        <v/>
      </c>
      <c r="E4891" s="64" t="s">
        <v>69</v>
      </c>
      <c r="F4891" s="65"/>
      <c r="G4891" s="35" t="str">
        <f>IFERROR(VLOOKUP(B4891,Listor!$A$6:$G$62,7,FALSE),"")</f>
        <v/>
      </c>
      <c r="H4891" s="35" t="str">
        <f>IFERROR(VLOOKUP(B4891,Listor!$H$6:$I$24,2,FALSE),"")</f>
        <v/>
      </c>
      <c r="I4891" s="35" t="str">
        <f t="shared" si="79"/>
        <v/>
      </c>
      <c r="J4891" s="35" t="str">
        <f t="array" ref="J4891">IFERROR(INDEX(Listor!$M$6:$M$17,MATCH(Listor!J4891&amp;Fossila!E4891,Listor!$K$6:$K$17&amp;Listor!$L$6:$L$17,0)),"")</f>
        <v/>
      </c>
      <c r="K4891" s="69"/>
    </row>
    <row r="4892" spans="2:11" x14ac:dyDescent="0.25">
      <c r="B4892" s="68" t="s">
        <v>68</v>
      </c>
      <c r="C4892" s="80" t="str">
        <f>IFERROR(VLOOKUP(B4892,Listor!$A$6:$B$62,2,FALSE),"")</f>
        <v/>
      </c>
      <c r="D4892" s="80" t="str">
        <f>IFERROR(VLOOKUP(B4892,Listor!$A$6:$C$62,3,FALSE),"")</f>
        <v/>
      </c>
      <c r="E4892" s="64" t="s">
        <v>69</v>
      </c>
      <c r="F4892" s="65"/>
      <c r="G4892" s="35" t="str">
        <f>IFERROR(VLOOKUP(B4892,Listor!$A$6:$G$62,7,FALSE),"")</f>
        <v/>
      </c>
      <c r="H4892" s="35" t="str">
        <f>IFERROR(VLOOKUP(B4892,Listor!$H$6:$I$24,2,FALSE),"")</f>
        <v/>
      </c>
      <c r="I4892" s="35" t="str">
        <f t="shared" si="79"/>
        <v/>
      </c>
      <c r="J4892" s="35" t="str">
        <f t="array" ref="J4892">IFERROR(INDEX(Listor!$M$6:$M$17,MATCH(Listor!J4892&amp;Fossila!E4892,Listor!$K$6:$K$17&amp;Listor!$L$6:$L$17,0)),"")</f>
        <v/>
      </c>
      <c r="K4892" s="69"/>
    </row>
    <row r="4893" spans="2:11" x14ac:dyDescent="0.25">
      <c r="B4893" s="68" t="s">
        <v>68</v>
      </c>
      <c r="C4893" s="80" t="str">
        <f>IFERROR(VLOOKUP(B4893,Listor!$A$6:$B$62,2,FALSE),"")</f>
        <v/>
      </c>
      <c r="D4893" s="80" t="str">
        <f>IFERROR(VLOOKUP(B4893,Listor!$A$6:$C$62,3,FALSE),"")</f>
        <v/>
      </c>
      <c r="E4893" s="64" t="s">
        <v>69</v>
      </c>
      <c r="F4893" s="65"/>
      <c r="G4893" s="35" t="str">
        <f>IFERROR(VLOOKUP(B4893,Listor!$A$6:$G$62,7,FALSE),"")</f>
        <v/>
      </c>
      <c r="H4893" s="35" t="str">
        <f>IFERROR(VLOOKUP(B4893,Listor!$H$6:$I$24,2,FALSE),"")</f>
        <v/>
      </c>
      <c r="I4893" s="35" t="str">
        <f t="shared" si="79"/>
        <v/>
      </c>
      <c r="J4893" s="35" t="str">
        <f t="array" ref="J4893">IFERROR(INDEX(Listor!$M$6:$M$17,MATCH(Listor!J4893&amp;Fossila!E4893,Listor!$K$6:$K$17&amp;Listor!$L$6:$L$17,0)),"")</f>
        <v/>
      </c>
      <c r="K4893" s="69"/>
    </row>
    <row r="4894" spans="2:11" x14ac:dyDescent="0.25">
      <c r="B4894" s="68" t="s">
        <v>68</v>
      </c>
      <c r="C4894" s="80" t="str">
        <f>IFERROR(VLOOKUP(B4894,Listor!$A$6:$B$62,2,FALSE),"")</f>
        <v/>
      </c>
      <c r="D4894" s="80" t="str">
        <f>IFERROR(VLOOKUP(B4894,Listor!$A$6:$C$62,3,FALSE),"")</f>
        <v/>
      </c>
      <c r="E4894" s="64" t="s">
        <v>69</v>
      </c>
      <c r="F4894" s="65"/>
      <c r="G4894" s="35" t="str">
        <f>IFERROR(VLOOKUP(B4894,Listor!$A$6:$G$62,7,FALSE),"")</f>
        <v/>
      </c>
      <c r="H4894" s="35" t="str">
        <f>IFERROR(VLOOKUP(B4894,Listor!$H$6:$I$24,2,FALSE),"")</f>
        <v/>
      </c>
      <c r="I4894" s="35" t="str">
        <f t="shared" si="79"/>
        <v/>
      </c>
      <c r="J4894" s="35" t="str">
        <f t="array" ref="J4894">IFERROR(INDEX(Listor!$M$6:$M$17,MATCH(Listor!J4894&amp;Fossila!E4894,Listor!$K$6:$K$17&amp;Listor!$L$6:$L$17,0)),"")</f>
        <v/>
      </c>
      <c r="K4894" s="69"/>
    </row>
    <row r="4895" spans="2:11" x14ac:dyDescent="0.25">
      <c r="B4895" s="68" t="s">
        <v>68</v>
      </c>
      <c r="C4895" s="80" t="str">
        <f>IFERROR(VLOOKUP(B4895,Listor!$A$6:$B$62,2,FALSE),"")</f>
        <v/>
      </c>
      <c r="D4895" s="80" t="str">
        <f>IFERROR(VLOOKUP(B4895,Listor!$A$6:$C$62,3,FALSE),"")</f>
        <v/>
      </c>
      <c r="E4895" s="64" t="s">
        <v>69</v>
      </c>
      <c r="F4895" s="65"/>
      <c r="G4895" s="35" t="str">
        <f>IFERROR(VLOOKUP(B4895,Listor!$A$6:$G$62,7,FALSE),"")</f>
        <v/>
      </c>
      <c r="H4895" s="35" t="str">
        <f>IFERROR(VLOOKUP(B4895,Listor!$H$6:$I$24,2,FALSE),"")</f>
        <v/>
      </c>
      <c r="I4895" s="35" t="str">
        <f t="shared" si="79"/>
        <v/>
      </c>
      <c r="J4895" s="35" t="str">
        <f t="array" ref="J4895">IFERROR(INDEX(Listor!$M$6:$M$17,MATCH(Listor!J4895&amp;Fossila!E4895,Listor!$K$6:$K$17&amp;Listor!$L$6:$L$17,0)),"")</f>
        <v/>
      </c>
      <c r="K4895" s="69"/>
    </row>
    <row r="4896" spans="2:11" x14ac:dyDescent="0.25">
      <c r="B4896" s="68" t="s">
        <v>68</v>
      </c>
      <c r="C4896" s="80" t="str">
        <f>IFERROR(VLOOKUP(B4896,Listor!$A$6:$B$62,2,FALSE),"")</f>
        <v/>
      </c>
      <c r="D4896" s="80" t="str">
        <f>IFERROR(VLOOKUP(B4896,Listor!$A$6:$C$62,3,FALSE),"")</f>
        <v/>
      </c>
      <c r="E4896" s="64" t="s">
        <v>69</v>
      </c>
      <c r="F4896" s="65"/>
      <c r="G4896" s="35" t="str">
        <f>IFERROR(VLOOKUP(B4896,Listor!$A$6:$G$62,7,FALSE),"")</f>
        <v/>
      </c>
      <c r="H4896" s="35" t="str">
        <f>IFERROR(VLOOKUP(B4896,Listor!$H$6:$I$24,2,FALSE),"")</f>
        <v/>
      </c>
      <c r="I4896" s="35" t="str">
        <f t="shared" si="79"/>
        <v/>
      </c>
      <c r="J4896" s="35" t="str">
        <f t="array" ref="J4896">IFERROR(INDEX(Listor!$M$6:$M$17,MATCH(Listor!J4896&amp;Fossila!E4896,Listor!$K$6:$K$17&amp;Listor!$L$6:$L$17,0)),"")</f>
        <v/>
      </c>
      <c r="K4896" s="69"/>
    </row>
    <row r="4897" spans="2:11" x14ac:dyDescent="0.25">
      <c r="B4897" s="68" t="s">
        <v>68</v>
      </c>
      <c r="C4897" s="80" t="str">
        <f>IFERROR(VLOOKUP(B4897,Listor!$A$6:$B$62,2,FALSE),"")</f>
        <v/>
      </c>
      <c r="D4897" s="80" t="str">
        <f>IFERROR(VLOOKUP(B4897,Listor!$A$6:$C$62,3,FALSE),"")</f>
        <v/>
      </c>
      <c r="E4897" s="64" t="s">
        <v>69</v>
      </c>
      <c r="F4897" s="65"/>
      <c r="G4897" s="35" t="str">
        <f>IFERROR(VLOOKUP(B4897,Listor!$A$6:$G$62,7,FALSE),"")</f>
        <v/>
      </c>
      <c r="H4897" s="35" t="str">
        <f>IFERROR(VLOOKUP(B4897,Listor!$H$6:$I$24,2,FALSE),"")</f>
        <v/>
      </c>
      <c r="I4897" s="35" t="str">
        <f t="shared" si="79"/>
        <v/>
      </c>
      <c r="J4897" s="35" t="str">
        <f t="array" ref="J4897">IFERROR(INDEX(Listor!$M$6:$M$17,MATCH(Listor!J4897&amp;Fossila!E4897,Listor!$K$6:$K$17&amp;Listor!$L$6:$L$17,0)),"")</f>
        <v/>
      </c>
      <c r="K4897" s="69"/>
    </row>
    <row r="4898" spans="2:11" x14ac:dyDescent="0.25">
      <c r="B4898" s="68" t="s">
        <v>68</v>
      </c>
      <c r="C4898" s="80" t="str">
        <f>IFERROR(VLOOKUP(B4898,Listor!$A$6:$B$62,2,FALSE),"")</f>
        <v/>
      </c>
      <c r="D4898" s="80" t="str">
        <f>IFERROR(VLOOKUP(B4898,Listor!$A$6:$C$62,3,FALSE),"")</f>
        <v/>
      </c>
      <c r="E4898" s="64" t="s">
        <v>69</v>
      </c>
      <c r="F4898" s="65"/>
      <c r="G4898" s="35" t="str">
        <f>IFERROR(VLOOKUP(B4898,Listor!$A$6:$G$62,7,FALSE),"")</f>
        <v/>
      </c>
      <c r="H4898" s="35" t="str">
        <f>IFERROR(VLOOKUP(B4898,Listor!$H$6:$I$24,2,FALSE),"")</f>
        <v/>
      </c>
      <c r="I4898" s="35" t="str">
        <f t="shared" si="79"/>
        <v/>
      </c>
      <c r="J4898" s="35" t="str">
        <f t="array" ref="J4898">IFERROR(INDEX(Listor!$M$6:$M$17,MATCH(Listor!J4898&amp;Fossila!E4898,Listor!$K$6:$K$17&amp;Listor!$L$6:$L$17,0)),"")</f>
        <v/>
      </c>
      <c r="K4898" s="69"/>
    </row>
    <row r="4899" spans="2:11" x14ac:dyDescent="0.25">
      <c r="B4899" s="68" t="s">
        <v>68</v>
      </c>
      <c r="C4899" s="80" t="str">
        <f>IFERROR(VLOOKUP(B4899,Listor!$A$6:$B$62,2,FALSE),"")</f>
        <v/>
      </c>
      <c r="D4899" s="80" t="str">
        <f>IFERROR(VLOOKUP(B4899,Listor!$A$6:$C$62,3,FALSE),"")</f>
        <v/>
      </c>
      <c r="E4899" s="64" t="s">
        <v>69</v>
      </c>
      <c r="F4899" s="65"/>
      <c r="G4899" s="35" t="str">
        <f>IFERROR(VLOOKUP(B4899,Listor!$A$6:$G$62,7,FALSE),"")</f>
        <v/>
      </c>
      <c r="H4899" s="35" t="str">
        <f>IFERROR(VLOOKUP(B4899,Listor!$H$6:$I$24,2,FALSE),"")</f>
        <v/>
      </c>
      <c r="I4899" s="35" t="str">
        <f t="shared" si="79"/>
        <v/>
      </c>
      <c r="J4899" s="35" t="str">
        <f t="array" ref="J4899">IFERROR(INDEX(Listor!$M$6:$M$17,MATCH(Listor!J4899&amp;Fossila!E4899,Listor!$K$6:$K$17&amp;Listor!$L$6:$L$17,0)),"")</f>
        <v/>
      </c>
      <c r="K4899" s="69"/>
    </row>
    <row r="4900" spans="2:11" x14ac:dyDescent="0.25">
      <c r="B4900" s="68" t="s">
        <v>68</v>
      </c>
      <c r="C4900" s="80" t="str">
        <f>IFERROR(VLOOKUP(B4900,Listor!$A$6:$B$62,2,FALSE),"")</f>
        <v/>
      </c>
      <c r="D4900" s="80" t="str">
        <f>IFERROR(VLOOKUP(B4900,Listor!$A$6:$C$62,3,FALSE),"")</f>
        <v/>
      </c>
      <c r="E4900" s="64" t="s">
        <v>69</v>
      </c>
      <c r="F4900" s="65"/>
      <c r="G4900" s="35" t="str">
        <f>IFERROR(VLOOKUP(B4900,Listor!$A$6:$G$62,7,FALSE),"")</f>
        <v/>
      </c>
      <c r="H4900" s="35" t="str">
        <f>IFERROR(VLOOKUP(B4900,Listor!$H$6:$I$24,2,FALSE),"")</f>
        <v/>
      </c>
      <c r="I4900" s="35" t="str">
        <f t="shared" si="79"/>
        <v/>
      </c>
      <c r="J4900" s="35" t="str">
        <f t="array" ref="J4900">IFERROR(INDEX(Listor!$M$6:$M$17,MATCH(Listor!J4900&amp;Fossila!E4900,Listor!$K$6:$K$17&amp;Listor!$L$6:$L$17,0)),"")</f>
        <v/>
      </c>
      <c r="K4900" s="69"/>
    </row>
    <row r="4901" spans="2:11" x14ac:dyDescent="0.25">
      <c r="B4901" s="68" t="s">
        <v>68</v>
      </c>
      <c r="C4901" s="80" t="str">
        <f>IFERROR(VLOOKUP(B4901,Listor!$A$6:$B$62,2,FALSE),"")</f>
        <v/>
      </c>
      <c r="D4901" s="80" t="str">
        <f>IFERROR(VLOOKUP(B4901,Listor!$A$6:$C$62,3,FALSE),"")</f>
        <v/>
      </c>
      <c r="E4901" s="64" t="s">
        <v>69</v>
      </c>
      <c r="F4901" s="65"/>
      <c r="G4901" s="35" t="str">
        <f>IFERROR(VLOOKUP(B4901,Listor!$A$6:$G$62,7,FALSE),"")</f>
        <v/>
      </c>
      <c r="H4901" s="35" t="str">
        <f>IFERROR(VLOOKUP(B4901,Listor!$H$6:$I$24,2,FALSE),"")</f>
        <v/>
      </c>
      <c r="I4901" s="35" t="str">
        <f t="shared" si="79"/>
        <v/>
      </c>
      <c r="J4901" s="35" t="str">
        <f t="array" ref="J4901">IFERROR(INDEX(Listor!$M$6:$M$17,MATCH(Listor!J4901&amp;Fossila!E4901,Listor!$K$6:$K$17&amp;Listor!$L$6:$L$17,0)),"")</f>
        <v/>
      </c>
      <c r="K4901" s="69"/>
    </row>
    <row r="4902" spans="2:11" x14ac:dyDescent="0.25">
      <c r="B4902" s="68" t="s">
        <v>68</v>
      </c>
      <c r="C4902" s="80" t="str">
        <f>IFERROR(VLOOKUP(B4902,Listor!$A$6:$B$62,2,FALSE),"")</f>
        <v/>
      </c>
      <c r="D4902" s="80" t="str">
        <f>IFERROR(VLOOKUP(B4902,Listor!$A$6:$C$62,3,FALSE),"")</f>
        <v/>
      </c>
      <c r="E4902" s="64" t="s">
        <v>69</v>
      </c>
      <c r="F4902" s="65"/>
      <c r="G4902" s="35" t="str">
        <f>IFERROR(VLOOKUP(B4902,Listor!$A$6:$G$62,7,FALSE),"")</f>
        <v/>
      </c>
      <c r="H4902" s="35" t="str">
        <f>IFERROR(VLOOKUP(B4902,Listor!$H$6:$I$24,2,FALSE),"")</f>
        <v/>
      </c>
      <c r="I4902" s="35" t="str">
        <f t="shared" si="79"/>
        <v/>
      </c>
      <c r="J4902" s="35" t="str">
        <f t="array" ref="J4902">IFERROR(INDEX(Listor!$M$6:$M$17,MATCH(Listor!J4902&amp;Fossila!E4902,Listor!$K$6:$K$17&amp;Listor!$L$6:$L$17,0)),"")</f>
        <v/>
      </c>
      <c r="K4902" s="69"/>
    </row>
    <row r="4903" spans="2:11" x14ac:dyDescent="0.25">
      <c r="B4903" s="68" t="s">
        <v>68</v>
      </c>
      <c r="C4903" s="80" t="str">
        <f>IFERROR(VLOOKUP(B4903,Listor!$A$6:$B$62,2,FALSE),"")</f>
        <v/>
      </c>
      <c r="D4903" s="80" t="str">
        <f>IFERROR(VLOOKUP(B4903,Listor!$A$6:$C$62,3,FALSE),"")</f>
        <v/>
      </c>
      <c r="E4903" s="64" t="s">
        <v>69</v>
      </c>
      <c r="F4903" s="65"/>
      <c r="G4903" s="35" t="str">
        <f>IFERROR(VLOOKUP(B4903,Listor!$A$6:$G$62,7,FALSE),"")</f>
        <v/>
      </c>
      <c r="H4903" s="35" t="str">
        <f>IFERROR(VLOOKUP(B4903,Listor!$H$6:$I$24,2,FALSE),"")</f>
        <v/>
      </c>
      <c r="I4903" s="35" t="str">
        <f t="shared" si="79"/>
        <v/>
      </c>
      <c r="J4903" s="35" t="str">
        <f t="array" ref="J4903">IFERROR(INDEX(Listor!$M$6:$M$17,MATCH(Listor!J4903&amp;Fossila!E4903,Listor!$K$6:$K$17&amp;Listor!$L$6:$L$17,0)),"")</f>
        <v/>
      </c>
      <c r="K4903" s="69"/>
    </row>
    <row r="4904" spans="2:11" x14ac:dyDescent="0.25">
      <c r="B4904" s="68" t="s">
        <v>68</v>
      </c>
      <c r="C4904" s="80" t="str">
        <f>IFERROR(VLOOKUP(B4904,Listor!$A$6:$B$62,2,FALSE),"")</f>
        <v/>
      </c>
      <c r="D4904" s="80" t="str">
        <f>IFERROR(VLOOKUP(B4904,Listor!$A$6:$C$62,3,FALSE),"")</f>
        <v/>
      </c>
      <c r="E4904" s="64" t="s">
        <v>69</v>
      </c>
      <c r="F4904" s="65"/>
      <c r="G4904" s="35" t="str">
        <f>IFERROR(VLOOKUP(B4904,Listor!$A$6:$G$62,7,FALSE),"")</f>
        <v/>
      </c>
      <c r="H4904" s="35" t="str">
        <f>IFERROR(VLOOKUP(B4904,Listor!$H$6:$I$24,2,FALSE),"")</f>
        <v/>
      </c>
      <c r="I4904" s="35" t="str">
        <f t="shared" si="79"/>
        <v/>
      </c>
      <c r="J4904" s="35" t="str">
        <f t="array" ref="J4904">IFERROR(INDEX(Listor!$M$6:$M$17,MATCH(Listor!J4904&amp;Fossila!E4904,Listor!$K$6:$K$17&amp;Listor!$L$6:$L$17,0)),"")</f>
        <v/>
      </c>
      <c r="K4904" s="69"/>
    </row>
    <row r="4905" spans="2:11" x14ac:dyDescent="0.25">
      <c r="B4905" s="68" t="s">
        <v>68</v>
      </c>
      <c r="C4905" s="80" t="str">
        <f>IFERROR(VLOOKUP(B4905,Listor!$A$6:$B$62,2,FALSE),"")</f>
        <v/>
      </c>
      <c r="D4905" s="80" t="str">
        <f>IFERROR(VLOOKUP(B4905,Listor!$A$6:$C$62,3,FALSE),"")</f>
        <v/>
      </c>
      <c r="E4905" s="64" t="s">
        <v>69</v>
      </c>
      <c r="F4905" s="65"/>
      <c r="G4905" s="35" t="str">
        <f>IFERROR(VLOOKUP(B4905,Listor!$A$6:$G$62,7,FALSE),"")</f>
        <v/>
      </c>
      <c r="H4905" s="35" t="str">
        <f>IFERROR(VLOOKUP(B4905,Listor!$H$6:$I$24,2,FALSE),"")</f>
        <v/>
      </c>
      <c r="I4905" s="35" t="str">
        <f t="shared" si="79"/>
        <v/>
      </c>
      <c r="J4905" s="35" t="str">
        <f t="array" ref="J4905">IFERROR(INDEX(Listor!$M$6:$M$17,MATCH(Listor!J4905&amp;Fossila!E4905,Listor!$K$6:$K$17&amp;Listor!$L$6:$L$17,0)),"")</f>
        <v/>
      </c>
      <c r="K4905" s="69"/>
    </row>
    <row r="4906" spans="2:11" x14ac:dyDescent="0.25">
      <c r="B4906" s="68" t="s">
        <v>68</v>
      </c>
      <c r="C4906" s="80" t="str">
        <f>IFERROR(VLOOKUP(B4906,Listor!$A$6:$B$62,2,FALSE),"")</f>
        <v/>
      </c>
      <c r="D4906" s="80" t="str">
        <f>IFERROR(VLOOKUP(B4906,Listor!$A$6:$C$62,3,FALSE),"")</f>
        <v/>
      </c>
      <c r="E4906" s="64" t="s">
        <v>69</v>
      </c>
      <c r="F4906" s="65"/>
      <c r="G4906" s="35" t="str">
        <f>IFERROR(VLOOKUP(B4906,Listor!$A$6:$G$62,7,FALSE),"")</f>
        <v/>
      </c>
      <c r="H4906" s="35" t="str">
        <f>IFERROR(VLOOKUP(B4906,Listor!$H$6:$I$24,2,FALSE),"")</f>
        <v/>
      </c>
      <c r="I4906" s="35" t="str">
        <f t="shared" si="79"/>
        <v/>
      </c>
      <c r="J4906" s="35" t="str">
        <f t="array" ref="J4906">IFERROR(INDEX(Listor!$M$6:$M$17,MATCH(Listor!J4906&amp;Fossila!E4906,Listor!$K$6:$K$17&amp;Listor!$L$6:$L$17,0)),"")</f>
        <v/>
      </c>
      <c r="K4906" s="69"/>
    </row>
    <row r="4907" spans="2:11" x14ac:dyDescent="0.25">
      <c r="B4907" s="68" t="s">
        <v>68</v>
      </c>
      <c r="C4907" s="80" t="str">
        <f>IFERROR(VLOOKUP(B4907,Listor!$A$6:$B$62,2,FALSE),"")</f>
        <v/>
      </c>
      <c r="D4907" s="80" t="str">
        <f>IFERROR(VLOOKUP(B4907,Listor!$A$6:$C$62,3,FALSE),"")</f>
        <v/>
      </c>
      <c r="E4907" s="64" t="s">
        <v>69</v>
      </c>
      <c r="F4907" s="65"/>
      <c r="G4907" s="35" t="str">
        <f>IFERROR(VLOOKUP(B4907,Listor!$A$6:$G$62,7,FALSE),"")</f>
        <v/>
      </c>
      <c r="H4907" s="35" t="str">
        <f>IFERROR(VLOOKUP(B4907,Listor!$H$6:$I$24,2,FALSE),"")</f>
        <v/>
      </c>
      <c r="I4907" s="35" t="str">
        <f t="shared" si="79"/>
        <v/>
      </c>
      <c r="J4907" s="35" t="str">
        <f t="array" ref="J4907">IFERROR(INDEX(Listor!$M$6:$M$17,MATCH(Listor!J4907&amp;Fossila!E4907,Listor!$K$6:$K$17&amp;Listor!$L$6:$L$17,0)),"")</f>
        <v/>
      </c>
      <c r="K4907" s="69"/>
    </row>
    <row r="4908" spans="2:11" x14ac:dyDescent="0.25">
      <c r="B4908" s="68" t="s">
        <v>68</v>
      </c>
      <c r="C4908" s="80" t="str">
        <f>IFERROR(VLOOKUP(B4908,Listor!$A$6:$B$62,2,FALSE),"")</f>
        <v/>
      </c>
      <c r="D4908" s="80" t="str">
        <f>IFERROR(VLOOKUP(B4908,Listor!$A$6:$C$62,3,FALSE),"")</f>
        <v/>
      </c>
      <c r="E4908" s="64" t="s">
        <v>69</v>
      </c>
      <c r="F4908" s="65"/>
      <c r="G4908" s="35" t="str">
        <f>IFERROR(VLOOKUP(B4908,Listor!$A$6:$G$62,7,FALSE),"")</f>
        <v/>
      </c>
      <c r="H4908" s="35" t="str">
        <f>IFERROR(VLOOKUP(B4908,Listor!$H$6:$I$24,2,FALSE),"")</f>
        <v/>
      </c>
      <c r="I4908" s="35" t="str">
        <f t="shared" si="79"/>
        <v/>
      </c>
      <c r="J4908" s="35" t="str">
        <f t="array" ref="J4908">IFERROR(INDEX(Listor!$M$6:$M$17,MATCH(Listor!J4908&amp;Fossila!E4908,Listor!$K$6:$K$17&amp;Listor!$L$6:$L$17,0)),"")</f>
        <v/>
      </c>
      <c r="K4908" s="69"/>
    </row>
    <row r="4909" spans="2:11" x14ac:dyDescent="0.25">
      <c r="B4909" s="68" t="s">
        <v>68</v>
      </c>
      <c r="C4909" s="80" t="str">
        <f>IFERROR(VLOOKUP(B4909,Listor!$A$6:$B$62,2,FALSE),"")</f>
        <v/>
      </c>
      <c r="D4909" s="80" t="str">
        <f>IFERROR(VLOOKUP(B4909,Listor!$A$6:$C$62,3,FALSE),"")</f>
        <v/>
      </c>
      <c r="E4909" s="64" t="s">
        <v>69</v>
      </c>
      <c r="F4909" s="65"/>
      <c r="G4909" s="35" t="str">
        <f>IFERROR(VLOOKUP(B4909,Listor!$A$6:$G$62,7,FALSE),"")</f>
        <v/>
      </c>
      <c r="H4909" s="35" t="str">
        <f>IFERROR(VLOOKUP(B4909,Listor!$H$6:$I$24,2,FALSE),"")</f>
        <v/>
      </c>
      <c r="I4909" s="35" t="str">
        <f t="shared" si="79"/>
        <v/>
      </c>
      <c r="J4909" s="35" t="str">
        <f t="array" ref="J4909">IFERROR(INDEX(Listor!$M$6:$M$17,MATCH(Listor!J4909&amp;Fossila!E4909,Listor!$K$6:$K$17&amp;Listor!$L$6:$L$17,0)),"")</f>
        <v/>
      </c>
      <c r="K4909" s="69"/>
    </row>
    <row r="4910" spans="2:11" x14ac:dyDescent="0.25">
      <c r="B4910" s="68" t="s">
        <v>68</v>
      </c>
      <c r="C4910" s="80" t="str">
        <f>IFERROR(VLOOKUP(B4910,Listor!$A$6:$B$62,2,FALSE),"")</f>
        <v/>
      </c>
      <c r="D4910" s="80" t="str">
        <f>IFERROR(VLOOKUP(B4910,Listor!$A$6:$C$62,3,FALSE),"")</f>
        <v/>
      </c>
      <c r="E4910" s="64" t="s">
        <v>69</v>
      </c>
      <c r="F4910" s="65"/>
      <c r="G4910" s="35" t="str">
        <f>IFERROR(VLOOKUP(B4910,Listor!$A$6:$G$62,7,FALSE),"")</f>
        <v/>
      </c>
      <c r="H4910" s="35" t="str">
        <f>IFERROR(VLOOKUP(B4910,Listor!$H$6:$I$24,2,FALSE),"")</f>
        <v/>
      </c>
      <c r="I4910" s="35" t="str">
        <f t="shared" si="79"/>
        <v/>
      </c>
      <c r="J4910" s="35" t="str">
        <f t="array" ref="J4910">IFERROR(INDEX(Listor!$M$6:$M$17,MATCH(Listor!J4910&amp;Fossila!E4910,Listor!$K$6:$K$17&amp;Listor!$L$6:$L$17,0)),"")</f>
        <v/>
      </c>
      <c r="K4910" s="69"/>
    </row>
    <row r="4911" spans="2:11" x14ac:dyDescent="0.25">
      <c r="B4911" s="68" t="s">
        <v>68</v>
      </c>
      <c r="C4911" s="80" t="str">
        <f>IFERROR(VLOOKUP(B4911,Listor!$A$6:$B$62,2,FALSE),"")</f>
        <v/>
      </c>
      <c r="D4911" s="80" t="str">
        <f>IFERROR(VLOOKUP(B4911,Listor!$A$6:$C$62,3,FALSE),"")</f>
        <v/>
      </c>
      <c r="E4911" s="64" t="s">
        <v>69</v>
      </c>
      <c r="F4911" s="65"/>
      <c r="G4911" s="35" t="str">
        <f>IFERROR(VLOOKUP(B4911,Listor!$A$6:$G$62,7,FALSE),"")</f>
        <v/>
      </c>
      <c r="H4911" s="35" t="str">
        <f>IFERROR(VLOOKUP(B4911,Listor!$H$6:$I$24,2,FALSE),"")</f>
        <v/>
      </c>
      <c r="I4911" s="35" t="str">
        <f t="shared" si="79"/>
        <v/>
      </c>
      <c r="J4911" s="35" t="str">
        <f t="array" ref="J4911">IFERROR(INDEX(Listor!$M$6:$M$17,MATCH(Listor!J4911&amp;Fossila!E4911,Listor!$K$6:$K$17&amp;Listor!$L$6:$L$17,0)),"")</f>
        <v/>
      </c>
      <c r="K4911" s="69"/>
    </row>
    <row r="4912" spans="2:11" x14ac:dyDescent="0.25">
      <c r="B4912" s="68" t="s">
        <v>68</v>
      </c>
      <c r="C4912" s="80" t="str">
        <f>IFERROR(VLOOKUP(B4912,Listor!$A$6:$B$62,2,FALSE),"")</f>
        <v/>
      </c>
      <c r="D4912" s="80" t="str">
        <f>IFERROR(VLOOKUP(B4912,Listor!$A$6:$C$62,3,FALSE),"")</f>
        <v/>
      </c>
      <c r="E4912" s="64" t="s">
        <v>69</v>
      </c>
      <c r="F4912" s="65"/>
      <c r="G4912" s="35" t="str">
        <f>IFERROR(VLOOKUP(B4912,Listor!$A$6:$G$62,7,FALSE),"")</f>
        <v/>
      </c>
      <c r="H4912" s="35" t="str">
        <f>IFERROR(VLOOKUP(B4912,Listor!$H$6:$I$24,2,FALSE),"")</f>
        <v/>
      </c>
      <c r="I4912" s="35" t="str">
        <f t="shared" si="79"/>
        <v/>
      </c>
      <c r="J4912" s="35" t="str">
        <f t="array" ref="J4912">IFERROR(INDEX(Listor!$M$6:$M$17,MATCH(Listor!J4912&amp;Fossila!E4912,Listor!$K$6:$K$17&amp;Listor!$L$6:$L$17,0)),"")</f>
        <v/>
      </c>
      <c r="K4912" s="69"/>
    </row>
    <row r="4913" spans="2:11" x14ac:dyDescent="0.25">
      <c r="B4913" s="68" t="s">
        <v>68</v>
      </c>
      <c r="C4913" s="80" t="str">
        <f>IFERROR(VLOOKUP(B4913,Listor!$A$6:$B$62,2,FALSE),"")</f>
        <v/>
      </c>
      <c r="D4913" s="80" t="str">
        <f>IFERROR(VLOOKUP(B4913,Listor!$A$6:$C$62,3,FALSE),"")</f>
        <v/>
      </c>
      <c r="E4913" s="64" t="s">
        <v>69</v>
      </c>
      <c r="F4913" s="65"/>
      <c r="G4913" s="35" t="str">
        <f>IFERROR(VLOOKUP(B4913,Listor!$A$6:$G$62,7,FALSE),"")</f>
        <v/>
      </c>
      <c r="H4913" s="35" t="str">
        <f>IFERROR(VLOOKUP(B4913,Listor!$H$6:$I$24,2,FALSE),"")</f>
        <v/>
      </c>
      <c r="I4913" s="35" t="str">
        <f t="shared" si="79"/>
        <v/>
      </c>
      <c r="J4913" s="35" t="str">
        <f t="array" ref="J4913">IFERROR(INDEX(Listor!$M$6:$M$17,MATCH(Listor!J4913&amp;Fossila!E4913,Listor!$K$6:$K$17&amp;Listor!$L$6:$L$17,0)),"")</f>
        <v/>
      </c>
      <c r="K4913" s="69"/>
    </row>
    <row r="4914" spans="2:11" x14ac:dyDescent="0.25">
      <c r="B4914" s="68" t="s">
        <v>68</v>
      </c>
      <c r="C4914" s="80" t="str">
        <f>IFERROR(VLOOKUP(B4914,Listor!$A$6:$B$62,2,FALSE),"")</f>
        <v/>
      </c>
      <c r="D4914" s="80" t="str">
        <f>IFERROR(VLOOKUP(B4914,Listor!$A$6:$C$62,3,FALSE),"")</f>
        <v/>
      </c>
      <c r="E4914" s="64" t="s">
        <v>69</v>
      </c>
      <c r="F4914" s="65"/>
      <c r="G4914" s="35" t="str">
        <f>IFERROR(VLOOKUP(B4914,Listor!$A$6:$G$62,7,FALSE),"")</f>
        <v/>
      </c>
      <c r="H4914" s="35" t="str">
        <f>IFERROR(VLOOKUP(B4914,Listor!$H$6:$I$24,2,FALSE),"")</f>
        <v/>
      </c>
      <c r="I4914" s="35" t="str">
        <f t="shared" si="79"/>
        <v/>
      </c>
      <c r="J4914" s="35" t="str">
        <f t="array" ref="J4914">IFERROR(INDEX(Listor!$M$6:$M$17,MATCH(Listor!J4914&amp;Fossila!E4914,Listor!$K$6:$K$17&amp;Listor!$L$6:$L$17,0)),"")</f>
        <v/>
      </c>
      <c r="K4914" s="69"/>
    </row>
    <row r="4915" spans="2:11" x14ac:dyDescent="0.25">
      <c r="B4915" s="68" t="s">
        <v>68</v>
      </c>
      <c r="C4915" s="80" t="str">
        <f>IFERROR(VLOOKUP(B4915,Listor!$A$6:$B$62,2,FALSE),"")</f>
        <v/>
      </c>
      <c r="D4915" s="80" t="str">
        <f>IFERROR(VLOOKUP(B4915,Listor!$A$6:$C$62,3,FALSE),"")</f>
        <v/>
      </c>
      <c r="E4915" s="64" t="s">
        <v>69</v>
      </c>
      <c r="F4915" s="65"/>
      <c r="G4915" s="35" t="str">
        <f>IFERROR(VLOOKUP(B4915,Listor!$A$6:$G$62,7,FALSE),"")</f>
        <v/>
      </c>
      <c r="H4915" s="35" t="str">
        <f>IFERROR(VLOOKUP(B4915,Listor!$H$6:$I$24,2,FALSE),"")</f>
        <v/>
      </c>
      <c r="I4915" s="35" t="str">
        <f t="shared" si="79"/>
        <v/>
      </c>
      <c r="J4915" s="35" t="str">
        <f t="array" ref="J4915">IFERROR(INDEX(Listor!$M$6:$M$17,MATCH(Listor!J4915&amp;Fossila!E4915,Listor!$K$6:$K$17&amp;Listor!$L$6:$L$17,0)),"")</f>
        <v/>
      </c>
      <c r="K4915" s="69"/>
    </row>
    <row r="4916" spans="2:11" x14ac:dyDescent="0.25">
      <c r="B4916" s="68" t="s">
        <v>68</v>
      </c>
      <c r="C4916" s="80" t="str">
        <f>IFERROR(VLOOKUP(B4916,Listor!$A$6:$B$62,2,FALSE),"")</f>
        <v/>
      </c>
      <c r="D4916" s="80" t="str">
        <f>IFERROR(VLOOKUP(B4916,Listor!$A$6:$C$62,3,FALSE),"")</f>
        <v/>
      </c>
      <c r="E4916" s="64" t="s">
        <v>69</v>
      </c>
      <c r="F4916" s="65"/>
      <c r="G4916" s="35" t="str">
        <f>IFERROR(VLOOKUP(B4916,Listor!$A$6:$G$62,7,FALSE),"")</f>
        <v/>
      </c>
      <c r="H4916" s="35" t="str">
        <f>IFERROR(VLOOKUP(B4916,Listor!$H$6:$I$24,2,FALSE),"")</f>
        <v/>
      </c>
      <c r="I4916" s="35" t="str">
        <f t="shared" si="79"/>
        <v/>
      </c>
      <c r="J4916" s="35" t="str">
        <f t="array" ref="J4916">IFERROR(INDEX(Listor!$M$6:$M$17,MATCH(Listor!J4916&amp;Fossila!E4916,Listor!$K$6:$K$17&amp;Listor!$L$6:$L$17,0)),"")</f>
        <v/>
      </c>
      <c r="K4916" s="69"/>
    </row>
    <row r="4917" spans="2:11" x14ac:dyDescent="0.25">
      <c r="B4917" s="68" t="s">
        <v>68</v>
      </c>
      <c r="C4917" s="80" t="str">
        <f>IFERROR(VLOOKUP(B4917,Listor!$A$6:$B$62,2,FALSE),"")</f>
        <v/>
      </c>
      <c r="D4917" s="80" t="str">
        <f>IFERROR(VLOOKUP(B4917,Listor!$A$6:$C$62,3,FALSE),"")</f>
        <v/>
      </c>
      <c r="E4917" s="64" t="s">
        <v>69</v>
      </c>
      <c r="F4917" s="65"/>
      <c r="G4917" s="35" t="str">
        <f>IFERROR(VLOOKUP(B4917,Listor!$A$6:$G$62,7,FALSE),"")</f>
        <v/>
      </c>
      <c r="H4917" s="35" t="str">
        <f>IFERROR(VLOOKUP(B4917,Listor!$H$6:$I$24,2,FALSE),"")</f>
        <v/>
      </c>
      <c r="I4917" s="35" t="str">
        <f t="shared" si="79"/>
        <v/>
      </c>
      <c r="J4917" s="35" t="str">
        <f t="array" ref="J4917">IFERROR(INDEX(Listor!$M$6:$M$17,MATCH(Listor!J4917&amp;Fossila!E4917,Listor!$K$6:$K$17&amp;Listor!$L$6:$L$17,0)),"")</f>
        <v/>
      </c>
      <c r="K4917" s="69"/>
    </row>
    <row r="4918" spans="2:11" x14ac:dyDescent="0.25">
      <c r="B4918" s="68" t="s">
        <v>68</v>
      </c>
      <c r="C4918" s="80" t="str">
        <f>IFERROR(VLOOKUP(B4918,Listor!$A$6:$B$62,2,FALSE),"")</f>
        <v/>
      </c>
      <c r="D4918" s="80" t="str">
        <f>IFERROR(VLOOKUP(B4918,Listor!$A$6:$C$62,3,FALSE),"")</f>
        <v/>
      </c>
      <c r="E4918" s="64" t="s">
        <v>69</v>
      </c>
      <c r="F4918" s="65"/>
      <c r="G4918" s="35" t="str">
        <f>IFERROR(VLOOKUP(B4918,Listor!$A$6:$G$62,7,FALSE),"")</f>
        <v/>
      </c>
      <c r="H4918" s="35" t="str">
        <f>IFERROR(VLOOKUP(B4918,Listor!$H$6:$I$24,2,FALSE),"")</f>
        <v/>
      </c>
      <c r="I4918" s="35" t="str">
        <f t="shared" si="79"/>
        <v/>
      </c>
      <c r="J4918" s="35" t="str">
        <f t="array" ref="J4918">IFERROR(INDEX(Listor!$M$6:$M$17,MATCH(Listor!J4918&amp;Fossila!E4918,Listor!$K$6:$K$17&amp;Listor!$L$6:$L$17,0)),"")</f>
        <v/>
      </c>
      <c r="K4918" s="69"/>
    </row>
    <row r="4919" spans="2:11" x14ac:dyDescent="0.25">
      <c r="B4919" s="68" t="s">
        <v>68</v>
      </c>
      <c r="C4919" s="80" t="str">
        <f>IFERROR(VLOOKUP(B4919,Listor!$A$6:$B$62,2,FALSE),"")</f>
        <v/>
      </c>
      <c r="D4919" s="80" t="str">
        <f>IFERROR(VLOOKUP(B4919,Listor!$A$6:$C$62,3,FALSE),"")</f>
        <v/>
      </c>
      <c r="E4919" s="64" t="s">
        <v>69</v>
      </c>
      <c r="F4919" s="65"/>
      <c r="G4919" s="35" t="str">
        <f>IFERROR(VLOOKUP(B4919,Listor!$A$6:$G$62,7,FALSE),"")</f>
        <v/>
      </c>
      <c r="H4919" s="35" t="str">
        <f>IFERROR(VLOOKUP(B4919,Listor!$H$6:$I$24,2,FALSE),"")</f>
        <v/>
      </c>
      <c r="I4919" s="35" t="str">
        <f t="shared" si="79"/>
        <v/>
      </c>
      <c r="J4919" s="35" t="str">
        <f t="array" ref="J4919">IFERROR(INDEX(Listor!$M$6:$M$17,MATCH(Listor!J4919&amp;Fossila!E4919,Listor!$K$6:$K$17&amp;Listor!$L$6:$L$17,0)),"")</f>
        <v/>
      </c>
      <c r="K4919" s="69"/>
    </row>
    <row r="4920" spans="2:11" x14ac:dyDescent="0.25">
      <c r="B4920" s="68" t="s">
        <v>68</v>
      </c>
      <c r="C4920" s="80" t="str">
        <f>IFERROR(VLOOKUP(B4920,Listor!$A$6:$B$62,2,FALSE),"")</f>
        <v/>
      </c>
      <c r="D4920" s="80" t="str">
        <f>IFERROR(VLOOKUP(B4920,Listor!$A$6:$C$62,3,FALSE),"")</f>
        <v/>
      </c>
      <c r="E4920" s="64" t="s">
        <v>69</v>
      </c>
      <c r="F4920" s="65"/>
      <c r="G4920" s="35" t="str">
        <f>IFERROR(VLOOKUP(B4920,Listor!$A$6:$G$62,7,FALSE),"")</f>
        <v/>
      </c>
      <c r="H4920" s="35" t="str">
        <f>IFERROR(VLOOKUP(B4920,Listor!$H$6:$I$24,2,FALSE),"")</f>
        <v/>
      </c>
      <c r="I4920" s="35" t="str">
        <f t="shared" si="79"/>
        <v/>
      </c>
      <c r="J4920" s="35" t="str">
        <f t="array" ref="J4920">IFERROR(INDEX(Listor!$M$6:$M$17,MATCH(Listor!J4920&amp;Fossila!E4920,Listor!$K$6:$K$17&amp;Listor!$L$6:$L$17,0)),"")</f>
        <v/>
      </c>
      <c r="K4920" s="69"/>
    </row>
    <row r="4921" spans="2:11" x14ac:dyDescent="0.25">
      <c r="B4921" s="68" t="s">
        <v>68</v>
      </c>
      <c r="C4921" s="80" t="str">
        <f>IFERROR(VLOOKUP(B4921,Listor!$A$6:$B$62,2,FALSE),"")</f>
        <v/>
      </c>
      <c r="D4921" s="80" t="str">
        <f>IFERROR(VLOOKUP(B4921,Listor!$A$6:$C$62,3,FALSE),"")</f>
        <v/>
      </c>
      <c r="E4921" s="64" t="s">
        <v>69</v>
      </c>
      <c r="F4921" s="65"/>
      <c r="G4921" s="35" t="str">
        <f>IFERROR(VLOOKUP(B4921,Listor!$A$6:$G$62,7,FALSE),"")</f>
        <v/>
      </c>
      <c r="H4921" s="35" t="str">
        <f>IFERROR(VLOOKUP(B4921,Listor!$H$6:$I$24,2,FALSE),"")</f>
        <v/>
      </c>
      <c r="I4921" s="35" t="str">
        <f t="shared" si="79"/>
        <v/>
      </c>
      <c r="J4921" s="35" t="str">
        <f t="array" ref="J4921">IFERROR(INDEX(Listor!$M$6:$M$17,MATCH(Listor!J4921&amp;Fossila!E4921,Listor!$K$6:$K$17&amp;Listor!$L$6:$L$17,0)),"")</f>
        <v/>
      </c>
      <c r="K4921" s="69"/>
    </row>
    <row r="4922" spans="2:11" x14ac:dyDescent="0.25">
      <c r="B4922" s="68" t="s">
        <v>68</v>
      </c>
      <c r="C4922" s="80" t="str">
        <f>IFERROR(VLOOKUP(B4922,Listor!$A$6:$B$62,2,FALSE),"")</f>
        <v/>
      </c>
      <c r="D4922" s="80" t="str">
        <f>IFERROR(VLOOKUP(B4922,Listor!$A$6:$C$62,3,FALSE),"")</f>
        <v/>
      </c>
      <c r="E4922" s="64" t="s">
        <v>69</v>
      </c>
      <c r="F4922" s="65"/>
      <c r="G4922" s="35" t="str">
        <f>IFERROR(VLOOKUP(B4922,Listor!$A$6:$G$62,7,FALSE),"")</f>
        <v/>
      </c>
      <c r="H4922" s="35" t="str">
        <f>IFERROR(VLOOKUP(B4922,Listor!$H$6:$I$24,2,FALSE),"")</f>
        <v/>
      </c>
      <c r="I4922" s="35" t="str">
        <f t="shared" si="79"/>
        <v/>
      </c>
      <c r="J4922" s="35" t="str">
        <f t="array" ref="J4922">IFERROR(INDEX(Listor!$M$6:$M$17,MATCH(Listor!J4922&amp;Fossila!E4922,Listor!$K$6:$K$17&amp;Listor!$L$6:$L$17,0)),"")</f>
        <v/>
      </c>
      <c r="K4922" s="69"/>
    </row>
    <row r="4923" spans="2:11" x14ac:dyDescent="0.25">
      <c r="B4923" s="68" t="s">
        <v>68</v>
      </c>
      <c r="C4923" s="80" t="str">
        <f>IFERROR(VLOOKUP(B4923,Listor!$A$6:$B$62,2,FALSE),"")</f>
        <v/>
      </c>
      <c r="D4923" s="80" t="str">
        <f>IFERROR(VLOOKUP(B4923,Listor!$A$6:$C$62,3,FALSE),"")</f>
        <v/>
      </c>
      <c r="E4923" s="64" t="s">
        <v>69</v>
      </c>
      <c r="F4923" s="65"/>
      <c r="G4923" s="35" t="str">
        <f>IFERROR(VLOOKUP(B4923,Listor!$A$6:$G$62,7,FALSE),"")</f>
        <v/>
      </c>
      <c r="H4923" s="35" t="str">
        <f>IFERROR(VLOOKUP(B4923,Listor!$H$6:$I$24,2,FALSE),"")</f>
        <v/>
      </c>
      <c r="I4923" s="35" t="str">
        <f t="shared" si="79"/>
        <v/>
      </c>
      <c r="J4923" s="35" t="str">
        <f t="array" ref="J4923">IFERROR(INDEX(Listor!$M$6:$M$17,MATCH(Listor!J4923&amp;Fossila!E4923,Listor!$K$6:$K$17&amp;Listor!$L$6:$L$17,0)),"")</f>
        <v/>
      </c>
      <c r="K4923" s="69"/>
    </row>
    <row r="4924" spans="2:11" x14ac:dyDescent="0.25">
      <c r="B4924" s="68" t="s">
        <v>68</v>
      </c>
      <c r="C4924" s="80" t="str">
        <f>IFERROR(VLOOKUP(B4924,Listor!$A$6:$B$62,2,FALSE),"")</f>
        <v/>
      </c>
      <c r="D4924" s="80" t="str">
        <f>IFERROR(VLOOKUP(B4924,Listor!$A$6:$C$62,3,FALSE),"")</f>
        <v/>
      </c>
      <c r="E4924" s="64" t="s">
        <v>69</v>
      </c>
      <c r="F4924" s="65"/>
      <c r="G4924" s="35" t="str">
        <f>IFERROR(VLOOKUP(B4924,Listor!$A$6:$G$62,7,FALSE),"")</f>
        <v/>
      </c>
      <c r="H4924" s="35" t="str">
        <f>IFERROR(VLOOKUP(B4924,Listor!$H$6:$I$24,2,FALSE),"")</f>
        <v/>
      </c>
      <c r="I4924" s="35" t="str">
        <f t="shared" si="79"/>
        <v/>
      </c>
      <c r="J4924" s="35" t="str">
        <f t="array" ref="J4924">IFERROR(INDEX(Listor!$M$6:$M$17,MATCH(Listor!J4924&amp;Fossila!E4924,Listor!$K$6:$K$17&amp;Listor!$L$6:$L$17,0)),"")</f>
        <v/>
      </c>
      <c r="K4924" s="69"/>
    </row>
    <row r="4925" spans="2:11" x14ac:dyDescent="0.25">
      <c r="B4925" s="68" t="s">
        <v>68</v>
      </c>
      <c r="C4925" s="80" t="str">
        <f>IFERROR(VLOOKUP(B4925,Listor!$A$6:$B$62,2,FALSE),"")</f>
        <v/>
      </c>
      <c r="D4925" s="80" t="str">
        <f>IFERROR(VLOOKUP(B4925,Listor!$A$6:$C$62,3,FALSE),"")</f>
        <v/>
      </c>
      <c r="E4925" s="64" t="s">
        <v>69</v>
      </c>
      <c r="F4925" s="65"/>
      <c r="G4925" s="35" t="str">
        <f>IFERROR(VLOOKUP(B4925,Listor!$A$6:$G$62,7,FALSE),"")</f>
        <v/>
      </c>
      <c r="H4925" s="35" t="str">
        <f>IFERROR(VLOOKUP(B4925,Listor!$H$6:$I$24,2,FALSE),"")</f>
        <v/>
      </c>
      <c r="I4925" s="35" t="str">
        <f t="shared" si="79"/>
        <v/>
      </c>
      <c r="J4925" s="35" t="str">
        <f t="array" ref="J4925">IFERROR(INDEX(Listor!$M$6:$M$17,MATCH(Listor!J4925&amp;Fossila!E4925,Listor!$K$6:$K$17&amp;Listor!$L$6:$L$17,0)),"")</f>
        <v/>
      </c>
      <c r="K4925" s="69"/>
    </row>
    <row r="4926" spans="2:11" x14ac:dyDescent="0.25">
      <c r="B4926" s="68" t="s">
        <v>68</v>
      </c>
      <c r="C4926" s="80" t="str">
        <f>IFERROR(VLOOKUP(B4926,Listor!$A$6:$B$62,2,FALSE),"")</f>
        <v/>
      </c>
      <c r="D4926" s="80" t="str">
        <f>IFERROR(VLOOKUP(B4926,Listor!$A$6:$C$62,3,FALSE),"")</f>
        <v/>
      </c>
      <c r="E4926" s="64" t="s">
        <v>69</v>
      </c>
      <c r="F4926" s="65"/>
      <c r="G4926" s="35" t="str">
        <f>IFERROR(VLOOKUP(B4926,Listor!$A$6:$G$62,7,FALSE),"")</f>
        <v/>
      </c>
      <c r="H4926" s="35" t="str">
        <f>IFERROR(VLOOKUP(B4926,Listor!$H$6:$I$24,2,FALSE),"")</f>
        <v/>
      </c>
      <c r="I4926" s="35" t="str">
        <f t="shared" si="79"/>
        <v/>
      </c>
      <c r="J4926" s="35" t="str">
        <f t="array" ref="J4926">IFERROR(INDEX(Listor!$M$6:$M$17,MATCH(Listor!J4926&amp;Fossila!E4926,Listor!$K$6:$K$17&amp;Listor!$L$6:$L$17,0)),"")</f>
        <v/>
      </c>
      <c r="K4926" s="69"/>
    </row>
    <row r="4927" spans="2:11" x14ac:dyDescent="0.25">
      <c r="B4927" s="68" t="s">
        <v>68</v>
      </c>
      <c r="C4927" s="80" t="str">
        <f>IFERROR(VLOOKUP(B4927,Listor!$A$6:$B$62,2,FALSE),"")</f>
        <v/>
      </c>
      <c r="D4927" s="80" t="str">
        <f>IFERROR(VLOOKUP(B4927,Listor!$A$6:$C$62,3,FALSE),"")</f>
        <v/>
      </c>
      <c r="E4927" s="64" t="s">
        <v>69</v>
      </c>
      <c r="F4927" s="65"/>
      <c r="G4927" s="35" t="str">
        <f>IFERROR(VLOOKUP(B4927,Listor!$A$6:$G$62,7,FALSE),"")</f>
        <v/>
      </c>
      <c r="H4927" s="35" t="str">
        <f>IFERROR(VLOOKUP(B4927,Listor!$H$6:$I$24,2,FALSE),"")</f>
        <v/>
      </c>
      <c r="I4927" s="35" t="str">
        <f t="shared" si="79"/>
        <v/>
      </c>
      <c r="J4927" s="35" t="str">
        <f t="array" ref="J4927">IFERROR(INDEX(Listor!$M$6:$M$17,MATCH(Listor!J4927&amp;Fossila!E4927,Listor!$K$6:$K$17&amp;Listor!$L$6:$L$17,0)),"")</f>
        <v/>
      </c>
      <c r="K4927" s="69"/>
    </row>
    <row r="4928" spans="2:11" x14ac:dyDescent="0.25">
      <c r="B4928" s="68" t="s">
        <v>68</v>
      </c>
      <c r="C4928" s="80" t="str">
        <f>IFERROR(VLOOKUP(B4928,Listor!$A$6:$B$62,2,FALSE),"")</f>
        <v/>
      </c>
      <c r="D4928" s="80" t="str">
        <f>IFERROR(VLOOKUP(B4928,Listor!$A$6:$C$62,3,FALSE),"")</f>
        <v/>
      </c>
      <c r="E4928" s="64" t="s">
        <v>69</v>
      </c>
      <c r="F4928" s="65"/>
      <c r="G4928" s="35" t="str">
        <f>IFERROR(VLOOKUP(B4928,Listor!$A$6:$G$62,7,FALSE),"")</f>
        <v/>
      </c>
      <c r="H4928" s="35" t="str">
        <f>IFERROR(VLOOKUP(B4928,Listor!$H$6:$I$24,2,FALSE),"")</f>
        <v/>
      </c>
      <c r="I4928" s="35" t="str">
        <f t="shared" si="79"/>
        <v/>
      </c>
      <c r="J4928" s="35" t="str">
        <f t="array" ref="J4928">IFERROR(INDEX(Listor!$M$6:$M$17,MATCH(Listor!J4928&amp;Fossila!E4928,Listor!$K$6:$K$17&amp;Listor!$L$6:$L$17,0)),"")</f>
        <v/>
      </c>
      <c r="K4928" s="69"/>
    </row>
    <row r="4929" spans="2:11" x14ac:dyDescent="0.25">
      <c r="B4929" s="68" t="s">
        <v>68</v>
      </c>
      <c r="C4929" s="80" t="str">
        <f>IFERROR(VLOOKUP(B4929,Listor!$A$6:$B$62,2,FALSE),"")</f>
        <v/>
      </c>
      <c r="D4929" s="80" t="str">
        <f>IFERROR(VLOOKUP(B4929,Listor!$A$6:$C$62,3,FALSE),"")</f>
        <v/>
      </c>
      <c r="E4929" s="64" t="s">
        <v>69</v>
      </c>
      <c r="F4929" s="65"/>
      <c r="G4929" s="35" t="str">
        <f>IFERROR(VLOOKUP(B4929,Listor!$A$6:$G$62,7,FALSE),"")</f>
        <v/>
      </c>
      <c r="H4929" s="35" t="str">
        <f>IFERROR(VLOOKUP(B4929,Listor!$H$6:$I$24,2,FALSE),"")</f>
        <v/>
      </c>
      <c r="I4929" s="35" t="str">
        <f t="shared" si="79"/>
        <v/>
      </c>
      <c r="J4929" s="35" t="str">
        <f t="array" ref="J4929">IFERROR(INDEX(Listor!$M$6:$M$17,MATCH(Listor!J4929&amp;Fossila!E4929,Listor!$K$6:$K$17&amp;Listor!$L$6:$L$17,0)),"")</f>
        <v/>
      </c>
      <c r="K4929" s="69"/>
    </row>
    <row r="4930" spans="2:11" x14ac:dyDescent="0.25">
      <c r="B4930" s="68" t="s">
        <v>68</v>
      </c>
      <c r="C4930" s="80" t="str">
        <f>IFERROR(VLOOKUP(B4930,Listor!$A$6:$B$62,2,FALSE),"")</f>
        <v/>
      </c>
      <c r="D4930" s="80" t="str">
        <f>IFERROR(VLOOKUP(B4930,Listor!$A$6:$C$62,3,FALSE),"")</f>
        <v/>
      </c>
      <c r="E4930" s="64" t="s">
        <v>69</v>
      </c>
      <c r="F4930" s="65"/>
      <c r="G4930" s="35" t="str">
        <f>IFERROR(VLOOKUP(B4930,Listor!$A$6:$G$62,7,FALSE),"")</f>
        <v/>
      </c>
      <c r="H4930" s="35" t="str">
        <f>IFERROR(VLOOKUP(B4930,Listor!$H$6:$I$24,2,FALSE),"")</f>
        <v/>
      </c>
      <c r="I4930" s="35" t="str">
        <f t="shared" si="79"/>
        <v/>
      </c>
      <c r="J4930" s="35" t="str">
        <f t="array" ref="J4930">IFERROR(INDEX(Listor!$M$6:$M$17,MATCH(Listor!J4930&amp;Fossila!E4930,Listor!$K$6:$K$17&amp;Listor!$L$6:$L$17,0)),"")</f>
        <v/>
      </c>
      <c r="K4930" s="69"/>
    </row>
    <row r="4931" spans="2:11" x14ac:dyDescent="0.25">
      <c r="B4931" s="68" t="s">
        <v>68</v>
      </c>
      <c r="C4931" s="80" t="str">
        <f>IFERROR(VLOOKUP(B4931,Listor!$A$6:$B$62,2,FALSE),"")</f>
        <v/>
      </c>
      <c r="D4931" s="80" t="str">
        <f>IFERROR(VLOOKUP(B4931,Listor!$A$6:$C$62,3,FALSE),"")</f>
        <v/>
      </c>
      <c r="E4931" s="64" t="s">
        <v>69</v>
      </c>
      <c r="F4931" s="65"/>
      <c r="G4931" s="35" t="str">
        <f>IFERROR(VLOOKUP(B4931,Listor!$A$6:$G$62,7,FALSE),"")</f>
        <v/>
      </c>
      <c r="H4931" s="35" t="str">
        <f>IFERROR(VLOOKUP(B4931,Listor!$H$6:$I$24,2,FALSE),"")</f>
        <v/>
      </c>
      <c r="I4931" s="35" t="str">
        <f t="shared" si="79"/>
        <v/>
      </c>
      <c r="J4931" s="35" t="str">
        <f t="array" ref="J4931">IFERROR(INDEX(Listor!$M$6:$M$17,MATCH(Listor!J4931&amp;Fossila!E4931,Listor!$K$6:$K$17&amp;Listor!$L$6:$L$17,0)),"")</f>
        <v/>
      </c>
      <c r="K4931" s="69"/>
    </row>
    <row r="4932" spans="2:11" x14ac:dyDescent="0.25">
      <c r="B4932" s="68" t="s">
        <v>68</v>
      </c>
      <c r="C4932" s="80" t="str">
        <f>IFERROR(VLOOKUP(B4932,Listor!$A$6:$B$62,2,FALSE),"")</f>
        <v/>
      </c>
      <c r="D4932" s="80" t="str">
        <f>IFERROR(VLOOKUP(B4932,Listor!$A$6:$C$62,3,FALSE),"")</f>
        <v/>
      </c>
      <c r="E4932" s="64" t="s">
        <v>69</v>
      </c>
      <c r="F4932" s="65"/>
      <c r="G4932" s="35" t="str">
        <f>IFERROR(VLOOKUP(B4932,Listor!$A$6:$G$62,7,FALSE),"")</f>
        <v/>
      </c>
      <c r="H4932" s="35" t="str">
        <f>IFERROR(VLOOKUP(B4932,Listor!$H$6:$I$24,2,FALSE),"")</f>
        <v/>
      </c>
      <c r="I4932" s="35" t="str">
        <f t="shared" si="79"/>
        <v/>
      </c>
      <c r="J4932" s="35" t="str">
        <f t="array" ref="J4932">IFERROR(INDEX(Listor!$M$6:$M$17,MATCH(Listor!J4932&amp;Fossila!E4932,Listor!$K$6:$K$17&amp;Listor!$L$6:$L$17,0)),"")</f>
        <v/>
      </c>
      <c r="K4932" s="69"/>
    </row>
    <row r="4933" spans="2:11" x14ac:dyDescent="0.25">
      <c r="B4933" s="68" t="s">
        <v>68</v>
      </c>
      <c r="C4933" s="80" t="str">
        <f>IFERROR(VLOOKUP(B4933,Listor!$A$6:$B$62,2,FALSE),"")</f>
        <v/>
      </c>
      <c r="D4933" s="80" t="str">
        <f>IFERROR(VLOOKUP(B4933,Listor!$A$6:$C$62,3,FALSE),"")</f>
        <v/>
      </c>
      <c r="E4933" s="64" t="s">
        <v>69</v>
      </c>
      <c r="F4933" s="65"/>
      <c r="G4933" s="35" t="str">
        <f>IFERROR(VLOOKUP(B4933,Listor!$A$6:$G$62,7,FALSE),"")</f>
        <v/>
      </c>
      <c r="H4933" s="35" t="str">
        <f>IFERROR(VLOOKUP(B4933,Listor!$H$6:$I$24,2,FALSE),"")</f>
        <v/>
      </c>
      <c r="I4933" s="35" t="str">
        <f t="shared" si="79"/>
        <v/>
      </c>
      <c r="J4933" s="35" t="str">
        <f t="array" ref="J4933">IFERROR(INDEX(Listor!$M$6:$M$17,MATCH(Listor!J4933&amp;Fossila!E4933,Listor!$K$6:$K$17&amp;Listor!$L$6:$L$17,0)),"")</f>
        <v/>
      </c>
      <c r="K4933" s="69"/>
    </row>
    <row r="4934" spans="2:11" x14ac:dyDescent="0.25">
      <c r="B4934" s="68" t="s">
        <v>68</v>
      </c>
      <c r="C4934" s="80" t="str">
        <f>IFERROR(VLOOKUP(B4934,Listor!$A$6:$B$62,2,FALSE),"")</f>
        <v/>
      </c>
      <c r="D4934" s="80" t="str">
        <f>IFERROR(VLOOKUP(B4934,Listor!$A$6:$C$62,3,FALSE),"")</f>
        <v/>
      </c>
      <c r="E4934" s="64" t="s">
        <v>69</v>
      </c>
      <c r="F4934" s="65"/>
      <c r="G4934" s="35" t="str">
        <f>IFERROR(VLOOKUP(B4934,Listor!$A$6:$G$62,7,FALSE),"")</f>
        <v/>
      </c>
      <c r="H4934" s="35" t="str">
        <f>IFERROR(VLOOKUP(B4934,Listor!$H$6:$I$24,2,FALSE),"")</f>
        <v/>
      </c>
      <c r="I4934" s="35" t="str">
        <f t="shared" si="79"/>
        <v/>
      </c>
      <c r="J4934" s="35" t="str">
        <f t="array" ref="J4934">IFERROR(INDEX(Listor!$M$6:$M$17,MATCH(Listor!J4934&amp;Fossila!E4934,Listor!$K$6:$K$17&amp;Listor!$L$6:$L$17,0)),"")</f>
        <v/>
      </c>
      <c r="K4934" s="69"/>
    </row>
    <row r="4935" spans="2:11" x14ac:dyDescent="0.25">
      <c r="B4935" s="68" t="s">
        <v>68</v>
      </c>
      <c r="C4935" s="80" t="str">
        <f>IFERROR(VLOOKUP(B4935,Listor!$A$6:$B$62,2,FALSE),"")</f>
        <v/>
      </c>
      <c r="D4935" s="80" t="str">
        <f>IFERROR(VLOOKUP(B4935,Listor!$A$6:$C$62,3,FALSE),"")</f>
        <v/>
      </c>
      <c r="E4935" s="64" t="s">
        <v>69</v>
      </c>
      <c r="F4935" s="65"/>
      <c r="G4935" s="35" t="str">
        <f>IFERROR(VLOOKUP(B4935,Listor!$A$6:$G$62,7,FALSE),"")</f>
        <v/>
      </c>
      <c r="H4935" s="35" t="str">
        <f>IFERROR(VLOOKUP(B4935,Listor!$H$6:$I$24,2,FALSE),"")</f>
        <v/>
      </c>
      <c r="I4935" s="35" t="str">
        <f t="shared" si="79"/>
        <v/>
      </c>
      <c r="J4935" s="35" t="str">
        <f t="array" ref="J4935">IFERROR(INDEX(Listor!$M$6:$M$17,MATCH(Listor!J4935&amp;Fossila!E4935,Listor!$K$6:$K$17&amp;Listor!$L$6:$L$17,0)),"")</f>
        <v/>
      </c>
      <c r="K4935" s="69"/>
    </row>
    <row r="4936" spans="2:11" x14ac:dyDescent="0.25">
      <c r="B4936" s="68" t="s">
        <v>68</v>
      </c>
      <c r="C4936" s="80" t="str">
        <f>IFERROR(VLOOKUP(B4936,Listor!$A$6:$B$62,2,FALSE),"")</f>
        <v/>
      </c>
      <c r="D4936" s="80" t="str">
        <f>IFERROR(VLOOKUP(B4936,Listor!$A$6:$C$62,3,FALSE),"")</f>
        <v/>
      </c>
      <c r="E4936" s="64" t="s">
        <v>69</v>
      </c>
      <c r="F4936" s="65"/>
      <c r="G4936" s="35" t="str">
        <f>IFERROR(VLOOKUP(B4936,Listor!$A$6:$G$62,7,FALSE),"")</f>
        <v/>
      </c>
      <c r="H4936" s="35" t="str">
        <f>IFERROR(VLOOKUP(B4936,Listor!$H$6:$I$24,2,FALSE),"")</f>
        <v/>
      </c>
      <c r="I4936" s="35" t="str">
        <f t="shared" si="79"/>
        <v/>
      </c>
      <c r="J4936" s="35" t="str">
        <f t="array" ref="J4936">IFERROR(INDEX(Listor!$M$6:$M$17,MATCH(Listor!J4936&amp;Fossila!E4936,Listor!$K$6:$K$17&amp;Listor!$L$6:$L$17,0)),"")</f>
        <v/>
      </c>
      <c r="K4936" s="69"/>
    </row>
    <row r="4937" spans="2:11" x14ac:dyDescent="0.25">
      <c r="B4937" s="68" t="s">
        <v>68</v>
      </c>
      <c r="C4937" s="80" t="str">
        <f>IFERROR(VLOOKUP(B4937,Listor!$A$6:$B$62,2,FALSE),"")</f>
        <v/>
      </c>
      <c r="D4937" s="80" t="str">
        <f>IFERROR(VLOOKUP(B4937,Listor!$A$6:$C$62,3,FALSE),"")</f>
        <v/>
      </c>
      <c r="E4937" s="64" t="s">
        <v>69</v>
      </c>
      <c r="F4937" s="65"/>
      <c r="G4937" s="35" t="str">
        <f>IFERROR(VLOOKUP(B4937,Listor!$A$6:$G$62,7,FALSE),"")</f>
        <v/>
      </c>
      <c r="H4937" s="35" t="str">
        <f>IFERROR(VLOOKUP(B4937,Listor!$H$6:$I$24,2,FALSE),"")</f>
        <v/>
      </c>
      <c r="I4937" s="35" t="str">
        <f t="shared" si="79"/>
        <v/>
      </c>
      <c r="J4937" s="35" t="str">
        <f t="array" ref="J4937">IFERROR(INDEX(Listor!$M$6:$M$17,MATCH(Listor!J4937&amp;Fossila!E4937,Listor!$K$6:$K$17&amp;Listor!$L$6:$L$17,0)),"")</f>
        <v/>
      </c>
      <c r="K4937" s="69"/>
    </row>
    <row r="4938" spans="2:11" x14ac:dyDescent="0.25">
      <c r="B4938" s="68" t="s">
        <v>68</v>
      </c>
      <c r="C4938" s="80" t="str">
        <f>IFERROR(VLOOKUP(B4938,Listor!$A$6:$B$62,2,FALSE),"")</f>
        <v/>
      </c>
      <c r="D4938" s="80" t="str">
        <f>IFERROR(VLOOKUP(B4938,Listor!$A$6:$C$62,3,FALSE),"")</f>
        <v/>
      </c>
      <c r="E4938" s="64" t="s">
        <v>69</v>
      </c>
      <c r="F4938" s="65"/>
      <c r="G4938" s="35" t="str">
        <f>IFERROR(VLOOKUP(B4938,Listor!$A$6:$G$62,7,FALSE),"")</f>
        <v/>
      </c>
      <c r="H4938" s="35" t="str">
        <f>IFERROR(VLOOKUP(B4938,Listor!$H$6:$I$24,2,FALSE),"")</f>
        <v/>
      </c>
      <c r="I4938" s="35" t="str">
        <f t="shared" si="79"/>
        <v/>
      </c>
      <c r="J4938" s="35" t="str">
        <f t="array" ref="J4938">IFERROR(INDEX(Listor!$M$6:$M$17,MATCH(Listor!J4938&amp;Fossila!E4938,Listor!$K$6:$K$17&amp;Listor!$L$6:$L$17,0)),"")</f>
        <v/>
      </c>
      <c r="K4938" s="69"/>
    </row>
    <row r="4939" spans="2:11" x14ac:dyDescent="0.25">
      <c r="B4939" s="68" t="s">
        <v>68</v>
      </c>
      <c r="C4939" s="80" t="str">
        <f>IFERROR(VLOOKUP(B4939,Listor!$A$6:$B$62,2,FALSE),"")</f>
        <v/>
      </c>
      <c r="D4939" s="80" t="str">
        <f>IFERROR(VLOOKUP(B4939,Listor!$A$6:$C$62,3,FALSE),"")</f>
        <v/>
      </c>
      <c r="E4939" s="64" t="s">
        <v>69</v>
      </c>
      <c r="F4939" s="65"/>
      <c r="G4939" s="35" t="str">
        <f>IFERROR(VLOOKUP(B4939,Listor!$A$6:$G$62,7,FALSE),"")</f>
        <v/>
      </c>
      <c r="H4939" s="35" t="str">
        <f>IFERROR(VLOOKUP(B4939,Listor!$H$6:$I$24,2,FALSE),"")</f>
        <v/>
      </c>
      <c r="I4939" s="35" t="str">
        <f t="shared" si="79"/>
        <v/>
      </c>
      <c r="J4939" s="35" t="str">
        <f t="array" ref="J4939">IFERROR(INDEX(Listor!$M$6:$M$17,MATCH(Listor!J4939&amp;Fossila!E4939,Listor!$K$6:$K$17&amp;Listor!$L$6:$L$17,0)),"")</f>
        <v/>
      </c>
      <c r="K4939" s="69"/>
    </row>
    <row r="4940" spans="2:11" x14ac:dyDescent="0.25">
      <c r="B4940" s="68" t="s">
        <v>68</v>
      </c>
      <c r="C4940" s="80" t="str">
        <f>IFERROR(VLOOKUP(B4940,Listor!$A$6:$B$62,2,FALSE),"")</f>
        <v/>
      </c>
      <c r="D4940" s="80" t="str">
        <f>IFERROR(VLOOKUP(B4940,Listor!$A$6:$C$62,3,FALSE),"")</f>
        <v/>
      </c>
      <c r="E4940" s="64" t="s">
        <v>69</v>
      </c>
      <c r="F4940" s="65"/>
      <c r="G4940" s="35" t="str">
        <f>IFERROR(VLOOKUP(B4940,Listor!$A$6:$G$62,7,FALSE),"")</f>
        <v/>
      </c>
      <c r="H4940" s="35" t="str">
        <f>IFERROR(VLOOKUP(B4940,Listor!$H$6:$I$24,2,FALSE),"")</f>
        <v/>
      </c>
      <c r="I4940" s="35" t="str">
        <f t="shared" si="79"/>
        <v/>
      </c>
      <c r="J4940" s="35" t="str">
        <f t="array" ref="J4940">IFERROR(INDEX(Listor!$M$6:$M$17,MATCH(Listor!J4940&amp;Fossila!E4940,Listor!$K$6:$K$17&amp;Listor!$L$6:$L$17,0)),"")</f>
        <v/>
      </c>
      <c r="K4940" s="69"/>
    </row>
    <row r="4941" spans="2:11" x14ac:dyDescent="0.25">
      <c r="B4941" s="68" t="s">
        <v>68</v>
      </c>
      <c r="C4941" s="80" t="str">
        <f>IFERROR(VLOOKUP(B4941,Listor!$A$6:$B$62,2,FALSE),"")</f>
        <v/>
      </c>
      <c r="D4941" s="80" t="str">
        <f>IFERROR(VLOOKUP(B4941,Listor!$A$6:$C$62,3,FALSE),"")</f>
        <v/>
      </c>
      <c r="E4941" s="64" t="s">
        <v>69</v>
      </c>
      <c r="F4941" s="65"/>
      <c r="G4941" s="35" t="str">
        <f>IFERROR(VLOOKUP(B4941,Listor!$A$6:$G$62,7,FALSE),"")</f>
        <v/>
      </c>
      <c r="H4941" s="35" t="str">
        <f>IFERROR(VLOOKUP(B4941,Listor!$H$6:$I$24,2,FALSE),"")</f>
        <v/>
      </c>
      <c r="I4941" s="35" t="str">
        <f t="shared" ref="I4941:I5000" si="80">IFERROR(H4941*F4941,"")</f>
        <v/>
      </c>
      <c r="J4941" s="35" t="str">
        <f t="array" ref="J4941">IFERROR(INDEX(Listor!$M$6:$M$17,MATCH(Listor!J4941&amp;Fossila!E4941,Listor!$K$6:$K$17&amp;Listor!$L$6:$L$17,0)),"")</f>
        <v/>
      </c>
      <c r="K4941" s="69"/>
    </row>
    <row r="4942" spans="2:11" x14ac:dyDescent="0.25">
      <c r="B4942" s="68" t="s">
        <v>68</v>
      </c>
      <c r="C4942" s="80" t="str">
        <f>IFERROR(VLOOKUP(B4942,Listor!$A$6:$B$62,2,FALSE),"")</f>
        <v/>
      </c>
      <c r="D4942" s="80" t="str">
        <f>IFERROR(VLOOKUP(B4942,Listor!$A$6:$C$62,3,FALSE),"")</f>
        <v/>
      </c>
      <c r="E4942" s="64" t="s">
        <v>69</v>
      </c>
      <c r="F4942" s="65"/>
      <c r="G4942" s="35" t="str">
        <f>IFERROR(VLOOKUP(B4942,Listor!$A$6:$G$62,7,FALSE),"")</f>
        <v/>
      </c>
      <c r="H4942" s="35" t="str">
        <f>IFERROR(VLOOKUP(B4942,Listor!$H$6:$I$24,2,FALSE),"")</f>
        <v/>
      </c>
      <c r="I4942" s="35" t="str">
        <f t="shared" si="80"/>
        <v/>
      </c>
      <c r="J4942" s="35" t="str">
        <f t="array" ref="J4942">IFERROR(INDEX(Listor!$M$6:$M$17,MATCH(Listor!J4942&amp;Fossila!E4942,Listor!$K$6:$K$17&amp;Listor!$L$6:$L$17,0)),"")</f>
        <v/>
      </c>
      <c r="K4942" s="69"/>
    </row>
    <row r="4943" spans="2:11" x14ac:dyDescent="0.25">
      <c r="B4943" s="68" t="s">
        <v>68</v>
      </c>
      <c r="C4943" s="80" t="str">
        <f>IFERROR(VLOOKUP(B4943,Listor!$A$6:$B$62,2,FALSE),"")</f>
        <v/>
      </c>
      <c r="D4943" s="80" t="str">
        <f>IFERROR(VLOOKUP(B4943,Listor!$A$6:$C$62,3,FALSE),"")</f>
        <v/>
      </c>
      <c r="E4943" s="64" t="s">
        <v>69</v>
      </c>
      <c r="F4943" s="65"/>
      <c r="G4943" s="35" t="str">
        <f>IFERROR(VLOOKUP(B4943,Listor!$A$6:$G$62,7,FALSE),"")</f>
        <v/>
      </c>
      <c r="H4943" s="35" t="str">
        <f>IFERROR(VLOOKUP(B4943,Listor!$H$6:$I$24,2,FALSE),"")</f>
        <v/>
      </c>
      <c r="I4943" s="35" t="str">
        <f t="shared" si="80"/>
        <v/>
      </c>
      <c r="J4943" s="35" t="str">
        <f t="array" ref="J4943">IFERROR(INDEX(Listor!$M$6:$M$17,MATCH(Listor!J4943&amp;Fossila!E4943,Listor!$K$6:$K$17&amp;Listor!$L$6:$L$17,0)),"")</f>
        <v/>
      </c>
      <c r="K4943" s="69"/>
    </row>
    <row r="4944" spans="2:11" x14ac:dyDescent="0.25">
      <c r="B4944" s="68" t="s">
        <v>68</v>
      </c>
      <c r="C4944" s="80" t="str">
        <f>IFERROR(VLOOKUP(B4944,Listor!$A$6:$B$62,2,FALSE),"")</f>
        <v/>
      </c>
      <c r="D4944" s="80" t="str">
        <f>IFERROR(VLOOKUP(B4944,Listor!$A$6:$C$62,3,FALSE),"")</f>
        <v/>
      </c>
      <c r="E4944" s="64" t="s">
        <v>69</v>
      </c>
      <c r="F4944" s="65"/>
      <c r="G4944" s="35" t="str">
        <f>IFERROR(VLOOKUP(B4944,Listor!$A$6:$G$62,7,FALSE),"")</f>
        <v/>
      </c>
      <c r="H4944" s="35" t="str">
        <f>IFERROR(VLOOKUP(B4944,Listor!$H$6:$I$24,2,FALSE),"")</f>
        <v/>
      </c>
      <c r="I4944" s="35" t="str">
        <f t="shared" si="80"/>
        <v/>
      </c>
      <c r="J4944" s="35" t="str">
        <f t="array" ref="J4944">IFERROR(INDEX(Listor!$M$6:$M$17,MATCH(Listor!J4944&amp;Fossila!E4944,Listor!$K$6:$K$17&amp;Listor!$L$6:$L$17,0)),"")</f>
        <v/>
      </c>
      <c r="K4944" s="69"/>
    </row>
    <row r="4945" spans="2:11" x14ac:dyDescent="0.25">
      <c r="B4945" s="68" t="s">
        <v>68</v>
      </c>
      <c r="C4945" s="80" t="str">
        <f>IFERROR(VLOOKUP(B4945,Listor!$A$6:$B$62,2,FALSE),"")</f>
        <v/>
      </c>
      <c r="D4945" s="80" t="str">
        <f>IFERROR(VLOOKUP(B4945,Listor!$A$6:$C$62,3,FALSE),"")</f>
        <v/>
      </c>
      <c r="E4945" s="64" t="s">
        <v>69</v>
      </c>
      <c r="F4945" s="65"/>
      <c r="G4945" s="35" t="str">
        <f>IFERROR(VLOOKUP(B4945,Listor!$A$6:$G$62,7,FALSE),"")</f>
        <v/>
      </c>
      <c r="H4945" s="35" t="str">
        <f>IFERROR(VLOOKUP(B4945,Listor!$H$6:$I$24,2,FALSE),"")</f>
        <v/>
      </c>
      <c r="I4945" s="35" t="str">
        <f t="shared" si="80"/>
        <v/>
      </c>
      <c r="J4945" s="35" t="str">
        <f t="array" ref="J4945">IFERROR(INDEX(Listor!$M$6:$M$17,MATCH(Listor!J4945&amp;Fossila!E4945,Listor!$K$6:$K$17&amp;Listor!$L$6:$L$17,0)),"")</f>
        <v/>
      </c>
      <c r="K4945" s="69"/>
    </row>
    <row r="4946" spans="2:11" x14ac:dyDescent="0.25">
      <c r="B4946" s="68" t="s">
        <v>68</v>
      </c>
      <c r="C4946" s="80" t="str">
        <f>IFERROR(VLOOKUP(B4946,Listor!$A$6:$B$62,2,FALSE),"")</f>
        <v/>
      </c>
      <c r="D4946" s="80" t="str">
        <f>IFERROR(VLOOKUP(B4946,Listor!$A$6:$C$62,3,FALSE),"")</f>
        <v/>
      </c>
      <c r="E4946" s="64" t="s">
        <v>69</v>
      </c>
      <c r="F4946" s="65"/>
      <c r="G4946" s="35" t="str">
        <f>IFERROR(VLOOKUP(B4946,Listor!$A$6:$G$62,7,FALSE),"")</f>
        <v/>
      </c>
      <c r="H4946" s="35" t="str">
        <f>IFERROR(VLOOKUP(B4946,Listor!$H$6:$I$24,2,FALSE),"")</f>
        <v/>
      </c>
      <c r="I4946" s="35" t="str">
        <f t="shared" si="80"/>
        <v/>
      </c>
      <c r="J4946" s="35" t="str">
        <f t="array" ref="J4946">IFERROR(INDEX(Listor!$M$6:$M$17,MATCH(Listor!J4946&amp;Fossila!E4946,Listor!$K$6:$K$17&amp;Listor!$L$6:$L$17,0)),"")</f>
        <v/>
      </c>
      <c r="K4946" s="69"/>
    </row>
    <row r="4947" spans="2:11" x14ac:dyDescent="0.25">
      <c r="B4947" s="68" t="s">
        <v>68</v>
      </c>
      <c r="C4947" s="80" t="str">
        <f>IFERROR(VLOOKUP(B4947,Listor!$A$6:$B$62,2,FALSE),"")</f>
        <v/>
      </c>
      <c r="D4947" s="80" t="str">
        <f>IFERROR(VLOOKUP(B4947,Listor!$A$6:$C$62,3,FALSE),"")</f>
        <v/>
      </c>
      <c r="E4947" s="64" t="s">
        <v>69</v>
      </c>
      <c r="F4947" s="65"/>
      <c r="G4947" s="35" t="str">
        <f>IFERROR(VLOOKUP(B4947,Listor!$A$6:$G$62,7,FALSE),"")</f>
        <v/>
      </c>
      <c r="H4947" s="35" t="str">
        <f>IFERROR(VLOOKUP(B4947,Listor!$H$6:$I$24,2,FALSE),"")</f>
        <v/>
      </c>
      <c r="I4947" s="35" t="str">
        <f t="shared" si="80"/>
        <v/>
      </c>
      <c r="J4947" s="35" t="str">
        <f t="array" ref="J4947">IFERROR(INDEX(Listor!$M$6:$M$17,MATCH(Listor!J4947&amp;Fossila!E4947,Listor!$K$6:$K$17&amp;Listor!$L$6:$L$17,0)),"")</f>
        <v/>
      </c>
      <c r="K4947" s="69"/>
    </row>
    <row r="4948" spans="2:11" x14ac:dyDescent="0.25">
      <c r="B4948" s="68" t="s">
        <v>68</v>
      </c>
      <c r="C4948" s="80" t="str">
        <f>IFERROR(VLOOKUP(B4948,Listor!$A$6:$B$62,2,FALSE),"")</f>
        <v/>
      </c>
      <c r="D4948" s="80" t="str">
        <f>IFERROR(VLOOKUP(B4948,Listor!$A$6:$C$62,3,FALSE),"")</f>
        <v/>
      </c>
      <c r="E4948" s="64" t="s">
        <v>69</v>
      </c>
      <c r="F4948" s="65"/>
      <c r="G4948" s="35" t="str">
        <f>IFERROR(VLOOKUP(B4948,Listor!$A$6:$G$62,7,FALSE),"")</f>
        <v/>
      </c>
      <c r="H4948" s="35" t="str">
        <f>IFERROR(VLOOKUP(B4948,Listor!$H$6:$I$24,2,FALSE),"")</f>
        <v/>
      </c>
      <c r="I4948" s="35" t="str">
        <f t="shared" si="80"/>
        <v/>
      </c>
      <c r="J4948" s="35" t="str">
        <f t="array" ref="J4948">IFERROR(INDEX(Listor!$M$6:$M$17,MATCH(Listor!J4948&amp;Fossila!E4948,Listor!$K$6:$K$17&amp;Listor!$L$6:$L$17,0)),"")</f>
        <v/>
      </c>
      <c r="K4948" s="69"/>
    </row>
    <row r="4949" spans="2:11" x14ac:dyDescent="0.25">
      <c r="B4949" s="68" t="s">
        <v>68</v>
      </c>
      <c r="C4949" s="80" t="str">
        <f>IFERROR(VLOOKUP(B4949,Listor!$A$6:$B$62,2,FALSE),"")</f>
        <v/>
      </c>
      <c r="D4949" s="80" t="str">
        <f>IFERROR(VLOOKUP(B4949,Listor!$A$6:$C$62,3,FALSE),"")</f>
        <v/>
      </c>
      <c r="E4949" s="64" t="s">
        <v>69</v>
      </c>
      <c r="F4949" s="65"/>
      <c r="G4949" s="35" t="str">
        <f>IFERROR(VLOOKUP(B4949,Listor!$A$6:$G$62,7,FALSE),"")</f>
        <v/>
      </c>
      <c r="H4949" s="35" t="str">
        <f>IFERROR(VLOOKUP(B4949,Listor!$H$6:$I$24,2,FALSE),"")</f>
        <v/>
      </c>
      <c r="I4949" s="35" t="str">
        <f t="shared" si="80"/>
        <v/>
      </c>
      <c r="J4949" s="35" t="str">
        <f t="array" ref="J4949">IFERROR(INDEX(Listor!$M$6:$M$17,MATCH(Listor!J4949&amp;Fossila!E4949,Listor!$K$6:$K$17&amp;Listor!$L$6:$L$17,0)),"")</f>
        <v/>
      </c>
      <c r="K4949" s="69"/>
    </row>
    <row r="4950" spans="2:11" x14ac:dyDescent="0.25">
      <c r="B4950" s="68" t="s">
        <v>68</v>
      </c>
      <c r="C4950" s="80" t="str">
        <f>IFERROR(VLOOKUP(B4950,Listor!$A$6:$B$62,2,FALSE),"")</f>
        <v/>
      </c>
      <c r="D4950" s="80" t="str">
        <f>IFERROR(VLOOKUP(B4950,Listor!$A$6:$C$62,3,FALSE),"")</f>
        <v/>
      </c>
      <c r="E4950" s="64" t="s">
        <v>69</v>
      </c>
      <c r="F4950" s="65"/>
      <c r="G4950" s="35" t="str">
        <f>IFERROR(VLOOKUP(B4950,Listor!$A$6:$G$62,7,FALSE),"")</f>
        <v/>
      </c>
      <c r="H4950" s="35" t="str">
        <f>IFERROR(VLOOKUP(B4950,Listor!$H$6:$I$24,2,FALSE),"")</f>
        <v/>
      </c>
      <c r="I4950" s="35" t="str">
        <f t="shared" si="80"/>
        <v/>
      </c>
      <c r="J4950" s="35" t="str">
        <f t="array" ref="J4950">IFERROR(INDEX(Listor!$M$6:$M$17,MATCH(Listor!J4950&amp;Fossila!E4950,Listor!$K$6:$K$17&amp;Listor!$L$6:$L$17,0)),"")</f>
        <v/>
      </c>
      <c r="K4950" s="69"/>
    </row>
    <row r="4951" spans="2:11" x14ac:dyDescent="0.25">
      <c r="B4951" s="68" t="s">
        <v>68</v>
      </c>
      <c r="C4951" s="80" t="str">
        <f>IFERROR(VLOOKUP(B4951,Listor!$A$6:$B$62,2,FALSE),"")</f>
        <v/>
      </c>
      <c r="D4951" s="80" t="str">
        <f>IFERROR(VLOOKUP(B4951,Listor!$A$6:$C$62,3,FALSE),"")</f>
        <v/>
      </c>
      <c r="E4951" s="64" t="s">
        <v>69</v>
      </c>
      <c r="F4951" s="65"/>
      <c r="G4951" s="35" t="str">
        <f>IFERROR(VLOOKUP(B4951,Listor!$A$6:$G$62,7,FALSE),"")</f>
        <v/>
      </c>
      <c r="H4951" s="35" t="str">
        <f>IFERROR(VLOOKUP(B4951,Listor!$H$6:$I$24,2,FALSE),"")</f>
        <v/>
      </c>
      <c r="I4951" s="35" t="str">
        <f t="shared" si="80"/>
        <v/>
      </c>
      <c r="J4951" s="35" t="str">
        <f t="array" ref="J4951">IFERROR(INDEX(Listor!$M$6:$M$17,MATCH(Listor!J4951&amp;Fossila!E4951,Listor!$K$6:$K$17&amp;Listor!$L$6:$L$17,0)),"")</f>
        <v/>
      </c>
      <c r="K4951" s="69"/>
    </row>
    <row r="4952" spans="2:11" x14ac:dyDescent="0.25">
      <c r="B4952" s="68" t="s">
        <v>68</v>
      </c>
      <c r="C4952" s="80" t="str">
        <f>IFERROR(VLOOKUP(B4952,Listor!$A$6:$B$62,2,FALSE),"")</f>
        <v/>
      </c>
      <c r="D4952" s="80" t="str">
        <f>IFERROR(VLOOKUP(B4952,Listor!$A$6:$C$62,3,FALSE),"")</f>
        <v/>
      </c>
      <c r="E4952" s="64" t="s">
        <v>69</v>
      </c>
      <c r="F4952" s="65"/>
      <c r="G4952" s="35" t="str">
        <f>IFERROR(VLOOKUP(B4952,Listor!$A$6:$G$62,7,FALSE),"")</f>
        <v/>
      </c>
      <c r="H4952" s="35" t="str">
        <f>IFERROR(VLOOKUP(B4952,Listor!$H$6:$I$24,2,FALSE),"")</f>
        <v/>
      </c>
      <c r="I4952" s="35" t="str">
        <f t="shared" si="80"/>
        <v/>
      </c>
      <c r="J4952" s="35" t="str">
        <f t="array" ref="J4952">IFERROR(INDEX(Listor!$M$6:$M$17,MATCH(Listor!J4952&amp;Fossila!E4952,Listor!$K$6:$K$17&amp;Listor!$L$6:$L$17,0)),"")</f>
        <v/>
      </c>
      <c r="K4952" s="69"/>
    </row>
    <row r="4953" spans="2:11" x14ac:dyDescent="0.25">
      <c r="B4953" s="68" t="s">
        <v>68</v>
      </c>
      <c r="C4953" s="80" t="str">
        <f>IFERROR(VLOOKUP(B4953,Listor!$A$6:$B$62,2,FALSE),"")</f>
        <v/>
      </c>
      <c r="D4953" s="80" t="str">
        <f>IFERROR(VLOOKUP(B4953,Listor!$A$6:$C$62,3,FALSE),"")</f>
        <v/>
      </c>
      <c r="E4953" s="64" t="s">
        <v>69</v>
      </c>
      <c r="F4953" s="65"/>
      <c r="G4953" s="35" t="str">
        <f>IFERROR(VLOOKUP(B4953,Listor!$A$6:$G$62,7,FALSE),"")</f>
        <v/>
      </c>
      <c r="H4953" s="35" t="str">
        <f>IFERROR(VLOOKUP(B4953,Listor!$H$6:$I$24,2,FALSE),"")</f>
        <v/>
      </c>
      <c r="I4953" s="35" t="str">
        <f t="shared" si="80"/>
        <v/>
      </c>
      <c r="J4953" s="35" t="str">
        <f t="array" ref="J4953">IFERROR(INDEX(Listor!$M$6:$M$17,MATCH(Listor!J4953&amp;Fossila!E4953,Listor!$K$6:$K$17&amp;Listor!$L$6:$L$17,0)),"")</f>
        <v/>
      </c>
      <c r="K4953" s="69"/>
    </row>
    <row r="4954" spans="2:11" x14ac:dyDescent="0.25">
      <c r="B4954" s="68" t="s">
        <v>68</v>
      </c>
      <c r="C4954" s="80" t="str">
        <f>IFERROR(VLOOKUP(B4954,Listor!$A$6:$B$62,2,FALSE),"")</f>
        <v/>
      </c>
      <c r="D4954" s="80" t="str">
        <f>IFERROR(VLOOKUP(B4954,Listor!$A$6:$C$62,3,FALSE),"")</f>
        <v/>
      </c>
      <c r="E4954" s="64" t="s">
        <v>69</v>
      </c>
      <c r="F4954" s="65"/>
      <c r="G4954" s="35" t="str">
        <f>IFERROR(VLOOKUP(B4954,Listor!$A$6:$G$62,7,FALSE),"")</f>
        <v/>
      </c>
      <c r="H4954" s="35" t="str">
        <f>IFERROR(VLOOKUP(B4954,Listor!$H$6:$I$24,2,FALSE),"")</f>
        <v/>
      </c>
      <c r="I4954" s="35" t="str">
        <f t="shared" si="80"/>
        <v/>
      </c>
      <c r="J4954" s="35" t="str">
        <f t="array" ref="J4954">IFERROR(INDEX(Listor!$M$6:$M$17,MATCH(Listor!J4954&amp;Fossila!E4954,Listor!$K$6:$K$17&amp;Listor!$L$6:$L$17,0)),"")</f>
        <v/>
      </c>
      <c r="K4954" s="69"/>
    </row>
    <row r="4955" spans="2:11" x14ac:dyDescent="0.25">
      <c r="B4955" s="68" t="s">
        <v>68</v>
      </c>
      <c r="C4955" s="80" t="str">
        <f>IFERROR(VLOOKUP(B4955,Listor!$A$6:$B$62,2,FALSE),"")</f>
        <v/>
      </c>
      <c r="D4955" s="80" t="str">
        <f>IFERROR(VLOOKUP(B4955,Listor!$A$6:$C$62,3,FALSE),"")</f>
        <v/>
      </c>
      <c r="E4955" s="64" t="s">
        <v>69</v>
      </c>
      <c r="F4955" s="65"/>
      <c r="G4955" s="35" t="str">
        <f>IFERROR(VLOOKUP(B4955,Listor!$A$6:$G$62,7,FALSE),"")</f>
        <v/>
      </c>
      <c r="H4955" s="35" t="str">
        <f>IFERROR(VLOOKUP(B4955,Listor!$H$6:$I$24,2,FALSE),"")</f>
        <v/>
      </c>
      <c r="I4955" s="35" t="str">
        <f t="shared" si="80"/>
        <v/>
      </c>
      <c r="J4955" s="35" t="str">
        <f t="array" ref="J4955">IFERROR(INDEX(Listor!$M$6:$M$17,MATCH(Listor!J4955&amp;Fossila!E4955,Listor!$K$6:$K$17&amp;Listor!$L$6:$L$17,0)),"")</f>
        <v/>
      </c>
      <c r="K4955" s="69"/>
    </row>
    <row r="4956" spans="2:11" x14ac:dyDescent="0.25">
      <c r="B4956" s="68" t="s">
        <v>68</v>
      </c>
      <c r="C4956" s="80" t="str">
        <f>IFERROR(VLOOKUP(B4956,Listor!$A$6:$B$62,2,FALSE),"")</f>
        <v/>
      </c>
      <c r="D4956" s="80" t="str">
        <f>IFERROR(VLOOKUP(B4956,Listor!$A$6:$C$62,3,FALSE),"")</f>
        <v/>
      </c>
      <c r="E4956" s="64" t="s">
        <v>69</v>
      </c>
      <c r="F4956" s="65"/>
      <c r="G4956" s="35" t="str">
        <f>IFERROR(VLOOKUP(B4956,Listor!$A$6:$G$62,7,FALSE),"")</f>
        <v/>
      </c>
      <c r="H4956" s="35" t="str">
        <f>IFERROR(VLOOKUP(B4956,Listor!$H$6:$I$24,2,FALSE),"")</f>
        <v/>
      </c>
      <c r="I4956" s="35" t="str">
        <f t="shared" si="80"/>
        <v/>
      </c>
      <c r="J4956" s="35" t="str">
        <f t="array" ref="J4956">IFERROR(INDEX(Listor!$M$6:$M$17,MATCH(Listor!J4956&amp;Fossila!E4956,Listor!$K$6:$K$17&amp;Listor!$L$6:$L$17,0)),"")</f>
        <v/>
      </c>
      <c r="K4956" s="69"/>
    </row>
    <row r="4957" spans="2:11" x14ac:dyDescent="0.25">
      <c r="B4957" s="68" t="s">
        <v>68</v>
      </c>
      <c r="C4957" s="80" t="str">
        <f>IFERROR(VLOOKUP(B4957,Listor!$A$6:$B$62,2,FALSE),"")</f>
        <v/>
      </c>
      <c r="D4957" s="80" t="str">
        <f>IFERROR(VLOOKUP(B4957,Listor!$A$6:$C$62,3,FALSE),"")</f>
        <v/>
      </c>
      <c r="E4957" s="64" t="s">
        <v>69</v>
      </c>
      <c r="F4957" s="65"/>
      <c r="G4957" s="35" t="str">
        <f>IFERROR(VLOOKUP(B4957,Listor!$A$6:$G$62,7,FALSE),"")</f>
        <v/>
      </c>
      <c r="H4957" s="35" t="str">
        <f>IFERROR(VLOOKUP(B4957,Listor!$H$6:$I$24,2,FALSE),"")</f>
        <v/>
      </c>
      <c r="I4957" s="35" t="str">
        <f t="shared" si="80"/>
        <v/>
      </c>
      <c r="J4957" s="35" t="str">
        <f t="array" ref="J4957">IFERROR(INDEX(Listor!$M$6:$M$17,MATCH(Listor!J4957&amp;Fossila!E4957,Listor!$K$6:$K$17&amp;Listor!$L$6:$L$17,0)),"")</f>
        <v/>
      </c>
      <c r="K4957" s="69"/>
    </row>
    <row r="4958" spans="2:11" x14ac:dyDescent="0.25">
      <c r="B4958" s="68" t="s">
        <v>68</v>
      </c>
      <c r="C4958" s="80" t="str">
        <f>IFERROR(VLOOKUP(B4958,Listor!$A$6:$B$62,2,FALSE),"")</f>
        <v/>
      </c>
      <c r="D4958" s="80" t="str">
        <f>IFERROR(VLOOKUP(B4958,Listor!$A$6:$C$62,3,FALSE),"")</f>
        <v/>
      </c>
      <c r="E4958" s="64" t="s">
        <v>69</v>
      </c>
      <c r="F4958" s="65"/>
      <c r="G4958" s="35" t="str">
        <f>IFERROR(VLOOKUP(B4958,Listor!$A$6:$G$62,7,FALSE),"")</f>
        <v/>
      </c>
      <c r="H4958" s="35" t="str">
        <f>IFERROR(VLOOKUP(B4958,Listor!$H$6:$I$24,2,FALSE),"")</f>
        <v/>
      </c>
      <c r="I4958" s="35" t="str">
        <f t="shared" si="80"/>
        <v/>
      </c>
      <c r="J4958" s="35" t="str">
        <f t="array" ref="J4958">IFERROR(INDEX(Listor!$M$6:$M$17,MATCH(Listor!J4958&amp;Fossila!E4958,Listor!$K$6:$K$17&amp;Listor!$L$6:$L$17,0)),"")</f>
        <v/>
      </c>
      <c r="K4958" s="69"/>
    </row>
    <row r="4959" spans="2:11" x14ac:dyDescent="0.25">
      <c r="B4959" s="68" t="s">
        <v>68</v>
      </c>
      <c r="C4959" s="80" t="str">
        <f>IFERROR(VLOOKUP(B4959,Listor!$A$6:$B$62,2,FALSE),"")</f>
        <v/>
      </c>
      <c r="D4959" s="80" t="str">
        <f>IFERROR(VLOOKUP(B4959,Listor!$A$6:$C$62,3,FALSE),"")</f>
        <v/>
      </c>
      <c r="E4959" s="64" t="s">
        <v>69</v>
      </c>
      <c r="F4959" s="65"/>
      <c r="G4959" s="35" t="str">
        <f>IFERROR(VLOOKUP(B4959,Listor!$A$6:$G$62,7,FALSE),"")</f>
        <v/>
      </c>
      <c r="H4959" s="35" t="str">
        <f>IFERROR(VLOOKUP(B4959,Listor!$H$6:$I$24,2,FALSE),"")</f>
        <v/>
      </c>
      <c r="I4959" s="35" t="str">
        <f t="shared" si="80"/>
        <v/>
      </c>
      <c r="J4959" s="35" t="str">
        <f t="array" ref="J4959">IFERROR(INDEX(Listor!$M$6:$M$17,MATCH(Listor!J4959&amp;Fossila!E4959,Listor!$K$6:$K$17&amp;Listor!$L$6:$L$17,0)),"")</f>
        <v/>
      </c>
      <c r="K4959" s="69"/>
    </row>
    <row r="4960" spans="2:11" x14ac:dyDescent="0.25">
      <c r="B4960" s="68" t="s">
        <v>68</v>
      </c>
      <c r="C4960" s="80" t="str">
        <f>IFERROR(VLOOKUP(B4960,Listor!$A$6:$B$62,2,FALSE),"")</f>
        <v/>
      </c>
      <c r="D4960" s="80" t="str">
        <f>IFERROR(VLOOKUP(B4960,Listor!$A$6:$C$62,3,FALSE),"")</f>
        <v/>
      </c>
      <c r="E4960" s="64" t="s">
        <v>69</v>
      </c>
      <c r="F4960" s="65"/>
      <c r="G4960" s="35" t="str">
        <f>IFERROR(VLOOKUP(B4960,Listor!$A$6:$G$62,7,FALSE),"")</f>
        <v/>
      </c>
      <c r="H4960" s="35" t="str">
        <f>IFERROR(VLOOKUP(B4960,Listor!$H$6:$I$24,2,FALSE),"")</f>
        <v/>
      </c>
      <c r="I4960" s="35" t="str">
        <f t="shared" si="80"/>
        <v/>
      </c>
      <c r="J4960" s="35" t="str">
        <f t="array" ref="J4960">IFERROR(INDEX(Listor!$M$6:$M$17,MATCH(Listor!J4960&amp;Fossila!E4960,Listor!$K$6:$K$17&amp;Listor!$L$6:$L$17,0)),"")</f>
        <v/>
      </c>
      <c r="K4960" s="69"/>
    </row>
    <row r="4961" spans="2:11" x14ac:dyDescent="0.25">
      <c r="B4961" s="68" t="s">
        <v>68</v>
      </c>
      <c r="C4961" s="80" t="str">
        <f>IFERROR(VLOOKUP(B4961,Listor!$A$6:$B$62,2,FALSE),"")</f>
        <v/>
      </c>
      <c r="D4961" s="80" t="str">
        <f>IFERROR(VLOOKUP(B4961,Listor!$A$6:$C$62,3,FALSE),"")</f>
        <v/>
      </c>
      <c r="E4961" s="64" t="s">
        <v>69</v>
      </c>
      <c r="F4961" s="65"/>
      <c r="G4961" s="35" t="str">
        <f>IFERROR(VLOOKUP(B4961,Listor!$A$6:$G$62,7,FALSE),"")</f>
        <v/>
      </c>
      <c r="H4961" s="35" t="str">
        <f>IFERROR(VLOOKUP(B4961,Listor!$H$6:$I$24,2,FALSE),"")</f>
        <v/>
      </c>
      <c r="I4961" s="35" t="str">
        <f t="shared" si="80"/>
        <v/>
      </c>
      <c r="J4961" s="35" t="str">
        <f t="array" ref="J4961">IFERROR(INDEX(Listor!$M$6:$M$17,MATCH(Listor!J4961&amp;Fossila!E4961,Listor!$K$6:$K$17&amp;Listor!$L$6:$L$17,0)),"")</f>
        <v/>
      </c>
      <c r="K4961" s="69"/>
    </row>
    <row r="4962" spans="2:11" x14ac:dyDescent="0.25">
      <c r="B4962" s="68" t="s">
        <v>68</v>
      </c>
      <c r="C4962" s="80" t="str">
        <f>IFERROR(VLOOKUP(B4962,Listor!$A$6:$B$62,2,FALSE),"")</f>
        <v/>
      </c>
      <c r="D4962" s="80" t="str">
        <f>IFERROR(VLOOKUP(B4962,Listor!$A$6:$C$62,3,FALSE),"")</f>
        <v/>
      </c>
      <c r="E4962" s="64" t="s">
        <v>69</v>
      </c>
      <c r="F4962" s="65"/>
      <c r="G4962" s="35" t="str">
        <f>IFERROR(VLOOKUP(B4962,Listor!$A$6:$G$62,7,FALSE),"")</f>
        <v/>
      </c>
      <c r="H4962" s="35" t="str">
        <f>IFERROR(VLOOKUP(B4962,Listor!$H$6:$I$24,2,FALSE),"")</f>
        <v/>
      </c>
      <c r="I4962" s="35" t="str">
        <f t="shared" si="80"/>
        <v/>
      </c>
      <c r="J4962" s="35" t="str">
        <f t="array" ref="J4962">IFERROR(INDEX(Listor!$M$6:$M$17,MATCH(Listor!J4962&amp;Fossila!E4962,Listor!$K$6:$K$17&amp;Listor!$L$6:$L$17,0)),"")</f>
        <v/>
      </c>
      <c r="K4962" s="69"/>
    </row>
    <row r="4963" spans="2:11" x14ac:dyDescent="0.25">
      <c r="B4963" s="68" t="s">
        <v>68</v>
      </c>
      <c r="C4963" s="80" t="str">
        <f>IFERROR(VLOOKUP(B4963,Listor!$A$6:$B$62,2,FALSE),"")</f>
        <v/>
      </c>
      <c r="D4963" s="80" t="str">
        <f>IFERROR(VLOOKUP(B4963,Listor!$A$6:$C$62,3,FALSE),"")</f>
        <v/>
      </c>
      <c r="E4963" s="64" t="s">
        <v>69</v>
      </c>
      <c r="F4963" s="65"/>
      <c r="G4963" s="35" t="str">
        <f>IFERROR(VLOOKUP(B4963,Listor!$A$6:$G$62,7,FALSE),"")</f>
        <v/>
      </c>
      <c r="H4963" s="35" t="str">
        <f>IFERROR(VLOOKUP(B4963,Listor!$H$6:$I$24,2,FALSE),"")</f>
        <v/>
      </c>
      <c r="I4963" s="35" t="str">
        <f t="shared" si="80"/>
        <v/>
      </c>
      <c r="J4963" s="35" t="str">
        <f t="array" ref="J4963">IFERROR(INDEX(Listor!$M$6:$M$17,MATCH(Listor!J4963&amp;Fossila!E4963,Listor!$K$6:$K$17&amp;Listor!$L$6:$L$17,0)),"")</f>
        <v/>
      </c>
      <c r="K4963" s="69"/>
    </row>
    <row r="4964" spans="2:11" x14ac:dyDescent="0.25">
      <c r="B4964" s="68" t="s">
        <v>68</v>
      </c>
      <c r="C4964" s="80" t="str">
        <f>IFERROR(VLOOKUP(B4964,Listor!$A$6:$B$62,2,FALSE),"")</f>
        <v/>
      </c>
      <c r="D4964" s="80" t="str">
        <f>IFERROR(VLOOKUP(B4964,Listor!$A$6:$C$62,3,FALSE),"")</f>
        <v/>
      </c>
      <c r="E4964" s="64" t="s">
        <v>69</v>
      </c>
      <c r="F4964" s="65"/>
      <c r="G4964" s="35" t="str">
        <f>IFERROR(VLOOKUP(B4964,Listor!$A$6:$G$62,7,FALSE),"")</f>
        <v/>
      </c>
      <c r="H4964" s="35" t="str">
        <f>IFERROR(VLOOKUP(B4964,Listor!$H$6:$I$24,2,FALSE),"")</f>
        <v/>
      </c>
      <c r="I4964" s="35" t="str">
        <f t="shared" si="80"/>
        <v/>
      </c>
      <c r="J4964" s="35" t="str">
        <f t="array" ref="J4964">IFERROR(INDEX(Listor!$M$6:$M$17,MATCH(Listor!J4964&amp;Fossila!E4964,Listor!$K$6:$K$17&amp;Listor!$L$6:$L$17,0)),"")</f>
        <v/>
      </c>
      <c r="K4964" s="69"/>
    </row>
    <row r="4965" spans="2:11" x14ac:dyDescent="0.25">
      <c r="B4965" s="68" t="s">
        <v>68</v>
      </c>
      <c r="C4965" s="80" t="str">
        <f>IFERROR(VLOOKUP(B4965,Listor!$A$6:$B$62,2,FALSE),"")</f>
        <v/>
      </c>
      <c r="D4965" s="80" t="str">
        <f>IFERROR(VLOOKUP(B4965,Listor!$A$6:$C$62,3,FALSE),"")</f>
        <v/>
      </c>
      <c r="E4965" s="64" t="s">
        <v>69</v>
      </c>
      <c r="F4965" s="65"/>
      <c r="G4965" s="35" t="str">
        <f>IFERROR(VLOOKUP(B4965,Listor!$A$6:$G$62,7,FALSE),"")</f>
        <v/>
      </c>
      <c r="H4965" s="35" t="str">
        <f>IFERROR(VLOOKUP(B4965,Listor!$H$6:$I$24,2,FALSE),"")</f>
        <v/>
      </c>
      <c r="I4965" s="35" t="str">
        <f t="shared" si="80"/>
        <v/>
      </c>
      <c r="J4965" s="35" t="str">
        <f t="array" ref="J4965">IFERROR(INDEX(Listor!$M$6:$M$17,MATCH(Listor!J4965&amp;Fossila!E4965,Listor!$K$6:$K$17&amp;Listor!$L$6:$L$17,0)),"")</f>
        <v/>
      </c>
      <c r="K4965" s="69"/>
    </row>
    <row r="4966" spans="2:11" x14ac:dyDescent="0.25">
      <c r="B4966" s="68" t="s">
        <v>68</v>
      </c>
      <c r="C4966" s="80" t="str">
        <f>IFERROR(VLOOKUP(B4966,Listor!$A$6:$B$62,2,FALSE),"")</f>
        <v/>
      </c>
      <c r="D4966" s="80" t="str">
        <f>IFERROR(VLOOKUP(B4966,Listor!$A$6:$C$62,3,FALSE),"")</f>
        <v/>
      </c>
      <c r="E4966" s="64" t="s">
        <v>69</v>
      </c>
      <c r="F4966" s="65"/>
      <c r="G4966" s="35" t="str">
        <f>IFERROR(VLOOKUP(B4966,Listor!$A$6:$G$62,7,FALSE),"")</f>
        <v/>
      </c>
      <c r="H4966" s="35" t="str">
        <f>IFERROR(VLOOKUP(B4966,Listor!$H$6:$I$24,2,FALSE),"")</f>
        <v/>
      </c>
      <c r="I4966" s="35" t="str">
        <f t="shared" si="80"/>
        <v/>
      </c>
      <c r="J4966" s="35" t="str">
        <f t="array" ref="J4966">IFERROR(INDEX(Listor!$M$6:$M$17,MATCH(Listor!J4966&amp;Fossila!E4966,Listor!$K$6:$K$17&amp;Listor!$L$6:$L$17,0)),"")</f>
        <v/>
      </c>
      <c r="K4966" s="69"/>
    </row>
    <row r="4967" spans="2:11" x14ac:dyDescent="0.25">
      <c r="B4967" s="68" t="s">
        <v>68</v>
      </c>
      <c r="C4967" s="80" t="str">
        <f>IFERROR(VLOOKUP(B4967,Listor!$A$6:$B$62,2,FALSE),"")</f>
        <v/>
      </c>
      <c r="D4967" s="80" t="str">
        <f>IFERROR(VLOOKUP(B4967,Listor!$A$6:$C$62,3,FALSE),"")</f>
        <v/>
      </c>
      <c r="E4967" s="64" t="s">
        <v>69</v>
      </c>
      <c r="F4967" s="65"/>
      <c r="G4967" s="35" t="str">
        <f>IFERROR(VLOOKUP(B4967,Listor!$A$6:$G$62,7,FALSE),"")</f>
        <v/>
      </c>
      <c r="H4967" s="35" t="str">
        <f>IFERROR(VLOOKUP(B4967,Listor!$H$6:$I$24,2,FALSE),"")</f>
        <v/>
      </c>
      <c r="I4967" s="35" t="str">
        <f t="shared" si="80"/>
        <v/>
      </c>
      <c r="J4967" s="35" t="str">
        <f t="array" ref="J4967">IFERROR(INDEX(Listor!$M$6:$M$17,MATCH(Listor!J4967&amp;Fossila!E4967,Listor!$K$6:$K$17&amp;Listor!$L$6:$L$17,0)),"")</f>
        <v/>
      </c>
      <c r="K4967" s="69"/>
    </row>
    <row r="4968" spans="2:11" x14ac:dyDescent="0.25">
      <c r="B4968" s="68" t="s">
        <v>68</v>
      </c>
      <c r="C4968" s="80" t="str">
        <f>IFERROR(VLOOKUP(B4968,Listor!$A$6:$B$62,2,FALSE),"")</f>
        <v/>
      </c>
      <c r="D4968" s="80" t="str">
        <f>IFERROR(VLOOKUP(B4968,Listor!$A$6:$C$62,3,FALSE),"")</f>
        <v/>
      </c>
      <c r="E4968" s="64" t="s">
        <v>69</v>
      </c>
      <c r="F4968" s="65"/>
      <c r="G4968" s="35" t="str">
        <f>IFERROR(VLOOKUP(B4968,Listor!$A$6:$G$62,7,FALSE),"")</f>
        <v/>
      </c>
      <c r="H4968" s="35" t="str">
        <f>IFERROR(VLOOKUP(B4968,Listor!$H$6:$I$24,2,FALSE),"")</f>
        <v/>
      </c>
      <c r="I4968" s="35" t="str">
        <f t="shared" si="80"/>
        <v/>
      </c>
      <c r="J4968" s="35" t="str">
        <f t="array" ref="J4968">IFERROR(INDEX(Listor!$M$6:$M$17,MATCH(Listor!J4968&amp;Fossila!E4968,Listor!$K$6:$K$17&amp;Listor!$L$6:$L$17,0)),"")</f>
        <v/>
      </c>
      <c r="K4968" s="69"/>
    </row>
    <row r="4969" spans="2:11" x14ac:dyDescent="0.25">
      <c r="B4969" s="68" t="s">
        <v>68</v>
      </c>
      <c r="C4969" s="80" t="str">
        <f>IFERROR(VLOOKUP(B4969,Listor!$A$6:$B$62,2,FALSE),"")</f>
        <v/>
      </c>
      <c r="D4969" s="80" t="str">
        <f>IFERROR(VLOOKUP(B4969,Listor!$A$6:$C$62,3,FALSE),"")</f>
        <v/>
      </c>
      <c r="E4969" s="64" t="s">
        <v>69</v>
      </c>
      <c r="F4969" s="65"/>
      <c r="G4969" s="35" t="str">
        <f>IFERROR(VLOOKUP(B4969,Listor!$A$6:$G$62,7,FALSE),"")</f>
        <v/>
      </c>
      <c r="H4969" s="35" t="str">
        <f>IFERROR(VLOOKUP(B4969,Listor!$H$6:$I$24,2,FALSE),"")</f>
        <v/>
      </c>
      <c r="I4969" s="35" t="str">
        <f t="shared" si="80"/>
        <v/>
      </c>
      <c r="J4969" s="35" t="str">
        <f t="array" ref="J4969">IFERROR(INDEX(Listor!$M$6:$M$17,MATCH(Listor!J4969&amp;Fossila!E4969,Listor!$K$6:$K$17&amp;Listor!$L$6:$L$17,0)),"")</f>
        <v/>
      </c>
      <c r="K4969" s="69"/>
    </row>
    <row r="4970" spans="2:11" x14ac:dyDescent="0.25">
      <c r="B4970" s="68" t="s">
        <v>68</v>
      </c>
      <c r="C4970" s="80" t="str">
        <f>IFERROR(VLOOKUP(B4970,Listor!$A$6:$B$62,2,FALSE),"")</f>
        <v/>
      </c>
      <c r="D4970" s="80" t="str">
        <f>IFERROR(VLOOKUP(B4970,Listor!$A$6:$C$62,3,FALSE),"")</f>
        <v/>
      </c>
      <c r="E4970" s="64" t="s">
        <v>69</v>
      </c>
      <c r="F4970" s="65"/>
      <c r="G4970" s="35" t="str">
        <f>IFERROR(VLOOKUP(B4970,Listor!$A$6:$G$62,7,FALSE),"")</f>
        <v/>
      </c>
      <c r="H4970" s="35" t="str">
        <f>IFERROR(VLOOKUP(B4970,Listor!$H$6:$I$24,2,FALSE),"")</f>
        <v/>
      </c>
      <c r="I4970" s="35" t="str">
        <f t="shared" si="80"/>
        <v/>
      </c>
      <c r="J4970" s="35" t="str">
        <f t="array" ref="J4970">IFERROR(INDEX(Listor!$M$6:$M$17,MATCH(Listor!J4970&amp;Fossila!E4970,Listor!$K$6:$K$17&amp;Listor!$L$6:$L$17,0)),"")</f>
        <v/>
      </c>
      <c r="K4970" s="69"/>
    </row>
    <row r="4971" spans="2:11" x14ac:dyDescent="0.25">
      <c r="B4971" s="68" t="s">
        <v>68</v>
      </c>
      <c r="C4971" s="80" t="str">
        <f>IFERROR(VLOOKUP(B4971,Listor!$A$6:$B$62,2,FALSE),"")</f>
        <v/>
      </c>
      <c r="D4971" s="80" t="str">
        <f>IFERROR(VLOOKUP(B4971,Listor!$A$6:$C$62,3,FALSE),"")</f>
        <v/>
      </c>
      <c r="E4971" s="64" t="s">
        <v>69</v>
      </c>
      <c r="F4971" s="65"/>
      <c r="G4971" s="35" t="str">
        <f>IFERROR(VLOOKUP(B4971,Listor!$A$6:$G$62,7,FALSE),"")</f>
        <v/>
      </c>
      <c r="H4971" s="35" t="str">
        <f>IFERROR(VLOOKUP(B4971,Listor!$H$6:$I$24,2,FALSE),"")</f>
        <v/>
      </c>
      <c r="I4971" s="35" t="str">
        <f t="shared" si="80"/>
        <v/>
      </c>
      <c r="J4971" s="35" t="str">
        <f t="array" ref="J4971">IFERROR(INDEX(Listor!$M$6:$M$17,MATCH(Listor!J4971&amp;Fossila!E4971,Listor!$K$6:$K$17&amp;Listor!$L$6:$L$17,0)),"")</f>
        <v/>
      </c>
      <c r="K4971" s="69"/>
    </row>
    <row r="4972" spans="2:11" x14ac:dyDescent="0.25">
      <c r="B4972" s="68" t="s">
        <v>68</v>
      </c>
      <c r="C4972" s="80" t="str">
        <f>IFERROR(VLOOKUP(B4972,Listor!$A$6:$B$62,2,FALSE),"")</f>
        <v/>
      </c>
      <c r="D4972" s="80" t="str">
        <f>IFERROR(VLOOKUP(B4972,Listor!$A$6:$C$62,3,FALSE),"")</f>
        <v/>
      </c>
      <c r="E4972" s="64" t="s">
        <v>69</v>
      </c>
      <c r="F4972" s="65"/>
      <c r="G4972" s="35" t="str">
        <f>IFERROR(VLOOKUP(B4972,Listor!$A$6:$G$62,7,FALSE),"")</f>
        <v/>
      </c>
      <c r="H4972" s="35" t="str">
        <f>IFERROR(VLOOKUP(B4972,Listor!$H$6:$I$24,2,FALSE),"")</f>
        <v/>
      </c>
      <c r="I4972" s="35" t="str">
        <f t="shared" si="80"/>
        <v/>
      </c>
      <c r="J4972" s="35" t="str">
        <f t="array" ref="J4972">IFERROR(INDEX(Listor!$M$6:$M$17,MATCH(Listor!J4972&amp;Fossila!E4972,Listor!$K$6:$K$17&amp;Listor!$L$6:$L$17,0)),"")</f>
        <v/>
      </c>
      <c r="K4972" s="69"/>
    </row>
    <row r="4973" spans="2:11" x14ac:dyDescent="0.25">
      <c r="B4973" s="68" t="s">
        <v>68</v>
      </c>
      <c r="C4973" s="80" t="str">
        <f>IFERROR(VLOOKUP(B4973,Listor!$A$6:$B$62,2,FALSE),"")</f>
        <v/>
      </c>
      <c r="D4973" s="80" t="str">
        <f>IFERROR(VLOOKUP(B4973,Listor!$A$6:$C$62,3,FALSE),"")</f>
        <v/>
      </c>
      <c r="E4973" s="64" t="s">
        <v>69</v>
      </c>
      <c r="F4973" s="65"/>
      <c r="G4973" s="35" t="str">
        <f>IFERROR(VLOOKUP(B4973,Listor!$A$6:$G$62,7,FALSE),"")</f>
        <v/>
      </c>
      <c r="H4973" s="35" t="str">
        <f>IFERROR(VLOOKUP(B4973,Listor!$H$6:$I$24,2,FALSE),"")</f>
        <v/>
      </c>
      <c r="I4973" s="35" t="str">
        <f t="shared" si="80"/>
        <v/>
      </c>
      <c r="J4973" s="35" t="str">
        <f t="array" ref="J4973">IFERROR(INDEX(Listor!$M$6:$M$17,MATCH(Listor!J4973&amp;Fossila!E4973,Listor!$K$6:$K$17&amp;Listor!$L$6:$L$17,0)),"")</f>
        <v/>
      </c>
      <c r="K4973" s="69"/>
    </row>
    <row r="4974" spans="2:11" x14ac:dyDescent="0.25">
      <c r="B4974" s="68" t="s">
        <v>68</v>
      </c>
      <c r="C4974" s="80" t="str">
        <f>IFERROR(VLOOKUP(B4974,Listor!$A$6:$B$62,2,FALSE),"")</f>
        <v/>
      </c>
      <c r="D4974" s="80" t="str">
        <f>IFERROR(VLOOKUP(B4974,Listor!$A$6:$C$62,3,FALSE),"")</f>
        <v/>
      </c>
      <c r="E4974" s="64" t="s">
        <v>69</v>
      </c>
      <c r="F4974" s="65"/>
      <c r="G4974" s="35" t="str">
        <f>IFERROR(VLOOKUP(B4974,Listor!$A$6:$G$62,7,FALSE),"")</f>
        <v/>
      </c>
      <c r="H4974" s="35" t="str">
        <f>IFERROR(VLOOKUP(B4974,Listor!$H$6:$I$24,2,FALSE),"")</f>
        <v/>
      </c>
      <c r="I4974" s="35" t="str">
        <f t="shared" si="80"/>
        <v/>
      </c>
      <c r="J4974" s="35" t="str">
        <f t="array" ref="J4974">IFERROR(INDEX(Listor!$M$6:$M$17,MATCH(Listor!J4974&amp;Fossila!E4974,Listor!$K$6:$K$17&amp;Listor!$L$6:$L$17,0)),"")</f>
        <v/>
      </c>
      <c r="K4974" s="69"/>
    </row>
    <row r="4975" spans="2:11" x14ac:dyDescent="0.25">
      <c r="B4975" s="68" t="s">
        <v>68</v>
      </c>
      <c r="C4975" s="80" t="str">
        <f>IFERROR(VLOOKUP(B4975,Listor!$A$6:$B$62,2,FALSE),"")</f>
        <v/>
      </c>
      <c r="D4975" s="80" t="str">
        <f>IFERROR(VLOOKUP(B4975,Listor!$A$6:$C$62,3,FALSE),"")</f>
        <v/>
      </c>
      <c r="E4975" s="64" t="s">
        <v>69</v>
      </c>
      <c r="F4975" s="65"/>
      <c r="G4975" s="35" t="str">
        <f>IFERROR(VLOOKUP(B4975,Listor!$A$6:$G$62,7,FALSE),"")</f>
        <v/>
      </c>
      <c r="H4975" s="35" t="str">
        <f>IFERROR(VLOOKUP(B4975,Listor!$H$6:$I$24,2,FALSE),"")</f>
        <v/>
      </c>
      <c r="I4975" s="35" t="str">
        <f t="shared" si="80"/>
        <v/>
      </c>
      <c r="J4975" s="35" t="str">
        <f t="array" ref="J4975">IFERROR(INDEX(Listor!$M$6:$M$17,MATCH(Listor!J4975&amp;Fossila!E4975,Listor!$K$6:$K$17&amp;Listor!$L$6:$L$17,0)),"")</f>
        <v/>
      </c>
      <c r="K4975" s="69"/>
    </row>
    <row r="4976" spans="2:11" x14ac:dyDescent="0.25">
      <c r="B4976" s="68" t="s">
        <v>68</v>
      </c>
      <c r="C4976" s="80" t="str">
        <f>IFERROR(VLOOKUP(B4976,Listor!$A$6:$B$62,2,FALSE),"")</f>
        <v/>
      </c>
      <c r="D4976" s="80" t="str">
        <f>IFERROR(VLOOKUP(B4976,Listor!$A$6:$C$62,3,FALSE),"")</f>
        <v/>
      </c>
      <c r="E4976" s="64" t="s">
        <v>69</v>
      </c>
      <c r="F4976" s="65"/>
      <c r="G4976" s="35" t="str">
        <f>IFERROR(VLOOKUP(B4976,Listor!$A$6:$G$62,7,FALSE),"")</f>
        <v/>
      </c>
      <c r="H4976" s="35" t="str">
        <f>IFERROR(VLOOKUP(B4976,Listor!$H$6:$I$24,2,FALSE),"")</f>
        <v/>
      </c>
      <c r="I4976" s="35" t="str">
        <f t="shared" si="80"/>
        <v/>
      </c>
      <c r="J4976" s="35" t="str">
        <f t="array" ref="J4976">IFERROR(INDEX(Listor!$M$6:$M$17,MATCH(Listor!J4976&amp;Fossila!E4976,Listor!$K$6:$K$17&amp;Listor!$L$6:$L$17,0)),"")</f>
        <v/>
      </c>
      <c r="K4976" s="69"/>
    </row>
    <row r="4977" spans="2:11" x14ac:dyDescent="0.25">
      <c r="B4977" s="68" t="s">
        <v>68</v>
      </c>
      <c r="C4977" s="80" t="str">
        <f>IFERROR(VLOOKUP(B4977,Listor!$A$6:$B$62,2,FALSE),"")</f>
        <v/>
      </c>
      <c r="D4977" s="80" t="str">
        <f>IFERROR(VLOOKUP(B4977,Listor!$A$6:$C$62,3,FALSE),"")</f>
        <v/>
      </c>
      <c r="E4977" s="64" t="s">
        <v>69</v>
      </c>
      <c r="F4977" s="65"/>
      <c r="G4977" s="35" t="str">
        <f>IFERROR(VLOOKUP(B4977,Listor!$A$6:$G$62,7,FALSE),"")</f>
        <v/>
      </c>
      <c r="H4977" s="35" t="str">
        <f>IFERROR(VLOOKUP(B4977,Listor!$H$6:$I$24,2,FALSE),"")</f>
        <v/>
      </c>
      <c r="I4977" s="35" t="str">
        <f t="shared" si="80"/>
        <v/>
      </c>
      <c r="J4977" s="35" t="str">
        <f t="array" ref="J4977">IFERROR(INDEX(Listor!$M$6:$M$17,MATCH(Listor!J4977&amp;Fossila!E4977,Listor!$K$6:$K$17&amp;Listor!$L$6:$L$17,0)),"")</f>
        <v/>
      </c>
      <c r="K4977" s="69"/>
    </row>
    <row r="4978" spans="2:11" x14ac:dyDescent="0.25">
      <c r="B4978" s="68" t="s">
        <v>68</v>
      </c>
      <c r="C4978" s="80" t="str">
        <f>IFERROR(VLOOKUP(B4978,Listor!$A$6:$B$62,2,FALSE),"")</f>
        <v/>
      </c>
      <c r="D4978" s="80" t="str">
        <f>IFERROR(VLOOKUP(B4978,Listor!$A$6:$C$62,3,FALSE),"")</f>
        <v/>
      </c>
      <c r="E4978" s="64" t="s">
        <v>69</v>
      </c>
      <c r="F4978" s="65"/>
      <c r="G4978" s="35" t="str">
        <f>IFERROR(VLOOKUP(B4978,Listor!$A$6:$G$62,7,FALSE),"")</f>
        <v/>
      </c>
      <c r="H4978" s="35" t="str">
        <f>IFERROR(VLOOKUP(B4978,Listor!$H$6:$I$24,2,FALSE),"")</f>
        <v/>
      </c>
      <c r="I4978" s="35" t="str">
        <f t="shared" si="80"/>
        <v/>
      </c>
      <c r="J4978" s="35" t="str">
        <f t="array" ref="J4978">IFERROR(INDEX(Listor!$M$6:$M$17,MATCH(Listor!J4978&amp;Fossila!E4978,Listor!$K$6:$K$17&amp;Listor!$L$6:$L$17,0)),"")</f>
        <v/>
      </c>
      <c r="K4978" s="69"/>
    </row>
    <row r="4979" spans="2:11" x14ac:dyDescent="0.25">
      <c r="B4979" s="68" t="s">
        <v>68</v>
      </c>
      <c r="C4979" s="80" t="str">
        <f>IFERROR(VLOOKUP(B4979,Listor!$A$6:$B$62,2,FALSE),"")</f>
        <v/>
      </c>
      <c r="D4979" s="80" t="str">
        <f>IFERROR(VLOOKUP(B4979,Listor!$A$6:$C$62,3,FALSE),"")</f>
        <v/>
      </c>
      <c r="E4979" s="64" t="s">
        <v>69</v>
      </c>
      <c r="F4979" s="65"/>
      <c r="G4979" s="35" t="str">
        <f>IFERROR(VLOOKUP(B4979,Listor!$A$6:$G$62,7,FALSE),"")</f>
        <v/>
      </c>
      <c r="H4979" s="35" t="str">
        <f>IFERROR(VLOOKUP(B4979,Listor!$H$6:$I$24,2,FALSE),"")</f>
        <v/>
      </c>
      <c r="I4979" s="35" t="str">
        <f t="shared" si="80"/>
        <v/>
      </c>
      <c r="J4979" s="35" t="str">
        <f t="array" ref="J4979">IFERROR(INDEX(Listor!$M$6:$M$17,MATCH(Listor!J4979&amp;Fossila!E4979,Listor!$K$6:$K$17&amp;Listor!$L$6:$L$17,0)),"")</f>
        <v/>
      </c>
      <c r="K4979" s="69"/>
    </row>
    <row r="4980" spans="2:11" x14ac:dyDescent="0.25">
      <c r="B4980" s="68" t="s">
        <v>68</v>
      </c>
      <c r="C4980" s="80" t="str">
        <f>IFERROR(VLOOKUP(B4980,Listor!$A$6:$B$62,2,FALSE),"")</f>
        <v/>
      </c>
      <c r="D4980" s="80" t="str">
        <f>IFERROR(VLOOKUP(B4980,Listor!$A$6:$C$62,3,FALSE),"")</f>
        <v/>
      </c>
      <c r="E4980" s="64" t="s">
        <v>69</v>
      </c>
      <c r="F4980" s="65"/>
      <c r="G4980" s="35" t="str">
        <f>IFERROR(VLOOKUP(B4980,Listor!$A$6:$G$62,7,FALSE),"")</f>
        <v/>
      </c>
      <c r="H4980" s="35" t="str">
        <f>IFERROR(VLOOKUP(B4980,Listor!$H$6:$I$24,2,FALSE),"")</f>
        <v/>
      </c>
      <c r="I4980" s="35" t="str">
        <f t="shared" si="80"/>
        <v/>
      </c>
      <c r="J4980" s="35" t="str">
        <f t="array" ref="J4980">IFERROR(INDEX(Listor!$M$6:$M$17,MATCH(Listor!J4980&amp;Fossila!E4980,Listor!$K$6:$K$17&amp;Listor!$L$6:$L$17,0)),"")</f>
        <v/>
      </c>
      <c r="K4980" s="69"/>
    </row>
    <row r="4981" spans="2:11" x14ac:dyDescent="0.25">
      <c r="B4981" s="68" t="s">
        <v>68</v>
      </c>
      <c r="C4981" s="80" t="str">
        <f>IFERROR(VLOOKUP(B4981,Listor!$A$6:$B$62,2,FALSE),"")</f>
        <v/>
      </c>
      <c r="D4981" s="80" t="str">
        <f>IFERROR(VLOOKUP(B4981,Listor!$A$6:$C$62,3,FALSE),"")</f>
        <v/>
      </c>
      <c r="E4981" s="64" t="s">
        <v>69</v>
      </c>
      <c r="F4981" s="65"/>
      <c r="G4981" s="35" t="str">
        <f>IFERROR(VLOOKUP(B4981,Listor!$A$6:$G$62,7,FALSE),"")</f>
        <v/>
      </c>
      <c r="H4981" s="35" t="str">
        <f>IFERROR(VLOOKUP(B4981,Listor!$H$6:$I$24,2,FALSE),"")</f>
        <v/>
      </c>
      <c r="I4981" s="35" t="str">
        <f t="shared" si="80"/>
        <v/>
      </c>
      <c r="J4981" s="35" t="str">
        <f t="array" ref="J4981">IFERROR(INDEX(Listor!$M$6:$M$17,MATCH(Listor!J4981&amp;Fossila!E4981,Listor!$K$6:$K$17&amp;Listor!$L$6:$L$17,0)),"")</f>
        <v/>
      </c>
      <c r="K4981" s="69"/>
    </row>
    <row r="4982" spans="2:11" x14ac:dyDescent="0.25">
      <c r="B4982" s="68" t="s">
        <v>68</v>
      </c>
      <c r="C4982" s="80" t="str">
        <f>IFERROR(VLOOKUP(B4982,Listor!$A$6:$B$62,2,FALSE),"")</f>
        <v/>
      </c>
      <c r="D4982" s="80" t="str">
        <f>IFERROR(VLOOKUP(B4982,Listor!$A$6:$C$62,3,FALSE),"")</f>
        <v/>
      </c>
      <c r="E4982" s="64" t="s">
        <v>69</v>
      </c>
      <c r="F4982" s="65"/>
      <c r="G4982" s="35" t="str">
        <f>IFERROR(VLOOKUP(B4982,Listor!$A$6:$G$62,7,FALSE),"")</f>
        <v/>
      </c>
      <c r="H4982" s="35" t="str">
        <f>IFERROR(VLOOKUP(B4982,Listor!$H$6:$I$24,2,FALSE),"")</f>
        <v/>
      </c>
      <c r="I4982" s="35" t="str">
        <f t="shared" si="80"/>
        <v/>
      </c>
      <c r="J4982" s="35" t="str">
        <f t="array" ref="J4982">IFERROR(INDEX(Listor!$M$6:$M$17,MATCH(Listor!J4982&amp;Fossila!E4982,Listor!$K$6:$K$17&amp;Listor!$L$6:$L$17,0)),"")</f>
        <v/>
      </c>
      <c r="K4982" s="69"/>
    </row>
    <row r="4983" spans="2:11" x14ac:dyDescent="0.25">
      <c r="B4983" s="68" t="s">
        <v>68</v>
      </c>
      <c r="C4983" s="80" t="str">
        <f>IFERROR(VLOOKUP(B4983,Listor!$A$6:$B$62,2,FALSE),"")</f>
        <v/>
      </c>
      <c r="D4983" s="80" t="str">
        <f>IFERROR(VLOOKUP(B4983,Listor!$A$6:$C$62,3,FALSE),"")</f>
        <v/>
      </c>
      <c r="E4983" s="64" t="s">
        <v>69</v>
      </c>
      <c r="F4983" s="65"/>
      <c r="G4983" s="35" t="str">
        <f>IFERROR(VLOOKUP(B4983,Listor!$A$6:$G$62,7,FALSE),"")</f>
        <v/>
      </c>
      <c r="H4983" s="35" t="str">
        <f>IFERROR(VLOOKUP(B4983,Listor!$H$6:$I$24,2,FALSE),"")</f>
        <v/>
      </c>
      <c r="I4983" s="35" t="str">
        <f t="shared" si="80"/>
        <v/>
      </c>
      <c r="J4983" s="35" t="str">
        <f t="array" ref="J4983">IFERROR(INDEX(Listor!$M$6:$M$17,MATCH(Listor!J4983&amp;Fossila!E4983,Listor!$K$6:$K$17&amp;Listor!$L$6:$L$17,0)),"")</f>
        <v/>
      </c>
      <c r="K4983" s="69"/>
    </row>
    <row r="4984" spans="2:11" x14ac:dyDescent="0.25">
      <c r="B4984" s="68" t="s">
        <v>68</v>
      </c>
      <c r="C4984" s="80" t="str">
        <f>IFERROR(VLOOKUP(B4984,Listor!$A$6:$B$62,2,FALSE),"")</f>
        <v/>
      </c>
      <c r="D4984" s="80" t="str">
        <f>IFERROR(VLOOKUP(B4984,Listor!$A$6:$C$62,3,FALSE),"")</f>
        <v/>
      </c>
      <c r="E4984" s="64" t="s">
        <v>69</v>
      </c>
      <c r="F4984" s="65"/>
      <c r="G4984" s="35" t="str">
        <f>IFERROR(VLOOKUP(B4984,Listor!$A$6:$G$62,7,FALSE),"")</f>
        <v/>
      </c>
      <c r="H4984" s="35" t="str">
        <f>IFERROR(VLOOKUP(B4984,Listor!$H$6:$I$24,2,FALSE),"")</f>
        <v/>
      </c>
      <c r="I4984" s="35" t="str">
        <f t="shared" si="80"/>
        <v/>
      </c>
      <c r="J4984" s="35" t="str">
        <f t="array" ref="J4984">IFERROR(INDEX(Listor!$M$6:$M$17,MATCH(Listor!J4984&amp;Fossila!E4984,Listor!$K$6:$K$17&amp;Listor!$L$6:$L$17,0)),"")</f>
        <v/>
      </c>
      <c r="K4984" s="69"/>
    </row>
    <row r="4985" spans="2:11" x14ac:dyDescent="0.25">
      <c r="B4985" s="68" t="s">
        <v>68</v>
      </c>
      <c r="C4985" s="80" t="str">
        <f>IFERROR(VLOOKUP(B4985,Listor!$A$6:$B$62,2,FALSE),"")</f>
        <v/>
      </c>
      <c r="D4985" s="80" t="str">
        <f>IFERROR(VLOOKUP(B4985,Listor!$A$6:$C$62,3,FALSE),"")</f>
        <v/>
      </c>
      <c r="E4985" s="64" t="s">
        <v>69</v>
      </c>
      <c r="F4985" s="65"/>
      <c r="G4985" s="35" t="str">
        <f>IFERROR(VLOOKUP(B4985,Listor!$A$6:$G$62,7,FALSE),"")</f>
        <v/>
      </c>
      <c r="H4985" s="35" t="str">
        <f>IFERROR(VLOOKUP(B4985,Listor!$H$6:$I$24,2,FALSE),"")</f>
        <v/>
      </c>
      <c r="I4985" s="35" t="str">
        <f t="shared" si="80"/>
        <v/>
      </c>
      <c r="J4985" s="35" t="str">
        <f t="array" ref="J4985">IFERROR(INDEX(Listor!$M$6:$M$17,MATCH(Listor!J4985&amp;Fossila!E4985,Listor!$K$6:$K$17&amp;Listor!$L$6:$L$17,0)),"")</f>
        <v/>
      </c>
      <c r="K4985" s="69"/>
    </row>
    <row r="4986" spans="2:11" x14ac:dyDescent="0.25">
      <c r="B4986" s="68" t="s">
        <v>68</v>
      </c>
      <c r="C4986" s="80" t="str">
        <f>IFERROR(VLOOKUP(B4986,Listor!$A$6:$B$62,2,FALSE),"")</f>
        <v/>
      </c>
      <c r="D4986" s="80" t="str">
        <f>IFERROR(VLOOKUP(B4986,Listor!$A$6:$C$62,3,FALSE),"")</f>
        <v/>
      </c>
      <c r="E4986" s="64" t="s">
        <v>69</v>
      </c>
      <c r="F4986" s="65"/>
      <c r="G4986" s="35" t="str">
        <f>IFERROR(VLOOKUP(B4986,Listor!$A$6:$G$62,7,FALSE),"")</f>
        <v/>
      </c>
      <c r="H4986" s="35" t="str">
        <f>IFERROR(VLOOKUP(B4986,Listor!$H$6:$I$24,2,FALSE),"")</f>
        <v/>
      </c>
      <c r="I4986" s="35" t="str">
        <f t="shared" si="80"/>
        <v/>
      </c>
      <c r="J4986" s="35" t="str">
        <f t="array" ref="J4986">IFERROR(INDEX(Listor!$M$6:$M$17,MATCH(Listor!J4986&amp;Fossila!E4986,Listor!$K$6:$K$17&amp;Listor!$L$6:$L$17,0)),"")</f>
        <v/>
      </c>
      <c r="K4986" s="69"/>
    </row>
    <row r="4987" spans="2:11" x14ac:dyDescent="0.25">
      <c r="B4987" s="68" t="s">
        <v>68</v>
      </c>
      <c r="C4987" s="80" t="str">
        <f>IFERROR(VLOOKUP(B4987,Listor!$A$6:$B$62,2,FALSE),"")</f>
        <v/>
      </c>
      <c r="D4987" s="80" t="str">
        <f>IFERROR(VLOOKUP(B4987,Listor!$A$6:$C$62,3,FALSE),"")</f>
        <v/>
      </c>
      <c r="E4987" s="64" t="s">
        <v>69</v>
      </c>
      <c r="F4987" s="65"/>
      <c r="G4987" s="35" t="str">
        <f>IFERROR(VLOOKUP(B4987,Listor!$A$6:$G$62,7,FALSE),"")</f>
        <v/>
      </c>
      <c r="H4987" s="35" t="str">
        <f>IFERROR(VLOOKUP(B4987,Listor!$H$6:$I$24,2,FALSE),"")</f>
        <v/>
      </c>
      <c r="I4987" s="35" t="str">
        <f t="shared" si="80"/>
        <v/>
      </c>
      <c r="J4987" s="35" t="str">
        <f t="array" ref="J4987">IFERROR(INDEX(Listor!$M$6:$M$17,MATCH(Listor!J4987&amp;Fossila!E4987,Listor!$K$6:$K$17&amp;Listor!$L$6:$L$17,0)),"")</f>
        <v/>
      </c>
      <c r="K4987" s="69"/>
    </row>
    <row r="4988" spans="2:11" x14ac:dyDescent="0.25">
      <c r="B4988" s="68" t="s">
        <v>68</v>
      </c>
      <c r="C4988" s="80" t="str">
        <f>IFERROR(VLOOKUP(B4988,Listor!$A$6:$B$62,2,FALSE),"")</f>
        <v/>
      </c>
      <c r="D4988" s="80" t="str">
        <f>IFERROR(VLOOKUP(B4988,Listor!$A$6:$C$62,3,FALSE),"")</f>
        <v/>
      </c>
      <c r="E4988" s="64" t="s">
        <v>69</v>
      </c>
      <c r="F4988" s="65"/>
      <c r="G4988" s="35" t="str">
        <f>IFERROR(VLOOKUP(B4988,Listor!$A$6:$G$62,7,FALSE),"")</f>
        <v/>
      </c>
      <c r="H4988" s="35" t="str">
        <f>IFERROR(VLOOKUP(B4988,Listor!$H$6:$I$24,2,FALSE),"")</f>
        <v/>
      </c>
      <c r="I4988" s="35" t="str">
        <f t="shared" si="80"/>
        <v/>
      </c>
      <c r="J4988" s="35" t="str">
        <f t="array" ref="J4988">IFERROR(INDEX(Listor!$M$6:$M$17,MATCH(Listor!J4988&amp;Fossila!E4988,Listor!$K$6:$K$17&amp;Listor!$L$6:$L$17,0)),"")</f>
        <v/>
      </c>
      <c r="K4988" s="69"/>
    </row>
    <row r="4989" spans="2:11" x14ac:dyDescent="0.25">
      <c r="B4989" s="68" t="s">
        <v>68</v>
      </c>
      <c r="C4989" s="80" t="str">
        <f>IFERROR(VLOOKUP(B4989,Listor!$A$6:$B$62,2,FALSE),"")</f>
        <v/>
      </c>
      <c r="D4989" s="80" t="str">
        <f>IFERROR(VLOOKUP(B4989,Listor!$A$6:$C$62,3,FALSE),"")</f>
        <v/>
      </c>
      <c r="E4989" s="64" t="s">
        <v>69</v>
      </c>
      <c r="F4989" s="65"/>
      <c r="G4989" s="35" t="str">
        <f>IFERROR(VLOOKUP(B4989,Listor!$A$6:$G$62,7,FALSE),"")</f>
        <v/>
      </c>
      <c r="H4989" s="35" t="str">
        <f>IFERROR(VLOOKUP(B4989,Listor!$H$6:$I$24,2,FALSE),"")</f>
        <v/>
      </c>
      <c r="I4989" s="35" t="str">
        <f t="shared" si="80"/>
        <v/>
      </c>
      <c r="J4989" s="35" t="str">
        <f t="array" ref="J4989">IFERROR(INDEX(Listor!$M$6:$M$17,MATCH(Listor!J4989&amp;Fossila!E4989,Listor!$K$6:$K$17&amp;Listor!$L$6:$L$17,0)),"")</f>
        <v/>
      </c>
      <c r="K4989" s="69"/>
    </row>
    <row r="4990" spans="2:11" x14ac:dyDescent="0.25">
      <c r="B4990" s="68" t="s">
        <v>68</v>
      </c>
      <c r="C4990" s="80" t="str">
        <f>IFERROR(VLOOKUP(B4990,Listor!$A$6:$B$62,2,FALSE),"")</f>
        <v/>
      </c>
      <c r="D4990" s="80" t="str">
        <f>IFERROR(VLOOKUP(B4990,Listor!$A$6:$C$62,3,FALSE),"")</f>
        <v/>
      </c>
      <c r="E4990" s="64" t="s">
        <v>69</v>
      </c>
      <c r="F4990" s="65"/>
      <c r="G4990" s="35" t="str">
        <f>IFERROR(VLOOKUP(B4990,Listor!$A$6:$G$62,7,FALSE),"")</f>
        <v/>
      </c>
      <c r="H4990" s="35" t="str">
        <f>IFERROR(VLOOKUP(B4990,Listor!$H$6:$I$24,2,FALSE),"")</f>
        <v/>
      </c>
      <c r="I4990" s="35" t="str">
        <f t="shared" si="80"/>
        <v/>
      </c>
      <c r="J4990" s="35" t="str">
        <f t="array" ref="J4990">IFERROR(INDEX(Listor!$M$6:$M$17,MATCH(Listor!J4990&amp;Fossila!E4990,Listor!$K$6:$K$17&amp;Listor!$L$6:$L$17,0)),"")</f>
        <v/>
      </c>
      <c r="K4990" s="69"/>
    </row>
    <row r="4991" spans="2:11" x14ac:dyDescent="0.25">
      <c r="B4991" s="68" t="s">
        <v>68</v>
      </c>
      <c r="C4991" s="80" t="str">
        <f>IFERROR(VLOOKUP(B4991,Listor!$A$6:$B$62,2,FALSE),"")</f>
        <v/>
      </c>
      <c r="D4991" s="80" t="str">
        <f>IFERROR(VLOOKUP(B4991,Listor!$A$6:$C$62,3,FALSE),"")</f>
        <v/>
      </c>
      <c r="E4991" s="64" t="s">
        <v>69</v>
      </c>
      <c r="F4991" s="65"/>
      <c r="G4991" s="35" t="str">
        <f>IFERROR(VLOOKUP(B4991,Listor!$A$6:$G$62,7,FALSE),"")</f>
        <v/>
      </c>
      <c r="H4991" s="35" t="str">
        <f>IFERROR(VLOOKUP(B4991,Listor!$H$6:$I$24,2,FALSE),"")</f>
        <v/>
      </c>
      <c r="I4991" s="35" t="str">
        <f t="shared" si="80"/>
        <v/>
      </c>
      <c r="J4991" s="35" t="str">
        <f t="array" ref="J4991">IFERROR(INDEX(Listor!$M$6:$M$17,MATCH(Listor!J4991&amp;Fossila!E4991,Listor!$K$6:$K$17&amp;Listor!$L$6:$L$17,0)),"")</f>
        <v/>
      </c>
      <c r="K4991" s="69"/>
    </row>
    <row r="4992" spans="2:11" x14ac:dyDescent="0.25">
      <c r="B4992" s="68" t="s">
        <v>68</v>
      </c>
      <c r="C4992" s="80" t="str">
        <f>IFERROR(VLOOKUP(B4992,Listor!$A$6:$B$62,2,FALSE),"")</f>
        <v/>
      </c>
      <c r="D4992" s="80" t="str">
        <f>IFERROR(VLOOKUP(B4992,Listor!$A$6:$C$62,3,FALSE),"")</f>
        <v/>
      </c>
      <c r="E4992" s="64" t="s">
        <v>69</v>
      </c>
      <c r="F4992" s="65"/>
      <c r="G4992" s="35" t="str">
        <f>IFERROR(VLOOKUP(B4992,Listor!$A$6:$G$62,7,FALSE),"")</f>
        <v/>
      </c>
      <c r="H4992" s="35" t="str">
        <f>IFERROR(VLOOKUP(B4992,Listor!$H$6:$I$24,2,FALSE),"")</f>
        <v/>
      </c>
      <c r="I4992" s="35" t="str">
        <f t="shared" si="80"/>
        <v/>
      </c>
      <c r="J4992" s="35" t="str">
        <f t="array" ref="J4992">IFERROR(INDEX(Listor!$M$6:$M$17,MATCH(Listor!J4992&amp;Fossila!E4992,Listor!$K$6:$K$17&amp;Listor!$L$6:$L$17,0)),"")</f>
        <v/>
      </c>
      <c r="K4992" s="69"/>
    </row>
    <row r="4993" spans="2:11" x14ac:dyDescent="0.25">
      <c r="B4993" s="68" t="s">
        <v>68</v>
      </c>
      <c r="C4993" s="80" t="str">
        <f>IFERROR(VLOOKUP(B4993,Listor!$A$6:$B$62,2,FALSE),"")</f>
        <v/>
      </c>
      <c r="D4993" s="80" t="str">
        <f>IFERROR(VLOOKUP(B4993,Listor!$A$6:$C$62,3,FALSE),"")</f>
        <v/>
      </c>
      <c r="E4993" s="64" t="s">
        <v>69</v>
      </c>
      <c r="F4993" s="65"/>
      <c r="G4993" s="35" t="str">
        <f>IFERROR(VLOOKUP(B4993,Listor!$A$6:$G$62,7,FALSE),"")</f>
        <v/>
      </c>
      <c r="H4993" s="35" t="str">
        <f>IFERROR(VLOOKUP(B4993,Listor!$H$6:$I$24,2,FALSE),"")</f>
        <v/>
      </c>
      <c r="I4993" s="35" t="str">
        <f t="shared" si="80"/>
        <v/>
      </c>
      <c r="J4993" s="35" t="str">
        <f t="array" ref="J4993">IFERROR(INDEX(Listor!$M$6:$M$17,MATCH(Listor!J4993&amp;Fossila!E4993,Listor!$K$6:$K$17&amp;Listor!$L$6:$L$17,0)),"")</f>
        <v/>
      </c>
      <c r="K4993" s="69"/>
    </row>
    <row r="4994" spans="2:11" x14ac:dyDescent="0.25">
      <c r="B4994" s="68" t="s">
        <v>68</v>
      </c>
      <c r="C4994" s="80" t="str">
        <f>IFERROR(VLOOKUP(B4994,Listor!$A$6:$B$62,2,FALSE),"")</f>
        <v/>
      </c>
      <c r="D4994" s="80" t="str">
        <f>IFERROR(VLOOKUP(B4994,Listor!$A$6:$C$62,3,FALSE),"")</f>
        <v/>
      </c>
      <c r="E4994" s="64" t="s">
        <v>69</v>
      </c>
      <c r="F4994" s="65"/>
      <c r="G4994" s="35" t="str">
        <f>IFERROR(VLOOKUP(B4994,Listor!$A$6:$G$62,7,FALSE),"")</f>
        <v/>
      </c>
      <c r="H4994" s="35" t="str">
        <f>IFERROR(VLOOKUP(B4994,Listor!$H$6:$I$24,2,FALSE),"")</f>
        <v/>
      </c>
      <c r="I4994" s="35" t="str">
        <f t="shared" si="80"/>
        <v/>
      </c>
      <c r="J4994" s="35" t="str">
        <f t="array" ref="J4994">IFERROR(INDEX(Listor!$M$6:$M$17,MATCH(Listor!J4994&amp;Fossila!E4994,Listor!$K$6:$K$17&amp;Listor!$L$6:$L$17,0)),"")</f>
        <v/>
      </c>
      <c r="K4994" s="69"/>
    </row>
    <row r="4995" spans="2:11" x14ac:dyDescent="0.25">
      <c r="B4995" s="68" t="s">
        <v>68</v>
      </c>
      <c r="C4995" s="80" t="str">
        <f>IFERROR(VLOOKUP(B4995,Listor!$A$6:$B$62,2,FALSE),"")</f>
        <v/>
      </c>
      <c r="D4995" s="80" t="str">
        <f>IFERROR(VLOOKUP(B4995,Listor!$A$6:$C$62,3,FALSE),"")</f>
        <v/>
      </c>
      <c r="E4995" s="64" t="s">
        <v>69</v>
      </c>
      <c r="F4995" s="65"/>
      <c r="G4995" s="35" t="str">
        <f>IFERROR(VLOOKUP(B4995,Listor!$A$6:$G$62,7,FALSE),"")</f>
        <v/>
      </c>
      <c r="H4995" s="35" t="str">
        <f>IFERROR(VLOOKUP(B4995,Listor!$H$6:$I$24,2,FALSE),"")</f>
        <v/>
      </c>
      <c r="I4995" s="35" t="str">
        <f t="shared" si="80"/>
        <v/>
      </c>
      <c r="J4995" s="35" t="str">
        <f t="array" ref="J4995">IFERROR(INDEX(Listor!$M$6:$M$17,MATCH(Listor!J4995&amp;Fossila!E4995,Listor!$K$6:$K$17&amp;Listor!$L$6:$L$17,0)),"")</f>
        <v/>
      </c>
      <c r="K4995" s="69"/>
    </row>
    <row r="4996" spans="2:11" x14ac:dyDescent="0.25">
      <c r="B4996" s="68" t="s">
        <v>68</v>
      </c>
      <c r="C4996" s="80" t="str">
        <f>IFERROR(VLOOKUP(B4996,Listor!$A$6:$B$62,2,FALSE),"")</f>
        <v/>
      </c>
      <c r="D4996" s="80" t="str">
        <f>IFERROR(VLOOKUP(B4996,Listor!$A$6:$C$62,3,FALSE),"")</f>
        <v/>
      </c>
      <c r="E4996" s="64" t="s">
        <v>69</v>
      </c>
      <c r="F4996" s="65"/>
      <c r="G4996" s="35" t="str">
        <f>IFERROR(VLOOKUP(B4996,Listor!$A$6:$G$62,7,FALSE),"")</f>
        <v/>
      </c>
      <c r="H4996" s="35" t="str">
        <f>IFERROR(VLOOKUP(B4996,Listor!$H$6:$I$24,2,FALSE),"")</f>
        <v/>
      </c>
      <c r="I4996" s="35" t="str">
        <f t="shared" si="80"/>
        <v/>
      </c>
      <c r="J4996" s="35" t="str">
        <f t="array" ref="J4996">IFERROR(INDEX(Listor!$M$6:$M$17,MATCH(Listor!J4996&amp;Fossila!E4996,Listor!$K$6:$K$17&amp;Listor!$L$6:$L$17,0)),"")</f>
        <v/>
      </c>
      <c r="K4996" s="69"/>
    </row>
    <row r="4997" spans="2:11" x14ac:dyDescent="0.25">
      <c r="B4997" s="68" t="s">
        <v>68</v>
      </c>
      <c r="C4997" s="80" t="str">
        <f>IFERROR(VLOOKUP(B4997,Listor!$A$6:$B$62,2,FALSE),"")</f>
        <v/>
      </c>
      <c r="D4997" s="80" t="str">
        <f>IFERROR(VLOOKUP(B4997,Listor!$A$6:$C$62,3,FALSE),"")</f>
        <v/>
      </c>
      <c r="E4997" s="64" t="s">
        <v>69</v>
      </c>
      <c r="F4997" s="65"/>
      <c r="G4997" s="35" t="str">
        <f>IFERROR(VLOOKUP(B4997,Listor!$A$6:$G$62,7,FALSE),"")</f>
        <v/>
      </c>
      <c r="H4997" s="35" t="str">
        <f>IFERROR(VLOOKUP(B4997,Listor!$H$6:$I$24,2,FALSE),"")</f>
        <v/>
      </c>
      <c r="I4997" s="35" t="str">
        <f t="shared" si="80"/>
        <v/>
      </c>
      <c r="J4997" s="35" t="str">
        <f t="array" ref="J4997">IFERROR(INDEX(Listor!$M$6:$M$17,MATCH(Listor!J4997&amp;Fossila!E4997,Listor!$K$6:$K$17&amp;Listor!$L$6:$L$17,0)),"")</f>
        <v/>
      </c>
      <c r="K4997" s="69"/>
    </row>
    <row r="4998" spans="2:11" x14ac:dyDescent="0.25">
      <c r="B4998" s="68" t="s">
        <v>68</v>
      </c>
      <c r="C4998" s="80" t="str">
        <f>IFERROR(VLOOKUP(B4998,Listor!$A$6:$B$62,2,FALSE),"")</f>
        <v/>
      </c>
      <c r="D4998" s="80" t="str">
        <f>IFERROR(VLOOKUP(B4998,Listor!$A$6:$C$62,3,FALSE),"")</f>
        <v/>
      </c>
      <c r="E4998" s="64" t="s">
        <v>69</v>
      </c>
      <c r="F4998" s="65"/>
      <c r="G4998" s="35" t="str">
        <f>IFERROR(VLOOKUP(B4998,Listor!$A$6:$G$62,7,FALSE),"")</f>
        <v/>
      </c>
      <c r="H4998" s="35" t="str">
        <f>IFERROR(VLOOKUP(B4998,Listor!$H$6:$I$24,2,FALSE),"")</f>
        <v/>
      </c>
      <c r="I4998" s="35" t="str">
        <f t="shared" si="80"/>
        <v/>
      </c>
      <c r="J4998" s="35" t="str">
        <f t="array" ref="J4998">IFERROR(INDEX(Listor!$M$6:$M$17,MATCH(Listor!J4998&amp;Fossila!E4998,Listor!$K$6:$K$17&amp;Listor!$L$6:$L$17,0)),"")</f>
        <v/>
      </c>
      <c r="K4998" s="69"/>
    </row>
    <row r="4999" spans="2:11" x14ac:dyDescent="0.25">
      <c r="B4999" s="68" t="s">
        <v>68</v>
      </c>
      <c r="C4999" s="80" t="str">
        <f>IFERROR(VLOOKUP(B4999,Listor!$A$6:$B$62,2,FALSE),"")</f>
        <v/>
      </c>
      <c r="D4999" s="80" t="str">
        <f>IFERROR(VLOOKUP(B4999,Listor!$A$6:$C$62,3,FALSE),"")</f>
        <v/>
      </c>
      <c r="E4999" s="64" t="s">
        <v>69</v>
      </c>
      <c r="F4999" s="65"/>
      <c r="G4999" s="35" t="str">
        <f>IFERROR(VLOOKUP(B4999,Listor!$A$6:$G$62,7,FALSE),"")</f>
        <v/>
      </c>
      <c r="H4999" s="35" t="str">
        <f>IFERROR(VLOOKUP(B4999,Listor!$H$6:$I$24,2,FALSE),"")</f>
        <v/>
      </c>
      <c r="I4999" s="35" t="str">
        <f t="shared" si="80"/>
        <v/>
      </c>
      <c r="J4999" s="35" t="str">
        <f t="array" ref="J4999">IFERROR(INDEX(Listor!$M$6:$M$17,MATCH(Listor!J4999&amp;Fossila!E4999,Listor!$K$6:$K$17&amp;Listor!$L$6:$L$17,0)),"")</f>
        <v/>
      </c>
      <c r="K4999" s="69"/>
    </row>
    <row r="5000" spans="2:11" x14ac:dyDescent="0.25">
      <c r="B5000" s="68" t="s">
        <v>68</v>
      </c>
      <c r="C5000" s="80" t="str">
        <f>IFERROR(VLOOKUP(B5000,Listor!$A$6:$B$62,2,FALSE),"")</f>
        <v/>
      </c>
      <c r="D5000" s="80" t="str">
        <f>IFERROR(VLOOKUP(B5000,Listor!$A$6:$C$62,3,FALSE),"")</f>
        <v/>
      </c>
      <c r="E5000" s="64" t="s">
        <v>69</v>
      </c>
      <c r="F5000" s="65"/>
      <c r="G5000" s="35" t="str">
        <f>IFERROR(VLOOKUP(B5000,Listor!$A$6:$G$62,7,FALSE),"")</f>
        <v/>
      </c>
      <c r="H5000" s="35" t="str">
        <f>IFERROR(VLOOKUP(B5000,Listor!$H$6:$I$24,2,FALSE),"")</f>
        <v/>
      </c>
      <c r="I5000" s="35" t="str">
        <f t="shared" si="80"/>
        <v/>
      </c>
      <c r="J5000" s="35" t="str">
        <f t="array" ref="J5000">IFERROR(INDEX(Listor!$M$6:$M$17,MATCH(Listor!J5000&amp;Fossila!E5000,Listor!$K$6:$K$17&amp;Listor!$L$6:$L$17,0)),"")</f>
        <v/>
      </c>
      <c r="K5000" s="69"/>
    </row>
  </sheetData>
  <conditionalFormatting sqref="H5:H5000">
    <cfRule type="cellIs" dxfId="1" priority="1" operator="equal">
      <formula>"Syötä LHV"</formula>
    </cfRule>
  </conditionalFormatting>
  <dataValidations count="1">
    <dataValidation type="list" allowBlank="1" showInputMessage="1" sqref="B5:B5000" xr:uid="{6E332696-02CE-46A0-9F93-CF1029957D48}">
      <formula1>PolttoaineFos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xr:uid="{00000000-0002-0000-0100-000001000000}">
          <x14:formula1>
            <xm:f>INDIRECT(SUBSTITUTE(Listor!J6," ",""))</xm:f>
          </x14:formula1>
          <xm:sqref>E5:E5000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</sheetPr>
  <dimension ref="B2:AD5000"/>
  <sheetViews>
    <sheetView showGridLines="0" topLeftCell="A574" zoomScale="115" zoomScaleNormal="115" workbookViewId="0">
      <selection activeCell="A605" sqref="A605:XFD605"/>
    </sheetView>
  </sheetViews>
  <sheetFormatPr defaultRowHeight="15" x14ac:dyDescent="0.25"/>
  <cols>
    <col min="1" max="1" width="1.42578125" customWidth="1"/>
    <col min="2" max="2" width="31.140625" customWidth="1"/>
    <col min="3" max="3" width="13.28515625" customWidth="1"/>
    <col min="4" max="4" width="12.7109375" customWidth="1"/>
    <col min="5" max="5" width="33.28515625" customWidth="1"/>
    <col min="6" max="6" width="10.85546875" customWidth="1"/>
    <col min="7" max="7" width="8" customWidth="1"/>
    <col min="8" max="8" width="25.85546875" customWidth="1"/>
    <col min="9" max="9" width="13.28515625" customWidth="1"/>
    <col min="10" max="10" width="20.42578125" customWidth="1"/>
    <col min="11" max="11" width="31.5703125" customWidth="1"/>
    <col min="12" max="12" width="28.28515625" customWidth="1"/>
    <col min="13" max="13" width="16.140625" customWidth="1"/>
    <col min="14" max="14" width="13.140625" customWidth="1"/>
    <col min="15" max="15" width="21.7109375" customWidth="1"/>
    <col min="16" max="16" width="16.140625" customWidth="1"/>
    <col min="17" max="17" width="36.85546875" customWidth="1"/>
    <col min="18" max="21" width="16.140625" customWidth="1"/>
    <col min="22" max="22" width="20.42578125" customWidth="1"/>
    <col min="23" max="23" width="15.140625" customWidth="1"/>
    <col min="24" max="24" width="30.7109375" customWidth="1"/>
    <col min="25" max="25" width="16.140625" customWidth="1"/>
    <col min="26" max="26" width="51.28515625" customWidth="1"/>
    <col min="27" max="27" width="22.5703125" customWidth="1"/>
    <col min="28" max="28" width="2.42578125" customWidth="1"/>
    <col min="29" max="29" width="34.85546875" customWidth="1"/>
    <col min="30" max="30" width="15.5703125" customWidth="1"/>
    <col min="31" max="31" width="28.7109375" customWidth="1"/>
  </cols>
  <sheetData>
    <row r="2" spans="2:30" ht="21" x14ac:dyDescent="0.35">
      <c r="B2" s="39" t="s">
        <v>77</v>
      </c>
    </row>
    <row r="3" spans="2:30" ht="6.6" customHeight="1" x14ac:dyDescent="0.2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9"/>
      <c r="O3" s="1"/>
      <c r="P3" s="1"/>
      <c r="Q3" s="1"/>
      <c r="R3" s="1"/>
      <c r="S3" s="1"/>
      <c r="T3" s="1"/>
      <c r="U3" s="1"/>
      <c r="V3" s="19"/>
      <c r="W3" s="19"/>
      <c r="X3" s="1"/>
      <c r="Y3" s="1"/>
      <c r="Z3" s="1"/>
    </row>
    <row r="4" spans="2:30" s="1" customFormat="1" ht="60" x14ac:dyDescent="0.25">
      <c r="B4" s="34" t="s">
        <v>78</v>
      </c>
      <c r="C4" s="34" t="s">
        <v>65</v>
      </c>
      <c r="D4" s="34" t="s">
        <v>66</v>
      </c>
      <c r="E4" s="34" t="s">
        <v>80</v>
      </c>
      <c r="F4" s="34" t="s">
        <v>70</v>
      </c>
      <c r="G4" s="34" t="s">
        <v>71</v>
      </c>
      <c r="H4" s="34" t="s">
        <v>72</v>
      </c>
      <c r="I4" s="34" t="s">
        <v>73</v>
      </c>
      <c r="J4" s="34" t="s">
        <v>82</v>
      </c>
      <c r="K4" s="34" t="s">
        <v>81</v>
      </c>
      <c r="L4" s="34" t="s">
        <v>74</v>
      </c>
      <c r="M4" s="62" t="s">
        <v>83</v>
      </c>
      <c r="N4" s="62" t="s">
        <v>84</v>
      </c>
      <c r="O4" s="34" t="s">
        <v>85</v>
      </c>
      <c r="P4" s="34" t="s">
        <v>86</v>
      </c>
      <c r="Q4" s="62" t="s">
        <v>87</v>
      </c>
      <c r="R4" s="108" t="s">
        <v>95</v>
      </c>
      <c r="S4" s="108" t="s">
        <v>96</v>
      </c>
      <c r="T4" s="108" t="s">
        <v>97</v>
      </c>
      <c r="U4" s="108" t="s">
        <v>98</v>
      </c>
      <c r="V4" s="108" t="s">
        <v>99</v>
      </c>
      <c r="W4" s="108" t="s">
        <v>105</v>
      </c>
      <c r="X4" s="109" t="s">
        <v>106</v>
      </c>
      <c r="Y4" s="109" t="s">
        <v>107</v>
      </c>
      <c r="Z4" s="108" t="s">
        <v>108</v>
      </c>
      <c r="AA4" s="34" t="s">
        <v>75</v>
      </c>
      <c r="AB4" s="44"/>
      <c r="AC4" s="46" t="s">
        <v>109</v>
      </c>
      <c r="AD4" s="51"/>
    </row>
    <row r="5" spans="2:30" x14ac:dyDescent="0.25">
      <c r="B5" s="68" t="s">
        <v>68</v>
      </c>
      <c r="C5" s="80" t="str">
        <f>IFERROR(VLOOKUP(B5,Listor!$A$6:$B$62,2,FALSE),"")</f>
        <v/>
      </c>
      <c r="D5" s="80" t="str">
        <f>IFERROR(VLOOKUP(B5,Listor!$A$6:$C$62,3,FALSE),"")</f>
        <v/>
      </c>
      <c r="E5" s="110" t="s">
        <v>79</v>
      </c>
      <c r="F5" s="66"/>
      <c r="G5" s="35" t="str">
        <f>IFERROR(VLOOKUP(B5,Listor!$A$6:$G$62,7,FALSE),"")</f>
        <v/>
      </c>
      <c r="H5" s="63" t="str">
        <f>IFERROR(VLOOKUP(B5,Listor!$N$6:$O$47,2,FALSE),"")</f>
        <v/>
      </c>
      <c r="I5" s="63" t="str">
        <f t="shared" ref="I5:I68" si="0">IFERROR(F5*H5,"")</f>
        <v/>
      </c>
      <c r="J5" s="96" t="str">
        <f>IFERROR(VLOOKUP(B5,Listor!$N$6:$P$47,3,FALSE)*I5,"")</f>
        <v/>
      </c>
      <c r="K5" s="81"/>
      <c r="L5" s="88" t="str">
        <f>IFERROR((VLOOKUP(B5,Listor!$N$6:$P$47,3,FALSE)*Biologiska!K5)+(VLOOKUP(B5,Listor!$N$6:$Q$47,4,FALSE)),"")</f>
        <v/>
      </c>
      <c r="M5" s="63" t="str">
        <f>IFERROR(I5*L5,"")</f>
        <v/>
      </c>
      <c r="N5" s="106"/>
      <c r="O5" s="84" t="str">
        <f>IF(ISBLANK(K5),"",IFERROR(((83.8-K5)/83.8)*100,""))</f>
        <v/>
      </c>
      <c r="P5" s="107"/>
      <c r="Q5" s="87" t="s">
        <v>79</v>
      </c>
      <c r="R5" s="87"/>
      <c r="S5" s="87"/>
      <c r="T5" s="87"/>
      <c r="U5" s="87"/>
      <c r="V5" s="86" t="s">
        <v>79</v>
      </c>
      <c r="W5" s="87"/>
      <c r="X5" s="102" t="s">
        <v>79</v>
      </c>
      <c r="Y5" s="88" t="str">
        <f>IFERROR(IF(VLOOKUP(X5,Listor!$T$6:$U$7,2,FALSE)&lt;O5,TRUE),"")</f>
        <v/>
      </c>
      <c r="Z5" s="87"/>
      <c r="AA5" s="103"/>
      <c r="AC5" s="45" t="str">
        <f>IFERROR(SUMIF($E:$E,"Ja",$M:$M)/SUMIF($E:$E,"Ja",$I:$I),"")</f>
        <v/>
      </c>
      <c r="AD5" s="52"/>
    </row>
    <row r="6" spans="2:30" x14ac:dyDescent="0.25">
      <c r="B6" s="68" t="s">
        <v>68</v>
      </c>
      <c r="C6" s="80" t="str">
        <f>IFERROR(VLOOKUP(B6,Listor!$A$6:$B$62,2,FALSE),"")</f>
        <v/>
      </c>
      <c r="D6" s="80" t="str">
        <f>IFERROR(VLOOKUP(B6,Listor!$A$6:$C$62,3,FALSE),"")</f>
        <v/>
      </c>
      <c r="E6" s="110" t="s">
        <v>79</v>
      </c>
      <c r="F6" s="66"/>
      <c r="G6" s="35" t="str">
        <f>IFERROR(VLOOKUP(B6,Listor!$A$6:$G$62,7,FALSE),"")</f>
        <v/>
      </c>
      <c r="H6" s="63" t="str">
        <f>IFERROR(VLOOKUP(B6,Listor!$N$6:$O$47,2,FALSE),"")</f>
        <v/>
      </c>
      <c r="I6" s="63" t="str">
        <f t="shared" si="0"/>
        <v/>
      </c>
      <c r="J6" s="96" t="str">
        <f>IFERROR(VLOOKUP(B6,Listor!$N$6:$P$47,3,FALSE)*I6,"")</f>
        <v/>
      </c>
      <c r="K6" s="81"/>
      <c r="L6" s="88" t="str">
        <f>IFERROR((VLOOKUP(B6,Listor!$N$6:$P$47,3,FALSE)*Biologiska!K6)+(VLOOKUP(B6,Listor!$N$6:$Q$47,4,FALSE)),"")</f>
        <v/>
      </c>
      <c r="M6" s="63" t="str">
        <f t="shared" ref="M6:M69" si="1">IFERROR(I6*L6,"")</f>
        <v/>
      </c>
      <c r="N6" s="85"/>
      <c r="O6" s="84" t="str">
        <f t="shared" ref="O6:O69" si="2">IF(ISBLANK(K6),"",IFERROR(((83.8-K6)/83.8)*100,""))</f>
        <v/>
      </c>
      <c r="P6" s="107"/>
      <c r="Q6" s="87" t="s">
        <v>79</v>
      </c>
      <c r="R6" s="87"/>
      <c r="S6" s="87"/>
      <c r="T6" s="87"/>
      <c r="U6" s="87"/>
      <c r="V6" s="86" t="s">
        <v>79</v>
      </c>
      <c r="W6" s="85"/>
      <c r="X6" s="102" t="s">
        <v>79</v>
      </c>
      <c r="Y6" s="63" t="str">
        <f>IFERROR(IF(VLOOKUP(X6,Listor!$T$6:$U$7,2,FALSE)&lt;O6,TRUE),"")</f>
        <v/>
      </c>
      <c r="Z6" s="87"/>
      <c r="AA6" s="104"/>
    </row>
    <row r="7" spans="2:30" x14ac:dyDescent="0.25">
      <c r="B7" s="68" t="s">
        <v>68</v>
      </c>
      <c r="C7" s="80" t="str">
        <f>IFERROR(VLOOKUP(B7,Listor!$A$6:$B$62,2,FALSE),"")</f>
        <v/>
      </c>
      <c r="D7" s="80" t="str">
        <f>IFERROR(VLOOKUP(B7,Listor!$A$6:$C$62,3,FALSE),"")</f>
        <v/>
      </c>
      <c r="E7" s="110" t="s">
        <v>79</v>
      </c>
      <c r="F7" s="66"/>
      <c r="G7" s="35" t="str">
        <f>IFERROR(VLOOKUP(B7,Listor!$A$6:$G$62,7,FALSE),"")</f>
        <v/>
      </c>
      <c r="H7" s="63" t="str">
        <f>IFERROR(VLOOKUP(B7,Listor!$N$6:$O$47,2,FALSE),"")</f>
        <v/>
      </c>
      <c r="I7" s="63" t="str">
        <f t="shared" si="0"/>
        <v/>
      </c>
      <c r="J7" s="96" t="str">
        <f>IFERROR(VLOOKUP(B7,Listor!$N$6:$P$47,3,FALSE)*I7,"")</f>
        <v/>
      </c>
      <c r="K7" s="81"/>
      <c r="L7" s="88" t="str">
        <f>IFERROR((VLOOKUP(B7,Listor!$N$6:$P$47,3,FALSE)*Biologiska!K7)+(VLOOKUP(B7,Listor!$N$6:$Q$47,4,FALSE)),"")</f>
        <v/>
      </c>
      <c r="M7" s="63" t="str">
        <f t="shared" si="1"/>
        <v/>
      </c>
      <c r="N7" s="85"/>
      <c r="O7" s="84" t="str">
        <f>IF(ISBLANK(K7),"",IFERROR(((83.8-K7)/83.8)*100,""))</f>
        <v/>
      </c>
      <c r="P7" s="107"/>
      <c r="Q7" s="87" t="s">
        <v>79</v>
      </c>
      <c r="R7" s="87"/>
      <c r="S7" s="87"/>
      <c r="T7" s="87"/>
      <c r="U7" s="87"/>
      <c r="V7" s="86" t="s">
        <v>79</v>
      </c>
      <c r="W7" s="85"/>
      <c r="X7" s="102" t="s">
        <v>79</v>
      </c>
      <c r="Y7" s="63" t="str">
        <f>IFERROR(IF(VLOOKUP(X7,Listor!$T$6:$U$7,2,FALSE)&lt;O7,TRUE),"")</f>
        <v/>
      </c>
      <c r="Z7" s="87"/>
      <c r="AA7" s="104"/>
    </row>
    <row r="8" spans="2:30" x14ac:dyDescent="0.25">
      <c r="B8" s="68" t="s">
        <v>68</v>
      </c>
      <c r="C8" s="80" t="str">
        <f>IFERROR(VLOOKUP(B8,Listor!$A$6:$B$62,2,FALSE),"")</f>
        <v/>
      </c>
      <c r="D8" s="80" t="str">
        <f>IFERROR(VLOOKUP(B8,Listor!$A$6:$C$62,3,FALSE),"")</f>
        <v/>
      </c>
      <c r="E8" s="110" t="s">
        <v>79</v>
      </c>
      <c r="F8" s="66"/>
      <c r="G8" s="35" t="str">
        <f>IFERROR(VLOOKUP(B8,Listor!$A$6:$G$62,7,FALSE),"")</f>
        <v/>
      </c>
      <c r="H8" s="63" t="str">
        <f>IFERROR(VLOOKUP(B8,Listor!$N$6:$O$47,2,FALSE),"")</f>
        <v/>
      </c>
      <c r="I8" s="63" t="str">
        <f t="shared" si="0"/>
        <v/>
      </c>
      <c r="J8" s="96" t="str">
        <f>IFERROR(VLOOKUP(B8,Listor!$N$6:$P$47,3,FALSE)*I8,"")</f>
        <v/>
      </c>
      <c r="K8" s="81"/>
      <c r="L8" s="88" t="str">
        <f>IFERROR((VLOOKUP(B8,Listor!$N$6:$P$47,3,FALSE)*Biologiska!K8)+(VLOOKUP(B8,Listor!$N$6:$Q$47,4,FALSE)),"")</f>
        <v/>
      </c>
      <c r="M8" s="63" t="str">
        <f t="shared" si="1"/>
        <v/>
      </c>
      <c r="N8" s="85"/>
      <c r="O8" s="84" t="str">
        <f t="shared" si="2"/>
        <v/>
      </c>
      <c r="P8" s="107"/>
      <c r="Q8" s="87" t="s">
        <v>79</v>
      </c>
      <c r="R8" s="87"/>
      <c r="S8" s="87"/>
      <c r="T8" s="87"/>
      <c r="U8" s="87"/>
      <c r="V8" s="86" t="s">
        <v>79</v>
      </c>
      <c r="W8" s="85"/>
      <c r="X8" s="102" t="s">
        <v>79</v>
      </c>
      <c r="Y8" s="63" t="str">
        <f>IFERROR(IF(VLOOKUP(X8,Listor!$T$6:$U$7,2,FALSE)&lt;O8,TRUE),"")</f>
        <v/>
      </c>
      <c r="Z8" s="87"/>
      <c r="AA8" s="104"/>
    </row>
    <row r="9" spans="2:30" x14ac:dyDescent="0.25">
      <c r="B9" s="68" t="s">
        <v>68</v>
      </c>
      <c r="C9" s="80" t="str">
        <f>IFERROR(VLOOKUP(B9,Listor!$A$6:$B$62,2,FALSE),"")</f>
        <v/>
      </c>
      <c r="D9" s="80" t="str">
        <f>IFERROR(VLOOKUP(B9,Listor!$A$6:$C$62,3,FALSE),"")</f>
        <v/>
      </c>
      <c r="E9" s="110" t="s">
        <v>79</v>
      </c>
      <c r="F9" s="66"/>
      <c r="G9" s="35" t="str">
        <f>IFERROR(VLOOKUP(B9,Listor!$A$6:$G$62,7,FALSE),"")</f>
        <v/>
      </c>
      <c r="H9" s="63" t="str">
        <f>IFERROR(VLOOKUP(B9,Listor!$N$6:$O$47,2,FALSE),"")</f>
        <v/>
      </c>
      <c r="I9" s="63" t="str">
        <f t="shared" si="0"/>
        <v/>
      </c>
      <c r="J9" s="96" t="str">
        <f>IFERROR(VLOOKUP(B9,Listor!$N$6:$P$47,3,FALSE)*I9,"")</f>
        <v/>
      </c>
      <c r="K9" s="81"/>
      <c r="L9" s="88" t="str">
        <f>IFERROR((VLOOKUP(B9,Listor!$N$6:$P$47,3,FALSE)*Biologiska!K9)+(VLOOKUP(B9,Listor!$N$6:$Q$47,4,FALSE)),"")</f>
        <v/>
      </c>
      <c r="M9" s="63" t="str">
        <f t="shared" si="1"/>
        <v/>
      </c>
      <c r="N9" s="85"/>
      <c r="O9" s="84" t="str">
        <f>IF(ISBLANK(K9),"",IFERROR(((83.8-K9)/83.8)*100,""))</f>
        <v/>
      </c>
      <c r="P9" s="107"/>
      <c r="Q9" s="87" t="s">
        <v>79</v>
      </c>
      <c r="R9" s="87"/>
      <c r="S9" s="87"/>
      <c r="T9" s="87"/>
      <c r="U9" s="87"/>
      <c r="V9" s="86" t="s">
        <v>79</v>
      </c>
      <c r="W9" s="85"/>
      <c r="X9" s="102" t="s">
        <v>79</v>
      </c>
      <c r="Y9" s="63" t="str">
        <f>IFERROR(IF(VLOOKUP(X9,Listor!$T$6:$U$7,2,FALSE)&lt;O9,TRUE),"")</f>
        <v/>
      </c>
      <c r="Z9" s="87"/>
      <c r="AA9" s="104"/>
      <c r="AC9" s="52"/>
    </row>
    <row r="10" spans="2:30" x14ac:dyDescent="0.25">
      <c r="B10" s="68" t="s">
        <v>68</v>
      </c>
      <c r="C10" s="80" t="str">
        <f>IFERROR(VLOOKUP(B10,Listor!$A$6:$B$62,2,FALSE),"")</f>
        <v/>
      </c>
      <c r="D10" s="80" t="str">
        <f>IFERROR(VLOOKUP(B10,Listor!$A$6:$C$62,3,FALSE),"")</f>
        <v/>
      </c>
      <c r="E10" s="110" t="s">
        <v>79</v>
      </c>
      <c r="F10" s="66"/>
      <c r="G10" s="35" t="str">
        <f>IFERROR(VLOOKUP(B10,Listor!$A$6:$G$62,7,FALSE),"")</f>
        <v/>
      </c>
      <c r="H10" s="63" t="str">
        <f>IFERROR(VLOOKUP(B10,Listor!$N$6:$O$47,2,FALSE),"")</f>
        <v/>
      </c>
      <c r="I10" s="63" t="str">
        <f t="shared" si="0"/>
        <v/>
      </c>
      <c r="J10" s="96" t="str">
        <f>IFERROR(VLOOKUP(B10,Listor!$N$6:$P$47,3,FALSE)*I10,"")</f>
        <v/>
      </c>
      <c r="K10" s="81"/>
      <c r="L10" s="88" t="str">
        <f>IFERROR((VLOOKUP(B10,Listor!$N$6:$P$47,3,FALSE)*Biologiska!K10)+(VLOOKUP(B10,Listor!$N$6:$Q$47,4,FALSE)),"")</f>
        <v/>
      </c>
      <c r="M10" s="63" t="str">
        <f t="shared" si="1"/>
        <v/>
      </c>
      <c r="N10" s="75"/>
      <c r="O10" s="84" t="str">
        <f t="shared" si="2"/>
        <v/>
      </c>
      <c r="P10" s="107"/>
      <c r="Q10" s="87" t="s">
        <v>79</v>
      </c>
      <c r="R10" s="87"/>
      <c r="S10" s="87"/>
      <c r="T10" s="87"/>
      <c r="U10" s="87"/>
      <c r="V10" s="86" t="s">
        <v>79</v>
      </c>
      <c r="W10" s="75"/>
      <c r="X10" s="102" t="s">
        <v>79</v>
      </c>
      <c r="Y10" s="63" t="str">
        <f>IFERROR(IF(VLOOKUP(X10,Listor!$T$6:$U$7,2,FALSE)&lt;O10,TRUE),"")</f>
        <v/>
      </c>
      <c r="Z10" s="87"/>
      <c r="AA10" s="104"/>
      <c r="AC10" s="52"/>
    </row>
    <row r="11" spans="2:30" x14ac:dyDescent="0.25">
      <c r="B11" s="68" t="s">
        <v>68</v>
      </c>
      <c r="C11" s="80" t="str">
        <f>IFERROR(VLOOKUP(B11,Listor!$A$6:$B$62,2,FALSE),"")</f>
        <v/>
      </c>
      <c r="D11" s="80" t="str">
        <f>IFERROR(VLOOKUP(B11,Listor!$A$6:$C$62,3,FALSE),"")</f>
        <v/>
      </c>
      <c r="E11" s="110" t="s">
        <v>79</v>
      </c>
      <c r="F11" s="66"/>
      <c r="G11" s="35" t="str">
        <f>IFERROR(VLOOKUP(B11,Listor!$A$6:$G$62,7,FALSE),"")</f>
        <v/>
      </c>
      <c r="H11" s="63" t="str">
        <f>IFERROR(VLOOKUP(B11,Listor!$N$6:$O$47,2,FALSE),"")</f>
        <v/>
      </c>
      <c r="I11" s="63" t="str">
        <f t="shared" si="0"/>
        <v/>
      </c>
      <c r="J11" s="96" t="str">
        <f>IFERROR(VLOOKUP(B11,Listor!$N$6:$P$47,3,FALSE)*I11,"")</f>
        <v/>
      </c>
      <c r="K11" s="81"/>
      <c r="L11" s="88" t="str">
        <f>IFERROR((VLOOKUP(B11,Listor!$N$6:$P$47,3,FALSE)*Biologiska!K11)+(VLOOKUP(B11,Listor!$N$6:$Q$47,4,FALSE)),"")</f>
        <v/>
      </c>
      <c r="M11" s="63" t="str">
        <f t="shared" si="1"/>
        <v/>
      </c>
      <c r="N11" s="75"/>
      <c r="O11" s="84" t="str">
        <f t="shared" si="2"/>
        <v/>
      </c>
      <c r="P11" s="107"/>
      <c r="Q11" s="87" t="s">
        <v>79</v>
      </c>
      <c r="R11" s="87"/>
      <c r="S11" s="87"/>
      <c r="T11" s="87"/>
      <c r="U11" s="87"/>
      <c r="V11" s="86" t="s">
        <v>79</v>
      </c>
      <c r="W11" s="75"/>
      <c r="X11" s="102" t="s">
        <v>79</v>
      </c>
      <c r="Y11" s="63" t="str">
        <f>IFERROR(IF(VLOOKUP(X11,Listor!$T$6:$U$7,2,FALSE)&lt;O11,TRUE),"")</f>
        <v/>
      </c>
      <c r="Z11" s="87"/>
      <c r="AA11" s="104"/>
      <c r="AC11" s="52"/>
    </row>
    <row r="12" spans="2:30" x14ac:dyDescent="0.25">
      <c r="B12" s="68" t="s">
        <v>68</v>
      </c>
      <c r="C12" s="80" t="str">
        <f>IFERROR(VLOOKUP(B12,Listor!$A$6:$B$62,2,FALSE),"")</f>
        <v/>
      </c>
      <c r="D12" s="80" t="str">
        <f>IFERROR(VLOOKUP(B12,Listor!$A$6:$C$62,3,FALSE),"")</f>
        <v/>
      </c>
      <c r="E12" s="110" t="s">
        <v>79</v>
      </c>
      <c r="F12" s="66"/>
      <c r="G12" s="35" t="str">
        <f>IFERROR(VLOOKUP(B12,Listor!$A$6:$G$62,7,FALSE),"")</f>
        <v/>
      </c>
      <c r="H12" s="63" t="str">
        <f>IFERROR(VLOOKUP(B12,Listor!$N$6:$O$47,2,FALSE),"")</f>
        <v/>
      </c>
      <c r="I12" s="63" t="str">
        <f t="shared" si="0"/>
        <v/>
      </c>
      <c r="J12" s="96" t="str">
        <f>IFERROR(VLOOKUP(B12,Listor!$N$6:$P$47,3,FALSE)*I12,"")</f>
        <v/>
      </c>
      <c r="K12" s="81"/>
      <c r="L12" s="88" t="str">
        <f>IFERROR((VLOOKUP(B12,Listor!$N$6:$P$47,3,FALSE)*Biologiska!K12)+(VLOOKUP(B12,Listor!$N$6:$Q$47,4,FALSE)),"")</f>
        <v/>
      </c>
      <c r="M12" s="63" t="str">
        <f t="shared" si="1"/>
        <v/>
      </c>
      <c r="N12" s="75"/>
      <c r="O12" s="84" t="str">
        <f t="shared" si="2"/>
        <v/>
      </c>
      <c r="P12" s="107"/>
      <c r="Q12" s="87" t="s">
        <v>79</v>
      </c>
      <c r="R12" s="87"/>
      <c r="S12" s="87"/>
      <c r="T12" s="87"/>
      <c r="U12" s="87"/>
      <c r="V12" s="86" t="s">
        <v>79</v>
      </c>
      <c r="W12" s="75"/>
      <c r="X12" s="102" t="s">
        <v>79</v>
      </c>
      <c r="Y12" s="63" t="str">
        <f>IFERROR(IF(VLOOKUP(X12,Listor!$T$6:$U$7,2,FALSE)&lt;O12,TRUE),"")</f>
        <v/>
      </c>
      <c r="Z12" s="87"/>
      <c r="AA12" s="104"/>
    </row>
    <row r="13" spans="2:30" x14ac:dyDescent="0.25">
      <c r="B13" s="68" t="s">
        <v>68</v>
      </c>
      <c r="C13" s="80" t="str">
        <f>IFERROR(VLOOKUP(B13,Listor!$A$6:$B$62,2,FALSE),"")</f>
        <v/>
      </c>
      <c r="D13" s="80" t="str">
        <f>IFERROR(VLOOKUP(B13,Listor!$A$6:$C$62,3,FALSE),"")</f>
        <v/>
      </c>
      <c r="E13" s="110" t="s">
        <v>79</v>
      </c>
      <c r="F13" s="66"/>
      <c r="G13" s="35" t="str">
        <f>IFERROR(VLOOKUP(B13,Listor!$A$6:$G$62,7,FALSE),"")</f>
        <v/>
      </c>
      <c r="H13" s="63" t="str">
        <f>IFERROR(VLOOKUP(B13,Listor!$N$6:$O$47,2,FALSE),"")</f>
        <v/>
      </c>
      <c r="I13" s="63" t="str">
        <f t="shared" si="0"/>
        <v/>
      </c>
      <c r="J13" s="96" t="str">
        <f>IFERROR(VLOOKUP(B13,Listor!$N$6:$P$47,3,FALSE)*I13,"")</f>
        <v/>
      </c>
      <c r="K13" s="81"/>
      <c r="L13" s="88" t="str">
        <f>IFERROR((VLOOKUP(B13,Listor!$N$6:$P$47,3,FALSE)*Biologiska!K13)+(VLOOKUP(B13,Listor!$N$6:$Q$47,4,FALSE)),"")</f>
        <v/>
      </c>
      <c r="M13" s="63" t="str">
        <f t="shared" si="1"/>
        <v/>
      </c>
      <c r="N13" s="75"/>
      <c r="O13" s="84" t="str">
        <f t="shared" si="2"/>
        <v/>
      </c>
      <c r="P13" s="107"/>
      <c r="Q13" s="87" t="s">
        <v>79</v>
      </c>
      <c r="R13" s="87"/>
      <c r="S13" s="87"/>
      <c r="T13" s="87"/>
      <c r="U13" s="87"/>
      <c r="V13" s="86" t="s">
        <v>79</v>
      </c>
      <c r="W13" s="75"/>
      <c r="X13" s="102" t="s">
        <v>79</v>
      </c>
      <c r="Y13" s="63" t="str">
        <f>IFERROR(IF(VLOOKUP(X13,Listor!$T$6:$U$7,2,FALSE)&lt;O13,TRUE),"")</f>
        <v/>
      </c>
      <c r="Z13" s="87"/>
      <c r="AA13" s="104"/>
    </row>
    <row r="14" spans="2:30" x14ac:dyDescent="0.25">
      <c r="B14" s="68" t="s">
        <v>68</v>
      </c>
      <c r="C14" s="80" t="str">
        <f>IFERROR(VLOOKUP(B14,Listor!$A$6:$B$62,2,FALSE),"")</f>
        <v/>
      </c>
      <c r="D14" s="80" t="str">
        <f>IFERROR(VLOOKUP(B14,Listor!$A$6:$C$62,3,FALSE),"")</f>
        <v/>
      </c>
      <c r="E14" s="110" t="s">
        <v>79</v>
      </c>
      <c r="F14" s="66"/>
      <c r="G14" s="35" t="str">
        <f>IFERROR(VLOOKUP(B14,Listor!$A$6:$G$62,7,FALSE),"")</f>
        <v/>
      </c>
      <c r="H14" s="63" t="str">
        <f>IFERROR(VLOOKUP(B14,Listor!$N$6:$O$47,2,FALSE),"")</f>
        <v/>
      </c>
      <c r="I14" s="63" t="str">
        <f t="shared" si="0"/>
        <v/>
      </c>
      <c r="J14" s="96" t="str">
        <f>IFERROR(VLOOKUP(B14,Listor!$N$6:$P$47,3,FALSE)*I14,"")</f>
        <v/>
      </c>
      <c r="K14" s="81"/>
      <c r="L14" s="88" t="str">
        <f>IFERROR((VLOOKUP(B14,Listor!$N$6:$P$47,3,FALSE)*Biologiska!K14)+(VLOOKUP(B14,Listor!$N$6:$Q$47,4,FALSE)),"")</f>
        <v/>
      </c>
      <c r="M14" s="63" t="str">
        <f t="shared" si="1"/>
        <v/>
      </c>
      <c r="N14" s="75"/>
      <c r="O14" s="84" t="str">
        <f t="shared" si="2"/>
        <v/>
      </c>
      <c r="P14" s="107"/>
      <c r="Q14" s="87" t="s">
        <v>79</v>
      </c>
      <c r="R14" s="87"/>
      <c r="S14" s="87"/>
      <c r="T14" s="87"/>
      <c r="U14" s="87"/>
      <c r="V14" s="86" t="s">
        <v>79</v>
      </c>
      <c r="W14" s="75"/>
      <c r="X14" s="102" t="s">
        <v>79</v>
      </c>
      <c r="Y14" s="63" t="str">
        <f>IFERROR(IF(VLOOKUP(X14,Listor!$T$6:$U$7,2,FALSE)&lt;O14,TRUE),"")</f>
        <v/>
      </c>
      <c r="Z14" s="87"/>
      <c r="AA14" s="104"/>
    </row>
    <row r="15" spans="2:30" x14ac:dyDescent="0.25">
      <c r="B15" s="68" t="s">
        <v>68</v>
      </c>
      <c r="C15" s="80" t="str">
        <f>IFERROR(VLOOKUP(B15,Listor!$A$6:$B$62,2,FALSE),"")</f>
        <v/>
      </c>
      <c r="D15" s="80" t="str">
        <f>IFERROR(VLOOKUP(B15,Listor!$A$6:$C$62,3,FALSE),"")</f>
        <v/>
      </c>
      <c r="E15" s="110" t="s">
        <v>79</v>
      </c>
      <c r="F15" s="66"/>
      <c r="G15" s="35" t="str">
        <f>IFERROR(VLOOKUP(B15,Listor!$A$6:$G$62,7,FALSE),"")</f>
        <v/>
      </c>
      <c r="H15" s="63" t="str">
        <f>IFERROR(VLOOKUP(B15,Listor!$N$6:$O$47,2,FALSE),"")</f>
        <v/>
      </c>
      <c r="I15" s="63" t="str">
        <f t="shared" si="0"/>
        <v/>
      </c>
      <c r="J15" s="96" t="str">
        <f>IFERROR(VLOOKUP(B15,Listor!$N$6:$P$47,3,FALSE)*I15,"")</f>
        <v/>
      </c>
      <c r="K15" s="81"/>
      <c r="L15" s="88" t="str">
        <f>IFERROR((VLOOKUP(B15,Listor!$N$6:$P$47,3,FALSE)*Biologiska!K15)+(VLOOKUP(B15,Listor!$N$6:$Q$47,4,FALSE)),"")</f>
        <v/>
      </c>
      <c r="M15" s="63" t="str">
        <f t="shared" si="1"/>
        <v/>
      </c>
      <c r="N15" s="75"/>
      <c r="O15" s="84" t="str">
        <f t="shared" si="2"/>
        <v/>
      </c>
      <c r="P15" s="107"/>
      <c r="Q15" s="87" t="s">
        <v>79</v>
      </c>
      <c r="R15" s="87"/>
      <c r="S15" s="87"/>
      <c r="T15" s="87"/>
      <c r="U15" s="87"/>
      <c r="V15" s="86" t="s">
        <v>79</v>
      </c>
      <c r="W15" s="75"/>
      <c r="X15" s="102" t="s">
        <v>79</v>
      </c>
      <c r="Y15" s="63" t="str">
        <f>IFERROR(IF(VLOOKUP(X15,Listor!$T$6:$U$7,2,FALSE)&lt;O15,TRUE),"")</f>
        <v/>
      </c>
      <c r="Z15" s="87"/>
      <c r="AA15" s="104"/>
    </row>
    <row r="16" spans="2:30" x14ac:dyDescent="0.25">
      <c r="B16" s="68" t="s">
        <v>68</v>
      </c>
      <c r="C16" s="80" t="str">
        <f>IFERROR(VLOOKUP(B16,Listor!$A$6:$B$62,2,FALSE),"")</f>
        <v/>
      </c>
      <c r="D16" s="80" t="str">
        <f>IFERROR(VLOOKUP(B16,Listor!$A$6:$C$62,3,FALSE),"")</f>
        <v/>
      </c>
      <c r="E16" s="110" t="s">
        <v>79</v>
      </c>
      <c r="F16" s="66"/>
      <c r="G16" s="35" t="str">
        <f>IFERROR(VLOOKUP(B16,Listor!$A$6:$G$62,7,FALSE),"")</f>
        <v/>
      </c>
      <c r="H16" s="63" t="str">
        <f>IFERROR(VLOOKUP(B16,Listor!$N$6:$O$47,2,FALSE),"")</f>
        <v/>
      </c>
      <c r="I16" s="63" t="str">
        <f t="shared" si="0"/>
        <v/>
      </c>
      <c r="J16" s="96" t="str">
        <f>IFERROR(VLOOKUP(B16,Listor!$N$6:$P$47,3,FALSE)*I16,"")</f>
        <v/>
      </c>
      <c r="K16" s="81"/>
      <c r="L16" s="88" t="str">
        <f>IFERROR((VLOOKUP(B16,Listor!$N$6:$P$47,3,FALSE)*Biologiska!K16)+(VLOOKUP(B16,Listor!$N$6:$Q$47,4,FALSE)),"")</f>
        <v/>
      </c>
      <c r="M16" s="63" t="str">
        <f t="shared" si="1"/>
        <v/>
      </c>
      <c r="N16" s="75"/>
      <c r="O16" s="84" t="str">
        <f t="shared" si="2"/>
        <v/>
      </c>
      <c r="P16" s="107"/>
      <c r="Q16" s="87" t="s">
        <v>79</v>
      </c>
      <c r="R16" s="87"/>
      <c r="S16" s="87"/>
      <c r="T16" s="87"/>
      <c r="U16" s="87"/>
      <c r="V16" s="86" t="s">
        <v>79</v>
      </c>
      <c r="W16" s="75"/>
      <c r="X16" s="102" t="s">
        <v>79</v>
      </c>
      <c r="Y16" s="63" t="str">
        <f>IFERROR(IF(VLOOKUP(X16,Listor!$T$6:$U$7,2,FALSE)&lt;O16,TRUE),"")</f>
        <v/>
      </c>
      <c r="Z16" s="87"/>
      <c r="AA16" s="104"/>
    </row>
    <row r="17" spans="2:27" x14ac:dyDescent="0.25">
      <c r="B17" s="68" t="s">
        <v>68</v>
      </c>
      <c r="C17" s="80" t="str">
        <f>IFERROR(VLOOKUP(B17,Listor!$A$6:$B$62,2,FALSE),"")</f>
        <v/>
      </c>
      <c r="D17" s="80" t="str">
        <f>IFERROR(VLOOKUP(B17,Listor!$A$6:$C$62,3,FALSE),"")</f>
        <v/>
      </c>
      <c r="E17" s="110" t="s">
        <v>79</v>
      </c>
      <c r="F17" s="66"/>
      <c r="G17" s="35" t="str">
        <f>IFERROR(VLOOKUP(B17,Listor!$A$6:$G$62,7,FALSE),"")</f>
        <v/>
      </c>
      <c r="H17" s="63" t="str">
        <f>IFERROR(VLOOKUP(B17,Listor!$N$6:$O$47,2,FALSE),"")</f>
        <v/>
      </c>
      <c r="I17" s="63" t="str">
        <f t="shared" si="0"/>
        <v/>
      </c>
      <c r="J17" s="96" t="str">
        <f>IFERROR(VLOOKUP(B17,Listor!$N$6:$P$47,3,FALSE)*I17,"")</f>
        <v/>
      </c>
      <c r="K17" s="81"/>
      <c r="L17" s="88" t="str">
        <f>IFERROR((VLOOKUP(B17,Listor!$N$6:$P$47,3,FALSE)*Biologiska!K17)+(VLOOKUP(B17,Listor!$N$6:$Q$47,4,FALSE)),"")</f>
        <v/>
      </c>
      <c r="M17" s="63" t="str">
        <f t="shared" si="1"/>
        <v/>
      </c>
      <c r="N17" s="75"/>
      <c r="O17" s="84" t="str">
        <f t="shared" si="2"/>
        <v/>
      </c>
      <c r="P17" s="107"/>
      <c r="Q17" s="87" t="s">
        <v>79</v>
      </c>
      <c r="R17" s="87"/>
      <c r="S17" s="87"/>
      <c r="T17" s="87"/>
      <c r="U17" s="87"/>
      <c r="V17" s="86" t="s">
        <v>79</v>
      </c>
      <c r="W17" s="75"/>
      <c r="X17" s="102" t="s">
        <v>79</v>
      </c>
      <c r="Y17" s="63" t="str">
        <f>IFERROR(IF(VLOOKUP(X17,Listor!$T$6:$U$7,2,FALSE)&lt;O17,TRUE),"")</f>
        <v/>
      </c>
      <c r="Z17" s="87"/>
      <c r="AA17" s="104"/>
    </row>
    <row r="18" spans="2:27" x14ac:dyDescent="0.25">
      <c r="B18" s="68" t="s">
        <v>68</v>
      </c>
      <c r="C18" s="80" t="str">
        <f>IFERROR(VLOOKUP(B18,Listor!$A$6:$B$62,2,FALSE),"")</f>
        <v/>
      </c>
      <c r="D18" s="80" t="str">
        <f>IFERROR(VLOOKUP(B18,Listor!$A$6:$C$62,3,FALSE),"")</f>
        <v/>
      </c>
      <c r="E18" s="110" t="s">
        <v>79</v>
      </c>
      <c r="F18" s="66"/>
      <c r="G18" s="35" t="str">
        <f>IFERROR(VLOOKUP(B18,Listor!$A$6:$G$62,7,FALSE),"")</f>
        <v/>
      </c>
      <c r="H18" s="63" t="str">
        <f>IFERROR(VLOOKUP(B18,Listor!$N$6:$O$47,2,FALSE),"")</f>
        <v/>
      </c>
      <c r="I18" s="63" t="str">
        <f t="shared" si="0"/>
        <v/>
      </c>
      <c r="J18" s="96" t="str">
        <f>IFERROR(VLOOKUP(B18,Listor!$N$6:$P$47,3,FALSE)*I18,"")</f>
        <v/>
      </c>
      <c r="K18" s="81"/>
      <c r="L18" s="88" t="str">
        <f>IFERROR((VLOOKUP(B18,Listor!$N$6:$P$47,3,FALSE)*Biologiska!K18)+(VLOOKUP(B18,Listor!$N$6:$Q$47,4,FALSE)),"")</f>
        <v/>
      </c>
      <c r="M18" s="63" t="str">
        <f t="shared" si="1"/>
        <v/>
      </c>
      <c r="N18" s="75"/>
      <c r="O18" s="84" t="str">
        <f t="shared" si="2"/>
        <v/>
      </c>
      <c r="P18" s="107"/>
      <c r="Q18" s="87" t="s">
        <v>79</v>
      </c>
      <c r="R18" s="87"/>
      <c r="S18" s="87"/>
      <c r="T18" s="87"/>
      <c r="U18" s="87"/>
      <c r="V18" s="86" t="s">
        <v>79</v>
      </c>
      <c r="W18" s="75"/>
      <c r="X18" s="102" t="s">
        <v>79</v>
      </c>
      <c r="Y18" s="63" t="str">
        <f>IFERROR(IF(VLOOKUP(X18,Listor!$T$6:$U$7,2,FALSE)&lt;O18,TRUE),"")</f>
        <v/>
      </c>
      <c r="Z18" s="87"/>
      <c r="AA18" s="104"/>
    </row>
    <row r="19" spans="2:27" x14ac:dyDescent="0.25">
      <c r="B19" s="68" t="s">
        <v>68</v>
      </c>
      <c r="C19" s="80" t="str">
        <f>IFERROR(VLOOKUP(B19,Listor!$A$6:$B$62,2,FALSE),"")</f>
        <v/>
      </c>
      <c r="D19" s="80" t="str">
        <f>IFERROR(VLOOKUP(B19,Listor!$A$6:$C$62,3,FALSE),"")</f>
        <v/>
      </c>
      <c r="E19" s="110" t="s">
        <v>79</v>
      </c>
      <c r="F19" s="66"/>
      <c r="G19" s="35" t="str">
        <f>IFERROR(VLOOKUP(B19,Listor!$A$6:$G$62,7,FALSE),"")</f>
        <v/>
      </c>
      <c r="H19" s="63" t="str">
        <f>IFERROR(VLOOKUP(B19,Listor!$N$6:$O$47,2,FALSE),"")</f>
        <v/>
      </c>
      <c r="I19" s="63" t="str">
        <f t="shared" si="0"/>
        <v/>
      </c>
      <c r="J19" s="96" t="str">
        <f>IFERROR(VLOOKUP(B19,Listor!$N$6:$P$47,3,FALSE)*I19,"")</f>
        <v/>
      </c>
      <c r="K19" s="81"/>
      <c r="L19" s="88" t="str">
        <f>IFERROR((VLOOKUP(B19,Listor!$N$6:$P$47,3,FALSE)*Biologiska!K19)+(VLOOKUP(B19,Listor!$N$6:$Q$47,4,FALSE)),"")</f>
        <v/>
      </c>
      <c r="M19" s="63" t="str">
        <f t="shared" si="1"/>
        <v/>
      </c>
      <c r="N19" s="75"/>
      <c r="O19" s="84" t="str">
        <f t="shared" si="2"/>
        <v/>
      </c>
      <c r="P19" s="107"/>
      <c r="Q19" s="87" t="s">
        <v>79</v>
      </c>
      <c r="R19" s="87"/>
      <c r="S19" s="87"/>
      <c r="T19" s="87"/>
      <c r="U19" s="87"/>
      <c r="V19" s="86" t="s">
        <v>79</v>
      </c>
      <c r="W19" s="75"/>
      <c r="X19" s="102" t="s">
        <v>79</v>
      </c>
      <c r="Y19" s="63" t="str">
        <f>IFERROR(IF(VLOOKUP(X19,Listor!$T$6:$U$7,2,FALSE)&lt;O19,TRUE),"")</f>
        <v/>
      </c>
      <c r="Z19" s="87"/>
      <c r="AA19" s="104"/>
    </row>
    <row r="20" spans="2:27" x14ac:dyDescent="0.25">
      <c r="B20" s="68" t="s">
        <v>68</v>
      </c>
      <c r="C20" s="80" t="str">
        <f>IFERROR(VLOOKUP(B20,Listor!$A$6:$B$62,2,FALSE),"")</f>
        <v/>
      </c>
      <c r="D20" s="80" t="str">
        <f>IFERROR(VLOOKUP(B20,Listor!$A$6:$C$62,3,FALSE),"")</f>
        <v/>
      </c>
      <c r="E20" s="110" t="s">
        <v>79</v>
      </c>
      <c r="F20" s="66"/>
      <c r="G20" s="35" t="str">
        <f>IFERROR(VLOOKUP(B20,Listor!$A$6:$G$62,7,FALSE),"")</f>
        <v/>
      </c>
      <c r="H20" s="63" t="str">
        <f>IFERROR(VLOOKUP(B20,Listor!$N$6:$O$47,2,FALSE),"")</f>
        <v/>
      </c>
      <c r="I20" s="63" t="str">
        <f t="shared" si="0"/>
        <v/>
      </c>
      <c r="J20" s="96" t="str">
        <f>IFERROR(VLOOKUP(B20,Listor!$N$6:$P$47,3,FALSE)*I20,"")</f>
        <v/>
      </c>
      <c r="K20" s="81"/>
      <c r="L20" s="88" t="str">
        <f>IFERROR((VLOOKUP(B20,Listor!$N$6:$P$47,3,FALSE)*Biologiska!K20)+(VLOOKUP(B20,Listor!$N$6:$Q$47,4,FALSE)),"")</f>
        <v/>
      </c>
      <c r="M20" s="63" t="str">
        <f t="shared" si="1"/>
        <v/>
      </c>
      <c r="N20" s="75"/>
      <c r="O20" s="84" t="str">
        <f t="shared" si="2"/>
        <v/>
      </c>
      <c r="P20" s="107"/>
      <c r="Q20" s="87" t="s">
        <v>79</v>
      </c>
      <c r="R20" s="87"/>
      <c r="S20" s="87"/>
      <c r="T20" s="87"/>
      <c r="U20" s="87"/>
      <c r="V20" s="86" t="s">
        <v>79</v>
      </c>
      <c r="W20" s="75"/>
      <c r="X20" s="102" t="s">
        <v>79</v>
      </c>
      <c r="Y20" s="63" t="str">
        <f>IFERROR(IF(VLOOKUP(X20,Listor!$T$6:$U$7,2,FALSE)&lt;O20,TRUE),"")</f>
        <v/>
      </c>
      <c r="Z20" s="87"/>
      <c r="AA20" s="104"/>
    </row>
    <row r="21" spans="2:27" x14ac:dyDescent="0.25">
      <c r="B21" s="68" t="s">
        <v>68</v>
      </c>
      <c r="C21" s="80" t="str">
        <f>IFERROR(VLOOKUP(B21,Listor!$A$6:$B$62,2,FALSE),"")</f>
        <v/>
      </c>
      <c r="D21" s="80" t="str">
        <f>IFERROR(VLOOKUP(B21,Listor!$A$6:$C$62,3,FALSE),"")</f>
        <v/>
      </c>
      <c r="E21" s="110" t="s">
        <v>79</v>
      </c>
      <c r="F21" s="66"/>
      <c r="G21" s="35" t="str">
        <f>IFERROR(VLOOKUP(B21,Listor!$A$6:$G$62,7,FALSE),"")</f>
        <v/>
      </c>
      <c r="H21" s="63" t="str">
        <f>IFERROR(VLOOKUP(B21,Listor!$N$6:$O$47,2,FALSE),"")</f>
        <v/>
      </c>
      <c r="I21" s="63" t="str">
        <f t="shared" si="0"/>
        <v/>
      </c>
      <c r="J21" s="96" t="str">
        <f>IFERROR(VLOOKUP(B21,Listor!$N$6:$P$47,3,FALSE)*I21,"")</f>
        <v/>
      </c>
      <c r="K21" s="81"/>
      <c r="L21" s="88" t="str">
        <f>IFERROR((VLOOKUP(B21,Listor!$N$6:$P$47,3,FALSE)*Biologiska!K21)+(VLOOKUP(B21,Listor!$N$6:$Q$47,4,FALSE)),"")</f>
        <v/>
      </c>
      <c r="M21" s="63" t="str">
        <f t="shared" si="1"/>
        <v/>
      </c>
      <c r="N21" s="75"/>
      <c r="O21" s="84" t="str">
        <f t="shared" si="2"/>
        <v/>
      </c>
      <c r="P21" s="107"/>
      <c r="Q21" s="87" t="s">
        <v>79</v>
      </c>
      <c r="R21" s="87"/>
      <c r="S21" s="87"/>
      <c r="T21" s="87"/>
      <c r="U21" s="87"/>
      <c r="V21" s="86" t="s">
        <v>79</v>
      </c>
      <c r="W21" s="75"/>
      <c r="X21" s="102" t="s">
        <v>79</v>
      </c>
      <c r="Y21" s="63" t="str">
        <f>IFERROR(IF(VLOOKUP(X21,Listor!$T$6:$U$7,2,FALSE)&lt;O21,TRUE),"")</f>
        <v/>
      </c>
      <c r="Z21" s="87"/>
      <c r="AA21" s="104"/>
    </row>
    <row r="22" spans="2:27" x14ac:dyDescent="0.25">
      <c r="B22" s="68" t="s">
        <v>68</v>
      </c>
      <c r="C22" s="80" t="str">
        <f>IFERROR(VLOOKUP(B22,Listor!$A$6:$B$62,2,FALSE),"")</f>
        <v/>
      </c>
      <c r="D22" s="80" t="str">
        <f>IFERROR(VLOOKUP(B22,Listor!$A$6:$C$62,3,FALSE),"")</f>
        <v/>
      </c>
      <c r="E22" s="110" t="s">
        <v>79</v>
      </c>
      <c r="F22" s="66"/>
      <c r="G22" s="35" t="str">
        <f>IFERROR(VLOOKUP(B22,Listor!$A$6:$G$62,7,FALSE),"")</f>
        <v/>
      </c>
      <c r="H22" s="63" t="str">
        <f>IFERROR(VLOOKUP(B22,Listor!$N$6:$O$47,2,FALSE),"")</f>
        <v/>
      </c>
      <c r="I22" s="63" t="str">
        <f t="shared" si="0"/>
        <v/>
      </c>
      <c r="J22" s="96" t="str">
        <f>IFERROR(VLOOKUP(B22,Listor!$N$6:$P$47,3,FALSE)*I22,"")</f>
        <v/>
      </c>
      <c r="K22" s="81"/>
      <c r="L22" s="88" t="str">
        <f>IFERROR((VLOOKUP(B22,Listor!$N$6:$P$47,3,FALSE)*Biologiska!K22)+(VLOOKUP(B22,Listor!$N$6:$Q$47,4,FALSE)),"")</f>
        <v/>
      </c>
      <c r="M22" s="63" t="str">
        <f t="shared" si="1"/>
        <v/>
      </c>
      <c r="N22" s="75"/>
      <c r="O22" s="84" t="str">
        <f t="shared" si="2"/>
        <v/>
      </c>
      <c r="P22" s="107"/>
      <c r="Q22" s="87" t="s">
        <v>79</v>
      </c>
      <c r="R22" s="87"/>
      <c r="S22" s="87"/>
      <c r="T22" s="87"/>
      <c r="U22" s="87"/>
      <c r="V22" s="86" t="s">
        <v>79</v>
      </c>
      <c r="W22" s="75"/>
      <c r="X22" s="102" t="s">
        <v>79</v>
      </c>
      <c r="Y22" s="63" t="str">
        <f>IFERROR(IF(VLOOKUP(X22,Listor!$T$6:$U$7,2,FALSE)&lt;O22,TRUE),"")</f>
        <v/>
      </c>
      <c r="Z22" s="87"/>
      <c r="AA22" s="104"/>
    </row>
    <row r="23" spans="2:27" x14ac:dyDescent="0.25">
      <c r="B23" s="68" t="s">
        <v>68</v>
      </c>
      <c r="C23" s="80" t="str">
        <f>IFERROR(VLOOKUP(B23,Listor!$A$6:$B$62,2,FALSE),"")</f>
        <v/>
      </c>
      <c r="D23" s="80" t="str">
        <f>IFERROR(VLOOKUP(B23,Listor!$A$6:$C$62,3,FALSE),"")</f>
        <v/>
      </c>
      <c r="E23" s="110" t="s">
        <v>79</v>
      </c>
      <c r="F23" s="66"/>
      <c r="G23" s="35" t="str">
        <f>IFERROR(VLOOKUP(B23,Listor!$A$6:$G$62,7,FALSE),"")</f>
        <v/>
      </c>
      <c r="H23" s="63" t="str">
        <f>IFERROR(VLOOKUP(B23,Listor!$N$6:$O$47,2,FALSE),"")</f>
        <v/>
      </c>
      <c r="I23" s="63" t="str">
        <f t="shared" si="0"/>
        <v/>
      </c>
      <c r="J23" s="96" t="str">
        <f>IFERROR(VLOOKUP(B23,Listor!$N$6:$P$47,3,FALSE)*I23,"")</f>
        <v/>
      </c>
      <c r="K23" s="81"/>
      <c r="L23" s="88" t="str">
        <f>IFERROR((VLOOKUP(B23,Listor!$N$6:$P$47,3,FALSE)*Biologiska!K23)+(VLOOKUP(B23,Listor!$N$6:$Q$47,4,FALSE)),"")</f>
        <v/>
      </c>
      <c r="M23" s="63" t="str">
        <f t="shared" si="1"/>
        <v/>
      </c>
      <c r="N23" s="75"/>
      <c r="O23" s="84" t="str">
        <f t="shared" si="2"/>
        <v/>
      </c>
      <c r="P23" s="107"/>
      <c r="Q23" s="87" t="s">
        <v>79</v>
      </c>
      <c r="R23" s="87"/>
      <c r="S23" s="87"/>
      <c r="T23" s="87"/>
      <c r="U23" s="87"/>
      <c r="V23" s="86" t="s">
        <v>79</v>
      </c>
      <c r="W23" s="75"/>
      <c r="X23" s="102" t="s">
        <v>79</v>
      </c>
      <c r="Y23" s="63" t="str">
        <f>IFERROR(IF(VLOOKUP(X23,Listor!$T$6:$U$7,2,FALSE)&lt;O23,TRUE),"")</f>
        <v/>
      </c>
      <c r="Z23" s="87"/>
      <c r="AA23" s="104"/>
    </row>
    <row r="24" spans="2:27" x14ac:dyDescent="0.25">
      <c r="B24" s="68" t="s">
        <v>68</v>
      </c>
      <c r="C24" s="80" t="str">
        <f>IFERROR(VLOOKUP(B24,Listor!$A$6:$B$62,2,FALSE),"")</f>
        <v/>
      </c>
      <c r="D24" s="80" t="str">
        <f>IFERROR(VLOOKUP(B24,Listor!$A$6:$C$62,3,FALSE),"")</f>
        <v/>
      </c>
      <c r="E24" s="110" t="s">
        <v>79</v>
      </c>
      <c r="F24" s="66"/>
      <c r="G24" s="35" t="str">
        <f>IFERROR(VLOOKUP(B24,Listor!$A$6:$G$62,7,FALSE),"")</f>
        <v/>
      </c>
      <c r="H24" s="63" t="str">
        <f>IFERROR(VLOOKUP(B24,Listor!$N$6:$O$47,2,FALSE),"")</f>
        <v/>
      </c>
      <c r="I24" s="63" t="str">
        <f t="shared" si="0"/>
        <v/>
      </c>
      <c r="J24" s="96" t="str">
        <f>IFERROR(VLOOKUP(B24,Listor!$N$6:$P$47,3,FALSE)*I24,"")</f>
        <v/>
      </c>
      <c r="K24" s="81"/>
      <c r="L24" s="88" t="str">
        <f>IFERROR((VLOOKUP(B24,Listor!$N$6:$P$47,3,FALSE)*Biologiska!K24)+(VLOOKUP(B24,Listor!$N$6:$Q$47,4,FALSE)),"")</f>
        <v/>
      </c>
      <c r="M24" s="63" t="str">
        <f t="shared" si="1"/>
        <v/>
      </c>
      <c r="N24" s="75"/>
      <c r="O24" s="84" t="str">
        <f t="shared" si="2"/>
        <v/>
      </c>
      <c r="P24" s="107"/>
      <c r="Q24" s="87" t="s">
        <v>79</v>
      </c>
      <c r="R24" s="87"/>
      <c r="S24" s="87"/>
      <c r="T24" s="87"/>
      <c r="U24" s="87"/>
      <c r="V24" s="86" t="s">
        <v>79</v>
      </c>
      <c r="W24" s="75"/>
      <c r="X24" s="102" t="s">
        <v>79</v>
      </c>
      <c r="Y24" s="63" t="str">
        <f>IFERROR(IF(VLOOKUP(X24,Listor!$T$6:$U$7,2,FALSE)&lt;O24,TRUE),"")</f>
        <v/>
      </c>
      <c r="Z24" s="87"/>
      <c r="AA24" s="104"/>
    </row>
    <row r="25" spans="2:27" x14ac:dyDescent="0.25">
      <c r="B25" s="68" t="s">
        <v>68</v>
      </c>
      <c r="C25" s="80" t="str">
        <f>IFERROR(VLOOKUP(B25,Listor!$A$6:$B$62,2,FALSE),"")</f>
        <v/>
      </c>
      <c r="D25" s="80" t="str">
        <f>IFERROR(VLOOKUP(B25,Listor!$A$6:$C$62,3,FALSE),"")</f>
        <v/>
      </c>
      <c r="E25" s="110" t="s">
        <v>79</v>
      </c>
      <c r="F25" s="66"/>
      <c r="G25" s="35" t="str">
        <f>IFERROR(VLOOKUP(B25,Listor!$A$6:$G$62,7,FALSE),"")</f>
        <v/>
      </c>
      <c r="H25" s="63" t="str">
        <f>IFERROR(VLOOKUP(B25,Listor!$N$6:$O$47,2,FALSE),"")</f>
        <v/>
      </c>
      <c r="I25" s="63" t="str">
        <f t="shared" si="0"/>
        <v/>
      </c>
      <c r="J25" s="96" t="str">
        <f>IFERROR(VLOOKUP(B25,Listor!$N$6:$P$47,3,FALSE)*I25,"")</f>
        <v/>
      </c>
      <c r="K25" s="81"/>
      <c r="L25" s="88" t="str">
        <f>IFERROR((VLOOKUP(B25,Listor!$N$6:$P$47,3,FALSE)*Biologiska!K25)+(VLOOKUP(B25,Listor!$N$6:$Q$47,4,FALSE)),"")</f>
        <v/>
      </c>
      <c r="M25" s="63" t="str">
        <f t="shared" si="1"/>
        <v/>
      </c>
      <c r="N25" s="75"/>
      <c r="O25" s="84" t="str">
        <f t="shared" si="2"/>
        <v/>
      </c>
      <c r="P25" s="107"/>
      <c r="Q25" s="87" t="s">
        <v>79</v>
      </c>
      <c r="R25" s="87"/>
      <c r="S25" s="87"/>
      <c r="T25" s="87"/>
      <c r="U25" s="87"/>
      <c r="V25" s="86" t="s">
        <v>79</v>
      </c>
      <c r="W25" s="75"/>
      <c r="X25" s="102" t="s">
        <v>79</v>
      </c>
      <c r="Y25" s="63" t="str">
        <f>IFERROR(IF(VLOOKUP(X25,Listor!$T$6:$U$7,2,FALSE)&lt;O25,TRUE),"")</f>
        <v/>
      </c>
      <c r="Z25" s="87"/>
      <c r="AA25" s="104"/>
    </row>
    <row r="26" spans="2:27" x14ac:dyDescent="0.25">
      <c r="B26" s="68" t="s">
        <v>68</v>
      </c>
      <c r="C26" s="80" t="str">
        <f>IFERROR(VLOOKUP(B26,Listor!$A$6:$B$62,2,FALSE),"")</f>
        <v/>
      </c>
      <c r="D26" s="80" t="str">
        <f>IFERROR(VLOOKUP(B26,Listor!$A$6:$C$62,3,FALSE),"")</f>
        <v/>
      </c>
      <c r="E26" s="110" t="s">
        <v>79</v>
      </c>
      <c r="F26" s="66"/>
      <c r="G26" s="35" t="str">
        <f>IFERROR(VLOOKUP(B26,Listor!$A$6:$G$62,7,FALSE),"")</f>
        <v/>
      </c>
      <c r="H26" s="63" t="str">
        <f>IFERROR(VLOOKUP(B26,Listor!$N$6:$O$47,2,FALSE),"")</f>
        <v/>
      </c>
      <c r="I26" s="63" t="str">
        <f t="shared" si="0"/>
        <v/>
      </c>
      <c r="J26" s="96" t="str">
        <f>IFERROR(VLOOKUP(B26,Listor!$N$6:$P$47,3,FALSE)*I26,"")</f>
        <v/>
      </c>
      <c r="K26" s="81"/>
      <c r="L26" s="88" t="str">
        <f>IFERROR((VLOOKUP(B26,Listor!$N$6:$P$47,3,FALSE)*Biologiska!K26)+(VLOOKUP(B26,Listor!$N$6:$Q$47,4,FALSE)),"")</f>
        <v/>
      </c>
      <c r="M26" s="63" t="str">
        <f t="shared" si="1"/>
        <v/>
      </c>
      <c r="N26" s="75"/>
      <c r="O26" s="84" t="str">
        <f t="shared" si="2"/>
        <v/>
      </c>
      <c r="P26" s="107"/>
      <c r="Q26" s="87" t="s">
        <v>79</v>
      </c>
      <c r="R26" s="87"/>
      <c r="S26" s="87"/>
      <c r="T26" s="87"/>
      <c r="U26" s="87"/>
      <c r="V26" s="86" t="s">
        <v>79</v>
      </c>
      <c r="W26" s="75"/>
      <c r="X26" s="102" t="s">
        <v>79</v>
      </c>
      <c r="Y26" s="63" t="str">
        <f>IFERROR(IF(VLOOKUP(X26,Listor!$T$6:$U$7,2,FALSE)&lt;O26,TRUE),"")</f>
        <v/>
      </c>
      <c r="Z26" s="87"/>
      <c r="AA26" s="104"/>
    </row>
    <row r="27" spans="2:27" x14ac:dyDescent="0.25">
      <c r="B27" s="68" t="s">
        <v>68</v>
      </c>
      <c r="C27" s="80" t="str">
        <f>IFERROR(VLOOKUP(B27,Listor!$A$6:$B$62,2,FALSE),"")</f>
        <v/>
      </c>
      <c r="D27" s="80" t="str">
        <f>IFERROR(VLOOKUP(B27,Listor!$A$6:$C$62,3,FALSE),"")</f>
        <v/>
      </c>
      <c r="E27" s="110" t="s">
        <v>79</v>
      </c>
      <c r="F27" s="66"/>
      <c r="G27" s="35" t="str">
        <f>IFERROR(VLOOKUP(B27,Listor!$A$6:$G$62,7,FALSE),"")</f>
        <v/>
      </c>
      <c r="H27" s="63" t="str">
        <f>IFERROR(VLOOKUP(B27,Listor!$N$6:$O$47,2,FALSE),"")</f>
        <v/>
      </c>
      <c r="I27" s="63" t="str">
        <f t="shared" si="0"/>
        <v/>
      </c>
      <c r="J27" s="96" t="str">
        <f>IFERROR(VLOOKUP(B27,Listor!$N$6:$P$47,3,FALSE)*I27,"")</f>
        <v/>
      </c>
      <c r="K27" s="81"/>
      <c r="L27" s="88" t="str">
        <f>IFERROR((VLOOKUP(B27,Listor!$N$6:$P$47,3,FALSE)*Biologiska!K27)+(VLOOKUP(B27,Listor!$N$6:$Q$47,4,FALSE)),"")</f>
        <v/>
      </c>
      <c r="M27" s="63" t="str">
        <f t="shared" si="1"/>
        <v/>
      </c>
      <c r="N27" s="75"/>
      <c r="O27" s="84" t="str">
        <f t="shared" si="2"/>
        <v/>
      </c>
      <c r="P27" s="107"/>
      <c r="Q27" s="87" t="s">
        <v>79</v>
      </c>
      <c r="R27" s="87"/>
      <c r="S27" s="87"/>
      <c r="T27" s="87"/>
      <c r="U27" s="87"/>
      <c r="V27" s="86" t="s">
        <v>79</v>
      </c>
      <c r="W27" s="75"/>
      <c r="X27" s="102" t="s">
        <v>79</v>
      </c>
      <c r="Y27" s="63" t="str">
        <f>IFERROR(IF(VLOOKUP(X27,Listor!$T$6:$U$7,2,FALSE)&lt;O27,TRUE),"")</f>
        <v/>
      </c>
      <c r="Z27" s="87"/>
      <c r="AA27" s="104"/>
    </row>
    <row r="28" spans="2:27" x14ac:dyDescent="0.25">
      <c r="B28" s="68" t="s">
        <v>68</v>
      </c>
      <c r="C28" s="80" t="str">
        <f>IFERROR(VLOOKUP(B28,Listor!$A$6:$B$62,2,FALSE),"")</f>
        <v/>
      </c>
      <c r="D28" s="80" t="str">
        <f>IFERROR(VLOOKUP(B28,Listor!$A$6:$C$62,3,FALSE),"")</f>
        <v/>
      </c>
      <c r="E28" s="110" t="s">
        <v>79</v>
      </c>
      <c r="F28" s="66"/>
      <c r="G28" s="35" t="str">
        <f>IFERROR(VLOOKUP(B28,Listor!$A$6:$G$62,7,FALSE),"")</f>
        <v/>
      </c>
      <c r="H28" s="63" t="str">
        <f>IFERROR(VLOOKUP(B28,Listor!$N$6:$O$47,2,FALSE),"")</f>
        <v/>
      </c>
      <c r="I28" s="63" t="str">
        <f t="shared" si="0"/>
        <v/>
      </c>
      <c r="J28" s="96" t="str">
        <f>IFERROR(VLOOKUP(B28,Listor!$N$6:$P$47,3,FALSE)*I28,"")</f>
        <v/>
      </c>
      <c r="K28" s="81"/>
      <c r="L28" s="88" t="str">
        <f>IFERROR((VLOOKUP(B28,Listor!$N$6:$P$47,3,FALSE)*Biologiska!K28)+(VLOOKUP(B28,Listor!$N$6:$Q$47,4,FALSE)),"")</f>
        <v/>
      </c>
      <c r="M28" s="63" t="str">
        <f t="shared" si="1"/>
        <v/>
      </c>
      <c r="N28" s="75"/>
      <c r="O28" s="84" t="str">
        <f t="shared" si="2"/>
        <v/>
      </c>
      <c r="P28" s="107"/>
      <c r="Q28" s="87" t="s">
        <v>79</v>
      </c>
      <c r="R28" s="87"/>
      <c r="S28" s="87"/>
      <c r="T28" s="87"/>
      <c r="U28" s="87"/>
      <c r="V28" s="86" t="s">
        <v>79</v>
      </c>
      <c r="W28" s="75"/>
      <c r="X28" s="102" t="s">
        <v>79</v>
      </c>
      <c r="Y28" s="63" t="str">
        <f>IFERROR(IF(VLOOKUP(X28,Listor!$T$6:$U$7,2,FALSE)&lt;O28,TRUE),"")</f>
        <v/>
      </c>
      <c r="Z28" s="87"/>
      <c r="AA28" s="104"/>
    </row>
    <row r="29" spans="2:27" x14ac:dyDescent="0.25">
      <c r="B29" s="68" t="s">
        <v>68</v>
      </c>
      <c r="C29" s="80" t="str">
        <f>IFERROR(VLOOKUP(B29,Listor!$A$6:$B$62,2,FALSE),"")</f>
        <v/>
      </c>
      <c r="D29" s="80" t="str">
        <f>IFERROR(VLOOKUP(B29,Listor!$A$6:$C$62,3,FALSE),"")</f>
        <v/>
      </c>
      <c r="E29" s="110" t="s">
        <v>79</v>
      </c>
      <c r="F29" s="66"/>
      <c r="G29" s="35" t="str">
        <f>IFERROR(VLOOKUP(B29,Listor!$A$6:$G$62,7,FALSE),"")</f>
        <v/>
      </c>
      <c r="H29" s="63" t="str">
        <f>IFERROR(VLOOKUP(B29,Listor!$N$6:$O$47,2,FALSE),"")</f>
        <v/>
      </c>
      <c r="I29" s="63" t="str">
        <f t="shared" si="0"/>
        <v/>
      </c>
      <c r="J29" s="96" t="str">
        <f>IFERROR(VLOOKUP(B29,Listor!$N$6:$P$47,3,FALSE)*I29,"")</f>
        <v/>
      </c>
      <c r="K29" s="81"/>
      <c r="L29" s="88" t="str">
        <f>IFERROR((VLOOKUP(B29,Listor!$N$6:$P$47,3,FALSE)*Biologiska!K29)+(VLOOKUP(B29,Listor!$N$6:$Q$47,4,FALSE)),"")</f>
        <v/>
      </c>
      <c r="M29" s="63" t="str">
        <f t="shared" si="1"/>
        <v/>
      </c>
      <c r="N29" s="75"/>
      <c r="O29" s="84" t="str">
        <f t="shared" si="2"/>
        <v/>
      </c>
      <c r="P29" s="107"/>
      <c r="Q29" s="87" t="s">
        <v>79</v>
      </c>
      <c r="R29" s="87"/>
      <c r="S29" s="87"/>
      <c r="T29" s="87"/>
      <c r="U29" s="87"/>
      <c r="V29" s="86" t="s">
        <v>79</v>
      </c>
      <c r="W29" s="75"/>
      <c r="X29" s="102" t="s">
        <v>79</v>
      </c>
      <c r="Y29" s="63" t="str">
        <f>IFERROR(IF(VLOOKUP(X29,Listor!$T$6:$U$7,2,FALSE)&lt;O29,TRUE),"")</f>
        <v/>
      </c>
      <c r="Z29" s="87"/>
      <c r="AA29" s="104"/>
    </row>
    <row r="30" spans="2:27" x14ac:dyDescent="0.25">
      <c r="B30" s="68" t="s">
        <v>68</v>
      </c>
      <c r="C30" s="80" t="str">
        <f>IFERROR(VLOOKUP(B30,Listor!$A$6:$B$62,2,FALSE),"")</f>
        <v/>
      </c>
      <c r="D30" s="80" t="str">
        <f>IFERROR(VLOOKUP(B30,Listor!$A$6:$C$62,3,FALSE),"")</f>
        <v/>
      </c>
      <c r="E30" s="110" t="s">
        <v>79</v>
      </c>
      <c r="F30" s="66"/>
      <c r="G30" s="35" t="str">
        <f>IFERROR(VLOOKUP(B30,Listor!$A$6:$G$62,7,FALSE),"")</f>
        <v/>
      </c>
      <c r="H30" s="63" t="str">
        <f>IFERROR(VLOOKUP(B30,Listor!$N$6:$O$47,2,FALSE),"")</f>
        <v/>
      </c>
      <c r="I30" s="63" t="str">
        <f t="shared" si="0"/>
        <v/>
      </c>
      <c r="J30" s="96" t="str">
        <f>IFERROR(VLOOKUP(B30,Listor!$N$6:$P$47,3,FALSE)*I30,"")</f>
        <v/>
      </c>
      <c r="K30" s="81"/>
      <c r="L30" s="88" t="str">
        <f>IFERROR((VLOOKUP(B30,Listor!$N$6:$P$47,3,FALSE)*Biologiska!K30)+(VLOOKUP(B30,Listor!$N$6:$Q$47,4,FALSE)),"")</f>
        <v/>
      </c>
      <c r="M30" s="63" t="str">
        <f t="shared" si="1"/>
        <v/>
      </c>
      <c r="N30" s="75"/>
      <c r="O30" s="84" t="str">
        <f t="shared" si="2"/>
        <v/>
      </c>
      <c r="P30" s="107"/>
      <c r="Q30" s="87" t="s">
        <v>79</v>
      </c>
      <c r="R30" s="87"/>
      <c r="S30" s="87"/>
      <c r="T30" s="87"/>
      <c r="U30" s="87"/>
      <c r="V30" s="86" t="s">
        <v>79</v>
      </c>
      <c r="W30" s="75"/>
      <c r="X30" s="102" t="s">
        <v>79</v>
      </c>
      <c r="Y30" s="63" t="str">
        <f>IFERROR(IF(VLOOKUP(X30,Listor!$T$6:$U$7,2,FALSE)&lt;O30,TRUE),"")</f>
        <v/>
      </c>
      <c r="Z30" s="87"/>
      <c r="AA30" s="104"/>
    </row>
    <row r="31" spans="2:27" x14ac:dyDescent="0.25">
      <c r="B31" s="68" t="s">
        <v>68</v>
      </c>
      <c r="C31" s="80" t="str">
        <f>IFERROR(VLOOKUP(B31,Listor!$A$6:$B$62,2,FALSE),"")</f>
        <v/>
      </c>
      <c r="D31" s="80" t="str">
        <f>IFERROR(VLOOKUP(B31,Listor!$A$6:$C$62,3,FALSE),"")</f>
        <v/>
      </c>
      <c r="E31" s="110" t="s">
        <v>79</v>
      </c>
      <c r="F31" s="66"/>
      <c r="G31" s="35" t="str">
        <f>IFERROR(VLOOKUP(B31,Listor!$A$6:$G$62,7,FALSE),"")</f>
        <v/>
      </c>
      <c r="H31" s="63" t="str">
        <f>IFERROR(VLOOKUP(B31,Listor!$N$6:$O$47,2,FALSE),"")</f>
        <v/>
      </c>
      <c r="I31" s="63" t="str">
        <f t="shared" si="0"/>
        <v/>
      </c>
      <c r="J31" s="96" t="str">
        <f>IFERROR(VLOOKUP(B31,Listor!$N$6:$P$47,3,FALSE)*I31,"")</f>
        <v/>
      </c>
      <c r="K31" s="81"/>
      <c r="L31" s="88" t="str">
        <f>IFERROR((VLOOKUP(B31,Listor!$N$6:$P$47,3,FALSE)*Biologiska!K31)+(VLOOKUP(B31,Listor!$N$6:$Q$47,4,FALSE)),"")</f>
        <v/>
      </c>
      <c r="M31" s="63" t="str">
        <f t="shared" si="1"/>
        <v/>
      </c>
      <c r="N31" s="75"/>
      <c r="O31" s="84" t="str">
        <f t="shared" si="2"/>
        <v/>
      </c>
      <c r="P31" s="107"/>
      <c r="Q31" s="87" t="s">
        <v>79</v>
      </c>
      <c r="R31" s="87"/>
      <c r="S31" s="87"/>
      <c r="T31" s="87"/>
      <c r="U31" s="87"/>
      <c r="V31" s="86" t="s">
        <v>79</v>
      </c>
      <c r="W31" s="75"/>
      <c r="X31" s="102" t="s">
        <v>79</v>
      </c>
      <c r="Y31" s="63" t="str">
        <f>IFERROR(IF(VLOOKUP(X31,Listor!$T$6:$U$7,2,FALSE)&lt;O31,TRUE),"")</f>
        <v/>
      </c>
      <c r="Z31" s="87"/>
      <c r="AA31" s="104"/>
    </row>
    <row r="32" spans="2:27" x14ac:dyDescent="0.25">
      <c r="B32" s="68" t="s">
        <v>68</v>
      </c>
      <c r="C32" s="80" t="str">
        <f>IFERROR(VLOOKUP(B32,Listor!$A$6:$B$62,2,FALSE),"")</f>
        <v/>
      </c>
      <c r="D32" s="80" t="str">
        <f>IFERROR(VLOOKUP(B32,Listor!$A$6:$C$62,3,FALSE),"")</f>
        <v/>
      </c>
      <c r="E32" s="110" t="s">
        <v>79</v>
      </c>
      <c r="F32" s="66"/>
      <c r="G32" s="35" t="str">
        <f>IFERROR(VLOOKUP(B32,Listor!$A$6:$G$62,7,FALSE),"")</f>
        <v/>
      </c>
      <c r="H32" s="63" t="str">
        <f>IFERROR(VLOOKUP(B32,Listor!$N$6:$O$47,2,FALSE),"")</f>
        <v/>
      </c>
      <c r="I32" s="63" t="str">
        <f t="shared" si="0"/>
        <v/>
      </c>
      <c r="J32" s="96" t="str">
        <f>IFERROR(VLOOKUP(B32,Listor!$N$6:$P$47,3,FALSE)*I32,"")</f>
        <v/>
      </c>
      <c r="K32" s="81"/>
      <c r="L32" s="88" t="str">
        <f>IFERROR((VLOOKUP(B32,Listor!$N$6:$P$47,3,FALSE)*Biologiska!K32)+(VLOOKUP(B32,Listor!$N$6:$Q$47,4,FALSE)),"")</f>
        <v/>
      </c>
      <c r="M32" s="63" t="str">
        <f t="shared" si="1"/>
        <v/>
      </c>
      <c r="N32" s="75"/>
      <c r="O32" s="84" t="str">
        <f t="shared" si="2"/>
        <v/>
      </c>
      <c r="P32" s="107"/>
      <c r="Q32" s="87" t="s">
        <v>79</v>
      </c>
      <c r="R32" s="87"/>
      <c r="S32" s="87"/>
      <c r="T32" s="87"/>
      <c r="U32" s="87"/>
      <c r="V32" s="86" t="s">
        <v>79</v>
      </c>
      <c r="W32" s="75"/>
      <c r="X32" s="102" t="s">
        <v>79</v>
      </c>
      <c r="Y32" s="63" t="str">
        <f>IFERROR(IF(VLOOKUP(X32,Listor!$T$6:$U$7,2,FALSE)&lt;O32,TRUE),"")</f>
        <v/>
      </c>
      <c r="Z32" s="87"/>
      <c r="AA32" s="104"/>
    </row>
    <row r="33" spans="2:27" x14ac:dyDescent="0.25">
      <c r="B33" s="68" t="s">
        <v>68</v>
      </c>
      <c r="C33" s="80" t="str">
        <f>IFERROR(VLOOKUP(B33,Listor!$A$6:$B$62,2,FALSE),"")</f>
        <v/>
      </c>
      <c r="D33" s="80" t="str">
        <f>IFERROR(VLOOKUP(B33,Listor!$A$6:$C$62,3,FALSE),"")</f>
        <v/>
      </c>
      <c r="E33" s="110" t="s">
        <v>79</v>
      </c>
      <c r="F33" s="66"/>
      <c r="G33" s="35" t="str">
        <f>IFERROR(VLOOKUP(B33,Listor!$A$6:$G$62,7,FALSE),"")</f>
        <v/>
      </c>
      <c r="H33" s="63" t="str">
        <f>IFERROR(VLOOKUP(B33,Listor!$N$6:$O$47,2,FALSE),"")</f>
        <v/>
      </c>
      <c r="I33" s="63" t="str">
        <f t="shared" si="0"/>
        <v/>
      </c>
      <c r="J33" s="96" t="str">
        <f>IFERROR(VLOOKUP(B33,Listor!$N$6:$P$47,3,FALSE)*I33,"")</f>
        <v/>
      </c>
      <c r="K33" s="81"/>
      <c r="L33" s="88" t="str">
        <f>IFERROR((VLOOKUP(B33,Listor!$N$6:$P$47,3,FALSE)*Biologiska!K33)+(VLOOKUP(B33,Listor!$N$6:$Q$47,4,FALSE)),"")</f>
        <v/>
      </c>
      <c r="M33" s="63" t="str">
        <f t="shared" si="1"/>
        <v/>
      </c>
      <c r="N33" s="75"/>
      <c r="O33" s="84" t="str">
        <f t="shared" si="2"/>
        <v/>
      </c>
      <c r="P33" s="107"/>
      <c r="Q33" s="87" t="s">
        <v>79</v>
      </c>
      <c r="R33" s="87"/>
      <c r="S33" s="87"/>
      <c r="T33" s="87"/>
      <c r="U33" s="87"/>
      <c r="V33" s="86" t="s">
        <v>79</v>
      </c>
      <c r="W33" s="75"/>
      <c r="X33" s="102" t="s">
        <v>79</v>
      </c>
      <c r="Y33" s="63" t="str">
        <f>IFERROR(IF(VLOOKUP(X33,Listor!$T$6:$U$7,2,FALSE)&lt;O33,TRUE),"")</f>
        <v/>
      </c>
      <c r="Z33" s="87"/>
      <c r="AA33" s="104"/>
    </row>
    <row r="34" spans="2:27" x14ac:dyDescent="0.25">
      <c r="B34" s="68" t="s">
        <v>68</v>
      </c>
      <c r="C34" s="80" t="str">
        <f>IFERROR(VLOOKUP(B34,Listor!$A$6:$B$62,2,FALSE),"")</f>
        <v/>
      </c>
      <c r="D34" s="80" t="str">
        <f>IFERROR(VLOOKUP(B34,Listor!$A$6:$C$62,3,FALSE),"")</f>
        <v/>
      </c>
      <c r="E34" s="110" t="s">
        <v>79</v>
      </c>
      <c r="F34" s="66"/>
      <c r="G34" s="35" t="str">
        <f>IFERROR(VLOOKUP(B34,Listor!$A$6:$G$62,7,FALSE),"")</f>
        <v/>
      </c>
      <c r="H34" s="63" t="str">
        <f>IFERROR(VLOOKUP(B34,Listor!$N$6:$O$47,2,FALSE),"")</f>
        <v/>
      </c>
      <c r="I34" s="63" t="str">
        <f t="shared" si="0"/>
        <v/>
      </c>
      <c r="J34" s="96" t="str">
        <f>IFERROR(VLOOKUP(B34,Listor!$N$6:$P$47,3,FALSE)*I34,"")</f>
        <v/>
      </c>
      <c r="K34" s="81"/>
      <c r="L34" s="88" t="str">
        <f>IFERROR((VLOOKUP(B34,Listor!$N$6:$P$47,3,FALSE)*Biologiska!K34)+(VLOOKUP(B34,Listor!$N$6:$Q$47,4,FALSE)),"")</f>
        <v/>
      </c>
      <c r="M34" s="63" t="str">
        <f t="shared" si="1"/>
        <v/>
      </c>
      <c r="N34" s="75"/>
      <c r="O34" s="84" t="str">
        <f t="shared" si="2"/>
        <v/>
      </c>
      <c r="P34" s="107"/>
      <c r="Q34" s="87" t="s">
        <v>79</v>
      </c>
      <c r="R34" s="87"/>
      <c r="S34" s="87"/>
      <c r="T34" s="87"/>
      <c r="U34" s="87"/>
      <c r="V34" s="86" t="s">
        <v>79</v>
      </c>
      <c r="W34" s="75"/>
      <c r="X34" s="102" t="s">
        <v>79</v>
      </c>
      <c r="Y34" s="63" t="str">
        <f>IFERROR(IF(VLOOKUP(X34,Listor!$T$6:$U$7,2,FALSE)&lt;O34,TRUE),"")</f>
        <v/>
      </c>
      <c r="Z34" s="87"/>
      <c r="AA34" s="104"/>
    </row>
    <row r="35" spans="2:27" x14ac:dyDescent="0.25">
      <c r="B35" s="68" t="s">
        <v>68</v>
      </c>
      <c r="C35" s="80" t="str">
        <f>IFERROR(VLOOKUP(B35,Listor!$A$6:$B$62,2,FALSE),"")</f>
        <v/>
      </c>
      <c r="D35" s="80" t="str">
        <f>IFERROR(VLOOKUP(B35,Listor!$A$6:$C$62,3,FALSE),"")</f>
        <v/>
      </c>
      <c r="E35" s="110" t="s">
        <v>79</v>
      </c>
      <c r="F35" s="66"/>
      <c r="G35" s="35" t="str">
        <f>IFERROR(VLOOKUP(B35,Listor!$A$6:$G$62,7,FALSE),"")</f>
        <v/>
      </c>
      <c r="H35" s="63" t="str">
        <f>IFERROR(VLOOKUP(B35,Listor!$N$6:$O$47,2,FALSE),"")</f>
        <v/>
      </c>
      <c r="I35" s="63" t="str">
        <f t="shared" si="0"/>
        <v/>
      </c>
      <c r="J35" s="96" t="str">
        <f>IFERROR(VLOOKUP(B35,Listor!$N$6:$P$47,3,FALSE)*I35,"")</f>
        <v/>
      </c>
      <c r="K35" s="81"/>
      <c r="L35" s="88" t="str">
        <f>IFERROR((VLOOKUP(B35,Listor!$N$6:$P$47,3,FALSE)*Biologiska!K35)+(VLOOKUP(B35,Listor!$N$6:$Q$47,4,FALSE)),"")</f>
        <v/>
      </c>
      <c r="M35" s="63" t="str">
        <f t="shared" si="1"/>
        <v/>
      </c>
      <c r="N35" s="75"/>
      <c r="O35" s="84" t="str">
        <f t="shared" si="2"/>
        <v/>
      </c>
      <c r="P35" s="107"/>
      <c r="Q35" s="87" t="s">
        <v>79</v>
      </c>
      <c r="R35" s="87"/>
      <c r="S35" s="87"/>
      <c r="T35" s="87"/>
      <c r="U35" s="87"/>
      <c r="V35" s="86" t="s">
        <v>79</v>
      </c>
      <c r="W35" s="75"/>
      <c r="X35" s="102" t="s">
        <v>79</v>
      </c>
      <c r="Y35" s="63" t="str">
        <f>IFERROR(IF(VLOOKUP(X35,Listor!$T$6:$U$7,2,FALSE)&lt;O35,TRUE),"")</f>
        <v/>
      </c>
      <c r="Z35" s="87"/>
      <c r="AA35" s="104"/>
    </row>
    <row r="36" spans="2:27" x14ac:dyDescent="0.25">
      <c r="B36" s="68" t="s">
        <v>68</v>
      </c>
      <c r="C36" s="80" t="str">
        <f>IFERROR(VLOOKUP(B36,Listor!$A$6:$B$62,2,FALSE),"")</f>
        <v/>
      </c>
      <c r="D36" s="80" t="str">
        <f>IFERROR(VLOOKUP(B36,Listor!$A$6:$C$62,3,FALSE),"")</f>
        <v/>
      </c>
      <c r="E36" s="110" t="s">
        <v>79</v>
      </c>
      <c r="F36" s="66"/>
      <c r="G36" s="35" t="str">
        <f>IFERROR(VLOOKUP(B36,Listor!$A$6:$G$62,7,FALSE),"")</f>
        <v/>
      </c>
      <c r="H36" s="63" t="str">
        <f>IFERROR(VLOOKUP(B36,Listor!$N$6:$O$47,2,FALSE),"")</f>
        <v/>
      </c>
      <c r="I36" s="63" t="str">
        <f t="shared" si="0"/>
        <v/>
      </c>
      <c r="J36" s="96" t="str">
        <f>IFERROR(VLOOKUP(B36,Listor!$N$6:$P$47,3,FALSE)*I36,"")</f>
        <v/>
      </c>
      <c r="K36" s="81"/>
      <c r="L36" s="88" t="str">
        <f>IFERROR((VLOOKUP(B36,Listor!$N$6:$P$47,3,FALSE)*Biologiska!K36)+(VLOOKUP(B36,Listor!$N$6:$Q$47,4,FALSE)),"")</f>
        <v/>
      </c>
      <c r="M36" s="63" t="str">
        <f t="shared" si="1"/>
        <v/>
      </c>
      <c r="N36" s="75"/>
      <c r="O36" s="84" t="str">
        <f t="shared" si="2"/>
        <v/>
      </c>
      <c r="P36" s="107"/>
      <c r="Q36" s="87" t="s">
        <v>79</v>
      </c>
      <c r="R36" s="87"/>
      <c r="S36" s="87"/>
      <c r="T36" s="87"/>
      <c r="U36" s="87"/>
      <c r="V36" s="86" t="s">
        <v>79</v>
      </c>
      <c r="W36" s="75"/>
      <c r="X36" s="102" t="s">
        <v>79</v>
      </c>
      <c r="Y36" s="63" t="str">
        <f>IFERROR(IF(VLOOKUP(X36,Listor!$T$6:$U$7,2,FALSE)&lt;O36,TRUE),"")</f>
        <v/>
      </c>
      <c r="Z36" s="87"/>
      <c r="AA36" s="104"/>
    </row>
    <row r="37" spans="2:27" x14ac:dyDescent="0.25">
      <c r="B37" s="68" t="s">
        <v>68</v>
      </c>
      <c r="C37" s="80" t="str">
        <f>IFERROR(VLOOKUP(B37,Listor!$A$6:$B$62,2,FALSE),"")</f>
        <v/>
      </c>
      <c r="D37" s="80" t="str">
        <f>IFERROR(VLOOKUP(B37,Listor!$A$6:$C$62,3,FALSE),"")</f>
        <v/>
      </c>
      <c r="E37" s="110" t="s">
        <v>79</v>
      </c>
      <c r="F37" s="66"/>
      <c r="G37" s="35" t="str">
        <f>IFERROR(VLOOKUP(B37,Listor!$A$6:$G$62,7,FALSE),"")</f>
        <v/>
      </c>
      <c r="H37" s="63" t="str">
        <f>IFERROR(VLOOKUP(B37,Listor!$N$6:$O$47,2,FALSE),"")</f>
        <v/>
      </c>
      <c r="I37" s="63" t="str">
        <f t="shared" si="0"/>
        <v/>
      </c>
      <c r="J37" s="96" t="str">
        <f>IFERROR(VLOOKUP(B37,Listor!$N$6:$P$47,3,FALSE)*I37,"")</f>
        <v/>
      </c>
      <c r="K37" s="81"/>
      <c r="L37" s="88" t="str">
        <f>IFERROR((VLOOKUP(B37,Listor!$N$6:$P$47,3,FALSE)*Biologiska!K37)+(VLOOKUP(B37,Listor!$N$6:$Q$47,4,FALSE)),"")</f>
        <v/>
      </c>
      <c r="M37" s="63" t="str">
        <f t="shared" si="1"/>
        <v/>
      </c>
      <c r="N37" s="75"/>
      <c r="O37" s="84" t="str">
        <f t="shared" si="2"/>
        <v/>
      </c>
      <c r="P37" s="107"/>
      <c r="Q37" s="87" t="s">
        <v>79</v>
      </c>
      <c r="R37" s="87"/>
      <c r="S37" s="87"/>
      <c r="T37" s="87"/>
      <c r="U37" s="87"/>
      <c r="V37" s="86" t="s">
        <v>79</v>
      </c>
      <c r="W37" s="75"/>
      <c r="X37" s="102" t="s">
        <v>79</v>
      </c>
      <c r="Y37" s="63" t="str">
        <f>IFERROR(IF(VLOOKUP(X37,Listor!$T$6:$U$7,2,FALSE)&lt;O37,TRUE),"")</f>
        <v/>
      </c>
      <c r="Z37" s="87"/>
      <c r="AA37" s="104"/>
    </row>
    <row r="38" spans="2:27" x14ac:dyDescent="0.25">
      <c r="B38" s="68" t="s">
        <v>68</v>
      </c>
      <c r="C38" s="80" t="str">
        <f>IFERROR(VLOOKUP(B38,Listor!$A$6:$B$62,2,FALSE),"")</f>
        <v/>
      </c>
      <c r="D38" s="80" t="str">
        <f>IFERROR(VLOOKUP(B38,Listor!$A$6:$C$62,3,FALSE),"")</f>
        <v/>
      </c>
      <c r="E38" s="110" t="s">
        <v>79</v>
      </c>
      <c r="F38" s="66"/>
      <c r="G38" s="35" t="str">
        <f>IFERROR(VLOOKUP(B38,Listor!$A$6:$G$62,7,FALSE),"")</f>
        <v/>
      </c>
      <c r="H38" s="63" t="str">
        <f>IFERROR(VLOOKUP(B38,Listor!$N$6:$O$47,2,FALSE),"")</f>
        <v/>
      </c>
      <c r="I38" s="63" t="str">
        <f t="shared" si="0"/>
        <v/>
      </c>
      <c r="J38" s="96" t="str">
        <f>IFERROR(VLOOKUP(B38,Listor!$N$6:$P$47,3,FALSE)*I38,"")</f>
        <v/>
      </c>
      <c r="K38" s="81"/>
      <c r="L38" s="88" t="str">
        <f>IFERROR((VLOOKUP(B38,Listor!$N$6:$P$47,3,FALSE)*Biologiska!K38)+(VLOOKUP(B38,Listor!$N$6:$Q$47,4,FALSE)),"")</f>
        <v/>
      </c>
      <c r="M38" s="63" t="str">
        <f t="shared" si="1"/>
        <v/>
      </c>
      <c r="N38" s="75"/>
      <c r="O38" s="84" t="str">
        <f t="shared" si="2"/>
        <v/>
      </c>
      <c r="P38" s="107"/>
      <c r="Q38" s="87" t="s">
        <v>79</v>
      </c>
      <c r="R38" s="87"/>
      <c r="S38" s="87"/>
      <c r="T38" s="87"/>
      <c r="U38" s="87"/>
      <c r="V38" s="86" t="s">
        <v>79</v>
      </c>
      <c r="W38" s="75"/>
      <c r="X38" s="102" t="s">
        <v>79</v>
      </c>
      <c r="Y38" s="63" t="str">
        <f>IFERROR(IF(VLOOKUP(X38,Listor!$T$6:$U$7,2,FALSE)&lt;O38,TRUE),"")</f>
        <v/>
      </c>
      <c r="Z38" s="87"/>
      <c r="AA38" s="104"/>
    </row>
    <row r="39" spans="2:27" x14ac:dyDescent="0.25">
      <c r="B39" s="68" t="s">
        <v>68</v>
      </c>
      <c r="C39" s="80" t="str">
        <f>IFERROR(VLOOKUP(B39,Listor!$A$6:$B$62,2,FALSE),"")</f>
        <v/>
      </c>
      <c r="D39" s="80" t="str">
        <f>IFERROR(VLOOKUP(B39,Listor!$A$6:$C$62,3,FALSE),"")</f>
        <v/>
      </c>
      <c r="E39" s="110" t="s">
        <v>79</v>
      </c>
      <c r="F39" s="66"/>
      <c r="G39" s="35" t="str">
        <f>IFERROR(VLOOKUP(B39,Listor!$A$6:$G$62,7,FALSE),"")</f>
        <v/>
      </c>
      <c r="H39" s="63" t="str">
        <f>IFERROR(VLOOKUP(B39,Listor!$N$6:$O$47,2,FALSE),"")</f>
        <v/>
      </c>
      <c r="I39" s="63" t="str">
        <f t="shared" si="0"/>
        <v/>
      </c>
      <c r="J39" s="96" t="str">
        <f>IFERROR(VLOOKUP(B39,Listor!$N$6:$P$47,3,FALSE)*I39,"")</f>
        <v/>
      </c>
      <c r="K39" s="81"/>
      <c r="L39" s="88" t="str">
        <f>IFERROR((VLOOKUP(B39,Listor!$N$6:$P$47,3,FALSE)*Biologiska!K39)+(VLOOKUP(B39,Listor!$N$6:$Q$47,4,FALSE)),"")</f>
        <v/>
      </c>
      <c r="M39" s="63" t="str">
        <f t="shared" si="1"/>
        <v/>
      </c>
      <c r="N39" s="75"/>
      <c r="O39" s="84" t="str">
        <f t="shared" si="2"/>
        <v/>
      </c>
      <c r="P39" s="107"/>
      <c r="Q39" s="87" t="s">
        <v>79</v>
      </c>
      <c r="R39" s="87"/>
      <c r="S39" s="87"/>
      <c r="T39" s="87"/>
      <c r="U39" s="87"/>
      <c r="V39" s="86" t="s">
        <v>79</v>
      </c>
      <c r="W39" s="75"/>
      <c r="X39" s="102" t="s">
        <v>79</v>
      </c>
      <c r="Y39" s="63" t="str">
        <f>IFERROR(IF(VLOOKUP(X39,Listor!$T$6:$U$7,2,FALSE)&lt;O39,TRUE),"")</f>
        <v/>
      </c>
      <c r="Z39" s="87"/>
      <c r="AA39" s="104"/>
    </row>
    <row r="40" spans="2:27" x14ac:dyDescent="0.25">
      <c r="B40" s="68" t="s">
        <v>68</v>
      </c>
      <c r="C40" s="80" t="str">
        <f>IFERROR(VLOOKUP(B40,Listor!$A$6:$B$62,2,FALSE),"")</f>
        <v/>
      </c>
      <c r="D40" s="80" t="str">
        <f>IFERROR(VLOOKUP(B40,Listor!$A$6:$C$62,3,FALSE),"")</f>
        <v/>
      </c>
      <c r="E40" s="110" t="s">
        <v>79</v>
      </c>
      <c r="F40" s="66"/>
      <c r="G40" s="35" t="str">
        <f>IFERROR(VLOOKUP(B40,Listor!$A$6:$G$62,7,FALSE),"")</f>
        <v/>
      </c>
      <c r="H40" s="63" t="str">
        <f>IFERROR(VLOOKUP(B40,Listor!$N$6:$O$47,2,FALSE),"")</f>
        <v/>
      </c>
      <c r="I40" s="63" t="str">
        <f t="shared" si="0"/>
        <v/>
      </c>
      <c r="J40" s="96" t="str">
        <f>IFERROR(VLOOKUP(B40,Listor!$N$6:$P$47,3,FALSE)*I40,"")</f>
        <v/>
      </c>
      <c r="K40" s="81"/>
      <c r="L40" s="88" t="str">
        <f>IFERROR((VLOOKUP(B40,Listor!$N$6:$P$47,3,FALSE)*Biologiska!K40)+(VLOOKUP(B40,Listor!$N$6:$Q$47,4,FALSE)),"")</f>
        <v/>
      </c>
      <c r="M40" s="63" t="str">
        <f t="shared" si="1"/>
        <v/>
      </c>
      <c r="N40" s="75"/>
      <c r="O40" s="84" t="str">
        <f t="shared" si="2"/>
        <v/>
      </c>
      <c r="P40" s="107"/>
      <c r="Q40" s="87" t="s">
        <v>79</v>
      </c>
      <c r="R40" s="87"/>
      <c r="S40" s="87"/>
      <c r="T40" s="87"/>
      <c r="U40" s="87"/>
      <c r="V40" s="86" t="s">
        <v>79</v>
      </c>
      <c r="W40" s="75"/>
      <c r="X40" s="102" t="s">
        <v>79</v>
      </c>
      <c r="Y40" s="63" t="str">
        <f>IFERROR(IF(VLOOKUP(X40,Listor!$T$6:$U$7,2,FALSE)&lt;O40,TRUE),"")</f>
        <v/>
      </c>
      <c r="Z40" s="87"/>
      <c r="AA40" s="104"/>
    </row>
    <row r="41" spans="2:27" x14ac:dyDescent="0.25">
      <c r="B41" s="68" t="s">
        <v>68</v>
      </c>
      <c r="C41" s="80" t="str">
        <f>IFERROR(VLOOKUP(B41,Listor!$A$6:$B$62,2,FALSE),"")</f>
        <v/>
      </c>
      <c r="D41" s="80" t="str">
        <f>IFERROR(VLOOKUP(B41,Listor!$A$6:$C$62,3,FALSE),"")</f>
        <v/>
      </c>
      <c r="E41" s="110" t="s">
        <v>79</v>
      </c>
      <c r="F41" s="66"/>
      <c r="G41" s="35" t="str">
        <f>IFERROR(VLOOKUP(B41,Listor!$A$6:$G$62,7,FALSE),"")</f>
        <v/>
      </c>
      <c r="H41" s="63" t="str">
        <f>IFERROR(VLOOKUP(B41,Listor!$N$6:$O$47,2,FALSE),"")</f>
        <v/>
      </c>
      <c r="I41" s="63" t="str">
        <f t="shared" si="0"/>
        <v/>
      </c>
      <c r="J41" s="96" t="str">
        <f>IFERROR(VLOOKUP(B41,Listor!$N$6:$P$47,3,FALSE)*I41,"")</f>
        <v/>
      </c>
      <c r="K41" s="81"/>
      <c r="L41" s="88" t="str">
        <f>IFERROR((VLOOKUP(B41,Listor!$N$6:$P$47,3,FALSE)*Biologiska!K41)+(VLOOKUP(B41,Listor!$N$6:$Q$47,4,FALSE)),"")</f>
        <v/>
      </c>
      <c r="M41" s="63" t="str">
        <f t="shared" si="1"/>
        <v/>
      </c>
      <c r="N41" s="75"/>
      <c r="O41" s="84" t="str">
        <f t="shared" si="2"/>
        <v/>
      </c>
      <c r="P41" s="107"/>
      <c r="Q41" s="87" t="s">
        <v>79</v>
      </c>
      <c r="R41" s="87"/>
      <c r="S41" s="87"/>
      <c r="T41" s="87"/>
      <c r="U41" s="87"/>
      <c r="V41" s="86" t="s">
        <v>79</v>
      </c>
      <c r="W41" s="75"/>
      <c r="X41" s="102" t="s">
        <v>79</v>
      </c>
      <c r="Y41" s="63" t="str">
        <f>IFERROR(IF(VLOOKUP(X41,Listor!$T$6:$U$7,2,FALSE)&lt;O41,TRUE),"")</f>
        <v/>
      </c>
      <c r="Z41" s="87"/>
      <c r="AA41" s="104"/>
    </row>
    <row r="42" spans="2:27" x14ac:dyDescent="0.25">
      <c r="B42" s="68" t="s">
        <v>68</v>
      </c>
      <c r="C42" s="80" t="str">
        <f>IFERROR(VLOOKUP(B42,Listor!$A$6:$B$62,2,FALSE),"")</f>
        <v/>
      </c>
      <c r="D42" s="80" t="str">
        <f>IFERROR(VLOOKUP(B42,Listor!$A$6:$C$62,3,FALSE),"")</f>
        <v/>
      </c>
      <c r="E42" s="110" t="s">
        <v>79</v>
      </c>
      <c r="F42" s="66"/>
      <c r="G42" s="35" t="str">
        <f>IFERROR(VLOOKUP(B42,Listor!$A$6:$G$62,7,FALSE),"")</f>
        <v/>
      </c>
      <c r="H42" s="63" t="str">
        <f>IFERROR(VLOOKUP(B42,Listor!$N$6:$O$47,2,FALSE),"")</f>
        <v/>
      </c>
      <c r="I42" s="63" t="str">
        <f t="shared" si="0"/>
        <v/>
      </c>
      <c r="J42" s="96" t="str">
        <f>IFERROR(VLOOKUP(B42,Listor!$N$6:$P$47,3,FALSE)*I42,"")</f>
        <v/>
      </c>
      <c r="K42" s="81"/>
      <c r="L42" s="88" t="str">
        <f>IFERROR((VLOOKUP(B42,Listor!$N$6:$P$47,3,FALSE)*Biologiska!K42)+(VLOOKUP(B42,Listor!$N$6:$Q$47,4,FALSE)),"")</f>
        <v/>
      </c>
      <c r="M42" s="63" t="str">
        <f t="shared" si="1"/>
        <v/>
      </c>
      <c r="N42" s="75"/>
      <c r="O42" s="84" t="str">
        <f t="shared" si="2"/>
        <v/>
      </c>
      <c r="P42" s="107"/>
      <c r="Q42" s="87" t="s">
        <v>79</v>
      </c>
      <c r="R42" s="87"/>
      <c r="S42" s="87"/>
      <c r="T42" s="87"/>
      <c r="U42" s="87"/>
      <c r="V42" s="86" t="s">
        <v>79</v>
      </c>
      <c r="W42" s="75"/>
      <c r="X42" s="102" t="s">
        <v>79</v>
      </c>
      <c r="Y42" s="63" t="str">
        <f>IFERROR(IF(VLOOKUP(X42,Listor!$T$6:$U$7,2,FALSE)&lt;O42,TRUE),"")</f>
        <v/>
      </c>
      <c r="Z42" s="87"/>
      <c r="AA42" s="104"/>
    </row>
    <row r="43" spans="2:27" x14ac:dyDescent="0.25">
      <c r="B43" s="68" t="s">
        <v>68</v>
      </c>
      <c r="C43" s="80" t="str">
        <f>IFERROR(VLOOKUP(B43,Listor!$A$6:$B$62,2,FALSE),"")</f>
        <v/>
      </c>
      <c r="D43" s="80" t="str">
        <f>IFERROR(VLOOKUP(B43,Listor!$A$6:$C$62,3,FALSE),"")</f>
        <v/>
      </c>
      <c r="E43" s="110" t="s">
        <v>79</v>
      </c>
      <c r="F43" s="66"/>
      <c r="G43" s="35" t="str">
        <f>IFERROR(VLOOKUP(B43,Listor!$A$6:$G$62,7,FALSE),"")</f>
        <v/>
      </c>
      <c r="H43" s="63" t="str">
        <f>IFERROR(VLOOKUP(B43,Listor!$N$6:$O$47,2,FALSE),"")</f>
        <v/>
      </c>
      <c r="I43" s="63" t="str">
        <f t="shared" si="0"/>
        <v/>
      </c>
      <c r="J43" s="96" t="str">
        <f>IFERROR(VLOOKUP(B43,Listor!$N$6:$P$47,3,FALSE)*I43,"")</f>
        <v/>
      </c>
      <c r="K43" s="81"/>
      <c r="L43" s="88" t="str">
        <f>IFERROR((VLOOKUP(B43,Listor!$N$6:$P$47,3,FALSE)*Biologiska!K43)+(VLOOKUP(B43,Listor!$N$6:$Q$47,4,FALSE)),"")</f>
        <v/>
      </c>
      <c r="M43" s="63" t="str">
        <f t="shared" si="1"/>
        <v/>
      </c>
      <c r="N43" s="75"/>
      <c r="O43" s="84" t="str">
        <f t="shared" si="2"/>
        <v/>
      </c>
      <c r="P43" s="107"/>
      <c r="Q43" s="87" t="s">
        <v>79</v>
      </c>
      <c r="R43" s="87"/>
      <c r="S43" s="87"/>
      <c r="T43" s="87"/>
      <c r="U43" s="87"/>
      <c r="V43" s="86" t="s">
        <v>79</v>
      </c>
      <c r="W43" s="75"/>
      <c r="X43" s="102" t="s">
        <v>79</v>
      </c>
      <c r="Y43" s="63" t="str">
        <f>IFERROR(IF(VLOOKUP(X43,Listor!$T$6:$U$7,2,FALSE)&lt;O43,TRUE),"")</f>
        <v/>
      </c>
      <c r="Z43" s="87"/>
      <c r="AA43" s="104"/>
    </row>
    <row r="44" spans="2:27" x14ac:dyDescent="0.25">
      <c r="B44" s="68" t="s">
        <v>68</v>
      </c>
      <c r="C44" s="80" t="str">
        <f>IFERROR(VLOOKUP(B44,Listor!$A$6:$B$62,2,FALSE),"")</f>
        <v/>
      </c>
      <c r="D44" s="80" t="str">
        <f>IFERROR(VLOOKUP(B44,Listor!$A$6:$C$62,3,FALSE),"")</f>
        <v/>
      </c>
      <c r="E44" s="110" t="s">
        <v>79</v>
      </c>
      <c r="F44" s="66"/>
      <c r="G44" s="35" t="str">
        <f>IFERROR(VLOOKUP(B44,Listor!$A$6:$G$62,7,FALSE),"")</f>
        <v/>
      </c>
      <c r="H44" s="63" t="str">
        <f>IFERROR(VLOOKUP(B44,Listor!$N$6:$O$47,2,FALSE),"")</f>
        <v/>
      </c>
      <c r="I44" s="63" t="str">
        <f t="shared" si="0"/>
        <v/>
      </c>
      <c r="J44" s="96" t="str">
        <f>IFERROR(VLOOKUP(B44,Listor!$N$6:$P$47,3,FALSE)*I44,"")</f>
        <v/>
      </c>
      <c r="K44" s="81"/>
      <c r="L44" s="88" t="str">
        <f>IFERROR((VLOOKUP(B44,Listor!$N$6:$P$47,3,FALSE)*Biologiska!K44)+(VLOOKUP(B44,Listor!$N$6:$Q$47,4,FALSE)),"")</f>
        <v/>
      </c>
      <c r="M44" s="63" t="str">
        <f t="shared" si="1"/>
        <v/>
      </c>
      <c r="N44" s="75"/>
      <c r="O44" s="84" t="str">
        <f t="shared" si="2"/>
        <v/>
      </c>
      <c r="P44" s="107"/>
      <c r="Q44" s="87" t="s">
        <v>79</v>
      </c>
      <c r="R44" s="87"/>
      <c r="S44" s="87"/>
      <c r="T44" s="87"/>
      <c r="U44" s="87"/>
      <c r="V44" s="86" t="s">
        <v>79</v>
      </c>
      <c r="W44" s="75"/>
      <c r="X44" s="102" t="s">
        <v>79</v>
      </c>
      <c r="Y44" s="63" t="str">
        <f>IFERROR(IF(VLOOKUP(X44,Listor!$T$6:$U$7,2,FALSE)&lt;O44,TRUE),"")</f>
        <v/>
      </c>
      <c r="Z44" s="87"/>
      <c r="AA44" s="104"/>
    </row>
    <row r="45" spans="2:27" x14ac:dyDescent="0.25">
      <c r="B45" s="68" t="s">
        <v>68</v>
      </c>
      <c r="C45" s="80" t="str">
        <f>IFERROR(VLOOKUP(B45,Listor!$A$6:$B$62,2,FALSE),"")</f>
        <v/>
      </c>
      <c r="D45" s="80" t="str">
        <f>IFERROR(VLOOKUP(B45,Listor!$A$6:$C$62,3,FALSE),"")</f>
        <v/>
      </c>
      <c r="E45" s="110" t="s">
        <v>79</v>
      </c>
      <c r="F45" s="66"/>
      <c r="G45" s="35" t="str">
        <f>IFERROR(VLOOKUP(B45,Listor!$A$6:$G$62,7,FALSE),"")</f>
        <v/>
      </c>
      <c r="H45" s="63" t="str">
        <f>IFERROR(VLOOKUP(B45,Listor!$N$6:$O$47,2,FALSE),"")</f>
        <v/>
      </c>
      <c r="I45" s="63" t="str">
        <f t="shared" si="0"/>
        <v/>
      </c>
      <c r="J45" s="96" t="str">
        <f>IFERROR(VLOOKUP(B45,Listor!$N$6:$P$47,3,FALSE)*I45,"")</f>
        <v/>
      </c>
      <c r="K45" s="81"/>
      <c r="L45" s="88" t="str">
        <f>IFERROR((VLOOKUP(B45,Listor!$N$6:$P$47,3,FALSE)*Biologiska!K45)+(VLOOKUP(B45,Listor!$N$6:$Q$47,4,FALSE)),"")</f>
        <v/>
      </c>
      <c r="M45" s="63" t="str">
        <f t="shared" si="1"/>
        <v/>
      </c>
      <c r="N45" s="75"/>
      <c r="O45" s="84" t="str">
        <f t="shared" si="2"/>
        <v/>
      </c>
      <c r="P45" s="107"/>
      <c r="Q45" s="87" t="s">
        <v>79</v>
      </c>
      <c r="R45" s="87"/>
      <c r="S45" s="87"/>
      <c r="T45" s="87"/>
      <c r="U45" s="87"/>
      <c r="V45" s="86" t="s">
        <v>79</v>
      </c>
      <c r="W45" s="75"/>
      <c r="X45" s="102" t="s">
        <v>79</v>
      </c>
      <c r="Y45" s="63" t="str">
        <f>IFERROR(IF(VLOOKUP(X45,Listor!$T$6:$U$7,2,FALSE)&lt;O45,TRUE),"")</f>
        <v/>
      </c>
      <c r="Z45" s="87"/>
      <c r="AA45" s="104"/>
    </row>
    <row r="46" spans="2:27" x14ac:dyDescent="0.25">
      <c r="B46" s="68" t="s">
        <v>68</v>
      </c>
      <c r="C46" s="80" t="str">
        <f>IFERROR(VLOOKUP(B46,Listor!$A$6:$B$62,2,FALSE),"")</f>
        <v/>
      </c>
      <c r="D46" s="80" t="str">
        <f>IFERROR(VLOOKUP(B46,Listor!$A$6:$C$62,3,FALSE),"")</f>
        <v/>
      </c>
      <c r="E46" s="110" t="s">
        <v>79</v>
      </c>
      <c r="F46" s="66"/>
      <c r="G46" s="35" t="str">
        <f>IFERROR(VLOOKUP(B46,Listor!$A$6:$G$62,7,FALSE),"")</f>
        <v/>
      </c>
      <c r="H46" s="63" t="str">
        <f>IFERROR(VLOOKUP(B46,Listor!$N$6:$O$47,2,FALSE),"")</f>
        <v/>
      </c>
      <c r="I46" s="63" t="str">
        <f t="shared" si="0"/>
        <v/>
      </c>
      <c r="J46" s="96" t="str">
        <f>IFERROR(VLOOKUP(B46,Listor!$N$6:$P$47,3,FALSE)*I46,"")</f>
        <v/>
      </c>
      <c r="K46" s="81"/>
      <c r="L46" s="88" t="str">
        <f>IFERROR((VLOOKUP(B46,Listor!$N$6:$P$47,3,FALSE)*Biologiska!K46)+(VLOOKUP(B46,Listor!$N$6:$Q$47,4,FALSE)),"")</f>
        <v/>
      </c>
      <c r="M46" s="63" t="str">
        <f t="shared" si="1"/>
        <v/>
      </c>
      <c r="N46" s="75"/>
      <c r="O46" s="84" t="str">
        <f t="shared" si="2"/>
        <v/>
      </c>
      <c r="P46" s="107"/>
      <c r="Q46" s="87" t="s">
        <v>79</v>
      </c>
      <c r="R46" s="87"/>
      <c r="S46" s="87"/>
      <c r="T46" s="87"/>
      <c r="U46" s="87"/>
      <c r="V46" s="86" t="s">
        <v>79</v>
      </c>
      <c r="W46" s="75"/>
      <c r="X46" s="102" t="s">
        <v>79</v>
      </c>
      <c r="Y46" s="63" t="str">
        <f>IFERROR(IF(VLOOKUP(X46,Listor!$T$6:$U$7,2,FALSE)&lt;O46,TRUE),"")</f>
        <v/>
      </c>
      <c r="Z46" s="87"/>
      <c r="AA46" s="104"/>
    </row>
    <row r="47" spans="2:27" x14ac:dyDescent="0.25">
      <c r="B47" s="68" t="s">
        <v>68</v>
      </c>
      <c r="C47" s="80" t="str">
        <f>IFERROR(VLOOKUP(B47,Listor!$A$6:$B$62,2,FALSE),"")</f>
        <v/>
      </c>
      <c r="D47" s="80" t="str">
        <f>IFERROR(VLOOKUP(B47,Listor!$A$6:$C$62,3,FALSE),"")</f>
        <v/>
      </c>
      <c r="E47" s="110" t="s">
        <v>79</v>
      </c>
      <c r="F47" s="66"/>
      <c r="G47" s="35" t="str">
        <f>IFERROR(VLOOKUP(B47,Listor!$A$6:$G$62,7,FALSE),"")</f>
        <v/>
      </c>
      <c r="H47" s="63" t="str">
        <f>IFERROR(VLOOKUP(B47,Listor!$N$6:$O$47,2,FALSE),"")</f>
        <v/>
      </c>
      <c r="I47" s="63" t="str">
        <f t="shared" si="0"/>
        <v/>
      </c>
      <c r="J47" s="96" t="str">
        <f>IFERROR(VLOOKUP(B47,Listor!$N$6:$P$47,3,FALSE)*I47,"")</f>
        <v/>
      </c>
      <c r="K47" s="81"/>
      <c r="L47" s="88" t="str">
        <f>IFERROR((VLOOKUP(B47,Listor!$N$6:$P$47,3,FALSE)*Biologiska!K47)+(VLOOKUP(B47,Listor!$N$6:$Q$47,4,FALSE)),"")</f>
        <v/>
      </c>
      <c r="M47" s="63" t="str">
        <f t="shared" si="1"/>
        <v/>
      </c>
      <c r="N47" s="75"/>
      <c r="O47" s="84" t="str">
        <f t="shared" si="2"/>
        <v/>
      </c>
      <c r="P47" s="107"/>
      <c r="Q47" s="87" t="s">
        <v>79</v>
      </c>
      <c r="R47" s="87"/>
      <c r="S47" s="87"/>
      <c r="T47" s="87"/>
      <c r="U47" s="87"/>
      <c r="V47" s="86" t="s">
        <v>79</v>
      </c>
      <c r="W47" s="75"/>
      <c r="X47" s="102" t="s">
        <v>79</v>
      </c>
      <c r="Y47" s="63" t="str">
        <f>IFERROR(IF(VLOOKUP(X47,Listor!$T$6:$U$7,2,FALSE)&lt;O47,TRUE),"")</f>
        <v/>
      </c>
      <c r="Z47" s="87"/>
      <c r="AA47" s="104"/>
    </row>
    <row r="48" spans="2:27" x14ac:dyDescent="0.25">
      <c r="B48" s="68" t="s">
        <v>68</v>
      </c>
      <c r="C48" s="80" t="str">
        <f>IFERROR(VLOOKUP(B48,Listor!$A$6:$B$62,2,FALSE),"")</f>
        <v/>
      </c>
      <c r="D48" s="80" t="str">
        <f>IFERROR(VLOOKUP(B48,Listor!$A$6:$C$62,3,FALSE),"")</f>
        <v/>
      </c>
      <c r="E48" s="110" t="s">
        <v>79</v>
      </c>
      <c r="F48" s="66"/>
      <c r="G48" s="35" t="str">
        <f>IFERROR(VLOOKUP(B48,Listor!$A$6:$G$62,7,FALSE),"")</f>
        <v/>
      </c>
      <c r="H48" s="63" t="str">
        <f>IFERROR(VLOOKUP(B48,Listor!$N$6:$O$47,2,FALSE),"")</f>
        <v/>
      </c>
      <c r="I48" s="63" t="str">
        <f t="shared" si="0"/>
        <v/>
      </c>
      <c r="J48" s="96" t="str">
        <f>IFERROR(VLOOKUP(B48,Listor!$N$6:$P$47,3,FALSE)*I48,"")</f>
        <v/>
      </c>
      <c r="K48" s="81"/>
      <c r="L48" s="88" t="str">
        <f>IFERROR((VLOOKUP(B48,Listor!$N$6:$P$47,3,FALSE)*Biologiska!K48)+(VLOOKUP(B48,Listor!$N$6:$Q$47,4,FALSE)),"")</f>
        <v/>
      </c>
      <c r="M48" s="63" t="str">
        <f t="shared" si="1"/>
        <v/>
      </c>
      <c r="N48" s="75"/>
      <c r="O48" s="84" t="str">
        <f t="shared" si="2"/>
        <v/>
      </c>
      <c r="P48" s="107"/>
      <c r="Q48" s="87" t="s">
        <v>79</v>
      </c>
      <c r="R48" s="87"/>
      <c r="S48" s="87"/>
      <c r="T48" s="87"/>
      <c r="U48" s="87"/>
      <c r="V48" s="86" t="s">
        <v>79</v>
      </c>
      <c r="W48" s="75"/>
      <c r="X48" s="102" t="s">
        <v>79</v>
      </c>
      <c r="Y48" s="63" t="str">
        <f>IFERROR(IF(VLOOKUP(X48,Listor!$T$6:$U$7,2,FALSE)&lt;O48,TRUE),"")</f>
        <v/>
      </c>
      <c r="Z48" s="87"/>
      <c r="AA48" s="104"/>
    </row>
    <row r="49" spans="2:27" x14ac:dyDescent="0.25">
      <c r="B49" s="68" t="s">
        <v>68</v>
      </c>
      <c r="C49" s="80" t="str">
        <f>IFERROR(VLOOKUP(B49,Listor!$A$6:$B$62,2,FALSE),"")</f>
        <v/>
      </c>
      <c r="D49" s="80" t="str">
        <f>IFERROR(VLOOKUP(B49,Listor!$A$6:$C$62,3,FALSE),"")</f>
        <v/>
      </c>
      <c r="E49" s="110" t="s">
        <v>79</v>
      </c>
      <c r="F49" s="66"/>
      <c r="G49" s="35" t="str">
        <f>IFERROR(VLOOKUP(B49,Listor!$A$6:$G$62,7,FALSE),"")</f>
        <v/>
      </c>
      <c r="H49" s="63" t="str">
        <f>IFERROR(VLOOKUP(B49,Listor!$N$6:$O$47,2,FALSE),"")</f>
        <v/>
      </c>
      <c r="I49" s="63" t="str">
        <f t="shared" si="0"/>
        <v/>
      </c>
      <c r="J49" s="96" t="str">
        <f>IFERROR(VLOOKUP(B49,Listor!$N$6:$P$47,3,FALSE)*I49,"")</f>
        <v/>
      </c>
      <c r="K49" s="81"/>
      <c r="L49" s="88" t="str">
        <f>IFERROR((VLOOKUP(B49,Listor!$N$6:$P$47,3,FALSE)*Biologiska!K49)+(VLOOKUP(B49,Listor!$N$6:$Q$47,4,FALSE)),"")</f>
        <v/>
      </c>
      <c r="M49" s="63" t="str">
        <f t="shared" si="1"/>
        <v/>
      </c>
      <c r="N49" s="75"/>
      <c r="O49" s="84" t="str">
        <f t="shared" si="2"/>
        <v/>
      </c>
      <c r="P49" s="107"/>
      <c r="Q49" s="87" t="s">
        <v>79</v>
      </c>
      <c r="R49" s="87"/>
      <c r="S49" s="87"/>
      <c r="T49" s="87"/>
      <c r="U49" s="87"/>
      <c r="V49" s="86" t="s">
        <v>79</v>
      </c>
      <c r="W49" s="75"/>
      <c r="X49" s="102" t="s">
        <v>79</v>
      </c>
      <c r="Y49" s="63" t="str">
        <f>IFERROR(IF(VLOOKUP(X49,Listor!$T$6:$U$7,2,FALSE)&lt;O49,TRUE),"")</f>
        <v/>
      </c>
      <c r="Z49" s="87"/>
      <c r="AA49" s="104"/>
    </row>
    <row r="50" spans="2:27" x14ac:dyDescent="0.25">
      <c r="B50" s="68" t="s">
        <v>68</v>
      </c>
      <c r="C50" s="80" t="str">
        <f>IFERROR(VLOOKUP(B50,Listor!$A$6:$B$62,2,FALSE),"")</f>
        <v/>
      </c>
      <c r="D50" s="80" t="str">
        <f>IFERROR(VLOOKUP(B50,Listor!$A$6:$C$62,3,FALSE),"")</f>
        <v/>
      </c>
      <c r="E50" s="110" t="s">
        <v>79</v>
      </c>
      <c r="F50" s="66"/>
      <c r="G50" s="35" t="str">
        <f>IFERROR(VLOOKUP(B50,Listor!$A$6:$G$62,7,FALSE),"")</f>
        <v/>
      </c>
      <c r="H50" s="63" t="str">
        <f>IFERROR(VLOOKUP(B50,Listor!$N$6:$O$47,2,FALSE),"")</f>
        <v/>
      </c>
      <c r="I50" s="63" t="str">
        <f t="shared" si="0"/>
        <v/>
      </c>
      <c r="J50" s="96" t="str">
        <f>IFERROR(VLOOKUP(B50,Listor!$N$6:$P$47,3,FALSE)*I50,"")</f>
        <v/>
      </c>
      <c r="K50" s="81"/>
      <c r="L50" s="88" t="str">
        <f>IFERROR((VLOOKUP(B50,Listor!$N$6:$P$47,3,FALSE)*Biologiska!K50)+(VLOOKUP(B50,Listor!$N$6:$Q$47,4,FALSE)),"")</f>
        <v/>
      </c>
      <c r="M50" s="63" t="str">
        <f t="shared" si="1"/>
        <v/>
      </c>
      <c r="N50" s="75"/>
      <c r="O50" s="84" t="str">
        <f t="shared" si="2"/>
        <v/>
      </c>
      <c r="P50" s="107"/>
      <c r="Q50" s="87" t="s">
        <v>79</v>
      </c>
      <c r="R50" s="87"/>
      <c r="S50" s="87"/>
      <c r="T50" s="87"/>
      <c r="U50" s="87"/>
      <c r="V50" s="86" t="s">
        <v>79</v>
      </c>
      <c r="W50" s="75"/>
      <c r="X50" s="102" t="s">
        <v>79</v>
      </c>
      <c r="Y50" s="63" t="str">
        <f>IFERROR(IF(VLOOKUP(X50,Listor!$T$6:$U$7,2,FALSE)&lt;O50,TRUE),"")</f>
        <v/>
      </c>
      <c r="Z50" s="87"/>
      <c r="AA50" s="104"/>
    </row>
    <row r="51" spans="2:27" x14ac:dyDescent="0.25">
      <c r="B51" s="68" t="s">
        <v>68</v>
      </c>
      <c r="C51" s="80" t="str">
        <f>IFERROR(VLOOKUP(B51,Listor!$A$6:$B$62,2,FALSE),"")</f>
        <v/>
      </c>
      <c r="D51" s="80" t="str">
        <f>IFERROR(VLOOKUP(B51,Listor!$A$6:$C$62,3,FALSE),"")</f>
        <v/>
      </c>
      <c r="E51" s="110" t="s">
        <v>79</v>
      </c>
      <c r="F51" s="66"/>
      <c r="G51" s="35" t="str">
        <f>IFERROR(VLOOKUP(B51,Listor!$A$6:$G$62,7,FALSE),"")</f>
        <v/>
      </c>
      <c r="H51" s="63" t="str">
        <f>IFERROR(VLOOKUP(B51,Listor!$N$6:$O$47,2,FALSE),"")</f>
        <v/>
      </c>
      <c r="I51" s="63" t="str">
        <f t="shared" si="0"/>
        <v/>
      </c>
      <c r="J51" s="96" t="str">
        <f>IFERROR(VLOOKUP(B51,Listor!$N$6:$P$47,3,FALSE)*I51,"")</f>
        <v/>
      </c>
      <c r="K51" s="81"/>
      <c r="L51" s="88" t="str">
        <f>IFERROR((VLOOKUP(B51,Listor!$N$6:$P$47,3,FALSE)*Biologiska!K51)+(VLOOKUP(B51,Listor!$N$6:$Q$47,4,FALSE)),"")</f>
        <v/>
      </c>
      <c r="M51" s="63" t="str">
        <f t="shared" si="1"/>
        <v/>
      </c>
      <c r="N51" s="75"/>
      <c r="O51" s="84" t="str">
        <f t="shared" si="2"/>
        <v/>
      </c>
      <c r="P51" s="107"/>
      <c r="Q51" s="87" t="s">
        <v>79</v>
      </c>
      <c r="R51" s="87"/>
      <c r="S51" s="87"/>
      <c r="T51" s="87"/>
      <c r="U51" s="87"/>
      <c r="V51" s="86" t="s">
        <v>79</v>
      </c>
      <c r="W51" s="75"/>
      <c r="X51" s="102" t="s">
        <v>79</v>
      </c>
      <c r="Y51" s="63" t="str">
        <f>IFERROR(IF(VLOOKUP(X51,Listor!$T$6:$U$7,2,FALSE)&lt;O51,TRUE),"")</f>
        <v/>
      </c>
      <c r="Z51" s="87"/>
      <c r="AA51" s="104"/>
    </row>
    <row r="52" spans="2:27" x14ac:dyDescent="0.25">
      <c r="B52" s="68" t="s">
        <v>68</v>
      </c>
      <c r="C52" s="80" t="str">
        <f>IFERROR(VLOOKUP(B52,Listor!$A$6:$B$62,2,FALSE),"")</f>
        <v/>
      </c>
      <c r="D52" s="80" t="str">
        <f>IFERROR(VLOOKUP(B52,Listor!$A$6:$C$62,3,FALSE),"")</f>
        <v/>
      </c>
      <c r="E52" s="110" t="s">
        <v>79</v>
      </c>
      <c r="F52" s="66"/>
      <c r="G52" s="35" t="str">
        <f>IFERROR(VLOOKUP(B52,Listor!$A$6:$G$62,7,FALSE),"")</f>
        <v/>
      </c>
      <c r="H52" s="63" t="str">
        <f>IFERROR(VLOOKUP(B52,Listor!$N$6:$O$47,2,FALSE),"")</f>
        <v/>
      </c>
      <c r="I52" s="63" t="str">
        <f t="shared" si="0"/>
        <v/>
      </c>
      <c r="J52" s="96" t="str">
        <f>IFERROR(VLOOKUP(B52,Listor!$N$6:$P$47,3,FALSE)*I52,"")</f>
        <v/>
      </c>
      <c r="K52" s="81"/>
      <c r="L52" s="88" t="str">
        <f>IFERROR((VLOOKUP(B52,Listor!$N$6:$P$47,3,FALSE)*Biologiska!K52)+(VLOOKUP(B52,Listor!$N$6:$Q$47,4,FALSE)),"")</f>
        <v/>
      </c>
      <c r="M52" s="63" t="str">
        <f t="shared" si="1"/>
        <v/>
      </c>
      <c r="N52" s="75"/>
      <c r="O52" s="84" t="str">
        <f t="shared" si="2"/>
        <v/>
      </c>
      <c r="P52" s="107"/>
      <c r="Q52" s="87" t="s">
        <v>79</v>
      </c>
      <c r="R52" s="87"/>
      <c r="S52" s="87"/>
      <c r="T52" s="87"/>
      <c r="U52" s="87"/>
      <c r="V52" s="86" t="s">
        <v>79</v>
      </c>
      <c r="W52" s="75"/>
      <c r="X52" s="102" t="s">
        <v>79</v>
      </c>
      <c r="Y52" s="63" t="str">
        <f>IFERROR(IF(VLOOKUP(X52,Listor!$T$6:$U$7,2,FALSE)&lt;O52,TRUE),"")</f>
        <v/>
      </c>
      <c r="Z52" s="87"/>
      <c r="AA52" s="104"/>
    </row>
    <row r="53" spans="2:27" x14ac:dyDescent="0.25">
      <c r="B53" s="68" t="s">
        <v>68</v>
      </c>
      <c r="C53" s="80" t="str">
        <f>IFERROR(VLOOKUP(B53,Listor!$A$6:$B$62,2,FALSE),"")</f>
        <v/>
      </c>
      <c r="D53" s="80" t="str">
        <f>IFERROR(VLOOKUP(B53,Listor!$A$6:$C$62,3,FALSE),"")</f>
        <v/>
      </c>
      <c r="E53" s="110" t="s">
        <v>79</v>
      </c>
      <c r="F53" s="66"/>
      <c r="G53" s="35" t="str">
        <f>IFERROR(VLOOKUP(B53,Listor!$A$6:$G$62,7,FALSE),"")</f>
        <v/>
      </c>
      <c r="H53" s="63" t="str">
        <f>IFERROR(VLOOKUP(B53,Listor!$N$6:$O$47,2,FALSE),"")</f>
        <v/>
      </c>
      <c r="I53" s="63" t="str">
        <f t="shared" si="0"/>
        <v/>
      </c>
      <c r="J53" s="96" t="str">
        <f>IFERROR(VLOOKUP(B53,Listor!$N$6:$P$47,3,FALSE)*I53,"")</f>
        <v/>
      </c>
      <c r="K53" s="81"/>
      <c r="L53" s="88" t="str">
        <f>IFERROR((VLOOKUP(B53,Listor!$N$6:$P$47,3,FALSE)*Biologiska!K53)+(VLOOKUP(B53,Listor!$N$6:$Q$47,4,FALSE)),"")</f>
        <v/>
      </c>
      <c r="M53" s="63" t="str">
        <f t="shared" si="1"/>
        <v/>
      </c>
      <c r="N53" s="75"/>
      <c r="O53" s="84" t="str">
        <f t="shared" si="2"/>
        <v/>
      </c>
      <c r="P53" s="107"/>
      <c r="Q53" s="87" t="s">
        <v>79</v>
      </c>
      <c r="R53" s="87"/>
      <c r="S53" s="87"/>
      <c r="T53" s="87"/>
      <c r="U53" s="87"/>
      <c r="V53" s="86" t="s">
        <v>79</v>
      </c>
      <c r="W53" s="75"/>
      <c r="X53" s="102" t="s">
        <v>79</v>
      </c>
      <c r="Y53" s="63" t="str">
        <f>IFERROR(IF(VLOOKUP(X53,Listor!$T$6:$U$7,2,FALSE)&lt;O53,TRUE),"")</f>
        <v/>
      </c>
      <c r="Z53" s="87"/>
      <c r="AA53" s="104"/>
    </row>
    <row r="54" spans="2:27" x14ac:dyDescent="0.25">
      <c r="B54" s="68" t="s">
        <v>68</v>
      </c>
      <c r="C54" s="80" t="str">
        <f>IFERROR(VLOOKUP(B54,Listor!$A$6:$B$62,2,FALSE),"")</f>
        <v/>
      </c>
      <c r="D54" s="80" t="str">
        <f>IFERROR(VLOOKUP(B54,Listor!$A$6:$C$62,3,FALSE),"")</f>
        <v/>
      </c>
      <c r="E54" s="110" t="s">
        <v>79</v>
      </c>
      <c r="F54" s="66"/>
      <c r="G54" s="35" t="str">
        <f>IFERROR(VLOOKUP(B54,Listor!$A$6:$G$62,7,FALSE),"")</f>
        <v/>
      </c>
      <c r="H54" s="63" t="str">
        <f>IFERROR(VLOOKUP(B54,Listor!$N$6:$O$47,2,FALSE),"")</f>
        <v/>
      </c>
      <c r="I54" s="63" t="str">
        <f t="shared" si="0"/>
        <v/>
      </c>
      <c r="J54" s="96" t="str">
        <f>IFERROR(VLOOKUP(B54,Listor!$N$6:$P$47,3,FALSE)*I54,"")</f>
        <v/>
      </c>
      <c r="K54" s="81"/>
      <c r="L54" s="88" t="str">
        <f>IFERROR((VLOOKUP(B54,Listor!$N$6:$P$47,3,FALSE)*Biologiska!K54)+(VLOOKUP(B54,Listor!$N$6:$Q$47,4,FALSE)),"")</f>
        <v/>
      </c>
      <c r="M54" s="63" t="str">
        <f t="shared" si="1"/>
        <v/>
      </c>
      <c r="N54" s="75"/>
      <c r="O54" s="84" t="str">
        <f t="shared" si="2"/>
        <v/>
      </c>
      <c r="P54" s="107"/>
      <c r="Q54" s="87" t="s">
        <v>79</v>
      </c>
      <c r="R54" s="87"/>
      <c r="S54" s="87"/>
      <c r="T54" s="87"/>
      <c r="U54" s="87"/>
      <c r="V54" s="86" t="s">
        <v>79</v>
      </c>
      <c r="W54" s="75"/>
      <c r="X54" s="102" t="s">
        <v>79</v>
      </c>
      <c r="Y54" s="63" t="str">
        <f>IFERROR(IF(VLOOKUP(X54,Listor!$T$6:$U$7,2,FALSE)&lt;O54,TRUE),"")</f>
        <v/>
      </c>
      <c r="Z54" s="87"/>
      <c r="AA54" s="104"/>
    </row>
    <row r="55" spans="2:27" x14ac:dyDescent="0.25">
      <c r="B55" s="68" t="s">
        <v>68</v>
      </c>
      <c r="C55" s="80" t="str">
        <f>IFERROR(VLOOKUP(B55,Listor!$A$6:$B$62,2,FALSE),"")</f>
        <v/>
      </c>
      <c r="D55" s="80" t="str">
        <f>IFERROR(VLOOKUP(B55,Listor!$A$6:$C$62,3,FALSE),"")</f>
        <v/>
      </c>
      <c r="E55" s="110" t="s">
        <v>79</v>
      </c>
      <c r="F55" s="66"/>
      <c r="G55" s="35" t="str">
        <f>IFERROR(VLOOKUP(B55,Listor!$A$6:$G$62,7,FALSE),"")</f>
        <v/>
      </c>
      <c r="H55" s="63" t="str">
        <f>IFERROR(VLOOKUP(B55,Listor!$N$6:$O$47,2,FALSE),"")</f>
        <v/>
      </c>
      <c r="I55" s="63" t="str">
        <f t="shared" si="0"/>
        <v/>
      </c>
      <c r="J55" s="96" t="str">
        <f>IFERROR(VLOOKUP(B55,Listor!$N$6:$P$47,3,FALSE)*I55,"")</f>
        <v/>
      </c>
      <c r="K55" s="81"/>
      <c r="L55" s="88" t="str">
        <f>IFERROR((VLOOKUP(B55,Listor!$N$6:$P$47,3,FALSE)*Biologiska!K55)+(VLOOKUP(B55,Listor!$N$6:$Q$47,4,FALSE)),"")</f>
        <v/>
      </c>
      <c r="M55" s="63" t="str">
        <f t="shared" si="1"/>
        <v/>
      </c>
      <c r="N55" s="75"/>
      <c r="O55" s="84" t="str">
        <f t="shared" si="2"/>
        <v/>
      </c>
      <c r="P55" s="107"/>
      <c r="Q55" s="87" t="s">
        <v>79</v>
      </c>
      <c r="R55" s="87"/>
      <c r="S55" s="87"/>
      <c r="T55" s="87"/>
      <c r="U55" s="87"/>
      <c r="V55" s="86" t="s">
        <v>79</v>
      </c>
      <c r="W55" s="75"/>
      <c r="X55" s="102" t="s">
        <v>79</v>
      </c>
      <c r="Y55" s="63" t="str">
        <f>IFERROR(IF(VLOOKUP(X55,Listor!$T$6:$U$7,2,FALSE)&lt;O55,TRUE),"")</f>
        <v/>
      </c>
      <c r="Z55" s="87"/>
      <c r="AA55" s="104"/>
    </row>
    <row r="56" spans="2:27" x14ac:dyDescent="0.25">
      <c r="B56" s="68" t="s">
        <v>68</v>
      </c>
      <c r="C56" s="80" t="str">
        <f>IFERROR(VLOOKUP(B56,Listor!$A$6:$B$62,2,FALSE),"")</f>
        <v/>
      </c>
      <c r="D56" s="80" t="str">
        <f>IFERROR(VLOOKUP(B56,Listor!$A$6:$C$62,3,FALSE),"")</f>
        <v/>
      </c>
      <c r="E56" s="110" t="s">
        <v>79</v>
      </c>
      <c r="F56" s="66"/>
      <c r="G56" s="35" t="str">
        <f>IFERROR(VLOOKUP(B56,Listor!$A$6:$G$62,7,FALSE),"")</f>
        <v/>
      </c>
      <c r="H56" s="63" t="str">
        <f>IFERROR(VLOOKUP(B56,Listor!$N$6:$O$47,2,FALSE),"")</f>
        <v/>
      </c>
      <c r="I56" s="63" t="str">
        <f t="shared" si="0"/>
        <v/>
      </c>
      <c r="J56" s="96" t="str">
        <f>IFERROR(VLOOKUP(B56,Listor!$N$6:$P$47,3,FALSE)*I56,"")</f>
        <v/>
      </c>
      <c r="K56" s="81"/>
      <c r="L56" s="88" t="str">
        <f>IFERROR((VLOOKUP(B56,Listor!$N$6:$P$47,3,FALSE)*Biologiska!K56)+(VLOOKUP(B56,Listor!$N$6:$Q$47,4,FALSE)),"")</f>
        <v/>
      </c>
      <c r="M56" s="63" t="str">
        <f t="shared" si="1"/>
        <v/>
      </c>
      <c r="N56" s="75"/>
      <c r="O56" s="84" t="str">
        <f t="shared" si="2"/>
        <v/>
      </c>
      <c r="P56" s="107"/>
      <c r="Q56" s="87" t="s">
        <v>79</v>
      </c>
      <c r="R56" s="87"/>
      <c r="S56" s="87"/>
      <c r="T56" s="87"/>
      <c r="U56" s="87"/>
      <c r="V56" s="86" t="s">
        <v>79</v>
      </c>
      <c r="W56" s="75"/>
      <c r="X56" s="102" t="s">
        <v>79</v>
      </c>
      <c r="Y56" s="63" t="str">
        <f>IFERROR(IF(VLOOKUP(X56,Listor!$T$6:$U$7,2,FALSE)&lt;O56,TRUE),"")</f>
        <v/>
      </c>
      <c r="Z56" s="87"/>
      <c r="AA56" s="104"/>
    </row>
    <row r="57" spans="2:27" x14ac:dyDescent="0.25">
      <c r="B57" s="68" t="s">
        <v>68</v>
      </c>
      <c r="C57" s="80" t="str">
        <f>IFERROR(VLOOKUP(B57,Listor!$A$6:$B$62,2,FALSE),"")</f>
        <v/>
      </c>
      <c r="D57" s="80" t="str">
        <f>IFERROR(VLOOKUP(B57,Listor!$A$6:$C$62,3,FALSE),"")</f>
        <v/>
      </c>
      <c r="E57" s="110" t="s">
        <v>79</v>
      </c>
      <c r="F57" s="66"/>
      <c r="G57" s="35" t="str">
        <f>IFERROR(VLOOKUP(B57,Listor!$A$6:$G$62,7,FALSE),"")</f>
        <v/>
      </c>
      <c r="H57" s="63" t="str">
        <f>IFERROR(VLOOKUP(B57,Listor!$N$6:$O$47,2,FALSE),"")</f>
        <v/>
      </c>
      <c r="I57" s="63" t="str">
        <f t="shared" si="0"/>
        <v/>
      </c>
      <c r="J57" s="96" t="str">
        <f>IFERROR(VLOOKUP(B57,Listor!$N$6:$P$47,3,FALSE)*I57,"")</f>
        <v/>
      </c>
      <c r="K57" s="81"/>
      <c r="L57" s="88" t="str">
        <f>IFERROR((VLOOKUP(B57,Listor!$N$6:$P$47,3,FALSE)*Biologiska!K57)+(VLOOKUP(B57,Listor!$N$6:$Q$47,4,FALSE)),"")</f>
        <v/>
      </c>
      <c r="M57" s="63" t="str">
        <f t="shared" si="1"/>
        <v/>
      </c>
      <c r="N57" s="75"/>
      <c r="O57" s="84" t="str">
        <f t="shared" si="2"/>
        <v/>
      </c>
      <c r="P57" s="107"/>
      <c r="Q57" s="87" t="s">
        <v>79</v>
      </c>
      <c r="R57" s="87"/>
      <c r="S57" s="87"/>
      <c r="T57" s="87"/>
      <c r="U57" s="87"/>
      <c r="V57" s="86" t="s">
        <v>79</v>
      </c>
      <c r="W57" s="75"/>
      <c r="X57" s="102" t="s">
        <v>79</v>
      </c>
      <c r="Y57" s="63" t="str">
        <f>IFERROR(IF(VLOOKUP(X57,Listor!$T$6:$U$7,2,FALSE)&lt;O57,TRUE),"")</f>
        <v/>
      </c>
      <c r="Z57" s="87"/>
      <c r="AA57" s="104"/>
    </row>
    <row r="58" spans="2:27" x14ac:dyDescent="0.25">
      <c r="B58" s="68" t="s">
        <v>68</v>
      </c>
      <c r="C58" s="80" t="str">
        <f>IFERROR(VLOOKUP(B58,Listor!$A$6:$B$62,2,FALSE),"")</f>
        <v/>
      </c>
      <c r="D58" s="80" t="str">
        <f>IFERROR(VLOOKUP(B58,Listor!$A$6:$C$62,3,FALSE),"")</f>
        <v/>
      </c>
      <c r="E58" s="110" t="s">
        <v>79</v>
      </c>
      <c r="F58" s="66"/>
      <c r="G58" s="35" t="str">
        <f>IFERROR(VLOOKUP(B58,Listor!$A$6:$G$62,7,FALSE),"")</f>
        <v/>
      </c>
      <c r="H58" s="63" t="str">
        <f>IFERROR(VLOOKUP(B58,Listor!$N$6:$O$47,2,FALSE),"")</f>
        <v/>
      </c>
      <c r="I58" s="63" t="str">
        <f t="shared" si="0"/>
        <v/>
      </c>
      <c r="J58" s="96" t="str">
        <f>IFERROR(VLOOKUP(B58,Listor!$N$6:$P$47,3,FALSE)*I58,"")</f>
        <v/>
      </c>
      <c r="K58" s="81"/>
      <c r="L58" s="88" t="str">
        <f>IFERROR((VLOOKUP(B58,Listor!$N$6:$P$47,3,FALSE)*Biologiska!K58)+(VLOOKUP(B58,Listor!$N$6:$Q$47,4,FALSE)),"")</f>
        <v/>
      </c>
      <c r="M58" s="63" t="str">
        <f t="shared" si="1"/>
        <v/>
      </c>
      <c r="N58" s="75"/>
      <c r="O58" s="84" t="str">
        <f t="shared" si="2"/>
        <v/>
      </c>
      <c r="P58" s="107"/>
      <c r="Q58" s="87" t="s">
        <v>79</v>
      </c>
      <c r="R58" s="87"/>
      <c r="S58" s="87"/>
      <c r="T58" s="87"/>
      <c r="U58" s="87"/>
      <c r="V58" s="86" t="s">
        <v>79</v>
      </c>
      <c r="W58" s="75"/>
      <c r="X58" s="102" t="s">
        <v>79</v>
      </c>
      <c r="Y58" s="63" t="str">
        <f>IFERROR(IF(VLOOKUP(X58,Listor!$T$6:$U$7,2,FALSE)&lt;O58,TRUE),"")</f>
        <v/>
      </c>
      <c r="Z58" s="87"/>
      <c r="AA58" s="104"/>
    </row>
    <row r="59" spans="2:27" x14ac:dyDescent="0.25">
      <c r="B59" s="68" t="s">
        <v>68</v>
      </c>
      <c r="C59" s="80" t="str">
        <f>IFERROR(VLOOKUP(B59,Listor!$A$6:$B$62,2,FALSE),"")</f>
        <v/>
      </c>
      <c r="D59" s="80" t="str">
        <f>IFERROR(VLOOKUP(B59,Listor!$A$6:$C$62,3,FALSE),"")</f>
        <v/>
      </c>
      <c r="E59" s="110" t="s">
        <v>79</v>
      </c>
      <c r="F59" s="66"/>
      <c r="G59" s="35" t="str">
        <f>IFERROR(VLOOKUP(B59,Listor!$A$6:$G$62,7,FALSE),"")</f>
        <v/>
      </c>
      <c r="H59" s="63" t="str">
        <f>IFERROR(VLOOKUP(B59,Listor!$N$6:$O$47,2,FALSE),"")</f>
        <v/>
      </c>
      <c r="I59" s="63" t="str">
        <f t="shared" si="0"/>
        <v/>
      </c>
      <c r="J59" s="96" t="str">
        <f>IFERROR(VLOOKUP(B59,Listor!$N$6:$P$47,3,FALSE)*I59,"")</f>
        <v/>
      </c>
      <c r="K59" s="81"/>
      <c r="L59" s="88" t="str">
        <f>IFERROR((VLOOKUP(B59,Listor!$N$6:$P$47,3,FALSE)*Biologiska!K59)+(VLOOKUP(B59,Listor!$N$6:$Q$47,4,FALSE)),"")</f>
        <v/>
      </c>
      <c r="M59" s="63" t="str">
        <f t="shared" si="1"/>
        <v/>
      </c>
      <c r="N59" s="75"/>
      <c r="O59" s="84" t="str">
        <f t="shared" si="2"/>
        <v/>
      </c>
      <c r="P59" s="107"/>
      <c r="Q59" s="87" t="s">
        <v>79</v>
      </c>
      <c r="R59" s="87"/>
      <c r="S59" s="87"/>
      <c r="T59" s="87"/>
      <c r="U59" s="87"/>
      <c r="V59" s="86" t="s">
        <v>79</v>
      </c>
      <c r="W59" s="75"/>
      <c r="X59" s="102" t="s">
        <v>79</v>
      </c>
      <c r="Y59" s="63" t="str">
        <f>IFERROR(IF(VLOOKUP(X59,Listor!$T$6:$U$7,2,FALSE)&lt;O59,TRUE),"")</f>
        <v/>
      </c>
      <c r="Z59" s="87"/>
      <c r="AA59" s="104"/>
    </row>
    <row r="60" spans="2:27" x14ac:dyDescent="0.25">
      <c r="B60" s="68" t="s">
        <v>68</v>
      </c>
      <c r="C60" s="80" t="str">
        <f>IFERROR(VLOOKUP(B60,Listor!$A$6:$B$62,2,FALSE),"")</f>
        <v/>
      </c>
      <c r="D60" s="80" t="str">
        <f>IFERROR(VLOOKUP(B60,Listor!$A$6:$C$62,3,FALSE),"")</f>
        <v/>
      </c>
      <c r="E60" s="110" t="s">
        <v>79</v>
      </c>
      <c r="F60" s="66"/>
      <c r="G60" s="35" t="str">
        <f>IFERROR(VLOOKUP(B60,Listor!$A$6:$G$62,7,FALSE),"")</f>
        <v/>
      </c>
      <c r="H60" s="63" t="str">
        <f>IFERROR(VLOOKUP(B60,Listor!$N$6:$O$47,2,FALSE),"")</f>
        <v/>
      </c>
      <c r="I60" s="63" t="str">
        <f t="shared" si="0"/>
        <v/>
      </c>
      <c r="J60" s="96" t="str">
        <f>IFERROR(VLOOKUP(B60,Listor!$N$6:$P$47,3,FALSE)*I60,"")</f>
        <v/>
      </c>
      <c r="K60" s="81"/>
      <c r="L60" s="88" t="str">
        <f>IFERROR((VLOOKUP(B60,Listor!$N$6:$P$47,3,FALSE)*Biologiska!K60)+(VLOOKUP(B60,Listor!$N$6:$Q$47,4,FALSE)),"")</f>
        <v/>
      </c>
      <c r="M60" s="63" t="str">
        <f t="shared" si="1"/>
        <v/>
      </c>
      <c r="N60" s="75"/>
      <c r="O60" s="84" t="str">
        <f t="shared" si="2"/>
        <v/>
      </c>
      <c r="P60" s="107"/>
      <c r="Q60" s="87" t="s">
        <v>79</v>
      </c>
      <c r="R60" s="87"/>
      <c r="S60" s="87"/>
      <c r="T60" s="87"/>
      <c r="U60" s="87"/>
      <c r="V60" s="86" t="s">
        <v>79</v>
      </c>
      <c r="W60" s="75"/>
      <c r="X60" s="102" t="s">
        <v>79</v>
      </c>
      <c r="Y60" s="63" t="str">
        <f>IFERROR(IF(VLOOKUP(X60,Listor!$T$6:$U$7,2,FALSE)&lt;O60,TRUE),"")</f>
        <v/>
      </c>
      <c r="Z60" s="87"/>
      <c r="AA60" s="104"/>
    </row>
    <row r="61" spans="2:27" x14ac:dyDescent="0.25">
      <c r="B61" s="68" t="s">
        <v>68</v>
      </c>
      <c r="C61" s="80" t="str">
        <f>IFERROR(VLOOKUP(B61,Listor!$A$6:$B$62,2,FALSE),"")</f>
        <v/>
      </c>
      <c r="D61" s="80" t="str">
        <f>IFERROR(VLOOKUP(B61,Listor!$A$6:$C$62,3,FALSE),"")</f>
        <v/>
      </c>
      <c r="E61" s="110" t="s">
        <v>79</v>
      </c>
      <c r="F61" s="66"/>
      <c r="G61" s="35" t="str">
        <f>IFERROR(VLOOKUP(B61,Listor!$A$6:$G$62,7,FALSE),"")</f>
        <v/>
      </c>
      <c r="H61" s="63" t="str">
        <f>IFERROR(VLOOKUP(B61,Listor!$N$6:$O$47,2,FALSE),"")</f>
        <v/>
      </c>
      <c r="I61" s="63" t="str">
        <f t="shared" si="0"/>
        <v/>
      </c>
      <c r="J61" s="96" t="str">
        <f>IFERROR(VLOOKUP(B61,Listor!$N$6:$P$47,3,FALSE)*I61,"")</f>
        <v/>
      </c>
      <c r="K61" s="81"/>
      <c r="L61" s="88" t="str">
        <f>IFERROR((VLOOKUP(B61,Listor!$N$6:$P$47,3,FALSE)*Biologiska!K61)+(VLOOKUP(B61,Listor!$N$6:$Q$47,4,FALSE)),"")</f>
        <v/>
      </c>
      <c r="M61" s="63" t="str">
        <f t="shared" si="1"/>
        <v/>
      </c>
      <c r="N61" s="75"/>
      <c r="O61" s="84" t="str">
        <f t="shared" si="2"/>
        <v/>
      </c>
      <c r="P61" s="107"/>
      <c r="Q61" s="87" t="s">
        <v>79</v>
      </c>
      <c r="R61" s="87"/>
      <c r="S61" s="87"/>
      <c r="T61" s="87"/>
      <c r="U61" s="87"/>
      <c r="V61" s="86" t="s">
        <v>79</v>
      </c>
      <c r="W61" s="75"/>
      <c r="X61" s="102" t="s">
        <v>79</v>
      </c>
      <c r="Y61" s="63" t="str">
        <f>IFERROR(IF(VLOOKUP(X61,Listor!$T$6:$U$7,2,FALSE)&lt;O61,TRUE),"")</f>
        <v/>
      </c>
      <c r="Z61" s="87"/>
      <c r="AA61" s="104"/>
    </row>
    <row r="62" spans="2:27" x14ac:dyDescent="0.25">
      <c r="B62" s="68" t="s">
        <v>68</v>
      </c>
      <c r="C62" s="80" t="str">
        <f>IFERROR(VLOOKUP(B62,Listor!$A$6:$B$62,2,FALSE),"")</f>
        <v/>
      </c>
      <c r="D62" s="80" t="str">
        <f>IFERROR(VLOOKUP(B62,Listor!$A$6:$C$62,3,FALSE),"")</f>
        <v/>
      </c>
      <c r="E62" s="110" t="s">
        <v>79</v>
      </c>
      <c r="F62" s="66"/>
      <c r="G62" s="35" t="str">
        <f>IFERROR(VLOOKUP(B62,Listor!$A$6:$G$62,7,FALSE),"")</f>
        <v/>
      </c>
      <c r="H62" s="63" t="str">
        <f>IFERROR(VLOOKUP(B62,Listor!$N$6:$O$47,2,FALSE),"")</f>
        <v/>
      </c>
      <c r="I62" s="63" t="str">
        <f t="shared" si="0"/>
        <v/>
      </c>
      <c r="J62" s="96" t="str">
        <f>IFERROR(VLOOKUP(B62,Listor!$N$6:$P$47,3,FALSE)*I62,"")</f>
        <v/>
      </c>
      <c r="K62" s="81"/>
      <c r="L62" s="88" t="str">
        <f>IFERROR((VLOOKUP(B62,Listor!$N$6:$P$47,3,FALSE)*Biologiska!K62)+(VLOOKUP(B62,Listor!$N$6:$Q$47,4,FALSE)),"")</f>
        <v/>
      </c>
      <c r="M62" s="63" t="str">
        <f t="shared" si="1"/>
        <v/>
      </c>
      <c r="N62" s="75"/>
      <c r="O62" s="84" t="str">
        <f t="shared" si="2"/>
        <v/>
      </c>
      <c r="P62" s="107"/>
      <c r="Q62" s="87" t="s">
        <v>79</v>
      </c>
      <c r="R62" s="87"/>
      <c r="S62" s="87"/>
      <c r="T62" s="87"/>
      <c r="U62" s="87"/>
      <c r="V62" s="86" t="s">
        <v>79</v>
      </c>
      <c r="W62" s="75"/>
      <c r="X62" s="102" t="s">
        <v>79</v>
      </c>
      <c r="Y62" s="63" t="str">
        <f>IFERROR(IF(VLOOKUP(X62,Listor!$T$6:$U$7,2,FALSE)&lt;O62,TRUE),"")</f>
        <v/>
      </c>
      <c r="Z62" s="87"/>
      <c r="AA62" s="104"/>
    </row>
    <row r="63" spans="2:27" x14ac:dyDescent="0.25">
      <c r="B63" s="68" t="s">
        <v>68</v>
      </c>
      <c r="C63" s="80" t="str">
        <f>IFERROR(VLOOKUP(B63,Listor!$A$6:$B$62,2,FALSE),"")</f>
        <v/>
      </c>
      <c r="D63" s="80" t="str">
        <f>IFERROR(VLOOKUP(B63,Listor!$A$6:$C$62,3,FALSE),"")</f>
        <v/>
      </c>
      <c r="E63" s="110" t="s">
        <v>79</v>
      </c>
      <c r="F63" s="66"/>
      <c r="G63" s="35" t="str">
        <f>IFERROR(VLOOKUP(B63,Listor!$A$6:$G$62,7,FALSE),"")</f>
        <v/>
      </c>
      <c r="H63" s="63" t="str">
        <f>IFERROR(VLOOKUP(B63,Listor!$N$6:$O$47,2,FALSE),"")</f>
        <v/>
      </c>
      <c r="I63" s="63" t="str">
        <f t="shared" si="0"/>
        <v/>
      </c>
      <c r="J63" s="96" t="str">
        <f>IFERROR(VLOOKUP(B63,Listor!$N$6:$P$47,3,FALSE)*I63,"")</f>
        <v/>
      </c>
      <c r="K63" s="81"/>
      <c r="L63" s="88" t="str">
        <f>IFERROR((VLOOKUP(B63,Listor!$N$6:$P$47,3,FALSE)*Biologiska!K63)+(VLOOKUP(B63,Listor!$N$6:$Q$47,4,FALSE)),"")</f>
        <v/>
      </c>
      <c r="M63" s="63" t="str">
        <f t="shared" si="1"/>
        <v/>
      </c>
      <c r="N63" s="75"/>
      <c r="O63" s="84" t="str">
        <f t="shared" si="2"/>
        <v/>
      </c>
      <c r="P63" s="107"/>
      <c r="Q63" s="87" t="s">
        <v>79</v>
      </c>
      <c r="R63" s="87"/>
      <c r="S63" s="87"/>
      <c r="T63" s="87"/>
      <c r="U63" s="87"/>
      <c r="V63" s="86" t="s">
        <v>79</v>
      </c>
      <c r="W63" s="75"/>
      <c r="X63" s="102" t="s">
        <v>79</v>
      </c>
      <c r="Y63" s="63" t="str">
        <f>IFERROR(IF(VLOOKUP(X63,Listor!$T$6:$U$7,2,FALSE)&lt;O63,TRUE),"")</f>
        <v/>
      </c>
      <c r="Z63" s="87"/>
      <c r="AA63" s="104"/>
    </row>
    <row r="64" spans="2:27" x14ac:dyDescent="0.25">
      <c r="B64" s="68" t="s">
        <v>68</v>
      </c>
      <c r="C64" s="80" t="str">
        <f>IFERROR(VLOOKUP(B64,Listor!$A$6:$B$62,2,FALSE),"")</f>
        <v/>
      </c>
      <c r="D64" s="80" t="str">
        <f>IFERROR(VLOOKUP(B64,Listor!$A$6:$C$62,3,FALSE),"")</f>
        <v/>
      </c>
      <c r="E64" s="110" t="s">
        <v>79</v>
      </c>
      <c r="F64" s="66"/>
      <c r="G64" s="35" t="str">
        <f>IFERROR(VLOOKUP(B64,Listor!$A$6:$G$62,7,FALSE),"")</f>
        <v/>
      </c>
      <c r="H64" s="63" t="str">
        <f>IFERROR(VLOOKUP(B64,Listor!$N$6:$O$47,2,FALSE),"")</f>
        <v/>
      </c>
      <c r="I64" s="63" t="str">
        <f t="shared" si="0"/>
        <v/>
      </c>
      <c r="J64" s="96" t="str">
        <f>IFERROR(VLOOKUP(B64,Listor!$N$6:$P$47,3,FALSE)*I64,"")</f>
        <v/>
      </c>
      <c r="K64" s="81"/>
      <c r="L64" s="88" t="str">
        <f>IFERROR((VLOOKUP(B64,Listor!$N$6:$P$47,3,FALSE)*Biologiska!K64)+(VLOOKUP(B64,Listor!$N$6:$Q$47,4,FALSE)),"")</f>
        <v/>
      </c>
      <c r="M64" s="63" t="str">
        <f t="shared" si="1"/>
        <v/>
      </c>
      <c r="N64" s="75"/>
      <c r="O64" s="84" t="str">
        <f t="shared" si="2"/>
        <v/>
      </c>
      <c r="P64" s="107"/>
      <c r="Q64" s="87" t="s">
        <v>79</v>
      </c>
      <c r="R64" s="87"/>
      <c r="S64" s="87"/>
      <c r="T64" s="87"/>
      <c r="U64" s="87"/>
      <c r="V64" s="86" t="s">
        <v>79</v>
      </c>
      <c r="W64" s="75"/>
      <c r="X64" s="102" t="s">
        <v>79</v>
      </c>
      <c r="Y64" s="63" t="str">
        <f>IFERROR(IF(VLOOKUP(X64,Listor!$T$6:$U$7,2,FALSE)&lt;O64,TRUE),"")</f>
        <v/>
      </c>
      <c r="Z64" s="87"/>
      <c r="AA64" s="104"/>
    </row>
    <row r="65" spans="2:27" x14ac:dyDescent="0.25">
      <c r="B65" s="68" t="s">
        <v>68</v>
      </c>
      <c r="C65" s="80" t="str">
        <f>IFERROR(VLOOKUP(B65,Listor!$A$6:$B$62,2,FALSE),"")</f>
        <v/>
      </c>
      <c r="D65" s="80" t="str">
        <f>IFERROR(VLOOKUP(B65,Listor!$A$6:$C$62,3,FALSE),"")</f>
        <v/>
      </c>
      <c r="E65" s="110" t="s">
        <v>79</v>
      </c>
      <c r="F65" s="66"/>
      <c r="G65" s="35" t="str">
        <f>IFERROR(VLOOKUP(B65,Listor!$A$6:$G$62,7,FALSE),"")</f>
        <v/>
      </c>
      <c r="H65" s="63" t="str">
        <f>IFERROR(VLOOKUP(B65,Listor!$N$6:$O$47,2,FALSE),"")</f>
        <v/>
      </c>
      <c r="I65" s="63" t="str">
        <f t="shared" si="0"/>
        <v/>
      </c>
      <c r="J65" s="96" t="str">
        <f>IFERROR(VLOOKUP(B65,Listor!$N$6:$P$47,3,FALSE)*I65,"")</f>
        <v/>
      </c>
      <c r="K65" s="81"/>
      <c r="L65" s="88" t="str">
        <f>IFERROR((VLOOKUP(B65,Listor!$N$6:$P$47,3,FALSE)*Biologiska!K65)+(VLOOKUP(B65,Listor!$N$6:$Q$47,4,FALSE)),"")</f>
        <v/>
      </c>
      <c r="M65" s="63" t="str">
        <f t="shared" si="1"/>
        <v/>
      </c>
      <c r="N65" s="75"/>
      <c r="O65" s="84" t="str">
        <f t="shared" si="2"/>
        <v/>
      </c>
      <c r="P65" s="107"/>
      <c r="Q65" s="87" t="s">
        <v>79</v>
      </c>
      <c r="R65" s="87"/>
      <c r="S65" s="87"/>
      <c r="T65" s="87"/>
      <c r="U65" s="87"/>
      <c r="V65" s="86" t="s">
        <v>79</v>
      </c>
      <c r="W65" s="75"/>
      <c r="X65" s="102" t="s">
        <v>79</v>
      </c>
      <c r="Y65" s="63" t="str">
        <f>IFERROR(IF(VLOOKUP(X65,Listor!$T$6:$U$7,2,FALSE)&lt;O65,TRUE),"")</f>
        <v/>
      </c>
      <c r="Z65" s="87"/>
      <c r="AA65" s="104"/>
    </row>
    <row r="66" spans="2:27" x14ac:dyDescent="0.25">
      <c r="B66" s="68" t="s">
        <v>68</v>
      </c>
      <c r="C66" s="80" t="str">
        <f>IFERROR(VLOOKUP(B66,Listor!$A$6:$B$62,2,FALSE),"")</f>
        <v/>
      </c>
      <c r="D66" s="80" t="str">
        <f>IFERROR(VLOOKUP(B66,Listor!$A$6:$C$62,3,FALSE),"")</f>
        <v/>
      </c>
      <c r="E66" s="110" t="s">
        <v>79</v>
      </c>
      <c r="F66" s="66"/>
      <c r="G66" s="35" t="str">
        <f>IFERROR(VLOOKUP(B66,Listor!$A$6:$G$62,7,FALSE),"")</f>
        <v/>
      </c>
      <c r="H66" s="63" t="str">
        <f>IFERROR(VLOOKUP(B66,Listor!$N$6:$O$47,2,FALSE),"")</f>
        <v/>
      </c>
      <c r="I66" s="63" t="str">
        <f t="shared" si="0"/>
        <v/>
      </c>
      <c r="J66" s="96" t="str">
        <f>IFERROR(VLOOKUP(B66,Listor!$N$6:$P$47,3,FALSE)*I66,"")</f>
        <v/>
      </c>
      <c r="K66" s="81"/>
      <c r="L66" s="88" t="str">
        <f>IFERROR((VLOOKUP(B66,Listor!$N$6:$P$47,3,FALSE)*Biologiska!K66)+(VLOOKUP(B66,Listor!$N$6:$Q$47,4,FALSE)),"")</f>
        <v/>
      </c>
      <c r="M66" s="63" t="str">
        <f t="shared" si="1"/>
        <v/>
      </c>
      <c r="N66" s="75"/>
      <c r="O66" s="84" t="str">
        <f t="shared" si="2"/>
        <v/>
      </c>
      <c r="P66" s="107"/>
      <c r="Q66" s="87" t="s">
        <v>79</v>
      </c>
      <c r="R66" s="87"/>
      <c r="S66" s="87"/>
      <c r="T66" s="87"/>
      <c r="U66" s="87"/>
      <c r="V66" s="86" t="s">
        <v>79</v>
      </c>
      <c r="W66" s="75"/>
      <c r="X66" s="102" t="s">
        <v>79</v>
      </c>
      <c r="Y66" s="63" t="str">
        <f>IFERROR(IF(VLOOKUP(X66,Listor!$T$6:$U$7,2,FALSE)&lt;O66,TRUE),"")</f>
        <v/>
      </c>
      <c r="Z66" s="87"/>
      <c r="AA66" s="104"/>
    </row>
    <row r="67" spans="2:27" x14ac:dyDescent="0.25">
      <c r="B67" s="68" t="s">
        <v>68</v>
      </c>
      <c r="C67" s="80" t="str">
        <f>IFERROR(VLOOKUP(B67,Listor!$A$6:$B$62,2,FALSE),"")</f>
        <v/>
      </c>
      <c r="D67" s="80" t="str">
        <f>IFERROR(VLOOKUP(B67,Listor!$A$6:$C$62,3,FALSE),"")</f>
        <v/>
      </c>
      <c r="E67" s="110" t="s">
        <v>79</v>
      </c>
      <c r="F67" s="66"/>
      <c r="G67" s="35" t="str">
        <f>IFERROR(VLOOKUP(B67,Listor!$A$6:$G$62,7,FALSE),"")</f>
        <v/>
      </c>
      <c r="H67" s="63" t="str">
        <f>IFERROR(VLOOKUP(B67,Listor!$N$6:$O$47,2,FALSE),"")</f>
        <v/>
      </c>
      <c r="I67" s="63" t="str">
        <f t="shared" si="0"/>
        <v/>
      </c>
      <c r="J67" s="96" t="str">
        <f>IFERROR(VLOOKUP(B67,Listor!$N$6:$P$47,3,FALSE)*I67,"")</f>
        <v/>
      </c>
      <c r="K67" s="81"/>
      <c r="L67" s="88" t="str">
        <f>IFERROR((VLOOKUP(B67,Listor!$N$6:$P$47,3,FALSE)*Biologiska!K67)+(VLOOKUP(B67,Listor!$N$6:$Q$47,4,FALSE)),"")</f>
        <v/>
      </c>
      <c r="M67" s="63" t="str">
        <f t="shared" si="1"/>
        <v/>
      </c>
      <c r="N67" s="75"/>
      <c r="O67" s="84" t="str">
        <f t="shared" si="2"/>
        <v/>
      </c>
      <c r="P67" s="107"/>
      <c r="Q67" s="87" t="s">
        <v>79</v>
      </c>
      <c r="R67" s="87"/>
      <c r="S67" s="87"/>
      <c r="T67" s="87"/>
      <c r="U67" s="87"/>
      <c r="V67" s="86" t="s">
        <v>79</v>
      </c>
      <c r="W67" s="75"/>
      <c r="X67" s="102" t="s">
        <v>79</v>
      </c>
      <c r="Y67" s="63" t="str">
        <f>IFERROR(IF(VLOOKUP(X67,Listor!$T$6:$U$7,2,FALSE)&lt;O67,TRUE),"")</f>
        <v/>
      </c>
      <c r="Z67" s="87"/>
      <c r="AA67" s="104"/>
    </row>
    <row r="68" spans="2:27" x14ac:dyDescent="0.25">
      <c r="B68" s="68" t="s">
        <v>68</v>
      </c>
      <c r="C68" s="80" t="str">
        <f>IFERROR(VLOOKUP(B68,Listor!$A$6:$B$62,2,FALSE),"")</f>
        <v/>
      </c>
      <c r="D68" s="80" t="str">
        <f>IFERROR(VLOOKUP(B68,Listor!$A$6:$C$62,3,FALSE),"")</f>
        <v/>
      </c>
      <c r="E68" s="110" t="s">
        <v>79</v>
      </c>
      <c r="F68" s="66"/>
      <c r="G68" s="35" t="str">
        <f>IFERROR(VLOOKUP(B68,Listor!$A$6:$G$62,7,FALSE),"")</f>
        <v/>
      </c>
      <c r="H68" s="63" t="str">
        <f>IFERROR(VLOOKUP(B68,Listor!$N$6:$O$47,2,FALSE),"")</f>
        <v/>
      </c>
      <c r="I68" s="63" t="str">
        <f t="shared" si="0"/>
        <v/>
      </c>
      <c r="J68" s="96" t="str">
        <f>IFERROR(VLOOKUP(B68,Listor!$N$6:$P$47,3,FALSE)*I68,"")</f>
        <v/>
      </c>
      <c r="K68" s="81"/>
      <c r="L68" s="88" t="str">
        <f>IFERROR((VLOOKUP(B68,Listor!$N$6:$P$47,3,FALSE)*Biologiska!K68)+(VLOOKUP(B68,Listor!$N$6:$Q$47,4,FALSE)),"")</f>
        <v/>
      </c>
      <c r="M68" s="63" t="str">
        <f t="shared" si="1"/>
        <v/>
      </c>
      <c r="N68" s="75"/>
      <c r="O68" s="84" t="str">
        <f t="shared" si="2"/>
        <v/>
      </c>
      <c r="P68" s="107"/>
      <c r="Q68" s="87" t="s">
        <v>79</v>
      </c>
      <c r="R68" s="87"/>
      <c r="S68" s="87"/>
      <c r="T68" s="87"/>
      <c r="U68" s="87"/>
      <c r="V68" s="86" t="s">
        <v>79</v>
      </c>
      <c r="W68" s="75"/>
      <c r="X68" s="102" t="s">
        <v>79</v>
      </c>
      <c r="Y68" s="63" t="str">
        <f>IFERROR(IF(VLOOKUP(X68,Listor!$T$6:$U$7,2,FALSE)&lt;O68,TRUE),"")</f>
        <v/>
      </c>
      <c r="Z68" s="87"/>
      <c r="AA68" s="104"/>
    </row>
    <row r="69" spans="2:27" x14ac:dyDescent="0.25">
      <c r="B69" s="68" t="s">
        <v>68</v>
      </c>
      <c r="C69" s="80" t="str">
        <f>IFERROR(VLOOKUP(B69,Listor!$A$6:$B$62,2,FALSE),"")</f>
        <v/>
      </c>
      <c r="D69" s="80" t="str">
        <f>IFERROR(VLOOKUP(B69,Listor!$A$6:$C$62,3,FALSE),"")</f>
        <v/>
      </c>
      <c r="E69" s="110" t="s">
        <v>79</v>
      </c>
      <c r="F69" s="66"/>
      <c r="G69" s="35" t="str">
        <f>IFERROR(VLOOKUP(B69,Listor!$A$6:$G$62,7,FALSE),"")</f>
        <v/>
      </c>
      <c r="H69" s="63" t="str">
        <f>IFERROR(VLOOKUP(B69,Listor!$N$6:$O$47,2,FALSE),"")</f>
        <v/>
      </c>
      <c r="I69" s="63" t="str">
        <f t="shared" ref="I69:I132" si="3">IFERROR(F69*H69,"")</f>
        <v/>
      </c>
      <c r="J69" s="96" t="str">
        <f>IFERROR(VLOOKUP(B69,Listor!$N$6:$P$47,3,FALSE)*I69,"")</f>
        <v/>
      </c>
      <c r="K69" s="81"/>
      <c r="L69" s="88" t="str">
        <f>IFERROR((VLOOKUP(B69,Listor!$N$6:$P$47,3,FALSE)*Biologiska!K69)+(VLOOKUP(B69,Listor!$N$6:$Q$47,4,FALSE)),"")</f>
        <v/>
      </c>
      <c r="M69" s="63" t="str">
        <f t="shared" si="1"/>
        <v/>
      </c>
      <c r="N69" s="75"/>
      <c r="O69" s="84" t="str">
        <f t="shared" si="2"/>
        <v/>
      </c>
      <c r="P69" s="107"/>
      <c r="Q69" s="87" t="s">
        <v>79</v>
      </c>
      <c r="R69" s="87"/>
      <c r="S69" s="87"/>
      <c r="T69" s="87"/>
      <c r="U69" s="87"/>
      <c r="V69" s="86" t="s">
        <v>79</v>
      </c>
      <c r="W69" s="75"/>
      <c r="X69" s="102" t="s">
        <v>79</v>
      </c>
      <c r="Y69" s="63" t="str">
        <f>IFERROR(IF(VLOOKUP(X69,Listor!$T$6:$U$7,2,FALSE)&lt;O69,TRUE),"")</f>
        <v/>
      </c>
      <c r="Z69" s="87"/>
      <c r="AA69" s="104"/>
    </row>
    <row r="70" spans="2:27" x14ac:dyDescent="0.25">
      <c r="B70" s="68" t="s">
        <v>68</v>
      </c>
      <c r="C70" s="80" t="str">
        <f>IFERROR(VLOOKUP(B70,Listor!$A$6:$B$62,2,FALSE),"")</f>
        <v/>
      </c>
      <c r="D70" s="80" t="str">
        <f>IFERROR(VLOOKUP(B70,Listor!$A$6:$C$62,3,FALSE),"")</f>
        <v/>
      </c>
      <c r="E70" s="110" t="s">
        <v>79</v>
      </c>
      <c r="F70" s="66"/>
      <c r="G70" s="35" t="str">
        <f>IFERROR(VLOOKUP(B70,Listor!$A$6:$G$62,7,FALSE),"")</f>
        <v/>
      </c>
      <c r="H70" s="63" t="str">
        <f>IFERROR(VLOOKUP(B70,Listor!$N$6:$O$47,2,FALSE),"")</f>
        <v/>
      </c>
      <c r="I70" s="63" t="str">
        <f t="shared" si="3"/>
        <v/>
      </c>
      <c r="J70" s="96" t="str">
        <f>IFERROR(VLOOKUP(B70,Listor!$N$6:$P$47,3,FALSE)*I70,"")</f>
        <v/>
      </c>
      <c r="K70" s="81"/>
      <c r="L70" s="88" t="str">
        <f>IFERROR((VLOOKUP(B70,Listor!$N$6:$P$47,3,FALSE)*Biologiska!K70)+(VLOOKUP(B70,Listor!$N$6:$Q$47,4,FALSE)),"")</f>
        <v/>
      </c>
      <c r="M70" s="63" t="str">
        <f t="shared" ref="M70:M133" si="4">IFERROR(I70*L70,"")</f>
        <v/>
      </c>
      <c r="N70" s="75"/>
      <c r="O70" s="84" t="str">
        <f t="shared" ref="O70:O133" si="5">IF(ISBLANK(K70),"",IFERROR(((83.8-K70)/83.8)*100,""))</f>
        <v/>
      </c>
      <c r="P70" s="107"/>
      <c r="Q70" s="87" t="s">
        <v>79</v>
      </c>
      <c r="R70" s="87"/>
      <c r="S70" s="87"/>
      <c r="T70" s="87"/>
      <c r="U70" s="87"/>
      <c r="V70" s="86" t="s">
        <v>79</v>
      </c>
      <c r="W70" s="75"/>
      <c r="X70" s="102" t="s">
        <v>79</v>
      </c>
      <c r="Y70" s="63" t="str">
        <f>IFERROR(IF(VLOOKUP(X70,Listor!$T$6:$U$7,2,FALSE)&lt;O70,TRUE),"")</f>
        <v/>
      </c>
      <c r="Z70" s="87"/>
      <c r="AA70" s="104"/>
    </row>
    <row r="71" spans="2:27" x14ac:dyDescent="0.25">
      <c r="B71" s="68" t="s">
        <v>68</v>
      </c>
      <c r="C71" s="80" t="str">
        <f>IFERROR(VLOOKUP(B71,Listor!$A$6:$B$62,2,FALSE),"")</f>
        <v/>
      </c>
      <c r="D71" s="80" t="str">
        <f>IFERROR(VLOOKUP(B71,Listor!$A$6:$C$62,3,FALSE),"")</f>
        <v/>
      </c>
      <c r="E71" s="110" t="s">
        <v>79</v>
      </c>
      <c r="F71" s="66"/>
      <c r="G71" s="35" t="str">
        <f>IFERROR(VLOOKUP(B71,Listor!$A$6:$G$62,7,FALSE),"")</f>
        <v/>
      </c>
      <c r="H71" s="63" t="str">
        <f>IFERROR(VLOOKUP(B71,Listor!$N$6:$O$47,2,FALSE),"")</f>
        <v/>
      </c>
      <c r="I71" s="63" t="str">
        <f t="shared" si="3"/>
        <v/>
      </c>
      <c r="J71" s="96" t="str">
        <f>IFERROR(VLOOKUP(B71,Listor!$N$6:$P$47,3,FALSE)*I71,"")</f>
        <v/>
      </c>
      <c r="K71" s="81"/>
      <c r="L71" s="88" t="str">
        <f>IFERROR((VLOOKUP(B71,Listor!$N$6:$P$47,3,FALSE)*Biologiska!K71)+(VLOOKUP(B71,Listor!$N$6:$Q$47,4,FALSE)),"")</f>
        <v/>
      </c>
      <c r="M71" s="63" t="str">
        <f t="shared" si="4"/>
        <v/>
      </c>
      <c r="N71" s="75"/>
      <c r="O71" s="84" t="str">
        <f t="shared" si="5"/>
        <v/>
      </c>
      <c r="P71" s="107"/>
      <c r="Q71" s="87" t="s">
        <v>79</v>
      </c>
      <c r="R71" s="87"/>
      <c r="S71" s="87"/>
      <c r="T71" s="87"/>
      <c r="U71" s="87"/>
      <c r="V71" s="86" t="s">
        <v>79</v>
      </c>
      <c r="W71" s="75"/>
      <c r="X71" s="102" t="s">
        <v>79</v>
      </c>
      <c r="Y71" s="63" t="str">
        <f>IFERROR(IF(VLOOKUP(X71,Listor!$T$6:$U$7,2,FALSE)&lt;O71,TRUE),"")</f>
        <v/>
      </c>
      <c r="Z71" s="87"/>
      <c r="AA71" s="104"/>
    </row>
    <row r="72" spans="2:27" x14ac:dyDescent="0.25">
      <c r="B72" s="68" t="s">
        <v>68</v>
      </c>
      <c r="C72" s="80" t="str">
        <f>IFERROR(VLOOKUP(B72,Listor!$A$6:$B$62,2,FALSE),"")</f>
        <v/>
      </c>
      <c r="D72" s="80" t="str">
        <f>IFERROR(VLOOKUP(B72,Listor!$A$6:$C$62,3,FALSE),"")</f>
        <v/>
      </c>
      <c r="E72" s="110" t="s">
        <v>79</v>
      </c>
      <c r="F72" s="66"/>
      <c r="G72" s="35" t="str">
        <f>IFERROR(VLOOKUP(B72,Listor!$A$6:$G$62,7,FALSE),"")</f>
        <v/>
      </c>
      <c r="H72" s="63" t="str">
        <f>IFERROR(VLOOKUP(B72,Listor!$N$6:$O$47,2,FALSE),"")</f>
        <v/>
      </c>
      <c r="I72" s="63" t="str">
        <f t="shared" si="3"/>
        <v/>
      </c>
      <c r="J72" s="96" t="str">
        <f>IFERROR(VLOOKUP(B72,Listor!$N$6:$P$47,3,FALSE)*I72,"")</f>
        <v/>
      </c>
      <c r="K72" s="81"/>
      <c r="L72" s="88" t="str">
        <f>IFERROR((VLOOKUP(B72,Listor!$N$6:$P$47,3,FALSE)*Biologiska!K72)+(VLOOKUP(B72,Listor!$N$6:$Q$47,4,FALSE)),"")</f>
        <v/>
      </c>
      <c r="M72" s="63" t="str">
        <f t="shared" si="4"/>
        <v/>
      </c>
      <c r="N72" s="75"/>
      <c r="O72" s="84" t="str">
        <f t="shared" si="5"/>
        <v/>
      </c>
      <c r="P72" s="107"/>
      <c r="Q72" s="87" t="s">
        <v>79</v>
      </c>
      <c r="R72" s="87"/>
      <c r="S72" s="87"/>
      <c r="T72" s="87"/>
      <c r="U72" s="87"/>
      <c r="V72" s="86" t="s">
        <v>79</v>
      </c>
      <c r="W72" s="75"/>
      <c r="X72" s="102" t="s">
        <v>79</v>
      </c>
      <c r="Y72" s="63" t="str">
        <f>IFERROR(IF(VLOOKUP(X72,Listor!$T$6:$U$7,2,FALSE)&lt;O72,TRUE),"")</f>
        <v/>
      </c>
      <c r="Z72" s="87"/>
      <c r="AA72" s="104"/>
    </row>
    <row r="73" spans="2:27" x14ac:dyDescent="0.25">
      <c r="B73" s="68" t="s">
        <v>68</v>
      </c>
      <c r="C73" s="80" t="str">
        <f>IFERROR(VLOOKUP(B73,Listor!$A$6:$B$62,2,FALSE),"")</f>
        <v/>
      </c>
      <c r="D73" s="80" t="str">
        <f>IFERROR(VLOOKUP(B73,Listor!$A$6:$C$62,3,FALSE),"")</f>
        <v/>
      </c>
      <c r="E73" s="110" t="s">
        <v>79</v>
      </c>
      <c r="F73" s="66"/>
      <c r="G73" s="35" t="str">
        <f>IFERROR(VLOOKUP(B73,Listor!$A$6:$G$62,7,FALSE),"")</f>
        <v/>
      </c>
      <c r="H73" s="63" t="str">
        <f>IFERROR(VLOOKUP(B73,Listor!$N$6:$O$47,2,FALSE),"")</f>
        <v/>
      </c>
      <c r="I73" s="63" t="str">
        <f t="shared" si="3"/>
        <v/>
      </c>
      <c r="J73" s="96" t="str">
        <f>IFERROR(VLOOKUP(B73,Listor!$N$6:$P$47,3,FALSE)*I73,"")</f>
        <v/>
      </c>
      <c r="K73" s="81"/>
      <c r="L73" s="88" t="str">
        <f>IFERROR((VLOOKUP(B73,Listor!$N$6:$P$47,3,FALSE)*Biologiska!K73)+(VLOOKUP(B73,Listor!$N$6:$Q$47,4,FALSE)),"")</f>
        <v/>
      </c>
      <c r="M73" s="63" t="str">
        <f t="shared" si="4"/>
        <v/>
      </c>
      <c r="N73" s="75"/>
      <c r="O73" s="84" t="str">
        <f t="shared" si="5"/>
        <v/>
      </c>
      <c r="P73" s="107"/>
      <c r="Q73" s="87" t="s">
        <v>79</v>
      </c>
      <c r="R73" s="87"/>
      <c r="S73" s="87"/>
      <c r="T73" s="87"/>
      <c r="U73" s="87"/>
      <c r="V73" s="86" t="s">
        <v>79</v>
      </c>
      <c r="W73" s="75"/>
      <c r="X73" s="102" t="s">
        <v>79</v>
      </c>
      <c r="Y73" s="63" t="str">
        <f>IFERROR(IF(VLOOKUP(X73,Listor!$T$6:$U$7,2,FALSE)&lt;O73,TRUE),"")</f>
        <v/>
      </c>
      <c r="Z73" s="87"/>
      <c r="AA73" s="104"/>
    </row>
    <row r="74" spans="2:27" x14ac:dyDescent="0.25">
      <c r="B74" s="68" t="s">
        <v>68</v>
      </c>
      <c r="C74" s="80" t="str">
        <f>IFERROR(VLOOKUP(B74,Listor!$A$6:$B$62,2,FALSE),"")</f>
        <v/>
      </c>
      <c r="D74" s="80" t="str">
        <f>IFERROR(VLOOKUP(B74,Listor!$A$6:$C$62,3,FALSE),"")</f>
        <v/>
      </c>
      <c r="E74" s="110" t="s">
        <v>79</v>
      </c>
      <c r="F74" s="66"/>
      <c r="G74" s="35" t="str">
        <f>IFERROR(VLOOKUP(B74,Listor!$A$6:$G$62,7,FALSE),"")</f>
        <v/>
      </c>
      <c r="H74" s="63" t="str">
        <f>IFERROR(VLOOKUP(B74,Listor!$N$6:$O$47,2,FALSE),"")</f>
        <v/>
      </c>
      <c r="I74" s="63" t="str">
        <f t="shared" si="3"/>
        <v/>
      </c>
      <c r="J74" s="96" t="str">
        <f>IFERROR(VLOOKUP(B74,Listor!$N$6:$P$47,3,FALSE)*I74,"")</f>
        <v/>
      </c>
      <c r="K74" s="81"/>
      <c r="L74" s="88" t="str">
        <f>IFERROR((VLOOKUP(B74,Listor!$N$6:$P$47,3,FALSE)*Biologiska!K74)+(VLOOKUP(B74,Listor!$N$6:$Q$47,4,FALSE)),"")</f>
        <v/>
      </c>
      <c r="M74" s="63" t="str">
        <f t="shared" si="4"/>
        <v/>
      </c>
      <c r="N74" s="75"/>
      <c r="O74" s="84" t="str">
        <f t="shared" si="5"/>
        <v/>
      </c>
      <c r="P74" s="107"/>
      <c r="Q74" s="87" t="s">
        <v>79</v>
      </c>
      <c r="R74" s="87"/>
      <c r="S74" s="87"/>
      <c r="T74" s="87"/>
      <c r="U74" s="87"/>
      <c r="V74" s="86" t="s">
        <v>79</v>
      </c>
      <c r="W74" s="75"/>
      <c r="X74" s="102" t="s">
        <v>79</v>
      </c>
      <c r="Y74" s="63" t="str">
        <f>IFERROR(IF(VLOOKUP(X74,Listor!$T$6:$U$7,2,FALSE)&lt;O74,TRUE),"")</f>
        <v/>
      </c>
      <c r="Z74" s="87"/>
      <c r="AA74" s="104"/>
    </row>
    <row r="75" spans="2:27" x14ac:dyDescent="0.25">
      <c r="B75" s="68" t="s">
        <v>68</v>
      </c>
      <c r="C75" s="80" t="str">
        <f>IFERROR(VLOOKUP(B75,Listor!$A$6:$B$62,2,FALSE),"")</f>
        <v/>
      </c>
      <c r="D75" s="80" t="str">
        <f>IFERROR(VLOOKUP(B75,Listor!$A$6:$C$62,3,FALSE),"")</f>
        <v/>
      </c>
      <c r="E75" s="110" t="s">
        <v>79</v>
      </c>
      <c r="F75" s="66"/>
      <c r="G75" s="35" t="str">
        <f>IFERROR(VLOOKUP(B75,Listor!$A$6:$G$62,7,FALSE),"")</f>
        <v/>
      </c>
      <c r="H75" s="63" t="str">
        <f>IFERROR(VLOOKUP(B75,Listor!$N$6:$O$47,2,FALSE),"")</f>
        <v/>
      </c>
      <c r="I75" s="63" t="str">
        <f t="shared" si="3"/>
        <v/>
      </c>
      <c r="J75" s="96" t="str">
        <f>IFERROR(VLOOKUP(B75,Listor!$N$6:$P$47,3,FALSE)*I75,"")</f>
        <v/>
      </c>
      <c r="K75" s="81"/>
      <c r="L75" s="88" t="str">
        <f>IFERROR((VLOOKUP(B75,Listor!$N$6:$P$47,3,FALSE)*Biologiska!K75)+(VLOOKUP(B75,Listor!$N$6:$Q$47,4,FALSE)),"")</f>
        <v/>
      </c>
      <c r="M75" s="63" t="str">
        <f t="shared" si="4"/>
        <v/>
      </c>
      <c r="N75" s="75"/>
      <c r="O75" s="84" t="str">
        <f t="shared" si="5"/>
        <v/>
      </c>
      <c r="P75" s="107"/>
      <c r="Q75" s="87" t="s">
        <v>79</v>
      </c>
      <c r="R75" s="87"/>
      <c r="S75" s="87"/>
      <c r="T75" s="87"/>
      <c r="U75" s="87"/>
      <c r="V75" s="86" t="s">
        <v>79</v>
      </c>
      <c r="W75" s="75"/>
      <c r="X75" s="102" t="s">
        <v>79</v>
      </c>
      <c r="Y75" s="63" t="str">
        <f>IFERROR(IF(VLOOKUP(X75,Listor!$T$6:$U$7,2,FALSE)&lt;O75,TRUE),"")</f>
        <v/>
      </c>
      <c r="Z75" s="87"/>
      <c r="AA75" s="104"/>
    </row>
    <row r="76" spans="2:27" x14ac:dyDescent="0.25">
      <c r="B76" s="68" t="s">
        <v>68</v>
      </c>
      <c r="C76" s="80" t="str">
        <f>IFERROR(VLOOKUP(B76,Listor!$A$6:$B$62,2,FALSE),"")</f>
        <v/>
      </c>
      <c r="D76" s="80" t="str">
        <f>IFERROR(VLOOKUP(B76,Listor!$A$6:$C$62,3,FALSE),"")</f>
        <v/>
      </c>
      <c r="E76" s="110" t="s">
        <v>79</v>
      </c>
      <c r="F76" s="66"/>
      <c r="G76" s="35" t="str">
        <f>IFERROR(VLOOKUP(B76,Listor!$A$6:$G$62,7,FALSE),"")</f>
        <v/>
      </c>
      <c r="H76" s="63" t="str">
        <f>IFERROR(VLOOKUP(B76,Listor!$N$6:$O$47,2,FALSE),"")</f>
        <v/>
      </c>
      <c r="I76" s="63" t="str">
        <f t="shared" si="3"/>
        <v/>
      </c>
      <c r="J76" s="96" t="str">
        <f>IFERROR(VLOOKUP(B76,Listor!$N$6:$P$47,3,FALSE)*I76,"")</f>
        <v/>
      </c>
      <c r="K76" s="81"/>
      <c r="L76" s="88" t="str">
        <f>IFERROR((VLOOKUP(B76,Listor!$N$6:$P$47,3,FALSE)*Biologiska!K76)+(VLOOKUP(B76,Listor!$N$6:$Q$47,4,FALSE)),"")</f>
        <v/>
      </c>
      <c r="M76" s="63" t="str">
        <f t="shared" si="4"/>
        <v/>
      </c>
      <c r="N76" s="75"/>
      <c r="O76" s="84" t="str">
        <f t="shared" si="5"/>
        <v/>
      </c>
      <c r="P76" s="107"/>
      <c r="Q76" s="87" t="s">
        <v>79</v>
      </c>
      <c r="R76" s="87"/>
      <c r="S76" s="87"/>
      <c r="T76" s="87"/>
      <c r="U76" s="87"/>
      <c r="V76" s="86" t="s">
        <v>79</v>
      </c>
      <c r="W76" s="75"/>
      <c r="X76" s="102" t="s">
        <v>79</v>
      </c>
      <c r="Y76" s="63" t="str">
        <f>IFERROR(IF(VLOOKUP(X76,Listor!$T$6:$U$7,2,FALSE)&lt;O76,TRUE),"")</f>
        <v/>
      </c>
      <c r="Z76" s="87"/>
      <c r="AA76" s="104"/>
    </row>
    <row r="77" spans="2:27" x14ac:dyDescent="0.25">
      <c r="B77" s="68" t="s">
        <v>68</v>
      </c>
      <c r="C77" s="80" t="str">
        <f>IFERROR(VLOOKUP(B77,Listor!$A$6:$B$62,2,FALSE),"")</f>
        <v/>
      </c>
      <c r="D77" s="80" t="str">
        <f>IFERROR(VLOOKUP(B77,Listor!$A$6:$C$62,3,FALSE),"")</f>
        <v/>
      </c>
      <c r="E77" s="110" t="s">
        <v>79</v>
      </c>
      <c r="F77" s="66"/>
      <c r="G77" s="35" t="str">
        <f>IFERROR(VLOOKUP(B77,Listor!$A$6:$G$62,7,FALSE),"")</f>
        <v/>
      </c>
      <c r="H77" s="63" t="str">
        <f>IFERROR(VLOOKUP(B77,Listor!$N$6:$O$47,2,FALSE),"")</f>
        <v/>
      </c>
      <c r="I77" s="63" t="str">
        <f t="shared" si="3"/>
        <v/>
      </c>
      <c r="J77" s="96" t="str">
        <f>IFERROR(VLOOKUP(B77,Listor!$N$6:$P$47,3,FALSE)*I77,"")</f>
        <v/>
      </c>
      <c r="K77" s="81"/>
      <c r="L77" s="88" t="str">
        <f>IFERROR((VLOOKUP(B77,Listor!$N$6:$P$47,3,FALSE)*Biologiska!K77)+(VLOOKUP(B77,Listor!$N$6:$Q$47,4,FALSE)),"")</f>
        <v/>
      </c>
      <c r="M77" s="63" t="str">
        <f t="shared" si="4"/>
        <v/>
      </c>
      <c r="N77" s="75"/>
      <c r="O77" s="84" t="str">
        <f t="shared" si="5"/>
        <v/>
      </c>
      <c r="P77" s="107"/>
      <c r="Q77" s="87" t="s">
        <v>79</v>
      </c>
      <c r="R77" s="87"/>
      <c r="S77" s="87"/>
      <c r="T77" s="87"/>
      <c r="U77" s="87"/>
      <c r="V77" s="86" t="s">
        <v>79</v>
      </c>
      <c r="W77" s="75"/>
      <c r="X77" s="102" t="s">
        <v>79</v>
      </c>
      <c r="Y77" s="63" t="str">
        <f>IFERROR(IF(VLOOKUP(X77,Listor!$T$6:$U$7,2,FALSE)&lt;O77,TRUE),"")</f>
        <v/>
      </c>
      <c r="Z77" s="87"/>
      <c r="AA77" s="104"/>
    </row>
    <row r="78" spans="2:27" x14ac:dyDescent="0.25">
      <c r="B78" s="68" t="s">
        <v>68</v>
      </c>
      <c r="C78" s="80" t="str">
        <f>IFERROR(VLOOKUP(B78,Listor!$A$6:$B$62,2,FALSE),"")</f>
        <v/>
      </c>
      <c r="D78" s="80" t="str">
        <f>IFERROR(VLOOKUP(B78,Listor!$A$6:$C$62,3,FALSE),"")</f>
        <v/>
      </c>
      <c r="E78" s="110" t="s">
        <v>79</v>
      </c>
      <c r="F78" s="66"/>
      <c r="G78" s="35" t="str">
        <f>IFERROR(VLOOKUP(B78,Listor!$A$6:$G$62,7,FALSE),"")</f>
        <v/>
      </c>
      <c r="H78" s="63" t="str">
        <f>IFERROR(VLOOKUP(B78,Listor!$N$6:$O$47,2,FALSE),"")</f>
        <v/>
      </c>
      <c r="I78" s="63" t="str">
        <f t="shared" si="3"/>
        <v/>
      </c>
      <c r="J78" s="96" t="str">
        <f>IFERROR(VLOOKUP(B78,Listor!$N$6:$P$47,3,FALSE)*I78,"")</f>
        <v/>
      </c>
      <c r="K78" s="81"/>
      <c r="L78" s="88" t="str">
        <f>IFERROR((VLOOKUP(B78,Listor!$N$6:$P$47,3,FALSE)*Biologiska!K78)+(VLOOKUP(B78,Listor!$N$6:$Q$47,4,FALSE)),"")</f>
        <v/>
      </c>
      <c r="M78" s="63" t="str">
        <f t="shared" si="4"/>
        <v/>
      </c>
      <c r="N78" s="75"/>
      <c r="O78" s="84" t="str">
        <f t="shared" si="5"/>
        <v/>
      </c>
      <c r="P78" s="107"/>
      <c r="Q78" s="87" t="s">
        <v>79</v>
      </c>
      <c r="R78" s="87"/>
      <c r="S78" s="87"/>
      <c r="T78" s="87"/>
      <c r="U78" s="87"/>
      <c r="V78" s="86" t="s">
        <v>79</v>
      </c>
      <c r="W78" s="75"/>
      <c r="X78" s="102" t="s">
        <v>79</v>
      </c>
      <c r="Y78" s="63" t="str">
        <f>IFERROR(IF(VLOOKUP(X78,Listor!$T$6:$U$7,2,FALSE)&lt;O78,TRUE),"")</f>
        <v/>
      </c>
      <c r="Z78" s="87"/>
      <c r="AA78" s="104"/>
    </row>
    <row r="79" spans="2:27" x14ac:dyDescent="0.25">
      <c r="B79" s="68" t="s">
        <v>68</v>
      </c>
      <c r="C79" s="80" t="str">
        <f>IFERROR(VLOOKUP(B79,Listor!$A$6:$B$62,2,FALSE),"")</f>
        <v/>
      </c>
      <c r="D79" s="80" t="str">
        <f>IFERROR(VLOOKUP(B79,Listor!$A$6:$C$62,3,FALSE),"")</f>
        <v/>
      </c>
      <c r="E79" s="110" t="s">
        <v>79</v>
      </c>
      <c r="F79" s="66"/>
      <c r="G79" s="35" t="str">
        <f>IFERROR(VLOOKUP(B79,Listor!$A$6:$G$62,7,FALSE),"")</f>
        <v/>
      </c>
      <c r="H79" s="63" t="str">
        <f>IFERROR(VLOOKUP(B79,Listor!$N$6:$O$47,2,FALSE),"")</f>
        <v/>
      </c>
      <c r="I79" s="63" t="str">
        <f t="shared" si="3"/>
        <v/>
      </c>
      <c r="J79" s="96" t="str">
        <f>IFERROR(VLOOKUP(B79,Listor!$N$6:$P$47,3,FALSE)*I79,"")</f>
        <v/>
      </c>
      <c r="K79" s="81"/>
      <c r="L79" s="88" t="str">
        <f>IFERROR((VLOOKUP(B79,Listor!$N$6:$P$47,3,FALSE)*Biologiska!K79)+(VLOOKUP(B79,Listor!$N$6:$Q$47,4,FALSE)),"")</f>
        <v/>
      </c>
      <c r="M79" s="63" t="str">
        <f t="shared" si="4"/>
        <v/>
      </c>
      <c r="N79" s="75"/>
      <c r="O79" s="84" t="str">
        <f t="shared" si="5"/>
        <v/>
      </c>
      <c r="P79" s="107"/>
      <c r="Q79" s="87" t="s">
        <v>79</v>
      </c>
      <c r="R79" s="87"/>
      <c r="S79" s="87"/>
      <c r="T79" s="87"/>
      <c r="U79" s="87"/>
      <c r="V79" s="86" t="s">
        <v>79</v>
      </c>
      <c r="W79" s="75"/>
      <c r="X79" s="102" t="s">
        <v>79</v>
      </c>
      <c r="Y79" s="63" t="str">
        <f>IFERROR(IF(VLOOKUP(X79,Listor!$T$6:$U$7,2,FALSE)&lt;O79,TRUE),"")</f>
        <v/>
      </c>
      <c r="Z79" s="87"/>
      <c r="AA79" s="104"/>
    </row>
    <row r="80" spans="2:27" x14ac:dyDescent="0.25">
      <c r="B80" s="68" t="s">
        <v>68</v>
      </c>
      <c r="C80" s="80" t="str">
        <f>IFERROR(VLOOKUP(B80,Listor!$A$6:$B$62,2,FALSE),"")</f>
        <v/>
      </c>
      <c r="D80" s="80" t="str">
        <f>IFERROR(VLOOKUP(B80,Listor!$A$6:$C$62,3,FALSE),"")</f>
        <v/>
      </c>
      <c r="E80" s="110" t="s">
        <v>79</v>
      </c>
      <c r="F80" s="66"/>
      <c r="G80" s="35" t="str">
        <f>IFERROR(VLOOKUP(B80,Listor!$A$6:$G$62,7,FALSE),"")</f>
        <v/>
      </c>
      <c r="H80" s="63" t="str">
        <f>IFERROR(VLOOKUP(B80,Listor!$N$6:$O$47,2,FALSE),"")</f>
        <v/>
      </c>
      <c r="I80" s="63" t="str">
        <f t="shared" si="3"/>
        <v/>
      </c>
      <c r="J80" s="96" t="str">
        <f>IFERROR(VLOOKUP(B80,Listor!$N$6:$P$47,3,FALSE)*I80,"")</f>
        <v/>
      </c>
      <c r="K80" s="81"/>
      <c r="L80" s="88" t="str">
        <f>IFERROR((VLOOKUP(B80,Listor!$N$6:$P$47,3,FALSE)*Biologiska!K80)+(VLOOKUP(B80,Listor!$N$6:$Q$47,4,FALSE)),"")</f>
        <v/>
      </c>
      <c r="M80" s="63" t="str">
        <f t="shared" si="4"/>
        <v/>
      </c>
      <c r="N80" s="75"/>
      <c r="O80" s="84" t="str">
        <f t="shared" si="5"/>
        <v/>
      </c>
      <c r="P80" s="107"/>
      <c r="Q80" s="87" t="s">
        <v>79</v>
      </c>
      <c r="R80" s="87"/>
      <c r="S80" s="87"/>
      <c r="T80" s="87"/>
      <c r="U80" s="87"/>
      <c r="V80" s="86" t="s">
        <v>79</v>
      </c>
      <c r="W80" s="75"/>
      <c r="X80" s="102" t="s">
        <v>79</v>
      </c>
      <c r="Y80" s="63" t="str">
        <f>IFERROR(IF(VLOOKUP(X80,Listor!$T$6:$U$7,2,FALSE)&lt;O80,TRUE),"")</f>
        <v/>
      </c>
      <c r="Z80" s="87"/>
      <c r="AA80" s="104"/>
    </row>
    <row r="81" spans="2:27" x14ac:dyDescent="0.25">
      <c r="B81" s="68" t="s">
        <v>68</v>
      </c>
      <c r="C81" s="80" t="str">
        <f>IFERROR(VLOOKUP(B81,Listor!$A$6:$B$62,2,FALSE),"")</f>
        <v/>
      </c>
      <c r="D81" s="80" t="str">
        <f>IFERROR(VLOOKUP(B81,Listor!$A$6:$C$62,3,FALSE),"")</f>
        <v/>
      </c>
      <c r="E81" s="110" t="s">
        <v>79</v>
      </c>
      <c r="F81" s="66"/>
      <c r="G81" s="35" t="str">
        <f>IFERROR(VLOOKUP(B81,Listor!$A$6:$G$62,7,FALSE),"")</f>
        <v/>
      </c>
      <c r="H81" s="63" t="str">
        <f>IFERROR(VLOOKUP(B81,Listor!$N$6:$O$47,2,FALSE),"")</f>
        <v/>
      </c>
      <c r="I81" s="63" t="str">
        <f t="shared" si="3"/>
        <v/>
      </c>
      <c r="J81" s="96" t="str">
        <f>IFERROR(VLOOKUP(B81,Listor!$N$6:$P$47,3,FALSE)*I81,"")</f>
        <v/>
      </c>
      <c r="K81" s="81"/>
      <c r="L81" s="88" t="str">
        <f>IFERROR((VLOOKUP(B81,Listor!$N$6:$P$47,3,FALSE)*Biologiska!K81)+(VLOOKUP(B81,Listor!$N$6:$Q$47,4,FALSE)),"")</f>
        <v/>
      </c>
      <c r="M81" s="63" t="str">
        <f t="shared" si="4"/>
        <v/>
      </c>
      <c r="N81" s="75"/>
      <c r="O81" s="84" t="str">
        <f t="shared" si="5"/>
        <v/>
      </c>
      <c r="P81" s="107"/>
      <c r="Q81" s="87" t="s">
        <v>79</v>
      </c>
      <c r="R81" s="87"/>
      <c r="S81" s="87"/>
      <c r="T81" s="87"/>
      <c r="U81" s="87"/>
      <c r="V81" s="86" t="s">
        <v>79</v>
      </c>
      <c r="W81" s="75"/>
      <c r="X81" s="102" t="s">
        <v>79</v>
      </c>
      <c r="Y81" s="63" t="str">
        <f>IFERROR(IF(VLOOKUP(X81,Listor!$T$6:$U$7,2,FALSE)&lt;O81,TRUE),"")</f>
        <v/>
      </c>
      <c r="Z81" s="87"/>
      <c r="AA81" s="104"/>
    </row>
    <row r="82" spans="2:27" x14ac:dyDescent="0.25">
      <c r="B82" s="68" t="s">
        <v>68</v>
      </c>
      <c r="C82" s="80" t="str">
        <f>IFERROR(VLOOKUP(B82,Listor!$A$6:$B$62,2,FALSE),"")</f>
        <v/>
      </c>
      <c r="D82" s="80" t="str">
        <f>IFERROR(VLOOKUP(B82,Listor!$A$6:$C$62,3,FALSE),"")</f>
        <v/>
      </c>
      <c r="E82" s="110" t="s">
        <v>79</v>
      </c>
      <c r="F82" s="66"/>
      <c r="G82" s="35" t="str">
        <f>IFERROR(VLOOKUP(B82,Listor!$A$6:$G$62,7,FALSE),"")</f>
        <v/>
      </c>
      <c r="H82" s="63" t="str">
        <f>IFERROR(VLOOKUP(B82,Listor!$N$6:$O$47,2,FALSE),"")</f>
        <v/>
      </c>
      <c r="I82" s="63" t="str">
        <f t="shared" si="3"/>
        <v/>
      </c>
      <c r="J82" s="96" t="str">
        <f>IFERROR(VLOOKUP(B82,Listor!$N$6:$P$47,3,FALSE)*I82,"")</f>
        <v/>
      </c>
      <c r="K82" s="81"/>
      <c r="L82" s="88" t="str">
        <f>IFERROR((VLOOKUP(B82,Listor!$N$6:$P$47,3,FALSE)*Biologiska!K82)+(VLOOKUP(B82,Listor!$N$6:$Q$47,4,FALSE)),"")</f>
        <v/>
      </c>
      <c r="M82" s="63" t="str">
        <f t="shared" si="4"/>
        <v/>
      </c>
      <c r="N82" s="75"/>
      <c r="O82" s="84" t="str">
        <f t="shared" si="5"/>
        <v/>
      </c>
      <c r="P82" s="107"/>
      <c r="Q82" s="87" t="s">
        <v>79</v>
      </c>
      <c r="R82" s="87"/>
      <c r="S82" s="87"/>
      <c r="T82" s="87"/>
      <c r="U82" s="87"/>
      <c r="V82" s="86" t="s">
        <v>79</v>
      </c>
      <c r="W82" s="75"/>
      <c r="X82" s="102" t="s">
        <v>79</v>
      </c>
      <c r="Y82" s="63" t="str">
        <f>IFERROR(IF(VLOOKUP(X82,Listor!$T$6:$U$7,2,FALSE)&lt;O82,TRUE),"")</f>
        <v/>
      </c>
      <c r="Z82" s="87"/>
      <c r="AA82" s="104"/>
    </row>
    <row r="83" spans="2:27" x14ac:dyDescent="0.25">
      <c r="B83" s="68" t="s">
        <v>68</v>
      </c>
      <c r="C83" s="80" t="str">
        <f>IFERROR(VLOOKUP(B83,Listor!$A$6:$B$62,2,FALSE),"")</f>
        <v/>
      </c>
      <c r="D83" s="80" t="str">
        <f>IFERROR(VLOOKUP(B83,Listor!$A$6:$C$62,3,FALSE),"")</f>
        <v/>
      </c>
      <c r="E83" s="110" t="s">
        <v>79</v>
      </c>
      <c r="F83" s="66"/>
      <c r="G83" s="35" t="str">
        <f>IFERROR(VLOOKUP(B83,Listor!$A$6:$G$62,7,FALSE),"")</f>
        <v/>
      </c>
      <c r="H83" s="63" t="str">
        <f>IFERROR(VLOOKUP(B83,Listor!$N$6:$O$47,2,FALSE),"")</f>
        <v/>
      </c>
      <c r="I83" s="63" t="str">
        <f t="shared" si="3"/>
        <v/>
      </c>
      <c r="J83" s="96" t="str">
        <f>IFERROR(VLOOKUP(B83,Listor!$N$6:$P$47,3,FALSE)*I83,"")</f>
        <v/>
      </c>
      <c r="K83" s="81"/>
      <c r="L83" s="88" t="str">
        <f>IFERROR((VLOOKUP(B83,Listor!$N$6:$P$47,3,FALSE)*Biologiska!K83)+(VLOOKUP(B83,Listor!$N$6:$Q$47,4,FALSE)),"")</f>
        <v/>
      </c>
      <c r="M83" s="63" t="str">
        <f t="shared" si="4"/>
        <v/>
      </c>
      <c r="N83" s="75"/>
      <c r="O83" s="84" t="str">
        <f t="shared" si="5"/>
        <v/>
      </c>
      <c r="P83" s="107"/>
      <c r="Q83" s="87" t="s">
        <v>79</v>
      </c>
      <c r="R83" s="87"/>
      <c r="S83" s="87"/>
      <c r="T83" s="87"/>
      <c r="U83" s="87"/>
      <c r="V83" s="86" t="s">
        <v>79</v>
      </c>
      <c r="W83" s="75"/>
      <c r="X83" s="102" t="s">
        <v>79</v>
      </c>
      <c r="Y83" s="63" t="str">
        <f>IFERROR(IF(VLOOKUP(X83,Listor!$T$6:$U$7,2,FALSE)&lt;O83,TRUE),"")</f>
        <v/>
      </c>
      <c r="Z83" s="87"/>
      <c r="AA83" s="104"/>
    </row>
    <row r="84" spans="2:27" x14ac:dyDescent="0.25">
      <c r="B84" s="68" t="s">
        <v>68</v>
      </c>
      <c r="C84" s="80" t="str">
        <f>IFERROR(VLOOKUP(B84,Listor!$A$6:$B$62,2,FALSE),"")</f>
        <v/>
      </c>
      <c r="D84" s="80" t="str">
        <f>IFERROR(VLOOKUP(B84,Listor!$A$6:$C$62,3,FALSE),"")</f>
        <v/>
      </c>
      <c r="E84" s="110" t="s">
        <v>79</v>
      </c>
      <c r="F84" s="66"/>
      <c r="G84" s="35" t="str">
        <f>IFERROR(VLOOKUP(B84,Listor!$A$6:$G$62,7,FALSE),"")</f>
        <v/>
      </c>
      <c r="H84" s="63" t="str">
        <f>IFERROR(VLOOKUP(B84,Listor!$N$6:$O$47,2,FALSE),"")</f>
        <v/>
      </c>
      <c r="I84" s="63" t="str">
        <f t="shared" si="3"/>
        <v/>
      </c>
      <c r="J84" s="96" t="str">
        <f>IFERROR(VLOOKUP(B84,Listor!$N$6:$P$47,3,FALSE)*I84,"")</f>
        <v/>
      </c>
      <c r="K84" s="81"/>
      <c r="L84" s="88" t="str">
        <f>IFERROR((VLOOKUP(B84,Listor!$N$6:$P$47,3,FALSE)*Biologiska!K84)+(VLOOKUP(B84,Listor!$N$6:$Q$47,4,FALSE)),"")</f>
        <v/>
      </c>
      <c r="M84" s="63" t="str">
        <f t="shared" si="4"/>
        <v/>
      </c>
      <c r="N84" s="75"/>
      <c r="O84" s="84" t="str">
        <f t="shared" si="5"/>
        <v/>
      </c>
      <c r="P84" s="107"/>
      <c r="Q84" s="87" t="s">
        <v>79</v>
      </c>
      <c r="R84" s="87"/>
      <c r="S84" s="87"/>
      <c r="T84" s="87"/>
      <c r="U84" s="87"/>
      <c r="V84" s="86" t="s">
        <v>79</v>
      </c>
      <c r="W84" s="75"/>
      <c r="X84" s="102" t="s">
        <v>79</v>
      </c>
      <c r="Y84" s="63" t="str">
        <f>IFERROR(IF(VLOOKUP(X84,Listor!$T$6:$U$7,2,FALSE)&lt;O84,TRUE),"")</f>
        <v/>
      </c>
      <c r="Z84" s="87"/>
      <c r="AA84" s="104"/>
    </row>
    <row r="85" spans="2:27" x14ac:dyDescent="0.25">
      <c r="B85" s="68" t="s">
        <v>68</v>
      </c>
      <c r="C85" s="80" t="str">
        <f>IFERROR(VLOOKUP(B85,Listor!$A$6:$B$62,2,FALSE),"")</f>
        <v/>
      </c>
      <c r="D85" s="80" t="str">
        <f>IFERROR(VLOOKUP(B85,Listor!$A$6:$C$62,3,FALSE),"")</f>
        <v/>
      </c>
      <c r="E85" s="110" t="s">
        <v>79</v>
      </c>
      <c r="F85" s="66"/>
      <c r="G85" s="35" t="str">
        <f>IFERROR(VLOOKUP(B85,Listor!$A$6:$G$62,7,FALSE),"")</f>
        <v/>
      </c>
      <c r="H85" s="63" t="str">
        <f>IFERROR(VLOOKUP(B85,Listor!$N$6:$O$47,2,FALSE),"")</f>
        <v/>
      </c>
      <c r="I85" s="63" t="str">
        <f t="shared" si="3"/>
        <v/>
      </c>
      <c r="J85" s="96" t="str">
        <f>IFERROR(VLOOKUP(B85,Listor!$N$6:$P$47,3,FALSE)*I85,"")</f>
        <v/>
      </c>
      <c r="K85" s="81"/>
      <c r="L85" s="88" t="str">
        <f>IFERROR((VLOOKUP(B85,Listor!$N$6:$P$47,3,FALSE)*Biologiska!K85)+(VLOOKUP(B85,Listor!$N$6:$Q$47,4,FALSE)),"")</f>
        <v/>
      </c>
      <c r="M85" s="63" t="str">
        <f t="shared" si="4"/>
        <v/>
      </c>
      <c r="N85" s="75"/>
      <c r="O85" s="84" t="str">
        <f t="shared" si="5"/>
        <v/>
      </c>
      <c r="P85" s="107"/>
      <c r="Q85" s="87" t="s">
        <v>79</v>
      </c>
      <c r="R85" s="87"/>
      <c r="S85" s="87"/>
      <c r="T85" s="87"/>
      <c r="U85" s="87"/>
      <c r="V85" s="86" t="s">
        <v>79</v>
      </c>
      <c r="W85" s="75"/>
      <c r="X85" s="102" t="s">
        <v>79</v>
      </c>
      <c r="Y85" s="63" t="str">
        <f>IFERROR(IF(VLOOKUP(X85,Listor!$T$6:$U$7,2,FALSE)&lt;O85,TRUE),"")</f>
        <v/>
      </c>
      <c r="Z85" s="87"/>
      <c r="AA85" s="104"/>
    </row>
    <row r="86" spans="2:27" x14ac:dyDescent="0.25">
      <c r="B86" s="68" t="s">
        <v>68</v>
      </c>
      <c r="C86" s="80" t="str">
        <f>IFERROR(VLOOKUP(B86,Listor!$A$6:$B$62,2,FALSE),"")</f>
        <v/>
      </c>
      <c r="D86" s="80" t="str">
        <f>IFERROR(VLOOKUP(B86,Listor!$A$6:$C$62,3,FALSE),"")</f>
        <v/>
      </c>
      <c r="E86" s="110" t="s">
        <v>79</v>
      </c>
      <c r="F86" s="66"/>
      <c r="G86" s="35" t="str">
        <f>IFERROR(VLOOKUP(B86,Listor!$A$6:$G$62,7,FALSE),"")</f>
        <v/>
      </c>
      <c r="H86" s="63" t="str">
        <f>IFERROR(VLOOKUP(B86,Listor!$N$6:$O$47,2,FALSE),"")</f>
        <v/>
      </c>
      <c r="I86" s="63" t="str">
        <f t="shared" si="3"/>
        <v/>
      </c>
      <c r="J86" s="96" t="str">
        <f>IFERROR(VLOOKUP(B86,Listor!$N$6:$P$47,3,FALSE)*I86,"")</f>
        <v/>
      </c>
      <c r="K86" s="81"/>
      <c r="L86" s="88" t="str">
        <f>IFERROR((VLOOKUP(B86,Listor!$N$6:$P$47,3,FALSE)*Biologiska!K86)+(VLOOKUP(B86,Listor!$N$6:$Q$47,4,FALSE)),"")</f>
        <v/>
      </c>
      <c r="M86" s="63" t="str">
        <f t="shared" si="4"/>
        <v/>
      </c>
      <c r="N86" s="75"/>
      <c r="O86" s="84" t="str">
        <f t="shared" si="5"/>
        <v/>
      </c>
      <c r="P86" s="107"/>
      <c r="Q86" s="87" t="s">
        <v>79</v>
      </c>
      <c r="R86" s="87"/>
      <c r="S86" s="87"/>
      <c r="T86" s="87"/>
      <c r="U86" s="87"/>
      <c r="V86" s="86" t="s">
        <v>79</v>
      </c>
      <c r="W86" s="75"/>
      <c r="X86" s="102" t="s">
        <v>79</v>
      </c>
      <c r="Y86" s="63" t="str">
        <f>IFERROR(IF(VLOOKUP(X86,Listor!$T$6:$U$7,2,FALSE)&lt;O86,TRUE),"")</f>
        <v/>
      </c>
      <c r="Z86" s="87"/>
      <c r="AA86" s="104"/>
    </row>
    <row r="87" spans="2:27" x14ac:dyDescent="0.25">
      <c r="B87" s="68" t="s">
        <v>68</v>
      </c>
      <c r="C87" s="80" t="str">
        <f>IFERROR(VLOOKUP(B87,Listor!$A$6:$B$62,2,FALSE),"")</f>
        <v/>
      </c>
      <c r="D87" s="80" t="str">
        <f>IFERROR(VLOOKUP(B87,Listor!$A$6:$C$62,3,FALSE),"")</f>
        <v/>
      </c>
      <c r="E87" s="110" t="s">
        <v>79</v>
      </c>
      <c r="F87" s="66"/>
      <c r="G87" s="35" t="str">
        <f>IFERROR(VLOOKUP(B87,Listor!$A$6:$G$62,7,FALSE),"")</f>
        <v/>
      </c>
      <c r="H87" s="63" t="str">
        <f>IFERROR(VLOOKUP(B87,Listor!$N$6:$O$47,2,FALSE),"")</f>
        <v/>
      </c>
      <c r="I87" s="63" t="str">
        <f t="shared" si="3"/>
        <v/>
      </c>
      <c r="J87" s="96" t="str">
        <f>IFERROR(VLOOKUP(B87,Listor!$N$6:$P$47,3,FALSE)*I87,"")</f>
        <v/>
      </c>
      <c r="K87" s="81"/>
      <c r="L87" s="88" t="str">
        <f>IFERROR((VLOOKUP(B87,Listor!$N$6:$P$47,3,FALSE)*Biologiska!K87)+(VLOOKUP(B87,Listor!$N$6:$Q$47,4,FALSE)),"")</f>
        <v/>
      </c>
      <c r="M87" s="63" t="str">
        <f t="shared" si="4"/>
        <v/>
      </c>
      <c r="N87" s="75"/>
      <c r="O87" s="84" t="str">
        <f t="shared" si="5"/>
        <v/>
      </c>
      <c r="P87" s="107"/>
      <c r="Q87" s="87" t="s">
        <v>79</v>
      </c>
      <c r="R87" s="87"/>
      <c r="S87" s="87"/>
      <c r="T87" s="87"/>
      <c r="U87" s="87"/>
      <c r="V87" s="86" t="s">
        <v>79</v>
      </c>
      <c r="W87" s="75"/>
      <c r="X87" s="102" t="s">
        <v>79</v>
      </c>
      <c r="Y87" s="63" t="str">
        <f>IFERROR(IF(VLOOKUP(X87,Listor!$T$6:$U$7,2,FALSE)&lt;O87,TRUE),"")</f>
        <v/>
      </c>
      <c r="Z87" s="87"/>
      <c r="AA87" s="104"/>
    </row>
    <row r="88" spans="2:27" x14ac:dyDescent="0.25">
      <c r="B88" s="68" t="s">
        <v>68</v>
      </c>
      <c r="C88" s="80" t="str">
        <f>IFERROR(VLOOKUP(B88,Listor!$A$6:$B$62,2,FALSE),"")</f>
        <v/>
      </c>
      <c r="D88" s="80" t="str">
        <f>IFERROR(VLOOKUP(B88,Listor!$A$6:$C$62,3,FALSE),"")</f>
        <v/>
      </c>
      <c r="E88" s="110" t="s">
        <v>79</v>
      </c>
      <c r="F88" s="66"/>
      <c r="G88" s="35" t="str">
        <f>IFERROR(VLOOKUP(B88,Listor!$A$6:$G$62,7,FALSE),"")</f>
        <v/>
      </c>
      <c r="H88" s="63" t="str">
        <f>IFERROR(VLOOKUP(B88,Listor!$N$6:$O$47,2,FALSE),"")</f>
        <v/>
      </c>
      <c r="I88" s="63" t="str">
        <f t="shared" si="3"/>
        <v/>
      </c>
      <c r="J88" s="96" t="str">
        <f>IFERROR(VLOOKUP(B88,Listor!$N$6:$P$47,3,FALSE)*I88,"")</f>
        <v/>
      </c>
      <c r="K88" s="81"/>
      <c r="L88" s="88" t="str">
        <f>IFERROR((VLOOKUP(B88,Listor!$N$6:$P$47,3,FALSE)*Biologiska!K88)+(VLOOKUP(B88,Listor!$N$6:$Q$47,4,FALSE)),"")</f>
        <v/>
      </c>
      <c r="M88" s="63" t="str">
        <f t="shared" si="4"/>
        <v/>
      </c>
      <c r="N88" s="75"/>
      <c r="O88" s="84" t="str">
        <f t="shared" si="5"/>
        <v/>
      </c>
      <c r="P88" s="107"/>
      <c r="Q88" s="87" t="s">
        <v>79</v>
      </c>
      <c r="R88" s="87"/>
      <c r="S88" s="87"/>
      <c r="T88" s="87"/>
      <c r="U88" s="87"/>
      <c r="V88" s="86" t="s">
        <v>79</v>
      </c>
      <c r="W88" s="75"/>
      <c r="X88" s="102" t="s">
        <v>79</v>
      </c>
      <c r="Y88" s="63" t="str">
        <f>IFERROR(IF(VLOOKUP(X88,Listor!$T$6:$U$7,2,FALSE)&lt;O88,TRUE),"")</f>
        <v/>
      </c>
      <c r="Z88" s="87"/>
      <c r="AA88" s="104"/>
    </row>
    <row r="89" spans="2:27" x14ac:dyDescent="0.25">
      <c r="B89" s="68" t="s">
        <v>68</v>
      </c>
      <c r="C89" s="80" t="str">
        <f>IFERROR(VLOOKUP(B89,Listor!$A$6:$B$62,2,FALSE),"")</f>
        <v/>
      </c>
      <c r="D89" s="80" t="str">
        <f>IFERROR(VLOOKUP(B89,Listor!$A$6:$C$62,3,FALSE),"")</f>
        <v/>
      </c>
      <c r="E89" s="110" t="s">
        <v>79</v>
      </c>
      <c r="F89" s="66"/>
      <c r="G89" s="35" t="str">
        <f>IFERROR(VLOOKUP(B89,Listor!$A$6:$G$62,7,FALSE),"")</f>
        <v/>
      </c>
      <c r="H89" s="63" t="str">
        <f>IFERROR(VLOOKUP(B89,Listor!$N$6:$O$47,2,FALSE),"")</f>
        <v/>
      </c>
      <c r="I89" s="63" t="str">
        <f t="shared" si="3"/>
        <v/>
      </c>
      <c r="J89" s="96" t="str">
        <f>IFERROR(VLOOKUP(B89,Listor!$N$6:$P$47,3,FALSE)*I89,"")</f>
        <v/>
      </c>
      <c r="K89" s="81"/>
      <c r="L89" s="88" t="str">
        <f>IFERROR((VLOOKUP(B89,Listor!$N$6:$P$47,3,FALSE)*Biologiska!K89)+(VLOOKUP(B89,Listor!$N$6:$Q$47,4,FALSE)),"")</f>
        <v/>
      </c>
      <c r="M89" s="63" t="str">
        <f t="shared" si="4"/>
        <v/>
      </c>
      <c r="N89" s="75"/>
      <c r="O89" s="84" t="str">
        <f t="shared" si="5"/>
        <v/>
      </c>
      <c r="P89" s="107"/>
      <c r="Q89" s="87" t="s">
        <v>79</v>
      </c>
      <c r="R89" s="87"/>
      <c r="S89" s="87"/>
      <c r="T89" s="87"/>
      <c r="U89" s="87"/>
      <c r="V89" s="86" t="s">
        <v>79</v>
      </c>
      <c r="W89" s="75"/>
      <c r="X89" s="102" t="s">
        <v>79</v>
      </c>
      <c r="Y89" s="63" t="str">
        <f>IFERROR(IF(VLOOKUP(X89,Listor!$T$6:$U$7,2,FALSE)&lt;O89,TRUE),"")</f>
        <v/>
      </c>
      <c r="Z89" s="87"/>
      <c r="AA89" s="104"/>
    </row>
    <row r="90" spans="2:27" x14ac:dyDescent="0.25">
      <c r="B90" s="68" t="s">
        <v>68</v>
      </c>
      <c r="C90" s="80" t="str">
        <f>IFERROR(VLOOKUP(B90,Listor!$A$6:$B$62,2,FALSE),"")</f>
        <v/>
      </c>
      <c r="D90" s="80" t="str">
        <f>IFERROR(VLOOKUP(B90,Listor!$A$6:$C$62,3,FALSE),"")</f>
        <v/>
      </c>
      <c r="E90" s="110" t="s">
        <v>79</v>
      </c>
      <c r="F90" s="66"/>
      <c r="G90" s="35" t="str">
        <f>IFERROR(VLOOKUP(B90,Listor!$A$6:$G$62,7,FALSE),"")</f>
        <v/>
      </c>
      <c r="H90" s="63" t="str">
        <f>IFERROR(VLOOKUP(B90,Listor!$N$6:$O$47,2,FALSE),"")</f>
        <v/>
      </c>
      <c r="I90" s="63" t="str">
        <f t="shared" si="3"/>
        <v/>
      </c>
      <c r="J90" s="96" t="str">
        <f>IFERROR(VLOOKUP(B90,Listor!$N$6:$P$47,3,FALSE)*I90,"")</f>
        <v/>
      </c>
      <c r="K90" s="81"/>
      <c r="L90" s="88" t="str">
        <f>IFERROR((VLOOKUP(B90,Listor!$N$6:$P$47,3,FALSE)*Biologiska!K90)+(VLOOKUP(B90,Listor!$N$6:$Q$47,4,FALSE)),"")</f>
        <v/>
      </c>
      <c r="M90" s="63" t="str">
        <f t="shared" si="4"/>
        <v/>
      </c>
      <c r="N90" s="75"/>
      <c r="O90" s="84" t="str">
        <f t="shared" si="5"/>
        <v/>
      </c>
      <c r="P90" s="107"/>
      <c r="Q90" s="87" t="s">
        <v>79</v>
      </c>
      <c r="R90" s="87"/>
      <c r="S90" s="87"/>
      <c r="T90" s="87"/>
      <c r="U90" s="87"/>
      <c r="V90" s="86" t="s">
        <v>79</v>
      </c>
      <c r="W90" s="75"/>
      <c r="X90" s="102" t="s">
        <v>79</v>
      </c>
      <c r="Y90" s="63" t="str">
        <f>IFERROR(IF(VLOOKUP(X90,Listor!$T$6:$U$7,2,FALSE)&lt;O90,TRUE),"")</f>
        <v/>
      </c>
      <c r="Z90" s="87"/>
      <c r="AA90" s="104"/>
    </row>
    <row r="91" spans="2:27" x14ac:dyDescent="0.25">
      <c r="B91" s="68" t="s">
        <v>68</v>
      </c>
      <c r="C91" s="80" t="str">
        <f>IFERROR(VLOOKUP(B91,Listor!$A$6:$B$62,2,FALSE),"")</f>
        <v/>
      </c>
      <c r="D91" s="80" t="str">
        <f>IFERROR(VLOOKUP(B91,Listor!$A$6:$C$62,3,FALSE),"")</f>
        <v/>
      </c>
      <c r="E91" s="110" t="s">
        <v>79</v>
      </c>
      <c r="F91" s="66"/>
      <c r="G91" s="35" t="str">
        <f>IFERROR(VLOOKUP(B91,Listor!$A$6:$G$62,7,FALSE),"")</f>
        <v/>
      </c>
      <c r="H91" s="63" t="str">
        <f>IFERROR(VLOOKUP(B91,Listor!$N$6:$O$47,2,FALSE),"")</f>
        <v/>
      </c>
      <c r="I91" s="63" t="str">
        <f t="shared" si="3"/>
        <v/>
      </c>
      <c r="J91" s="96" t="str">
        <f>IFERROR(VLOOKUP(B91,Listor!$N$6:$P$47,3,FALSE)*I91,"")</f>
        <v/>
      </c>
      <c r="K91" s="81"/>
      <c r="L91" s="88" t="str">
        <f>IFERROR((VLOOKUP(B91,Listor!$N$6:$P$47,3,FALSE)*Biologiska!K91)+(VLOOKUP(B91,Listor!$N$6:$Q$47,4,FALSE)),"")</f>
        <v/>
      </c>
      <c r="M91" s="63" t="str">
        <f t="shared" si="4"/>
        <v/>
      </c>
      <c r="N91" s="75"/>
      <c r="O91" s="84" t="str">
        <f t="shared" si="5"/>
        <v/>
      </c>
      <c r="P91" s="107"/>
      <c r="Q91" s="87" t="s">
        <v>79</v>
      </c>
      <c r="R91" s="87"/>
      <c r="S91" s="87"/>
      <c r="T91" s="87"/>
      <c r="U91" s="87"/>
      <c r="V91" s="86" t="s">
        <v>79</v>
      </c>
      <c r="W91" s="75"/>
      <c r="X91" s="102" t="s">
        <v>79</v>
      </c>
      <c r="Y91" s="63" t="str">
        <f>IFERROR(IF(VLOOKUP(X91,Listor!$T$6:$U$7,2,FALSE)&lt;O91,TRUE),"")</f>
        <v/>
      </c>
      <c r="Z91" s="87"/>
      <c r="AA91" s="104"/>
    </row>
    <row r="92" spans="2:27" x14ac:dyDescent="0.25">
      <c r="B92" s="68" t="s">
        <v>68</v>
      </c>
      <c r="C92" s="80" t="str">
        <f>IFERROR(VLOOKUP(B92,Listor!$A$6:$B$62,2,FALSE),"")</f>
        <v/>
      </c>
      <c r="D92" s="80" t="str">
        <f>IFERROR(VLOOKUP(B92,Listor!$A$6:$C$62,3,FALSE),"")</f>
        <v/>
      </c>
      <c r="E92" s="110" t="s">
        <v>79</v>
      </c>
      <c r="F92" s="66"/>
      <c r="G92" s="35" t="str">
        <f>IFERROR(VLOOKUP(B92,Listor!$A$6:$G$62,7,FALSE),"")</f>
        <v/>
      </c>
      <c r="H92" s="63" t="str">
        <f>IFERROR(VLOOKUP(B92,Listor!$N$6:$O$47,2,FALSE),"")</f>
        <v/>
      </c>
      <c r="I92" s="63" t="str">
        <f t="shared" si="3"/>
        <v/>
      </c>
      <c r="J92" s="96" t="str">
        <f>IFERROR(VLOOKUP(B92,Listor!$N$6:$P$47,3,FALSE)*I92,"")</f>
        <v/>
      </c>
      <c r="K92" s="81"/>
      <c r="L92" s="88" t="str">
        <f>IFERROR((VLOOKUP(B92,Listor!$N$6:$P$47,3,FALSE)*Biologiska!K92)+(VLOOKUP(B92,Listor!$N$6:$Q$47,4,FALSE)),"")</f>
        <v/>
      </c>
      <c r="M92" s="63" t="str">
        <f t="shared" si="4"/>
        <v/>
      </c>
      <c r="N92" s="75"/>
      <c r="O92" s="84" t="str">
        <f t="shared" si="5"/>
        <v/>
      </c>
      <c r="P92" s="107"/>
      <c r="Q92" s="87" t="s">
        <v>79</v>
      </c>
      <c r="R92" s="87"/>
      <c r="S92" s="87"/>
      <c r="T92" s="87"/>
      <c r="U92" s="87"/>
      <c r="V92" s="86" t="s">
        <v>79</v>
      </c>
      <c r="W92" s="75"/>
      <c r="X92" s="102" t="s">
        <v>79</v>
      </c>
      <c r="Y92" s="63" t="str">
        <f>IFERROR(IF(VLOOKUP(X92,Listor!$T$6:$U$7,2,FALSE)&lt;O92,TRUE),"")</f>
        <v/>
      </c>
      <c r="Z92" s="87"/>
      <c r="AA92" s="104"/>
    </row>
    <row r="93" spans="2:27" x14ac:dyDescent="0.25">
      <c r="B93" s="68" t="s">
        <v>68</v>
      </c>
      <c r="C93" s="80" t="str">
        <f>IFERROR(VLOOKUP(B93,Listor!$A$6:$B$62,2,FALSE),"")</f>
        <v/>
      </c>
      <c r="D93" s="80" t="str">
        <f>IFERROR(VLOOKUP(B93,Listor!$A$6:$C$62,3,FALSE),"")</f>
        <v/>
      </c>
      <c r="E93" s="110" t="s">
        <v>79</v>
      </c>
      <c r="F93" s="66"/>
      <c r="G93" s="35" t="str">
        <f>IFERROR(VLOOKUP(B93,Listor!$A$6:$G$62,7,FALSE),"")</f>
        <v/>
      </c>
      <c r="H93" s="63" t="str">
        <f>IFERROR(VLOOKUP(B93,Listor!$N$6:$O$47,2,FALSE),"")</f>
        <v/>
      </c>
      <c r="I93" s="63" t="str">
        <f t="shared" si="3"/>
        <v/>
      </c>
      <c r="J93" s="96" t="str">
        <f>IFERROR(VLOOKUP(B93,Listor!$N$6:$P$47,3,FALSE)*I93,"")</f>
        <v/>
      </c>
      <c r="K93" s="81"/>
      <c r="L93" s="88" t="str">
        <f>IFERROR((VLOOKUP(B93,Listor!$N$6:$P$47,3,FALSE)*Biologiska!K93)+(VLOOKUP(B93,Listor!$N$6:$Q$47,4,FALSE)),"")</f>
        <v/>
      </c>
      <c r="M93" s="63" t="str">
        <f t="shared" si="4"/>
        <v/>
      </c>
      <c r="N93" s="75"/>
      <c r="O93" s="84" t="str">
        <f t="shared" si="5"/>
        <v/>
      </c>
      <c r="P93" s="107"/>
      <c r="Q93" s="87" t="s">
        <v>79</v>
      </c>
      <c r="R93" s="87"/>
      <c r="S93" s="87"/>
      <c r="T93" s="87"/>
      <c r="U93" s="87"/>
      <c r="V93" s="86" t="s">
        <v>79</v>
      </c>
      <c r="W93" s="75"/>
      <c r="X93" s="102" t="s">
        <v>79</v>
      </c>
      <c r="Y93" s="63" t="str">
        <f>IFERROR(IF(VLOOKUP(X93,Listor!$T$6:$U$7,2,FALSE)&lt;O93,TRUE),"")</f>
        <v/>
      </c>
      <c r="Z93" s="87"/>
      <c r="AA93" s="104"/>
    </row>
    <row r="94" spans="2:27" x14ac:dyDescent="0.25">
      <c r="B94" s="68" t="s">
        <v>68</v>
      </c>
      <c r="C94" s="80" t="str">
        <f>IFERROR(VLOOKUP(B94,Listor!$A$6:$B$62,2,FALSE),"")</f>
        <v/>
      </c>
      <c r="D94" s="80" t="str">
        <f>IFERROR(VLOOKUP(B94,Listor!$A$6:$C$62,3,FALSE),"")</f>
        <v/>
      </c>
      <c r="E94" s="110" t="s">
        <v>79</v>
      </c>
      <c r="F94" s="66"/>
      <c r="G94" s="35" t="str">
        <f>IFERROR(VLOOKUP(B94,Listor!$A$6:$G$62,7,FALSE),"")</f>
        <v/>
      </c>
      <c r="H94" s="63" t="str">
        <f>IFERROR(VLOOKUP(B94,Listor!$N$6:$O$47,2,FALSE),"")</f>
        <v/>
      </c>
      <c r="I94" s="63" t="str">
        <f t="shared" si="3"/>
        <v/>
      </c>
      <c r="J94" s="96" t="str">
        <f>IFERROR(VLOOKUP(B94,Listor!$N$6:$P$47,3,FALSE)*I94,"")</f>
        <v/>
      </c>
      <c r="K94" s="81"/>
      <c r="L94" s="88" t="str">
        <f>IFERROR((VLOOKUP(B94,Listor!$N$6:$P$47,3,FALSE)*Biologiska!K94)+(VLOOKUP(B94,Listor!$N$6:$Q$47,4,FALSE)),"")</f>
        <v/>
      </c>
      <c r="M94" s="63" t="str">
        <f t="shared" si="4"/>
        <v/>
      </c>
      <c r="N94" s="75"/>
      <c r="O94" s="84" t="str">
        <f t="shared" si="5"/>
        <v/>
      </c>
      <c r="P94" s="107"/>
      <c r="Q94" s="87" t="s">
        <v>79</v>
      </c>
      <c r="R94" s="87"/>
      <c r="S94" s="87"/>
      <c r="T94" s="87"/>
      <c r="U94" s="87"/>
      <c r="V94" s="86" t="s">
        <v>79</v>
      </c>
      <c r="W94" s="75"/>
      <c r="X94" s="102" t="s">
        <v>79</v>
      </c>
      <c r="Y94" s="63" t="str">
        <f>IFERROR(IF(VLOOKUP(X94,Listor!$T$6:$U$7,2,FALSE)&lt;O94,TRUE),"")</f>
        <v/>
      </c>
      <c r="Z94" s="87"/>
      <c r="AA94" s="104"/>
    </row>
    <row r="95" spans="2:27" x14ac:dyDescent="0.25">
      <c r="B95" s="68" t="s">
        <v>68</v>
      </c>
      <c r="C95" s="80" t="str">
        <f>IFERROR(VLOOKUP(B95,Listor!$A$6:$B$62,2,FALSE),"")</f>
        <v/>
      </c>
      <c r="D95" s="80" t="str">
        <f>IFERROR(VLOOKUP(B95,Listor!$A$6:$C$62,3,FALSE),"")</f>
        <v/>
      </c>
      <c r="E95" s="110" t="s">
        <v>79</v>
      </c>
      <c r="F95" s="66"/>
      <c r="G95" s="35" t="str">
        <f>IFERROR(VLOOKUP(B95,Listor!$A$6:$G$62,7,FALSE),"")</f>
        <v/>
      </c>
      <c r="H95" s="63" t="str">
        <f>IFERROR(VLOOKUP(B95,Listor!$N$6:$O$47,2,FALSE),"")</f>
        <v/>
      </c>
      <c r="I95" s="63" t="str">
        <f t="shared" si="3"/>
        <v/>
      </c>
      <c r="J95" s="96" t="str">
        <f>IFERROR(VLOOKUP(B95,Listor!$N$6:$P$47,3,FALSE)*I95,"")</f>
        <v/>
      </c>
      <c r="K95" s="81"/>
      <c r="L95" s="88" t="str">
        <f>IFERROR((VLOOKUP(B95,Listor!$N$6:$P$47,3,FALSE)*Biologiska!K95)+(VLOOKUP(B95,Listor!$N$6:$Q$47,4,FALSE)),"")</f>
        <v/>
      </c>
      <c r="M95" s="63" t="str">
        <f t="shared" si="4"/>
        <v/>
      </c>
      <c r="N95" s="75"/>
      <c r="O95" s="84" t="str">
        <f t="shared" si="5"/>
        <v/>
      </c>
      <c r="P95" s="107"/>
      <c r="Q95" s="87" t="s">
        <v>79</v>
      </c>
      <c r="R95" s="87"/>
      <c r="S95" s="87"/>
      <c r="T95" s="87"/>
      <c r="U95" s="87"/>
      <c r="V95" s="86" t="s">
        <v>79</v>
      </c>
      <c r="W95" s="75"/>
      <c r="X95" s="102" t="s">
        <v>79</v>
      </c>
      <c r="Y95" s="63" t="str">
        <f>IFERROR(IF(VLOOKUP(X95,Listor!$T$6:$U$7,2,FALSE)&lt;O95,TRUE),"")</f>
        <v/>
      </c>
      <c r="Z95" s="87"/>
      <c r="AA95" s="104"/>
    </row>
    <row r="96" spans="2:27" x14ac:dyDescent="0.25">
      <c r="B96" s="68" t="s">
        <v>68</v>
      </c>
      <c r="C96" s="80" t="str">
        <f>IFERROR(VLOOKUP(B96,Listor!$A$6:$B$62,2,FALSE),"")</f>
        <v/>
      </c>
      <c r="D96" s="80" t="str">
        <f>IFERROR(VLOOKUP(B96,Listor!$A$6:$C$62,3,FALSE),"")</f>
        <v/>
      </c>
      <c r="E96" s="110" t="s">
        <v>79</v>
      </c>
      <c r="F96" s="66"/>
      <c r="G96" s="35" t="str">
        <f>IFERROR(VLOOKUP(B96,Listor!$A$6:$G$62,7,FALSE),"")</f>
        <v/>
      </c>
      <c r="H96" s="63" t="str">
        <f>IFERROR(VLOOKUP(B96,Listor!$N$6:$O$47,2,FALSE),"")</f>
        <v/>
      </c>
      <c r="I96" s="63" t="str">
        <f t="shared" si="3"/>
        <v/>
      </c>
      <c r="J96" s="96" t="str">
        <f>IFERROR(VLOOKUP(B96,Listor!$N$6:$P$47,3,FALSE)*I96,"")</f>
        <v/>
      </c>
      <c r="K96" s="81"/>
      <c r="L96" s="88" t="str">
        <f>IFERROR((VLOOKUP(B96,Listor!$N$6:$P$47,3,FALSE)*Biologiska!K96)+(VLOOKUP(B96,Listor!$N$6:$Q$47,4,FALSE)),"")</f>
        <v/>
      </c>
      <c r="M96" s="63" t="str">
        <f t="shared" si="4"/>
        <v/>
      </c>
      <c r="N96" s="75"/>
      <c r="O96" s="84" t="str">
        <f t="shared" si="5"/>
        <v/>
      </c>
      <c r="P96" s="107"/>
      <c r="Q96" s="87" t="s">
        <v>79</v>
      </c>
      <c r="R96" s="87"/>
      <c r="S96" s="87"/>
      <c r="T96" s="87"/>
      <c r="U96" s="87"/>
      <c r="V96" s="86" t="s">
        <v>79</v>
      </c>
      <c r="W96" s="75"/>
      <c r="X96" s="102" t="s">
        <v>79</v>
      </c>
      <c r="Y96" s="63" t="str">
        <f>IFERROR(IF(VLOOKUP(X96,Listor!$T$6:$U$7,2,FALSE)&lt;O96,TRUE),"")</f>
        <v/>
      </c>
      <c r="Z96" s="87"/>
      <c r="AA96" s="104"/>
    </row>
    <row r="97" spans="2:27" x14ac:dyDescent="0.25">
      <c r="B97" s="68" t="s">
        <v>68</v>
      </c>
      <c r="C97" s="80" t="str">
        <f>IFERROR(VLOOKUP(B97,Listor!$A$6:$B$62,2,FALSE),"")</f>
        <v/>
      </c>
      <c r="D97" s="80" t="str">
        <f>IFERROR(VLOOKUP(B97,Listor!$A$6:$C$62,3,FALSE),"")</f>
        <v/>
      </c>
      <c r="E97" s="110" t="s">
        <v>79</v>
      </c>
      <c r="F97" s="66"/>
      <c r="G97" s="35" t="str">
        <f>IFERROR(VLOOKUP(B97,Listor!$A$6:$G$62,7,FALSE),"")</f>
        <v/>
      </c>
      <c r="H97" s="63" t="str">
        <f>IFERROR(VLOOKUP(B97,Listor!$N$6:$O$47,2,FALSE),"")</f>
        <v/>
      </c>
      <c r="I97" s="63" t="str">
        <f t="shared" si="3"/>
        <v/>
      </c>
      <c r="J97" s="96" t="str">
        <f>IFERROR(VLOOKUP(B97,Listor!$N$6:$P$47,3,FALSE)*I97,"")</f>
        <v/>
      </c>
      <c r="K97" s="81"/>
      <c r="L97" s="88" t="str">
        <f>IFERROR((VLOOKUP(B97,Listor!$N$6:$P$47,3,FALSE)*Biologiska!K97)+(VLOOKUP(B97,Listor!$N$6:$Q$47,4,FALSE)),"")</f>
        <v/>
      </c>
      <c r="M97" s="63" t="str">
        <f t="shared" si="4"/>
        <v/>
      </c>
      <c r="N97" s="75"/>
      <c r="O97" s="84" t="str">
        <f t="shared" si="5"/>
        <v/>
      </c>
      <c r="P97" s="107"/>
      <c r="Q97" s="87" t="s">
        <v>79</v>
      </c>
      <c r="R97" s="87"/>
      <c r="S97" s="87"/>
      <c r="T97" s="87"/>
      <c r="U97" s="87"/>
      <c r="V97" s="86" t="s">
        <v>79</v>
      </c>
      <c r="W97" s="75"/>
      <c r="X97" s="102" t="s">
        <v>79</v>
      </c>
      <c r="Y97" s="63" t="str">
        <f>IFERROR(IF(VLOOKUP(X97,Listor!$T$6:$U$7,2,FALSE)&lt;O97,TRUE),"")</f>
        <v/>
      </c>
      <c r="Z97" s="87"/>
      <c r="AA97" s="104"/>
    </row>
    <row r="98" spans="2:27" x14ac:dyDescent="0.25">
      <c r="B98" s="68" t="s">
        <v>68</v>
      </c>
      <c r="C98" s="80" t="str">
        <f>IFERROR(VLOOKUP(B98,Listor!$A$6:$B$62,2,FALSE),"")</f>
        <v/>
      </c>
      <c r="D98" s="80" t="str">
        <f>IFERROR(VLOOKUP(B98,Listor!$A$6:$C$62,3,FALSE),"")</f>
        <v/>
      </c>
      <c r="E98" s="110" t="s">
        <v>79</v>
      </c>
      <c r="F98" s="66"/>
      <c r="G98" s="35" t="str">
        <f>IFERROR(VLOOKUP(B98,Listor!$A$6:$G$62,7,FALSE),"")</f>
        <v/>
      </c>
      <c r="H98" s="63" t="str">
        <f>IFERROR(VLOOKUP(B98,Listor!$N$6:$O$47,2,FALSE),"")</f>
        <v/>
      </c>
      <c r="I98" s="63" t="str">
        <f t="shared" si="3"/>
        <v/>
      </c>
      <c r="J98" s="96" t="str">
        <f>IFERROR(VLOOKUP(B98,Listor!$N$6:$P$47,3,FALSE)*I98,"")</f>
        <v/>
      </c>
      <c r="K98" s="81"/>
      <c r="L98" s="88" t="str">
        <f>IFERROR((VLOOKUP(B98,Listor!$N$6:$P$47,3,FALSE)*Biologiska!K98)+(VLOOKUP(B98,Listor!$N$6:$Q$47,4,FALSE)),"")</f>
        <v/>
      </c>
      <c r="M98" s="63" t="str">
        <f t="shared" si="4"/>
        <v/>
      </c>
      <c r="N98" s="75"/>
      <c r="O98" s="84" t="str">
        <f t="shared" si="5"/>
        <v/>
      </c>
      <c r="P98" s="107"/>
      <c r="Q98" s="87" t="s">
        <v>79</v>
      </c>
      <c r="R98" s="87"/>
      <c r="S98" s="87"/>
      <c r="T98" s="87"/>
      <c r="U98" s="87"/>
      <c r="V98" s="86" t="s">
        <v>79</v>
      </c>
      <c r="W98" s="75"/>
      <c r="X98" s="102" t="s">
        <v>79</v>
      </c>
      <c r="Y98" s="63" t="str">
        <f>IFERROR(IF(VLOOKUP(X98,Listor!$T$6:$U$7,2,FALSE)&lt;O98,TRUE),"")</f>
        <v/>
      </c>
      <c r="Z98" s="87"/>
      <c r="AA98" s="104"/>
    </row>
    <row r="99" spans="2:27" x14ac:dyDescent="0.25">
      <c r="B99" s="68" t="s">
        <v>68</v>
      </c>
      <c r="C99" s="80" t="str">
        <f>IFERROR(VLOOKUP(B99,Listor!$A$6:$B$62,2,FALSE),"")</f>
        <v/>
      </c>
      <c r="D99" s="80" t="str">
        <f>IFERROR(VLOOKUP(B99,Listor!$A$6:$C$62,3,FALSE),"")</f>
        <v/>
      </c>
      <c r="E99" s="110" t="s">
        <v>79</v>
      </c>
      <c r="F99" s="66"/>
      <c r="G99" s="35" t="str">
        <f>IFERROR(VLOOKUP(B99,Listor!$A$6:$G$62,7,FALSE),"")</f>
        <v/>
      </c>
      <c r="H99" s="63" t="str">
        <f>IFERROR(VLOOKUP(B99,Listor!$N$6:$O$47,2,FALSE),"")</f>
        <v/>
      </c>
      <c r="I99" s="63" t="str">
        <f t="shared" si="3"/>
        <v/>
      </c>
      <c r="J99" s="96" t="str">
        <f>IFERROR(VLOOKUP(B99,Listor!$N$6:$P$47,3,FALSE)*I99,"")</f>
        <v/>
      </c>
      <c r="K99" s="81"/>
      <c r="L99" s="88" t="str">
        <f>IFERROR((VLOOKUP(B99,Listor!$N$6:$P$47,3,FALSE)*Biologiska!K99)+(VLOOKUP(B99,Listor!$N$6:$Q$47,4,FALSE)),"")</f>
        <v/>
      </c>
      <c r="M99" s="63" t="str">
        <f t="shared" si="4"/>
        <v/>
      </c>
      <c r="N99" s="75"/>
      <c r="O99" s="84" t="str">
        <f t="shared" si="5"/>
        <v/>
      </c>
      <c r="P99" s="107"/>
      <c r="Q99" s="87" t="s">
        <v>79</v>
      </c>
      <c r="R99" s="87"/>
      <c r="S99" s="87"/>
      <c r="T99" s="87"/>
      <c r="U99" s="87"/>
      <c r="V99" s="86" t="s">
        <v>79</v>
      </c>
      <c r="W99" s="75"/>
      <c r="X99" s="102" t="s">
        <v>79</v>
      </c>
      <c r="Y99" s="63" t="str">
        <f>IFERROR(IF(VLOOKUP(X99,Listor!$T$6:$U$7,2,FALSE)&lt;O99,TRUE),"")</f>
        <v/>
      </c>
      <c r="Z99" s="87"/>
      <c r="AA99" s="104"/>
    </row>
    <row r="100" spans="2:27" x14ac:dyDescent="0.25">
      <c r="B100" s="68" t="s">
        <v>68</v>
      </c>
      <c r="C100" s="80" t="str">
        <f>IFERROR(VLOOKUP(B100,Listor!$A$6:$B$62,2,FALSE),"")</f>
        <v/>
      </c>
      <c r="D100" s="80" t="str">
        <f>IFERROR(VLOOKUP(B100,Listor!$A$6:$C$62,3,FALSE),"")</f>
        <v/>
      </c>
      <c r="E100" s="110" t="s">
        <v>79</v>
      </c>
      <c r="F100" s="66"/>
      <c r="G100" s="35" t="str">
        <f>IFERROR(VLOOKUP(B100,Listor!$A$6:$G$62,7,FALSE),"")</f>
        <v/>
      </c>
      <c r="H100" s="63" t="str">
        <f>IFERROR(VLOOKUP(B100,Listor!$N$6:$O$47,2,FALSE),"")</f>
        <v/>
      </c>
      <c r="I100" s="63" t="str">
        <f t="shared" si="3"/>
        <v/>
      </c>
      <c r="J100" s="96" t="str">
        <f>IFERROR(VLOOKUP(B100,Listor!$N$6:$P$47,3,FALSE)*I100,"")</f>
        <v/>
      </c>
      <c r="K100" s="81"/>
      <c r="L100" s="88" t="str">
        <f>IFERROR((VLOOKUP(B100,Listor!$N$6:$P$47,3,FALSE)*Biologiska!K100)+(VLOOKUP(B100,Listor!$N$6:$Q$47,4,FALSE)),"")</f>
        <v/>
      </c>
      <c r="M100" s="63" t="str">
        <f t="shared" si="4"/>
        <v/>
      </c>
      <c r="N100" s="75"/>
      <c r="O100" s="84" t="str">
        <f t="shared" si="5"/>
        <v/>
      </c>
      <c r="P100" s="107"/>
      <c r="Q100" s="87" t="s">
        <v>79</v>
      </c>
      <c r="R100" s="87"/>
      <c r="S100" s="87"/>
      <c r="T100" s="87"/>
      <c r="U100" s="87"/>
      <c r="V100" s="86" t="s">
        <v>79</v>
      </c>
      <c r="W100" s="75"/>
      <c r="X100" s="102" t="s">
        <v>79</v>
      </c>
      <c r="Y100" s="63" t="str">
        <f>IFERROR(IF(VLOOKUP(X100,Listor!$T$6:$U$7,2,FALSE)&lt;O100,TRUE),"")</f>
        <v/>
      </c>
      <c r="Z100" s="87"/>
      <c r="AA100" s="104"/>
    </row>
    <row r="101" spans="2:27" x14ac:dyDescent="0.25">
      <c r="B101" s="68" t="s">
        <v>68</v>
      </c>
      <c r="C101" s="80" t="str">
        <f>IFERROR(VLOOKUP(B101,Listor!$A$6:$B$62,2,FALSE),"")</f>
        <v/>
      </c>
      <c r="D101" s="80" t="str">
        <f>IFERROR(VLOOKUP(B101,Listor!$A$6:$C$62,3,FALSE),"")</f>
        <v/>
      </c>
      <c r="E101" s="110" t="s">
        <v>79</v>
      </c>
      <c r="F101" s="66"/>
      <c r="G101" s="35" t="str">
        <f>IFERROR(VLOOKUP(B101,Listor!$A$6:$G$62,7,FALSE),"")</f>
        <v/>
      </c>
      <c r="H101" s="63" t="str">
        <f>IFERROR(VLOOKUP(B101,Listor!$N$6:$O$47,2,FALSE),"")</f>
        <v/>
      </c>
      <c r="I101" s="63" t="str">
        <f t="shared" si="3"/>
        <v/>
      </c>
      <c r="J101" s="96" t="str">
        <f>IFERROR(VLOOKUP(B101,Listor!$N$6:$P$47,3,FALSE)*I101,"")</f>
        <v/>
      </c>
      <c r="K101" s="81"/>
      <c r="L101" s="88" t="str">
        <f>IFERROR((VLOOKUP(B101,Listor!$N$6:$P$47,3,FALSE)*Biologiska!K101)+(VLOOKUP(B101,Listor!$N$6:$Q$47,4,FALSE)),"")</f>
        <v/>
      </c>
      <c r="M101" s="63" t="str">
        <f t="shared" si="4"/>
        <v/>
      </c>
      <c r="N101" s="75"/>
      <c r="O101" s="84" t="str">
        <f t="shared" si="5"/>
        <v/>
      </c>
      <c r="P101" s="107"/>
      <c r="Q101" s="87" t="s">
        <v>79</v>
      </c>
      <c r="R101" s="87"/>
      <c r="S101" s="87"/>
      <c r="T101" s="87"/>
      <c r="U101" s="87"/>
      <c r="V101" s="86" t="s">
        <v>79</v>
      </c>
      <c r="W101" s="75"/>
      <c r="X101" s="102" t="s">
        <v>79</v>
      </c>
      <c r="Y101" s="63" t="str">
        <f>IFERROR(IF(VLOOKUP(X101,Listor!$T$6:$U$7,2,FALSE)&lt;O101,TRUE),"")</f>
        <v/>
      </c>
      <c r="Z101" s="87"/>
      <c r="AA101" s="104"/>
    </row>
    <row r="102" spans="2:27" x14ac:dyDescent="0.25">
      <c r="B102" s="68" t="s">
        <v>68</v>
      </c>
      <c r="C102" s="80" t="str">
        <f>IFERROR(VLOOKUP(B102,Listor!$A$6:$B$62,2,FALSE),"")</f>
        <v/>
      </c>
      <c r="D102" s="80" t="str">
        <f>IFERROR(VLOOKUP(B102,Listor!$A$6:$C$62,3,FALSE),"")</f>
        <v/>
      </c>
      <c r="E102" s="110" t="s">
        <v>79</v>
      </c>
      <c r="F102" s="66"/>
      <c r="G102" s="35" t="str">
        <f>IFERROR(VLOOKUP(B102,Listor!$A$6:$G$62,7,FALSE),"")</f>
        <v/>
      </c>
      <c r="H102" s="63" t="str">
        <f>IFERROR(VLOOKUP(B102,Listor!$N$6:$O$47,2,FALSE),"")</f>
        <v/>
      </c>
      <c r="I102" s="63" t="str">
        <f t="shared" si="3"/>
        <v/>
      </c>
      <c r="J102" s="96" t="str">
        <f>IFERROR(VLOOKUP(B102,Listor!$N$6:$P$47,3,FALSE)*I102,"")</f>
        <v/>
      </c>
      <c r="K102" s="81"/>
      <c r="L102" s="88" t="str">
        <f>IFERROR((VLOOKUP(B102,Listor!$N$6:$P$47,3,FALSE)*Biologiska!K102)+(VLOOKUP(B102,Listor!$N$6:$Q$47,4,FALSE)),"")</f>
        <v/>
      </c>
      <c r="M102" s="63" t="str">
        <f t="shared" si="4"/>
        <v/>
      </c>
      <c r="N102" s="75"/>
      <c r="O102" s="84" t="str">
        <f t="shared" si="5"/>
        <v/>
      </c>
      <c r="P102" s="107"/>
      <c r="Q102" s="87" t="s">
        <v>79</v>
      </c>
      <c r="R102" s="87"/>
      <c r="S102" s="87"/>
      <c r="T102" s="87"/>
      <c r="U102" s="87"/>
      <c r="V102" s="86" t="s">
        <v>79</v>
      </c>
      <c r="W102" s="75"/>
      <c r="X102" s="102" t="s">
        <v>79</v>
      </c>
      <c r="Y102" s="63" t="str">
        <f>IFERROR(IF(VLOOKUP(X102,Listor!$T$6:$U$7,2,FALSE)&lt;O102,TRUE),"")</f>
        <v/>
      </c>
      <c r="Z102" s="87"/>
      <c r="AA102" s="104"/>
    </row>
    <row r="103" spans="2:27" x14ac:dyDescent="0.25">
      <c r="B103" s="68" t="s">
        <v>68</v>
      </c>
      <c r="C103" s="80" t="str">
        <f>IFERROR(VLOOKUP(B103,Listor!$A$6:$B$62,2,FALSE),"")</f>
        <v/>
      </c>
      <c r="D103" s="80" t="str">
        <f>IFERROR(VLOOKUP(B103,Listor!$A$6:$C$62,3,FALSE),"")</f>
        <v/>
      </c>
      <c r="E103" s="110" t="s">
        <v>79</v>
      </c>
      <c r="F103" s="66"/>
      <c r="G103" s="35" t="str">
        <f>IFERROR(VLOOKUP(B103,Listor!$A$6:$G$62,7,FALSE),"")</f>
        <v/>
      </c>
      <c r="H103" s="63" t="str">
        <f>IFERROR(VLOOKUP(B103,Listor!$N$6:$O$47,2,FALSE),"")</f>
        <v/>
      </c>
      <c r="I103" s="63" t="str">
        <f t="shared" si="3"/>
        <v/>
      </c>
      <c r="J103" s="96" t="str">
        <f>IFERROR(VLOOKUP(B103,Listor!$N$6:$P$47,3,FALSE)*I103,"")</f>
        <v/>
      </c>
      <c r="K103" s="81"/>
      <c r="L103" s="88" t="str">
        <f>IFERROR((VLOOKUP(B103,Listor!$N$6:$P$47,3,FALSE)*Biologiska!K103)+(VLOOKUP(B103,Listor!$N$6:$Q$47,4,FALSE)),"")</f>
        <v/>
      </c>
      <c r="M103" s="63" t="str">
        <f t="shared" si="4"/>
        <v/>
      </c>
      <c r="N103" s="75"/>
      <c r="O103" s="84" t="str">
        <f t="shared" si="5"/>
        <v/>
      </c>
      <c r="P103" s="107"/>
      <c r="Q103" s="87" t="s">
        <v>79</v>
      </c>
      <c r="R103" s="87"/>
      <c r="S103" s="87"/>
      <c r="T103" s="87"/>
      <c r="U103" s="87"/>
      <c r="V103" s="86" t="s">
        <v>79</v>
      </c>
      <c r="W103" s="75"/>
      <c r="X103" s="102" t="s">
        <v>79</v>
      </c>
      <c r="Y103" s="63" t="str">
        <f>IFERROR(IF(VLOOKUP(X103,Listor!$T$6:$U$7,2,FALSE)&lt;O103,TRUE),"")</f>
        <v/>
      </c>
      <c r="Z103" s="87"/>
      <c r="AA103" s="104"/>
    </row>
    <row r="104" spans="2:27" x14ac:dyDescent="0.25">
      <c r="B104" s="68" t="s">
        <v>68</v>
      </c>
      <c r="C104" s="80" t="str">
        <f>IFERROR(VLOOKUP(B104,Listor!$A$6:$B$62,2,FALSE),"")</f>
        <v/>
      </c>
      <c r="D104" s="80" t="str">
        <f>IFERROR(VLOOKUP(B104,Listor!$A$6:$C$62,3,FALSE),"")</f>
        <v/>
      </c>
      <c r="E104" s="110" t="s">
        <v>79</v>
      </c>
      <c r="F104" s="66"/>
      <c r="G104" s="35" t="str">
        <f>IFERROR(VLOOKUP(B104,Listor!$A$6:$G$62,7,FALSE),"")</f>
        <v/>
      </c>
      <c r="H104" s="63" t="str">
        <f>IFERROR(VLOOKUP(B104,Listor!$N$6:$O$47,2,FALSE),"")</f>
        <v/>
      </c>
      <c r="I104" s="63" t="str">
        <f t="shared" si="3"/>
        <v/>
      </c>
      <c r="J104" s="96" t="str">
        <f>IFERROR(VLOOKUP(B104,Listor!$N$6:$P$47,3,FALSE)*I104,"")</f>
        <v/>
      </c>
      <c r="K104" s="81"/>
      <c r="L104" s="88" t="str">
        <f>IFERROR((VLOOKUP(B104,Listor!$N$6:$P$47,3,FALSE)*Biologiska!K104)+(VLOOKUP(B104,Listor!$N$6:$Q$47,4,FALSE)),"")</f>
        <v/>
      </c>
      <c r="M104" s="63" t="str">
        <f t="shared" si="4"/>
        <v/>
      </c>
      <c r="N104" s="75"/>
      <c r="O104" s="84" t="str">
        <f t="shared" si="5"/>
        <v/>
      </c>
      <c r="P104" s="107"/>
      <c r="Q104" s="87" t="s">
        <v>79</v>
      </c>
      <c r="R104" s="87"/>
      <c r="S104" s="87"/>
      <c r="T104" s="87"/>
      <c r="U104" s="87"/>
      <c r="V104" s="86" t="s">
        <v>79</v>
      </c>
      <c r="W104" s="75"/>
      <c r="X104" s="102" t="s">
        <v>79</v>
      </c>
      <c r="Y104" s="63" t="str">
        <f>IFERROR(IF(VLOOKUP(X104,Listor!$T$6:$U$7,2,FALSE)&lt;O104,TRUE),"")</f>
        <v/>
      </c>
      <c r="Z104" s="87"/>
      <c r="AA104" s="104"/>
    </row>
    <row r="105" spans="2:27" x14ac:dyDescent="0.25">
      <c r="B105" s="68" t="s">
        <v>68</v>
      </c>
      <c r="C105" s="80" t="str">
        <f>IFERROR(VLOOKUP(B105,Listor!$A$6:$B$62,2,FALSE),"")</f>
        <v/>
      </c>
      <c r="D105" s="80" t="str">
        <f>IFERROR(VLOOKUP(B105,Listor!$A$6:$C$62,3,FALSE),"")</f>
        <v/>
      </c>
      <c r="E105" s="110" t="s">
        <v>79</v>
      </c>
      <c r="F105" s="66"/>
      <c r="G105" s="35" t="str">
        <f>IFERROR(VLOOKUP(B105,Listor!$A$6:$G$62,7,FALSE),"")</f>
        <v/>
      </c>
      <c r="H105" s="63" t="str">
        <f>IFERROR(VLOOKUP(B105,Listor!$N$6:$O$47,2,FALSE),"")</f>
        <v/>
      </c>
      <c r="I105" s="63" t="str">
        <f t="shared" si="3"/>
        <v/>
      </c>
      <c r="J105" s="96" t="str">
        <f>IFERROR(VLOOKUP(B105,Listor!$N$6:$P$47,3,FALSE)*I105,"")</f>
        <v/>
      </c>
      <c r="K105" s="81"/>
      <c r="L105" s="88" t="str">
        <f>IFERROR((VLOOKUP(B105,Listor!$N$6:$P$47,3,FALSE)*Biologiska!K105)+(VLOOKUP(B105,Listor!$N$6:$Q$47,4,FALSE)),"")</f>
        <v/>
      </c>
      <c r="M105" s="63" t="str">
        <f t="shared" si="4"/>
        <v/>
      </c>
      <c r="N105" s="75"/>
      <c r="O105" s="84" t="str">
        <f t="shared" si="5"/>
        <v/>
      </c>
      <c r="P105" s="107"/>
      <c r="Q105" s="87" t="s">
        <v>79</v>
      </c>
      <c r="R105" s="87"/>
      <c r="S105" s="87"/>
      <c r="T105" s="87"/>
      <c r="U105" s="87"/>
      <c r="V105" s="86" t="s">
        <v>79</v>
      </c>
      <c r="W105" s="75"/>
      <c r="X105" s="102" t="s">
        <v>79</v>
      </c>
      <c r="Y105" s="63" t="str">
        <f>IFERROR(IF(VLOOKUP(X105,Listor!$T$6:$U$7,2,FALSE)&lt;O105,TRUE),"")</f>
        <v/>
      </c>
      <c r="Z105" s="87"/>
      <c r="AA105" s="104"/>
    </row>
    <row r="106" spans="2:27" x14ac:dyDescent="0.25">
      <c r="B106" s="68" t="s">
        <v>68</v>
      </c>
      <c r="C106" s="80" t="str">
        <f>IFERROR(VLOOKUP(B106,Listor!$A$6:$B$62,2,FALSE),"")</f>
        <v/>
      </c>
      <c r="D106" s="80" t="str">
        <f>IFERROR(VLOOKUP(B106,Listor!$A$6:$C$62,3,FALSE),"")</f>
        <v/>
      </c>
      <c r="E106" s="110" t="s">
        <v>79</v>
      </c>
      <c r="F106" s="66"/>
      <c r="G106" s="35" t="str">
        <f>IFERROR(VLOOKUP(B106,Listor!$A$6:$G$62,7,FALSE),"")</f>
        <v/>
      </c>
      <c r="H106" s="63" t="str">
        <f>IFERROR(VLOOKUP(B106,Listor!$N$6:$O$47,2,FALSE),"")</f>
        <v/>
      </c>
      <c r="I106" s="63" t="str">
        <f t="shared" si="3"/>
        <v/>
      </c>
      <c r="J106" s="96" t="str">
        <f>IFERROR(VLOOKUP(B106,Listor!$N$6:$P$47,3,FALSE)*I106,"")</f>
        <v/>
      </c>
      <c r="K106" s="81"/>
      <c r="L106" s="88" t="str">
        <f>IFERROR((VLOOKUP(B106,Listor!$N$6:$P$47,3,FALSE)*Biologiska!K106)+(VLOOKUP(B106,Listor!$N$6:$Q$47,4,FALSE)),"")</f>
        <v/>
      </c>
      <c r="M106" s="63" t="str">
        <f t="shared" si="4"/>
        <v/>
      </c>
      <c r="N106" s="75"/>
      <c r="O106" s="84" t="str">
        <f t="shared" si="5"/>
        <v/>
      </c>
      <c r="P106" s="107"/>
      <c r="Q106" s="87" t="s">
        <v>79</v>
      </c>
      <c r="R106" s="87"/>
      <c r="S106" s="87"/>
      <c r="T106" s="87"/>
      <c r="U106" s="87"/>
      <c r="V106" s="86" t="s">
        <v>79</v>
      </c>
      <c r="W106" s="75"/>
      <c r="X106" s="102" t="s">
        <v>79</v>
      </c>
      <c r="Y106" s="63" t="str">
        <f>IFERROR(IF(VLOOKUP(X106,Listor!$T$6:$U$7,2,FALSE)&lt;O106,TRUE),"")</f>
        <v/>
      </c>
      <c r="Z106" s="87"/>
      <c r="AA106" s="104"/>
    </row>
    <row r="107" spans="2:27" x14ac:dyDescent="0.25">
      <c r="B107" s="68" t="s">
        <v>68</v>
      </c>
      <c r="C107" s="80" t="str">
        <f>IFERROR(VLOOKUP(B107,Listor!$A$6:$B$62,2,FALSE),"")</f>
        <v/>
      </c>
      <c r="D107" s="80" t="str">
        <f>IFERROR(VLOOKUP(B107,Listor!$A$6:$C$62,3,FALSE),"")</f>
        <v/>
      </c>
      <c r="E107" s="110" t="s">
        <v>79</v>
      </c>
      <c r="F107" s="66"/>
      <c r="G107" s="35" t="str">
        <f>IFERROR(VLOOKUP(B107,Listor!$A$6:$G$62,7,FALSE),"")</f>
        <v/>
      </c>
      <c r="H107" s="63" t="str">
        <f>IFERROR(VLOOKUP(B107,Listor!$N$6:$O$47,2,FALSE),"")</f>
        <v/>
      </c>
      <c r="I107" s="63" t="str">
        <f t="shared" si="3"/>
        <v/>
      </c>
      <c r="J107" s="96" t="str">
        <f>IFERROR(VLOOKUP(B107,Listor!$N$6:$P$47,3,FALSE)*I107,"")</f>
        <v/>
      </c>
      <c r="K107" s="81"/>
      <c r="L107" s="88" t="str">
        <f>IFERROR((VLOOKUP(B107,Listor!$N$6:$P$47,3,FALSE)*Biologiska!K107)+(VLOOKUP(B107,Listor!$N$6:$Q$47,4,FALSE)),"")</f>
        <v/>
      </c>
      <c r="M107" s="63" t="str">
        <f t="shared" si="4"/>
        <v/>
      </c>
      <c r="N107" s="75"/>
      <c r="O107" s="84" t="str">
        <f t="shared" si="5"/>
        <v/>
      </c>
      <c r="P107" s="107"/>
      <c r="Q107" s="87" t="s">
        <v>79</v>
      </c>
      <c r="R107" s="87"/>
      <c r="S107" s="87"/>
      <c r="T107" s="87"/>
      <c r="U107" s="87"/>
      <c r="V107" s="86" t="s">
        <v>79</v>
      </c>
      <c r="W107" s="75"/>
      <c r="X107" s="102" t="s">
        <v>79</v>
      </c>
      <c r="Y107" s="63" t="str">
        <f>IFERROR(IF(VLOOKUP(X107,Listor!$T$6:$U$7,2,FALSE)&lt;O107,TRUE),"")</f>
        <v/>
      </c>
      <c r="Z107" s="87"/>
      <c r="AA107" s="104"/>
    </row>
    <row r="108" spans="2:27" x14ac:dyDescent="0.25">
      <c r="B108" s="68" t="s">
        <v>68</v>
      </c>
      <c r="C108" s="80" t="str">
        <f>IFERROR(VLOOKUP(B108,Listor!$A$6:$B$62,2,FALSE),"")</f>
        <v/>
      </c>
      <c r="D108" s="80" t="str">
        <f>IFERROR(VLOOKUP(B108,Listor!$A$6:$C$62,3,FALSE),"")</f>
        <v/>
      </c>
      <c r="E108" s="110" t="s">
        <v>79</v>
      </c>
      <c r="F108" s="66"/>
      <c r="G108" s="35" t="str">
        <f>IFERROR(VLOOKUP(B108,Listor!$A$6:$G$62,7,FALSE),"")</f>
        <v/>
      </c>
      <c r="H108" s="63" t="str">
        <f>IFERROR(VLOOKUP(B108,Listor!$N$6:$O$47,2,FALSE),"")</f>
        <v/>
      </c>
      <c r="I108" s="63" t="str">
        <f t="shared" si="3"/>
        <v/>
      </c>
      <c r="J108" s="96" t="str">
        <f>IFERROR(VLOOKUP(B108,Listor!$N$6:$P$47,3,FALSE)*I108,"")</f>
        <v/>
      </c>
      <c r="K108" s="81"/>
      <c r="L108" s="88" t="str">
        <f>IFERROR((VLOOKUP(B108,Listor!$N$6:$P$47,3,FALSE)*Biologiska!K108)+(VLOOKUP(B108,Listor!$N$6:$Q$47,4,FALSE)),"")</f>
        <v/>
      </c>
      <c r="M108" s="63" t="str">
        <f t="shared" si="4"/>
        <v/>
      </c>
      <c r="N108" s="75"/>
      <c r="O108" s="84" t="str">
        <f t="shared" si="5"/>
        <v/>
      </c>
      <c r="P108" s="107"/>
      <c r="Q108" s="87" t="s">
        <v>79</v>
      </c>
      <c r="R108" s="87"/>
      <c r="S108" s="87"/>
      <c r="T108" s="87"/>
      <c r="U108" s="87"/>
      <c r="V108" s="86" t="s">
        <v>79</v>
      </c>
      <c r="W108" s="75"/>
      <c r="X108" s="102" t="s">
        <v>79</v>
      </c>
      <c r="Y108" s="63" t="str">
        <f>IFERROR(IF(VLOOKUP(X108,Listor!$T$6:$U$7,2,FALSE)&lt;O108,TRUE),"")</f>
        <v/>
      </c>
      <c r="Z108" s="87"/>
      <c r="AA108" s="104"/>
    </row>
    <row r="109" spans="2:27" x14ac:dyDescent="0.25">
      <c r="B109" s="68" t="s">
        <v>68</v>
      </c>
      <c r="C109" s="80" t="str">
        <f>IFERROR(VLOOKUP(B109,Listor!$A$6:$B$62,2,FALSE),"")</f>
        <v/>
      </c>
      <c r="D109" s="80" t="str">
        <f>IFERROR(VLOOKUP(B109,Listor!$A$6:$C$62,3,FALSE),"")</f>
        <v/>
      </c>
      <c r="E109" s="110" t="s">
        <v>79</v>
      </c>
      <c r="F109" s="66"/>
      <c r="G109" s="35" t="str">
        <f>IFERROR(VLOOKUP(B109,Listor!$A$6:$G$62,7,FALSE),"")</f>
        <v/>
      </c>
      <c r="H109" s="63" t="str">
        <f>IFERROR(VLOOKUP(B109,Listor!$N$6:$O$47,2,FALSE),"")</f>
        <v/>
      </c>
      <c r="I109" s="63" t="str">
        <f t="shared" si="3"/>
        <v/>
      </c>
      <c r="J109" s="96" t="str">
        <f>IFERROR(VLOOKUP(B109,Listor!$N$6:$P$47,3,FALSE)*I109,"")</f>
        <v/>
      </c>
      <c r="K109" s="81"/>
      <c r="L109" s="88" t="str">
        <f>IFERROR((VLOOKUP(B109,Listor!$N$6:$P$47,3,FALSE)*Biologiska!K109)+(VLOOKUP(B109,Listor!$N$6:$Q$47,4,FALSE)),"")</f>
        <v/>
      </c>
      <c r="M109" s="63" t="str">
        <f t="shared" si="4"/>
        <v/>
      </c>
      <c r="N109" s="75"/>
      <c r="O109" s="84" t="str">
        <f t="shared" si="5"/>
        <v/>
      </c>
      <c r="P109" s="107"/>
      <c r="Q109" s="87" t="s">
        <v>79</v>
      </c>
      <c r="R109" s="87"/>
      <c r="S109" s="87"/>
      <c r="T109" s="87"/>
      <c r="U109" s="87"/>
      <c r="V109" s="86" t="s">
        <v>79</v>
      </c>
      <c r="W109" s="75"/>
      <c r="X109" s="102" t="s">
        <v>79</v>
      </c>
      <c r="Y109" s="63" t="str">
        <f>IFERROR(IF(VLOOKUP(X109,Listor!$T$6:$U$7,2,FALSE)&lt;O109,TRUE),"")</f>
        <v/>
      </c>
      <c r="Z109" s="87"/>
      <c r="AA109" s="104"/>
    </row>
    <row r="110" spans="2:27" x14ac:dyDescent="0.25">
      <c r="B110" s="68" t="s">
        <v>68</v>
      </c>
      <c r="C110" s="80" t="str">
        <f>IFERROR(VLOOKUP(B110,Listor!$A$6:$B$62,2,FALSE),"")</f>
        <v/>
      </c>
      <c r="D110" s="80" t="str">
        <f>IFERROR(VLOOKUP(B110,Listor!$A$6:$C$62,3,FALSE),"")</f>
        <v/>
      </c>
      <c r="E110" s="110" t="s">
        <v>79</v>
      </c>
      <c r="F110" s="66"/>
      <c r="G110" s="35" t="str">
        <f>IFERROR(VLOOKUP(B110,Listor!$A$6:$G$62,7,FALSE),"")</f>
        <v/>
      </c>
      <c r="H110" s="63" t="str">
        <f>IFERROR(VLOOKUP(B110,Listor!$N$6:$O$47,2,FALSE),"")</f>
        <v/>
      </c>
      <c r="I110" s="63" t="str">
        <f t="shared" si="3"/>
        <v/>
      </c>
      <c r="J110" s="96" t="str">
        <f>IFERROR(VLOOKUP(B110,Listor!$N$6:$P$47,3,FALSE)*I110,"")</f>
        <v/>
      </c>
      <c r="K110" s="81"/>
      <c r="L110" s="88" t="str">
        <f>IFERROR((VLOOKUP(B110,Listor!$N$6:$P$47,3,FALSE)*Biologiska!K110)+(VLOOKUP(B110,Listor!$N$6:$Q$47,4,FALSE)),"")</f>
        <v/>
      </c>
      <c r="M110" s="63" t="str">
        <f t="shared" si="4"/>
        <v/>
      </c>
      <c r="N110" s="75"/>
      <c r="O110" s="84" t="str">
        <f t="shared" si="5"/>
        <v/>
      </c>
      <c r="P110" s="107"/>
      <c r="Q110" s="87" t="s">
        <v>79</v>
      </c>
      <c r="R110" s="87"/>
      <c r="S110" s="87"/>
      <c r="T110" s="87"/>
      <c r="U110" s="87"/>
      <c r="V110" s="86" t="s">
        <v>79</v>
      </c>
      <c r="W110" s="75"/>
      <c r="X110" s="102" t="s">
        <v>79</v>
      </c>
      <c r="Y110" s="63" t="str">
        <f>IFERROR(IF(VLOOKUP(X110,Listor!$T$6:$U$7,2,FALSE)&lt;O110,TRUE),"")</f>
        <v/>
      </c>
      <c r="Z110" s="87"/>
      <c r="AA110" s="104"/>
    </row>
    <row r="111" spans="2:27" x14ac:dyDescent="0.25">
      <c r="B111" s="68" t="s">
        <v>68</v>
      </c>
      <c r="C111" s="80" t="str">
        <f>IFERROR(VLOOKUP(B111,Listor!$A$6:$B$62,2,FALSE),"")</f>
        <v/>
      </c>
      <c r="D111" s="80" t="str">
        <f>IFERROR(VLOOKUP(B111,Listor!$A$6:$C$62,3,FALSE),"")</f>
        <v/>
      </c>
      <c r="E111" s="110" t="s">
        <v>79</v>
      </c>
      <c r="F111" s="66"/>
      <c r="G111" s="35" t="str">
        <f>IFERROR(VLOOKUP(B111,Listor!$A$6:$G$62,7,FALSE),"")</f>
        <v/>
      </c>
      <c r="H111" s="63" t="str">
        <f>IFERROR(VLOOKUP(B111,Listor!$N$6:$O$47,2,FALSE),"")</f>
        <v/>
      </c>
      <c r="I111" s="63" t="str">
        <f t="shared" si="3"/>
        <v/>
      </c>
      <c r="J111" s="96" t="str">
        <f>IFERROR(VLOOKUP(B111,Listor!$N$6:$P$47,3,FALSE)*I111,"")</f>
        <v/>
      </c>
      <c r="K111" s="81"/>
      <c r="L111" s="88" t="str">
        <f>IFERROR((VLOOKUP(B111,Listor!$N$6:$P$47,3,FALSE)*Biologiska!K111)+(VLOOKUP(B111,Listor!$N$6:$Q$47,4,FALSE)),"")</f>
        <v/>
      </c>
      <c r="M111" s="63" t="str">
        <f t="shared" si="4"/>
        <v/>
      </c>
      <c r="N111" s="75"/>
      <c r="O111" s="84" t="str">
        <f t="shared" si="5"/>
        <v/>
      </c>
      <c r="P111" s="107"/>
      <c r="Q111" s="87" t="s">
        <v>79</v>
      </c>
      <c r="R111" s="87"/>
      <c r="S111" s="87"/>
      <c r="T111" s="87"/>
      <c r="U111" s="87"/>
      <c r="V111" s="86" t="s">
        <v>79</v>
      </c>
      <c r="W111" s="75"/>
      <c r="X111" s="102" t="s">
        <v>79</v>
      </c>
      <c r="Y111" s="63" t="str">
        <f>IFERROR(IF(VLOOKUP(X111,Listor!$T$6:$U$7,2,FALSE)&lt;O111,TRUE),"")</f>
        <v/>
      </c>
      <c r="Z111" s="87"/>
      <c r="AA111" s="104"/>
    </row>
    <row r="112" spans="2:27" x14ac:dyDescent="0.25">
      <c r="B112" s="68" t="s">
        <v>68</v>
      </c>
      <c r="C112" s="80" t="str">
        <f>IFERROR(VLOOKUP(B112,Listor!$A$6:$B$62,2,FALSE),"")</f>
        <v/>
      </c>
      <c r="D112" s="80" t="str">
        <f>IFERROR(VLOOKUP(B112,Listor!$A$6:$C$62,3,FALSE),"")</f>
        <v/>
      </c>
      <c r="E112" s="110" t="s">
        <v>79</v>
      </c>
      <c r="F112" s="66"/>
      <c r="G112" s="35" t="str">
        <f>IFERROR(VLOOKUP(B112,Listor!$A$6:$G$62,7,FALSE),"")</f>
        <v/>
      </c>
      <c r="H112" s="63" t="str">
        <f>IFERROR(VLOOKUP(B112,Listor!$N$6:$O$47,2,FALSE),"")</f>
        <v/>
      </c>
      <c r="I112" s="63" t="str">
        <f t="shared" si="3"/>
        <v/>
      </c>
      <c r="J112" s="96" t="str">
        <f>IFERROR(VLOOKUP(B112,Listor!$N$6:$P$47,3,FALSE)*I112,"")</f>
        <v/>
      </c>
      <c r="K112" s="81"/>
      <c r="L112" s="88" t="str">
        <f>IFERROR((VLOOKUP(B112,Listor!$N$6:$P$47,3,FALSE)*Biologiska!K112)+(VLOOKUP(B112,Listor!$N$6:$Q$47,4,FALSE)),"")</f>
        <v/>
      </c>
      <c r="M112" s="63" t="str">
        <f t="shared" si="4"/>
        <v/>
      </c>
      <c r="N112" s="75"/>
      <c r="O112" s="84" t="str">
        <f t="shared" si="5"/>
        <v/>
      </c>
      <c r="P112" s="107"/>
      <c r="Q112" s="87" t="s">
        <v>79</v>
      </c>
      <c r="R112" s="87"/>
      <c r="S112" s="87"/>
      <c r="T112" s="87"/>
      <c r="U112" s="87"/>
      <c r="V112" s="86" t="s">
        <v>79</v>
      </c>
      <c r="W112" s="75"/>
      <c r="X112" s="102" t="s">
        <v>79</v>
      </c>
      <c r="Y112" s="63" t="str">
        <f>IFERROR(IF(VLOOKUP(X112,Listor!$T$6:$U$7,2,FALSE)&lt;O112,TRUE),"")</f>
        <v/>
      </c>
      <c r="Z112" s="87"/>
      <c r="AA112" s="104"/>
    </row>
    <row r="113" spans="2:27" x14ac:dyDescent="0.25">
      <c r="B113" s="68" t="s">
        <v>68</v>
      </c>
      <c r="C113" s="80" t="str">
        <f>IFERROR(VLOOKUP(B113,Listor!$A$6:$B$62,2,FALSE),"")</f>
        <v/>
      </c>
      <c r="D113" s="80" t="str">
        <f>IFERROR(VLOOKUP(B113,Listor!$A$6:$C$62,3,FALSE),"")</f>
        <v/>
      </c>
      <c r="E113" s="110" t="s">
        <v>79</v>
      </c>
      <c r="F113" s="66"/>
      <c r="G113" s="35" t="str">
        <f>IFERROR(VLOOKUP(B113,Listor!$A$6:$G$62,7,FALSE),"")</f>
        <v/>
      </c>
      <c r="H113" s="63" t="str">
        <f>IFERROR(VLOOKUP(B113,Listor!$N$6:$O$47,2,FALSE),"")</f>
        <v/>
      </c>
      <c r="I113" s="63" t="str">
        <f t="shared" si="3"/>
        <v/>
      </c>
      <c r="J113" s="96" t="str">
        <f>IFERROR(VLOOKUP(B113,Listor!$N$6:$P$47,3,FALSE)*I113,"")</f>
        <v/>
      </c>
      <c r="K113" s="81"/>
      <c r="L113" s="88" t="str">
        <f>IFERROR((VLOOKUP(B113,Listor!$N$6:$P$47,3,FALSE)*Biologiska!K113)+(VLOOKUP(B113,Listor!$N$6:$Q$47,4,FALSE)),"")</f>
        <v/>
      </c>
      <c r="M113" s="63" t="str">
        <f t="shared" si="4"/>
        <v/>
      </c>
      <c r="N113" s="75"/>
      <c r="O113" s="84" t="str">
        <f t="shared" si="5"/>
        <v/>
      </c>
      <c r="P113" s="107"/>
      <c r="Q113" s="87" t="s">
        <v>79</v>
      </c>
      <c r="R113" s="87"/>
      <c r="S113" s="87"/>
      <c r="T113" s="87"/>
      <c r="U113" s="87"/>
      <c r="V113" s="86" t="s">
        <v>79</v>
      </c>
      <c r="W113" s="75"/>
      <c r="X113" s="102" t="s">
        <v>79</v>
      </c>
      <c r="Y113" s="63" t="str">
        <f>IFERROR(IF(VLOOKUP(X113,Listor!$T$6:$U$7,2,FALSE)&lt;O113,TRUE),"")</f>
        <v/>
      </c>
      <c r="Z113" s="87"/>
      <c r="AA113" s="104"/>
    </row>
    <row r="114" spans="2:27" x14ac:dyDescent="0.25">
      <c r="B114" s="68" t="s">
        <v>68</v>
      </c>
      <c r="C114" s="80" t="str">
        <f>IFERROR(VLOOKUP(B114,Listor!$A$6:$B$62,2,FALSE),"")</f>
        <v/>
      </c>
      <c r="D114" s="80" t="str">
        <f>IFERROR(VLOOKUP(B114,Listor!$A$6:$C$62,3,FALSE),"")</f>
        <v/>
      </c>
      <c r="E114" s="110" t="s">
        <v>79</v>
      </c>
      <c r="F114" s="66"/>
      <c r="G114" s="35" t="str">
        <f>IFERROR(VLOOKUP(B114,Listor!$A$6:$G$62,7,FALSE),"")</f>
        <v/>
      </c>
      <c r="H114" s="63" t="str">
        <f>IFERROR(VLOOKUP(B114,Listor!$N$6:$O$47,2,FALSE),"")</f>
        <v/>
      </c>
      <c r="I114" s="63" t="str">
        <f t="shared" si="3"/>
        <v/>
      </c>
      <c r="J114" s="96" t="str">
        <f>IFERROR(VLOOKUP(B114,Listor!$N$6:$P$47,3,FALSE)*I114,"")</f>
        <v/>
      </c>
      <c r="K114" s="81"/>
      <c r="L114" s="88" t="str">
        <f>IFERROR((VLOOKUP(B114,Listor!$N$6:$P$47,3,FALSE)*Biologiska!K114)+(VLOOKUP(B114,Listor!$N$6:$Q$47,4,FALSE)),"")</f>
        <v/>
      </c>
      <c r="M114" s="63" t="str">
        <f t="shared" si="4"/>
        <v/>
      </c>
      <c r="N114" s="75"/>
      <c r="O114" s="84" t="str">
        <f t="shared" si="5"/>
        <v/>
      </c>
      <c r="P114" s="107"/>
      <c r="Q114" s="87" t="s">
        <v>79</v>
      </c>
      <c r="R114" s="87"/>
      <c r="S114" s="87"/>
      <c r="T114" s="87"/>
      <c r="U114" s="87"/>
      <c r="V114" s="86" t="s">
        <v>79</v>
      </c>
      <c r="W114" s="75"/>
      <c r="X114" s="102" t="s">
        <v>79</v>
      </c>
      <c r="Y114" s="63" t="str">
        <f>IFERROR(IF(VLOOKUP(X114,Listor!$T$6:$U$7,2,FALSE)&lt;O114,TRUE),"")</f>
        <v/>
      </c>
      <c r="Z114" s="87"/>
      <c r="AA114" s="104"/>
    </row>
    <row r="115" spans="2:27" x14ac:dyDescent="0.25">
      <c r="B115" s="68" t="s">
        <v>68</v>
      </c>
      <c r="C115" s="80" t="str">
        <f>IFERROR(VLOOKUP(B115,Listor!$A$6:$B$62,2,FALSE),"")</f>
        <v/>
      </c>
      <c r="D115" s="80" t="str">
        <f>IFERROR(VLOOKUP(B115,Listor!$A$6:$C$62,3,FALSE),"")</f>
        <v/>
      </c>
      <c r="E115" s="110" t="s">
        <v>79</v>
      </c>
      <c r="F115" s="66"/>
      <c r="G115" s="35" t="str">
        <f>IFERROR(VLOOKUP(B115,Listor!$A$6:$G$62,7,FALSE),"")</f>
        <v/>
      </c>
      <c r="H115" s="63" t="str">
        <f>IFERROR(VLOOKUP(B115,Listor!$N$6:$O$47,2,FALSE),"")</f>
        <v/>
      </c>
      <c r="I115" s="63" t="str">
        <f t="shared" si="3"/>
        <v/>
      </c>
      <c r="J115" s="96" t="str">
        <f>IFERROR(VLOOKUP(B115,Listor!$N$6:$P$47,3,FALSE)*I115,"")</f>
        <v/>
      </c>
      <c r="K115" s="81"/>
      <c r="L115" s="88" t="str">
        <f>IFERROR((VLOOKUP(B115,Listor!$N$6:$P$47,3,FALSE)*Biologiska!K115)+(VLOOKUP(B115,Listor!$N$6:$Q$47,4,FALSE)),"")</f>
        <v/>
      </c>
      <c r="M115" s="63" t="str">
        <f t="shared" si="4"/>
        <v/>
      </c>
      <c r="N115" s="75"/>
      <c r="O115" s="84" t="str">
        <f t="shared" si="5"/>
        <v/>
      </c>
      <c r="P115" s="107"/>
      <c r="Q115" s="87" t="s">
        <v>79</v>
      </c>
      <c r="R115" s="87"/>
      <c r="S115" s="87"/>
      <c r="T115" s="87"/>
      <c r="U115" s="87"/>
      <c r="V115" s="86" t="s">
        <v>79</v>
      </c>
      <c r="W115" s="75"/>
      <c r="X115" s="102" t="s">
        <v>79</v>
      </c>
      <c r="Y115" s="63" t="str">
        <f>IFERROR(IF(VLOOKUP(X115,Listor!$T$6:$U$7,2,FALSE)&lt;O115,TRUE),"")</f>
        <v/>
      </c>
      <c r="Z115" s="87"/>
      <c r="AA115" s="104"/>
    </row>
    <row r="116" spans="2:27" x14ac:dyDescent="0.25">
      <c r="B116" s="68" t="s">
        <v>68</v>
      </c>
      <c r="C116" s="80" t="str">
        <f>IFERROR(VLOOKUP(B116,Listor!$A$6:$B$62,2,FALSE),"")</f>
        <v/>
      </c>
      <c r="D116" s="80" t="str">
        <f>IFERROR(VLOOKUP(B116,Listor!$A$6:$C$62,3,FALSE),"")</f>
        <v/>
      </c>
      <c r="E116" s="110" t="s">
        <v>79</v>
      </c>
      <c r="F116" s="66"/>
      <c r="G116" s="35" t="str">
        <f>IFERROR(VLOOKUP(B116,Listor!$A$6:$G$62,7,FALSE),"")</f>
        <v/>
      </c>
      <c r="H116" s="63" t="str">
        <f>IFERROR(VLOOKUP(B116,Listor!$N$6:$O$47,2,FALSE),"")</f>
        <v/>
      </c>
      <c r="I116" s="63" t="str">
        <f t="shared" si="3"/>
        <v/>
      </c>
      <c r="J116" s="96" t="str">
        <f>IFERROR(VLOOKUP(B116,Listor!$N$6:$P$47,3,FALSE)*I116,"")</f>
        <v/>
      </c>
      <c r="K116" s="81"/>
      <c r="L116" s="88" t="str">
        <f>IFERROR((VLOOKUP(B116,Listor!$N$6:$P$47,3,FALSE)*Biologiska!K116)+(VLOOKUP(B116,Listor!$N$6:$Q$47,4,FALSE)),"")</f>
        <v/>
      </c>
      <c r="M116" s="63" t="str">
        <f t="shared" si="4"/>
        <v/>
      </c>
      <c r="N116" s="75"/>
      <c r="O116" s="84" t="str">
        <f t="shared" si="5"/>
        <v/>
      </c>
      <c r="P116" s="107"/>
      <c r="Q116" s="87" t="s">
        <v>79</v>
      </c>
      <c r="R116" s="87"/>
      <c r="S116" s="87"/>
      <c r="T116" s="87"/>
      <c r="U116" s="87"/>
      <c r="V116" s="86" t="s">
        <v>79</v>
      </c>
      <c r="W116" s="75"/>
      <c r="X116" s="102" t="s">
        <v>79</v>
      </c>
      <c r="Y116" s="63" t="str">
        <f>IFERROR(IF(VLOOKUP(X116,Listor!$T$6:$U$7,2,FALSE)&lt;O116,TRUE),"")</f>
        <v/>
      </c>
      <c r="Z116" s="87"/>
      <c r="AA116" s="104"/>
    </row>
    <row r="117" spans="2:27" x14ac:dyDescent="0.25">
      <c r="B117" s="68" t="s">
        <v>68</v>
      </c>
      <c r="C117" s="80" t="str">
        <f>IFERROR(VLOOKUP(B117,Listor!$A$6:$B$62,2,FALSE),"")</f>
        <v/>
      </c>
      <c r="D117" s="80" t="str">
        <f>IFERROR(VLOOKUP(B117,Listor!$A$6:$C$62,3,FALSE),"")</f>
        <v/>
      </c>
      <c r="E117" s="110" t="s">
        <v>79</v>
      </c>
      <c r="F117" s="66"/>
      <c r="G117" s="35" t="str">
        <f>IFERROR(VLOOKUP(B117,Listor!$A$6:$G$62,7,FALSE),"")</f>
        <v/>
      </c>
      <c r="H117" s="63" t="str">
        <f>IFERROR(VLOOKUP(B117,Listor!$N$6:$O$47,2,FALSE),"")</f>
        <v/>
      </c>
      <c r="I117" s="63" t="str">
        <f t="shared" si="3"/>
        <v/>
      </c>
      <c r="J117" s="96" t="str">
        <f>IFERROR(VLOOKUP(B117,Listor!$N$6:$P$47,3,FALSE)*I117,"")</f>
        <v/>
      </c>
      <c r="K117" s="81"/>
      <c r="L117" s="88" t="str">
        <f>IFERROR((VLOOKUP(B117,Listor!$N$6:$P$47,3,FALSE)*Biologiska!K117)+(VLOOKUP(B117,Listor!$N$6:$Q$47,4,FALSE)),"")</f>
        <v/>
      </c>
      <c r="M117" s="63" t="str">
        <f t="shared" si="4"/>
        <v/>
      </c>
      <c r="N117" s="75"/>
      <c r="O117" s="84" t="str">
        <f t="shared" si="5"/>
        <v/>
      </c>
      <c r="P117" s="107"/>
      <c r="Q117" s="87" t="s">
        <v>79</v>
      </c>
      <c r="R117" s="87"/>
      <c r="S117" s="87"/>
      <c r="T117" s="87"/>
      <c r="U117" s="87"/>
      <c r="V117" s="86" t="s">
        <v>79</v>
      </c>
      <c r="W117" s="75"/>
      <c r="X117" s="102" t="s">
        <v>79</v>
      </c>
      <c r="Y117" s="63" t="str">
        <f>IFERROR(IF(VLOOKUP(X117,Listor!$T$6:$U$7,2,FALSE)&lt;O117,TRUE),"")</f>
        <v/>
      </c>
      <c r="Z117" s="87"/>
      <c r="AA117" s="104"/>
    </row>
    <row r="118" spans="2:27" x14ac:dyDescent="0.25">
      <c r="B118" s="68" t="s">
        <v>68</v>
      </c>
      <c r="C118" s="80" t="str">
        <f>IFERROR(VLOOKUP(B118,Listor!$A$6:$B$62,2,FALSE),"")</f>
        <v/>
      </c>
      <c r="D118" s="80" t="str">
        <f>IFERROR(VLOOKUP(B118,Listor!$A$6:$C$62,3,FALSE),"")</f>
        <v/>
      </c>
      <c r="E118" s="110" t="s">
        <v>79</v>
      </c>
      <c r="F118" s="66"/>
      <c r="G118" s="35" t="str">
        <f>IFERROR(VLOOKUP(B118,Listor!$A$6:$G$62,7,FALSE),"")</f>
        <v/>
      </c>
      <c r="H118" s="63" t="str">
        <f>IFERROR(VLOOKUP(B118,Listor!$N$6:$O$47,2,FALSE),"")</f>
        <v/>
      </c>
      <c r="I118" s="63" t="str">
        <f t="shared" si="3"/>
        <v/>
      </c>
      <c r="J118" s="96" t="str">
        <f>IFERROR(VLOOKUP(B118,Listor!$N$6:$P$47,3,FALSE)*I118,"")</f>
        <v/>
      </c>
      <c r="K118" s="81"/>
      <c r="L118" s="88" t="str">
        <f>IFERROR((VLOOKUP(B118,Listor!$N$6:$P$47,3,FALSE)*Biologiska!K118)+(VLOOKUP(B118,Listor!$N$6:$Q$47,4,FALSE)),"")</f>
        <v/>
      </c>
      <c r="M118" s="63" t="str">
        <f t="shared" si="4"/>
        <v/>
      </c>
      <c r="N118" s="75"/>
      <c r="O118" s="84" t="str">
        <f t="shared" si="5"/>
        <v/>
      </c>
      <c r="P118" s="107"/>
      <c r="Q118" s="87" t="s">
        <v>79</v>
      </c>
      <c r="R118" s="87"/>
      <c r="S118" s="87"/>
      <c r="T118" s="87"/>
      <c r="U118" s="87"/>
      <c r="V118" s="86" t="s">
        <v>79</v>
      </c>
      <c r="W118" s="75"/>
      <c r="X118" s="102" t="s">
        <v>79</v>
      </c>
      <c r="Y118" s="63" t="str">
        <f>IFERROR(IF(VLOOKUP(X118,Listor!$T$6:$U$7,2,FALSE)&lt;O118,TRUE),"")</f>
        <v/>
      </c>
      <c r="Z118" s="87"/>
      <c r="AA118" s="104"/>
    </row>
    <row r="119" spans="2:27" x14ac:dyDescent="0.25">
      <c r="B119" s="68" t="s">
        <v>68</v>
      </c>
      <c r="C119" s="80" t="str">
        <f>IFERROR(VLOOKUP(B119,Listor!$A$6:$B$62,2,FALSE),"")</f>
        <v/>
      </c>
      <c r="D119" s="80" t="str">
        <f>IFERROR(VLOOKUP(B119,Listor!$A$6:$C$62,3,FALSE),"")</f>
        <v/>
      </c>
      <c r="E119" s="110" t="s">
        <v>79</v>
      </c>
      <c r="F119" s="66"/>
      <c r="G119" s="35" t="str">
        <f>IFERROR(VLOOKUP(B119,Listor!$A$6:$G$62,7,FALSE),"")</f>
        <v/>
      </c>
      <c r="H119" s="63" t="str">
        <f>IFERROR(VLOOKUP(B119,Listor!$N$6:$O$47,2,FALSE),"")</f>
        <v/>
      </c>
      <c r="I119" s="63" t="str">
        <f t="shared" si="3"/>
        <v/>
      </c>
      <c r="J119" s="96" t="str">
        <f>IFERROR(VLOOKUP(B119,Listor!$N$6:$P$47,3,FALSE)*I119,"")</f>
        <v/>
      </c>
      <c r="K119" s="81"/>
      <c r="L119" s="88" t="str">
        <f>IFERROR((VLOOKUP(B119,Listor!$N$6:$P$47,3,FALSE)*Biologiska!K119)+(VLOOKUP(B119,Listor!$N$6:$Q$47,4,FALSE)),"")</f>
        <v/>
      </c>
      <c r="M119" s="63" t="str">
        <f t="shared" si="4"/>
        <v/>
      </c>
      <c r="N119" s="75"/>
      <c r="O119" s="84" t="str">
        <f t="shared" si="5"/>
        <v/>
      </c>
      <c r="P119" s="107"/>
      <c r="Q119" s="87" t="s">
        <v>79</v>
      </c>
      <c r="R119" s="87"/>
      <c r="S119" s="87"/>
      <c r="T119" s="87"/>
      <c r="U119" s="87"/>
      <c r="V119" s="86" t="s">
        <v>79</v>
      </c>
      <c r="W119" s="75"/>
      <c r="X119" s="102" t="s">
        <v>79</v>
      </c>
      <c r="Y119" s="63" t="str">
        <f>IFERROR(IF(VLOOKUP(X119,Listor!$T$6:$U$7,2,FALSE)&lt;O119,TRUE),"")</f>
        <v/>
      </c>
      <c r="Z119" s="87"/>
      <c r="AA119" s="104"/>
    </row>
    <row r="120" spans="2:27" x14ac:dyDescent="0.25">
      <c r="B120" s="68" t="s">
        <v>68</v>
      </c>
      <c r="C120" s="80" t="str">
        <f>IFERROR(VLOOKUP(B120,Listor!$A$6:$B$62,2,FALSE),"")</f>
        <v/>
      </c>
      <c r="D120" s="80" t="str">
        <f>IFERROR(VLOOKUP(B120,Listor!$A$6:$C$62,3,FALSE),"")</f>
        <v/>
      </c>
      <c r="E120" s="110" t="s">
        <v>79</v>
      </c>
      <c r="F120" s="66"/>
      <c r="G120" s="35" t="str">
        <f>IFERROR(VLOOKUP(B120,Listor!$A$6:$G$62,7,FALSE),"")</f>
        <v/>
      </c>
      <c r="H120" s="63" t="str">
        <f>IFERROR(VLOOKUP(B120,Listor!$N$6:$O$47,2,FALSE),"")</f>
        <v/>
      </c>
      <c r="I120" s="63" t="str">
        <f t="shared" si="3"/>
        <v/>
      </c>
      <c r="J120" s="96" t="str">
        <f>IFERROR(VLOOKUP(B120,Listor!$N$6:$P$47,3,FALSE)*I120,"")</f>
        <v/>
      </c>
      <c r="K120" s="81"/>
      <c r="L120" s="88" t="str">
        <f>IFERROR((VLOOKUP(B120,Listor!$N$6:$P$47,3,FALSE)*Biologiska!K120)+(VLOOKUP(B120,Listor!$N$6:$Q$47,4,FALSE)),"")</f>
        <v/>
      </c>
      <c r="M120" s="63" t="str">
        <f t="shared" si="4"/>
        <v/>
      </c>
      <c r="N120" s="75"/>
      <c r="O120" s="84" t="str">
        <f t="shared" si="5"/>
        <v/>
      </c>
      <c r="P120" s="107"/>
      <c r="Q120" s="87" t="s">
        <v>79</v>
      </c>
      <c r="R120" s="87"/>
      <c r="S120" s="87"/>
      <c r="T120" s="87"/>
      <c r="U120" s="87"/>
      <c r="V120" s="86" t="s">
        <v>79</v>
      </c>
      <c r="W120" s="75"/>
      <c r="X120" s="102" t="s">
        <v>79</v>
      </c>
      <c r="Y120" s="63" t="str">
        <f>IFERROR(IF(VLOOKUP(X120,Listor!$T$6:$U$7,2,FALSE)&lt;O120,TRUE),"")</f>
        <v/>
      </c>
      <c r="Z120" s="87"/>
      <c r="AA120" s="104"/>
    </row>
    <row r="121" spans="2:27" x14ac:dyDescent="0.25">
      <c r="B121" s="68" t="s">
        <v>68</v>
      </c>
      <c r="C121" s="80" t="str">
        <f>IFERROR(VLOOKUP(B121,Listor!$A$6:$B$62,2,FALSE),"")</f>
        <v/>
      </c>
      <c r="D121" s="80" t="str">
        <f>IFERROR(VLOOKUP(B121,Listor!$A$6:$C$62,3,FALSE),"")</f>
        <v/>
      </c>
      <c r="E121" s="110" t="s">
        <v>79</v>
      </c>
      <c r="F121" s="66"/>
      <c r="G121" s="35" t="str">
        <f>IFERROR(VLOOKUP(B121,Listor!$A$6:$G$62,7,FALSE),"")</f>
        <v/>
      </c>
      <c r="H121" s="63" t="str">
        <f>IFERROR(VLOOKUP(B121,Listor!$N$6:$O$47,2,FALSE),"")</f>
        <v/>
      </c>
      <c r="I121" s="63" t="str">
        <f t="shared" si="3"/>
        <v/>
      </c>
      <c r="J121" s="96" t="str">
        <f>IFERROR(VLOOKUP(B121,Listor!$N$6:$P$47,3,FALSE)*I121,"")</f>
        <v/>
      </c>
      <c r="K121" s="81"/>
      <c r="L121" s="88" t="str">
        <f>IFERROR((VLOOKUP(B121,Listor!$N$6:$P$47,3,FALSE)*Biologiska!K121)+(VLOOKUP(B121,Listor!$N$6:$Q$47,4,FALSE)),"")</f>
        <v/>
      </c>
      <c r="M121" s="63" t="str">
        <f t="shared" si="4"/>
        <v/>
      </c>
      <c r="N121" s="75"/>
      <c r="O121" s="84" t="str">
        <f t="shared" si="5"/>
        <v/>
      </c>
      <c r="P121" s="107"/>
      <c r="Q121" s="87" t="s">
        <v>79</v>
      </c>
      <c r="R121" s="87"/>
      <c r="S121" s="87"/>
      <c r="T121" s="87"/>
      <c r="U121" s="87"/>
      <c r="V121" s="86" t="s">
        <v>79</v>
      </c>
      <c r="W121" s="75"/>
      <c r="X121" s="102" t="s">
        <v>79</v>
      </c>
      <c r="Y121" s="63" t="str">
        <f>IFERROR(IF(VLOOKUP(X121,Listor!$T$6:$U$7,2,FALSE)&lt;O121,TRUE),"")</f>
        <v/>
      </c>
      <c r="Z121" s="87"/>
      <c r="AA121" s="104"/>
    </row>
    <row r="122" spans="2:27" x14ac:dyDescent="0.25">
      <c r="B122" s="68" t="s">
        <v>68</v>
      </c>
      <c r="C122" s="80" t="str">
        <f>IFERROR(VLOOKUP(B122,Listor!$A$6:$B$62,2,FALSE),"")</f>
        <v/>
      </c>
      <c r="D122" s="80" t="str">
        <f>IFERROR(VLOOKUP(B122,Listor!$A$6:$C$62,3,FALSE),"")</f>
        <v/>
      </c>
      <c r="E122" s="110" t="s">
        <v>79</v>
      </c>
      <c r="F122" s="66"/>
      <c r="G122" s="35" t="str">
        <f>IFERROR(VLOOKUP(B122,Listor!$A$6:$G$62,7,FALSE),"")</f>
        <v/>
      </c>
      <c r="H122" s="63" t="str">
        <f>IFERROR(VLOOKUP(B122,Listor!$N$6:$O$47,2,FALSE),"")</f>
        <v/>
      </c>
      <c r="I122" s="63" t="str">
        <f t="shared" si="3"/>
        <v/>
      </c>
      <c r="J122" s="96" t="str">
        <f>IFERROR(VLOOKUP(B122,Listor!$N$6:$P$47,3,FALSE)*I122,"")</f>
        <v/>
      </c>
      <c r="K122" s="81"/>
      <c r="L122" s="88" t="str">
        <f>IFERROR((VLOOKUP(B122,Listor!$N$6:$P$47,3,FALSE)*Biologiska!K122)+(VLOOKUP(B122,Listor!$N$6:$Q$47,4,FALSE)),"")</f>
        <v/>
      </c>
      <c r="M122" s="63" t="str">
        <f t="shared" si="4"/>
        <v/>
      </c>
      <c r="N122" s="75"/>
      <c r="O122" s="84" t="str">
        <f t="shared" si="5"/>
        <v/>
      </c>
      <c r="P122" s="107"/>
      <c r="Q122" s="87" t="s">
        <v>79</v>
      </c>
      <c r="R122" s="87"/>
      <c r="S122" s="87"/>
      <c r="T122" s="87"/>
      <c r="U122" s="87"/>
      <c r="V122" s="86" t="s">
        <v>79</v>
      </c>
      <c r="W122" s="75"/>
      <c r="X122" s="102" t="s">
        <v>79</v>
      </c>
      <c r="Y122" s="63" t="str">
        <f>IFERROR(IF(VLOOKUP(X122,Listor!$T$6:$U$7,2,FALSE)&lt;O122,TRUE),"")</f>
        <v/>
      </c>
      <c r="Z122" s="87"/>
      <c r="AA122" s="104"/>
    </row>
    <row r="123" spans="2:27" x14ac:dyDescent="0.25">
      <c r="B123" s="68" t="s">
        <v>68</v>
      </c>
      <c r="C123" s="80" t="str">
        <f>IFERROR(VLOOKUP(B123,Listor!$A$6:$B$62,2,FALSE),"")</f>
        <v/>
      </c>
      <c r="D123" s="80" t="str">
        <f>IFERROR(VLOOKUP(B123,Listor!$A$6:$C$62,3,FALSE),"")</f>
        <v/>
      </c>
      <c r="E123" s="110" t="s">
        <v>79</v>
      </c>
      <c r="F123" s="66"/>
      <c r="G123" s="35" t="str">
        <f>IFERROR(VLOOKUP(B123,Listor!$A$6:$G$62,7,FALSE),"")</f>
        <v/>
      </c>
      <c r="H123" s="63" t="str">
        <f>IFERROR(VLOOKUP(B123,Listor!$N$6:$O$47,2,FALSE),"")</f>
        <v/>
      </c>
      <c r="I123" s="63" t="str">
        <f t="shared" si="3"/>
        <v/>
      </c>
      <c r="J123" s="96" t="str">
        <f>IFERROR(VLOOKUP(B123,Listor!$N$6:$P$47,3,FALSE)*I123,"")</f>
        <v/>
      </c>
      <c r="K123" s="81"/>
      <c r="L123" s="88" t="str">
        <f>IFERROR((VLOOKUP(B123,Listor!$N$6:$P$47,3,FALSE)*Biologiska!K123)+(VLOOKUP(B123,Listor!$N$6:$Q$47,4,FALSE)),"")</f>
        <v/>
      </c>
      <c r="M123" s="63" t="str">
        <f t="shared" si="4"/>
        <v/>
      </c>
      <c r="N123" s="75"/>
      <c r="O123" s="84" t="str">
        <f t="shared" si="5"/>
        <v/>
      </c>
      <c r="P123" s="107"/>
      <c r="Q123" s="87" t="s">
        <v>79</v>
      </c>
      <c r="R123" s="87"/>
      <c r="S123" s="87"/>
      <c r="T123" s="87"/>
      <c r="U123" s="87"/>
      <c r="V123" s="86" t="s">
        <v>79</v>
      </c>
      <c r="W123" s="75"/>
      <c r="X123" s="102" t="s">
        <v>79</v>
      </c>
      <c r="Y123" s="63" t="str">
        <f>IFERROR(IF(VLOOKUP(X123,Listor!$T$6:$U$7,2,FALSE)&lt;O123,TRUE),"")</f>
        <v/>
      </c>
      <c r="Z123" s="87"/>
      <c r="AA123" s="104"/>
    </row>
    <row r="124" spans="2:27" x14ac:dyDescent="0.25">
      <c r="B124" s="68" t="s">
        <v>68</v>
      </c>
      <c r="C124" s="80" t="str">
        <f>IFERROR(VLOOKUP(B124,Listor!$A$6:$B$62,2,FALSE),"")</f>
        <v/>
      </c>
      <c r="D124" s="80" t="str">
        <f>IFERROR(VLOOKUP(B124,Listor!$A$6:$C$62,3,FALSE),"")</f>
        <v/>
      </c>
      <c r="E124" s="110" t="s">
        <v>79</v>
      </c>
      <c r="F124" s="66"/>
      <c r="G124" s="35" t="str">
        <f>IFERROR(VLOOKUP(B124,Listor!$A$6:$G$62,7,FALSE),"")</f>
        <v/>
      </c>
      <c r="H124" s="63" t="str">
        <f>IFERROR(VLOOKUP(B124,Listor!$N$6:$O$47,2,FALSE),"")</f>
        <v/>
      </c>
      <c r="I124" s="63" t="str">
        <f t="shared" si="3"/>
        <v/>
      </c>
      <c r="J124" s="96" t="str">
        <f>IFERROR(VLOOKUP(B124,Listor!$N$6:$P$47,3,FALSE)*I124,"")</f>
        <v/>
      </c>
      <c r="K124" s="81"/>
      <c r="L124" s="88" t="str">
        <f>IFERROR((VLOOKUP(B124,Listor!$N$6:$P$47,3,FALSE)*Biologiska!K124)+(VLOOKUP(B124,Listor!$N$6:$Q$47,4,FALSE)),"")</f>
        <v/>
      </c>
      <c r="M124" s="63" t="str">
        <f t="shared" si="4"/>
        <v/>
      </c>
      <c r="N124" s="75"/>
      <c r="O124" s="84" t="str">
        <f t="shared" si="5"/>
        <v/>
      </c>
      <c r="P124" s="107"/>
      <c r="Q124" s="87" t="s">
        <v>79</v>
      </c>
      <c r="R124" s="87"/>
      <c r="S124" s="87"/>
      <c r="T124" s="87"/>
      <c r="U124" s="87"/>
      <c r="V124" s="86" t="s">
        <v>79</v>
      </c>
      <c r="W124" s="75"/>
      <c r="X124" s="102" t="s">
        <v>79</v>
      </c>
      <c r="Y124" s="63" t="str">
        <f>IFERROR(IF(VLOOKUP(X124,Listor!$T$6:$U$7,2,FALSE)&lt;O124,TRUE),"")</f>
        <v/>
      </c>
      <c r="Z124" s="87"/>
      <c r="AA124" s="104"/>
    </row>
    <row r="125" spans="2:27" x14ac:dyDescent="0.25">
      <c r="B125" s="68" t="s">
        <v>68</v>
      </c>
      <c r="C125" s="80" t="str">
        <f>IFERROR(VLOOKUP(B125,Listor!$A$6:$B$62,2,FALSE),"")</f>
        <v/>
      </c>
      <c r="D125" s="80" t="str">
        <f>IFERROR(VLOOKUP(B125,Listor!$A$6:$C$62,3,FALSE),"")</f>
        <v/>
      </c>
      <c r="E125" s="110" t="s">
        <v>79</v>
      </c>
      <c r="F125" s="66"/>
      <c r="G125" s="35" t="str">
        <f>IFERROR(VLOOKUP(B125,Listor!$A$6:$G$62,7,FALSE),"")</f>
        <v/>
      </c>
      <c r="H125" s="63" t="str">
        <f>IFERROR(VLOOKUP(B125,Listor!$N$6:$O$47,2,FALSE),"")</f>
        <v/>
      </c>
      <c r="I125" s="63" t="str">
        <f t="shared" si="3"/>
        <v/>
      </c>
      <c r="J125" s="96" t="str">
        <f>IFERROR(VLOOKUP(B125,Listor!$N$6:$P$47,3,FALSE)*I125,"")</f>
        <v/>
      </c>
      <c r="K125" s="81"/>
      <c r="L125" s="88" t="str">
        <f>IFERROR((VLOOKUP(B125,Listor!$N$6:$P$47,3,FALSE)*Biologiska!K125)+(VLOOKUP(B125,Listor!$N$6:$Q$47,4,FALSE)),"")</f>
        <v/>
      </c>
      <c r="M125" s="63" t="str">
        <f t="shared" si="4"/>
        <v/>
      </c>
      <c r="N125" s="75"/>
      <c r="O125" s="84" t="str">
        <f t="shared" si="5"/>
        <v/>
      </c>
      <c r="P125" s="107"/>
      <c r="Q125" s="87" t="s">
        <v>79</v>
      </c>
      <c r="R125" s="87"/>
      <c r="S125" s="87"/>
      <c r="T125" s="87"/>
      <c r="U125" s="87"/>
      <c r="V125" s="86" t="s">
        <v>79</v>
      </c>
      <c r="W125" s="75"/>
      <c r="X125" s="102" t="s">
        <v>79</v>
      </c>
      <c r="Y125" s="63" t="str">
        <f>IFERROR(IF(VLOOKUP(X125,Listor!$T$6:$U$7,2,FALSE)&lt;O125,TRUE),"")</f>
        <v/>
      </c>
      <c r="Z125" s="87"/>
      <c r="AA125" s="104"/>
    </row>
    <row r="126" spans="2:27" x14ac:dyDescent="0.25">
      <c r="B126" s="68" t="s">
        <v>68</v>
      </c>
      <c r="C126" s="80" t="str">
        <f>IFERROR(VLOOKUP(B126,Listor!$A$6:$B$62,2,FALSE),"")</f>
        <v/>
      </c>
      <c r="D126" s="80" t="str">
        <f>IFERROR(VLOOKUP(B126,Listor!$A$6:$C$62,3,FALSE),"")</f>
        <v/>
      </c>
      <c r="E126" s="110" t="s">
        <v>79</v>
      </c>
      <c r="F126" s="66"/>
      <c r="G126" s="35" t="str">
        <f>IFERROR(VLOOKUP(B126,Listor!$A$6:$G$62,7,FALSE),"")</f>
        <v/>
      </c>
      <c r="H126" s="63" t="str">
        <f>IFERROR(VLOOKUP(B126,Listor!$N$6:$O$47,2,FALSE),"")</f>
        <v/>
      </c>
      <c r="I126" s="63" t="str">
        <f t="shared" si="3"/>
        <v/>
      </c>
      <c r="J126" s="96" t="str">
        <f>IFERROR(VLOOKUP(B126,Listor!$N$6:$P$47,3,FALSE)*I126,"")</f>
        <v/>
      </c>
      <c r="K126" s="81"/>
      <c r="L126" s="88" t="str">
        <f>IFERROR((VLOOKUP(B126,Listor!$N$6:$P$47,3,FALSE)*Biologiska!K126)+(VLOOKUP(B126,Listor!$N$6:$Q$47,4,FALSE)),"")</f>
        <v/>
      </c>
      <c r="M126" s="63" t="str">
        <f t="shared" si="4"/>
        <v/>
      </c>
      <c r="N126" s="75"/>
      <c r="O126" s="84" t="str">
        <f t="shared" si="5"/>
        <v/>
      </c>
      <c r="P126" s="107"/>
      <c r="Q126" s="87" t="s">
        <v>79</v>
      </c>
      <c r="R126" s="87"/>
      <c r="S126" s="87"/>
      <c r="T126" s="87"/>
      <c r="U126" s="87"/>
      <c r="V126" s="86" t="s">
        <v>79</v>
      </c>
      <c r="W126" s="75"/>
      <c r="X126" s="102" t="s">
        <v>79</v>
      </c>
      <c r="Y126" s="63" t="str">
        <f>IFERROR(IF(VLOOKUP(X126,Listor!$T$6:$U$7,2,FALSE)&lt;O126,TRUE),"")</f>
        <v/>
      </c>
      <c r="Z126" s="87"/>
      <c r="AA126" s="104"/>
    </row>
    <row r="127" spans="2:27" x14ac:dyDescent="0.25">
      <c r="B127" s="68" t="s">
        <v>68</v>
      </c>
      <c r="C127" s="80" t="str">
        <f>IFERROR(VLOOKUP(B127,Listor!$A$6:$B$62,2,FALSE),"")</f>
        <v/>
      </c>
      <c r="D127" s="80" t="str">
        <f>IFERROR(VLOOKUP(B127,Listor!$A$6:$C$62,3,FALSE),"")</f>
        <v/>
      </c>
      <c r="E127" s="110" t="s">
        <v>79</v>
      </c>
      <c r="F127" s="66"/>
      <c r="G127" s="35" t="str">
        <f>IFERROR(VLOOKUP(B127,Listor!$A$6:$G$62,7,FALSE),"")</f>
        <v/>
      </c>
      <c r="H127" s="63" t="str">
        <f>IFERROR(VLOOKUP(B127,Listor!$N$6:$O$47,2,FALSE),"")</f>
        <v/>
      </c>
      <c r="I127" s="63" t="str">
        <f t="shared" si="3"/>
        <v/>
      </c>
      <c r="J127" s="96" t="str">
        <f>IFERROR(VLOOKUP(B127,Listor!$N$6:$P$47,3,FALSE)*I127,"")</f>
        <v/>
      </c>
      <c r="K127" s="81"/>
      <c r="L127" s="88" t="str">
        <f>IFERROR((VLOOKUP(B127,Listor!$N$6:$P$47,3,FALSE)*Biologiska!K127)+(VLOOKUP(B127,Listor!$N$6:$Q$47,4,FALSE)),"")</f>
        <v/>
      </c>
      <c r="M127" s="63" t="str">
        <f t="shared" si="4"/>
        <v/>
      </c>
      <c r="N127" s="75"/>
      <c r="O127" s="84" t="str">
        <f t="shared" si="5"/>
        <v/>
      </c>
      <c r="P127" s="107"/>
      <c r="Q127" s="87" t="s">
        <v>79</v>
      </c>
      <c r="R127" s="87"/>
      <c r="S127" s="87"/>
      <c r="T127" s="87"/>
      <c r="U127" s="87"/>
      <c r="V127" s="86" t="s">
        <v>79</v>
      </c>
      <c r="W127" s="75"/>
      <c r="X127" s="102" t="s">
        <v>79</v>
      </c>
      <c r="Y127" s="63" t="str">
        <f>IFERROR(IF(VLOOKUP(X127,Listor!$T$6:$U$7,2,FALSE)&lt;O127,TRUE),"")</f>
        <v/>
      </c>
      <c r="Z127" s="87"/>
      <c r="AA127" s="104"/>
    </row>
    <row r="128" spans="2:27" x14ac:dyDescent="0.25">
      <c r="B128" s="68" t="s">
        <v>68</v>
      </c>
      <c r="C128" s="80" t="str">
        <f>IFERROR(VLOOKUP(B128,Listor!$A$6:$B$62,2,FALSE),"")</f>
        <v/>
      </c>
      <c r="D128" s="80" t="str">
        <f>IFERROR(VLOOKUP(B128,Listor!$A$6:$C$62,3,FALSE),"")</f>
        <v/>
      </c>
      <c r="E128" s="110" t="s">
        <v>79</v>
      </c>
      <c r="F128" s="66"/>
      <c r="G128" s="35" t="str">
        <f>IFERROR(VLOOKUP(B128,Listor!$A$6:$G$62,7,FALSE),"")</f>
        <v/>
      </c>
      <c r="H128" s="63" t="str">
        <f>IFERROR(VLOOKUP(B128,Listor!$N$6:$O$47,2,FALSE),"")</f>
        <v/>
      </c>
      <c r="I128" s="63" t="str">
        <f t="shared" si="3"/>
        <v/>
      </c>
      <c r="J128" s="96" t="str">
        <f>IFERROR(VLOOKUP(B128,Listor!$N$6:$P$47,3,FALSE)*I128,"")</f>
        <v/>
      </c>
      <c r="K128" s="81"/>
      <c r="L128" s="88" t="str">
        <f>IFERROR((VLOOKUP(B128,Listor!$N$6:$P$47,3,FALSE)*Biologiska!K128)+(VLOOKUP(B128,Listor!$N$6:$Q$47,4,FALSE)),"")</f>
        <v/>
      </c>
      <c r="M128" s="63" t="str">
        <f t="shared" si="4"/>
        <v/>
      </c>
      <c r="N128" s="75"/>
      <c r="O128" s="84" t="str">
        <f t="shared" si="5"/>
        <v/>
      </c>
      <c r="P128" s="107"/>
      <c r="Q128" s="87" t="s">
        <v>79</v>
      </c>
      <c r="R128" s="87"/>
      <c r="S128" s="87"/>
      <c r="T128" s="87"/>
      <c r="U128" s="87"/>
      <c r="V128" s="86" t="s">
        <v>79</v>
      </c>
      <c r="W128" s="75"/>
      <c r="X128" s="102" t="s">
        <v>79</v>
      </c>
      <c r="Y128" s="63" t="str">
        <f>IFERROR(IF(VLOOKUP(X128,Listor!$T$6:$U$7,2,FALSE)&lt;O128,TRUE),"")</f>
        <v/>
      </c>
      <c r="Z128" s="87"/>
      <c r="AA128" s="104"/>
    </row>
    <row r="129" spans="2:27" x14ac:dyDescent="0.25">
      <c r="B129" s="68" t="s">
        <v>68</v>
      </c>
      <c r="C129" s="80" t="str">
        <f>IFERROR(VLOOKUP(B129,Listor!$A$6:$B$62,2,FALSE),"")</f>
        <v/>
      </c>
      <c r="D129" s="80" t="str">
        <f>IFERROR(VLOOKUP(B129,Listor!$A$6:$C$62,3,FALSE),"")</f>
        <v/>
      </c>
      <c r="E129" s="110" t="s">
        <v>79</v>
      </c>
      <c r="F129" s="66"/>
      <c r="G129" s="35" t="str">
        <f>IFERROR(VLOOKUP(B129,Listor!$A$6:$G$62,7,FALSE),"")</f>
        <v/>
      </c>
      <c r="H129" s="63" t="str">
        <f>IFERROR(VLOOKUP(B129,Listor!$N$6:$O$47,2,FALSE),"")</f>
        <v/>
      </c>
      <c r="I129" s="63" t="str">
        <f t="shared" si="3"/>
        <v/>
      </c>
      <c r="J129" s="96" t="str">
        <f>IFERROR(VLOOKUP(B129,Listor!$N$6:$P$47,3,FALSE)*I129,"")</f>
        <v/>
      </c>
      <c r="K129" s="81"/>
      <c r="L129" s="88" t="str">
        <f>IFERROR((VLOOKUP(B129,Listor!$N$6:$P$47,3,FALSE)*Biologiska!K129)+(VLOOKUP(B129,Listor!$N$6:$Q$47,4,FALSE)),"")</f>
        <v/>
      </c>
      <c r="M129" s="63" t="str">
        <f t="shared" si="4"/>
        <v/>
      </c>
      <c r="N129" s="75"/>
      <c r="O129" s="84" t="str">
        <f t="shared" si="5"/>
        <v/>
      </c>
      <c r="P129" s="107"/>
      <c r="Q129" s="87" t="s">
        <v>79</v>
      </c>
      <c r="R129" s="87"/>
      <c r="S129" s="87"/>
      <c r="T129" s="87"/>
      <c r="U129" s="87"/>
      <c r="V129" s="86" t="s">
        <v>79</v>
      </c>
      <c r="W129" s="75"/>
      <c r="X129" s="102" t="s">
        <v>79</v>
      </c>
      <c r="Y129" s="63" t="str">
        <f>IFERROR(IF(VLOOKUP(X129,Listor!$T$6:$U$7,2,FALSE)&lt;O129,TRUE),"")</f>
        <v/>
      </c>
      <c r="Z129" s="87"/>
      <c r="AA129" s="104"/>
    </row>
    <row r="130" spans="2:27" x14ac:dyDescent="0.25">
      <c r="B130" s="68" t="s">
        <v>68</v>
      </c>
      <c r="C130" s="80" t="str">
        <f>IFERROR(VLOOKUP(B130,Listor!$A$6:$B$62,2,FALSE),"")</f>
        <v/>
      </c>
      <c r="D130" s="80" t="str">
        <f>IFERROR(VLOOKUP(B130,Listor!$A$6:$C$62,3,FALSE),"")</f>
        <v/>
      </c>
      <c r="E130" s="110" t="s">
        <v>79</v>
      </c>
      <c r="F130" s="66"/>
      <c r="G130" s="35" t="str">
        <f>IFERROR(VLOOKUP(B130,Listor!$A$6:$G$62,7,FALSE),"")</f>
        <v/>
      </c>
      <c r="H130" s="63" t="str">
        <f>IFERROR(VLOOKUP(B130,Listor!$N$6:$O$47,2,FALSE),"")</f>
        <v/>
      </c>
      <c r="I130" s="63" t="str">
        <f t="shared" si="3"/>
        <v/>
      </c>
      <c r="J130" s="96" t="str">
        <f>IFERROR(VLOOKUP(B130,Listor!$N$6:$P$47,3,FALSE)*I130,"")</f>
        <v/>
      </c>
      <c r="K130" s="81"/>
      <c r="L130" s="88" t="str">
        <f>IFERROR((VLOOKUP(B130,Listor!$N$6:$P$47,3,FALSE)*Biologiska!K130)+(VLOOKUP(B130,Listor!$N$6:$Q$47,4,FALSE)),"")</f>
        <v/>
      </c>
      <c r="M130" s="63" t="str">
        <f t="shared" si="4"/>
        <v/>
      </c>
      <c r="N130" s="75"/>
      <c r="O130" s="84" t="str">
        <f t="shared" si="5"/>
        <v/>
      </c>
      <c r="P130" s="107"/>
      <c r="Q130" s="87" t="s">
        <v>79</v>
      </c>
      <c r="R130" s="87"/>
      <c r="S130" s="87"/>
      <c r="T130" s="87"/>
      <c r="U130" s="87"/>
      <c r="V130" s="86" t="s">
        <v>79</v>
      </c>
      <c r="W130" s="75"/>
      <c r="X130" s="102" t="s">
        <v>79</v>
      </c>
      <c r="Y130" s="63" t="str">
        <f>IFERROR(IF(VLOOKUP(X130,Listor!$T$6:$U$7,2,FALSE)&lt;O130,TRUE),"")</f>
        <v/>
      </c>
      <c r="Z130" s="87"/>
      <c r="AA130" s="104"/>
    </row>
    <row r="131" spans="2:27" x14ac:dyDescent="0.25">
      <c r="B131" s="68" t="s">
        <v>68</v>
      </c>
      <c r="C131" s="80" t="str">
        <f>IFERROR(VLOOKUP(B131,Listor!$A$6:$B$62,2,FALSE),"")</f>
        <v/>
      </c>
      <c r="D131" s="80" t="str">
        <f>IFERROR(VLOOKUP(B131,Listor!$A$6:$C$62,3,FALSE),"")</f>
        <v/>
      </c>
      <c r="E131" s="110" t="s">
        <v>79</v>
      </c>
      <c r="F131" s="66"/>
      <c r="G131" s="35" t="str">
        <f>IFERROR(VLOOKUP(B131,Listor!$A$6:$G$62,7,FALSE),"")</f>
        <v/>
      </c>
      <c r="H131" s="63" t="str">
        <f>IFERROR(VLOOKUP(B131,Listor!$N$6:$O$47,2,FALSE),"")</f>
        <v/>
      </c>
      <c r="I131" s="63" t="str">
        <f t="shared" si="3"/>
        <v/>
      </c>
      <c r="J131" s="96" t="str">
        <f>IFERROR(VLOOKUP(B131,Listor!$N$6:$P$47,3,FALSE)*I131,"")</f>
        <v/>
      </c>
      <c r="K131" s="81"/>
      <c r="L131" s="88" t="str">
        <f>IFERROR((VLOOKUP(B131,Listor!$N$6:$P$47,3,FALSE)*Biologiska!K131)+(VLOOKUP(B131,Listor!$N$6:$Q$47,4,FALSE)),"")</f>
        <v/>
      </c>
      <c r="M131" s="63" t="str">
        <f t="shared" si="4"/>
        <v/>
      </c>
      <c r="N131" s="75"/>
      <c r="O131" s="84" t="str">
        <f t="shared" si="5"/>
        <v/>
      </c>
      <c r="P131" s="107"/>
      <c r="Q131" s="87" t="s">
        <v>79</v>
      </c>
      <c r="R131" s="87"/>
      <c r="S131" s="87"/>
      <c r="T131" s="87"/>
      <c r="U131" s="87"/>
      <c r="V131" s="86" t="s">
        <v>79</v>
      </c>
      <c r="W131" s="75"/>
      <c r="X131" s="102" t="s">
        <v>79</v>
      </c>
      <c r="Y131" s="63" t="str">
        <f>IFERROR(IF(VLOOKUP(X131,Listor!$T$6:$U$7,2,FALSE)&lt;O131,TRUE),"")</f>
        <v/>
      </c>
      <c r="Z131" s="87"/>
      <c r="AA131" s="104"/>
    </row>
    <row r="132" spans="2:27" x14ac:dyDescent="0.25">
      <c r="B132" s="68" t="s">
        <v>68</v>
      </c>
      <c r="C132" s="80" t="str">
        <f>IFERROR(VLOOKUP(B132,Listor!$A$6:$B$62,2,FALSE),"")</f>
        <v/>
      </c>
      <c r="D132" s="80" t="str">
        <f>IFERROR(VLOOKUP(B132,Listor!$A$6:$C$62,3,FALSE),"")</f>
        <v/>
      </c>
      <c r="E132" s="110" t="s">
        <v>79</v>
      </c>
      <c r="F132" s="66"/>
      <c r="G132" s="35" t="str">
        <f>IFERROR(VLOOKUP(B132,Listor!$A$6:$G$62,7,FALSE),"")</f>
        <v/>
      </c>
      <c r="H132" s="63" t="str">
        <f>IFERROR(VLOOKUP(B132,Listor!$N$6:$O$47,2,FALSE),"")</f>
        <v/>
      </c>
      <c r="I132" s="63" t="str">
        <f t="shared" si="3"/>
        <v/>
      </c>
      <c r="J132" s="96" t="str">
        <f>IFERROR(VLOOKUP(B132,Listor!$N$6:$P$47,3,FALSE)*I132,"")</f>
        <v/>
      </c>
      <c r="K132" s="81"/>
      <c r="L132" s="88" t="str">
        <f>IFERROR((VLOOKUP(B132,Listor!$N$6:$P$47,3,FALSE)*Biologiska!K132)+(VLOOKUP(B132,Listor!$N$6:$Q$47,4,FALSE)),"")</f>
        <v/>
      </c>
      <c r="M132" s="63" t="str">
        <f t="shared" si="4"/>
        <v/>
      </c>
      <c r="N132" s="75"/>
      <c r="O132" s="84" t="str">
        <f t="shared" si="5"/>
        <v/>
      </c>
      <c r="P132" s="107"/>
      <c r="Q132" s="87" t="s">
        <v>79</v>
      </c>
      <c r="R132" s="87"/>
      <c r="S132" s="87"/>
      <c r="T132" s="87"/>
      <c r="U132" s="87"/>
      <c r="V132" s="86" t="s">
        <v>79</v>
      </c>
      <c r="W132" s="75"/>
      <c r="X132" s="102" t="s">
        <v>79</v>
      </c>
      <c r="Y132" s="63" t="str">
        <f>IFERROR(IF(VLOOKUP(X132,Listor!$T$6:$U$7,2,FALSE)&lt;O132,TRUE),"")</f>
        <v/>
      </c>
      <c r="Z132" s="87"/>
      <c r="AA132" s="104"/>
    </row>
    <row r="133" spans="2:27" x14ac:dyDescent="0.25">
      <c r="B133" s="68" t="s">
        <v>68</v>
      </c>
      <c r="C133" s="80" t="str">
        <f>IFERROR(VLOOKUP(B133,Listor!$A$6:$B$62,2,FALSE),"")</f>
        <v/>
      </c>
      <c r="D133" s="80" t="str">
        <f>IFERROR(VLOOKUP(B133,Listor!$A$6:$C$62,3,FALSE),"")</f>
        <v/>
      </c>
      <c r="E133" s="110" t="s">
        <v>79</v>
      </c>
      <c r="F133" s="66"/>
      <c r="G133" s="35" t="str">
        <f>IFERROR(VLOOKUP(B133,Listor!$A$6:$G$62,7,FALSE),"")</f>
        <v/>
      </c>
      <c r="H133" s="63" t="str">
        <f>IFERROR(VLOOKUP(B133,Listor!$N$6:$O$47,2,FALSE),"")</f>
        <v/>
      </c>
      <c r="I133" s="63" t="str">
        <f t="shared" ref="I133:I196" si="6">IFERROR(F133*H133,"")</f>
        <v/>
      </c>
      <c r="J133" s="96" t="str">
        <f>IFERROR(VLOOKUP(B133,Listor!$N$6:$P$47,3,FALSE)*I133,"")</f>
        <v/>
      </c>
      <c r="K133" s="81"/>
      <c r="L133" s="88" t="str">
        <f>IFERROR((VLOOKUP(B133,Listor!$N$6:$P$47,3,FALSE)*Biologiska!K133)+(VLOOKUP(B133,Listor!$N$6:$Q$47,4,FALSE)),"")</f>
        <v/>
      </c>
      <c r="M133" s="63" t="str">
        <f t="shared" si="4"/>
        <v/>
      </c>
      <c r="N133" s="75"/>
      <c r="O133" s="84" t="str">
        <f t="shared" si="5"/>
        <v/>
      </c>
      <c r="P133" s="107"/>
      <c r="Q133" s="87" t="s">
        <v>79</v>
      </c>
      <c r="R133" s="87"/>
      <c r="S133" s="87"/>
      <c r="T133" s="87"/>
      <c r="U133" s="87"/>
      <c r="V133" s="86" t="s">
        <v>79</v>
      </c>
      <c r="W133" s="75"/>
      <c r="X133" s="102" t="s">
        <v>79</v>
      </c>
      <c r="Y133" s="63" t="str">
        <f>IFERROR(IF(VLOOKUP(X133,Listor!$T$6:$U$7,2,FALSE)&lt;O133,TRUE),"")</f>
        <v/>
      </c>
      <c r="Z133" s="87"/>
      <c r="AA133" s="104"/>
    </row>
    <row r="134" spans="2:27" x14ac:dyDescent="0.25">
      <c r="B134" s="68" t="s">
        <v>68</v>
      </c>
      <c r="C134" s="80" t="str">
        <f>IFERROR(VLOOKUP(B134,Listor!$A$6:$B$62,2,FALSE),"")</f>
        <v/>
      </c>
      <c r="D134" s="80" t="str">
        <f>IFERROR(VLOOKUP(B134,Listor!$A$6:$C$62,3,FALSE),"")</f>
        <v/>
      </c>
      <c r="E134" s="110" t="s">
        <v>79</v>
      </c>
      <c r="F134" s="66"/>
      <c r="G134" s="35" t="str">
        <f>IFERROR(VLOOKUP(B134,Listor!$A$6:$G$62,7,FALSE),"")</f>
        <v/>
      </c>
      <c r="H134" s="63" t="str">
        <f>IFERROR(VLOOKUP(B134,Listor!$N$6:$O$47,2,FALSE),"")</f>
        <v/>
      </c>
      <c r="I134" s="63" t="str">
        <f t="shared" si="6"/>
        <v/>
      </c>
      <c r="J134" s="96" t="str">
        <f>IFERROR(VLOOKUP(B134,Listor!$N$6:$P$47,3,FALSE)*I134,"")</f>
        <v/>
      </c>
      <c r="K134" s="81"/>
      <c r="L134" s="88" t="str">
        <f>IFERROR((VLOOKUP(B134,Listor!$N$6:$P$47,3,FALSE)*Biologiska!K134)+(VLOOKUP(B134,Listor!$N$6:$Q$47,4,FALSE)),"")</f>
        <v/>
      </c>
      <c r="M134" s="63" t="str">
        <f t="shared" ref="M134:M197" si="7">IFERROR(I134*L134,"")</f>
        <v/>
      </c>
      <c r="N134" s="75"/>
      <c r="O134" s="84" t="str">
        <f t="shared" ref="O134:O197" si="8">IF(ISBLANK(K134),"",IFERROR(((83.8-K134)/83.8)*100,""))</f>
        <v/>
      </c>
      <c r="P134" s="107"/>
      <c r="Q134" s="87" t="s">
        <v>79</v>
      </c>
      <c r="R134" s="87"/>
      <c r="S134" s="87"/>
      <c r="T134" s="87"/>
      <c r="U134" s="87"/>
      <c r="V134" s="86" t="s">
        <v>79</v>
      </c>
      <c r="W134" s="75"/>
      <c r="X134" s="102" t="s">
        <v>79</v>
      </c>
      <c r="Y134" s="63" t="str">
        <f>IFERROR(IF(VLOOKUP(X134,Listor!$T$6:$U$7,2,FALSE)&lt;O134,TRUE),"")</f>
        <v/>
      </c>
      <c r="Z134" s="87"/>
      <c r="AA134" s="104"/>
    </row>
    <row r="135" spans="2:27" x14ac:dyDescent="0.25">
      <c r="B135" s="68" t="s">
        <v>68</v>
      </c>
      <c r="C135" s="80" t="str">
        <f>IFERROR(VLOOKUP(B135,Listor!$A$6:$B$62,2,FALSE),"")</f>
        <v/>
      </c>
      <c r="D135" s="80" t="str">
        <f>IFERROR(VLOOKUP(B135,Listor!$A$6:$C$62,3,FALSE),"")</f>
        <v/>
      </c>
      <c r="E135" s="110" t="s">
        <v>79</v>
      </c>
      <c r="F135" s="66"/>
      <c r="G135" s="35" t="str">
        <f>IFERROR(VLOOKUP(B135,Listor!$A$6:$G$62,7,FALSE),"")</f>
        <v/>
      </c>
      <c r="H135" s="63" t="str">
        <f>IFERROR(VLOOKUP(B135,Listor!$N$6:$O$47,2,FALSE),"")</f>
        <v/>
      </c>
      <c r="I135" s="63" t="str">
        <f t="shared" si="6"/>
        <v/>
      </c>
      <c r="J135" s="96" t="str">
        <f>IFERROR(VLOOKUP(B135,Listor!$N$6:$P$47,3,FALSE)*I135,"")</f>
        <v/>
      </c>
      <c r="K135" s="81"/>
      <c r="L135" s="88" t="str">
        <f>IFERROR((VLOOKUP(B135,Listor!$N$6:$P$47,3,FALSE)*Biologiska!K135)+(VLOOKUP(B135,Listor!$N$6:$Q$47,4,FALSE)),"")</f>
        <v/>
      </c>
      <c r="M135" s="63" t="str">
        <f t="shared" si="7"/>
        <v/>
      </c>
      <c r="N135" s="75"/>
      <c r="O135" s="84" t="str">
        <f t="shared" si="8"/>
        <v/>
      </c>
      <c r="P135" s="107"/>
      <c r="Q135" s="87" t="s">
        <v>79</v>
      </c>
      <c r="R135" s="87"/>
      <c r="S135" s="87"/>
      <c r="T135" s="87"/>
      <c r="U135" s="87"/>
      <c r="V135" s="86" t="s">
        <v>79</v>
      </c>
      <c r="W135" s="75"/>
      <c r="X135" s="102" t="s">
        <v>79</v>
      </c>
      <c r="Y135" s="63" t="str">
        <f>IFERROR(IF(VLOOKUP(X135,Listor!$T$6:$U$7,2,FALSE)&lt;O135,TRUE),"")</f>
        <v/>
      </c>
      <c r="Z135" s="87"/>
      <c r="AA135" s="104"/>
    </row>
    <row r="136" spans="2:27" x14ac:dyDescent="0.25">
      <c r="B136" s="68" t="s">
        <v>68</v>
      </c>
      <c r="C136" s="80" t="str">
        <f>IFERROR(VLOOKUP(B136,Listor!$A$6:$B$62,2,FALSE),"")</f>
        <v/>
      </c>
      <c r="D136" s="80" t="str">
        <f>IFERROR(VLOOKUP(B136,Listor!$A$6:$C$62,3,FALSE),"")</f>
        <v/>
      </c>
      <c r="E136" s="110" t="s">
        <v>79</v>
      </c>
      <c r="F136" s="66"/>
      <c r="G136" s="35" t="str">
        <f>IFERROR(VLOOKUP(B136,Listor!$A$6:$G$62,7,FALSE),"")</f>
        <v/>
      </c>
      <c r="H136" s="63" t="str">
        <f>IFERROR(VLOOKUP(B136,Listor!$N$6:$O$47,2,FALSE),"")</f>
        <v/>
      </c>
      <c r="I136" s="63" t="str">
        <f t="shared" si="6"/>
        <v/>
      </c>
      <c r="J136" s="96" t="str">
        <f>IFERROR(VLOOKUP(B136,Listor!$N$6:$P$47,3,FALSE)*I136,"")</f>
        <v/>
      </c>
      <c r="K136" s="81"/>
      <c r="L136" s="88" t="str">
        <f>IFERROR((VLOOKUP(B136,Listor!$N$6:$P$47,3,FALSE)*Biologiska!K136)+(VLOOKUP(B136,Listor!$N$6:$Q$47,4,FALSE)),"")</f>
        <v/>
      </c>
      <c r="M136" s="63" t="str">
        <f t="shared" si="7"/>
        <v/>
      </c>
      <c r="N136" s="75"/>
      <c r="O136" s="84" t="str">
        <f t="shared" si="8"/>
        <v/>
      </c>
      <c r="P136" s="107"/>
      <c r="Q136" s="87" t="s">
        <v>79</v>
      </c>
      <c r="R136" s="87"/>
      <c r="S136" s="87"/>
      <c r="T136" s="87"/>
      <c r="U136" s="87"/>
      <c r="V136" s="86" t="s">
        <v>79</v>
      </c>
      <c r="W136" s="75"/>
      <c r="X136" s="102" t="s">
        <v>79</v>
      </c>
      <c r="Y136" s="63" t="str">
        <f>IFERROR(IF(VLOOKUP(X136,Listor!$T$6:$U$7,2,FALSE)&lt;O136,TRUE),"")</f>
        <v/>
      </c>
      <c r="Z136" s="87"/>
      <c r="AA136" s="104"/>
    </row>
    <row r="137" spans="2:27" x14ac:dyDescent="0.25">
      <c r="B137" s="68" t="s">
        <v>68</v>
      </c>
      <c r="C137" s="80" t="str">
        <f>IFERROR(VLOOKUP(B137,Listor!$A$6:$B$62,2,FALSE),"")</f>
        <v/>
      </c>
      <c r="D137" s="80" t="str">
        <f>IFERROR(VLOOKUP(B137,Listor!$A$6:$C$62,3,FALSE),"")</f>
        <v/>
      </c>
      <c r="E137" s="110" t="s">
        <v>79</v>
      </c>
      <c r="F137" s="66"/>
      <c r="G137" s="35" t="str">
        <f>IFERROR(VLOOKUP(B137,Listor!$A$6:$G$62,7,FALSE),"")</f>
        <v/>
      </c>
      <c r="H137" s="63" t="str">
        <f>IFERROR(VLOOKUP(B137,Listor!$N$6:$O$47,2,FALSE),"")</f>
        <v/>
      </c>
      <c r="I137" s="63" t="str">
        <f t="shared" si="6"/>
        <v/>
      </c>
      <c r="J137" s="96" t="str">
        <f>IFERROR(VLOOKUP(B137,Listor!$N$6:$P$47,3,FALSE)*I137,"")</f>
        <v/>
      </c>
      <c r="K137" s="81"/>
      <c r="L137" s="88" t="str">
        <f>IFERROR((VLOOKUP(B137,Listor!$N$6:$P$47,3,FALSE)*Biologiska!K137)+(VLOOKUP(B137,Listor!$N$6:$Q$47,4,FALSE)),"")</f>
        <v/>
      </c>
      <c r="M137" s="63" t="str">
        <f t="shared" si="7"/>
        <v/>
      </c>
      <c r="N137" s="75"/>
      <c r="O137" s="84" t="str">
        <f t="shared" si="8"/>
        <v/>
      </c>
      <c r="P137" s="107"/>
      <c r="Q137" s="87" t="s">
        <v>79</v>
      </c>
      <c r="R137" s="87"/>
      <c r="S137" s="87"/>
      <c r="T137" s="87"/>
      <c r="U137" s="87"/>
      <c r="V137" s="86" t="s">
        <v>79</v>
      </c>
      <c r="W137" s="75"/>
      <c r="X137" s="102" t="s">
        <v>79</v>
      </c>
      <c r="Y137" s="63" t="str">
        <f>IFERROR(IF(VLOOKUP(X137,Listor!$T$6:$U$7,2,FALSE)&lt;O137,TRUE),"")</f>
        <v/>
      </c>
      <c r="Z137" s="87"/>
      <c r="AA137" s="104"/>
    </row>
    <row r="138" spans="2:27" x14ac:dyDescent="0.25">
      <c r="B138" s="68" t="s">
        <v>68</v>
      </c>
      <c r="C138" s="80" t="str">
        <f>IFERROR(VLOOKUP(B138,Listor!$A$6:$B$62,2,FALSE),"")</f>
        <v/>
      </c>
      <c r="D138" s="80" t="str">
        <f>IFERROR(VLOOKUP(B138,Listor!$A$6:$C$62,3,FALSE),"")</f>
        <v/>
      </c>
      <c r="E138" s="110" t="s">
        <v>79</v>
      </c>
      <c r="F138" s="66"/>
      <c r="G138" s="35" t="str">
        <f>IFERROR(VLOOKUP(B138,Listor!$A$6:$G$62,7,FALSE),"")</f>
        <v/>
      </c>
      <c r="H138" s="63" t="str">
        <f>IFERROR(VLOOKUP(B138,Listor!$N$6:$O$47,2,FALSE),"")</f>
        <v/>
      </c>
      <c r="I138" s="63" t="str">
        <f t="shared" si="6"/>
        <v/>
      </c>
      <c r="J138" s="96" t="str">
        <f>IFERROR(VLOOKUP(B138,Listor!$N$6:$P$47,3,FALSE)*I138,"")</f>
        <v/>
      </c>
      <c r="K138" s="81"/>
      <c r="L138" s="88" t="str">
        <f>IFERROR((VLOOKUP(B138,Listor!$N$6:$P$47,3,FALSE)*Biologiska!K138)+(VLOOKUP(B138,Listor!$N$6:$Q$47,4,FALSE)),"")</f>
        <v/>
      </c>
      <c r="M138" s="63" t="str">
        <f t="shared" si="7"/>
        <v/>
      </c>
      <c r="N138" s="75"/>
      <c r="O138" s="84" t="str">
        <f t="shared" si="8"/>
        <v/>
      </c>
      <c r="P138" s="107"/>
      <c r="Q138" s="87" t="s">
        <v>79</v>
      </c>
      <c r="R138" s="87"/>
      <c r="S138" s="87"/>
      <c r="T138" s="87"/>
      <c r="U138" s="87"/>
      <c r="V138" s="86" t="s">
        <v>79</v>
      </c>
      <c r="W138" s="75"/>
      <c r="X138" s="102" t="s">
        <v>79</v>
      </c>
      <c r="Y138" s="63" t="str">
        <f>IFERROR(IF(VLOOKUP(X138,Listor!$T$6:$U$7,2,FALSE)&lt;O138,TRUE),"")</f>
        <v/>
      </c>
      <c r="Z138" s="87"/>
      <c r="AA138" s="104"/>
    </row>
    <row r="139" spans="2:27" x14ac:dyDescent="0.25">
      <c r="B139" s="68" t="s">
        <v>68</v>
      </c>
      <c r="C139" s="80" t="str">
        <f>IFERROR(VLOOKUP(B139,Listor!$A$6:$B$62,2,FALSE),"")</f>
        <v/>
      </c>
      <c r="D139" s="80" t="str">
        <f>IFERROR(VLOOKUP(B139,Listor!$A$6:$C$62,3,FALSE),"")</f>
        <v/>
      </c>
      <c r="E139" s="110" t="s">
        <v>79</v>
      </c>
      <c r="F139" s="66"/>
      <c r="G139" s="35" t="str">
        <f>IFERROR(VLOOKUP(B139,Listor!$A$6:$G$62,7,FALSE),"")</f>
        <v/>
      </c>
      <c r="H139" s="63" t="str">
        <f>IFERROR(VLOOKUP(B139,Listor!$N$6:$O$47,2,FALSE),"")</f>
        <v/>
      </c>
      <c r="I139" s="63" t="str">
        <f t="shared" si="6"/>
        <v/>
      </c>
      <c r="J139" s="96" t="str">
        <f>IFERROR(VLOOKUP(B139,Listor!$N$6:$P$47,3,FALSE)*I139,"")</f>
        <v/>
      </c>
      <c r="K139" s="81"/>
      <c r="L139" s="88" t="str">
        <f>IFERROR((VLOOKUP(B139,Listor!$N$6:$P$47,3,FALSE)*Biologiska!K139)+(VLOOKUP(B139,Listor!$N$6:$Q$47,4,FALSE)),"")</f>
        <v/>
      </c>
      <c r="M139" s="63" t="str">
        <f t="shared" si="7"/>
        <v/>
      </c>
      <c r="N139" s="75"/>
      <c r="O139" s="84" t="str">
        <f t="shared" si="8"/>
        <v/>
      </c>
      <c r="P139" s="107"/>
      <c r="Q139" s="87" t="s">
        <v>79</v>
      </c>
      <c r="R139" s="87"/>
      <c r="S139" s="87"/>
      <c r="T139" s="87"/>
      <c r="U139" s="87"/>
      <c r="V139" s="86" t="s">
        <v>79</v>
      </c>
      <c r="W139" s="75"/>
      <c r="X139" s="102" t="s">
        <v>79</v>
      </c>
      <c r="Y139" s="63" t="str">
        <f>IFERROR(IF(VLOOKUP(X139,Listor!$T$6:$U$7,2,FALSE)&lt;O139,TRUE),"")</f>
        <v/>
      </c>
      <c r="Z139" s="87"/>
      <c r="AA139" s="104"/>
    </row>
    <row r="140" spans="2:27" x14ac:dyDescent="0.25">
      <c r="B140" s="68" t="s">
        <v>68</v>
      </c>
      <c r="C140" s="80" t="str">
        <f>IFERROR(VLOOKUP(B140,Listor!$A$6:$B$62,2,FALSE),"")</f>
        <v/>
      </c>
      <c r="D140" s="80" t="str">
        <f>IFERROR(VLOOKUP(B140,Listor!$A$6:$C$62,3,FALSE),"")</f>
        <v/>
      </c>
      <c r="E140" s="110" t="s">
        <v>79</v>
      </c>
      <c r="F140" s="66"/>
      <c r="G140" s="35" t="str">
        <f>IFERROR(VLOOKUP(B140,Listor!$A$6:$G$62,7,FALSE),"")</f>
        <v/>
      </c>
      <c r="H140" s="63" t="str">
        <f>IFERROR(VLOOKUP(B140,Listor!$N$6:$O$47,2,FALSE),"")</f>
        <v/>
      </c>
      <c r="I140" s="63" t="str">
        <f t="shared" si="6"/>
        <v/>
      </c>
      <c r="J140" s="96" t="str">
        <f>IFERROR(VLOOKUP(B140,Listor!$N$6:$P$47,3,FALSE)*I140,"")</f>
        <v/>
      </c>
      <c r="K140" s="81"/>
      <c r="L140" s="88" t="str">
        <f>IFERROR((VLOOKUP(B140,Listor!$N$6:$P$47,3,FALSE)*Biologiska!K140)+(VLOOKUP(B140,Listor!$N$6:$Q$47,4,FALSE)),"")</f>
        <v/>
      </c>
      <c r="M140" s="63" t="str">
        <f t="shared" si="7"/>
        <v/>
      </c>
      <c r="N140" s="75"/>
      <c r="O140" s="84" t="str">
        <f t="shared" si="8"/>
        <v/>
      </c>
      <c r="P140" s="107"/>
      <c r="Q140" s="87" t="s">
        <v>79</v>
      </c>
      <c r="R140" s="87"/>
      <c r="S140" s="87"/>
      <c r="T140" s="87"/>
      <c r="U140" s="87"/>
      <c r="V140" s="86" t="s">
        <v>79</v>
      </c>
      <c r="W140" s="75"/>
      <c r="X140" s="102" t="s">
        <v>79</v>
      </c>
      <c r="Y140" s="63" t="str">
        <f>IFERROR(IF(VLOOKUP(X140,Listor!$T$6:$U$7,2,FALSE)&lt;O140,TRUE),"")</f>
        <v/>
      </c>
      <c r="Z140" s="87"/>
      <c r="AA140" s="104"/>
    </row>
    <row r="141" spans="2:27" x14ac:dyDescent="0.25">
      <c r="B141" s="68" t="s">
        <v>68</v>
      </c>
      <c r="C141" s="80" t="str">
        <f>IFERROR(VLOOKUP(B141,Listor!$A$6:$B$62,2,FALSE),"")</f>
        <v/>
      </c>
      <c r="D141" s="80" t="str">
        <f>IFERROR(VLOOKUP(B141,Listor!$A$6:$C$62,3,FALSE),"")</f>
        <v/>
      </c>
      <c r="E141" s="110" t="s">
        <v>79</v>
      </c>
      <c r="F141" s="66"/>
      <c r="G141" s="35" t="str">
        <f>IFERROR(VLOOKUP(B141,Listor!$A$6:$G$62,7,FALSE),"")</f>
        <v/>
      </c>
      <c r="H141" s="63" t="str">
        <f>IFERROR(VLOOKUP(B141,Listor!$N$6:$O$47,2,FALSE),"")</f>
        <v/>
      </c>
      <c r="I141" s="63" t="str">
        <f t="shared" si="6"/>
        <v/>
      </c>
      <c r="J141" s="96" t="str">
        <f>IFERROR(VLOOKUP(B141,Listor!$N$6:$P$47,3,FALSE)*I141,"")</f>
        <v/>
      </c>
      <c r="K141" s="81"/>
      <c r="L141" s="88" t="str">
        <f>IFERROR((VLOOKUP(B141,Listor!$N$6:$P$47,3,FALSE)*Biologiska!K141)+(VLOOKUP(B141,Listor!$N$6:$Q$47,4,FALSE)),"")</f>
        <v/>
      </c>
      <c r="M141" s="63" t="str">
        <f t="shared" si="7"/>
        <v/>
      </c>
      <c r="N141" s="75"/>
      <c r="O141" s="84" t="str">
        <f t="shared" si="8"/>
        <v/>
      </c>
      <c r="P141" s="107"/>
      <c r="Q141" s="87" t="s">
        <v>79</v>
      </c>
      <c r="R141" s="87"/>
      <c r="S141" s="87"/>
      <c r="T141" s="87"/>
      <c r="U141" s="87"/>
      <c r="V141" s="86" t="s">
        <v>79</v>
      </c>
      <c r="W141" s="75"/>
      <c r="X141" s="102" t="s">
        <v>79</v>
      </c>
      <c r="Y141" s="63" t="str">
        <f>IFERROR(IF(VLOOKUP(X141,Listor!$T$6:$U$7,2,FALSE)&lt;O141,TRUE),"")</f>
        <v/>
      </c>
      <c r="Z141" s="87"/>
      <c r="AA141" s="104"/>
    </row>
    <row r="142" spans="2:27" x14ac:dyDescent="0.25">
      <c r="B142" s="68" t="s">
        <v>68</v>
      </c>
      <c r="C142" s="80" t="str">
        <f>IFERROR(VLOOKUP(B142,Listor!$A$6:$B$62,2,FALSE),"")</f>
        <v/>
      </c>
      <c r="D142" s="80" t="str">
        <f>IFERROR(VLOOKUP(B142,Listor!$A$6:$C$62,3,FALSE),"")</f>
        <v/>
      </c>
      <c r="E142" s="110" t="s">
        <v>79</v>
      </c>
      <c r="F142" s="66"/>
      <c r="G142" s="35" t="str">
        <f>IFERROR(VLOOKUP(B142,Listor!$A$6:$G$62,7,FALSE),"")</f>
        <v/>
      </c>
      <c r="H142" s="63" t="str">
        <f>IFERROR(VLOOKUP(B142,Listor!$N$6:$O$47,2,FALSE),"")</f>
        <v/>
      </c>
      <c r="I142" s="63" t="str">
        <f t="shared" si="6"/>
        <v/>
      </c>
      <c r="J142" s="96" t="str">
        <f>IFERROR(VLOOKUP(B142,Listor!$N$6:$P$47,3,FALSE)*I142,"")</f>
        <v/>
      </c>
      <c r="K142" s="81"/>
      <c r="L142" s="88" t="str">
        <f>IFERROR((VLOOKUP(B142,Listor!$N$6:$P$47,3,FALSE)*Biologiska!K142)+(VLOOKUP(B142,Listor!$N$6:$Q$47,4,FALSE)),"")</f>
        <v/>
      </c>
      <c r="M142" s="63" t="str">
        <f t="shared" si="7"/>
        <v/>
      </c>
      <c r="N142" s="75"/>
      <c r="O142" s="84" t="str">
        <f t="shared" si="8"/>
        <v/>
      </c>
      <c r="P142" s="107"/>
      <c r="Q142" s="87" t="s">
        <v>79</v>
      </c>
      <c r="R142" s="87"/>
      <c r="S142" s="87"/>
      <c r="T142" s="87"/>
      <c r="U142" s="87"/>
      <c r="V142" s="86" t="s">
        <v>79</v>
      </c>
      <c r="W142" s="75"/>
      <c r="X142" s="102" t="s">
        <v>79</v>
      </c>
      <c r="Y142" s="63" t="str">
        <f>IFERROR(IF(VLOOKUP(X142,Listor!$T$6:$U$7,2,FALSE)&lt;O142,TRUE),"")</f>
        <v/>
      </c>
      <c r="Z142" s="87"/>
      <c r="AA142" s="104"/>
    </row>
    <row r="143" spans="2:27" x14ac:dyDescent="0.25">
      <c r="B143" s="68" t="s">
        <v>68</v>
      </c>
      <c r="C143" s="80" t="str">
        <f>IFERROR(VLOOKUP(B143,Listor!$A$6:$B$62,2,FALSE),"")</f>
        <v/>
      </c>
      <c r="D143" s="80" t="str">
        <f>IFERROR(VLOOKUP(B143,Listor!$A$6:$C$62,3,FALSE),"")</f>
        <v/>
      </c>
      <c r="E143" s="110" t="s">
        <v>79</v>
      </c>
      <c r="F143" s="66"/>
      <c r="G143" s="35" t="str">
        <f>IFERROR(VLOOKUP(B143,Listor!$A$6:$G$62,7,FALSE),"")</f>
        <v/>
      </c>
      <c r="H143" s="63" t="str">
        <f>IFERROR(VLOOKUP(B143,Listor!$N$6:$O$47,2,FALSE),"")</f>
        <v/>
      </c>
      <c r="I143" s="63" t="str">
        <f t="shared" si="6"/>
        <v/>
      </c>
      <c r="J143" s="96" t="str">
        <f>IFERROR(VLOOKUP(B143,Listor!$N$6:$P$47,3,FALSE)*I143,"")</f>
        <v/>
      </c>
      <c r="K143" s="81"/>
      <c r="L143" s="88" t="str">
        <f>IFERROR((VLOOKUP(B143,Listor!$N$6:$P$47,3,FALSE)*Biologiska!K143)+(VLOOKUP(B143,Listor!$N$6:$Q$47,4,FALSE)),"")</f>
        <v/>
      </c>
      <c r="M143" s="63" t="str">
        <f t="shared" si="7"/>
        <v/>
      </c>
      <c r="N143" s="75"/>
      <c r="O143" s="84" t="str">
        <f t="shared" si="8"/>
        <v/>
      </c>
      <c r="P143" s="107"/>
      <c r="Q143" s="87" t="s">
        <v>79</v>
      </c>
      <c r="R143" s="87"/>
      <c r="S143" s="87"/>
      <c r="T143" s="87"/>
      <c r="U143" s="87"/>
      <c r="V143" s="86" t="s">
        <v>79</v>
      </c>
      <c r="W143" s="75"/>
      <c r="X143" s="102" t="s">
        <v>79</v>
      </c>
      <c r="Y143" s="63" t="str">
        <f>IFERROR(IF(VLOOKUP(X143,Listor!$T$6:$U$7,2,FALSE)&lt;O143,TRUE),"")</f>
        <v/>
      </c>
      <c r="Z143" s="87"/>
      <c r="AA143" s="104"/>
    </row>
    <row r="144" spans="2:27" x14ac:dyDescent="0.25">
      <c r="B144" s="68" t="s">
        <v>68</v>
      </c>
      <c r="C144" s="80" t="str">
        <f>IFERROR(VLOOKUP(B144,Listor!$A$6:$B$62,2,FALSE),"")</f>
        <v/>
      </c>
      <c r="D144" s="80" t="str">
        <f>IFERROR(VLOOKUP(B144,Listor!$A$6:$C$62,3,FALSE),"")</f>
        <v/>
      </c>
      <c r="E144" s="110" t="s">
        <v>79</v>
      </c>
      <c r="F144" s="66"/>
      <c r="G144" s="35" t="str">
        <f>IFERROR(VLOOKUP(B144,Listor!$A$6:$G$62,7,FALSE),"")</f>
        <v/>
      </c>
      <c r="H144" s="63" t="str">
        <f>IFERROR(VLOOKUP(B144,Listor!$N$6:$O$47,2,FALSE),"")</f>
        <v/>
      </c>
      <c r="I144" s="63" t="str">
        <f t="shared" si="6"/>
        <v/>
      </c>
      <c r="J144" s="96" t="str">
        <f>IFERROR(VLOOKUP(B144,Listor!$N$6:$P$47,3,FALSE)*I144,"")</f>
        <v/>
      </c>
      <c r="K144" s="81"/>
      <c r="L144" s="88" t="str">
        <f>IFERROR((VLOOKUP(B144,Listor!$N$6:$P$47,3,FALSE)*Biologiska!K144)+(VLOOKUP(B144,Listor!$N$6:$Q$47,4,FALSE)),"")</f>
        <v/>
      </c>
      <c r="M144" s="63" t="str">
        <f t="shared" si="7"/>
        <v/>
      </c>
      <c r="N144" s="75"/>
      <c r="O144" s="84" t="str">
        <f t="shared" si="8"/>
        <v/>
      </c>
      <c r="P144" s="107"/>
      <c r="Q144" s="87" t="s">
        <v>79</v>
      </c>
      <c r="R144" s="87"/>
      <c r="S144" s="87"/>
      <c r="T144" s="87"/>
      <c r="U144" s="87"/>
      <c r="V144" s="86" t="s">
        <v>79</v>
      </c>
      <c r="W144" s="75"/>
      <c r="X144" s="102" t="s">
        <v>79</v>
      </c>
      <c r="Y144" s="63" t="str">
        <f>IFERROR(IF(VLOOKUP(X144,Listor!$T$6:$U$7,2,FALSE)&lt;O144,TRUE),"")</f>
        <v/>
      </c>
      <c r="Z144" s="87"/>
      <c r="AA144" s="104"/>
    </row>
    <row r="145" spans="2:27" x14ac:dyDescent="0.25">
      <c r="B145" s="68" t="s">
        <v>68</v>
      </c>
      <c r="C145" s="80" t="str">
        <f>IFERROR(VLOOKUP(B145,Listor!$A$6:$B$62,2,FALSE),"")</f>
        <v/>
      </c>
      <c r="D145" s="80" t="str">
        <f>IFERROR(VLOOKUP(B145,Listor!$A$6:$C$62,3,FALSE),"")</f>
        <v/>
      </c>
      <c r="E145" s="110" t="s">
        <v>79</v>
      </c>
      <c r="F145" s="66"/>
      <c r="G145" s="35" t="str">
        <f>IFERROR(VLOOKUP(B145,Listor!$A$6:$G$62,7,FALSE),"")</f>
        <v/>
      </c>
      <c r="H145" s="63" t="str">
        <f>IFERROR(VLOOKUP(B145,Listor!$N$6:$O$47,2,FALSE),"")</f>
        <v/>
      </c>
      <c r="I145" s="63" t="str">
        <f t="shared" si="6"/>
        <v/>
      </c>
      <c r="J145" s="96" t="str">
        <f>IFERROR(VLOOKUP(B145,Listor!$N$6:$P$47,3,FALSE)*I145,"")</f>
        <v/>
      </c>
      <c r="K145" s="81"/>
      <c r="L145" s="88" t="str">
        <f>IFERROR((VLOOKUP(B145,Listor!$N$6:$P$47,3,FALSE)*Biologiska!K145)+(VLOOKUP(B145,Listor!$N$6:$Q$47,4,FALSE)),"")</f>
        <v/>
      </c>
      <c r="M145" s="63" t="str">
        <f t="shared" si="7"/>
        <v/>
      </c>
      <c r="N145" s="75"/>
      <c r="O145" s="84" t="str">
        <f t="shared" si="8"/>
        <v/>
      </c>
      <c r="P145" s="107"/>
      <c r="Q145" s="87" t="s">
        <v>79</v>
      </c>
      <c r="R145" s="87"/>
      <c r="S145" s="87"/>
      <c r="T145" s="87"/>
      <c r="U145" s="87"/>
      <c r="V145" s="86" t="s">
        <v>79</v>
      </c>
      <c r="W145" s="75"/>
      <c r="X145" s="102" t="s">
        <v>79</v>
      </c>
      <c r="Y145" s="63" t="str">
        <f>IFERROR(IF(VLOOKUP(X145,Listor!$T$6:$U$7,2,FALSE)&lt;O145,TRUE),"")</f>
        <v/>
      </c>
      <c r="Z145" s="87"/>
      <c r="AA145" s="104"/>
    </row>
    <row r="146" spans="2:27" x14ac:dyDescent="0.25">
      <c r="B146" s="68" t="s">
        <v>68</v>
      </c>
      <c r="C146" s="80" t="str">
        <f>IFERROR(VLOOKUP(B146,Listor!$A$6:$B$62,2,FALSE),"")</f>
        <v/>
      </c>
      <c r="D146" s="80" t="str">
        <f>IFERROR(VLOOKUP(B146,Listor!$A$6:$C$62,3,FALSE),"")</f>
        <v/>
      </c>
      <c r="E146" s="110" t="s">
        <v>79</v>
      </c>
      <c r="F146" s="66"/>
      <c r="G146" s="35" t="str">
        <f>IFERROR(VLOOKUP(B146,Listor!$A$6:$G$62,7,FALSE),"")</f>
        <v/>
      </c>
      <c r="H146" s="63" t="str">
        <f>IFERROR(VLOOKUP(B146,Listor!$N$6:$O$47,2,FALSE),"")</f>
        <v/>
      </c>
      <c r="I146" s="63" t="str">
        <f t="shared" si="6"/>
        <v/>
      </c>
      <c r="J146" s="96" t="str">
        <f>IFERROR(VLOOKUP(B146,Listor!$N$6:$P$47,3,FALSE)*I146,"")</f>
        <v/>
      </c>
      <c r="K146" s="81"/>
      <c r="L146" s="88" t="str">
        <f>IFERROR((VLOOKUP(B146,Listor!$N$6:$P$47,3,FALSE)*Biologiska!K146)+(VLOOKUP(B146,Listor!$N$6:$Q$47,4,FALSE)),"")</f>
        <v/>
      </c>
      <c r="M146" s="63" t="str">
        <f t="shared" si="7"/>
        <v/>
      </c>
      <c r="N146" s="75"/>
      <c r="O146" s="84" t="str">
        <f t="shared" si="8"/>
        <v/>
      </c>
      <c r="P146" s="107"/>
      <c r="Q146" s="87" t="s">
        <v>79</v>
      </c>
      <c r="R146" s="87"/>
      <c r="S146" s="87"/>
      <c r="T146" s="87"/>
      <c r="U146" s="87"/>
      <c r="V146" s="86" t="s">
        <v>79</v>
      </c>
      <c r="W146" s="75"/>
      <c r="X146" s="102" t="s">
        <v>79</v>
      </c>
      <c r="Y146" s="63" t="str">
        <f>IFERROR(IF(VLOOKUP(X146,Listor!$T$6:$U$7,2,FALSE)&lt;O146,TRUE),"")</f>
        <v/>
      </c>
      <c r="Z146" s="87"/>
      <c r="AA146" s="104"/>
    </row>
    <row r="147" spans="2:27" x14ac:dyDescent="0.25">
      <c r="B147" s="68" t="s">
        <v>68</v>
      </c>
      <c r="C147" s="80" t="str">
        <f>IFERROR(VLOOKUP(B147,Listor!$A$6:$B$62,2,FALSE),"")</f>
        <v/>
      </c>
      <c r="D147" s="80" t="str">
        <f>IFERROR(VLOOKUP(B147,Listor!$A$6:$C$62,3,FALSE),"")</f>
        <v/>
      </c>
      <c r="E147" s="110" t="s">
        <v>79</v>
      </c>
      <c r="F147" s="66"/>
      <c r="G147" s="35" t="str">
        <f>IFERROR(VLOOKUP(B147,Listor!$A$6:$G$62,7,FALSE),"")</f>
        <v/>
      </c>
      <c r="H147" s="63" t="str">
        <f>IFERROR(VLOOKUP(B147,Listor!$N$6:$O$47,2,FALSE),"")</f>
        <v/>
      </c>
      <c r="I147" s="63" t="str">
        <f t="shared" si="6"/>
        <v/>
      </c>
      <c r="J147" s="96" t="str">
        <f>IFERROR(VLOOKUP(B147,Listor!$N$6:$P$47,3,FALSE)*I147,"")</f>
        <v/>
      </c>
      <c r="K147" s="81"/>
      <c r="L147" s="88" t="str">
        <f>IFERROR((VLOOKUP(B147,Listor!$N$6:$P$47,3,FALSE)*Biologiska!K147)+(VLOOKUP(B147,Listor!$N$6:$Q$47,4,FALSE)),"")</f>
        <v/>
      </c>
      <c r="M147" s="63" t="str">
        <f t="shared" si="7"/>
        <v/>
      </c>
      <c r="N147" s="75"/>
      <c r="O147" s="84" t="str">
        <f t="shared" si="8"/>
        <v/>
      </c>
      <c r="P147" s="107"/>
      <c r="Q147" s="87" t="s">
        <v>79</v>
      </c>
      <c r="R147" s="87"/>
      <c r="S147" s="87"/>
      <c r="T147" s="87"/>
      <c r="U147" s="87"/>
      <c r="V147" s="86" t="s">
        <v>79</v>
      </c>
      <c r="W147" s="75"/>
      <c r="X147" s="102" t="s">
        <v>79</v>
      </c>
      <c r="Y147" s="63" t="str">
        <f>IFERROR(IF(VLOOKUP(X147,Listor!$T$6:$U$7,2,FALSE)&lt;O147,TRUE),"")</f>
        <v/>
      </c>
      <c r="Z147" s="87"/>
      <c r="AA147" s="104"/>
    </row>
    <row r="148" spans="2:27" x14ac:dyDescent="0.25">
      <c r="B148" s="68" t="s">
        <v>68</v>
      </c>
      <c r="C148" s="80" t="str">
        <f>IFERROR(VLOOKUP(B148,Listor!$A$6:$B$62,2,FALSE),"")</f>
        <v/>
      </c>
      <c r="D148" s="80" t="str">
        <f>IFERROR(VLOOKUP(B148,Listor!$A$6:$C$62,3,FALSE),"")</f>
        <v/>
      </c>
      <c r="E148" s="110" t="s">
        <v>79</v>
      </c>
      <c r="F148" s="66"/>
      <c r="G148" s="35" t="str">
        <f>IFERROR(VLOOKUP(B148,Listor!$A$6:$G$62,7,FALSE),"")</f>
        <v/>
      </c>
      <c r="H148" s="63" t="str">
        <f>IFERROR(VLOOKUP(B148,Listor!$N$6:$O$47,2,FALSE),"")</f>
        <v/>
      </c>
      <c r="I148" s="63" t="str">
        <f t="shared" si="6"/>
        <v/>
      </c>
      <c r="J148" s="96" t="str">
        <f>IFERROR(VLOOKUP(B148,Listor!$N$6:$P$47,3,FALSE)*I148,"")</f>
        <v/>
      </c>
      <c r="K148" s="81"/>
      <c r="L148" s="88" t="str">
        <f>IFERROR((VLOOKUP(B148,Listor!$N$6:$P$47,3,FALSE)*Biologiska!K148)+(VLOOKUP(B148,Listor!$N$6:$Q$47,4,FALSE)),"")</f>
        <v/>
      </c>
      <c r="M148" s="63" t="str">
        <f t="shared" si="7"/>
        <v/>
      </c>
      <c r="N148" s="75"/>
      <c r="O148" s="84" t="str">
        <f t="shared" si="8"/>
        <v/>
      </c>
      <c r="P148" s="107"/>
      <c r="Q148" s="87" t="s">
        <v>79</v>
      </c>
      <c r="R148" s="87"/>
      <c r="S148" s="87"/>
      <c r="T148" s="87"/>
      <c r="U148" s="87"/>
      <c r="V148" s="86" t="s">
        <v>79</v>
      </c>
      <c r="W148" s="75"/>
      <c r="X148" s="102" t="s">
        <v>79</v>
      </c>
      <c r="Y148" s="63" t="str">
        <f>IFERROR(IF(VLOOKUP(X148,Listor!$T$6:$U$7,2,FALSE)&lt;O148,TRUE),"")</f>
        <v/>
      </c>
      <c r="Z148" s="87"/>
      <c r="AA148" s="104"/>
    </row>
    <row r="149" spans="2:27" x14ac:dyDescent="0.25">
      <c r="B149" s="68" t="s">
        <v>68</v>
      </c>
      <c r="C149" s="80" t="str">
        <f>IFERROR(VLOOKUP(B149,Listor!$A$6:$B$62,2,FALSE),"")</f>
        <v/>
      </c>
      <c r="D149" s="80" t="str">
        <f>IFERROR(VLOOKUP(B149,Listor!$A$6:$C$62,3,FALSE),"")</f>
        <v/>
      </c>
      <c r="E149" s="110" t="s">
        <v>79</v>
      </c>
      <c r="F149" s="66"/>
      <c r="G149" s="35" t="str">
        <f>IFERROR(VLOOKUP(B149,Listor!$A$6:$G$62,7,FALSE),"")</f>
        <v/>
      </c>
      <c r="H149" s="63" t="str">
        <f>IFERROR(VLOOKUP(B149,Listor!$N$6:$O$47,2,FALSE),"")</f>
        <v/>
      </c>
      <c r="I149" s="63" t="str">
        <f t="shared" si="6"/>
        <v/>
      </c>
      <c r="J149" s="96" t="str">
        <f>IFERROR(VLOOKUP(B149,Listor!$N$6:$P$47,3,FALSE)*I149,"")</f>
        <v/>
      </c>
      <c r="K149" s="81"/>
      <c r="L149" s="88" t="str">
        <f>IFERROR((VLOOKUP(B149,Listor!$N$6:$P$47,3,FALSE)*Biologiska!K149)+(VLOOKUP(B149,Listor!$N$6:$Q$47,4,FALSE)),"")</f>
        <v/>
      </c>
      <c r="M149" s="63" t="str">
        <f t="shared" si="7"/>
        <v/>
      </c>
      <c r="N149" s="75"/>
      <c r="O149" s="84" t="str">
        <f t="shared" si="8"/>
        <v/>
      </c>
      <c r="P149" s="107"/>
      <c r="Q149" s="87" t="s">
        <v>79</v>
      </c>
      <c r="R149" s="87"/>
      <c r="S149" s="87"/>
      <c r="T149" s="87"/>
      <c r="U149" s="87"/>
      <c r="V149" s="86" t="s">
        <v>79</v>
      </c>
      <c r="W149" s="75"/>
      <c r="X149" s="102" t="s">
        <v>79</v>
      </c>
      <c r="Y149" s="63" t="str">
        <f>IFERROR(IF(VLOOKUP(X149,Listor!$T$6:$U$7,2,FALSE)&lt;O149,TRUE),"")</f>
        <v/>
      </c>
      <c r="Z149" s="87"/>
      <c r="AA149" s="104"/>
    </row>
    <row r="150" spans="2:27" x14ac:dyDescent="0.25">
      <c r="B150" s="68" t="s">
        <v>68</v>
      </c>
      <c r="C150" s="80" t="str">
        <f>IFERROR(VLOOKUP(B150,Listor!$A$6:$B$62,2,FALSE),"")</f>
        <v/>
      </c>
      <c r="D150" s="80" t="str">
        <f>IFERROR(VLOOKUP(B150,Listor!$A$6:$C$62,3,FALSE),"")</f>
        <v/>
      </c>
      <c r="E150" s="110" t="s">
        <v>79</v>
      </c>
      <c r="F150" s="66"/>
      <c r="G150" s="35" t="str">
        <f>IFERROR(VLOOKUP(B150,Listor!$A$6:$G$62,7,FALSE),"")</f>
        <v/>
      </c>
      <c r="H150" s="63" t="str">
        <f>IFERROR(VLOOKUP(B150,Listor!$N$6:$O$47,2,FALSE),"")</f>
        <v/>
      </c>
      <c r="I150" s="63" t="str">
        <f t="shared" si="6"/>
        <v/>
      </c>
      <c r="J150" s="96" t="str">
        <f>IFERROR(VLOOKUP(B150,Listor!$N$6:$P$47,3,FALSE)*I150,"")</f>
        <v/>
      </c>
      <c r="K150" s="81"/>
      <c r="L150" s="88" t="str">
        <f>IFERROR((VLOOKUP(B150,Listor!$N$6:$P$47,3,FALSE)*Biologiska!K150)+(VLOOKUP(B150,Listor!$N$6:$Q$47,4,FALSE)),"")</f>
        <v/>
      </c>
      <c r="M150" s="63" t="str">
        <f t="shared" si="7"/>
        <v/>
      </c>
      <c r="N150" s="75"/>
      <c r="O150" s="84" t="str">
        <f t="shared" si="8"/>
        <v/>
      </c>
      <c r="P150" s="107"/>
      <c r="Q150" s="87" t="s">
        <v>79</v>
      </c>
      <c r="R150" s="87"/>
      <c r="S150" s="87"/>
      <c r="T150" s="87"/>
      <c r="U150" s="87"/>
      <c r="V150" s="86" t="s">
        <v>79</v>
      </c>
      <c r="W150" s="75"/>
      <c r="X150" s="102" t="s">
        <v>79</v>
      </c>
      <c r="Y150" s="63" t="str">
        <f>IFERROR(IF(VLOOKUP(X150,Listor!$T$6:$U$7,2,FALSE)&lt;O150,TRUE),"")</f>
        <v/>
      </c>
      <c r="Z150" s="87"/>
      <c r="AA150" s="104"/>
    </row>
    <row r="151" spans="2:27" x14ac:dyDescent="0.25">
      <c r="B151" s="68" t="s">
        <v>68</v>
      </c>
      <c r="C151" s="80" t="str">
        <f>IFERROR(VLOOKUP(B151,Listor!$A$6:$B$62,2,FALSE),"")</f>
        <v/>
      </c>
      <c r="D151" s="80" t="str">
        <f>IFERROR(VLOOKUP(B151,Listor!$A$6:$C$62,3,FALSE),"")</f>
        <v/>
      </c>
      <c r="E151" s="110" t="s">
        <v>79</v>
      </c>
      <c r="F151" s="66"/>
      <c r="G151" s="35" t="str">
        <f>IFERROR(VLOOKUP(B151,Listor!$A$6:$G$62,7,FALSE),"")</f>
        <v/>
      </c>
      <c r="H151" s="63" t="str">
        <f>IFERROR(VLOOKUP(B151,Listor!$N$6:$O$47,2,FALSE),"")</f>
        <v/>
      </c>
      <c r="I151" s="63" t="str">
        <f t="shared" si="6"/>
        <v/>
      </c>
      <c r="J151" s="96" t="str">
        <f>IFERROR(VLOOKUP(B151,Listor!$N$6:$P$47,3,FALSE)*I151,"")</f>
        <v/>
      </c>
      <c r="K151" s="81"/>
      <c r="L151" s="88" t="str">
        <f>IFERROR((VLOOKUP(B151,Listor!$N$6:$P$47,3,FALSE)*Biologiska!K151)+(VLOOKUP(B151,Listor!$N$6:$Q$47,4,FALSE)),"")</f>
        <v/>
      </c>
      <c r="M151" s="63" t="str">
        <f t="shared" si="7"/>
        <v/>
      </c>
      <c r="N151" s="75"/>
      <c r="O151" s="84" t="str">
        <f t="shared" si="8"/>
        <v/>
      </c>
      <c r="P151" s="107"/>
      <c r="Q151" s="87" t="s">
        <v>79</v>
      </c>
      <c r="R151" s="87"/>
      <c r="S151" s="87"/>
      <c r="T151" s="87"/>
      <c r="U151" s="87"/>
      <c r="V151" s="86" t="s">
        <v>79</v>
      </c>
      <c r="W151" s="75"/>
      <c r="X151" s="102" t="s">
        <v>79</v>
      </c>
      <c r="Y151" s="63" t="str">
        <f>IFERROR(IF(VLOOKUP(X151,Listor!$T$6:$U$7,2,FALSE)&lt;O151,TRUE),"")</f>
        <v/>
      </c>
      <c r="Z151" s="87"/>
      <c r="AA151" s="104"/>
    </row>
    <row r="152" spans="2:27" x14ac:dyDescent="0.25">
      <c r="B152" s="68" t="s">
        <v>68</v>
      </c>
      <c r="C152" s="80" t="str">
        <f>IFERROR(VLOOKUP(B152,Listor!$A$6:$B$62,2,FALSE),"")</f>
        <v/>
      </c>
      <c r="D152" s="80" t="str">
        <f>IFERROR(VLOOKUP(B152,Listor!$A$6:$C$62,3,FALSE),"")</f>
        <v/>
      </c>
      <c r="E152" s="110" t="s">
        <v>79</v>
      </c>
      <c r="F152" s="66"/>
      <c r="G152" s="35" t="str">
        <f>IFERROR(VLOOKUP(B152,Listor!$A$6:$G$62,7,FALSE),"")</f>
        <v/>
      </c>
      <c r="H152" s="63" t="str">
        <f>IFERROR(VLOOKUP(B152,Listor!$N$6:$O$47,2,FALSE),"")</f>
        <v/>
      </c>
      <c r="I152" s="63" t="str">
        <f t="shared" si="6"/>
        <v/>
      </c>
      <c r="J152" s="96" t="str">
        <f>IFERROR(VLOOKUP(B152,Listor!$N$6:$P$47,3,FALSE)*I152,"")</f>
        <v/>
      </c>
      <c r="K152" s="81"/>
      <c r="L152" s="88" t="str">
        <f>IFERROR((VLOOKUP(B152,Listor!$N$6:$P$47,3,FALSE)*Biologiska!K152)+(VLOOKUP(B152,Listor!$N$6:$Q$47,4,FALSE)),"")</f>
        <v/>
      </c>
      <c r="M152" s="63" t="str">
        <f t="shared" si="7"/>
        <v/>
      </c>
      <c r="N152" s="75"/>
      <c r="O152" s="84" t="str">
        <f t="shared" si="8"/>
        <v/>
      </c>
      <c r="P152" s="107"/>
      <c r="Q152" s="87" t="s">
        <v>79</v>
      </c>
      <c r="R152" s="87"/>
      <c r="S152" s="87"/>
      <c r="T152" s="87"/>
      <c r="U152" s="87"/>
      <c r="V152" s="86" t="s">
        <v>79</v>
      </c>
      <c r="W152" s="75"/>
      <c r="X152" s="102" t="s">
        <v>79</v>
      </c>
      <c r="Y152" s="63" t="str">
        <f>IFERROR(IF(VLOOKUP(X152,Listor!$T$6:$U$7,2,FALSE)&lt;O152,TRUE),"")</f>
        <v/>
      </c>
      <c r="Z152" s="87"/>
      <c r="AA152" s="104"/>
    </row>
    <row r="153" spans="2:27" x14ac:dyDescent="0.25">
      <c r="B153" s="68" t="s">
        <v>68</v>
      </c>
      <c r="C153" s="80" t="str">
        <f>IFERROR(VLOOKUP(B153,Listor!$A$6:$B$62,2,FALSE),"")</f>
        <v/>
      </c>
      <c r="D153" s="80" t="str">
        <f>IFERROR(VLOOKUP(B153,Listor!$A$6:$C$62,3,FALSE),"")</f>
        <v/>
      </c>
      <c r="E153" s="110" t="s">
        <v>79</v>
      </c>
      <c r="F153" s="66"/>
      <c r="G153" s="35" t="str">
        <f>IFERROR(VLOOKUP(B153,Listor!$A$6:$G$62,7,FALSE),"")</f>
        <v/>
      </c>
      <c r="H153" s="63" t="str">
        <f>IFERROR(VLOOKUP(B153,Listor!$N$6:$O$47,2,FALSE),"")</f>
        <v/>
      </c>
      <c r="I153" s="63" t="str">
        <f t="shared" si="6"/>
        <v/>
      </c>
      <c r="J153" s="96" t="str">
        <f>IFERROR(VLOOKUP(B153,Listor!$N$6:$P$47,3,FALSE)*I153,"")</f>
        <v/>
      </c>
      <c r="K153" s="81"/>
      <c r="L153" s="88" t="str">
        <f>IFERROR((VLOOKUP(B153,Listor!$N$6:$P$47,3,FALSE)*Biologiska!K153)+(VLOOKUP(B153,Listor!$N$6:$Q$47,4,FALSE)),"")</f>
        <v/>
      </c>
      <c r="M153" s="63" t="str">
        <f t="shared" si="7"/>
        <v/>
      </c>
      <c r="N153" s="75"/>
      <c r="O153" s="84" t="str">
        <f t="shared" si="8"/>
        <v/>
      </c>
      <c r="P153" s="107"/>
      <c r="Q153" s="87" t="s">
        <v>79</v>
      </c>
      <c r="R153" s="87"/>
      <c r="S153" s="87"/>
      <c r="T153" s="87"/>
      <c r="U153" s="87"/>
      <c r="V153" s="86" t="s">
        <v>79</v>
      </c>
      <c r="W153" s="75"/>
      <c r="X153" s="102" t="s">
        <v>79</v>
      </c>
      <c r="Y153" s="63" t="str">
        <f>IFERROR(IF(VLOOKUP(X153,Listor!$T$6:$U$7,2,FALSE)&lt;O153,TRUE),"")</f>
        <v/>
      </c>
      <c r="Z153" s="87"/>
      <c r="AA153" s="104"/>
    </row>
    <row r="154" spans="2:27" x14ac:dyDescent="0.25">
      <c r="B154" s="68" t="s">
        <v>68</v>
      </c>
      <c r="C154" s="80" t="str">
        <f>IFERROR(VLOOKUP(B154,Listor!$A$6:$B$62,2,FALSE),"")</f>
        <v/>
      </c>
      <c r="D154" s="80" t="str">
        <f>IFERROR(VLOOKUP(B154,Listor!$A$6:$C$62,3,FALSE),"")</f>
        <v/>
      </c>
      <c r="E154" s="110" t="s">
        <v>79</v>
      </c>
      <c r="F154" s="66"/>
      <c r="G154" s="35" t="str">
        <f>IFERROR(VLOOKUP(B154,Listor!$A$6:$G$62,7,FALSE),"")</f>
        <v/>
      </c>
      <c r="H154" s="63" t="str">
        <f>IFERROR(VLOOKUP(B154,Listor!$N$6:$O$47,2,FALSE),"")</f>
        <v/>
      </c>
      <c r="I154" s="63" t="str">
        <f t="shared" si="6"/>
        <v/>
      </c>
      <c r="J154" s="96" t="str">
        <f>IFERROR(VLOOKUP(B154,Listor!$N$6:$P$47,3,FALSE)*I154,"")</f>
        <v/>
      </c>
      <c r="K154" s="81"/>
      <c r="L154" s="88" t="str">
        <f>IFERROR((VLOOKUP(B154,Listor!$N$6:$P$47,3,FALSE)*Biologiska!K154)+(VLOOKUP(B154,Listor!$N$6:$Q$47,4,FALSE)),"")</f>
        <v/>
      </c>
      <c r="M154" s="63" t="str">
        <f t="shared" si="7"/>
        <v/>
      </c>
      <c r="N154" s="75"/>
      <c r="O154" s="84" t="str">
        <f t="shared" si="8"/>
        <v/>
      </c>
      <c r="P154" s="107"/>
      <c r="Q154" s="87" t="s">
        <v>79</v>
      </c>
      <c r="R154" s="87"/>
      <c r="S154" s="87"/>
      <c r="T154" s="87"/>
      <c r="U154" s="87"/>
      <c r="V154" s="86" t="s">
        <v>79</v>
      </c>
      <c r="W154" s="75"/>
      <c r="X154" s="102" t="s">
        <v>79</v>
      </c>
      <c r="Y154" s="63" t="str">
        <f>IFERROR(IF(VLOOKUP(X154,Listor!$T$6:$U$7,2,FALSE)&lt;O154,TRUE),"")</f>
        <v/>
      </c>
      <c r="Z154" s="87"/>
      <c r="AA154" s="104"/>
    </row>
    <row r="155" spans="2:27" x14ac:dyDescent="0.25">
      <c r="B155" s="68" t="s">
        <v>68</v>
      </c>
      <c r="C155" s="80" t="str">
        <f>IFERROR(VLOOKUP(B155,Listor!$A$6:$B$62,2,FALSE),"")</f>
        <v/>
      </c>
      <c r="D155" s="80" t="str">
        <f>IFERROR(VLOOKUP(B155,Listor!$A$6:$C$62,3,FALSE),"")</f>
        <v/>
      </c>
      <c r="E155" s="110" t="s">
        <v>79</v>
      </c>
      <c r="F155" s="66"/>
      <c r="G155" s="35" t="str">
        <f>IFERROR(VLOOKUP(B155,Listor!$A$6:$G$62,7,FALSE),"")</f>
        <v/>
      </c>
      <c r="H155" s="63" t="str">
        <f>IFERROR(VLOOKUP(B155,Listor!$N$6:$O$47,2,FALSE),"")</f>
        <v/>
      </c>
      <c r="I155" s="63" t="str">
        <f t="shared" si="6"/>
        <v/>
      </c>
      <c r="J155" s="96" t="str">
        <f>IFERROR(VLOOKUP(B155,Listor!$N$6:$P$47,3,FALSE)*I155,"")</f>
        <v/>
      </c>
      <c r="K155" s="81"/>
      <c r="L155" s="88" t="str">
        <f>IFERROR((VLOOKUP(B155,Listor!$N$6:$P$47,3,FALSE)*Biologiska!K155)+(VLOOKUP(B155,Listor!$N$6:$Q$47,4,FALSE)),"")</f>
        <v/>
      </c>
      <c r="M155" s="63" t="str">
        <f t="shared" si="7"/>
        <v/>
      </c>
      <c r="N155" s="75"/>
      <c r="O155" s="84" t="str">
        <f t="shared" si="8"/>
        <v/>
      </c>
      <c r="P155" s="107"/>
      <c r="Q155" s="87" t="s">
        <v>79</v>
      </c>
      <c r="R155" s="87"/>
      <c r="S155" s="87"/>
      <c r="T155" s="87"/>
      <c r="U155" s="87"/>
      <c r="V155" s="86" t="s">
        <v>79</v>
      </c>
      <c r="W155" s="75"/>
      <c r="X155" s="102" t="s">
        <v>79</v>
      </c>
      <c r="Y155" s="63" t="str">
        <f>IFERROR(IF(VLOOKUP(X155,Listor!$T$6:$U$7,2,FALSE)&lt;O155,TRUE),"")</f>
        <v/>
      </c>
      <c r="Z155" s="87"/>
      <c r="AA155" s="104"/>
    </row>
    <row r="156" spans="2:27" x14ac:dyDescent="0.25">
      <c r="B156" s="68" t="s">
        <v>68</v>
      </c>
      <c r="C156" s="80" t="str">
        <f>IFERROR(VLOOKUP(B156,Listor!$A$6:$B$62,2,FALSE),"")</f>
        <v/>
      </c>
      <c r="D156" s="80" t="str">
        <f>IFERROR(VLOOKUP(B156,Listor!$A$6:$C$62,3,FALSE),"")</f>
        <v/>
      </c>
      <c r="E156" s="110" t="s">
        <v>79</v>
      </c>
      <c r="F156" s="66"/>
      <c r="G156" s="35" t="str">
        <f>IFERROR(VLOOKUP(B156,Listor!$A$6:$G$62,7,FALSE),"")</f>
        <v/>
      </c>
      <c r="H156" s="63" t="str">
        <f>IFERROR(VLOOKUP(B156,Listor!$N$6:$O$47,2,FALSE),"")</f>
        <v/>
      </c>
      <c r="I156" s="63" t="str">
        <f t="shared" si="6"/>
        <v/>
      </c>
      <c r="J156" s="96" t="str">
        <f>IFERROR(VLOOKUP(B156,Listor!$N$6:$P$47,3,FALSE)*I156,"")</f>
        <v/>
      </c>
      <c r="K156" s="81"/>
      <c r="L156" s="88" t="str">
        <f>IFERROR((VLOOKUP(B156,Listor!$N$6:$P$47,3,FALSE)*Biologiska!K156)+(VLOOKUP(B156,Listor!$N$6:$Q$47,4,FALSE)),"")</f>
        <v/>
      </c>
      <c r="M156" s="63" t="str">
        <f t="shared" si="7"/>
        <v/>
      </c>
      <c r="N156" s="75"/>
      <c r="O156" s="84" t="str">
        <f t="shared" si="8"/>
        <v/>
      </c>
      <c r="P156" s="107"/>
      <c r="Q156" s="87" t="s">
        <v>79</v>
      </c>
      <c r="R156" s="87"/>
      <c r="S156" s="87"/>
      <c r="T156" s="87"/>
      <c r="U156" s="87"/>
      <c r="V156" s="86" t="s">
        <v>79</v>
      </c>
      <c r="W156" s="75"/>
      <c r="X156" s="102" t="s">
        <v>79</v>
      </c>
      <c r="Y156" s="63" t="str">
        <f>IFERROR(IF(VLOOKUP(X156,Listor!$T$6:$U$7,2,FALSE)&lt;O156,TRUE),"")</f>
        <v/>
      </c>
      <c r="Z156" s="87"/>
      <c r="AA156" s="104"/>
    </row>
    <row r="157" spans="2:27" x14ac:dyDescent="0.25">
      <c r="B157" s="68" t="s">
        <v>68</v>
      </c>
      <c r="C157" s="80" t="str">
        <f>IFERROR(VLOOKUP(B157,Listor!$A$6:$B$62,2,FALSE),"")</f>
        <v/>
      </c>
      <c r="D157" s="80" t="str">
        <f>IFERROR(VLOOKUP(B157,Listor!$A$6:$C$62,3,FALSE),"")</f>
        <v/>
      </c>
      <c r="E157" s="110" t="s">
        <v>79</v>
      </c>
      <c r="F157" s="66"/>
      <c r="G157" s="35" t="str">
        <f>IFERROR(VLOOKUP(B157,Listor!$A$6:$G$62,7,FALSE),"")</f>
        <v/>
      </c>
      <c r="H157" s="63" t="str">
        <f>IFERROR(VLOOKUP(B157,Listor!$N$6:$O$47,2,FALSE),"")</f>
        <v/>
      </c>
      <c r="I157" s="63" t="str">
        <f t="shared" si="6"/>
        <v/>
      </c>
      <c r="J157" s="96" t="str">
        <f>IFERROR(VLOOKUP(B157,Listor!$N$6:$P$47,3,FALSE)*I157,"")</f>
        <v/>
      </c>
      <c r="K157" s="81"/>
      <c r="L157" s="88" t="str">
        <f>IFERROR((VLOOKUP(B157,Listor!$N$6:$P$47,3,FALSE)*Biologiska!K157)+(VLOOKUP(B157,Listor!$N$6:$Q$47,4,FALSE)),"")</f>
        <v/>
      </c>
      <c r="M157" s="63" t="str">
        <f t="shared" si="7"/>
        <v/>
      </c>
      <c r="N157" s="75"/>
      <c r="O157" s="84" t="str">
        <f t="shared" si="8"/>
        <v/>
      </c>
      <c r="P157" s="107"/>
      <c r="Q157" s="87" t="s">
        <v>79</v>
      </c>
      <c r="R157" s="87"/>
      <c r="S157" s="87"/>
      <c r="T157" s="87"/>
      <c r="U157" s="87"/>
      <c r="V157" s="86" t="s">
        <v>79</v>
      </c>
      <c r="W157" s="75"/>
      <c r="X157" s="102" t="s">
        <v>79</v>
      </c>
      <c r="Y157" s="63" t="str">
        <f>IFERROR(IF(VLOOKUP(X157,Listor!$T$6:$U$7,2,FALSE)&lt;O157,TRUE),"")</f>
        <v/>
      </c>
      <c r="Z157" s="87"/>
      <c r="AA157" s="104"/>
    </row>
    <row r="158" spans="2:27" x14ac:dyDescent="0.25">
      <c r="B158" s="68" t="s">
        <v>68</v>
      </c>
      <c r="C158" s="80" t="str">
        <f>IFERROR(VLOOKUP(B158,Listor!$A$6:$B$62,2,FALSE),"")</f>
        <v/>
      </c>
      <c r="D158" s="80" t="str">
        <f>IFERROR(VLOOKUP(B158,Listor!$A$6:$C$62,3,FALSE),"")</f>
        <v/>
      </c>
      <c r="E158" s="110" t="s">
        <v>79</v>
      </c>
      <c r="F158" s="66"/>
      <c r="G158" s="35" t="str">
        <f>IFERROR(VLOOKUP(B158,Listor!$A$6:$G$62,7,FALSE),"")</f>
        <v/>
      </c>
      <c r="H158" s="63" t="str">
        <f>IFERROR(VLOOKUP(B158,Listor!$N$6:$O$47,2,FALSE),"")</f>
        <v/>
      </c>
      <c r="I158" s="63" t="str">
        <f t="shared" si="6"/>
        <v/>
      </c>
      <c r="J158" s="96" t="str">
        <f>IFERROR(VLOOKUP(B158,Listor!$N$6:$P$47,3,FALSE)*I158,"")</f>
        <v/>
      </c>
      <c r="K158" s="81"/>
      <c r="L158" s="88" t="str">
        <f>IFERROR((VLOOKUP(B158,Listor!$N$6:$P$47,3,FALSE)*Biologiska!K158)+(VLOOKUP(B158,Listor!$N$6:$Q$47,4,FALSE)),"")</f>
        <v/>
      </c>
      <c r="M158" s="63" t="str">
        <f t="shared" si="7"/>
        <v/>
      </c>
      <c r="N158" s="75"/>
      <c r="O158" s="84" t="str">
        <f t="shared" si="8"/>
        <v/>
      </c>
      <c r="P158" s="107"/>
      <c r="Q158" s="87" t="s">
        <v>79</v>
      </c>
      <c r="R158" s="87"/>
      <c r="S158" s="87"/>
      <c r="T158" s="87"/>
      <c r="U158" s="87"/>
      <c r="V158" s="86" t="s">
        <v>79</v>
      </c>
      <c r="W158" s="75"/>
      <c r="X158" s="102" t="s">
        <v>79</v>
      </c>
      <c r="Y158" s="63" t="str">
        <f>IFERROR(IF(VLOOKUP(X158,Listor!$T$6:$U$7,2,FALSE)&lt;O158,TRUE),"")</f>
        <v/>
      </c>
      <c r="Z158" s="87"/>
      <c r="AA158" s="104"/>
    </row>
    <row r="159" spans="2:27" x14ac:dyDescent="0.25">
      <c r="B159" s="68" t="s">
        <v>68</v>
      </c>
      <c r="C159" s="80" t="str">
        <f>IFERROR(VLOOKUP(B159,Listor!$A$6:$B$62,2,FALSE),"")</f>
        <v/>
      </c>
      <c r="D159" s="80" t="str">
        <f>IFERROR(VLOOKUP(B159,Listor!$A$6:$C$62,3,FALSE),"")</f>
        <v/>
      </c>
      <c r="E159" s="110" t="s">
        <v>79</v>
      </c>
      <c r="F159" s="66"/>
      <c r="G159" s="35" t="str">
        <f>IFERROR(VLOOKUP(B159,Listor!$A$6:$G$62,7,FALSE),"")</f>
        <v/>
      </c>
      <c r="H159" s="63" t="str">
        <f>IFERROR(VLOOKUP(B159,Listor!$N$6:$O$47,2,FALSE),"")</f>
        <v/>
      </c>
      <c r="I159" s="63" t="str">
        <f t="shared" si="6"/>
        <v/>
      </c>
      <c r="J159" s="96" t="str">
        <f>IFERROR(VLOOKUP(B159,Listor!$N$6:$P$47,3,FALSE)*I159,"")</f>
        <v/>
      </c>
      <c r="K159" s="81"/>
      <c r="L159" s="88" t="str">
        <f>IFERROR((VLOOKUP(B159,Listor!$N$6:$P$47,3,FALSE)*Biologiska!K159)+(VLOOKUP(B159,Listor!$N$6:$Q$47,4,FALSE)),"")</f>
        <v/>
      </c>
      <c r="M159" s="63" t="str">
        <f t="shared" si="7"/>
        <v/>
      </c>
      <c r="N159" s="75"/>
      <c r="O159" s="84" t="str">
        <f t="shared" si="8"/>
        <v/>
      </c>
      <c r="P159" s="107"/>
      <c r="Q159" s="87" t="s">
        <v>79</v>
      </c>
      <c r="R159" s="87"/>
      <c r="S159" s="87"/>
      <c r="T159" s="87"/>
      <c r="U159" s="87"/>
      <c r="V159" s="86" t="s">
        <v>79</v>
      </c>
      <c r="W159" s="75"/>
      <c r="X159" s="102" t="s">
        <v>79</v>
      </c>
      <c r="Y159" s="63" t="str">
        <f>IFERROR(IF(VLOOKUP(X159,Listor!$T$6:$U$7,2,FALSE)&lt;O159,TRUE),"")</f>
        <v/>
      </c>
      <c r="Z159" s="87"/>
      <c r="AA159" s="104"/>
    </row>
    <row r="160" spans="2:27" x14ac:dyDescent="0.25">
      <c r="B160" s="68" t="s">
        <v>68</v>
      </c>
      <c r="C160" s="80" t="str">
        <f>IFERROR(VLOOKUP(B160,Listor!$A$6:$B$62,2,FALSE),"")</f>
        <v/>
      </c>
      <c r="D160" s="80" t="str">
        <f>IFERROR(VLOOKUP(B160,Listor!$A$6:$C$62,3,FALSE),"")</f>
        <v/>
      </c>
      <c r="E160" s="110" t="s">
        <v>79</v>
      </c>
      <c r="F160" s="66"/>
      <c r="G160" s="35" t="str">
        <f>IFERROR(VLOOKUP(B160,Listor!$A$6:$G$62,7,FALSE),"")</f>
        <v/>
      </c>
      <c r="H160" s="63" t="str">
        <f>IFERROR(VLOOKUP(B160,Listor!$N$6:$O$47,2,FALSE),"")</f>
        <v/>
      </c>
      <c r="I160" s="63" t="str">
        <f t="shared" si="6"/>
        <v/>
      </c>
      <c r="J160" s="96" t="str">
        <f>IFERROR(VLOOKUP(B160,Listor!$N$6:$P$47,3,FALSE)*I160,"")</f>
        <v/>
      </c>
      <c r="K160" s="81"/>
      <c r="L160" s="88" t="str">
        <f>IFERROR((VLOOKUP(B160,Listor!$N$6:$P$47,3,FALSE)*Biologiska!K160)+(VLOOKUP(B160,Listor!$N$6:$Q$47,4,FALSE)),"")</f>
        <v/>
      </c>
      <c r="M160" s="63" t="str">
        <f t="shared" si="7"/>
        <v/>
      </c>
      <c r="N160" s="75"/>
      <c r="O160" s="84" t="str">
        <f t="shared" si="8"/>
        <v/>
      </c>
      <c r="P160" s="107"/>
      <c r="Q160" s="87" t="s">
        <v>79</v>
      </c>
      <c r="R160" s="87"/>
      <c r="S160" s="87"/>
      <c r="T160" s="87"/>
      <c r="U160" s="87"/>
      <c r="V160" s="86" t="s">
        <v>79</v>
      </c>
      <c r="W160" s="75"/>
      <c r="X160" s="102" t="s">
        <v>79</v>
      </c>
      <c r="Y160" s="63" t="str">
        <f>IFERROR(IF(VLOOKUP(X160,Listor!$T$6:$U$7,2,FALSE)&lt;O160,TRUE),"")</f>
        <v/>
      </c>
      <c r="Z160" s="87"/>
      <c r="AA160" s="104"/>
    </row>
    <row r="161" spans="2:27" x14ac:dyDescent="0.25">
      <c r="B161" s="68" t="s">
        <v>68</v>
      </c>
      <c r="C161" s="80" t="str">
        <f>IFERROR(VLOOKUP(B161,Listor!$A$6:$B$62,2,FALSE),"")</f>
        <v/>
      </c>
      <c r="D161" s="80" t="str">
        <f>IFERROR(VLOOKUP(B161,Listor!$A$6:$C$62,3,FALSE),"")</f>
        <v/>
      </c>
      <c r="E161" s="110" t="s">
        <v>79</v>
      </c>
      <c r="F161" s="66"/>
      <c r="G161" s="35" t="str">
        <f>IFERROR(VLOOKUP(B161,Listor!$A$6:$G$62,7,FALSE),"")</f>
        <v/>
      </c>
      <c r="H161" s="63" t="str">
        <f>IFERROR(VLOOKUP(B161,Listor!$N$6:$O$47,2,FALSE),"")</f>
        <v/>
      </c>
      <c r="I161" s="63" t="str">
        <f t="shared" si="6"/>
        <v/>
      </c>
      <c r="J161" s="96" t="str">
        <f>IFERROR(VLOOKUP(B161,Listor!$N$6:$P$47,3,FALSE)*I161,"")</f>
        <v/>
      </c>
      <c r="K161" s="81"/>
      <c r="L161" s="88" t="str">
        <f>IFERROR((VLOOKUP(B161,Listor!$N$6:$P$47,3,FALSE)*Biologiska!K161)+(VLOOKUP(B161,Listor!$N$6:$Q$47,4,FALSE)),"")</f>
        <v/>
      </c>
      <c r="M161" s="63" t="str">
        <f t="shared" si="7"/>
        <v/>
      </c>
      <c r="N161" s="75"/>
      <c r="O161" s="84" t="str">
        <f t="shared" si="8"/>
        <v/>
      </c>
      <c r="P161" s="107"/>
      <c r="Q161" s="87" t="s">
        <v>79</v>
      </c>
      <c r="R161" s="87"/>
      <c r="S161" s="87"/>
      <c r="T161" s="87"/>
      <c r="U161" s="87"/>
      <c r="V161" s="86" t="s">
        <v>79</v>
      </c>
      <c r="W161" s="75"/>
      <c r="X161" s="102" t="s">
        <v>79</v>
      </c>
      <c r="Y161" s="63" t="str">
        <f>IFERROR(IF(VLOOKUP(X161,Listor!$T$6:$U$7,2,FALSE)&lt;O161,TRUE),"")</f>
        <v/>
      </c>
      <c r="Z161" s="87"/>
      <c r="AA161" s="104"/>
    </row>
    <row r="162" spans="2:27" x14ac:dyDescent="0.25">
      <c r="B162" s="68" t="s">
        <v>68</v>
      </c>
      <c r="C162" s="80" t="str">
        <f>IFERROR(VLOOKUP(B162,Listor!$A$6:$B$62,2,FALSE),"")</f>
        <v/>
      </c>
      <c r="D162" s="80" t="str">
        <f>IFERROR(VLOOKUP(B162,Listor!$A$6:$C$62,3,FALSE),"")</f>
        <v/>
      </c>
      <c r="E162" s="110" t="s">
        <v>79</v>
      </c>
      <c r="F162" s="66"/>
      <c r="G162" s="35" t="str">
        <f>IFERROR(VLOOKUP(B162,Listor!$A$6:$G$62,7,FALSE),"")</f>
        <v/>
      </c>
      <c r="H162" s="63" t="str">
        <f>IFERROR(VLOOKUP(B162,Listor!$N$6:$O$47,2,FALSE),"")</f>
        <v/>
      </c>
      <c r="I162" s="63" t="str">
        <f t="shared" si="6"/>
        <v/>
      </c>
      <c r="J162" s="96" t="str">
        <f>IFERROR(VLOOKUP(B162,Listor!$N$6:$P$47,3,FALSE)*I162,"")</f>
        <v/>
      </c>
      <c r="K162" s="81"/>
      <c r="L162" s="88" t="str">
        <f>IFERROR((VLOOKUP(B162,Listor!$N$6:$P$47,3,FALSE)*Biologiska!K162)+(VLOOKUP(B162,Listor!$N$6:$Q$47,4,FALSE)),"")</f>
        <v/>
      </c>
      <c r="M162" s="63" t="str">
        <f t="shared" si="7"/>
        <v/>
      </c>
      <c r="N162" s="75"/>
      <c r="O162" s="84" t="str">
        <f t="shared" si="8"/>
        <v/>
      </c>
      <c r="P162" s="107"/>
      <c r="Q162" s="87" t="s">
        <v>79</v>
      </c>
      <c r="R162" s="87"/>
      <c r="S162" s="87"/>
      <c r="T162" s="87"/>
      <c r="U162" s="87"/>
      <c r="V162" s="86" t="s">
        <v>79</v>
      </c>
      <c r="W162" s="75"/>
      <c r="X162" s="102" t="s">
        <v>79</v>
      </c>
      <c r="Y162" s="63" t="str">
        <f>IFERROR(IF(VLOOKUP(X162,Listor!$T$6:$U$7,2,FALSE)&lt;O162,TRUE),"")</f>
        <v/>
      </c>
      <c r="Z162" s="87"/>
      <c r="AA162" s="104"/>
    </row>
    <row r="163" spans="2:27" x14ac:dyDescent="0.25">
      <c r="B163" s="68" t="s">
        <v>68</v>
      </c>
      <c r="C163" s="80" t="str">
        <f>IFERROR(VLOOKUP(B163,Listor!$A$6:$B$62,2,FALSE),"")</f>
        <v/>
      </c>
      <c r="D163" s="80" t="str">
        <f>IFERROR(VLOOKUP(B163,Listor!$A$6:$C$62,3,FALSE),"")</f>
        <v/>
      </c>
      <c r="E163" s="110" t="s">
        <v>79</v>
      </c>
      <c r="F163" s="66"/>
      <c r="G163" s="35" t="str">
        <f>IFERROR(VLOOKUP(B163,Listor!$A$6:$G$62,7,FALSE),"")</f>
        <v/>
      </c>
      <c r="H163" s="63" t="str">
        <f>IFERROR(VLOOKUP(B163,Listor!$N$6:$O$47,2,FALSE),"")</f>
        <v/>
      </c>
      <c r="I163" s="63" t="str">
        <f t="shared" si="6"/>
        <v/>
      </c>
      <c r="J163" s="96" t="str">
        <f>IFERROR(VLOOKUP(B163,Listor!$N$6:$P$47,3,FALSE)*I163,"")</f>
        <v/>
      </c>
      <c r="K163" s="81"/>
      <c r="L163" s="88" t="str">
        <f>IFERROR((VLOOKUP(B163,Listor!$N$6:$P$47,3,FALSE)*Biologiska!K163)+(VLOOKUP(B163,Listor!$N$6:$Q$47,4,FALSE)),"")</f>
        <v/>
      </c>
      <c r="M163" s="63" t="str">
        <f t="shared" si="7"/>
        <v/>
      </c>
      <c r="N163" s="75"/>
      <c r="O163" s="84" t="str">
        <f t="shared" si="8"/>
        <v/>
      </c>
      <c r="P163" s="107"/>
      <c r="Q163" s="87" t="s">
        <v>79</v>
      </c>
      <c r="R163" s="87"/>
      <c r="S163" s="87"/>
      <c r="T163" s="87"/>
      <c r="U163" s="87"/>
      <c r="V163" s="86" t="s">
        <v>79</v>
      </c>
      <c r="W163" s="75"/>
      <c r="X163" s="102" t="s">
        <v>79</v>
      </c>
      <c r="Y163" s="63" t="str">
        <f>IFERROR(IF(VLOOKUP(X163,Listor!$T$6:$U$7,2,FALSE)&lt;O163,TRUE),"")</f>
        <v/>
      </c>
      <c r="Z163" s="87"/>
      <c r="AA163" s="104"/>
    </row>
    <row r="164" spans="2:27" x14ac:dyDescent="0.25">
      <c r="B164" s="68" t="s">
        <v>68</v>
      </c>
      <c r="C164" s="80" t="str">
        <f>IFERROR(VLOOKUP(B164,Listor!$A$6:$B$62,2,FALSE),"")</f>
        <v/>
      </c>
      <c r="D164" s="80" t="str">
        <f>IFERROR(VLOOKUP(B164,Listor!$A$6:$C$62,3,FALSE),"")</f>
        <v/>
      </c>
      <c r="E164" s="110" t="s">
        <v>79</v>
      </c>
      <c r="F164" s="66"/>
      <c r="G164" s="35" t="str">
        <f>IFERROR(VLOOKUP(B164,Listor!$A$6:$G$62,7,FALSE),"")</f>
        <v/>
      </c>
      <c r="H164" s="63" t="str">
        <f>IFERROR(VLOOKUP(B164,Listor!$N$6:$O$47,2,FALSE),"")</f>
        <v/>
      </c>
      <c r="I164" s="63" t="str">
        <f t="shared" si="6"/>
        <v/>
      </c>
      <c r="J164" s="96" t="str">
        <f>IFERROR(VLOOKUP(B164,Listor!$N$6:$P$47,3,FALSE)*I164,"")</f>
        <v/>
      </c>
      <c r="K164" s="81"/>
      <c r="L164" s="88" t="str">
        <f>IFERROR((VLOOKUP(B164,Listor!$N$6:$P$47,3,FALSE)*Biologiska!K164)+(VLOOKUP(B164,Listor!$N$6:$Q$47,4,FALSE)),"")</f>
        <v/>
      </c>
      <c r="M164" s="63" t="str">
        <f t="shared" si="7"/>
        <v/>
      </c>
      <c r="N164" s="75"/>
      <c r="O164" s="84" t="str">
        <f t="shared" si="8"/>
        <v/>
      </c>
      <c r="P164" s="107"/>
      <c r="Q164" s="87" t="s">
        <v>79</v>
      </c>
      <c r="R164" s="87"/>
      <c r="S164" s="87"/>
      <c r="T164" s="87"/>
      <c r="U164" s="87"/>
      <c r="V164" s="86" t="s">
        <v>79</v>
      </c>
      <c r="W164" s="75"/>
      <c r="X164" s="102" t="s">
        <v>79</v>
      </c>
      <c r="Y164" s="63" t="str">
        <f>IFERROR(IF(VLOOKUP(X164,Listor!$T$6:$U$7,2,FALSE)&lt;O164,TRUE),"")</f>
        <v/>
      </c>
      <c r="Z164" s="87"/>
      <c r="AA164" s="104"/>
    </row>
    <row r="165" spans="2:27" x14ac:dyDescent="0.25">
      <c r="B165" s="68" t="s">
        <v>68</v>
      </c>
      <c r="C165" s="80" t="str">
        <f>IFERROR(VLOOKUP(B165,Listor!$A$6:$B$62,2,FALSE),"")</f>
        <v/>
      </c>
      <c r="D165" s="80" t="str">
        <f>IFERROR(VLOOKUP(B165,Listor!$A$6:$C$62,3,FALSE),"")</f>
        <v/>
      </c>
      <c r="E165" s="110" t="s">
        <v>79</v>
      </c>
      <c r="F165" s="66"/>
      <c r="G165" s="35" t="str">
        <f>IFERROR(VLOOKUP(B165,Listor!$A$6:$G$62,7,FALSE),"")</f>
        <v/>
      </c>
      <c r="H165" s="63" t="str">
        <f>IFERROR(VLOOKUP(B165,Listor!$N$6:$O$47,2,FALSE),"")</f>
        <v/>
      </c>
      <c r="I165" s="63" t="str">
        <f t="shared" si="6"/>
        <v/>
      </c>
      <c r="J165" s="96" t="str">
        <f>IFERROR(VLOOKUP(B165,Listor!$N$6:$P$47,3,FALSE)*I165,"")</f>
        <v/>
      </c>
      <c r="K165" s="81"/>
      <c r="L165" s="88" t="str">
        <f>IFERROR((VLOOKUP(B165,Listor!$N$6:$P$47,3,FALSE)*Biologiska!K165)+(VLOOKUP(B165,Listor!$N$6:$Q$47,4,FALSE)),"")</f>
        <v/>
      </c>
      <c r="M165" s="63" t="str">
        <f t="shared" si="7"/>
        <v/>
      </c>
      <c r="N165" s="75"/>
      <c r="O165" s="84" t="str">
        <f t="shared" si="8"/>
        <v/>
      </c>
      <c r="P165" s="107"/>
      <c r="Q165" s="87" t="s">
        <v>79</v>
      </c>
      <c r="R165" s="87"/>
      <c r="S165" s="87"/>
      <c r="T165" s="87"/>
      <c r="U165" s="87"/>
      <c r="V165" s="86" t="s">
        <v>79</v>
      </c>
      <c r="W165" s="75"/>
      <c r="X165" s="102" t="s">
        <v>79</v>
      </c>
      <c r="Y165" s="63" t="str">
        <f>IFERROR(IF(VLOOKUP(X165,Listor!$T$6:$U$7,2,FALSE)&lt;O165,TRUE),"")</f>
        <v/>
      </c>
      <c r="Z165" s="87"/>
      <c r="AA165" s="104"/>
    </row>
    <row r="166" spans="2:27" x14ac:dyDescent="0.25">
      <c r="B166" s="68" t="s">
        <v>68</v>
      </c>
      <c r="C166" s="80" t="str">
        <f>IFERROR(VLOOKUP(B166,Listor!$A$6:$B$62,2,FALSE),"")</f>
        <v/>
      </c>
      <c r="D166" s="80" t="str">
        <f>IFERROR(VLOOKUP(B166,Listor!$A$6:$C$62,3,FALSE),"")</f>
        <v/>
      </c>
      <c r="E166" s="110" t="s">
        <v>79</v>
      </c>
      <c r="F166" s="66"/>
      <c r="G166" s="35" t="str">
        <f>IFERROR(VLOOKUP(B166,Listor!$A$6:$G$62,7,FALSE),"")</f>
        <v/>
      </c>
      <c r="H166" s="63" t="str">
        <f>IFERROR(VLOOKUP(B166,Listor!$N$6:$O$47,2,FALSE),"")</f>
        <v/>
      </c>
      <c r="I166" s="63" t="str">
        <f t="shared" si="6"/>
        <v/>
      </c>
      <c r="J166" s="96" t="str">
        <f>IFERROR(VLOOKUP(B166,Listor!$N$6:$P$47,3,FALSE)*I166,"")</f>
        <v/>
      </c>
      <c r="K166" s="81"/>
      <c r="L166" s="88" t="str">
        <f>IFERROR((VLOOKUP(B166,Listor!$N$6:$P$47,3,FALSE)*Biologiska!K166)+(VLOOKUP(B166,Listor!$N$6:$Q$47,4,FALSE)),"")</f>
        <v/>
      </c>
      <c r="M166" s="63" t="str">
        <f t="shared" si="7"/>
        <v/>
      </c>
      <c r="N166" s="75"/>
      <c r="O166" s="84" t="str">
        <f t="shared" si="8"/>
        <v/>
      </c>
      <c r="P166" s="107"/>
      <c r="Q166" s="87" t="s">
        <v>79</v>
      </c>
      <c r="R166" s="87"/>
      <c r="S166" s="87"/>
      <c r="T166" s="87"/>
      <c r="U166" s="87"/>
      <c r="V166" s="86" t="s">
        <v>79</v>
      </c>
      <c r="W166" s="75"/>
      <c r="X166" s="102" t="s">
        <v>79</v>
      </c>
      <c r="Y166" s="63" t="str">
        <f>IFERROR(IF(VLOOKUP(X166,Listor!$T$6:$U$7,2,FALSE)&lt;O166,TRUE),"")</f>
        <v/>
      </c>
      <c r="Z166" s="87"/>
      <c r="AA166" s="104"/>
    </row>
    <row r="167" spans="2:27" x14ac:dyDescent="0.25">
      <c r="B167" s="68" t="s">
        <v>68</v>
      </c>
      <c r="C167" s="80" t="str">
        <f>IFERROR(VLOOKUP(B167,Listor!$A$6:$B$62,2,FALSE),"")</f>
        <v/>
      </c>
      <c r="D167" s="80" t="str">
        <f>IFERROR(VLOOKUP(B167,Listor!$A$6:$C$62,3,FALSE),"")</f>
        <v/>
      </c>
      <c r="E167" s="110" t="s">
        <v>79</v>
      </c>
      <c r="F167" s="66"/>
      <c r="G167" s="35" t="str">
        <f>IFERROR(VLOOKUP(B167,Listor!$A$6:$G$62,7,FALSE),"")</f>
        <v/>
      </c>
      <c r="H167" s="63" t="str">
        <f>IFERROR(VLOOKUP(B167,Listor!$N$6:$O$47,2,FALSE),"")</f>
        <v/>
      </c>
      <c r="I167" s="63" t="str">
        <f t="shared" si="6"/>
        <v/>
      </c>
      <c r="J167" s="96" t="str">
        <f>IFERROR(VLOOKUP(B167,Listor!$N$6:$P$47,3,FALSE)*I167,"")</f>
        <v/>
      </c>
      <c r="K167" s="81"/>
      <c r="L167" s="88" t="str">
        <f>IFERROR((VLOOKUP(B167,Listor!$N$6:$P$47,3,FALSE)*Biologiska!K167)+(VLOOKUP(B167,Listor!$N$6:$Q$47,4,FALSE)),"")</f>
        <v/>
      </c>
      <c r="M167" s="63" t="str">
        <f t="shared" si="7"/>
        <v/>
      </c>
      <c r="N167" s="75"/>
      <c r="O167" s="84" t="str">
        <f t="shared" si="8"/>
        <v/>
      </c>
      <c r="P167" s="107"/>
      <c r="Q167" s="87" t="s">
        <v>79</v>
      </c>
      <c r="R167" s="87"/>
      <c r="S167" s="87"/>
      <c r="T167" s="87"/>
      <c r="U167" s="87"/>
      <c r="V167" s="86" t="s">
        <v>79</v>
      </c>
      <c r="W167" s="75"/>
      <c r="X167" s="102" t="s">
        <v>79</v>
      </c>
      <c r="Y167" s="63" t="str">
        <f>IFERROR(IF(VLOOKUP(X167,Listor!$T$6:$U$7,2,FALSE)&lt;O167,TRUE),"")</f>
        <v/>
      </c>
      <c r="Z167" s="87"/>
      <c r="AA167" s="104"/>
    </row>
    <row r="168" spans="2:27" x14ac:dyDescent="0.25">
      <c r="B168" s="68" t="s">
        <v>68</v>
      </c>
      <c r="C168" s="80" t="str">
        <f>IFERROR(VLOOKUP(B168,Listor!$A$6:$B$62,2,FALSE),"")</f>
        <v/>
      </c>
      <c r="D168" s="80" t="str">
        <f>IFERROR(VLOOKUP(B168,Listor!$A$6:$C$62,3,FALSE),"")</f>
        <v/>
      </c>
      <c r="E168" s="110" t="s">
        <v>79</v>
      </c>
      <c r="F168" s="66"/>
      <c r="G168" s="35" t="str">
        <f>IFERROR(VLOOKUP(B168,Listor!$A$6:$G$62,7,FALSE),"")</f>
        <v/>
      </c>
      <c r="H168" s="63" t="str">
        <f>IFERROR(VLOOKUP(B168,Listor!$N$6:$O$47,2,FALSE),"")</f>
        <v/>
      </c>
      <c r="I168" s="63" t="str">
        <f t="shared" si="6"/>
        <v/>
      </c>
      <c r="J168" s="96" t="str">
        <f>IFERROR(VLOOKUP(B168,Listor!$N$6:$P$47,3,FALSE)*I168,"")</f>
        <v/>
      </c>
      <c r="K168" s="81"/>
      <c r="L168" s="88" t="str">
        <f>IFERROR((VLOOKUP(B168,Listor!$N$6:$P$47,3,FALSE)*Biologiska!K168)+(VLOOKUP(B168,Listor!$N$6:$Q$47,4,FALSE)),"")</f>
        <v/>
      </c>
      <c r="M168" s="63" t="str">
        <f t="shared" si="7"/>
        <v/>
      </c>
      <c r="N168" s="75"/>
      <c r="O168" s="84" t="str">
        <f t="shared" si="8"/>
        <v/>
      </c>
      <c r="P168" s="107"/>
      <c r="Q168" s="87" t="s">
        <v>79</v>
      </c>
      <c r="R168" s="87"/>
      <c r="S168" s="87"/>
      <c r="T168" s="87"/>
      <c r="U168" s="87"/>
      <c r="V168" s="86" t="s">
        <v>79</v>
      </c>
      <c r="W168" s="75"/>
      <c r="X168" s="102" t="s">
        <v>79</v>
      </c>
      <c r="Y168" s="63" t="str">
        <f>IFERROR(IF(VLOOKUP(X168,Listor!$T$6:$U$7,2,FALSE)&lt;O168,TRUE),"")</f>
        <v/>
      </c>
      <c r="Z168" s="87"/>
      <c r="AA168" s="104"/>
    </row>
    <row r="169" spans="2:27" x14ac:dyDescent="0.25">
      <c r="B169" s="68" t="s">
        <v>68</v>
      </c>
      <c r="C169" s="80" t="str">
        <f>IFERROR(VLOOKUP(B169,Listor!$A$6:$B$62,2,FALSE),"")</f>
        <v/>
      </c>
      <c r="D169" s="80" t="str">
        <f>IFERROR(VLOOKUP(B169,Listor!$A$6:$C$62,3,FALSE),"")</f>
        <v/>
      </c>
      <c r="E169" s="110" t="s">
        <v>79</v>
      </c>
      <c r="F169" s="66"/>
      <c r="G169" s="35" t="str">
        <f>IFERROR(VLOOKUP(B169,Listor!$A$6:$G$62,7,FALSE),"")</f>
        <v/>
      </c>
      <c r="H169" s="63" t="str">
        <f>IFERROR(VLOOKUP(B169,Listor!$N$6:$O$47,2,FALSE),"")</f>
        <v/>
      </c>
      <c r="I169" s="63" t="str">
        <f t="shared" si="6"/>
        <v/>
      </c>
      <c r="J169" s="96" t="str">
        <f>IFERROR(VLOOKUP(B169,Listor!$N$6:$P$47,3,FALSE)*I169,"")</f>
        <v/>
      </c>
      <c r="K169" s="81"/>
      <c r="L169" s="88" t="str">
        <f>IFERROR((VLOOKUP(B169,Listor!$N$6:$P$47,3,FALSE)*Biologiska!K169)+(VLOOKUP(B169,Listor!$N$6:$Q$47,4,FALSE)),"")</f>
        <v/>
      </c>
      <c r="M169" s="63" t="str">
        <f t="shared" si="7"/>
        <v/>
      </c>
      <c r="N169" s="75"/>
      <c r="O169" s="84" t="str">
        <f t="shared" si="8"/>
        <v/>
      </c>
      <c r="P169" s="107"/>
      <c r="Q169" s="87" t="s">
        <v>79</v>
      </c>
      <c r="R169" s="87"/>
      <c r="S169" s="87"/>
      <c r="T169" s="87"/>
      <c r="U169" s="87"/>
      <c r="V169" s="86" t="s">
        <v>79</v>
      </c>
      <c r="W169" s="75"/>
      <c r="X169" s="102" t="s">
        <v>79</v>
      </c>
      <c r="Y169" s="63" t="str">
        <f>IFERROR(IF(VLOOKUP(X169,Listor!$T$6:$U$7,2,FALSE)&lt;O169,TRUE),"")</f>
        <v/>
      </c>
      <c r="Z169" s="87"/>
      <c r="AA169" s="104"/>
    </row>
    <row r="170" spans="2:27" x14ac:dyDescent="0.25">
      <c r="B170" s="68" t="s">
        <v>68</v>
      </c>
      <c r="C170" s="80" t="str">
        <f>IFERROR(VLOOKUP(B170,Listor!$A$6:$B$62,2,FALSE),"")</f>
        <v/>
      </c>
      <c r="D170" s="80" t="str">
        <f>IFERROR(VLOOKUP(B170,Listor!$A$6:$C$62,3,FALSE),"")</f>
        <v/>
      </c>
      <c r="E170" s="110" t="s">
        <v>79</v>
      </c>
      <c r="F170" s="66"/>
      <c r="G170" s="35" t="str">
        <f>IFERROR(VLOOKUP(B170,Listor!$A$6:$G$62,7,FALSE),"")</f>
        <v/>
      </c>
      <c r="H170" s="63" t="str">
        <f>IFERROR(VLOOKUP(B170,Listor!$N$6:$O$47,2,FALSE),"")</f>
        <v/>
      </c>
      <c r="I170" s="63" t="str">
        <f t="shared" si="6"/>
        <v/>
      </c>
      <c r="J170" s="96" t="str">
        <f>IFERROR(VLOOKUP(B170,Listor!$N$6:$P$47,3,FALSE)*I170,"")</f>
        <v/>
      </c>
      <c r="K170" s="81"/>
      <c r="L170" s="88" t="str">
        <f>IFERROR((VLOOKUP(B170,Listor!$N$6:$P$47,3,FALSE)*Biologiska!K170)+(VLOOKUP(B170,Listor!$N$6:$Q$47,4,FALSE)),"")</f>
        <v/>
      </c>
      <c r="M170" s="63" t="str">
        <f t="shared" si="7"/>
        <v/>
      </c>
      <c r="N170" s="75"/>
      <c r="O170" s="84" t="str">
        <f t="shared" si="8"/>
        <v/>
      </c>
      <c r="P170" s="107"/>
      <c r="Q170" s="87" t="s">
        <v>79</v>
      </c>
      <c r="R170" s="87"/>
      <c r="S170" s="87"/>
      <c r="T170" s="87"/>
      <c r="U170" s="87"/>
      <c r="V170" s="86" t="s">
        <v>79</v>
      </c>
      <c r="W170" s="75"/>
      <c r="X170" s="102" t="s">
        <v>79</v>
      </c>
      <c r="Y170" s="63" t="str">
        <f>IFERROR(IF(VLOOKUP(X170,Listor!$T$6:$U$7,2,FALSE)&lt;O170,TRUE),"")</f>
        <v/>
      </c>
      <c r="Z170" s="87"/>
      <c r="AA170" s="104"/>
    </row>
    <row r="171" spans="2:27" x14ac:dyDescent="0.25">
      <c r="B171" s="68" t="s">
        <v>68</v>
      </c>
      <c r="C171" s="80" t="str">
        <f>IFERROR(VLOOKUP(B171,Listor!$A$6:$B$62,2,FALSE),"")</f>
        <v/>
      </c>
      <c r="D171" s="80" t="str">
        <f>IFERROR(VLOOKUP(B171,Listor!$A$6:$C$62,3,FALSE),"")</f>
        <v/>
      </c>
      <c r="E171" s="110" t="s">
        <v>79</v>
      </c>
      <c r="F171" s="66"/>
      <c r="G171" s="35" t="str">
        <f>IFERROR(VLOOKUP(B171,Listor!$A$6:$G$62,7,FALSE),"")</f>
        <v/>
      </c>
      <c r="H171" s="63" t="str">
        <f>IFERROR(VLOOKUP(B171,Listor!$N$6:$O$47,2,FALSE),"")</f>
        <v/>
      </c>
      <c r="I171" s="63" t="str">
        <f t="shared" si="6"/>
        <v/>
      </c>
      <c r="J171" s="96" t="str">
        <f>IFERROR(VLOOKUP(B171,Listor!$N$6:$P$47,3,FALSE)*I171,"")</f>
        <v/>
      </c>
      <c r="K171" s="81"/>
      <c r="L171" s="88" t="str">
        <f>IFERROR((VLOOKUP(B171,Listor!$N$6:$P$47,3,FALSE)*Biologiska!K171)+(VLOOKUP(B171,Listor!$N$6:$Q$47,4,FALSE)),"")</f>
        <v/>
      </c>
      <c r="M171" s="63" t="str">
        <f t="shared" si="7"/>
        <v/>
      </c>
      <c r="N171" s="75"/>
      <c r="O171" s="84" t="str">
        <f t="shared" si="8"/>
        <v/>
      </c>
      <c r="P171" s="107"/>
      <c r="Q171" s="87" t="s">
        <v>79</v>
      </c>
      <c r="R171" s="87"/>
      <c r="S171" s="87"/>
      <c r="T171" s="87"/>
      <c r="U171" s="87"/>
      <c r="V171" s="86" t="s">
        <v>79</v>
      </c>
      <c r="W171" s="75"/>
      <c r="X171" s="102" t="s">
        <v>79</v>
      </c>
      <c r="Y171" s="63" t="str">
        <f>IFERROR(IF(VLOOKUP(X171,Listor!$T$6:$U$7,2,FALSE)&lt;O171,TRUE),"")</f>
        <v/>
      </c>
      <c r="Z171" s="87"/>
      <c r="AA171" s="104"/>
    </row>
    <row r="172" spans="2:27" x14ac:dyDescent="0.25">
      <c r="B172" s="68" t="s">
        <v>68</v>
      </c>
      <c r="C172" s="80" t="str">
        <f>IFERROR(VLOOKUP(B172,Listor!$A$6:$B$62,2,FALSE),"")</f>
        <v/>
      </c>
      <c r="D172" s="80" t="str">
        <f>IFERROR(VLOOKUP(B172,Listor!$A$6:$C$62,3,FALSE),"")</f>
        <v/>
      </c>
      <c r="E172" s="110" t="s">
        <v>79</v>
      </c>
      <c r="F172" s="66"/>
      <c r="G172" s="35" t="str">
        <f>IFERROR(VLOOKUP(B172,Listor!$A$6:$G$62,7,FALSE),"")</f>
        <v/>
      </c>
      <c r="H172" s="63" t="str">
        <f>IFERROR(VLOOKUP(B172,Listor!$N$6:$O$47,2,FALSE),"")</f>
        <v/>
      </c>
      <c r="I172" s="63" t="str">
        <f t="shared" si="6"/>
        <v/>
      </c>
      <c r="J172" s="96" t="str">
        <f>IFERROR(VLOOKUP(B172,Listor!$N$6:$P$47,3,FALSE)*I172,"")</f>
        <v/>
      </c>
      <c r="K172" s="81"/>
      <c r="L172" s="88" t="str">
        <f>IFERROR((VLOOKUP(B172,Listor!$N$6:$P$47,3,FALSE)*Biologiska!K172)+(VLOOKUP(B172,Listor!$N$6:$Q$47,4,FALSE)),"")</f>
        <v/>
      </c>
      <c r="M172" s="63" t="str">
        <f t="shared" si="7"/>
        <v/>
      </c>
      <c r="N172" s="75"/>
      <c r="O172" s="84" t="str">
        <f t="shared" si="8"/>
        <v/>
      </c>
      <c r="P172" s="107"/>
      <c r="Q172" s="87" t="s">
        <v>79</v>
      </c>
      <c r="R172" s="87"/>
      <c r="S172" s="87"/>
      <c r="T172" s="87"/>
      <c r="U172" s="87"/>
      <c r="V172" s="86" t="s">
        <v>79</v>
      </c>
      <c r="W172" s="75"/>
      <c r="X172" s="102" t="s">
        <v>79</v>
      </c>
      <c r="Y172" s="63" t="str">
        <f>IFERROR(IF(VLOOKUP(X172,Listor!$T$6:$U$7,2,FALSE)&lt;O172,TRUE),"")</f>
        <v/>
      </c>
      <c r="Z172" s="87"/>
      <c r="AA172" s="104"/>
    </row>
    <row r="173" spans="2:27" x14ac:dyDescent="0.25">
      <c r="B173" s="68" t="s">
        <v>68</v>
      </c>
      <c r="C173" s="80" t="str">
        <f>IFERROR(VLOOKUP(B173,Listor!$A$6:$B$62,2,FALSE),"")</f>
        <v/>
      </c>
      <c r="D173" s="80" t="str">
        <f>IFERROR(VLOOKUP(B173,Listor!$A$6:$C$62,3,FALSE),"")</f>
        <v/>
      </c>
      <c r="E173" s="110" t="s">
        <v>79</v>
      </c>
      <c r="F173" s="66"/>
      <c r="G173" s="35" t="str">
        <f>IFERROR(VLOOKUP(B173,Listor!$A$6:$G$62,7,FALSE),"")</f>
        <v/>
      </c>
      <c r="H173" s="63" t="str">
        <f>IFERROR(VLOOKUP(B173,Listor!$N$6:$O$47,2,FALSE),"")</f>
        <v/>
      </c>
      <c r="I173" s="63" t="str">
        <f t="shared" si="6"/>
        <v/>
      </c>
      <c r="J173" s="96" t="str">
        <f>IFERROR(VLOOKUP(B173,Listor!$N$6:$P$47,3,FALSE)*I173,"")</f>
        <v/>
      </c>
      <c r="K173" s="81"/>
      <c r="L173" s="88" t="str">
        <f>IFERROR((VLOOKUP(B173,Listor!$N$6:$P$47,3,FALSE)*Biologiska!K173)+(VLOOKUP(B173,Listor!$N$6:$Q$47,4,FALSE)),"")</f>
        <v/>
      </c>
      <c r="M173" s="63" t="str">
        <f t="shared" si="7"/>
        <v/>
      </c>
      <c r="N173" s="75"/>
      <c r="O173" s="84" t="str">
        <f t="shared" si="8"/>
        <v/>
      </c>
      <c r="P173" s="107"/>
      <c r="Q173" s="87" t="s">
        <v>79</v>
      </c>
      <c r="R173" s="87"/>
      <c r="S173" s="87"/>
      <c r="T173" s="87"/>
      <c r="U173" s="87"/>
      <c r="V173" s="86" t="s">
        <v>79</v>
      </c>
      <c r="W173" s="75"/>
      <c r="X173" s="102" t="s">
        <v>79</v>
      </c>
      <c r="Y173" s="63" t="str">
        <f>IFERROR(IF(VLOOKUP(X173,Listor!$T$6:$U$7,2,FALSE)&lt;O173,TRUE),"")</f>
        <v/>
      </c>
      <c r="Z173" s="87"/>
      <c r="AA173" s="104"/>
    </row>
    <row r="174" spans="2:27" x14ac:dyDescent="0.25">
      <c r="B174" s="68" t="s">
        <v>68</v>
      </c>
      <c r="C174" s="80" t="str">
        <f>IFERROR(VLOOKUP(B174,Listor!$A$6:$B$62,2,FALSE),"")</f>
        <v/>
      </c>
      <c r="D174" s="80" t="str">
        <f>IFERROR(VLOOKUP(B174,Listor!$A$6:$C$62,3,FALSE),"")</f>
        <v/>
      </c>
      <c r="E174" s="110" t="s">
        <v>79</v>
      </c>
      <c r="F174" s="66"/>
      <c r="G174" s="35" t="str">
        <f>IFERROR(VLOOKUP(B174,Listor!$A$6:$G$62,7,FALSE),"")</f>
        <v/>
      </c>
      <c r="H174" s="63" t="str">
        <f>IFERROR(VLOOKUP(B174,Listor!$N$6:$O$47,2,FALSE),"")</f>
        <v/>
      </c>
      <c r="I174" s="63" t="str">
        <f t="shared" si="6"/>
        <v/>
      </c>
      <c r="J174" s="96" t="str">
        <f>IFERROR(VLOOKUP(B174,Listor!$N$6:$P$47,3,FALSE)*I174,"")</f>
        <v/>
      </c>
      <c r="K174" s="81"/>
      <c r="L174" s="88" t="str">
        <f>IFERROR((VLOOKUP(B174,Listor!$N$6:$P$47,3,FALSE)*Biologiska!K174)+(VLOOKUP(B174,Listor!$N$6:$Q$47,4,FALSE)),"")</f>
        <v/>
      </c>
      <c r="M174" s="63" t="str">
        <f t="shared" si="7"/>
        <v/>
      </c>
      <c r="N174" s="75"/>
      <c r="O174" s="84" t="str">
        <f t="shared" si="8"/>
        <v/>
      </c>
      <c r="P174" s="107"/>
      <c r="Q174" s="87" t="s">
        <v>79</v>
      </c>
      <c r="R174" s="87"/>
      <c r="S174" s="87"/>
      <c r="T174" s="87"/>
      <c r="U174" s="87"/>
      <c r="V174" s="86" t="s">
        <v>79</v>
      </c>
      <c r="W174" s="75"/>
      <c r="X174" s="102" t="s">
        <v>79</v>
      </c>
      <c r="Y174" s="63" t="str">
        <f>IFERROR(IF(VLOOKUP(X174,Listor!$T$6:$U$7,2,FALSE)&lt;O174,TRUE),"")</f>
        <v/>
      </c>
      <c r="Z174" s="87"/>
      <c r="AA174" s="104"/>
    </row>
    <row r="175" spans="2:27" x14ac:dyDescent="0.25">
      <c r="B175" s="68" t="s">
        <v>68</v>
      </c>
      <c r="C175" s="80" t="str">
        <f>IFERROR(VLOOKUP(B175,Listor!$A$6:$B$62,2,FALSE),"")</f>
        <v/>
      </c>
      <c r="D175" s="80" t="str">
        <f>IFERROR(VLOOKUP(B175,Listor!$A$6:$C$62,3,FALSE),"")</f>
        <v/>
      </c>
      <c r="E175" s="110" t="s">
        <v>79</v>
      </c>
      <c r="F175" s="66"/>
      <c r="G175" s="35" t="str">
        <f>IFERROR(VLOOKUP(B175,Listor!$A$6:$G$62,7,FALSE),"")</f>
        <v/>
      </c>
      <c r="H175" s="63" t="str">
        <f>IFERROR(VLOOKUP(B175,Listor!$N$6:$O$47,2,FALSE),"")</f>
        <v/>
      </c>
      <c r="I175" s="63" t="str">
        <f t="shared" si="6"/>
        <v/>
      </c>
      <c r="J175" s="96" t="str">
        <f>IFERROR(VLOOKUP(B175,Listor!$N$6:$P$47,3,FALSE)*I175,"")</f>
        <v/>
      </c>
      <c r="K175" s="81"/>
      <c r="L175" s="88" t="str">
        <f>IFERROR((VLOOKUP(B175,Listor!$N$6:$P$47,3,FALSE)*Biologiska!K175)+(VLOOKUP(B175,Listor!$N$6:$Q$47,4,FALSE)),"")</f>
        <v/>
      </c>
      <c r="M175" s="63" t="str">
        <f t="shared" si="7"/>
        <v/>
      </c>
      <c r="N175" s="75"/>
      <c r="O175" s="84" t="str">
        <f t="shared" si="8"/>
        <v/>
      </c>
      <c r="P175" s="107"/>
      <c r="Q175" s="87" t="s">
        <v>79</v>
      </c>
      <c r="R175" s="87"/>
      <c r="S175" s="87"/>
      <c r="T175" s="87"/>
      <c r="U175" s="87"/>
      <c r="V175" s="86" t="s">
        <v>79</v>
      </c>
      <c r="W175" s="75"/>
      <c r="X175" s="102" t="s">
        <v>79</v>
      </c>
      <c r="Y175" s="63" t="str">
        <f>IFERROR(IF(VLOOKUP(X175,Listor!$T$6:$U$7,2,FALSE)&lt;O175,TRUE),"")</f>
        <v/>
      </c>
      <c r="Z175" s="87"/>
      <c r="AA175" s="104"/>
    </row>
    <row r="176" spans="2:27" x14ac:dyDescent="0.25">
      <c r="B176" s="68" t="s">
        <v>68</v>
      </c>
      <c r="C176" s="80" t="str">
        <f>IFERROR(VLOOKUP(B176,Listor!$A$6:$B$62,2,FALSE),"")</f>
        <v/>
      </c>
      <c r="D176" s="80" t="str">
        <f>IFERROR(VLOOKUP(B176,Listor!$A$6:$C$62,3,FALSE),"")</f>
        <v/>
      </c>
      <c r="E176" s="110" t="s">
        <v>79</v>
      </c>
      <c r="F176" s="66"/>
      <c r="G176" s="35" t="str">
        <f>IFERROR(VLOOKUP(B176,Listor!$A$6:$G$62,7,FALSE),"")</f>
        <v/>
      </c>
      <c r="H176" s="63" t="str">
        <f>IFERROR(VLOOKUP(B176,Listor!$N$6:$O$47,2,FALSE),"")</f>
        <v/>
      </c>
      <c r="I176" s="63" t="str">
        <f t="shared" si="6"/>
        <v/>
      </c>
      <c r="J176" s="96" t="str">
        <f>IFERROR(VLOOKUP(B176,Listor!$N$6:$P$47,3,FALSE)*I176,"")</f>
        <v/>
      </c>
      <c r="K176" s="81"/>
      <c r="L176" s="88" t="str">
        <f>IFERROR((VLOOKUP(B176,Listor!$N$6:$P$47,3,FALSE)*Biologiska!K176)+(VLOOKUP(B176,Listor!$N$6:$Q$47,4,FALSE)),"")</f>
        <v/>
      </c>
      <c r="M176" s="63" t="str">
        <f t="shared" si="7"/>
        <v/>
      </c>
      <c r="N176" s="75"/>
      <c r="O176" s="84" t="str">
        <f t="shared" si="8"/>
        <v/>
      </c>
      <c r="P176" s="107"/>
      <c r="Q176" s="87" t="s">
        <v>79</v>
      </c>
      <c r="R176" s="87"/>
      <c r="S176" s="87"/>
      <c r="T176" s="87"/>
      <c r="U176" s="87"/>
      <c r="V176" s="86" t="s">
        <v>79</v>
      </c>
      <c r="W176" s="75"/>
      <c r="X176" s="102" t="s">
        <v>79</v>
      </c>
      <c r="Y176" s="63" t="str">
        <f>IFERROR(IF(VLOOKUP(X176,Listor!$T$6:$U$7,2,FALSE)&lt;O176,TRUE),"")</f>
        <v/>
      </c>
      <c r="Z176" s="87"/>
      <c r="AA176" s="104"/>
    </row>
    <row r="177" spans="2:27" x14ac:dyDescent="0.25">
      <c r="B177" s="68" t="s">
        <v>68</v>
      </c>
      <c r="C177" s="80" t="str">
        <f>IFERROR(VLOOKUP(B177,Listor!$A$6:$B$62,2,FALSE),"")</f>
        <v/>
      </c>
      <c r="D177" s="80" t="str">
        <f>IFERROR(VLOOKUP(B177,Listor!$A$6:$C$62,3,FALSE),"")</f>
        <v/>
      </c>
      <c r="E177" s="110" t="s">
        <v>79</v>
      </c>
      <c r="F177" s="66"/>
      <c r="G177" s="35" t="str">
        <f>IFERROR(VLOOKUP(B177,Listor!$A$6:$G$62,7,FALSE),"")</f>
        <v/>
      </c>
      <c r="H177" s="63" t="str">
        <f>IFERROR(VLOOKUP(B177,Listor!$N$6:$O$47,2,FALSE),"")</f>
        <v/>
      </c>
      <c r="I177" s="63" t="str">
        <f t="shared" si="6"/>
        <v/>
      </c>
      <c r="J177" s="96" t="str">
        <f>IFERROR(VLOOKUP(B177,Listor!$N$6:$P$47,3,FALSE)*I177,"")</f>
        <v/>
      </c>
      <c r="K177" s="81"/>
      <c r="L177" s="88" t="str">
        <f>IFERROR((VLOOKUP(B177,Listor!$N$6:$P$47,3,FALSE)*Biologiska!K177)+(VLOOKUP(B177,Listor!$N$6:$Q$47,4,FALSE)),"")</f>
        <v/>
      </c>
      <c r="M177" s="63" t="str">
        <f t="shared" si="7"/>
        <v/>
      </c>
      <c r="N177" s="75"/>
      <c r="O177" s="84" t="str">
        <f t="shared" si="8"/>
        <v/>
      </c>
      <c r="P177" s="107"/>
      <c r="Q177" s="87" t="s">
        <v>79</v>
      </c>
      <c r="R177" s="87"/>
      <c r="S177" s="87"/>
      <c r="T177" s="87"/>
      <c r="U177" s="87"/>
      <c r="V177" s="86" t="s">
        <v>79</v>
      </c>
      <c r="W177" s="75"/>
      <c r="X177" s="102" t="s">
        <v>79</v>
      </c>
      <c r="Y177" s="63" t="str">
        <f>IFERROR(IF(VLOOKUP(X177,Listor!$T$6:$U$7,2,FALSE)&lt;O177,TRUE),"")</f>
        <v/>
      </c>
      <c r="Z177" s="87"/>
      <c r="AA177" s="104"/>
    </row>
    <row r="178" spans="2:27" x14ac:dyDescent="0.25">
      <c r="B178" s="68" t="s">
        <v>68</v>
      </c>
      <c r="C178" s="80" t="str">
        <f>IFERROR(VLOOKUP(B178,Listor!$A$6:$B$62,2,FALSE),"")</f>
        <v/>
      </c>
      <c r="D178" s="80" t="str">
        <f>IFERROR(VLOOKUP(B178,Listor!$A$6:$C$62,3,FALSE),"")</f>
        <v/>
      </c>
      <c r="E178" s="110" t="s">
        <v>79</v>
      </c>
      <c r="F178" s="66"/>
      <c r="G178" s="35" t="str">
        <f>IFERROR(VLOOKUP(B178,Listor!$A$6:$G$62,7,FALSE),"")</f>
        <v/>
      </c>
      <c r="H178" s="63" t="str">
        <f>IFERROR(VLOOKUP(B178,Listor!$N$6:$O$47,2,FALSE),"")</f>
        <v/>
      </c>
      <c r="I178" s="63" t="str">
        <f t="shared" si="6"/>
        <v/>
      </c>
      <c r="J178" s="96" t="str">
        <f>IFERROR(VLOOKUP(B178,Listor!$N$6:$P$47,3,FALSE)*I178,"")</f>
        <v/>
      </c>
      <c r="K178" s="81"/>
      <c r="L178" s="88" t="str">
        <f>IFERROR((VLOOKUP(B178,Listor!$N$6:$P$47,3,FALSE)*Biologiska!K178)+(VLOOKUP(B178,Listor!$N$6:$Q$47,4,FALSE)),"")</f>
        <v/>
      </c>
      <c r="M178" s="63" t="str">
        <f t="shared" si="7"/>
        <v/>
      </c>
      <c r="N178" s="75"/>
      <c r="O178" s="84" t="str">
        <f t="shared" si="8"/>
        <v/>
      </c>
      <c r="P178" s="107"/>
      <c r="Q178" s="87" t="s">
        <v>79</v>
      </c>
      <c r="R178" s="87"/>
      <c r="S178" s="87"/>
      <c r="T178" s="87"/>
      <c r="U178" s="87"/>
      <c r="V178" s="86" t="s">
        <v>79</v>
      </c>
      <c r="W178" s="75"/>
      <c r="X178" s="102" t="s">
        <v>79</v>
      </c>
      <c r="Y178" s="63" t="str">
        <f>IFERROR(IF(VLOOKUP(X178,Listor!$T$6:$U$7,2,FALSE)&lt;O178,TRUE),"")</f>
        <v/>
      </c>
      <c r="Z178" s="87"/>
      <c r="AA178" s="104"/>
    </row>
    <row r="179" spans="2:27" x14ac:dyDescent="0.25">
      <c r="B179" s="68" t="s">
        <v>68</v>
      </c>
      <c r="C179" s="80" t="str">
        <f>IFERROR(VLOOKUP(B179,Listor!$A$6:$B$62,2,FALSE),"")</f>
        <v/>
      </c>
      <c r="D179" s="80" t="str">
        <f>IFERROR(VLOOKUP(B179,Listor!$A$6:$C$62,3,FALSE),"")</f>
        <v/>
      </c>
      <c r="E179" s="110" t="s">
        <v>79</v>
      </c>
      <c r="F179" s="66"/>
      <c r="G179" s="35" t="str">
        <f>IFERROR(VLOOKUP(B179,Listor!$A$6:$G$62,7,FALSE),"")</f>
        <v/>
      </c>
      <c r="H179" s="63" t="str">
        <f>IFERROR(VLOOKUP(B179,Listor!$N$6:$O$47,2,FALSE),"")</f>
        <v/>
      </c>
      <c r="I179" s="63" t="str">
        <f t="shared" si="6"/>
        <v/>
      </c>
      <c r="J179" s="96" t="str">
        <f>IFERROR(VLOOKUP(B179,Listor!$N$6:$P$47,3,FALSE)*I179,"")</f>
        <v/>
      </c>
      <c r="K179" s="81"/>
      <c r="L179" s="88" t="str">
        <f>IFERROR((VLOOKUP(B179,Listor!$N$6:$P$47,3,FALSE)*Biologiska!K179)+(VLOOKUP(B179,Listor!$N$6:$Q$47,4,FALSE)),"")</f>
        <v/>
      </c>
      <c r="M179" s="63" t="str">
        <f t="shared" si="7"/>
        <v/>
      </c>
      <c r="N179" s="75"/>
      <c r="O179" s="84" t="str">
        <f t="shared" si="8"/>
        <v/>
      </c>
      <c r="P179" s="107"/>
      <c r="Q179" s="87" t="s">
        <v>79</v>
      </c>
      <c r="R179" s="87"/>
      <c r="S179" s="87"/>
      <c r="T179" s="87"/>
      <c r="U179" s="87"/>
      <c r="V179" s="86" t="s">
        <v>79</v>
      </c>
      <c r="W179" s="75"/>
      <c r="X179" s="102" t="s">
        <v>79</v>
      </c>
      <c r="Y179" s="63" t="str">
        <f>IFERROR(IF(VLOOKUP(X179,Listor!$T$6:$U$7,2,FALSE)&lt;O179,TRUE),"")</f>
        <v/>
      </c>
      <c r="Z179" s="87"/>
      <c r="AA179" s="104"/>
    </row>
    <row r="180" spans="2:27" x14ac:dyDescent="0.25">
      <c r="B180" s="68" t="s">
        <v>68</v>
      </c>
      <c r="C180" s="80" t="str">
        <f>IFERROR(VLOOKUP(B180,Listor!$A$6:$B$62,2,FALSE),"")</f>
        <v/>
      </c>
      <c r="D180" s="80" t="str">
        <f>IFERROR(VLOOKUP(B180,Listor!$A$6:$C$62,3,FALSE),"")</f>
        <v/>
      </c>
      <c r="E180" s="110" t="s">
        <v>79</v>
      </c>
      <c r="F180" s="66"/>
      <c r="G180" s="35" t="str">
        <f>IFERROR(VLOOKUP(B180,Listor!$A$6:$G$62,7,FALSE),"")</f>
        <v/>
      </c>
      <c r="H180" s="63" t="str">
        <f>IFERROR(VLOOKUP(B180,Listor!$N$6:$O$47,2,FALSE),"")</f>
        <v/>
      </c>
      <c r="I180" s="63" t="str">
        <f t="shared" si="6"/>
        <v/>
      </c>
      <c r="J180" s="96" t="str">
        <f>IFERROR(VLOOKUP(B180,Listor!$N$6:$P$47,3,FALSE)*I180,"")</f>
        <v/>
      </c>
      <c r="K180" s="81"/>
      <c r="L180" s="88" t="str">
        <f>IFERROR((VLOOKUP(B180,Listor!$N$6:$P$47,3,FALSE)*Biologiska!K180)+(VLOOKUP(B180,Listor!$N$6:$Q$47,4,FALSE)),"")</f>
        <v/>
      </c>
      <c r="M180" s="63" t="str">
        <f t="shared" si="7"/>
        <v/>
      </c>
      <c r="N180" s="75"/>
      <c r="O180" s="84" t="str">
        <f t="shared" si="8"/>
        <v/>
      </c>
      <c r="P180" s="107"/>
      <c r="Q180" s="87" t="s">
        <v>79</v>
      </c>
      <c r="R180" s="87"/>
      <c r="S180" s="87"/>
      <c r="T180" s="87"/>
      <c r="U180" s="87"/>
      <c r="V180" s="86" t="s">
        <v>79</v>
      </c>
      <c r="W180" s="75"/>
      <c r="X180" s="102" t="s">
        <v>79</v>
      </c>
      <c r="Y180" s="63" t="str">
        <f>IFERROR(IF(VLOOKUP(X180,Listor!$T$6:$U$7,2,FALSE)&lt;O180,TRUE),"")</f>
        <v/>
      </c>
      <c r="Z180" s="87"/>
      <c r="AA180" s="104"/>
    </row>
    <row r="181" spans="2:27" x14ac:dyDescent="0.25">
      <c r="B181" s="68" t="s">
        <v>68</v>
      </c>
      <c r="C181" s="80" t="str">
        <f>IFERROR(VLOOKUP(B181,Listor!$A$6:$B$62,2,FALSE),"")</f>
        <v/>
      </c>
      <c r="D181" s="80" t="str">
        <f>IFERROR(VLOOKUP(B181,Listor!$A$6:$C$62,3,FALSE),"")</f>
        <v/>
      </c>
      <c r="E181" s="110" t="s">
        <v>79</v>
      </c>
      <c r="F181" s="66"/>
      <c r="G181" s="35" t="str">
        <f>IFERROR(VLOOKUP(B181,Listor!$A$6:$G$62,7,FALSE),"")</f>
        <v/>
      </c>
      <c r="H181" s="63" t="str">
        <f>IFERROR(VLOOKUP(B181,Listor!$N$6:$O$47,2,FALSE),"")</f>
        <v/>
      </c>
      <c r="I181" s="63" t="str">
        <f t="shared" si="6"/>
        <v/>
      </c>
      <c r="J181" s="96" t="str">
        <f>IFERROR(VLOOKUP(B181,Listor!$N$6:$P$47,3,FALSE)*I181,"")</f>
        <v/>
      </c>
      <c r="K181" s="81"/>
      <c r="L181" s="88" t="str">
        <f>IFERROR((VLOOKUP(B181,Listor!$N$6:$P$47,3,FALSE)*Biologiska!K181)+(VLOOKUP(B181,Listor!$N$6:$Q$47,4,FALSE)),"")</f>
        <v/>
      </c>
      <c r="M181" s="63" t="str">
        <f t="shared" si="7"/>
        <v/>
      </c>
      <c r="N181" s="75"/>
      <c r="O181" s="84" t="str">
        <f t="shared" si="8"/>
        <v/>
      </c>
      <c r="P181" s="107"/>
      <c r="Q181" s="87" t="s">
        <v>79</v>
      </c>
      <c r="R181" s="87"/>
      <c r="S181" s="87"/>
      <c r="T181" s="87"/>
      <c r="U181" s="87"/>
      <c r="V181" s="86" t="s">
        <v>79</v>
      </c>
      <c r="W181" s="75"/>
      <c r="X181" s="102" t="s">
        <v>79</v>
      </c>
      <c r="Y181" s="63" t="str">
        <f>IFERROR(IF(VLOOKUP(X181,Listor!$T$6:$U$7,2,FALSE)&lt;O181,TRUE),"")</f>
        <v/>
      </c>
      <c r="Z181" s="87"/>
      <c r="AA181" s="104"/>
    </row>
    <row r="182" spans="2:27" x14ac:dyDescent="0.25">
      <c r="B182" s="68" t="s">
        <v>68</v>
      </c>
      <c r="C182" s="80" t="str">
        <f>IFERROR(VLOOKUP(B182,Listor!$A$6:$B$62,2,FALSE),"")</f>
        <v/>
      </c>
      <c r="D182" s="80" t="str">
        <f>IFERROR(VLOOKUP(B182,Listor!$A$6:$C$62,3,FALSE),"")</f>
        <v/>
      </c>
      <c r="E182" s="110" t="s">
        <v>79</v>
      </c>
      <c r="F182" s="66"/>
      <c r="G182" s="35" t="str">
        <f>IFERROR(VLOOKUP(B182,Listor!$A$6:$G$62,7,FALSE),"")</f>
        <v/>
      </c>
      <c r="H182" s="63" t="str">
        <f>IFERROR(VLOOKUP(B182,Listor!$N$6:$O$47,2,FALSE),"")</f>
        <v/>
      </c>
      <c r="I182" s="63" t="str">
        <f t="shared" si="6"/>
        <v/>
      </c>
      <c r="J182" s="96" t="str">
        <f>IFERROR(VLOOKUP(B182,Listor!$N$6:$P$47,3,FALSE)*I182,"")</f>
        <v/>
      </c>
      <c r="K182" s="81"/>
      <c r="L182" s="88" t="str">
        <f>IFERROR((VLOOKUP(B182,Listor!$N$6:$P$47,3,FALSE)*Biologiska!K182)+(VLOOKUP(B182,Listor!$N$6:$Q$47,4,FALSE)),"")</f>
        <v/>
      </c>
      <c r="M182" s="63" t="str">
        <f t="shared" si="7"/>
        <v/>
      </c>
      <c r="N182" s="75"/>
      <c r="O182" s="84" t="str">
        <f t="shared" si="8"/>
        <v/>
      </c>
      <c r="P182" s="107"/>
      <c r="Q182" s="87" t="s">
        <v>79</v>
      </c>
      <c r="R182" s="87"/>
      <c r="S182" s="87"/>
      <c r="T182" s="87"/>
      <c r="U182" s="87"/>
      <c r="V182" s="86" t="s">
        <v>79</v>
      </c>
      <c r="W182" s="75"/>
      <c r="X182" s="102" t="s">
        <v>79</v>
      </c>
      <c r="Y182" s="63" t="str">
        <f>IFERROR(IF(VLOOKUP(X182,Listor!$T$6:$U$7,2,FALSE)&lt;O182,TRUE),"")</f>
        <v/>
      </c>
      <c r="Z182" s="87"/>
      <c r="AA182" s="104"/>
    </row>
    <row r="183" spans="2:27" x14ac:dyDescent="0.25">
      <c r="B183" s="68" t="s">
        <v>68</v>
      </c>
      <c r="C183" s="80" t="str">
        <f>IFERROR(VLOOKUP(B183,Listor!$A$6:$B$62,2,FALSE),"")</f>
        <v/>
      </c>
      <c r="D183" s="80" t="str">
        <f>IFERROR(VLOOKUP(B183,Listor!$A$6:$C$62,3,FALSE),"")</f>
        <v/>
      </c>
      <c r="E183" s="110" t="s">
        <v>79</v>
      </c>
      <c r="F183" s="66"/>
      <c r="G183" s="35" t="str">
        <f>IFERROR(VLOOKUP(B183,Listor!$A$6:$G$62,7,FALSE),"")</f>
        <v/>
      </c>
      <c r="H183" s="63" t="str">
        <f>IFERROR(VLOOKUP(B183,Listor!$N$6:$O$47,2,FALSE),"")</f>
        <v/>
      </c>
      <c r="I183" s="63" t="str">
        <f t="shared" si="6"/>
        <v/>
      </c>
      <c r="J183" s="96" t="str">
        <f>IFERROR(VLOOKUP(B183,Listor!$N$6:$P$47,3,FALSE)*I183,"")</f>
        <v/>
      </c>
      <c r="K183" s="81"/>
      <c r="L183" s="88" t="str">
        <f>IFERROR((VLOOKUP(B183,Listor!$N$6:$P$47,3,FALSE)*Biologiska!K183)+(VLOOKUP(B183,Listor!$N$6:$Q$47,4,FALSE)),"")</f>
        <v/>
      </c>
      <c r="M183" s="63" t="str">
        <f t="shared" si="7"/>
        <v/>
      </c>
      <c r="N183" s="75"/>
      <c r="O183" s="84" t="str">
        <f t="shared" si="8"/>
        <v/>
      </c>
      <c r="P183" s="107"/>
      <c r="Q183" s="87" t="s">
        <v>79</v>
      </c>
      <c r="R183" s="87"/>
      <c r="S183" s="87"/>
      <c r="T183" s="87"/>
      <c r="U183" s="87"/>
      <c r="V183" s="86" t="s">
        <v>79</v>
      </c>
      <c r="W183" s="75"/>
      <c r="X183" s="102" t="s">
        <v>79</v>
      </c>
      <c r="Y183" s="63" t="str">
        <f>IFERROR(IF(VLOOKUP(X183,Listor!$T$6:$U$7,2,FALSE)&lt;O183,TRUE),"")</f>
        <v/>
      </c>
      <c r="Z183" s="87"/>
      <c r="AA183" s="104"/>
    </row>
    <row r="184" spans="2:27" x14ac:dyDescent="0.25">
      <c r="B184" s="68" t="s">
        <v>68</v>
      </c>
      <c r="C184" s="80" t="str">
        <f>IFERROR(VLOOKUP(B184,Listor!$A$6:$B$62,2,FALSE),"")</f>
        <v/>
      </c>
      <c r="D184" s="80" t="str">
        <f>IFERROR(VLOOKUP(B184,Listor!$A$6:$C$62,3,FALSE),"")</f>
        <v/>
      </c>
      <c r="E184" s="110" t="s">
        <v>79</v>
      </c>
      <c r="F184" s="66"/>
      <c r="G184" s="35" t="str">
        <f>IFERROR(VLOOKUP(B184,Listor!$A$6:$G$62,7,FALSE),"")</f>
        <v/>
      </c>
      <c r="H184" s="63" t="str">
        <f>IFERROR(VLOOKUP(B184,Listor!$N$6:$O$47,2,FALSE),"")</f>
        <v/>
      </c>
      <c r="I184" s="63" t="str">
        <f t="shared" si="6"/>
        <v/>
      </c>
      <c r="J184" s="96" t="str">
        <f>IFERROR(VLOOKUP(B184,Listor!$N$6:$P$47,3,FALSE)*I184,"")</f>
        <v/>
      </c>
      <c r="K184" s="81"/>
      <c r="L184" s="88" t="str">
        <f>IFERROR((VLOOKUP(B184,Listor!$N$6:$P$47,3,FALSE)*Biologiska!K184)+(VLOOKUP(B184,Listor!$N$6:$Q$47,4,FALSE)),"")</f>
        <v/>
      </c>
      <c r="M184" s="63" t="str">
        <f t="shared" si="7"/>
        <v/>
      </c>
      <c r="N184" s="75"/>
      <c r="O184" s="84" t="str">
        <f t="shared" si="8"/>
        <v/>
      </c>
      <c r="P184" s="107"/>
      <c r="Q184" s="87" t="s">
        <v>79</v>
      </c>
      <c r="R184" s="87"/>
      <c r="S184" s="87"/>
      <c r="T184" s="87"/>
      <c r="U184" s="87"/>
      <c r="V184" s="86" t="s">
        <v>79</v>
      </c>
      <c r="W184" s="75"/>
      <c r="X184" s="102" t="s">
        <v>79</v>
      </c>
      <c r="Y184" s="63" t="str">
        <f>IFERROR(IF(VLOOKUP(X184,Listor!$T$6:$U$7,2,FALSE)&lt;O184,TRUE),"")</f>
        <v/>
      </c>
      <c r="Z184" s="87"/>
      <c r="AA184" s="104"/>
    </row>
    <row r="185" spans="2:27" x14ac:dyDescent="0.25">
      <c r="B185" s="68" t="s">
        <v>68</v>
      </c>
      <c r="C185" s="80" t="str">
        <f>IFERROR(VLOOKUP(B185,Listor!$A$6:$B$62,2,FALSE),"")</f>
        <v/>
      </c>
      <c r="D185" s="80" t="str">
        <f>IFERROR(VLOOKUP(B185,Listor!$A$6:$C$62,3,FALSE),"")</f>
        <v/>
      </c>
      <c r="E185" s="110" t="s">
        <v>79</v>
      </c>
      <c r="F185" s="66"/>
      <c r="G185" s="35" t="str">
        <f>IFERROR(VLOOKUP(B185,Listor!$A$6:$G$62,7,FALSE),"")</f>
        <v/>
      </c>
      <c r="H185" s="63" t="str">
        <f>IFERROR(VLOOKUP(B185,Listor!$N$6:$O$47,2,FALSE),"")</f>
        <v/>
      </c>
      <c r="I185" s="63" t="str">
        <f t="shared" si="6"/>
        <v/>
      </c>
      <c r="J185" s="96" t="str">
        <f>IFERROR(VLOOKUP(B185,Listor!$N$6:$P$47,3,FALSE)*I185,"")</f>
        <v/>
      </c>
      <c r="K185" s="81"/>
      <c r="L185" s="88" t="str">
        <f>IFERROR((VLOOKUP(B185,Listor!$N$6:$P$47,3,FALSE)*Biologiska!K185)+(VLOOKUP(B185,Listor!$N$6:$Q$47,4,FALSE)),"")</f>
        <v/>
      </c>
      <c r="M185" s="63" t="str">
        <f t="shared" si="7"/>
        <v/>
      </c>
      <c r="N185" s="75"/>
      <c r="O185" s="84" t="str">
        <f t="shared" si="8"/>
        <v/>
      </c>
      <c r="P185" s="107"/>
      <c r="Q185" s="87" t="s">
        <v>79</v>
      </c>
      <c r="R185" s="87"/>
      <c r="S185" s="87"/>
      <c r="T185" s="87"/>
      <c r="U185" s="87"/>
      <c r="V185" s="86" t="s">
        <v>79</v>
      </c>
      <c r="W185" s="75"/>
      <c r="X185" s="102" t="s">
        <v>79</v>
      </c>
      <c r="Y185" s="63" t="str">
        <f>IFERROR(IF(VLOOKUP(X185,Listor!$T$6:$U$7,2,FALSE)&lt;O185,TRUE),"")</f>
        <v/>
      </c>
      <c r="Z185" s="87"/>
      <c r="AA185" s="104"/>
    </row>
    <row r="186" spans="2:27" x14ac:dyDescent="0.25">
      <c r="B186" s="68" t="s">
        <v>68</v>
      </c>
      <c r="C186" s="80" t="str">
        <f>IFERROR(VLOOKUP(B186,Listor!$A$6:$B$62,2,FALSE),"")</f>
        <v/>
      </c>
      <c r="D186" s="80" t="str">
        <f>IFERROR(VLOOKUP(B186,Listor!$A$6:$C$62,3,FALSE),"")</f>
        <v/>
      </c>
      <c r="E186" s="110" t="s">
        <v>79</v>
      </c>
      <c r="F186" s="66"/>
      <c r="G186" s="35" t="str">
        <f>IFERROR(VLOOKUP(B186,Listor!$A$6:$G$62,7,FALSE),"")</f>
        <v/>
      </c>
      <c r="H186" s="63" t="str">
        <f>IFERROR(VLOOKUP(B186,Listor!$N$6:$O$47,2,FALSE),"")</f>
        <v/>
      </c>
      <c r="I186" s="63" t="str">
        <f t="shared" si="6"/>
        <v/>
      </c>
      <c r="J186" s="96" t="str">
        <f>IFERROR(VLOOKUP(B186,Listor!$N$6:$P$47,3,FALSE)*I186,"")</f>
        <v/>
      </c>
      <c r="K186" s="81"/>
      <c r="L186" s="88" t="str">
        <f>IFERROR((VLOOKUP(B186,Listor!$N$6:$P$47,3,FALSE)*Biologiska!K186)+(VLOOKUP(B186,Listor!$N$6:$Q$47,4,FALSE)),"")</f>
        <v/>
      </c>
      <c r="M186" s="63" t="str">
        <f t="shared" si="7"/>
        <v/>
      </c>
      <c r="N186" s="75"/>
      <c r="O186" s="84" t="str">
        <f t="shared" si="8"/>
        <v/>
      </c>
      <c r="P186" s="107"/>
      <c r="Q186" s="87" t="s">
        <v>79</v>
      </c>
      <c r="R186" s="87"/>
      <c r="S186" s="87"/>
      <c r="T186" s="87"/>
      <c r="U186" s="87"/>
      <c r="V186" s="86" t="s">
        <v>79</v>
      </c>
      <c r="W186" s="75"/>
      <c r="X186" s="102" t="s">
        <v>79</v>
      </c>
      <c r="Y186" s="63" t="str">
        <f>IFERROR(IF(VLOOKUP(X186,Listor!$T$6:$U$7,2,FALSE)&lt;O186,TRUE),"")</f>
        <v/>
      </c>
      <c r="Z186" s="87"/>
      <c r="AA186" s="104"/>
    </row>
    <row r="187" spans="2:27" x14ac:dyDescent="0.25">
      <c r="B187" s="68" t="s">
        <v>68</v>
      </c>
      <c r="C187" s="80" t="str">
        <f>IFERROR(VLOOKUP(B187,Listor!$A$6:$B$62,2,FALSE),"")</f>
        <v/>
      </c>
      <c r="D187" s="80" t="str">
        <f>IFERROR(VLOOKUP(B187,Listor!$A$6:$C$62,3,FALSE),"")</f>
        <v/>
      </c>
      <c r="E187" s="110" t="s">
        <v>79</v>
      </c>
      <c r="F187" s="66"/>
      <c r="G187" s="35" t="str">
        <f>IFERROR(VLOOKUP(B187,Listor!$A$6:$G$62,7,FALSE),"")</f>
        <v/>
      </c>
      <c r="H187" s="63" t="str">
        <f>IFERROR(VLOOKUP(B187,Listor!$N$6:$O$47,2,FALSE),"")</f>
        <v/>
      </c>
      <c r="I187" s="63" t="str">
        <f t="shared" si="6"/>
        <v/>
      </c>
      <c r="J187" s="96" t="str">
        <f>IFERROR(VLOOKUP(B187,Listor!$N$6:$P$47,3,FALSE)*I187,"")</f>
        <v/>
      </c>
      <c r="K187" s="81"/>
      <c r="L187" s="88" t="str">
        <f>IFERROR((VLOOKUP(B187,Listor!$N$6:$P$47,3,FALSE)*Biologiska!K187)+(VLOOKUP(B187,Listor!$N$6:$Q$47,4,FALSE)),"")</f>
        <v/>
      </c>
      <c r="M187" s="63" t="str">
        <f t="shared" si="7"/>
        <v/>
      </c>
      <c r="N187" s="75"/>
      <c r="O187" s="84" t="str">
        <f t="shared" si="8"/>
        <v/>
      </c>
      <c r="P187" s="107"/>
      <c r="Q187" s="87" t="s">
        <v>79</v>
      </c>
      <c r="R187" s="87"/>
      <c r="S187" s="87"/>
      <c r="T187" s="87"/>
      <c r="U187" s="87"/>
      <c r="V187" s="86" t="s">
        <v>79</v>
      </c>
      <c r="W187" s="75"/>
      <c r="X187" s="102" t="s">
        <v>79</v>
      </c>
      <c r="Y187" s="63" t="str">
        <f>IFERROR(IF(VLOOKUP(X187,Listor!$T$6:$U$7,2,FALSE)&lt;O187,TRUE),"")</f>
        <v/>
      </c>
      <c r="Z187" s="87"/>
      <c r="AA187" s="104"/>
    </row>
    <row r="188" spans="2:27" x14ac:dyDescent="0.25">
      <c r="B188" s="68" t="s">
        <v>68</v>
      </c>
      <c r="C188" s="80" t="str">
        <f>IFERROR(VLOOKUP(B188,Listor!$A$6:$B$62,2,FALSE),"")</f>
        <v/>
      </c>
      <c r="D188" s="80" t="str">
        <f>IFERROR(VLOOKUP(B188,Listor!$A$6:$C$62,3,FALSE),"")</f>
        <v/>
      </c>
      <c r="E188" s="110" t="s">
        <v>79</v>
      </c>
      <c r="F188" s="66"/>
      <c r="G188" s="35" t="str">
        <f>IFERROR(VLOOKUP(B188,Listor!$A$6:$G$62,7,FALSE),"")</f>
        <v/>
      </c>
      <c r="H188" s="63" t="str">
        <f>IFERROR(VLOOKUP(B188,Listor!$N$6:$O$47,2,FALSE),"")</f>
        <v/>
      </c>
      <c r="I188" s="63" t="str">
        <f t="shared" si="6"/>
        <v/>
      </c>
      <c r="J188" s="96" t="str">
        <f>IFERROR(VLOOKUP(B188,Listor!$N$6:$P$47,3,FALSE)*I188,"")</f>
        <v/>
      </c>
      <c r="K188" s="81"/>
      <c r="L188" s="88" t="str">
        <f>IFERROR((VLOOKUP(B188,Listor!$N$6:$P$47,3,FALSE)*Biologiska!K188)+(VLOOKUP(B188,Listor!$N$6:$Q$47,4,FALSE)),"")</f>
        <v/>
      </c>
      <c r="M188" s="63" t="str">
        <f t="shared" si="7"/>
        <v/>
      </c>
      <c r="N188" s="75"/>
      <c r="O188" s="84" t="str">
        <f t="shared" si="8"/>
        <v/>
      </c>
      <c r="P188" s="107"/>
      <c r="Q188" s="87" t="s">
        <v>79</v>
      </c>
      <c r="R188" s="87"/>
      <c r="S188" s="87"/>
      <c r="T188" s="87"/>
      <c r="U188" s="87"/>
      <c r="V188" s="86" t="s">
        <v>79</v>
      </c>
      <c r="W188" s="75"/>
      <c r="X188" s="102" t="s">
        <v>79</v>
      </c>
      <c r="Y188" s="63" t="str">
        <f>IFERROR(IF(VLOOKUP(X188,Listor!$T$6:$U$7,2,FALSE)&lt;O188,TRUE),"")</f>
        <v/>
      </c>
      <c r="Z188" s="87"/>
      <c r="AA188" s="104"/>
    </row>
    <row r="189" spans="2:27" x14ac:dyDescent="0.25">
      <c r="B189" s="68" t="s">
        <v>68</v>
      </c>
      <c r="C189" s="80" t="str">
        <f>IFERROR(VLOOKUP(B189,Listor!$A$6:$B$62,2,FALSE),"")</f>
        <v/>
      </c>
      <c r="D189" s="80" t="str">
        <f>IFERROR(VLOOKUP(B189,Listor!$A$6:$C$62,3,FALSE),"")</f>
        <v/>
      </c>
      <c r="E189" s="110" t="s">
        <v>79</v>
      </c>
      <c r="F189" s="66"/>
      <c r="G189" s="35" t="str">
        <f>IFERROR(VLOOKUP(B189,Listor!$A$6:$G$62,7,FALSE),"")</f>
        <v/>
      </c>
      <c r="H189" s="63" t="str">
        <f>IFERROR(VLOOKUP(B189,Listor!$N$6:$O$47,2,FALSE),"")</f>
        <v/>
      </c>
      <c r="I189" s="63" t="str">
        <f t="shared" si="6"/>
        <v/>
      </c>
      <c r="J189" s="96" t="str">
        <f>IFERROR(VLOOKUP(B189,Listor!$N$6:$P$47,3,FALSE)*I189,"")</f>
        <v/>
      </c>
      <c r="K189" s="81"/>
      <c r="L189" s="88" t="str">
        <f>IFERROR((VLOOKUP(B189,Listor!$N$6:$P$47,3,FALSE)*Biologiska!K189)+(VLOOKUP(B189,Listor!$N$6:$Q$47,4,FALSE)),"")</f>
        <v/>
      </c>
      <c r="M189" s="63" t="str">
        <f t="shared" si="7"/>
        <v/>
      </c>
      <c r="N189" s="75"/>
      <c r="O189" s="84" t="str">
        <f t="shared" si="8"/>
        <v/>
      </c>
      <c r="P189" s="107"/>
      <c r="Q189" s="87" t="s">
        <v>79</v>
      </c>
      <c r="R189" s="87"/>
      <c r="S189" s="87"/>
      <c r="T189" s="87"/>
      <c r="U189" s="87"/>
      <c r="V189" s="86" t="s">
        <v>79</v>
      </c>
      <c r="W189" s="75"/>
      <c r="X189" s="102" t="s">
        <v>79</v>
      </c>
      <c r="Y189" s="63" t="str">
        <f>IFERROR(IF(VLOOKUP(X189,Listor!$T$6:$U$7,2,FALSE)&lt;O189,TRUE),"")</f>
        <v/>
      </c>
      <c r="Z189" s="87"/>
      <c r="AA189" s="104"/>
    </row>
    <row r="190" spans="2:27" x14ac:dyDescent="0.25">
      <c r="B190" s="68" t="s">
        <v>68</v>
      </c>
      <c r="C190" s="80" t="str">
        <f>IFERROR(VLOOKUP(B190,Listor!$A$6:$B$62,2,FALSE),"")</f>
        <v/>
      </c>
      <c r="D190" s="80" t="str">
        <f>IFERROR(VLOOKUP(B190,Listor!$A$6:$C$62,3,FALSE),"")</f>
        <v/>
      </c>
      <c r="E190" s="110" t="s">
        <v>79</v>
      </c>
      <c r="F190" s="66"/>
      <c r="G190" s="35" t="str">
        <f>IFERROR(VLOOKUP(B190,Listor!$A$6:$G$62,7,FALSE),"")</f>
        <v/>
      </c>
      <c r="H190" s="63" t="str">
        <f>IFERROR(VLOOKUP(B190,Listor!$N$6:$O$47,2,FALSE),"")</f>
        <v/>
      </c>
      <c r="I190" s="63" t="str">
        <f t="shared" si="6"/>
        <v/>
      </c>
      <c r="J190" s="96" t="str">
        <f>IFERROR(VLOOKUP(B190,Listor!$N$6:$P$47,3,FALSE)*I190,"")</f>
        <v/>
      </c>
      <c r="K190" s="81"/>
      <c r="L190" s="88" t="str">
        <f>IFERROR((VLOOKUP(B190,Listor!$N$6:$P$47,3,FALSE)*Biologiska!K190)+(VLOOKUP(B190,Listor!$N$6:$Q$47,4,FALSE)),"")</f>
        <v/>
      </c>
      <c r="M190" s="63" t="str">
        <f t="shared" si="7"/>
        <v/>
      </c>
      <c r="N190" s="75"/>
      <c r="O190" s="84" t="str">
        <f t="shared" si="8"/>
        <v/>
      </c>
      <c r="P190" s="107"/>
      <c r="Q190" s="87" t="s">
        <v>79</v>
      </c>
      <c r="R190" s="87"/>
      <c r="S190" s="87"/>
      <c r="T190" s="87"/>
      <c r="U190" s="87"/>
      <c r="V190" s="86" t="s">
        <v>79</v>
      </c>
      <c r="W190" s="75"/>
      <c r="X190" s="102" t="s">
        <v>79</v>
      </c>
      <c r="Y190" s="63" t="str">
        <f>IFERROR(IF(VLOOKUP(X190,Listor!$T$6:$U$7,2,FALSE)&lt;O190,TRUE),"")</f>
        <v/>
      </c>
      <c r="Z190" s="87"/>
      <c r="AA190" s="104"/>
    </row>
    <row r="191" spans="2:27" x14ac:dyDescent="0.25">
      <c r="B191" s="68" t="s">
        <v>68</v>
      </c>
      <c r="C191" s="80" t="str">
        <f>IFERROR(VLOOKUP(B191,Listor!$A$6:$B$62,2,FALSE),"")</f>
        <v/>
      </c>
      <c r="D191" s="80" t="str">
        <f>IFERROR(VLOOKUP(B191,Listor!$A$6:$C$62,3,FALSE),"")</f>
        <v/>
      </c>
      <c r="E191" s="110" t="s">
        <v>79</v>
      </c>
      <c r="F191" s="66"/>
      <c r="G191" s="35" t="str">
        <f>IFERROR(VLOOKUP(B191,Listor!$A$6:$G$62,7,FALSE),"")</f>
        <v/>
      </c>
      <c r="H191" s="63" t="str">
        <f>IFERROR(VLOOKUP(B191,Listor!$N$6:$O$47,2,FALSE),"")</f>
        <v/>
      </c>
      <c r="I191" s="63" t="str">
        <f t="shared" si="6"/>
        <v/>
      </c>
      <c r="J191" s="96" t="str">
        <f>IFERROR(VLOOKUP(B191,Listor!$N$6:$P$47,3,FALSE)*I191,"")</f>
        <v/>
      </c>
      <c r="K191" s="81"/>
      <c r="L191" s="88" t="str">
        <f>IFERROR((VLOOKUP(B191,Listor!$N$6:$P$47,3,FALSE)*Biologiska!K191)+(VLOOKUP(B191,Listor!$N$6:$Q$47,4,FALSE)),"")</f>
        <v/>
      </c>
      <c r="M191" s="63" t="str">
        <f t="shared" si="7"/>
        <v/>
      </c>
      <c r="N191" s="75"/>
      <c r="O191" s="84" t="str">
        <f t="shared" si="8"/>
        <v/>
      </c>
      <c r="P191" s="107"/>
      <c r="Q191" s="87" t="s">
        <v>79</v>
      </c>
      <c r="R191" s="87"/>
      <c r="S191" s="87"/>
      <c r="T191" s="87"/>
      <c r="U191" s="87"/>
      <c r="V191" s="86" t="s">
        <v>79</v>
      </c>
      <c r="W191" s="75"/>
      <c r="X191" s="102" t="s">
        <v>79</v>
      </c>
      <c r="Y191" s="63" t="str">
        <f>IFERROR(IF(VLOOKUP(X191,Listor!$T$6:$U$7,2,FALSE)&lt;O191,TRUE),"")</f>
        <v/>
      </c>
      <c r="Z191" s="87"/>
      <c r="AA191" s="104"/>
    </row>
    <row r="192" spans="2:27" x14ac:dyDescent="0.25">
      <c r="B192" s="68" t="s">
        <v>68</v>
      </c>
      <c r="C192" s="80" t="str">
        <f>IFERROR(VLOOKUP(B192,Listor!$A$6:$B$62,2,FALSE),"")</f>
        <v/>
      </c>
      <c r="D192" s="80" t="str">
        <f>IFERROR(VLOOKUP(B192,Listor!$A$6:$C$62,3,FALSE),"")</f>
        <v/>
      </c>
      <c r="E192" s="110" t="s">
        <v>79</v>
      </c>
      <c r="F192" s="66"/>
      <c r="G192" s="35" t="str">
        <f>IFERROR(VLOOKUP(B192,Listor!$A$6:$G$62,7,FALSE),"")</f>
        <v/>
      </c>
      <c r="H192" s="63" t="str">
        <f>IFERROR(VLOOKUP(B192,Listor!$N$6:$O$47,2,FALSE),"")</f>
        <v/>
      </c>
      <c r="I192" s="63" t="str">
        <f t="shared" si="6"/>
        <v/>
      </c>
      <c r="J192" s="96" t="str">
        <f>IFERROR(VLOOKUP(B192,Listor!$N$6:$P$47,3,FALSE)*I192,"")</f>
        <v/>
      </c>
      <c r="K192" s="81"/>
      <c r="L192" s="88" t="str">
        <f>IFERROR((VLOOKUP(B192,Listor!$N$6:$P$47,3,FALSE)*Biologiska!K192)+(VLOOKUP(B192,Listor!$N$6:$Q$47,4,FALSE)),"")</f>
        <v/>
      </c>
      <c r="M192" s="63" t="str">
        <f t="shared" si="7"/>
        <v/>
      </c>
      <c r="N192" s="75"/>
      <c r="O192" s="84" t="str">
        <f t="shared" si="8"/>
        <v/>
      </c>
      <c r="P192" s="107"/>
      <c r="Q192" s="87" t="s">
        <v>79</v>
      </c>
      <c r="R192" s="87"/>
      <c r="S192" s="87"/>
      <c r="T192" s="87"/>
      <c r="U192" s="87"/>
      <c r="V192" s="86" t="s">
        <v>79</v>
      </c>
      <c r="W192" s="75"/>
      <c r="X192" s="102" t="s">
        <v>79</v>
      </c>
      <c r="Y192" s="63" t="str">
        <f>IFERROR(IF(VLOOKUP(X192,Listor!$T$6:$U$7,2,FALSE)&lt;O192,TRUE),"")</f>
        <v/>
      </c>
      <c r="Z192" s="87"/>
      <c r="AA192" s="104"/>
    </row>
    <row r="193" spans="2:27" x14ac:dyDescent="0.25">
      <c r="B193" s="68" t="s">
        <v>68</v>
      </c>
      <c r="C193" s="80" t="str">
        <f>IFERROR(VLOOKUP(B193,Listor!$A$6:$B$62,2,FALSE),"")</f>
        <v/>
      </c>
      <c r="D193" s="80" t="str">
        <f>IFERROR(VLOOKUP(B193,Listor!$A$6:$C$62,3,FALSE),"")</f>
        <v/>
      </c>
      <c r="E193" s="110" t="s">
        <v>79</v>
      </c>
      <c r="F193" s="66"/>
      <c r="G193" s="35" t="str">
        <f>IFERROR(VLOOKUP(B193,Listor!$A$6:$G$62,7,FALSE),"")</f>
        <v/>
      </c>
      <c r="H193" s="63" t="str">
        <f>IFERROR(VLOOKUP(B193,Listor!$N$6:$O$47,2,FALSE),"")</f>
        <v/>
      </c>
      <c r="I193" s="63" t="str">
        <f t="shared" si="6"/>
        <v/>
      </c>
      <c r="J193" s="96" t="str">
        <f>IFERROR(VLOOKUP(B193,Listor!$N$6:$P$47,3,FALSE)*I193,"")</f>
        <v/>
      </c>
      <c r="K193" s="81"/>
      <c r="L193" s="88" t="str">
        <f>IFERROR((VLOOKUP(B193,Listor!$N$6:$P$47,3,FALSE)*Biologiska!K193)+(VLOOKUP(B193,Listor!$N$6:$Q$47,4,FALSE)),"")</f>
        <v/>
      </c>
      <c r="M193" s="63" t="str">
        <f t="shared" si="7"/>
        <v/>
      </c>
      <c r="N193" s="75"/>
      <c r="O193" s="84" t="str">
        <f t="shared" si="8"/>
        <v/>
      </c>
      <c r="P193" s="107"/>
      <c r="Q193" s="87" t="s">
        <v>79</v>
      </c>
      <c r="R193" s="87"/>
      <c r="S193" s="87"/>
      <c r="T193" s="87"/>
      <c r="U193" s="87"/>
      <c r="V193" s="86" t="s">
        <v>79</v>
      </c>
      <c r="W193" s="75"/>
      <c r="X193" s="102" t="s">
        <v>79</v>
      </c>
      <c r="Y193" s="63" t="str">
        <f>IFERROR(IF(VLOOKUP(X193,Listor!$T$6:$U$7,2,FALSE)&lt;O193,TRUE),"")</f>
        <v/>
      </c>
      <c r="Z193" s="87"/>
      <c r="AA193" s="104"/>
    </row>
    <row r="194" spans="2:27" x14ac:dyDescent="0.25">
      <c r="B194" s="68" t="s">
        <v>68</v>
      </c>
      <c r="C194" s="80" t="str">
        <f>IFERROR(VLOOKUP(B194,Listor!$A$6:$B$62,2,FALSE),"")</f>
        <v/>
      </c>
      <c r="D194" s="80" t="str">
        <f>IFERROR(VLOOKUP(B194,Listor!$A$6:$C$62,3,FALSE),"")</f>
        <v/>
      </c>
      <c r="E194" s="110" t="s">
        <v>79</v>
      </c>
      <c r="F194" s="66"/>
      <c r="G194" s="35" t="str">
        <f>IFERROR(VLOOKUP(B194,Listor!$A$6:$G$62,7,FALSE),"")</f>
        <v/>
      </c>
      <c r="H194" s="63" t="str">
        <f>IFERROR(VLOOKUP(B194,Listor!$N$6:$O$47,2,FALSE),"")</f>
        <v/>
      </c>
      <c r="I194" s="63" t="str">
        <f t="shared" si="6"/>
        <v/>
      </c>
      <c r="J194" s="96" t="str">
        <f>IFERROR(VLOOKUP(B194,Listor!$N$6:$P$47,3,FALSE)*I194,"")</f>
        <v/>
      </c>
      <c r="K194" s="81"/>
      <c r="L194" s="88" t="str">
        <f>IFERROR((VLOOKUP(B194,Listor!$N$6:$P$47,3,FALSE)*Biologiska!K194)+(VLOOKUP(B194,Listor!$N$6:$Q$47,4,FALSE)),"")</f>
        <v/>
      </c>
      <c r="M194" s="63" t="str">
        <f t="shared" si="7"/>
        <v/>
      </c>
      <c r="N194" s="75"/>
      <c r="O194" s="84" t="str">
        <f t="shared" si="8"/>
        <v/>
      </c>
      <c r="P194" s="107"/>
      <c r="Q194" s="87" t="s">
        <v>79</v>
      </c>
      <c r="R194" s="87"/>
      <c r="S194" s="87"/>
      <c r="T194" s="87"/>
      <c r="U194" s="87"/>
      <c r="V194" s="86" t="s">
        <v>79</v>
      </c>
      <c r="W194" s="75"/>
      <c r="X194" s="102" t="s">
        <v>79</v>
      </c>
      <c r="Y194" s="63" t="str">
        <f>IFERROR(IF(VLOOKUP(X194,Listor!$T$6:$U$7,2,FALSE)&lt;O194,TRUE),"")</f>
        <v/>
      </c>
      <c r="Z194" s="87"/>
      <c r="AA194" s="104"/>
    </row>
    <row r="195" spans="2:27" x14ac:dyDescent="0.25">
      <c r="B195" s="68" t="s">
        <v>68</v>
      </c>
      <c r="C195" s="80" t="str">
        <f>IFERROR(VLOOKUP(B195,Listor!$A$6:$B$62,2,FALSE),"")</f>
        <v/>
      </c>
      <c r="D195" s="80" t="str">
        <f>IFERROR(VLOOKUP(B195,Listor!$A$6:$C$62,3,FALSE),"")</f>
        <v/>
      </c>
      <c r="E195" s="110" t="s">
        <v>79</v>
      </c>
      <c r="F195" s="66"/>
      <c r="G195" s="35" t="str">
        <f>IFERROR(VLOOKUP(B195,Listor!$A$6:$G$62,7,FALSE),"")</f>
        <v/>
      </c>
      <c r="H195" s="63" t="str">
        <f>IFERROR(VLOOKUP(B195,Listor!$N$6:$O$47,2,FALSE),"")</f>
        <v/>
      </c>
      <c r="I195" s="63" t="str">
        <f t="shared" si="6"/>
        <v/>
      </c>
      <c r="J195" s="96" t="str">
        <f>IFERROR(VLOOKUP(B195,Listor!$N$6:$P$47,3,FALSE)*I195,"")</f>
        <v/>
      </c>
      <c r="K195" s="81"/>
      <c r="L195" s="88" t="str">
        <f>IFERROR((VLOOKUP(B195,Listor!$N$6:$P$47,3,FALSE)*Biologiska!K195)+(VLOOKUP(B195,Listor!$N$6:$Q$47,4,FALSE)),"")</f>
        <v/>
      </c>
      <c r="M195" s="63" t="str">
        <f t="shared" si="7"/>
        <v/>
      </c>
      <c r="N195" s="75"/>
      <c r="O195" s="84" t="str">
        <f t="shared" si="8"/>
        <v/>
      </c>
      <c r="P195" s="107"/>
      <c r="Q195" s="87" t="s">
        <v>79</v>
      </c>
      <c r="R195" s="87"/>
      <c r="S195" s="87"/>
      <c r="T195" s="87"/>
      <c r="U195" s="87"/>
      <c r="V195" s="86" t="s">
        <v>79</v>
      </c>
      <c r="W195" s="75"/>
      <c r="X195" s="102" t="s">
        <v>79</v>
      </c>
      <c r="Y195" s="63" t="str">
        <f>IFERROR(IF(VLOOKUP(X195,Listor!$T$6:$U$7,2,FALSE)&lt;O195,TRUE),"")</f>
        <v/>
      </c>
      <c r="Z195" s="87"/>
      <c r="AA195" s="104"/>
    </row>
    <row r="196" spans="2:27" x14ac:dyDescent="0.25">
      <c r="B196" s="68" t="s">
        <v>68</v>
      </c>
      <c r="C196" s="80" t="str">
        <f>IFERROR(VLOOKUP(B196,Listor!$A$6:$B$62,2,FALSE),"")</f>
        <v/>
      </c>
      <c r="D196" s="80" t="str">
        <f>IFERROR(VLOOKUP(B196,Listor!$A$6:$C$62,3,FALSE),"")</f>
        <v/>
      </c>
      <c r="E196" s="110" t="s">
        <v>79</v>
      </c>
      <c r="F196" s="66"/>
      <c r="G196" s="35" t="str">
        <f>IFERROR(VLOOKUP(B196,Listor!$A$6:$G$62,7,FALSE),"")</f>
        <v/>
      </c>
      <c r="H196" s="63" t="str">
        <f>IFERROR(VLOOKUP(B196,Listor!$N$6:$O$47,2,FALSE),"")</f>
        <v/>
      </c>
      <c r="I196" s="63" t="str">
        <f t="shared" si="6"/>
        <v/>
      </c>
      <c r="J196" s="96" t="str">
        <f>IFERROR(VLOOKUP(B196,Listor!$N$6:$P$47,3,FALSE)*I196,"")</f>
        <v/>
      </c>
      <c r="K196" s="81"/>
      <c r="L196" s="88" t="str">
        <f>IFERROR((VLOOKUP(B196,Listor!$N$6:$P$47,3,FALSE)*Biologiska!K196)+(VLOOKUP(B196,Listor!$N$6:$Q$47,4,FALSE)),"")</f>
        <v/>
      </c>
      <c r="M196" s="63" t="str">
        <f t="shared" si="7"/>
        <v/>
      </c>
      <c r="N196" s="75"/>
      <c r="O196" s="84" t="str">
        <f t="shared" si="8"/>
        <v/>
      </c>
      <c r="P196" s="107"/>
      <c r="Q196" s="87" t="s">
        <v>79</v>
      </c>
      <c r="R196" s="87"/>
      <c r="S196" s="87"/>
      <c r="T196" s="87"/>
      <c r="U196" s="87"/>
      <c r="V196" s="86" t="s">
        <v>79</v>
      </c>
      <c r="W196" s="75"/>
      <c r="X196" s="102" t="s">
        <v>79</v>
      </c>
      <c r="Y196" s="63" t="str">
        <f>IFERROR(IF(VLOOKUP(X196,Listor!$T$6:$U$7,2,FALSE)&lt;O196,TRUE),"")</f>
        <v/>
      </c>
      <c r="Z196" s="87"/>
      <c r="AA196" s="104"/>
    </row>
    <row r="197" spans="2:27" x14ac:dyDescent="0.25">
      <c r="B197" s="68" t="s">
        <v>68</v>
      </c>
      <c r="C197" s="80" t="str">
        <f>IFERROR(VLOOKUP(B197,Listor!$A$6:$B$62,2,FALSE),"")</f>
        <v/>
      </c>
      <c r="D197" s="80" t="str">
        <f>IFERROR(VLOOKUP(B197,Listor!$A$6:$C$62,3,FALSE),"")</f>
        <v/>
      </c>
      <c r="E197" s="110" t="s">
        <v>79</v>
      </c>
      <c r="F197" s="66"/>
      <c r="G197" s="35" t="str">
        <f>IFERROR(VLOOKUP(B197,Listor!$A$6:$G$62,7,FALSE),"")</f>
        <v/>
      </c>
      <c r="H197" s="63" t="str">
        <f>IFERROR(VLOOKUP(B197,Listor!$N$6:$O$47,2,FALSE),"")</f>
        <v/>
      </c>
      <c r="I197" s="63" t="str">
        <f t="shared" ref="I197:I260" si="9">IFERROR(F197*H197,"")</f>
        <v/>
      </c>
      <c r="J197" s="96" t="str">
        <f>IFERROR(VLOOKUP(B197,Listor!$N$6:$P$47,3,FALSE)*I197,"")</f>
        <v/>
      </c>
      <c r="K197" s="81"/>
      <c r="L197" s="88" t="str">
        <f>IFERROR((VLOOKUP(B197,Listor!$N$6:$P$47,3,FALSE)*Biologiska!K197)+(VLOOKUP(B197,Listor!$N$6:$Q$47,4,FALSE)),"")</f>
        <v/>
      </c>
      <c r="M197" s="63" t="str">
        <f t="shared" si="7"/>
        <v/>
      </c>
      <c r="N197" s="75"/>
      <c r="O197" s="84" t="str">
        <f t="shared" si="8"/>
        <v/>
      </c>
      <c r="P197" s="107"/>
      <c r="Q197" s="87" t="s">
        <v>79</v>
      </c>
      <c r="R197" s="87"/>
      <c r="S197" s="87"/>
      <c r="T197" s="87"/>
      <c r="U197" s="87"/>
      <c r="V197" s="86" t="s">
        <v>79</v>
      </c>
      <c r="W197" s="75"/>
      <c r="X197" s="102" t="s">
        <v>79</v>
      </c>
      <c r="Y197" s="63" t="str">
        <f>IFERROR(IF(VLOOKUP(X197,Listor!$T$6:$U$7,2,FALSE)&lt;O197,TRUE),"")</f>
        <v/>
      </c>
      <c r="Z197" s="87"/>
      <c r="AA197" s="104"/>
    </row>
    <row r="198" spans="2:27" x14ac:dyDescent="0.25">
      <c r="B198" s="68" t="s">
        <v>68</v>
      </c>
      <c r="C198" s="80" t="str">
        <f>IFERROR(VLOOKUP(B198,Listor!$A$6:$B$62,2,FALSE),"")</f>
        <v/>
      </c>
      <c r="D198" s="80" t="str">
        <f>IFERROR(VLOOKUP(B198,Listor!$A$6:$C$62,3,FALSE),"")</f>
        <v/>
      </c>
      <c r="E198" s="110" t="s">
        <v>79</v>
      </c>
      <c r="F198" s="66"/>
      <c r="G198" s="35" t="str">
        <f>IFERROR(VLOOKUP(B198,Listor!$A$6:$G$62,7,FALSE),"")</f>
        <v/>
      </c>
      <c r="H198" s="63" t="str">
        <f>IFERROR(VLOOKUP(B198,Listor!$N$6:$O$47,2,FALSE),"")</f>
        <v/>
      </c>
      <c r="I198" s="63" t="str">
        <f t="shared" si="9"/>
        <v/>
      </c>
      <c r="J198" s="96" t="str">
        <f>IFERROR(VLOOKUP(B198,Listor!$N$6:$P$47,3,FALSE)*I198,"")</f>
        <v/>
      </c>
      <c r="K198" s="81"/>
      <c r="L198" s="88" t="str">
        <f>IFERROR((VLOOKUP(B198,Listor!$N$6:$P$47,3,FALSE)*Biologiska!K198)+(VLOOKUP(B198,Listor!$N$6:$Q$47,4,FALSE)),"")</f>
        <v/>
      </c>
      <c r="M198" s="63" t="str">
        <f t="shared" ref="M198:M261" si="10">IFERROR(I198*L198,"")</f>
        <v/>
      </c>
      <c r="N198" s="75"/>
      <c r="O198" s="84" t="str">
        <f t="shared" ref="O198:O261" si="11">IF(ISBLANK(K198),"",IFERROR(((83.8-K198)/83.8)*100,""))</f>
        <v/>
      </c>
      <c r="P198" s="107"/>
      <c r="Q198" s="87" t="s">
        <v>79</v>
      </c>
      <c r="R198" s="87"/>
      <c r="S198" s="87"/>
      <c r="T198" s="87"/>
      <c r="U198" s="87"/>
      <c r="V198" s="86" t="s">
        <v>79</v>
      </c>
      <c r="W198" s="75"/>
      <c r="X198" s="102" t="s">
        <v>79</v>
      </c>
      <c r="Y198" s="63" t="str">
        <f>IFERROR(IF(VLOOKUP(X198,Listor!$T$6:$U$7,2,FALSE)&lt;O198,TRUE),"")</f>
        <v/>
      </c>
      <c r="Z198" s="87"/>
      <c r="AA198" s="104"/>
    </row>
    <row r="199" spans="2:27" x14ac:dyDescent="0.25">
      <c r="B199" s="68" t="s">
        <v>68</v>
      </c>
      <c r="C199" s="80" t="str">
        <f>IFERROR(VLOOKUP(B199,Listor!$A$6:$B$62,2,FALSE),"")</f>
        <v/>
      </c>
      <c r="D199" s="80" t="str">
        <f>IFERROR(VLOOKUP(B199,Listor!$A$6:$C$62,3,FALSE),"")</f>
        <v/>
      </c>
      <c r="E199" s="110" t="s">
        <v>79</v>
      </c>
      <c r="F199" s="66"/>
      <c r="G199" s="35" t="str">
        <f>IFERROR(VLOOKUP(B199,Listor!$A$6:$G$62,7,FALSE),"")</f>
        <v/>
      </c>
      <c r="H199" s="63" t="str">
        <f>IFERROR(VLOOKUP(B199,Listor!$N$6:$O$47,2,FALSE),"")</f>
        <v/>
      </c>
      <c r="I199" s="63" t="str">
        <f t="shared" si="9"/>
        <v/>
      </c>
      <c r="J199" s="96" t="str">
        <f>IFERROR(VLOOKUP(B199,Listor!$N$6:$P$47,3,FALSE)*I199,"")</f>
        <v/>
      </c>
      <c r="K199" s="81"/>
      <c r="L199" s="88" t="str">
        <f>IFERROR((VLOOKUP(B199,Listor!$N$6:$P$47,3,FALSE)*Biologiska!K199)+(VLOOKUP(B199,Listor!$N$6:$Q$47,4,FALSE)),"")</f>
        <v/>
      </c>
      <c r="M199" s="63" t="str">
        <f t="shared" si="10"/>
        <v/>
      </c>
      <c r="N199" s="75"/>
      <c r="O199" s="84" t="str">
        <f t="shared" si="11"/>
        <v/>
      </c>
      <c r="P199" s="107"/>
      <c r="Q199" s="87" t="s">
        <v>79</v>
      </c>
      <c r="R199" s="87"/>
      <c r="S199" s="87"/>
      <c r="T199" s="87"/>
      <c r="U199" s="87"/>
      <c r="V199" s="86" t="s">
        <v>79</v>
      </c>
      <c r="W199" s="75"/>
      <c r="X199" s="102" t="s">
        <v>79</v>
      </c>
      <c r="Y199" s="63" t="str">
        <f>IFERROR(IF(VLOOKUP(X199,Listor!$T$6:$U$7,2,FALSE)&lt;O199,TRUE),"")</f>
        <v/>
      </c>
      <c r="Z199" s="87"/>
      <c r="AA199" s="104"/>
    </row>
    <row r="200" spans="2:27" x14ac:dyDescent="0.25">
      <c r="B200" s="68" t="s">
        <v>68</v>
      </c>
      <c r="C200" s="80" t="str">
        <f>IFERROR(VLOOKUP(B200,Listor!$A$6:$B$62,2,FALSE),"")</f>
        <v/>
      </c>
      <c r="D200" s="80" t="str">
        <f>IFERROR(VLOOKUP(B200,Listor!$A$6:$C$62,3,FALSE),"")</f>
        <v/>
      </c>
      <c r="E200" s="110" t="s">
        <v>79</v>
      </c>
      <c r="F200" s="66"/>
      <c r="G200" s="35" t="str">
        <f>IFERROR(VLOOKUP(B200,Listor!$A$6:$G$62,7,FALSE),"")</f>
        <v/>
      </c>
      <c r="H200" s="63" t="str">
        <f>IFERROR(VLOOKUP(B200,Listor!$N$6:$O$47,2,FALSE),"")</f>
        <v/>
      </c>
      <c r="I200" s="63" t="str">
        <f t="shared" si="9"/>
        <v/>
      </c>
      <c r="J200" s="96" t="str">
        <f>IFERROR(VLOOKUP(B200,Listor!$N$6:$P$47,3,FALSE)*I200,"")</f>
        <v/>
      </c>
      <c r="K200" s="81"/>
      <c r="L200" s="88" t="str">
        <f>IFERROR((VLOOKUP(B200,Listor!$N$6:$P$47,3,FALSE)*Biologiska!K200)+(VLOOKUP(B200,Listor!$N$6:$Q$47,4,FALSE)),"")</f>
        <v/>
      </c>
      <c r="M200" s="63" t="str">
        <f t="shared" si="10"/>
        <v/>
      </c>
      <c r="N200" s="75"/>
      <c r="O200" s="84" t="str">
        <f t="shared" si="11"/>
        <v/>
      </c>
      <c r="P200" s="107"/>
      <c r="Q200" s="87" t="s">
        <v>79</v>
      </c>
      <c r="R200" s="87"/>
      <c r="S200" s="87"/>
      <c r="T200" s="87"/>
      <c r="U200" s="87"/>
      <c r="V200" s="86" t="s">
        <v>79</v>
      </c>
      <c r="W200" s="75"/>
      <c r="X200" s="102" t="s">
        <v>79</v>
      </c>
      <c r="Y200" s="63" t="str">
        <f>IFERROR(IF(VLOOKUP(X200,Listor!$T$6:$U$7,2,FALSE)&lt;O200,TRUE),"")</f>
        <v/>
      </c>
      <c r="Z200" s="87"/>
      <c r="AA200" s="104"/>
    </row>
    <row r="201" spans="2:27" x14ac:dyDescent="0.25">
      <c r="B201" s="68" t="s">
        <v>68</v>
      </c>
      <c r="C201" s="80" t="str">
        <f>IFERROR(VLOOKUP(B201,Listor!$A$6:$B$62,2,FALSE),"")</f>
        <v/>
      </c>
      <c r="D201" s="80" t="str">
        <f>IFERROR(VLOOKUP(B201,Listor!$A$6:$C$62,3,FALSE),"")</f>
        <v/>
      </c>
      <c r="E201" s="110" t="s">
        <v>79</v>
      </c>
      <c r="F201" s="66"/>
      <c r="G201" s="35" t="str">
        <f>IFERROR(VLOOKUP(B201,Listor!$A$6:$G$62,7,FALSE),"")</f>
        <v/>
      </c>
      <c r="H201" s="63" t="str">
        <f>IFERROR(VLOOKUP(B201,Listor!$N$6:$O$47,2,FALSE),"")</f>
        <v/>
      </c>
      <c r="I201" s="63" t="str">
        <f t="shared" si="9"/>
        <v/>
      </c>
      <c r="J201" s="96" t="str">
        <f>IFERROR(VLOOKUP(B201,Listor!$N$6:$P$47,3,FALSE)*I201,"")</f>
        <v/>
      </c>
      <c r="K201" s="81"/>
      <c r="L201" s="88" t="str">
        <f>IFERROR((VLOOKUP(B201,Listor!$N$6:$P$47,3,FALSE)*Biologiska!K201)+(VLOOKUP(B201,Listor!$N$6:$Q$47,4,FALSE)),"")</f>
        <v/>
      </c>
      <c r="M201" s="63" t="str">
        <f t="shared" si="10"/>
        <v/>
      </c>
      <c r="N201" s="75"/>
      <c r="O201" s="84" t="str">
        <f t="shared" si="11"/>
        <v/>
      </c>
      <c r="P201" s="107"/>
      <c r="Q201" s="87" t="s">
        <v>79</v>
      </c>
      <c r="R201" s="87"/>
      <c r="S201" s="87"/>
      <c r="T201" s="87"/>
      <c r="U201" s="87"/>
      <c r="V201" s="86" t="s">
        <v>79</v>
      </c>
      <c r="W201" s="75"/>
      <c r="X201" s="102" t="s">
        <v>79</v>
      </c>
      <c r="Y201" s="63" t="str">
        <f>IFERROR(IF(VLOOKUP(X201,Listor!$T$6:$U$7,2,FALSE)&lt;O201,TRUE),"")</f>
        <v/>
      </c>
      <c r="Z201" s="87"/>
      <c r="AA201" s="104"/>
    </row>
    <row r="202" spans="2:27" x14ac:dyDescent="0.25">
      <c r="B202" s="68" t="s">
        <v>68</v>
      </c>
      <c r="C202" s="80" t="str">
        <f>IFERROR(VLOOKUP(B202,Listor!$A$6:$B$62,2,FALSE),"")</f>
        <v/>
      </c>
      <c r="D202" s="80" t="str">
        <f>IFERROR(VLOOKUP(B202,Listor!$A$6:$C$62,3,FALSE),"")</f>
        <v/>
      </c>
      <c r="E202" s="110" t="s">
        <v>79</v>
      </c>
      <c r="F202" s="66"/>
      <c r="G202" s="35" t="str">
        <f>IFERROR(VLOOKUP(B202,Listor!$A$6:$G$62,7,FALSE),"")</f>
        <v/>
      </c>
      <c r="H202" s="63" t="str">
        <f>IFERROR(VLOOKUP(B202,Listor!$N$6:$O$47,2,FALSE),"")</f>
        <v/>
      </c>
      <c r="I202" s="63" t="str">
        <f t="shared" si="9"/>
        <v/>
      </c>
      <c r="J202" s="96" t="str">
        <f>IFERROR(VLOOKUP(B202,Listor!$N$6:$P$47,3,FALSE)*I202,"")</f>
        <v/>
      </c>
      <c r="K202" s="81"/>
      <c r="L202" s="88" t="str">
        <f>IFERROR((VLOOKUP(B202,Listor!$N$6:$P$47,3,FALSE)*Biologiska!K202)+(VLOOKUP(B202,Listor!$N$6:$Q$47,4,FALSE)),"")</f>
        <v/>
      </c>
      <c r="M202" s="63" t="str">
        <f t="shared" si="10"/>
        <v/>
      </c>
      <c r="N202" s="75"/>
      <c r="O202" s="84" t="str">
        <f t="shared" si="11"/>
        <v/>
      </c>
      <c r="P202" s="107"/>
      <c r="Q202" s="87" t="s">
        <v>79</v>
      </c>
      <c r="R202" s="87"/>
      <c r="S202" s="87"/>
      <c r="T202" s="87"/>
      <c r="U202" s="87"/>
      <c r="V202" s="86" t="s">
        <v>79</v>
      </c>
      <c r="W202" s="75"/>
      <c r="X202" s="102" t="s">
        <v>79</v>
      </c>
      <c r="Y202" s="63" t="str">
        <f>IFERROR(IF(VLOOKUP(X202,Listor!$T$6:$U$7,2,FALSE)&lt;O202,TRUE),"")</f>
        <v/>
      </c>
      <c r="Z202" s="87"/>
      <c r="AA202" s="104"/>
    </row>
    <row r="203" spans="2:27" x14ac:dyDescent="0.25">
      <c r="B203" s="68" t="s">
        <v>68</v>
      </c>
      <c r="C203" s="80" t="str">
        <f>IFERROR(VLOOKUP(B203,Listor!$A$6:$B$62,2,FALSE),"")</f>
        <v/>
      </c>
      <c r="D203" s="80" t="str">
        <f>IFERROR(VLOOKUP(B203,Listor!$A$6:$C$62,3,FALSE),"")</f>
        <v/>
      </c>
      <c r="E203" s="110" t="s">
        <v>79</v>
      </c>
      <c r="F203" s="66"/>
      <c r="G203" s="35" t="str">
        <f>IFERROR(VLOOKUP(B203,Listor!$A$6:$G$62,7,FALSE),"")</f>
        <v/>
      </c>
      <c r="H203" s="63" t="str">
        <f>IFERROR(VLOOKUP(B203,Listor!$N$6:$O$47,2,FALSE),"")</f>
        <v/>
      </c>
      <c r="I203" s="63" t="str">
        <f t="shared" si="9"/>
        <v/>
      </c>
      <c r="J203" s="96" t="str">
        <f>IFERROR(VLOOKUP(B203,Listor!$N$6:$P$47,3,FALSE)*I203,"")</f>
        <v/>
      </c>
      <c r="K203" s="81"/>
      <c r="L203" s="88" t="str">
        <f>IFERROR((VLOOKUP(B203,Listor!$N$6:$P$47,3,FALSE)*Biologiska!K203)+(VLOOKUP(B203,Listor!$N$6:$Q$47,4,FALSE)),"")</f>
        <v/>
      </c>
      <c r="M203" s="63" t="str">
        <f t="shared" si="10"/>
        <v/>
      </c>
      <c r="N203" s="75"/>
      <c r="O203" s="84" t="str">
        <f t="shared" si="11"/>
        <v/>
      </c>
      <c r="P203" s="107"/>
      <c r="Q203" s="87" t="s">
        <v>79</v>
      </c>
      <c r="R203" s="87"/>
      <c r="S203" s="87"/>
      <c r="T203" s="87"/>
      <c r="U203" s="87"/>
      <c r="V203" s="86" t="s">
        <v>79</v>
      </c>
      <c r="W203" s="75"/>
      <c r="X203" s="102" t="s">
        <v>79</v>
      </c>
      <c r="Y203" s="63" t="str">
        <f>IFERROR(IF(VLOOKUP(X203,Listor!$T$6:$U$7,2,FALSE)&lt;O203,TRUE),"")</f>
        <v/>
      </c>
      <c r="Z203" s="87"/>
      <c r="AA203" s="104"/>
    </row>
    <row r="204" spans="2:27" x14ac:dyDescent="0.25">
      <c r="B204" s="68" t="s">
        <v>68</v>
      </c>
      <c r="C204" s="80" t="str">
        <f>IFERROR(VLOOKUP(B204,Listor!$A$6:$B$62,2,FALSE),"")</f>
        <v/>
      </c>
      <c r="D204" s="80" t="str">
        <f>IFERROR(VLOOKUP(B204,Listor!$A$6:$C$62,3,FALSE),"")</f>
        <v/>
      </c>
      <c r="E204" s="110" t="s">
        <v>79</v>
      </c>
      <c r="F204" s="66"/>
      <c r="G204" s="35" t="str">
        <f>IFERROR(VLOOKUP(B204,Listor!$A$6:$G$62,7,FALSE),"")</f>
        <v/>
      </c>
      <c r="H204" s="63" t="str">
        <f>IFERROR(VLOOKUP(B204,Listor!$N$6:$O$47,2,FALSE),"")</f>
        <v/>
      </c>
      <c r="I204" s="63" t="str">
        <f t="shared" si="9"/>
        <v/>
      </c>
      <c r="J204" s="96" t="str">
        <f>IFERROR(VLOOKUP(B204,Listor!$N$6:$P$47,3,FALSE)*I204,"")</f>
        <v/>
      </c>
      <c r="K204" s="81"/>
      <c r="L204" s="88" t="str">
        <f>IFERROR((VLOOKUP(B204,Listor!$N$6:$P$47,3,FALSE)*Biologiska!K204)+(VLOOKUP(B204,Listor!$N$6:$Q$47,4,FALSE)),"")</f>
        <v/>
      </c>
      <c r="M204" s="63" t="str">
        <f t="shared" si="10"/>
        <v/>
      </c>
      <c r="N204" s="75"/>
      <c r="O204" s="84" t="str">
        <f t="shared" si="11"/>
        <v/>
      </c>
      <c r="P204" s="107"/>
      <c r="Q204" s="87" t="s">
        <v>79</v>
      </c>
      <c r="R204" s="87"/>
      <c r="S204" s="87"/>
      <c r="T204" s="87"/>
      <c r="U204" s="87"/>
      <c r="V204" s="86" t="s">
        <v>79</v>
      </c>
      <c r="W204" s="75"/>
      <c r="X204" s="102" t="s">
        <v>79</v>
      </c>
      <c r="Y204" s="63" t="str">
        <f>IFERROR(IF(VLOOKUP(X204,Listor!$T$6:$U$7,2,FALSE)&lt;O204,TRUE),"")</f>
        <v/>
      </c>
      <c r="Z204" s="87"/>
      <c r="AA204" s="104"/>
    </row>
    <row r="205" spans="2:27" x14ac:dyDescent="0.25">
      <c r="B205" s="68" t="s">
        <v>68</v>
      </c>
      <c r="C205" s="80" t="str">
        <f>IFERROR(VLOOKUP(B205,Listor!$A$6:$B$62,2,FALSE),"")</f>
        <v/>
      </c>
      <c r="D205" s="80" t="str">
        <f>IFERROR(VLOOKUP(B205,Listor!$A$6:$C$62,3,FALSE),"")</f>
        <v/>
      </c>
      <c r="E205" s="110" t="s">
        <v>79</v>
      </c>
      <c r="F205" s="66"/>
      <c r="G205" s="35" t="str">
        <f>IFERROR(VLOOKUP(B205,Listor!$A$6:$G$62,7,FALSE),"")</f>
        <v/>
      </c>
      <c r="H205" s="63" t="str">
        <f>IFERROR(VLOOKUP(B205,Listor!$N$6:$O$47,2,FALSE),"")</f>
        <v/>
      </c>
      <c r="I205" s="63" t="str">
        <f t="shared" si="9"/>
        <v/>
      </c>
      <c r="J205" s="96" t="str">
        <f>IFERROR(VLOOKUP(B205,Listor!$N$6:$P$47,3,FALSE)*I205,"")</f>
        <v/>
      </c>
      <c r="K205" s="81"/>
      <c r="L205" s="88" t="str">
        <f>IFERROR((VLOOKUP(B205,Listor!$N$6:$P$47,3,FALSE)*Biologiska!K205)+(VLOOKUP(B205,Listor!$N$6:$Q$47,4,FALSE)),"")</f>
        <v/>
      </c>
      <c r="M205" s="63" t="str">
        <f t="shared" si="10"/>
        <v/>
      </c>
      <c r="N205" s="75"/>
      <c r="O205" s="84" t="str">
        <f t="shared" si="11"/>
        <v/>
      </c>
      <c r="P205" s="107"/>
      <c r="Q205" s="87" t="s">
        <v>79</v>
      </c>
      <c r="R205" s="87"/>
      <c r="S205" s="87"/>
      <c r="T205" s="87"/>
      <c r="U205" s="87"/>
      <c r="V205" s="86" t="s">
        <v>79</v>
      </c>
      <c r="W205" s="75"/>
      <c r="X205" s="102" t="s">
        <v>79</v>
      </c>
      <c r="Y205" s="63" t="str">
        <f>IFERROR(IF(VLOOKUP(X205,Listor!$T$6:$U$7,2,FALSE)&lt;O205,TRUE),"")</f>
        <v/>
      </c>
      <c r="Z205" s="87"/>
      <c r="AA205" s="104"/>
    </row>
    <row r="206" spans="2:27" x14ac:dyDescent="0.25">
      <c r="B206" s="68" t="s">
        <v>68</v>
      </c>
      <c r="C206" s="80" t="str">
        <f>IFERROR(VLOOKUP(B206,Listor!$A$6:$B$62,2,FALSE),"")</f>
        <v/>
      </c>
      <c r="D206" s="80" t="str">
        <f>IFERROR(VLOOKUP(B206,Listor!$A$6:$C$62,3,FALSE),"")</f>
        <v/>
      </c>
      <c r="E206" s="110" t="s">
        <v>79</v>
      </c>
      <c r="F206" s="66"/>
      <c r="G206" s="35" t="str">
        <f>IFERROR(VLOOKUP(B206,Listor!$A$6:$G$62,7,FALSE),"")</f>
        <v/>
      </c>
      <c r="H206" s="63" t="str">
        <f>IFERROR(VLOOKUP(B206,Listor!$N$6:$O$47,2,FALSE),"")</f>
        <v/>
      </c>
      <c r="I206" s="63" t="str">
        <f t="shared" si="9"/>
        <v/>
      </c>
      <c r="J206" s="96" t="str">
        <f>IFERROR(VLOOKUP(B206,Listor!$N$6:$P$47,3,FALSE)*I206,"")</f>
        <v/>
      </c>
      <c r="K206" s="81"/>
      <c r="L206" s="88" t="str">
        <f>IFERROR((VLOOKUP(B206,Listor!$N$6:$P$47,3,FALSE)*Biologiska!K206)+(VLOOKUP(B206,Listor!$N$6:$Q$47,4,FALSE)),"")</f>
        <v/>
      </c>
      <c r="M206" s="63" t="str">
        <f t="shared" si="10"/>
        <v/>
      </c>
      <c r="N206" s="75"/>
      <c r="O206" s="84" t="str">
        <f t="shared" si="11"/>
        <v/>
      </c>
      <c r="P206" s="107"/>
      <c r="Q206" s="87" t="s">
        <v>79</v>
      </c>
      <c r="R206" s="87"/>
      <c r="S206" s="87"/>
      <c r="T206" s="87"/>
      <c r="U206" s="87"/>
      <c r="V206" s="86" t="s">
        <v>79</v>
      </c>
      <c r="W206" s="75"/>
      <c r="X206" s="102" t="s">
        <v>79</v>
      </c>
      <c r="Y206" s="63" t="str">
        <f>IFERROR(IF(VLOOKUP(X206,Listor!$T$6:$U$7,2,FALSE)&lt;O206,TRUE),"")</f>
        <v/>
      </c>
      <c r="Z206" s="87"/>
      <c r="AA206" s="104"/>
    </row>
    <row r="207" spans="2:27" x14ac:dyDescent="0.25">
      <c r="B207" s="68" t="s">
        <v>68</v>
      </c>
      <c r="C207" s="80" t="str">
        <f>IFERROR(VLOOKUP(B207,Listor!$A$6:$B$62,2,FALSE),"")</f>
        <v/>
      </c>
      <c r="D207" s="80" t="str">
        <f>IFERROR(VLOOKUP(B207,Listor!$A$6:$C$62,3,FALSE),"")</f>
        <v/>
      </c>
      <c r="E207" s="110" t="s">
        <v>79</v>
      </c>
      <c r="F207" s="66"/>
      <c r="G207" s="35" t="str">
        <f>IFERROR(VLOOKUP(B207,Listor!$A$6:$G$62,7,FALSE),"")</f>
        <v/>
      </c>
      <c r="H207" s="63" t="str">
        <f>IFERROR(VLOOKUP(B207,Listor!$N$6:$O$47,2,FALSE),"")</f>
        <v/>
      </c>
      <c r="I207" s="63" t="str">
        <f t="shared" si="9"/>
        <v/>
      </c>
      <c r="J207" s="96" t="str">
        <f>IFERROR(VLOOKUP(B207,Listor!$N$6:$P$47,3,FALSE)*I207,"")</f>
        <v/>
      </c>
      <c r="K207" s="81"/>
      <c r="L207" s="88" t="str">
        <f>IFERROR((VLOOKUP(B207,Listor!$N$6:$P$47,3,FALSE)*Biologiska!K207)+(VLOOKUP(B207,Listor!$N$6:$Q$47,4,FALSE)),"")</f>
        <v/>
      </c>
      <c r="M207" s="63" t="str">
        <f t="shared" si="10"/>
        <v/>
      </c>
      <c r="N207" s="75"/>
      <c r="O207" s="84" t="str">
        <f t="shared" si="11"/>
        <v/>
      </c>
      <c r="P207" s="107"/>
      <c r="Q207" s="87" t="s">
        <v>79</v>
      </c>
      <c r="R207" s="87"/>
      <c r="S207" s="87"/>
      <c r="T207" s="87"/>
      <c r="U207" s="87"/>
      <c r="V207" s="86" t="s">
        <v>79</v>
      </c>
      <c r="W207" s="75"/>
      <c r="X207" s="102" t="s">
        <v>79</v>
      </c>
      <c r="Y207" s="63" t="str">
        <f>IFERROR(IF(VLOOKUP(X207,Listor!$T$6:$U$7,2,FALSE)&lt;O207,TRUE),"")</f>
        <v/>
      </c>
      <c r="Z207" s="87"/>
      <c r="AA207" s="104"/>
    </row>
    <row r="208" spans="2:27" x14ac:dyDescent="0.25">
      <c r="B208" s="68" t="s">
        <v>68</v>
      </c>
      <c r="C208" s="80" t="str">
        <f>IFERROR(VLOOKUP(B208,Listor!$A$6:$B$62,2,FALSE),"")</f>
        <v/>
      </c>
      <c r="D208" s="80" t="str">
        <f>IFERROR(VLOOKUP(B208,Listor!$A$6:$C$62,3,FALSE),"")</f>
        <v/>
      </c>
      <c r="E208" s="110" t="s">
        <v>79</v>
      </c>
      <c r="F208" s="66"/>
      <c r="G208" s="35" t="str">
        <f>IFERROR(VLOOKUP(B208,Listor!$A$6:$G$62,7,FALSE),"")</f>
        <v/>
      </c>
      <c r="H208" s="63" t="str">
        <f>IFERROR(VLOOKUP(B208,Listor!$N$6:$O$47,2,FALSE),"")</f>
        <v/>
      </c>
      <c r="I208" s="63" t="str">
        <f t="shared" si="9"/>
        <v/>
      </c>
      <c r="J208" s="96" t="str">
        <f>IFERROR(VLOOKUP(B208,Listor!$N$6:$P$47,3,FALSE)*I208,"")</f>
        <v/>
      </c>
      <c r="K208" s="81"/>
      <c r="L208" s="88" t="str">
        <f>IFERROR((VLOOKUP(B208,Listor!$N$6:$P$47,3,FALSE)*Biologiska!K208)+(VLOOKUP(B208,Listor!$N$6:$Q$47,4,FALSE)),"")</f>
        <v/>
      </c>
      <c r="M208" s="63" t="str">
        <f t="shared" si="10"/>
        <v/>
      </c>
      <c r="N208" s="75"/>
      <c r="O208" s="84" t="str">
        <f t="shared" si="11"/>
        <v/>
      </c>
      <c r="P208" s="107"/>
      <c r="Q208" s="87" t="s">
        <v>79</v>
      </c>
      <c r="R208" s="87"/>
      <c r="S208" s="87"/>
      <c r="T208" s="87"/>
      <c r="U208" s="87"/>
      <c r="V208" s="86" t="s">
        <v>79</v>
      </c>
      <c r="W208" s="75"/>
      <c r="X208" s="102" t="s">
        <v>79</v>
      </c>
      <c r="Y208" s="63" t="str">
        <f>IFERROR(IF(VLOOKUP(X208,Listor!$T$6:$U$7,2,FALSE)&lt;O208,TRUE),"")</f>
        <v/>
      </c>
      <c r="Z208" s="87"/>
      <c r="AA208" s="104"/>
    </row>
    <row r="209" spans="2:27" x14ac:dyDescent="0.25">
      <c r="B209" s="68" t="s">
        <v>68</v>
      </c>
      <c r="C209" s="80" t="str">
        <f>IFERROR(VLOOKUP(B209,Listor!$A$6:$B$62,2,FALSE),"")</f>
        <v/>
      </c>
      <c r="D209" s="80" t="str">
        <f>IFERROR(VLOOKUP(B209,Listor!$A$6:$C$62,3,FALSE),"")</f>
        <v/>
      </c>
      <c r="E209" s="110" t="s">
        <v>79</v>
      </c>
      <c r="F209" s="66"/>
      <c r="G209" s="35" t="str">
        <f>IFERROR(VLOOKUP(B209,Listor!$A$6:$G$62,7,FALSE),"")</f>
        <v/>
      </c>
      <c r="H209" s="63" t="str">
        <f>IFERROR(VLOOKUP(B209,Listor!$N$6:$O$47,2,FALSE),"")</f>
        <v/>
      </c>
      <c r="I209" s="63" t="str">
        <f t="shared" si="9"/>
        <v/>
      </c>
      <c r="J209" s="96" t="str">
        <f>IFERROR(VLOOKUP(B209,Listor!$N$6:$P$47,3,FALSE)*I209,"")</f>
        <v/>
      </c>
      <c r="K209" s="81"/>
      <c r="L209" s="88" t="str">
        <f>IFERROR((VLOOKUP(B209,Listor!$N$6:$P$47,3,FALSE)*Biologiska!K209)+(VLOOKUP(B209,Listor!$N$6:$Q$47,4,FALSE)),"")</f>
        <v/>
      </c>
      <c r="M209" s="63" t="str">
        <f t="shared" si="10"/>
        <v/>
      </c>
      <c r="N209" s="75"/>
      <c r="O209" s="84" t="str">
        <f t="shared" si="11"/>
        <v/>
      </c>
      <c r="P209" s="107"/>
      <c r="Q209" s="87" t="s">
        <v>79</v>
      </c>
      <c r="R209" s="87"/>
      <c r="S209" s="87"/>
      <c r="T209" s="87"/>
      <c r="U209" s="87"/>
      <c r="V209" s="86" t="s">
        <v>79</v>
      </c>
      <c r="W209" s="75"/>
      <c r="X209" s="102" t="s">
        <v>79</v>
      </c>
      <c r="Y209" s="63" t="str">
        <f>IFERROR(IF(VLOOKUP(X209,Listor!$T$6:$U$7,2,FALSE)&lt;O209,TRUE),"")</f>
        <v/>
      </c>
      <c r="Z209" s="87"/>
      <c r="AA209" s="104"/>
    </row>
    <row r="210" spans="2:27" x14ac:dyDescent="0.25">
      <c r="B210" s="68" t="s">
        <v>68</v>
      </c>
      <c r="C210" s="80" t="str">
        <f>IFERROR(VLOOKUP(B210,Listor!$A$6:$B$62,2,FALSE),"")</f>
        <v/>
      </c>
      <c r="D210" s="80" t="str">
        <f>IFERROR(VLOOKUP(B210,Listor!$A$6:$C$62,3,FALSE),"")</f>
        <v/>
      </c>
      <c r="E210" s="110" t="s">
        <v>79</v>
      </c>
      <c r="F210" s="66"/>
      <c r="G210" s="35" t="str">
        <f>IFERROR(VLOOKUP(B210,Listor!$A$6:$G$62,7,FALSE),"")</f>
        <v/>
      </c>
      <c r="H210" s="63" t="str">
        <f>IFERROR(VLOOKUP(B210,Listor!$N$6:$O$47,2,FALSE),"")</f>
        <v/>
      </c>
      <c r="I210" s="63" t="str">
        <f t="shared" si="9"/>
        <v/>
      </c>
      <c r="J210" s="96" t="str">
        <f>IFERROR(VLOOKUP(B210,Listor!$N$6:$P$47,3,FALSE)*I210,"")</f>
        <v/>
      </c>
      <c r="K210" s="81"/>
      <c r="L210" s="88" t="str">
        <f>IFERROR((VLOOKUP(B210,Listor!$N$6:$P$47,3,FALSE)*Biologiska!K210)+(VLOOKUP(B210,Listor!$N$6:$Q$47,4,FALSE)),"")</f>
        <v/>
      </c>
      <c r="M210" s="63" t="str">
        <f t="shared" si="10"/>
        <v/>
      </c>
      <c r="N210" s="75"/>
      <c r="O210" s="84" t="str">
        <f t="shared" si="11"/>
        <v/>
      </c>
      <c r="P210" s="107"/>
      <c r="Q210" s="87" t="s">
        <v>79</v>
      </c>
      <c r="R210" s="87"/>
      <c r="S210" s="87"/>
      <c r="T210" s="87"/>
      <c r="U210" s="87"/>
      <c r="V210" s="86" t="s">
        <v>79</v>
      </c>
      <c r="W210" s="75"/>
      <c r="X210" s="102" t="s">
        <v>79</v>
      </c>
      <c r="Y210" s="63" t="str">
        <f>IFERROR(IF(VLOOKUP(X210,Listor!$T$6:$U$7,2,FALSE)&lt;O210,TRUE),"")</f>
        <v/>
      </c>
      <c r="Z210" s="87"/>
      <c r="AA210" s="104"/>
    </row>
    <row r="211" spans="2:27" x14ac:dyDescent="0.25">
      <c r="B211" s="68" t="s">
        <v>68</v>
      </c>
      <c r="C211" s="80" t="str">
        <f>IFERROR(VLOOKUP(B211,Listor!$A$6:$B$62,2,FALSE),"")</f>
        <v/>
      </c>
      <c r="D211" s="80" t="str">
        <f>IFERROR(VLOOKUP(B211,Listor!$A$6:$C$62,3,FALSE),"")</f>
        <v/>
      </c>
      <c r="E211" s="110" t="s">
        <v>79</v>
      </c>
      <c r="F211" s="66"/>
      <c r="G211" s="35" t="str">
        <f>IFERROR(VLOOKUP(B211,Listor!$A$6:$G$62,7,FALSE),"")</f>
        <v/>
      </c>
      <c r="H211" s="63" t="str">
        <f>IFERROR(VLOOKUP(B211,Listor!$N$6:$O$47,2,FALSE),"")</f>
        <v/>
      </c>
      <c r="I211" s="63" t="str">
        <f t="shared" si="9"/>
        <v/>
      </c>
      <c r="J211" s="96" t="str">
        <f>IFERROR(VLOOKUP(B211,Listor!$N$6:$P$47,3,FALSE)*I211,"")</f>
        <v/>
      </c>
      <c r="K211" s="81"/>
      <c r="L211" s="88" t="str">
        <f>IFERROR((VLOOKUP(B211,Listor!$N$6:$P$47,3,FALSE)*Biologiska!K211)+(VLOOKUP(B211,Listor!$N$6:$Q$47,4,FALSE)),"")</f>
        <v/>
      </c>
      <c r="M211" s="63" t="str">
        <f t="shared" si="10"/>
        <v/>
      </c>
      <c r="N211" s="75"/>
      <c r="O211" s="84" t="str">
        <f t="shared" si="11"/>
        <v/>
      </c>
      <c r="P211" s="107"/>
      <c r="Q211" s="87" t="s">
        <v>79</v>
      </c>
      <c r="R211" s="87"/>
      <c r="S211" s="87"/>
      <c r="T211" s="87"/>
      <c r="U211" s="87"/>
      <c r="V211" s="86" t="s">
        <v>79</v>
      </c>
      <c r="W211" s="75"/>
      <c r="X211" s="102" t="s">
        <v>79</v>
      </c>
      <c r="Y211" s="63" t="str">
        <f>IFERROR(IF(VLOOKUP(X211,Listor!$T$6:$U$7,2,FALSE)&lt;O211,TRUE),"")</f>
        <v/>
      </c>
      <c r="Z211" s="87"/>
      <c r="AA211" s="104"/>
    </row>
    <row r="212" spans="2:27" x14ac:dyDescent="0.25">
      <c r="B212" s="68" t="s">
        <v>68</v>
      </c>
      <c r="C212" s="80" t="str">
        <f>IFERROR(VLOOKUP(B212,Listor!$A$6:$B$62,2,FALSE),"")</f>
        <v/>
      </c>
      <c r="D212" s="80" t="str">
        <f>IFERROR(VLOOKUP(B212,Listor!$A$6:$C$62,3,FALSE),"")</f>
        <v/>
      </c>
      <c r="E212" s="110" t="s">
        <v>79</v>
      </c>
      <c r="F212" s="66"/>
      <c r="G212" s="35" t="str">
        <f>IFERROR(VLOOKUP(B212,Listor!$A$6:$G$62,7,FALSE),"")</f>
        <v/>
      </c>
      <c r="H212" s="63" t="str">
        <f>IFERROR(VLOOKUP(B212,Listor!$N$6:$O$47,2,FALSE),"")</f>
        <v/>
      </c>
      <c r="I212" s="63" t="str">
        <f t="shared" si="9"/>
        <v/>
      </c>
      <c r="J212" s="96" t="str">
        <f>IFERROR(VLOOKUP(B212,Listor!$N$6:$P$47,3,FALSE)*I212,"")</f>
        <v/>
      </c>
      <c r="K212" s="81"/>
      <c r="L212" s="88" t="str">
        <f>IFERROR((VLOOKUP(B212,Listor!$N$6:$P$47,3,FALSE)*Biologiska!K212)+(VLOOKUP(B212,Listor!$N$6:$Q$47,4,FALSE)),"")</f>
        <v/>
      </c>
      <c r="M212" s="63" t="str">
        <f t="shared" si="10"/>
        <v/>
      </c>
      <c r="N212" s="75"/>
      <c r="O212" s="84" t="str">
        <f t="shared" si="11"/>
        <v/>
      </c>
      <c r="P212" s="107"/>
      <c r="Q212" s="87" t="s">
        <v>79</v>
      </c>
      <c r="R212" s="87"/>
      <c r="S212" s="87"/>
      <c r="T212" s="87"/>
      <c r="U212" s="87"/>
      <c r="V212" s="86" t="s">
        <v>79</v>
      </c>
      <c r="W212" s="75"/>
      <c r="X212" s="102" t="s">
        <v>79</v>
      </c>
      <c r="Y212" s="63" t="str">
        <f>IFERROR(IF(VLOOKUP(X212,Listor!$T$6:$U$7,2,FALSE)&lt;O212,TRUE),"")</f>
        <v/>
      </c>
      <c r="Z212" s="87"/>
      <c r="AA212" s="104"/>
    </row>
    <row r="213" spans="2:27" x14ac:dyDescent="0.25">
      <c r="B213" s="68" t="s">
        <v>68</v>
      </c>
      <c r="C213" s="80" t="str">
        <f>IFERROR(VLOOKUP(B213,Listor!$A$6:$B$62,2,FALSE),"")</f>
        <v/>
      </c>
      <c r="D213" s="80" t="str">
        <f>IFERROR(VLOOKUP(B213,Listor!$A$6:$C$62,3,FALSE),"")</f>
        <v/>
      </c>
      <c r="E213" s="110" t="s">
        <v>79</v>
      </c>
      <c r="F213" s="66"/>
      <c r="G213" s="35" t="str">
        <f>IFERROR(VLOOKUP(B213,Listor!$A$6:$G$62,7,FALSE),"")</f>
        <v/>
      </c>
      <c r="H213" s="63" t="str">
        <f>IFERROR(VLOOKUP(B213,Listor!$N$6:$O$47,2,FALSE),"")</f>
        <v/>
      </c>
      <c r="I213" s="63" t="str">
        <f t="shared" si="9"/>
        <v/>
      </c>
      <c r="J213" s="96" t="str">
        <f>IFERROR(VLOOKUP(B213,Listor!$N$6:$P$47,3,FALSE)*I213,"")</f>
        <v/>
      </c>
      <c r="K213" s="81"/>
      <c r="L213" s="88" t="str">
        <f>IFERROR((VLOOKUP(B213,Listor!$N$6:$P$47,3,FALSE)*Biologiska!K213)+(VLOOKUP(B213,Listor!$N$6:$Q$47,4,FALSE)),"")</f>
        <v/>
      </c>
      <c r="M213" s="63" t="str">
        <f t="shared" si="10"/>
        <v/>
      </c>
      <c r="N213" s="75"/>
      <c r="O213" s="84" t="str">
        <f t="shared" si="11"/>
        <v/>
      </c>
      <c r="P213" s="107"/>
      <c r="Q213" s="87" t="s">
        <v>79</v>
      </c>
      <c r="R213" s="87"/>
      <c r="S213" s="87"/>
      <c r="T213" s="87"/>
      <c r="U213" s="87"/>
      <c r="V213" s="86" t="s">
        <v>79</v>
      </c>
      <c r="W213" s="75"/>
      <c r="X213" s="102" t="s">
        <v>79</v>
      </c>
      <c r="Y213" s="63" t="str">
        <f>IFERROR(IF(VLOOKUP(X213,Listor!$T$6:$U$7,2,FALSE)&lt;O213,TRUE),"")</f>
        <v/>
      </c>
      <c r="Z213" s="87"/>
      <c r="AA213" s="104"/>
    </row>
    <row r="214" spans="2:27" x14ac:dyDescent="0.25">
      <c r="B214" s="68" t="s">
        <v>68</v>
      </c>
      <c r="C214" s="80" t="str">
        <f>IFERROR(VLOOKUP(B214,Listor!$A$6:$B$62,2,FALSE),"")</f>
        <v/>
      </c>
      <c r="D214" s="80" t="str">
        <f>IFERROR(VLOOKUP(B214,Listor!$A$6:$C$62,3,FALSE),"")</f>
        <v/>
      </c>
      <c r="E214" s="110" t="s">
        <v>79</v>
      </c>
      <c r="F214" s="66"/>
      <c r="G214" s="35" t="str">
        <f>IFERROR(VLOOKUP(B214,Listor!$A$6:$G$62,7,FALSE),"")</f>
        <v/>
      </c>
      <c r="H214" s="63" t="str">
        <f>IFERROR(VLOOKUP(B214,Listor!$N$6:$O$47,2,FALSE),"")</f>
        <v/>
      </c>
      <c r="I214" s="63" t="str">
        <f t="shared" si="9"/>
        <v/>
      </c>
      <c r="J214" s="96" t="str">
        <f>IFERROR(VLOOKUP(B214,Listor!$N$6:$P$47,3,FALSE)*I214,"")</f>
        <v/>
      </c>
      <c r="K214" s="81"/>
      <c r="L214" s="88" t="str">
        <f>IFERROR((VLOOKUP(B214,Listor!$N$6:$P$47,3,FALSE)*Biologiska!K214)+(VLOOKUP(B214,Listor!$N$6:$Q$47,4,FALSE)),"")</f>
        <v/>
      </c>
      <c r="M214" s="63" t="str">
        <f t="shared" si="10"/>
        <v/>
      </c>
      <c r="N214" s="75"/>
      <c r="O214" s="84" t="str">
        <f t="shared" si="11"/>
        <v/>
      </c>
      <c r="P214" s="107"/>
      <c r="Q214" s="87" t="s">
        <v>79</v>
      </c>
      <c r="R214" s="87"/>
      <c r="S214" s="87"/>
      <c r="T214" s="87"/>
      <c r="U214" s="87"/>
      <c r="V214" s="86" t="s">
        <v>79</v>
      </c>
      <c r="W214" s="75"/>
      <c r="X214" s="102" t="s">
        <v>79</v>
      </c>
      <c r="Y214" s="63" t="str">
        <f>IFERROR(IF(VLOOKUP(X214,Listor!$T$6:$U$7,2,FALSE)&lt;O214,TRUE),"")</f>
        <v/>
      </c>
      <c r="Z214" s="87"/>
      <c r="AA214" s="104"/>
    </row>
    <row r="215" spans="2:27" x14ac:dyDescent="0.25">
      <c r="B215" s="68" t="s">
        <v>68</v>
      </c>
      <c r="C215" s="80" t="str">
        <f>IFERROR(VLOOKUP(B215,Listor!$A$6:$B$62,2,FALSE),"")</f>
        <v/>
      </c>
      <c r="D215" s="80" t="str">
        <f>IFERROR(VLOOKUP(B215,Listor!$A$6:$C$62,3,FALSE),"")</f>
        <v/>
      </c>
      <c r="E215" s="110" t="s">
        <v>79</v>
      </c>
      <c r="F215" s="66"/>
      <c r="G215" s="35" t="str">
        <f>IFERROR(VLOOKUP(B215,Listor!$A$6:$G$62,7,FALSE),"")</f>
        <v/>
      </c>
      <c r="H215" s="63" t="str">
        <f>IFERROR(VLOOKUP(B215,Listor!$N$6:$O$47,2,FALSE),"")</f>
        <v/>
      </c>
      <c r="I215" s="63" t="str">
        <f t="shared" si="9"/>
        <v/>
      </c>
      <c r="J215" s="96" t="str">
        <f>IFERROR(VLOOKUP(B215,Listor!$N$6:$P$47,3,FALSE)*I215,"")</f>
        <v/>
      </c>
      <c r="K215" s="81"/>
      <c r="L215" s="88" t="str">
        <f>IFERROR((VLOOKUP(B215,Listor!$N$6:$P$47,3,FALSE)*Biologiska!K215)+(VLOOKUP(B215,Listor!$N$6:$Q$47,4,FALSE)),"")</f>
        <v/>
      </c>
      <c r="M215" s="63" t="str">
        <f t="shared" si="10"/>
        <v/>
      </c>
      <c r="N215" s="75"/>
      <c r="O215" s="84" t="str">
        <f t="shared" si="11"/>
        <v/>
      </c>
      <c r="P215" s="107"/>
      <c r="Q215" s="87" t="s">
        <v>79</v>
      </c>
      <c r="R215" s="87"/>
      <c r="S215" s="87"/>
      <c r="T215" s="87"/>
      <c r="U215" s="87"/>
      <c r="V215" s="86" t="s">
        <v>79</v>
      </c>
      <c r="W215" s="75"/>
      <c r="X215" s="102" t="s">
        <v>79</v>
      </c>
      <c r="Y215" s="63" t="str">
        <f>IFERROR(IF(VLOOKUP(X215,Listor!$T$6:$U$7,2,FALSE)&lt;O215,TRUE),"")</f>
        <v/>
      </c>
      <c r="Z215" s="87"/>
      <c r="AA215" s="104"/>
    </row>
    <row r="216" spans="2:27" x14ac:dyDescent="0.25">
      <c r="B216" s="68" t="s">
        <v>68</v>
      </c>
      <c r="C216" s="80" t="str">
        <f>IFERROR(VLOOKUP(B216,Listor!$A$6:$B$62,2,FALSE),"")</f>
        <v/>
      </c>
      <c r="D216" s="80" t="str">
        <f>IFERROR(VLOOKUP(B216,Listor!$A$6:$C$62,3,FALSE),"")</f>
        <v/>
      </c>
      <c r="E216" s="110" t="s">
        <v>79</v>
      </c>
      <c r="F216" s="66"/>
      <c r="G216" s="35" t="str">
        <f>IFERROR(VLOOKUP(B216,Listor!$A$6:$G$62,7,FALSE),"")</f>
        <v/>
      </c>
      <c r="H216" s="63" t="str">
        <f>IFERROR(VLOOKUP(B216,Listor!$N$6:$O$47,2,FALSE),"")</f>
        <v/>
      </c>
      <c r="I216" s="63" t="str">
        <f t="shared" si="9"/>
        <v/>
      </c>
      <c r="J216" s="96" t="str">
        <f>IFERROR(VLOOKUP(B216,Listor!$N$6:$P$47,3,FALSE)*I216,"")</f>
        <v/>
      </c>
      <c r="K216" s="81"/>
      <c r="L216" s="88" t="str">
        <f>IFERROR((VLOOKUP(B216,Listor!$N$6:$P$47,3,FALSE)*Biologiska!K216)+(VLOOKUP(B216,Listor!$N$6:$Q$47,4,FALSE)),"")</f>
        <v/>
      </c>
      <c r="M216" s="63" t="str">
        <f t="shared" si="10"/>
        <v/>
      </c>
      <c r="N216" s="75"/>
      <c r="O216" s="84" t="str">
        <f t="shared" si="11"/>
        <v/>
      </c>
      <c r="P216" s="107"/>
      <c r="Q216" s="87" t="s">
        <v>79</v>
      </c>
      <c r="R216" s="87"/>
      <c r="S216" s="87"/>
      <c r="T216" s="87"/>
      <c r="U216" s="87"/>
      <c r="V216" s="86" t="s">
        <v>79</v>
      </c>
      <c r="W216" s="75"/>
      <c r="X216" s="102" t="s">
        <v>79</v>
      </c>
      <c r="Y216" s="63" t="str">
        <f>IFERROR(IF(VLOOKUP(X216,Listor!$T$6:$U$7,2,FALSE)&lt;O216,TRUE),"")</f>
        <v/>
      </c>
      <c r="Z216" s="87"/>
      <c r="AA216" s="104"/>
    </row>
    <row r="217" spans="2:27" x14ac:dyDescent="0.25">
      <c r="B217" s="68" t="s">
        <v>68</v>
      </c>
      <c r="C217" s="80" t="str">
        <f>IFERROR(VLOOKUP(B217,Listor!$A$6:$B$62,2,FALSE),"")</f>
        <v/>
      </c>
      <c r="D217" s="80" t="str">
        <f>IFERROR(VLOOKUP(B217,Listor!$A$6:$C$62,3,FALSE),"")</f>
        <v/>
      </c>
      <c r="E217" s="110" t="s">
        <v>79</v>
      </c>
      <c r="F217" s="66"/>
      <c r="G217" s="35" t="str">
        <f>IFERROR(VLOOKUP(B217,Listor!$A$6:$G$62,7,FALSE),"")</f>
        <v/>
      </c>
      <c r="H217" s="63" t="str">
        <f>IFERROR(VLOOKUP(B217,Listor!$N$6:$O$47,2,FALSE),"")</f>
        <v/>
      </c>
      <c r="I217" s="63" t="str">
        <f t="shared" si="9"/>
        <v/>
      </c>
      <c r="J217" s="96" t="str">
        <f>IFERROR(VLOOKUP(B217,Listor!$N$6:$P$47,3,FALSE)*I217,"")</f>
        <v/>
      </c>
      <c r="K217" s="81"/>
      <c r="L217" s="88" t="str">
        <f>IFERROR((VLOOKUP(B217,Listor!$N$6:$P$47,3,FALSE)*Biologiska!K217)+(VLOOKUP(B217,Listor!$N$6:$Q$47,4,FALSE)),"")</f>
        <v/>
      </c>
      <c r="M217" s="63" t="str">
        <f t="shared" si="10"/>
        <v/>
      </c>
      <c r="N217" s="75"/>
      <c r="O217" s="84" t="str">
        <f t="shared" si="11"/>
        <v/>
      </c>
      <c r="P217" s="107"/>
      <c r="Q217" s="87" t="s">
        <v>79</v>
      </c>
      <c r="R217" s="87"/>
      <c r="S217" s="87"/>
      <c r="T217" s="87"/>
      <c r="U217" s="87"/>
      <c r="V217" s="86" t="s">
        <v>79</v>
      </c>
      <c r="W217" s="75"/>
      <c r="X217" s="102" t="s">
        <v>79</v>
      </c>
      <c r="Y217" s="63" t="str">
        <f>IFERROR(IF(VLOOKUP(X217,Listor!$T$6:$U$7,2,FALSE)&lt;O217,TRUE),"")</f>
        <v/>
      </c>
      <c r="Z217" s="87"/>
      <c r="AA217" s="104"/>
    </row>
    <row r="218" spans="2:27" x14ac:dyDescent="0.25">
      <c r="B218" s="68" t="s">
        <v>68</v>
      </c>
      <c r="C218" s="80" t="str">
        <f>IFERROR(VLOOKUP(B218,Listor!$A$6:$B$62,2,FALSE),"")</f>
        <v/>
      </c>
      <c r="D218" s="80" t="str">
        <f>IFERROR(VLOOKUP(B218,Listor!$A$6:$C$62,3,FALSE),"")</f>
        <v/>
      </c>
      <c r="E218" s="110" t="s">
        <v>79</v>
      </c>
      <c r="F218" s="66"/>
      <c r="G218" s="35" t="str">
        <f>IFERROR(VLOOKUP(B218,Listor!$A$6:$G$62,7,FALSE),"")</f>
        <v/>
      </c>
      <c r="H218" s="63" t="str">
        <f>IFERROR(VLOOKUP(B218,Listor!$N$6:$O$47,2,FALSE),"")</f>
        <v/>
      </c>
      <c r="I218" s="63" t="str">
        <f t="shared" si="9"/>
        <v/>
      </c>
      <c r="J218" s="96" t="str">
        <f>IFERROR(VLOOKUP(B218,Listor!$N$6:$P$47,3,FALSE)*I218,"")</f>
        <v/>
      </c>
      <c r="K218" s="81"/>
      <c r="L218" s="88" t="str">
        <f>IFERROR((VLOOKUP(B218,Listor!$N$6:$P$47,3,FALSE)*Biologiska!K218)+(VLOOKUP(B218,Listor!$N$6:$Q$47,4,FALSE)),"")</f>
        <v/>
      </c>
      <c r="M218" s="63" t="str">
        <f t="shared" si="10"/>
        <v/>
      </c>
      <c r="N218" s="75"/>
      <c r="O218" s="84" t="str">
        <f t="shared" si="11"/>
        <v/>
      </c>
      <c r="P218" s="107"/>
      <c r="Q218" s="87" t="s">
        <v>79</v>
      </c>
      <c r="R218" s="87"/>
      <c r="S218" s="87"/>
      <c r="T218" s="87"/>
      <c r="U218" s="87"/>
      <c r="V218" s="86" t="s">
        <v>79</v>
      </c>
      <c r="W218" s="75"/>
      <c r="X218" s="102" t="s">
        <v>79</v>
      </c>
      <c r="Y218" s="63" t="str">
        <f>IFERROR(IF(VLOOKUP(X218,Listor!$T$6:$U$7,2,FALSE)&lt;O218,TRUE),"")</f>
        <v/>
      </c>
      <c r="Z218" s="87"/>
      <c r="AA218" s="104"/>
    </row>
    <row r="219" spans="2:27" x14ac:dyDescent="0.25">
      <c r="B219" s="68" t="s">
        <v>68</v>
      </c>
      <c r="C219" s="80" t="str">
        <f>IFERROR(VLOOKUP(B219,Listor!$A$6:$B$62,2,FALSE),"")</f>
        <v/>
      </c>
      <c r="D219" s="80" t="str">
        <f>IFERROR(VLOOKUP(B219,Listor!$A$6:$C$62,3,FALSE),"")</f>
        <v/>
      </c>
      <c r="E219" s="110" t="s">
        <v>79</v>
      </c>
      <c r="F219" s="66"/>
      <c r="G219" s="35" t="str">
        <f>IFERROR(VLOOKUP(B219,Listor!$A$6:$G$62,7,FALSE),"")</f>
        <v/>
      </c>
      <c r="H219" s="63" t="str">
        <f>IFERROR(VLOOKUP(B219,Listor!$N$6:$O$47,2,FALSE),"")</f>
        <v/>
      </c>
      <c r="I219" s="63" t="str">
        <f t="shared" si="9"/>
        <v/>
      </c>
      <c r="J219" s="96" t="str">
        <f>IFERROR(VLOOKUP(B219,Listor!$N$6:$P$47,3,FALSE)*I219,"")</f>
        <v/>
      </c>
      <c r="K219" s="81"/>
      <c r="L219" s="88" t="str">
        <f>IFERROR((VLOOKUP(B219,Listor!$N$6:$P$47,3,FALSE)*Biologiska!K219)+(VLOOKUP(B219,Listor!$N$6:$Q$47,4,FALSE)),"")</f>
        <v/>
      </c>
      <c r="M219" s="63" t="str">
        <f t="shared" si="10"/>
        <v/>
      </c>
      <c r="N219" s="75"/>
      <c r="O219" s="84" t="str">
        <f t="shared" si="11"/>
        <v/>
      </c>
      <c r="P219" s="107"/>
      <c r="Q219" s="87" t="s">
        <v>79</v>
      </c>
      <c r="R219" s="87"/>
      <c r="S219" s="87"/>
      <c r="T219" s="87"/>
      <c r="U219" s="87"/>
      <c r="V219" s="86" t="s">
        <v>79</v>
      </c>
      <c r="W219" s="75"/>
      <c r="X219" s="102" t="s">
        <v>79</v>
      </c>
      <c r="Y219" s="63" t="str">
        <f>IFERROR(IF(VLOOKUP(X219,Listor!$T$6:$U$7,2,FALSE)&lt;O219,TRUE),"")</f>
        <v/>
      </c>
      <c r="Z219" s="87"/>
      <c r="AA219" s="104"/>
    </row>
    <row r="220" spans="2:27" x14ac:dyDescent="0.25">
      <c r="B220" s="68" t="s">
        <v>68</v>
      </c>
      <c r="C220" s="80" t="str">
        <f>IFERROR(VLOOKUP(B220,Listor!$A$6:$B$62,2,FALSE),"")</f>
        <v/>
      </c>
      <c r="D220" s="80" t="str">
        <f>IFERROR(VLOOKUP(B220,Listor!$A$6:$C$62,3,FALSE),"")</f>
        <v/>
      </c>
      <c r="E220" s="110" t="s">
        <v>79</v>
      </c>
      <c r="F220" s="66"/>
      <c r="G220" s="35" t="str">
        <f>IFERROR(VLOOKUP(B220,Listor!$A$6:$G$62,7,FALSE),"")</f>
        <v/>
      </c>
      <c r="H220" s="63" t="str">
        <f>IFERROR(VLOOKUP(B220,Listor!$N$6:$O$47,2,FALSE),"")</f>
        <v/>
      </c>
      <c r="I220" s="63" t="str">
        <f t="shared" si="9"/>
        <v/>
      </c>
      <c r="J220" s="96" t="str">
        <f>IFERROR(VLOOKUP(B220,Listor!$N$6:$P$47,3,FALSE)*I220,"")</f>
        <v/>
      </c>
      <c r="K220" s="81"/>
      <c r="L220" s="88" t="str">
        <f>IFERROR((VLOOKUP(B220,Listor!$N$6:$P$47,3,FALSE)*Biologiska!K220)+(VLOOKUP(B220,Listor!$N$6:$Q$47,4,FALSE)),"")</f>
        <v/>
      </c>
      <c r="M220" s="63" t="str">
        <f t="shared" si="10"/>
        <v/>
      </c>
      <c r="N220" s="75"/>
      <c r="O220" s="84" t="str">
        <f t="shared" si="11"/>
        <v/>
      </c>
      <c r="P220" s="107"/>
      <c r="Q220" s="87" t="s">
        <v>79</v>
      </c>
      <c r="R220" s="87"/>
      <c r="S220" s="87"/>
      <c r="T220" s="87"/>
      <c r="U220" s="87"/>
      <c r="V220" s="86" t="s">
        <v>79</v>
      </c>
      <c r="W220" s="75"/>
      <c r="X220" s="102" t="s">
        <v>79</v>
      </c>
      <c r="Y220" s="63" t="str">
        <f>IFERROR(IF(VLOOKUP(X220,Listor!$T$6:$U$7,2,FALSE)&lt;O220,TRUE),"")</f>
        <v/>
      </c>
      <c r="Z220" s="87"/>
      <c r="AA220" s="104"/>
    </row>
    <row r="221" spans="2:27" x14ac:dyDescent="0.25">
      <c r="B221" s="68" t="s">
        <v>68</v>
      </c>
      <c r="C221" s="80" t="str">
        <f>IFERROR(VLOOKUP(B221,Listor!$A$6:$B$62,2,FALSE),"")</f>
        <v/>
      </c>
      <c r="D221" s="80" t="str">
        <f>IFERROR(VLOOKUP(B221,Listor!$A$6:$C$62,3,FALSE),"")</f>
        <v/>
      </c>
      <c r="E221" s="110" t="s">
        <v>79</v>
      </c>
      <c r="F221" s="66"/>
      <c r="G221" s="35" t="str">
        <f>IFERROR(VLOOKUP(B221,Listor!$A$6:$G$62,7,FALSE),"")</f>
        <v/>
      </c>
      <c r="H221" s="63" t="str">
        <f>IFERROR(VLOOKUP(B221,Listor!$N$6:$O$47,2,FALSE),"")</f>
        <v/>
      </c>
      <c r="I221" s="63" t="str">
        <f t="shared" si="9"/>
        <v/>
      </c>
      <c r="J221" s="96" t="str">
        <f>IFERROR(VLOOKUP(B221,Listor!$N$6:$P$47,3,FALSE)*I221,"")</f>
        <v/>
      </c>
      <c r="K221" s="81"/>
      <c r="L221" s="88" t="str">
        <f>IFERROR((VLOOKUP(B221,Listor!$N$6:$P$47,3,FALSE)*Biologiska!K221)+(VLOOKUP(B221,Listor!$N$6:$Q$47,4,FALSE)),"")</f>
        <v/>
      </c>
      <c r="M221" s="63" t="str">
        <f t="shared" si="10"/>
        <v/>
      </c>
      <c r="N221" s="75"/>
      <c r="O221" s="84" t="str">
        <f t="shared" si="11"/>
        <v/>
      </c>
      <c r="P221" s="107"/>
      <c r="Q221" s="87" t="s">
        <v>79</v>
      </c>
      <c r="R221" s="87"/>
      <c r="S221" s="87"/>
      <c r="T221" s="87"/>
      <c r="U221" s="87"/>
      <c r="V221" s="86" t="s">
        <v>79</v>
      </c>
      <c r="W221" s="75"/>
      <c r="X221" s="102" t="s">
        <v>79</v>
      </c>
      <c r="Y221" s="63" t="str">
        <f>IFERROR(IF(VLOOKUP(X221,Listor!$T$6:$U$7,2,FALSE)&lt;O221,TRUE),"")</f>
        <v/>
      </c>
      <c r="Z221" s="87"/>
      <c r="AA221" s="104"/>
    </row>
    <row r="222" spans="2:27" x14ac:dyDescent="0.25">
      <c r="B222" s="68" t="s">
        <v>68</v>
      </c>
      <c r="C222" s="80" t="str">
        <f>IFERROR(VLOOKUP(B222,Listor!$A$6:$B$62,2,FALSE),"")</f>
        <v/>
      </c>
      <c r="D222" s="80" t="str">
        <f>IFERROR(VLOOKUP(B222,Listor!$A$6:$C$62,3,FALSE),"")</f>
        <v/>
      </c>
      <c r="E222" s="110" t="s">
        <v>79</v>
      </c>
      <c r="F222" s="66"/>
      <c r="G222" s="35" t="str">
        <f>IFERROR(VLOOKUP(B222,Listor!$A$6:$G$62,7,FALSE),"")</f>
        <v/>
      </c>
      <c r="H222" s="63" t="str">
        <f>IFERROR(VLOOKUP(B222,Listor!$N$6:$O$47,2,FALSE),"")</f>
        <v/>
      </c>
      <c r="I222" s="63" t="str">
        <f t="shared" si="9"/>
        <v/>
      </c>
      <c r="J222" s="96" t="str">
        <f>IFERROR(VLOOKUP(B222,Listor!$N$6:$P$47,3,FALSE)*I222,"")</f>
        <v/>
      </c>
      <c r="K222" s="81"/>
      <c r="L222" s="88" t="str">
        <f>IFERROR((VLOOKUP(B222,Listor!$N$6:$P$47,3,FALSE)*Biologiska!K222)+(VLOOKUP(B222,Listor!$N$6:$Q$47,4,FALSE)),"")</f>
        <v/>
      </c>
      <c r="M222" s="63" t="str">
        <f t="shared" si="10"/>
        <v/>
      </c>
      <c r="N222" s="75"/>
      <c r="O222" s="84" t="str">
        <f t="shared" si="11"/>
        <v/>
      </c>
      <c r="P222" s="107"/>
      <c r="Q222" s="87" t="s">
        <v>79</v>
      </c>
      <c r="R222" s="87"/>
      <c r="S222" s="87"/>
      <c r="T222" s="87"/>
      <c r="U222" s="87"/>
      <c r="V222" s="86" t="s">
        <v>79</v>
      </c>
      <c r="W222" s="75"/>
      <c r="X222" s="102" t="s">
        <v>79</v>
      </c>
      <c r="Y222" s="63" t="str">
        <f>IFERROR(IF(VLOOKUP(X222,Listor!$T$6:$U$7,2,FALSE)&lt;O222,TRUE),"")</f>
        <v/>
      </c>
      <c r="Z222" s="87"/>
      <c r="AA222" s="104"/>
    </row>
    <row r="223" spans="2:27" x14ac:dyDescent="0.25">
      <c r="B223" s="68" t="s">
        <v>68</v>
      </c>
      <c r="C223" s="80" t="str">
        <f>IFERROR(VLOOKUP(B223,Listor!$A$6:$B$62,2,FALSE),"")</f>
        <v/>
      </c>
      <c r="D223" s="80" t="str">
        <f>IFERROR(VLOOKUP(B223,Listor!$A$6:$C$62,3,FALSE),"")</f>
        <v/>
      </c>
      <c r="E223" s="110" t="s">
        <v>79</v>
      </c>
      <c r="F223" s="66"/>
      <c r="G223" s="35" t="str">
        <f>IFERROR(VLOOKUP(B223,Listor!$A$6:$G$62,7,FALSE),"")</f>
        <v/>
      </c>
      <c r="H223" s="63" t="str">
        <f>IFERROR(VLOOKUP(B223,Listor!$N$6:$O$47,2,FALSE),"")</f>
        <v/>
      </c>
      <c r="I223" s="63" t="str">
        <f t="shared" si="9"/>
        <v/>
      </c>
      <c r="J223" s="96" t="str">
        <f>IFERROR(VLOOKUP(B223,Listor!$N$6:$P$47,3,FALSE)*I223,"")</f>
        <v/>
      </c>
      <c r="K223" s="81"/>
      <c r="L223" s="88" t="str">
        <f>IFERROR((VLOOKUP(B223,Listor!$N$6:$P$47,3,FALSE)*Biologiska!K223)+(VLOOKUP(B223,Listor!$N$6:$Q$47,4,FALSE)),"")</f>
        <v/>
      </c>
      <c r="M223" s="63" t="str">
        <f t="shared" si="10"/>
        <v/>
      </c>
      <c r="N223" s="75"/>
      <c r="O223" s="84" t="str">
        <f t="shared" si="11"/>
        <v/>
      </c>
      <c r="P223" s="107"/>
      <c r="Q223" s="87" t="s">
        <v>79</v>
      </c>
      <c r="R223" s="87"/>
      <c r="S223" s="87"/>
      <c r="T223" s="87"/>
      <c r="U223" s="87"/>
      <c r="V223" s="86" t="s">
        <v>79</v>
      </c>
      <c r="W223" s="75"/>
      <c r="X223" s="102" t="s">
        <v>79</v>
      </c>
      <c r="Y223" s="63" t="str">
        <f>IFERROR(IF(VLOOKUP(X223,Listor!$T$6:$U$7,2,FALSE)&lt;O223,TRUE),"")</f>
        <v/>
      </c>
      <c r="Z223" s="87"/>
      <c r="AA223" s="104"/>
    </row>
    <row r="224" spans="2:27" x14ac:dyDescent="0.25">
      <c r="B224" s="68" t="s">
        <v>68</v>
      </c>
      <c r="C224" s="80" t="str">
        <f>IFERROR(VLOOKUP(B224,Listor!$A$6:$B$62,2,FALSE),"")</f>
        <v/>
      </c>
      <c r="D224" s="80" t="str">
        <f>IFERROR(VLOOKUP(B224,Listor!$A$6:$C$62,3,FALSE),"")</f>
        <v/>
      </c>
      <c r="E224" s="110" t="s">
        <v>79</v>
      </c>
      <c r="F224" s="66"/>
      <c r="G224" s="35" t="str">
        <f>IFERROR(VLOOKUP(B224,Listor!$A$6:$G$62,7,FALSE),"")</f>
        <v/>
      </c>
      <c r="H224" s="63" t="str">
        <f>IFERROR(VLOOKUP(B224,Listor!$N$6:$O$47,2,FALSE),"")</f>
        <v/>
      </c>
      <c r="I224" s="63" t="str">
        <f t="shared" si="9"/>
        <v/>
      </c>
      <c r="J224" s="96" t="str">
        <f>IFERROR(VLOOKUP(B224,Listor!$N$6:$P$47,3,FALSE)*I224,"")</f>
        <v/>
      </c>
      <c r="K224" s="81"/>
      <c r="L224" s="88" t="str">
        <f>IFERROR((VLOOKUP(B224,Listor!$N$6:$P$47,3,FALSE)*Biologiska!K224)+(VLOOKUP(B224,Listor!$N$6:$Q$47,4,FALSE)),"")</f>
        <v/>
      </c>
      <c r="M224" s="63" t="str">
        <f t="shared" si="10"/>
        <v/>
      </c>
      <c r="N224" s="75"/>
      <c r="O224" s="84" t="str">
        <f t="shared" si="11"/>
        <v/>
      </c>
      <c r="P224" s="107"/>
      <c r="Q224" s="87" t="s">
        <v>79</v>
      </c>
      <c r="R224" s="87"/>
      <c r="S224" s="87"/>
      <c r="T224" s="87"/>
      <c r="U224" s="87"/>
      <c r="V224" s="86" t="s">
        <v>79</v>
      </c>
      <c r="W224" s="75"/>
      <c r="X224" s="102" t="s">
        <v>79</v>
      </c>
      <c r="Y224" s="63" t="str">
        <f>IFERROR(IF(VLOOKUP(X224,Listor!$T$6:$U$7,2,FALSE)&lt;O224,TRUE),"")</f>
        <v/>
      </c>
      <c r="Z224" s="87"/>
      <c r="AA224" s="104"/>
    </row>
    <row r="225" spans="2:27" x14ac:dyDescent="0.25">
      <c r="B225" s="68" t="s">
        <v>68</v>
      </c>
      <c r="C225" s="80" t="str">
        <f>IFERROR(VLOOKUP(B225,Listor!$A$6:$B$62,2,FALSE),"")</f>
        <v/>
      </c>
      <c r="D225" s="80" t="str">
        <f>IFERROR(VLOOKUP(B225,Listor!$A$6:$C$62,3,FALSE),"")</f>
        <v/>
      </c>
      <c r="E225" s="110" t="s">
        <v>79</v>
      </c>
      <c r="F225" s="66"/>
      <c r="G225" s="35" t="str">
        <f>IFERROR(VLOOKUP(B225,Listor!$A$6:$G$62,7,FALSE),"")</f>
        <v/>
      </c>
      <c r="H225" s="63" t="str">
        <f>IFERROR(VLOOKUP(B225,Listor!$N$6:$O$47,2,FALSE),"")</f>
        <v/>
      </c>
      <c r="I225" s="63" t="str">
        <f t="shared" si="9"/>
        <v/>
      </c>
      <c r="J225" s="96" t="str">
        <f>IFERROR(VLOOKUP(B225,Listor!$N$6:$P$47,3,FALSE)*I225,"")</f>
        <v/>
      </c>
      <c r="K225" s="81"/>
      <c r="L225" s="88" t="str">
        <f>IFERROR((VLOOKUP(B225,Listor!$N$6:$P$47,3,FALSE)*Biologiska!K225)+(VLOOKUP(B225,Listor!$N$6:$Q$47,4,FALSE)),"")</f>
        <v/>
      </c>
      <c r="M225" s="63" t="str">
        <f t="shared" si="10"/>
        <v/>
      </c>
      <c r="N225" s="75"/>
      <c r="O225" s="84" t="str">
        <f t="shared" si="11"/>
        <v/>
      </c>
      <c r="P225" s="107"/>
      <c r="Q225" s="87" t="s">
        <v>79</v>
      </c>
      <c r="R225" s="87"/>
      <c r="S225" s="87"/>
      <c r="T225" s="87"/>
      <c r="U225" s="87"/>
      <c r="V225" s="86" t="s">
        <v>79</v>
      </c>
      <c r="W225" s="75"/>
      <c r="X225" s="102" t="s">
        <v>79</v>
      </c>
      <c r="Y225" s="63" t="str">
        <f>IFERROR(IF(VLOOKUP(X225,Listor!$T$6:$U$7,2,FALSE)&lt;O225,TRUE),"")</f>
        <v/>
      </c>
      <c r="Z225" s="87"/>
      <c r="AA225" s="104"/>
    </row>
    <row r="226" spans="2:27" x14ac:dyDescent="0.25">
      <c r="B226" s="68" t="s">
        <v>68</v>
      </c>
      <c r="C226" s="80" t="str">
        <f>IFERROR(VLOOKUP(B226,Listor!$A$6:$B$62,2,FALSE),"")</f>
        <v/>
      </c>
      <c r="D226" s="80" t="str">
        <f>IFERROR(VLOOKUP(B226,Listor!$A$6:$C$62,3,FALSE),"")</f>
        <v/>
      </c>
      <c r="E226" s="110" t="s">
        <v>79</v>
      </c>
      <c r="F226" s="66"/>
      <c r="G226" s="35" t="str">
        <f>IFERROR(VLOOKUP(B226,Listor!$A$6:$G$62,7,FALSE),"")</f>
        <v/>
      </c>
      <c r="H226" s="63" t="str">
        <f>IFERROR(VLOOKUP(B226,Listor!$N$6:$O$47,2,FALSE),"")</f>
        <v/>
      </c>
      <c r="I226" s="63" t="str">
        <f t="shared" si="9"/>
        <v/>
      </c>
      <c r="J226" s="96" t="str">
        <f>IFERROR(VLOOKUP(B226,Listor!$N$6:$P$47,3,FALSE)*I226,"")</f>
        <v/>
      </c>
      <c r="K226" s="81"/>
      <c r="L226" s="88" t="str">
        <f>IFERROR((VLOOKUP(B226,Listor!$N$6:$P$47,3,FALSE)*Biologiska!K226)+(VLOOKUP(B226,Listor!$N$6:$Q$47,4,FALSE)),"")</f>
        <v/>
      </c>
      <c r="M226" s="63" t="str">
        <f t="shared" si="10"/>
        <v/>
      </c>
      <c r="N226" s="75"/>
      <c r="O226" s="84" t="str">
        <f t="shared" si="11"/>
        <v/>
      </c>
      <c r="P226" s="107"/>
      <c r="Q226" s="87" t="s">
        <v>79</v>
      </c>
      <c r="R226" s="87"/>
      <c r="S226" s="87"/>
      <c r="T226" s="87"/>
      <c r="U226" s="87"/>
      <c r="V226" s="86" t="s">
        <v>79</v>
      </c>
      <c r="W226" s="75"/>
      <c r="X226" s="102" t="s">
        <v>79</v>
      </c>
      <c r="Y226" s="63" t="str">
        <f>IFERROR(IF(VLOOKUP(X226,Listor!$T$6:$U$7,2,FALSE)&lt;O226,TRUE),"")</f>
        <v/>
      </c>
      <c r="Z226" s="87"/>
      <c r="AA226" s="104"/>
    </row>
    <row r="227" spans="2:27" x14ac:dyDescent="0.25">
      <c r="B227" s="68" t="s">
        <v>68</v>
      </c>
      <c r="C227" s="80" t="str">
        <f>IFERROR(VLOOKUP(B227,Listor!$A$6:$B$62,2,FALSE),"")</f>
        <v/>
      </c>
      <c r="D227" s="80" t="str">
        <f>IFERROR(VLOOKUP(B227,Listor!$A$6:$C$62,3,FALSE),"")</f>
        <v/>
      </c>
      <c r="E227" s="110" t="s">
        <v>79</v>
      </c>
      <c r="F227" s="66"/>
      <c r="G227" s="35" t="str">
        <f>IFERROR(VLOOKUP(B227,Listor!$A$6:$G$62,7,FALSE),"")</f>
        <v/>
      </c>
      <c r="H227" s="63" t="str">
        <f>IFERROR(VLOOKUP(B227,Listor!$N$6:$O$47,2,FALSE),"")</f>
        <v/>
      </c>
      <c r="I227" s="63" t="str">
        <f t="shared" si="9"/>
        <v/>
      </c>
      <c r="J227" s="96" t="str">
        <f>IFERROR(VLOOKUP(B227,Listor!$N$6:$P$47,3,FALSE)*I227,"")</f>
        <v/>
      </c>
      <c r="K227" s="81"/>
      <c r="L227" s="88" t="str">
        <f>IFERROR((VLOOKUP(B227,Listor!$N$6:$P$47,3,FALSE)*Biologiska!K227)+(VLOOKUP(B227,Listor!$N$6:$Q$47,4,FALSE)),"")</f>
        <v/>
      </c>
      <c r="M227" s="63" t="str">
        <f t="shared" si="10"/>
        <v/>
      </c>
      <c r="N227" s="75"/>
      <c r="O227" s="84" t="str">
        <f t="shared" si="11"/>
        <v/>
      </c>
      <c r="P227" s="107"/>
      <c r="Q227" s="87" t="s">
        <v>79</v>
      </c>
      <c r="R227" s="87"/>
      <c r="S227" s="87"/>
      <c r="T227" s="87"/>
      <c r="U227" s="87"/>
      <c r="V227" s="86" t="s">
        <v>79</v>
      </c>
      <c r="W227" s="75"/>
      <c r="X227" s="102" t="s">
        <v>79</v>
      </c>
      <c r="Y227" s="63" t="str">
        <f>IFERROR(IF(VLOOKUP(X227,Listor!$T$6:$U$7,2,FALSE)&lt;O227,TRUE),"")</f>
        <v/>
      </c>
      <c r="Z227" s="87"/>
      <c r="AA227" s="104"/>
    </row>
    <row r="228" spans="2:27" x14ac:dyDescent="0.25">
      <c r="B228" s="68" t="s">
        <v>68</v>
      </c>
      <c r="C228" s="80" t="str">
        <f>IFERROR(VLOOKUP(B228,Listor!$A$6:$B$62,2,FALSE),"")</f>
        <v/>
      </c>
      <c r="D228" s="80" t="str">
        <f>IFERROR(VLOOKUP(B228,Listor!$A$6:$C$62,3,FALSE),"")</f>
        <v/>
      </c>
      <c r="E228" s="110" t="s">
        <v>79</v>
      </c>
      <c r="F228" s="66"/>
      <c r="G228" s="35" t="str">
        <f>IFERROR(VLOOKUP(B228,Listor!$A$6:$G$62,7,FALSE),"")</f>
        <v/>
      </c>
      <c r="H228" s="63" t="str">
        <f>IFERROR(VLOOKUP(B228,Listor!$N$6:$O$47,2,FALSE),"")</f>
        <v/>
      </c>
      <c r="I228" s="63" t="str">
        <f t="shared" si="9"/>
        <v/>
      </c>
      <c r="J228" s="96" t="str">
        <f>IFERROR(VLOOKUP(B228,Listor!$N$6:$P$47,3,FALSE)*I228,"")</f>
        <v/>
      </c>
      <c r="K228" s="81"/>
      <c r="L228" s="88" t="str">
        <f>IFERROR((VLOOKUP(B228,Listor!$N$6:$P$47,3,FALSE)*Biologiska!K228)+(VLOOKUP(B228,Listor!$N$6:$Q$47,4,FALSE)),"")</f>
        <v/>
      </c>
      <c r="M228" s="63" t="str">
        <f t="shared" si="10"/>
        <v/>
      </c>
      <c r="N228" s="75"/>
      <c r="O228" s="84" t="str">
        <f t="shared" si="11"/>
        <v/>
      </c>
      <c r="P228" s="107"/>
      <c r="Q228" s="87" t="s">
        <v>79</v>
      </c>
      <c r="R228" s="87"/>
      <c r="S228" s="87"/>
      <c r="T228" s="87"/>
      <c r="U228" s="87"/>
      <c r="V228" s="86" t="s">
        <v>79</v>
      </c>
      <c r="W228" s="75"/>
      <c r="X228" s="102" t="s">
        <v>79</v>
      </c>
      <c r="Y228" s="63" t="str">
        <f>IFERROR(IF(VLOOKUP(X228,Listor!$T$6:$U$7,2,FALSE)&lt;O228,TRUE),"")</f>
        <v/>
      </c>
      <c r="Z228" s="87"/>
      <c r="AA228" s="104"/>
    </row>
    <row r="229" spans="2:27" x14ac:dyDescent="0.25">
      <c r="B229" s="68" t="s">
        <v>68</v>
      </c>
      <c r="C229" s="80" t="str">
        <f>IFERROR(VLOOKUP(B229,Listor!$A$6:$B$62,2,FALSE),"")</f>
        <v/>
      </c>
      <c r="D229" s="80" t="str">
        <f>IFERROR(VLOOKUP(B229,Listor!$A$6:$C$62,3,FALSE),"")</f>
        <v/>
      </c>
      <c r="E229" s="110" t="s">
        <v>79</v>
      </c>
      <c r="F229" s="66"/>
      <c r="G229" s="35" t="str">
        <f>IFERROR(VLOOKUP(B229,Listor!$A$6:$G$62,7,FALSE),"")</f>
        <v/>
      </c>
      <c r="H229" s="63" t="str">
        <f>IFERROR(VLOOKUP(B229,Listor!$N$6:$O$47,2,FALSE),"")</f>
        <v/>
      </c>
      <c r="I229" s="63" t="str">
        <f t="shared" si="9"/>
        <v/>
      </c>
      <c r="J229" s="96" t="str">
        <f>IFERROR(VLOOKUP(B229,Listor!$N$6:$P$47,3,FALSE)*I229,"")</f>
        <v/>
      </c>
      <c r="K229" s="81"/>
      <c r="L229" s="88" t="str">
        <f>IFERROR((VLOOKUP(B229,Listor!$N$6:$P$47,3,FALSE)*Biologiska!K229)+(VLOOKUP(B229,Listor!$N$6:$Q$47,4,FALSE)),"")</f>
        <v/>
      </c>
      <c r="M229" s="63" t="str">
        <f t="shared" si="10"/>
        <v/>
      </c>
      <c r="N229" s="75"/>
      <c r="O229" s="84" t="str">
        <f t="shared" si="11"/>
        <v/>
      </c>
      <c r="P229" s="107"/>
      <c r="Q229" s="87" t="s">
        <v>79</v>
      </c>
      <c r="R229" s="87"/>
      <c r="S229" s="87"/>
      <c r="T229" s="87"/>
      <c r="U229" s="87"/>
      <c r="V229" s="86" t="s">
        <v>79</v>
      </c>
      <c r="W229" s="75"/>
      <c r="X229" s="102" t="s">
        <v>79</v>
      </c>
      <c r="Y229" s="63" t="str">
        <f>IFERROR(IF(VLOOKUP(X229,Listor!$T$6:$U$7,2,FALSE)&lt;O229,TRUE),"")</f>
        <v/>
      </c>
      <c r="Z229" s="87"/>
      <c r="AA229" s="104"/>
    </row>
    <row r="230" spans="2:27" x14ac:dyDescent="0.25">
      <c r="B230" s="68" t="s">
        <v>68</v>
      </c>
      <c r="C230" s="80" t="str">
        <f>IFERROR(VLOOKUP(B230,Listor!$A$6:$B$62,2,FALSE),"")</f>
        <v/>
      </c>
      <c r="D230" s="80" t="str">
        <f>IFERROR(VLOOKUP(B230,Listor!$A$6:$C$62,3,FALSE),"")</f>
        <v/>
      </c>
      <c r="E230" s="110" t="s">
        <v>79</v>
      </c>
      <c r="F230" s="66"/>
      <c r="G230" s="35" t="str">
        <f>IFERROR(VLOOKUP(B230,Listor!$A$6:$G$62,7,FALSE),"")</f>
        <v/>
      </c>
      <c r="H230" s="63" t="str">
        <f>IFERROR(VLOOKUP(B230,Listor!$N$6:$O$47,2,FALSE),"")</f>
        <v/>
      </c>
      <c r="I230" s="63" t="str">
        <f t="shared" si="9"/>
        <v/>
      </c>
      <c r="J230" s="96" t="str">
        <f>IFERROR(VLOOKUP(B230,Listor!$N$6:$P$47,3,FALSE)*I230,"")</f>
        <v/>
      </c>
      <c r="K230" s="81"/>
      <c r="L230" s="88" t="str">
        <f>IFERROR((VLOOKUP(B230,Listor!$N$6:$P$47,3,FALSE)*Biologiska!K230)+(VLOOKUP(B230,Listor!$N$6:$Q$47,4,FALSE)),"")</f>
        <v/>
      </c>
      <c r="M230" s="63" t="str">
        <f t="shared" si="10"/>
        <v/>
      </c>
      <c r="N230" s="75"/>
      <c r="O230" s="84" t="str">
        <f t="shared" si="11"/>
        <v/>
      </c>
      <c r="P230" s="107"/>
      <c r="Q230" s="87" t="s">
        <v>79</v>
      </c>
      <c r="R230" s="87"/>
      <c r="S230" s="87"/>
      <c r="T230" s="87"/>
      <c r="U230" s="87"/>
      <c r="V230" s="86" t="s">
        <v>79</v>
      </c>
      <c r="W230" s="75"/>
      <c r="X230" s="102" t="s">
        <v>79</v>
      </c>
      <c r="Y230" s="63" t="str">
        <f>IFERROR(IF(VLOOKUP(X230,Listor!$T$6:$U$7,2,FALSE)&lt;O230,TRUE),"")</f>
        <v/>
      </c>
      <c r="Z230" s="87"/>
      <c r="AA230" s="104"/>
    </row>
    <row r="231" spans="2:27" x14ac:dyDescent="0.25">
      <c r="B231" s="68" t="s">
        <v>68</v>
      </c>
      <c r="C231" s="80" t="str">
        <f>IFERROR(VLOOKUP(B231,Listor!$A$6:$B$62,2,FALSE),"")</f>
        <v/>
      </c>
      <c r="D231" s="80" t="str">
        <f>IFERROR(VLOOKUP(B231,Listor!$A$6:$C$62,3,FALSE),"")</f>
        <v/>
      </c>
      <c r="E231" s="110" t="s">
        <v>79</v>
      </c>
      <c r="F231" s="66"/>
      <c r="G231" s="35" t="str">
        <f>IFERROR(VLOOKUP(B231,Listor!$A$6:$G$62,7,FALSE),"")</f>
        <v/>
      </c>
      <c r="H231" s="63" t="str">
        <f>IFERROR(VLOOKUP(B231,Listor!$N$6:$O$47,2,FALSE),"")</f>
        <v/>
      </c>
      <c r="I231" s="63" t="str">
        <f t="shared" si="9"/>
        <v/>
      </c>
      <c r="J231" s="96" t="str">
        <f>IFERROR(VLOOKUP(B231,Listor!$N$6:$P$47,3,FALSE)*I231,"")</f>
        <v/>
      </c>
      <c r="K231" s="81"/>
      <c r="L231" s="88" t="str">
        <f>IFERROR((VLOOKUP(B231,Listor!$N$6:$P$47,3,FALSE)*Biologiska!K231)+(VLOOKUP(B231,Listor!$N$6:$Q$47,4,FALSE)),"")</f>
        <v/>
      </c>
      <c r="M231" s="63" t="str">
        <f t="shared" si="10"/>
        <v/>
      </c>
      <c r="N231" s="75"/>
      <c r="O231" s="84" t="str">
        <f t="shared" si="11"/>
        <v/>
      </c>
      <c r="P231" s="107"/>
      <c r="Q231" s="87" t="s">
        <v>79</v>
      </c>
      <c r="R231" s="87"/>
      <c r="S231" s="87"/>
      <c r="T231" s="87"/>
      <c r="U231" s="87"/>
      <c r="V231" s="86" t="s">
        <v>79</v>
      </c>
      <c r="W231" s="75"/>
      <c r="X231" s="102" t="s">
        <v>79</v>
      </c>
      <c r="Y231" s="63" t="str">
        <f>IFERROR(IF(VLOOKUP(X231,Listor!$T$6:$U$7,2,FALSE)&lt;O231,TRUE),"")</f>
        <v/>
      </c>
      <c r="Z231" s="87"/>
      <c r="AA231" s="104"/>
    </row>
    <row r="232" spans="2:27" x14ac:dyDescent="0.25">
      <c r="B232" s="68" t="s">
        <v>68</v>
      </c>
      <c r="C232" s="80" t="str">
        <f>IFERROR(VLOOKUP(B232,Listor!$A$6:$B$62,2,FALSE),"")</f>
        <v/>
      </c>
      <c r="D232" s="80" t="str">
        <f>IFERROR(VLOOKUP(B232,Listor!$A$6:$C$62,3,FALSE),"")</f>
        <v/>
      </c>
      <c r="E232" s="110" t="s">
        <v>79</v>
      </c>
      <c r="F232" s="66"/>
      <c r="G232" s="35" t="str">
        <f>IFERROR(VLOOKUP(B232,Listor!$A$6:$G$62,7,FALSE),"")</f>
        <v/>
      </c>
      <c r="H232" s="63" t="str">
        <f>IFERROR(VLOOKUP(B232,Listor!$N$6:$O$47,2,FALSE),"")</f>
        <v/>
      </c>
      <c r="I232" s="63" t="str">
        <f t="shared" si="9"/>
        <v/>
      </c>
      <c r="J232" s="96" t="str">
        <f>IFERROR(VLOOKUP(B232,Listor!$N$6:$P$47,3,FALSE)*I232,"")</f>
        <v/>
      </c>
      <c r="K232" s="81"/>
      <c r="L232" s="88" t="str">
        <f>IFERROR((VLOOKUP(B232,Listor!$N$6:$P$47,3,FALSE)*Biologiska!K232)+(VLOOKUP(B232,Listor!$N$6:$Q$47,4,FALSE)),"")</f>
        <v/>
      </c>
      <c r="M232" s="63" t="str">
        <f t="shared" si="10"/>
        <v/>
      </c>
      <c r="N232" s="75"/>
      <c r="O232" s="84" t="str">
        <f t="shared" si="11"/>
        <v/>
      </c>
      <c r="P232" s="107"/>
      <c r="Q232" s="87" t="s">
        <v>79</v>
      </c>
      <c r="R232" s="87"/>
      <c r="S232" s="87"/>
      <c r="T232" s="87"/>
      <c r="U232" s="87"/>
      <c r="V232" s="86" t="s">
        <v>79</v>
      </c>
      <c r="W232" s="75"/>
      <c r="X232" s="102" t="s">
        <v>79</v>
      </c>
      <c r="Y232" s="63" t="str">
        <f>IFERROR(IF(VLOOKUP(X232,Listor!$T$6:$U$7,2,FALSE)&lt;O232,TRUE),"")</f>
        <v/>
      </c>
      <c r="Z232" s="87"/>
      <c r="AA232" s="104"/>
    </row>
    <row r="233" spans="2:27" x14ac:dyDescent="0.25">
      <c r="B233" s="68" t="s">
        <v>68</v>
      </c>
      <c r="C233" s="80" t="str">
        <f>IFERROR(VLOOKUP(B233,Listor!$A$6:$B$62,2,FALSE),"")</f>
        <v/>
      </c>
      <c r="D233" s="80" t="str">
        <f>IFERROR(VLOOKUP(B233,Listor!$A$6:$C$62,3,FALSE),"")</f>
        <v/>
      </c>
      <c r="E233" s="110" t="s">
        <v>79</v>
      </c>
      <c r="F233" s="66"/>
      <c r="G233" s="35" t="str">
        <f>IFERROR(VLOOKUP(B233,Listor!$A$6:$G$62,7,FALSE),"")</f>
        <v/>
      </c>
      <c r="H233" s="63" t="str">
        <f>IFERROR(VLOOKUP(B233,Listor!$N$6:$O$47,2,FALSE),"")</f>
        <v/>
      </c>
      <c r="I233" s="63" t="str">
        <f t="shared" si="9"/>
        <v/>
      </c>
      <c r="J233" s="96" t="str">
        <f>IFERROR(VLOOKUP(B233,Listor!$N$6:$P$47,3,FALSE)*I233,"")</f>
        <v/>
      </c>
      <c r="K233" s="81"/>
      <c r="L233" s="88" t="str">
        <f>IFERROR((VLOOKUP(B233,Listor!$N$6:$P$47,3,FALSE)*Biologiska!K233)+(VLOOKUP(B233,Listor!$N$6:$Q$47,4,FALSE)),"")</f>
        <v/>
      </c>
      <c r="M233" s="63" t="str">
        <f t="shared" si="10"/>
        <v/>
      </c>
      <c r="N233" s="75"/>
      <c r="O233" s="84" t="str">
        <f t="shared" si="11"/>
        <v/>
      </c>
      <c r="P233" s="107"/>
      <c r="Q233" s="87" t="s">
        <v>79</v>
      </c>
      <c r="R233" s="87"/>
      <c r="S233" s="87"/>
      <c r="T233" s="87"/>
      <c r="U233" s="87"/>
      <c r="V233" s="86" t="s">
        <v>79</v>
      </c>
      <c r="W233" s="75"/>
      <c r="X233" s="102" t="s">
        <v>79</v>
      </c>
      <c r="Y233" s="63" t="str">
        <f>IFERROR(IF(VLOOKUP(X233,Listor!$T$6:$U$7,2,FALSE)&lt;O233,TRUE),"")</f>
        <v/>
      </c>
      <c r="Z233" s="87"/>
      <c r="AA233" s="104"/>
    </row>
    <row r="234" spans="2:27" x14ac:dyDescent="0.25">
      <c r="B234" s="68" t="s">
        <v>68</v>
      </c>
      <c r="C234" s="80" t="str">
        <f>IFERROR(VLOOKUP(B234,Listor!$A$6:$B$62,2,FALSE),"")</f>
        <v/>
      </c>
      <c r="D234" s="80" t="str">
        <f>IFERROR(VLOOKUP(B234,Listor!$A$6:$C$62,3,FALSE),"")</f>
        <v/>
      </c>
      <c r="E234" s="110" t="s">
        <v>79</v>
      </c>
      <c r="F234" s="66"/>
      <c r="G234" s="35" t="str">
        <f>IFERROR(VLOOKUP(B234,Listor!$A$6:$G$62,7,FALSE),"")</f>
        <v/>
      </c>
      <c r="H234" s="63" t="str">
        <f>IFERROR(VLOOKUP(B234,Listor!$N$6:$O$47,2,FALSE),"")</f>
        <v/>
      </c>
      <c r="I234" s="63" t="str">
        <f t="shared" si="9"/>
        <v/>
      </c>
      <c r="J234" s="96" t="str">
        <f>IFERROR(VLOOKUP(B234,Listor!$N$6:$P$47,3,FALSE)*I234,"")</f>
        <v/>
      </c>
      <c r="K234" s="81"/>
      <c r="L234" s="88" t="str">
        <f>IFERROR((VLOOKUP(B234,Listor!$N$6:$P$47,3,FALSE)*Biologiska!K234)+(VLOOKUP(B234,Listor!$N$6:$Q$47,4,FALSE)),"")</f>
        <v/>
      </c>
      <c r="M234" s="63" t="str">
        <f t="shared" si="10"/>
        <v/>
      </c>
      <c r="N234" s="75"/>
      <c r="O234" s="84" t="str">
        <f t="shared" si="11"/>
        <v/>
      </c>
      <c r="P234" s="107"/>
      <c r="Q234" s="87" t="s">
        <v>79</v>
      </c>
      <c r="R234" s="87"/>
      <c r="S234" s="87"/>
      <c r="T234" s="87"/>
      <c r="U234" s="87"/>
      <c r="V234" s="86" t="s">
        <v>79</v>
      </c>
      <c r="W234" s="75"/>
      <c r="X234" s="102" t="s">
        <v>79</v>
      </c>
      <c r="Y234" s="63" t="str">
        <f>IFERROR(IF(VLOOKUP(X234,Listor!$T$6:$U$7,2,FALSE)&lt;O234,TRUE),"")</f>
        <v/>
      </c>
      <c r="Z234" s="87"/>
      <c r="AA234" s="104"/>
    </row>
    <row r="235" spans="2:27" x14ac:dyDescent="0.25">
      <c r="B235" s="68" t="s">
        <v>68</v>
      </c>
      <c r="C235" s="80" t="str">
        <f>IFERROR(VLOOKUP(B235,Listor!$A$6:$B$62,2,FALSE),"")</f>
        <v/>
      </c>
      <c r="D235" s="80" t="str">
        <f>IFERROR(VLOOKUP(B235,Listor!$A$6:$C$62,3,FALSE),"")</f>
        <v/>
      </c>
      <c r="E235" s="110" t="s">
        <v>79</v>
      </c>
      <c r="F235" s="66"/>
      <c r="G235" s="35" t="str">
        <f>IFERROR(VLOOKUP(B235,Listor!$A$6:$G$62,7,FALSE),"")</f>
        <v/>
      </c>
      <c r="H235" s="63" t="str">
        <f>IFERROR(VLOOKUP(B235,Listor!$N$6:$O$47,2,FALSE),"")</f>
        <v/>
      </c>
      <c r="I235" s="63" t="str">
        <f t="shared" si="9"/>
        <v/>
      </c>
      <c r="J235" s="96" t="str">
        <f>IFERROR(VLOOKUP(B235,Listor!$N$6:$P$47,3,FALSE)*I235,"")</f>
        <v/>
      </c>
      <c r="K235" s="81"/>
      <c r="L235" s="88" t="str">
        <f>IFERROR((VLOOKUP(B235,Listor!$N$6:$P$47,3,FALSE)*Biologiska!K235)+(VLOOKUP(B235,Listor!$N$6:$Q$47,4,FALSE)),"")</f>
        <v/>
      </c>
      <c r="M235" s="63" t="str">
        <f t="shared" si="10"/>
        <v/>
      </c>
      <c r="N235" s="75"/>
      <c r="O235" s="84" t="str">
        <f t="shared" si="11"/>
        <v/>
      </c>
      <c r="P235" s="107"/>
      <c r="Q235" s="87" t="s">
        <v>79</v>
      </c>
      <c r="R235" s="87"/>
      <c r="S235" s="87"/>
      <c r="T235" s="87"/>
      <c r="U235" s="87"/>
      <c r="V235" s="86" t="s">
        <v>79</v>
      </c>
      <c r="W235" s="75"/>
      <c r="X235" s="102" t="s">
        <v>79</v>
      </c>
      <c r="Y235" s="63" t="str">
        <f>IFERROR(IF(VLOOKUP(X235,Listor!$T$6:$U$7,2,FALSE)&lt;O235,TRUE),"")</f>
        <v/>
      </c>
      <c r="Z235" s="87"/>
      <c r="AA235" s="104"/>
    </row>
    <row r="236" spans="2:27" x14ac:dyDescent="0.25">
      <c r="B236" s="68" t="s">
        <v>68</v>
      </c>
      <c r="C236" s="80" t="str">
        <f>IFERROR(VLOOKUP(B236,Listor!$A$6:$B$62,2,FALSE),"")</f>
        <v/>
      </c>
      <c r="D236" s="80" t="str">
        <f>IFERROR(VLOOKUP(B236,Listor!$A$6:$C$62,3,FALSE),"")</f>
        <v/>
      </c>
      <c r="E236" s="110" t="s">
        <v>79</v>
      </c>
      <c r="F236" s="66"/>
      <c r="G236" s="35" t="str">
        <f>IFERROR(VLOOKUP(B236,Listor!$A$6:$G$62,7,FALSE),"")</f>
        <v/>
      </c>
      <c r="H236" s="63" t="str">
        <f>IFERROR(VLOOKUP(B236,Listor!$N$6:$O$47,2,FALSE),"")</f>
        <v/>
      </c>
      <c r="I236" s="63" t="str">
        <f t="shared" si="9"/>
        <v/>
      </c>
      <c r="J236" s="96" t="str">
        <f>IFERROR(VLOOKUP(B236,Listor!$N$6:$P$47,3,FALSE)*I236,"")</f>
        <v/>
      </c>
      <c r="K236" s="81"/>
      <c r="L236" s="88" t="str">
        <f>IFERROR((VLOOKUP(B236,Listor!$N$6:$P$47,3,FALSE)*Biologiska!K236)+(VLOOKUP(B236,Listor!$N$6:$Q$47,4,FALSE)),"")</f>
        <v/>
      </c>
      <c r="M236" s="63" t="str">
        <f t="shared" si="10"/>
        <v/>
      </c>
      <c r="N236" s="75"/>
      <c r="O236" s="84" t="str">
        <f t="shared" si="11"/>
        <v/>
      </c>
      <c r="P236" s="107"/>
      <c r="Q236" s="87" t="s">
        <v>79</v>
      </c>
      <c r="R236" s="87"/>
      <c r="S236" s="87"/>
      <c r="T236" s="87"/>
      <c r="U236" s="87"/>
      <c r="V236" s="86" t="s">
        <v>79</v>
      </c>
      <c r="W236" s="75"/>
      <c r="X236" s="102" t="s">
        <v>79</v>
      </c>
      <c r="Y236" s="63" t="str">
        <f>IFERROR(IF(VLOOKUP(X236,Listor!$T$6:$U$7,2,FALSE)&lt;O236,TRUE),"")</f>
        <v/>
      </c>
      <c r="Z236" s="87"/>
      <c r="AA236" s="104"/>
    </row>
    <row r="237" spans="2:27" x14ac:dyDescent="0.25">
      <c r="B237" s="68" t="s">
        <v>68</v>
      </c>
      <c r="C237" s="80" t="str">
        <f>IFERROR(VLOOKUP(B237,Listor!$A$6:$B$62,2,FALSE),"")</f>
        <v/>
      </c>
      <c r="D237" s="80" t="str">
        <f>IFERROR(VLOOKUP(B237,Listor!$A$6:$C$62,3,FALSE),"")</f>
        <v/>
      </c>
      <c r="E237" s="110" t="s">
        <v>79</v>
      </c>
      <c r="F237" s="66"/>
      <c r="G237" s="35" t="str">
        <f>IFERROR(VLOOKUP(B237,Listor!$A$6:$G$62,7,FALSE),"")</f>
        <v/>
      </c>
      <c r="H237" s="63" t="str">
        <f>IFERROR(VLOOKUP(B237,Listor!$N$6:$O$47,2,FALSE),"")</f>
        <v/>
      </c>
      <c r="I237" s="63" t="str">
        <f t="shared" si="9"/>
        <v/>
      </c>
      <c r="J237" s="96" t="str">
        <f>IFERROR(VLOOKUP(B237,Listor!$N$6:$P$47,3,FALSE)*I237,"")</f>
        <v/>
      </c>
      <c r="K237" s="81"/>
      <c r="L237" s="88" t="str">
        <f>IFERROR((VLOOKUP(B237,Listor!$N$6:$P$47,3,FALSE)*Biologiska!K237)+(VLOOKUP(B237,Listor!$N$6:$Q$47,4,FALSE)),"")</f>
        <v/>
      </c>
      <c r="M237" s="63" t="str">
        <f t="shared" si="10"/>
        <v/>
      </c>
      <c r="N237" s="75"/>
      <c r="O237" s="84" t="str">
        <f t="shared" si="11"/>
        <v/>
      </c>
      <c r="P237" s="107"/>
      <c r="Q237" s="87" t="s">
        <v>79</v>
      </c>
      <c r="R237" s="87"/>
      <c r="S237" s="87"/>
      <c r="T237" s="87"/>
      <c r="U237" s="87"/>
      <c r="V237" s="86" t="s">
        <v>79</v>
      </c>
      <c r="W237" s="75"/>
      <c r="X237" s="102" t="s">
        <v>79</v>
      </c>
      <c r="Y237" s="63" t="str">
        <f>IFERROR(IF(VLOOKUP(X237,Listor!$T$6:$U$7,2,FALSE)&lt;O237,TRUE),"")</f>
        <v/>
      </c>
      <c r="Z237" s="87"/>
      <c r="AA237" s="104"/>
    </row>
    <row r="238" spans="2:27" x14ac:dyDescent="0.25">
      <c r="B238" s="68" t="s">
        <v>68</v>
      </c>
      <c r="C238" s="80" t="str">
        <f>IFERROR(VLOOKUP(B238,Listor!$A$6:$B$62,2,FALSE),"")</f>
        <v/>
      </c>
      <c r="D238" s="80" t="str">
        <f>IFERROR(VLOOKUP(B238,Listor!$A$6:$C$62,3,FALSE),"")</f>
        <v/>
      </c>
      <c r="E238" s="110" t="s">
        <v>79</v>
      </c>
      <c r="F238" s="66"/>
      <c r="G238" s="35" t="str">
        <f>IFERROR(VLOOKUP(B238,Listor!$A$6:$G$62,7,FALSE),"")</f>
        <v/>
      </c>
      <c r="H238" s="63" t="str">
        <f>IFERROR(VLOOKUP(B238,Listor!$N$6:$O$47,2,FALSE),"")</f>
        <v/>
      </c>
      <c r="I238" s="63" t="str">
        <f t="shared" si="9"/>
        <v/>
      </c>
      <c r="J238" s="96" t="str">
        <f>IFERROR(VLOOKUP(B238,Listor!$N$6:$P$47,3,FALSE)*I238,"")</f>
        <v/>
      </c>
      <c r="K238" s="81"/>
      <c r="L238" s="88" t="str">
        <f>IFERROR((VLOOKUP(B238,Listor!$N$6:$P$47,3,FALSE)*Biologiska!K238)+(VLOOKUP(B238,Listor!$N$6:$Q$47,4,FALSE)),"")</f>
        <v/>
      </c>
      <c r="M238" s="63" t="str">
        <f t="shared" si="10"/>
        <v/>
      </c>
      <c r="N238" s="75"/>
      <c r="O238" s="84" t="str">
        <f t="shared" si="11"/>
        <v/>
      </c>
      <c r="P238" s="107"/>
      <c r="Q238" s="87" t="s">
        <v>79</v>
      </c>
      <c r="R238" s="87"/>
      <c r="S238" s="87"/>
      <c r="T238" s="87"/>
      <c r="U238" s="87"/>
      <c r="V238" s="86" t="s">
        <v>79</v>
      </c>
      <c r="W238" s="75"/>
      <c r="X238" s="102" t="s">
        <v>79</v>
      </c>
      <c r="Y238" s="63" t="str">
        <f>IFERROR(IF(VLOOKUP(X238,Listor!$T$6:$U$7,2,FALSE)&lt;O238,TRUE),"")</f>
        <v/>
      </c>
      <c r="Z238" s="87"/>
      <c r="AA238" s="104"/>
    </row>
    <row r="239" spans="2:27" x14ac:dyDescent="0.25">
      <c r="B239" s="68" t="s">
        <v>68</v>
      </c>
      <c r="C239" s="80" t="str">
        <f>IFERROR(VLOOKUP(B239,Listor!$A$6:$B$62,2,FALSE),"")</f>
        <v/>
      </c>
      <c r="D239" s="80" t="str">
        <f>IFERROR(VLOOKUP(B239,Listor!$A$6:$C$62,3,FALSE),"")</f>
        <v/>
      </c>
      <c r="E239" s="110" t="s">
        <v>79</v>
      </c>
      <c r="F239" s="66"/>
      <c r="G239" s="35" t="str">
        <f>IFERROR(VLOOKUP(B239,Listor!$A$6:$G$62,7,FALSE),"")</f>
        <v/>
      </c>
      <c r="H239" s="63" t="str">
        <f>IFERROR(VLOOKUP(B239,Listor!$N$6:$O$47,2,FALSE),"")</f>
        <v/>
      </c>
      <c r="I239" s="63" t="str">
        <f t="shared" si="9"/>
        <v/>
      </c>
      <c r="J239" s="96" t="str">
        <f>IFERROR(VLOOKUP(B239,Listor!$N$6:$P$47,3,FALSE)*I239,"")</f>
        <v/>
      </c>
      <c r="K239" s="81"/>
      <c r="L239" s="88" t="str">
        <f>IFERROR((VLOOKUP(B239,Listor!$N$6:$P$47,3,FALSE)*Biologiska!K239)+(VLOOKUP(B239,Listor!$N$6:$Q$47,4,FALSE)),"")</f>
        <v/>
      </c>
      <c r="M239" s="63" t="str">
        <f t="shared" si="10"/>
        <v/>
      </c>
      <c r="N239" s="75"/>
      <c r="O239" s="84" t="str">
        <f t="shared" si="11"/>
        <v/>
      </c>
      <c r="P239" s="107"/>
      <c r="Q239" s="87" t="s">
        <v>79</v>
      </c>
      <c r="R239" s="87"/>
      <c r="S239" s="87"/>
      <c r="T239" s="87"/>
      <c r="U239" s="87"/>
      <c r="V239" s="86" t="s">
        <v>79</v>
      </c>
      <c r="W239" s="75"/>
      <c r="X239" s="102" t="s">
        <v>79</v>
      </c>
      <c r="Y239" s="63" t="str">
        <f>IFERROR(IF(VLOOKUP(X239,Listor!$T$6:$U$7,2,FALSE)&lt;O239,TRUE),"")</f>
        <v/>
      </c>
      <c r="Z239" s="87"/>
      <c r="AA239" s="104"/>
    </row>
    <row r="240" spans="2:27" x14ac:dyDescent="0.25">
      <c r="B240" s="68" t="s">
        <v>68</v>
      </c>
      <c r="C240" s="80" t="str">
        <f>IFERROR(VLOOKUP(B240,Listor!$A$6:$B$62,2,FALSE),"")</f>
        <v/>
      </c>
      <c r="D240" s="80" t="str">
        <f>IFERROR(VLOOKUP(B240,Listor!$A$6:$C$62,3,FALSE),"")</f>
        <v/>
      </c>
      <c r="E240" s="110" t="s">
        <v>79</v>
      </c>
      <c r="F240" s="66"/>
      <c r="G240" s="35" t="str">
        <f>IFERROR(VLOOKUP(B240,Listor!$A$6:$G$62,7,FALSE),"")</f>
        <v/>
      </c>
      <c r="H240" s="63" t="str">
        <f>IFERROR(VLOOKUP(B240,Listor!$N$6:$O$47,2,FALSE),"")</f>
        <v/>
      </c>
      <c r="I240" s="63" t="str">
        <f t="shared" si="9"/>
        <v/>
      </c>
      <c r="J240" s="96" t="str">
        <f>IFERROR(VLOOKUP(B240,Listor!$N$6:$P$47,3,FALSE)*I240,"")</f>
        <v/>
      </c>
      <c r="K240" s="81"/>
      <c r="L240" s="88" t="str">
        <f>IFERROR((VLOOKUP(B240,Listor!$N$6:$P$47,3,FALSE)*Biologiska!K240)+(VLOOKUP(B240,Listor!$N$6:$Q$47,4,FALSE)),"")</f>
        <v/>
      </c>
      <c r="M240" s="63" t="str">
        <f t="shared" si="10"/>
        <v/>
      </c>
      <c r="N240" s="75"/>
      <c r="O240" s="84" t="str">
        <f t="shared" si="11"/>
        <v/>
      </c>
      <c r="P240" s="107"/>
      <c r="Q240" s="87" t="s">
        <v>79</v>
      </c>
      <c r="R240" s="87"/>
      <c r="S240" s="87"/>
      <c r="T240" s="87"/>
      <c r="U240" s="87"/>
      <c r="V240" s="86" t="s">
        <v>79</v>
      </c>
      <c r="W240" s="75"/>
      <c r="X240" s="102" t="s">
        <v>79</v>
      </c>
      <c r="Y240" s="63" t="str">
        <f>IFERROR(IF(VLOOKUP(X240,Listor!$T$6:$U$7,2,FALSE)&lt;O240,TRUE),"")</f>
        <v/>
      </c>
      <c r="Z240" s="87"/>
      <c r="AA240" s="104"/>
    </row>
    <row r="241" spans="2:27" x14ac:dyDescent="0.25">
      <c r="B241" s="68" t="s">
        <v>68</v>
      </c>
      <c r="C241" s="80" t="str">
        <f>IFERROR(VLOOKUP(B241,Listor!$A$6:$B$62,2,FALSE),"")</f>
        <v/>
      </c>
      <c r="D241" s="80" t="str">
        <f>IFERROR(VLOOKUP(B241,Listor!$A$6:$C$62,3,FALSE),"")</f>
        <v/>
      </c>
      <c r="E241" s="110" t="s">
        <v>79</v>
      </c>
      <c r="F241" s="66"/>
      <c r="G241" s="35" t="str">
        <f>IFERROR(VLOOKUP(B241,Listor!$A$6:$G$62,7,FALSE),"")</f>
        <v/>
      </c>
      <c r="H241" s="63" t="str">
        <f>IFERROR(VLOOKUP(B241,Listor!$N$6:$O$47,2,FALSE),"")</f>
        <v/>
      </c>
      <c r="I241" s="63" t="str">
        <f t="shared" si="9"/>
        <v/>
      </c>
      <c r="J241" s="96" t="str">
        <f>IFERROR(VLOOKUP(B241,Listor!$N$6:$P$47,3,FALSE)*I241,"")</f>
        <v/>
      </c>
      <c r="K241" s="81"/>
      <c r="L241" s="88" t="str">
        <f>IFERROR((VLOOKUP(B241,Listor!$N$6:$P$47,3,FALSE)*Biologiska!K241)+(VLOOKUP(B241,Listor!$N$6:$Q$47,4,FALSE)),"")</f>
        <v/>
      </c>
      <c r="M241" s="63" t="str">
        <f t="shared" si="10"/>
        <v/>
      </c>
      <c r="N241" s="75"/>
      <c r="O241" s="84" t="str">
        <f t="shared" si="11"/>
        <v/>
      </c>
      <c r="P241" s="107"/>
      <c r="Q241" s="87" t="s">
        <v>79</v>
      </c>
      <c r="R241" s="87"/>
      <c r="S241" s="87"/>
      <c r="T241" s="87"/>
      <c r="U241" s="87"/>
      <c r="V241" s="86" t="s">
        <v>79</v>
      </c>
      <c r="W241" s="75"/>
      <c r="X241" s="102" t="s">
        <v>79</v>
      </c>
      <c r="Y241" s="63" t="str">
        <f>IFERROR(IF(VLOOKUP(X241,Listor!$T$6:$U$7,2,FALSE)&lt;O241,TRUE),"")</f>
        <v/>
      </c>
      <c r="Z241" s="87"/>
      <c r="AA241" s="104"/>
    </row>
    <row r="242" spans="2:27" x14ac:dyDescent="0.25">
      <c r="B242" s="68" t="s">
        <v>68</v>
      </c>
      <c r="C242" s="80" t="str">
        <f>IFERROR(VLOOKUP(B242,Listor!$A$6:$B$62,2,FALSE),"")</f>
        <v/>
      </c>
      <c r="D242" s="80" t="str">
        <f>IFERROR(VLOOKUP(B242,Listor!$A$6:$C$62,3,FALSE),"")</f>
        <v/>
      </c>
      <c r="E242" s="110" t="s">
        <v>79</v>
      </c>
      <c r="F242" s="66"/>
      <c r="G242" s="35" t="str">
        <f>IFERROR(VLOOKUP(B242,Listor!$A$6:$G$62,7,FALSE),"")</f>
        <v/>
      </c>
      <c r="H242" s="63" t="str">
        <f>IFERROR(VLOOKUP(B242,Listor!$N$6:$O$47,2,FALSE),"")</f>
        <v/>
      </c>
      <c r="I242" s="63" t="str">
        <f t="shared" si="9"/>
        <v/>
      </c>
      <c r="J242" s="96" t="str">
        <f>IFERROR(VLOOKUP(B242,Listor!$N$6:$P$47,3,FALSE)*I242,"")</f>
        <v/>
      </c>
      <c r="K242" s="81"/>
      <c r="L242" s="88" t="str">
        <f>IFERROR((VLOOKUP(B242,Listor!$N$6:$P$47,3,FALSE)*Biologiska!K242)+(VLOOKUP(B242,Listor!$N$6:$Q$47,4,FALSE)),"")</f>
        <v/>
      </c>
      <c r="M242" s="63" t="str">
        <f t="shared" si="10"/>
        <v/>
      </c>
      <c r="N242" s="75"/>
      <c r="O242" s="84" t="str">
        <f t="shared" si="11"/>
        <v/>
      </c>
      <c r="P242" s="107"/>
      <c r="Q242" s="87" t="s">
        <v>79</v>
      </c>
      <c r="R242" s="87"/>
      <c r="S242" s="87"/>
      <c r="T242" s="87"/>
      <c r="U242" s="87"/>
      <c r="V242" s="86" t="s">
        <v>79</v>
      </c>
      <c r="W242" s="75"/>
      <c r="X242" s="102" t="s">
        <v>79</v>
      </c>
      <c r="Y242" s="63" t="str">
        <f>IFERROR(IF(VLOOKUP(X242,Listor!$T$6:$U$7,2,FALSE)&lt;O242,TRUE),"")</f>
        <v/>
      </c>
      <c r="Z242" s="87"/>
      <c r="AA242" s="104"/>
    </row>
    <row r="243" spans="2:27" x14ac:dyDescent="0.25">
      <c r="B243" s="68" t="s">
        <v>68</v>
      </c>
      <c r="C243" s="80" t="str">
        <f>IFERROR(VLOOKUP(B243,Listor!$A$6:$B$62,2,FALSE),"")</f>
        <v/>
      </c>
      <c r="D243" s="80" t="str">
        <f>IFERROR(VLOOKUP(B243,Listor!$A$6:$C$62,3,FALSE),"")</f>
        <v/>
      </c>
      <c r="E243" s="110" t="s">
        <v>79</v>
      </c>
      <c r="F243" s="66"/>
      <c r="G243" s="35" t="str">
        <f>IFERROR(VLOOKUP(B243,Listor!$A$6:$G$62,7,FALSE),"")</f>
        <v/>
      </c>
      <c r="H243" s="63" t="str">
        <f>IFERROR(VLOOKUP(B243,Listor!$N$6:$O$47,2,FALSE),"")</f>
        <v/>
      </c>
      <c r="I243" s="63" t="str">
        <f t="shared" si="9"/>
        <v/>
      </c>
      <c r="J243" s="96" t="str">
        <f>IFERROR(VLOOKUP(B243,Listor!$N$6:$P$47,3,FALSE)*I243,"")</f>
        <v/>
      </c>
      <c r="K243" s="81"/>
      <c r="L243" s="88" t="str">
        <f>IFERROR((VLOOKUP(B243,Listor!$N$6:$P$47,3,FALSE)*Biologiska!K243)+(VLOOKUP(B243,Listor!$N$6:$Q$47,4,FALSE)),"")</f>
        <v/>
      </c>
      <c r="M243" s="63" t="str">
        <f t="shared" si="10"/>
        <v/>
      </c>
      <c r="N243" s="75"/>
      <c r="O243" s="84" t="str">
        <f t="shared" si="11"/>
        <v/>
      </c>
      <c r="P243" s="107"/>
      <c r="Q243" s="87" t="s">
        <v>79</v>
      </c>
      <c r="R243" s="87"/>
      <c r="S243" s="87"/>
      <c r="T243" s="87"/>
      <c r="U243" s="87"/>
      <c r="V243" s="86" t="s">
        <v>79</v>
      </c>
      <c r="W243" s="75"/>
      <c r="X243" s="102" t="s">
        <v>79</v>
      </c>
      <c r="Y243" s="63" t="str">
        <f>IFERROR(IF(VLOOKUP(X243,Listor!$T$6:$U$7,2,FALSE)&lt;O243,TRUE),"")</f>
        <v/>
      </c>
      <c r="Z243" s="87"/>
      <c r="AA243" s="104"/>
    </row>
    <row r="244" spans="2:27" x14ac:dyDescent="0.25">
      <c r="B244" s="68" t="s">
        <v>68</v>
      </c>
      <c r="C244" s="80" t="str">
        <f>IFERROR(VLOOKUP(B244,Listor!$A$6:$B$62,2,FALSE),"")</f>
        <v/>
      </c>
      <c r="D244" s="80" t="str">
        <f>IFERROR(VLOOKUP(B244,Listor!$A$6:$C$62,3,FALSE),"")</f>
        <v/>
      </c>
      <c r="E244" s="110" t="s">
        <v>79</v>
      </c>
      <c r="F244" s="66"/>
      <c r="G244" s="35" t="str">
        <f>IFERROR(VLOOKUP(B244,Listor!$A$6:$G$62,7,FALSE),"")</f>
        <v/>
      </c>
      <c r="H244" s="63" t="str">
        <f>IFERROR(VLOOKUP(B244,Listor!$N$6:$O$47,2,FALSE),"")</f>
        <v/>
      </c>
      <c r="I244" s="63" t="str">
        <f t="shared" si="9"/>
        <v/>
      </c>
      <c r="J244" s="96" t="str">
        <f>IFERROR(VLOOKUP(B244,Listor!$N$6:$P$47,3,FALSE)*I244,"")</f>
        <v/>
      </c>
      <c r="K244" s="81"/>
      <c r="L244" s="88" t="str">
        <f>IFERROR((VLOOKUP(B244,Listor!$N$6:$P$47,3,FALSE)*Biologiska!K244)+(VLOOKUP(B244,Listor!$N$6:$Q$47,4,FALSE)),"")</f>
        <v/>
      </c>
      <c r="M244" s="63" t="str">
        <f t="shared" si="10"/>
        <v/>
      </c>
      <c r="N244" s="75"/>
      <c r="O244" s="84" t="str">
        <f t="shared" si="11"/>
        <v/>
      </c>
      <c r="P244" s="107"/>
      <c r="Q244" s="87" t="s">
        <v>79</v>
      </c>
      <c r="R244" s="87"/>
      <c r="S244" s="87"/>
      <c r="T244" s="87"/>
      <c r="U244" s="87"/>
      <c r="V244" s="86" t="s">
        <v>79</v>
      </c>
      <c r="W244" s="75"/>
      <c r="X244" s="102" t="s">
        <v>79</v>
      </c>
      <c r="Y244" s="63" t="str">
        <f>IFERROR(IF(VLOOKUP(X244,Listor!$T$6:$U$7,2,FALSE)&lt;O244,TRUE),"")</f>
        <v/>
      </c>
      <c r="Z244" s="87"/>
      <c r="AA244" s="104"/>
    </row>
    <row r="245" spans="2:27" x14ac:dyDescent="0.25">
      <c r="B245" s="68" t="s">
        <v>68</v>
      </c>
      <c r="C245" s="80" t="str">
        <f>IFERROR(VLOOKUP(B245,Listor!$A$6:$B$62,2,FALSE),"")</f>
        <v/>
      </c>
      <c r="D245" s="80" t="str">
        <f>IFERROR(VLOOKUP(B245,Listor!$A$6:$C$62,3,FALSE),"")</f>
        <v/>
      </c>
      <c r="E245" s="110" t="s">
        <v>79</v>
      </c>
      <c r="F245" s="66"/>
      <c r="G245" s="35" t="str">
        <f>IFERROR(VLOOKUP(B245,Listor!$A$6:$G$62,7,FALSE),"")</f>
        <v/>
      </c>
      <c r="H245" s="63" t="str">
        <f>IFERROR(VLOOKUP(B245,Listor!$N$6:$O$47,2,FALSE),"")</f>
        <v/>
      </c>
      <c r="I245" s="63" t="str">
        <f t="shared" si="9"/>
        <v/>
      </c>
      <c r="J245" s="96" t="str">
        <f>IFERROR(VLOOKUP(B245,Listor!$N$6:$P$47,3,FALSE)*I245,"")</f>
        <v/>
      </c>
      <c r="K245" s="81"/>
      <c r="L245" s="88" t="str">
        <f>IFERROR((VLOOKUP(B245,Listor!$N$6:$P$47,3,FALSE)*Biologiska!K245)+(VLOOKUP(B245,Listor!$N$6:$Q$47,4,FALSE)),"")</f>
        <v/>
      </c>
      <c r="M245" s="63" t="str">
        <f t="shared" si="10"/>
        <v/>
      </c>
      <c r="N245" s="75"/>
      <c r="O245" s="84" t="str">
        <f t="shared" si="11"/>
        <v/>
      </c>
      <c r="P245" s="107"/>
      <c r="Q245" s="87" t="s">
        <v>79</v>
      </c>
      <c r="R245" s="87"/>
      <c r="S245" s="87"/>
      <c r="T245" s="87"/>
      <c r="U245" s="87"/>
      <c r="V245" s="86" t="s">
        <v>79</v>
      </c>
      <c r="W245" s="75"/>
      <c r="X245" s="102" t="s">
        <v>79</v>
      </c>
      <c r="Y245" s="63" t="str">
        <f>IFERROR(IF(VLOOKUP(X245,Listor!$T$6:$U$7,2,FALSE)&lt;O245,TRUE),"")</f>
        <v/>
      </c>
      <c r="Z245" s="87"/>
      <c r="AA245" s="104"/>
    </row>
    <row r="246" spans="2:27" x14ac:dyDescent="0.25">
      <c r="B246" s="68" t="s">
        <v>68</v>
      </c>
      <c r="C246" s="80" t="str">
        <f>IFERROR(VLOOKUP(B246,Listor!$A$6:$B$62,2,FALSE),"")</f>
        <v/>
      </c>
      <c r="D246" s="80" t="str">
        <f>IFERROR(VLOOKUP(B246,Listor!$A$6:$C$62,3,FALSE),"")</f>
        <v/>
      </c>
      <c r="E246" s="110" t="s">
        <v>79</v>
      </c>
      <c r="F246" s="66"/>
      <c r="G246" s="35" t="str">
        <f>IFERROR(VLOOKUP(B246,Listor!$A$6:$G$62,7,FALSE),"")</f>
        <v/>
      </c>
      <c r="H246" s="63" t="str">
        <f>IFERROR(VLOOKUP(B246,Listor!$N$6:$O$47,2,FALSE),"")</f>
        <v/>
      </c>
      <c r="I246" s="63" t="str">
        <f t="shared" si="9"/>
        <v/>
      </c>
      <c r="J246" s="96" t="str">
        <f>IFERROR(VLOOKUP(B246,Listor!$N$6:$P$47,3,FALSE)*I246,"")</f>
        <v/>
      </c>
      <c r="K246" s="81"/>
      <c r="L246" s="88" t="str">
        <f>IFERROR((VLOOKUP(B246,Listor!$N$6:$P$47,3,FALSE)*Biologiska!K246)+(VLOOKUP(B246,Listor!$N$6:$Q$47,4,FALSE)),"")</f>
        <v/>
      </c>
      <c r="M246" s="63" t="str">
        <f t="shared" si="10"/>
        <v/>
      </c>
      <c r="N246" s="75"/>
      <c r="O246" s="84" t="str">
        <f t="shared" si="11"/>
        <v/>
      </c>
      <c r="P246" s="107"/>
      <c r="Q246" s="87" t="s">
        <v>79</v>
      </c>
      <c r="R246" s="87"/>
      <c r="S246" s="87"/>
      <c r="T246" s="87"/>
      <c r="U246" s="87"/>
      <c r="V246" s="86" t="s">
        <v>79</v>
      </c>
      <c r="W246" s="75"/>
      <c r="X246" s="102" t="s">
        <v>79</v>
      </c>
      <c r="Y246" s="63" t="str">
        <f>IFERROR(IF(VLOOKUP(X246,Listor!$T$6:$U$7,2,FALSE)&lt;O246,TRUE),"")</f>
        <v/>
      </c>
      <c r="Z246" s="87"/>
      <c r="AA246" s="104"/>
    </row>
    <row r="247" spans="2:27" x14ac:dyDescent="0.25">
      <c r="B247" s="68" t="s">
        <v>68</v>
      </c>
      <c r="C247" s="80" t="str">
        <f>IFERROR(VLOOKUP(B247,Listor!$A$6:$B$62,2,FALSE),"")</f>
        <v/>
      </c>
      <c r="D247" s="80" t="str">
        <f>IFERROR(VLOOKUP(B247,Listor!$A$6:$C$62,3,FALSE),"")</f>
        <v/>
      </c>
      <c r="E247" s="110" t="s">
        <v>79</v>
      </c>
      <c r="F247" s="66"/>
      <c r="G247" s="35" t="str">
        <f>IFERROR(VLOOKUP(B247,Listor!$A$6:$G$62,7,FALSE),"")</f>
        <v/>
      </c>
      <c r="H247" s="63" t="str">
        <f>IFERROR(VLOOKUP(B247,Listor!$N$6:$O$47,2,FALSE),"")</f>
        <v/>
      </c>
      <c r="I247" s="63" t="str">
        <f t="shared" si="9"/>
        <v/>
      </c>
      <c r="J247" s="96" t="str">
        <f>IFERROR(VLOOKUP(B247,Listor!$N$6:$P$47,3,FALSE)*I247,"")</f>
        <v/>
      </c>
      <c r="K247" s="81"/>
      <c r="L247" s="88" t="str">
        <f>IFERROR((VLOOKUP(B247,Listor!$N$6:$P$47,3,FALSE)*Biologiska!K247)+(VLOOKUP(B247,Listor!$N$6:$Q$47,4,FALSE)),"")</f>
        <v/>
      </c>
      <c r="M247" s="63" t="str">
        <f t="shared" si="10"/>
        <v/>
      </c>
      <c r="N247" s="75"/>
      <c r="O247" s="84" t="str">
        <f t="shared" si="11"/>
        <v/>
      </c>
      <c r="P247" s="107"/>
      <c r="Q247" s="87" t="s">
        <v>79</v>
      </c>
      <c r="R247" s="87"/>
      <c r="S247" s="87"/>
      <c r="T247" s="87"/>
      <c r="U247" s="87"/>
      <c r="V247" s="86" t="s">
        <v>79</v>
      </c>
      <c r="W247" s="75"/>
      <c r="X247" s="102" t="s">
        <v>79</v>
      </c>
      <c r="Y247" s="63" t="str">
        <f>IFERROR(IF(VLOOKUP(X247,Listor!$T$6:$U$7,2,FALSE)&lt;O247,TRUE),"")</f>
        <v/>
      </c>
      <c r="Z247" s="87"/>
      <c r="AA247" s="104"/>
    </row>
    <row r="248" spans="2:27" x14ac:dyDescent="0.25">
      <c r="B248" s="68" t="s">
        <v>68</v>
      </c>
      <c r="C248" s="80" t="str">
        <f>IFERROR(VLOOKUP(B248,Listor!$A$6:$B$62,2,FALSE),"")</f>
        <v/>
      </c>
      <c r="D248" s="80" t="str">
        <f>IFERROR(VLOOKUP(B248,Listor!$A$6:$C$62,3,FALSE),"")</f>
        <v/>
      </c>
      <c r="E248" s="110" t="s">
        <v>79</v>
      </c>
      <c r="F248" s="66"/>
      <c r="G248" s="35" t="str">
        <f>IFERROR(VLOOKUP(B248,Listor!$A$6:$G$62,7,FALSE),"")</f>
        <v/>
      </c>
      <c r="H248" s="63" t="str">
        <f>IFERROR(VLOOKUP(B248,Listor!$N$6:$O$47,2,FALSE),"")</f>
        <v/>
      </c>
      <c r="I248" s="63" t="str">
        <f t="shared" si="9"/>
        <v/>
      </c>
      <c r="J248" s="96" t="str">
        <f>IFERROR(VLOOKUP(B248,Listor!$N$6:$P$47,3,FALSE)*I248,"")</f>
        <v/>
      </c>
      <c r="K248" s="81"/>
      <c r="L248" s="88" t="str">
        <f>IFERROR((VLOOKUP(B248,Listor!$N$6:$P$47,3,FALSE)*Biologiska!K248)+(VLOOKUP(B248,Listor!$N$6:$Q$47,4,FALSE)),"")</f>
        <v/>
      </c>
      <c r="M248" s="63" t="str">
        <f t="shared" si="10"/>
        <v/>
      </c>
      <c r="N248" s="75"/>
      <c r="O248" s="84" t="str">
        <f t="shared" si="11"/>
        <v/>
      </c>
      <c r="P248" s="107"/>
      <c r="Q248" s="87" t="s">
        <v>79</v>
      </c>
      <c r="R248" s="87"/>
      <c r="S248" s="87"/>
      <c r="T248" s="87"/>
      <c r="U248" s="87"/>
      <c r="V248" s="86" t="s">
        <v>79</v>
      </c>
      <c r="W248" s="75"/>
      <c r="X248" s="102" t="s">
        <v>79</v>
      </c>
      <c r="Y248" s="63" t="str">
        <f>IFERROR(IF(VLOOKUP(X248,Listor!$T$6:$U$7,2,FALSE)&lt;O248,TRUE),"")</f>
        <v/>
      </c>
      <c r="Z248" s="87"/>
      <c r="AA248" s="104"/>
    </row>
    <row r="249" spans="2:27" x14ac:dyDescent="0.25">
      <c r="B249" s="68" t="s">
        <v>68</v>
      </c>
      <c r="C249" s="80" t="str">
        <f>IFERROR(VLOOKUP(B249,Listor!$A$6:$B$62,2,FALSE),"")</f>
        <v/>
      </c>
      <c r="D249" s="80" t="str">
        <f>IFERROR(VLOOKUP(B249,Listor!$A$6:$C$62,3,FALSE),"")</f>
        <v/>
      </c>
      <c r="E249" s="110" t="s">
        <v>79</v>
      </c>
      <c r="F249" s="66"/>
      <c r="G249" s="35" t="str">
        <f>IFERROR(VLOOKUP(B249,Listor!$A$6:$G$62,7,FALSE),"")</f>
        <v/>
      </c>
      <c r="H249" s="63" t="str">
        <f>IFERROR(VLOOKUP(B249,Listor!$N$6:$O$47,2,FALSE),"")</f>
        <v/>
      </c>
      <c r="I249" s="63" t="str">
        <f t="shared" si="9"/>
        <v/>
      </c>
      <c r="J249" s="96" t="str">
        <f>IFERROR(VLOOKUP(B249,Listor!$N$6:$P$47,3,FALSE)*I249,"")</f>
        <v/>
      </c>
      <c r="K249" s="81"/>
      <c r="L249" s="88" t="str">
        <f>IFERROR((VLOOKUP(B249,Listor!$N$6:$P$47,3,FALSE)*Biologiska!K249)+(VLOOKUP(B249,Listor!$N$6:$Q$47,4,FALSE)),"")</f>
        <v/>
      </c>
      <c r="M249" s="63" t="str">
        <f t="shared" si="10"/>
        <v/>
      </c>
      <c r="N249" s="75"/>
      <c r="O249" s="84" t="str">
        <f t="shared" si="11"/>
        <v/>
      </c>
      <c r="P249" s="107"/>
      <c r="Q249" s="87" t="s">
        <v>79</v>
      </c>
      <c r="R249" s="87"/>
      <c r="S249" s="87"/>
      <c r="T249" s="87"/>
      <c r="U249" s="87"/>
      <c r="V249" s="86" t="s">
        <v>79</v>
      </c>
      <c r="W249" s="75"/>
      <c r="X249" s="102" t="s">
        <v>79</v>
      </c>
      <c r="Y249" s="63" t="str">
        <f>IFERROR(IF(VLOOKUP(X249,Listor!$T$6:$U$7,2,FALSE)&lt;O249,TRUE),"")</f>
        <v/>
      </c>
      <c r="Z249" s="87"/>
      <c r="AA249" s="104"/>
    </row>
    <row r="250" spans="2:27" x14ac:dyDescent="0.25">
      <c r="B250" s="68" t="s">
        <v>68</v>
      </c>
      <c r="C250" s="80" t="str">
        <f>IFERROR(VLOOKUP(B250,Listor!$A$6:$B$62,2,FALSE),"")</f>
        <v/>
      </c>
      <c r="D250" s="80" t="str">
        <f>IFERROR(VLOOKUP(B250,Listor!$A$6:$C$62,3,FALSE),"")</f>
        <v/>
      </c>
      <c r="E250" s="110" t="s">
        <v>79</v>
      </c>
      <c r="F250" s="66"/>
      <c r="G250" s="35" t="str">
        <f>IFERROR(VLOOKUP(B250,Listor!$A$6:$G$62,7,FALSE),"")</f>
        <v/>
      </c>
      <c r="H250" s="63" t="str">
        <f>IFERROR(VLOOKUP(B250,Listor!$N$6:$O$47,2,FALSE),"")</f>
        <v/>
      </c>
      <c r="I250" s="63" t="str">
        <f t="shared" si="9"/>
        <v/>
      </c>
      <c r="J250" s="96" t="str">
        <f>IFERROR(VLOOKUP(B250,Listor!$N$6:$P$47,3,FALSE)*I250,"")</f>
        <v/>
      </c>
      <c r="K250" s="81"/>
      <c r="L250" s="88" t="str">
        <f>IFERROR((VLOOKUP(B250,Listor!$N$6:$P$47,3,FALSE)*Biologiska!K250)+(VLOOKUP(B250,Listor!$N$6:$Q$47,4,FALSE)),"")</f>
        <v/>
      </c>
      <c r="M250" s="63" t="str">
        <f t="shared" si="10"/>
        <v/>
      </c>
      <c r="N250" s="75"/>
      <c r="O250" s="84" t="str">
        <f t="shared" si="11"/>
        <v/>
      </c>
      <c r="P250" s="107"/>
      <c r="Q250" s="87" t="s">
        <v>79</v>
      </c>
      <c r="R250" s="87"/>
      <c r="S250" s="87"/>
      <c r="T250" s="87"/>
      <c r="U250" s="87"/>
      <c r="V250" s="86" t="s">
        <v>79</v>
      </c>
      <c r="W250" s="75"/>
      <c r="X250" s="102" t="s">
        <v>79</v>
      </c>
      <c r="Y250" s="63" t="str">
        <f>IFERROR(IF(VLOOKUP(X250,Listor!$T$6:$U$7,2,FALSE)&lt;O250,TRUE),"")</f>
        <v/>
      </c>
      <c r="Z250" s="87"/>
      <c r="AA250" s="104"/>
    </row>
    <row r="251" spans="2:27" x14ac:dyDescent="0.25">
      <c r="B251" s="68" t="s">
        <v>68</v>
      </c>
      <c r="C251" s="80" t="str">
        <f>IFERROR(VLOOKUP(B251,Listor!$A$6:$B$62,2,FALSE),"")</f>
        <v/>
      </c>
      <c r="D251" s="80" t="str">
        <f>IFERROR(VLOOKUP(B251,Listor!$A$6:$C$62,3,FALSE),"")</f>
        <v/>
      </c>
      <c r="E251" s="110" t="s">
        <v>79</v>
      </c>
      <c r="F251" s="66"/>
      <c r="G251" s="35" t="str">
        <f>IFERROR(VLOOKUP(B251,Listor!$A$6:$G$62,7,FALSE),"")</f>
        <v/>
      </c>
      <c r="H251" s="63" t="str">
        <f>IFERROR(VLOOKUP(B251,Listor!$N$6:$O$47,2,FALSE),"")</f>
        <v/>
      </c>
      <c r="I251" s="63" t="str">
        <f t="shared" si="9"/>
        <v/>
      </c>
      <c r="J251" s="96" t="str">
        <f>IFERROR(VLOOKUP(B251,Listor!$N$6:$P$47,3,FALSE)*I251,"")</f>
        <v/>
      </c>
      <c r="K251" s="81"/>
      <c r="L251" s="88" t="str">
        <f>IFERROR((VLOOKUP(B251,Listor!$N$6:$P$47,3,FALSE)*Biologiska!K251)+(VLOOKUP(B251,Listor!$N$6:$Q$47,4,FALSE)),"")</f>
        <v/>
      </c>
      <c r="M251" s="63" t="str">
        <f t="shared" si="10"/>
        <v/>
      </c>
      <c r="N251" s="75"/>
      <c r="O251" s="84" t="str">
        <f t="shared" si="11"/>
        <v/>
      </c>
      <c r="P251" s="107"/>
      <c r="Q251" s="87" t="s">
        <v>79</v>
      </c>
      <c r="R251" s="87"/>
      <c r="S251" s="87"/>
      <c r="T251" s="87"/>
      <c r="U251" s="87"/>
      <c r="V251" s="86" t="s">
        <v>79</v>
      </c>
      <c r="W251" s="75"/>
      <c r="X251" s="102" t="s">
        <v>79</v>
      </c>
      <c r="Y251" s="63" t="str">
        <f>IFERROR(IF(VLOOKUP(X251,Listor!$T$6:$U$7,2,FALSE)&lt;O251,TRUE),"")</f>
        <v/>
      </c>
      <c r="Z251" s="87"/>
      <c r="AA251" s="104"/>
    </row>
    <row r="252" spans="2:27" x14ac:dyDescent="0.25">
      <c r="B252" s="68" t="s">
        <v>68</v>
      </c>
      <c r="C252" s="80" t="str">
        <f>IFERROR(VLOOKUP(B252,Listor!$A$6:$B$62,2,FALSE),"")</f>
        <v/>
      </c>
      <c r="D252" s="80" t="str">
        <f>IFERROR(VLOOKUP(B252,Listor!$A$6:$C$62,3,FALSE),"")</f>
        <v/>
      </c>
      <c r="E252" s="110" t="s">
        <v>79</v>
      </c>
      <c r="F252" s="66"/>
      <c r="G252" s="35" t="str">
        <f>IFERROR(VLOOKUP(B252,Listor!$A$6:$G$62,7,FALSE),"")</f>
        <v/>
      </c>
      <c r="H252" s="63" t="str">
        <f>IFERROR(VLOOKUP(B252,Listor!$N$6:$O$47,2,FALSE),"")</f>
        <v/>
      </c>
      <c r="I252" s="63" t="str">
        <f t="shared" si="9"/>
        <v/>
      </c>
      <c r="J252" s="96" t="str">
        <f>IFERROR(VLOOKUP(B252,Listor!$N$6:$P$47,3,FALSE)*I252,"")</f>
        <v/>
      </c>
      <c r="K252" s="81"/>
      <c r="L252" s="88" t="str">
        <f>IFERROR((VLOOKUP(B252,Listor!$N$6:$P$47,3,FALSE)*Biologiska!K252)+(VLOOKUP(B252,Listor!$N$6:$Q$47,4,FALSE)),"")</f>
        <v/>
      </c>
      <c r="M252" s="63" t="str">
        <f t="shared" si="10"/>
        <v/>
      </c>
      <c r="N252" s="75"/>
      <c r="O252" s="84" t="str">
        <f t="shared" si="11"/>
        <v/>
      </c>
      <c r="P252" s="107"/>
      <c r="Q252" s="87" t="s">
        <v>79</v>
      </c>
      <c r="R252" s="87"/>
      <c r="S252" s="87"/>
      <c r="T252" s="87"/>
      <c r="U252" s="87"/>
      <c r="V252" s="86" t="s">
        <v>79</v>
      </c>
      <c r="W252" s="75"/>
      <c r="X252" s="102" t="s">
        <v>79</v>
      </c>
      <c r="Y252" s="63" t="str">
        <f>IFERROR(IF(VLOOKUP(X252,Listor!$T$6:$U$7,2,FALSE)&lt;O252,TRUE),"")</f>
        <v/>
      </c>
      <c r="Z252" s="87"/>
      <c r="AA252" s="104"/>
    </row>
    <row r="253" spans="2:27" x14ac:dyDescent="0.25">
      <c r="B253" s="68" t="s">
        <v>68</v>
      </c>
      <c r="C253" s="80" t="str">
        <f>IFERROR(VLOOKUP(B253,Listor!$A$6:$B$62,2,FALSE),"")</f>
        <v/>
      </c>
      <c r="D253" s="80" t="str">
        <f>IFERROR(VLOOKUP(B253,Listor!$A$6:$C$62,3,FALSE),"")</f>
        <v/>
      </c>
      <c r="E253" s="110" t="s">
        <v>79</v>
      </c>
      <c r="F253" s="66"/>
      <c r="G253" s="35" t="str">
        <f>IFERROR(VLOOKUP(B253,Listor!$A$6:$G$62,7,FALSE),"")</f>
        <v/>
      </c>
      <c r="H253" s="63" t="str">
        <f>IFERROR(VLOOKUP(B253,Listor!$N$6:$O$47,2,FALSE),"")</f>
        <v/>
      </c>
      <c r="I253" s="63" t="str">
        <f t="shared" si="9"/>
        <v/>
      </c>
      <c r="J253" s="96" t="str">
        <f>IFERROR(VLOOKUP(B253,Listor!$N$6:$P$47,3,FALSE)*I253,"")</f>
        <v/>
      </c>
      <c r="K253" s="81"/>
      <c r="L253" s="88" t="str">
        <f>IFERROR((VLOOKUP(B253,Listor!$N$6:$P$47,3,FALSE)*Biologiska!K253)+(VLOOKUP(B253,Listor!$N$6:$Q$47,4,FALSE)),"")</f>
        <v/>
      </c>
      <c r="M253" s="63" t="str">
        <f t="shared" si="10"/>
        <v/>
      </c>
      <c r="N253" s="75"/>
      <c r="O253" s="84" t="str">
        <f t="shared" si="11"/>
        <v/>
      </c>
      <c r="P253" s="107"/>
      <c r="Q253" s="87" t="s">
        <v>79</v>
      </c>
      <c r="R253" s="87"/>
      <c r="S253" s="87"/>
      <c r="T253" s="87"/>
      <c r="U253" s="87"/>
      <c r="V253" s="86" t="s">
        <v>79</v>
      </c>
      <c r="W253" s="75"/>
      <c r="X253" s="102" t="s">
        <v>79</v>
      </c>
      <c r="Y253" s="63" t="str">
        <f>IFERROR(IF(VLOOKUP(X253,Listor!$T$6:$U$7,2,FALSE)&lt;O253,TRUE),"")</f>
        <v/>
      </c>
      <c r="Z253" s="87"/>
      <c r="AA253" s="104"/>
    </row>
    <row r="254" spans="2:27" x14ac:dyDescent="0.25">
      <c r="B254" s="68" t="s">
        <v>68</v>
      </c>
      <c r="C254" s="80" t="str">
        <f>IFERROR(VLOOKUP(B254,Listor!$A$6:$B$62,2,FALSE),"")</f>
        <v/>
      </c>
      <c r="D254" s="80" t="str">
        <f>IFERROR(VLOOKUP(B254,Listor!$A$6:$C$62,3,FALSE),"")</f>
        <v/>
      </c>
      <c r="E254" s="110" t="s">
        <v>79</v>
      </c>
      <c r="F254" s="66"/>
      <c r="G254" s="35" t="str">
        <f>IFERROR(VLOOKUP(B254,Listor!$A$6:$G$62,7,FALSE),"")</f>
        <v/>
      </c>
      <c r="H254" s="63" t="str">
        <f>IFERROR(VLOOKUP(B254,Listor!$N$6:$O$47,2,FALSE),"")</f>
        <v/>
      </c>
      <c r="I254" s="63" t="str">
        <f t="shared" si="9"/>
        <v/>
      </c>
      <c r="J254" s="96" t="str">
        <f>IFERROR(VLOOKUP(B254,Listor!$N$6:$P$47,3,FALSE)*I254,"")</f>
        <v/>
      </c>
      <c r="K254" s="81"/>
      <c r="L254" s="88" t="str">
        <f>IFERROR((VLOOKUP(B254,Listor!$N$6:$P$47,3,FALSE)*Biologiska!K254)+(VLOOKUP(B254,Listor!$N$6:$Q$47,4,FALSE)),"")</f>
        <v/>
      </c>
      <c r="M254" s="63" t="str">
        <f t="shared" si="10"/>
        <v/>
      </c>
      <c r="N254" s="75"/>
      <c r="O254" s="84" t="str">
        <f t="shared" si="11"/>
        <v/>
      </c>
      <c r="P254" s="107"/>
      <c r="Q254" s="87" t="s">
        <v>79</v>
      </c>
      <c r="R254" s="87"/>
      <c r="S254" s="87"/>
      <c r="T254" s="87"/>
      <c r="U254" s="87"/>
      <c r="V254" s="86" t="s">
        <v>79</v>
      </c>
      <c r="W254" s="75"/>
      <c r="X254" s="102" t="s">
        <v>79</v>
      </c>
      <c r="Y254" s="63" t="str">
        <f>IFERROR(IF(VLOOKUP(X254,Listor!$T$6:$U$7,2,FALSE)&lt;O254,TRUE),"")</f>
        <v/>
      </c>
      <c r="Z254" s="87"/>
      <c r="AA254" s="104"/>
    </row>
    <row r="255" spans="2:27" x14ac:dyDescent="0.25">
      <c r="B255" s="68" t="s">
        <v>68</v>
      </c>
      <c r="C255" s="80" t="str">
        <f>IFERROR(VLOOKUP(B255,Listor!$A$6:$B$62,2,FALSE),"")</f>
        <v/>
      </c>
      <c r="D255" s="80" t="str">
        <f>IFERROR(VLOOKUP(B255,Listor!$A$6:$C$62,3,FALSE),"")</f>
        <v/>
      </c>
      <c r="E255" s="110" t="s">
        <v>79</v>
      </c>
      <c r="F255" s="66"/>
      <c r="G255" s="35" t="str">
        <f>IFERROR(VLOOKUP(B255,Listor!$A$6:$G$62,7,FALSE),"")</f>
        <v/>
      </c>
      <c r="H255" s="63" t="str">
        <f>IFERROR(VLOOKUP(B255,Listor!$N$6:$O$47,2,FALSE),"")</f>
        <v/>
      </c>
      <c r="I255" s="63" t="str">
        <f t="shared" si="9"/>
        <v/>
      </c>
      <c r="J255" s="96" t="str">
        <f>IFERROR(VLOOKUP(B255,Listor!$N$6:$P$47,3,FALSE)*I255,"")</f>
        <v/>
      </c>
      <c r="K255" s="81"/>
      <c r="L255" s="88" t="str">
        <f>IFERROR((VLOOKUP(B255,Listor!$N$6:$P$47,3,FALSE)*Biologiska!K255)+(VLOOKUP(B255,Listor!$N$6:$Q$47,4,FALSE)),"")</f>
        <v/>
      </c>
      <c r="M255" s="63" t="str">
        <f t="shared" si="10"/>
        <v/>
      </c>
      <c r="N255" s="75"/>
      <c r="O255" s="84" t="str">
        <f t="shared" si="11"/>
        <v/>
      </c>
      <c r="P255" s="107"/>
      <c r="Q255" s="87" t="s">
        <v>79</v>
      </c>
      <c r="R255" s="87"/>
      <c r="S255" s="87"/>
      <c r="T255" s="87"/>
      <c r="U255" s="87"/>
      <c r="V255" s="86" t="s">
        <v>79</v>
      </c>
      <c r="W255" s="75"/>
      <c r="X255" s="102" t="s">
        <v>79</v>
      </c>
      <c r="Y255" s="63" t="str">
        <f>IFERROR(IF(VLOOKUP(X255,Listor!$T$6:$U$7,2,FALSE)&lt;O255,TRUE),"")</f>
        <v/>
      </c>
      <c r="Z255" s="87"/>
      <c r="AA255" s="104"/>
    </row>
    <row r="256" spans="2:27" x14ac:dyDescent="0.25">
      <c r="B256" s="68" t="s">
        <v>68</v>
      </c>
      <c r="C256" s="80" t="str">
        <f>IFERROR(VLOOKUP(B256,Listor!$A$6:$B$62,2,FALSE),"")</f>
        <v/>
      </c>
      <c r="D256" s="80" t="str">
        <f>IFERROR(VLOOKUP(B256,Listor!$A$6:$C$62,3,FALSE),"")</f>
        <v/>
      </c>
      <c r="E256" s="110" t="s">
        <v>79</v>
      </c>
      <c r="F256" s="66"/>
      <c r="G256" s="35" t="str">
        <f>IFERROR(VLOOKUP(B256,Listor!$A$6:$G$62,7,FALSE),"")</f>
        <v/>
      </c>
      <c r="H256" s="63" t="str">
        <f>IFERROR(VLOOKUP(B256,Listor!$N$6:$O$47,2,FALSE),"")</f>
        <v/>
      </c>
      <c r="I256" s="63" t="str">
        <f t="shared" si="9"/>
        <v/>
      </c>
      <c r="J256" s="96" t="str">
        <f>IFERROR(VLOOKUP(B256,Listor!$N$6:$P$47,3,FALSE)*I256,"")</f>
        <v/>
      </c>
      <c r="K256" s="81"/>
      <c r="L256" s="88" t="str">
        <f>IFERROR((VLOOKUP(B256,Listor!$N$6:$P$47,3,FALSE)*Biologiska!K256)+(VLOOKUP(B256,Listor!$N$6:$Q$47,4,FALSE)),"")</f>
        <v/>
      </c>
      <c r="M256" s="63" t="str">
        <f t="shared" si="10"/>
        <v/>
      </c>
      <c r="N256" s="75"/>
      <c r="O256" s="84" t="str">
        <f t="shared" si="11"/>
        <v/>
      </c>
      <c r="P256" s="107"/>
      <c r="Q256" s="87" t="s">
        <v>79</v>
      </c>
      <c r="R256" s="87"/>
      <c r="S256" s="87"/>
      <c r="T256" s="87"/>
      <c r="U256" s="87"/>
      <c r="V256" s="86" t="s">
        <v>79</v>
      </c>
      <c r="W256" s="75"/>
      <c r="X256" s="102" t="s">
        <v>79</v>
      </c>
      <c r="Y256" s="63" t="str">
        <f>IFERROR(IF(VLOOKUP(X256,Listor!$T$6:$U$7,2,FALSE)&lt;O256,TRUE),"")</f>
        <v/>
      </c>
      <c r="Z256" s="87"/>
      <c r="AA256" s="104"/>
    </row>
    <row r="257" spans="2:27" x14ac:dyDescent="0.25">
      <c r="B257" s="68" t="s">
        <v>68</v>
      </c>
      <c r="C257" s="80" t="str">
        <f>IFERROR(VLOOKUP(B257,Listor!$A$6:$B$62,2,FALSE),"")</f>
        <v/>
      </c>
      <c r="D257" s="80" t="str">
        <f>IFERROR(VLOOKUP(B257,Listor!$A$6:$C$62,3,FALSE),"")</f>
        <v/>
      </c>
      <c r="E257" s="110" t="s">
        <v>79</v>
      </c>
      <c r="F257" s="66"/>
      <c r="G257" s="35" t="str">
        <f>IFERROR(VLOOKUP(B257,Listor!$A$6:$G$62,7,FALSE),"")</f>
        <v/>
      </c>
      <c r="H257" s="63" t="str">
        <f>IFERROR(VLOOKUP(B257,Listor!$N$6:$O$47,2,FALSE),"")</f>
        <v/>
      </c>
      <c r="I257" s="63" t="str">
        <f t="shared" si="9"/>
        <v/>
      </c>
      <c r="J257" s="96" t="str">
        <f>IFERROR(VLOOKUP(B257,Listor!$N$6:$P$47,3,FALSE)*I257,"")</f>
        <v/>
      </c>
      <c r="K257" s="81"/>
      <c r="L257" s="88" t="str">
        <f>IFERROR((VLOOKUP(B257,Listor!$N$6:$P$47,3,FALSE)*Biologiska!K257)+(VLOOKUP(B257,Listor!$N$6:$Q$47,4,FALSE)),"")</f>
        <v/>
      </c>
      <c r="M257" s="63" t="str">
        <f t="shared" si="10"/>
        <v/>
      </c>
      <c r="N257" s="75"/>
      <c r="O257" s="84" t="str">
        <f t="shared" si="11"/>
        <v/>
      </c>
      <c r="P257" s="107"/>
      <c r="Q257" s="87" t="s">
        <v>79</v>
      </c>
      <c r="R257" s="87"/>
      <c r="S257" s="87"/>
      <c r="T257" s="87"/>
      <c r="U257" s="87"/>
      <c r="V257" s="86" t="s">
        <v>79</v>
      </c>
      <c r="W257" s="75"/>
      <c r="X257" s="102" t="s">
        <v>79</v>
      </c>
      <c r="Y257" s="63" t="str">
        <f>IFERROR(IF(VLOOKUP(X257,Listor!$T$6:$U$7,2,FALSE)&lt;O257,TRUE),"")</f>
        <v/>
      </c>
      <c r="Z257" s="87"/>
      <c r="AA257" s="104"/>
    </row>
    <row r="258" spans="2:27" x14ac:dyDescent="0.25">
      <c r="B258" s="68" t="s">
        <v>68</v>
      </c>
      <c r="C258" s="80" t="str">
        <f>IFERROR(VLOOKUP(B258,Listor!$A$6:$B$62,2,FALSE),"")</f>
        <v/>
      </c>
      <c r="D258" s="80" t="str">
        <f>IFERROR(VLOOKUP(B258,Listor!$A$6:$C$62,3,FALSE),"")</f>
        <v/>
      </c>
      <c r="E258" s="110" t="s">
        <v>79</v>
      </c>
      <c r="F258" s="66"/>
      <c r="G258" s="35" t="str">
        <f>IFERROR(VLOOKUP(B258,Listor!$A$6:$G$62,7,FALSE),"")</f>
        <v/>
      </c>
      <c r="H258" s="63" t="str">
        <f>IFERROR(VLOOKUP(B258,Listor!$N$6:$O$47,2,FALSE),"")</f>
        <v/>
      </c>
      <c r="I258" s="63" t="str">
        <f t="shared" si="9"/>
        <v/>
      </c>
      <c r="J258" s="96" t="str">
        <f>IFERROR(VLOOKUP(B258,Listor!$N$6:$P$47,3,FALSE)*I258,"")</f>
        <v/>
      </c>
      <c r="K258" s="81"/>
      <c r="L258" s="88" t="str">
        <f>IFERROR((VLOOKUP(B258,Listor!$N$6:$P$47,3,FALSE)*Biologiska!K258)+(VLOOKUP(B258,Listor!$N$6:$Q$47,4,FALSE)),"")</f>
        <v/>
      </c>
      <c r="M258" s="63" t="str">
        <f t="shared" si="10"/>
        <v/>
      </c>
      <c r="N258" s="75"/>
      <c r="O258" s="84" t="str">
        <f t="shared" si="11"/>
        <v/>
      </c>
      <c r="P258" s="107"/>
      <c r="Q258" s="87" t="s">
        <v>79</v>
      </c>
      <c r="R258" s="87"/>
      <c r="S258" s="87"/>
      <c r="T258" s="87"/>
      <c r="U258" s="87"/>
      <c r="V258" s="86" t="s">
        <v>79</v>
      </c>
      <c r="W258" s="75"/>
      <c r="X258" s="102" t="s">
        <v>79</v>
      </c>
      <c r="Y258" s="63" t="str">
        <f>IFERROR(IF(VLOOKUP(X258,Listor!$T$6:$U$7,2,FALSE)&lt;O258,TRUE),"")</f>
        <v/>
      </c>
      <c r="Z258" s="87"/>
      <c r="AA258" s="104"/>
    </row>
    <row r="259" spans="2:27" x14ac:dyDescent="0.25">
      <c r="B259" s="68" t="s">
        <v>68</v>
      </c>
      <c r="C259" s="80" t="str">
        <f>IFERROR(VLOOKUP(B259,Listor!$A$6:$B$62,2,FALSE),"")</f>
        <v/>
      </c>
      <c r="D259" s="80" t="str">
        <f>IFERROR(VLOOKUP(B259,Listor!$A$6:$C$62,3,FALSE),"")</f>
        <v/>
      </c>
      <c r="E259" s="110" t="s">
        <v>79</v>
      </c>
      <c r="F259" s="66"/>
      <c r="G259" s="35" t="str">
        <f>IFERROR(VLOOKUP(B259,Listor!$A$6:$G$62,7,FALSE),"")</f>
        <v/>
      </c>
      <c r="H259" s="63" t="str">
        <f>IFERROR(VLOOKUP(B259,Listor!$N$6:$O$47,2,FALSE),"")</f>
        <v/>
      </c>
      <c r="I259" s="63" t="str">
        <f t="shared" si="9"/>
        <v/>
      </c>
      <c r="J259" s="96" t="str">
        <f>IFERROR(VLOOKUP(B259,Listor!$N$6:$P$47,3,FALSE)*I259,"")</f>
        <v/>
      </c>
      <c r="K259" s="81"/>
      <c r="L259" s="88" t="str">
        <f>IFERROR((VLOOKUP(B259,Listor!$N$6:$P$47,3,FALSE)*Biologiska!K259)+(VLOOKUP(B259,Listor!$N$6:$Q$47,4,FALSE)),"")</f>
        <v/>
      </c>
      <c r="M259" s="63" t="str">
        <f t="shared" si="10"/>
        <v/>
      </c>
      <c r="N259" s="75"/>
      <c r="O259" s="84" t="str">
        <f t="shared" si="11"/>
        <v/>
      </c>
      <c r="P259" s="107"/>
      <c r="Q259" s="87" t="s">
        <v>79</v>
      </c>
      <c r="R259" s="87"/>
      <c r="S259" s="87"/>
      <c r="T259" s="87"/>
      <c r="U259" s="87"/>
      <c r="V259" s="86" t="s">
        <v>79</v>
      </c>
      <c r="W259" s="75"/>
      <c r="X259" s="102" t="s">
        <v>79</v>
      </c>
      <c r="Y259" s="63" t="str">
        <f>IFERROR(IF(VLOOKUP(X259,Listor!$T$6:$U$7,2,FALSE)&lt;O259,TRUE),"")</f>
        <v/>
      </c>
      <c r="Z259" s="87"/>
      <c r="AA259" s="104"/>
    </row>
    <row r="260" spans="2:27" x14ac:dyDescent="0.25">
      <c r="B260" s="68" t="s">
        <v>68</v>
      </c>
      <c r="C260" s="80" t="str">
        <f>IFERROR(VLOOKUP(B260,Listor!$A$6:$B$62,2,FALSE),"")</f>
        <v/>
      </c>
      <c r="D260" s="80" t="str">
        <f>IFERROR(VLOOKUP(B260,Listor!$A$6:$C$62,3,FALSE),"")</f>
        <v/>
      </c>
      <c r="E260" s="110" t="s">
        <v>79</v>
      </c>
      <c r="F260" s="66"/>
      <c r="G260" s="35" t="str">
        <f>IFERROR(VLOOKUP(B260,Listor!$A$6:$G$62,7,FALSE),"")</f>
        <v/>
      </c>
      <c r="H260" s="63" t="str">
        <f>IFERROR(VLOOKUP(B260,Listor!$N$6:$O$47,2,FALSE),"")</f>
        <v/>
      </c>
      <c r="I260" s="63" t="str">
        <f t="shared" si="9"/>
        <v/>
      </c>
      <c r="J260" s="96" t="str">
        <f>IFERROR(VLOOKUP(B260,Listor!$N$6:$P$47,3,FALSE)*I260,"")</f>
        <v/>
      </c>
      <c r="K260" s="81"/>
      <c r="L260" s="88" t="str">
        <f>IFERROR((VLOOKUP(B260,Listor!$N$6:$P$47,3,FALSE)*Biologiska!K260)+(VLOOKUP(B260,Listor!$N$6:$Q$47,4,FALSE)),"")</f>
        <v/>
      </c>
      <c r="M260" s="63" t="str">
        <f t="shared" si="10"/>
        <v/>
      </c>
      <c r="N260" s="75"/>
      <c r="O260" s="84" t="str">
        <f t="shared" si="11"/>
        <v/>
      </c>
      <c r="P260" s="107"/>
      <c r="Q260" s="87" t="s">
        <v>79</v>
      </c>
      <c r="R260" s="87"/>
      <c r="S260" s="87"/>
      <c r="T260" s="87"/>
      <c r="U260" s="87"/>
      <c r="V260" s="86" t="s">
        <v>79</v>
      </c>
      <c r="W260" s="75"/>
      <c r="X260" s="102" t="s">
        <v>79</v>
      </c>
      <c r="Y260" s="63" t="str">
        <f>IFERROR(IF(VLOOKUP(X260,Listor!$T$6:$U$7,2,FALSE)&lt;O260,TRUE),"")</f>
        <v/>
      </c>
      <c r="Z260" s="87"/>
      <c r="AA260" s="104"/>
    </row>
    <row r="261" spans="2:27" x14ac:dyDescent="0.25">
      <c r="B261" s="68" t="s">
        <v>68</v>
      </c>
      <c r="C261" s="80" t="str">
        <f>IFERROR(VLOOKUP(B261,Listor!$A$6:$B$62,2,FALSE),"")</f>
        <v/>
      </c>
      <c r="D261" s="80" t="str">
        <f>IFERROR(VLOOKUP(B261,Listor!$A$6:$C$62,3,FALSE),"")</f>
        <v/>
      </c>
      <c r="E261" s="110" t="s">
        <v>79</v>
      </c>
      <c r="F261" s="66"/>
      <c r="G261" s="35" t="str">
        <f>IFERROR(VLOOKUP(B261,Listor!$A$6:$G$62,7,FALSE),"")</f>
        <v/>
      </c>
      <c r="H261" s="63" t="str">
        <f>IFERROR(VLOOKUP(B261,Listor!$N$6:$O$47,2,FALSE),"")</f>
        <v/>
      </c>
      <c r="I261" s="63" t="str">
        <f t="shared" ref="I261:I324" si="12">IFERROR(F261*H261,"")</f>
        <v/>
      </c>
      <c r="J261" s="96" t="str">
        <f>IFERROR(VLOOKUP(B261,Listor!$N$6:$P$47,3,FALSE)*I261,"")</f>
        <v/>
      </c>
      <c r="K261" s="81"/>
      <c r="L261" s="88" t="str">
        <f>IFERROR((VLOOKUP(B261,Listor!$N$6:$P$47,3,FALSE)*Biologiska!K261)+(VLOOKUP(B261,Listor!$N$6:$Q$47,4,FALSE)),"")</f>
        <v/>
      </c>
      <c r="M261" s="63" t="str">
        <f t="shared" si="10"/>
        <v/>
      </c>
      <c r="N261" s="75"/>
      <c r="O261" s="84" t="str">
        <f t="shared" si="11"/>
        <v/>
      </c>
      <c r="P261" s="107"/>
      <c r="Q261" s="87" t="s">
        <v>79</v>
      </c>
      <c r="R261" s="87"/>
      <c r="S261" s="87"/>
      <c r="T261" s="87"/>
      <c r="U261" s="87"/>
      <c r="V261" s="86" t="s">
        <v>79</v>
      </c>
      <c r="W261" s="75"/>
      <c r="X261" s="102" t="s">
        <v>79</v>
      </c>
      <c r="Y261" s="63" t="str">
        <f>IFERROR(IF(VLOOKUP(X261,Listor!$T$6:$U$7,2,FALSE)&lt;O261,TRUE),"")</f>
        <v/>
      </c>
      <c r="Z261" s="87"/>
      <c r="AA261" s="104"/>
    </row>
    <row r="262" spans="2:27" x14ac:dyDescent="0.25">
      <c r="B262" s="68" t="s">
        <v>68</v>
      </c>
      <c r="C262" s="80" t="str">
        <f>IFERROR(VLOOKUP(B262,Listor!$A$6:$B$62,2,FALSE),"")</f>
        <v/>
      </c>
      <c r="D262" s="80" t="str">
        <f>IFERROR(VLOOKUP(B262,Listor!$A$6:$C$62,3,FALSE),"")</f>
        <v/>
      </c>
      <c r="E262" s="110" t="s">
        <v>79</v>
      </c>
      <c r="F262" s="66"/>
      <c r="G262" s="35" t="str">
        <f>IFERROR(VLOOKUP(B262,Listor!$A$6:$G$62,7,FALSE),"")</f>
        <v/>
      </c>
      <c r="H262" s="63" t="str">
        <f>IFERROR(VLOOKUP(B262,Listor!$N$6:$O$47,2,FALSE),"")</f>
        <v/>
      </c>
      <c r="I262" s="63" t="str">
        <f t="shared" si="12"/>
        <v/>
      </c>
      <c r="J262" s="96" t="str">
        <f>IFERROR(VLOOKUP(B262,Listor!$N$6:$P$47,3,FALSE)*I262,"")</f>
        <v/>
      </c>
      <c r="K262" s="81"/>
      <c r="L262" s="88" t="str">
        <f>IFERROR((VLOOKUP(B262,Listor!$N$6:$P$47,3,FALSE)*Biologiska!K262)+(VLOOKUP(B262,Listor!$N$6:$Q$47,4,FALSE)),"")</f>
        <v/>
      </c>
      <c r="M262" s="63" t="str">
        <f t="shared" ref="M262:M325" si="13">IFERROR(I262*L262,"")</f>
        <v/>
      </c>
      <c r="N262" s="75"/>
      <c r="O262" s="84" t="str">
        <f t="shared" ref="O262:O325" si="14">IF(ISBLANK(K262),"",IFERROR(((83.8-K262)/83.8)*100,""))</f>
        <v/>
      </c>
      <c r="P262" s="107"/>
      <c r="Q262" s="87" t="s">
        <v>79</v>
      </c>
      <c r="R262" s="87"/>
      <c r="S262" s="87"/>
      <c r="T262" s="87"/>
      <c r="U262" s="87"/>
      <c r="V262" s="86" t="s">
        <v>79</v>
      </c>
      <c r="W262" s="75"/>
      <c r="X262" s="102" t="s">
        <v>79</v>
      </c>
      <c r="Y262" s="63" t="str">
        <f>IFERROR(IF(VLOOKUP(X262,Listor!$T$6:$U$7,2,FALSE)&lt;O262,TRUE),"")</f>
        <v/>
      </c>
      <c r="Z262" s="87"/>
      <c r="AA262" s="104"/>
    </row>
    <row r="263" spans="2:27" x14ac:dyDescent="0.25">
      <c r="B263" s="68" t="s">
        <v>68</v>
      </c>
      <c r="C263" s="80" t="str">
        <f>IFERROR(VLOOKUP(B263,Listor!$A$6:$B$62,2,FALSE),"")</f>
        <v/>
      </c>
      <c r="D263" s="80" t="str">
        <f>IFERROR(VLOOKUP(B263,Listor!$A$6:$C$62,3,FALSE),"")</f>
        <v/>
      </c>
      <c r="E263" s="110" t="s">
        <v>79</v>
      </c>
      <c r="F263" s="66"/>
      <c r="G263" s="35" t="str">
        <f>IFERROR(VLOOKUP(B263,Listor!$A$6:$G$62,7,FALSE),"")</f>
        <v/>
      </c>
      <c r="H263" s="63" t="str">
        <f>IFERROR(VLOOKUP(B263,Listor!$N$6:$O$47,2,FALSE),"")</f>
        <v/>
      </c>
      <c r="I263" s="63" t="str">
        <f t="shared" si="12"/>
        <v/>
      </c>
      <c r="J263" s="96" t="str">
        <f>IFERROR(VLOOKUP(B263,Listor!$N$6:$P$47,3,FALSE)*I263,"")</f>
        <v/>
      </c>
      <c r="K263" s="81"/>
      <c r="L263" s="88" t="str">
        <f>IFERROR((VLOOKUP(B263,Listor!$N$6:$P$47,3,FALSE)*Biologiska!K263)+(VLOOKUP(B263,Listor!$N$6:$Q$47,4,FALSE)),"")</f>
        <v/>
      </c>
      <c r="M263" s="63" t="str">
        <f t="shared" si="13"/>
        <v/>
      </c>
      <c r="N263" s="75"/>
      <c r="O263" s="84" t="str">
        <f t="shared" si="14"/>
        <v/>
      </c>
      <c r="P263" s="107"/>
      <c r="Q263" s="87" t="s">
        <v>79</v>
      </c>
      <c r="R263" s="87"/>
      <c r="S263" s="87"/>
      <c r="T263" s="87"/>
      <c r="U263" s="87"/>
      <c r="V263" s="86" t="s">
        <v>79</v>
      </c>
      <c r="W263" s="75"/>
      <c r="X263" s="102" t="s">
        <v>79</v>
      </c>
      <c r="Y263" s="63" t="str">
        <f>IFERROR(IF(VLOOKUP(X263,Listor!$T$6:$U$7,2,FALSE)&lt;O263,TRUE),"")</f>
        <v/>
      </c>
      <c r="Z263" s="87"/>
      <c r="AA263" s="104"/>
    </row>
    <row r="264" spans="2:27" x14ac:dyDescent="0.25">
      <c r="B264" s="68" t="s">
        <v>68</v>
      </c>
      <c r="C264" s="80" t="str">
        <f>IFERROR(VLOOKUP(B264,Listor!$A$6:$B$62,2,FALSE),"")</f>
        <v/>
      </c>
      <c r="D264" s="80" t="str">
        <f>IFERROR(VLOOKUP(B264,Listor!$A$6:$C$62,3,FALSE),"")</f>
        <v/>
      </c>
      <c r="E264" s="110" t="s">
        <v>79</v>
      </c>
      <c r="F264" s="66"/>
      <c r="G264" s="35" t="str">
        <f>IFERROR(VLOOKUP(B264,Listor!$A$6:$G$62,7,FALSE),"")</f>
        <v/>
      </c>
      <c r="H264" s="63" t="str">
        <f>IFERROR(VLOOKUP(B264,Listor!$N$6:$O$47,2,FALSE),"")</f>
        <v/>
      </c>
      <c r="I264" s="63" t="str">
        <f t="shared" si="12"/>
        <v/>
      </c>
      <c r="J264" s="96" t="str">
        <f>IFERROR(VLOOKUP(B264,Listor!$N$6:$P$47,3,FALSE)*I264,"")</f>
        <v/>
      </c>
      <c r="K264" s="81"/>
      <c r="L264" s="88" t="str">
        <f>IFERROR((VLOOKUP(B264,Listor!$N$6:$P$47,3,FALSE)*Biologiska!K264)+(VLOOKUP(B264,Listor!$N$6:$Q$47,4,FALSE)),"")</f>
        <v/>
      </c>
      <c r="M264" s="63" t="str">
        <f t="shared" si="13"/>
        <v/>
      </c>
      <c r="N264" s="75"/>
      <c r="O264" s="84" t="str">
        <f t="shared" si="14"/>
        <v/>
      </c>
      <c r="P264" s="107"/>
      <c r="Q264" s="87" t="s">
        <v>79</v>
      </c>
      <c r="R264" s="87"/>
      <c r="S264" s="87"/>
      <c r="T264" s="87"/>
      <c r="U264" s="87"/>
      <c r="V264" s="86" t="s">
        <v>79</v>
      </c>
      <c r="W264" s="75"/>
      <c r="X264" s="102" t="s">
        <v>79</v>
      </c>
      <c r="Y264" s="63" t="str">
        <f>IFERROR(IF(VLOOKUP(X264,Listor!$T$6:$U$7,2,FALSE)&lt;O264,TRUE),"")</f>
        <v/>
      </c>
      <c r="Z264" s="87"/>
      <c r="AA264" s="104"/>
    </row>
    <row r="265" spans="2:27" x14ac:dyDescent="0.25">
      <c r="B265" s="68" t="s">
        <v>68</v>
      </c>
      <c r="C265" s="80" t="str">
        <f>IFERROR(VLOOKUP(B265,Listor!$A$6:$B$62,2,FALSE),"")</f>
        <v/>
      </c>
      <c r="D265" s="80" t="str">
        <f>IFERROR(VLOOKUP(B265,Listor!$A$6:$C$62,3,FALSE),"")</f>
        <v/>
      </c>
      <c r="E265" s="110" t="s">
        <v>79</v>
      </c>
      <c r="F265" s="66"/>
      <c r="G265" s="35" t="str">
        <f>IFERROR(VLOOKUP(B265,Listor!$A$6:$G$62,7,FALSE),"")</f>
        <v/>
      </c>
      <c r="H265" s="63" t="str">
        <f>IFERROR(VLOOKUP(B265,Listor!$N$6:$O$47,2,FALSE),"")</f>
        <v/>
      </c>
      <c r="I265" s="63" t="str">
        <f t="shared" si="12"/>
        <v/>
      </c>
      <c r="J265" s="96" t="str">
        <f>IFERROR(VLOOKUP(B265,Listor!$N$6:$P$47,3,FALSE)*I265,"")</f>
        <v/>
      </c>
      <c r="K265" s="81"/>
      <c r="L265" s="88" t="str">
        <f>IFERROR((VLOOKUP(B265,Listor!$N$6:$P$47,3,FALSE)*Biologiska!K265)+(VLOOKUP(B265,Listor!$N$6:$Q$47,4,FALSE)),"")</f>
        <v/>
      </c>
      <c r="M265" s="63" t="str">
        <f t="shared" si="13"/>
        <v/>
      </c>
      <c r="N265" s="75"/>
      <c r="O265" s="84" t="str">
        <f t="shared" si="14"/>
        <v/>
      </c>
      <c r="P265" s="107"/>
      <c r="Q265" s="87" t="s">
        <v>79</v>
      </c>
      <c r="R265" s="87"/>
      <c r="S265" s="87"/>
      <c r="T265" s="87"/>
      <c r="U265" s="87"/>
      <c r="V265" s="86" t="s">
        <v>79</v>
      </c>
      <c r="W265" s="75"/>
      <c r="X265" s="102" t="s">
        <v>79</v>
      </c>
      <c r="Y265" s="63" t="str">
        <f>IFERROR(IF(VLOOKUP(X265,Listor!$T$6:$U$7,2,FALSE)&lt;O265,TRUE),"")</f>
        <v/>
      </c>
      <c r="Z265" s="87"/>
      <c r="AA265" s="104"/>
    </row>
    <row r="266" spans="2:27" x14ac:dyDescent="0.25">
      <c r="B266" s="68" t="s">
        <v>68</v>
      </c>
      <c r="C266" s="80" t="str">
        <f>IFERROR(VLOOKUP(B266,Listor!$A$6:$B$62,2,FALSE),"")</f>
        <v/>
      </c>
      <c r="D266" s="80" t="str">
        <f>IFERROR(VLOOKUP(B266,Listor!$A$6:$C$62,3,FALSE),"")</f>
        <v/>
      </c>
      <c r="E266" s="110" t="s">
        <v>79</v>
      </c>
      <c r="F266" s="66"/>
      <c r="G266" s="35" t="str">
        <f>IFERROR(VLOOKUP(B266,Listor!$A$6:$G$62,7,FALSE),"")</f>
        <v/>
      </c>
      <c r="H266" s="63" t="str">
        <f>IFERROR(VLOOKUP(B266,Listor!$N$6:$O$47,2,FALSE),"")</f>
        <v/>
      </c>
      <c r="I266" s="63" t="str">
        <f t="shared" si="12"/>
        <v/>
      </c>
      <c r="J266" s="96" t="str">
        <f>IFERROR(VLOOKUP(B266,Listor!$N$6:$P$47,3,FALSE)*I266,"")</f>
        <v/>
      </c>
      <c r="K266" s="81"/>
      <c r="L266" s="88" t="str">
        <f>IFERROR((VLOOKUP(B266,Listor!$N$6:$P$47,3,FALSE)*Biologiska!K266)+(VLOOKUP(B266,Listor!$N$6:$Q$47,4,FALSE)),"")</f>
        <v/>
      </c>
      <c r="M266" s="63" t="str">
        <f t="shared" si="13"/>
        <v/>
      </c>
      <c r="N266" s="75"/>
      <c r="O266" s="84" t="str">
        <f t="shared" si="14"/>
        <v/>
      </c>
      <c r="P266" s="107"/>
      <c r="Q266" s="87" t="s">
        <v>79</v>
      </c>
      <c r="R266" s="87"/>
      <c r="S266" s="87"/>
      <c r="T266" s="87"/>
      <c r="U266" s="87"/>
      <c r="V266" s="86" t="s">
        <v>79</v>
      </c>
      <c r="W266" s="75"/>
      <c r="X266" s="102" t="s">
        <v>79</v>
      </c>
      <c r="Y266" s="63" t="str">
        <f>IFERROR(IF(VLOOKUP(X266,Listor!$T$6:$U$7,2,FALSE)&lt;O266,TRUE),"")</f>
        <v/>
      </c>
      <c r="Z266" s="87"/>
      <c r="AA266" s="104"/>
    </row>
    <row r="267" spans="2:27" x14ac:dyDescent="0.25">
      <c r="B267" s="68" t="s">
        <v>68</v>
      </c>
      <c r="C267" s="80" t="str">
        <f>IFERROR(VLOOKUP(B267,Listor!$A$6:$B$62,2,FALSE),"")</f>
        <v/>
      </c>
      <c r="D267" s="80" t="str">
        <f>IFERROR(VLOOKUP(B267,Listor!$A$6:$C$62,3,FALSE),"")</f>
        <v/>
      </c>
      <c r="E267" s="110" t="s">
        <v>79</v>
      </c>
      <c r="F267" s="66"/>
      <c r="G267" s="35" t="str">
        <f>IFERROR(VLOOKUP(B267,Listor!$A$6:$G$62,7,FALSE),"")</f>
        <v/>
      </c>
      <c r="H267" s="63" t="str">
        <f>IFERROR(VLOOKUP(B267,Listor!$N$6:$O$47,2,FALSE),"")</f>
        <v/>
      </c>
      <c r="I267" s="63" t="str">
        <f t="shared" si="12"/>
        <v/>
      </c>
      <c r="J267" s="96" t="str">
        <f>IFERROR(VLOOKUP(B267,Listor!$N$6:$P$47,3,FALSE)*I267,"")</f>
        <v/>
      </c>
      <c r="K267" s="81"/>
      <c r="L267" s="88" t="str">
        <f>IFERROR((VLOOKUP(B267,Listor!$N$6:$P$47,3,FALSE)*Biologiska!K267)+(VLOOKUP(B267,Listor!$N$6:$Q$47,4,FALSE)),"")</f>
        <v/>
      </c>
      <c r="M267" s="63" t="str">
        <f t="shared" si="13"/>
        <v/>
      </c>
      <c r="N267" s="75"/>
      <c r="O267" s="84" t="str">
        <f t="shared" si="14"/>
        <v/>
      </c>
      <c r="P267" s="107"/>
      <c r="Q267" s="87" t="s">
        <v>79</v>
      </c>
      <c r="R267" s="87"/>
      <c r="S267" s="87"/>
      <c r="T267" s="87"/>
      <c r="U267" s="87"/>
      <c r="V267" s="86" t="s">
        <v>79</v>
      </c>
      <c r="W267" s="75"/>
      <c r="X267" s="102" t="s">
        <v>79</v>
      </c>
      <c r="Y267" s="63" t="str">
        <f>IFERROR(IF(VLOOKUP(X267,Listor!$T$6:$U$7,2,FALSE)&lt;O267,TRUE),"")</f>
        <v/>
      </c>
      <c r="Z267" s="87"/>
      <c r="AA267" s="104"/>
    </row>
    <row r="268" spans="2:27" x14ac:dyDescent="0.25">
      <c r="B268" s="68" t="s">
        <v>68</v>
      </c>
      <c r="C268" s="80" t="str">
        <f>IFERROR(VLOOKUP(B268,Listor!$A$6:$B$62,2,FALSE),"")</f>
        <v/>
      </c>
      <c r="D268" s="80" t="str">
        <f>IFERROR(VLOOKUP(B268,Listor!$A$6:$C$62,3,FALSE),"")</f>
        <v/>
      </c>
      <c r="E268" s="110" t="s">
        <v>79</v>
      </c>
      <c r="F268" s="66"/>
      <c r="G268" s="35" t="str">
        <f>IFERROR(VLOOKUP(B268,Listor!$A$6:$G$62,7,FALSE),"")</f>
        <v/>
      </c>
      <c r="H268" s="63" t="str">
        <f>IFERROR(VLOOKUP(B268,Listor!$N$6:$O$47,2,FALSE),"")</f>
        <v/>
      </c>
      <c r="I268" s="63" t="str">
        <f t="shared" si="12"/>
        <v/>
      </c>
      <c r="J268" s="96" t="str">
        <f>IFERROR(VLOOKUP(B268,Listor!$N$6:$P$47,3,FALSE)*I268,"")</f>
        <v/>
      </c>
      <c r="K268" s="81"/>
      <c r="L268" s="88" t="str">
        <f>IFERROR((VLOOKUP(B268,Listor!$N$6:$P$47,3,FALSE)*Biologiska!K268)+(VLOOKUP(B268,Listor!$N$6:$Q$47,4,FALSE)),"")</f>
        <v/>
      </c>
      <c r="M268" s="63" t="str">
        <f t="shared" si="13"/>
        <v/>
      </c>
      <c r="N268" s="75"/>
      <c r="O268" s="84" t="str">
        <f t="shared" si="14"/>
        <v/>
      </c>
      <c r="P268" s="107"/>
      <c r="Q268" s="87" t="s">
        <v>79</v>
      </c>
      <c r="R268" s="87"/>
      <c r="S268" s="87"/>
      <c r="T268" s="87"/>
      <c r="U268" s="87"/>
      <c r="V268" s="86" t="s">
        <v>79</v>
      </c>
      <c r="W268" s="75"/>
      <c r="X268" s="102" t="s">
        <v>79</v>
      </c>
      <c r="Y268" s="63" t="str">
        <f>IFERROR(IF(VLOOKUP(X268,Listor!$T$6:$U$7,2,FALSE)&lt;O268,TRUE),"")</f>
        <v/>
      </c>
      <c r="Z268" s="87"/>
      <c r="AA268" s="104"/>
    </row>
    <row r="269" spans="2:27" x14ac:dyDescent="0.25">
      <c r="B269" s="68" t="s">
        <v>68</v>
      </c>
      <c r="C269" s="80" t="str">
        <f>IFERROR(VLOOKUP(B269,Listor!$A$6:$B$62,2,FALSE),"")</f>
        <v/>
      </c>
      <c r="D269" s="80" t="str">
        <f>IFERROR(VLOOKUP(B269,Listor!$A$6:$C$62,3,FALSE),"")</f>
        <v/>
      </c>
      <c r="E269" s="110" t="s">
        <v>79</v>
      </c>
      <c r="F269" s="66"/>
      <c r="G269" s="35" t="str">
        <f>IFERROR(VLOOKUP(B269,Listor!$A$6:$G$62,7,FALSE),"")</f>
        <v/>
      </c>
      <c r="H269" s="63" t="str">
        <f>IFERROR(VLOOKUP(B269,Listor!$N$6:$O$47,2,FALSE),"")</f>
        <v/>
      </c>
      <c r="I269" s="63" t="str">
        <f t="shared" si="12"/>
        <v/>
      </c>
      <c r="J269" s="96" t="str">
        <f>IFERROR(VLOOKUP(B269,Listor!$N$6:$P$47,3,FALSE)*I269,"")</f>
        <v/>
      </c>
      <c r="K269" s="81"/>
      <c r="L269" s="88" t="str">
        <f>IFERROR((VLOOKUP(B269,Listor!$N$6:$P$47,3,FALSE)*Biologiska!K269)+(VLOOKUP(B269,Listor!$N$6:$Q$47,4,FALSE)),"")</f>
        <v/>
      </c>
      <c r="M269" s="63" t="str">
        <f t="shared" si="13"/>
        <v/>
      </c>
      <c r="N269" s="75"/>
      <c r="O269" s="84" t="str">
        <f t="shared" si="14"/>
        <v/>
      </c>
      <c r="P269" s="107"/>
      <c r="Q269" s="87" t="s">
        <v>79</v>
      </c>
      <c r="R269" s="87"/>
      <c r="S269" s="87"/>
      <c r="T269" s="87"/>
      <c r="U269" s="87"/>
      <c r="V269" s="86" t="s">
        <v>79</v>
      </c>
      <c r="W269" s="75"/>
      <c r="X269" s="102" t="s">
        <v>79</v>
      </c>
      <c r="Y269" s="63" t="str">
        <f>IFERROR(IF(VLOOKUP(X269,Listor!$T$6:$U$7,2,FALSE)&lt;O269,TRUE),"")</f>
        <v/>
      </c>
      <c r="Z269" s="87"/>
      <c r="AA269" s="104"/>
    </row>
    <row r="270" spans="2:27" x14ac:dyDescent="0.25">
      <c r="B270" s="68" t="s">
        <v>68</v>
      </c>
      <c r="C270" s="80" t="str">
        <f>IFERROR(VLOOKUP(B270,Listor!$A$6:$B$62,2,FALSE),"")</f>
        <v/>
      </c>
      <c r="D270" s="80" t="str">
        <f>IFERROR(VLOOKUP(B270,Listor!$A$6:$C$62,3,FALSE),"")</f>
        <v/>
      </c>
      <c r="E270" s="110" t="s">
        <v>79</v>
      </c>
      <c r="F270" s="66"/>
      <c r="G270" s="35" t="str">
        <f>IFERROR(VLOOKUP(B270,Listor!$A$6:$G$62,7,FALSE),"")</f>
        <v/>
      </c>
      <c r="H270" s="63" t="str">
        <f>IFERROR(VLOOKUP(B270,Listor!$N$6:$O$47,2,FALSE),"")</f>
        <v/>
      </c>
      <c r="I270" s="63" t="str">
        <f t="shared" si="12"/>
        <v/>
      </c>
      <c r="J270" s="96" t="str">
        <f>IFERROR(VLOOKUP(B270,Listor!$N$6:$P$47,3,FALSE)*I270,"")</f>
        <v/>
      </c>
      <c r="K270" s="81"/>
      <c r="L270" s="88" t="str">
        <f>IFERROR((VLOOKUP(B270,Listor!$N$6:$P$47,3,FALSE)*Biologiska!K270)+(VLOOKUP(B270,Listor!$N$6:$Q$47,4,FALSE)),"")</f>
        <v/>
      </c>
      <c r="M270" s="63" t="str">
        <f t="shared" si="13"/>
        <v/>
      </c>
      <c r="N270" s="75"/>
      <c r="O270" s="84" t="str">
        <f t="shared" si="14"/>
        <v/>
      </c>
      <c r="P270" s="107"/>
      <c r="Q270" s="87" t="s">
        <v>79</v>
      </c>
      <c r="R270" s="87"/>
      <c r="S270" s="87"/>
      <c r="T270" s="87"/>
      <c r="U270" s="87"/>
      <c r="V270" s="86" t="s">
        <v>79</v>
      </c>
      <c r="W270" s="75"/>
      <c r="X270" s="102" t="s">
        <v>79</v>
      </c>
      <c r="Y270" s="63" t="str">
        <f>IFERROR(IF(VLOOKUP(X270,Listor!$T$6:$U$7,2,FALSE)&lt;O270,TRUE),"")</f>
        <v/>
      </c>
      <c r="Z270" s="87"/>
      <c r="AA270" s="104"/>
    </row>
    <row r="271" spans="2:27" x14ac:dyDescent="0.25">
      <c r="B271" s="68" t="s">
        <v>68</v>
      </c>
      <c r="C271" s="80" t="str">
        <f>IFERROR(VLOOKUP(B271,Listor!$A$6:$B$62,2,FALSE),"")</f>
        <v/>
      </c>
      <c r="D271" s="80" t="str">
        <f>IFERROR(VLOOKUP(B271,Listor!$A$6:$C$62,3,FALSE),"")</f>
        <v/>
      </c>
      <c r="E271" s="110" t="s">
        <v>79</v>
      </c>
      <c r="F271" s="66"/>
      <c r="G271" s="35" t="str">
        <f>IFERROR(VLOOKUP(B271,Listor!$A$6:$G$62,7,FALSE),"")</f>
        <v/>
      </c>
      <c r="H271" s="63" t="str">
        <f>IFERROR(VLOOKUP(B271,Listor!$N$6:$O$47,2,FALSE),"")</f>
        <v/>
      </c>
      <c r="I271" s="63" t="str">
        <f t="shared" si="12"/>
        <v/>
      </c>
      <c r="J271" s="96" t="str">
        <f>IFERROR(VLOOKUP(B271,Listor!$N$6:$P$47,3,FALSE)*I271,"")</f>
        <v/>
      </c>
      <c r="K271" s="81"/>
      <c r="L271" s="88" t="str">
        <f>IFERROR((VLOOKUP(B271,Listor!$N$6:$P$47,3,FALSE)*Biologiska!K271)+(VLOOKUP(B271,Listor!$N$6:$Q$47,4,FALSE)),"")</f>
        <v/>
      </c>
      <c r="M271" s="63" t="str">
        <f t="shared" si="13"/>
        <v/>
      </c>
      <c r="N271" s="75"/>
      <c r="O271" s="84" t="str">
        <f t="shared" si="14"/>
        <v/>
      </c>
      <c r="P271" s="107"/>
      <c r="Q271" s="87" t="s">
        <v>79</v>
      </c>
      <c r="R271" s="87"/>
      <c r="S271" s="87"/>
      <c r="T271" s="87"/>
      <c r="U271" s="87"/>
      <c r="V271" s="86" t="s">
        <v>79</v>
      </c>
      <c r="W271" s="75"/>
      <c r="X271" s="102" t="s">
        <v>79</v>
      </c>
      <c r="Y271" s="63" t="str">
        <f>IFERROR(IF(VLOOKUP(X271,Listor!$T$6:$U$7,2,FALSE)&lt;O271,TRUE),"")</f>
        <v/>
      </c>
      <c r="Z271" s="87"/>
      <c r="AA271" s="104"/>
    </row>
    <row r="272" spans="2:27" x14ac:dyDescent="0.25">
      <c r="B272" s="68" t="s">
        <v>68</v>
      </c>
      <c r="C272" s="80" t="str">
        <f>IFERROR(VLOOKUP(B272,Listor!$A$6:$B$62,2,FALSE),"")</f>
        <v/>
      </c>
      <c r="D272" s="80" t="str">
        <f>IFERROR(VLOOKUP(B272,Listor!$A$6:$C$62,3,FALSE),"")</f>
        <v/>
      </c>
      <c r="E272" s="110" t="s">
        <v>79</v>
      </c>
      <c r="F272" s="66"/>
      <c r="G272" s="35" t="str">
        <f>IFERROR(VLOOKUP(B272,Listor!$A$6:$G$62,7,FALSE),"")</f>
        <v/>
      </c>
      <c r="H272" s="63" t="str">
        <f>IFERROR(VLOOKUP(B272,Listor!$N$6:$O$47,2,FALSE),"")</f>
        <v/>
      </c>
      <c r="I272" s="63" t="str">
        <f t="shared" si="12"/>
        <v/>
      </c>
      <c r="J272" s="96" t="str">
        <f>IFERROR(VLOOKUP(B272,Listor!$N$6:$P$47,3,FALSE)*I272,"")</f>
        <v/>
      </c>
      <c r="K272" s="81"/>
      <c r="L272" s="88" t="str">
        <f>IFERROR((VLOOKUP(B272,Listor!$N$6:$P$47,3,FALSE)*Biologiska!K272)+(VLOOKUP(B272,Listor!$N$6:$Q$47,4,FALSE)),"")</f>
        <v/>
      </c>
      <c r="M272" s="63" t="str">
        <f t="shared" si="13"/>
        <v/>
      </c>
      <c r="N272" s="75"/>
      <c r="O272" s="84" t="str">
        <f t="shared" si="14"/>
        <v/>
      </c>
      <c r="P272" s="107"/>
      <c r="Q272" s="87" t="s">
        <v>79</v>
      </c>
      <c r="R272" s="87"/>
      <c r="S272" s="87"/>
      <c r="T272" s="87"/>
      <c r="U272" s="87"/>
      <c r="V272" s="86" t="s">
        <v>79</v>
      </c>
      <c r="W272" s="75"/>
      <c r="X272" s="102" t="s">
        <v>79</v>
      </c>
      <c r="Y272" s="63" t="str">
        <f>IFERROR(IF(VLOOKUP(X272,Listor!$T$6:$U$7,2,FALSE)&lt;O272,TRUE),"")</f>
        <v/>
      </c>
      <c r="Z272" s="87"/>
      <c r="AA272" s="104"/>
    </row>
    <row r="273" spans="2:27" x14ac:dyDescent="0.25">
      <c r="B273" s="68" t="s">
        <v>68</v>
      </c>
      <c r="C273" s="80" t="str">
        <f>IFERROR(VLOOKUP(B273,Listor!$A$6:$B$62,2,FALSE),"")</f>
        <v/>
      </c>
      <c r="D273" s="80" t="str">
        <f>IFERROR(VLOOKUP(B273,Listor!$A$6:$C$62,3,FALSE),"")</f>
        <v/>
      </c>
      <c r="E273" s="110" t="s">
        <v>79</v>
      </c>
      <c r="F273" s="66"/>
      <c r="G273" s="35" t="str">
        <f>IFERROR(VLOOKUP(B273,Listor!$A$6:$G$62,7,FALSE),"")</f>
        <v/>
      </c>
      <c r="H273" s="63" t="str">
        <f>IFERROR(VLOOKUP(B273,Listor!$N$6:$O$47,2,FALSE),"")</f>
        <v/>
      </c>
      <c r="I273" s="63" t="str">
        <f t="shared" si="12"/>
        <v/>
      </c>
      <c r="J273" s="96" t="str">
        <f>IFERROR(VLOOKUP(B273,Listor!$N$6:$P$47,3,FALSE)*I273,"")</f>
        <v/>
      </c>
      <c r="K273" s="81"/>
      <c r="L273" s="88" t="str">
        <f>IFERROR((VLOOKUP(B273,Listor!$N$6:$P$47,3,FALSE)*Biologiska!K273)+(VLOOKUP(B273,Listor!$N$6:$Q$47,4,FALSE)),"")</f>
        <v/>
      </c>
      <c r="M273" s="63" t="str">
        <f t="shared" si="13"/>
        <v/>
      </c>
      <c r="N273" s="75"/>
      <c r="O273" s="84" t="str">
        <f t="shared" si="14"/>
        <v/>
      </c>
      <c r="P273" s="107"/>
      <c r="Q273" s="87" t="s">
        <v>79</v>
      </c>
      <c r="R273" s="87"/>
      <c r="S273" s="87"/>
      <c r="T273" s="87"/>
      <c r="U273" s="87"/>
      <c r="V273" s="86" t="s">
        <v>79</v>
      </c>
      <c r="W273" s="75"/>
      <c r="X273" s="102" t="s">
        <v>79</v>
      </c>
      <c r="Y273" s="63" t="str">
        <f>IFERROR(IF(VLOOKUP(X273,Listor!$T$6:$U$7,2,FALSE)&lt;O273,TRUE),"")</f>
        <v/>
      </c>
      <c r="Z273" s="87"/>
      <c r="AA273" s="104"/>
    </row>
    <row r="274" spans="2:27" x14ac:dyDescent="0.25">
      <c r="B274" s="68" t="s">
        <v>68</v>
      </c>
      <c r="C274" s="80" t="str">
        <f>IFERROR(VLOOKUP(B274,Listor!$A$6:$B$62,2,FALSE),"")</f>
        <v/>
      </c>
      <c r="D274" s="80" t="str">
        <f>IFERROR(VLOOKUP(B274,Listor!$A$6:$C$62,3,FALSE),"")</f>
        <v/>
      </c>
      <c r="E274" s="110" t="s">
        <v>79</v>
      </c>
      <c r="F274" s="66"/>
      <c r="G274" s="35" t="str">
        <f>IFERROR(VLOOKUP(B274,Listor!$A$6:$G$62,7,FALSE),"")</f>
        <v/>
      </c>
      <c r="H274" s="63" t="str">
        <f>IFERROR(VLOOKUP(B274,Listor!$N$6:$O$47,2,FALSE),"")</f>
        <v/>
      </c>
      <c r="I274" s="63" t="str">
        <f t="shared" si="12"/>
        <v/>
      </c>
      <c r="J274" s="96" t="str">
        <f>IFERROR(VLOOKUP(B274,Listor!$N$6:$P$47,3,FALSE)*I274,"")</f>
        <v/>
      </c>
      <c r="K274" s="81"/>
      <c r="L274" s="88" t="str">
        <f>IFERROR((VLOOKUP(B274,Listor!$N$6:$P$47,3,FALSE)*Biologiska!K274)+(VLOOKUP(B274,Listor!$N$6:$Q$47,4,FALSE)),"")</f>
        <v/>
      </c>
      <c r="M274" s="63" t="str">
        <f t="shared" si="13"/>
        <v/>
      </c>
      <c r="N274" s="75"/>
      <c r="O274" s="84" t="str">
        <f t="shared" si="14"/>
        <v/>
      </c>
      <c r="P274" s="107"/>
      <c r="Q274" s="87" t="s">
        <v>79</v>
      </c>
      <c r="R274" s="87"/>
      <c r="S274" s="87"/>
      <c r="T274" s="87"/>
      <c r="U274" s="87"/>
      <c r="V274" s="86" t="s">
        <v>79</v>
      </c>
      <c r="W274" s="75"/>
      <c r="X274" s="102" t="s">
        <v>79</v>
      </c>
      <c r="Y274" s="63" t="str">
        <f>IFERROR(IF(VLOOKUP(X274,Listor!$T$6:$U$7,2,FALSE)&lt;O274,TRUE),"")</f>
        <v/>
      </c>
      <c r="Z274" s="87"/>
      <c r="AA274" s="104"/>
    </row>
    <row r="275" spans="2:27" x14ac:dyDescent="0.25">
      <c r="B275" s="68" t="s">
        <v>68</v>
      </c>
      <c r="C275" s="80" t="str">
        <f>IFERROR(VLOOKUP(B275,Listor!$A$6:$B$62,2,FALSE),"")</f>
        <v/>
      </c>
      <c r="D275" s="80" t="str">
        <f>IFERROR(VLOOKUP(B275,Listor!$A$6:$C$62,3,FALSE),"")</f>
        <v/>
      </c>
      <c r="E275" s="110" t="s">
        <v>79</v>
      </c>
      <c r="F275" s="66"/>
      <c r="G275" s="35" t="str">
        <f>IFERROR(VLOOKUP(B275,Listor!$A$6:$G$62,7,FALSE),"")</f>
        <v/>
      </c>
      <c r="H275" s="63" t="str">
        <f>IFERROR(VLOOKUP(B275,Listor!$N$6:$O$47,2,FALSE),"")</f>
        <v/>
      </c>
      <c r="I275" s="63" t="str">
        <f t="shared" si="12"/>
        <v/>
      </c>
      <c r="J275" s="96" t="str">
        <f>IFERROR(VLOOKUP(B275,Listor!$N$6:$P$47,3,FALSE)*I275,"")</f>
        <v/>
      </c>
      <c r="K275" s="81"/>
      <c r="L275" s="88" t="str">
        <f>IFERROR((VLOOKUP(B275,Listor!$N$6:$P$47,3,FALSE)*Biologiska!K275)+(VLOOKUP(B275,Listor!$N$6:$Q$47,4,FALSE)),"")</f>
        <v/>
      </c>
      <c r="M275" s="63" t="str">
        <f t="shared" si="13"/>
        <v/>
      </c>
      <c r="N275" s="75"/>
      <c r="O275" s="84" t="str">
        <f t="shared" si="14"/>
        <v/>
      </c>
      <c r="P275" s="107"/>
      <c r="Q275" s="87" t="s">
        <v>79</v>
      </c>
      <c r="R275" s="87"/>
      <c r="S275" s="87"/>
      <c r="T275" s="87"/>
      <c r="U275" s="87"/>
      <c r="V275" s="86" t="s">
        <v>79</v>
      </c>
      <c r="W275" s="75"/>
      <c r="X275" s="102" t="s">
        <v>79</v>
      </c>
      <c r="Y275" s="63" t="str">
        <f>IFERROR(IF(VLOOKUP(X275,Listor!$T$6:$U$7,2,FALSE)&lt;O275,TRUE),"")</f>
        <v/>
      </c>
      <c r="Z275" s="87"/>
      <c r="AA275" s="104"/>
    </row>
    <row r="276" spans="2:27" x14ac:dyDescent="0.25">
      <c r="B276" s="68" t="s">
        <v>68</v>
      </c>
      <c r="C276" s="80" t="str">
        <f>IFERROR(VLOOKUP(B276,Listor!$A$6:$B$62,2,FALSE),"")</f>
        <v/>
      </c>
      <c r="D276" s="80" t="str">
        <f>IFERROR(VLOOKUP(B276,Listor!$A$6:$C$62,3,FALSE),"")</f>
        <v/>
      </c>
      <c r="E276" s="110" t="s">
        <v>79</v>
      </c>
      <c r="F276" s="66"/>
      <c r="G276" s="35" t="str">
        <f>IFERROR(VLOOKUP(B276,Listor!$A$6:$G$62,7,FALSE),"")</f>
        <v/>
      </c>
      <c r="H276" s="63" t="str">
        <f>IFERROR(VLOOKUP(B276,Listor!$N$6:$O$47,2,FALSE),"")</f>
        <v/>
      </c>
      <c r="I276" s="63" t="str">
        <f t="shared" si="12"/>
        <v/>
      </c>
      <c r="J276" s="96" t="str">
        <f>IFERROR(VLOOKUP(B276,Listor!$N$6:$P$47,3,FALSE)*I276,"")</f>
        <v/>
      </c>
      <c r="K276" s="81"/>
      <c r="L276" s="88" t="str">
        <f>IFERROR((VLOOKUP(B276,Listor!$N$6:$P$47,3,FALSE)*Biologiska!K276)+(VLOOKUP(B276,Listor!$N$6:$Q$47,4,FALSE)),"")</f>
        <v/>
      </c>
      <c r="M276" s="63" t="str">
        <f t="shared" si="13"/>
        <v/>
      </c>
      <c r="N276" s="75"/>
      <c r="O276" s="84" t="str">
        <f t="shared" si="14"/>
        <v/>
      </c>
      <c r="P276" s="107"/>
      <c r="Q276" s="87" t="s">
        <v>79</v>
      </c>
      <c r="R276" s="87"/>
      <c r="S276" s="87"/>
      <c r="T276" s="87"/>
      <c r="U276" s="87"/>
      <c r="V276" s="86" t="s">
        <v>79</v>
      </c>
      <c r="W276" s="75"/>
      <c r="X276" s="102" t="s">
        <v>79</v>
      </c>
      <c r="Y276" s="63" t="str">
        <f>IFERROR(IF(VLOOKUP(X276,Listor!$T$6:$U$7,2,FALSE)&lt;O276,TRUE),"")</f>
        <v/>
      </c>
      <c r="Z276" s="87"/>
      <c r="AA276" s="104"/>
    </row>
    <row r="277" spans="2:27" x14ac:dyDescent="0.25">
      <c r="B277" s="68" t="s">
        <v>68</v>
      </c>
      <c r="C277" s="80" t="str">
        <f>IFERROR(VLOOKUP(B277,Listor!$A$6:$B$62,2,FALSE),"")</f>
        <v/>
      </c>
      <c r="D277" s="80" t="str">
        <f>IFERROR(VLOOKUP(B277,Listor!$A$6:$C$62,3,FALSE),"")</f>
        <v/>
      </c>
      <c r="E277" s="110" t="s">
        <v>79</v>
      </c>
      <c r="F277" s="66"/>
      <c r="G277" s="35" t="str">
        <f>IFERROR(VLOOKUP(B277,Listor!$A$6:$G$62,7,FALSE),"")</f>
        <v/>
      </c>
      <c r="H277" s="63" t="str">
        <f>IFERROR(VLOOKUP(B277,Listor!$N$6:$O$47,2,FALSE),"")</f>
        <v/>
      </c>
      <c r="I277" s="63" t="str">
        <f t="shared" si="12"/>
        <v/>
      </c>
      <c r="J277" s="96" t="str">
        <f>IFERROR(VLOOKUP(B277,Listor!$N$6:$P$47,3,FALSE)*I277,"")</f>
        <v/>
      </c>
      <c r="K277" s="81"/>
      <c r="L277" s="88" t="str">
        <f>IFERROR((VLOOKUP(B277,Listor!$N$6:$P$47,3,FALSE)*Biologiska!K277)+(VLOOKUP(B277,Listor!$N$6:$Q$47,4,FALSE)),"")</f>
        <v/>
      </c>
      <c r="M277" s="63" t="str">
        <f t="shared" si="13"/>
        <v/>
      </c>
      <c r="N277" s="75"/>
      <c r="O277" s="84" t="str">
        <f t="shared" si="14"/>
        <v/>
      </c>
      <c r="P277" s="107"/>
      <c r="Q277" s="87" t="s">
        <v>79</v>
      </c>
      <c r="R277" s="87"/>
      <c r="S277" s="87"/>
      <c r="T277" s="87"/>
      <c r="U277" s="87"/>
      <c r="V277" s="86" t="s">
        <v>79</v>
      </c>
      <c r="W277" s="75"/>
      <c r="X277" s="102" t="s">
        <v>79</v>
      </c>
      <c r="Y277" s="63" t="str">
        <f>IFERROR(IF(VLOOKUP(X277,Listor!$T$6:$U$7,2,FALSE)&lt;O277,TRUE),"")</f>
        <v/>
      </c>
      <c r="Z277" s="87"/>
      <c r="AA277" s="104"/>
    </row>
    <row r="278" spans="2:27" x14ac:dyDescent="0.25">
      <c r="B278" s="68" t="s">
        <v>68</v>
      </c>
      <c r="C278" s="80" t="str">
        <f>IFERROR(VLOOKUP(B278,Listor!$A$6:$B$62,2,FALSE),"")</f>
        <v/>
      </c>
      <c r="D278" s="80" t="str">
        <f>IFERROR(VLOOKUP(B278,Listor!$A$6:$C$62,3,FALSE),"")</f>
        <v/>
      </c>
      <c r="E278" s="110" t="s">
        <v>79</v>
      </c>
      <c r="F278" s="66"/>
      <c r="G278" s="35" t="str">
        <f>IFERROR(VLOOKUP(B278,Listor!$A$6:$G$62,7,FALSE),"")</f>
        <v/>
      </c>
      <c r="H278" s="63" t="str">
        <f>IFERROR(VLOOKUP(B278,Listor!$N$6:$O$47,2,FALSE),"")</f>
        <v/>
      </c>
      <c r="I278" s="63" t="str">
        <f t="shared" si="12"/>
        <v/>
      </c>
      <c r="J278" s="96" t="str">
        <f>IFERROR(VLOOKUP(B278,Listor!$N$6:$P$47,3,FALSE)*I278,"")</f>
        <v/>
      </c>
      <c r="K278" s="81"/>
      <c r="L278" s="88" t="str">
        <f>IFERROR((VLOOKUP(B278,Listor!$N$6:$P$47,3,FALSE)*Biologiska!K278)+(VLOOKUP(B278,Listor!$N$6:$Q$47,4,FALSE)),"")</f>
        <v/>
      </c>
      <c r="M278" s="63" t="str">
        <f t="shared" si="13"/>
        <v/>
      </c>
      <c r="N278" s="75"/>
      <c r="O278" s="84" t="str">
        <f t="shared" si="14"/>
        <v/>
      </c>
      <c r="P278" s="107"/>
      <c r="Q278" s="87" t="s">
        <v>79</v>
      </c>
      <c r="R278" s="87"/>
      <c r="S278" s="87"/>
      <c r="T278" s="87"/>
      <c r="U278" s="87"/>
      <c r="V278" s="86" t="s">
        <v>79</v>
      </c>
      <c r="W278" s="75"/>
      <c r="X278" s="102" t="s">
        <v>79</v>
      </c>
      <c r="Y278" s="63" t="str">
        <f>IFERROR(IF(VLOOKUP(X278,Listor!$T$6:$U$7,2,FALSE)&lt;O278,TRUE),"")</f>
        <v/>
      </c>
      <c r="Z278" s="87"/>
      <c r="AA278" s="104"/>
    </row>
    <row r="279" spans="2:27" x14ac:dyDescent="0.25">
      <c r="B279" s="68" t="s">
        <v>68</v>
      </c>
      <c r="C279" s="80" t="str">
        <f>IFERROR(VLOOKUP(B279,Listor!$A$6:$B$62,2,FALSE),"")</f>
        <v/>
      </c>
      <c r="D279" s="80" t="str">
        <f>IFERROR(VLOOKUP(B279,Listor!$A$6:$C$62,3,FALSE),"")</f>
        <v/>
      </c>
      <c r="E279" s="110" t="s">
        <v>79</v>
      </c>
      <c r="F279" s="66"/>
      <c r="G279" s="35" t="str">
        <f>IFERROR(VLOOKUP(B279,Listor!$A$6:$G$62,7,FALSE),"")</f>
        <v/>
      </c>
      <c r="H279" s="63" t="str">
        <f>IFERROR(VLOOKUP(B279,Listor!$N$6:$O$47,2,FALSE),"")</f>
        <v/>
      </c>
      <c r="I279" s="63" t="str">
        <f t="shared" si="12"/>
        <v/>
      </c>
      <c r="J279" s="96" t="str">
        <f>IFERROR(VLOOKUP(B279,Listor!$N$6:$P$47,3,FALSE)*I279,"")</f>
        <v/>
      </c>
      <c r="K279" s="81"/>
      <c r="L279" s="88" t="str">
        <f>IFERROR((VLOOKUP(B279,Listor!$N$6:$P$47,3,FALSE)*Biologiska!K279)+(VLOOKUP(B279,Listor!$N$6:$Q$47,4,FALSE)),"")</f>
        <v/>
      </c>
      <c r="M279" s="63" t="str">
        <f t="shared" si="13"/>
        <v/>
      </c>
      <c r="N279" s="75"/>
      <c r="O279" s="84" t="str">
        <f t="shared" si="14"/>
        <v/>
      </c>
      <c r="P279" s="107"/>
      <c r="Q279" s="87" t="s">
        <v>79</v>
      </c>
      <c r="R279" s="87"/>
      <c r="S279" s="87"/>
      <c r="T279" s="87"/>
      <c r="U279" s="87"/>
      <c r="V279" s="86" t="s">
        <v>79</v>
      </c>
      <c r="W279" s="75"/>
      <c r="X279" s="102" t="s">
        <v>79</v>
      </c>
      <c r="Y279" s="63" t="str">
        <f>IFERROR(IF(VLOOKUP(X279,Listor!$T$6:$U$7,2,FALSE)&lt;O279,TRUE),"")</f>
        <v/>
      </c>
      <c r="Z279" s="87"/>
      <c r="AA279" s="104"/>
    </row>
    <row r="280" spans="2:27" x14ac:dyDescent="0.25">
      <c r="B280" s="68" t="s">
        <v>68</v>
      </c>
      <c r="C280" s="80" t="str">
        <f>IFERROR(VLOOKUP(B280,Listor!$A$6:$B$62,2,FALSE),"")</f>
        <v/>
      </c>
      <c r="D280" s="80" t="str">
        <f>IFERROR(VLOOKUP(B280,Listor!$A$6:$C$62,3,FALSE),"")</f>
        <v/>
      </c>
      <c r="E280" s="110" t="s">
        <v>79</v>
      </c>
      <c r="F280" s="66"/>
      <c r="G280" s="35" t="str">
        <f>IFERROR(VLOOKUP(B280,Listor!$A$6:$G$62,7,FALSE),"")</f>
        <v/>
      </c>
      <c r="H280" s="63" t="str">
        <f>IFERROR(VLOOKUP(B280,Listor!$N$6:$O$47,2,FALSE),"")</f>
        <v/>
      </c>
      <c r="I280" s="63" t="str">
        <f t="shared" si="12"/>
        <v/>
      </c>
      <c r="J280" s="96" t="str">
        <f>IFERROR(VLOOKUP(B280,Listor!$N$6:$P$47,3,FALSE)*I280,"")</f>
        <v/>
      </c>
      <c r="K280" s="81"/>
      <c r="L280" s="88" t="str">
        <f>IFERROR((VLOOKUP(B280,Listor!$N$6:$P$47,3,FALSE)*Biologiska!K280)+(VLOOKUP(B280,Listor!$N$6:$Q$47,4,FALSE)),"")</f>
        <v/>
      </c>
      <c r="M280" s="63" t="str">
        <f t="shared" si="13"/>
        <v/>
      </c>
      <c r="N280" s="75"/>
      <c r="O280" s="84" t="str">
        <f t="shared" si="14"/>
        <v/>
      </c>
      <c r="P280" s="107"/>
      <c r="Q280" s="87" t="s">
        <v>79</v>
      </c>
      <c r="R280" s="87"/>
      <c r="S280" s="87"/>
      <c r="T280" s="87"/>
      <c r="U280" s="87"/>
      <c r="V280" s="86" t="s">
        <v>79</v>
      </c>
      <c r="W280" s="75"/>
      <c r="X280" s="102" t="s">
        <v>79</v>
      </c>
      <c r="Y280" s="63" t="str">
        <f>IFERROR(IF(VLOOKUP(X280,Listor!$T$6:$U$7,2,FALSE)&lt;O280,TRUE),"")</f>
        <v/>
      </c>
      <c r="Z280" s="87"/>
      <c r="AA280" s="104"/>
    </row>
    <row r="281" spans="2:27" x14ac:dyDescent="0.25">
      <c r="B281" s="68" t="s">
        <v>68</v>
      </c>
      <c r="C281" s="80" t="str">
        <f>IFERROR(VLOOKUP(B281,Listor!$A$6:$B$62,2,FALSE),"")</f>
        <v/>
      </c>
      <c r="D281" s="80" t="str">
        <f>IFERROR(VLOOKUP(B281,Listor!$A$6:$C$62,3,FALSE),"")</f>
        <v/>
      </c>
      <c r="E281" s="110" t="s">
        <v>79</v>
      </c>
      <c r="F281" s="66"/>
      <c r="G281" s="35" t="str">
        <f>IFERROR(VLOOKUP(B281,Listor!$A$6:$G$62,7,FALSE),"")</f>
        <v/>
      </c>
      <c r="H281" s="63" t="str">
        <f>IFERROR(VLOOKUP(B281,Listor!$N$6:$O$47,2,FALSE),"")</f>
        <v/>
      </c>
      <c r="I281" s="63" t="str">
        <f t="shared" si="12"/>
        <v/>
      </c>
      <c r="J281" s="96" t="str">
        <f>IFERROR(VLOOKUP(B281,Listor!$N$6:$P$47,3,FALSE)*I281,"")</f>
        <v/>
      </c>
      <c r="K281" s="81"/>
      <c r="L281" s="88" t="str">
        <f>IFERROR((VLOOKUP(B281,Listor!$N$6:$P$47,3,FALSE)*Biologiska!K281)+(VLOOKUP(B281,Listor!$N$6:$Q$47,4,FALSE)),"")</f>
        <v/>
      </c>
      <c r="M281" s="63" t="str">
        <f t="shared" si="13"/>
        <v/>
      </c>
      <c r="N281" s="75"/>
      <c r="O281" s="84" t="str">
        <f t="shared" si="14"/>
        <v/>
      </c>
      <c r="P281" s="107"/>
      <c r="Q281" s="87" t="s">
        <v>79</v>
      </c>
      <c r="R281" s="87"/>
      <c r="S281" s="87"/>
      <c r="T281" s="87"/>
      <c r="U281" s="87"/>
      <c r="V281" s="86" t="s">
        <v>79</v>
      </c>
      <c r="W281" s="75"/>
      <c r="X281" s="102" t="s">
        <v>79</v>
      </c>
      <c r="Y281" s="63" t="str">
        <f>IFERROR(IF(VLOOKUP(X281,Listor!$T$6:$U$7,2,FALSE)&lt;O281,TRUE),"")</f>
        <v/>
      </c>
      <c r="Z281" s="87"/>
      <c r="AA281" s="104"/>
    </row>
    <row r="282" spans="2:27" x14ac:dyDescent="0.25">
      <c r="B282" s="68" t="s">
        <v>68</v>
      </c>
      <c r="C282" s="80" t="str">
        <f>IFERROR(VLOOKUP(B282,Listor!$A$6:$B$62,2,FALSE),"")</f>
        <v/>
      </c>
      <c r="D282" s="80" t="str">
        <f>IFERROR(VLOOKUP(B282,Listor!$A$6:$C$62,3,FALSE),"")</f>
        <v/>
      </c>
      <c r="E282" s="110" t="s">
        <v>79</v>
      </c>
      <c r="F282" s="66"/>
      <c r="G282" s="35" t="str">
        <f>IFERROR(VLOOKUP(B282,Listor!$A$6:$G$62,7,FALSE),"")</f>
        <v/>
      </c>
      <c r="H282" s="63" t="str">
        <f>IFERROR(VLOOKUP(B282,Listor!$N$6:$O$47,2,FALSE),"")</f>
        <v/>
      </c>
      <c r="I282" s="63" t="str">
        <f t="shared" si="12"/>
        <v/>
      </c>
      <c r="J282" s="96" t="str">
        <f>IFERROR(VLOOKUP(B282,Listor!$N$6:$P$47,3,FALSE)*I282,"")</f>
        <v/>
      </c>
      <c r="K282" s="81"/>
      <c r="L282" s="88" t="str">
        <f>IFERROR((VLOOKUP(B282,Listor!$N$6:$P$47,3,FALSE)*Biologiska!K282)+(VLOOKUP(B282,Listor!$N$6:$Q$47,4,FALSE)),"")</f>
        <v/>
      </c>
      <c r="M282" s="63" t="str">
        <f t="shared" si="13"/>
        <v/>
      </c>
      <c r="N282" s="75"/>
      <c r="O282" s="84" t="str">
        <f t="shared" si="14"/>
        <v/>
      </c>
      <c r="P282" s="107"/>
      <c r="Q282" s="87" t="s">
        <v>79</v>
      </c>
      <c r="R282" s="87"/>
      <c r="S282" s="87"/>
      <c r="T282" s="87"/>
      <c r="U282" s="87"/>
      <c r="V282" s="86" t="s">
        <v>79</v>
      </c>
      <c r="W282" s="75"/>
      <c r="X282" s="102" t="s">
        <v>79</v>
      </c>
      <c r="Y282" s="63" t="str">
        <f>IFERROR(IF(VLOOKUP(X282,Listor!$T$6:$U$7,2,FALSE)&lt;O282,TRUE),"")</f>
        <v/>
      </c>
      <c r="Z282" s="87"/>
      <c r="AA282" s="104"/>
    </row>
    <row r="283" spans="2:27" x14ac:dyDescent="0.25">
      <c r="B283" s="68" t="s">
        <v>68</v>
      </c>
      <c r="C283" s="80" t="str">
        <f>IFERROR(VLOOKUP(B283,Listor!$A$6:$B$62,2,FALSE),"")</f>
        <v/>
      </c>
      <c r="D283" s="80" t="str">
        <f>IFERROR(VLOOKUP(B283,Listor!$A$6:$C$62,3,FALSE),"")</f>
        <v/>
      </c>
      <c r="E283" s="110" t="s">
        <v>79</v>
      </c>
      <c r="F283" s="66"/>
      <c r="G283" s="35" t="str">
        <f>IFERROR(VLOOKUP(B283,Listor!$A$6:$G$62,7,FALSE),"")</f>
        <v/>
      </c>
      <c r="H283" s="63" t="str">
        <f>IFERROR(VLOOKUP(B283,Listor!$N$6:$O$47,2,FALSE),"")</f>
        <v/>
      </c>
      <c r="I283" s="63" t="str">
        <f t="shared" si="12"/>
        <v/>
      </c>
      <c r="J283" s="96" t="str">
        <f>IFERROR(VLOOKUP(B283,Listor!$N$6:$P$47,3,FALSE)*I283,"")</f>
        <v/>
      </c>
      <c r="K283" s="81"/>
      <c r="L283" s="88" t="str">
        <f>IFERROR((VLOOKUP(B283,Listor!$N$6:$P$47,3,FALSE)*Biologiska!K283)+(VLOOKUP(B283,Listor!$N$6:$Q$47,4,FALSE)),"")</f>
        <v/>
      </c>
      <c r="M283" s="63" t="str">
        <f t="shared" si="13"/>
        <v/>
      </c>
      <c r="N283" s="75"/>
      <c r="O283" s="84" t="str">
        <f t="shared" si="14"/>
        <v/>
      </c>
      <c r="P283" s="107"/>
      <c r="Q283" s="87" t="s">
        <v>79</v>
      </c>
      <c r="R283" s="87"/>
      <c r="S283" s="87"/>
      <c r="T283" s="87"/>
      <c r="U283" s="87"/>
      <c r="V283" s="86" t="s">
        <v>79</v>
      </c>
      <c r="W283" s="75"/>
      <c r="X283" s="102" t="s">
        <v>79</v>
      </c>
      <c r="Y283" s="63" t="str">
        <f>IFERROR(IF(VLOOKUP(X283,Listor!$T$6:$U$7,2,FALSE)&lt;O283,TRUE),"")</f>
        <v/>
      </c>
      <c r="Z283" s="87"/>
      <c r="AA283" s="104"/>
    </row>
    <row r="284" spans="2:27" x14ac:dyDescent="0.25">
      <c r="B284" s="68" t="s">
        <v>68</v>
      </c>
      <c r="C284" s="80" t="str">
        <f>IFERROR(VLOOKUP(B284,Listor!$A$6:$B$62,2,FALSE),"")</f>
        <v/>
      </c>
      <c r="D284" s="80" t="str">
        <f>IFERROR(VLOOKUP(B284,Listor!$A$6:$C$62,3,FALSE),"")</f>
        <v/>
      </c>
      <c r="E284" s="110" t="s">
        <v>79</v>
      </c>
      <c r="F284" s="66"/>
      <c r="G284" s="35" t="str">
        <f>IFERROR(VLOOKUP(B284,Listor!$A$6:$G$62,7,FALSE),"")</f>
        <v/>
      </c>
      <c r="H284" s="63" t="str">
        <f>IFERROR(VLOOKUP(B284,Listor!$N$6:$O$47,2,FALSE),"")</f>
        <v/>
      </c>
      <c r="I284" s="63" t="str">
        <f t="shared" si="12"/>
        <v/>
      </c>
      <c r="J284" s="96" t="str">
        <f>IFERROR(VLOOKUP(B284,Listor!$N$6:$P$47,3,FALSE)*I284,"")</f>
        <v/>
      </c>
      <c r="K284" s="81"/>
      <c r="L284" s="88" t="str">
        <f>IFERROR((VLOOKUP(B284,Listor!$N$6:$P$47,3,FALSE)*Biologiska!K284)+(VLOOKUP(B284,Listor!$N$6:$Q$47,4,FALSE)),"")</f>
        <v/>
      </c>
      <c r="M284" s="63" t="str">
        <f t="shared" si="13"/>
        <v/>
      </c>
      <c r="N284" s="75"/>
      <c r="O284" s="84" t="str">
        <f t="shared" si="14"/>
        <v/>
      </c>
      <c r="P284" s="107"/>
      <c r="Q284" s="87" t="s">
        <v>79</v>
      </c>
      <c r="R284" s="87"/>
      <c r="S284" s="87"/>
      <c r="T284" s="87"/>
      <c r="U284" s="87"/>
      <c r="V284" s="86" t="s">
        <v>79</v>
      </c>
      <c r="W284" s="75"/>
      <c r="X284" s="102" t="s">
        <v>79</v>
      </c>
      <c r="Y284" s="63" t="str">
        <f>IFERROR(IF(VLOOKUP(X284,Listor!$T$6:$U$7,2,FALSE)&lt;O284,TRUE),"")</f>
        <v/>
      </c>
      <c r="Z284" s="87"/>
      <c r="AA284" s="104"/>
    </row>
    <row r="285" spans="2:27" x14ac:dyDescent="0.25">
      <c r="B285" s="68" t="s">
        <v>68</v>
      </c>
      <c r="C285" s="80" t="str">
        <f>IFERROR(VLOOKUP(B285,Listor!$A$6:$B$62,2,FALSE),"")</f>
        <v/>
      </c>
      <c r="D285" s="80" t="str">
        <f>IFERROR(VLOOKUP(B285,Listor!$A$6:$C$62,3,FALSE),"")</f>
        <v/>
      </c>
      <c r="E285" s="110" t="s">
        <v>79</v>
      </c>
      <c r="F285" s="66"/>
      <c r="G285" s="35" t="str">
        <f>IFERROR(VLOOKUP(B285,Listor!$A$6:$G$62,7,FALSE),"")</f>
        <v/>
      </c>
      <c r="H285" s="63" t="str">
        <f>IFERROR(VLOOKUP(B285,Listor!$N$6:$O$47,2,FALSE),"")</f>
        <v/>
      </c>
      <c r="I285" s="63" t="str">
        <f t="shared" si="12"/>
        <v/>
      </c>
      <c r="J285" s="96" t="str">
        <f>IFERROR(VLOOKUP(B285,Listor!$N$6:$P$47,3,FALSE)*I285,"")</f>
        <v/>
      </c>
      <c r="K285" s="81"/>
      <c r="L285" s="88" t="str">
        <f>IFERROR((VLOOKUP(B285,Listor!$N$6:$P$47,3,FALSE)*Biologiska!K285)+(VLOOKUP(B285,Listor!$N$6:$Q$47,4,FALSE)),"")</f>
        <v/>
      </c>
      <c r="M285" s="63" t="str">
        <f t="shared" si="13"/>
        <v/>
      </c>
      <c r="N285" s="75"/>
      <c r="O285" s="84" t="str">
        <f t="shared" si="14"/>
        <v/>
      </c>
      <c r="P285" s="107"/>
      <c r="Q285" s="87" t="s">
        <v>79</v>
      </c>
      <c r="R285" s="87"/>
      <c r="S285" s="87"/>
      <c r="T285" s="87"/>
      <c r="U285" s="87"/>
      <c r="V285" s="86" t="s">
        <v>79</v>
      </c>
      <c r="W285" s="75"/>
      <c r="X285" s="102" t="s">
        <v>79</v>
      </c>
      <c r="Y285" s="63" t="str">
        <f>IFERROR(IF(VLOOKUP(X285,Listor!$T$6:$U$7,2,FALSE)&lt;O285,TRUE),"")</f>
        <v/>
      </c>
      <c r="Z285" s="87"/>
      <c r="AA285" s="104"/>
    </row>
    <row r="286" spans="2:27" x14ac:dyDescent="0.25">
      <c r="B286" s="68" t="s">
        <v>68</v>
      </c>
      <c r="C286" s="80" t="str">
        <f>IFERROR(VLOOKUP(B286,Listor!$A$6:$B$62,2,FALSE),"")</f>
        <v/>
      </c>
      <c r="D286" s="80" t="str">
        <f>IFERROR(VLOOKUP(B286,Listor!$A$6:$C$62,3,FALSE),"")</f>
        <v/>
      </c>
      <c r="E286" s="110" t="s">
        <v>79</v>
      </c>
      <c r="F286" s="66"/>
      <c r="G286" s="35" t="str">
        <f>IFERROR(VLOOKUP(B286,Listor!$A$6:$G$62,7,FALSE),"")</f>
        <v/>
      </c>
      <c r="H286" s="63" t="str">
        <f>IFERROR(VLOOKUP(B286,Listor!$N$6:$O$47,2,FALSE),"")</f>
        <v/>
      </c>
      <c r="I286" s="63" t="str">
        <f t="shared" si="12"/>
        <v/>
      </c>
      <c r="J286" s="96" t="str">
        <f>IFERROR(VLOOKUP(B286,Listor!$N$6:$P$47,3,FALSE)*I286,"")</f>
        <v/>
      </c>
      <c r="K286" s="81"/>
      <c r="L286" s="88" t="str">
        <f>IFERROR((VLOOKUP(B286,Listor!$N$6:$P$47,3,FALSE)*Biologiska!K286)+(VLOOKUP(B286,Listor!$N$6:$Q$47,4,FALSE)),"")</f>
        <v/>
      </c>
      <c r="M286" s="63" t="str">
        <f t="shared" si="13"/>
        <v/>
      </c>
      <c r="N286" s="75"/>
      <c r="O286" s="84" t="str">
        <f t="shared" si="14"/>
        <v/>
      </c>
      <c r="P286" s="107"/>
      <c r="Q286" s="87" t="s">
        <v>79</v>
      </c>
      <c r="R286" s="87"/>
      <c r="S286" s="87"/>
      <c r="T286" s="87"/>
      <c r="U286" s="87"/>
      <c r="V286" s="86" t="s">
        <v>79</v>
      </c>
      <c r="W286" s="75"/>
      <c r="X286" s="102" t="s">
        <v>79</v>
      </c>
      <c r="Y286" s="63" t="str">
        <f>IFERROR(IF(VLOOKUP(X286,Listor!$T$6:$U$7,2,FALSE)&lt;O286,TRUE),"")</f>
        <v/>
      </c>
      <c r="Z286" s="87"/>
      <c r="AA286" s="104"/>
    </row>
    <row r="287" spans="2:27" x14ac:dyDescent="0.25">
      <c r="B287" s="68" t="s">
        <v>68</v>
      </c>
      <c r="C287" s="80" t="str">
        <f>IFERROR(VLOOKUP(B287,Listor!$A$6:$B$62,2,FALSE),"")</f>
        <v/>
      </c>
      <c r="D287" s="80" t="str">
        <f>IFERROR(VLOOKUP(B287,Listor!$A$6:$C$62,3,FALSE),"")</f>
        <v/>
      </c>
      <c r="E287" s="110" t="s">
        <v>79</v>
      </c>
      <c r="F287" s="66"/>
      <c r="G287" s="35" t="str">
        <f>IFERROR(VLOOKUP(B287,Listor!$A$6:$G$62,7,FALSE),"")</f>
        <v/>
      </c>
      <c r="H287" s="63" t="str">
        <f>IFERROR(VLOOKUP(B287,Listor!$N$6:$O$47,2,FALSE),"")</f>
        <v/>
      </c>
      <c r="I287" s="63" t="str">
        <f t="shared" si="12"/>
        <v/>
      </c>
      <c r="J287" s="96" t="str">
        <f>IFERROR(VLOOKUP(B287,Listor!$N$6:$P$47,3,FALSE)*I287,"")</f>
        <v/>
      </c>
      <c r="K287" s="81"/>
      <c r="L287" s="88" t="str">
        <f>IFERROR((VLOOKUP(B287,Listor!$N$6:$P$47,3,FALSE)*Biologiska!K287)+(VLOOKUP(B287,Listor!$N$6:$Q$47,4,FALSE)),"")</f>
        <v/>
      </c>
      <c r="M287" s="63" t="str">
        <f t="shared" si="13"/>
        <v/>
      </c>
      <c r="N287" s="75"/>
      <c r="O287" s="84" t="str">
        <f t="shared" si="14"/>
        <v/>
      </c>
      <c r="P287" s="107"/>
      <c r="Q287" s="87" t="s">
        <v>79</v>
      </c>
      <c r="R287" s="87"/>
      <c r="S287" s="87"/>
      <c r="T287" s="87"/>
      <c r="U287" s="87"/>
      <c r="V287" s="86" t="s">
        <v>79</v>
      </c>
      <c r="W287" s="75"/>
      <c r="X287" s="102" t="s">
        <v>79</v>
      </c>
      <c r="Y287" s="63" t="str">
        <f>IFERROR(IF(VLOOKUP(X287,Listor!$T$6:$U$7,2,FALSE)&lt;O287,TRUE),"")</f>
        <v/>
      </c>
      <c r="Z287" s="87"/>
      <c r="AA287" s="104"/>
    </row>
    <row r="288" spans="2:27" x14ac:dyDescent="0.25">
      <c r="B288" s="68" t="s">
        <v>68</v>
      </c>
      <c r="C288" s="80" t="str">
        <f>IFERROR(VLOOKUP(B288,Listor!$A$6:$B$62,2,FALSE),"")</f>
        <v/>
      </c>
      <c r="D288" s="80" t="str">
        <f>IFERROR(VLOOKUP(B288,Listor!$A$6:$C$62,3,FALSE),"")</f>
        <v/>
      </c>
      <c r="E288" s="110" t="s">
        <v>79</v>
      </c>
      <c r="F288" s="66"/>
      <c r="G288" s="35" t="str">
        <f>IFERROR(VLOOKUP(B288,Listor!$A$6:$G$62,7,FALSE),"")</f>
        <v/>
      </c>
      <c r="H288" s="63" t="str">
        <f>IFERROR(VLOOKUP(B288,Listor!$N$6:$O$47,2,FALSE),"")</f>
        <v/>
      </c>
      <c r="I288" s="63" t="str">
        <f t="shared" si="12"/>
        <v/>
      </c>
      <c r="J288" s="96" t="str">
        <f>IFERROR(VLOOKUP(B288,Listor!$N$6:$P$47,3,FALSE)*I288,"")</f>
        <v/>
      </c>
      <c r="K288" s="81"/>
      <c r="L288" s="88" t="str">
        <f>IFERROR((VLOOKUP(B288,Listor!$N$6:$P$47,3,FALSE)*Biologiska!K288)+(VLOOKUP(B288,Listor!$N$6:$Q$47,4,FALSE)),"")</f>
        <v/>
      </c>
      <c r="M288" s="63" t="str">
        <f t="shared" si="13"/>
        <v/>
      </c>
      <c r="N288" s="75"/>
      <c r="O288" s="84" t="str">
        <f t="shared" si="14"/>
        <v/>
      </c>
      <c r="P288" s="107"/>
      <c r="Q288" s="87" t="s">
        <v>79</v>
      </c>
      <c r="R288" s="87"/>
      <c r="S288" s="87"/>
      <c r="T288" s="87"/>
      <c r="U288" s="87"/>
      <c r="V288" s="86" t="s">
        <v>79</v>
      </c>
      <c r="W288" s="75"/>
      <c r="X288" s="102" t="s">
        <v>79</v>
      </c>
      <c r="Y288" s="63" t="str">
        <f>IFERROR(IF(VLOOKUP(X288,Listor!$T$6:$U$7,2,FALSE)&lt;O288,TRUE),"")</f>
        <v/>
      </c>
      <c r="Z288" s="87"/>
      <c r="AA288" s="104"/>
    </row>
    <row r="289" spans="2:27" x14ac:dyDescent="0.25">
      <c r="B289" s="68" t="s">
        <v>68</v>
      </c>
      <c r="C289" s="80" t="str">
        <f>IFERROR(VLOOKUP(B289,Listor!$A$6:$B$62,2,FALSE),"")</f>
        <v/>
      </c>
      <c r="D289" s="80" t="str">
        <f>IFERROR(VLOOKUP(B289,Listor!$A$6:$C$62,3,FALSE),"")</f>
        <v/>
      </c>
      <c r="E289" s="110" t="s">
        <v>79</v>
      </c>
      <c r="F289" s="66"/>
      <c r="G289" s="35" t="str">
        <f>IFERROR(VLOOKUP(B289,Listor!$A$6:$G$62,7,FALSE),"")</f>
        <v/>
      </c>
      <c r="H289" s="63" t="str">
        <f>IFERROR(VLOOKUP(B289,Listor!$N$6:$O$47,2,FALSE),"")</f>
        <v/>
      </c>
      <c r="I289" s="63" t="str">
        <f t="shared" si="12"/>
        <v/>
      </c>
      <c r="J289" s="96" t="str">
        <f>IFERROR(VLOOKUP(B289,Listor!$N$6:$P$47,3,FALSE)*I289,"")</f>
        <v/>
      </c>
      <c r="K289" s="81"/>
      <c r="L289" s="88" t="str">
        <f>IFERROR((VLOOKUP(B289,Listor!$N$6:$P$47,3,FALSE)*Biologiska!K289)+(VLOOKUP(B289,Listor!$N$6:$Q$47,4,FALSE)),"")</f>
        <v/>
      </c>
      <c r="M289" s="63" t="str">
        <f t="shared" si="13"/>
        <v/>
      </c>
      <c r="N289" s="75"/>
      <c r="O289" s="84" t="str">
        <f t="shared" si="14"/>
        <v/>
      </c>
      <c r="P289" s="107"/>
      <c r="Q289" s="87" t="s">
        <v>79</v>
      </c>
      <c r="R289" s="87"/>
      <c r="S289" s="87"/>
      <c r="T289" s="87"/>
      <c r="U289" s="87"/>
      <c r="V289" s="86" t="s">
        <v>79</v>
      </c>
      <c r="W289" s="75"/>
      <c r="X289" s="102" t="s">
        <v>79</v>
      </c>
      <c r="Y289" s="63" t="str">
        <f>IFERROR(IF(VLOOKUP(X289,Listor!$T$6:$U$7,2,FALSE)&lt;O289,TRUE),"")</f>
        <v/>
      </c>
      <c r="Z289" s="87"/>
      <c r="AA289" s="104"/>
    </row>
    <row r="290" spans="2:27" x14ac:dyDescent="0.25">
      <c r="B290" s="68" t="s">
        <v>68</v>
      </c>
      <c r="C290" s="80" t="str">
        <f>IFERROR(VLOOKUP(B290,Listor!$A$6:$B$62,2,FALSE),"")</f>
        <v/>
      </c>
      <c r="D290" s="80" t="str">
        <f>IFERROR(VLOOKUP(B290,Listor!$A$6:$C$62,3,FALSE),"")</f>
        <v/>
      </c>
      <c r="E290" s="110" t="s">
        <v>79</v>
      </c>
      <c r="F290" s="66"/>
      <c r="G290" s="35" t="str">
        <f>IFERROR(VLOOKUP(B290,Listor!$A$6:$G$62,7,FALSE),"")</f>
        <v/>
      </c>
      <c r="H290" s="63" t="str">
        <f>IFERROR(VLOOKUP(B290,Listor!$N$6:$O$47,2,FALSE),"")</f>
        <v/>
      </c>
      <c r="I290" s="63" t="str">
        <f t="shared" si="12"/>
        <v/>
      </c>
      <c r="J290" s="96" t="str">
        <f>IFERROR(VLOOKUP(B290,Listor!$N$6:$P$47,3,FALSE)*I290,"")</f>
        <v/>
      </c>
      <c r="K290" s="81"/>
      <c r="L290" s="88" t="str">
        <f>IFERROR((VLOOKUP(B290,Listor!$N$6:$P$47,3,FALSE)*Biologiska!K290)+(VLOOKUP(B290,Listor!$N$6:$Q$47,4,FALSE)),"")</f>
        <v/>
      </c>
      <c r="M290" s="63" t="str">
        <f t="shared" si="13"/>
        <v/>
      </c>
      <c r="N290" s="75"/>
      <c r="O290" s="84" t="str">
        <f t="shared" si="14"/>
        <v/>
      </c>
      <c r="P290" s="107"/>
      <c r="Q290" s="87" t="s">
        <v>79</v>
      </c>
      <c r="R290" s="87"/>
      <c r="S290" s="87"/>
      <c r="T290" s="87"/>
      <c r="U290" s="87"/>
      <c r="V290" s="86" t="s">
        <v>79</v>
      </c>
      <c r="W290" s="75"/>
      <c r="X290" s="102" t="s">
        <v>79</v>
      </c>
      <c r="Y290" s="63" t="str">
        <f>IFERROR(IF(VLOOKUP(X290,Listor!$T$6:$U$7,2,FALSE)&lt;O290,TRUE),"")</f>
        <v/>
      </c>
      <c r="Z290" s="87"/>
      <c r="AA290" s="104"/>
    </row>
    <row r="291" spans="2:27" x14ac:dyDescent="0.25">
      <c r="B291" s="68" t="s">
        <v>68</v>
      </c>
      <c r="C291" s="80" t="str">
        <f>IFERROR(VLOOKUP(B291,Listor!$A$6:$B$62,2,FALSE),"")</f>
        <v/>
      </c>
      <c r="D291" s="80" t="str">
        <f>IFERROR(VLOOKUP(B291,Listor!$A$6:$C$62,3,FALSE),"")</f>
        <v/>
      </c>
      <c r="E291" s="110" t="s">
        <v>79</v>
      </c>
      <c r="F291" s="66"/>
      <c r="G291" s="35" t="str">
        <f>IFERROR(VLOOKUP(B291,Listor!$A$6:$G$62,7,FALSE),"")</f>
        <v/>
      </c>
      <c r="H291" s="63" t="str">
        <f>IFERROR(VLOOKUP(B291,Listor!$N$6:$O$47,2,FALSE),"")</f>
        <v/>
      </c>
      <c r="I291" s="63" t="str">
        <f t="shared" si="12"/>
        <v/>
      </c>
      <c r="J291" s="96" t="str">
        <f>IFERROR(VLOOKUP(B291,Listor!$N$6:$P$47,3,FALSE)*I291,"")</f>
        <v/>
      </c>
      <c r="K291" s="81"/>
      <c r="L291" s="88" t="str">
        <f>IFERROR((VLOOKUP(B291,Listor!$N$6:$P$47,3,FALSE)*Biologiska!K291)+(VLOOKUP(B291,Listor!$N$6:$Q$47,4,FALSE)),"")</f>
        <v/>
      </c>
      <c r="M291" s="63" t="str">
        <f t="shared" si="13"/>
        <v/>
      </c>
      <c r="N291" s="75"/>
      <c r="O291" s="84" t="str">
        <f t="shared" si="14"/>
        <v/>
      </c>
      <c r="P291" s="107"/>
      <c r="Q291" s="87" t="s">
        <v>79</v>
      </c>
      <c r="R291" s="87"/>
      <c r="S291" s="87"/>
      <c r="T291" s="87"/>
      <c r="U291" s="87"/>
      <c r="V291" s="86" t="s">
        <v>79</v>
      </c>
      <c r="W291" s="75"/>
      <c r="X291" s="102" t="s">
        <v>79</v>
      </c>
      <c r="Y291" s="63" t="str">
        <f>IFERROR(IF(VLOOKUP(X291,Listor!$T$6:$U$7,2,FALSE)&lt;O291,TRUE),"")</f>
        <v/>
      </c>
      <c r="Z291" s="87"/>
      <c r="AA291" s="104"/>
    </row>
    <row r="292" spans="2:27" x14ac:dyDescent="0.25">
      <c r="B292" s="68" t="s">
        <v>68</v>
      </c>
      <c r="C292" s="80" t="str">
        <f>IFERROR(VLOOKUP(B292,Listor!$A$6:$B$62,2,FALSE),"")</f>
        <v/>
      </c>
      <c r="D292" s="80" t="str">
        <f>IFERROR(VLOOKUP(B292,Listor!$A$6:$C$62,3,FALSE),"")</f>
        <v/>
      </c>
      <c r="E292" s="110" t="s">
        <v>79</v>
      </c>
      <c r="F292" s="66"/>
      <c r="G292" s="35" t="str">
        <f>IFERROR(VLOOKUP(B292,Listor!$A$6:$G$62,7,FALSE),"")</f>
        <v/>
      </c>
      <c r="H292" s="63" t="str">
        <f>IFERROR(VLOOKUP(B292,Listor!$N$6:$O$47,2,FALSE),"")</f>
        <v/>
      </c>
      <c r="I292" s="63" t="str">
        <f t="shared" si="12"/>
        <v/>
      </c>
      <c r="J292" s="96" t="str">
        <f>IFERROR(VLOOKUP(B292,Listor!$N$6:$P$47,3,FALSE)*I292,"")</f>
        <v/>
      </c>
      <c r="K292" s="81"/>
      <c r="L292" s="88" t="str">
        <f>IFERROR((VLOOKUP(B292,Listor!$N$6:$P$47,3,FALSE)*Biologiska!K292)+(VLOOKUP(B292,Listor!$N$6:$Q$47,4,FALSE)),"")</f>
        <v/>
      </c>
      <c r="M292" s="63" t="str">
        <f t="shared" si="13"/>
        <v/>
      </c>
      <c r="N292" s="75"/>
      <c r="O292" s="84" t="str">
        <f t="shared" si="14"/>
        <v/>
      </c>
      <c r="P292" s="107"/>
      <c r="Q292" s="87" t="s">
        <v>79</v>
      </c>
      <c r="R292" s="87"/>
      <c r="S292" s="87"/>
      <c r="T292" s="87"/>
      <c r="U292" s="87"/>
      <c r="V292" s="86" t="s">
        <v>79</v>
      </c>
      <c r="W292" s="75"/>
      <c r="X292" s="102" t="s">
        <v>79</v>
      </c>
      <c r="Y292" s="63" t="str">
        <f>IFERROR(IF(VLOOKUP(X292,Listor!$T$6:$U$7,2,FALSE)&lt;O292,TRUE),"")</f>
        <v/>
      </c>
      <c r="Z292" s="87"/>
      <c r="AA292" s="104"/>
    </row>
    <row r="293" spans="2:27" x14ac:dyDescent="0.25">
      <c r="B293" s="68" t="s">
        <v>68</v>
      </c>
      <c r="C293" s="80" t="str">
        <f>IFERROR(VLOOKUP(B293,Listor!$A$6:$B$62,2,FALSE),"")</f>
        <v/>
      </c>
      <c r="D293" s="80" t="str">
        <f>IFERROR(VLOOKUP(B293,Listor!$A$6:$C$62,3,FALSE),"")</f>
        <v/>
      </c>
      <c r="E293" s="110" t="s">
        <v>79</v>
      </c>
      <c r="F293" s="66"/>
      <c r="G293" s="35" t="str">
        <f>IFERROR(VLOOKUP(B293,Listor!$A$6:$G$62,7,FALSE),"")</f>
        <v/>
      </c>
      <c r="H293" s="63" t="str">
        <f>IFERROR(VLOOKUP(B293,Listor!$N$6:$O$47,2,FALSE),"")</f>
        <v/>
      </c>
      <c r="I293" s="63" t="str">
        <f t="shared" si="12"/>
        <v/>
      </c>
      <c r="J293" s="96" t="str">
        <f>IFERROR(VLOOKUP(B293,Listor!$N$6:$P$47,3,FALSE)*I293,"")</f>
        <v/>
      </c>
      <c r="K293" s="81"/>
      <c r="L293" s="88" t="str">
        <f>IFERROR((VLOOKUP(B293,Listor!$N$6:$P$47,3,FALSE)*Biologiska!K293)+(VLOOKUP(B293,Listor!$N$6:$Q$47,4,FALSE)),"")</f>
        <v/>
      </c>
      <c r="M293" s="63" t="str">
        <f t="shared" si="13"/>
        <v/>
      </c>
      <c r="N293" s="75"/>
      <c r="O293" s="84" t="str">
        <f t="shared" si="14"/>
        <v/>
      </c>
      <c r="P293" s="107"/>
      <c r="Q293" s="87" t="s">
        <v>79</v>
      </c>
      <c r="R293" s="87"/>
      <c r="S293" s="87"/>
      <c r="T293" s="87"/>
      <c r="U293" s="87"/>
      <c r="V293" s="86" t="s">
        <v>79</v>
      </c>
      <c r="W293" s="75"/>
      <c r="X293" s="102" t="s">
        <v>79</v>
      </c>
      <c r="Y293" s="63" t="str">
        <f>IFERROR(IF(VLOOKUP(X293,Listor!$T$6:$U$7,2,FALSE)&lt;O293,TRUE),"")</f>
        <v/>
      </c>
      <c r="Z293" s="87"/>
      <c r="AA293" s="104"/>
    </row>
    <row r="294" spans="2:27" x14ac:dyDescent="0.25">
      <c r="B294" s="68" t="s">
        <v>68</v>
      </c>
      <c r="C294" s="80" t="str">
        <f>IFERROR(VLOOKUP(B294,Listor!$A$6:$B$62,2,FALSE),"")</f>
        <v/>
      </c>
      <c r="D294" s="80" t="str">
        <f>IFERROR(VLOOKUP(B294,Listor!$A$6:$C$62,3,FALSE),"")</f>
        <v/>
      </c>
      <c r="E294" s="110" t="s">
        <v>79</v>
      </c>
      <c r="F294" s="66"/>
      <c r="G294" s="35" t="str">
        <f>IFERROR(VLOOKUP(B294,Listor!$A$6:$G$62,7,FALSE),"")</f>
        <v/>
      </c>
      <c r="H294" s="63" t="str">
        <f>IFERROR(VLOOKUP(B294,Listor!$N$6:$O$47,2,FALSE),"")</f>
        <v/>
      </c>
      <c r="I294" s="63" t="str">
        <f t="shared" si="12"/>
        <v/>
      </c>
      <c r="J294" s="96" t="str">
        <f>IFERROR(VLOOKUP(B294,Listor!$N$6:$P$47,3,FALSE)*I294,"")</f>
        <v/>
      </c>
      <c r="K294" s="81"/>
      <c r="L294" s="88" t="str">
        <f>IFERROR((VLOOKUP(B294,Listor!$N$6:$P$47,3,FALSE)*Biologiska!K294)+(VLOOKUP(B294,Listor!$N$6:$Q$47,4,FALSE)),"")</f>
        <v/>
      </c>
      <c r="M294" s="63" t="str">
        <f t="shared" si="13"/>
        <v/>
      </c>
      <c r="N294" s="75"/>
      <c r="O294" s="84" t="str">
        <f t="shared" si="14"/>
        <v/>
      </c>
      <c r="P294" s="107"/>
      <c r="Q294" s="87" t="s">
        <v>79</v>
      </c>
      <c r="R294" s="87"/>
      <c r="S294" s="87"/>
      <c r="T294" s="87"/>
      <c r="U294" s="87"/>
      <c r="V294" s="86" t="s">
        <v>79</v>
      </c>
      <c r="W294" s="75"/>
      <c r="X294" s="102" t="s">
        <v>79</v>
      </c>
      <c r="Y294" s="63" t="str">
        <f>IFERROR(IF(VLOOKUP(X294,Listor!$T$6:$U$7,2,FALSE)&lt;O294,TRUE),"")</f>
        <v/>
      </c>
      <c r="Z294" s="87"/>
      <c r="AA294" s="104"/>
    </row>
    <row r="295" spans="2:27" x14ac:dyDescent="0.25">
      <c r="B295" s="68" t="s">
        <v>68</v>
      </c>
      <c r="C295" s="80" t="str">
        <f>IFERROR(VLOOKUP(B295,Listor!$A$6:$B$62,2,FALSE),"")</f>
        <v/>
      </c>
      <c r="D295" s="80" t="str">
        <f>IFERROR(VLOOKUP(B295,Listor!$A$6:$C$62,3,FALSE),"")</f>
        <v/>
      </c>
      <c r="E295" s="110" t="s">
        <v>79</v>
      </c>
      <c r="F295" s="66"/>
      <c r="G295" s="35" t="str">
        <f>IFERROR(VLOOKUP(B295,Listor!$A$6:$G$62,7,FALSE),"")</f>
        <v/>
      </c>
      <c r="H295" s="63" t="str">
        <f>IFERROR(VLOOKUP(B295,Listor!$N$6:$O$47,2,FALSE),"")</f>
        <v/>
      </c>
      <c r="I295" s="63" t="str">
        <f t="shared" si="12"/>
        <v/>
      </c>
      <c r="J295" s="96" t="str">
        <f>IFERROR(VLOOKUP(B295,Listor!$N$6:$P$47,3,FALSE)*I295,"")</f>
        <v/>
      </c>
      <c r="K295" s="81"/>
      <c r="L295" s="88" t="str">
        <f>IFERROR((VLOOKUP(B295,Listor!$N$6:$P$47,3,FALSE)*Biologiska!K295)+(VLOOKUP(B295,Listor!$N$6:$Q$47,4,FALSE)),"")</f>
        <v/>
      </c>
      <c r="M295" s="63" t="str">
        <f t="shared" si="13"/>
        <v/>
      </c>
      <c r="N295" s="75"/>
      <c r="O295" s="84" t="str">
        <f t="shared" si="14"/>
        <v/>
      </c>
      <c r="P295" s="107"/>
      <c r="Q295" s="87" t="s">
        <v>79</v>
      </c>
      <c r="R295" s="87"/>
      <c r="S295" s="87"/>
      <c r="T295" s="87"/>
      <c r="U295" s="87"/>
      <c r="V295" s="86" t="s">
        <v>79</v>
      </c>
      <c r="W295" s="75"/>
      <c r="X295" s="102" t="s">
        <v>79</v>
      </c>
      <c r="Y295" s="63" t="str">
        <f>IFERROR(IF(VLOOKUP(X295,Listor!$T$6:$U$7,2,FALSE)&lt;O295,TRUE),"")</f>
        <v/>
      </c>
      <c r="Z295" s="87"/>
      <c r="AA295" s="104"/>
    </row>
    <row r="296" spans="2:27" x14ac:dyDescent="0.25">
      <c r="B296" s="68" t="s">
        <v>68</v>
      </c>
      <c r="C296" s="80" t="str">
        <f>IFERROR(VLOOKUP(B296,Listor!$A$6:$B$62,2,FALSE),"")</f>
        <v/>
      </c>
      <c r="D296" s="80" t="str">
        <f>IFERROR(VLOOKUP(B296,Listor!$A$6:$C$62,3,FALSE),"")</f>
        <v/>
      </c>
      <c r="E296" s="110" t="s">
        <v>79</v>
      </c>
      <c r="F296" s="66"/>
      <c r="G296" s="35" t="str">
        <f>IFERROR(VLOOKUP(B296,Listor!$A$6:$G$62,7,FALSE),"")</f>
        <v/>
      </c>
      <c r="H296" s="63" t="str">
        <f>IFERROR(VLOOKUP(B296,Listor!$N$6:$O$47,2,FALSE),"")</f>
        <v/>
      </c>
      <c r="I296" s="63" t="str">
        <f t="shared" si="12"/>
        <v/>
      </c>
      <c r="J296" s="96" t="str">
        <f>IFERROR(VLOOKUP(B296,Listor!$N$6:$P$47,3,FALSE)*I296,"")</f>
        <v/>
      </c>
      <c r="K296" s="81"/>
      <c r="L296" s="88" t="str">
        <f>IFERROR((VLOOKUP(B296,Listor!$N$6:$P$47,3,FALSE)*Biologiska!K296)+(VLOOKUP(B296,Listor!$N$6:$Q$47,4,FALSE)),"")</f>
        <v/>
      </c>
      <c r="M296" s="63" t="str">
        <f t="shared" si="13"/>
        <v/>
      </c>
      <c r="N296" s="75"/>
      <c r="O296" s="84" t="str">
        <f t="shared" si="14"/>
        <v/>
      </c>
      <c r="P296" s="107"/>
      <c r="Q296" s="87" t="s">
        <v>79</v>
      </c>
      <c r="R296" s="87"/>
      <c r="S296" s="87"/>
      <c r="T296" s="87"/>
      <c r="U296" s="87"/>
      <c r="V296" s="86" t="s">
        <v>79</v>
      </c>
      <c r="W296" s="75"/>
      <c r="X296" s="102" t="s">
        <v>79</v>
      </c>
      <c r="Y296" s="63" t="str">
        <f>IFERROR(IF(VLOOKUP(X296,Listor!$T$6:$U$7,2,FALSE)&lt;O296,TRUE),"")</f>
        <v/>
      </c>
      <c r="Z296" s="87"/>
      <c r="AA296" s="104"/>
    </row>
    <row r="297" spans="2:27" x14ac:dyDescent="0.25">
      <c r="B297" s="68" t="s">
        <v>68</v>
      </c>
      <c r="C297" s="80" t="str">
        <f>IFERROR(VLOOKUP(B297,Listor!$A$6:$B$62,2,FALSE),"")</f>
        <v/>
      </c>
      <c r="D297" s="80" t="str">
        <f>IFERROR(VLOOKUP(B297,Listor!$A$6:$C$62,3,FALSE),"")</f>
        <v/>
      </c>
      <c r="E297" s="110" t="s">
        <v>79</v>
      </c>
      <c r="F297" s="66"/>
      <c r="G297" s="35" t="str">
        <f>IFERROR(VLOOKUP(B297,Listor!$A$6:$G$62,7,FALSE),"")</f>
        <v/>
      </c>
      <c r="H297" s="63" t="str">
        <f>IFERROR(VLOOKUP(B297,Listor!$N$6:$O$47,2,FALSE),"")</f>
        <v/>
      </c>
      <c r="I297" s="63" t="str">
        <f t="shared" si="12"/>
        <v/>
      </c>
      <c r="J297" s="96" t="str">
        <f>IFERROR(VLOOKUP(B297,Listor!$N$6:$P$47,3,FALSE)*I297,"")</f>
        <v/>
      </c>
      <c r="K297" s="81"/>
      <c r="L297" s="88" t="str">
        <f>IFERROR((VLOOKUP(B297,Listor!$N$6:$P$47,3,FALSE)*Biologiska!K297)+(VLOOKUP(B297,Listor!$N$6:$Q$47,4,FALSE)),"")</f>
        <v/>
      </c>
      <c r="M297" s="63" t="str">
        <f t="shared" si="13"/>
        <v/>
      </c>
      <c r="N297" s="75"/>
      <c r="O297" s="84" t="str">
        <f t="shared" si="14"/>
        <v/>
      </c>
      <c r="P297" s="107"/>
      <c r="Q297" s="87" t="s">
        <v>79</v>
      </c>
      <c r="R297" s="87"/>
      <c r="S297" s="87"/>
      <c r="T297" s="87"/>
      <c r="U297" s="87"/>
      <c r="V297" s="86" t="s">
        <v>79</v>
      </c>
      <c r="W297" s="75"/>
      <c r="X297" s="102" t="s">
        <v>79</v>
      </c>
      <c r="Y297" s="63" t="str">
        <f>IFERROR(IF(VLOOKUP(X297,Listor!$T$6:$U$7,2,FALSE)&lt;O297,TRUE),"")</f>
        <v/>
      </c>
      <c r="Z297" s="87"/>
      <c r="AA297" s="104"/>
    </row>
    <row r="298" spans="2:27" x14ac:dyDescent="0.25">
      <c r="B298" s="68" t="s">
        <v>68</v>
      </c>
      <c r="C298" s="80" t="str">
        <f>IFERROR(VLOOKUP(B298,Listor!$A$6:$B$62,2,FALSE),"")</f>
        <v/>
      </c>
      <c r="D298" s="80" t="str">
        <f>IFERROR(VLOOKUP(B298,Listor!$A$6:$C$62,3,FALSE),"")</f>
        <v/>
      </c>
      <c r="E298" s="110" t="s">
        <v>79</v>
      </c>
      <c r="F298" s="66"/>
      <c r="G298" s="35" t="str">
        <f>IFERROR(VLOOKUP(B298,Listor!$A$6:$G$62,7,FALSE),"")</f>
        <v/>
      </c>
      <c r="H298" s="63" t="str">
        <f>IFERROR(VLOOKUP(B298,Listor!$N$6:$O$47,2,FALSE),"")</f>
        <v/>
      </c>
      <c r="I298" s="63" t="str">
        <f t="shared" si="12"/>
        <v/>
      </c>
      <c r="J298" s="96" t="str">
        <f>IFERROR(VLOOKUP(B298,Listor!$N$6:$P$47,3,FALSE)*I298,"")</f>
        <v/>
      </c>
      <c r="K298" s="81"/>
      <c r="L298" s="88" t="str">
        <f>IFERROR((VLOOKUP(B298,Listor!$N$6:$P$47,3,FALSE)*Biologiska!K298)+(VLOOKUP(B298,Listor!$N$6:$Q$47,4,FALSE)),"")</f>
        <v/>
      </c>
      <c r="M298" s="63" t="str">
        <f t="shared" si="13"/>
        <v/>
      </c>
      <c r="N298" s="75"/>
      <c r="O298" s="84" t="str">
        <f t="shared" si="14"/>
        <v/>
      </c>
      <c r="P298" s="107"/>
      <c r="Q298" s="87" t="s">
        <v>79</v>
      </c>
      <c r="R298" s="87"/>
      <c r="S298" s="87"/>
      <c r="T298" s="87"/>
      <c r="U298" s="87"/>
      <c r="V298" s="86" t="s">
        <v>79</v>
      </c>
      <c r="W298" s="75"/>
      <c r="X298" s="102" t="s">
        <v>79</v>
      </c>
      <c r="Y298" s="63" t="str">
        <f>IFERROR(IF(VLOOKUP(X298,Listor!$T$6:$U$7,2,FALSE)&lt;O298,TRUE),"")</f>
        <v/>
      </c>
      <c r="Z298" s="87"/>
      <c r="AA298" s="104"/>
    </row>
    <row r="299" spans="2:27" x14ac:dyDescent="0.25">
      <c r="B299" s="68" t="s">
        <v>68</v>
      </c>
      <c r="C299" s="80" t="str">
        <f>IFERROR(VLOOKUP(B299,Listor!$A$6:$B$62,2,FALSE),"")</f>
        <v/>
      </c>
      <c r="D299" s="80" t="str">
        <f>IFERROR(VLOOKUP(B299,Listor!$A$6:$C$62,3,FALSE),"")</f>
        <v/>
      </c>
      <c r="E299" s="110" t="s">
        <v>79</v>
      </c>
      <c r="F299" s="66"/>
      <c r="G299" s="35" t="str">
        <f>IFERROR(VLOOKUP(B299,Listor!$A$6:$G$62,7,FALSE),"")</f>
        <v/>
      </c>
      <c r="H299" s="63" t="str">
        <f>IFERROR(VLOOKUP(B299,Listor!$N$6:$O$47,2,FALSE),"")</f>
        <v/>
      </c>
      <c r="I299" s="63" t="str">
        <f t="shared" si="12"/>
        <v/>
      </c>
      <c r="J299" s="96" t="str">
        <f>IFERROR(VLOOKUP(B299,Listor!$N$6:$P$47,3,FALSE)*I299,"")</f>
        <v/>
      </c>
      <c r="K299" s="81"/>
      <c r="L299" s="88" t="str">
        <f>IFERROR((VLOOKUP(B299,Listor!$N$6:$P$47,3,FALSE)*Biologiska!K299)+(VLOOKUP(B299,Listor!$N$6:$Q$47,4,FALSE)),"")</f>
        <v/>
      </c>
      <c r="M299" s="63" t="str">
        <f t="shared" si="13"/>
        <v/>
      </c>
      <c r="N299" s="75"/>
      <c r="O299" s="84" t="str">
        <f t="shared" si="14"/>
        <v/>
      </c>
      <c r="P299" s="107"/>
      <c r="Q299" s="87" t="s">
        <v>79</v>
      </c>
      <c r="R299" s="87"/>
      <c r="S299" s="87"/>
      <c r="T299" s="87"/>
      <c r="U299" s="87"/>
      <c r="V299" s="86" t="s">
        <v>79</v>
      </c>
      <c r="W299" s="75"/>
      <c r="X299" s="102" t="s">
        <v>79</v>
      </c>
      <c r="Y299" s="63" t="str">
        <f>IFERROR(IF(VLOOKUP(X299,Listor!$T$6:$U$7,2,FALSE)&lt;O299,TRUE),"")</f>
        <v/>
      </c>
      <c r="Z299" s="87"/>
      <c r="AA299" s="104"/>
    </row>
    <row r="300" spans="2:27" x14ac:dyDescent="0.25">
      <c r="B300" s="68" t="s">
        <v>68</v>
      </c>
      <c r="C300" s="80" t="str">
        <f>IFERROR(VLOOKUP(B300,Listor!$A$6:$B$62,2,FALSE),"")</f>
        <v/>
      </c>
      <c r="D300" s="80" t="str">
        <f>IFERROR(VLOOKUP(B300,Listor!$A$6:$C$62,3,FALSE),"")</f>
        <v/>
      </c>
      <c r="E300" s="110" t="s">
        <v>79</v>
      </c>
      <c r="F300" s="66"/>
      <c r="G300" s="35" t="str">
        <f>IFERROR(VLOOKUP(B300,Listor!$A$6:$G$62,7,FALSE),"")</f>
        <v/>
      </c>
      <c r="H300" s="63" t="str">
        <f>IFERROR(VLOOKUP(B300,Listor!$N$6:$O$47,2,FALSE),"")</f>
        <v/>
      </c>
      <c r="I300" s="63" t="str">
        <f t="shared" si="12"/>
        <v/>
      </c>
      <c r="J300" s="96" t="str">
        <f>IFERROR(VLOOKUP(B300,Listor!$N$6:$P$47,3,FALSE)*I300,"")</f>
        <v/>
      </c>
      <c r="K300" s="81"/>
      <c r="L300" s="88" t="str">
        <f>IFERROR((VLOOKUP(B300,Listor!$N$6:$P$47,3,FALSE)*Biologiska!K300)+(VLOOKUP(B300,Listor!$N$6:$Q$47,4,FALSE)),"")</f>
        <v/>
      </c>
      <c r="M300" s="63" t="str">
        <f t="shared" si="13"/>
        <v/>
      </c>
      <c r="N300" s="75"/>
      <c r="O300" s="84" t="str">
        <f t="shared" si="14"/>
        <v/>
      </c>
      <c r="P300" s="107"/>
      <c r="Q300" s="87" t="s">
        <v>79</v>
      </c>
      <c r="R300" s="87"/>
      <c r="S300" s="87"/>
      <c r="T300" s="87"/>
      <c r="U300" s="87"/>
      <c r="V300" s="86" t="s">
        <v>79</v>
      </c>
      <c r="W300" s="75"/>
      <c r="X300" s="102" t="s">
        <v>79</v>
      </c>
      <c r="Y300" s="63" t="str">
        <f>IFERROR(IF(VLOOKUP(X300,Listor!$T$6:$U$7,2,FALSE)&lt;O300,TRUE),"")</f>
        <v/>
      </c>
      <c r="Z300" s="87"/>
      <c r="AA300" s="104"/>
    </row>
    <row r="301" spans="2:27" x14ac:dyDescent="0.25">
      <c r="B301" s="68" t="s">
        <v>68</v>
      </c>
      <c r="C301" s="80" t="str">
        <f>IFERROR(VLOOKUP(B301,Listor!$A$6:$B$62,2,FALSE),"")</f>
        <v/>
      </c>
      <c r="D301" s="80" t="str">
        <f>IFERROR(VLOOKUP(B301,Listor!$A$6:$C$62,3,FALSE),"")</f>
        <v/>
      </c>
      <c r="E301" s="110" t="s">
        <v>79</v>
      </c>
      <c r="F301" s="66"/>
      <c r="G301" s="35" t="str">
        <f>IFERROR(VLOOKUP(B301,Listor!$A$6:$G$62,7,FALSE),"")</f>
        <v/>
      </c>
      <c r="H301" s="63" t="str">
        <f>IFERROR(VLOOKUP(B301,Listor!$N$6:$O$47,2,FALSE),"")</f>
        <v/>
      </c>
      <c r="I301" s="63" t="str">
        <f t="shared" si="12"/>
        <v/>
      </c>
      <c r="J301" s="96" t="str">
        <f>IFERROR(VLOOKUP(B301,Listor!$N$6:$P$47,3,FALSE)*I301,"")</f>
        <v/>
      </c>
      <c r="K301" s="81"/>
      <c r="L301" s="88" t="str">
        <f>IFERROR((VLOOKUP(B301,Listor!$N$6:$P$47,3,FALSE)*Biologiska!K301)+(VLOOKUP(B301,Listor!$N$6:$Q$47,4,FALSE)),"")</f>
        <v/>
      </c>
      <c r="M301" s="63" t="str">
        <f t="shared" si="13"/>
        <v/>
      </c>
      <c r="N301" s="75"/>
      <c r="O301" s="84" t="str">
        <f t="shared" si="14"/>
        <v/>
      </c>
      <c r="P301" s="107"/>
      <c r="Q301" s="87" t="s">
        <v>79</v>
      </c>
      <c r="R301" s="87"/>
      <c r="S301" s="87"/>
      <c r="T301" s="87"/>
      <c r="U301" s="87"/>
      <c r="V301" s="86" t="s">
        <v>79</v>
      </c>
      <c r="W301" s="75"/>
      <c r="X301" s="102" t="s">
        <v>79</v>
      </c>
      <c r="Y301" s="63" t="str">
        <f>IFERROR(IF(VLOOKUP(X301,Listor!$T$6:$U$7,2,FALSE)&lt;O301,TRUE),"")</f>
        <v/>
      </c>
      <c r="Z301" s="87"/>
      <c r="AA301" s="104"/>
    </row>
    <row r="302" spans="2:27" x14ac:dyDescent="0.25">
      <c r="B302" s="68" t="s">
        <v>68</v>
      </c>
      <c r="C302" s="80" t="str">
        <f>IFERROR(VLOOKUP(B302,Listor!$A$6:$B$62,2,FALSE),"")</f>
        <v/>
      </c>
      <c r="D302" s="80" t="str">
        <f>IFERROR(VLOOKUP(B302,Listor!$A$6:$C$62,3,FALSE),"")</f>
        <v/>
      </c>
      <c r="E302" s="110" t="s">
        <v>79</v>
      </c>
      <c r="F302" s="66"/>
      <c r="G302" s="35" t="str">
        <f>IFERROR(VLOOKUP(B302,Listor!$A$6:$G$62,7,FALSE),"")</f>
        <v/>
      </c>
      <c r="H302" s="63" t="str">
        <f>IFERROR(VLOOKUP(B302,Listor!$N$6:$O$47,2,FALSE),"")</f>
        <v/>
      </c>
      <c r="I302" s="63" t="str">
        <f t="shared" si="12"/>
        <v/>
      </c>
      <c r="J302" s="96" t="str">
        <f>IFERROR(VLOOKUP(B302,Listor!$N$6:$P$47,3,FALSE)*I302,"")</f>
        <v/>
      </c>
      <c r="K302" s="81"/>
      <c r="L302" s="88" t="str">
        <f>IFERROR((VLOOKUP(B302,Listor!$N$6:$P$47,3,FALSE)*Biologiska!K302)+(VLOOKUP(B302,Listor!$N$6:$Q$47,4,FALSE)),"")</f>
        <v/>
      </c>
      <c r="M302" s="63" t="str">
        <f t="shared" si="13"/>
        <v/>
      </c>
      <c r="N302" s="75"/>
      <c r="O302" s="84" t="str">
        <f t="shared" si="14"/>
        <v/>
      </c>
      <c r="P302" s="107"/>
      <c r="Q302" s="87" t="s">
        <v>79</v>
      </c>
      <c r="R302" s="87"/>
      <c r="S302" s="87"/>
      <c r="T302" s="87"/>
      <c r="U302" s="87"/>
      <c r="V302" s="86" t="s">
        <v>79</v>
      </c>
      <c r="W302" s="75"/>
      <c r="X302" s="102" t="s">
        <v>79</v>
      </c>
      <c r="Y302" s="63" t="str">
        <f>IFERROR(IF(VLOOKUP(X302,Listor!$T$6:$U$7,2,FALSE)&lt;O302,TRUE),"")</f>
        <v/>
      </c>
      <c r="Z302" s="87"/>
      <c r="AA302" s="104"/>
    </row>
    <row r="303" spans="2:27" x14ac:dyDescent="0.25">
      <c r="B303" s="68" t="s">
        <v>68</v>
      </c>
      <c r="C303" s="80" t="str">
        <f>IFERROR(VLOOKUP(B303,Listor!$A$6:$B$62,2,FALSE),"")</f>
        <v/>
      </c>
      <c r="D303" s="80" t="str">
        <f>IFERROR(VLOOKUP(B303,Listor!$A$6:$C$62,3,FALSE),"")</f>
        <v/>
      </c>
      <c r="E303" s="110" t="s">
        <v>79</v>
      </c>
      <c r="F303" s="66"/>
      <c r="G303" s="35" t="str">
        <f>IFERROR(VLOOKUP(B303,Listor!$A$6:$G$62,7,FALSE),"")</f>
        <v/>
      </c>
      <c r="H303" s="63" t="str">
        <f>IFERROR(VLOOKUP(B303,Listor!$N$6:$O$47,2,FALSE),"")</f>
        <v/>
      </c>
      <c r="I303" s="63" t="str">
        <f t="shared" si="12"/>
        <v/>
      </c>
      <c r="J303" s="96" t="str">
        <f>IFERROR(VLOOKUP(B303,Listor!$N$6:$P$47,3,FALSE)*I303,"")</f>
        <v/>
      </c>
      <c r="K303" s="81"/>
      <c r="L303" s="88" t="str">
        <f>IFERROR((VLOOKUP(B303,Listor!$N$6:$P$47,3,FALSE)*Biologiska!K303)+(VLOOKUP(B303,Listor!$N$6:$Q$47,4,FALSE)),"")</f>
        <v/>
      </c>
      <c r="M303" s="63" t="str">
        <f t="shared" si="13"/>
        <v/>
      </c>
      <c r="N303" s="75"/>
      <c r="O303" s="84" t="str">
        <f t="shared" si="14"/>
        <v/>
      </c>
      <c r="P303" s="107"/>
      <c r="Q303" s="87" t="s">
        <v>79</v>
      </c>
      <c r="R303" s="87"/>
      <c r="S303" s="87"/>
      <c r="T303" s="87"/>
      <c r="U303" s="87"/>
      <c r="V303" s="86" t="s">
        <v>79</v>
      </c>
      <c r="W303" s="75"/>
      <c r="X303" s="102" t="s">
        <v>79</v>
      </c>
      <c r="Y303" s="63" t="str">
        <f>IFERROR(IF(VLOOKUP(X303,Listor!$T$6:$U$7,2,FALSE)&lt;O303,TRUE),"")</f>
        <v/>
      </c>
      <c r="Z303" s="87"/>
      <c r="AA303" s="104"/>
    </row>
    <row r="304" spans="2:27" x14ac:dyDescent="0.25">
      <c r="B304" s="68" t="s">
        <v>68</v>
      </c>
      <c r="C304" s="80" t="str">
        <f>IFERROR(VLOOKUP(B304,Listor!$A$6:$B$62,2,FALSE),"")</f>
        <v/>
      </c>
      <c r="D304" s="80" t="str">
        <f>IFERROR(VLOOKUP(B304,Listor!$A$6:$C$62,3,FALSE),"")</f>
        <v/>
      </c>
      <c r="E304" s="110" t="s">
        <v>79</v>
      </c>
      <c r="F304" s="66"/>
      <c r="G304" s="35" t="str">
        <f>IFERROR(VLOOKUP(B304,Listor!$A$6:$G$62,7,FALSE),"")</f>
        <v/>
      </c>
      <c r="H304" s="63" t="str">
        <f>IFERROR(VLOOKUP(B304,Listor!$N$6:$O$47,2,FALSE),"")</f>
        <v/>
      </c>
      <c r="I304" s="63" t="str">
        <f t="shared" si="12"/>
        <v/>
      </c>
      <c r="J304" s="96" t="str">
        <f>IFERROR(VLOOKUP(B304,Listor!$N$6:$P$47,3,FALSE)*I304,"")</f>
        <v/>
      </c>
      <c r="K304" s="81"/>
      <c r="L304" s="88" t="str">
        <f>IFERROR((VLOOKUP(B304,Listor!$N$6:$P$47,3,FALSE)*Biologiska!K304)+(VLOOKUP(B304,Listor!$N$6:$Q$47,4,FALSE)),"")</f>
        <v/>
      </c>
      <c r="M304" s="63" t="str">
        <f t="shared" si="13"/>
        <v/>
      </c>
      <c r="N304" s="75"/>
      <c r="O304" s="84" t="str">
        <f t="shared" si="14"/>
        <v/>
      </c>
      <c r="P304" s="107"/>
      <c r="Q304" s="87" t="s">
        <v>79</v>
      </c>
      <c r="R304" s="87"/>
      <c r="S304" s="87"/>
      <c r="T304" s="87"/>
      <c r="U304" s="87"/>
      <c r="V304" s="86" t="s">
        <v>79</v>
      </c>
      <c r="W304" s="75"/>
      <c r="X304" s="102" t="s">
        <v>79</v>
      </c>
      <c r="Y304" s="63" t="str">
        <f>IFERROR(IF(VLOOKUP(X304,Listor!$T$6:$U$7,2,FALSE)&lt;O304,TRUE),"")</f>
        <v/>
      </c>
      <c r="Z304" s="87"/>
      <c r="AA304" s="104"/>
    </row>
    <row r="305" spans="2:27" x14ac:dyDescent="0.25">
      <c r="B305" s="68" t="s">
        <v>68</v>
      </c>
      <c r="C305" s="80" t="str">
        <f>IFERROR(VLOOKUP(B305,Listor!$A$6:$B$62,2,FALSE),"")</f>
        <v/>
      </c>
      <c r="D305" s="80" t="str">
        <f>IFERROR(VLOOKUP(B305,Listor!$A$6:$C$62,3,FALSE),"")</f>
        <v/>
      </c>
      <c r="E305" s="110" t="s">
        <v>79</v>
      </c>
      <c r="F305" s="66"/>
      <c r="G305" s="35" t="str">
        <f>IFERROR(VLOOKUP(B305,Listor!$A$6:$G$62,7,FALSE),"")</f>
        <v/>
      </c>
      <c r="H305" s="63" t="str">
        <f>IFERROR(VLOOKUP(B305,Listor!$N$6:$O$47,2,FALSE),"")</f>
        <v/>
      </c>
      <c r="I305" s="63" t="str">
        <f t="shared" si="12"/>
        <v/>
      </c>
      <c r="J305" s="96" t="str">
        <f>IFERROR(VLOOKUP(B305,Listor!$N$6:$P$47,3,FALSE)*I305,"")</f>
        <v/>
      </c>
      <c r="K305" s="81"/>
      <c r="L305" s="88" t="str">
        <f>IFERROR((VLOOKUP(B305,Listor!$N$6:$P$47,3,FALSE)*Biologiska!K305)+(VLOOKUP(B305,Listor!$N$6:$Q$47,4,FALSE)),"")</f>
        <v/>
      </c>
      <c r="M305" s="63" t="str">
        <f t="shared" si="13"/>
        <v/>
      </c>
      <c r="N305" s="75"/>
      <c r="O305" s="84" t="str">
        <f t="shared" si="14"/>
        <v/>
      </c>
      <c r="P305" s="107"/>
      <c r="Q305" s="87" t="s">
        <v>79</v>
      </c>
      <c r="R305" s="87"/>
      <c r="S305" s="87"/>
      <c r="T305" s="87"/>
      <c r="U305" s="87"/>
      <c r="V305" s="86" t="s">
        <v>79</v>
      </c>
      <c r="W305" s="75"/>
      <c r="X305" s="102" t="s">
        <v>79</v>
      </c>
      <c r="Y305" s="63" t="str">
        <f>IFERROR(IF(VLOOKUP(X305,Listor!$T$6:$U$7,2,FALSE)&lt;O305,TRUE),"")</f>
        <v/>
      </c>
      <c r="Z305" s="87"/>
      <c r="AA305" s="104"/>
    </row>
    <row r="306" spans="2:27" x14ac:dyDescent="0.25">
      <c r="B306" s="68" t="s">
        <v>68</v>
      </c>
      <c r="C306" s="80" t="str">
        <f>IFERROR(VLOOKUP(B306,Listor!$A$6:$B$62,2,FALSE),"")</f>
        <v/>
      </c>
      <c r="D306" s="80" t="str">
        <f>IFERROR(VLOOKUP(B306,Listor!$A$6:$C$62,3,FALSE),"")</f>
        <v/>
      </c>
      <c r="E306" s="110" t="s">
        <v>79</v>
      </c>
      <c r="F306" s="66"/>
      <c r="G306" s="35" t="str">
        <f>IFERROR(VLOOKUP(B306,Listor!$A$6:$G$62,7,FALSE),"")</f>
        <v/>
      </c>
      <c r="H306" s="63" t="str">
        <f>IFERROR(VLOOKUP(B306,Listor!$N$6:$O$47,2,FALSE),"")</f>
        <v/>
      </c>
      <c r="I306" s="63" t="str">
        <f t="shared" si="12"/>
        <v/>
      </c>
      <c r="J306" s="96" t="str">
        <f>IFERROR(VLOOKUP(B306,Listor!$N$6:$P$47,3,FALSE)*I306,"")</f>
        <v/>
      </c>
      <c r="K306" s="81"/>
      <c r="L306" s="88" t="str">
        <f>IFERROR((VLOOKUP(B306,Listor!$N$6:$P$47,3,FALSE)*Biologiska!K306)+(VLOOKUP(B306,Listor!$N$6:$Q$47,4,FALSE)),"")</f>
        <v/>
      </c>
      <c r="M306" s="63" t="str">
        <f t="shared" si="13"/>
        <v/>
      </c>
      <c r="N306" s="75"/>
      <c r="O306" s="84" t="str">
        <f t="shared" si="14"/>
        <v/>
      </c>
      <c r="P306" s="107"/>
      <c r="Q306" s="87" t="s">
        <v>79</v>
      </c>
      <c r="R306" s="87"/>
      <c r="S306" s="87"/>
      <c r="T306" s="87"/>
      <c r="U306" s="87"/>
      <c r="V306" s="86" t="s">
        <v>79</v>
      </c>
      <c r="W306" s="75"/>
      <c r="X306" s="102" t="s">
        <v>79</v>
      </c>
      <c r="Y306" s="63" t="str">
        <f>IFERROR(IF(VLOOKUP(X306,Listor!$T$6:$U$7,2,FALSE)&lt;O306,TRUE),"")</f>
        <v/>
      </c>
      <c r="Z306" s="87"/>
      <c r="AA306" s="104"/>
    </row>
    <row r="307" spans="2:27" x14ac:dyDescent="0.25">
      <c r="B307" s="68" t="s">
        <v>68</v>
      </c>
      <c r="C307" s="80" t="str">
        <f>IFERROR(VLOOKUP(B307,Listor!$A$6:$B$62,2,FALSE),"")</f>
        <v/>
      </c>
      <c r="D307" s="80" t="str">
        <f>IFERROR(VLOOKUP(B307,Listor!$A$6:$C$62,3,FALSE),"")</f>
        <v/>
      </c>
      <c r="E307" s="110" t="s">
        <v>79</v>
      </c>
      <c r="F307" s="66"/>
      <c r="G307" s="35" t="str">
        <f>IFERROR(VLOOKUP(B307,Listor!$A$6:$G$62,7,FALSE),"")</f>
        <v/>
      </c>
      <c r="H307" s="63" t="str">
        <f>IFERROR(VLOOKUP(B307,Listor!$N$6:$O$47,2,FALSE),"")</f>
        <v/>
      </c>
      <c r="I307" s="63" t="str">
        <f t="shared" si="12"/>
        <v/>
      </c>
      <c r="J307" s="96" t="str">
        <f>IFERROR(VLOOKUP(B307,Listor!$N$6:$P$47,3,FALSE)*I307,"")</f>
        <v/>
      </c>
      <c r="K307" s="81"/>
      <c r="L307" s="88" t="str">
        <f>IFERROR((VLOOKUP(B307,Listor!$N$6:$P$47,3,FALSE)*Biologiska!K307)+(VLOOKUP(B307,Listor!$N$6:$Q$47,4,FALSE)),"")</f>
        <v/>
      </c>
      <c r="M307" s="63" t="str">
        <f t="shared" si="13"/>
        <v/>
      </c>
      <c r="N307" s="75"/>
      <c r="O307" s="84" t="str">
        <f t="shared" si="14"/>
        <v/>
      </c>
      <c r="P307" s="107"/>
      <c r="Q307" s="87" t="s">
        <v>79</v>
      </c>
      <c r="R307" s="87"/>
      <c r="S307" s="87"/>
      <c r="T307" s="87"/>
      <c r="U307" s="87"/>
      <c r="V307" s="86" t="s">
        <v>79</v>
      </c>
      <c r="W307" s="75"/>
      <c r="X307" s="102" t="s">
        <v>79</v>
      </c>
      <c r="Y307" s="63" t="str">
        <f>IFERROR(IF(VLOOKUP(X307,Listor!$T$6:$U$7,2,FALSE)&lt;O307,TRUE),"")</f>
        <v/>
      </c>
      <c r="Z307" s="87"/>
      <c r="AA307" s="104"/>
    </row>
    <row r="308" spans="2:27" x14ac:dyDescent="0.25">
      <c r="B308" s="68" t="s">
        <v>68</v>
      </c>
      <c r="C308" s="80" t="str">
        <f>IFERROR(VLOOKUP(B308,Listor!$A$6:$B$62,2,FALSE),"")</f>
        <v/>
      </c>
      <c r="D308" s="80" t="str">
        <f>IFERROR(VLOOKUP(B308,Listor!$A$6:$C$62,3,FALSE),"")</f>
        <v/>
      </c>
      <c r="E308" s="110" t="s">
        <v>79</v>
      </c>
      <c r="F308" s="66"/>
      <c r="G308" s="35" t="str">
        <f>IFERROR(VLOOKUP(B308,Listor!$A$6:$G$62,7,FALSE),"")</f>
        <v/>
      </c>
      <c r="H308" s="63" t="str">
        <f>IFERROR(VLOOKUP(B308,Listor!$N$6:$O$47,2,FALSE),"")</f>
        <v/>
      </c>
      <c r="I308" s="63" t="str">
        <f t="shared" si="12"/>
        <v/>
      </c>
      <c r="J308" s="96" t="str">
        <f>IFERROR(VLOOKUP(B308,Listor!$N$6:$P$47,3,FALSE)*I308,"")</f>
        <v/>
      </c>
      <c r="K308" s="81"/>
      <c r="L308" s="88" t="str">
        <f>IFERROR((VLOOKUP(B308,Listor!$N$6:$P$47,3,FALSE)*Biologiska!K308)+(VLOOKUP(B308,Listor!$N$6:$Q$47,4,FALSE)),"")</f>
        <v/>
      </c>
      <c r="M308" s="63" t="str">
        <f t="shared" si="13"/>
        <v/>
      </c>
      <c r="N308" s="75"/>
      <c r="O308" s="84" t="str">
        <f t="shared" si="14"/>
        <v/>
      </c>
      <c r="P308" s="107"/>
      <c r="Q308" s="87" t="s">
        <v>79</v>
      </c>
      <c r="R308" s="87"/>
      <c r="S308" s="87"/>
      <c r="T308" s="87"/>
      <c r="U308" s="87"/>
      <c r="V308" s="86" t="s">
        <v>79</v>
      </c>
      <c r="W308" s="75"/>
      <c r="X308" s="102" t="s">
        <v>79</v>
      </c>
      <c r="Y308" s="63" t="str">
        <f>IFERROR(IF(VLOOKUP(X308,Listor!$T$6:$U$7,2,FALSE)&lt;O308,TRUE),"")</f>
        <v/>
      </c>
      <c r="Z308" s="87"/>
      <c r="AA308" s="104"/>
    </row>
    <row r="309" spans="2:27" x14ac:dyDescent="0.25">
      <c r="B309" s="68" t="s">
        <v>68</v>
      </c>
      <c r="C309" s="80" t="str">
        <f>IFERROR(VLOOKUP(B309,Listor!$A$6:$B$62,2,FALSE),"")</f>
        <v/>
      </c>
      <c r="D309" s="80" t="str">
        <f>IFERROR(VLOOKUP(B309,Listor!$A$6:$C$62,3,FALSE),"")</f>
        <v/>
      </c>
      <c r="E309" s="110" t="s">
        <v>79</v>
      </c>
      <c r="F309" s="66"/>
      <c r="G309" s="35" t="str">
        <f>IFERROR(VLOOKUP(B309,Listor!$A$6:$G$62,7,FALSE),"")</f>
        <v/>
      </c>
      <c r="H309" s="63" t="str">
        <f>IFERROR(VLOOKUP(B309,Listor!$N$6:$O$47,2,FALSE),"")</f>
        <v/>
      </c>
      <c r="I309" s="63" t="str">
        <f t="shared" si="12"/>
        <v/>
      </c>
      <c r="J309" s="96" t="str">
        <f>IFERROR(VLOOKUP(B309,Listor!$N$6:$P$47,3,FALSE)*I309,"")</f>
        <v/>
      </c>
      <c r="K309" s="81"/>
      <c r="L309" s="88" t="str">
        <f>IFERROR((VLOOKUP(B309,Listor!$N$6:$P$47,3,FALSE)*Biologiska!K309)+(VLOOKUP(B309,Listor!$N$6:$Q$47,4,FALSE)),"")</f>
        <v/>
      </c>
      <c r="M309" s="63" t="str">
        <f t="shared" si="13"/>
        <v/>
      </c>
      <c r="N309" s="75"/>
      <c r="O309" s="84" t="str">
        <f t="shared" si="14"/>
        <v/>
      </c>
      <c r="P309" s="107"/>
      <c r="Q309" s="87" t="s">
        <v>79</v>
      </c>
      <c r="R309" s="87"/>
      <c r="S309" s="87"/>
      <c r="T309" s="87"/>
      <c r="U309" s="87"/>
      <c r="V309" s="86" t="s">
        <v>79</v>
      </c>
      <c r="W309" s="75"/>
      <c r="X309" s="102" t="s">
        <v>79</v>
      </c>
      <c r="Y309" s="63" t="str">
        <f>IFERROR(IF(VLOOKUP(X309,Listor!$T$6:$U$7,2,FALSE)&lt;O309,TRUE),"")</f>
        <v/>
      </c>
      <c r="Z309" s="87"/>
      <c r="AA309" s="104"/>
    </row>
    <row r="310" spans="2:27" x14ac:dyDescent="0.25">
      <c r="B310" s="68" t="s">
        <v>68</v>
      </c>
      <c r="C310" s="80" t="str">
        <f>IFERROR(VLOOKUP(B310,Listor!$A$6:$B$62,2,FALSE),"")</f>
        <v/>
      </c>
      <c r="D310" s="80" t="str">
        <f>IFERROR(VLOOKUP(B310,Listor!$A$6:$C$62,3,FALSE),"")</f>
        <v/>
      </c>
      <c r="E310" s="110" t="s">
        <v>79</v>
      </c>
      <c r="F310" s="66"/>
      <c r="G310" s="35" t="str">
        <f>IFERROR(VLOOKUP(B310,Listor!$A$6:$G$62,7,FALSE),"")</f>
        <v/>
      </c>
      <c r="H310" s="63" t="str">
        <f>IFERROR(VLOOKUP(B310,Listor!$N$6:$O$47,2,FALSE),"")</f>
        <v/>
      </c>
      <c r="I310" s="63" t="str">
        <f t="shared" si="12"/>
        <v/>
      </c>
      <c r="J310" s="96" t="str">
        <f>IFERROR(VLOOKUP(B310,Listor!$N$6:$P$47,3,FALSE)*I310,"")</f>
        <v/>
      </c>
      <c r="K310" s="81"/>
      <c r="L310" s="88" t="str">
        <f>IFERROR((VLOOKUP(B310,Listor!$N$6:$P$47,3,FALSE)*Biologiska!K310)+(VLOOKUP(B310,Listor!$N$6:$Q$47,4,FALSE)),"")</f>
        <v/>
      </c>
      <c r="M310" s="63" t="str">
        <f t="shared" si="13"/>
        <v/>
      </c>
      <c r="N310" s="75"/>
      <c r="O310" s="84" t="str">
        <f t="shared" si="14"/>
        <v/>
      </c>
      <c r="P310" s="107"/>
      <c r="Q310" s="87" t="s">
        <v>79</v>
      </c>
      <c r="R310" s="87"/>
      <c r="S310" s="87"/>
      <c r="T310" s="87"/>
      <c r="U310" s="87"/>
      <c r="V310" s="86" t="s">
        <v>79</v>
      </c>
      <c r="W310" s="75"/>
      <c r="X310" s="102" t="s">
        <v>79</v>
      </c>
      <c r="Y310" s="63" t="str">
        <f>IFERROR(IF(VLOOKUP(X310,Listor!$T$6:$U$7,2,FALSE)&lt;O310,TRUE),"")</f>
        <v/>
      </c>
      <c r="Z310" s="87"/>
      <c r="AA310" s="104"/>
    </row>
    <row r="311" spans="2:27" x14ac:dyDescent="0.25">
      <c r="B311" s="68" t="s">
        <v>68</v>
      </c>
      <c r="C311" s="80" t="str">
        <f>IFERROR(VLOOKUP(B311,Listor!$A$6:$B$62,2,FALSE),"")</f>
        <v/>
      </c>
      <c r="D311" s="80" t="str">
        <f>IFERROR(VLOOKUP(B311,Listor!$A$6:$C$62,3,FALSE),"")</f>
        <v/>
      </c>
      <c r="E311" s="110" t="s">
        <v>79</v>
      </c>
      <c r="F311" s="66"/>
      <c r="G311" s="35" t="str">
        <f>IFERROR(VLOOKUP(B311,Listor!$A$6:$G$62,7,FALSE),"")</f>
        <v/>
      </c>
      <c r="H311" s="63" t="str">
        <f>IFERROR(VLOOKUP(B311,Listor!$N$6:$O$47,2,FALSE),"")</f>
        <v/>
      </c>
      <c r="I311" s="63" t="str">
        <f t="shared" si="12"/>
        <v/>
      </c>
      <c r="J311" s="96" t="str">
        <f>IFERROR(VLOOKUP(B311,Listor!$N$6:$P$47,3,FALSE)*I311,"")</f>
        <v/>
      </c>
      <c r="K311" s="81"/>
      <c r="L311" s="88" t="str">
        <f>IFERROR((VLOOKUP(B311,Listor!$N$6:$P$47,3,FALSE)*Biologiska!K311)+(VLOOKUP(B311,Listor!$N$6:$Q$47,4,FALSE)),"")</f>
        <v/>
      </c>
      <c r="M311" s="63" t="str">
        <f t="shared" si="13"/>
        <v/>
      </c>
      <c r="N311" s="75"/>
      <c r="O311" s="84" t="str">
        <f t="shared" si="14"/>
        <v/>
      </c>
      <c r="P311" s="107"/>
      <c r="Q311" s="87" t="s">
        <v>79</v>
      </c>
      <c r="R311" s="87"/>
      <c r="S311" s="87"/>
      <c r="T311" s="87"/>
      <c r="U311" s="87"/>
      <c r="V311" s="86" t="s">
        <v>79</v>
      </c>
      <c r="W311" s="75"/>
      <c r="X311" s="102" t="s">
        <v>79</v>
      </c>
      <c r="Y311" s="63" t="str">
        <f>IFERROR(IF(VLOOKUP(X311,Listor!$T$6:$U$7,2,FALSE)&lt;O311,TRUE),"")</f>
        <v/>
      </c>
      <c r="Z311" s="87"/>
      <c r="AA311" s="104"/>
    </row>
    <row r="312" spans="2:27" x14ac:dyDescent="0.25">
      <c r="B312" s="68" t="s">
        <v>68</v>
      </c>
      <c r="C312" s="80" t="str">
        <f>IFERROR(VLOOKUP(B312,Listor!$A$6:$B$62,2,FALSE),"")</f>
        <v/>
      </c>
      <c r="D312" s="80" t="str">
        <f>IFERROR(VLOOKUP(B312,Listor!$A$6:$C$62,3,FALSE),"")</f>
        <v/>
      </c>
      <c r="E312" s="110" t="s">
        <v>79</v>
      </c>
      <c r="F312" s="66"/>
      <c r="G312" s="35" t="str">
        <f>IFERROR(VLOOKUP(B312,Listor!$A$6:$G$62,7,FALSE),"")</f>
        <v/>
      </c>
      <c r="H312" s="63" t="str">
        <f>IFERROR(VLOOKUP(B312,Listor!$N$6:$O$47,2,FALSE),"")</f>
        <v/>
      </c>
      <c r="I312" s="63" t="str">
        <f t="shared" si="12"/>
        <v/>
      </c>
      <c r="J312" s="96" t="str">
        <f>IFERROR(VLOOKUP(B312,Listor!$N$6:$P$47,3,FALSE)*I312,"")</f>
        <v/>
      </c>
      <c r="K312" s="81"/>
      <c r="L312" s="88" t="str">
        <f>IFERROR((VLOOKUP(B312,Listor!$N$6:$P$47,3,FALSE)*Biologiska!K312)+(VLOOKUP(B312,Listor!$N$6:$Q$47,4,FALSE)),"")</f>
        <v/>
      </c>
      <c r="M312" s="63" t="str">
        <f t="shared" si="13"/>
        <v/>
      </c>
      <c r="N312" s="75"/>
      <c r="O312" s="84" t="str">
        <f t="shared" si="14"/>
        <v/>
      </c>
      <c r="P312" s="107"/>
      <c r="Q312" s="87" t="s">
        <v>79</v>
      </c>
      <c r="R312" s="87"/>
      <c r="S312" s="87"/>
      <c r="T312" s="87"/>
      <c r="U312" s="87"/>
      <c r="V312" s="86" t="s">
        <v>79</v>
      </c>
      <c r="W312" s="75"/>
      <c r="X312" s="102" t="s">
        <v>79</v>
      </c>
      <c r="Y312" s="63" t="str">
        <f>IFERROR(IF(VLOOKUP(X312,Listor!$T$6:$U$7,2,FALSE)&lt;O312,TRUE),"")</f>
        <v/>
      </c>
      <c r="Z312" s="87"/>
      <c r="AA312" s="104"/>
    </row>
    <row r="313" spans="2:27" x14ac:dyDescent="0.25">
      <c r="B313" s="68" t="s">
        <v>68</v>
      </c>
      <c r="C313" s="80" t="str">
        <f>IFERROR(VLOOKUP(B313,Listor!$A$6:$B$62,2,FALSE),"")</f>
        <v/>
      </c>
      <c r="D313" s="80" t="str">
        <f>IFERROR(VLOOKUP(B313,Listor!$A$6:$C$62,3,FALSE),"")</f>
        <v/>
      </c>
      <c r="E313" s="110" t="s">
        <v>79</v>
      </c>
      <c r="F313" s="66"/>
      <c r="G313" s="35" t="str">
        <f>IFERROR(VLOOKUP(B313,Listor!$A$6:$G$62,7,FALSE),"")</f>
        <v/>
      </c>
      <c r="H313" s="63" t="str">
        <f>IFERROR(VLOOKUP(B313,Listor!$N$6:$O$47,2,FALSE),"")</f>
        <v/>
      </c>
      <c r="I313" s="63" t="str">
        <f t="shared" si="12"/>
        <v/>
      </c>
      <c r="J313" s="96" t="str">
        <f>IFERROR(VLOOKUP(B313,Listor!$N$6:$P$47,3,FALSE)*I313,"")</f>
        <v/>
      </c>
      <c r="K313" s="81"/>
      <c r="L313" s="88" t="str">
        <f>IFERROR((VLOOKUP(B313,Listor!$N$6:$P$47,3,FALSE)*Biologiska!K313)+(VLOOKUP(B313,Listor!$N$6:$Q$47,4,FALSE)),"")</f>
        <v/>
      </c>
      <c r="M313" s="63" t="str">
        <f t="shared" si="13"/>
        <v/>
      </c>
      <c r="N313" s="75"/>
      <c r="O313" s="84" t="str">
        <f t="shared" si="14"/>
        <v/>
      </c>
      <c r="P313" s="107"/>
      <c r="Q313" s="87" t="s">
        <v>79</v>
      </c>
      <c r="R313" s="87"/>
      <c r="S313" s="87"/>
      <c r="T313" s="87"/>
      <c r="U313" s="87"/>
      <c r="V313" s="86" t="s">
        <v>79</v>
      </c>
      <c r="W313" s="75"/>
      <c r="X313" s="102" t="s">
        <v>79</v>
      </c>
      <c r="Y313" s="63" t="str">
        <f>IFERROR(IF(VLOOKUP(X313,Listor!$T$6:$U$7,2,FALSE)&lt;O313,TRUE),"")</f>
        <v/>
      </c>
      <c r="Z313" s="87"/>
      <c r="AA313" s="104"/>
    </row>
    <row r="314" spans="2:27" x14ac:dyDescent="0.25">
      <c r="B314" s="68" t="s">
        <v>68</v>
      </c>
      <c r="C314" s="80" t="str">
        <f>IFERROR(VLOOKUP(B314,Listor!$A$6:$B$62,2,FALSE),"")</f>
        <v/>
      </c>
      <c r="D314" s="80" t="str">
        <f>IFERROR(VLOOKUP(B314,Listor!$A$6:$C$62,3,FALSE),"")</f>
        <v/>
      </c>
      <c r="E314" s="110" t="s">
        <v>79</v>
      </c>
      <c r="F314" s="66"/>
      <c r="G314" s="35" t="str">
        <f>IFERROR(VLOOKUP(B314,Listor!$A$6:$G$62,7,FALSE),"")</f>
        <v/>
      </c>
      <c r="H314" s="63" t="str">
        <f>IFERROR(VLOOKUP(B314,Listor!$N$6:$O$47,2,FALSE),"")</f>
        <v/>
      </c>
      <c r="I314" s="63" t="str">
        <f t="shared" si="12"/>
        <v/>
      </c>
      <c r="J314" s="96" t="str">
        <f>IFERROR(VLOOKUP(B314,Listor!$N$6:$P$47,3,FALSE)*I314,"")</f>
        <v/>
      </c>
      <c r="K314" s="81"/>
      <c r="L314" s="88" t="str">
        <f>IFERROR((VLOOKUP(B314,Listor!$N$6:$P$47,3,FALSE)*Biologiska!K314)+(VLOOKUP(B314,Listor!$N$6:$Q$47,4,FALSE)),"")</f>
        <v/>
      </c>
      <c r="M314" s="63" t="str">
        <f t="shared" si="13"/>
        <v/>
      </c>
      <c r="N314" s="75"/>
      <c r="O314" s="84" t="str">
        <f t="shared" si="14"/>
        <v/>
      </c>
      <c r="P314" s="107"/>
      <c r="Q314" s="87" t="s">
        <v>79</v>
      </c>
      <c r="R314" s="87"/>
      <c r="S314" s="87"/>
      <c r="T314" s="87"/>
      <c r="U314" s="87"/>
      <c r="V314" s="86" t="s">
        <v>79</v>
      </c>
      <c r="W314" s="75"/>
      <c r="X314" s="102" t="s">
        <v>79</v>
      </c>
      <c r="Y314" s="63" t="str">
        <f>IFERROR(IF(VLOOKUP(X314,Listor!$T$6:$U$7,2,FALSE)&lt;O314,TRUE),"")</f>
        <v/>
      </c>
      <c r="Z314" s="87"/>
      <c r="AA314" s="104"/>
    </row>
    <row r="315" spans="2:27" x14ac:dyDescent="0.25">
      <c r="B315" s="68" t="s">
        <v>68</v>
      </c>
      <c r="C315" s="80" t="str">
        <f>IFERROR(VLOOKUP(B315,Listor!$A$6:$B$62,2,FALSE),"")</f>
        <v/>
      </c>
      <c r="D315" s="80" t="str">
        <f>IFERROR(VLOOKUP(B315,Listor!$A$6:$C$62,3,FALSE),"")</f>
        <v/>
      </c>
      <c r="E315" s="110" t="s">
        <v>79</v>
      </c>
      <c r="F315" s="66"/>
      <c r="G315" s="35" t="str">
        <f>IFERROR(VLOOKUP(B315,Listor!$A$6:$G$62,7,FALSE),"")</f>
        <v/>
      </c>
      <c r="H315" s="63" t="str">
        <f>IFERROR(VLOOKUP(B315,Listor!$N$6:$O$47,2,FALSE),"")</f>
        <v/>
      </c>
      <c r="I315" s="63" t="str">
        <f t="shared" si="12"/>
        <v/>
      </c>
      <c r="J315" s="96" t="str">
        <f>IFERROR(VLOOKUP(B315,Listor!$N$6:$P$47,3,FALSE)*I315,"")</f>
        <v/>
      </c>
      <c r="K315" s="81"/>
      <c r="L315" s="88" t="str">
        <f>IFERROR((VLOOKUP(B315,Listor!$N$6:$P$47,3,FALSE)*Biologiska!K315)+(VLOOKUP(B315,Listor!$N$6:$Q$47,4,FALSE)),"")</f>
        <v/>
      </c>
      <c r="M315" s="63" t="str">
        <f t="shared" si="13"/>
        <v/>
      </c>
      <c r="N315" s="75"/>
      <c r="O315" s="84" t="str">
        <f t="shared" si="14"/>
        <v/>
      </c>
      <c r="P315" s="107"/>
      <c r="Q315" s="87" t="s">
        <v>79</v>
      </c>
      <c r="R315" s="87"/>
      <c r="S315" s="87"/>
      <c r="T315" s="87"/>
      <c r="U315" s="87"/>
      <c r="V315" s="86" t="s">
        <v>79</v>
      </c>
      <c r="W315" s="75"/>
      <c r="X315" s="102" t="s">
        <v>79</v>
      </c>
      <c r="Y315" s="63" t="str">
        <f>IFERROR(IF(VLOOKUP(X315,Listor!$T$6:$U$7,2,FALSE)&lt;O315,TRUE),"")</f>
        <v/>
      </c>
      <c r="Z315" s="87"/>
      <c r="AA315" s="104"/>
    </row>
    <row r="316" spans="2:27" x14ac:dyDescent="0.25">
      <c r="B316" s="68" t="s">
        <v>68</v>
      </c>
      <c r="C316" s="80" t="str">
        <f>IFERROR(VLOOKUP(B316,Listor!$A$6:$B$62,2,FALSE),"")</f>
        <v/>
      </c>
      <c r="D316" s="80" t="str">
        <f>IFERROR(VLOOKUP(B316,Listor!$A$6:$C$62,3,FALSE),"")</f>
        <v/>
      </c>
      <c r="E316" s="110" t="s">
        <v>79</v>
      </c>
      <c r="F316" s="66"/>
      <c r="G316" s="35" t="str">
        <f>IFERROR(VLOOKUP(B316,Listor!$A$6:$G$62,7,FALSE),"")</f>
        <v/>
      </c>
      <c r="H316" s="63" t="str">
        <f>IFERROR(VLOOKUP(B316,Listor!$N$6:$O$47,2,FALSE),"")</f>
        <v/>
      </c>
      <c r="I316" s="63" t="str">
        <f t="shared" si="12"/>
        <v/>
      </c>
      <c r="J316" s="96" t="str">
        <f>IFERROR(VLOOKUP(B316,Listor!$N$6:$P$47,3,FALSE)*I316,"")</f>
        <v/>
      </c>
      <c r="K316" s="81"/>
      <c r="L316" s="88" t="str">
        <f>IFERROR((VLOOKUP(B316,Listor!$N$6:$P$47,3,FALSE)*Biologiska!K316)+(VLOOKUP(B316,Listor!$N$6:$Q$47,4,FALSE)),"")</f>
        <v/>
      </c>
      <c r="M316" s="63" t="str">
        <f t="shared" si="13"/>
        <v/>
      </c>
      <c r="N316" s="75"/>
      <c r="O316" s="84" t="str">
        <f t="shared" si="14"/>
        <v/>
      </c>
      <c r="P316" s="107"/>
      <c r="Q316" s="87" t="s">
        <v>79</v>
      </c>
      <c r="R316" s="87"/>
      <c r="S316" s="87"/>
      <c r="T316" s="87"/>
      <c r="U316" s="87"/>
      <c r="V316" s="86" t="s">
        <v>79</v>
      </c>
      <c r="W316" s="75"/>
      <c r="X316" s="102" t="s">
        <v>79</v>
      </c>
      <c r="Y316" s="63" t="str">
        <f>IFERROR(IF(VLOOKUP(X316,Listor!$T$6:$U$7,2,FALSE)&lt;O316,TRUE),"")</f>
        <v/>
      </c>
      <c r="Z316" s="87"/>
      <c r="AA316" s="104"/>
    </row>
    <row r="317" spans="2:27" x14ac:dyDescent="0.25">
      <c r="B317" s="68" t="s">
        <v>68</v>
      </c>
      <c r="C317" s="80" t="str">
        <f>IFERROR(VLOOKUP(B317,Listor!$A$6:$B$62,2,FALSE),"")</f>
        <v/>
      </c>
      <c r="D317" s="80" t="str">
        <f>IFERROR(VLOOKUP(B317,Listor!$A$6:$C$62,3,FALSE),"")</f>
        <v/>
      </c>
      <c r="E317" s="110" t="s">
        <v>79</v>
      </c>
      <c r="F317" s="66"/>
      <c r="G317" s="35" t="str">
        <f>IFERROR(VLOOKUP(B317,Listor!$A$6:$G$62,7,FALSE),"")</f>
        <v/>
      </c>
      <c r="H317" s="63" t="str">
        <f>IFERROR(VLOOKUP(B317,Listor!$N$6:$O$47,2,FALSE),"")</f>
        <v/>
      </c>
      <c r="I317" s="63" t="str">
        <f t="shared" si="12"/>
        <v/>
      </c>
      <c r="J317" s="96" t="str">
        <f>IFERROR(VLOOKUP(B317,Listor!$N$6:$P$47,3,FALSE)*I317,"")</f>
        <v/>
      </c>
      <c r="K317" s="81"/>
      <c r="L317" s="88" t="str">
        <f>IFERROR((VLOOKUP(B317,Listor!$N$6:$P$47,3,FALSE)*Biologiska!K317)+(VLOOKUP(B317,Listor!$N$6:$Q$47,4,FALSE)),"")</f>
        <v/>
      </c>
      <c r="M317" s="63" t="str">
        <f t="shared" si="13"/>
        <v/>
      </c>
      <c r="N317" s="75"/>
      <c r="O317" s="84" t="str">
        <f t="shared" si="14"/>
        <v/>
      </c>
      <c r="P317" s="107"/>
      <c r="Q317" s="87" t="s">
        <v>79</v>
      </c>
      <c r="R317" s="87"/>
      <c r="S317" s="87"/>
      <c r="T317" s="87"/>
      <c r="U317" s="87"/>
      <c r="V317" s="86" t="s">
        <v>79</v>
      </c>
      <c r="W317" s="75"/>
      <c r="X317" s="102" t="s">
        <v>79</v>
      </c>
      <c r="Y317" s="63" t="str">
        <f>IFERROR(IF(VLOOKUP(X317,Listor!$T$6:$U$7,2,FALSE)&lt;O317,TRUE),"")</f>
        <v/>
      </c>
      <c r="Z317" s="87"/>
      <c r="AA317" s="104"/>
    </row>
    <row r="318" spans="2:27" x14ac:dyDescent="0.25">
      <c r="B318" s="68" t="s">
        <v>68</v>
      </c>
      <c r="C318" s="80" t="str">
        <f>IFERROR(VLOOKUP(B318,Listor!$A$6:$B$62,2,FALSE),"")</f>
        <v/>
      </c>
      <c r="D318" s="80" t="str">
        <f>IFERROR(VLOOKUP(B318,Listor!$A$6:$C$62,3,FALSE),"")</f>
        <v/>
      </c>
      <c r="E318" s="110" t="s">
        <v>79</v>
      </c>
      <c r="F318" s="66"/>
      <c r="G318" s="35" t="str">
        <f>IFERROR(VLOOKUP(B318,Listor!$A$6:$G$62,7,FALSE),"")</f>
        <v/>
      </c>
      <c r="H318" s="63" t="str">
        <f>IFERROR(VLOOKUP(B318,Listor!$N$6:$O$47,2,FALSE),"")</f>
        <v/>
      </c>
      <c r="I318" s="63" t="str">
        <f t="shared" si="12"/>
        <v/>
      </c>
      <c r="J318" s="96" t="str">
        <f>IFERROR(VLOOKUP(B318,Listor!$N$6:$P$47,3,FALSE)*I318,"")</f>
        <v/>
      </c>
      <c r="K318" s="81"/>
      <c r="L318" s="88" t="str">
        <f>IFERROR((VLOOKUP(B318,Listor!$N$6:$P$47,3,FALSE)*Biologiska!K318)+(VLOOKUP(B318,Listor!$N$6:$Q$47,4,FALSE)),"")</f>
        <v/>
      </c>
      <c r="M318" s="63" t="str">
        <f t="shared" si="13"/>
        <v/>
      </c>
      <c r="N318" s="75"/>
      <c r="O318" s="84" t="str">
        <f t="shared" si="14"/>
        <v/>
      </c>
      <c r="P318" s="107"/>
      <c r="Q318" s="87" t="s">
        <v>79</v>
      </c>
      <c r="R318" s="87"/>
      <c r="S318" s="87"/>
      <c r="T318" s="87"/>
      <c r="U318" s="87"/>
      <c r="V318" s="86" t="s">
        <v>79</v>
      </c>
      <c r="W318" s="75"/>
      <c r="X318" s="102" t="s">
        <v>79</v>
      </c>
      <c r="Y318" s="63" t="str">
        <f>IFERROR(IF(VLOOKUP(X318,Listor!$T$6:$U$7,2,FALSE)&lt;O318,TRUE),"")</f>
        <v/>
      </c>
      <c r="Z318" s="87"/>
      <c r="AA318" s="104"/>
    </row>
    <row r="319" spans="2:27" x14ac:dyDescent="0.25">
      <c r="B319" s="68" t="s">
        <v>68</v>
      </c>
      <c r="C319" s="80" t="str">
        <f>IFERROR(VLOOKUP(B319,Listor!$A$6:$B$62,2,FALSE),"")</f>
        <v/>
      </c>
      <c r="D319" s="80" t="str">
        <f>IFERROR(VLOOKUP(B319,Listor!$A$6:$C$62,3,FALSE),"")</f>
        <v/>
      </c>
      <c r="E319" s="110" t="s">
        <v>79</v>
      </c>
      <c r="F319" s="66"/>
      <c r="G319" s="35" t="str">
        <f>IFERROR(VLOOKUP(B319,Listor!$A$6:$G$62,7,FALSE),"")</f>
        <v/>
      </c>
      <c r="H319" s="63" t="str">
        <f>IFERROR(VLOOKUP(B319,Listor!$N$6:$O$47,2,FALSE),"")</f>
        <v/>
      </c>
      <c r="I319" s="63" t="str">
        <f t="shared" si="12"/>
        <v/>
      </c>
      <c r="J319" s="96" t="str">
        <f>IFERROR(VLOOKUP(B319,Listor!$N$6:$P$47,3,FALSE)*I319,"")</f>
        <v/>
      </c>
      <c r="K319" s="81"/>
      <c r="L319" s="88" t="str">
        <f>IFERROR((VLOOKUP(B319,Listor!$N$6:$P$47,3,FALSE)*Biologiska!K319)+(VLOOKUP(B319,Listor!$N$6:$Q$47,4,FALSE)),"")</f>
        <v/>
      </c>
      <c r="M319" s="63" t="str">
        <f t="shared" si="13"/>
        <v/>
      </c>
      <c r="N319" s="75"/>
      <c r="O319" s="84" t="str">
        <f t="shared" si="14"/>
        <v/>
      </c>
      <c r="P319" s="107"/>
      <c r="Q319" s="87" t="s">
        <v>79</v>
      </c>
      <c r="R319" s="87"/>
      <c r="S319" s="87"/>
      <c r="T319" s="87"/>
      <c r="U319" s="87"/>
      <c r="V319" s="86" t="s">
        <v>79</v>
      </c>
      <c r="W319" s="75"/>
      <c r="X319" s="102" t="s">
        <v>79</v>
      </c>
      <c r="Y319" s="63" t="str">
        <f>IFERROR(IF(VLOOKUP(X319,Listor!$T$6:$U$7,2,FALSE)&lt;O319,TRUE),"")</f>
        <v/>
      </c>
      <c r="Z319" s="87"/>
      <c r="AA319" s="104"/>
    </row>
    <row r="320" spans="2:27" x14ac:dyDescent="0.25">
      <c r="B320" s="68" t="s">
        <v>68</v>
      </c>
      <c r="C320" s="80" t="str">
        <f>IFERROR(VLOOKUP(B320,Listor!$A$6:$B$62,2,FALSE),"")</f>
        <v/>
      </c>
      <c r="D320" s="80" t="str">
        <f>IFERROR(VLOOKUP(B320,Listor!$A$6:$C$62,3,FALSE),"")</f>
        <v/>
      </c>
      <c r="E320" s="110" t="s">
        <v>79</v>
      </c>
      <c r="F320" s="66"/>
      <c r="G320" s="35" t="str">
        <f>IFERROR(VLOOKUP(B320,Listor!$A$6:$G$62,7,FALSE),"")</f>
        <v/>
      </c>
      <c r="H320" s="63" t="str">
        <f>IFERROR(VLOOKUP(B320,Listor!$N$6:$O$47,2,FALSE),"")</f>
        <v/>
      </c>
      <c r="I320" s="63" t="str">
        <f t="shared" si="12"/>
        <v/>
      </c>
      <c r="J320" s="96" t="str">
        <f>IFERROR(VLOOKUP(B320,Listor!$N$6:$P$47,3,FALSE)*I320,"")</f>
        <v/>
      </c>
      <c r="K320" s="81"/>
      <c r="L320" s="88" t="str">
        <f>IFERROR((VLOOKUP(B320,Listor!$N$6:$P$47,3,FALSE)*Biologiska!K320)+(VLOOKUP(B320,Listor!$N$6:$Q$47,4,FALSE)),"")</f>
        <v/>
      </c>
      <c r="M320" s="63" t="str">
        <f t="shared" si="13"/>
        <v/>
      </c>
      <c r="N320" s="75"/>
      <c r="O320" s="84" t="str">
        <f t="shared" si="14"/>
        <v/>
      </c>
      <c r="P320" s="107"/>
      <c r="Q320" s="87" t="s">
        <v>79</v>
      </c>
      <c r="R320" s="87"/>
      <c r="S320" s="87"/>
      <c r="T320" s="87"/>
      <c r="U320" s="87"/>
      <c r="V320" s="86" t="s">
        <v>79</v>
      </c>
      <c r="W320" s="75"/>
      <c r="X320" s="102" t="s">
        <v>79</v>
      </c>
      <c r="Y320" s="63" t="str">
        <f>IFERROR(IF(VLOOKUP(X320,Listor!$T$6:$U$7,2,FALSE)&lt;O320,TRUE),"")</f>
        <v/>
      </c>
      <c r="Z320" s="87"/>
      <c r="AA320" s="104"/>
    </row>
    <row r="321" spans="2:27" x14ac:dyDescent="0.25">
      <c r="B321" s="68" t="s">
        <v>68</v>
      </c>
      <c r="C321" s="80" t="str">
        <f>IFERROR(VLOOKUP(B321,Listor!$A$6:$B$62,2,FALSE),"")</f>
        <v/>
      </c>
      <c r="D321" s="80" t="str">
        <f>IFERROR(VLOOKUP(B321,Listor!$A$6:$C$62,3,FALSE),"")</f>
        <v/>
      </c>
      <c r="E321" s="110" t="s">
        <v>79</v>
      </c>
      <c r="F321" s="66"/>
      <c r="G321" s="35" t="str">
        <f>IFERROR(VLOOKUP(B321,Listor!$A$6:$G$62,7,FALSE),"")</f>
        <v/>
      </c>
      <c r="H321" s="63" t="str">
        <f>IFERROR(VLOOKUP(B321,Listor!$N$6:$O$47,2,FALSE),"")</f>
        <v/>
      </c>
      <c r="I321" s="63" t="str">
        <f t="shared" si="12"/>
        <v/>
      </c>
      <c r="J321" s="96" t="str">
        <f>IFERROR(VLOOKUP(B321,Listor!$N$6:$P$47,3,FALSE)*I321,"")</f>
        <v/>
      </c>
      <c r="K321" s="81"/>
      <c r="L321" s="88" t="str">
        <f>IFERROR((VLOOKUP(B321,Listor!$N$6:$P$47,3,FALSE)*Biologiska!K321)+(VLOOKUP(B321,Listor!$N$6:$Q$47,4,FALSE)),"")</f>
        <v/>
      </c>
      <c r="M321" s="63" t="str">
        <f t="shared" si="13"/>
        <v/>
      </c>
      <c r="N321" s="75"/>
      <c r="O321" s="84" t="str">
        <f t="shared" si="14"/>
        <v/>
      </c>
      <c r="P321" s="107"/>
      <c r="Q321" s="87" t="s">
        <v>79</v>
      </c>
      <c r="R321" s="87"/>
      <c r="S321" s="87"/>
      <c r="T321" s="87"/>
      <c r="U321" s="87"/>
      <c r="V321" s="86" t="s">
        <v>79</v>
      </c>
      <c r="W321" s="75"/>
      <c r="X321" s="102" t="s">
        <v>79</v>
      </c>
      <c r="Y321" s="63" t="str">
        <f>IFERROR(IF(VLOOKUP(X321,Listor!$T$6:$U$7,2,FALSE)&lt;O321,TRUE),"")</f>
        <v/>
      </c>
      <c r="Z321" s="87"/>
      <c r="AA321" s="104"/>
    </row>
    <row r="322" spans="2:27" x14ac:dyDescent="0.25">
      <c r="B322" s="68" t="s">
        <v>68</v>
      </c>
      <c r="C322" s="80" t="str">
        <f>IFERROR(VLOOKUP(B322,Listor!$A$6:$B$62,2,FALSE),"")</f>
        <v/>
      </c>
      <c r="D322" s="80" t="str">
        <f>IFERROR(VLOOKUP(B322,Listor!$A$6:$C$62,3,FALSE),"")</f>
        <v/>
      </c>
      <c r="E322" s="110" t="s">
        <v>79</v>
      </c>
      <c r="F322" s="66"/>
      <c r="G322" s="35" t="str">
        <f>IFERROR(VLOOKUP(B322,Listor!$A$6:$G$62,7,FALSE),"")</f>
        <v/>
      </c>
      <c r="H322" s="63" t="str">
        <f>IFERROR(VLOOKUP(B322,Listor!$N$6:$O$47,2,FALSE),"")</f>
        <v/>
      </c>
      <c r="I322" s="63" t="str">
        <f t="shared" si="12"/>
        <v/>
      </c>
      <c r="J322" s="96" t="str">
        <f>IFERROR(VLOOKUP(B322,Listor!$N$6:$P$47,3,FALSE)*I322,"")</f>
        <v/>
      </c>
      <c r="K322" s="81"/>
      <c r="L322" s="88" t="str">
        <f>IFERROR((VLOOKUP(B322,Listor!$N$6:$P$47,3,FALSE)*Biologiska!K322)+(VLOOKUP(B322,Listor!$N$6:$Q$47,4,FALSE)),"")</f>
        <v/>
      </c>
      <c r="M322" s="63" t="str">
        <f t="shared" si="13"/>
        <v/>
      </c>
      <c r="N322" s="75"/>
      <c r="O322" s="84" t="str">
        <f t="shared" si="14"/>
        <v/>
      </c>
      <c r="P322" s="107"/>
      <c r="Q322" s="87" t="s">
        <v>79</v>
      </c>
      <c r="R322" s="87"/>
      <c r="S322" s="87"/>
      <c r="T322" s="87"/>
      <c r="U322" s="87"/>
      <c r="V322" s="86" t="s">
        <v>79</v>
      </c>
      <c r="W322" s="75"/>
      <c r="X322" s="102" t="s">
        <v>79</v>
      </c>
      <c r="Y322" s="63" t="str">
        <f>IFERROR(IF(VLOOKUP(X322,Listor!$T$6:$U$7,2,FALSE)&lt;O322,TRUE),"")</f>
        <v/>
      </c>
      <c r="Z322" s="87"/>
      <c r="AA322" s="104"/>
    </row>
    <row r="323" spans="2:27" x14ac:dyDescent="0.25">
      <c r="B323" s="68" t="s">
        <v>68</v>
      </c>
      <c r="C323" s="80" t="str">
        <f>IFERROR(VLOOKUP(B323,Listor!$A$6:$B$62,2,FALSE),"")</f>
        <v/>
      </c>
      <c r="D323" s="80" t="str">
        <f>IFERROR(VLOOKUP(B323,Listor!$A$6:$C$62,3,FALSE),"")</f>
        <v/>
      </c>
      <c r="E323" s="110" t="s">
        <v>79</v>
      </c>
      <c r="F323" s="66"/>
      <c r="G323" s="35" t="str">
        <f>IFERROR(VLOOKUP(B323,Listor!$A$6:$G$62,7,FALSE),"")</f>
        <v/>
      </c>
      <c r="H323" s="63" t="str">
        <f>IFERROR(VLOOKUP(B323,Listor!$N$6:$O$47,2,FALSE),"")</f>
        <v/>
      </c>
      <c r="I323" s="63" t="str">
        <f t="shared" si="12"/>
        <v/>
      </c>
      <c r="J323" s="96" t="str">
        <f>IFERROR(VLOOKUP(B323,Listor!$N$6:$P$47,3,FALSE)*I323,"")</f>
        <v/>
      </c>
      <c r="K323" s="81"/>
      <c r="L323" s="88" t="str">
        <f>IFERROR((VLOOKUP(B323,Listor!$N$6:$P$47,3,FALSE)*Biologiska!K323)+(VLOOKUP(B323,Listor!$N$6:$Q$47,4,FALSE)),"")</f>
        <v/>
      </c>
      <c r="M323" s="63" t="str">
        <f t="shared" si="13"/>
        <v/>
      </c>
      <c r="N323" s="75"/>
      <c r="O323" s="84" t="str">
        <f t="shared" si="14"/>
        <v/>
      </c>
      <c r="P323" s="107"/>
      <c r="Q323" s="87" t="s">
        <v>79</v>
      </c>
      <c r="R323" s="87"/>
      <c r="S323" s="87"/>
      <c r="T323" s="87"/>
      <c r="U323" s="87"/>
      <c r="V323" s="86" t="s">
        <v>79</v>
      </c>
      <c r="W323" s="75"/>
      <c r="X323" s="102" t="s">
        <v>79</v>
      </c>
      <c r="Y323" s="63" t="str">
        <f>IFERROR(IF(VLOOKUP(X323,Listor!$T$6:$U$7,2,FALSE)&lt;O323,TRUE),"")</f>
        <v/>
      </c>
      <c r="Z323" s="87"/>
      <c r="AA323" s="104"/>
    </row>
    <row r="324" spans="2:27" x14ac:dyDescent="0.25">
      <c r="B324" s="68" t="s">
        <v>68</v>
      </c>
      <c r="C324" s="80" t="str">
        <f>IFERROR(VLOOKUP(B324,Listor!$A$6:$B$62,2,FALSE),"")</f>
        <v/>
      </c>
      <c r="D324" s="80" t="str">
        <f>IFERROR(VLOOKUP(B324,Listor!$A$6:$C$62,3,FALSE),"")</f>
        <v/>
      </c>
      <c r="E324" s="110" t="s">
        <v>79</v>
      </c>
      <c r="F324" s="66"/>
      <c r="G324" s="35" t="str">
        <f>IFERROR(VLOOKUP(B324,Listor!$A$6:$G$62,7,FALSE),"")</f>
        <v/>
      </c>
      <c r="H324" s="63" t="str">
        <f>IFERROR(VLOOKUP(B324,Listor!$N$6:$O$47,2,FALSE),"")</f>
        <v/>
      </c>
      <c r="I324" s="63" t="str">
        <f t="shared" si="12"/>
        <v/>
      </c>
      <c r="J324" s="96" t="str">
        <f>IFERROR(VLOOKUP(B324,Listor!$N$6:$P$47,3,FALSE)*I324,"")</f>
        <v/>
      </c>
      <c r="K324" s="81"/>
      <c r="L324" s="88" t="str">
        <f>IFERROR((VLOOKUP(B324,Listor!$N$6:$P$47,3,FALSE)*Biologiska!K324)+(VLOOKUP(B324,Listor!$N$6:$Q$47,4,FALSE)),"")</f>
        <v/>
      </c>
      <c r="M324" s="63" t="str">
        <f t="shared" si="13"/>
        <v/>
      </c>
      <c r="N324" s="75"/>
      <c r="O324" s="84" t="str">
        <f t="shared" si="14"/>
        <v/>
      </c>
      <c r="P324" s="107"/>
      <c r="Q324" s="87" t="s">
        <v>79</v>
      </c>
      <c r="R324" s="87"/>
      <c r="S324" s="87"/>
      <c r="T324" s="87"/>
      <c r="U324" s="87"/>
      <c r="V324" s="86" t="s">
        <v>79</v>
      </c>
      <c r="W324" s="75"/>
      <c r="X324" s="102" t="s">
        <v>79</v>
      </c>
      <c r="Y324" s="63" t="str">
        <f>IFERROR(IF(VLOOKUP(X324,Listor!$T$6:$U$7,2,FALSE)&lt;O324,TRUE),"")</f>
        <v/>
      </c>
      <c r="Z324" s="87"/>
      <c r="AA324" s="104"/>
    </row>
    <row r="325" spans="2:27" x14ac:dyDescent="0.25">
      <c r="B325" s="68" t="s">
        <v>68</v>
      </c>
      <c r="C325" s="80" t="str">
        <f>IFERROR(VLOOKUP(B325,Listor!$A$6:$B$62,2,FALSE),"")</f>
        <v/>
      </c>
      <c r="D325" s="80" t="str">
        <f>IFERROR(VLOOKUP(B325,Listor!$A$6:$C$62,3,FALSE),"")</f>
        <v/>
      </c>
      <c r="E325" s="110" t="s">
        <v>79</v>
      </c>
      <c r="F325" s="66"/>
      <c r="G325" s="35" t="str">
        <f>IFERROR(VLOOKUP(B325,Listor!$A$6:$G$62,7,FALSE),"")</f>
        <v/>
      </c>
      <c r="H325" s="63" t="str">
        <f>IFERROR(VLOOKUP(B325,Listor!$N$6:$O$47,2,FALSE),"")</f>
        <v/>
      </c>
      <c r="I325" s="63" t="str">
        <f t="shared" ref="I325:I388" si="15">IFERROR(F325*H325,"")</f>
        <v/>
      </c>
      <c r="J325" s="96" t="str">
        <f>IFERROR(VLOOKUP(B325,Listor!$N$6:$P$47,3,FALSE)*I325,"")</f>
        <v/>
      </c>
      <c r="K325" s="81"/>
      <c r="L325" s="88" t="str">
        <f>IFERROR((VLOOKUP(B325,Listor!$N$6:$P$47,3,FALSE)*Biologiska!K325)+(VLOOKUP(B325,Listor!$N$6:$Q$47,4,FALSE)),"")</f>
        <v/>
      </c>
      <c r="M325" s="63" t="str">
        <f t="shared" si="13"/>
        <v/>
      </c>
      <c r="N325" s="75"/>
      <c r="O325" s="84" t="str">
        <f t="shared" si="14"/>
        <v/>
      </c>
      <c r="P325" s="107"/>
      <c r="Q325" s="87" t="s">
        <v>79</v>
      </c>
      <c r="R325" s="87"/>
      <c r="S325" s="87"/>
      <c r="T325" s="87"/>
      <c r="U325" s="87"/>
      <c r="V325" s="86" t="s">
        <v>79</v>
      </c>
      <c r="W325" s="75"/>
      <c r="X325" s="102" t="s">
        <v>79</v>
      </c>
      <c r="Y325" s="63" t="str">
        <f>IFERROR(IF(VLOOKUP(X325,Listor!$T$6:$U$7,2,FALSE)&lt;O325,TRUE),"")</f>
        <v/>
      </c>
      <c r="Z325" s="87"/>
      <c r="AA325" s="104"/>
    </row>
    <row r="326" spans="2:27" x14ac:dyDescent="0.25">
      <c r="B326" s="68" t="s">
        <v>68</v>
      </c>
      <c r="C326" s="80" t="str">
        <f>IFERROR(VLOOKUP(B326,Listor!$A$6:$B$62,2,FALSE),"")</f>
        <v/>
      </c>
      <c r="D326" s="80" t="str">
        <f>IFERROR(VLOOKUP(B326,Listor!$A$6:$C$62,3,FALSE),"")</f>
        <v/>
      </c>
      <c r="E326" s="110" t="s">
        <v>79</v>
      </c>
      <c r="F326" s="66"/>
      <c r="G326" s="35" t="str">
        <f>IFERROR(VLOOKUP(B326,Listor!$A$6:$G$62,7,FALSE),"")</f>
        <v/>
      </c>
      <c r="H326" s="63" t="str">
        <f>IFERROR(VLOOKUP(B326,Listor!$N$6:$O$47,2,FALSE),"")</f>
        <v/>
      </c>
      <c r="I326" s="63" t="str">
        <f t="shared" si="15"/>
        <v/>
      </c>
      <c r="J326" s="96" t="str">
        <f>IFERROR(VLOOKUP(B326,Listor!$N$6:$P$47,3,FALSE)*I326,"")</f>
        <v/>
      </c>
      <c r="K326" s="81"/>
      <c r="L326" s="88" t="str">
        <f>IFERROR((VLOOKUP(B326,Listor!$N$6:$P$47,3,FALSE)*Biologiska!K326)+(VLOOKUP(B326,Listor!$N$6:$Q$47,4,FALSE)),"")</f>
        <v/>
      </c>
      <c r="M326" s="63" t="str">
        <f t="shared" ref="M326:M389" si="16">IFERROR(I326*L326,"")</f>
        <v/>
      </c>
      <c r="N326" s="75"/>
      <c r="O326" s="84" t="str">
        <f t="shared" ref="O326:O389" si="17">IF(ISBLANK(K326),"",IFERROR(((83.8-K326)/83.8)*100,""))</f>
        <v/>
      </c>
      <c r="P326" s="107"/>
      <c r="Q326" s="87" t="s">
        <v>79</v>
      </c>
      <c r="R326" s="87"/>
      <c r="S326" s="87"/>
      <c r="T326" s="87"/>
      <c r="U326" s="87"/>
      <c r="V326" s="86" t="s">
        <v>79</v>
      </c>
      <c r="W326" s="75"/>
      <c r="X326" s="102" t="s">
        <v>79</v>
      </c>
      <c r="Y326" s="63" t="str">
        <f>IFERROR(IF(VLOOKUP(X326,Listor!$T$6:$U$7,2,FALSE)&lt;O326,TRUE),"")</f>
        <v/>
      </c>
      <c r="Z326" s="87"/>
      <c r="AA326" s="104"/>
    </row>
    <row r="327" spans="2:27" x14ac:dyDescent="0.25">
      <c r="B327" s="68" t="s">
        <v>68</v>
      </c>
      <c r="C327" s="80" t="str">
        <f>IFERROR(VLOOKUP(B327,Listor!$A$6:$B$62,2,FALSE),"")</f>
        <v/>
      </c>
      <c r="D327" s="80" t="str">
        <f>IFERROR(VLOOKUP(B327,Listor!$A$6:$C$62,3,FALSE),"")</f>
        <v/>
      </c>
      <c r="E327" s="110" t="s">
        <v>79</v>
      </c>
      <c r="F327" s="66"/>
      <c r="G327" s="35" t="str">
        <f>IFERROR(VLOOKUP(B327,Listor!$A$6:$G$62,7,FALSE),"")</f>
        <v/>
      </c>
      <c r="H327" s="63" t="str">
        <f>IFERROR(VLOOKUP(B327,Listor!$N$6:$O$47,2,FALSE),"")</f>
        <v/>
      </c>
      <c r="I327" s="63" t="str">
        <f t="shared" si="15"/>
        <v/>
      </c>
      <c r="J327" s="96" t="str">
        <f>IFERROR(VLOOKUP(B327,Listor!$N$6:$P$47,3,FALSE)*I327,"")</f>
        <v/>
      </c>
      <c r="K327" s="81"/>
      <c r="L327" s="88" t="str">
        <f>IFERROR((VLOOKUP(B327,Listor!$N$6:$P$47,3,FALSE)*Biologiska!K327)+(VLOOKUP(B327,Listor!$N$6:$Q$47,4,FALSE)),"")</f>
        <v/>
      </c>
      <c r="M327" s="63" t="str">
        <f t="shared" si="16"/>
        <v/>
      </c>
      <c r="N327" s="75"/>
      <c r="O327" s="84" t="str">
        <f t="shared" si="17"/>
        <v/>
      </c>
      <c r="P327" s="107"/>
      <c r="Q327" s="87" t="s">
        <v>79</v>
      </c>
      <c r="R327" s="87"/>
      <c r="S327" s="87"/>
      <c r="T327" s="87"/>
      <c r="U327" s="87"/>
      <c r="V327" s="86" t="s">
        <v>79</v>
      </c>
      <c r="W327" s="75"/>
      <c r="X327" s="102" t="s">
        <v>79</v>
      </c>
      <c r="Y327" s="63" t="str">
        <f>IFERROR(IF(VLOOKUP(X327,Listor!$T$6:$U$7,2,FALSE)&lt;O327,TRUE),"")</f>
        <v/>
      </c>
      <c r="Z327" s="87"/>
      <c r="AA327" s="104"/>
    </row>
    <row r="328" spans="2:27" x14ac:dyDescent="0.25">
      <c r="B328" s="68" t="s">
        <v>68</v>
      </c>
      <c r="C328" s="80" t="str">
        <f>IFERROR(VLOOKUP(B328,Listor!$A$6:$B$62,2,FALSE),"")</f>
        <v/>
      </c>
      <c r="D328" s="80" t="str">
        <f>IFERROR(VLOOKUP(B328,Listor!$A$6:$C$62,3,FALSE),"")</f>
        <v/>
      </c>
      <c r="E328" s="110" t="s">
        <v>79</v>
      </c>
      <c r="F328" s="66"/>
      <c r="G328" s="35" t="str">
        <f>IFERROR(VLOOKUP(B328,Listor!$A$6:$G$62,7,FALSE),"")</f>
        <v/>
      </c>
      <c r="H328" s="63" t="str">
        <f>IFERROR(VLOOKUP(B328,Listor!$N$6:$O$47,2,FALSE),"")</f>
        <v/>
      </c>
      <c r="I328" s="63" t="str">
        <f t="shared" si="15"/>
        <v/>
      </c>
      <c r="J328" s="96" t="str">
        <f>IFERROR(VLOOKUP(B328,Listor!$N$6:$P$47,3,FALSE)*I328,"")</f>
        <v/>
      </c>
      <c r="K328" s="81"/>
      <c r="L328" s="88" t="str">
        <f>IFERROR((VLOOKUP(B328,Listor!$N$6:$P$47,3,FALSE)*Biologiska!K328)+(VLOOKUP(B328,Listor!$N$6:$Q$47,4,FALSE)),"")</f>
        <v/>
      </c>
      <c r="M328" s="63" t="str">
        <f t="shared" si="16"/>
        <v/>
      </c>
      <c r="N328" s="75"/>
      <c r="O328" s="84" t="str">
        <f t="shared" si="17"/>
        <v/>
      </c>
      <c r="P328" s="107"/>
      <c r="Q328" s="87" t="s">
        <v>79</v>
      </c>
      <c r="R328" s="87"/>
      <c r="S328" s="87"/>
      <c r="T328" s="87"/>
      <c r="U328" s="87"/>
      <c r="V328" s="86" t="s">
        <v>79</v>
      </c>
      <c r="W328" s="75"/>
      <c r="X328" s="102" t="s">
        <v>79</v>
      </c>
      <c r="Y328" s="63" t="str">
        <f>IFERROR(IF(VLOOKUP(X328,Listor!$T$6:$U$7,2,FALSE)&lt;O328,TRUE),"")</f>
        <v/>
      </c>
      <c r="Z328" s="87"/>
      <c r="AA328" s="104"/>
    </row>
    <row r="329" spans="2:27" x14ac:dyDescent="0.25">
      <c r="B329" s="68" t="s">
        <v>68</v>
      </c>
      <c r="C329" s="80" t="str">
        <f>IFERROR(VLOOKUP(B329,Listor!$A$6:$B$62,2,FALSE),"")</f>
        <v/>
      </c>
      <c r="D329" s="80" t="str">
        <f>IFERROR(VLOOKUP(B329,Listor!$A$6:$C$62,3,FALSE),"")</f>
        <v/>
      </c>
      <c r="E329" s="110" t="s">
        <v>79</v>
      </c>
      <c r="F329" s="66"/>
      <c r="G329" s="35" t="str">
        <f>IFERROR(VLOOKUP(B329,Listor!$A$6:$G$62,7,FALSE),"")</f>
        <v/>
      </c>
      <c r="H329" s="63" t="str">
        <f>IFERROR(VLOOKUP(B329,Listor!$N$6:$O$47,2,FALSE),"")</f>
        <v/>
      </c>
      <c r="I329" s="63" t="str">
        <f t="shared" si="15"/>
        <v/>
      </c>
      <c r="J329" s="96" t="str">
        <f>IFERROR(VLOOKUP(B329,Listor!$N$6:$P$47,3,FALSE)*I329,"")</f>
        <v/>
      </c>
      <c r="K329" s="81"/>
      <c r="L329" s="88" t="str">
        <f>IFERROR((VLOOKUP(B329,Listor!$N$6:$P$47,3,FALSE)*Biologiska!K329)+(VLOOKUP(B329,Listor!$N$6:$Q$47,4,FALSE)),"")</f>
        <v/>
      </c>
      <c r="M329" s="63" t="str">
        <f t="shared" si="16"/>
        <v/>
      </c>
      <c r="N329" s="75"/>
      <c r="O329" s="84" t="str">
        <f t="shared" si="17"/>
        <v/>
      </c>
      <c r="P329" s="107"/>
      <c r="Q329" s="87" t="s">
        <v>79</v>
      </c>
      <c r="R329" s="87"/>
      <c r="S329" s="87"/>
      <c r="T329" s="87"/>
      <c r="U329" s="87"/>
      <c r="V329" s="86" t="s">
        <v>79</v>
      </c>
      <c r="W329" s="75"/>
      <c r="X329" s="102" t="s">
        <v>79</v>
      </c>
      <c r="Y329" s="63" t="str">
        <f>IFERROR(IF(VLOOKUP(X329,Listor!$T$6:$U$7,2,FALSE)&lt;O329,TRUE),"")</f>
        <v/>
      </c>
      <c r="Z329" s="87"/>
      <c r="AA329" s="104"/>
    </row>
    <row r="330" spans="2:27" x14ac:dyDescent="0.25">
      <c r="B330" s="68" t="s">
        <v>68</v>
      </c>
      <c r="C330" s="80" t="str">
        <f>IFERROR(VLOOKUP(B330,Listor!$A$6:$B$62,2,FALSE),"")</f>
        <v/>
      </c>
      <c r="D330" s="80" t="str">
        <f>IFERROR(VLOOKUP(B330,Listor!$A$6:$C$62,3,FALSE),"")</f>
        <v/>
      </c>
      <c r="E330" s="110" t="s">
        <v>79</v>
      </c>
      <c r="F330" s="66"/>
      <c r="G330" s="35" t="str">
        <f>IFERROR(VLOOKUP(B330,Listor!$A$6:$G$62,7,FALSE),"")</f>
        <v/>
      </c>
      <c r="H330" s="63" t="str">
        <f>IFERROR(VLOOKUP(B330,Listor!$N$6:$O$47,2,FALSE),"")</f>
        <v/>
      </c>
      <c r="I330" s="63" t="str">
        <f t="shared" si="15"/>
        <v/>
      </c>
      <c r="J330" s="96" t="str">
        <f>IFERROR(VLOOKUP(B330,Listor!$N$6:$P$47,3,FALSE)*I330,"")</f>
        <v/>
      </c>
      <c r="K330" s="81"/>
      <c r="L330" s="88" t="str">
        <f>IFERROR((VLOOKUP(B330,Listor!$N$6:$P$47,3,FALSE)*Biologiska!K330)+(VLOOKUP(B330,Listor!$N$6:$Q$47,4,FALSE)),"")</f>
        <v/>
      </c>
      <c r="M330" s="63" t="str">
        <f t="shared" si="16"/>
        <v/>
      </c>
      <c r="N330" s="75"/>
      <c r="O330" s="84" t="str">
        <f t="shared" si="17"/>
        <v/>
      </c>
      <c r="P330" s="107"/>
      <c r="Q330" s="87" t="s">
        <v>79</v>
      </c>
      <c r="R330" s="87"/>
      <c r="S330" s="87"/>
      <c r="T330" s="87"/>
      <c r="U330" s="87"/>
      <c r="V330" s="86" t="s">
        <v>79</v>
      </c>
      <c r="W330" s="75"/>
      <c r="X330" s="102" t="s">
        <v>79</v>
      </c>
      <c r="Y330" s="63" t="str">
        <f>IFERROR(IF(VLOOKUP(X330,Listor!$T$6:$U$7,2,FALSE)&lt;O330,TRUE),"")</f>
        <v/>
      </c>
      <c r="Z330" s="87"/>
      <c r="AA330" s="104"/>
    </row>
    <row r="331" spans="2:27" x14ac:dyDescent="0.25">
      <c r="B331" s="68" t="s">
        <v>68</v>
      </c>
      <c r="C331" s="80" t="str">
        <f>IFERROR(VLOOKUP(B331,Listor!$A$6:$B$62,2,FALSE),"")</f>
        <v/>
      </c>
      <c r="D331" s="80" t="str">
        <f>IFERROR(VLOOKUP(B331,Listor!$A$6:$C$62,3,FALSE),"")</f>
        <v/>
      </c>
      <c r="E331" s="110" t="s">
        <v>79</v>
      </c>
      <c r="F331" s="66"/>
      <c r="G331" s="35" t="str">
        <f>IFERROR(VLOOKUP(B331,Listor!$A$6:$G$62,7,FALSE),"")</f>
        <v/>
      </c>
      <c r="H331" s="63" t="str">
        <f>IFERROR(VLOOKUP(B331,Listor!$N$6:$O$47,2,FALSE),"")</f>
        <v/>
      </c>
      <c r="I331" s="63" t="str">
        <f t="shared" si="15"/>
        <v/>
      </c>
      <c r="J331" s="96" t="str">
        <f>IFERROR(VLOOKUP(B331,Listor!$N$6:$P$47,3,FALSE)*I331,"")</f>
        <v/>
      </c>
      <c r="K331" s="81"/>
      <c r="L331" s="88" t="str">
        <f>IFERROR((VLOOKUP(B331,Listor!$N$6:$P$47,3,FALSE)*Biologiska!K331)+(VLOOKUP(B331,Listor!$N$6:$Q$47,4,FALSE)),"")</f>
        <v/>
      </c>
      <c r="M331" s="63" t="str">
        <f t="shared" si="16"/>
        <v/>
      </c>
      <c r="N331" s="75"/>
      <c r="O331" s="84" t="str">
        <f t="shared" si="17"/>
        <v/>
      </c>
      <c r="P331" s="107"/>
      <c r="Q331" s="87" t="s">
        <v>79</v>
      </c>
      <c r="R331" s="87"/>
      <c r="S331" s="87"/>
      <c r="T331" s="87"/>
      <c r="U331" s="87"/>
      <c r="V331" s="86" t="s">
        <v>79</v>
      </c>
      <c r="W331" s="75"/>
      <c r="X331" s="102" t="s">
        <v>79</v>
      </c>
      <c r="Y331" s="63" t="str">
        <f>IFERROR(IF(VLOOKUP(X331,Listor!$T$6:$U$7,2,FALSE)&lt;O331,TRUE),"")</f>
        <v/>
      </c>
      <c r="Z331" s="87"/>
      <c r="AA331" s="104"/>
    </row>
    <row r="332" spans="2:27" x14ac:dyDescent="0.25">
      <c r="B332" s="68" t="s">
        <v>68</v>
      </c>
      <c r="C332" s="80" t="str">
        <f>IFERROR(VLOOKUP(B332,Listor!$A$6:$B$62,2,FALSE),"")</f>
        <v/>
      </c>
      <c r="D332" s="80" t="str">
        <f>IFERROR(VLOOKUP(B332,Listor!$A$6:$C$62,3,FALSE),"")</f>
        <v/>
      </c>
      <c r="E332" s="110" t="s">
        <v>79</v>
      </c>
      <c r="F332" s="66"/>
      <c r="G332" s="35" t="str">
        <f>IFERROR(VLOOKUP(B332,Listor!$A$6:$G$62,7,FALSE),"")</f>
        <v/>
      </c>
      <c r="H332" s="63" t="str">
        <f>IFERROR(VLOOKUP(B332,Listor!$N$6:$O$47,2,FALSE),"")</f>
        <v/>
      </c>
      <c r="I332" s="63" t="str">
        <f t="shared" si="15"/>
        <v/>
      </c>
      <c r="J332" s="96" t="str">
        <f>IFERROR(VLOOKUP(B332,Listor!$N$6:$P$47,3,FALSE)*I332,"")</f>
        <v/>
      </c>
      <c r="K332" s="81"/>
      <c r="L332" s="88" t="str">
        <f>IFERROR((VLOOKUP(B332,Listor!$N$6:$P$47,3,FALSE)*Biologiska!K332)+(VLOOKUP(B332,Listor!$N$6:$Q$47,4,FALSE)),"")</f>
        <v/>
      </c>
      <c r="M332" s="63" t="str">
        <f t="shared" si="16"/>
        <v/>
      </c>
      <c r="N332" s="75"/>
      <c r="O332" s="84" t="str">
        <f t="shared" si="17"/>
        <v/>
      </c>
      <c r="P332" s="107"/>
      <c r="Q332" s="87" t="s">
        <v>79</v>
      </c>
      <c r="R332" s="87"/>
      <c r="S332" s="87"/>
      <c r="T332" s="87"/>
      <c r="U332" s="87"/>
      <c r="V332" s="86" t="s">
        <v>79</v>
      </c>
      <c r="W332" s="75"/>
      <c r="X332" s="102" t="s">
        <v>79</v>
      </c>
      <c r="Y332" s="63" t="str">
        <f>IFERROR(IF(VLOOKUP(X332,Listor!$T$6:$U$7,2,FALSE)&lt;O332,TRUE),"")</f>
        <v/>
      </c>
      <c r="Z332" s="87"/>
      <c r="AA332" s="104"/>
    </row>
    <row r="333" spans="2:27" x14ac:dyDescent="0.25">
      <c r="B333" s="68" t="s">
        <v>68</v>
      </c>
      <c r="C333" s="80" t="str">
        <f>IFERROR(VLOOKUP(B333,Listor!$A$6:$B$62,2,FALSE),"")</f>
        <v/>
      </c>
      <c r="D333" s="80" t="str">
        <f>IFERROR(VLOOKUP(B333,Listor!$A$6:$C$62,3,FALSE),"")</f>
        <v/>
      </c>
      <c r="E333" s="110" t="s">
        <v>79</v>
      </c>
      <c r="F333" s="66"/>
      <c r="G333" s="35" t="str">
        <f>IFERROR(VLOOKUP(B333,Listor!$A$6:$G$62,7,FALSE),"")</f>
        <v/>
      </c>
      <c r="H333" s="63" t="str">
        <f>IFERROR(VLOOKUP(B333,Listor!$N$6:$O$47,2,FALSE),"")</f>
        <v/>
      </c>
      <c r="I333" s="63" t="str">
        <f t="shared" si="15"/>
        <v/>
      </c>
      <c r="J333" s="96" t="str">
        <f>IFERROR(VLOOKUP(B333,Listor!$N$6:$P$47,3,FALSE)*I333,"")</f>
        <v/>
      </c>
      <c r="K333" s="81"/>
      <c r="L333" s="88" t="str">
        <f>IFERROR((VLOOKUP(B333,Listor!$N$6:$P$47,3,FALSE)*Biologiska!K333)+(VLOOKUP(B333,Listor!$N$6:$Q$47,4,FALSE)),"")</f>
        <v/>
      </c>
      <c r="M333" s="63" t="str">
        <f t="shared" si="16"/>
        <v/>
      </c>
      <c r="N333" s="75"/>
      <c r="O333" s="84" t="str">
        <f t="shared" si="17"/>
        <v/>
      </c>
      <c r="P333" s="107"/>
      <c r="Q333" s="87" t="s">
        <v>79</v>
      </c>
      <c r="R333" s="87"/>
      <c r="S333" s="87"/>
      <c r="T333" s="87"/>
      <c r="U333" s="87"/>
      <c r="V333" s="86" t="s">
        <v>79</v>
      </c>
      <c r="W333" s="75"/>
      <c r="X333" s="102" t="s">
        <v>79</v>
      </c>
      <c r="Y333" s="63" t="str">
        <f>IFERROR(IF(VLOOKUP(X333,Listor!$T$6:$U$7,2,FALSE)&lt;O333,TRUE),"")</f>
        <v/>
      </c>
      <c r="Z333" s="87"/>
      <c r="AA333" s="104"/>
    </row>
    <row r="334" spans="2:27" x14ac:dyDescent="0.25">
      <c r="B334" s="68" t="s">
        <v>68</v>
      </c>
      <c r="C334" s="80" t="str">
        <f>IFERROR(VLOOKUP(B334,Listor!$A$6:$B$62,2,FALSE),"")</f>
        <v/>
      </c>
      <c r="D334" s="80" t="str">
        <f>IFERROR(VLOOKUP(B334,Listor!$A$6:$C$62,3,FALSE),"")</f>
        <v/>
      </c>
      <c r="E334" s="110" t="s">
        <v>79</v>
      </c>
      <c r="F334" s="66"/>
      <c r="G334" s="35" t="str">
        <f>IFERROR(VLOOKUP(B334,Listor!$A$6:$G$62,7,FALSE),"")</f>
        <v/>
      </c>
      <c r="H334" s="63" t="str">
        <f>IFERROR(VLOOKUP(B334,Listor!$N$6:$O$47,2,FALSE),"")</f>
        <v/>
      </c>
      <c r="I334" s="63" t="str">
        <f t="shared" si="15"/>
        <v/>
      </c>
      <c r="J334" s="96" t="str">
        <f>IFERROR(VLOOKUP(B334,Listor!$N$6:$P$47,3,FALSE)*I334,"")</f>
        <v/>
      </c>
      <c r="K334" s="81"/>
      <c r="L334" s="88" t="str">
        <f>IFERROR((VLOOKUP(B334,Listor!$N$6:$P$47,3,FALSE)*Biologiska!K334)+(VLOOKUP(B334,Listor!$N$6:$Q$47,4,FALSE)),"")</f>
        <v/>
      </c>
      <c r="M334" s="63" t="str">
        <f t="shared" si="16"/>
        <v/>
      </c>
      <c r="N334" s="75"/>
      <c r="O334" s="84" t="str">
        <f t="shared" si="17"/>
        <v/>
      </c>
      <c r="P334" s="107"/>
      <c r="Q334" s="87" t="s">
        <v>79</v>
      </c>
      <c r="R334" s="87"/>
      <c r="S334" s="87"/>
      <c r="T334" s="87"/>
      <c r="U334" s="87"/>
      <c r="V334" s="86" t="s">
        <v>79</v>
      </c>
      <c r="W334" s="75"/>
      <c r="X334" s="102" t="s">
        <v>79</v>
      </c>
      <c r="Y334" s="63" t="str">
        <f>IFERROR(IF(VLOOKUP(X334,Listor!$T$6:$U$7,2,FALSE)&lt;O334,TRUE),"")</f>
        <v/>
      </c>
      <c r="Z334" s="87"/>
      <c r="AA334" s="104"/>
    </row>
    <row r="335" spans="2:27" x14ac:dyDescent="0.25">
      <c r="B335" s="68" t="s">
        <v>68</v>
      </c>
      <c r="C335" s="80" t="str">
        <f>IFERROR(VLOOKUP(B335,Listor!$A$6:$B$62,2,FALSE),"")</f>
        <v/>
      </c>
      <c r="D335" s="80" t="str">
        <f>IFERROR(VLOOKUP(B335,Listor!$A$6:$C$62,3,FALSE),"")</f>
        <v/>
      </c>
      <c r="E335" s="110" t="s">
        <v>79</v>
      </c>
      <c r="F335" s="66"/>
      <c r="G335" s="35" t="str">
        <f>IFERROR(VLOOKUP(B335,Listor!$A$6:$G$62,7,FALSE),"")</f>
        <v/>
      </c>
      <c r="H335" s="63" t="str">
        <f>IFERROR(VLOOKUP(B335,Listor!$N$6:$O$47,2,FALSE),"")</f>
        <v/>
      </c>
      <c r="I335" s="63" t="str">
        <f t="shared" si="15"/>
        <v/>
      </c>
      <c r="J335" s="96" t="str">
        <f>IFERROR(VLOOKUP(B335,Listor!$N$6:$P$47,3,FALSE)*I335,"")</f>
        <v/>
      </c>
      <c r="K335" s="81"/>
      <c r="L335" s="88" t="str">
        <f>IFERROR((VLOOKUP(B335,Listor!$N$6:$P$47,3,FALSE)*Biologiska!K335)+(VLOOKUP(B335,Listor!$N$6:$Q$47,4,FALSE)),"")</f>
        <v/>
      </c>
      <c r="M335" s="63" t="str">
        <f t="shared" si="16"/>
        <v/>
      </c>
      <c r="N335" s="75"/>
      <c r="O335" s="84" t="str">
        <f t="shared" si="17"/>
        <v/>
      </c>
      <c r="P335" s="107"/>
      <c r="Q335" s="87" t="s">
        <v>79</v>
      </c>
      <c r="R335" s="87"/>
      <c r="S335" s="87"/>
      <c r="T335" s="87"/>
      <c r="U335" s="87"/>
      <c r="V335" s="86" t="s">
        <v>79</v>
      </c>
      <c r="W335" s="75"/>
      <c r="X335" s="102" t="s">
        <v>79</v>
      </c>
      <c r="Y335" s="63" t="str">
        <f>IFERROR(IF(VLOOKUP(X335,Listor!$T$6:$U$7,2,FALSE)&lt;O335,TRUE),"")</f>
        <v/>
      </c>
      <c r="Z335" s="87"/>
      <c r="AA335" s="104"/>
    </row>
    <row r="336" spans="2:27" x14ac:dyDescent="0.25">
      <c r="B336" s="68" t="s">
        <v>68</v>
      </c>
      <c r="C336" s="80" t="str">
        <f>IFERROR(VLOOKUP(B336,Listor!$A$6:$B$62,2,FALSE),"")</f>
        <v/>
      </c>
      <c r="D336" s="80" t="str">
        <f>IFERROR(VLOOKUP(B336,Listor!$A$6:$C$62,3,FALSE),"")</f>
        <v/>
      </c>
      <c r="E336" s="110" t="s">
        <v>79</v>
      </c>
      <c r="F336" s="66"/>
      <c r="G336" s="35" t="str">
        <f>IFERROR(VLOOKUP(B336,Listor!$A$6:$G$62,7,FALSE),"")</f>
        <v/>
      </c>
      <c r="H336" s="63" t="str">
        <f>IFERROR(VLOOKUP(B336,Listor!$N$6:$O$47,2,FALSE),"")</f>
        <v/>
      </c>
      <c r="I336" s="63" t="str">
        <f t="shared" si="15"/>
        <v/>
      </c>
      <c r="J336" s="96" t="str">
        <f>IFERROR(VLOOKUP(B336,Listor!$N$6:$P$47,3,FALSE)*I336,"")</f>
        <v/>
      </c>
      <c r="K336" s="81"/>
      <c r="L336" s="88" t="str">
        <f>IFERROR((VLOOKUP(B336,Listor!$N$6:$P$47,3,FALSE)*Biologiska!K336)+(VLOOKUP(B336,Listor!$N$6:$Q$47,4,FALSE)),"")</f>
        <v/>
      </c>
      <c r="M336" s="63" t="str">
        <f t="shared" si="16"/>
        <v/>
      </c>
      <c r="N336" s="75"/>
      <c r="O336" s="84" t="str">
        <f t="shared" si="17"/>
        <v/>
      </c>
      <c r="P336" s="107"/>
      <c r="Q336" s="87" t="s">
        <v>79</v>
      </c>
      <c r="R336" s="87"/>
      <c r="S336" s="87"/>
      <c r="T336" s="87"/>
      <c r="U336" s="87"/>
      <c r="V336" s="86" t="s">
        <v>79</v>
      </c>
      <c r="W336" s="75"/>
      <c r="X336" s="102" t="s">
        <v>79</v>
      </c>
      <c r="Y336" s="63" t="str">
        <f>IFERROR(IF(VLOOKUP(X336,Listor!$T$6:$U$7,2,FALSE)&lt;O336,TRUE),"")</f>
        <v/>
      </c>
      <c r="Z336" s="87"/>
      <c r="AA336" s="104"/>
    </row>
    <row r="337" spans="2:27" x14ac:dyDescent="0.25">
      <c r="B337" s="68" t="s">
        <v>68</v>
      </c>
      <c r="C337" s="80" t="str">
        <f>IFERROR(VLOOKUP(B337,Listor!$A$6:$B$62,2,FALSE),"")</f>
        <v/>
      </c>
      <c r="D337" s="80" t="str">
        <f>IFERROR(VLOOKUP(B337,Listor!$A$6:$C$62,3,FALSE),"")</f>
        <v/>
      </c>
      <c r="E337" s="110" t="s">
        <v>79</v>
      </c>
      <c r="F337" s="66"/>
      <c r="G337" s="35" t="str">
        <f>IFERROR(VLOOKUP(B337,Listor!$A$6:$G$62,7,FALSE),"")</f>
        <v/>
      </c>
      <c r="H337" s="63" t="str">
        <f>IFERROR(VLOOKUP(B337,Listor!$N$6:$O$47,2,FALSE),"")</f>
        <v/>
      </c>
      <c r="I337" s="63" t="str">
        <f t="shared" si="15"/>
        <v/>
      </c>
      <c r="J337" s="96" t="str">
        <f>IFERROR(VLOOKUP(B337,Listor!$N$6:$P$47,3,FALSE)*I337,"")</f>
        <v/>
      </c>
      <c r="K337" s="81"/>
      <c r="L337" s="88" t="str">
        <f>IFERROR((VLOOKUP(B337,Listor!$N$6:$P$47,3,FALSE)*Biologiska!K337)+(VLOOKUP(B337,Listor!$N$6:$Q$47,4,FALSE)),"")</f>
        <v/>
      </c>
      <c r="M337" s="63" t="str">
        <f t="shared" si="16"/>
        <v/>
      </c>
      <c r="N337" s="75"/>
      <c r="O337" s="84" t="str">
        <f t="shared" si="17"/>
        <v/>
      </c>
      <c r="P337" s="107"/>
      <c r="Q337" s="87" t="s">
        <v>79</v>
      </c>
      <c r="R337" s="87"/>
      <c r="S337" s="87"/>
      <c r="T337" s="87"/>
      <c r="U337" s="87"/>
      <c r="V337" s="86" t="s">
        <v>79</v>
      </c>
      <c r="W337" s="75"/>
      <c r="X337" s="102" t="s">
        <v>79</v>
      </c>
      <c r="Y337" s="63" t="str">
        <f>IFERROR(IF(VLOOKUP(X337,Listor!$T$6:$U$7,2,FALSE)&lt;O337,TRUE),"")</f>
        <v/>
      </c>
      <c r="Z337" s="87"/>
      <c r="AA337" s="104"/>
    </row>
    <row r="338" spans="2:27" x14ac:dyDescent="0.25">
      <c r="B338" s="68" t="s">
        <v>68</v>
      </c>
      <c r="C338" s="80" t="str">
        <f>IFERROR(VLOOKUP(B338,Listor!$A$6:$B$62,2,FALSE),"")</f>
        <v/>
      </c>
      <c r="D338" s="80" t="str">
        <f>IFERROR(VLOOKUP(B338,Listor!$A$6:$C$62,3,FALSE),"")</f>
        <v/>
      </c>
      <c r="E338" s="110" t="s">
        <v>79</v>
      </c>
      <c r="F338" s="66"/>
      <c r="G338" s="35" t="str">
        <f>IFERROR(VLOOKUP(B338,Listor!$A$6:$G$62,7,FALSE),"")</f>
        <v/>
      </c>
      <c r="H338" s="63" t="str">
        <f>IFERROR(VLOOKUP(B338,Listor!$N$6:$O$47,2,FALSE),"")</f>
        <v/>
      </c>
      <c r="I338" s="63" t="str">
        <f t="shared" si="15"/>
        <v/>
      </c>
      <c r="J338" s="96" t="str">
        <f>IFERROR(VLOOKUP(B338,Listor!$N$6:$P$47,3,FALSE)*I338,"")</f>
        <v/>
      </c>
      <c r="K338" s="81"/>
      <c r="L338" s="88" t="str">
        <f>IFERROR((VLOOKUP(B338,Listor!$N$6:$P$47,3,FALSE)*Biologiska!K338)+(VLOOKUP(B338,Listor!$N$6:$Q$47,4,FALSE)),"")</f>
        <v/>
      </c>
      <c r="M338" s="63" t="str">
        <f t="shared" si="16"/>
        <v/>
      </c>
      <c r="N338" s="75"/>
      <c r="O338" s="84" t="str">
        <f t="shared" si="17"/>
        <v/>
      </c>
      <c r="P338" s="107"/>
      <c r="Q338" s="87" t="s">
        <v>79</v>
      </c>
      <c r="R338" s="87"/>
      <c r="S338" s="87"/>
      <c r="T338" s="87"/>
      <c r="U338" s="87"/>
      <c r="V338" s="86" t="s">
        <v>79</v>
      </c>
      <c r="W338" s="75"/>
      <c r="X338" s="102" t="s">
        <v>79</v>
      </c>
      <c r="Y338" s="63" t="str">
        <f>IFERROR(IF(VLOOKUP(X338,Listor!$T$6:$U$7,2,FALSE)&lt;O338,TRUE),"")</f>
        <v/>
      </c>
      <c r="Z338" s="87"/>
      <c r="AA338" s="104"/>
    </row>
    <row r="339" spans="2:27" x14ac:dyDescent="0.25">
      <c r="B339" s="68" t="s">
        <v>68</v>
      </c>
      <c r="C339" s="80" t="str">
        <f>IFERROR(VLOOKUP(B339,Listor!$A$6:$B$62,2,FALSE),"")</f>
        <v/>
      </c>
      <c r="D339" s="80" t="str">
        <f>IFERROR(VLOOKUP(B339,Listor!$A$6:$C$62,3,FALSE),"")</f>
        <v/>
      </c>
      <c r="E339" s="110" t="s">
        <v>79</v>
      </c>
      <c r="F339" s="66"/>
      <c r="G339" s="35" t="str">
        <f>IFERROR(VLOOKUP(B339,Listor!$A$6:$G$62,7,FALSE),"")</f>
        <v/>
      </c>
      <c r="H339" s="63" t="str">
        <f>IFERROR(VLOOKUP(B339,Listor!$N$6:$O$47,2,FALSE),"")</f>
        <v/>
      </c>
      <c r="I339" s="63" t="str">
        <f t="shared" si="15"/>
        <v/>
      </c>
      <c r="J339" s="96" t="str">
        <f>IFERROR(VLOOKUP(B339,Listor!$N$6:$P$47,3,FALSE)*I339,"")</f>
        <v/>
      </c>
      <c r="K339" s="81"/>
      <c r="L339" s="88" t="str">
        <f>IFERROR((VLOOKUP(B339,Listor!$N$6:$P$47,3,FALSE)*Biologiska!K339)+(VLOOKUP(B339,Listor!$N$6:$Q$47,4,FALSE)),"")</f>
        <v/>
      </c>
      <c r="M339" s="63" t="str">
        <f t="shared" si="16"/>
        <v/>
      </c>
      <c r="N339" s="75"/>
      <c r="O339" s="84" t="str">
        <f t="shared" si="17"/>
        <v/>
      </c>
      <c r="P339" s="107"/>
      <c r="Q339" s="87" t="s">
        <v>79</v>
      </c>
      <c r="R339" s="87"/>
      <c r="S339" s="87"/>
      <c r="T339" s="87"/>
      <c r="U339" s="87"/>
      <c r="V339" s="86" t="s">
        <v>79</v>
      </c>
      <c r="W339" s="75"/>
      <c r="X339" s="102" t="s">
        <v>79</v>
      </c>
      <c r="Y339" s="63" t="str">
        <f>IFERROR(IF(VLOOKUP(X339,Listor!$T$6:$U$7,2,FALSE)&lt;O339,TRUE),"")</f>
        <v/>
      </c>
      <c r="Z339" s="87"/>
      <c r="AA339" s="104"/>
    </row>
    <row r="340" spans="2:27" x14ac:dyDescent="0.25">
      <c r="B340" s="68" t="s">
        <v>68</v>
      </c>
      <c r="C340" s="80" t="str">
        <f>IFERROR(VLOOKUP(B340,Listor!$A$6:$B$62,2,FALSE),"")</f>
        <v/>
      </c>
      <c r="D340" s="80" t="str">
        <f>IFERROR(VLOOKUP(B340,Listor!$A$6:$C$62,3,FALSE),"")</f>
        <v/>
      </c>
      <c r="E340" s="110" t="s">
        <v>79</v>
      </c>
      <c r="F340" s="66"/>
      <c r="G340" s="35" t="str">
        <f>IFERROR(VLOOKUP(B340,Listor!$A$6:$G$62,7,FALSE),"")</f>
        <v/>
      </c>
      <c r="H340" s="63" t="str">
        <f>IFERROR(VLOOKUP(B340,Listor!$N$6:$O$47,2,FALSE),"")</f>
        <v/>
      </c>
      <c r="I340" s="63" t="str">
        <f t="shared" si="15"/>
        <v/>
      </c>
      <c r="J340" s="96" t="str">
        <f>IFERROR(VLOOKUP(B340,Listor!$N$6:$P$47,3,FALSE)*I340,"")</f>
        <v/>
      </c>
      <c r="K340" s="81"/>
      <c r="L340" s="88" t="str">
        <f>IFERROR((VLOOKUP(B340,Listor!$N$6:$P$47,3,FALSE)*Biologiska!K340)+(VLOOKUP(B340,Listor!$N$6:$Q$47,4,FALSE)),"")</f>
        <v/>
      </c>
      <c r="M340" s="63" t="str">
        <f t="shared" si="16"/>
        <v/>
      </c>
      <c r="N340" s="75"/>
      <c r="O340" s="84" t="str">
        <f t="shared" si="17"/>
        <v/>
      </c>
      <c r="P340" s="107"/>
      <c r="Q340" s="87" t="s">
        <v>79</v>
      </c>
      <c r="R340" s="87"/>
      <c r="S340" s="87"/>
      <c r="T340" s="87"/>
      <c r="U340" s="87"/>
      <c r="V340" s="86" t="s">
        <v>79</v>
      </c>
      <c r="W340" s="75"/>
      <c r="X340" s="102" t="s">
        <v>79</v>
      </c>
      <c r="Y340" s="63" t="str">
        <f>IFERROR(IF(VLOOKUP(X340,Listor!$T$6:$U$7,2,FALSE)&lt;O340,TRUE),"")</f>
        <v/>
      </c>
      <c r="Z340" s="87"/>
      <c r="AA340" s="104"/>
    </row>
    <row r="341" spans="2:27" x14ac:dyDescent="0.25">
      <c r="B341" s="68" t="s">
        <v>68</v>
      </c>
      <c r="C341" s="80" t="str">
        <f>IFERROR(VLOOKUP(B341,Listor!$A$6:$B$62,2,FALSE),"")</f>
        <v/>
      </c>
      <c r="D341" s="80" t="str">
        <f>IFERROR(VLOOKUP(B341,Listor!$A$6:$C$62,3,FALSE),"")</f>
        <v/>
      </c>
      <c r="E341" s="110" t="s">
        <v>79</v>
      </c>
      <c r="F341" s="66"/>
      <c r="G341" s="35" t="str">
        <f>IFERROR(VLOOKUP(B341,Listor!$A$6:$G$62,7,FALSE),"")</f>
        <v/>
      </c>
      <c r="H341" s="63" t="str">
        <f>IFERROR(VLOOKUP(B341,Listor!$N$6:$O$47,2,FALSE),"")</f>
        <v/>
      </c>
      <c r="I341" s="63" t="str">
        <f t="shared" si="15"/>
        <v/>
      </c>
      <c r="J341" s="96" t="str">
        <f>IFERROR(VLOOKUP(B341,Listor!$N$6:$P$47,3,FALSE)*I341,"")</f>
        <v/>
      </c>
      <c r="K341" s="81"/>
      <c r="L341" s="88" t="str">
        <f>IFERROR((VLOOKUP(B341,Listor!$N$6:$P$47,3,FALSE)*Biologiska!K341)+(VLOOKUP(B341,Listor!$N$6:$Q$47,4,FALSE)),"")</f>
        <v/>
      </c>
      <c r="M341" s="63" t="str">
        <f t="shared" si="16"/>
        <v/>
      </c>
      <c r="N341" s="75"/>
      <c r="O341" s="84" t="str">
        <f t="shared" si="17"/>
        <v/>
      </c>
      <c r="P341" s="107"/>
      <c r="Q341" s="87" t="s">
        <v>79</v>
      </c>
      <c r="R341" s="87"/>
      <c r="S341" s="87"/>
      <c r="T341" s="87"/>
      <c r="U341" s="87"/>
      <c r="V341" s="86" t="s">
        <v>79</v>
      </c>
      <c r="W341" s="75"/>
      <c r="X341" s="102" t="s">
        <v>79</v>
      </c>
      <c r="Y341" s="63" t="str">
        <f>IFERROR(IF(VLOOKUP(X341,Listor!$T$6:$U$7,2,FALSE)&lt;O341,TRUE),"")</f>
        <v/>
      </c>
      <c r="Z341" s="87"/>
      <c r="AA341" s="104"/>
    </row>
    <row r="342" spans="2:27" x14ac:dyDescent="0.25">
      <c r="B342" s="68" t="s">
        <v>68</v>
      </c>
      <c r="C342" s="80" t="str">
        <f>IFERROR(VLOOKUP(B342,Listor!$A$6:$B$62,2,FALSE),"")</f>
        <v/>
      </c>
      <c r="D342" s="80" t="str">
        <f>IFERROR(VLOOKUP(B342,Listor!$A$6:$C$62,3,FALSE),"")</f>
        <v/>
      </c>
      <c r="E342" s="110" t="s">
        <v>79</v>
      </c>
      <c r="F342" s="66"/>
      <c r="G342" s="35" t="str">
        <f>IFERROR(VLOOKUP(B342,Listor!$A$6:$G$62,7,FALSE),"")</f>
        <v/>
      </c>
      <c r="H342" s="63" t="str">
        <f>IFERROR(VLOOKUP(B342,Listor!$N$6:$O$47,2,FALSE),"")</f>
        <v/>
      </c>
      <c r="I342" s="63" t="str">
        <f t="shared" si="15"/>
        <v/>
      </c>
      <c r="J342" s="96" t="str">
        <f>IFERROR(VLOOKUP(B342,Listor!$N$6:$P$47,3,FALSE)*I342,"")</f>
        <v/>
      </c>
      <c r="K342" s="81"/>
      <c r="L342" s="88" t="str">
        <f>IFERROR((VLOOKUP(B342,Listor!$N$6:$P$47,3,FALSE)*Biologiska!K342)+(VLOOKUP(B342,Listor!$N$6:$Q$47,4,FALSE)),"")</f>
        <v/>
      </c>
      <c r="M342" s="63" t="str">
        <f t="shared" si="16"/>
        <v/>
      </c>
      <c r="N342" s="75"/>
      <c r="O342" s="84" t="str">
        <f t="shared" si="17"/>
        <v/>
      </c>
      <c r="P342" s="107"/>
      <c r="Q342" s="87" t="s">
        <v>79</v>
      </c>
      <c r="R342" s="87"/>
      <c r="S342" s="87"/>
      <c r="T342" s="87"/>
      <c r="U342" s="87"/>
      <c r="V342" s="86" t="s">
        <v>79</v>
      </c>
      <c r="W342" s="75"/>
      <c r="X342" s="102" t="s">
        <v>79</v>
      </c>
      <c r="Y342" s="63" t="str">
        <f>IFERROR(IF(VLOOKUP(X342,Listor!$T$6:$U$7,2,FALSE)&lt;O342,TRUE),"")</f>
        <v/>
      </c>
      <c r="Z342" s="87"/>
      <c r="AA342" s="104"/>
    </row>
    <row r="343" spans="2:27" x14ac:dyDescent="0.25">
      <c r="B343" s="68" t="s">
        <v>68</v>
      </c>
      <c r="C343" s="80" t="str">
        <f>IFERROR(VLOOKUP(B343,Listor!$A$6:$B$62,2,FALSE),"")</f>
        <v/>
      </c>
      <c r="D343" s="80" t="str">
        <f>IFERROR(VLOOKUP(B343,Listor!$A$6:$C$62,3,FALSE),"")</f>
        <v/>
      </c>
      <c r="E343" s="110" t="s">
        <v>79</v>
      </c>
      <c r="F343" s="66"/>
      <c r="G343" s="35" t="str">
        <f>IFERROR(VLOOKUP(B343,Listor!$A$6:$G$62,7,FALSE),"")</f>
        <v/>
      </c>
      <c r="H343" s="63" t="str">
        <f>IFERROR(VLOOKUP(B343,Listor!$N$6:$O$47,2,FALSE),"")</f>
        <v/>
      </c>
      <c r="I343" s="63" t="str">
        <f t="shared" si="15"/>
        <v/>
      </c>
      <c r="J343" s="96" t="str">
        <f>IFERROR(VLOOKUP(B343,Listor!$N$6:$P$47,3,FALSE)*I343,"")</f>
        <v/>
      </c>
      <c r="K343" s="81"/>
      <c r="L343" s="88" t="str">
        <f>IFERROR((VLOOKUP(B343,Listor!$N$6:$P$47,3,FALSE)*Biologiska!K343)+(VLOOKUP(B343,Listor!$N$6:$Q$47,4,FALSE)),"")</f>
        <v/>
      </c>
      <c r="M343" s="63" t="str">
        <f t="shared" si="16"/>
        <v/>
      </c>
      <c r="N343" s="75"/>
      <c r="O343" s="84" t="str">
        <f t="shared" si="17"/>
        <v/>
      </c>
      <c r="P343" s="107"/>
      <c r="Q343" s="87" t="s">
        <v>79</v>
      </c>
      <c r="R343" s="87"/>
      <c r="S343" s="87"/>
      <c r="T343" s="87"/>
      <c r="U343" s="87"/>
      <c r="V343" s="86" t="s">
        <v>79</v>
      </c>
      <c r="W343" s="75"/>
      <c r="X343" s="102" t="s">
        <v>79</v>
      </c>
      <c r="Y343" s="63" t="str">
        <f>IFERROR(IF(VLOOKUP(X343,Listor!$T$6:$U$7,2,FALSE)&lt;O343,TRUE),"")</f>
        <v/>
      </c>
      <c r="Z343" s="87"/>
      <c r="AA343" s="104"/>
    </row>
    <row r="344" spans="2:27" x14ac:dyDescent="0.25">
      <c r="B344" s="68" t="s">
        <v>68</v>
      </c>
      <c r="C344" s="80" t="str">
        <f>IFERROR(VLOOKUP(B344,Listor!$A$6:$B$62,2,FALSE),"")</f>
        <v/>
      </c>
      <c r="D344" s="80" t="str">
        <f>IFERROR(VLOOKUP(B344,Listor!$A$6:$C$62,3,FALSE),"")</f>
        <v/>
      </c>
      <c r="E344" s="110" t="s">
        <v>79</v>
      </c>
      <c r="F344" s="66"/>
      <c r="G344" s="35" t="str">
        <f>IFERROR(VLOOKUP(B344,Listor!$A$6:$G$62,7,FALSE),"")</f>
        <v/>
      </c>
      <c r="H344" s="63" t="str">
        <f>IFERROR(VLOOKUP(B344,Listor!$N$6:$O$47,2,FALSE),"")</f>
        <v/>
      </c>
      <c r="I344" s="63" t="str">
        <f t="shared" si="15"/>
        <v/>
      </c>
      <c r="J344" s="96" t="str">
        <f>IFERROR(VLOOKUP(B344,Listor!$N$6:$P$47,3,FALSE)*I344,"")</f>
        <v/>
      </c>
      <c r="K344" s="81"/>
      <c r="L344" s="88" t="str">
        <f>IFERROR((VLOOKUP(B344,Listor!$N$6:$P$47,3,FALSE)*Biologiska!K344)+(VLOOKUP(B344,Listor!$N$6:$Q$47,4,FALSE)),"")</f>
        <v/>
      </c>
      <c r="M344" s="63" t="str">
        <f t="shared" si="16"/>
        <v/>
      </c>
      <c r="N344" s="75"/>
      <c r="O344" s="84" t="str">
        <f t="shared" si="17"/>
        <v/>
      </c>
      <c r="P344" s="107"/>
      <c r="Q344" s="87" t="s">
        <v>79</v>
      </c>
      <c r="R344" s="87"/>
      <c r="S344" s="87"/>
      <c r="T344" s="87"/>
      <c r="U344" s="87"/>
      <c r="V344" s="86" t="s">
        <v>79</v>
      </c>
      <c r="W344" s="75"/>
      <c r="X344" s="102" t="s">
        <v>79</v>
      </c>
      <c r="Y344" s="63" t="str">
        <f>IFERROR(IF(VLOOKUP(X344,Listor!$T$6:$U$7,2,FALSE)&lt;O344,TRUE),"")</f>
        <v/>
      </c>
      <c r="Z344" s="87"/>
      <c r="AA344" s="104"/>
    </row>
    <row r="345" spans="2:27" x14ac:dyDescent="0.25">
      <c r="B345" s="68" t="s">
        <v>68</v>
      </c>
      <c r="C345" s="80" t="str">
        <f>IFERROR(VLOOKUP(B345,Listor!$A$6:$B$62,2,FALSE),"")</f>
        <v/>
      </c>
      <c r="D345" s="80" t="str">
        <f>IFERROR(VLOOKUP(B345,Listor!$A$6:$C$62,3,FALSE),"")</f>
        <v/>
      </c>
      <c r="E345" s="110" t="s">
        <v>79</v>
      </c>
      <c r="F345" s="66"/>
      <c r="G345" s="35" t="str">
        <f>IFERROR(VLOOKUP(B345,Listor!$A$6:$G$62,7,FALSE),"")</f>
        <v/>
      </c>
      <c r="H345" s="63" t="str">
        <f>IFERROR(VLOOKUP(B345,Listor!$N$6:$O$47,2,FALSE),"")</f>
        <v/>
      </c>
      <c r="I345" s="63" t="str">
        <f t="shared" si="15"/>
        <v/>
      </c>
      <c r="J345" s="96" t="str">
        <f>IFERROR(VLOOKUP(B345,Listor!$N$6:$P$47,3,FALSE)*I345,"")</f>
        <v/>
      </c>
      <c r="K345" s="81"/>
      <c r="L345" s="88" t="str">
        <f>IFERROR((VLOOKUP(B345,Listor!$N$6:$P$47,3,FALSE)*Biologiska!K345)+(VLOOKUP(B345,Listor!$N$6:$Q$47,4,FALSE)),"")</f>
        <v/>
      </c>
      <c r="M345" s="63" t="str">
        <f t="shared" si="16"/>
        <v/>
      </c>
      <c r="N345" s="75"/>
      <c r="O345" s="84" t="str">
        <f t="shared" si="17"/>
        <v/>
      </c>
      <c r="P345" s="107"/>
      <c r="Q345" s="87" t="s">
        <v>79</v>
      </c>
      <c r="R345" s="87"/>
      <c r="S345" s="87"/>
      <c r="T345" s="87"/>
      <c r="U345" s="87"/>
      <c r="V345" s="86" t="s">
        <v>79</v>
      </c>
      <c r="W345" s="75"/>
      <c r="X345" s="102" t="s">
        <v>79</v>
      </c>
      <c r="Y345" s="63" t="str">
        <f>IFERROR(IF(VLOOKUP(X345,Listor!$T$6:$U$7,2,FALSE)&lt;O345,TRUE),"")</f>
        <v/>
      </c>
      <c r="Z345" s="87"/>
      <c r="AA345" s="104"/>
    </row>
    <row r="346" spans="2:27" x14ac:dyDescent="0.25">
      <c r="B346" s="68" t="s">
        <v>68</v>
      </c>
      <c r="C346" s="80" t="str">
        <f>IFERROR(VLOOKUP(B346,Listor!$A$6:$B$62,2,FALSE),"")</f>
        <v/>
      </c>
      <c r="D346" s="80" t="str">
        <f>IFERROR(VLOOKUP(B346,Listor!$A$6:$C$62,3,FALSE),"")</f>
        <v/>
      </c>
      <c r="E346" s="110" t="s">
        <v>79</v>
      </c>
      <c r="F346" s="66"/>
      <c r="G346" s="35" t="str">
        <f>IFERROR(VLOOKUP(B346,Listor!$A$6:$G$62,7,FALSE),"")</f>
        <v/>
      </c>
      <c r="H346" s="63" t="str">
        <f>IFERROR(VLOOKUP(B346,Listor!$N$6:$O$47,2,FALSE),"")</f>
        <v/>
      </c>
      <c r="I346" s="63" t="str">
        <f t="shared" si="15"/>
        <v/>
      </c>
      <c r="J346" s="96" t="str">
        <f>IFERROR(VLOOKUP(B346,Listor!$N$6:$P$47,3,FALSE)*I346,"")</f>
        <v/>
      </c>
      <c r="K346" s="81"/>
      <c r="L346" s="88" t="str">
        <f>IFERROR((VLOOKUP(B346,Listor!$N$6:$P$47,3,FALSE)*Biologiska!K346)+(VLOOKUP(B346,Listor!$N$6:$Q$47,4,FALSE)),"")</f>
        <v/>
      </c>
      <c r="M346" s="63" t="str">
        <f t="shared" si="16"/>
        <v/>
      </c>
      <c r="N346" s="75"/>
      <c r="O346" s="84" t="str">
        <f t="shared" si="17"/>
        <v/>
      </c>
      <c r="P346" s="107"/>
      <c r="Q346" s="87" t="s">
        <v>79</v>
      </c>
      <c r="R346" s="87"/>
      <c r="S346" s="87"/>
      <c r="T346" s="87"/>
      <c r="U346" s="87"/>
      <c r="V346" s="86" t="s">
        <v>79</v>
      </c>
      <c r="W346" s="75"/>
      <c r="X346" s="102" t="s">
        <v>79</v>
      </c>
      <c r="Y346" s="63" t="str">
        <f>IFERROR(IF(VLOOKUP(X346,Listor!$T$6:$U$7,2,FALSE)&lt;O346,TRUE),"")</f>
        <v/>
      </c>
      <c r="Z346" s="87"/>
      <c r="AA346" s="104"/>
    </row>
    <row r="347" spans="2:27" x14ac:dyDescent="0.25">
      <c r="B347" s="68" t="s">
        <v>68</v>
      </c>
      <c r="C347" s="80" t="str">
        <f>IFERROR(VLOOKUP(B347,Listor!$A$6:$B$62,2,FALSE),"")</f>
        <v/>
      </c>
      <c r="D347" s="80" t="str">
        <f>IFERROR(VLOOKUP(B347,Listor!$A$6:$C$62,3,FALSE),"")</f>
        <v/>
      </c>
      <c r="E347" s="110" t="s">
        <v>79</v>
      </c>
      <c r="F347" s="66"/>
      <c r="G347" s="35" t="str">
        <f>IFERROR(VLOOKUP(B347,Listor!$A$6:$G$62,7,FALSE),"")</f>
        <v/>
      </c>
      <c r="H347" s="63" t="str">
        <f>IFERROR(VLOOKUP(B347,Listor!$N$6:$O$47,2,FALSE),"")</f>
        <v/>
      </c>
      <c r="I347" s="63" t="str">
        <f t="shared" si="15"/>
        <v/>
      </c>
      <c r="J347" s="96" t="str">
        <f>IFERROR(VLOOKUP(B347,Listor!$N$6:$P$47,3,FALSE)*I347,"")</f>
        <v/>
      </c>
      <c r="K347" s="81"/>
      <c r="L347" s="88" t="str">
        <f>IFERROR((VLOOKUP(B347,Listor!$N$6:$P$47,3,FALSE)*Biologiska!K347)+(VLOOKUP(B347,Listor!$N$6:$Q$47,4,FALSE)),"")</f>
        <v/>
      </c>
      <c r="M347" s="63" t="str">
        <f t="shared" si="16"/>
        <v/>
      </c>
      <c r="N347" s="75"/>
      <c r="O347" s="84" t="str">
        <f t="shared" si="17"/>
        <v/>
      </c>
      <c r="P347" s="107"/>
      <c r="Q347" s="87" t="s">
        <v>79</v>
      </c>
      <c r="R347" s="87"/>
      <c r="S347" s="87"/>
      <c r="T347" s="87"/>
      <c r="U347" s="87"/>
      <c r="V347" s="86" t="s">
        <v>79</v>
      </c>
      <c r="W347" s="75"/>
      <c r="X347" s="102" t="s">
        <v>79</v>
      </c>
      <c r="Y347" s="63" t="str">
        <f>IFERROR(IF(VLOOKUP(X347,Listor!$T$6:$U$7,2,FALSE)&lt;O347,TRUE),"")</f>
        <v/>
      </c>
      <c r="Z347" s="87"/>
      <c r="AA347" s="104"/>
    </row>
    <row r="348" spans="2:27" x14ac:dyDescent="0.25">
      <c r="B348" s="68" t="s">
        <v>68</v>
      </c>
      <c r="C348" s="80" t="str">
        <f>IFERROR(VLOOKUP(B348,Listor!$A$6:$B$62,2,FALSE),"")</f>
        <v/>
      </c>
      <c r="D348" s="80" t="str">
        <f>IFERROR(VLOOKUP(B348,Listor!$A$6:$C$62,3,FALSE),"")</f>
        <v/>
      </c>
      <c r="E348" s="110" t="s">
        <v>79</v>
      </c>
      <c r="F348" s="66"/>
      <c r="G348" s="35" t="str">
        <f>IFERROR(VLOOKUP(B348,Listor!$A$6:$G$62,7,FALSE),"")</f>
        <v/>
      </c>
      <c r="H348" s="63" t="str">
        <f>IFERROR(VLOOKUP(B348,Listor!$N$6:$O$47,2,FALSE),"")</f>
        <v/>
      </c>
      <c r="I348" s="63" t="str">
        <f t="shared" si="15"/>
        <v/>
      </c>
      <c r="J348" s="96" t="str">
        <f>IFERROR(VLOOKUP(B348,Listor!$N$6:$P$47,3,FALSE)*I348,"")</f>
        <v/>
      </c>
      <c r="K348" s="81"/>
      <c r="L348" s="88" t="str">
        <f>IFERROR((VLOOKUP(B348,Listor!$N$6:$P$47,3,FALSE)*Biologiska!K348)+(VLOOKUP(B348,Listor!$N$6:$Q$47,4,FALSE)),"")</f>
        <v/>
      </c>
      <c r="M348" s="63" t="str">
        <f t="shared" si="16"/>
        <v/>
      </c>
      <c r="N348" s="75"/>
      <c r="O348" s="84" t="str">
        <f t="shared" si="17"/>
        <v/>
      </c>
      <c r="P348" s="107"/>
      <c r="Q348" s="87" t="s">
        <v>79</v>
      </c>
      <c r="R348" s="87"/>
      <c r="S348" s="87"/>
      <c r="T348" s="87"/>
      <c r="U348" s="87"/>
      <c r="V348" s="86" t="s">
        <v>79</v>
      </c>
      <c r="W348" s="75"/>
      <c r="X348" s="102" t="s">
        <v>79</v>
      </c>
      <c r="Y348" s="63" t="str">
        <f>IFERROR(IF(VLOOKUP(X348,Listor!$T$6:$U$7,2,FALSE)&lt;O348,TRUE),"")</f>
        <v/>
      </c>
      <c r="Z348" s="87"/>
      <c r="AA348" s="104"/>
    </row>
    <row r="349" spans="2:27" x14ac:dyDescent="0.25">
      <c r="B349" s="68" t="s">
        <v>68</v>
      </c>
      <c r="C349" s="80" t="str">
        <f>IFERROR(VLOOKUP(B349,Listor!$A$6:$B$62,2,FALSE),"")</f>
        <v/>
      </c>
      <c r="D349" s="80" t="str">
        <f>IFERROR(VLOOKUP(B349,Listor!$A$6:$C$62,3,FALSE),"")</f>
        <v/>
      </c>
      <c r="E349" s="110" t="s">
        <v>79</v>
      </c>
      <c r="F349" s="66"/>
      <c r="G349" s="35" t="str">
        <f>IFERROR(VLOOKUP(B349,Listor!$A$6:$G$62,7,FALSE),"")</f>
        <v/>
      </c>
      <c r="H349" s="63" t="str">
        <f>IFERROR(VLOOKUP(B349,Listor!$N$6:$O$47,2,FALSE),"")</f>
        <v/>
      </c>
      <c r="I349" s="63" t="str">
        <f t="shared" si="15"/>
        <v/>
      </c>
      <c r="J349" s="96" t="str">
        <f>IFERROR(VLOOKUP(B349,Listor!$N$6:$P$47,3,FALSE)*I349,"")</f>
        <v/>
      </c>
      <c r="K349" s="81"/>
      <c r="L349" s="88" t="str">
        <f>IFERROR((VLOOKUP(B349,Listor!$N$6:$P$47,3,FALSE)*Biologiska!K349)+(VLOOKUP(B349,Listor!$N$6:$Q$47,4,FALSE)),"")</f>
        <v/>
      </c>
      <c r="M349" s="63" t="str">
        <f t="shared" si="16"/>
        <v/>
      </c>
      <c r="N349" s="75"/>
      <c r="O349" s="84" t="str">
        <f t="shared" si="17"/>
        <v/>
      </c>
      <c r="P349" s="107"/>
      <c r="Q349" s="87" t="s">
        <v>79</v>
      </c>
      <c r="R349" s="87"/>
      <c r="S349" s="87"/>
      <c r="T349" s="87"/>
      <c r="U349" s="87"/>
      <c r="V349" s="86" t="s">
        <v>79</v>
      </c>
      <c r="W349" s="75"/>
      <c r="X349" s="102" t="s">
        <v>79</v>
      </c>
      <c r="Y349" s="63" t="str">
        <f>IFERROR(IF(VLOOKUP(X349,Listor!$T$6:$U$7,2,FALSE)&lt;O349,TRUE),"")</f>
        <v/>
      </c>
      <c r="Z349" s="87"/>
      <c r="AA349" s="104"/>
    </row>
    <row r="350" spans="2:27" x14ac:dyDescent="0.25">
      <c r="B350" s="68" t="s">
        <v>68</v>
      </c>
      <c r="C350" s="80" t="str">
        <f>IFERROR(VLOOKUP(B350,Listor!$A$6:$B$62,2,FALSE),"")</f>
        <v/>
      </c>
      <c r="D350" s="80" t="str">
        <f>IFERROR(VLOOKUP(B350,Listor!$A$6:$C$62,3,FALSE),"")</f>
        <v/>
      </c>
      <c r="E350" s="110" t="s">
        <v>79</v>
      </c>
      <c r="F350" s="66"/>
      <c r="G350" s="35" t="str">
        <f>IFERROR(VLOOKUP(B350,Listor!$A$6:$G$62,7,FALSE),"")</f>
        <v/>
      </c>
      <c r="H350" s="63" t="str">
        <f>IFERROR(VLOOKUP(B350,Listor!$N$6:$O$47,2,FALSE),"")</f>
        <v/>
      </c>
      <c r="I350" s="63" t="str">
        <f t="shared" si="15"/>
        <v/>
      </c>
      <c r="J350" s="96" t="str">
        <f>IFERROR(VLOOKUP(B350,Listor!$N$6:$P$47,3,FALSE)*I350,"")</f>
        <v/>
      </c>
      <c r="K350" s="81"/>
      <c r="L350" s="88" t="str">
        <f>IFERROR((VLOOKUP(B350,Listor!$N$6:$P$47,3,FALSE)*Biologiska!K350)+(VLOOKUP(B350,Listor!$N$6:$Q$47,4,FALSE)),"")</f>
        <v/>
      </c>
      <c r="M350" s="63" t="str">
        <f t="shared" si="16"/>
        <v/>
      </c>
      <c r="N350" s="75"/>
      <c r="O350" s="84" t="str">
        <f t="shared" si="17"/>
        <v/>
      </c>
      <c r="P350" s="107"/>
      <c r="Q350" s="87" t="s">
        <v>79</v>
      </c>
      <c r="R350" s="87"/>
      <c r="S350" s="87"/>
      <c r="T350" s="87"/>
      <c r="U350" s="87"/>
      <c r="V350" s="86" t="s">
        <v>79</v>
      </c>
      <c r="W350" s="75"/>
      <c r="X350" s="102" t="s">
        <v>79</v>
      </c>
      <c r="Y350" s="63" t="str">
        <f>IFERROR(IF(VLOOKUP(X350,Listor!$T$6:$U$7,2,FALSE)&lt;O350,TRUE),"")</f>
        <v/>
      </c>
      <c r="Z350" s="87"/>
      <c r="AA350" s="104"/>
    </row>
    <row r="351" spans="2:27" x14ac:dyDescent="0.25">
      <c r="B351" s="68" t="s">
        <v>68</v>
      </c>
      <c r="C351" s="80" t="str">
        <f>IFERROR(VLOOKUP(B351,Listor!$A$6:$B$62,2,FALSE),"")</f>
        <v/>
      </c>
      <c r="D351" s="80" t="str">
        <f>IFERROR(VLOOKUP(B351,Listor!$A$6:$C$62,3,FALSE),"")</f>
        <v/>
      </c>
      <c r="E351" s="110" t="s">
        <v>79</v>
      </c>
      <c r="F351" s="66"/>
      <c r="G351" s="35" t="str">
        <f>IFERROR(VLOOKUP(B351,Listor!$A$6:$G$62,7,FALSE),"")</f>
        <v/>
      </c>
      <c r="H351" s="63" t="str">
        <f>IFERROR(VLOOKUP(B351,Listor!$N$6:$O$47,2,FALSE),"")</f>
        <v/>
      </c>
      <c r="I351" s="63" t="str">
        <f t="shared" si="15"/>
        <v/>
      </c>
      <c r="J351" s="96" t="str">
        <f>IFERROR(VLOOKUP(B351,Listor!$N$6:$P$47,3,FALSE)*I351,"")</f>
        <v/>
      </c>
      <c r="K351" s="81"/>
      <c r="L351" s="88" t="str">
        <f>IFERROR((VLOOKUP(B351,Listor!$N$6:$P$47,3,FALSE)*Biologiska!K351)+(VLOOKUP(B351,Listor!$N$6:$Q$47,4,FALSE)),"")</f>
        <v/>
      </c>
      <c r="M351" s="63" t="str">
        <f t="shared" si="16"/>
        <v/>
      </c>
      <c r="N351" s="75"/>
      <c r="O351" s="84" t="str">
        <f t="shared" si="17"/>
        <v/>
      </c>
      <c r="P351" s="107"/>
      <c r="Q351" s="87" t="s">
        <v>79</v>
      </c>
      <c r="R351" s="87"/>
      <c r="S351" s="87"/>
      <c r="T351" s="87"/>
      <c r="U351" s="87"/>
      <c r="V351" s="86" t="s">
        <v>79</v>
      </c>
      <c r="W351" s="75"/>
      <c r="X351" s="102" t="s">
        <v>79</v>
      </c>
      <c r="Y351" s="63" t="str">
        <f>IFERROR(IF(VLOOKUP(X351,Listor!$T$6:$U$7,2,FALSE)&lt;O351,TRUE),"")</f>
        <v/>
      </c>
      <c r="Z351" s="87"/>
      <c r="AA351" s="104"/>
    </row>
    <row r="352" spans="2:27" x14ac:dyDescent="0.25">
      <c r="B352" s="68" t="s">
        <v>68</v>
      </c>
      <c r="C352" s="80" t="str">
        <f>IFERROR(VLOOKUP(B352,Listor!$A$6:$B$62,2,FALSE),"")</f>
        <v/>
      </c>
      <c r="D352" s="80" t="str">
        <f>IFERROR(VLOOKUP(B352,Listor!$A$6:$C$62,3,FALSE),"")</f>
        <v/>
      </c>
      <c r="E352" s="110" t="s">
        <v>79</v>
      </c>
      <c r="F352" s="66"/>
      <c r="G352" s="35" t="str">
        <f>IFERROR(VLOOKUP(B352,Listor!$A$6:$G$62,7,FALSE),"")</f>
        <v/>
      </c>
      <c r="H352" s="63" t="str">
        <f>IFERROR(VLOOKUP(B352,Listor!$N$6:$O$47,2,FALSE),"")</f>
        <v/>
      </c>
      <c r="I352" s="63" t="str">
        <f t="shared" si="15"/>
        <v/>
      </c>
      <c r="J352" s="96" t="str">
        <f>IFERROR(VLOOKUP(B352,Listor!$N$6:$P$47,3,FALSE)*I352,"")</f>
        <v/>
      </c>
      <c r="K352" s="81"/>
      <c r="L352" s="88" t="str">
        <f>IFERROR((VLOOKUP(B352,Listor!$N$6:$P$47,3,FALSE)*Biologiska!K352)+(VLOOKUP(B352,Listor!$N$6:$Q$47,4,FALSE)),"")</f>
        <v/>
      </c>
      <c r="M352" s="63" t="str">
        <f t="shared" si="16"/>
        <v/>
      </c>
      <c r="N352" s="75"/>
      <c r="O352" s="84" t="str">
        <f t="shared" si="17"/>
        <v/>
      </c>
      <c r="P352" s="107"/>
      <c r="Q352" s="87" t="s">
        <v>79</v>
      </c>
      <c r="R352" s="87"/>
      <c r="S352" s="87"/>
      <c r="T352" s="87"/>
      <c r="U352" s="87"/>
      <c r="V352" s="86" t="s">
        <v>79</v>
      </c>
      <c r="W352" s="75"/>
      <c r="X352" s="102" t="s">
        <v>79</v>
      </c>
      <c r="Y352" s="63" t="str">
        <f>IFERROR(IF(VLOOKUP(X352,Listor!$T$6:$U$7,2,FALSE)&lt;O352,TRUE),"")</f>
        <v/>
      </c>
      <c r="Z352" s="87"/>
      <c r="AA352" s="104"/>
    </row>
    <row r="353" spans="2:27" x14ac:dyDescent="0.25">
      <c r="B353" s="68" t="s">
        <v>68</v>
      </c>
      <c r="C353" s="80" t="str">
        <f>IFERROR(VLOOKUP(B353,Listor!$A$6:$B$62,2,FALSE),"")</f>
        <v/>
      </c>
      <c r="D353" s="80" t="str">
        <f>IFERROR(VLOOKUP(B353,Listor!$A$6:$C$62,3,FALSE),"")</f>
        <v/>
      </c>
      <c r="E353" s="110" t="s">
        <v>79</v>
      </c>
      <c r="F353" s="66"/>
      <c r="G353" s="35" t="str">
        <f>IFERROR(VLOOKUP(B353,Listor!$A$6:$G$62,7,FALSE),"")</f>
        <v/>
      </c>
      <c r="H353" s="63" t="str">
        <f>IFERROR(VLOOKUP(B353,Listor!$N$6:$O$47,2,FALSE),"")</f>
        <v/>
      </c>
      <c r="I353" s="63" t="str">
        <f t="shared" si="15"/>
        <v/>
      </c>
      <c r="J353" s="96" t="str">
        <f>IFERROR(VLOOKUP(B353,Listor!$N$6:$P$47,3,FALSE)*I353,"")</f>
        <v/>
      </c>
      <c r="K353" s="81"/>
      <c r="L353" s="88" t="str">
        <f>IFERROR((VLOOKUP(B353,Listor!$N$6:$P$47,3,FALSE)*Biologiska!K353)+(VLOOKUP(B353,Listor!$N$6:$Q$47,4,FALSE)),"")</f>
        <v/>
      </c>
      <c r="M353" s="63" t="str">
        <f t="shared" si="16"/>
        <v/>
      </c>
      <c r="N353" s="75"/>
      <c r="O353" s="84" t="str">
        <f t="shared" si="17"/>
        <v/>
      </c>
      <c r="P353" s="107"/>
      <c r="Q353" s="87" t="s">
        <v>79</v>
      </c>
      <c r="R353" s="87"/>
      <c r="S353" s="87"/>
      <c r="T353" s="87"/>
      <c r="U353" s="87"/>
      <c r="V353" s="86" t="s">
        <v>79</v>
      </c>
      <c r="W353" s="75"/>
      <c r="X353" s="102" t="s">
        <v>79</v>
      </c>
      <c r="Y353" s="63" t="str">
        <f>IFERROR(IF(VLOOKUP(X353,Listor!$T$6:$U$7,2,FALSE)&lt;O353,TRUE),"")</f>
        <v/>
      </c>
      <c r="Z353" s="87"/>
      <c r="AA353" s="104"/>
    </row>
    <row r="354" spans="2:27" x14ac:dyDescent="0.25">
      <c r="B354" s="68" t="s">
        <v>68</v>
      </c>
      <c r="C354" s="80" t="str">
        <f>IFERROR(VLOOKUP(B354,Listor!$A$6:$B$62,2,FALSE),"")</f>
        <v/>
      </c>
      <c r="D354" s="80" t="str">
        <f>IFERROR(VLOOKUP(B354,Listor!$A$6:$C$62,3,FALSE),"")</f>
        <v/>
      </c>
      <c r="E354" s="110" t="s">
        <v>79</v>
      </c>
      <c r="F354" s="66"/>
      <c r="G354" s="35" t="str">
        <f>IFERROR(VLOOKUP(B354,Listor!$A$6:$G$62,7,FALSE),"")</f>
        <v/>
      </c>
      <c r="H354" s="63" t="str">
        <f>IFERROR(VLOOKUP(B354,Listor!$N$6:$O$47,2,FALSE),"")</f>
        <v/>
      </c>
      <c r="I354" s="63" t="str">
        <f t="shared" si="15"/>
        <v/>
      </c>
      <c r="J354" s="96" t="str">
        <f>IFERROR(VLOOKUP(B354,Listor!$N$6:$P$47,3,FALSE)*I354,"")</f>
        <v/>
      </c>
      <c r="K354" s="81"/>
      <c r="L354" s="88" t="str">
        <f>IFERROR((VLOOKUP(B354,Listor!$N$6:$P$47,3,FALSE)*Biologiska!K354)+(VLOOKUP(B354,Listor!$N$6:$Q$47,4,FALSE)),"")</f>
        <v/>
      </c>
      <c r="M354" s="63" t="str">
        <f t="shared" si="16"/>
        <v/>
      </c>
      <c r="N354" s="75"/>
      <c r="O354" s="84" t="str">
        <f t="shared" si="17"/>
        <v/>
      </c>
      <c r="P354" s="107"/>
      <c r="Q354" s="87" t="s">
        <v>79</v>
      </c>
      <c r="R354" s="87"/>
      <c r="S354" s="87"/>
      <c r="T354" s="87"/>
      <c r="U354" s="87"/>
      <c r="V354" s="86" t="s">
        <v>79</v>
      </c>
      <c r="W354" s="75"/>
      <c r="X354" s="102" t="s">
        <v>79</v>
      </c>
      <c r="Y354" s="63" t="str">
        <f>IFERROR(IF(VLOOKUP(X354,Listor!$T$6:$U$7,2,FALSE)&lt;O354,TRUE),"")</f>
        <v/>
      </c>
      <c r="Z354" s="87"/>
      <c r="AA354" s="104"/>
    </row>
    <row r="355" spans="2:27" x14ac:dyDescent="0.25">
      <c r="B355" s="68" t="s">
        <v>68</v>
      </c>
      <c r="C355" s="80" t="str">
        <f>IFERROR(VLOOKUP(B355,Listor!$A$6:$B$62,2,FALSE),"")</f>
        <v/>
      </c>
      <c r="D355" s="80" t="str">
        <f>IFERROR(VLOOKUP(B355,Listor!$A$6:$C$62,3,FALSE),"")</f>
        <v/>
      </c>
      <c r="E355" s="110" t="s">
        <v>79</v>
      </c>
      <c r="F355" s="66"/>
      <c r="G355" s="35" t="str">
        <f>IFERROR(VLOOKUP(B355,Listor!$A$6:$G$62,7,FALSE),"")</f>
        <v/>
      </c>
      <c r="H355" s="63" t="str">
        <f>IFERROR(VLOOKUP(B355,Listor!$N$6:$O$47,2,FALSE),"")</f>
        <v/>
      </c>
      <c r="I355" s="63" t="str">
        <f t="shared" si="15"/>
        <v/>
      </c>
      <c r="J355" s="96" t="str">
        <f>IFERROR(VLOOKUP(B355,Listor!$N$6:$P$47,3,FALSE)*I355,"")</f>
        <v/>
      </c>
      <c r="K355" s="81"/>
      <c r="L355" s="88" t="str">
        <f>IFERROR((VLOOKUP(B355,Listor!$N$6:$P$47,3,FALSE)*Biologiska!K355)+(VLOOKUP(B355,Listor!$N$6:$Q$47,4,FALSE)),"")</f>
        <v/>
      </c>
      <c r="M355" s="63" t="str">
        <f t="shared" si="16"/>
        <v/>
      </c>
      <c r="N355" s="75"/>
      <c r="O355" s="84" t="str">
        <f t="shared" si="17"/>
        <v/>
      </c>
      <c r="P355" s="107"/>
      <c r="Q355" s="87" t="s">
        <v>79</v>
      </c>
      <c r="R355" s="87"/>
      <c r="S355" s="87"/>
      <c r="T355" s="87"/>
      <c r="U355" s="87"/>
      <c r="V355" s="86" t="s">
        <v>79</v>
      </c>
      <c r="W355" s="75"/>
      <c r="X355" s="102" t="s">
        <v>79</v>
      </c>
      <c r="Y355" s="63" t="str">
        <f>IFERROR(IF(VLOOKUP(X355,Listor!$T$6:$U$7,2,FALSE)&lt;O355,TRUE),"")</f>
        <v/>
      </c>
      <c r="Z355" s="87"/>
      <c r="AA355" s="104"/>
    </row>
    <row r="356" spans="2:27" x14ac:dyDescent="0.25">
      <c r="B356" s="68" t="s">
        <v>68</v>
      </c>
      <c r="C356" s="80" t="str">
        <f>IFERROR(VLOOKUP(B356,Listor!$A$6:$B$62,2,FALSE),"")</f>
        <v/>
      </c>
      <c r="D356" s="80" t="str">
        <f>IFERROR(VLOOKUP(B356,Listor!$A$6:$C$62,3,FALSE),"")</f>
        <v/>
      </c>
      <c r="E356" s="110" t="s">
        <v>79</v>
      </c>
      <c r="F356" s="66"/>
      <c r="G356" s="35" t="str">
        <f>IFERROR(VLOOKUP(B356,Listor!$A$6:$G$62,7,FALSE),"")</f>
        <v/>
      </c>
      <c r="H356" s="63" t="str">
        <f>IFERROR(VLOOKUP(B356,Listor!$N$6:$O$47,2,FALSE),"")</f>
        <v/>
      </c>
      <c r="I356" s="63" t="str">
        <f t="shared" si="15"/>
        <v/>
      </c>
      <c r="J356" s="96" t="str">
        <f>IFERROR(VLOOKUP(B356,Listor!$N$6:$P$47,3,FALSE)*I356,"")</f>
        <v/>
      </c>
      <c r="K356" s="81"/>
      <c r="L356" s="88" t="str">
        <f>IFERROR((VLOOKUP(B356,Listor!$N$6:$P$47,3,FALSE)*Biologiska!K356)+(VLOOKUP(B356,Listor!$N$6:$Q$47,4,FALSE)),"")</f>
        <v/>
      </c>
      <c r="M356" s="63" t="str">
        <f t="shared" si="16"/>
        <v/>
      </c>
      <c r="N356" s="75"/>
      <c r="O356" s="84" t="str">
        <f t="shared" si="17"/>
        <v/>
      </c>
      <c r="P356" s="107"/>
      <c r="Q356" s="87" t="s">
        <v>79</v>
      </c>
      <c r="R356" s="87"/>
      <c r="S356" s="87"/>
      <c r="T356" s="87"/>
      <c r="U356" s="87"/>
      <c r="V356" s="86" t="s">
        <v>79</v>
      </c>
      <c r="W356" s="75"/>
      <c r="X356" s="102" t="s">
        <v>79</v>
      </c>
      <c r="Y356" s="63" t="str">
        <f>IFERROR(IF(VLOOKUP(X356,Listor!$T$6:$U$7,2,FALSE)&lt;O356,TRUE),"")</f>
        <v/>
      </c>
      <c r="Z356" s="87"/>
      <c r="AA356" s="104"/>
    </row>
    <row r="357" spans="2:27" x14ac:dyDescent="0.25">
      <c r="B357" s="68" t="s">
        <v>68</v>
      </c>
      <c r="C357" s="80" t="str">
        <f>IFERROR(VLOOKUP(B357,Listor!$A$6:$B$62,2,FALSE),"")</f>
        <v/>
      </c>
      <c r="D357" s="80" t="str">
        <f>IFERROR(VLOOKUP(B357,Listor!$A$6:$C$62,3,FALSE),"")</f>
        <v/>
      </c>
      <c r="E357" s="110" t="s">
        <v>79</v>
      </c>
      <c r="F357" s="66"/>
      <c r="G357" s="35" t="str">
        <f>IFERROR(VLOOKUP(B357,Listor!$A$6:$G$62,7,FALSE),"")</f>
        <v/>
      </c>
      <c r="H357" s="63" t="str">
        <f>IFERROR(VLOOKUP(B357,Listor!$N$6:$O$47,2,FALSE),"")</f>
        <v/>
      </c>
      <c r="I357" s="63" t="str">
        <f t="shared" si="15"/>
        <v/>
      </c>
      <c r="J357" s="96" t="str">
        <f>IFERROR(VLOOKUP(B357,Listor!$N$6:$P$47,3,FALSE)*I357,"")</f>
        <v/>
      </c>
      <c r="K357" s="81"/>
      <c r="L357" s="88" t="str">
        <f>IFERROR((VLOOKUP(B357,Listor!$N$6:$P$47,3,FALSE)*Biologiska!K357)+(VLOOKUP(B357,Listor!$N$6:$Q$47,4,FALSE)),"")</f>
        <v/>
      </c>
      <c r="M357" s="63" t="str">
        <f t="shared" si="16"/>
        <v/>
      </c>
      <c r="N357" s="75"/>
      <c r="O357" s="84" t="str">
        <f t="shared" si="17"/>
        <v/>
      </c>
      <c r="P357" s="107"/>
      <c r="Q357" s="87" t="s">
        <v>79</v>
      </c>
      <c r="R357" s="87"/>
      <c r="S357" s="87"/>
      <c r="T357" s="87"/>
      <c r="U357" s="87"/>
      <c r="V357" s="86" t="s">
        <v>79</v>
      </c>
      <c r="W357" s="75"/>
      <c r="X357" s="102" t="s">
        <v>79</v>
      </c>
      <c r="Y357" s="63" t="str">
        <f>IFERROR(IF(VLOOKUP(X357,Listor!$T$6:$U$7,2,FALSE)&lt;O357,TRUE),"")</f>
        <v/>
      </c>
      <c r="Z357" s="87"/>
      <c r="AA357" s="104"/>
    </row>
    <row r="358" spans="2:27" x14ac:dyDescent="0.25">
      <c r="B358" s="68" t="s">
        <v>68</v>
      </c>
      <c r="C358" s="80" t="str">
        <f>IFERROR(VLOOKUP(B358,Listor!$A$6:$B$62,2,FALSE),"")</f>
        <v/>
      </c>
      <c r="D358" s="80" t="str">
        <f>IFERROR(VLOOKUP(B358,Listor!$A$6:$C$62,3,FALSE),"")</f>
        <v/>
      </c>
      <c r="E358" s="110" t="s">
        <v>79</v>
      </c>
      <c r="F358" s="66"/>
      <c r="G358" s="35" t="str">
        <f>IFERROR(VLOOKUP(B358,Listor!$A$6:$G$62,7,FALSE),"")</f>
        <v/>
      </c>
      <c r="H358" s="63" t="str">
        <f>IFERROR(VLOOKUP(B358,Listor!$N$6:$O$47,2,FALSE),"")</f>
        <v/>
      </c>
      <c r="I358" s="63" t="str">
        <f t="shared" si="15"/>
        <v/>
      </c>
      <c r="J358" s="96" t="str">
        <f>IFERROR(VLOOKUP(B358,Listor!$N$6:$P$47,3,FALSE)*I358,"")</f>
        <v/>
      </c>
      <c r="K358" s="81"/>
      <c r="L358" s="88" t="str">
        <f>IFERROR((VLOOKUP(B358,Listor!$N$6:$P$47,3,FALSE)*Biologiska!K358)+(VLOOKUP(B358,Listor!$N$6:$Q$47,4,FALSE)),"")</f>
        <v/>
      </c>
      <c r="M358" s="63" t="str">
        <f t="shared" si="16"/>
        <v/>
      </c>
      <c r="N358" s="75"/>
      <c r="O358" s="84" t="str">
        <f t="shared" si="17"/>
        <v/>
      </c>
      <c r="P358" s="107"/>
      <c r="Q358" s="87" t="s">
        <v>79</v>
      </c>
      <c r="R358" s="87"/>
      <c r="S358" s="87"/>
      <c r="T358" s="87"/>
      <c r="U358" s="87"/>
      <c r="V358" s="86" t="s">
        <v>79</v>
      </c>
      <c r="W358" s="75"/>
      <c r="X358" s="102" t="s">
        <v>79</v>
      </c>
      <c r="Y358" s="63" t="str">
        <f>IFERROR(IF(VLOOKUP(X358,Listor!$T$6:$U$7,2,FALSE)&lt;O358,TRUE),"")</f>
        <v/>
      </c>
      <c r="Z358" s="87"/>
      <c r="AA358" s="104"/>
    </row>
    <row r="359" spans="2:27" x14ac:dyDescent="0.25">
      <c r="B359" s="68" t="s">
        <v>68</v>
      </c>
      <c r="C359" s="80" t="str">
        <f>IFERROR(VLOOKUP(B359,Listor!$A$6:$B$62,2,FALSE),"")</f>
        <v/>
      </c>
      <c r="D359" s="80" t="str">
        <f>IFERROR(VLOOKUP(B359,Listor!$A$6:$C$62,3,FALSE),"")</f>
        <v/>
      </c>
      <c r="E359" s="110" t="s">
        <v>79</v>
      </c>
      <c r="F359" s="66"/>
      <c r="G359" s="35" t="str">
        <f>IFERROR(VLOOKUP(B359,Listor!$A$6:$G$62,7,FALSE),"")</f>
        <v/>
      </c>
      <c r="H359" s="63" t="str">
        <f>IFERROR(VLOOKUP(B359,Listor!$N$6:$O$47,2,FALSE),"")</f>
        <v/>
      </c>
      <c r="I359" s="63" t="str">
        <f t="shared" si="15"/>
        <v/>
      </c>
      <c r="J359" s="96" t="str">
        <f>IFERROR(VLOOKUP(B359,Listor!$N$6:$P$47,3,FALSE)*I359,"")</f>
        <v/>
      </c>
      <c r="K359" s="81"/>
      <c r="L359" s="88" t="str">
        <f>IFERROR((VLOOKUP(B359,Listor!$N$6:$P$47,3,FALSE)*Biologiska!K359)+(VLOOKUP(B359,Listor!$N$6:$Q$47,4,FALSE)),"")</f>
        <v/>
      </c>
      <c r="M359" s="63" t="str">
        <f t="shared" si="16"/>
        <v/>
      </c>
      <c r="N359" s="75"/>
      <c r="O359" s="84" t="str">
        <f t="shared" si="17"/>
        <v/>
      </c>
      <c r="P359" s="107"/>
      <c r="Q359" s="87" t="s">
        <v>79</v>
      </c>
      <c r="R359" s="87"/>
      <c r="S359" s="87"/>
      <c r="T359" s="87"/>
      <c r="U359" s="87"/>
      <c r="V359" s="86" t="s">
        <v>79</v>
      </c>
      <c r="W359" s="75"/>
      <c r="X359" s="102" t="s">
        <v>79</v>
      </c>
      <c r="Y359" s="63" t="str">
        <f>IFERROR(IF(VLOOKUP(X359,Listor!$T$6:$U$7,2,FALSE)&lt;O359,TRUE),"")</f>
        <v/>
      </c>
      <c r="Z359" s="87"/>
      <c r="AA359" s="104"/>
    </row>
    <row r="360" spans="2:27" x14ac:dyDescent="0.25">
      <c r="B360" s="68" t="s">
        <v>68</v>
      </c>
      <c r="C360" s="80" t="str">
        <f>IFERROR(VLOOKUP(B360,Listor!$A$6:$B$62,2,FALSE),"")</f>
        <v/>
      </c>
      <c r="D360" s="80" t="str">
        <f>IFERROR(VLOOKUP(B360,Listor!$A$6:$C$62,3,FALSE),"")</f>
        <v/>
      </c>
      <c r="E360" s="110" t="s">
        <v>79</v>
      </c>
      <c r="F360" s="66"/>
      <c r="G360" s="35" t="str">
        <f>IFERROR(VLOOKUP(B360,Listor!$A$6:$G$62,7,FALSE),"")</f>
        <v/>
      </c>
      <c r="H360" s="63" t="str">
        <f>IFERROR(VLOOKUP(B360,Listor!$N$6:$O$47,2,FALSE),"")</f>
        <v/>
      </c>
      <c r="I360" s="63" t="str">
        <f t="shared" si="15"/>
        <v/>
      </c>
      <c r="J360" s="96" t="str">
        <f>IFERROR(VLOOKUP(B360,Listor!$N$6:$P$47,3,FALSE)*I360,"")</f>
        <v/>
      </c>
      <c r="K360" s="81"/>
      <c r="L360" s="88" t="str">
        <f>IFERROR((VLOOKUP(B360,Listor!$N$6:$P$47,3,FALSE)*Biologiska!K360)+(VLOOKUP(B360,Listor!$N$6:$Q$47,4,FALSE)),"")</f>
        <v/>
      </c>
      <c r="M360" s="63" t="str">
        <f t="shared" si="16"/>
        <v/>
      </c>
      <c r="N360" s="75"/>
      <c r="O360" s="84" t="str">
        <f t="shared" si="17"/>
        <v/>
      </c>
      <c r="P360" s="107"/>
      <c r="Q360" s="87" t="s">
        <v>79</v>
      </c>
      <c r="R360" s="87"/>
      <c r="S360" s="87"/>
      <c r="T360" s="87"/>
      <c r="U360" s="87"/>
      <c r="V360" s="86" t="s">
        <v>79</v>
      </c>
      <c r="W360" s="75"/>
      <c r="X360" s="102" t="s">
        <v>79</v>
      </c>
      <c r="Y360" s="63" t="str">
        <f>IFERROR(IF(VLOOKUP(X360,Listor!$T$6:$U$7,2,FALSE)&lt;O360,TRUE),"")</f>
        <v/>
      </c>
      <c r="Z360" s="87"/>
      <c r="AA360" s="104"/>
    </row>
    <row r="361" spans="2:27" x14ac:dyDescent="0.25">
      <c r="B361" s="68" t="s">
        <v>68</v>
      </c>
      <c r="C361" s="80" t="str">
        <f>IFERROR(VLOOKUP(B361,Listor!$A$6:$B$62,2,FALSE),"")</f>
        <v/>
      </c>
      <c r="D361" s="80" t="str">
        <f>IFERROR(VLOOKUP(B361,Listor!$A$6:$C$62,3,FALSE),"")</f>
        <v/>
      </c>
      <c r="E361" s="110" t="s">
        <v>79</v>
      </c>
      <c r="F361" s="66"/>
      <c r="G361" s="35" t="str">
        <f>IFERROR(VLOOKUP(B361,Listor!$A$6:$G$62,7,FALSE),"")</f>
        <v/>
      </c>
      <c r="H361" s="63" t="str">
        <f>IFERROR(VLOOKUP(B361,Listor!$N$6:$O$47,2,FALSE),"")</f>
        <v/>
      </c>
      <c r="I361" s="63" t="str">
        <f t="shared" si="15"/>
        <v/>
      </c>
      <c r="J361" s="96" t="str">
        <f>IFERROR(VLOOKUP(B361,Listor!$N$6:$P$47,3,FALSE)*I361,"")</f>
        <v/>
      </c>
      <c r="K361" s="81"/>
      <c r="L361" s="88" t="str">
        <f>IFERROR((VLOOKUP(B361,Listor!$N$6:$P$47,3,FALSE)*Biologiska!K361)+(VLOOKUP(B361,Listor!$N$6:$Q$47,4,FALSE)),"")</f>
        <v/>
      </c>
      <c r="M361" s="63" t="str">
        <f t="shared" si="16"/>
        <v/>
      </c>
      <c r="N361" s="75"/>
      <c r="O361" s="84" t="str">
        <f t="shared" si="17"/>
        <v/>
      </c>
      <c r="P361" s="107"/>
      <c r="Q361" s="87" t="s">
        <v>79</v>
      </c>
      <c r="R361" s="87"/>
      <c r="S361" s="87"/>
      <c r="T361" s="87"/>
      <c r="U361" s="87"/>
      <c r="V361" s="86" t="s">
        <v>79</v>
      </c>
      <c r="W361" s="75"/>
      <c r="X361" s="102" t="s">
        <v>79</v>
      </c>
      <c r="Y361" s="63" t="str">
        <f>IFERROR(IF(VLOOKUP(X361,Listor!$T$6:$U$7,2,FALSE)&lt;O361,TRUE),"")</f>
        <v/>
      </c>
      <c r="Z361" s="87"/>
      <c r="AA361" s="104"/>
    </row>
    <row r="362" spans="2:27" x14ac:dyDescent="0.25">
      <c r="B362" s="68" t="s">
        <v>68</v>
      </c>
      <c r="C362" s="80" t="str">
        <f>IFERROR(VLOOKUP(B362,Listor!$A$6:$B$62,2,FALSE),"")</f>
        <v/>
      </c>
      <c r="D362" s="80" t="str">
        <f>IFERROR(VLOOKUP(B362,Listor!$A$6:$C$62,3,FALSE),"")</f>
        <v/>
      </c>
      <c r="E362" s="110" t="s">
        <v>79</v>
      </c>
      <c r="F362" s="66"/>
      <c r="G362" s="35" t="str">
        <f>IFERROR(VLOOKUP(B362,Listor!$A$6:$G$62,7,FALSE),"")</f>
        <v/>
      </c>
      <c r="H362" s="63" t="str">
        <f>IFERROR(VLOOKUP(B362,Listor!$N$6:$O$47,2,FALSE),"")</f>
        <v/>
      </c>
      <c r="I362" s="63" t="str">
        <f t="shared" si="15"/>
        <v/>
      </c>
      <c r="J362" s="96" t="str">
        <f>IFERROR(VLOOKUP(B362,Listor!$N$6:$P$47,3,FALSE)*I362,"")</f>
        <v/>
      </c>
      <c r="K362" s="81"/>
      <c r="L362" s="88" t="str">
        <f>IFERROR((VLOOKUP(B362,Listor!$N$6:$P$47,3,FALSE)*Biologiska!K362)+(VLOOKUP(B362,Listor!$N$6:$Q$47,4,FALSE)),"")</f>
        <v/>
      </c>
      <c r="M362" s="63" t="str">
        <f t="shared" si="16"/>
        <v/>
      </c>
      <c r="N362" s="75"/>
      <c r="O362" s="84" t="str">
        <f t="shared" si="17"/>
        <v/>
      </c>
      <c r="P362" s="107"/>
      <c r="Q362" s="87" t="s">
        <v>79</v>
      </c>
      <c r="R362" s="87"/>
      <c r="S362" s="87"/>
      <c r="T362" s="87"/>
      <c r="U362" s="87"/>
      <c r="V362" s="86" t="s">
        <v>79</v>
      </c>
      <c r="W362" s="75"/>
      <c r="X362" s="102" t="s">
        <v>79</v>
      </c>
      <c r="Y362" s="63" t="str">
        <f>IFERROR(IF(VLOOKUP(X362,Listor!$T$6:$U$7,2,FALSE)&lt;O362,TRUE),"")</f>
        <v/>
      </c>
      <c r="Z362" s="87"/>
      <c r="AA362" s="104"/>
    </row>
    <row r="363" spans="2:27" x14ac:dyDescent="0.25">
      <c r="B363" s="68" t="s">
        <v>68</v>
      </c>
      <c r="C363" s="80" t="str">
        <f>IFERROR(VLOOKUP(B363,Listor!$A$6:$B$62,2,FALSE),"")</f>
        <v/>
      </c>
      <c r="D363" s="80" t="str">
        <f>IFERROR(VLOOKUP(B363,Listor!$A$6:$C$62,3,FALSE),"")</f>
        <v/>
      </c>
      <c r="E363" s="110" t="s">
        <v>79</v>
      </c>
      <c r="F363" s="66"/>
      <c r="G363" s="35" t="str">
        <f>IFERROR(VLOOKUP(B363,Listor!$A$6:$G$62,7,FALSE),"")</f>
        <v/>
      </c>
      <c r="H363" s="63" t="str">
        <f>IFERROR(VLOOKUP(B363,Listor!$N$6:$O$47,2,FALSE),"")</f>
        <v/>
      </c>
      <c r="I363" s="63" t="str">
        <f t="shared" si="15"/>
        <v/>
      </c>
      <c r="J363" s="96" t="str">
        <f>IFERROR(VLOOKUP(B363,Listor!$N$6:$P$47,3,FALSE)*I363,"")</f>
        <v/>
      </c>
      <c r="K363" s="81"/>
      <c r="L363" s="88" t="str">
        <f>IFERROR((VLOOKUP(B363,Listor!$N$6:$P$47,3,FALSE)*Biologiska!K363)+(VLOOKUP(B363,Listor!$N$6:$Q$47,4,FALSE)),"")</f>
        <v/>
      </c>
      <c r="M363" s="63" t="str">
        <f t="shared" si="16"/>
        <v/>
      </c>
      <c r="N363" s="75"/>
      <c r="O363" s="84" t="str">
        <f t="shared" si="17"/>
        <v/>
      </c>
      <c r="P363" s="107"/>
      <c r="Q363" s="87" t="s">
        <v>79</v>
      </c>
      <c r="R363" s="87"/>
      <c r="S363" s="87"/>
      <c r="T363" s="87"/>
      <c r="U363" s="87"/>
      <c r="V363" s="86" t="s">
        <v>79</v>
      </c>
      <c r="W363" s="75"/>
      <c r="X363" s="102" t="s">
        <v>79</v>
      </c>
      <c r="Y363" s="63" t="str">
        <f>IFERROR(IF(VLOOKUP(X363,Listor!$T$6:$U$7,2,FALSE)&lt;O363,TRUE),"")</f>
        <v/>
      </c>
      <c r="Z363" s="87"/>
      <c r="AA363" s="104"/>
    </row>
    <row r="364" spans="2:27" x14ac:dyDescent="0.25">
      <c r="B364" s="68" t="s">
        <v>68</v>
      </c>
      <c r="C364" s="80" t="str">
        <f>IFERROR(VLOOKUP(B364,Listor!$A$6:$B$62,2,FALSE),"")</f>
        <v/>
      </c>
      <c r="D364" s="80" t="str">
        <f>IFERROR(VLOOKUP(B364,Listor!$A$6:$C$62,3,FALSE),"")</f>
        <v/>
      </c>
      <c r="E364" s="110" t="s">
        <v>79</v>
      </c>
      <c r="F364" s="66"/>
      <c r="G364" s="35" t="str">
        <f>IFERROR(VLOOKUP(B364,Listor!$A$6:$G$62,7,FALSE),"")</f>
        <v/>
      </c>
      <c r="H364" s="63" t="str">
        <f>IFERROR(VLOOKUP(B364,Listor!$N$6:$O$47,2,FALSE),"")</f>
        <v/>
      </c>
      <c r="I364" s="63" t="str">
        <f t="shared" si="15"/>
        <v/>
      </c>
      <c r="J364" s="96" t="str">
        <f>IFERROR(VLOOKUP(B364,Listor!$N$6:$P$47,3,FALSE)*I364,"")</f>
        <v/>
      </c>
      <c r="K364" s="81"/>
      <c r="L364" s="88" t="str">
        <f>IFERROR((VLOOKUP(B364,Listor!$N$6:$P$47,3,FALSE)*Biologiska!K364)+(VLOOKUP(B364,Listor!$N$6:$Q$47,4,FALSE)),"")</f>
        <v/>
      </c>
      <c r="M364" s="63" t="str">
        <f t="shared" si="16"/>
        <v/>
      </c>
      <c r="N364" s="75"/>
      <c r="O364" s="84" t="str">
        <f t="shared" si="17"/>
        <v/>
      </c>
      <c r="P364" s="107"/>
      <c r="Q364" s="87" t="s">
        <v>79</v>
      </c>
      <c r="R364" s="87"/>
      <c r="S364" s="87"/>
      <c r="T364" s="87"/>
      <c r="U364" s="87"/>
      <c r="V364" s="86" t="s">
        <v>79</v>
      </c>
      <c r="W364" s="75"/>
      <c r="X364" s="102" t="s">
        <v>79</v>
      </c>
      <c r="Y364" s="63" t="str">
        <f>IFERROR(IF(VLOOKUP(X364,Listor!$T$6:$U$7,2,FALSE)&lt;O364,TRUE),"")</f>
        <v/>
      </c>
      <c r="Z364" s="87"/>
      <c r="AA364" s="104"/>
    </row>
    <row r="365" spans="2:27" x14ac:dyDescent="0.25">
      <c r="B365" s="68" t="s">
        <v>68</v>
      </c>
      <c r="C365" s="80" t="str">
        <f>IFERROR(VLOOKUP(B365,Listor!$A$6:$B$62,2,FALSE),"")</f>
        <v/>
      </c>
      <c r="D365" s="80" t="str">
        <f>IFERROR(VLOOKUP(B365,Listor!$A$6:$C$62,3,FALSE),"")</f>
        <v/>
      </c>
      <c r="E365" s="110" t="s">
        <v>79</v>
      </c>
      <c r="F365" s="66"/>
      <c r="G365" s="35" t="str">
        <f>IFERROR(VLOOKUP(B365,Listor!$A$6:$G$62,7,FALSE),"")</f>
        <v/>
      </c>
      <c r="H365" s="63" t="str">
        <f>IFERROR(VLOOKUP(B365,Listor!$N$6:$O$47,2,FALSE),"")</f>
        <v/>
      </c>
      <c r="I365" s="63" t="str">
        <f t="shared" si="15"/>
        <v/>
      </c>
      <c r="J365" s="96" t="str">
        <f>IFERROR(VLOOKUP(B365,Listor!$N$6:$P$47,3,FALSE)*I365,"")</f>
        <v/>
      </c>
      <c r="K365" s="81"/>
      <c r="L365" s="88" t="str">
        <f>IFERROR((VLOOKUP(B365,Listor!$N$6:$P$47,3,FALSE)*Biologiska!K365)+(VLOOKUP(B365,Listor!$N$6:$Q$47,4,FALSE)),"")</f>
        <v/>
      </c>
      <c r="M365" s="63" t="str">
        <f t="shared" si="16"/>
        <v/>
      </c>
      <c r="N365" s="75"/>
      <c r="O365" s="84" t="str">
        <f t="shared" si="17"/>
        <v/>
      </c>
      <c r="P365" s="107"/>
      <c r="Q365" s="87" t="s">
        <v>79</v>
      </c>
      <c r="R365" s="87"/>
      <c r="S365" s="87"/>
      <c r="T365" s="87"/>
      <c r="U365" s="87"/>
      <c r="V365" s="86" t="s">
        <v>79</v>
      </c>
      <c r="W365" s="75"/>
      <c r="X365" s="102" t="s">
        <v>79</v>
      </c>
      <c r="Y365" s="63" t="str">
        <f>IFERROR(IF(VLOOKUP(X365,Listor!$T$6:$U$7,2,FALSE)&lt;O365,TRUE),"")</f>
        <v/>
      </c>
      <c r="Z365" s="87"/>
      <c r="AA365" s="104"/>
    </row>
    <row r="366" spans="2:27" x14ac:dyDescent="0.25">
      <c r="B366" s="68" t="s">
        <v>68</v>
      </c>
      <c r="C366" s="80" t="str">
        <f>IFERROR(VLOOKUP(B366,Listor!$A$6:$B$62,2,FALSE),"")</f>
        <v/>
      </c>
      <c r="D366" s="80" t="str">
        <f>IFERROR(VLOOKUP(B366,Listor!$A$6:$C$62,3,FALSE),"")</f>
        <v/>
      </c>
      <c r="E366" s="110" t="s">
        <v>79</v>
      </c>
      <c r="F366" s="66"/>
      <c r="G366" s="35" t="str">
        <f>IFERROR(VLOOKUP(B366,Listor!$A$6:$G$62,7,FALSE),"")</f>
        <v/>
      </c>
      <c r="H366" s="63" t="str">
        <f>IFERROR(VLOOKUP(B366,Listor!$N$6:$O$47,2,FALSE),"")</f>
        <v/>
      </c>
      <c r="I366" s="63" t="str">
        <f t="shared" si="15"/>
        <v/>
      </c>
      <c r="J366" s="96" t="str">
        <f>IFERROR(VLOOKUP(B366,Listor!$N$6:$P$47,3,FALSE)*I366,"")</f>
        <v/>
      </c>
      <c r="K366" s="81"/>
      <c r="L366" s="88" t="str">
        <f>IFERROR((VLOOKUP(B366,Listor!$N$6:$P$47,3,FALSE)*Biologiska!K366)+(VLOOKUP(B366,Listor!$N$6:$Q$47,4,FALSE)),"")</f>
        <v/>
      </c>
      <c r="M366" s="63" t="str">
        <f t="shared" si="16"/>
        <v/>
      </c>
      <c r="N366" s="75"/>
      <c r="O366" s="84" t="str">
        <f t="shared" si="17"/>
        <v/>
      </c>
      <c r="P366" s="107"/>
      <c r="Q366" s="87" t="s">
        <v>79</v>
      </c>
      <c r="R366" s="87"/>
      <c r="S366" s="87"/>
      <c r="T366" s="87"/>
      <c r="U366" s="87"/>
      <c r="V366" s="86" t="s">
        <v>79</v>
      </c>
      <c r="W366" s="75"/>
      <c r="X366" s="102" t="s">
        <v>79</v>
      </c>
      <c r="Y366" s="63" t="str">
        <f>IFERROR(IF(VLOOKUP(X366,Listor!$T$6:$U$7,2,FALSE)&lt;O366,TRUE),"")</f>
        <v/>
      </c>
      <c r="Z366" s="87"/>
      <c r="AA366" s="104"/>
    </row>
    <row r="367" spans="2:27" x14ac:dyDescent="0.25">
      <c r="B367" s="68" t="s">
        <v>68</v>
      </c>
      <c r="C367" s="80" t="str">
        <f>IFERROR(VLOOKUP(B367,Listor!$A$6:$B$62,2,FALSE),"")</f>
        <v/>
      </c>
      <c r="D367" s="80" t="str">
        <f>IFERROR(VLOOKUP(B367,Listor!$A$6:$C$62,3,FALSE),"")</f>
        <v/>
      </c>
      <c r="E367" s="110" t="s">
        <v>79</v>
      </c>
      <c r="F367" s="66"/>
      <c r="G367" s="35" t="str">
        <f>IFERROR(VLOOKUP(B367,Listor!$A$6:$G$62,7,FALSE),"")</f>
        <v/>
      </c>
      <c r="H367" s="63" t="str">
        <f>IFERROR(VLOOKUP(B367,Listor!$N$6:$O$47,2,FALSE),"")</f>
        <v/>
      </c>
      <c r="I367" s="63" t="str">
        <f t="shared" si="15"/>
        <v/>
      </c>
      <c r="J367" s="96" t="str">
        <f>IFERROR(VLOOKUP(B367,Listor!$N$6:$P$47,3,FALSE)*I367,"")</f>
        <v/>
      </c>
      <c r="K367" s="81"/>
      <c r="L367" s="88" t="str">
        <f>IFERROR((VLOOKUP(B367,Listor!$N$6:$P$47,3,FALSE)*Biologiska!K367)+(VLOOKUP(B367,Listor!$N$6:$Q$47,4,FALSE)),"")</f>
        <v/>
      </c>
      <c r="M367" s="63" t="str">
        <f t="shared" si="16"/>
        <v/>
      </c>
      <c r="N367" s="75"/>
      <c r="O367" s="84" t="str">
        <f t="shared" si="17"/>
        <v/>
      </c>
      <c r="P367" s="107"/>
      <c r="Q367" s="87" t="s">
        <v>79</v>
      </c>
      <c r="R367" s="87"/>
      <c r="S367" s="87"/>
      <c r="T367" s="87"/>
      <c r="U367" s="87"/>
      <c r="V367" s="86" t="s">
        <v>79</v>
      </c>
      <c r="W367" s="75"/>
      <c r="X367" s="102" t="s">
        <v>79</v>
      </c>
      <c r="Y367" s="63" t="str">
        <f>IFERROR(IF(VLOOKUP(X367,Listor!$T$6:$U$7,2,FALSE)&lt;O367,TRUE),"")</f>
        <v/>
      </c>
      <c r="Z367" s="87"/>
      <c r="AA367" s="104"/>
    </row>
    <row r="368" spans="2:27" x14ac:dyDescent="0.25">
      <c r="B368" s="68" t="s">
        <v>68</v>
      </c>
      <c r="C368" s="80" t="str">
        <f>IFERROR(VLOOKUP(B368,Listor!$A$6:$B$62,2,FALSE),"")</f>
        <v/>
      </c>
      <c r="D368" s="80" t="str">
        <f>IFERROR(VLOOKUP(B368,Listor!$A$6:$C$62,3,FALSE),"")</f>
        <v/>
      </c>
      <c r="E368" s="110" t="s">
        <v>79</v>
      </c>
      <c r="F368" s="66"/>
      <c r="G368" s="35" t="str">
        <f>IFERROR(VLOOKUP(B368,Listor!$A$6:$G$62,7,FALSE),"")</f>
        <v/>
      </c>
      <c r="H368" s="63" t="str">
        <f>IFERROR(VLOOKUP(B368,Listor!$N$6:$O$47,2,FALSE),"")</f>
        <v/>
      </c>
      <c r="I368" s="63" t="str">
        <f t="shared" si="15"/>
        <v/>
      </c>
      <c r="J368" s="96" t="str">
        <f>IFERROR(VLOOKUP(B368,Listor!$N$6:$P$47,3,FALSE)*I368,"")</f>
        <v/>
      </c>
      <c r="K368" s="81"/>
      <c r="L368" s="88" t="str">
        <f>IFERROR((VLOOKUP(B368,Listor!$N$6:$P$47,3,FALSE)*Biologiska!K368)+(VLOOKUP(B368,Listor!$N$6:$Q$47,4,FALSE)),"")</f>
        <v/>
      </c>
      <c r="M368" s="63" t="str">
        <f t="shared" si="16"/>
        <v/>
      </c>
      <c r="N368" s="75"/>
      <c r="O368" s="84" t="str">
        <f t="shared" si="17"/>
        <v/>
      </c>
      <c r="P368" s="107"/>
      <c r="Q368" s="87" t="s">
        <v>79</v>
      </c>
      <c r="R368" s="87"/>
      <c r="S368" s="87"/>
      <c r="T368" s="87"/>
      <c r="U368" s="87"/>
      <c r="V368" s="86" t="s">
        <v>79</v>
      </c>
      <c r="W368" s="75"/>
      <c r="X368" s="102" t="s">
        <v>79</v>
      </c>
      <c r="Y368" s="63" t="str">
        <f>IFERROR(IF(VLOOKUP(X368,Listor!$T$6:$U$7,2,FALSE)&lt;O368,TRUE),"")</f>
        <v/>
      </c>
      <c r="Z368" s="87"/>
      <c r="AA368" s="104"/>
    </row>
    <row r="369" spans="2:27" x14ac:dyDescent="0.25">
      <c r="B369" s="68" t="s">
        <v>68</v>
      </c>
      <c r="C369" s="80" t="str">
        <f>IFERROR(VLOOKUP(B369,Listor!$A$6:$B$62,2,FALSE),"")</f>
        <v/>
      </c>
      <c r="D369" s="80" t="str">
        <f>IFERROR(VLOOKUP(B369,Listor!$A$6:$C$62,3,FALSE),"")</f>
        <v/>
      </c>
      <c r="E369" s="110" t="s">
        <v>79</v>
      </c>
      <c r="F369" s="66"/>
      <c r="G369" s="35" t="str">
        <f>IFERROR(VLOOKUP(B369,Listor!$A$6:$G$62,7,FALSE),"")</f>
        <v/>
      </c>
      <c r="H369" s="63" t="str">
        <f>IFERROR(VLOOKUP(B369,Listor!$N$6:$O$47,2,FALSE),"")</f>
        <v/>
      </c>
      <c r="I369" s="63" t="str">
        <f t="shared" si="15"/>
        <v/>
      </c>
      <c r="J369" s="96" t="str">
        <f>IFERROR(VLOOKUP(B369,Listor!$N$6:$P$47,3,FALSE)*I369,"")</f>
        <v/>
      </c>
      <c r="K369" s="81"/>
      <c r="L369" s="88" t="str">
        <f>IFERROR((VLOOKUP(B369,Listor!$N$6:$P$47,3,FALSE)*Biologiska!K369)+(VLOOKUP(B369,Listor!$N$6:$Q$47,4,FALSE)),"")</f>
        <v/>
      </c>
      <c r="M369" s="63" t="str">
        <f t="shared" si="16"/>
        <v/>
      </c>
      <c r="N369" s="75"/>
      <c r="O369" s="84" t="str">
        <f t="shared" si="17"/>
        <v/>
      </c>
      <c r="P369" s="107"/>
      <c r="Q369" s="87" t="s">
        <v>79</v>
      </c>
      <c r="R369" s="87"/>
      <c r="S369" s="87"/>
      <c r="T369" s="87"/>
      <c r="U369" s="87"/>
      <c r="V369" s="86" t="s">
        <v>79</v>
      </c>
      <c r="W369" s="75"/>
      <c r="X369" s="102" t="s">
        <v>79</v>
      </c>
      <c r="Y369" s="63" t="str">
        <f>IFERROR(IF(VLOOKUP(X369,Listor!$T$6:$U$7,2,FALSE)&lt;O369,TRUE),"")</f>
        <v/>
      </c>
      <c r="Z369" s="87"/>
      <c r="AA369" s="104"/>
    </row>
    <row r="370" spans="2:27" x14ac:dyDescent="0.25">
      <c r="B370" s="68" t="s">
        <v>68</v>
      </c>
      <c r="C370" s="80" t="str">
        <f>IFERROR(VLOOKUP(B370,Listor!$A$6:$B$62,2,FALSE),"")</f>
        <v/>
      </c>
      <c r="D370" s="80" t="str">
        <f>IFERROR(VLOOKUP(B370,Listor!$A$6:$C$62,3,FALSE),"")</f>
        <v/>
      </c>
      <c r="E370" s="110" t="s">
        <v>79</v>
      </c>
      <c r="F370" s="66"/>
      <c r="G370" s="35" t="str">
        <f>IFERROR(VLOOKUP(B370,Listor!$A$6:$G$62,7,FALSE),"")</f>
        <v/>
      </c>
      <c r="H370" s="63" t="str">
        <f>IFERROR(VLOOKUP(B370,Listor!$N$6:$O$47,2,FALSE),"")</f>
        <v/>
      </c>
      <c r="I370" s="63" t="str">
        <f t="shared" si="15"/>
        <v/>
      </c>
      <c r="J370" s="96" t="str">
        <f>IFERROR(VLOOKUP(B370,Listor!$N$6:$P$47,3,FALSE)*I370,"")</f>
        <v/>
      </c>
      <c r="K370" s="81"/>
      <c r="L370" s="88" t="str">
        <f>IFERROR((VLOOKUP(B370,Listor!$N$6:$P$47,3,FALSE)*Biologiska!K370)+(VLOOKUP(B370,Listor!$N$6:$Q$47,4,FALSE)),"")</f>
        <v/>
      </c>
      <c r="M370" s="63" t="str">
        <f t="shared" si="16"/>
        <v/>
      </c>
      <c r="N370" s="75"/>
      <c r="O370" s="84" t="str">
        <f t="shared" si="17"/>
        <v/>
      </c>
      <c r="P370" s="107"/>
      <c r="Q370" s="87" t="s">
        <v>79</v>
      </c>
      <c r="R370" s="87"/>
      <c r="S370" s="87"/>
      <c r="T370" s="87"/>
      <c r="U370" s="87"/>
      <c r="V370" s="86" t="s">
        <v>79</v>
      </c>
      <c r="W370" s="75"/>
      <c r="X370" s="102" t="s">
        <v>79</v>
      </c>
      <c r="Y370" s="63" t="str">
        <f>IFERROR(IF(VLOOKUP(X370,Listor!$T$6:$U$7,2,FALSE)&lt;O370,TRUE),"")</f>
        <v/>
      </c>
      <c r="Z370" s="87"/>
      <c r="AA370" s="104"/>
    </row>
    <row r="371" spans="2:27" x14ac:dyDescent="0.25">
      <c r="B371" s="68" t="s">
        <v>68</v>
      </c>
      <c r="C371" s="80" t="str">
        <f>IFERROR(VLOOKUP(B371,Listor!$A$6:$B$62,2,FALSE),"")</f>
        <v/>
      </c>
      <c r="D371" s="80" t="str">
        <f>IFERROR(VLOOKUP(B371,Listor!$A$6:$C$62,3,FALSE),"")</f>
        <v/>
      </c>
      <c r="E371" s="110" t="s">
        <v>79</v>
      </c>
      <c r="F371" s="66"/>
      <c r="G371" s="35" t="str">
        <f>IFERROR(VLOOKUP(B371,Listor!$A$6:$G$62,7,FALSE),"")</f>
        <v/>
      </c>
      <c r="H371" s="63" t="str">
        <f>IFERROR(VLOOKUP(B371,Listor!$N$6:$O$47,2,FALSE),"")</f>
        <v/>
      </c>
      <c r="I371" s="63" t="str">
        <f t="shared" si="15"/>
        <v/>
      </c>
      <c r="J371" s="96" t="str">
        <f>IFERROR(VLOOKUP(B371,Listor!$N$6:$P$47,3,FALSE)*I371,"")</f>
        <v/>
      </c>
      <c r="K371" s="81"/>
      <c r="L371" s="88" t="str">
        <f>IFERROR((VLOOKUP(B371,Listor!$N$6:$P$47,3,FALSE)*Biologiska!K371)+(VLOOKUP(B371,Listor!$N$6:$Q$47,4,FALSE)),"")</f>
        <v/>
      </c>
      <c r="M371" s="63" t="str">
        <f t="shared" si="16"/>
        <v/>
      </c>
      <c r="N371" s="75"/>
      <c r="O371" s="84" t="str">
        <f t="shared" si="17"/>
        <v/>
      </c>
      <c r="P371" s="107"/>
      <c r="Q371" s="87" t="s">
        <v>79</v>
      </c>
      <c r="R371" s="87"/>
      <c r="S371" s="87"/>
      <c r="T371" s="87"/>
      <c r="U371" s="87"/>
      <c r="V371" s="86" t="s">
        <v>79</v>
      </c>
      <c r="W371" s="75"/>
      <c r="X371" s="102" t="s">
        <v>79</v>
      </c>
      <c r="Y371" s="63" t="str">
        <f>IFERROR(IF(VLOOKUP(X371,Listor!$T$6:$U$7,2,FALSE)&lt;O371,TRUE),"")</f>
        <v/>
      </c>
      <c r="Z371" s="87"/>
      <c r="AA371" s="104"/>
    </row>
    <row r="372" spans="2:27" x14ac:dyDescent="0.25">
      <c r="B372" s="68" t="s">
        <v>68</v>
      </c>
      <c r="C372" s="80" t="str">
        <f>IFERROR(VLOOKUP(B372,Listor!$A$6:$B$62,2,FALSE),"")</f>
        <v/>
      </c>
      <c r="D372" s="80" t="str">
        <f>IFERROR(VLOOKUP(B372,Listor!$A$6:$C$62,3,FALSE),"")</f>
        <v/>
      </c>
      <c r="E372" s="110" t="s">
        <v>79</v>
      </c>
      <c r="F372" s="66"/>
      <c r="G372" s="35" t="str">
        <f>IFERROR(VLOOKUP(B372,Listor!$A$6:$G$62,7,FALSE),"")</f>
        <v/>
      </c>
      <c r="H372" s="63" t="str">
        <f>IFERROR(VLOOKUP(B372,Listor!$N$6:$O$47,2,FALSE),"")</f>
        <v/>
      </c>
      <c r="I372" s="63" t="str">
        <f t="shared" si="15"/>
        <v/>
      </c>
      <c r="J372" s="96" t="str">
        <f>IFERROR(VLOOKUP(B372,Listor!$N$6:$P$47,3,FALSE)*I372,"")</f>
        <v/>
      </c>
      <c r="K372" s="81"/>
      <c r="L372" s="88" t="str">
        <f>IFERROR((VLOOKUP(B372,Listor!$N$6:$P$47,3,FALSE)*Biologiska!K372)+(VLOOKUP(B372,Listor!$N$6:$Q$47,4,FALSE)),"")</f>
        <v/>
      </c>
      <c r="M372" s="63" t="str">
        <f t="shared" si="16"/>
        <v/>
      </c>
      <c r="N372" s="75"/>
      <c r="O372" s="84" t="str">
        <f t="shared" si="17"/>
        <v/>
      </c>
      <c r="P372" s="107"/>
      <c r="Q372" s="87" t="s">
        <v>79</v>
      </c>
      <c r="R372" s="87"/>
      <c r="S372" s="87"/>
      <c r="T372" s="87"/>
      <c r="U372" s="87"/>
      <c r="V372" s="86" t="s">
        <v>79</v>
      </c>
      <c r="W372" s="75"/>
      <c r="X372" s="102" t="s">
        <v>79</v>
      </c>
      <c r="Y372" s="63" t="str">
        <f>IFERROR(IF(VLOOKUP(X372,Listor!$T$6:$U$7,2,FALSE)&lt;O372,TRUE),"")</f>
        <v/>
      </c>
      <c r="Z372" s="87"/>
      <c r="AA372" s="104"/>
    </row>
    <row r="373" spans="2:27" x14ac:dyDescent="0.25">
      <c r="B373" s="68" t="s">
        <v>68</v>
      </c>
      <c r="C373" s="80" t="str">
        <f>IFERROR(VLOOKUP(B373,Listor!$A$6:$B$62,2,FALSE),"")</f>
        <v/>
      </c>
      <c r="D373" s="80" t="str">
        <f>IFERROR(VLOOKUP(B373,Listor!$A$6:$C$62,3,FALSE),"")</f>
        <v/>
      </c>
      <c r="E373" s="110" t="s">
        <v>79</v>
      </c>
      <c r="F373" s="66"/>
      <c r="G373" s="35" t="str">
        <f>IFERROR(VLOOKUP(B373,Listor!$A$6:$G$62,7,FALSE),"")</f>
        <v/>
      </c>
      <c r="H373" s="63" t="str">
        <f>IFERROR(VLOOKUP(B373,Listor!$N$6:$O$47,2,FALSE),"")</f>
        <v/>
      </c>
      <c r="I373" s="63" t="str">
        <f t="shared" si="15"/>
        <v/>
      </c>
      <c r="J373" s="96" t="str">
        <f>IFERROR(VLOOKUP(B373,Listor!$N$6:$P$47,3,FALSE)*I373,"")</f>
        <v/>
      </c>
      <c r="K373" s="81"/>
      <c r="L373" s="88" t="str">
        <f>IFERROR((VLOOKUP(B373,Listor!$N$6:$P$47,3,FALSE)*Biologiska!K373)+(VLOOKUP(B373,Listor!$N$6:$Q$47,4,FALSE)),"")</f>
        <v/>
      </c>
      <c r="M373" s="63" t="str">
        <f t="shared" si="16"/>
        <v/>
      </c>
      <c r="N373" s="75"/>
      <c r="O373" s="84" t="str">
        <f t="shared" si="17"/>
        <v/>
      </c>
      <c r="P373" s="107"/>
      <c r="Q373" s="87" t="s">
        <v>79</v>
      </c>
      <c r="R373" s="87"/>
      <c r="S373" s="87"/>
      <c r="T373" s="87"/>
      <c r="U373" s="87"/>
      <c r="V373" s="86" t="s">
        <v>79</v>
      </c>
      <c r="W373" s="75"/>
      <c r="X373" s="102" t="s">
        <v>79</v>
      </c>
      <c r="Y373" s="63" t="str">
        <f>IFERROR(IF(VLOOKUP(X373,Listor!$T$6:$U$7,2,FALSE)&lt;O373,TRUE),"")</f>
        <v/>
      </c>
      <c r="Z373" s="87"/>
      <c r="AA373" s="104"/>
    </row>
    <row r="374" spans="2:27" x14ac:dyDescent="0.25">
      <c r="B374" s="68" t="s">
        <v>68</v>
      </c>
      <c r="C374" s="80" t="str">
        <f>IFERROR(VLOOKUP(B374,Listor!$A$6:$B$62,2,FALSE),"")</f>
        <v/>
      </c>
      <c r="D374" s="80" t="str">
        <f>IFERROR(VLOOKUP(B374,Listor!$A$6:$C$62,3,FALSE),"")</f>
        <v/>
      </c>
      <c r="E374" s="110" t="s">
        <v>79</v>
      </c>
      <c r="F374" s="66"/>
      <c r="G374" s="35" t="str">
        <f>IFERROR(VLOOKUP(B374,Listor!$A$6:$G$62,7,FALSE),"")</f>
        <v/>
      </c>
      <c r="H374" s="63" t="str">
        <f>IFERROR(VLOOKUP(B374,Listor!$N$6:$O$47,2,FALSE),"")</f>
        <v/>
      </c>
      <c r="I374" s="63" t="str">
        <f t="shared" si="15"/>
        <v/>
      </c>
      <c r="J374" s="96" t="str">
        <f>IFERROR(VLOOKUP(B374,Listor!$N$6:$P$47,3,FALSE)*I374,"")</f>
        <v/>
      </c>
      <c r="K374" s="81"/>
      <c r="L374" s="88" t="str">
        <f>IFERROR((VLOOKUP(B374,Listor!$N$6:$P$47,3,FALSE)*Biologiska!K374)+(VLOOKUP(B374,Listor!$N$6:$Q$47,4,FALSE)),"")</f>
        <v/>
      </c>
      <c r="M374" s="63" t="str">
        <f t="shared" si="16"/>
        <v/>
      </c>
      <c r="N374" s="75"/>
      <c r="O374" s="84" t="str">
        <f t="shared" si="17"/>
        <v/>
      </c>
      <c r="P374" s="107"/>
      <c r="Q374" s="87" t="s">
        <v>79</v>
      </c>
      <c r="R374" s="87"/>
      <c r="S374" s="87"/>
      <c r="T374" s="87"/>
      <c r="U374" s="87"/>
      <c r="V374" s="86" t="s">
        <v>79</v>
      </c>
      <c r="W374" s="75"/>
      <c r="X374" s="102" t="s">
        <v>79</v>
      </c>
      <c r="Y374" s="63" t="str">
        <f>IFERROR(IF(VLOOKUP(X374,Listor!$T$6:$U$7,2,FALSE)&lt;O374,TRUE),"")</f>
        <v/>
      </c>
      <c r="Z374" s="87"/>
      <c r="AA374" s="104"/>
    </row>
    <row r="375" spans="2:27" x14ac:dyDescent="0.25">
      <c r="B375" s="68" t="s">
        <v>68</v>
      </c>
      <c r="C375" s="80" t="str">
        <f>IFERROR(VLOOKUP(B375,Listor!$A$6:$B$62,2,FALSE),"")</f>
        <v/>
      </c>
      <c r="D375" s="80" t="str">
        <f>IFERROR(VLOOKUP(B375,Listor!$A$6:$C$62,3,FALSE),"")</f>
        <v/>
      </c>
      <c r="E375" s="110" t="s">
        <v>79</v>
      </c>
      <c r="F375" s="66"/>
      <c r="G375" s="35" t="str">
        <f>IFERROR(VLOOKUP(B375,Listor!$A$6:$G$62,7,FALSE),"")</f>
        <v/>
      </c>
      <c r="H375" s="63" t="str">
        <f>IFERROR(VLOOKUP(B375,Listor!$N$6:$O$47,2,FALSE),"")</f>
        <v/>
      </c>
      <c r="I375" s="63" t="str">
        <f t="shared" si="15"/>
        <v/>
      </c>
      <c r="J375" s="96" t="str">
        <f>IFERROR(VLOOKUP(B375,Listor!$N$6:$P$47,3,FALSE)*I375,"")</f>
        <v/>
      </c>
      <c r="K375" s="81"/>
      <c r="L375" s="88" t="str">
        <f>IFERROR((VLOOKUP(B375,Listor!$N$6:$P$47,3,FALSE)*Biologiska!K375)+(VLOOKUP(B375,Listor!$N$6:$Q$47,4,FALSE)),"")</f>
        <v/>
      </c>
      <c r="M375" s="63" t="str">
        <f t="shared" si="16"/>
        <v/>
      </c>
      <c r="N375" s="75"/>
      <c r="O375" s="84" t="str">
        <f t="shared" si="17"/>
        <v/>
      </c>
      <c r="P375" s="107"/>
      <c r="Q375" s="87" t="s">
        <v>79</v>
      </c>
      <c r="R375" s="87"/>
      <c r="S375" s="87"/>
      <c r="T375" s="87"/>
      <c r="U375" s="87"/>
      <c r="V375" s="86" t="s">
        <v>79</v>
      </c>
      <c r="W375" s="75"/>
      <c r="X375" s="102" t="s">
        <v>79</v>
      </c>
      <c r="Y375" s="63" t="str">
        <f>IFERROR(IF(VLOOKUP(X375,Listor!$T$6:$U$7,2,FALSE)&lt;O375,TRUE),"")</f>
        <v/>
      </c>
      <c r="Z375" s="87"/>
      <c r="AA375" s="104"/>
    </row>
    <row r="376" spans="2:27" x14ac:dyDescent="0.25">
      <c r="B376" s="68" t="s">
        <v>68</v>
      </c>
      <c r="C376" s="80" t="str">
        <f>IFERROR(VLOOKUP(B376,Listor!$A$6:$B$62,2,FALSE),"")</f>
        <v/>
      </c>
      <c r="D376" s="80" t="str">
        <f>IFERROR(VLOOKUP(B376,Listor!$A$6:$C$62,3,FALSE),"")</f>
        <v/>
      </c>
      <c r="E376" s="110" t="s">
        <v>79</v>
      </c>
      <c r="F376" s="66"/>
      <c r="G376" s="35" t="str">
        <f>IFERROR(VLOOKUP(B376,Listor!$A$6:$G$62,7,FALSE),"")</f>
        <v/>
      </c>
      <c r="H376" s="63" t="str">
        <f>IFERROR(VLOOKUP(B376,Listor!$N$6:$O$47,2,FALSE),"")</f>
        <v/>
      </c>
      <c r="I376" s="63" t="str">
        <f t="shared" si="15"/>
        <v/>
      </c>
      <c r="J376" s="96" t="str">
        <f>IFERROR(VLOOKUP(B376,Listor!$N$6:$P$47,3,FALSE)*I376,"")</f>
        <v/>
      </c>
      <c r="K376" s="81"/>
      <c r="L376" s="88" t="str">
        <f>IFERROR((VLOOKUP(B376,Listor!$N$6:$P$47,3,FALSE)*Biologiska!K376)+(VLOOKUP(B376,Listor!$N$6:$Q$47,4,FALSE)),"")</f>
        <v/>
      </c>
      <c r="M376" s="63" t="str">
        <f t="shared" si="16"/>
        <v/>
      </c>
      <c r="N376" s="75"/>
      <c r="O376" s="84" t="str">
        <f t="shared" si="17"/>
        <v/>
      </c>
      <c r="P376" s="107"/>
      <c r="Q376" s="87" t="s">
        <v>79</v>
      </c>
      <c r="R376" s="87"/>
      <c r="S376" s="87"/>
      <c r="T376" s="87"/>
      <c r="U376" s="87"/>
      <c r="V376" s="86" t="s">
        <v>79</v>
      </c>
      <c r="W376" s="75"/>
      <c r="X376" s="102" t="s">
        <v>79</v>
      </c>
      <c r="Y376" s="63" t="str">
        <f>IFERROR(IF(VLOOKUP(X376,Listor!$T$6:$U$7,2,FALSE)&lt;O376,TRUE),"")</f>
        <v/>
      </c>
      <c r="Z376" s="87"/>
      <c r="AA376" s="104"/>
    </row>
    <row r="377" spans="2:27" x14ac:dyDescent="0.25">
      <c r="B377" s="68" t="s">
        <v>68</v>
      </c>
      <c r="C377" s="80" t="str">
        <f>IFERROR(VLOOKUP(B377,Listor!$A$6:$B$62,2,FALSE),"")</f>
        <v/>
      </c>
      <c r="D377" s="80" t="str">
        <f>IFERROR(VLOOKUP(B377,Listor!$A$6:$C$62,3,FALSE),"")</f>
        <v/>
      </c>
      <c r="E377" s="110" t="s">
        <v>79</v>
      </c>
      <c r="F377" s="66"/>
      <c r="G377" s="35" t="str">
        <f>IFERROR(VLOOKUP(B377,Listor!$A$6:$G$62,7,FALSE),"")</f>
        <v/>
      </c>
      <c r="H377" s="63" t="str">
        <f>IFERROR(VLOOKUP(B377,Listor!$N$6:$O$47,2,FALSE),"")</f>
        <v/>
      </c>
      <c r="I377" s="63" t="str">
        <f t="shared" si="15"/>
        <v/>
      </c>
      <c r="J377" s="96" t="str">
        <f>IFERROR(VLOOKUP(B377,Listor!$N$6:$P$47,3,FALSE)*I377,"")</f>
        <v/>
      </c>
      <c r="K377" s="81"/>
      <c r="L377" s="88" t="str">
        <f>IFERROR((VLOOKUP(B377,Listor!$N$6:$P$47,3,FALSE)*Biologiska!K377)+(VLOOKUP(B377,Listor!$N$6:$Q$47,4,FALSE)),"")</f>
        <v/>
      </c>
      <c r="M377" s="63" t="str">
        <f t="shared" si="16"/>
        <v/>
      </c>
      <c r="N377" s="75"/>
      <c r="O377" s="84" t="str">
        <f t="shared" si="17"/>
        <v/>
      </c>
      <c r="P377" s="107"/>
      <c r="Q377" s="87" t="s">
        <v>79</v>
      </c>
      <c r="R377" s="87"/>
      <c r="S377" s="87"/>
      <c r="T377" s="87"/>
      <c r="U377" s="87"/>
      <c r="V377" s="86" t="s">
        <v>79</v>
      </c>
      <c r="W377" s="75"/>
      <c r="X377" s="102" t="s">
        <v>79</v>
      </c>
      <c r="Y377" s="63" t="str">
        <f>IFERROR(IF(VLOOKUP(X377,Listor!$T$6:$U$7,2,FALSE)&lt;O377,TRUE),"")</f>
        <v/>
      </c>
      <c r="Z377" s="87"/>
      <c r="AA377" s="104"/>
    </row>
    <row r="378" spans="2:27" x14ac:dyDescent="0.25">
      <c r="B378" s="68" t="s">
        <v>68</v>
      </c>
      <c r="C378" s="80" t="str">
        <f>IFERROR(VLOOKUP(B378,Listor!$A$6:$B$62,2,FALSE),"")</f>
        <v/>
      </c>
      <c r="D378" s="80" t="str">
        <f>IFERROR(VLOOKUP(B378,Listor!$A$6:$C$62,3,FALSE),"")</f>
        <v/>
      </c>
      <c r="E378" s="110" t="s">
        <v>79</v>
      </c>
      <c r="F378" s="66"/>
      <c r="G378" s="35" t="str">
        <f>IFERROR(VLOOKUP(B378,Listor!$A$6:$G$62,7,FALSE),"")</f>
        <v/>
      </c>
      <c r="H378" s="63" t="str">
        <f>IFERROR(VLOOKUP(B378,Listor!$N$6:$O$47,2,FALSE),"")</f>
        <v/>
      </c>
      <c r="I378" s="63" t="str">
        <f t="shared" si="15"/>
        <v/>
      </c>
      <c r="J378" s="96" t="str">
        <f>IFERROR(VLOOKUP(B378,Listor!$N$6:$P$47,3,FALSE)*I378,"")</f>
        <v/>
      </c>
      <c r="K378" s="81"/>
      <c r="L378" s="88" t="str">
        <f>IFERROR((VLOOKUP(B378,Listor!$N$6:$P$47,3,FALSE)*Biologiska!K378)+(VLOOKUP(B378,Listor!$N$6:$Q$47,4,FALSE)),"")</f>
        <v/>
      </c>
      <c r="M378" s="63" t="str">
        <f t="shared" si="16"/>
        <v/>
      </c>
      <c r="N378" s="75"/>
      <c r="O378" s="84" t="str">
        <f t="shared" si="17"/>
        <v/>
      </c>
      <c r="P378" s="107"/>
      <c r="Q378" s="87" t="s">
        <v>79</v>
      </c>
      <c r="R378" s="87"/>
      <c r="S378" s="87"/>
      <c r="T378" s="87"/>
      <c r="U378" s="87"/>
      <c r="V378" s="86" t="s">
        <v>79</v>
      </c>
      <c r="W378" s="75"/>
      <c r="X378" s="102" t="s">
        <v>79</v>
      </c>
      <c r="Y378" s="63" t="str">
        <f>IFERROR(IF(VLOOKUP(X378,Listor!$T$6:$U$7,2,FALSE)&lt;O378,TRUE),"")</f>
        <v/>
      </c>
      <c r="Z378" s="87"/>
      <c r="AA378" s="104"/>
    </row>
    <row r="379" spans="2:27" x14ac:dyDescent="0.25">
      <c r="B379" s="68" t="s">
        <v>68</v>
      </c>
      <c r="C379" s="80" t="str">
        <f>IFERROR(VLOOKUP(B379,Listor!$A$6:$B$62,2,FALSE),"")</f>
        <v/>
      </c>
      <c r="D379" s="80" t="str">
        <f>IFERROR(VLOOKUP(B379,Listor!$A$6:$C$62,3,FALSE),"")</f>
        <v/>
      </c>
      <c r="E379" s="110" t="s">
        <v>79</v>
      </c>
      <c r="F379" s="66"/>
      <c r="G379" s="35" t="str">
        <f>IFERROR(VLOOKUP(B379,Listor!$A$6:$G$62,7,FALSE),"")</f>
        <v/>
      </c>
      <c r="H379" s="63" t="str">
        <f>IFERROR(VLOOKUP(B379,Listor!$N$6:$O$47,2,FALSE),"")</f>
        <v/>
      </c>
      <c r="I379" s="63" t="str">
        <f t="shared" si="15"/>
        <v/>
      </c>
      <c r="J379" s="96" t="str">
        <f>IFERROR(VLOOKUP(B379,Listor!$N$6:$P$47,3,FALSE)*I379,"")</f>
        <v/>
      </c>
      <c r="K379" s="81"/>
      <c r="L379" s="88" t="str">
        <f>IFERROR((VLOOKUP(B379,Listor!$N$6:$P$47,3,FALSE)*Biologiska!K379)+(VLOOKUP(B379,Listor!$N$6:$Q$47,4,FALSE)),"")</f>
        <v/>
      </c>
      <c r="M379" s="63" t="str">
        <f t="shared" si="16"/>
        <v/>
      </c>
      <c r="N379" s="75"/>
      <c r="O379" s="84" t="str">
        <f t="shared" si="17"/>
        <v/>
      </c>
      <c r="P379" s="107"/>
      <c r="Q379" s="87" t="s">
        <v>79</v>
      </c>
      <c r="R379" s="87"/>
      <c r="S379" s="87"/>
      <c r="T379" s="87"/>
      <c r="U379" s="87"/>
      <c r="V379" s="86" t="s">
        <v>79</v>
      </c>
      <c r="W379" s="75"/>
      <c r="X379" s="102" t="s">
        <v>79</v>
      </c>
      <c r="Y379" s="63" t="str">
        <f>IFERROR(IF(VLOOKUP(X379,Listor!$T$6:$U$7,2,FALSE)&lt;O379,TRUE),"")</f>
        <v/>
      </c>
      <c r="Z379" s="87"/>
      <c r="AA379" s="104"/>
    </row>
    <row r="380" spans="2:27" x14ac:dyDescent="0.25">
      <c r="B380" s="68" t="s">
        <v>68</v>
      </c>
      <c r="C380" s="80" t="str">
        <f>IFERROR(VLOOKUP(B380,Listor!$A$6:$B$62,2,FALSE),"")</f>
        <v/>
      </c>
      <c r="D380" s="80" t="str">
        <f>IFERROR(VLOOKUP(B380,Listor!$A$6:$C$62,3,FALSE),"")</f>
        <v/>
      </c>
      <c r="E380" s="110" t="s">
        <v>79</v>
      </c>
      <c r="F380" s="66"/>
      <c r="G380" s="35" t="str">
        <f>IFERROR(VLOOKUP(B380,Listor!$A$6:$G$62,7,FALSE),"")</f>
        <v/>
      </c>
      <c r="H380" s="63" t="str">
        <f>IFERROR(VLOOKUP(B380,Listor!$N$6:$O$47,2,FALSE),"")</f>
        <v/>
      </c>
      <c r="I380" s="63" t="str">
        <f t="shared" si="15"/>
        <v/>
      </c>
      <c r="J380" s="96" t="str">
        <f>IFERROR(VLOOKUP(B380,Listor!$N$6:$P$47,3,FALSE)*I380,"")</f>
        <v/>
      </c>
      <c r="K380" s="81"/>
      <c r="L380" s="88" t="str">
        <f>IFERROR((VLOOKUP(B380,Listor!$N$6:$P$47,3,FALSE)*Biologiska!K380)+(VLOOKUP(B380,Listor!$N$6:$Q$47,4,FALSE)),"")</f>
        <v/>
      </c>
      <c r="M380" s="63" t="str">
        <f t="shared" si="16"/>
        <v/>
      </c>
      <c r="N380" s="75"/>
      <c r="O380" s="84" t="str">
        <f t="shared" si="17"/>
        <v/>
      </c>
      <c r="P380" s="107"/>
      <c r="Q380" s="87" t="s">
        <v>79</v>
      </c>
      <c r="R380" s="87"/>
      <c r="S380" s="87"/>
      <c r="T380" s="87"/>
      <c r="U380" s="87"/>
      <c r="V380" s="86" t="s">
        <v>79</v>
      </c>
      <c r="W380" s="75"/>
      <c r="X380" s="102" t="s">
        <v>79</v>
      </c>
      <c r="Y380" s="63" t="str">
        <f>IFERROR(IF(VLOOKUP(X380,Listor!$T$6:$U$7,2,FALSE)&lt;O380,TRUE),"")</f>
        <v/>
      </c>
      <c r="Z380" s="87"/>
      <c r="AA380" s="104"/>
    </row>
    <row r="381" spans="2:27" x14ac:dyDescent="0.25">
      <c r="B381" s="68" t="s">
        <v>68</v>
      </c>
      <c r="C381" s="80" t="str">
        <f>IFERROR(VLOOKUP(B381,Listor!$A$6:$B$62,2,FALSE),"")</f>
        <v/>
      </c>
      <c r="D381" s="80" t="str">
        <f>IFERROR(VLOOKUP(B381,Listor!$A$6:$C$62,3,FALSE),"")</f>
        <v/>
      </c>
      <c r="E381" s="110" t="s">
        <v>79</v>
      </c>
      <c r="F381" s="66"/>
      <c r="G381" s="35" t="str">
        <f>IFERROR(VLOOKUP(B381,Listor!$A$6:$G$62,7,FALSE),"")</f>
        <v/>
      </c>
      <c r="H381" s="63" t="str">
        <f>IFERROR(VLOOKUP(B381,Listor!$N$6:$O$47,2,FALSE),"")</f>
        <v/>
      </c>
      <c r="I381" s="63" t="str">
        <f t="shared" si="15"/>
        <v/>
      </c>
      <c r="J381" s="96" t="str">
        <f>IFERROR(VLOOKUP(B381,Listor!$N$6:$P$47,3,FALSE)*I381,"")</f>
        <v/>
      </c>
      <c r="K381" s="81"/>
      <c r="L381" s="88" t="str">
        <f>IFERROR((VLOOKUP(B381,Listor!$N$6:$P$47,3,FALSE)*Biologiska!K381)+(VLOOKUP(B381,Listor!$N$6:$Q$47,4,FALSE)),"")</f>
        <v/>
      </c>
      <c r="M381" s="63" t="str">
        <f t="shared" si="16"/>
        <v/>
      </c>
      <c r="N381" s="75"/>
      <c r="O381" s="84" t="str">
        <f t="shared" si="17"/>
        <v/>
      </c>
      <c r="P381" s="107"/>
      <c r="Q381" s="87" t="s">
        <v>79</v>
      </c>
      <c r="R381" s="87"/>
      <c r="S381" s="87"/>
      <c r="T381" s="87"/>
      <c r="U381" s="87"/>
      <c r="V381" s="86" t="s">
        <v>79</v>
      </c>
      <c r="W381" s="75"/>
      <c r="X381" s="102" t="s">
        <v>79</v>
      </c>
      <c r="Y381" s="63" t="str">
        <f>IFERROR(IF(VLOOKUP(X381,Listor!$T$6:$U$7,2,FALSE)&lt;O381,TRUE),"")</f>
        <v/>
      </c>
      <c r="Z381" s="87"/>
      <c r="AA381" s="104"/>
    </row>
    <row r="382" spans="2:27" x14ac:dyDescent="0.25">
      <c r="B382" s="68" t="s">
        <v>68</v>
      </c>
      <c r="C382" s="80" t="str">
        <f>IFERROR(VLOOKUP(B382,Listor!$A$6:$B$62,2,FALSE),"")</f>
        <v/>
      </c>
      <c r="D382" s="80" t="str">
        <f>IFERROR(VLOOKUP(B382,Listor!$A$6:$C$62,3,FALSE),"")</f>
        <v/>
      </c>
      <c r="E382" s="110" t="s">
        <v>79</v>
      </c>
      <c r="F382" s="66"/>
      <c r="G382" s="35" t="str">
        <f>IFERROR(VLOOKUP(B382,Listor!$A$6:$G$62,7,FALSE),"")</f>
        <v/>
      </c>
      <c r="H382" s="63" t="str">
        <f>IFERROR(VLOOKUP(B382,Listor!$N$6:$O$47,2,FALSE),"")</f>
        <v/>
      </c>
      <c r="I382" s="63" t="str">
        <f t="shared" si="15"/>
        <v/>
      </c>
      <c r="J382" s="96" t="str">
        <f>IFERROR(VLOOKUP(B382,Listor!$N$6:$P$47,3,FALSE)*I382,"")</f>
        <v/>
      </c>
      <c r="K382" s="81"/>
      <c r="L382" s="88" t="str">
        <f>IFERROR((VLOOKUP(B382,Listor!$N$6:$P$47,3,FALSE)*Biologiska!K382)+(VLOOKUP(B382,Listor!$N$6:$Q$47,4,FALSE)),"")</f>
        <v/>
      </c>
      <c r="M382" s="63" t="str">
        <f t="shared" si="16"/>
        <v/>
      </c>
      <c r="N382" s="75"/>
      <c r="O382" s="84" t="str">
        <f t="shared" si="17"/>
        <v/>
      </c>
      <c r="P382" s="107"/>
      <c r="Q382" s="87" t="s">
        <v>79</v>
      </c>
      <c r="R382" s="87"/>
      <c r="S382" s="87"/>
      <c r="T382" s="87"/>
      <c r="U382" s="87"/>
      <c r="V382" s="86" t="s">
        <v>79</v>
      </c>
      <c r="W382" s="75"/>
      <c r="X382" s="102" t="s">
        <v>79</v>
      </c>
      <c r="Y382" s="63" t="str">
        <f>IFERROR(IF(VLOOKUP(X382,Listor!$T$6:$U$7,2,FALSE)&lt;O382,TRUE),"")</f>
        <v/>
      </c>
      <c r="Z382" s="87"/>
      <c r="AA382" s="104"/>
    </row>
    <row r="383" spans="2:27" x14ac:dyDescent="0.25">
      <c r="B383" s="68" t="s">
        <v>68</v>
      </c>
      <c r="C383" s="80" t="str">
        <f>IFERROR(VLOOKUP(B383,Listor!$A$6:$B$62,2,FALSE),"")</f>
        <v/>
      </c>
      <c r="D383" s="80" t="str">
        <f>IFERROR(VLOOKUP(B383,Listor!$A$6:$C$62,3,FALSE),"")</f>
        <v/>
      </c>
      <c r="E383" s="110" t="s">
        <v>79</v>
      </c>
      <c r="F383" s="66"/>
      <c r="G383" s="35" t="str">
        <f>IFERROR(VLOOKUP(B383,Listor!$A$6:$G$62,7,FALSE),"")</f>
        <v/>
      </c>
      <c r="H383" s="63" t="str">
        <f>IFERROR(VLOOKUP(B383,Listor!$N$6:$O$47,2,FALSE),"")</f>
        <v/>
      </c>
      <c r="I383" s="63" t="str">
        <f t="shared" si="15"/>
        <v/>
      </c>
      <c r="J383" s="96" t="str">
        <f>IFERROR(VLOOKUP(B383,Listor!$N$6:$P$47,3,FALSE)*I383,"")</f>
        <v/>
      </c>
      <c r="K383" s="81"/>
      <c r="L383" s="88" t="str">
        <f>IFERROR((VLOOKUP(B383,Listor!$N$6:$P$47,3,FALSE)*Biologiska!K383)+(VLOOKUP(B383,Listor!$N$6:$Q$47,4,FALSE)),"")</f>
        <v/>
      </c>
      <c r="M383" s="63" t="str">
        <f t="shared" si="16"/>
        <v/>
      </c>
      <c r="N383" s="75"/>
      <c r="O383" s="84" t="str">
        <f t="shared" si="17"/>
        <v/>
      </c>
      <c r="P383" s="107"/>
      <c r="Q383" s="87" t="s">
        <v>79</v>
      </c>
      <c r="R383" s="87"/>
      <c r="S383" s="87"/>
      <c r="T383" s="87"/>
      <c r="U383" s="87"/>
      <c r="V383" s="86" t="s">
        <v>79</v>
      </c>
      <c r="W383" s="75"/>
      <c r="X383" s="102" t="s">
        <v>79</v>
      </c>
      <c r="Y383" s="63" t="str">
        <f>IFERROR(IF(VLOOKUP(X383,Listor!$T$6:$U$7,2,FALSE)&lt;O383,TRUE),"")</f>
        <v/>
      </c>
      <c r="Z383" s="87"/>
      <c r="AA383" s="104"/>
    </row>
    <row r="384" spans="2:27" x14ac:dyDescent="0.25">
      <c r="B384" s="68" t="s">
        <v>68</v>
      </c>
      <c r="C384" s="80" t="str">
        <f>IFERROR(VLOOKUP(B384,Listor!$A$6:$B$62,2,FALSE),"")</f>
        <v/>
      </c>
      <c r="D384" s="80" t="str">
        <f>IFERROR(VLOOKUP(B384,Listor!$A$6:$C$62,3,FALSE),"")</f>
        <v/>
      </c>
      <c r="E384" s="110" t="s">
        <v>79</v>
      </c>
      <c r="F384" s="66"/>
      <c r="G384" s="35" t="str">
        <f>IFERROR(VLOOKUP(B384,Listor!$A$6:$G$62,7,FALSE),"")</f>
        <v/>
      </c>
      <c r="H384" s="63" t="str">
        <f>IFERROR(VLOOKUP(B384,Listor!$N$6:$O$47,2,FALSE),"")</f>
        <v/>
      </c>
      <c r="I384" s="63" t="str">
        <f t="shared" si="15"/>
        <v/>
      </c>
      <c r="J384" s="96" t="str">
        <f>IFERROR(VLOOKUP(B384,Listor!$N$6:$P$47,3,FALSE)*I384,"")</f>
        <v/>
      </c>
      <c r="K384" s="81"/>
      <c r="L384" s="88" t="str">
        <f>IFERROR((VLOOKUP(B384,Listor!$N$6:$P$47,3,FALSE)*Biologiska!K384)+(VLOOKUP(B384,Listor!$N$6:$Q$47,4,FALSE)),"")</f>
        <v/>
      </c>
      <c r="M384" s="63" t="str">
        <f t="shared" si="16"/>
        <v/>
      </c>
      <c r="N384" s="75"/>
      <c r="O384" s="84" t="str">
        <f t="shared" si="17"/>
        <v/>
      </c>
      <c r="P384" s="107"/>
      <c r="Q384" s="87" t="s">
        <v>79</v>
      </c>
      <c r="R384" s="87"/>
      <c r="S384" s="87"/>
      <c r="T384" s="87"/>
      <c r="U384" s="87"/>
      <c r="V384" s="86" t="s">
        <v>79</v>
      </c>
      <c r="W384" s="75"/>
      <c r="X384" s="102" t="s">
        <v>79</v>
      </c>
      <c r="Y384" s="63" t="str">
        <f>IFERROR(IF(VLOOKUP(X384,Listor!$T$6:$U$7,2,FALSE)&lt;O384,TRUE),"")</f>
        <v/>
      </c>
      <c r="Z384" s="87"/>
      <c r="AA384" s="104"/>
    </row>
    <row r="385" spans="2:27" x14ac:dyDescent="0.25">
      <c r="B385" s="68" t="s">
        <v>68</v>
      </c>
      <c r="C385" s="80" t="str">
        <f>IFERROR(VLOOKUP(B385,Listor!$A$6:$B$62,2,FALSE),"")</f>
        <v/>
      </c>
      <c r="D385" s="80" t="str">
        <f>IFERROR(VLOOKUP(B385,Listor!$A$6:$C$62,3,FALSE),"")</f>
        <v/>
      </c>
      <c r="E385" s="110" t="s">
        <v>79</v>
      </c>
      <c r="F385" s="66"/>
      <c r="G385" s="35" t="str">
        <f>IFERROR(VLOOKUP(B385,Listor!$A$6:$G$62,7,FALSE),"")</f>
        <v/>
      </c>
      <c r="H385" s="63" t="str">
        <f>IFERROR(VLOOKUP(B385,Listor!$N$6:$O$47,2,FALSE),"")</f>
        <v/>
      </c>
      <c r="I385" s="63" t="str">
        <f t="shared" si="15"/>
        <v/>
      </c>
      <c r="J385" s="96" t="str">
        <f>IFERROR(VLOOKUP(B385,Listor!$N$6:$P$47,3,FALSE)*I385,"")</f>
        <v/>
      </c>
      <c r="K385" s="81"/>
      <c r="L385" s="88" t="str">
        <f>IFERROR((VLOOKUP(B385,Listor!$N$6:$P$47,3,FALSE)*Biologiska!K385)+(VLOOKUP(B385,Listor!$N$6:$Q$47,4,FALSE)),"")</f>
        <v/>
      </c>
      <c r="M385" s="63" t="str">
        <f t="shared" si="16"/>
        <v/>
      </c>
      <c r="N385" s="75"/>
      <c r="O385" s="84" t="str">
        <f t="shared" si="17"/>
        <v/>
      </c>
      <c r="P385" s="107"/>
      <c r="Q385" s="87" t="s">
        <v>79</v>
      </c>
      <c r="R385" s="87"/>
      <c r="S385" s="87"/>
      <c r="T385" s="87"/>
      <c r="U385" s="87"/>
      <c r="V385" s="86" t="s">
        <v>79</v>
      </c>
      <c r="W385" s="75"/>
      <c r="X385" s="102" t="s">
        <v>79</v>
      </c>
      <c r="Y385" s="63" t="str">
        <f>IFERROR(IF(VLOOKUP(X385,Listor!$T$6:$U$7,2,FALSE)&lt;O385,TRUE),"")</f>
        <v/>
      </c>
      <c r="Z385" s="87"/>
      <c r="AA385" s="104"/>
    </row>
    <row r="386" spans="2:27" x14ac:dyDescent="0.25">
      <c r="B386" s="68" t="s">
        <v>68</v>
      </c>
      <c r="C386" s="80" t="str">
        <f>IFERROR(VLOOKUP(B386,Listor!$A$6:$B$62,2,FALSE),"")</f>
        <v/>
      </c>
      <c r="D386" s="80" t="str">
        <f>IFERROR(VLOOKUP(B386,Listor!$A$6:$C$62,3,FALSE),"")</f>
        <v/>
      </c>
      <c r="E386" s="110" t="s">
        <v>79</v>
      </c>
      <c r="F386" s="66"/>
      <c r="G386" s="35" t="str">
        <f>IFERROR(VLOOKUP(B386,Listor!$A$6:$G$62,7,FALSE),"")</f>
        <v/>
      </c>
      <c r="H386" s="63" t="str">
        <f>IFERROR(VLOOKUP(B386,Listor!$N$6:$O$47,2,FALSE),"")</f>
        <v/>
      </c>
      <c r="I386" s="63" t="str">
        <f t="shared" si="15"/>
        <v/>
      </c>
      <c r="J386" s="96" t="str">
        <f>IFERROR(VLOOKUP(B386,Listor!$N$6:$P$47,3,FALSE)*I386,"")</f>
        <v/>
      </c>
      <c r="K386" s="81"/>
      <c r="L386" s="88" t="str">
        <f>IFERROR((VLOOKUP(B386,Listor!$N$6:$P$47,3,FALSE)*Biologiska!K386)+(VLOOKUP(B386,Listor!$N$6:$Q$47,4,FALSE)),"")</f>
        <v/>
      </c>
      <c r="M386" s="63" t="str">
        <f t="shared" si="16"/>
        <v/>
      </c>
      <c r="N386" s="75"/>
      <c r="O386" s="84" t="str">
        <f t="shared" si="17"/>
        <v/>
      </c>
      <c r="P386" s="107"/>
      <c r="Q386" s="87" t="s">
        <v>79</v>
      </c>
      <c r="R386" s="87"/>
      <c r="S386" s="87"/>
      <c r="T386" s="87"/>
      <c r="U386" s="87"/>
      <c r="V386" s="86" t="s">
        <v>79</v>
      </c>
      <c r="W386" s="75"/>
      <c r="X386" s="102" t="s">
        <v>79</v>
      </c>
      <c r="Y386" s="63" t="str">
        <f>IFERROR(IF(VLOOKUP(X386,Listor!$T$6:$U$7,2,FALSE)&lt;O386,TRUE),"")</f>
        <v/>
      </c>
      <c r="Z386" s="87"/>
      <c r="AA386" s="104"/>
    </row>
    <row r="387" spans="2:27" x14ac:dyDescent="0.25">
      <c r="B387" s="68" t="s">
        <v>68</v>
      </c>
      <c r="C387" s="80" t="str">
        <f>IFERROR(VLOOKUP(B387,Listor!$A$6:$B$62,2,FALSE),"")</f>
        <v/>
      </c>
      <c r="D387" s="80" t="str">
        <f>IFERROR(VLOOKUP(B387,Listor!$A$6:$C$62,3,FALSE),"")</f>
        <v/>
      </c>
      <c r="E387" s="110" t="s">
        <v>79</v>
      </c>
      <c r="F387" s="66"/>
      <c r="G387" s="35" t="str">
        <f>IFERROR(VLOOKUP(B387,Listor!$A$6:$G$62,7,FALSE),"")</f>
        <v/>
      </c>
      <c r="H387" s="63" t="str">
        <f>IFERROR(VLOOKUP(B387,Listor!$N$6:$O$47,2,FALSE),"")</f>
        <v/>
      </c>
      <c r="I387" s="63" t="str">
        <f t="shared" si="15"/>
        <v/>
      </c>
      <c r="J387" s="96" t="str">
        <f>IFERROR(VLOOKUP(B387,Listor!$N$6:$P$47,3,FALSE)*I387,"")</f>
        <v/>
      </c>
      <c r="K387" s="81"/>
      <c r="L387" s="88" t="str">
        <f>IFERROR((VLOOKUP(B387,Listor!$N$6:$P$47,3,FALSE)*Biologiska!K387)+(VLOOKUP(B387,Listor!$N$6:$Q$47,4,FALSE)),"")</f>
        <v/>
      </c>
      <c r="M387" s="63" t="str">
        <f t="shared" si="16"/>
        <v/>
      </c>
      <c r="N387" s="75"/>
      <c r="O387" s="84" t="str">
        <f t="shared" si="17"/>
        <v/>
      </c>
      <c r="P387" s="107"/>
      <c r="Q387" s="87" t="s">
        <v>79</v>
      </c>
      <c r="R387" s="87"/>
      <c r="S387" s="87"/>
      <c r="T387" s="87"/>
      <c r="U387" s="87"/>
      <c r="V387" s="86" t="s">
        <v>79</v>
      </c>
      <c r="W387" s="75"/>
      <c r="X387" s="102" t="s">
        <v>79</v>
      </c>
      <c r="Y387" s="63" t="str">
        <f>IFERROR(IF(VLOOKUP(X387,Listor!$T$6:$U$7,2,FALSE)&lt;O387,TRUE),"")</f>
        <v/>
      </c>
      <c r="Z387" s="87"/>
      <c r="AA387" s="104"/>
    </row>
    <row r="388" spans="2:27" x14ac:dyDescent="0.25">
      <c r="B388" s="68" t="s">
        <v>68</v>
      </c>
      <c r="C388" s="80" t="str">
        <f>IFERROR(VLOOKUP(B388,Listor!$A$6:$B$62,2,FALSE),"")</f>
        <v/>
      </c>
      <c r="D388" s="80" t="str">
        <f>IFERROR(VLOOKUP(B388,Listor!$A$6:$C$62,3,FALSE),"")</f>
        <v/>
      </c>
      <c r="E388" s="110" t="s">
        <v>79</v>
      </c>
      <c r="F388" s="66"/>
      <c r="G388" s="35" t="str">
        <f>IFERROR(VLOOKUP(B388,Listor!$A$6:$G$62,7,FALSE),"")</f>
        <v/>
      </c>
      <c r="H388" s="63" t="str">
        <f>IFERROR(VLOOKUP(B388,Listor!$N$6:$O$47,2,FALSE),"")</f>
        <v/>
      </c>
      <c r="I388" s="63" t="str">
        <f t="shared" si="15"/>
        <v/>
      </c>
      <c r="J388" s="96" t="str">
        <f>IFERROR(VLOOKUP(B388,Listor!$N$6:$P$47,3,FALSE)*I388,"")</f>
        <v/>
      </c>
      <c r="K388" s="81"/>
      <c r="L388" s="88" t="str">
        <f>IFERROR((VLOOKUP(B388,Listor!$N$6:$P$47,3,FALSE)*Biologiska!K388)+(VLOOKUP(B388,Listor!$N$6:$Q$47,4,FALSE)),"")</f>
        <v/>
      </c>
      <c r="M388" s="63" t="str">
        <f t="shared" si="16"/>
        <v/>
      </c>
      <c r="N388" s="75"/>
      <c r="O388" s="84" t="str">
        <f t="shared" si="17"/>
        <v/>
      </c>
      <c r="P388" s="107"/>
      <c r="Q388" s="87" t="s">
        <v>79</v>
      </c>
      <c r="R388" s="87"/>
      <c r="S388" s="87"/>
      <c r="T388" s="87"/>
      <c r="U388" s="87"/>
      <c r="V388" s="86" t="s">
        <v>79</v>
      </c>
      <c r="W388" s="75"/>
      <c r="X388" s="102" t="s">
        <v>79</v>
      </c>
      <c r="Y388" s="63" t="str">
        <f>IFERROR(IF(VLOOKUP(X388,Listor!$T$6:$U$7,2,FALSE)&lt;O388,TRUE),"")</f>
        <v/>
      </c>
      <c r="Z388" s="87"/>
      <c r="AA388" s="104"/>
    </row>
    <row r="389" spans="2:27" x14ac:dyDescent="0.25">
      <c r="B389" s="68" t="s">
        <v>68</v>
      </c>
      <c r="C389" s="80" t="str">
        <f>IFERROR(VLOOKUP(B389,Listor!$A$6:$B$62,2,FALSE),"")</f>
        <v/>
      </c>
      <c r="D389" s="80" t="str">
        <f>IFERROR(VLOOKUP(B389,Listor!$A$6:$C$62,3,FALSE),"")</f>
        <v/>
      </c>
      <c r="E389" s="110" t="s">
        <v>79</v>
      </c>
      <c r="F389" s="66"/>
      <c r="G389" s="35" t="str">
        <f>IFERROR(VLOOKUP(B389,Listor!$A$6:$G$62,7,FALSE),"")</f>
        <v/>
      </c>
      <c r="H389" s="63" t="str">
        <f>IFERROR(VLOOKUP(B389,Listor!$N$6:$O$47,2,FALSE),"")</f>
        <v/>
      </c>
      <c r="I389" s="63" t="str">
        <f t="shared" ref="I389:I452" si="18">IFERROR(F389*H389,"")</f>
        <v/>
      </c>
      <c r="J389" s="96" t="str">
        <f>IFERROR(VLOOKUP(B389,Listor!$N$6:$P$47,3,FALSE)*I389,"")</f>
        <v/>
      </c>
      <c r="K389" s="81"/>
      <c r="L389" s="88" t="str">
        <f>IFERROR((VLOOKUP(B389,Listor!$N$6:$P$47,3,FALSE)*Biologiska!K389)+(VLOOKUP(B389,Listor!$N$6:$Q$47,4,FALSE)),"")</f>
        <v/>
      </c>
      <c r="M389" s="63" t="str">
        <f t="shared" si="16"/>
        <v/>
      </c>
      <c r="N389" s="75"/>
      <c r="O389" s="84" t="str">
        <f t="shared" si="17"/>
        <v/>
      </c>
      <c r="P389" s="107"/>
      <c r="Q389" s="87" t="s">
        <v>79</v>
      </c>
      <c r="R389" s="87"/>
      <c r="S389" s="87"/>
      <c r="T389" s="87"/>
      <c r="U389" s="87"/>
      <c r="V389" s="86" t="s">
        <v>79</v>
      </c>
      <c r="W389" s="75"/>
      <c r="X389" s="102" t="s">
        <v>79</v>
      </c>
      <c r="Y389" s="63" t="str">
        <f>IFERROR(IF(VLOOKUP(X389,Listor!$T$6:$U$7,2,FALSE)&lt;O389,TRUE),"")</f>
        <v/>
      </c>
      <c r="Z389" s="87"/>
      <c r="AA389" s="104"/>
    </row>
    <row r="390" spans="2:27" x14ac:dyDescent="0.25">
      <c r="B390" s="68" t="s">
        <v>68</v>
      </c>
      <c r="C390" s="80" t="str">
        <f>IFERROR(VLOOKUP(B390,Listor!$A$6:$B$62,2,FALSE),"")</f>
        <v/>
      </c>
      <c r="D390" s="80" t="str">
        <f>IFERROR(VLOOKUP(B390,Listor!$A$6:$C$62,3,FALSE),"")</f>
        <v/>
      </c>
      <c r="E390" s="110" t="s">
        <v>79</v>
      </c>
      <c r="F390" s="66"/>
      <c r="G390" s="35" t="str">
        <f>IFERROR(VLOOKUP(B390,Listor!$A$6:$G$62,7,FALSE),"")</f>
        <v/>
      </c>
      <c r="H390" s="63" t="str">
        <f>IFERROR(VLOOKUP(B390,Listor!$N$6:$O$47,2,FALSE),"")</f>
        <v/>
      </c>
      <c r="I390" s="63" t="str">
        <f t="shared" si="18"/>
        <v/>
      </c>
      <c r="J390" s="96" t="str">
        <f>IFERROR(VLOOKUP(B390,Listor!$N$6:$P$47,3,FALSE)*I390,"")</f>
        <v/>
      </c>
      <c r="K390" s="81"/>
      <c r="L390" s="88" t="str">
        <f>IFERROR((VLOOKUP(B390,Listor!$N$6:$P$47,3,FALSE)*Biologiska!K390)+(VLOOKUP(B390,Listor!$N$6:$Q$47,4,FALSE)),"")</f>
        <v/>
      </c>
      <c r="M390" s="63" t="str">
        <f t="shared" ref="M390:M453" si="19">IFERROR(I390*L390,"")</f>
        <v/>
      </c>
      <c r="N390" s="75"/>
      <c r="O390" s="84" t="str">
        <f t="shared" ref="O390:O453" si="20">IF(ISBLANK(K390),"",IFERROR(((83.8-K390)/83.8)*100,""))</f>
        <v/>
      </c>
      <c r="P390" s="107"/>
      <c r="Q390" s="87" t="s">
        <v>79</v>
      </c>
      <c r="R390" s="87"/>
      <c r="S390" s="87"/>
      <c r="T390" s="87"/>
      <c r="U390" s="87"/>
      <c r="V390" s="86" t="s">
        <v>79</v>
      </c>
      <c r="W390" s="75"/>
      <c r="X390" s="102" t="s">
        <v>79</v>
      </c>
      <c r="Y390" s="63" t="str">
        <f>IFERROR(IF(VLOOKUP(X390,Listor!$T$6:$U$7,2,FALSE)&lt;O390,TRUE),"")</f>
        <v/>
      </c>
      <c r="Z390" s="87"/>
      <c r="AA390" s="104"/>
    </row>
    <row r="391" spans="2:27" x14ac:dyDescent="0.25">
      <c r="B391" s="68" t="s">
        <v>68</v>
      </c>
      <c r="C391" s="80" t="str">
        <f>IFERROR(VLOOKUP(B391,Listor!$A$6:$B$62,2,FALSE),"")</f>
        <v/>
      </c>
      <c r="D391" s="80" t="str">
        <f>IFERROR(VLOOKUP(B391,Listor!$A$6:$C$62,3,FALSE),"")</f>
        <v/>
      </c>
      <c r="E391" s="110" t="s">
        <v>79</v>
      </c>
      <c r="F391" s="66"/>
      <c r="G391" s="35" t="str">
        <f>IFERROR(VLOOKUP(B391,Listor!$A$6:$G$62,7,FALSE),"")</f>
        <v/>
      </c>
      <c r="H391" s="63" t="str">
        <f>IFERROR(VLOOKUP(B391,Listor!$N$6:$O$47,2,FALSE),"")</f>
        <v/>
      </c>
      <c r="I391" s="63" t="str">
        <f t="shared" si="18"/>
        <v/>
      </c>
      <c r="J391" s="96" t="str">
        <f>IFERROR(VLOOKUP(B391,Listor!$N$6:$P$47,3,FALSE)*I391,"")</f>
        <v/>
      </c>
      <c r="K391" s="81"/>
      <c r="L391" s="88" t="str">
        <f>IFERROR((VLOOKUP(B391,Listor!$N$6:$P$47,3,FALSE)*Biologiska!K391)+(VLOOKUP(B391,Listor!$N$6:$Q$47,4,FALSE)),"")</f>
        <v/>
      </c>
      <c r="M391" s="63" t="str">
        <f t="shared" si="19"/>
        <v/>
      </c>
      <c r="N391" s="75"/>
      <c r="O391" s="84" t="str">
        <f t="shared" si="20"/>
        <v/>
      </c>
      <c r="P391" s="107"/>
      <c r="Q391" s="87" t="s">
        <v>79</v>
      </c>
      <c r="R391" s="87"/>
      <c r="S391" s="87"/>
      <c r="T391" s="87"/>
      <c r="U391" s="87"/>
      <c r="V391" s="86" t="s">
        <v>79</v>
      </c>
      <c r="W391" s="75"/>
      <c r="X391" s="102" t="s">
        <v>79</v>
      </c>
      <c r="Y391" s="63" t="str">
        <f>IFERROR(IF(VLOOKUP(X391,Listor!$T$6:$U$7,2,FALSE)&lt;O391,TRUE),"")</f>
        <v/>
      </c>
      <c r="Z391" s="87"/>
      <c r="AA391" s="104"/>
    </row>
    <row r="392" spans="2:27" x14ac:dyDescent="0.25">
      <c r="B392" s="68" t="s">
        <v>68</v>
      </c>
      <c r="C392" s="80" t="str">
        <f>IFERROR(VLOOKUP(B392,Listor!$A$6:$B$62,2,FALSE),"")</f>
        <v/>
      </c>
      <c r="D392" s="80" t="str">
        <f>IFERROR(VLOOKUP(B392,Listor!$A$6:$C$62,3,FALSE),"")</f>
        <v/>
      </c>
      <c r="E392" s="110" t="s">
        <v>79</v>
      </c>
      <c r="F392" s="66"/>
      <c r="G392" s="35" t="str">
        <f>IFERROR(VLOOKUP(B392,Listor!$A$6:$G$62,7,FALSE),"")</f>
        <v/>
      </c>
      <c r="H392" s="63" t="str">
        <f>IFERROR(VLOOKUP(B392,Listor!$N$6:$O$47,2,FALSE),"")</f>
        <v/>
      </c>
      <c r="I392" s="63" t="str">
        <f t="shared" si="18"/>
        <v/>
      </c>
      <c r="J392" s="96" t="str">
        <f>IFERROR(VLOOKUP(B392,Listor!$N$6:$P$47,3,FALSE)*I392,"")</f>
        <v/>
      </c>
      <c r="K392" s="81"/>
      <c r="L392" s="88" t="str">
        <f>IFERROR((VLOOKUP(B392,Listor!$N$6:$P$47,3,FALSE)*Biologiska!K392)+(VLOOKUP(B392,Listor!$N$6:$Q$47,4,FALSE)),"")</f>
        <v/>
      </c>
      <c r="M392" s="63" t="str">
        <f t="shared" si="19"/>
        <v/>
      </c>
      <c r="N392" s="75"/>
      <c r="O392" s="84" t="str">
        <f t="shared" si="20"/>
        <v/>
      </c>
      <c r="P392" s="107"/>
      <c r="Q392" s="87" t="s">
        <v>79</v>
      </c>
      <c r="R392" s="87"/>
      <c r="S392" s="87"/>
      <c r="T392" s="87"/>
      <c r="U392" s="87"/>
      <c r="V392" s="86" t="s">
        <v>79</v>
      </c>
      <c r="W392" s="75"/>
      <c r="X392" s="102" t="s">
        <v>79</v>
      </c>
      <c r="Y392" s="63" t="str">
        <f>IFERROR(IF(VLOOKUP(X392,Listor!$T$6:$U$7,2,FALSE)&lt;O392,TRUE),"")</f>
        <v/>
      </c>
      <c r="Z392" s="87"/>
      <c r="AA392" s="104"/>
    </row>
    <row r="393" spans="2:27" x14ac:dyDescent="0.25">
      <c r="B393" s="68" t="s">
        <v>68</v>
      </c>
      <c r="C393" s="80" t="str">
        <f>IFERROR(VLOOKUP(B393,Listor!$A$6:$B$62,2,FALSE),"")</f>
        <v/>
      </c>
      <c r="D393" s="80" t="str">
        <f>IFERROR(VLOOKUP(B393,Listor!$A$6:$C$62,3,FALSE),"")</f>
        <v/>
      </c>
      <c r="E393" s="110" t="s">
        <v>79</v>
      </c>
      <c r="F393" s="66"/>
      <c r="G393" s="35" t="str">
        <f>IFERROR(VLOOKUP(B393,Listor!$A$6:$G$62,7,FALSE),"")</f>
        <v/>
      </c>
      <c r="H393" s="63" t="str">
        <f>IFERROR(VLOOKUP(B393,Listor!$N$6:$O$47,2,FALSE),"")</f>
        <v/>
      </c>
      <c r="I393" s="63" t="str">
        <f t="shared" si="18"/>
        <v/>
      </c>
      <c r="J393" s="96" t="str">
        <f>IFERROR(VLOOKUP(B393,Listor!$N$6:$P$47,3,FALSE)*I393,"")</f>
        <v/>
      </c>
      <c r="K393" s="81"/>
      <c r="L393" s="88" t="str">
        <f>IFERROR((VLOOKUP(B393,Listor!$N$6:$P$47,3,FALSE)*Biologiska!K393)+(VLOOKUP(B393,Listor!$N$6:$Q$47,4,FALSE)),"")</f>
        <v/>
      </c>
      <c r="M393" s="63" t="str">
        <f t="shared" si="19"/>
        <v/>
      </c>
      <c r="N393" s="75"/>
      <c r="O393" s="84" t="str">
        <f t="shared" si="20"/>
        <v/>
      </c>
      <c r="P393" s="107"/>
      <c r="Q393" s="87" t="s">
        <v>79</v>
      </c>
      <c r="R393" s="87"/>
      <c r="S393" s="87"/>
      <c r="T393" s="87"/>
      <c r="U393" s="87"/>
      <c r="V393" s="86" t="s">
        <v>79</v>
      </c>
      <c r="W393" s="75"/>
      <c r="X393" s="102" t="s">
        <v>79</v>
      </c>
      <c r="Y393" s="63" t="str">
        <f>IFERROR(IF(VLOOKUP(X393,Listor!$T$6:$U$7,2,FALSE)&lt;O393,TRUE),"")</f>
        <v/>
      </c>
      <c r="Z393" s="87"/>
      <c r="AA393" s="104"/>
    </row>
    <row r="394" spans="2:27" x14ac:dyDescent="0.25">
      <c r="B394" s="68" t="s">
        <v>68</v>
      </c>
      <c r="C394" s="80" t="str">
        <f>IFERROR(VLOOKUP(B394,Listor!$A$6:$B$62,2,FALSE),"")</f>
        <v/>
      </c>
      <c r="D394" s="80" t="str">
        <f>IFERROR(VLOOKUP(B394,Listor!$A$6:$C$62,3,FALSE),"")</f>
        <v/>
      </c>
      <c r="E394" s="110" t="s">
        <v>79</v>
      </c>
      <c r="F394" s="66"/>
      <c r="G394" s="35" t="str">
        <f>IFERROR(VLOOKUP(B394,Listor!$A$6:$G$62,7,FALSE),"")</f>
        <v/>
      </c>
      <c r="H394" s="63" t="str">
        <f>IFERROR(VLOOKUP(B394,Listor!$N$6:$O$47,2,FALSE),"")</f>
        <v/>
      </c>
      <c r="I394" s="63" t="str">
        <f t="shared" si="18"/>
        <v/>
      </c>
      <c r="J394" s="96" t="str">
        <f>IFERROR(VLOOKUP(B394,Listor!$N$6:$P$47,3,FALSE)*I394,"")</f>
        <v/>
      </c>
      <c r="K394" s="81"/>
      <c r="L394" s="88" t="str">
        <f>IFERROR((VLOOKUP(B394,Listor!$N$6:$P$47,3,FALSE)*Biologiska!K394)+(VLOOKUP(B394,Listor!$N$6:$Q$47,4,FALSE)),"")</f>
        <v/>
      </c>
      <c r="M394" s="63" t="str">
        <f t="shared" si="19"/>
        <v/>
      </c>
      <c r="N394" s="75"/>
      <c r="O394" s="84" t="str">
        <f t="shared" si="20"/>
        <v/>
      </c>
      <c r="P394" s="107"/>
      <c r="Q394" s="87" t="s">
        <v>79</v>
      </c>
      <c r="R394" s="87"/>
      <c r="S394" s="87"/>
      <c r="T394" s="87"/>
      <c r="U394" s="87"/>
      <c r="V394" s="86" t="s">
        <v>79</v>
      </c>
      <c r="W394" s="75"/>
      <c r="X394" s="102" t="s">
        <v>79</v>
      </c>
      <c r="Y394" s="63" t="str">
        <f>IFERROR(IF(VLOOKUP(X394,Listor!$T$6:$U$7,2,FALSE)&lt;O394,TRUE),"")</f>
        <v/>
      </c>
      <c r="Z394" s="87"/>
      <c r="AA394" s="104"/>
    </row>
    <row r="395" spans="2:27" x14ac:dyDescent="0.25">
      <c r="B395" s="68" t="s">
        <v>68</v>
      </c>
      <c r="C395" s="80" t="str">
        <f>IFERROR(VLOOKUP(B395,Listor!$A$6:$B$62,2,FALSE),"")</f>
        <v/>
      </c>
      <c r="D395" s="80" t="str">
        <f>IFERROR(VLOOKUP(B395,Listor!$A$6:$C$62,3,FALSE),"")</f>
        <v/>
      </c>
      <c r="E395" s="110" t="s">
        <v>79</v>
      </c>
      <c r="F395" s="66"/>
      <c r="G395" s="35" t="str">
        <f>IFERROR(VLOOKUP(B395,Listor!$A$6:$G$62,7,FALSE),"")</f>
        <v/>
      </c>
      <c r="H395" s="63" t="str">
        <f>IFERROR(VLOOKUP(B395,Listor!$N$6:$O$47,2,FALSE),"")</f>
        <v/>
      </c>
      <c r="I395" s="63" t="str">
        <f t="shared" si="18"/>
        <v/>
      </c>
      <c r="J395" s="96" t="str">
        <f>IFERROR(VLOOKUP(B395,Listor!$N$6:$P$47,3,FALSE)*I395,"")</f>
        <v/>
      </c>
      <c r="K395" s="81"/>
      <c r="L395" s="88" t="str">
        <f>IFERROR((VLOOKUP(B395,Listor!$N$6:$P$47,3,FALSE)*Biologiska!K395)+(VLOOKUP(B395,Listor!$N$6:$Q$47,4,FALSE)),"")</f>
        <v/>
      </c>
      <c r="M395" s="63" t="str">
        <f t="shared" si="19"/>
        <v/>
      </c>
      <c r="N395" s="75"/>
      <c r="O395" s="84" t="str">
        <f t="shared" si="20"/>
        <v/>
      </c>
      <c r="P395" s="107"/>
      <c r="Q395" s="87" t="s">
        <v>79</v>
      </c>
      <c r="R395" s="87"/>
      <c r="S395" s="87"/>
      <c r="T395" s="87"/>
      <c r="U395" s="87"/>
      <c r="V395" s="86" t="s">
        <v>79</v>
      </c>
      <c r="W395" s="75"/>
      <c r="X395" s="102" t="s">
        <v>79</v>
      </c>
      <c r="Y395" s="63" t="str">
        <f>IFERROR(IF(VLOOKUP(X395,Listor!$T$6:$U$7,2,FALSE)&lt;O395,TRUE),"")</f>
        <v/>
      </c>
      <c r="Z395" s="87"/>
      <c r="AA395" s="104"/>
    </row>
    <row r="396" spans="2:27" x14ac:dyDescent="0.25">
      <c r="B396" s="68" t="s">
        <v>68</v>
      </c>
      <c r="C396" s="80" t="str">
        <f>IFERROR(VLOOKUP(B396,Listor!$A$6:$B$62,2,FALSE),"")</f>
        <v/>
      </c>
      <c r="D396" s="80" t="str">
        <f>IFERROR(VLOOKUP(B396,Listor!$A$6:$C$62,3,FALSE),"")</f>
        <v/>
      </c>
      <c r="E396" s="110" t="s">
        <v>79</v>
      </c>
      <c r="F396" s="66"/>
      <c r="G396" s="35" t="str">
        <f>IFERROR(VLOOKUP(B396,Listor!$A$6:$G$62,7,FALSE),"")</f>
        <v/>
      </c>
      <c r="H396" s="63" t="str">
        <f>IFERROR(VLOOKUP(B396,Listor!$N$6:$O$47,2,FALSE),"")</f>
        <v/>
      </c>
      <c r="I396" s="63" t="str">
        <f t="shared" si="18"/>
        <v/>
      </c>
      <c r="J396" s="96" t="str">
        <f>IFERROR(VLOOKUP(B396,Listor!$N$6:$P$47,3,FALSE)*I396,"")</f>
        <v/>
      </c>
      <c r="K396" s="81"/>
      <c r="L396" s="88" t="str">
        <f>IFERROR((VLOOKUP(B396,Listor!$N$6:$P$47,3,FALSE)*Biologiska!K396)+(VLOOKUP(B396,Listor!$N$6:$Q$47,4,FALSE)),"")</f>
        <v/>
      </c>
      <c r="M396" s="63" t="str">
        <f t="shared" si="19"/>
        <v/>
      </c>
      <c r="N396" s="75"/>
      <c r="O396" s="84" t="str">
        <f t="shared" si="20"/>
        <v/>
      </c>
      <c r="P396" s="107"/>
      <c r="Q396" s="87" t="s">
        <v>79</v>
      </c>
      <c r="R396" s="87"/>
      <c r="S396" s="87"/>
      <c r="T396" s="87"/>
      <c r="U396" s="87"/>
      <c r="V396" s="86" t="s">
        <v>79</v>
      </c>
      <c r="W396" s="75"/>
      <c r="X396" s="102" t="s">
        <v>79</v>
      </c>
      <c r="Y396" s="63" t="str">
        <f>IFERROR(IF(VLOOKUP(X396,Listor!$T$6:$U$7,2,FALSE)&lt;O396,TRUE),"")</f>
        <v/>
      </c>
      <c r="Z396" s="87"/>
      <c r="AA396" s="104"/>
    </row>
    <row r="397" spans="2:27" x14ac:dyDescent="0.25">
      <c r="B397" s="68" t="s">
        <v>68</v>
      </c>
      <c r="C397" s="80" t="str">
        <f>IFERROR(VLOOKUP(B397,Listor!$A$6:$B$62,2,FALSE),"")</f>
        <v/>
      </c>
      <c r="D397" s="80" t="str">
        <f>IFERROR(VLOOKUP(B397,Listor!$A$6:$C$62,3,FALSE),"")</f>
        <v/>
      </c>
      <c r="E397" s="110" t="s">
        <v>79</v>
      </c>
      <c r="F397" s="66"/>
      <c r="G397" s="35" t="str">
        <f>IFERROR(VLOOKUP(B397,Listor!$A$6:$G$62,7,FALSE),"")</f>
        <v/>
      </c>
      <c r="H397" s="63" t="str">
        <f>IFERROR(VLOOKUP(B397,Listor!$N$6:$O$47,2,FALSE),"")</f>
        <v/>
      </c>
      <c r="I397" s="63" t="str">
        <f t="shared" si="18"/>
        <v/>
      </c>
      <c r="J397" s="96" t="str">
        <f>IFERROR(VLOOKUP(B397,Listor!$N$6:$P$47,3,FALSE)*I397,"")</f>
        <v/>
      </c>
      <c r="K397" s="81"/>
      <c r="L397" s="88" t="str">
        <f>IFERROR((VLOOKUP(B397,Listor!$N$6:$P$47,3,FALSE)*Biologiska!K397)+(VLOOKUP(B397,Listor!$N$6:$Q$47,4,FALSE)),"")</f>
        <v/>
      </c>
      <c r="M397" s="63" t="str">
        <f t="shared" si="19"/>
        <v/>
      </c>
      <c r="N397" s="75"/>
      <c r="O397" s="84" t="str">
        <f t="shared" si="20"/>
        <v/>
      </c>
      <c r="P397" s="107"/>
      <c r="Q397" s="87" t="s">
        <v>79</v>
      </c>
      <c r="R397" s="87"/>
      <c r="S397" s="87"/>
      <c r="T397" s="87"/>
      <c r="U397" s="87"/>
      <c r="V397" s="86" t="s">
        <v>79</v>
      </c>
      <c r="W397" s="75"/>
      <c r="X397" s="102" t="s">
        <v>79</v>
      </c>
      <c r="Y397" s="63" t="str">
        <f>IFERROR(IF(VLOOKUP(X397,Listor!$T$6:$U$7,2,FALSE)&lt;O397,TRUE),"")</f>
        <v/>
      </c>
      <c r="Z397" s="87"/>
      <c r="AA397" s="104"/>
    </row>
    <row r="398" spans="2:27" x14ac:dyDescent="0.25">
      <c r="B398" s="68" t="s">
        <v>68</v>
      </c>
      <c r="C398" s="80" t="str">
        <f>IFERROR(VLOOKUP(B398,Listor!$A$6:$B$62,2,FALSE),"")</f>
        <v/>
      </c>
      <c r="D398" s="80" t="str">
        <f>IFERROR(VLOOKUP(B398,Listor!$A$6:$C$62,3,FALSE),"")</f>
        <v/>
      </c>
      <c r="E398" s="110" t="s">
        <v>79</v>
      </c>
      <c r="F398" s="66"/>
      <c r="G398" s="35" t="str">
        <f>IFERROR(VLOOKUP(B398,Listor!$A$6:$G$62,7,FALSE),"")</f>
        <v/>
      </c>
      <c r="H398" s="63" t="str">
        <f>IFERROR(VLOOKUP(B398,Listor!$N$6:$O$47,2,FALSE),"")</f>
        <v/>
      </c>
      <c r="I398" s="63" t="str">
        <f t="shared" si="18"/>
        <v/>
      </c>
      <c r="J398" s="96" t="str">
        <f>IFERROR(VLOOKUP(B398,Listor!$N$6:$P$47,3,FALSE)*I398,"")</f>
        <v/>
      </c>
      <c r="K398" s="81"/>
      <c r="L398" s="88" t="str">
        <f>IFERROR((VLOOKUP(B398,Listor!$N$6:$P$47,3,FALSE)*Biologiska!K398)+(VLOOKUP(B398,Listor!$N$6:$Q$47,4,FALSE)),"")</f>
        <v/>
      </c>
      <c r="M398" s="63" t="str">
        <f t="shared" si="19"/>
        <v/>
      </c>
      <c r="N398" s="75"/>
      <c r="O398" s="84" t="str">
        <f t="shared" si="20"/>
        <v/>
      </c>
      <c r="P398" s="107"/>
      <c r="Q398" s="87" t="s">
        <v>79</v>
      </c>
      <c r="R398" s="87"/>
      <c r="S398" s="87"/>
      <c r="T398" s="87"/>
      <c r="U398" s="87"/>
      <c r="V398" s="86" t="s">
        <v>79</v>
      </c>
      <c r="W398" s="75"/>
      <c r="X398" s="102" t="s">
        <v>79</v>
      </c>
      <c r="Y398" s="63" t="str">
        <f>IFERROR(IF(VLOOKUP(X398,Listor!$T$6:$U$7,2,FALSE)&lt;O398,TRUE),"")</f>
        <v/>
      </c>
      <c r="Z398" s="87"/>
      <c r="AA398" s="104"/>
    </row>
    <row r="399" spans="2:27" x14ac:dyDescent="0.25">
      <c r="B399" s="68" t="s">
        <v>68</v>
      </c>
      <c r="C399" s="80" t="str">
        <f>IFERROR(VLOOKUP(B399,Listor!$A$6:$B$62,2,FALSE),"")</f>
        <v/>
      </c>
      <c r="D399" s="80" t="str">
        <f>IFERROR(VLOOKUP(B399,Listor!$A$6:$C$62,3,FALSE),"")</f>
        <v/>
      </c>
      <c r="E399" s="110" t="s">
        <v>79</v>
      </c>
      <c r="F399" s="66"/>
      <c r="G399" s="35" t="str">
        <f>IFERROR(VLOOKUP(B399,Listor!$A$6:$G$62,7,FALSE),"")</f>
        <v/>
      </c>
      <c r="H399" s="63" t="str">
        <f>IFERROR(VLOOKUP(B399,Listor!$N$6:$O$47,2,FALSE),"")</f>
        <v/>
      </c>
      <c r="I399" s="63" t="str">
        <f t="shared" si="18"/>
        <v/>
      </c>
      <c r="J399" s="96" t="str">
        <f>IFERROR(VLOOKUP(B399,Listor!$N$6:$P$47,3,FALSE)*I399,"")</f>
        <v/>
      </c>
      <c r="K399" s="81"/>
      <c r="L399" s="88" t="str">
        <f>IFERROR((VLOOKUP(B399,Listor!$N$6:$P$47,3,FALSE)*Biologiska!K399)+(VLOOKUP(B399,Listor!$N$6:$Q$47,4,FALSE)),"")</f>
        <v/>
      </c>
      <c r="M399" s="63" t="str">
        <f t="shared" si="19"/>
        <v/>
      </c>
      <c r="N399" s="75"/>
      <c r="O399" s="84" t="str">
        <f t="shared" si="20"/>
        <v/>
      </c>
      <c r="P399" s="107"/>
      <c r="Q399" s="87" t="s">
        <v>79</v>
      </c>
      <c r="R399" s="87"/>
      <c r="S399" s="87"/>
      <c r="T399" s="87"/>
      <c r="U399" s="87"/>
      <c r="V399" s="86" t="s">
        <v>79</v>
      </c>
      <c r="W399" s="75"/>
      <c r="X399" s="102" t="s">
        <v>79</v>
      </c>
      <c r="Y399" s="63" t="str">
        <f>IFERROR(IF(VLOOKUP(X399,Listor!$T$6:$U$7,2,FALSE)&lt;O399,TRUE),"")</f>
        <v/>
      </c>
      <c r="Z399" s="87"/>
      <c r="AA399" s="104"/>
    </row>
    <row r="400" spans="2:27" x14ac:dyDescent="0.25">
      <c r="B400" s="68" t="s">
        <v>68</v>
      </c>
      <c r="C400" s="80" t="str">
        <f>IFERROR(VLOOKUP(B400,Listor!$A$6:$B$62,2,FALSE),"")</f>
        <v/>
      </c>
      <c r="D400" s="80" t="str">
        <f>IFERROR(VLOOKUP(B400,Listor!$A$6:$C$62,3,FALSE),"")</f>
        <v/>
      </c>
      <c r="E400" s="110" t="s">
        <v>79</v>
      </c>
      <c r="F400" s="66"/>
      <c r="G400" s="35" t="str">
        <f>IFERROR(VLOOKUP(B400,Listor!$A$6:$G$62,7,FALSE),"")</f>
        <v/>
      </c>
      <c r="H400" s="63" t="str">
        <f>IFERROR(VLOOKUP(B400,Listor!$N$6:$O$47,2,FALSE),"")</f>
        <v/>
      </c>
      <c r="I400" s="63" t="str">
        <f t="shared" si="18"/>
        <v/>
      </c>
      <c r="J400" s="96" t="str">
        <f>IFERROR(VLOOKUP(B400,Listor!$N$6:$P$47,3,FALSE)*I400,"")</f>
        <v/>
      </c>
      <c r="K400" s="81"/>
      <c r="L400" s="88" t="str">
        <f>IFERROR((VLOOKUP(B400,Listor!$N$6:$P$47,3,FALSE)*Biologiska!K400)+(VLOOKUP(B400,Listor!$N$6:$Q$47,4,FALSE)),"")</f>
        <v/>
      </c>
      <c r="M400" s="63" t="str">
        <f t="shared" si="19"/>
        <v/>
      </c>
      <c r="N400" s="75"/>
      <c r="O400" s="84" t="str">
        <f t="shared" si="20"/>
        <v/>
      </c>
      <c r="P400" s="107"/>
      <c r="Q400" s="87" t="s">
        <v>79</v>
      </c>
      <c r="R400" s="87"/>
      <c r="S400" s="87"/>
      <c r="T400" s="87"/>
      <c r="U400" s="87"/>
      <c r="V400" s="86" t="s">
        <v>79</v>
      </c>
      <c r="W400" s="75"/>
      <c r="X400" s="102" t="s">
        <v>79</v>
      </c>
      <c r="Y400" s="63" t="str">
        <f>IFERROR(IF(VLOOKUP(X400,Listor!$T$6:$U$7,2,FALSE)&lt;O400,TRUE),"")</f>
        <v/>
      </c>
      <c r="Z400" s="87"/>
      <c r="AA400" s="104"/>
    </row>
    <row r="401" spans="2:27" x14ac:dyDescent="0.25">
      <c r="B401" s="68" t="s">
        <v>68</v>
      </c>
      <c r="C401" s="80" t="str">
        <f>IFERROR(VLOOKUP(B401,Listor!$A$6:$B$62,2,FALSE),"")</f>
        <v/>
      </c>
      <c r="D401" s="80" t="str">
        <f>IFERROR(VLOOKUP(B401,Listor!$A$6:$C$62,3,FALSE),"")</f>
        <v/>
      </c>
      <c r="E401" s="110" t="s">
        <v>79</v>
      </c>
      <c r="F401" s="66"/>
      <c r="G401" s="35" t="str">
        <f>IFERROR(VLOOKUP(B401,Listor!$A$6:$G$62,7,FALSE),"")</f>
        <v/>
      </c>
      <c r="H401" s="63" t="str">
        <f>IFERROR(VLOOKUP(B401,Listor!$N$6:$O$47,2,FALSE),"")</f>
        <v/>
      </c>
      <c r="I401" s="63" t="str">
        <f t="shared" si="18"/>
        <v/>
      </c>
      <c r="J401" s="96" t="str">
        <f>IFERROR(VLOOKUP(B401,Listor!$N$6:$P$47,3,FALSE)*I401,"")</f>
        <v/>
      </c>
      <c r="K401" s="81"/>
      <c r="L401" s="88" t="str">
        <f>IFERROR((VLOOKUP(B401,Listor!$N$6:$P$47,3,FALSE)*Biologiska!K401)+(VLOOKUP(B401,Listor!$N$6:$Q$47,4,FALSE)),"")</f>
        <v/>
      </c>
      <c r="M401" s="63" t="str">
        <f t="shared" si="19"/>
        <v/>
      </c>
      <c r="N401" s="75"/>
      <c r="O401" s="84" t="str">
        <f t="shared" si="20"/>
        <v/>
      </c>
      <c r="P401" s="107"/>
      <c r="Q401" s="87" t="s">
        <v>79</v>
      </c>
      <c r="R401" s="87"/>
      <c r="S401" s="87"/>
      <c r="T401" s="87"/>
      <c r="U401" s="87"/>
      <c r="V401" s="86" t="s">
        <v>79</v>
      </c>
      <c r="W401" s="75"/>
      <c r="X401" s="102" t="s">
        <v>79</v>
      </c>
      <c r="Y401" s="63" t="str">
        <f>IFERROR(IF(VLOOKUP(X401,Listor!$T$6:$U$7,2,FALSE)&lt;O401,TRUE),"")</f>
        <v/>
      </c>
      <c r="Z401" s="87"/>
      <c r="AA401" s="104"/>
    </row>
    <row r="402" spans="2:27" x14ac:dyDescent="0.25">
      <c r="B402" s="68" t="s">
        <v>68</v>
      </c>
      <c r="C402" s="80" t="str">
        <f>IFERROR(VLOOKUP(B402,Listor!$A$6:$B$62,2,FALSE),"")</f>
        <v/>
      </c>
      <c r="D402" s="80" t="str">
        <f>IFERROR(VLOOKUP(B402,Listor!$A$6:$C$62,3,FALSE),"")</f>
        <v/>
      </c>
      <c r="E402" s="110" t="s">
        <v>79</v>
      </c>
      <c r="F402" s="66"/>
      <c r="G402" s="35" t="str">
        <f>IFERROR(VLOOKUP(B402,Listor!$A$6:$G$62,7,FALSE),"")</f>
        <v/>
      </c>
      <c r="H402" s="63" t="str">
        <f>IFERROR(VLOOKUP(B402,Listor!$N$6:$O$47,2,FALSE),"")</f>
        <v/>
      </c>
      <c r="I402" s="63" t="str">
        <f t="shared" si="18"/>
        <v/>
      </c>
      <c r="J402" s="96" t="str">
        <f>IFERROR(VLOOKUP(B402,Listor!$N$6:$P$47,3,FALSE)*I402,"")</f>
        <v/>
      </c>
      <c r="K402" s="81"/>
      <c r="L402" s="88" t="str">
        <f>IFERROR((VLOOKUP(B402,Listor!$N$6:$P$47,3,FALSE)*Biologiska!K402)+(VLOOKUP(B402,Listor!$N$6:$Q$47,4,FALSE)),"")</f>
        <v/>
      </c>
      <c r="M402" s="63" t="str">
        <f t="shared" si="19"/>
        <v/>
      </c>
      <c r="N402" s="75"/>
      <c r="O402" s="84" t="str">
        <f t="shared" si="20"/>
        <v/>
      </c>
      <c r="P402" s="107"/>
      <c r="Q402" s="87" t="s">
        <v>79</v>
      </c>
      <c r="R402" s="87"/>
      <c r="S402" s="87"/>
      <c r="T402" s="87"/>
      <c r="U402" s="87"/>
      <c r="V402" s="86" t="s">
        <v>79</v>
      </c>
      <c r="W402" s="75"/>
      <c r="X402" s="102" t="s">
        <v>79</v>
      </c>
      <c r="Y402" s="63" t="str">
        <f>IFERROR(IF(VLOOKUP(X402,Listor!$T$6:$U$7,2,FALSE)&lt;O402,TRUE),"")</f>
        <v/>
      </c>
      <c r="Z402" s="87"/>
      <c r="AA402" s="104"/>
    </row>
    <row r="403" spans="2:27" x14ac:dyDescent="0.25">
      <c r="B403" s="68" t="s">
        <v>68</v>
      </c>
      <c r="C403" s="80" t="str">
        <f>IFERROR(VLOOKUP(B403,Listor!$A$6:$B$62,2,FALSE),"")</f>
        <v/>
      </c>
      <c r="D403" s="80" t="str">
        <f>IFERROR(VLOOKUP(B403,Listor!$A$6:$C$62,3,FALSE),"")</f>
        <v/>
      </c>
      <c r="E403" s="110" t="s">
        <v>79</v>
      </c>
      <c r="F403" s="66"/>
      <c r="G403" s="35" t="str">
        <f>IFERROR(VLOOKUP(B403,Listor!$A$6:$G$62,7,FALSE),"")</f>
        <v/>
      </c>
      <c r="H403" s="63" t="str">
        <f>IFERROR(VLOOKUP(B403,Listor!$N$6:$O$47,2,FALSE),"")</f>
        <v/>
      </c>
      <c r="I403" s="63" t="str">
        <f t="shared" si="18"/>
        <v/>
      </c>
      <c r="J403" s="96" t="str">
        <f>IFERROR(VLOOKUP(B403,Listor!$N$6:$P$47,3,FALSE)*I403,"")</f>
        <v/>
      </c>
      <c r="K403" s="81"/>
      <c r="L403" s="88" t="str">
        <f>IFERROR((VLOOKUP(B403,Listor!$N$6:$P$47,3,FALSE)*Biologiska!K403)+(VLOOKUP(B403,Listor!$N$6:$Q$47,4,FALSE)),"")</f>
        <v/>
      </c>
      <c r="M403" s="63" t="str">
        <f t="shared" si="19"/>
        <v/>
      </c>
      <c r="N403" s="75"/>
      <c r="O403" s="84" t="str">
        <f t="shared" si="20"/>
        <v/>
      </c>
      <c r="P403" s="107"/>
      <c r="Q403" s="87" t="s">
        <v>79</v>
      </c>
      <c r="R403" s="87"/>
      <c r="S403" s="87"/>
      <c r="T403" s="87"/>
      <c r="U403" s="87"/>
      <c r="V403" s="86" t="s">
        <v>79</v>
      </c>
      <c r="W403" s="75"/>
      <c r="X403" s="102" t="s">
        <v>79</v>
      </c>
      <c r="Y403" s="63" t="str">
        <f>IFERROR(IF(VLOOKUP(X403,Listor!$T$6:$U$7,2,FALSE)&lt;O403,TRUE),"")</f>
        <v/>
      </c>
      <c r="Z403" s="87"/>
      <c r="AA403" s="104"/>
    </row>
    <row r="404" spans="2:27" x14ac:dyDescent="0.25">
      <c r="B404" s="68" t="s">
        <v>68</v>
      </c>
      <c r="C404" s="80" t="str">
        <f>IFERROR(VLOOKUP(B404,Listor!$A$6:$B$62,2,FALSE),"")</f>
        <v/>
      </c>
      <c r="D404" s="80" t="str">
        <f>IFERROR(VLOOKUP(B404,Listor!$A$6:$C$62,3,FALSE),"")</f>
        <v/>
      </c>
      <c r="E404" s="110" t="s">
        <v>79</v>
      </c>
      <c r="F404" s="66"/>
      <c r="G404" s="35" t="str">
        <f>IFERROR(VLOOKUP(B404,Listor!$A$6:$G$62,7,FALSE),"")</f>
        <v/>
      </c>
      <c r="H404" s="63" t="str">
        <f>IFERROR(VLOOKUP(B404,Listor!$N$6:$O$47,2,FALSE),"")</f>
        <v/>
      </c>
      <c r="I404" s="63" t="str">
        <f t="shared" si="18"/>
        <v/>
      </c>
      <c r="J404" s="96" t="str">
        <f>IFERROR(VLOOKUP(B404,Listor!$N$6:$P$47,3,FALSE)*I404,"")</f>
        <v/>
      </c>
      <c r="K404" s="81"/>
      <c r="L404" s="88" t="str">
        <f>IFERROR((VLOOKUP(B404,Listor!$N$6:$P$47,3,FALSE)*Biologiska!K404)+(VLOOKUP(B404,Listor!$N$6:$Q$47,4,FALSE)),"")</f>
        <v/>
      </c>
      <c r="M404" s="63" t="str">
        <f t="shared" si="19"/>
        <v/>
      </c>
      <c r="N404" s="75"/>
      <c r="O404" s="84" t="str">
        <f t="shared" si="20"/>
        <v/>
      </c>
      <c r="P404" s="107"/>
      <c r="Q404" s="87" t="s">
        <v>79</v>
      </c>
      <c r="R404" s="87"/>
      <c r="S404" s="87"/>
      <c r="T404" s="87"/>
      <c r="U404" s="87"/>
      <c r="V404" s="86" t="s">
        <v>79</v>
      </c>
      <c r="W404" s="75"/>
      <c r="X404" s="102" t="s">
        <v>79</v>
      </c>
      <c r="Y404" s="63" t="str">
        <f>IFERROR(IF(VLOOKUP(X404,Listor!$T$6:$U$7,2,FALSE)&lt;O404,TRUE),"")</f>
        <v/>
      </c>
      <c r="Z404" s="87"/>
      <c r="AA404" s="104"/>
    </row>
    <row r="405" spans="2:27" x14ac:dyDescent="0.25">
      <c r="B405" s="68" t="s">
        <v>68</v>
      </c>
      <c r="C405" s="80" t="str">
        <f>IFERROR(VLOOKUP(B405,Listor!$A$6:$B$62,2,FALSE),"")</f>
        <v/>
      </c>
      <c r="D405" s="80" t="str">
        <f>IFERROR(VLOOKUP(B405,Listor!$A$6:$C$62,3,FALSE),"")</f>
        <v/>
      </c>
      <c r="E405" s="110" t="s">
        <v>79</v>
      </c>
      <c r="F405" s="66"/>
      <c r="G405" s="35" t="str">
        <f>IFERROR(VLOOKUP(B405,Listor!$A$6:$G$62,7,FALSE),"")</f>
        <v/>
      </c>
      <c r="H405" s="63" t="str">
        <f>IFERROR(VLOOKUP(B405,Listor!$N$6:$O$47,2,FALSE),"")</f>
        <v/>
      </c>
      <c r="I405" s="63" t="str">
        <f t="shared" si="18"/>
        <v/>
      </c>
      <c r="J405" s="96" t="str">
        <f>IFERROR(VLOOKUP(B405,Listor!$N$6:$P$47,3,FALSE)*I405,"")</f>
        <v/>
      </c>
      <c r="K405" s="81"/>
      <c r="L405" s="88" t="str">
        <f>IFERROR((VLOOKUP(B405,Listor!$N$6:$P$47,3,FALSE)*Biologiska!K405)+(VLOOKUP(B405,Listor!$N$6:$Q$47,4,FALSE)),"")</f>
        <v/>
      </c>
      <c r="M405" s="63" t="str">
        <f t="shared" si="19"/>
        <v/>
      </c>
      <c r="N405" s="75"/>
      <c r="O405" s="84" t="str">
        <f t="shared" si="20"/>
        <v/>
      </c>
      <c r="P405" s="107"/>
      <c r="Q405" s="87" t="s">
        <v>79</v>
      </c>
      <c r="R405" s="87"/>
      <c r="S405" s="87"/>
      <c r="T405" s="87"/>
      <c r="U405" s="87"/>
      <c r="V405" s="86" t="s">
        <v>79</v>
      </c>
      <c r="W405" s="75"/>
      <c r="X405" s="102" t="s">
        <v>79</v>
      </c>
      <c r="Y405" s="63" t="str">
        <f>IFERROR(IF(VLOOKUP(X405,Listor!$T$6:$U$7,2,FALSE)&lt;O405,TRUE),"")</f>
        <v/>
      </c>
      <c r="Z405" s="87"/>
      <c r="AA405" s="104"/>
    </row>
    <row r="406" spans="2:27" x14ac:dyDescent="0.25">
      <c r="B406" s="68" t="s">
        <v>68</v>
      </c>
      <c r="C406" s="80" t="str">
        <f>IFERROR(VLOOKUP(B406,Listor!$A$6:$B$62,2,FALSE),"")</f>
        <v/>
      </c>
      <c r="D406" s="80" t="str">
        <f>IFERROR(VLOOKUP(B406,Listor!$A$6:$C$62,3,FALSE),"")</f>
        <v/>
      </c>
      <c r="E406" s="110" t="s">
        <v>79</v>
      </c>
      <c r="F406" s="66"/>
      <c r="G406" s="35" t="str">
        <f>IFERROR(VLOOKUP(B406,Listor!$A$6:$G$62,7,FALSE),"")</f>
        <v/>
      </c>
      <c r="H406" s="63" t="str">
        <f>IFERROR(VLOOKUP(B406,Listor!$N$6:$O$47,2,FALSE),"")</f>
        <v/>
      </c>
      <c r="I406" s="63" t="str">
        <f t="shared" si="18"/>
        <v/>
      </c>
      <c r="J406" s="96" t="str">
        <f>IFERROR(VLOOKUP(B406,Listor!$N$6:$P$47,3,FALSE)*I406,"")</f>
        <v/>
      </c>
      <c r="K406" s="81"/>
      <c r="L406" s="88" t="str">
        <f>IFERROR((VLOOKUP(B406,Listor!$N$6:$P$47,3,FALSE)*Biologiska!K406)+(VLOOKUP(B406,Listor!$N$6:$Q$47,4,FALSE)),"")</f>
        <v/>
      </c>
      <c r="M406" s="63" t="str">
        <f t="shared" si="19"/>
        <v/>
      </c>
      <c r="N406" s="75"/>
      <c r="O406" s="84" t="str">
        <f t="shared" si="20"/>
        <v/>
      </c>
      <c r="P406" s="107"/>
      <c r="Q406" s="87" t="s">
        <v>79</v>
      </c>
      <c r="R406" s="87"/>
      <c r="S406" s="87"/>
      <c r="T406" s="87"/>
      <c r="U406" s="87"/>
      <c r="V406" s="86" t="s">
        <v>79</v>
      </c>
      <c r="W406" s="75"/>
      <c r="X406" s="102" t="s">
        <v>79</v>
      </c>
      <c r="Y406" s="63" t="str">
        <f>IFERROR(IF(VLOOKUP(X406,Listor!$T$6:$U$7,2,FALSE)&lt;O406,TRUE),"")</f>
        <v/>
      </c>
      <c r="Z406" s="87"/>
      <c r="AA406" s="104"/>
    </row>
    <row r="407" spans="2:27" x14ac:dyDescent="0.25">
      <c r="B407" s="68" t="s">
        <v>68</v>
      </c>
      <c r="C407" s="80" t="str">
        <f>IFERROR(VLOOKUP(B407,Listor!$A$6:$B$62,2,FALSE),"")</f>
        <v/>
      </c>
      <c r="D407" s="80" t="str">
        <f>IFERROR(VLOOKUP(B407,Listor!$A$6:$C$62,3,FALSE),"")</f>
        <v/>
      </c>
      <c r="E407" s="110" t="s">
        <v>79</v>
      </c>
      <c r="F407" s="66"/>
      <c r="G407" s="35" t="str">
        <f>IFERROR(VLOOKUP(B407,Listor!$A$6:$G$62,7,FALSE),"")</f>
        <v/>
      </c>
      <c r="H407" s="63" t="str">
        <f>IFERROR(VLOOKUP(B407,Listor!$N$6:$O$47,2,FALSE),"")</f>
        <v/>
      </c>
      <c r="I407" s="63" t="str">
        <f t="shared" si="18"/>
        <v/>
      </c>
      <c r="J407" s="96" t="str">
        <f>IFERROR(VLOOKUP(B407,Listor!$N$6:$P$47,3,FALSE)*I407,"")</f>
        <v/>
      </c>
      <c r="K407" s="81"/>
      <c r="L407" s="88" t="str">
        <f>IFERROR((VLOOKUP(B407,Listor!$N$6:$P$47,3,FALSE)*Biologiska!K407)+(VLOOKUP(B407,Listor!$N$6:$Q$47,4,FALSE)),"")</f>
        <v/>
      </c>
      <c r="M407" s="63" t="str">
        <f t="shared" si="19"/>
        <v/>
      </c>
      <c r="N407" s="75"/>
      <c r="O407" s="84" t="str">
        <f t="shared" si="20"/>
        <v/>
      </c>
      <c r="P407" s="107"/>
      <c r="Q407" s="87" t="s">
        <v>79</v>
      </c>
      <c r="R407" s="87"/>
      <c r="S407" s="87"/>
      <c r="T407" s="87"/>
      <c r="U407" s="87"/>
      <c r="V407" s="86" t="s">
        <v>79</v>
      </c>
      <c r="W407" s="75"/>
      <c r="X407" s="102" t="s">
        <v>79</v>
      </c>
      <c r="Y407" s="63" t="str">
        <f>IFERROR(IF(VLOOKUP(X407,Listor!$T$6:$U$7,2,FALSE)&lt;O407,TRUE),"")</f>
        <v/>
      </c>
      <c r="Z407" s="87"/>
      <c r="AA407" s="104"/>
    </row>
    <row r="408" spans="2:27" x14ac:dyDescent="0.25">
      <c r="B408" s="68" t="s">
        <v>68</v>
      </c>
      <c r="C408" s="80" t="str">
        <f>IFERROR(VLOOKUP(B408,Listor!$A$6:$B$62,2,FALSE),"")</f>
        <v/>
      </c>
      <c r="D408" s="80" t="str">
        <f>IFERROR(VLOOKUP(B408,Listor!$A$6:$C$62,3,FALSE),"")</f>
        <v/>
      </c>
      <c r="E408" s="110" t="s">
        <v>79</v>
      </c>
      <c r="F408" s="66"/>
      <c r="G408" s="35" t="str">
        <f>IFERROR(VLOOKUP(B408,Listor!$A$6:$G$62,7,FALSE),"")</f>
        <v/>
      </c>
      <c r="H408" s="63" t="str">
        <f>IFERROR(VLOOKUP(B408,Listor!$N$6:$O$47,2,FALSE),"")</f>
        <v/>
      </c>
      <c r="I408" s="63" t="str">
        <f t="shared" si="18"/>
        <v/>
      </c>
      <c r="J408" s="96" t="str">
        <f>IFERROR(VLOOKUP(B408,Listor!$N$6:$P$47,3,FALSE)*I408,"")</f>
        <v/>
      </c>
      <c r="K408" s="81"/>
      <c r="L408" s="88" t="str">
        <f>IFERROR((VLOOKUP(B408,Listor!$N$6:$P$47,3,FALSE)*Biologiska!K408)+(VLOOKUP(B408,Listor!$N$6:$Q$47,4,FALSE)),"")</f>
        <v/>
      </c>
      <c r="M408" s="63" t="str">
        <f t="shared" si="19"/>
        <v/>
      </c>
      <c r="N408" s="75"/>
      <c r="O408" s="84" t="str">
        <f t="shared" si="20"/>
        <v/>
      </c>
      <c r="P408" s="107"/>
      <c r="Q408" s="87" t="s">
        <v>79</v>
      </c>
      <c r="R408" s="87"/>
      <c r="S408" s="87"/>
      <c r="T408" s="87"/>
      <c r="U408" s="87"/>
      <c r="V408" s="86" t="s">
        <v>79</v>
      </c>
      <c r="W408" s="75"/>
      <c r="X408" s="102" t="s">
        <v>79</v>
      </c>
      <c r="Y408" s="63" t="str">
        <f>IFERROR(IF(VLOOKUP(X408,Listor!$T$6:$U$7,2,FALSE)&lt;O408,TRUE),"")</f>
        <v/>
      </c>
      <c r="Z408" s="87"/>
      <c r="AA408" s="104"/>
    </row>
    <row r="409" spans="2:27" x14ac:dyDescent="0.25">
      <c r="B409" s="68" t="s">
        <v>68</v>
      </c>
      <c r="C409" s="80" t="str">
        <f>IFERROR(VLOOKUP(B409,Listor!$A$6:$B$62,2,FALSE),"")</f>
        <v/>
      </c>
      <c r="D409" s="80" t="str">
        <f>IFERROR(VLOOKUP(B409,Listor!$A$6:$C$62,3,FALSE),"")</f>
        <v/>
      </c>
      <c r="E409" s="110" t="s">
        <v>79</v>
      </c>
      <c r="F409" s="66"/>
      <c r="G409" s="35" t="str">
        <f>IFERROR(VLOOKUP(B409,Listor!$A$6:$G$62,7,FALSE),"")</f>
        <v/>
      </c>
      <c r="H409" s="63" t="str">
        <f>IFERROR(VLOOKUP(B409,Listor!$N$6:$O$47,2,FALSE),"")</f>
        <v/>
      </c>
      <c r="I409" s="63" t="str">
        <f t="shared" si="18"/>
        <v/>
      </c>
      <c r="J409" s="96" t="str">
        <f>IFERROR(VLOOKUP(B409,Listor!$N$6:$P$47,3,FALSE)*I409,"")</f>
        <v/>
      </c>
      <c r="K409" s="81"/>
      <c r="L409" s="88" t="str">
        <f>IFERROR((VLOOKUP(B409,Listor!$N$6:$P$47,3,FALSE)*Biologiska!K409)+(VLOOKUP(B409,Listor!$N$6:$Q$47,4,FALSE)),"")</f>
        <v/>
      </c>
      <c r="M409" s="63" t="str">
        <f t="shared" si="19"/>
        <v/>
      </c>
      <c r="N409" s="75"/>
      <c r="O409" s="84" t="str">
        <f t="shared" si="20"/>
        <v/>
      </c>
      <c r="P409" s="107"/>
      <c r="Q409" s="87" t="s">
        <v>79</v>
      </c>
      <c r="R409" s="87"/>
      <c r="S409" s="87"/>
      <c r="T409" s="87"/>
      <c r="U409" s="87"/>
      <c r="V409" s="86" t="s">
        <v>79</v>
      </c>
      <c r="W409" s="75"/>
      <c r="X409" s="102" t="s">
        <v>79</v>
      </c>
      <c r="Y409" s="63" t="str">
        <f>IFERROR(IF(VLOOKUP(X409,Listor!$T$6:$U$7,2,FALSE)&lt;O409,TRUE),"")</f>
        <v/>
      </c>
      <c r="Z409" s="87"/>
      <c r="AA409" s="104"/>
    </row>
    <row r="410" spans="2:27" x14ac:dyDescent="0.25">
      <c r="B410" s="68" t="s">
        <v>68</v>
      </c>
      <c r="C410" s="80" t="str">
        <f>IFERROR(VLOOKUP(B410,Listor!$A$6:$B$62,2,FALSE),"")</f>
        <v/>
      </c>
      <c r="D410" s="80" t="str">
        <f>IFERROR(VLOOKUP(B410,Listor!$A$6:$C$62,3,FALSE),"")</f>
        <v/>
      </c>
      <c r="E410" s="110" t="s">
        <v>79</v>
      </c>
      <c r="F410" s="66"/>
      <c r="G410" s="35" t="str">
        <f>IFERROR(VLOOKUP(B410,Listor!$A$6:$G$62,7,FALSE),"")</f>
        <v/>
      </c>
      <c r="H410" s="63" t="str">
        <f>IFERROR(VLOOKUP(B410,Listor!$N$6:$O$47,2,FALSE),"")</f>
        <v/>
      </c>
      <c r="I410" s="63" t="str">
        <f t="shared" si="18"/>
        <v/>
      </c>
      <c r="J410" s="96" t="str">
        <f>IFERROR(VLOOKUP(B410,Listor!$N$6:$P$47,3,FALSE)*I410,"")</f>
        <v/>
      </c>
      <c r="K410" s="81"/>
      <c r="L410" s="88" t="str">
        <f>IFERROR((VLOOKUP(B410,Listor!$N$6:$P$47,3,FALSE)*Biologiska!K410)+(VLOOKUP(B410,Listor!$N$6:$Q$47,4,FALSE)),"")</f>
        <v/>
      </c>
      <c r="M410" s="63" t="str">
        <f t="shared" si="19"/>
        <v/>
      </c>
      <c r="N410" s="75"/>
      <c r="O410" s="84" t="str">
        <f t="shared" si="20"/>
        <v/>
      </c>
      <c r="P410" s="107"/>
      <c r="Q410" s="87" t="s">
        <v>79</v>
      </c>
      <c r="R410" s="87"/>
      <c r="S410" s="87"/>
      <c r="T410" s="87"/>
      <c r="U410" s="87"/>
      <c r="V410" s="86" t="s">
        <v>79</v>
      </c>
      <c r="W410" s="75"/>
      <c r="X410" s="102" t="s">
        <v>79</v>
      </c>
      <c r="Y410" s="63" t="str">
        <f>IFERROR(IF(VLOOKUP(X410,Listor!$T$6:$U$7,2,FALSE)&lt;O410,TRUE),"")</f>
        <v/>
      </c>
      <c r="Z410" s="87"/>
      <c r="AA410" s="104"/>
    </row>
    <row r="411" spans="2:27" x14ac:dyDescent="0.25">
      <c r="B411" s="68" t="s">
        <v>68</v>
      </c>
      <c r="C411" s="80" t="str">
        <f>IFERROR(VLOOKUP(B411,Listor!$A$6:$B$62,2,FALSE),"")</f>
        <v/>
      </c>
      <c r="D411" s="80" t="str">
        <f>IFERROR(VLOOKUP(B411,Listor!$A$6:$C$62,3,FALSE),"")</f>
        <v/>
      </c>
      <c r="E411" s="110" t="s">
        <v>79</v>
      </c>
      <c r="F411" s="66"/>
      <c r="G411" s="35" t="str">
        <f>IFERROR(VLOOKUP(B411,Listor!$A$6:$G$62,7,FALSE),"")</f>
        <v/>
      </c>
      <c r="H411" s="63" t="str">
        <f>IFERROR(VLOOKUP(B411,Listor!$N$6:$O$47,2,FALSE),"")</f>
        <v/>
      </c>
      <c r="I411" s="63" t="str">
        <f t="shared" si="18"/>
        <v/>
      </c>
      <c r="J411" s="96" t="str">
        <f>IFERROR(VLOOKUP(B411,Listor!$N$6:$P$47,3,FALSE)*I411,"")</f>
        <v/>
      </c>
      <c r="K411" s="81"/>
      <c r="L411" s="88" t="str">
        <f>IFERROR((VLOOKUP(B411,Listor!$N$6:$P$47,3,FALSE)*Biologiska!K411)+(VLOOKUP(B411,Listor!$N$6:$Q$47,4,FALSE)),"")</f>
        <v/>
      </c>
      <c r="M411" s="63" t="str">
        <f t="shared" si="19"/>
        <v/>
      </c>
      <c r="N411" s="75"/>
      <c r="O411" s="84" t="str">
        <f t="shared" si="20"/>
        <v/>
      </c>
      <c r="P411" s="107"/>
      <c r="Q411" s="87" t="s">
        <v>79</v>
      </c>
      <c r="R411" s="87"/>
      <c r="S411" s="87"/>
      <c r="T411" s="87"/>
      <c r="U411" s="87"/>
      <c r="V411" s="86" t="s">
        <v>79</v>
      </c>
      <c r="W411" s="75"/>
      <c r="X411" s="102" t="s">
        <v>79</v>
      </c>
      <c r="Y411" s="63" t="str">
        <f>IFERROR(IF(VLOOKUP(X411,Listor!$T$6:$U$7,2,FALSE)&lt;O411,TRUE),"")</f>
        <v/>
      </c>
      <c r="Z411" s="87"/>
      <c r="AA411" s="104"/>
    </row>
    <row r="412" spans="2:27" x14ac:dyDescent="0.25">
      <c r="B412" s="68" t="s">
        <v>68</v>
      </c>
      <c r="C412" s="80" t="str">
        <f>IFERROR(VLOOKUP(B412,Listor!$A$6:$B$62,2,FALSE),"")</f>
        <v/>
      </c>
      <c r="D412" s="80" t="str">
        <f>IFERROR(VLOOKUP(B412,Listor!$A$6:$C$62,3,FALSE),"")</f>
        <v/>
      </c>
      <c r="E412" s="110" t="s">
        <v>79</v>
      </c>
      <c r="F412" s="66"/>
      <c r="G412" s="35" t="str">
        <f>IFERROR(VLOOKUP(B412,Listor!$A$6:$G$62,7,FALSE),"")</f>
        <v/>
      </c>
      <c r="H412" s="63" t="str">
        <f>IFERROR(VLOOKUP(B412,Listor!$N$6:$O$47,2,FALSE),"")</f>
        <v/>
      </c>
      <c r="I412" s="63" t="str">
        <f t="shared" si="18"/>
        <v/>
      </c>
      <c r="J412" s="96" t="str">
        <f>IFERROR(VLOOKUP(B412,Listor!$N$6:$P$47,3,FALSE)*I412,"")</f>
        <v/>
      </c>
      <c r="K412" s="81"/>
      <c r="L412" s="88" t="str">
        <f>IFERROR((VLOOKUP(B412,Listor!$N$6:$P$47,3,FALSE)*Biologiska!K412)+(VLOOKUP(B412,Listor!$N$6:$Q$47,4,FALSE)),"")</f>
        <v/>
      </c>
      <c r="M412" s="63" t="str">
        <f t="shared" si="19"/>
        <v/>
      </c>
      <c r="N412" s="75"/>
      <c r="O412" s="84" t="str">
        <f t="shared" si="20"/>
        <v/>
      </c>
      <c r="P412" s="107"/>
      <c r="Q412" s="87" t="s">
        <v>79</v>
      </c>
      <c r="R412" s="87"/>
      <c r="S412" s="87"/>
      <c r="T412" s="87"/>
      <c r="U412" s="87"/>
      <c r="V412" s="86" t="s">
        <v>79</v>
      </c>
      <c r="W412" s="75"/>
      <c r="X412" s="102" t="s">
        <v>79</v>
      </c>
      <c r="Y412" s="63" t="str">
        <f>IFERROR(IF(VLOOKUP(X412,Listor!$T$6:$U$7,2,FALSE)&lt;O412,TRUE),"")</f>
        <v/>
      </c>
      <c r="Z412" s="87"/>
      <c r="AA412" s="104"/>
    </row>
    <row r="413" spans="2:27" x14ac:dyDescent="0.25">
      <c r="B413" s="68" t="s">
        <v>68</v>
      </c>
      <c r="C413" s="80" t="str">
        <f>IFERROR(VLOOKUP(B413,Listor!$A$6:$B$62,2,FALSE),"")</f>
        <v/>
      </c>
      <c r="D413" s="80" t="str">
        <f>IFERROR(VLOOKUP(B413,Listor!$A$6:$C$62,3,FALSE),"")</f>
        <v/>
      </c>
      <c r="E413" s="110" t="s">
        <v>79</v>
      </c>
      <c r="F413" s="66"/>
      <c r="G413" s="35" t="str">
        <f>IFERROR(VLOOKUP(B413,Listor!$A$6:$G$62,7,FALSE),"")</f>
        <v/>
      </c>
      <c r="H413" s="63" t="str">
        <f>IFERROR(VLOOKUP(B413,Listor!$N$6:$O$47,2,FALSE),"")</f>
        <v/>
      </c>
      <c r="I413" s="63" t="str">
        <f t="shared" si="18"/>
        <v/>
      </c>
      <c r="J413" s="96" t="str">
        <f>IFERROR(VLOOKUP(B413,Listor!$N$6:$P$47,3,FALSE)*I413,"")</f>
        <v/>
      </c>
      <c r="K413" s="81"/>
      <c r="L413" s="88" t="str">
        <f>IFERROR((VLOOKUP(B413,Listor!$N$6:$P$47,3,FALSE)*Biologiska!K413)+(VLOOKUP(B413,Listor!$N$6:$Q$47,4,FALSE)),"")</f>
        <v/>
      </c>
      <c r="M413" s="63" t="str">
        <f t="shared" si="19"/>
        <v/>
      </c>
      <c r="N413" s="75"/>
      <c r="O413" s="84" t="str">
        <f t="shared" si="20"/>
        <v/>
      </c>
      <c r="P413" s="107"/>
      <c r="Q413" s="87" t="s">
        <v>79</v>
      </c>
      <c r="R413" s="87"/>
      <c r="S413" s="87"/>
      <c r="T413" s="87"/>
      <c r="U413" s="87"/>
      <c r="V413" s="86" t="s">
        <v>79</v>
      </c>
      <c r="W413" s="75"/>
      <c r="X413" s="102" t="s">
        <v>79</v>
      </c>
      <c r="Y413" s="63" t="str">
        <f>IFERROR(IF(VLOOKUP(X413,Listor!$T$6:$U$7,2,FALSE)&lt;O413,TRUE),"")</f>
        <v/>
      </c>
      <c r="Z413" s="87"/>
      <c r="AA413" s="104"/>
    </row>
    <row r="414" spans="2:27" x14ac:dyDescent="0.25">
      <c r="B414" s="68" t="s">
        <v>68</v>
      </c>
      <c r="C414" s="80" t="str">
        <f>IFERROR(VLOOKUP(B414,Listor!$A$6:$B$62,2,FALSE),"")</f>
        <v/>
      </c>
      <c r="D414" s="80" t="str">
        <f>IFERROR(VLOOKUP(B414,Listor!$A$6:$C$62,3,FALSE),"")</f>
        <v/>
      </c>
      <c r="E414" s="110" t="s">
        <v>79</v>
      </c>
      <c r="F414" s="66"/>
      <c r="G414" s="35" t="str">
        <f>IFERROR(VLOOKUP(B414,Listor!$A$6:$G$62,7,FALSE),"")</f>
        <v/>
      </c>
      <c r="H414" s="63" t="str">
        <f>IFERROR(VLOOKUP(B414,Listor!$N$6:$O$47,2,FALSE),"")</f>
        <v/>
      </c>
      <c r="I414" s="63" t="str">
        <f t="shared" si="18"/>
        <v/>
      </c>
      <c r="J414" s="96" t="str">
        <f>IFERROR(VLOOKUP(B414,Listor!$N$6:$P$47,3,FALSE)*I414,"")</f>
        <v/>
      </c>
      <c r="K414" s="81"/>
      <c r="L414" s="88" t="str">
        <f>IFERROR((VLOOKUP(B414,Listor!$N$6:$P$47,3,FALSE)*Biologiska!K414)+(VLOOKUP(B414,Listor!$N$6:$Q$47,4,FALSE)),"")</f>
        <v/>
      </c>
      <c r="M414" s="63" t="str">
        <f t="shared" si="19"/>
        <v/>
      </c>
      <c r="N414" s="75"/>
      <c r="O414" s="84" t="str">
        <f t="shared" si="20"/>
        <v/>
      </c>
      <c r="P414" s="107"/>
      <c r="Q414" s="87" t="s">
        <v>79</v>
      </c>
      <c r="R414" s="87"/>
      <c r="S414" s="87"/>
      <c r="T414" s="87"/>
      <c r="U414" s="87"/>
      <c r="V414" s="86" t="s">
        <v>79</v>
      </c>
      <c r="W414" s="75"/>
      <c r="X414" s="102" t="s">
        <v>79</v>
      </c>
      <c r="Y414" s="63" t="str">
        <f>IFERROR(IF(VLOOKUP(X414,Listor!$T$6:$U$7,2,FALSE)&lt;O414,TRUE),"")</f>
        <v/>
      </c>
      <c r="Z414" s="87"/>
      <c r="AA414" s="104"/>
    </row>
    <row r="415" spans="2:27" x14ac:dyDescent="0.25">
      <c r="B415" s="68" t="s">
        <v>68</v>
      </c>
      <c r="C415" s="80" t="str">
        <f>IFERROR(VLOOKUP(B415,Listor!$A$6:$B$62,2,FALSE),"")</f>
        <v/>
      </c>
      <c r="D415" s="80" t="str">
        <f>IFERROR(VLOOKUP(B415,Listor!$A$6:$C$62,3,FALSE),"")</f>
        <v/>
      </c>
      <c r="E415" s="110" t="s">
        <v>79</v>
      </c>
      <c r="F415" s="66"/>
      <c r="G415" s="35" t="str">
        <f>IFERROR(VLOOKUP(B415,Listor!$A$6:$G$62,7,FALSE),"")</f>
        <v/>
      </c>
      <c r="H415" s="63" t="str">
        <f>IFERROR(VLOOKUP(B415,Listor!$N$6:$O$47,2,FALSE),"")</f>
        <v/>
      </c>
      <c r="I415" s="63" t="str">
        <f t="shared" si="18"/>
        <v/>
      </c>
      <c r="J415" s="96" t="str">
        <f>IFERROR(VLOOKUP(B415,Listor!$N$6:$P$47,3,FALSE)*I415,"")</f>
        <v/>
      </c>
      <c r="K415" s="81"/>
      <c r="L415" s="88" t="str">
        <f>IFERROR((VLOOKUP(B415,Listor!$N$6:$P$47,3,FALSE)*Biologiska!K415)+(VLOOKUP(B415,Listor!$N$6:$Q$47,4,FALSE)),"")</f>
        <v/>
      </c>
      <c r="M415" s="63" t="str">
        <f t="shared" si="19"/>
        <v/>
      </c>
      <c r="N415" s="75"/>
      <c r="O415" s="84" t="str">
        <f t="shared" si="20"/>
        <v/>
      </c>
      <c r="P415" s="107"/>
      <c r="Q415" s="87" t="s">
        <v>79</v>
      </c>
      <c r="R415" s="87"/>
      <c r="S415" s="87"/>
      <c r="T415" s="87"/>
      <c r="U415" s="87"/>
      <c r="V415" s="86" t="s">
        <v>79</v>
      </c>
      <c r="W415" s="75"/>
      <c r="X415" s="102" t="s">
        <v>79</v>
      </c>
      <c r="Y415" s="63" t="str">
        <f>IFERROR(IF(VLOOKUP(X415,Listor!$T$6:$U$7,2,FALSE)&lt;O415,TRUE),"")</f>
        <v/>
      </c>
      <c r="Z415" s="87"/>
      <c r="AA415" s="104"/>
    </row>
    <row r="416" spans="2:27" x14ac:dyDescent="0.25">
      <c r="B416" s="68" t="s">
        <v>68</v>
      </c>
      <c r="C416" s="80" t="str">
        <f>IFERROR(VLOOKUP(B416,Listor!$A$6:$B$62,2,FALSE),"")</f>
        <v/>
      </c>
      <c r="D416" s="80" t="str">
        <f>IFERROR(VLOOKUP(B416,Listor!$A$6:$C$62,3,FALSE),"")</f>
        <v/>
      </c>
      <c r="E416" s="110" t="s">
        <v>79</v>
      </c>
      <c r="F416" s="66"/>
      <c r="G416" s="35" t="str">
        <f>IFERROR(VLOOKUP(B416,Listor!$A$6:$G$62,7,FALSE),"")</f>
        <v/>
      </c>
      <c r="H416" s="63" t="str">
        <f>IFERROR(VLOOKUP(B416,Listor!$N$6:$O$47,2,FALSE),"")</f>
        <v/>
      </c>
      <c r="I416" s="63" t="str">
        <f t="shared" si="18"/>
        <v/>
      </c>
      <c r="J416" s="96" t="str">
        <f>IFERROR(VLOOKUP(B416,Listor!$N$6:$P$47,3,FALSE)*I416,"")</f>
        <v/>
      </c>
      <c r="K416" s="81"/>
      <c r="L416" s="88" t="str">
        <f>IFERROR((VLOOKUP(B416,Listor!$N$6:$P$47,3,FALSE)*Biologiska!K416)+(VLOOKUP(B416,Listor!$N$6:$Q$47,4,FALSE)),"")</f>
        <v/>
      </c>
      <c r="M416" s="63" t="str">
        <f t="shared" si="19"/>
        <v/>
      </c>
      <c r="N416" s="75"/>
      <c r="O416" s="84" t="str">
        <f t="shared" si="20"/>
        <v/>
      </c>
      <c r="P416" s="107"/>
      <c r="Q416" s="87" t="s">
        <v>79</v>
      </c>
      <c r="R416" s="87"/>
      <c r="S416" s="87"/>
      <c r="T416" s="87"/>
      <c r="U416" s="87"/>
      <c r="V416" s="86" t="s">
        <v>79</v>
      </c>
      <c r="W416" s="75"/>
      <c r="X416" s="102" t="s">
        <v>79</v>
      </c>
      <c r="Y416" s="63" t="str">
        <f>IFERROR(IF(VLOOKUP(X416,Listor!$T$6:$U$7,2,FALSE)&lt;O416,TRUE),"")</f>
        <v/>
      </c>
      <c r="Z416" s="87"/>
      <c r="AA416" s="104"/>
    </row>
    <row r="417" spans="2:27" x14ac:dyDescent="0.25">
      <c r="B417" s="68" t="s">
        <v>68</v>
      </c>
      <c r="C417" s="80" t="str">
        <f>IFERROR(VLOOKUP(B417,Listor!$A$6:$B$62,2,FALSE),"")</f>
        <v/>
      </c>
      <c r="D417" s="80" t="str">
        <f>IFERROR(VLOOKUP(B417,Listor!$A$6:$C$62,3,FALSE),"")</f>
        <v/>
      </c>
      <c r="E417" s="110" t="s">
        <v>79</v>
      </c>
      <c r="F417" s="66"/>
      <c r="G417" s="35" t="str">
        <f>IFERROR(VLOOKUP(B417,Listor!$A$6:$G$62,7,FALSE),"")</f>
        <v/>
      </c>
      <c r="H417" s="63" t="str">
        <f>IFERROR(VLOOKUP(B417,Listor!$N$6:$O$47,2,FALSE),"")</f>
        <v/>
      </c>
      <c r="I417" s="63" t="str">
        <f t="shared" si="18"/>
        <v/>
      </c>
      <c r="J417" s="96" t="str">
        <f>IFERROR(VLOOKUP(B417,Listor!$N$6:$P$47,3,FALSE)*I417,"")</f>
        <v/>
      </c>
      <c r="K417" s="81"/>
      <c r="L417" s="88" t="str">
        <f>IFERROR((VLOOKUP(B417,Listor!$N$6:$P$47,3,FALSE)*Biologiska!K417)+(VLOOKUP(B417,Listor!$N$6:$Q$47,4,FALSE)),"")</f>
        <v/>
      </c>
      <c r="M417" s="63" t="str">
        <f t="shared" si="19"/>
        <v/>
      </c>
      <c r="N417" s="75"/>
      <c r="O417" s="84" t="str">
        <f t="shared" si="20"/>
        <v/>
      </c>
      <c r="P417" s="107"/>
      <c r="Q417" s="87" t="s">
        <v>79</v>
      </c>
      <c r="R417" s="87"/>
      <c r="S417" s="87"/>
      <c r="T417" s="87"/>
      <c r="U417" s="87"/>
      <c r="V417" s="86" t="s">
        <v>79</v>
      </c>
      <c r="W417" s="75"/>
      <c r="X417" s="102" t="s">
        <v>79</v>
      </c>
      <c r="Y417" s="63" t="str">
        <f>IFERROR(IF(VLOOKUP(X417,Listor!$T$6:$U$7,2,FALSE)&lt;O417,TRUE),"")</f>
        <v/>
      </c>
      <c r="Z417" s="87"/>
      <c r="AA417" s="104"/>
    </row>
    <row r="418" spans="2:27" x14ac:dyDescent="0.25">
      <c r="B418" s="68" t="s">
        <v>68</v>
      </c>
      <c r="C418" s="80" t="str">
        <f>IFERROR(VLOOKUP(B418,Listor!$A$6:$B$62,2,FALSE),"")</f>
        <v/>
      </c>
      <c r="D418" s="80" t="str">
        <f>IFERROR(VLOOKUP(B418,Listor!$A$6:$C$62,3,FALSE),"")</f>
        <v/>
      </c>
      <c r="E418" s="110" t="s">
        <v>79</v>
      </c>
      <c r="F418" s="66"/>
      <c r="G418" s="35" t="str">
        <f>IFERROR(VLOOKUP(B418,Listor!$A$6:$G$62,7,FALSE),"")</f>
        <v/>
      </c>
      <c r="H418" s="63" t="str">
        <f>IFERROR(VLOOKUP(B418,Listor!$N$6:$O$47,2,FALSE),"")</f>
        <v/>
      </c>
      <c r="I418" s="63" t="str">
        <f t="shared" si="18"/>
        <v/>
      </c>
      <c r="J418" s="96" t="str">
        <f>IFERROR(VLOOKUP(B418,Listor!$N$6:$P$47,3,FALSE)*I418,"")</f>
        <v/>
      </c>
      <c r="K418" s="81"/>
      <c r="L418" s="88" t="str">
        <f>IFERROR((VLOOKUP(B418,Listor!$N$6:$P$47,3,FALSE)*Biologiska!K418)+(VLOOKUP(B418,Listor!$N$6:$Q$47,4,FALSE)),"")</f>
        <v/>
      </c>
      <c r="M418" s="63" t="str">
        <f t="shared" si="19"/>
        <v/>
      </c>
      <c r="N418" s="75"/>
      <c r="O418" s="84" t="str">
        <f t="shared" si="20"/>
        <v/>
      </c>
      <c r="P418" s="107"/>
      <c r="Q418" s="87" t="s">
        <v>79</v>
      </c>
      <c r="R418" s="87"/>
      <c r="S418" s="87"/>
      <c r="T418" s="87"/>
      <c r="U418" s="87"/>
      <c r="V418" s="86" t="s">
        <v>79</v>
      </c>
      <c r="W418" s="75"/>
      <c r="X418" s="102" t="s">
        <v>79</v>
      </c>
      <c r="Y418" s="63" t="str">
        <f>IFERROR(IF(VLOOKUP(X418,Listor!$T$6:$U$7,2,FALSE)&lt;O418,TRUE),"")</f>
        <v/>
      </c>
      <c r="Z418" s="87"/>
      <c r="AA418" s="104"/>
    </row>
    <row r="419" spans="2:27" x14ac:dyDescent="0.25">
      <c r="B419" s="68" t="s">
        <v>68</v>
      </c>
      <c r="C419" s="80" t="str">
        <f>IFERROR(VLOOKUP(B419,Listor!$A$6:$B$62,2,FALSE),"")</f>
        <v/>
      </c>
      <c r="D419" s="80" t="str">
        <f>IFERROR(VLOOKUP(B419,Listor!$A$6:$C$62,3,FALSE),"")</f>
        <v/>
      </c>
      <c r="E419" s="110" t="s">
        <v>79</v>
      </c>
      <c r="F419" s="66"/>
      <c r="G419" s="35" t="str">
        <f>IFERROR(VLOOKUP(B419,Listor!$A$6:$G$62,7,FALSE),"")</f>
        <v/>
      </c>
      <c r="H419" s="63" t="str">
        <f>IFERROR(VLOOKUP(B419,Listor!$N$6:$O$47,2,FALSE),"")</f>
        <v/>
      </c>
      <c r="I419" s="63" t="str">
        <f t="shared" si="18"/>
        <v/>
      </c>
      <c r="J419" s="96" t="str">
        <f>IFERROR(VLOOKUP(B419,Listor!$N$6:$P$47,3,FALSE)*I419,"")</f>
        <v/>
      </c>
      <c r="K419" s="81"/>
      <c r="L419" s="88" t="str">
        <f>IFERROR((VLOOKUP(B419,Listor!$N$6:$P$47,3,FALSE)*Biologiska!K419)+(VLOOKUP(B419,Listor!$N$6:$Q$47,4,FALSE)),"")</f>
        <v/>
      </c>
      <c r="M419" s="63" t="str">
        <f t="shared" si="19"/>
        <v/>
      </c>
      <c r="N419" s="75"/>
      <c r="O419" s="84" t="str">
        <f t="shared" si="20"/>
        <v/>
      </c>
      <c r="P419" s="107"/>
      <c r="Q419" s="87" t="s">
        <v>79</v>
      </c>
      <c r="R419" s="87"/>
      <c r="S419" s="87"/>
      <c r="T419" s="87"/>
      <c r="U419" s="87"/>
      <c r="V419" s="86" t="s">
        <v>79</v>
      </c>
      <c r="W419" s="75"/>
      <c r="X419" s="102" t="s">
        <v>79</v>
      </c>
      <c r="Y419" s="63" t="str">
        <f>IFERROR(IF(VLOOKUP(X419,Listor!$T$6:$U$7,2,FALSE)&lt;O419,TRUE),"")</f>
        <v/>
      </c>
      <c r="Z419" s="87"/>
      <c r="AA419" s="104"/>
    </row>
    <row r="420" spans="2:27" x14ac:dyDescent="0.25">
      <c r="B420" s="68" t="s">
        <v>68</v>
      </c>
      <c r="C420" s="80" t="str">
        <f>IFERROR(VLOOKUP(B420,Listor!$A$6:$B$62,2,FALSE),"")</f>
        <v/>
      </c>
      <c r="D420" s="80" t="str">
        <f>IFERROR(VLOOKUP(B420,Listor!$A$6:$C$62,3,FALSE),"")</f>
        <v/>
      </c>
      <c r="E420" s="110" t="s">
        <v>79</v>
      </c>
      <c r="F420" s="66"/>
      <c r="G420" s="35" t="str">
        <f>IFERROR(VLOOKUP(B420,Listor!$A$6:$G$62,7,FALSE),"")</f>
        <v/>
      </c>
      <c r="H420" s="63" t="str">
        <f>IFERROR(VLOOKUP(B420,Listor!$N$6:$O$47,2,FALSE),"")</f>
        <v/>
      </c>
      <c r="I420" s="63" t="str">
        <f t="shared" si="18"/>
        <v/>
      </c>
      <c r="J420" s="96" t="str">
        <f>IFERROR(VLOOKUP(B420,Listor!$N$6:$P$47,3,FALSE)*I420,"")</f>
        <v/>
      </c>
      <c r="K420" s="81"/>
      <c r="L420" s="88" t="str">
        <f>IFERROR((VLOOKUP(B420,Listor!$N$6:$P$47,3,FALSE)*Biologiska!K420)+(VLOOKUP(B420,Listor!$N$6:$Q$47,4,FALSE)),"")</f>
        <v/>
      </c>
      <c r="M420" s="63" t="str">
        <f t="shared" si="19"/>
        <v/>
      </c>
      <c r="N420" s="75"/>
      <c r="O420" s="84" t="str">
        <f t="shared" si="20"/>
        <v/>
      </c>
      <c r="P420" s="107"/>
      <c r="Q420" s="87" t="s">
        <v>79</v>
      </c>
      <c r="R420" s="87"/>
      <c r="S420" s="87"/>
      <c r="T420" s="87"/>
      <c r="U420" s="87"/>
      <c r="V420" s="86" t="s">
        <v>79</v>
      </c>
      <c r="W420" s="75"/>
      <c r="X420" s="102" t="s">
        <v>79</v>
      </c>
      <c r="Y420" s="63" t="str">
        <f>IFERROR(IF(VLOOKUP(X420,Listor!$T$6:$U$7,2,FALSE)&lt;O420,TRUE),"")</f>
        <v/>
      </c>
      <c r="Z420" s="87"/>
      <c r="AA420" s="104"/>
    </row>
    <row r="421" spans="2:27" x14ac:dyDescent="0.25">
      <c r="B421" s="68" t="s">
        <v>68</v>
      </c>
      <c r="C421" s="80" t="str">
        <f>IFERROR(VLOOKUP(B421,Listor!$A$6:$B$62,2,FALSE),"")</f>
        <v/>
      </c>
      <c r="D421" s="80" t="str">
        <f>IFERROR(VLOOKUP(B421,Listor!$A$6:$C$62,3,FALSE),"")</f>
        <v/>
      </c>
      <c r="E421" s="110" t="s">
        <v>79</v>
      </c>
      <c r="F421" s="66"/>
      <c r="G421" s="35" t="str">
        <f>IFERROR(VLOOKUP(B421,Listor!$A$6:$G$62,7,FALSE),"")</f>
        <v/>
      </c>
      <c r="H421" s="63" t="str">
        <f>IFERROR(VLOOKUP(B421,Listor!$N$6:$O$47,2,FALSE),"")</f>
        <v/>
      </c>
      <c r="I421" s="63" t="str">
        <f t="shared" si="18"/>
        <v/>
      </c>
      <c r="J421" s="96" t="str">
        <f>IFERROR(VLOOKUP(B421,Listor!$N$6:$P$47,3,FALSE)*I421,"")</f>
        <v/>
      </c>
      <c r="K421" s="81"/>
      <c r="L421" s="88" t="str">
        <f>IFERROR((VLOOKUP(B421,Listor!$N$6:$P$47,3,FALSE)*Biologiska!K421)+(VLOOKUP(B421,Listor!$N$6:$Q$47,4,FALSE)),"")</f>
        <v/>
      </c>
      <c r="M421" s="63" t="str">
        <f t="shared" si="19"/>
        <v/>
      </c>
      <c r="N421" s="75"/>
      <c r="O421" s="84" t="str">
        <f t="shared" si="20"/>
        <v/>
      </c>
      <c r="P421" s="107"/>
      <c r="Q421" s="87" t="s">
        <v>79</v>
      </c>
      <c r="R421" s="87"/>
      <c r="S421" s="87"/>
      <c r="T421" s="87"/>
      <c r="U421" s="87"/>
      <c r="V421" s="86" t="s">
        <v>79</v>
      </c>
      <c r="W421" s="75"/>
      <c r="X421" s="102" t="s">
        <v>79</v>
      </c>
      <c r="Y421" s="63" t="str">
        <f>IFERROR(IF(VLOOKUP(X421,Listor!$T$6:$U$7,2,FALSE)&lt;O421,TRUE),"")</f>
        <v/>
      </c>
      <c r="Z421" s="87"/>
      <c r="AA421" s="104"/>
    </row>
    <row r="422" spans="2:27" x14ac:dyDescent="0.25">
      <c r="B422" s="68" t="s">
        <v>68</v>
      </c>
      <c r="C422" s="80" t="str">
        <f>IFERROR(VLOOKUP(B422,Listor!$A$6:$B$62,2,FALSE),"")</f>
        <v/>
      </c>
      <c r="D422" s="80" t="str">
        <f>IFERROR(VLOOKUP(B422,Listor!$A$6:$C$62,3,FALSE),"")</f>
        <v/>
      </c>
      <c r="E422" s="110" t="s">
        <v>79</v>
      </c>
      <c r="F422" s="66"/>
      <c r="G422" s="35" t="str">
        <f>IFERROR(VLOOKUP(B422,Listor!$A$6:$G$62,7,FALSE),"")</f>
        <v/>
      </c>
      <c r="H422" s="63" t="str">
        <f>IFERROR(VLOOKUP(B422,Listor!$N$6:$O$47,2,FALSE),"")</f>
        <v/>
      </c>
      <c r="I422" s="63" t="str">
        <f t="shared" si="18"/>
        <v/>
      </c>
      <c r="J422" s="96" t="str">
        <f>IFERROR(VLOOKUP(B422,Listor!$N$6:$P$47,3,FALSE)*I422,"")</f>
        <v/>
      </c>
      <c r="K422" s="81"/>
      <c r="L422" s="88" t="str">
        <f>IFERROR((VLOOKUP(B422,Listor!$N$6:$P$47,3,FALSE)*Biologiska!K422)+(VLOOKUP(B422,Listor!$N$6:$Q$47,4,FALSE)),"")</f>
        <v/>
      </c>
      <c r="M422" s="63" t="str">
        <f t="shared" si="19"/>
        <v/>
      </c>
      <c r="N422" s="75"/>
      <c r="O422" s="84" t="str">
        <f t="shared" si="20"/>
        <v/>
      </c>
      <c r="P422" s="107"/>
      <c r="Q422" s="87" t="s">
        <v>79</v>
      </c>
      <c r="R422" s="87"/>
      <c r="S422" s="87"/>
      <c r="T422" s="87"/>
      <c r="U422" s="87"/>
      <c r="V422" s="86" t="s">
        <v>79</v>
      </c>
      <c r="W422" s="75"/>
      <c r="X422" s="102" t="s">
        <v>79</v>
      </c>
      <c r="Y422" s="63" t="str">
        <f>IFERROR(IF(VLOOKUP(X422,Listor!$T$6:$U$7,2,FALSE)&lt;O422,TRUE),"")</f>
        <v/>
      </c>
      <c r="Z422" s="87"/>
      <c r="AA422" s="104"/>
    </row>
    <row r="423" spans="2:27" x14ac:dyDescent="0.25">
      <c r="B423" s="68" t="s">
        <v>68</v>
      </c>
      <c r="C423" s="80" t="str">
        <f>IFERROR(VLOOKUP(B423,Listor!$A$6:$B$62,2,FALSE),"")</f>
        <v/>
      </c>
      <c r="D423" s="80" t="str">
        <f>IFERROR(VLOOKUP(B423,Listor!$A$6:$C$62,3,FALSE),"")</f>
        <v/>
      </c>
      <c r="E423" s="110" t="s">
        <v>79</v>
      </c>
      <c r="F423" s="66"/>
      <c r="G423" s="35" t="str">
        <f>IFERROR(VLOOKUP(B423,Listor!$A$6:$G$62,7,FALSE),"")</f>
        <v/>
      </c>
      <c r="H423" s="63" t="str">
        <f>IFERROR(VLOOKUP(B423,Listor!$N$6:$O$47,2,FALSE),"")</f>
        <v/>
      </c>
      <c r="I423" s="63" t="str">
        <f t="shared" si="18"/>
        <v/>
      </c>
      <c r="J423" s="96" t="str">
        <f>IFERROR(VLOOKUP(B423,Listor!$N$6:$P$47,3,FALSE)*I423,"")</f>
        <v/>
      </c>
      <c r="K423" s="81"/>
      <c r="L423" s="88" t="str">
        <f>IFERROR((VLOOKUP(B423,Listor!$N$6:$P$47,3,FALSE)*Biologiska!K423)+(VLOOKUP(B423,Listor!$N$6:$Q$47,4,FALSE)),"")</f>
        <v/>
      </c>
      <c r="M423" s="63" t="str">
        <f t="shared" si="19"/>
        <v/>
      </c>
      <c r="N423" s="75"/>
      <c r="O423" s="84" t="str">
        <f t="shared" si="20"/>
        <v/>
      </c>
      <c r="P423" s="107"/>
      <c r="Q423" s="87" t="s">
        <v>79</v>
      </c>
      <c r="R423" s="87"/>
      <c r="S423" s="87"/>
      <c r="T423" s="87"/>
      <c r="U423" s="87"/>
      <c r="V423" s="86" t="s">
        <v>79</v>
      </c>
      <c r="W423" s="75"/>
      <c r="X423" s="102" t="s">
        <v>79</v>
      </c>
      <c r="Y423" s="63" t="str">
        <f>IFERROR(IF(VLOOKUP(X423,Listor!$T$6:$U$7,2,FALSE)&lt;O423,TRUE),"")</f>
        <v/>
      </c>
      <c r="Z423" s="87"/>
      <c r="AA423" s="104"/>
    </row>
    <row r="424" spans="2:27" x14ac:dyDescent="0.25">
      <c r="B424" s="68" t="s">
        <v>68</v>
      </c>
      <c r="C424" s="80" t="str">
        <f>IFERROR(VLOOKUP(B424,Listor!$A$6:$B$62,2,FALSE),"")</f>
        <v/>
      </c>
      <c r="D424" s="80" t="str">
        <f>IFERROR(VLOOKUP(B424,Listor!$A$6:$C$62,3,FALSE),"")</f>
        <v/>
      </c>
      <c r="E424" s="110" t="s">
        <v>79</v>
      </c>
      <c r="F424" s="66"/>
      <c r="G424" s="35" t="str">
        <f>IFERROR(VLOOKUP(B424,Listor!$A$6:$G$62,7,FALSE),"")</f>
        <v/>
      </c>
      <c r="H424" s="63" t="str">
        <f>IFERROR(VLOOKUP(B424,Listor!$N$6:$O$47,2,FALSE),"")</f>
        <v/>
      </c>
      <c r="I424" s="63" t="str">
        <f t="shared" si="18"/>
        <v/>
      </c>
      <c r="J424" s="96" t="str">
        <f>IFERROR(VLOOKUP(B424,Listor!$N$6:$P$47,3,FALSE)*I424,"")</f>
        <v/>
      </c>
      <c r="K424" s="81"/>
      <c r="L424" s="88" t="str">
        <f>IFERROR((VLOOKUP(B424,Listor!$N$6:$P$47,3,FALSE)*Biologiska!K424)+(VLOOKUP(B424,Listor!$N$6:$Q$47,4,FALSE)),"")</f>
        <v/>
      </c>
      <c r="M424" s="63" t="str">
        <f t="shared" si="19"/>
        <v/>
      </c>
      <c r="N424" s="75"/>
      <c r="O424" s="84" t="str">
        <f t="shared" si="20"/>
        <v/>
      </c>
      <c r="P424" s="107"/>
      <c r="Q424" s="87" t="s">
        <v>79</v>
      </c>
      <c r="R424" s="87"/>
      <c r="S424" s="87"/>
      <c r="T424" s="87"/>
      <c r="U424" s="87"/>
      <c r="V424" s="86" t="s">
        <v>79</v>
      </c>
      <c r="W424" s="75"/>
      <c r="X424" s="102" t="s">
        <v>79</v>
      </c>
      <c r="Y424" s="63" t="str">
        <f>IFERROR(IF(VLOOKUP(X424,Listor!$T$6:$U$7,2,FALSE)&lt;O424,TRUE),"")</f>
        <v/>
      </c>
      <c r="Z424" s="87"/>
      <c r="AA424" s="104"/>
    </row>
    <row r="425" spans="2:27" x14ac:dyDescent="0.25">
      <c r="B425" s="68" t="s">
        <v>68</v>
      </c>
      <c r="C425" s="80" t="str">
        <f>IFERROR(VLOOKUP(B425,Listor!$A$6:$B$62,2,FALSE),"")</f>
        <v/>
      </c>
      <c r="D425" s="80" t="str">
        <f>IFERROR(VLOOKUP(B425,Listor!$A$6:$C$62,3,FALSE),"")</f>
        <v/>
      </c>
      <c r="E425" s="110" t="s">
        <v>79</v>
      </c>
      <c r="F425" s="66"/>
      <c r="G425" s="35" t="str">
        <f>IFERROR(VLOOKUP(B425,Listor!$A$6:$G$62,7,FALSE),"")</f>
        <v/>
      </c>
      <c r="H425" s="63" t="str">
        <f>IFERROR(VLOOKUP(B425,Listor!$N$6:$O$47,2,FALSE),"")</f>
        <v/>
      </c>
      <c r="I425" s="63" t="str">
        <f t="shared" si="18"/>
        <v/>
      </c>
      <c r="J425" s="96" t="str">
        <f>IFERROR(VLOOKUP(B425,Listor!$N$6:$P$47,3,FALSE)*I425,"")</f>
        <v/>
      </c>
      <c r="K425" s="81"/>
      <c r="L425" s="88" t="str">
        <f>IFERROR((VLOOKUP(B425,Listor!$N$6:$P$47,3,FALSE)*Biologiska!K425)+(VLOOKUP(B425,Listor!$N$6:$Q$47,4,FALSE)),"")</f>
        <v/>
      </c>
      <c r="M425" s="63" t="str">
        <f t="shared" si="19"/>
        <v/>
      </c>
      <c r="N425" s="75"/>
      <c r="O425" s="84" t="str">
        <f t="shared" si="20"/>
        <v/>
      </c>
      <c r="P425" s="107"/>
      <c r="Q425" s="87" t="s">
        <v>79</v>
      </c>
      <c r="R425" s="87"/>
      <c r="S425" s="87"/>
      <c r="T425" s="87"/>
      <c r="U425" s="87"/>
      <c r="V425" s="86" t="s">
        <v>79</v>
      </c>
      <c r="W425" s="75"/>
      <c r="X425" s="102" t="s">
        <v>79</v>
      </c>
      <c r="Y425" s="63" t="str">
        <f>IFERROR(IF(VLOOKUP(X425,Listor!$T$6:$U$7,2,FALSE)&lt;O425,TRUE),"")</f>
        <v/>
      </c>
      <c r="Z425" s="87"/>
      <c r="AA425" s="104"/>
    </row>
    <row r="426" spans="2:27" x14ac:dyDescent="0.25">
      <c r="B426" s="68" t="s">
        <v>68</v>
      </c>
      <c r="C426" s="80" t="str">
        <f>IFERROR(VLOOKUP(B426,Listor!$A$6:$B$62,2,FALSE),"")</f>
        <v/>
      </c>
      <c r="D426" s="80" t="str">
        <f>IFERROR(VLOOKUP(B426,Listor!$A$6:$C$62,3,FALSE),"")</f>
        <v/>
      </c>
      <c r="E426" s="110" t="s">
        <v>79</v>
      </c>
      <c r="F426" s="66"/>
      <c r="G426" s="35" t="str">
        <f>IFERROR(VLOOKUP(B426,Listor!$A$6:$G$62,7,FALSE),"")</f>
        <v/>
      </c>
      <c r="H426" s="63" t="str">
        <f>IFERROR(VLOOKUP(B426,Listor!$N$6:$O$47,2,FALSE),"")</f>
        <v/>
      </c>
      <c r="I426" s="63" t="str">
        <f t="shared" si="18"/>
        <v/>
      </c>
      <c r="J426" s="96" t="str">
        <f>IFERROR(VLOOKUP(B426,Listor!$N$6:$P$47,3,FALSE)*I426,"")</f>
        <v/>
      </c>
      <c r="K426" s="81"/>
      <c r="L426" s="88" t="str">
        <f>IFERROR((VLOOKUP(B426,Listor!$N$6:$P$47,3,FALSE)*Biologiska!K426)+(VLOOKUP(B426,Listor!$N$6:$Q$47,4,FALSE)),"")</f>
        <v/>
      </c>
      <c r="M426" s="63" t="str">
        <f t="shared" si="19"/>
        <v/>
      </c>
      <c r="N426" s="75"/>
      <c r="O426" s="84" t="str">
        <f t="shared" si="20"/>
        <v/>
      </c>
      <c r="P426" s="107"/>
      <c r="Q426" s="87" t="s">
        <v>79</v>
      </c>
      <c r="R426" s="87"/>
      <c r="S426" s="87"/>
      <c r="T426" s="87"/>
      <c r="U426" s="87"/>
      <c r="V426" s="86" t="s">
        <v>79</v>
      </c>
      <c r="W426" s="75"/>
      <c r="X426" s="102" t="s">
        <v>79</v>
      </c>
      <c r="Y426" s="63" t="str">
        <f>IFERROR(IF(VLOOKUP(X426,Listor!$T$6:$U$7,2,FALSE)&lt;O426,TRUE),"")</f>
        <v/>
      </c>
      <c r="Z426" s="87"/>
      <c r="AA426" s="104"/>
    </row>
    <row r="427" spans="2:27" x14ac:dyDescent="0.25">
      <c r="B427" s="68" t="s">
        <v>68</v>
      </c>
      <c r="C427" s="80" t="str">
        <f>IFERROR(VLOOKUP(B427,Listor!$A$6:$B$62,2,FALSE),"")</f>
        <v/>
      </c>
      <c r="D427" s="80" t="str">
        <f>IFERROR(VLOOKUP(B427,Listor!$A$6:$C$62,3,FALSE),"")</f>
        <v/>
      </c>
      <c r="E427" s="110" t="s">
        <v>79</v>
      </c>
      <c r="F427" s="66"/>
      <c r="G427" s="35" t="str">
        <f>IFERROR(VLOOKUP(B427,Listor!$A$6:$G$62,7,FALSE),"")</f>
        <v/>
      </c>
      <c r="H427" s="63" t="str">
        <f>IFERROR(VLOOKUP(B427,Listor!$N$6:$O$47,2,FALSE),"")</f>
        <v/>
      </c>
      <c r="I427" s="63" t="str">
        <f t="shared" si="18"/>
        <v/>
      </c>
      <c r="J427" s="96" t="str">
        <f>IFERROR(VLOOKUP(B427,Listor!$N$6:$P$47,3,FALSE)*I427,"")</f>
        <v/>
      </c>
      <c r="K427" s="81"/>
      <c r="L427" s="88" t="str">
        <f>IFERROR((VLOOKUP(B427,Listor!$N$6:$P$47,3,FALSE)*Biologiska!K427)+(VLOOKUP(B427,Listor!$N$6:$Q$47,4,FALSE)),"")</f>
        <v/>
      </c>
      <c r="M427" s="63" t="str">
        <f t="shared" si="19"/>
        <v/>
      </c>
      <c r="N427" s="75"/>
      <c r="O427" s="84" t="str">
        <f t="shared" si="20"/>
        <v/>
      </c>
      <c r="P427" s="107"/>
      <c r="Q427" s="87" t="s">
        <v>79</v>
      </c>
      <c r="R427" s="87"/>
      <c r="S427" s="87"/>
      <c r="T427" s="87"/>
      <c r="U427" s="87"/>
      <c r="V427" s="86" t="s">
        <v>79</v>
      </c>
      <c r="W427" s="75"/>
      <c r="X427" s="102" t="s">
        <v>79</v>
      </c>
      <c r="Y427" s="63" t="str">
        <f>IFERROR(IF(VLOOKUP(X427,Listor!$T$6:$U$7,2,FALSE)&lt;O427,TRUE),"")</f>
        <v/>
      </c>
      <c r="Z427" s="87"/>
      <c r="AA427" s="104"/>
    </row>
    <row r="428" spans="2:27" x14ac:dyDescent="0.25">
      <c r="B428" s="68" t="s">
        <v>68</v>
      </c>
      <c r="C428" s="80" t="str">
        <f>IFERROR(VLOOKUP(B428,Listor!$A$6:$B$62,2,FALSE),"")</f>
        <v/>
      </c>
      <c r="D428" s="80" t="str">
        <f>IFERROR(VLOOKUP(B428,Listor!$A$6:$C$62,3,FALSE),"")</f>
        <v/>
      </c>
      <c r="E428" s="110" t="s">
        <v>79</v>
      </c>
      <c r="F428" s="66"/>
      <c r="G428" s="35" t="str">
        <f>IFERROR(VLOOKUP(B428,Listor!$A$6:$G$62,7,FALSE),"")</f>
        <v/>
      </c>
      <c r="H428" s="63" t="str">
        <f>IFERROR(VLOOKUP(B428,Listor!$N$6:$O$47,2,FALSE),"")</f>
        <v/>
      </c>
      <c r="I428" s="63" t="str">
        <f t="shared" si="18"/>
        <v/>
      </c>
      <c r="J428" s="96" t="str">
        <f>IFERROR(VLOOKUP(B428,Listor!$N$6:$P$47,3,FALSE)*I428,"")</f>
        <v/>
      </c>
      <c r="K428" s="81"/>
      <c r="L428" s="88" t="str">
        <f>IFERROR((VLOOKUP(B428,Listor!$N$6:$P$47,3,FALSE)*Biologiska!K428)+(VLOOKUP(B428,Listor!$N$6:$Q$47,4,FALSE)),"")</f>
        <v/>
      </c>
      <c r="M428" s="63" t="str">
        <f t="shared" si="19"/>
        <v/>
      </c>
      <c r="N428" s="75"/>
      <c r="O428" s="84" t="str">
        <f t="shared" si="20"/>
        <v/>
      </c>
      <c r="P428" s="107"/>
      <c r="Q428" s="87" t="s">
        <v>79</v>
      </c>
      <c r="R428" s="87"/>
      <c r="S428" s="87"/>
      <c r="T428" s="87"/>
      <c r="U428" s="87"/>
      <c r="V428" s="86" t="s">
        <v>79</v>
      </c>
      <c r="W428" s="75"/>
      <c r="X428" s="102" t="s">
        <v>79</v>
      </c>
      <c r="Y428" s="63" t="str">
        <f>IFERROR(IF(VLOOKUP(X428,Listor!$T$6:$U$7,2,FALSE)&lt;O428,TRUE),"")</f>
        <v/>
      </c>
      <c r="Z428" s="87"/>
      <c r="AA428" s="104"/>
    </row>
    <row r="429" spans="2:27" x14ac:dyDescent="0.25">
      <c r="B429" s="68" t="s">
        <v>68</v>
      </c>
      <c r="C429" s="80" t="str">
        <f>IFERROR(VLOOKUP(B429,Listor!$A$6:$B$62,2,FALSE),"")</f>
        <v/>
      </c>
      <c r="D429" s="80" t="str">
        <f>IFERROR(VLOOKUP(B429,Listor!$A$6:$C$62,3,FALSE),"")</f>
        <v/>
      </c>
      <c r="E429" s="110" t="s">
        <v>79</v>
      </c>
      <c r="F429" s="66"/>
      <c r="G429" s="35" t="str">
        <f>IFERROR(VLOOKUP(B429,Listor!$A$6:$G$62,7,FALSE),"")</f>
        <v/>
      </c>
      <c r="H429" s="63" t="str">
        <f>IFERROR(VLOOKUP(B429,Listor!$N$6:$O$47,2,FALSE),"")</f>
        <v/>
      </c>
      <c r="I429" s="63" t="str">
        <f t="shared" si="18"/>
        <v/>
      </c>
      <c r="J429" s="96" t="str">
        <f>IFERROR(VLOOKUP(B429,Listor!$N$6:$P$47,3,FALSE)*I429,"")</f>
        <v/>
      </c>
      <c r="K429" s="81"/>
      <c r="L429" s="88" t="str">
        <f>IFERROR((VLOOKUP(B429,Listor!$N$6:$P$47,3,FALSE)*Biologiska!K429)+(VLOOKUP(B429,Listor!$N$6:$Q$47,4,FALSE)),"")</f>
        <v/>
      </c>
      <c r="M429" s="63" t="str">
        <f t="shared" si="19"/>
        <v/>
      </c>
      <c r="N429" s="75"/>
      <c r="O429" s="84" t="str">
        <f t="shared" si="20"/>
        <v/>
      </c>
      <c r="P429" s="107"/>
      <c r="Q429" s="87" t="s">
        <v>79</v>
      </c>
      <c r="R429" s="87"/>
      <c r="S429" s="87"/>
      <c r="T429" s="87"/>
      <c r="U429" s="87"/>
      <c r="V429" s="86" t="s">
        <v>79</v>
      </c>
      <c r="W429" s="75"/>
      <c r="X429" s="102" t="s">
        <v>79</v>
      </c>
      <c r="Y429" s="63" t="str">
        <f>IFERROR(IF(VLOOKUP(X429,Listor!$T$6:$U$7,2,FALSE)&lt;O429,TRUE),"")</f>
        <v/>
      </c>
      <c r="Z429" s="87"/>
      <c r="AA429" s="104"/>
    </row>
    <row r="430" spans="2:27" x14ac:dyDescent="0.25">
      <c r="B430" s="68" t="s">
        <v>68</v>
      </c>
      <c r="C430" s="80" t="str">
        <f>IFERROR(VLOOKUP(B430,Listor!$A$6:$B$62,2,FALSE),"")</f>
        <v/>
      </c>
      <c r="D430" s="80" t="str">
        <f>IFERROR(VLOOKUP(B430,Listor!$A$6:$C$62,3,FALSE),"")</f>
        <v/>
      </c>
      <c r="E430" s="110" t="s">
        <v>79</v>
      </c>
      <c r="F430" s="66"/>
      <c r="G430" s="35" t="str">
        <f>IFERROR(VLOOKUP(B430,Listor!$A$6:$G$62,7,FALSE),"")</f>
        <v/>
      </c>
      <c r="H430" s="63" t="str">
        <f>IFERROR(VLOOKUP(B430,Listor!$N$6:$O$47,2,FALSE),"")</f>
        <v/>
      </c>
      <c r="I430" s="63" t="str">
        <f t="shared" si="18"/>
        <v/>
      </c>
      <c r="J430" s="96" t="str">
        <f>IFERROR(VLOOKUP(B430,Listor!$N$6:$P$47,3,FALSE)*I430,"")</f>
        <v/>
      </c>
      <c r="K430" s="81"/>
      <c r="L430" s="88" t="str">
        <f>IFERROR((VLOOKUP(B430,Listor!$N$6:$P$47,3,FALSE)*Biologiska!K430)+(VLOOKUP(B430,Listor!$N$6:$Q$47,4,FALSE)),"")</f>
        <v/>
      </c>
      <c r="M430" s="63" t="str">
        <f t="shared" si="19"/>
        <v/>
      </c>
      <c r="N430" s="75"/>
      <c r="O430" s="84" t="str">
        <f t="shared" si="20"/>
        <v/>
      </c>
      <c r="P430" s="107"/>
      <c r="Q430" s="87" t="s">
        <v>79</v>
      </c>
      <c r="R430" s="87"/>
      <c r="S430" s="87"/>
      <c r="T430" s="87"/>
      <c r="U430" s="87"/>
      <c r="V430" s="86" t="s">
        <v>79</v>
      </c>
      <c r="W430" s="75"/>
      <c r="X430" s="102" t="s">
        <v>79</v>
      </c>
      <c r="Y430" s="63" t="str">
        <f>IFERROR(IF(VLOOKUP(X430,Listor!$T$6:$U$7,2,FALSE)&lt;O430,TRUE),"")</f>
        <v/>
      </c>
      <c r="Z430" s="87"/>
      <c r="AA430" s="104"/>
    </row>
    <row r="431" spans="2:27" x14ac:dyDescent="0.25">
      <c r="B431" s="68" t="s">
        <v>68</v>
      </c>
      <c r="C431" s="80" t="str">
        <f>IFERROR(VLOOKUP(B431,Listor!$A$6:$B$62,2,FALSE),"")</f>
        <v/>
      </c>
      <c r="D431" s="80" t="str">
        <f>IFERROR(VLOOKUP(B431,Listor!$A$6:$C$62,3,FALSE),"")</f>
        <v/>
      </c>
      <c r="E431" s="110" t="s">
        <v>79</v>
      </c>
      <c r="F431" s="66"/>
      <c r="G431" s="35" t="str">
        <f>IFERROR(VLOOKUP(B431,Listor!$A$6:$G$62,7,FALSE),"")</f>
        <v/>
      </c>
      <c r="H431" s="63" t="str">
        <f>IFERROR(VLOOKUP(B431,Listor!$N$6:$O$47,2,FALSE),"")</f>
        <v/>
      </c>
      <c r="I431" s="63" t="str">
        <f t="shared" si="18"/>
        <v/>
      </c>
      <c r="J431" s="96" t="str">
        <f>IFERROR(VLOOKUP(B431,Listor!$N$6:$P$47,3,FALSE)*I431,"")</f>
        <v/>
      </c>
      <c r="K431" s="81"/>
      <c r="L431" s="88" t="str">
        <f>IFERROR((VLOOKUP(B431,Listor!$N$6:$P$47,3,FALSE)*Biologiska!K431)+(VLOOKUP(B431,Listor!$N$6:$Q$47,4,FALSE)),"")</f>
        <v/>
      </c>
      <c r="M431" s="63" t="str">
        <f t="shared" si="19"/>
        <v/>
      </c>
      <c r="N431" s="75"/>
      <c r="O431" s="84" t="str">
        <f t="shared" si="20"/>
        <v/>
      </c>
      <c r="P431" s="107"/>
      <c r="Q431" s="87" t="s">
        <v>79</v>
      </c>
      <c r="R431" s="87"/>
      <c r="S431" s="87"/>
      <c r="T431" s="87"/>
      <c r="U431" s="87"/>
      <c r="V431" s="86" t="s">
        <v>79</v>
      </c>
      <c r="W431" s="75"/>
      <c r="X431" s="102" t="s">
        <v>79</v>
      </c>
      <c r="Y431" s="63" t="str">
        <f>IFERROR(IF(VLOOKUP(X431,Listor!$T$6:$U$7,2,FALSE)&lt;O431,TRUE),"")</f>
        <v/>
      </c>
      <c r="Z431" s="87"/>
      <c r="AA431" s="104"/>
    </row>
    <row r="432" spans="2:27" x14ac:dyDescent="0.25">
      <c r="B432" s="68" t="s">
        <v>68</v>
      </c>
      <c r="C432" s="80" t="str">
        <f>IFERROR(VLOOKUP(B432,Listor!$A$6:$B$62,2,FALSE),"")</f>
        <v/>
      </c>
      <c r="D432" s="80" t="str">
        <f>IFERROR(VLOOKUP(B432,Listor!$A$6:$C$62,3,FALSE),"")</f>
        <v/>
      </c>
      <c r="E432" s="110" t="s">
        <v>79</v>
      </c>
      <c r="F432" s="66"/>
      <c r="G432" s="35" t="str">
        <f>IFERROR(VLOOKUP(B432,Listor!$A$6:$G$62,7,FALSE),"")</f>
        <v/>
      </c>
      <c r="H432" s="63" t="str">
        <f>IFERROR(VLOOKUP(B432,Listor!$N$6:$O$47,2,FALSE),"")</f>
        <v/>
      </c>
      <c r="I432" s="63" t="str">
        <f t="shared" si="18"/>
        <v/>
      </c>
      <c r="J432" s="96" t="str">
        <f>IFERROR(VLOOKUP(B432,Listor!$N$6:$P$47,3,FALSE)*I432,"")</f>
        <v/>
      </c>
      <c r="K432" s="81"/>
      <c r="L432" s="88" t="str">
        <f>IFERROR((VLOOKUP(B432,Listor!$N$6:$P$47,3,FALSE)*Biologiska!K432)+(VLOOKUP(B432,Listor!$N$6:$Q$47,4,FALSE)),"")</f>
        <v/>
      </c>
      <c r="M432" s="63" t="str">
        <f t="shared" si="19"/>
        <v/>
      </c>
      <c r="N432" s="75"/>
      <c r="O432" s="84" t="str">
        <f t="shared" si="20"/>
        <v/>
      </c>
      <c r="P432" s="107"/>
      <c r="Q432" s="87" t="s">
        <v>79</v>
      </c>
      <c r="R432" s="87"/>
      <c r="S432" s="87"/>
      <c r="T432" s="87"/>
      <c r="U432" s="87"/>
      <c r="V432" s="86" t="s">
        <v>79</v>
      </c>
      <c r="W432" s="75"/>
      <c r="X432" s="102" t="s">
        <v>79</v>
      </c>
      <c r="Y432" s="63" t="str">
        <f>IFERROR(IF(VLOOKUP(X432,Listor!$T$6:$U$7,2,FALSE)&lt;O432,TRUE),"")</f>
        <v/>
      </c>
      <c r="Z432" s="87"/>
      <c r="AA432" s="104"/>
    </row>
    <row r="433" spans="2:27" x14ac:dyDescent="0.25">
      <c r="B433" s="68" t="s">
        <v>68</v>
      </c>
      <c r="C433" s="80" t="str">
        <f>IFERROR(VLOOKUP(B433,Listor!$A$6:$B$62,2,FALSE),"")</f>
        <v/>
      </c>
      <c r="D433" s="80" t="str">
        <f>IFERROR(VLOOKUP(B433,Listor!$A$6:$C$62,3,FALSE),"")</f>
        <v/>
      </c>
      <c r="E433" s="110" t="s">
        <v>79</v>
      </c>
      <c r="F433" s="66"/>
      <c r="G433" s="35" t="str">
        <f>IFERROR(VLOOKUP(B433,Listor!$A$6:$G$62,7,FALSE),"")</f>
        <v/>
      </c>
      <c r="H433" s="63" t="str">
        <f>IFERROR(VLOOKUP(B433,Listor!$N$6:$O$47,2,FALSE),"")</f>
        <v/>
      </c>
      <c r="I433" s="63" t="str">
        <f t="shared" si="18"/>
        <v/>
      </c>
      <c r="J433" s="96" t="str">
        <f>IFERROR(VLOOKUP(B433,Listor!$N$6:$P$47,3,FALSE)*I433,"")</f>
        <v/>
      </c>
      <c r="K433" s="81"/>
      <c r="L433" s="88" t="str">
        <f>IFERROR((VLOOKUP(B433,Listor!$N$6:$P$47,3,FALSE)*Biologiska!K433)+(VLOOKUP(B433,Listor!$N$6:$Q$47,4,FALSE)),"")</f>
        <v/>
      </c>
      <c r="M433" s="63" t="str">
        <f t="shared" si="19"/>
        <v/>
      </c>
      <c r="N433" s="75"/>
      <c r="O433" s="84" t="str">
        <f t="shared" si="20"/>
        <v/>
      </c>
      <c r="P433" s="107"/>
      <c r="Q433" s="87" t="s">
        <v>79</v>
      </c>
      <c r="R433" s="87"/>
      <c r="S433" s="87"/>
      <c r="T433" s="87"/>
      <c r="U433" s="87"/>
      <c r="V433" s="86" t="s">
        <v>79</v>
      </c>
      <c r="W433" s="75"/>
      <c r="X433" s="102" t="s">
        <v>79</v>
      </c>
      <c r="Y433" s="63" t="str">
        <f>IFERROR(IF(VLOOKUP(X433,Listor!$T$6:$U$7,2,FALSE)&lt;O433,TRUE),"")</f>
        <v/>
      </c>
      <c r="Z433" s="87"/>
      <c r="AA433" s="104"/>
    </row>
    <row r="434" spans="2:27" x14ac:dyDescent="0.25">
      <c r="B434" s="68" t="s">
        <v>68</v>
      </c>
      <c r="C434" s="80" t="str">
        <f>IFERROR(VLOOKUP(B434,Listor!$A$6:$B$62,2,FALSE),"")</f>
        <v/>
      </c>
      <c r="D434" s="80" t="str">
        <f>IFERROR(VLOOKUP(B434,Listor!$A$6:$C$62,3,FALSE),"")</f>
        <v/>
      </c>
      <c r="E434" s="110" t="s">
        <v>79</v>
      </c>
      <c r="F434" s="66"/>
      <c r="G434" s="35" t="str">
        <f>IFERROR(VLOOKUP(B434,Listor!$A$6:$G$62,7,FALSE),"")</f>
        <v/>
      </c>
      <c r="H434" s="63" t="str">
        <f>IFERROR(VLOOKUP(B434,Listor!$N$6:$O$47,2,FALSE),"")</f>
        <v/>
      </c>
      <c r="I434" s="63" t="str">
        <f t="shared" si="18"/>
        <v/>
      </c>
      <c r="J434" s="96" t="str">
        <f>IFERROR(VLOOKUP(B434,Listor!$N$6:$P$47,3,FALSE)*I434,"")</f>
        <v/>
      </c>
      <c r="K434" s="81"/>
      <c r="L434" s="88" t="str">
        <f>IFERROR((VLOOKUP(B434,Listor!$N$6:$P$47,3,FALSE)*Biologiska!K434)+(VLOOKUP(B434,Listor!$N$6:$Q$47,4,FALSE)),"")</f>
        <v/>
      </c>
      <c r="M434" s="63" t="str">
        <f t="shared" si="19"/>
        <v/>
      </c>
      <c r="N434" s="75"/>
      <c r="O434" s="84" t="str">
        <f t="shared" si="20"/>
        <v/>
      </c>
      <c r="P434" s="107"/>
      <c r="Q434" s="87" t="s">
        <v>79</v>
      </c>
      <c r="R434" s="87"/>
      <c r="S434" s="87"/>
      <c r="T434" s="87"/>
      <c r="U434" s="87"/>
      <c r="V434" s="86" t="s">
        <v>79</v>
      </c>
      <c r="W434" s="75"/>
      <c r="X434" s="102" t="s">
        <v>79</v>
      </c>
      <c r="Y434" s="63" t="str">
        <f>IFERROR(IF(VLOOKUP(X434,Listor!$T$6:$U$7,2,FALSE)&lt;O434,TRUE),"")</f>
        <v/>
      </c>
      <c r="Z434" s="87"/>
      <c r="AA434" s="104"/>
    </row>
    <row r="435" spans="2:27" x14ac:dyDescent="0.25">
      <c r="B435" s="68" t="s">
        <v>68</v>
      </c>
      <c r="C435" s="80" t="str">
        <f>IFERROR(VLOOKUP(B435,Listor!$A$6:$B$62,2,FALSE),"")</f>
        <v/>
      </c>
      <c r="D435" s="80" t="str">
        <f>IFERROR(VLOOKUP(B435,Listor!$A$6:$C$62,3,FALSE),"")</f>
        <v/>
      </c>
      <c r="E435" s="110" t="s">
        <v>79</v>
      </c>
      <c r="F435" s="66"/>
      <c r="G435" s="35" t="str">
        <f>IFERROR(VLOOKUP(B435,Listor!$A$6:$G$62,7,FALSE),"")</f>
        <v/>
      </c>
      <c r="H435" s="63" t="str">
        <f>IFERROR(VLOOKUP(B435,Listor!$N$6:$O$47,2,FALSE),"")</f>
        <v/>
      </c>
      <c r="I435" s="63" t="str">
        <f t="shared" si="18"/>
        <v/>
      </c>
      <c r="J435" s="96" t="str">
        <f>IFERROR(VLOOKUP(B435,Listor!$N$6:$P$47,3,FALSE)*I435,"")</f>
        <v/>
      </c>
      <c r="K435" s="81"/>
      <c r="L435" s="88" t="str">
        <f>IFERROR((VLOOKUP(B435,Listor!$N$6:$P$47,3,FALSE)*Biologiska!K435)+(VLOOKUP(B435,Listor!$N$6:$Q$47,4,FALSE)),"")</f>
        <v/>
      </c>
      <c r="M435" s="63" t="str">
        <f t="shared" si="19"/>
        <v/>
      </c>
      <c r="N435" s="75"/>
      <c r="O435" s="84" t="str">
        <f t="shared" si="20"/>
        <v/>
      </c>
      <c r="P435" s="107"/>
      <c r="Q435" s="87" t="s">
        <v>79</v>
      </c>
      <c r="R435" s="87"/>
      <c r="S435" s="87"/>
      <c r="T435" s="87"/>
      <c r="U435" s="87"/>
      <c r="V435" s="86" t="s">
        <v>79</v>
      </c>
      <c r="W435" s="75"/>
      <c r="X435" s="102" t="s">
        <v>79</v>
      </c>
      <c r="Y435" s="63" t="str">
        <f>IFERROR(IF(VLOOKUP(X435,Listor!$T$6:$U$7,2,FALSE)&lt;O435,TRUE),"")</f>
        <v/>
      </c>
      <c r="Z435" s="87"/>
      <c r="AA435" s="104"/>
    </row>
    <row r="436" spans="2:27" x14ac:dyDescent="0.25">
      <c r="B436" s="68" t="s">
        <v>68</v>
      </c>
      <c r="C436" s="80" t="str">
        <f>IFERROR(VLOOKUP(B436,Listor!$A$6:$B$62,2,FALSE),"")</f>
        <v/>
      </c>
      <c r="D436" s="80" t="str">
        <f>IFERROR(VLOOKUP(B436,Listor!$A$6:$C$62,3,FALSE),"")</f>
        <v/>
      </c>
      <c r="E436" s="110" t="s">
        <v>79</v>
      </c>
      <c r="F436" s="66"/>
      <c r="G436" s="35" t="str">
        <f>IFERROR(VLOOKUP(B436,Listor!$A$6:$G$62,7,FALSE),"")</f>
        <v/>
      </c>
      <c r="H436" s="63" t="str">
        <f>IFERROR(VLOOKUP(B436,Listor!$N$6:$O$47,2,FALSE),"")</f>
        <v/>
      </c>
      <c r="I436" s="63" t="str">
        <f t="shared" si="18"/>
        <v/>
      </c>
      <c r="J436" s="96" t="str">
        <f>IFERROR(VLOOKUP(B436,Listor!$N$6:$P$47,3,FALSE)*I436,"")</f>
        <v/>
      </c>
      <c r="K436" s="81"/>
      <c r="L436" s="88" t="str">
        <f>IFERROR((VLOOKUP(B436,Listor!$N$6:$P$47,3,FALSE)*Biologiska!K436)+(VLOOKUP(B436,Listor!$N$6:$Q$47,4,FALSE)),"")</f>
        <v/>
      </c>
      <c r="M436" s="63" t="str">
        <f t="shared" si="19"/>
        <v/>
      </c>
      <c r="N436" s="75"/>
      <c r="O436" s="84" t="str">
        <f t="shared" si="20"/>
        <v/>
      </c>
      <c r="P436" s="107"/>
      <c r="Q436" s="87" t="s">
        <v>79</v>
      </c>
      <c r="R436" s="87"/>
      <c r="S436" s="87"/>
      <c r="T436" s="87"/>
      <c r="U436" s="87"/>
      <c r="V436" s="86" t="s">
        <v>79</v>
      </c>
      <c r="W436" s="75"/>
      <c r="X436" s="102" t="s">
        <v>79</v>
      </c>
      <c r="Y436" s="63" t="str">
        <f>IFERROR(IF(VLOOKUP(X436,Listor!$T$6:$U$7,2,FALSE)&lt;O436,TRUE),"")</f>
        <v/>
      </c>
      <c r="Z436" s="87"/>
      <c r="AA436" s="104"/>
    </row>
    <row r="437" spans="2:27" x14ac:dyDescent="0.25">
      <c r="B437" s="68" t="s">
        <v>68</v>
      </c>
      <c r="C437" s="80" t="str">
        <f>IFERROR(VLOOKUP(B437,Listor!$A$6:$B$62,2,FALSE),"")</f>
        <v/>
      </c>
      <c r="D437" s="80" t="str">
        <f>IFERROR(VLOOKUP(B437,Listor!$A$6:$C$62,3,FALSE),"")</f>
        <v/>
      </c>
      <c r="E437" s="110" t="s">
        <v>79</v>
      </c>
      <c r="F437" s="66"/>
      <c r="G437" s="35" t="str">
        <f>IFERROR(VLOOKUP(B437,Listor!$A$6:$G$62,7,FALSE),"")</f>
        <v/>
      </c>
      <c r="H437" s="63" t="str">
        <f>IFERROR(VLOOKUP(B437,Listor!$N$6:$O$47,2,FALSE),"")</f>
        <v/>
      </c>
      <c r="I437" s="63" t="str">
        <f t="shared" si="18"/>
        <v/>
      </c>
      <c r="J437" s="96" t="str">
        <f>IFERROR(VLOOKUP(B437,Listor!$N$6:$P$47,3,FALSE)*I437,"")</f>
        <v/>
      </c>
      <c r="K437" s="81"/>
      <c r="L437" s="88" t="str">
        <f>IFERROR((VLOOKUP(B437,Listor!$N$6:$P$47,3,FALSE)*Biologiska!K437)+(VLOOKUP(B437,Listor!$N$6:$Q$47,4,FALSE)),"")</f>
        <v/>
      </c>
      <c r="M437" s="63" t="str">
        <f t="shared" si="19"/>
        <v/>
      </c>
      <c r="N437" s="75"/>
      <c r="O437" s="84" t="str">
        <f t="shared" si="20"/>
        <v/>
      </c>
      <c r="P437" s="107"/>
      <c r="Q437" s="87" t="s">
        <v>79</v>
      </c>
      <c r="R437" s="87"/>
      <c r="S437" s="87"/>
      <c r="T437" s="87"/>
      <c r="U437" s="87"/>
      <c r="V437" s="86" t="s">
        <v>79</v>
      </c>
      <c r="W437" s="75"/>
      <c r="X437" s="102" t="s">
        <v>79</v>
      </c>
      <c r="Y437" s="63" t="str">
        <f>IFERROR(IF(VLOOKUP(X437,Listor!$T$6:$U$7,2,FALSE)&lt;O437,TRUE),"")</f>
        <v/>
      </c>
      <c r="Z437" s="87"/>
      <c r="AA437" s="104"/>
    </row>
    <row r="438" spans="2:27" x14ac:dyDescent="0.25">
      <c r="B438" s="68" t="s">
        <v>68</v>
      </c>
      <c r="C438" s="80" t="str">
        <f>IFERROR(VLOOKUP(B438,Listor!$A$6:$B$62,2,FALSE),"")</f>
        <v/>
      </c>
      <c r="D438" s="80" t="str">
        <f>IFERROR(VLOOKUP(B438,Listor!$A$6:$C$62,3,FALSE),"")</f>
        <v/>
      </c>
      <c r="E438" s="110" t="s">
        <v>79</v>
      </c>
      <c r="F438" s="66"/>
      <c r="G438" s="35" t="str">
        <f>IFERROR(VLOOKUP(B438,Listor!$A$6:$G$62,7,FALSE),"")</f>
        <v/>
      </c>
      <c r="H438" s="63" t="str">
        <f>IFERROR(VLOOKUP(B438,Listor!$N$6:$O$47,2,FALSE),"")</f>
        <v/>
      </c>
      <c r="I438" s="63" t="str">
        <f t="shared" si="18"/>
        <v/>
      </c>
      <c r="J438" s="96" t="str">
        <f>IFERROR(VLOOKUP(B438,Listor!$N$6:$P$47,3,FALSE)*I438,"")</f>
        <v/>
      </c>
      <c r="K438" s="81"/>
      <c r="L438" s="88" t="str">
        <f>IFERROR((VLOOKUP(B438,Listor!$N$6:$P$47,3,FALSE)*Biologiska!K438)+(VLOOKUP(B438,Listor!$N$6:$Q$47,4,FALSE)),"")</f>
        <v/>
      </c>
      <c r="M438" s="63" t="str">
        <f t="shared" si="19"/>
        <v/>
      </c>
      <c r="N438" s="75"/>
      <c r="O438" s="84" t="str">
        <f t="shared" si="20"/>
        <v/>
      </c>
      <c r="P438" s="107"/>
      <c r="Q438" s="87" t="s">
        <v>79</v>
      </c>
      <c r="R438" s="87"/>
      <c r="S438" s="87"/>
      <c r="T438" s="87"/>
      <c r="U438" s="87"/>
      <c r="V438" s="86" t="s">
        <v>79</v>
      </c>
      <c r="W438" s="75"/>
      <c r="X438" s="102" t="s">
        <v>79</v>
      </c>
      <c r="Y438" s="63" t="str">
        <f>IFERROR(IF(VLOOKUP(X438,Listor!$T$6:$U$7,2,FALSE)&lt;O438,TRUE),"")</f>
        <v/>
      </c>
      <c r="Z438" s="87"/>
      <c r="AA438" s="104"/>
    </row>
    <row r="439" spans="2:27" x14ac:dyDescent="0.25">
      <c r="B439" s="68" t="s">
        <v>68</v>
      </c>
      <c r="C439" s="80" t="str">
        <f>IFERROR(VLOOKUP(B439,Listor!$A$6:$B$62,2,FALSE),"")</f>
        <v/>
      </c>
      <c r="D439" s="80" t="str">
        <f>IFERROR(VLOOKUP(B439,Listor!$A$6:$C$62,3,FALSE),"")</f>
        <v/>
      </c>
      <c r="E439" s="110" t="s">
        <v>79</v>
      </c>
      <c r="F439" s="66"/>
      <c r="G439" s="35" t="str">
        <f>IFERROR(VLOOKUP(B439,Listor!$A$6:$G$62,7,FALSE),"")</f>
        <v/>
      </c>
      <c r="H439" s="63" t="str">
        <f>IFERROR(VLOOKUP(B439,Listor!$N$6:$O$47,2,FALSE),"")</f>
        <v/>
      </c>
      <c r="I439" s="63" t="str">
        <f t="shared" si="18"/>
        <v/>
      </c>
      <c r="J439" s="96" t="str">
        <f>IFERROR(VLOOKUP(B439,Listor!$N$6:$P$47,3,FALSE)*I439,"")</f>
        <v/>
      </c>
      <c r="K439" s="81"/>
      <c r="L439" s="88" t="str">
        <f>IFERROR((VLOOKUP(B439,Listor!$N$6:$P$47,3,FALSE)*Biologiska!K439)+(VLOOKUP(B439,Listor!$N$6:$Q$47,4,FALSE)),"")</f>
        <v/>
      </c>
      <c r="M439" s="63" t="str">
        <f t="shared" si="19"/>
        <v/>
      </c>
      <c r="N439" s="75"/>
      <c r="O439" s="84" t="str">
        <f t="shared" si="20"/>
        <v/>
      </c>
      <c r="P439" s="107"/>
      <c r="Q439" s="87" t="s">
        <v>79</v>
      </c>
      <c r="R439" s="87"/>
      <c r="S439" s="87"/>
      <c r="T439" s="87"/>
      <c r="U439" s="87"/>
      <c r="V439" s="86" t="s">
        <v>79</v>
      </c>
      <c r="W439" s="75"/>
      <c r="X439" s="102" t="s">
        <v>79</v>
      </c>
      <c r="Y439" s="63" t="str">
        <f>IFERROR(IF(VLOOKUP(X439,Listor!$T$6:$U$7,2,FALSE)&lt;O439,TRUE),"")</f>
        <v/>
      </c>
      <c r="Z439" s="87"/>
      <c r="AA439" s="104"/>
    </row>
    <row r="440" spans="2:27" x14ac:dyDescent="0.25">
      <c r="B440" s="68" t="s">
        <v>68</v>
      </c>
      <c r="C440" s="80" t="str">
        <f>IFERROR(VLOOKUP(B440,Listor!$A$6:$B$62,2,FALSE),"")</f>
        <v/>
      </c>
      <c r="D440" s="80" t="str">
        <f>IFERROR(VLOOKUP(B440,Listor!$A$6:$C$62,3,FALSE),"")</f>
        <v/>
      </c>
      <c r="E440" s="110" t="s">
        <v>79</v>
      </c>
      <c r="F440" s="66"/>
      <c r="G440" s="35" t="str">
        <f>IFERROR(VLOOKUP(B440,Listor!$A$6:$G$62,7,FALSE),"")</f>
        <v/>
      </c>
      <c r="H440" s="63" t="str">
        <f>IFERROR(VLOOKUP(B440,Listor!$N$6:$O$47,2,FALSE),"")</f>
        <v/>
      </c>
      <c r="I440" s="63" t="str">
        <f t="shared" si="18"/>
        <v/>
      </c>
      <c r="J440" s="96" t="str">
        <f>IFERROR(VLOOKUP(B440,Listor!$N$6:$P$47,3,FALSE)*I440,"")</f>
        <v/>
      </c>
      <c r="K440" s="81"/>
      <c r="L440" s="88" t="str">
        <f>IFERROR((VLOOKUP(B440,Listor!$N$6:$P$47,3,FALSE)*Biologiska!K440)+(VLOOKUP(B440,Listor!$N$6:$Q$47,4,FALSE)),"")</f>
        <v/>
      </c>
      <c r="M440" s="63" t="str">
        <f t="shared" si="19"/>
        <v/>
      </c>
      <c r="N440" s="75"/>
      <c r="O440" s="84" t="str">
        <f t="shared" si="20"/>
        <v/>
      </c>
      <c r="P440" s="107"/>
      <c r="Q440" s="87" t="s">
        <v>79</v>
      </c>
      <c r="R440" s="87"/>
      <c r="S440" s="87"/>
      <c r="T440" s="87"/>
      <c r="U440" s="87"/>
      <c r="V440" s="86" t="s">
        <v>79</v>
      </c>
      <c r="W440" s="75"/>
      <c r="X440" s="102" t="s">
        <v>79</v>
      </c>
      <c r="Y440" s="63" t="str">
        <f>IFERROR(IF(VLOOKUP(X440,Listor!$T$6:$U$7,2,FALSE)&lt;O440,TRUE),"")</f>
        <v/>
      </c>
      <c r="Z440" s="87"/>
      <c r="AA440" s="104"/>
    </row>
    <row r="441" spans="2:27" x14ac:dyDescent="0.25">
      <c r="B441" s="68" t="s">
        <v>68</v>
      </c>
      <c r="C441" s="80" t="str">
        <f>IFERROR(VLOOKUP(B441,Listor!$A$6:$B$62,2,FALSE),"")</f>
        <v/>
      </c>
      <c r="D441" s="80" t="str">
        <f>IFERROR(VLOOKUP(B441,Listor!$A$6:$C$62,3,FALSE),"")</f>
        <v/>
      </c>
      <c r="E441" s="110" t="s">
        <v>79</v>
      </c>
      <c r="F441" s="66"/>
      <c r="G441" s="35" t="str">
        <f>IFERROR(VLOOKUP(B441,Listor!$A$6:$G$62,7,FALSE),"")</f>
        <v/>
      </c>
      <c r="H441" s="63" t="str">
        <f>IFERROR(VLOOKUP(B441,Listor!$N$6:$O$47,2,FALSE),"")</f>
        <v/>
      </c>
      <c r="I441" s="63" t="str">
        <f t="shared" si="18"/>
        <v/>
      </c>
      <c r="J441" s="96" t="str">
        <f>IFERROR(VLOOKUP(B441,Listor!$N$6:$P$47,3,FALSE)*I441,"")</f>
        <v/>
      </c>
      <c r="K441" s="81"/>
      <c r="L441" s="88" t="str">
        <f>IFERROR((VLOOKUP(B441,Listor!$N$6:$P$47,3,FALSE)*Biologiska!K441)+(VLOOKUP(B441,Listor!$N$6:$Q$47,4,FALSE)),"")</f>
        <v/>
      </c>
      <c r="M441" s="63" t="str">
        <f t="shared" si="19"/>
        <v/>
      </c>
      <c r="N441" s="75"/>
      <c r="O441" s="84" t="str">
        <f t="shared" si="20"/>
        <v/>
      </c>
      <c r="P441" s="107"/>
      <c r="Q441" s="87" t="s">
        <v>79</v>
      </c>
      <c r="R441" s="87"/>
      <c r="S441" s="87"/>
      <c r="T441" s="87"/>
      <c r="U441" s="87"/>
      <c r="V441" s="86" t="s">
        <v>79</v>
      </c>
      <c r="W441" s="75"/>
      <c r="X441" s="102" t="s">
        <v>79</v>
      </c>
      <c r="Y441" s="63" t="str">
        <f>IFERROR(IF(VLOOKUP(X441,Listor!$T$6:$U$7,2,FALSE)&lt;O441,TRUE),"")</f>
        <v/>
      </c>
      <c r="Z441" s="87"/>
      <c r="AA441" s="104"/>
    </row>
    <row r="442" spans="2:27" x14ac:dyDescent="0.25">
      <c r="B442" s="68" t="s">
        <v>68</v>
      </c>
      <c r="C442" s="80" t="str">
        <f>IFERROR(VLOOKUP(B442,Listor!$A$6:$B$62,2,FALSE),"")</f>
        <v/>
      </c>
      <c r="D442" s="80" t="str">
        <f>IFERROR(VLOOKUP(B442,Listor!$A$6:$C$62,3,FALSE),"")</f>
        <v/>
      </c>
      <c r="E442" s="110" t="s">
        <v>79</v>
      </c>
      <c r="F442" s="66"/>
      <c r="G442" s="35" t="str">
        <f>IFERROR(VLOOKUP(B442,Listor!$A$6:$G$62,7,FALSE),"")</f>
        <v/>
      </c>
      <c r="H442" s="63" t="str">
        <f>IFERROR(VLOOKUP(B442,Listor!$N$6:$O$47,2,FALSE),"")</f>
        <v/>
      </c>
      <c r="I442" s="63" t="str">
        <f t="shared" si="18"/>
        <v/>
      </c>
      <c r="J442" s="96" t="str">
        <f>IFERROR(VLOOKUP(B442,Listor!$N$6:$P$47,3,FALSE)*I442,"")</f>
        <v/>
      </c>
      <c r="K442" s="81"/>
      <c r="L442" s="88" t="str">
        <f>IFERROR((VLOOKUP(B442,Listor!$N$6:$P$47,3,FALSE)*Biologiska!K442)+(VLOOKUP(B442,Listor!$N$6:$Q$47,4,FALSE)),"")</f>
        <v/>
      </c>
      <c r="M442" s="63" t="str">
        <f t="shared" si="19"/>
        <v/>
      </c>
      <c r="N442" s="75"/>
      <c r="O442" s="84" t="str">
        <f t="shared" si="20"/>
        <v/>
      </c>
      <c r="P442" s="107"/>
      <c r="Q442" s="87" t="s">
        <v>79</v>
      </c>
      <c r="R442" s="87"/>
      <c r="S442" s="87"/>
      <c r="T442" s="87"/>
      <c r="U442" s="87"/>
      <c r="V442" s="86" t="s">
        <v>79</v>
      </c>
      <c r="W442" s="75"/>
      <c r="X442" s="102" t="s">
        <v>79</v>
      </c>
      <c r="Y442" s="63" t="str">
        <f>IFERROR(IF(VLOOKUP(X442,Listor!$T$6:$U$7,2,FALSE)&lt;O442,TRUE),"")</f>
        <v/>
      </c>
      <c r="Z442" s="87"/>
      <c r="AA442" s="104"/>
    </row>
    <row r="443" spans="2:27" x14ac:dyDescent="0.25">
      <c r="B443" s="68" t="s">
        <v>68</v>
      </c>
      <c r="C443" s="80" t="str">
        <f>IFERROR(VLOOKUP(B443,Listor!$A$6:$B$62,2,FALSE),"")</f>
        <v/>
      </c>
      <c r="D443" s="80" t="str">
        <f>IFERROR(VLOOKUP(B443,Listor!$A$6:$C$62,3,FALSE),"")</f>
        <v/>
      </c>
      <c r="E443" s="110" t="s">
        <v>79</v>
      </c>
      <c r="F443" s="66"/>
      <c r="G443" s="35" t="str">
        <f>IFERROR(VLOOKUP(B443,Listor!$A$6:$G$62,7,FALSE),"")</f>
        <v/>
      </c>
      <c r="H443" s="63" t="str">
        <f>IFERROR(VLOOKUP(B443,Listor!$N$6:$O$47,2,FALSE),"")</f>
        <v/>
      </c>
      <c r="I443" s="63" t="str">
        <f t="shared" si="18"/>
        <v/>
      </c>
      <c r="J443" s="96" t="str">
        <f>IFERROR(VLOOKUP(B443,Listor!$N$6:$P$47,3,FALSE)*I443,"")</f>
        <v/>
      </c>
      <c r="K443" s="81"/>
      <c r="L443" s="88" t="str">
        <f>IFERROR((VLOOKUP(B443,Listor!$N$6:$P$47,3,FALSE)*Biologiska!K443)+(VLOOKUP(B443,Listor!$N$6:$Q$47,4,FALSE)),"")</f>
        <v/>
      </c>
      <c r="M443" s="63" t="str">
        <f t="shared" si="19"/>
        <v/>
      </c>
      <c r="N443" s="75"/>
      <c r="O443" s="84" t="str">
        <f t="shared" si="20"/>
        <v/>
      </c>
      <c r="P443" s="107"/>
      <c r="Q443" s="87" t="s">
        <v>79</v>
      </c>
      <c r="R443" s="87"/>
      <c r="S443" s="87"/>
      <c r="T443" s="87"/>
      <c r="U443" s="87"/>
      <c r="V443" s="86" t="s">
        <v>79</v>
      </c>
      <c r="W443" s="75"/>
      <c r="X443" s="102" t="s">
        <v>79</v>
      </c>
      <c r="Y443" s="63" t="str">
        <f>IFERROR(IF(VLOOKUP(X443,Listor!$T$6:$U$7,2,FALSE)&lt;O443,TRUE),"")</f>
        <v/>
      </c>
      <c r="Z443" s="87"/>
      <c r="AA443" s="104"/>
    </row>
    <row r="444" spans="2:27" x14ac:dyDescent="0.25">
      <c r="B444" s="68" t="s">
        <v>68</v>
      </c>
      <c r="C444" s="80" t="str">
        <f>IFERROR(VLOOKUP(B444,Listor!$A$6:$B$62,2,FALSE),"")</f>
        <v/>
      </c>
      <c r="D444" s="80" t="str">
        <f>IFERROR(VLOOKUP(B444,Listor!$A$6:$C$62,3,FALSE),"")</f>
        <v/>
      </c>
      <c r="E444" s="110" t="s">
        <v>79</v>
      </c>
      <c r="F444" s="66"/>
      <c r="G444" s="35" t="str">
        <f>IFERROR(VLOOKUP(B444,Listor!$A$6:$G$62,7,FALSE),"")</f>
        <v/>
      </c>
      <c r="H444" s="63" t="str">
        <f>IFERROR(VLOOKUP(B444,Listor!$N$6:$O$47,2,FALSE),"")</f>
        <v/>
      </c>
      <c r="I444" s="63" t="str">
        <f t="shared" si="18"/>
        <v/>
      </c>
      <c r="J444" s="96" t="str">
        <f>IFERROR(VLOOKUP(B444,Listor!$N$6:$P$47,3,FALSE)*I444,"")</f>
        <v/>
      </c>
      <c r="K444" s="81"/>
      <c r="L444" s="88" t="str">
        <f>IFERROR((VLOOKUP(B444,Listor!$N$6:$P$47,3,FALSE)*Biologiska!K444)+(VLOOKUP(B444,Listor!$N$6:$Q$47,4,FALSE)),"")</f>
        <v/>
      </c>
      <c r="M444" s="63" t="str">
        <f t="shared" si="19"/>
        <v/>
      </c>
      <c r="N444" s="75"/>
      <c r="O444" s="84" t="str">
        <f t="shared" si="20"/>
        <v/>
      </c>
      <c r="P444" s="107"/>
      <c r="Q444" s="87" t="s">
        <v>79</v>
      </c>
      <c r="R444" s="87"/>
      <c r="S444" s="87"/>
      <c r="T444" s="87"/>
      <c r="U444" s="87"/>
      <c r="V444" s="86" t="s">
        <v>79</v>
      </c>
      <c r="W444" s="75"/>
      <c r="X444" s="102" t="s">
        <v>79</v>
      </c>
      <c r="Y444" s="63" t="str">
        <f>IFERROR(IF(VLOOKUP(X444,Listor!$T$6:$U$7,2,FALSE)&lt;O444,TRUE),"")</f>
        <v/>
      </c>
      <c r="Z444" s="87"/>
      <c r="AA444" s="104"/>
    </row>
    <row r="445" spans="2:27" x14ac:dyDescent="0.25">
      <c r="B445" s="68" t="s">
        <v>68</v>
      </c>
      <c r="C445" s="80" t="str">
        <f>IFERROR(VLOOKUP(B445,Listor!$A$6:$B$62,2,FALSE),"")</f>
        <v/>
      </c>
      <c r="D445" s="80" t="str">
        <f>IFERROR(VLOOKUP(B445,Listor!$A$6:$C$62,3,FALSE),"")</f>
        <v/>
      </c>
      <c r="E445" s="110" t="s">
        <v>79</v>
      </c>
      <c r="F445" s="66"/>
      <c r="G445" s="35" t="str">
        <f>IFERROR(VLOOKUP(B445,Listor!$A$6:$G$62,7,FALSE),"")</f>
        <v/>
      </c>
      <c r="H445" s="63" t="str">
        <f>IFERROR(VLOOKUP(B445,Listor!$N$6:$O$47,2,FALSE),"")</f>
        <v/>
      </c>
      <c r="I445" s="63" t="str">
        <f t="shared" si="18"/>
        <v/>
      </c>
      <c r="J445" s="96" t="str">
        <f>IFERROR(VLOOKUP(B445,Listor!$N$6:$P$47,3,FALSE)*I445,"")</f>
        <v/>
      </c>
      <c r="K445" s="81"/>
      <c r="L445" s="88" t="str">
        <f>IFERROR((VLOOKUP(B445,Listor!$N$6:$P$47,3,FALSE)*Biologiska!K445)+(VLOOKUP(B445,Listor!$N$6:$Q$47,4,FALSE)),"")</f>
        <v/>
      </c>
      <c r="M445" s="63" t="str">
        <f t="shared" si="19"/>
        <v/>
      </c>
      <c r="N445" s="75"/>
      <c r="O445" s="84" t="str">
        <f t="shared" si="20"/>
        <v/>
      </c>
      <c r="P445" s="107"/>
      <c r="Q445" s="87" t="s">
        <v>79</v>
      </c>
      <c r="R445" s="87"/>
      <c r="S445" s="87"/>
      <c r="T445" s="87"/>
      <c r="U445" s="87"/>
      <c r="V445" s="86" t="s">
        <v>79</v>
      </c>
      <c r="W445" s="75"/>
      <c r="X445" s="102" t="s">
        <v>79</v>
      </c>
      <c r="Y445" s="63" t="str">
        <f>IFERROR(IF(VLOOKUP(X445,Listor!$T$6:$U$7,2,FALSE)&lt;O445,TRUE),"")</f>
        <v/>
      </c>
      <c r="Z445" s="87"/>
      <c r="AA445" s="104"/>
    </row>
    <row r="446" spans="2:27" x14ac:dyDescent="0.25">
      <c r="B446" s="68" t="s">
        <v>68</v>
      </c>
      <c r="C446" s="80" t="str">
        <f>IFERROR(VLOOKUP(B446,Listor!$A$6:$B$62,2,FALSE),"")</f>
        <v/>
      </c>
      <c r="D446" s="80" t="str">
        <f>IFERROR(VLOOKUP(B446,Listor!$A$6:$C$62,3,FALSE),"")</f>
        <v/>
      </c>
      <c r="E446" s="110" t="s">
        <v>79</v>
      </c>
      <c r="F446" s="66"/>
      <c r="G446" s="35" t="str">
        <f>IFERROR(VLOOKUP(B446,Listor!$A$6:$G$62,7,FALSE),"")</f>
        <v/>
      </c>
      <c r="H446" s="63" t="str">
        <f>IFERROR(VLOOKUP(B446,Listor!$N$6:$O$47,2,FALSE),"")</f>
        <v/>
      </c>
      <c r="I446" s="63" t="str">
        <f t="shared" si="18"/>
        <v/>
      </c>
      <c r="J446" s="96" t="str">
        <f>IFERROR(VLOOKUP(B446,Listor!$N$6:$P$47,3,FALSE)*I446,"")</f>
        <v/>
      </c>
      <c r="K446" s="81"/>
      <c r="L446" s="88" t="str">
        <f>IFERROR((VLOOKUP(B446,Listor!$N$6:$P$47,3,FALSE)*Biologiska!K446)+(VLOOKUP(B446,Listor!$N$6:$Q$47,4,FALSE)),"")</f>
        <v/>
      </c>
      <c r="M446" s="63" t="str">
        <f t="shared" si="19"/>
        <v/>
      </c>
      <c r="N446" s="75"/>
      <c r="O446" s="84" t="str">
        <f t="shared" si="20"/>
        <v/>
      </c>
      <c r="P446" s="107"/>
      <c r="Q446" s="87" t="s">
        <v>79</v>
      </c>
      <c r="R446" s="87"/>
      <c r="S446" s="87"/>
      <c r="T446" s="87"/>
      <c r="U446" s="87"/>
      <c r="V446" s="86" t="s">
        <v>79</v>
      </c>
      <c r="W446" s="75"/>
      <c r="X446" s="102" t="s">
        <v>79</v>
      </c>
      <c r="Y446" s="63" t="str">
        <f>IFERROR(IF(VLOOKUP(X446,Listor!$T$6:$U$7,2,FALSE)&lt;O446,TRUE),"")</f>
        <v/>
      </c>
      <c r="Z446" s="87"/>
      <c r="AA446" s="104"/>
    </row>
    <row r="447" spans="2:27" x14ac:dyDescent="0.25">
      <c r="B447" s="68" t="s">
        <v>68</v>
      </c>
      <c r="C447" s="80" t="str">
        <f>IFERROR(VLOOKUP(B447,Listor!$A$6:$B$62,2,FALSE),"")</f>
        <v/>
      </c>
      <c r="D447" s="80" t="str">
        <f>IFERROR(VLOOKUP(B447,Listor!$A$6:$C$62,3,FALSE),"")</f>
        <v/>
      </c>
      <c r="E447" s="110" t="s">
        <v>79</v>
      </c>
      <c r="F447" s="66"/>
      <c r="G447" s="35" t="str">
        <f>IFERROR(VLOOKUP(B447,Listor!$A$6:$G$62,7,FALSE),"")</f>
        <v/>
      </c>
      <c r="H447" s="63" t="str">
        <f>IFERROR(VLOOKUP(B447,Listor!$N$6:$O$47,2,FALSE),"")</f>
        <v/>
      </c>
      <c r="I447" s="63" t="str">
        <f t="shared" si="18"/>
        <v/>
      </c>
      <c r="J447" s="96" t="str">
        <f>IFERROR(VLOOKUP(B447,Listor!$N$6:$P$47,3,FALSE)*I447,"")</f>
        <v/>
      </c>
      <c r="K447" s="81"/>
      <c r="L447" s="88" t="str">
        <f>IFERROR((VLOOKUP(B447,Listor!$N$6:$P$47,3,FALSE)*Biologiska!K447)+(VLOOKUP(B447,Listor!$N$6:$Q$47,4,FALSE)),"")</f>
        <v/>
      </c>
      <c r="M447" s="63" t="str">
        <f t="shared" si="19"/>
        <v/>
      </c>
      <c r="N447" s="75"/>
      <c r="O447" s="84" t="str">
        <f t="shared" si="20"/>
        <v/>
      </c>
      <c r="P447" s="107"/>
      <c r="Q447" s="87" t="s">
        <v>79</v>
      </c>
      <c r="R447" s="87"/>
      <c r="S447" s="87"/>
      <c r="T447" s="87"/>
      <c r="U447" s="87"/>
      <c r="V447" s="86" t="s">
        <v>79</v>
      </c>
      <c r="W447" s="75"/>
      <c r="X447" s="102" t="s">
        <v>79</v>
      </c>
      <c r="Y447" s="63" t="str">
        <f>IFERROR(IF(VLOOKUP(X447,Listor!$T$6:$U$7,2,FALSE)&lt;O447,TRUE),"")</f>
        <v/>
      </c>
      <c r="Z447" s="87"/>
      <c r="AA447" s="104"/>
    </row>
    <row r="448" spans="2:27" x14ac:dyDescent="0.25">
      <c r="B448" s="68" t="s">
        <v>68</v>
      </c>
      <c r="C448" s="80" t="str">
        <f>IFERROR(VLOOKUP(B448,Listor!$A$6:$B$62,2,FALSE),"")</f>
        <v/>
      </c>
      <c r="D448" s="80" t="str">
        <f>IFERROR(VLOOKUP(B448,Listor!$A$6:$C$62,3,FALSE),"")</f>
        <v/>
      </c>
      <c r="E448" s="110" t="s">
        <v>79</v>
      </c>
      <c r="F448" s="66"/>
      <c r="G448" s="35" t="str">
        <f>IFERROR(VLOOKUP(B448,Listor!$A$6:$G$62,7,FALSE),"")</f>
        <v/>
      </c>
      <c r="H448" s="63" t="str">
        <f>IFERROR(VLOOKUP(B448,Listor!$N$6:$O$47,2,FALSE),"")</f>
        <v/>
      </c>
      <c r="I448" s="63" t="str">
        <f t="shared" si="18"/>
        <v/>
      </c>
      <c r="J448" s="96" t="str">
        <f>IFERROR(VLOOKUP(B448,Listor!$N$6:$P$47,3,FALSE)*I448,"")</f>
        <v/>
      </c>
      <c r="K448" s="81"/>
      <c r="L448" s="88" t="str">
        <f>IFERROR((VLOOKUP(B448,Listor!$N$6:$P$47,3,FALSE)*Biologiska!K448)+(VLOOKUP(B448,Listor!$N$6:$Q$47,4,FALSE)),"")</f>
        <v/>
      </c>
      <c r="M448" s="63" t="str">
        <f t="shared" si="19"/>
        <v/>
      </c>
      <c r="N448" s="75"/>
      <c r="O448" s="84" t="str">
        <f t="shared" si="20"/>
        <v/>
      </c>
      <c r="P448" s="107"/>
      <c r="Q448" s="87" t="s">
        <v>79</v>
      </c>
      <c r="R448" s="87"/>
      <c r="S448" s="87"/>
      <c r="T448" s="87"/>
      <c r="U448" s="87"/>
      <c r="V448" s="86" t="s">
        <v>79</v>
      </c>
      <c r="W448" s="75"/>
      <c r="X448" s="102" t="s">
        <v>79</v>
      </c>
      <c r="Y448" s="63" t="str">
        <f>IFERROR(IF(VLOOKUP(X448,Listor!$T$6:$U$7,2,FALSE)&lt;O448,TRUE),"")</f>
        <v/>
      </c>
      <c r="Z448" s="87"/>
      <c r="AA448" s="104"/>
    </row>
    <row r="449" spans="2:27" x14ac:dyDescent="0.25">
      <c r="B449" s="68" t="s">
        <v>68</v>
      </c>
      <c r="C449" s="80" t="str">
        <f>IFERROR(VLOOKUP(B449,Listor!$A$6:$B$62,2,FALSE),"")</f>
        <v/>
      </c>
      <c r="D449" s="80" t="str">
        <f>IFERROR(VLOOKUP(B449,Listor!$A$6:$C$62,3,FALSE),"")</f>
        <v/>
      </c>
      <c r="E449" s="110" t="s">
        <v>79</v>
      </c>
      <c r="F449" s="66"/>
      <c r="G449" s="35" t="str">
        <f>IFERROR(VLOOKUP(B449,Listor!$A$6:$G$62,7,FALSE),"")</f>
        <v/>
      </c>
      <c r="H449" s="63" t="str">
        <f>IFERROR(VLOOKUP(B449,Listor!$N$6:$O$47,2,FALSE),"")</f>
        <v/>
      </c>
      <c r="I449" s="63" t="str">
        <f t="shared" si="18"/>
        <v/>
      </c>
      <c r="J449" s="96" t="str">
        <f>IFERROR(VLOOKUP(B449,Listor!$N$6:$P$47,3,FALSE)*I449,"")</f>
        <v/>
      </c>
      <c r="K449" s="81"/>
      <c r="L449" s="88" t="str">
        <f>IFERROR((VLOOKUP(B449,Listor!$N$6:$P$47,3,FALSE)*Biologiska!K449)+(VLOOKUP(B449,Listor!$N$6:$Q$47,4,FALSE)),"")</f>
        <v/>
      </c>
      <c r="M449" s="63" t="str">
        <f t="shared" si="19"/>
        <v/>
      </c>
      <c r="N449" s="75"/>
      <c r="O449" s="84" t="str">
        <f t="shared" si="20"/>
        <v/>
      </c>
      <c r="P449" s="107"/>
      <c r="Q449" s="87" t="s">
        <v>79</v>
      </c>
      <c r="R449" s="87"/>
      <c r="S449" s="87"/>
      <c r="T449" s="87"/>
      <c r="U449" s="87"/>
      <c r="V449" s="86" t="s">
        <v>79</v>
      </c>
      <c r="W449" s="75"/>
      <c r="X449" s="102" t="s">
        <v>79</v>
      </c>
      <c r="Y449" s="63" t="str">
        <f>IFERROR(IF(VLOOKUP(X449,Listor!$T$6:$U$7,2,FALSE)&lt;O449,TRUE),"")</f>
        <v/>
      </c>
      <c r="Z449" s="87"/>
      <c r="AA449" s="104"/>
    </row>
    <row r="450" spans="2:27" x14ac:dyDescent="0.25">
      <c r="B450" s="68" t="s">
        <v>68</v>
      </c>
      <c r="C450" s="80" t="str">
        <f>IFERROR(VLOOKUP(B450,Listor!$A$6:$B$62,2,FALSE),"")</f>
        <v/>
      </c>
      <c r="D450" s="80" t="str">
        <f>IFERROR(VLOOKUP(B450,Listor!$A$6:$C$62,3,FALSE),"")</f>
        <v/>
      </c>
      <c r="E450" s="110" t="s">
        <v>79</v>
      </c>
      <c r="F450" s="66"/>
      <c r="G450" s="35" t="str">
        <f>IFERROR(VLOOKUP(B450,Listor!$A$6:$G$62,7,FALSE),"")</f>
        <v/>
      </c>
      <c r="H450" s="63" t="str">
        <f>IFERROR(VLOOKUP(B450,Listor!$N$6:$O$47,2,FALSE),"")</f>
        <v/>
      </c>
      <c r="I450" s="63" t="str">
        <f t="shared" si="18"/>
        <v/>
      </c>
      <c r="J450" s="96" t="str">
        <f>IFERROR(VLOOKUP(B450,Listor!$N$6:$P$47,3,FALSE)*I450,"")</f>
        <v/>
      </c>
      <c r="K450" s="81"/>
      <c r="L450" s="88" t="str">
        <f>IFERROR((VLOOKUP(B450,Listor!$N$6:$P$47,3,FALSE)*Biologiska!K450)+(VLOOKUP(B450,Listor!$N$6:$Q$47,4,FALSE)),"")</f>
        <v/>
      </c>
      <c r="M450" s="63" t="str">
        <f t="shared" si="19"/>
        <v/>
      </c>
      <c r="N450" s="75"/>
      <c r="O450" s="84" t="str">
        <f t="shared" si="20"/>
        <v/>
      </c>
      <c r="P450" s="107"/>
      <c r="Q450" s="87" t="s">
        <v>79</v>
      </c>
      <c r="R450" s="87"/>
      <c r="S450" s="87"/>
      <c r="T450" s="87"/>
      <c r="U450" s="87"/>
      <c r="V450" s="86" t="s">
        <v>79</v>
      </c>
      <c r="W450" s="75"/>
      <c r="X450" s="102" t="s">
        <v>79</v>
      </c>
      <c r="Y450" s="63" t="str">
        <f>IFERROR(IF(VLOOKUP(X450,Listor!$T$6:$U$7,2,FALSE)&lt;O450,TRUE),"")</f>
        <v/>
      </c>
      <c r="Z450" s="87"/>
      <c r="AA450" s="104"/>
    </row>
    <row r="451" spans="2:27" x14ac:dyDescent="0.25">
      <c r="B451" s="68" t="s">
        <v>68</v>
      </c>
      <c r="C451" s="80" t="str">
        <f>IFERROR(VLOOKUP(B451,Listor!$A$6:$B$62,2,FALSE),"")</f>
        <v/>
      </c>
      <c r="D451" s="80" t="str">
        <f>IFERROR(VLOOKUP(B451,Listor!$A$6:$C$62,3,FALSE),"")</f>
        <v/>
      </c>
      <c r="E451" s="110" t="s">
        <v>79</v>
      </c>
      <c r="F451" s="66"/>
      <c r="G451" s="35" t="str">
        <f>IFERROR(VLOOKUP(B451,Listor!$A$6:$G$62,7,FALSE),"")</f>
        <v/>
      </c>
      <c r="H451" s="63" t="str">
        <f>IFERROR(VLOOKUP(B451,Listor!$N$6:$O$47,2,FALSE),"")</f>
        <v/>
      </c>
      <c r="I451" s="63" t="str">
        <f t="shared" si="18"/>
        <v/>
      </c>
      <c r="J451" s="96" t="str">
        <f>IFERROR(VLOOKUP(B451,Listor!$N$6:$P$47,3,FALSE)*I451,"")</f>
        <v/>
      </c>
      <c r="K451" s="81"/>
      <c r="L451" s="88" t="str">
        <f>IFERROR((VLOOKUP(B451,Listor!$N$6:$P$47,3,FALSE)*Biologiska!K451)+(VLOOKUP(B451,Listor!$N$6:$Q$47,4,FALSE)),"")</f>
        <v/>
      </c>
      <c r="M451" s="63" t="str">
        <f t="shared" si="19"/>
        <v/>
      </c>
      <c r="N451" s="75"/>
      <c r="O451" s="84" t="str">
        <f t="shared" si="20"/>
        <v/>
      </c>
      <c r="P451" s="107"/>
      <c r="Q451" s="87" t="s">
        <v>79</v>
      </c>
      <c r="R451" s="87"/>
      <c r="S451" s="87"/>
      <c r="T451" s="87"/>
      <c r="U451" s="87"/>
      <c r="V451" s="86" t="s">
        <v>79</v>
      </c>
      <c r="W451" s="75"/>
      <c r="X451" s="102" t="s">
        <v>79</v>
      </c>
      <c r="Y451" s="63" t="str">
        <f>IFERROR(IF(VLOOKUP(X451,Listor!$T$6:$U$7,2,FALSE)&lt;O451,TRUE),"")</f>
        <v/>
      </c>
      <c r="Z451" s="87"/>
      <c r="AA451" s="104"/>
    </row>
    <row r="452" spans="2:27" x14ac:dyDescent="0.25">
      <c r="B452" s="68" t="s">
        <v>68</v>
      </c>
      <c r="C452" s="80" t="str">
        <f>IFERROR(VLOOKUP(B452,Listor!$A$6:$B$62,2,FALSE),"")</f>
        <v/>
      </c>
      <c r="D452" s="80" t="str">
        <f>IFERROR(VLOOKUP(B452,Listor!$A$6:$C$62,3,FALSE),"")</f>
        <v/>
      </c>
      <c r="E452" s="110" t="s">
        <v>79</v>
      </c>
      <c r="F452" s="66"/>
      <c r="G452" s="35" t="str">
        <f>IFERROR(VLOOKUP(B452,Listor!$A$6:$G$62,7,FALSE),"")</f>
        <v/>
      </c>
      <c r="H452" s="63" t="str">
        <f>IFERROR(VLOOKUP(B452,Listor!$N$6:$O$47,2,FALSE),"")</f>
        <v/>
      </c>
      <c r="I452" s="63" t="str">
        <f t="shared" si="18"/>
        <v/>
      </c>
      <c r="J452" s="96" t="str">
        <f>IFERROR(VLOOKUP(B452,Listor!$N$6:$P$47,3,FALSE)*I452,"")</f>
        <v/>
      </c>
      <c r="K452" s="81"/>
      <c r="L452" s="88" t="str">
        <f>IFERROR((VLOOKUP(B452,Listor!$N$6:$P$47,3,FALSE)*Biologiska!K452)+(VLOOKUP(B452,Listor!$N$6:$Q$47,4,FALSE)),"")</f>
        <v/>
      </c>
      <c r="M452" s="63" t="str">
        <f t="shared" si="19"/>
        <v/>
      </c>
      <c r="N452" s="75"/>
      <c r="O452" s="84" t="str">
        <f t="shared" si="20"/>
        <v/>
      </c>
      <c r="P452" s="107"/>
      <c r="Q452" s="87" t="s">
        <v>79</v>
      </c>
      <c r="R452" s="87"/>
      <c r="S452" s="87"/>
      <c r="T452" s="87"/>
      <c r="U452" s="87"/>
      <c r="V452" s="86" t="s">
        <v>79</v>
      </c>
      <c r="W452" s="75"/>
      <c r="X452" s="102" t="s">
        <v>79</v>
      </c>
      <c r="Y452" s="63" t="str">
        <f>IFERROR(IF(VLOOKUP(X452,Listor!$T$6:$U$7,2,FALSE)&lt;O452,TRUE),"")</f>
        <v/>
      </c>
      <c r="Z452" s="87"/>
      <c r="AA452" s="104"/>
    </row>
    <row r="453" spans="2:27" x14ac:dyDescent="0.25">
      <c r="B453" s="68" t="s">
        <v>68</v>
      </c>
      <c r="C453" s="80" t="str">
        <f>IFERROR(VLOOKUP(B453,Listor!$A$6:$B$62,2,FALSE),"")</f>
        <v/>
      </c>
      <c r="D453" s="80" t="str">
        <f>IFERROR(VLOOKUP(B453,Listor!$A$6:$C$62,3,FALSE),"")</f>
        <v/>
      </c>
      <c r="E453" s="110" t="s">
        <v>79</v>
      </c>
      <c r="F453" s="66"/>
      <c r="G453" s="35" t="str">
        <f>IFERROR(VLOOKUP(B453,Listor!$A$6:$G$62,7,FALSE),"")</f>
        <v/>
      </c>
      <c r="H453" s="63" t="str">
        <f>IFERROR(VLOOKUP(B453,Listor!$N$6:$O$47,2,FALSE),"")</f>
        <v/>
      </c>
      <c r="I453" s="63" t="str">
        <f t="shared" ref="I453:I516" si="21">IFERROR(F453*H453,"")</f>
        <v/>
      </c>
      <c r="J453" s="96" t="str">
        <f>IFERROR(VLOOKUP(B453,Listor!$N$6:$P$47,3,FALSE)*I453,"")</f>
        <v/>
      </c>
      <c r="K453" s="81"/>
      <c r="L453" s="88" t="str">
        <f>IFERROR((VLOOKUP(B453,Listor!$N$6:$P$47,3,FALSE)*Biologiska!K453)+(VLOOKUP(B453,Listor!$N$6:$Q$47,4,FALSE)),"")</f>
        <v/>
      </c>
      <c r="M453" s="63" t="str">
        <f t="shared" si="19"/>
        <v/>
      </c>
      <c r="N453" s="75"/>
      <c r="O453" s="84" t="str">
        <f t="shared" si="20"/>
        <v/>
      </c>
      <c r="P453" s="107"/>
      <c r="Q453" s="87" t="s">
        <v>79</v>
      </c>
      <c r="R453" s="87"/>
      <c r="S453" s="87"/>
      <c r="T453" s="87"/>
      <c r="U453" s="87"/>
      <c r="V453" s="86" t="s">
        <v>79</v>
      </c>
      <c r="W453" s="75"/>
      <c r="X453" s="102" t="s">
        <v>79</v>
      </c>
      <c r="Y453" s="63" t="str">
        <f>IFERROR(IF(VLOOKUP(X453,Listor!$T$6:$U$7,2,FALSE)&lt;O453,TRUE),"")</f>
        <v/>
      </c>
      <c r="Z453" s="87"/>
      <c r="AA453" s="104"/>
    </row>
    <row r="454" spans="2:27" x14ac:dyDescent="0.25">
      <c r="B454" s="68" t="s">
        <v>68</v>
      </c>
      <c r="C454" s="80" t="str">
        <f>IFERROR(VLOOKUP(B454,Listor!$A$6:$B$62,2,FALSE),"")</f>
        <v/>
      </c>
      <c r="D454" s="80" t="str">
        <f>IFERROR(VLOOKUP(B454,Listor!$A$6:$C$62,3,FALSE),"")</f>
        <v/>
      </c>
      <c r="E454" s="110" t="s">
        <v>79</v>
      </c>
      <c r="F454" s="66"/>
      <c r="G454" s="35" t="str">
        <f>IFERROR(VLOOKUP(B454,Listor!$A$6:$G$62,7,FALSE),"")</f>
        <v/>
      </c>
      <c r="H454" s="63" t="str">
        <f>IFERROR(VLOOKUP(B454,Listor!$N$6:$O$47,2,FALSE),"")</f>
        <v/>
      </c>
      <c r="I454" s="63" t="str">
        <f t="shared" si="21"/>
        <v/>
      </c>
      <c r="J454" s="96" t="str">
        <f>IFERROR(VLOOKUP(B454,Listor!$N$6:$P$47,3,FALSE)*I454,"")</f>
        <v/>
      </c>
      <c r="K454" s="81"/>
      <c r="L454" s="88" t="str">
        <f>IFERROR((VLOOKUP(B454,Listor!$N$6:$P$47,3,FALSE)*Biologiska!K454)+(VLOOKUP(B454,Listor!$N$6:$Q$47,4,FALSE)),"")</f>
        <v/>
      </c>
      <c r="M454" s="63" t="str">
        <f t="shared" ref="M454:M517" si="22">IFERROR(I454*L454,"")</f>
        <v/>
      </c>
      <c r="N454" s="75"/>
      <c r="O454" s="84" t="str">
        <f t="shared" ref="O454:O517" si="23">IF(ISBLANK(K454),"",IFERROR(((83.8-K454)/83.8)*100,""))</f>
        <v/>
      </c>
      <c r="P454" s="107"/>
      <c r="Q454" s="87" t="s">
        <v>79</v>
      </c>
      <c r="R454" s="87"/>
      <c r="S454" s="87"/>
      <c r="T454" s="87"/>
      <c r="U454" s="87"/>
      <c r="V454" s="86" t="s">
        <v>79</v>
      </c>
      <c r="W454" s="75"/>
      <c r="X454" s="102" t="s">
        <v>79</v>
      </c>
      <c r="Y454" s="63" t="str">
        <f>IFERROR(IF(VLOOKUP(X454,Listor!$T$6:$U$7,2,FALSE)&lt;O454,TRUE),"")</f>
        <v/>
      </c>
      <c r="Z454" s="87"/>
      <c r="AA454" s="104"/>
    </row>
    <row r="455" spans="2:27" x14ac:dyDescent="0.25">
      <c r="B455" s="68" t="s">
        <v>68</v>
      </c>
      <c r="C455" s="80" t="str">
        <f>IFERROR(VLOOKUP(B455,Listor!$A$6:$B$62,2,FALSE),"")</f>
        <v/>
      </c>
      <c r="D455" s="80" t="str">
        <f>IFERROR(VLOOKUP(B455,Listor!$A$6:$C$62,3,FALSE),"")</f>
        <v/>
      </c>
      <c r="E455" s="110" t="s">
        <v>79</v>
      </c>
      <c r="F455" s="66"/>
      <c r="G455" s="35" t="str">
        <f>IFERROR(VLOOKUP(B455,Listor!$A$6:$G$62,7,FALSE),"")</f>
        <v/>
      </c>
      <c r="H455" s="63" t="str">
        <f>IFERROR(VLOOKUP(B455,Listor!$N$6:$O$47,2,FALSE),"")</f>
        <v/>
      </c>
      <c r="I455" s="63" t="str">
        <f t="shared" si="21"/>
        <v/>
      </c>
      <c r="J455" s="96" t="str">
        <f>IFERROR(VLOOKUP(B455,Listor!$N$6:$P$47,3,FALSE)*I455,"")</f>
        <v/>
      </c>
      <c r="K455" s="81"/>
      <c r="L455" s="88" t="str">
        <f>IFERROR((VLOOKUP(B455,Listor!$N$6:$P$47,3,FALSE)*Biologiska!K455)+(VLOOKUP(B455,Listor!$N$6:$Q$47,4,FALSE)),"")</f>
        <v/>
      </c>
      <c r="M455" s="63" t="str">
        <f t="shared" si="22"/>
        <v/>
      </c>
      <c r="N455" s="75"/>
      <c r="O455" s="84" t="str">
        <f t="shared" si="23"/>
        <v/>
      </c>
      <c r="P455" s="107"/>
      <c r="Q455" s="87" t="s">
        <v>79</v>
      </c>
      <c r="R455" s="87"/>
      <c r="S455" s="87"/>
      <c r="T455" s="87"/>
      <c r="U455" s="87"/>
      <c r="V455" s="86" t="s">
        <v>79</v>
      </c>
      <c r="W455" s="75"/>
      <c r="X455" s="102" t="s">
        <v>79</v>
      </c>
      <c r="Y455" s="63" t="str">
        <f>IFERROR(IF(VLOOKUP(X455,Listor!$T$6:$U$7,2,FALSE)&lt;O455,TRUE),"")</f>
        <v/>
      </c>
      <c r="Z455" s="87"/>
      <c r="AA455" s="104"/>
    </row>
    <row r="456" spans="2:27" x14ac:dyDescent="0.25">
      <c r="B456" s="68" t="s">
        <v>68</v>
      </c>
      <c r="C456" s="80" t="str">
        <f>IFERROR(VLOOKUP(B456,Listor!$A$6:$B$62,2,FALSE),"")</f>
        <v/>
      </c>
      <c r="D456" s="80" t="str">
        <f>IFERROR(VLOOKUP(B456,Listor!$A$6:$C$62,3,FALSE),"")</f>
        <v/>
      </c>
      <c r="E456" s="110" t="s">
        <v>79</v>
      </c>
      <c r="F456" s="66"/>
      <c r="G456" s="35" t="str">
        <f>IFERROR(VLOOKUP(B456,Listor!$A$6:$G$62,7,FALSE),"")</f>
        <v/>
      </c>
      <c r="H456" s="63" t="str">
        <f>IFERROR(VLOOKUP(B456,Listor!$N$6:$O$47,2,FALSE),"")</f>
        <v/>
      </c>
      <c r="I456" s="63" t="str">
        <f t="shared" si="21"/>
        <v/>
      </c>
      <c r="J456" s="96" t="str">
        <f>IFERROR(VLOOKUP(B456,Listor!$N$6:$P$47,3,FALSE)*I456,"")</f>
        <v/>
      </c>
      <c r="K456" s="81"/>
      <c r="L456" s="88" t="str">
        <f>IFERROR((VLOOKUP(B456,Listor!$N$6:$P$47,3,FALSE)*Biologiska!K456)+(VLOOKUP(B456,Listor!$N$6:$Q$47,4,FALSE)),"")</f>
        <v/>
      </c>
      <c r="M456" s="63" t="str">
        <f t="shared" si="22"/>
        <v/>
      </c>
      <c r="N456" s="75"/>
      <c r="O456" s="84" t="str">
        <f t="shared" si="23"/>
        <v/>
      </c>
      <c r="P456" s="107"/>
      <c r="Q456" s="87" t="s">
        <v>79</v>
      </c>
      <c r="R456" s="87"/>
      <c r="S456" s="87"/>
      <c r="T456" s="87"/>
      <c r="U456" s="87"/>
      <c r="V456" s="86" t="s">
        <v>79</v>
      </c>
      <c r="W456" s="75"/>
      <c r="X456" s="102" t="s">
        <v>79</v>
      </c>
      <c r="Y456" s="63" t="str">
        <f>IFERROR(IF(VLOOKUP(X456,Listor!$T$6:$U$7,2,FALSE)&lt;O456,TRUE),"")</f>
        <v/>
      </c>
      <c r="Z456" s="87"/>
      <c r="AA456" s="104"/>
    </row>
    <row r="457" spans="2:27" x14ac:dyDescent="0.25">
      <c r="B457" s="68" t="s">
        <v>68</v>
      </c>
      <c r="C457" s="80" t="str">
        <f>IFERROR(VLOOKUP(B457,Listor!$A$6:$B$62,2,FALSE),"")</f>
        <v/>
      </c>
      <c r="D457" s="80" t="str">
        <f>IFERROR(VLOOKUP(B457,Listor!$A$6:$C$62,3,FALSE),"")</f>
        <v/>
      </c>
      <c r="E457" s="110" t="s">
        <v>79</v>
      </c>
      <c r="F457" s="66"/>
      <c r="G457" s="35" t="str">
        <f>IFERROR(VLOOKUP(B457,Listor!$A$6:$G$62,7,FALSE),"")</f>
        <v/>
      </c>
      <c r="H457" s="63" t="str">
        <f>IFERROR(VLOOKUP(B457,Listor!$N$6:$O$47,2,FALSE),"")</f>
        <v/>
      </c>
      <c r="I457" s="63" t="str">
        <f t="shared" si="21"/>
        <v/>
      </c>
      <c r="J457" s="96" t="str">
        <f>IFERROR(VLOOKUP(B457,Listor!$N$6:$P$47,3,FALSE)*I457,"")</f>
        <v/>
      </c>
      <c r="K457" s="81"/>
      <c r="L457" s="88" t="str">
        <f>IFERROR((VLOOKUP(B457,Listor!$N$6:$P$47,3,FALSE)*Biologiska!K457)+(VLOOKUP(B457,Listor!$N$6:$Q$47,4,FALSE)),"")</f>
        <v/>
      </c>
      <c r="M457" s="63" t="str">
        <f t="shared" si="22"/>
        <v/>
      </c>
      <c r="N457" s="75"/>
      <c r="O457" s="84" t="str">
        <f t="shared" si="23"/>
        <v/>
      </c>
      <c r="P457" s="107"/>
      <c r="Q457" s="87" t="s">
        <v>79</v>
      </c>
      <c r="R457" s="87"/>
      <c r="S457" s="87"/>
      <c r="T457" s="87"/>
      <c r="U457" s="87"/>
      <c r="V457" s="86" t="s">
        <v>79</v>
      </c>
      <c r="W457" s="75"/>
      <c r="X457" s="102" t="s">
        <v>79</v>
      </c>
      <c r="Y457" s="63" t="str">
        <f>IFERROR(IF(VLOOKUP(X457,Listor!$T$6:$U$7,2,FALSE)&lt;O457,TRUE),"")</f>
        <v/>
      </c>
      <c r="Z457" s="87"/>
      <c r="AA457" s="104"/>
    </row>
    <row r="458" spans="2:27" x14ac:dyDescent="0.25">
      <c r="B458" s="68" t="s">
        <v>68</v>
      </c>
      <c r="C458" s="80" t="str">
        <f>IFERROR(VLOOKUP(B458,Listor!$A$6:$B$62,2,FALSE),"")</f>
        <v/>
      </c>
      <c r="D458" s="80" t="str">
        <f>IFERROR(VLOOKUP(B458,Listor!$A$6:$C$62,3,FALSE),"")</f>
        <v/>
      </c>
      <c r="E458" s="110" t="s">
        <v>79</v>
      </c>
      <c r="F458" s="66"/>
      <c r="G458" s="35" t="str">
        <f>IFERROR(VLOOKUP(B458,Listor!$A$6:$G$62,7,FALSE),"")</f>
        <v/>
      </c>
      <c r="H458" s="63" t="str">
        <f>IFERROR(VLOOKUP(B458,Listor!$N$6:$O$47,2,FALSE),"")</f>
        <v/>
      </c>
      <c r="I458" s="63" t="str">
        <f t="shared" si="21"/>
        <v/>
      </c>
      <c r="J458" s="96" t="str">
        <f>IFERROR(VLOOKUP(B458,Listor!$N$6:$P$47,3,FALSE)*I458,"")</f>
        <v/>
      </c>
      <c r="K458" s="81"/>
      <c r="L458" s="88" t="str">
        <f>IFERROR((VLOOKUP(B458,Listor!$N$6:$P$47,3,FALSE)*Biologiska!K458)+(VLOOKUP(B458,Listor!$N$6:$Q$47,4,FALSE)),"")</f>
        <v/>
      </c>
      <c r="M458" s="63" t="str">
        <f t="shared" si="22"/>
        <v/>
      </c>
      <c r="N458" s="75"/>
      <c r="O458" s="84" t="str">
        <f t="shared" si="23"/>
        <v/>
      </c>
      <c r="P458" s="107"/>
      <c r="Q458" s="87" t="s">
        <v>79</v>
      </c>
      <c r="R458" s="87"/>
      <c r="S458" s="87"/>
      <c r="T458" s="87"/>
      <c r="U458" s="87"/>
      <c r="V458" s="86" t="s">
        <v>79</v>
      </c>
      <c r="W458" s="75"/>
      <c r="X458" s="102" t="s">
        <v>79</v>
      </c>
      <c r="Y458" s="63" t="str">
        <f>IFERROR(IF(VLOOKUP(X458,Listor!$T$6:$U$7,2,FALSE)&lt;O458,TRUE),"")</f>
        <v/>
      </c>
      <c r="Z458" s="87"/>
      <c r="AA458" s="104"/>
    </row>
    <row r="459" spans="2:27" x14ac:dyDescent="0.25">
      <c r="B459" s="68" t="s">
        <v>68</v>
      </c>
      <c r="C459" s="80" t="str">
        <f>IFERROR(VLOOKUP(B459,Listor!$A$6:$B$62,2,FALSE),"")</f>
        <v/>
      </c>
      <c r="D459" s="80" t="str">
        <f>IFERROR(VLOOKUP(B459,Listor!$A$6:$C$62,3,FALSE),"")</f>
        <v/>
      </c>
      <c r="E459" s="110" t="s">
        <v>79</v>
      </c>
      <c r="F459" s="66"/>
      <c r="G459" s="35" t="str">
        <f>IFERROR(VLOOKUP(B459,Listor!$A$6:$G$62,7,FALSE),"")</f>
        <v/>
      </c>
      <c r="H459" s="63" t="str">
        <f>IFERROR(VLOOKUP(B459,Listor!$N$6:$O$47,2,FALSE),"")</f>
        <v/>
      </c>
      <c r="I459" s="63" t="str">
        <f t="shared" si="21"/>
        <v/>
      </c>
      <c r="J459" s="96" t="str">
        <f>IFERROR(VLOOKUP(B459,Listor!$N$6:$P$47,3,FALSE)*I459,"")</f>
        <v/>
      </c>
      <c r="K459" s="81"/>
      <c r="L459" s="88" t="str">
        <f>IFERROR((VLOOKUP(B459,Listor!$N$6:$P$47,3,FALSE)*Biologiska!K459)+(VLOOKUP(B459,Listor!$N$6:$Q$47,4,FALSE)),"")</f>
        <v/>
      </c>
      <c r="M459" s="63" t="str">
        <f t="shared" si="22"/>
        <v/>
      </c>
      <c r="N459" s="75"/>
      <c r="O459" s="84" t="str">
        <f t="shared" si="23"/>
        <v/>
      </c>
      <c r="P459" s="107"/>
      <c r="Q459" s="87" t="s">
        <v>79</v>
      </c>
      <c r="R459" s="87"/>
      <c r="S459" s="87"/>
      <c r="T459" s="87"/>
      <c r="U459" s="87"/>
      <c r="V459" s="86" t="s">
        <v>79</v>
      </c>
      <c r="W459" s="75"/>
      <c r="X459" s="102" t="s">
        <v>79</v>
      </c>
      <c r="Y459" s="63" t="str">
        <f>IFERROR(IF(VLOOKUP(X459,Listor!$T$6:$U$7,2,FALSE)&lt;O459,TRUE),"")</f>
        <v/>
      </c>
      <c r="Z459" s="87"/>
      <c r="AA459" s="104"/>
    </row>
    <row r="460" spans="2:27" x14ac:dyDescent="0.25">
      <c r="B460" s="68" t="s">
        <v>68</v>
      </c>
      <c r="C460" s="80" t="str">
        <f>IFERROR(VLOOKUP(B460,Listor!$A$6:$B$62,2,FALSE),"")</f>
        <v/>
      </c>
      <c r="D460" s="80" t="str">
        <f>IFERROR(VLOOKUP(B460,Listor!$A$6:$C$62,3,FALSE),"")</f>
        <v/>
      </c>
      <c r="E460" s="110" t="s">
        <v>79</v>
      </c>
      <c r="F460" s="66"/>
      <c r="G460" s="35" t="str">
        <f>IFERROR(VLOOKUP(B460,Listor!$A$6:$G$62,7,FALSE),"")</f>
        <v/>
      </c>
      <c r="H460" s="63" t="str">
        <f>IFERROR(VLOOKUP(B460,Listor!$N$6:$O$47,2,FALSE),"")</f>
        <v/>
      </c>
      <c r="I460" s="63" t="str">
        <f t="shared" si="21"/>
        <v/>
      </c>
      <c r="J460" s="96" t="str">
        <f>IFERROR(VLOOKUP(B460,Listor!$N$6:$P$47,3,FALSE)*I460,"")</f>
        <v/>
      </c>
      <c r="K460" s="81"/>
      <c r="L460" s="88" t="str">
        <f>IFERROR((VLOOKUP(B460,Listor!$N$6:$P$47,3,FALSE)*Biologiska!K460)+(VLOOKUP(B460,Listor!$N$6:$Q$47,4,FALSE)),"")</f>
        <v/>
      </c>
      <c r="M460" s="63" t="str">
        <f t="shared" si="22"/>
        <v/>
      </c>
      <c r="N460" s="75"/>
      <c r="O460" s="84" t="str">
        <f t="shared" si="23"/>
        <v/>
      </c>
      <c r="P460" s="107"/>
      <c r="Q460" s="87" t="s">
        <v>79</v>
      </c>
      <c r="R460" s="87"/>
      <c r="S460" s="87"/>
      <c r="T460" s="87"/>
      <c r="U460" s="87"/>
      <c r="V460" s="86" t="s">
        <v>79</v>
      </c>
      <c r="W460" s="75"/>
      <c r="X460" s="102" t="s">
        <v>79</v>
      </c>
      <c r="Y460" s="63" t="str">
        <f>IFERROR(IF(VLOOKUP(X460,Listor!$T$6:$U$7,2,FALSE)&lt;O460,TRUE),"")</f>
        <v/>
      </c>
      <c r="Z460" s="87"/>
      <c r="AA460" s="104"/>
    </row>
    <row r="461" spans="2:27" x14ac:dyDescent="0.25">
      <c r="B461" s="68" t="s">
        <v>68</v>
      </c>
      <c r="C461" s="80" t="str">
        <f>IFERROR(VLOOKUP(B461,Listor!$A$6:$B$62,2,FALSE),"")</f>
        <v/>
      </c>
      <c r="D461" s="80" t="str">
        <f>IFERROR(VLOOKUP(B461,Listor!$A$6:$C$62,3,FALSE),"")</f>
        <v/>
      </c>
      <c r="E461" s="110" t="s">
        <v>79</v>
      </c>
      <c r="F461" s="66"/>
      <c r="G461" s="35" t="str">
        <f>IFERROR(VLOOKUP(B461,Listor!$A$6:$G$62,7,FALSE),"")</f>
        <v/>
      </c>
      <c r="H461" s="63" t="str">
        <f>IFERROR(VLOOKUP(B461,Listor!$N$6:$O$47,2,FALSE),"")</f>
        <v/>
      </c>
      <c r="I461" s="63" t="str">
        <f t="shared" si="21"/>
        <v/>
      </c>
      <c r="J461" s="96" t="str">
        <f>IFERROR(VLOOKUP(B461,Listor!$N$6:$P$47,3,FALSE)*I461,"")</f>
        <v/>
      </c>
      <c r="K461" s="81"/>
      <c r="L461" s="88" t="str">
        <f>IFERROR((VLOOKUP(B461,Listor!$N$6:$P$47,3,FALSE)*Biologiska!K461)+(VLOOKUP(B461,Listor!$N$6:$Q$47,4,FALSE)),"")</f>
        <v/>
      </c>
      <c r="M461" s="63" t="str">
        <f t="shared" si="22"/>
        <v/>
      </c>
      <c r="N461" s="75"/>
      <c r="O461" s="84" t="str">
        <f t="shared" si="23"/>
        <v/>
      </c>
      <c r="P461" s="107"/>
      <c r="Q461" s="87" t="s">
        <v>79</v>
      </c>
      <c r="R461" s="87"/>
      <c r="S461" s="87"/>
      <c r="T461" s="87"/>
      <c r="U461" s="87"/>
      <c r="V461" s="86" t="s">
        <v>79</v>
      </c>
      <c r="W461" s="75"/>
      <c r="X461" s="102" t="s">
        <v>79</v>
      </c>
      <c r="Y461" s="63" t="str">
        <f>IFERROR(IF(VLOOKUP(X461,Listor!$T$6:$U$7,2,FALSE)&lt;O461,TRUE),"")</f>
        <v/>
      </c>
      <c r="Z461" s="87"/>
      <c r="AA461" s="104"/>
    </row>
    <row r="462" spans="2:27" x14ac:dyDescent="0.25">
      <c r="B462" s="68" t="s">
        <v>68</v>
      </c>
      <c r="C462" s="80" t="str">
        <f>IFERROR(VLOOKUP(B462,Listor!$A$6:$B$62,2,FALSE),"")</f>
        <v/>
      </c>
      <c r="D462" s="80" t="str">
        <f>IFERROR(VLOOKUP(B462,Listor!$A$6:$C$62,3,FALSE),"")</f>
        <v/>
      </c>
      <c r="E462" s="110" t="s">
        <v>79</v>
      </c>
      <c r="F462" s="66"/>
      <c r="G462" s="35" t="str">
        <f>IFERROR(VLOOKUP(B462,Listor!$A$6:$G$62,7,FALSE),"")</f>
        <v/>
      </c>
      <c r="H462" s="63" t="str">
        <f>IFERROR(VLOOKUP(B462,Listor!$N$6:$O$47,2,FALSE),"")</f>
        <v/>
      </c>
      <c r="I462" s="63" t="str">
        <f t="shared" si="21"/>
        <v/>
      </c>
      <c r="J462" s="96" t="str">
        <f>IFERROR(VLOOKUP(B462,Listor!$N$6:$P$47,3,FALSE)*I462,"")</f>
        <v/>
      </c>
      <c r="K462" s="81"/>
      <c r="L462" s="88" t="str">
        <f>IFERROR((VLOOKUP(B462,Listor!$N$6:$P$47,3,FALSE)*Biologiska!K462)+(VLOOKUP(B462,Listor!$N$6:$Q$47,4,FALSE)),"")</f>
        <v/>
      </c>
      <c r="M462" s="63" t="str">
        <f t="shared" si="22"/>
        <v/>
      </c>
      <c r="N462" s="75"/>
      <c r="O462" s="84" t="str">
        <f t="shared" si="23"/>
        <v/>
      </c>
      <c r="P462" s="107"/>
      <c r="Q462" s="87" t="s">
        <v>79</v>
      </c>
      <c r="R462" s="87"/>
      <c r="S462" s="87"/>
      <c r="T462" s="87"/>
      <c r="U462" s="87"/>
      <c r="V462" s="86" t="s">
        <v>79</v>
      </c>
      <c r="W462" s="75"/>
      <c r="X462" s="102" t="s">
        <v>79</v>
      </c>
      <c r="Y462" s="63" t="str">
        <f>IFERROR(IF(VLOOKUP(X462,Listor!$T$6:$U$7,2,FALSE)&lt;O462,TRUE),"")</f>
        <v/>
      </c>
      <c r="Z462" s="87"/>
      <c r="AA462" s="104"/>
    </row>
    <row r="463" spans="2:27" x14ac:dyDescent="0.25">
      <c r="B463" s="68" t="s">
        <v>68</v>
      </c>
      <c r="C463" s="80" t="str">
        <f>IFERROR(VLOOKUP(B463,Listor!$A$6:$B$62,2,FALSE),"")</f>
        <v/>
      </c>
      <c r="D463" s="80" t="str">
        <f>IFERROR(VLOOKUP(B463,Listor!$A$6:$C$62,3,FALSE),"")</f>
        <v/>
      </c>
      <c r="E463" s="110" t="s">
        <v>79</v>
      </c>
      <c r="F463" s="66"/>
      <c r="G463" s="35" t="str">
        <f>IFERROR(VLOOKUP(B463,Listor!$A$6:$G$62,7,FALSE),"")</f>
        <v/>
      </c>
      <c r="H463" s="63" t="str">
        <f>IFERROR(VLOOKUP(B463,Listor!$N$6:$O$47,2,FALSE),"")</f>
        <v/>
      </c>
      <c r="I463" s="63" t="str">
        <f t="shared" si="21"/>
        <v/>
      </c>
      <c r="J463" s="96" t="str">
        <f>IFERROR(VLOOKUP(B463,Listor!$N$6:$P$47,3,FALSE)*I463,"")</f>
        <v/>
      </c>
      <c r="K463" s="81"/>
      <c r="L463" s="88" t="str">
        <f>IFERROR((VLOOKUP(B463,Listor!$N$6:$P$47,3,FALSE)*Biologiska!K463)+(VLOOKUP(B463,Listor!$N$6:$Q$47,4,FALSE)),"")</f>
        <v/>
      </c>
      <c r="M463" s="63" t="str">
        <f t="shared" si="22"/>
        <v/>
      </c>
      <c r="N463" s="75"/>
      <c r="O463" s="84" t="str">
        <f t="shared" si="23"/>
        <v/>
      </c>
      <c r="P463" s="107"/>
      <c r="Q463" s="87" t="s">
        <v>79</v>
      </c>
      <c r="R463" s="87"/>
      <c r="S463" s="87"/>
      <c r="T463" s="87"/>
      <c r="U463" s="87"/>
      <c r="V463" s="86" t="s">
        <v>79</v>
      </c>
      <c r="W463" s="75"/>
      <c r="X463" s="102" t="s">
        <v>79</v>
      </c>
      <c r="Y463" s="63" t="str">
        <f>IFERROR(IF(VLOOKUP(X463,Listor!$T$6:$U$7,2,FALSE)&lt;O463,TRUE),"")</f>
        <v/>
      </c>
      <c r="Z463" s="87"/>
      <c r="AA463" s="104"/>
    </row>
    <row r="464" spans="2:27" x14ac:dyDescent="0.25">
      <c r="B464" s="68" t="s">
        <v>68</v>
      </c>
      <c r="C464" s="80" t="str">
        <f>IFERROR(VLOOKUP(B464,Listor!$A$6:$B$62,2,FALSE),"")</f>
        <v/>
      </c>
      <c r="D464" s="80" t="str">
        <f>IFERROR(VLOOKUP(B464,Listor!$A$6:$C$62,3,FALSE),"")</f>
        <v/>
      </c>
      <c r="E464" s="110" t="s">
        <v>79</v>
      </c>
      <c r="F464" s="66"/>
      <c r="G464" s="35" t="str">
        <f>IFERROR(VLOOKUP(B464,Listor!$A$6:$G$62,7,FALSE),"")</f>
        <v/>
      </c>
      <c r="H464" s="63" t="str">
        <f>IFERROR(VLOOKUP(B464,Listor!$N$6:$O$47,2,FALSE),"")</f>
        <v/>
      </c>
      <c r="I464" s="63" t="str">
        <f t="shared" si="21"/>
        <v/>
      </c>
      <c r="J464" s="96" t="str">
        <f>IFERROR(VLOOKUP(B464,Listor!$N$6:$P$47,3,FALSE)*I464,"")</f>
        <v/>
      </c>
      <c r="K464" s="81"/>
      <c r="L464" s="88" t="str">
        <f>IFERROR((VLOOKUP(B464,Listor!$N$6:$P$47,3,FALSE)*Biologiska!K464)+(VLOOKUP(B464,Listor!$N$6:$Q$47,4,FALSE)),"")</f>
        <v/>
      </c>
      <c r="M464" s="63" t="str">
        <f t="shared" si="22"/>
        <v/>
      </c>
      <c r="N464" s="75"/>
      <c r="O464" s="84" t="str">
        <f t="shared" si="23"/>
        <v/>
      </c>
      <c r="P464" s="107"/>
      <c r="Q464" s="87" t="s">
        <v>79</v>
      </c>
      <c r="R464" s="87"/>
      <c r="S464" s="87"/>
      <c r="T464" s="87"/>
      <c r="U464" s="87"/>
      <c r="V464" s="86" t="s">
        <v>79</v>
      </c>
      <c r="W464" s="75"/>
      <c r="X464" s="102" t="s">
        <v>79</v>
      </c>
      <c r="Y464" s="63" t="str">
        <f>IFERROR(IF(VLOOKUP(X464,Listor!$T$6:$U$7,2,FALSE)&lt;O464,TRUE),"")</f>
        <v/>
      </c>
      <c r="Z464" s="87"/>
      <c r="AA464" s="104"/>
    </row>
    <row r="465" spans="2:27" x14ac:dyDescent="0.25">
      <c r="B465" s="68" t="s">
        <v>68</v>
      </c>
      <c r="C465" s="80" t="str">
        <f>IFERROR(VLOOKUP(B465,Listor!$A$6:$B$62,2,FALSE),"")</f>
        <v/>
      </c>
      <c r="D465" s="80" t="str">
        <f>IFERROR(VLOOKUP(B465,Listor!$A$6:$C$62,3,FALSE),"")</f>
        <v/>
      </c>
      <c r="E465" s="110" t="s">
        <v>79</v>
      </c>
      <c r="F465" s="66"/>
      <c r="G465" s="35" t="str">
        <f>IFERROR(VLOOKUP(B465,Listor!$A$6:$G$62,7,FALSE),"")</f>
        <v/>
      </c>
      <c r="H465" s="63" t="str">
        <f>IFERROR(VLOOKUP(B465,Listor!$N$6:$O$47,2,FALSE),"")</f>
        <v/>
      </c>
      <c r="I465" s="63" t="str">
        <f t="shared" si="21"/>
        <v/>
      </c>
      <c r="J465" s="96" t="str">
        <f>IFERROR(VLOOKUP(B465,Listor!$N$6:$P$47,3,FALSE)*I465,"")</f>
        <v/>
      </c>
      <c r="K465" s="81"/>
      <c r="L465" s="88" t="str">
        <f>IFERROR((VLOOKUP(B465,Listor!$N$6:$P$47,3,FALSE)*Biologiska!K465)+(VLOOKUP(B465,Listor!$N$6:$Q$47,4,FALSE)),"")</f>
        <v/>
      </c>
      <c r="M465" s="63" t="str">
        <f t="shared" si="22"/>
        <v/>
      </c>
      <c r="N465" s="75"/>
      <c r="O465" s="84" t="str">
        <f t="shared" si="23"/>
        <v/>
      </c>
      <c r="P465" s="107"/>
      <c r="Q465" s="87" t="s">
        <v>79</v>
      </c>
      <c r="R465" s="87"/>
      <c r="S465" s="87"/>
      <c r="T465" s="87"/>
      <c r="U465" s="87"/>
      <c r="V465" s="86" t="s">
        <v>79</v>
      </c>
      <c r="W465" s="75"/>
      <c r="X465" s="102" t="s">
        <v>79</v>
      </c>
      <c r="Y465" s="63" t="str">
        <f>IFERROR(IF(VLOOKUP(X465,Listor!$T$6:$U$7,2,FALSE)&lt;O465,TRUE),"")</f>
        <v/>
      </c>
      <c r="Z465" s="87"/>
      <c r="AA465" s="104"/>
    </row>
    <row r="466" spans="2:27" x14ac:dyDescent="0.25">
      <c r="B466" s="68" t="s">
        <v>68</v>
      </c>
      <c r="C466" s="80" t="str">
        <f>IFERROR(VLOOKUP(B466,Listor!$A$6:$B$62,2,FALSE),"")</f>
        <v/>
      </c>
      <c r="D466" s="80" t="str">
        <f>IFERROR(VLOOKUP(B466,Listor!$A$6:$C$62,3,FALSE),"")</f>
        <v/>
      </c>
      <c r="E466" s="110" t="s">
        <v>79</v>
      </c>
      <c r="F466" s="66"/>
      <c r="G466" s="35" t="str">
        <f>IFERROR(VLOOKUP(B466,Listor!$A$6:$G$62,7,FALSE),"")</f>
        <v/>
      </c>
      <c r="H466" s="63" t="str">
        <f>IFERROR(VLOOKUP(B466,Listor!$N$6:$O$47,2,FALSE),"")</f>
        <v/>
      </c>
      <c r="I466" s="63" t="str">
        <f t="shared" si="21"/>
        <v/>
      </c>
      <c r="J466" s="96" t="str">
        <f>IFERROR(VLOOKUP(B466,Listor!$N$6:$P$47,3,FALSE)*I466,"")</f>
        <v/>
      </c>
      <c r="K466" s="81"/>
      <c r="L466" s="88" t="str">
        <f>IFERROR((VLOOKUP(B466,Listor!$N$6:$P$47,3,FALSE)*Biologiska!K466)+(VLOOKUP(B466,Listor!$N$6:$Q$47,4,FALSE)),"")</f>
        <v/>
      </c>
      <c r="M466" s="63" t="str">
        <f t="shared" si="22"/>
        <v/>
      </c>
      <c r="N466" s="75"/>
      <c r="O466" s="84" t="str">
        <f t="shared" si="23"/>
        <v/>
      </c>
      <c r="P466" s="107"/>
      <c r="Q466" s="87" t="s">
        <v>79</v>
      </c>
      <c r="R466" s="87"/>
      <c r="S466" s="87"/>
      <c r="T466" s="87"/>
      <c r="U466" s="87"/>
      <c r="V466" s="86" t="s">
        <v>79</v>
      </c>
      <c r="W466" s="75"/>
      <c r="X466" s="102" t="s">
        <v>79</v>
      </c>
      <c r="Y466" s="63" t="str">
        <f>IFERROR(IF(VLOOKUP(X466,Listor!$T$6:$U$7,2,FALSE)&lt;O466,TRUE),"")</f>
        <v/>
      </c>
      <c r="Z466" s="87"/>
      <c r="AA466" s="104"/>
    </row>
    <row r="467" spans="2:27" x14ac:dyDescent="0.25">
      <c r="B467" s="68" t="s">
        <v>68</v>
      </c>
      <c r="C467" s="80" t="str">
        <f>IFERROR(VLOOKUP(B467,Listor!$A$6:$B$62,2,FALSE),"")</f>
        <v/>
      </c>
      <c r="D467" s="80" t="str">
        <f>IFERROR(VLOOKUP(B467,Listor!$A$6:$C$62,3,FALSE),"")</f>
        <v/>
      </c>
      <c r="E467" s="110" t="s">
        <v>79</v>
      </c>
      <c r="F467" s="66"/>
      <c r="G467" s="35" t="str">
        <f>IFERROR(VLOOKUP(B467,Listor!$A$6:$G$62,7,FALSE),"")</f>
        <v/>
      </c>
      <c r="H467" s="63" t="str">
        <f>IFERROR(VLOOKUP(B467,Listor!$N$6:$O$47,2,FALSE),"")</f>
        <v/>
      </c>
      <c r="I467" s="63" t="str">
        <f t="shared" si="21"/>
        <v/>
      </c>
      <c r="J467" s="96" t="str">
        <f>IFERROR(VLOOKUP(B467,Listor!$N$6:$P$47,3,FALSE)*I467,"")</f>
        <v/>
      </c>
      <c r="K467" s="81"/>
      <c r="L467" s="88" t="str">
        <f>IFERROR((VLOOKUP(B467,Listor!$N$6:$P$47,3,FALSE)*Biologiska!K467)+(VLOOKUP(B467,Listor!$N$6:$Q$47,4,FALSE)),"")</f>
        <v/>
      </c>
      <c r="M467" s="63" t="str">
        <f t="shared" si="22"/>
        <v/>
      </c>
      <c r="N467" s="75"/>
      <c r="O467" s="84" t="str">
        <f t="shared" si="23"/>
        <v/>
      </c>
      <c r="P467" s="107"/>
      <c r="Q467" s="87" t="s">
        <v>79</v>
      </c>
      <c r="R467" s="87"/>
      <c r="S467" s="87"/>
      <c r="T467" s="87"/>
      <c r="U467" s="87"/>
      <c r="V467" s="86" t="s">
        <v>79</v>
      </c>
      <c r="W467" s="75"/>
      <c r="X467" s="102" t="s">
        <v>79</v>
      </c>
      <c r="Y467" s="63" t="str">
        <f>IFERROR(IF(VLOOKUP(X467,Listor!$T$6:$U$7,2,FALSE)&lt;O467,TRUE),"")</f>
        <v/>
      </c>
      <c r="Z467" s="87"/>
      <c r="AA467" s="104"/>
    </row>
    <row r="468" spans="2:27" x14ac:dyDescent="0.25">
      <c r="B468" s="68" t="s">
        <v>68</v>
      </c>
      <c r="C468" s="80" t="str">
        <f>IFERROR(VLOOKUP(B468,Listor!$A$6:$B$62,2,FALSE),"")</f>
        <v/>
      </c>
      <c r="D468" s="80" t="str">
        <f>IFERROR(VLOOKUP(B468,Listor!$A$6:$C$62,3,FALSE),"")</f>
        <v/>
      </c>
      <c r="E468" s="110" t="s">
        <v>79</v>
      </c>
      <c r="F468" s="66"/>
      <c r="G468" s="35" t="str">
        <f>IFERROR(VLOOKUP(B468,Listor!$A$6:$G$62,7,FALSE),"")</f>
        <v/>
      </c>
      <c r="H468" s="63" t="str">
        <f>IFERROR(VLOOKUP(B468,Listor!$N$6:$O$47,2,FALSE),"")</f>
        <v/>
      </c>
      <c r="I468" s="63" t="str">
        <f t="shared" si="21"/>
        <v/>
      </c>
      <c r="J468" s="96" t="str">
        <f>IFERROR(VLOOKUP(B468,Listor!$N$6:$P$47,3,FALSE)*I468,"")</f>
        <v/>
      </c>
      <c r="K468" s="81"/>
      <c r="L468" s="88" t="str">
        <f>IFERROR((VLOOKUP(B468,Listor!$N$6:$P$47,3,FALSE)*Biologiska!K468)+(VLOOKUP(B468,Listor!$N$6:$Q$47,4,FALSE)),"")</f>
        <v/>
      </c>
      <c r="M468" s="63" t="str">
        <f t="shared" si="22"/>
        <v/>
      </c>
      <c r="N468" s="75"/>
      <c r="O468" s="84" t="str">
        <f t="shared" si="23"/>
        <v/>
      </c>
      <c r="P468" s="107"/>
      <c r="Q468" s="87" t="s">
        <v>79</v>
      </c>
      <c r="R468" s="87"/>
      <c r="S468" s="87"/>
      <c r="T468" s="87"/>
      <c r="U468" s="87"/>
      <c r="V468" s="86" t="s">
        <v>79</v>
      </c>
      <c r="W468" s="75"/>
      <c r="X468" s="102" t="s">
        <v>79</v>
      </c>
      <c r="Y468" s="63" t="str">
        <f>IFERROR(IF(VLOOKUP(X468,Listor!$T$6:$U$7,2,FALSE)&lt;O468,TRUE),"")</f>
        <v/>
      </c>
      <c r="Z468" s="87"/>
      <c r="AA468" s="104"/>
    </row>
    <row r="469" spans="2:27" x14ac:dyDescent="0.25">
      <c r="B469" s="68" t="s">
        <v>68</v>
      </c>
      <c r="C469" s="80" t="str">
        <f>IFERROR(VLOOKUP(B469,Listor!$A$6:$B$62,2,FALSE),"")</f>
        <v/>
      </c>
      <c r="D469" s="80" t="str">
        <f>IFERROR(VLOOKUP(B469,Listor!$A$6:$C$62,3,FALSE),"")</f>
        <v/>
      </c>
      <c r="E469" s="110" t="s">
        <v>79</v>
      </c>
      <c r="F469" s="66"/>
      <c r="G469" s="35" t="str">
        <f>IFERROR(VLOOKUP(B469,Listor!$A$6:$G$62,7,FALSE),"")</f>
        <v/>
      </c>
      <c r="H469" s="63" t="str">
        <f>IFERROR(VLOOKUP(B469,Listor!$N$6:$O$47,2,FALSE),"")</f>
        <v/>
      </c>
      <c r="I469" s="63" t="str">
        <f t="shared" si="21"/>
        <v/>
      </c>
      <c r="J469" s="96" t="str">
        <f>IFERROR(VLOOKUP(B469,Listor!$N$6:$P$47,3,FALSE)*I469,"")</f>
        <v/>
      </c>
      <c r="K469" s="81"/>
      <c r="L469" s="88" t="str">
        <f>IFERROR((VLOOKUP(B469,Listor!$N$6:$P$47,3,FALSE)*Biologiska!K469)+(VLOOKUP(B469,Listor!$N$6:$Q$47,4,FALSE)),"")</f>
        <v/>
      </c>
      <c r="M469" s="63" t="str">
        <f t="shared" si="22"/>
        <v/>
      </c>
      <c r="N469" s="75"/>
      <c r="O469" s="84" t="str">
        <f t="shared" si="23"/>
        <v/>
      </c>
      <c r="P469" s="107"/>
      <c r="Q469" s="87" t="s">
        <v>79</v>
      </c>
      <c r="R469" s="87"/>
      <c r="S469" s="87"/>
      <c r="T469" s="87"/>
      <c r="U469" s="87"/>
      <c r="V469" s="86" t="s">
        <v>79</v>
      </c>
      <c r="W469" s="75"/>
      <c r="X469" s="102" t="s">
        <v>79</v>
      </c>
      <c r="Y469" s="63" t="str">
        <f>IFERROR(IF(VLOOKUP(X469,Listor!$T$6:$U$7,2,FALSE)&lt;O469,TRUE),"")</f>
        <v/>
      </c>
      <c r="Z469" s="87"/>
      <c r="AA469" s="104"/>
    </row>
    <row r="470" spans="2:27" x14ac:dyDescent="0.25">
      <c r="B470" s="68" t="s">
        <v>68</v>
      </c>
      <c r="C470" s="80" t="str">
        <f>IFERROR(VLOOKUP(B470,Listor!$A$6:$B$62,2,FALSE),"")</f>
        <v/>
      </c>
      <c r="D470" s="80" t="str">
        <f>IFERROR(VLOOKUP(B470,Listor!$A$6:$C$62,3,FALSE),"")</f>
        <v/>
      </c>
      <c r="E470" s="110" t="s">
        <v>79</v>
      </c>
      <c r="F470" s="66"/>
      <c r="G470" s="35" t="str">
        <f>IFERROR(VLOOKUP(B470,Listor!$A$6:$G$62,7,FALSE),"")</f>
        <v/>
      </c>
      <c r="H470" s="63" t="str">
        <f>IFERROR(VLOOKUP(B470,Listor!$N$6:$O$47,2,FALSE),"")</f>
        <v/>
      </c>
      <c r="I470" s="63" t="str">
        <f t="shared" si="21"/>
        <v/>
      </c>
      <c r="J470" s="96" t="str">
        <f>IFERROR(VLOOKUP(B470,Listor!$N$6:$P$47,3,FALSE)*I470,"")</f>
        <v/>
      </c>
      <c r="K470" s="81"/>
      <c r="L470" s="88" t="str">
        <f>IFERROR((VLOOKUP(B470,Listor!$N$6:$P$47,3,FALSE)*Biologiska!K470)+(VLOOKUP(B470,Listor!$N$6:$Q$47,4,FALSE)),"")</f>
        <v/>
      </c>
      <c r="M470" s="63" t="str">
        <f t="shared" si="22"/>
        <v/>
      </c>
      <c r="N470" s="75"/>
      <c r="O470" s="84" t="str">
        <f t="shared" si="23"/>
        <v/>
      </c>
      <c r="P470" s="107"/>
      <c r="Q470" s="87" t="s">
        <v>79</v>
      </c>
      <c r="R470" s="87"/>
      <c r="S470" s="87"/>
      <c r="T470" s="87"/>
      <c r="U470" s="87"/>
      <c r="V470" s="86" t="s">
        <v>79</v>
      </c>
      <c r="W470" s="75"/>
      <c r="X470" s="102" t="s">
        <v>79</v>
      </c>
      <c r="Y470" s="63" t="str">
        <f>IFERROR(IF(VLOOKUP(X470,Listor!$T$6:$U$7,2,FALSE)&lt;O470,TRUE),"")</f>
        <v/>
      </c>
      <c r="Z470" s="87"/>
      <c r="AA470" s="104"/>
    </row>
    <row r="471" spans="2:27" x14ac:dyDescent="0.25">
      <c r="B471" s="68" t="s">
        <v>68</v>
      </c>
      <c r="C471" s="80" t="str">
        <f>IFERROR(VLOOKUP(B471,Listor!$A$6:$B$62,2,FALSE),"")</f>
        <v/>
      </c>
      <c r="D471" s="80" t="str">
        <f>IFERROR(VLOOKUP(B471,Listor!$A$6:$C$62,3,FALSE),"")</f>
        <v/>
      </c>
      <c r="E471" s="110" t="s">
        <v>79</v>
      </c>
      <c r="F471" s="66"/>
      <c r="G471" s="35" t="str">
        <f>IFERROR(VLOOKUP(B471,Listor!$A$6:$G$62,7,FALSE),"")</f>
        <v/>
      </c>
      <c r="H471" s="63" t="str">
        <f>IFERROR(VLOOKUP(B471,Listor!$N$6:$O$47,2,FALSE),"")</f>
        <v/>
      </c>
      <c r="I471" s="63" t="str">
        <f t="shared" si="21"/>
        <v/>
      </c>
      <c r="J471" s="96" t="str">
        <f>IFERROR(VLOOKUP(B471,Listor!$N$6:$P$47,3,FALSE)*I471,"")</f>
        <v/>
      </c>
      <c r="K471" s="81"/>
      <c r="L471" s="88" t="str">
        <f>IFERROR((VLOOKUP(B471,Listor!$N$6:$P$47,3,FALSE)*Biologiska!K471)+(VLOOKUP(B471,Listor!$N$6:$Q$47,4,FALSE)),"")</f>
        <v/>
      </c>
      <c r="M471" s="63" t="str">
        <f t="shared" si="22"/>
        <v/>
      </c>
      <c r="N471" s="75"/>
      <c r="O471" s="84" t="str">
        <f t="shared" si="23"/>
        <v/>
      </c>
      <c r="P471" s="107"/>
      <c r="Q471" s="87" t="s">
        <v>79</v>
      </c>
      <c r="R471" s="87"/>
      <c r="S471" s="87"/>
      <c r="T471" s="87"/>
      <c r="U471" s="87"/>
      <c r="V471" s="86" t="s">
        <v>79</v>
      </c>
      <c r="W471" s="75"/>
      <c r="X471" s="102" t="s">
        <v>79</v>
      </c>
      <c r="Y471" s="63" t="str">
        <f>IFERROR(IF(VLOOKUP(X471,Listor!$T$6:$U$7,2,FALSE)&lt;O471,TRUE),"")</f>
        <v/>
      </c>
      <c r="Z471" s="87"/>
      <c r="AA471" s="104"/>
    </row>
    <row r="472" spans="2:27" x14ac:dyDescent="0.25">
      <c r="B472" s="68" t="s">
        <v>68</v>
      </c>
      <c r="C472" s="80" t="str">
        <f>IFERROR(VLOOKUP(B472,Listor!$A$6:$B$62,2,FALSE),"")</f>
        <v/>
      </c>
      <c r="D472" s="80" t="str">
        <f>IFERROR(VLOOKUP(B472,Listor!$A$6:$C$62,3,FALSE),"")</f>
        <v/>
      </c>
      <c r="E472" s="110" t="s">
        <v>79</v>
      </c>
      <c r="F472" s="66"/>
      <c r="G472" s="35" t="str">
        <f>IFERROR(VLOOKUP(B472,Listor!$A$6:$G$62,7,FALSE),"")</f>
        <v/>
      </c>
      <c r="H472" s="63" t="str">
        <f>IFERROR(VLOOKUP(B472,Listor!$N$6:$O$47,2,FALSE),"")</f>
        <v/>
      </c>
      <c r="I472" s="63" t="str">
        <f t="shared" si="21"/>
        <v/>
      </c>
      <c r="J472" s="96" t="str">
        <f>IFERROR(VLOOKUP(B472,Listor!$N$6:$P$47,3,FALSE)*I472,"")</f>
        <v/>
      </c>
      <c r="K472" s="81"/>
      <c r="L472" s="88" t="str">
        <f>IFERROR((VLOOKUP(B472,Listor!$N$6:$P$47,3,FALSE)*Biologiska!K472)+(VLOOKUP(B472,Listor!$N$6:$Q$47,4,FALSE)),"")</f>
        <v/>
      </c>
      <c r="M472" s="63" t="str">
        <f t="shared" si="22"/>
        <v/>
      </c>
      <c r="N472" s="75"/>
      <c r="O472" s="84" t="str">
        <f t="shared" si="23"/>
        <v/>
      </c>
      <c r="P472" s="107"/>
      <c r="Q472" s="87" t="s">
        <v>79</v>
      </c>
      <c r="R472" s="87"/>
      <c r="S472" s="87"/>
      <c r="T472" s="87"/>
      <c r="U472" s="87"/>
      <c r="V472" s="86" t="s">
        <v>79</v>
      </c>
      <c r="W472" s="75"/>
      <c r="X472" s="102" t="s">
        <v>79</v>
      </c>
      <c r="Y472" s="63" t="str">
        <f>IFERROR(IF(VLOOKUP(X472,Listor!$T$6:$U$7,2,FALSE)&lt;O472,TRUE),"")</f>
        <v/>
      </c>
      <c r="Z472" s="87"/>
      <c r="AA472" s="104"/>
    </row>
    <row r="473" spans="2:27" x14ac:dyDescent="0.25">
      <c r="B473" s="68" t="s">
        <v>68</v>
      </c>
      <c r="C473" s="80" t="str">
        <f>IFERROR(VLOOKUP(B473,Listor!$A$6:$B$62,2,FALSE),"")</f>
        <v/>
      </c>
      <c r="D473" s="80" t="str">
        <f>IFERROR(VLOOKUP(B473,Listor!$A$6:$C$62,3,FALSE),"")</f>
        <v/>
      </c>
      <c r="E473" s="110" t="s">
        <v>79</v>
      </c>
      <c r="F473" s="66"/>
      <c r="G473" s="35" t="str">
        <f>IFERROR(VLOOKUP(B473,Listor!$A$6:$G$62,7,FALSE),"")</f>
        <v/>
      </c>
      <c r="H473" s="63" t="str">
        <f>IFERROR(VLOOKUP(B473,Listor!$N$6:$O$47,2,FALSE),"")</f>
        <v/>
      </c>
      <c r="I473" s="63" t="str">
        <f t="shared" si="21"/>
        <v/>
      </c>
      <c r="J473" s="96" t="str">
        <f>IFERROR(VLOOKUP(B473,Listor!$N$6:$P$47,3,FALSE)*I473,"")</f>
        <v/>
      </c>
      <c r="K473" s="81"/>
      <c r="L473" s="88" t="str">
        <f>IFERROR((VLOOKUP(B473,Listor!$N$6:$P$47,3,FALSE)*Biologiska!K473)+(VLOOKUP(B473,Listor!$N$6:$Q$47,4,FALSE)),"")</f>
        <v/>
      </c>
      <c r="M473" s="63" t="str">
        <f t="shared" si="22"/>
        <v/>
      </c>
      <c r="N473" s="75"/>
      <c r="O473" s="84" t="str">
        <f t="shared" si="23"/>
        <v/>
      </c>
      <c r="P473" s="107"/>
      <c r="Q473" s="87" t="s">
        <v>79</v>
      </c>
      <c r="R473" s="87"/>
      <c r="S473" s="87"/>
      <c r="T473" s="87"/>
      <c r="U473" s="87"/>
      <c r="V473" s="86" t="s">
        <v>79</v>
      </c>
      <c r="W473" s="75"/>
      <c r="X473" s="102" t="s">
        <v>79</v>
      </c>
      <c r="Y473" s="63" t="str">
        <f>IFERROR(IF(VLOOKUP(X473,Listor!$T$6:$U$7,2,FALSE)&lt;O473,TRUE),"")</f>
        <v/>
      </c>
      <c r="Z473" s="87"/>
      <c r="AA473" s="104"/>
    </row>
    <row r="474" spans="2:27" x14ac:dyDescent="0.25">
      <c r="B474" s="68" t="s">
        <v>68</v>
      </c>
      <c r="C474" s="80" t="str">
        <f>IFERROR(VLOOKUP(B474,Listor!$A$6:$B$62,2,FALSE),"")</f>
        <v/>
      </c>
      <c r="D474" s="80" t="str">
        <f>IFERROR(VLOOKUP(B474,Listor!$A$6:$C$62,3,FALSE),"")</f>
        <v/>
      </c>
      <c r="E474" s="110" t="s">
        <v>79</v>
      </c>
      <c r="F474" s="66"/>
      <c r="G474" s="35" t="str">
        <f>IFERROR(VLOOKUP(B474,Listor!$A$6:$G$62,7,FALSE),"")</f>
        <v/>
      </c>
      <c r="H474" s="63" t="str">
        <f>IFERROR(VLOOKUP(B474,Listor!$N$6:$O$47,2,FALSE),"")</f>
        <v/>
      </c>
      <c r="I474" s="63" t="str">
        <f t="shared" si="21"/>
        <v/>
      </c>
      <c r="J474" s="96" t="str">
        <f>IFERROR(VLOOKUP(B474,Listor!$N$6:$P$47,3,FALSE)*I474,"")</f>
        <v/>
      </c>
      <c r="K474" s="81"/>
      <c r="L474" s="88" t="str">
        <f>IFERROR((VLOOKUP(B474,Listor!$N$6:$P$47,3,FALSE)*Biologiska!K474)+(VLOOKUP(B474,Listor!$N$6:$Q$47,4,FALSE)),"")</f>
        <v/>
      </c>
      <c r="M474" s="63" t="str">
        <f t="shared" si="22"/>
        <v/>
      </c>
      <c r="N474" s="75"/>
      <c r="O474" s="84" t="str">
        <f t="shared" si="23"/>
        <v/>
      </c>
      <c r="P474" s="107"/>
      <c r="Q474" s="87" t="s">
        <v>79</v>
      </c>
      <c r="R474" s="87"/>
      <c r="S474" s="87"/>
      <c r="T474" s="87"/>
      <c r="U474" s="87"/>
      <c r="V474" s="86" t="s">
        <v>79</v>
      </c>
      <c r="W474" s="75"/>
      <c r="X474" s="102" t="s">
        <v>79</v>
      </c>
      <c r="Y474" s="63" t="str">
        <f>IFERROR(IF(VLOOKUP(X474,Listor!$T$6:$U$7,2,FALSE)&lt;O474,TRUE),"")</f>
        <v/>
      </c>
      <c r="Z474" s="87"/>
      <c r="AA474" s="104"/>
    </row>
    <row r="475" spans="2:27" x14ac:dyDescent="0.25">
      <c r="B475" s="68" t="s">
        <v>68</v>
      </c>
      <c r="C475" s="80" t="str">
        <f>IFERROR(VLOOKUP(B475,Listor!$A$6:$B$62,2,FALSE),"")</f>
        <v/>
      </c>
      <c r="D475" s="80" t="str">
        <f>IFERROR(VLOOKUP(B475,Listor!$A$6:$C$62,3,FALSE),"")</f>
        <v/>
      </c>
      <c r="E475" s="110" t="s">
        <v>79</v>
      </c>
      <c r="F475" s="66"/>
      <c r="G475" s="35" t="str">
        <f>IFERROR(VLOOKUP(B475,Listor!$A$6:$G$62,7,FALSE),"")</f>
        <v/>
      </c>
      <c r="H475" s="63" t="str">
        <f>IFERROR(VLOOKUP(B475,Listor!$N$6:$O$47,2,FALSE),"")</f>
        <v/>
      </c>
      <c r="I475" s="63" t="str">
        <f t="shared" si="21"/>
        <v/>
      </c>
      <c r="J475" s="96" t="str">
        <f>IFERROR(VLOOKUP(B475,Listor!$N$6:$P$47,3,FALSE)*I475,"")</f>
        <v/>
      </c>
      <c r="K475" s="81"/>
      <c r="L475" s="88" t="str">
        <f>IFERROR((VLOOKUP(B475,Listor!$N$6:$P$47,3,FALSE)*Biologiska!K475)+(VLOOKUP(B475,Listor!$N$6:$Q$47,4,FALSE)),"")</f>
        <v/>
      </c>
      <c r="M475" s="63" t="str">
        <f t="shared" si="22"/>
        <v/>
      </c>
      <c r="N475" s="75"/>
      <c r="O475" s="84" t="str">
        <f t="shared" si="23"/>
        <v/>
      </c>
      <c r="P475" s="107"/>
      <c r="Q475" s="87" t="s">
        <v>79</v>
      </c>
      <c r="R475" s="87"/>
      <c r="S475" s="87"/>
      <c r="T475" s="87"/>
      <c r="U475" s="87"/>
      <c r="V475" s="86" t="s">
        <v>79</v>
      </c>
      <c r="W475" s="75"/>
      <c r="X475" s="102" t="s">
        <v>79</v>
      </c>
      <c r="Y475" s="63" t="str">
        <f>IFERROR(IF(VLOOKUP(X475,Listor!$T$6:$U$7,2,FALSE)&lt;O475,TRUE),"")</f>
        <v/>
      </c>
      <c r="Z475" s="87"/>
      <c r="AA475" s="104"/>
    </row>
    <row r="476" spans="2:27" x14ac:dyDescent="0.25">
      <c r="B476" s="68" t="s">
        <v>68</v>
      </c>
      <c r="C476" s="80" t="str">
        <f>IFERROR(VLOOKUP(B476,Listor!$A$6:$B$62,2,FALSE),"")</f>
        <v/>
      </c>
      <c r="D476" s="80" t="str">
        <f>IFERROR(VLOOKUP(B476,Listor!$A$6:$C$62,3,FALSE),"")</f>
        <v/>
      </c>
      <c r="E476" s="110" t="s">
        <v>79</v>
      </c>
      <c r="F476" s="66"/>
      <c r="G476" s="35" t="str">
        <f>IFERROR(VLOOKUP(B476,Listor!$A$6:$G$62,7,FALSE),"")</f>
        <v/>
      </c>
      <c r="H476" s="63" t="str">
        <f>IFERROR(VLOOKUP(B476,Listor!$N$6:$O$47,2,FALSE),"")</f>
        <v/>
      </c>
      <c r="I476" s="63" t="str">
        <f t="shared" si="21"/>
        <v/>
      </c>
      <c r="J476" s="96" t="str">
        <f>IFERROR(VLOOKUP(B476,Listor!$N$6:$P$47,3,FALSE)*I476,"")</f>
        <v/>
      </c>
      <c r="K476" s="81"/>
      <c r="L476" s="88" t="str">
        <f>IFERROR((VLOOKUP(B476,Listor!$N$6:$P$47,3,FALSE)*Biologiska!K476)+(VLOOKUP(B476,Listor!$N$6:$Q$47,4,FALSE)),"")</f>
        <v/>
      </c>
      <c r="M476" s="63" t="str">
        <f t="shared" si="22"/>
        <v/>
      </c>
      <c r="N476" s="75"/>
      <c r="O476" s="84" t="str">
        <f t="shared" si="23"/>
        <v/>
      </c>
      <c r="P476" s="107"/>
      <c r="Q476" s="87" t="s">
        <v>79</v>
      </c>
      <c r="R476" s="87"/>
      <c r="S476" s="87"/>
      <c r="T476" s="87"/>
      <c r="U476" s="87"/>
      <c r="V476" s="86" t="s">
        <v>79</v>
      </c>
      <c r="W476" s="75"/>
      <c r="X476" s="102" t="s">
        <v>79</v>
      </c>
      <c r="Y476" s="63" t="str">
        <f>IFERROR(IF(VLOOKUP(X476,Listor!$T$6:$U$7,2,FALSE)&lt;O476,TRUE),"")</f>
        <v/>
      </c>
      <c r="Z476" s="87"/>
      <c r="AA476" s="104"/>
    </row>
    <row r="477" spans="2:27" x14ac:dyDescent="0.25">
      <c r="B477" s="68" t="s">
        <v>68</v>
      </c>
      <c r="C477" s="80" t="str">
        <f>IFERROR(VLOOKUP(B477,Listor!$A$6:$B$62,2,FALSE),"")</f>
        <v/>
      </c>
      <c r="D477" s="80" t="str">
        <f>IFERROR(VLOOKUP(B477,Listor!$A$6:$C$62,3,FALSE),"")</f>
        <v/>
      </c>
      <c r="E477" s="110" t="s">
        <v>79</v>
      </c>
      <c r="F477" s="66"/>
      <c r="G477" s="35" t="str">
        <f>IFERROR(VLOOKUP(B477,Listor!$A$6:$G$62,7,FALSE),"")</f>
        <v/>
      </c>
      <c r="H477" s="63" t="str">
        <f>IFERROR(VLOOKUP(B477,Listor!$N$6:$O$47,2,FALSE),"")</f>
        <v/>
      </c>
      <c r="I477" s="63" t="str">
        <f t="shared" si="21"/>
        <v/>
      </c>
      <c r="J477" s="96" t="str">
        <f>IFERROR(VLOOKUP(B477,Listor!$N$6:$P$47,3,FALSE)*I477,"")</f>
        <v/>
      </c>
      <c r="K477" s="81"/>
      <c r="L477" s="88" t="str">
        <f>IFERROR((VLOOKUP(B477,Listor!$N$6:$P$47,3,FALSE)*Biologiska!K477)+(VLOOKUP(B477,Listor!$N$6:$Q$47,4,FALSE)),"")</f>
        <v/>
      </c>
      <c r="M477" s="63" t="str">
        <f t="shared" si="22"/>
        <v/>
      </c>
      <c r="N477" s="75"/>
      <c r="O477" s="84" t="str">
        <f t="shared" si="23"/>
        <v/>
      </c>
      <c r="P477" s="107"/>
      <c r="Q477" s="87" t="s">
        <v>79</v>
      </c>
      <c r="R477" s="87"/>
      <c r="S477" s="87"/>
      <c r="T477" s="87"/>
      <c r="U477" s="87"/>
      <c r="V477" s="86" t="s">
        <v>79</v>
      </c>
      <c r="W477" s="75"/>
      <c r="X477" s="102" t="s">
        <v>79</v>
      </c>
      <c r="Y477" s="63" t="str">
        <f>IFERROR(IF(VLOOKUP(X477,Listor!$T$6:$U$7,2,FALSE)&lt;O477,TRUE),"")</f>
        <v/>
      </c>
      <c r="Z477" s="87"/>
      <c r="AA477" s="104"/>
    </row>
    <row r="478" spans="2:27" x14ac:dyDescent="0.25">
      <c r="B478" s="68" t="s">
        <v>68</v>
      </c>
      <c r="C478" s="80" t="str">
        <f>IFERROR(VLOOKUP(B478,Listor!$A$6:$B$62,2,FALSE),"")</f>
        <v/>
      </c>
      <c r="D478" s="80" t="str">
        <f>IFERROR(VLOOKUP(B478,Listor!$A$6:$C$62,3,FALSE),"")</f>
        <v/>
      </c>
      <c r="E478" s="110" t="s">
        <v>79</v>
      </c>
      <c r="F478" s="66"/>
      <c r="G478" s="35" t="str">
        <f>IFERROR(VLOOKUP(B478,Listor!$A$6:$G$62,7,FALSE),"")</f>
        <v/>
      </c>
      <c r="H478" s="63" t="str">
        <f>IFERROR(VLOOKUP(B478,Listor!$N$6:$O$47,2,FALSE),"")</f>
        <v/>
      </c>
      <c r="I478" s="63" t="str">
        <f t="shared" si="21"/>
        <v/>
      </c>
      <c r="J478" s="96" t="str">
        <f>IFERROR(VLOOKUP(B478,Listor!$N$6:$P$47,3,FALSE)*I478,"")</f>
        <v/>
      </c>
      <c r="K478" s="81"/>
      <c r="L478" s="88" t="str">
        <f>IFERROR((VLOOKUP(B478,Listor!$N$6:$P$47,3,FALSE)*Biologiska!K478)+(VLOOKUP(B478,Listor!$N$6:$Q$47,4,FALSE)),"")</f>
        <v/>
      </c>
      <c r="M478" s="63" t="str">
        <f t="shared" si="22"/>
        <v/>
      </c>
      <c r="N478" s="75"/>
      <c r="O478" s="84" t="str">
        <f t="shared" si="23"/>
        <v/>
      </c>
      <c r="P478" s="107"/>
      <c r="Q478" s="87" t="s">
        <v>79</v>
      </c>
      <c r="R478" s="87"/>
      <c r="S478" s="87"/>
      <c r="T478" s="87"/>
      <c r="U478" s="87"/>
      <c r="V478" s="86" t="s">
        <v>79</v>
      </c>
      <c r="W478" s="75"/>
      <c r="X478" s="102" t="s">
        <v>79</v>
      </c>
      <c r="Y478" s="63" t="str">
        <f>IFERROR(IF(VLOOKUP(X478,Listor!$T$6:$U$7,2,FALSE)&lt;O478,TRUE),"")</f>
        <v/>
      </c>
      <c r="Z478" s="87"/>
      <c r="AA478" s="104"/>
    </row>
    <row r="479" spans="2:27" x14ac:dyDescent="0.25">
      <c r="B479" s="68" t="s">
        <v>68</v>
      </c>
      <c r="C479" s="80" t="str">
        <f>IFERROR(VLOOKUP(B479,Listor!$A$6:$B$62,2,FALSE),"")</f>
        <v/>
      </c>
      <c r="D479" s="80" t="str">
        <f>IFERROR(VLOOKUP(B479,Listor!$A$6:$C$62,3,FALSE),"")</f>
        <v/>
      </c>
      <c r="E479" s="110" t="s">
        <v>79</v>
      </c>
      <c r="F479" s="66"/>
      <c r="G479" s="35" t="str">
        <f>IFERROR(VLOOKUP(B479,Listor!$A$6:$G$62,7,FALSE),"")</f>
        <v/>
      </c>
      <c r="H479" s="63" t="str">
        <f>IFERROR(VLOOKUP(B479,Listor!$N$6:$O$47,2,FALSE),"")</f>
        <v/>
      </c>
      <c r="I479" s="63" t="str">
        <f t="shared" si="21"/>
        <v/>
      </c>
      <c r="J479" s="96" t="str">
        <f>IFERROR(VLOOKUP(B479,Listor!$N$6:$P$47,3,FALSE)*I479,"")</f>
        <v/>
      </c>
      <c r="K479" s="81"/>
      <c r="L479" s="88" t="str">
        <f>IFERROR((VLOOKUP(B479,Listor!$N$6:$P$47,3,FALSE)*Biologiska!K479)+(VLOOKUP(B479,Listor!$N$6:$Q$47,4,FALSE)),"")</f>
        <v/>
      </c>
      <c r="M479" s="63" t="str">
        <f t="shared" si="22"/>
        <v/>
      </c>
      <c r="N479" s="75"/>
      <c r="O479" s="84" t="str">
        <f t="shared" si="23"/>
        <v/>
      </c>
      <c r="P479" s="107"/>
      <c r="Q479" s="87" t="s">
        <v>79</v>
      </c>
      <c r="R479" s="87"/>
      <c r="S479" s="87"/>
      <c r="T479" s="87"/>
      <c r="U479" s="87"/>
      <c r="V479" s="86" t="s">
        <v>79</v>
      </c>
      <c r="W479" s="75"/>
      <c r="X479" s="102" t="s">
        <v>79</v>
      </c>
      <c r="Y479" s="63" t="str">
        <f>IFERROR(IF(VLOOKUP(X479,Listor!$T$6:$U$7,2,FALSE)&lt;O479,TRUE),"")</f>
        <v/>
      </c>
      <c r="Z479" s="87"/>
      <c r="AA479" s="104"/>
    </row>
    <row r="480" spans="2:27" x14ac:dyDescent="0.25">
      <c r="B480" s="68" t="s">
        <v>68</v>
      </c>
      <c r="C480" s="80" t="str">
        <f>IFERROR(VLOOKUP(B480,Listor!$A$6:$B$62,2,FALSE),"")</f>
        <v/>
      </c>
      <c r="D480" s="80" t="str">
        <f>IFERROR(VLOOKUP(B480,Listor!$A$6:$C$62,3,FALSE),"")</f>
        <v/>
      </c>
      <c r="E480" s="110" t="s">
        <v>79</v>
      </c>
      <c r="F480" s="66"/>
      <c r="G480" s="35" t="str">
        <f>IFERROR(VLOOKUP(B480,Listor!$A$6:$G$62,7,FALSE),"")</f>
        <v/>
      </c>
      <c r="H480" s="63" t="str">
        <f>IFERROR(VLOOKUP(B480,Listor!$N$6:$O$47,2,FALSE),"")</f>
        <v/>
      </c>
      <c r="I480" s="63" t="str">
        <f t="shared" si="21"/>
        <v/>
      </c>
      <c r="J480" s="96" t="str">
        <f>IFERROR(VLOOKUP(B480,Listor!$N$6:$P$47,3,FALSE)*I480,"")</f>
        <v/>
      </c>
      <c r="K480" s="81"/>
      <c r="L480" s="88" t="str">
        <f>IFERROR((VLOOKUP(B480,Listor!$N$6:$P$47,3,FALSE)*Biologiska!K480)+(VLOOKUP(B480,Listor!$N$6:$Q$47,4,FALSE)),"")</f>
        <v/>
      </c>
      <c r="M480" s="63" t="str">
        <f t="shared" si="22"/>
        <v/>
      </c>
      <c r="N480" s="75"/>
      <c r="O480" s="84" t="str">
        <f t="shared" si="23"/>
        <v/>
      </c>
      <c r="P480" s="107"/>
      <c r="Q480" s="87" t="s">
        <v>79</v>
      </c>
      <c r="R480" s="87"/>
      <c r="S480" s="87"/>
      <c r="T480" s="87"/>
      <c r="U480" s="87"/>
      <c r="V480" s="86" t="s">
        <v>79</v>
      </c>
      <c r="W480" s="75"/>
      <c r="X480" s="102" t="s">
        <v>79</v>
      </c>
      <c r="Y480" s="63" t="str">
        <f>IFERROR(IF(VLOOKUP(X480,Listor!$T$6:$U$7,2,FALSE)&lt;O480,TRUE),"")</f>
        <v/>
      </c>
      <c r="Z480" s="87"/>
      <c r="AA480" s="104"/>
    </row>
    <row r="481" spans="2:27" x14ac:dyDescent="0.25">
      <c r="B481" s="68" t="s">
        <v>68</v>
      </c>
      <c r="C481" s="80" t="str">
        <f>IFERROR(VLOOKUP(B481,Listor!$A$6:$B$62,2,FALSE),"")</f>
        <v/>
      </c>
      <c r="D481" s="80" t="str">
        <f>IFERROR(VLOOKUP(B481,Listor!$A$6:$C$62,3,FALSE),"")</f>
        <v/>
      </c>
      <c r="E481" s="110" t="s">
        <v>79</v>
      </c>
      <c r="F481" s="66"/>
      <c r="G481" s="35" t="str">
        <f>IFERROR(VLOOKUP(B481,Listor!$A$6:$G$62,7,FALSE),"")</f>
        <v/>
      </c>
      <c r="H481" s="63" t="str">
        <f>IFERROR(VLOOKUP(B481,Listor!$N$6:$O$47,2,FALSE),"")</f>
        <v/>
      </c>
      <c r="I481" s="63" t="str">
        <f t="shared" si="21"/>
        <v/>
      </c>
      <c r="J481" s="96" t="str">
        <f>IFERROR(VLOOKUP(B481,Listor!$N$6:$P$47,3,FALSE)*I481,"")</f>
        <v/>
      </c>
      <c r="K481" s="81"/>
      <c r="L481" s="88" t="str">
        <f>IFERROR((VLOOKUP(B481,Listor!$N$6:$P$47,3,FALSE)*Biologiska!K481)+(VLOOKUP(B481,Listor!$N$6:$Q$47,4,FALSE)),"")</f>
        <v/>
      </c>
      <c r="M481" s="63" t="str">
        <f t="shared" si="22"/>
        <v/>
      </c>
      <c r="N481" s="75"/>
      <c r="O481" s="84" t="str">
        <f t="shared" si="23"/>
        <v/>
      </c>
      <c r="P481" s="107"/>
      <c r="Q481" s="87" t="s">
        <v>79</v>
      </c>
      <c r="R481" s="87"/>
      <c r="S481" s="87"/>
      <c r="T481" s="87"/>
      <c r="U481" s="87"/>
      <c r="V481" s="86" t="s">
        <v>79</v>
      </c>
      <c r="W481" s="75"/>
      <c r="X481" s="102" t="s">
        <v>79</v>
      </c>
      <c r="Y481" s="63" t="str">
        <f>IFERROR(IF(VLOOKUP(X481,Listor!$T$6:$U$7,2,FALSE)&lt;O481,TRUE),"")</f>
        <v/>
      </c>
      <c r="Z481" s="87"/>
      <c r="AA481" s="104"/>
    </row>
    <row r="482" spans="2:27" x14ac:dyDescent="0.25">
      <c r="B482" s="68" t="s">
        <v>68</v>
      </c>
      <c r="C482" s="80" t="str">
        <f>IFERROR(VLOOKUP(B482,Listor!$A$6:$B$62,2,FALSE),"")</f>
        <v/>
      </c>
      <c r="D482" s="80" t="str">
        <f>IFERROR(VLOOKUP(B482,Listor!$A$6:$C$62,3,FALSE),"")</f>
        <v/>
      </c>
      <c r="E482" s="110" t="s">
        <v>79</v>
      </c>
      <c r="F482" s="66"/>
      <c r="G482" s="35" t="str">
        <f>IFERROR(VLOOKUP(B482,Listor!$A$6:$G$62,7,FALSE),"")</f>
        <v/>
      </c>
      <c r="H482" s="63" t="str">
        <f>IFERROR(VLOOKUP(B482,Listor!$N$6:$O$47,2,FALSE),"")</f>
        <v/>
      </c>
      <c r="I482" s="63" t="str">
        <f t="shared" si="21"/>
        <v/>
      </c>
      <c r="J482" s="96" t="str">
        <f>IFERROR(VLOOKUP(B482,Listor!$N$6:$P$47,3,FALSE)*I482,"")</f>
        <v/>
      </c>
      <c r="K482" s="81"/>
      <c r="L482" s="88" t="str">
        <f>IFERROR((VLOOKUP(B482,Listor!$N$6:$P$47,3,FALSE)*Biologiska!K482)+(VLOOKUP(B482,Listor!$N$6:$Q$47,4,FALSE)),"")</f>
        <v/>
      </c>
      <c r="M482" s="63" t="str">
        <f t="shared" si="22"/>
        <v/>
      </c>
      <c r="N482" s="75"/>
      <c r="O482" s="84" t="str">
        <f t="shared" si="23"/>
        <v/>
      </c>
      <c r="P482" s="107"/>
      <c r="Q482" s="87" t="s">
        <v>79</v>
      </c>
      <c r="R482" s="87"/>
      <c r="S482" s="87"/>
      <c r="T482" s="87"/>
      <c r="U482" s="87"/>
      <c r="V482" s="86" t="s">
        <v>79</v>
      </c>
      <c r="W482" s="75"/>
      <c r="X482" s="102" t="s">
        <v>79</v>
      </c>
      <c r="Y482" s="63" t="str">
        <f>IFERROR(IF(VLOOKUP(X482,Listor!$T$6:$U$7,2,FALSE)&lt;O482,TRUE),"")</f>
        <v/>
      </c>
      <c r="Z482" s="87"/>
      <c r="AA482" s="104"/>
    </row>
    <row r="483" spans="2:27" x14ac:dyDescent="0.25">
      <c r="B483" s="68" t="s">
        <v>68</v>
      </c>
      <c r="C483" s="80" t="str">
        <f>IFERROR(VLOOKUP(B483,Listor!$A$6:$B$62,2,FALSE),"")</f>
        <v/>
      </c>
      <c r="D483" s="80" t="str">
        <f>IFERROR(VLOOKUP(B483,Listor!$A$6:$C$62,3,FALSE),"")</f>
        <v/>
      </c>
      <c r="E483" s="110" t="s">
        <v>79</v>
      </c>
      <c r="F483" s="66"/>
      <c r="G483" s="35" t="str">
        <f>IFERROR(VLOOKUP(B483,Listor!$A$6:$G$62,7,FALSE),"")</f>
        <v/>
      </c>
      <c r="H483" s="63" t="str">
        <f>IFERROR(VLOOKUP(B483,Listor!$N$6:$O$47,2,FALSE),"")</f>
        <v/>
      </c>
      <c r="I483" s="63" t="str">
        <f t="shared" si="21"/>
        <v/>
      </c>
      <c r="J483" s="96" t="str">
        <f>IFERROR(VLOOKUP(B483,Listor!$N$6:$P$47,3,FALSE)*I483,"")</f>
        <v/>
      </c>
      <c r="K483" s="81"/>
      <c r="L483" s="88" t="str">
        <f>IFERROR((VLOOKUP(B483,Listor!$N$6:$P$47,3,FALSE)*Biologiska!K483)+(VLOOKUP(B483,Listor!$N$6:$Q$47,4,FALSE)),"")</f>
        <v/>
      </c>
      <c r="M483" s="63" t="str">
        <f t="shared" si="22"/>
        <v/>
      </c>
      <c r="N483" s="75"/>
      <c r="O483" s="84" t="str">
        <f t="shared" si="23"/>
        <v/>
      </c>
      <c r="P483" s="107"/>
      <c r="Q483" s="87" t="s">
        <v>79</v>
      </c>
      <c r="R483" s="87"/>
      <c r="S483" s="87"/>
      <c r="T483" s="87"/>
      <c r="U483" s="87"/>
      <c r="V483" s="86" t="s">
        <v>79</v>
      </c>
      <c r="W483" s="75"/>
      <c r="X483" s="102" t="s">
        <v>79</v>
      </c>
      <c r="Y483" s="63" t="str">
        <f>IFERROR(IF(VLOOKUP(X483,Listor!$T$6:$U$7,2,FALSE)&lt;O483,TRUE),"")</f>
        <v/>
      </c>
      <c r="Z483" s="87"/>
      <c r="AA483" s="104"/>
    </row>
    <row r="484" spans="2:27" x14ac:dyDescent="0.25">
      <c r="B484" s="68" t="s">
        <v>68</v>
      </c>
      <c r="C484" s="80" t="str">
        <f>IFERROR(VLOOKUP(B484,Listor!$A$6:$B$62,2,FALSE),"")</f>
        <v/>
      </c>
      <c r="D484" s="80" t="str">
        <f>IFERROR(VLOOKUP(B484,Listor!$A$6:$C$62,3,FALSE),"")</f>
        <v/>
      </c>
      <c r="E484" s="110" t="s">
        <v>79</v>
      </c>
      <c r="F484" s="66"/>
      <c r="G484" s="35" t="str">
        <f>IFERROR(VLOOKUP(B484,Listor!$A$6:$G$62,7,FALSE),"")</f>
        <v/>
      </c>
      <c r="H484" s="63" t="str">
        <f>IFERROR(VLOOKUP(B484,Listor!$N$6:$O$47,2,FALSE),"")</f>
        <v/>
      </c>
      <c r="I484" s="63" t="str">
        <f t="shared" si="21"/>
        <v/>
      </c>
      <c r="J484" s="96" t="str">
        <f>IFERROR(VLOOKUP(B484,Listor!$N$6:$P$47,3,FALSE)*I484,"")</f>
        <v/>
      </c>
      <c r="K484" s="81"/>
      <c r="L484" s="88" t="str">
        <f>IFERROR((VLOOKUP(B484,Listor!$N$6:$P$47,3,FALSE)*Biologiska!K484)+(VLOOKUP(B484,Listor!$N$6:$Q$47,4,FALSE)),"")</f>
        <v/>
      </c>
      <c r="M484" s="63" t="str">
        <f t="shared" si="22"/>
        <v/>
      </c>
      <c r="N484" s="75"/>
      <c r="O484" s="84" t="str">
        <f t="shared" si="23"/>
        <v/>
      </c>
      <c r="P484" s="107"/>
      <c r="Q484" s="87" t="s">
        <v>79</v>
      </c>
      <c r="R484" s="87"/>
      <c r="S484" s="87"/>
      <c r="T484" s="87"/>
      <c r="U484" s="87"/>
      <c r="V484" s="86" t="s">
        <v>79</v>
      </c>
      <c r="W484" s="75"/>
      <c r="X484" s="102" t="s">
        <v>79</v>
      </c>
      <c r="Y484" s="63" t="str">
        <f>IFERROR(IF(VLOOKUP(X484,Listor!$T$6:$U$7,2,FALSE)&lt;O484,TRUE),"")</f>
        <v/>
      </c>
      <c r="Z484" s="87"/>
      <c r="AA484" s="104"/>
    </row>
    <row r="485" spans="2:27" x14ac:dyDescent="0.25">
      <c r="B485" s="68" t="s">
        <v>68</v>
      </c>
      <c r="C485" s="80" t="str">
        <f>IFERROR(VLOOKUP(B485,Listor!$A$6:$B$62,2,FALSE),"")</f>
        <v/>
      </c>
      <c r="D485" s="80" t="str">
        <f>IFERROR(VLOOKUP(B485,Listor!$A$6:$C$62,3,FALSE),"")</f>
        <v/>
      </c>
      <c r="E485" s="110" t="s">
        <v>79</v>
      </c>
      <c r="F485" s="66"/>
      <c r="G485" s="35" t="str">
        <f>IFERROR(VLOOKUP(B485,Listor!$A$6:$G$62,7,FALSE),"")</f>
        <v/>
      </c>
      <c r="H485" s="63" t="str">
        <f>IFERROR(VLOOKUP(B485,Listor!$N$6:$O$47,2,FALSE),"")</f>
        <v/>
      </c>
      <c r="I485" s="63" t="str">
        <f t="shared" si="21"/>
        <v/>
      </c>
      <c r="J485" s="96" t="str">
        <f>IFERROR(VLOOKUP(B485,Listor!$N$6:$P$47,3,FALSE)*I485,"")</f>
        <v/>
      </c>
      <c r="K485" s="81"/>
      <c r="L485" s="88" t="str">
        <f>IFERROR((VLOOKUP(B485,Listor!$N$6:$P$47,3,FALSE)*Biologiska!K485)+(VLOOKUP(B485,Listor!$N$6:$Q$47,4,FALSE)),"")</f>
        <v/>
      </c>
      <c r="M485" s="63" t="str">
        <f t="shared" si="22"/>
        <v/>
      </c>
      <c r="N485" s="75"/>
      <c r="O485" s="84" t="str">
        <f t="shared" si="23"/>
        <v/>
      </c>
      <c r="P485" s="107"/>
      <c r="Q485" s="87" t="s">
        <v>79</v>
      </c>
      <c r="R485" s="87"/>
      <c r="S485" s="87"/>
      <c r="T485" s="87"/>
      <c r="U485" s="87"/>
      <c r="V485" s="86" t="s">
        <v>79</v>
      </c>
      <c r="W485" s="75"/>
      <c r="X485" s="102" t="s">
        <v>79</v>
      </c>
      <c r="Y485" s="63" t="str">
        <f>IFERROR(IF(VLOOKUP(X485,Listor!$T$6:$U$7,2,FALSE)&lt;O485,TRUE),"")</f>
        <v/>
      </c>
      <c r="Z485" s="87"/>
      <c r="AA485" s="104"/>
    </row>
    <row r="486" spans="2:27" x14ac:dyDescent="0.25">
      <c r="B486" s="68" t="s">
        <v>68</v>
      </c>
      <c r="C486" s="80" t="str">
        <f>IFERROR(VLOOKUP(B486,Listor!$A$6:$B$62,2,FALSE),"")</f>
        <v/>
      </c>
      <c r="D486" s="80" t="str">
        <f>IFERROR(VLOOKUP(B486,Listor!$A$6:$C$62,3,FALSE),"")</f>
        <v/>
      </c>
      <c r="E486" s="110" t="s">
        <v>79</v>
      </c>
      <c r="F486" s="66"/>
      <c r="G486" s="35" t="str">
        <f>IFERROR(VLOOKUP(B486,Listor!$A$6:$G$62,7,FALSE),"")</f>
        <v/>
      </c>
      <c r="H486" s="63" t="str">
        <f>IFERROR(VLOOKUP(B486,Listor!$N$6:$O$47,2,FALSE),"")</f>
        <v/>
      </c>
      <c r="I486" s="63" t="str">
        <f t="shared" si="21"/>
        <v/>
      </c>
      <c r="J486" s="96" t="str">
        <f>IFERROR(VLOOKUP(B486,Listor!$N$6:$P$47,3,FALSE)*I486,"")</f>
        <v/>
      </c>
      <c r="K486" s="81"/>
      <c r="L486" s="88" t="str">
        <f>IFERROR((VLOOKUP(B486,Listor!$N$6:$P$47,3,FALSE)*Biologiska!K486)+(VLOOKUP(B486,Listor!$N$6:$Q$47,4,FALSE)),"")</f>
        <v/>
      </c>
      <c r="M486" s="63" t="str">
        <f t="shared" si="22"/>
        <v/>
      </c>
      <c r="N486" s="75"/>
      <c r="O486" s="84" t="str">
        <f t="shared" si="23"/>
        <v/>
      </c>
      <c r="P486" s="107"/>
      <c r="Q486" s="87" t="s">
        <v>79</v>
      </c>
      <c r="R486" s="87"/>
      <c r="S486" s="87"/>
      <c r="T486" s="87"/>
      <c r="U486" s="87"/>
      <c r="V486" s="86" t="s">
        <v>79</v>
      </c>
      <c r="W486" s="75"/>
      <c r="X486" s="102" t="s">
        <v>79</v>
      </c>
      <c r="Y486" s="63" t="str">
        <f>IFERROR(IF(VLOOKUP(X486,Listor!$T$6:$U$7,2,FALSE)&lt;O486,TRUE),"")</f>
        <v/>
      </c>
      <c r="Z486" s="87"/>
      <c r="AA486" s="104"/>
    </row>
    <row r="487" spans="2:27" x14ac:dyDescent="0.25">
      <c r="B487" s="68" t="s">
        <v>68</v>
      </c>
      <c r="C487" s="80" t="str">
        <f>IFERROR(VLOOKUP(B487,Listor!$A$6:$B$62,2,FALSE),"")</f>
        <v/>
      </c>
      <c r="D487" s="80" t="str">
        <f>IFERROR(VLOOKUP(B487,Listor!$A$6:$C$62,3,FALSE),"")</f>
        <v/>
      </c>
      <c r="E487" s="110" t="s">
        <v>79</v>
      </c>
      <c r="F487" s="66"/>
      <c r="G487" s="35" t="str">
        <f>IFERROR(VLOOKUP(B487,Listor!$A$6:$G$62,7,FALSE),"")</f>
        <v/>
      </c>
      <c r="H487" s="63" t="str">
        <f>IFERROR(VLOOKUP(B487,Listor!$N$6:$O$47,2,FALSE),"")</f>
        <v/>
      </c>
      <c r="I487" s="63" t="str">
        <f t="shared" si="21"/>
        <v/>
      </c>
      <c r="J487" s="96" t="str">
        <f>IFERROR(VLOOKUP(B487,Listor!$N$6:$P$47,3,FALSE)*I487,"")</f>
        <v/>
      </c>
      <c r="K487" s="81"/>
      <c r="L487" s="88" t="str">
        <f>IFERROR((VLOOKUP(B487,Listor!$N$6:$P$47,3,FALSE)*Biologiska!K487)+(VLOOKUP(B487,Listor!$N$6:$Q$47,4,FALSE)),"")</f>
        <v/>
      </c>
      <c r="M487" s="63" t="str">
        <f t="shared" si="22"/>
        <v/>
      </c>
      <c r="N487" s="75"/>
      <c r="O487" s="84" t="str">
        <f t="shared" si="23"/>
        <v/>
      </c>
      <c r="P487" s="107"/>
      <c r="Q487" s="87" t="s">
        <v>79</v>
      </c>
      <c r="R487" s="87"/>
      <c r="S487" s="87"/>
      <c r="T487" s="87"/>
      <c r="U487" s="87"/>
      <c r="V487" s="86" t="s">
        <v>79</v>
      </c>
      <c r="W487" s="75"/>
      <c r="X487" s="102" t="s">
        <v>79</v>
      </c>
      <c r="Y487" s="63" t="str">
        <f>IFERROR(IF(VLOOKUP(X487,Listor!$T$6:$U$7,2,FALSE)&lt;O487,TRUE),"")</f>
        <v/>
      </c>
      <c r="Z487" s="87"/>
      <c r="AA487" s="104"/>
    </row>
    <row r="488" spans="2:27" x14ac:dyDescent="0.25">
      <c r="B488" s="68" t="s">
        <v>68</v>
      </c>
      <c r="C488" s="80" t="str">
        <f>IFERROR(VLOOKUP(B488,Listor!$A$6:$B$62,2,FALSE),"")</f>
        <v/>
      </c>
      <c r="D488" s="80" t="str">
        <f>IFERROR(VLOOKUP(B488,Listor!$A$6:$C$62,3,FALSE),"")</f>
        <v/>
      </c>
      <c r="E488" s="110" t="s">
        <v>79</v>
      </c>
      <c r="F488" s="66"/>
      <c r="G488" s="35" t="str">
        <f>IFERROR(VLOOKUP(B488,Listor!$A$6:$G$62,7,FALSE),"")</f>
        <v/>
      </c>
      <c r="H488" s="63" t="str">
        <f>IFERROR(VLOOKUP(B488,Listor!$N$6:$O$47,2,FALSE),"")</f>
        <v/>
      </c>
      <c r="I488" s="63" t="str">
        <f t="shared" si="21"/>
        <v/>
      </c>
      <c r="J488" s="96" t="str">
        <f>IFERROR(VLOOKUP(B488,Listor!$N$6:$P$47,3,FALSE)*I488,"")</f>
        <v/>
      </c>
      <c r="K488" s="81"/>
      <c r="L488" s="88" t="str">
        <f>IFERROR((VLOOKUP(B488,Listor!$N$6:$P$47,3,FALSE)*Biologiska!K488)+(VLOOKUP(B488,Listor!$N$6:$Q$47,4,FALSE)),"")</f>
        <v/>
      </c>
      <c r="M488" s="63" t="str">
        <f t="shared" si="22"/>
        <v/>
      </c>
      <c r="N488" s="75"/>
      <c r="O488" s="84" t="str">
        <f t="shared" si="23"/>
        <v/>
      </c>
      <c r="P488" s="107"/>
      <c r="Q488" s="87" t="s">
        <v>79</v>
      </c>
      <c r="R488" s="87"/>
      <c r="S488" s="87"/>
      <c r="T488" s="87"/>
      <c r="U488" s="87"/>
      <c r="V488" s="86" t="s">
        <v>79</v>
      </c>
      <c r="W488" s="75"/>
      <c r="X488" s="102" t="s">
        <v>79</v>
      </c>
      <c r="Y488" s="63" t="str">
        <f>IFERROR(IF(VLOOKUP(X488,Listor!$T$6:$U$7,2,FALSE)&lt;O488,TRUE),"")</f>
        <v/>
      </c>
      <c r="Z488" s="87"/>
      <c r="AA488" s="104"/>
    </row>
    <row r="489" spans="2:27" x14ac:dyDescent="0.25">
      <c r="B489" s="68" t="s">
        <v>68</v>
      </c>
      <c r="C489" s="80" t="str">
        <f>IFERROR(VLOOKUP(B489,Listor!$A$6:$B$62,2,FALSE),"")</f>
        <v/>
      </c>
      <c r="D489" s="80" t="str">
        <f>IFERROR(VLOOKUP(B489,Listor!$A$6:$C$62,3,FALSE),"")</f>
        <v/>
      </c>
      <c r="E489" s="110" t="s">
        <v>79</v>
      </c>
      <c r="F489" s="66"/>
      <c r="G489" s="35" t="str">
        <f>IFERROR(VLOOKUP(B489,Listor!$A$6:$G$62,7,FALSE),"")</f>
        <v/>
      </c>
      <c r="H489" s="63" t="str">
        <f>IFERROR(VLOOKUP(B489,Listor!$N$6:$O$47,2,FALSE),"")</f>
        <v/>
      </c>
      <c r="I489" s="63" t="str">
        <f t="shared" si="21"/>
        <v/>
      </c>
      <c r="J489" s="96" t="str">
        <f>IFERROR(VLOOKUP(B489,Listor!$N$6:$P$47,3,FALSE)*I489,"")</f>
        <v/>
      </c>
      <c r="K489" s="81"/>
      <c r="L489" s="88" t="str">
        <f>IFERROR((VLOOKUP(B489,Listor!$N$6:$P$47,3,FALSE)*Biologiska!K489)+(VLOOKUP(B489,Listor!$N$6:$Q$47,4,FALSE)),"")</f>
        <v/>
      </c>
      <c r="M489" s="63" t="str">
        <f t="shared" si="22"/>
        <v/>
      </c>
      <c r="N489" s="75"/>
      <c r="O489" s="84" t="str">
        <f t="shared" si="23"/>
        <v/>
      </c>
      <c r="P489" s="107"/>
      <c r="Q489" s="87" t="s">
        <v>79</v>
      </c>
      <c r="R489" s="87"/>
      <c r="S489" s="87"/>
      <c r="T489" s="87"/>
      <c r="U489" s="87"/>
      <c r="V489" s="86" t="s">
        <v>79</v>
      </c>
      <c r="W489" s="75"/>
      <c r="X489" s="102" t="s">
        <v>79</v>
      </c>
      <c r="Y489" s="63" t="str">
        <f>IFERROR(IF(VLOOKUP(X489,Listor!$T$6:$U$7,2,FALSE)&lt;O489,TRUE),"")</f>
        <v/>
      </c>
      <c r="Z489" s="87"/>
      <c r="AA489" s="104"/>
    </row>
    <row r="490" spans="2:27" x14ac:dyDescent="0.25">
      <c r="B490" s="68" t="s">
        <v>68</v>
      </c>
      <c r="C490" s="80" t="str">
        <f>IFERROR(VLOOKUP(B490,Listor!$A$6:$B$62,2,FALSE),"")</f>
        <v/>
      </c>
      <c r="D490" s="80" t="str">
        <f>IFERROR(VLOOKUP(B490,Listor!$A$6:$C$62,3,FALSE),"")</f>
        <v/>
      </c>
      <c r="E490" s="110" t="s">
        <v>79</v>
      </c>
      <c r="F490" s="66"/>
      <c r="G490" s="35" t="str">
        <f>IFERROR(VLOOKUP(B490,Listor!$A$6:$G$62,7,FALSE),"")</f>
        <v/>
      </c>
      <c r="H490" s="63" t="str">
        <f>IFERROR(VLOOKUP(B490,Listor!$N$6:$O$47,2,FALSE),"")</f>
        <v/>
      </c>
      <c r="I490" s="63" t="str">
        <f t="shared" si="21"/>
        <v/>
      </c>
      <c r="J490" s="96" t="str">
        <f>IFERROR(VLOOKUP(B490,Listor!$N$6:$P$47,3,FALSE)*I490,"")</f>
        <v/>
      </c>
      <c r="K490" s="81"/>
      <c r="L490" s="88" t="str">
        <f>IFERROR((VLOOKUP(B490,Listor!$N$6:$P$47,3,FALSE)*Biologiska!K490)+(VLOOKUP(B490,Listor!$N$6:$Q$47,4,FALSE)),"")</f>
        <v/>
      </c>
      <c r="M490" s="63" t="str">
        <f t="shared" si="22"/>
        <v/>
      </c>
      <c r="N490" s="75"/>
      <c r="O490" s="84" t="str">
        <f t="shared" si="23"/>
        <v/>
      </c>
      <c r="P490" s="107"/>
      <c r="Q490" s="87" t="s">
        <v>79</v>
      </c>
      <c r="R490" s="87"/>
      <c r="S490" s="87"/>
      <c r="T490" s="87"/>
      <c r="U490" s="87"/>
      <c r="V490" s="86" t="s">
        <v>79</v>
      </c>
      <c r="W490" s="75"/>
      <c r="X490" s="102" t="s">
        <v>79</v>
      </c>
      <c r="Y490" s="63" t="str">
        <f>IFERROR(IF(VLOOKUP(X490,Listor!$T$6:$U$7,2,FALSE)&lt;O490,TRUE),"")</f>
        <v/>
      </c>
      <c r="Z490" s="87"/>
      <c r="AA490" s="104"/>
    </row>
    <row r="491" spans="2:27" x14ac:dyDescent="0.25">
      <c r="B491" s="68" t="s">
        <v>68</v>
      </c>
      <c r="C491" s="80" t="str">
        <f>IFERROR(VLOOKUP(B491,Listor!$A$6:$B$62,2,FALSE),"")</f>
        <v/>
      </c>
      <c r="D491" s="80" t="str">
        <f>IFERROR(VLOOKUP(B491,Listor!$A$6:$C$62,3,FALSE),"")</f>
        <v/>
      </c>
      <c r="E491" s="110" t="s">
        <v>79</v>
      </c>
      <c r="F491" s="66"/>
      <c r="G491" s="35" t="str">
        <f>IFERROR(VLOOKUP(B491,Listor!$A$6:$G$62,7,FALSE),"")</f>
        <v/>
      </c>
      <c r="H491" s="63" t="str">
        <f>IFERROR(VLOOKUP(B491,Listor!$N$6:$O$47,2,FALSE),"")</f>
        <v/>
      </c>
      <c r="I491" s="63" t="str">
        <f t="shared" si="21"/>
        <v/>
      </c>
      <c r="J491" s="96" t="str">
        <f>IFERROR(VLOOKUP(B491,Listor!$N$6:$P$47,3,FALSE)*I491,"")</f>
        <v/>
      </c>
      <c r="K491" s="81"/>
      <c r="L491" s="88" t="str">
        <f>IFERROR((VLOOKUP(B491,Listor!$N$6:$P$47,3,FALSE)*Biologiska!K491)+(VLOOKUP(B491,Listor!$N$6:$Q$47,4,FALSE)),"")</f>
        <v/>
      </c>
      <c r="M491" s="63" t="str">
        <f t="shared" si="22"/>
        <v/>
      </c>
      <c r="N491" s="75"/>
      <c r="O491" s="84" t="str">
        <f t="shared" si="23"/>
        <v/>
      </c>
      <c r="P491" s="107"/>
      <c r="Q491" s="87" t="s">
        <v>79</v>
      </c>
      <c r="R491" s="87"/>
      <c r="S491" s="87"/>
      <c r="T491" s="87"/>
      <c r="U491" s="87"/>
      <c r="V491" s="86" t="s">
        <v>79</v>
      </c>
      <c r="W491" s="75"/>
      <c r="X491" s="102" t="s">
        <v>79</v>
      </c>
      <c r="Y491" s="63" t="str">
        <f>IFERROR(IF(VLOOKUP(X491,Listor!$T$6:$U$7,2,FALSE)&lt;O491,TRUE),"")</f>
        <v/>
      </c>
      <c r="Z491" s="87"/>
      <c r="AA491" s="104"/>
    </row>
    <row r="492" spans="2:27" x14ac:dyDescent="0.25">
      <c r="B492" s="68" t="s">
        <v>68</v>
      </c>
      <c r="C492" s="80" t="str">
        <f>IFERROR(VLOOKUP(B492,Listor!$A$6:$B$62,2,FALSE),"")</f>
        <v/>
      </c>
      <c r="D492" s="80" t="str">
        <f>IFERROR(VLOOKUP(B492,Listor!$A$6:$C$62,3,FALSE),"")</f>
        <v/>
      </c>
      <c r="E492" s="110" t="s">
        <v>79</v>
      </c>
      <c r="F492" s="66"/>
      <c r="G492" s="35" t="str">
        <f>IFERROR(VLOOKUP(B492,Listor!$A$6:$G$62,7,FALSE),"")</f>
        <v/>
      </c>
      <c r="H492" s="63" t="str">
        <f>IFERROR(VLOOKUP(B492,Listor!$N$6:$O$47,2,FALSE),"")</f>
        <v/>
      </c>
      <c r="I492" s="63" t="str">
        <f t="shared" si="21"/>
        <v/>
      </c>
      <c r="J492" s="96" t="str">
        <f>IFERROR(VLOOKUP(B492,Listor!$N$6:$P$47,3,FALSE)*I492,"")</f>
        <v/>
      </c>
      <c r="K492" s="81"/>
      <c r="L492" s="88" t="str">
        <f>IFERROR((VLOOKUP(B492,Listor!$N$6:$P$47,3,FALSE)*Biologiska!K492)+(VLOOKUP(B492,Listor!$N$6:$Q$47,4,FALSE)),"")</f>
        <v/>
      </c>
      <c r="M492" s="63" t="str">
        <f t="shared" si="22"/>
        <v/>
      </c>
      <c r="N492" s="75"/>
      <c r="O492" s="84" t="str">
        <f t="shared" si="23"/>
        <v/>
      </c>
      <c r="P492" s="107"/>
      <c r="Q492" s="87" t="s">
        <v>79</v>
      </c>
      <c r="R492" s="87"/>
      <c r="S492" s="87"/>
      <c r="T492" s="87"/>
      <c r="U492" s="87"/>
      <c r="V492" s="86" t="s">
        <v>79</v>
      </c>
      <c r="W492" s="75"/>
      <c r="X492" s="102" t="s">
        <v>79</v>
      </c>
      <c r="Y492" s="63" t="str">
        <f>IFERROR(IF(VLOOKUP(X492,Listor!$T$6:$U$7,2,FALSE)&lt;O492,TRUE),"")</f>
        <v/>
      </c>
      <c r="Z492" s="87"/>
      <c r="AA492" s="104"/>
    </row>
    <row r="493" spans="2:27" x14ac:dyDescent="0.25">
      <c r="B493" s="68" t="s">
        <v>68</v>
      </c>
      <c r="C493" s="80" t="str">
        <f>IFERROR(VLOOKUP(B493,Listor!$A$6:$B$62,2,FALSE),"")</f>
        <v/>
      </c>
      <c r="D493" s="80" t="str">
        <f>IFERROR(VLOOKUP(B493,Listor!$A$6:$C$62,3,FALSE),"")</f>
        <v/>
      </c>
      <c r="E493" s="110" t="s">
        <v>79</v>
      </c>
      <c r="F493" s="66"/>
      <c r="G493" s="35" t="str">
        <f>IFERROR(VLOOKUP(B493,Listor!$A$6:$G$62,7,FALSE),"")</f>
        <v/>
      </c>
      <c r="H493" s="63" t="str">
        <f>IFERROR(VLOOKUP(B493,Listor!$N$6:$O$47,2,FALSE),"")</f>
        <v/>
      </c>
      <c r="I493" s="63" t="str">
        <f t="shared" si="21"/>
        <v/>
      </c>
      <c r="J493" s="96" t="str">
        <f>IFERROR(VLOOKUP(B493,Listor!$N$6:$P$47,3,FALSE)*I493,"")</f>
        <v/>
      </c>
      <c r="K493" s="81"/>
      <c r="L493" s="88" t="str">
        <f>IFERROR((VLOOKUP(B493,Listor!$N$6:$P$47,3,FALSE)*Biologiska!K493)+(VLOOKUP(B493,Listor!$N$6:$Q$47,4,FALSE)),"")</f>
        <v/>
      </c>
      <c r="M493" s="63" t="str">
        <f t="shared" si="22"/>
        <v/>
      </c>
      <c r="N493" s="75"/>
      <c r="O493" s="84" t="str">
        <f t="shared" si="23"/>
        <v/>
      </c>
      <c r="P493" s="107"/>
      <c r="Q493" s="87" t="s">
        <v>79</v>
      </c>
      <c r="R493" s="87"/>
      <c r="S493" s="87"/>
      <c r="T493" s="87"/>
      <c r="U493" s="87"/>
      <c r="V493" s="86" t="s">
        <v>79</v>
      </c>
      <c r="W493" s="75"/>
      <c r="X493" s="102" t="s">
        <v>79</v>
      </c>
      <c r="Y493" s="63" t="str">
        <f>IFERROR(IF(VLOOKUP(X493,Listor!$T$6:$U$7,2,FALSE)&lt;O493,TRUE),"")</f>
        <v/>
      </c>
      <c r="Z493" s="87"/>
      <c r="AA493" s="104"/>
    </row>
    <row r="494" spans="2:27" x14ac:dyDescent="0.25">
      <c r="B494" s="68" t="s">
        <v>68</v>
      </c>
      <c r="C494" s="80" t="str">
        <f>IFERROR(VLOOKUP(B494,Listor!$A$6:$B$62,2,FALSE),"")</f>
        <v/>
      </c>
      <c r="D494" s="80" t="str">
        <f>IFERROR(VLOOKUP(B494,Listor!$A$6:$C$62,3,FALSE),"")</f>
        <v/>
      </c>
      <c r="E494" s="110" t="s">
        <v>79</v>
      </c>
      <c r="F494" s="66"/>
      <c r="G494" s="35" t="str">
        <f>IFERROR(VLOOKUP(B494,Listor!$A$6:$G$62,7,FALSE),"")</f>
        <v/>
      </c>
      <c r="H494" s="63" t="str">
        <f>IFERROR(VLOOKUP(B494,Listor!$N$6:$O$47,2,FALSE),"")</f>
        <v/>
      </c>
      <c r="I494" s="63" t="str">
        <f t="shared" si="21"/>
        <v/>
      </c>
      <c r="J494" s="96" t="str">
        <f>IFERROR(VLOOKUP(B494,Listor!$N$6:$P$47,3,FALSE)*I494,"")</f>
        <v/>
      </c>
      <c r="K494" s="81"/>
      <c r="L494" s="88" t="str">
        <f>IFERROR((VLOOKUP(B494,Listor!$N$6:$P$47,3,FALSE)*Biologiska!K494)+(VLOOKUP(B494,Listor!$N$6:$Q$47,4,FALSE)),"")</f>
        <v/>
      </c>
      <c r="M494" s="63" t="str">
        <f t="shared" si="22"/>
        <v/>
      </c>
      <c r="N494" s="75"/>
      <c r="O494" s="84" t="str">
        <f t="shared" si="23"/>
        <v/>
      </c>
      <c r="P494" s="107"/>
      <c r="Q494" s="87" t="s">
        <v>79</v>
      </c>
      <c r="R494" s="87"/>
      <c r="S494" s="87"/>
      <c r="T494" s="87"/>
      <c r="U494" s="87"/>
      <c r="V494" s="86" t="s">
        <v>79</v>
      </c>
      <c r="W494" s="75"/>
      <c r="X494" s="102" t="s">
        <v>79</v>
      </c>
      <c r="Y494" s="63" t="str">
        <f>IFERROR(IF(VLOOKUP(X494,Listor!$T$6:$U$7,2,FALSE)&lt;O494,TRUE),"")</f>
        <v/>
      </c>
      <c r="Z494" s="87"/>
      <c r="AA494" s="104"/>
    </row>
    <row r="495" spans="2:27" x14ac:dyDescent="0.25">
      <c r="B495" s="68" t="s">
        <v>68</v>
      </c>
      <c r="C495" s="80" t="str">
        <f>IFERROR(VLOOKUP(B495,Listor!$A$6:$B$62,2,FALSE),"")</f>
        <v/>
      </c>
      <c r="D495" s="80" t="str">
        <f>IFERROR(VLOOKUP(B495,Listor!$A$6:$C$62,3,FALSE),"")</f>
        <v/>
      </c>
      <c r="E495" s="110" t="s">
        <v>79</v>
      </c>
      <c r="F495" s="66"/>
      <c r="G495" s="35" t="str">
        <f>IFERROR(VLOOKUP(B495,Listor!$A$6:$G$62,7,FALSE),"")</f>
        <v/>
      </c>
      <c r="H495" s="63" t="str">
        <f>IFERROR(VLOOKUP(B495,Listor!$N$6:$O$47,2,FALSE),"")</f>
        <v/>
      </c>
      <c r="I495" s="63" t="str">
        <f t="shared" si="21"/>
        <v/>
      </c>
      <c r="J495" s="96" t="str">
        <f>IFERROR(VLOOKUP(B495,Listor!$N$6:$P$47,3,FALSE)*I495,"")</f>
        <v/>
      </c>
      <c r="K495" s="81"/>
      <c r="L495" s="88" t="str">
        <f>IFERROR((VLOOKUP(B495,Listor!$N$6:$P$47,3,FALSE)*Biologiska!K495)+(VLOOKUP(B495,Listor!$N$6:$Q$47,4,FALSE)),"")</f>
        <v/>
      </c>
      <c r="M495" s="63" t="str">
        <f t="shared" si="22"/>
        <v/>
      </c>
      <c r="N495" s="75"/>
      <c r="O495" s="84" t="str">
        <f t="shared" si="23"/>
        <v/>
      </c>
      <c r="P495" s="107"/>
      <c r="Q495" s="87" t="s">
        <v>79</v>
      </c>
      <c r="R495" s="87"/>
      <c r="S495" s="87"/>
      <c r="T495" s="87"/>
      <c r="U495" s="87"/>
      <c r="V495" s="86" t="s">
        <v>79</v>
      </c>
      <c r="W495" s="75"/>
      <c r="X495" s="102" t="s">
        <v>79</v>
      </c>
      <c r="Y495" s="63" t="str">
        <f>IFERROR(IF(VLOOKUP(X495,Listor!$T$6:$U$7,2,FALSE)&lt;O495,TRUE),"")</f>
        <v/>
      </c>
      <c r="Z495" s="87"/>
      <c r="AA495" s="104"/>
    </row>
    <row r="496" spans="2:27" x14ac:dyDescent="0.25">
      <c r="B496" s="68" t="s">
        <v>68</v>
      </c>
      <c r="C496" s="80" t="str">
        <f>IFERROR(VLOOKUP(B496,Listor!$A$6:$B$62,2,FALSE),"")</f>
        <v/>
      </c>
      <c r="D496" s="80" t="str">
        <f>IFERROR(VLOOKUP(B496,Listor!$A$6:$C$62,3,FALSE),"")</f>
        <v/>
      </c>
      <c r="E496" s="110" t="s">
        <v>79</v>
      </c>
      <c r="F496" s="66"/>
      <c r="G496" s="35" t="str">
        <f>IFERROR(VLOOKUP(B496,Listor!$A$6:$G$62,7,FALSE),"")</f>
        <v/>
      </c>
      <c r="H496" s="63" t="str">
        <f>IFERROR(VLOOKUP(B496,Listor!$N$6:$O$47,2,FALSE),"")</f>
        <v/>
      </c>
      <c r="I496" s="63" t="str">
        <f t="shared" si="21"/>
        <v/>
      </c>
      <c r="J496" s="96" t="str">
        <f>IFERROR(VLOOKUP(B496,Listor!$N$6:$P$47,3,FALSE)*I496,"")</f>
        <v/>
      </c>
      <c r="K496" s="81"/>
      <c r="L496" s="88" t="str">
        <f>IFERROR((VLOOKUP(B496,Listor!$N$6:$P$47,3,FALSE)*Biologiska!K496)+(VLOOKUP(B496,Listor!$N$6:$Q$47,4,FALSE)),"")</f>
        <v/>
      </c>
      <c r="M496" s="63" t="str">
        <f t="shared" si="22"/>
        <v/>
      </c>
      <c r="N496" s="75"/>
      <c r="O496" s="84" t="str">
        <f t="shared" si="23"/>
        <v/>
      </c>
      <c r="P496" s="107"/>
      <c r="Q496" s="87" t="s">
        <v>79</v>
      </c>
      <c r="R496" s="87"/>
      <c r="S496" s="87"/>
      <c r="T496" s="87"/>
      <c r="U496" s="87"/>
      <c r="V496" s="86" t="s">
        <v>79</v>
      </c>
      <c r="W496" s="75"/>
      <c r="X496" s="102" t="s">
        <v>79</v>
      </c>
      <c r="Y496" s="63" t="str">
        <f>IFERROR(IF(VLOOKUP(X496,Listor!$T$6:$U$7,2,FALSE)&lt;O496,TRUE),"")</f>
        <v/>
      </c>
      <c r="Z496" s="87"/>
      <c r="AA496" s="104"/>
    </row>
    <row r="497" spans="2:27" x14ac:dyDescent="0.25">
      <c r="B497" s="68" t="s">
        <v>68</v>
      </c>
      <c r="C497" s="80" t="str">
        <f>IFERROR(VLOOKUP(B497,Listor!$A$6:$B$62,2,FALSE),"")</f>
        <v/>
      </c>
      <c r="D497" s="80" t="str">
        <f>IFERROR(VLOOKUP(B497,Listor!$A$6:$C$62,3,FALSE),"")</f>
        <v/>
      </c>
      <c r="E497" s="110" t="s">
        <v>79</v>
      </c>
      <c r="F497" s="66"/>
      <c r="G497" s="35" t="str">
        <f>IFERROR(VLOOKUP(B497,Listor!$A$6:$G$62,7,FALSE),"")</f>
        <v/>
      </c>
      <c r="H497" s="63" t="str">
        <f>IFERROR(VLOOKUP(B497,Listor!$N$6:$O$47,2,FALSE),"")</f>
        <v/>
      </c>
      <c r="I497" s="63" t="str">
        <f t="shared" si="21"/>
        <v/>
      </c>
      <c r="J497" s="96" t="str">
        <f>IFERROR(VLOOKUP(B497,Listor!$N$6:$P$47,3,FALSE)*I497,"")</f>
        <v/>
      </c>
      <c r="K497" s="81"/>
      <c r="L497" s="88" t="str">
        <f>IFERROR((VLOOKUP(B497,Listor!$N$6:$P$47,3,FALSE)*Biologiska!K497)+(VLOOKUP(B497,Listor!$N$6:$Q$47,4,FALSE)),"")</f>
        <v/>
      </c>
      <c r="M497" s="63" t="str">
        <f t="shared" si="22"/>
        <v/>
      </c>
      <c r="N497" s="75"/>
      <c r="O497" s="84" t="str">
        <f t="shared" si="23"/>
        <v/>
      </c>
      <c r="P497" s="107"/>
      <c r="Q497" s="87" t="s">
        <v>79</v>
      </c>
      <c r="R497" s="87"/>
      <c r="S497" s="87"/>
      <c r="T497" s="87"/>
      <c r="U497" s="87"/>
      <c r="V497" s="86" t="s">
        <v>79</v>
      </c>
      <c r="W497" s="75"/>
      <c r="X497" s="102" t="s">
        <v>79</v>
      </c>
      <c r="Y497" s="63" t="str">
        <f>IFERROR(IF(VLOOKUP(X497,Listor!$T$6:$U$7,2,FALSE)&lt;O497,TRUE),"")</f>
        <v/>
      </c>
      <c r="Z497" s="87"/>
      <c r="AA497" s="104"/>
    </row>
    <row r="498" spans="2:27" x14ac:dyDescent="0.25">
      <c r="B498" s="68" t="s">
        <v>68</v>
      </c>
      <c r="C498" s="80" t="str">
        <f>IFERROR(VLOOKUP(B498,Listor!$A$6:$B$62,2,FALSE),"")</f>
        <v/>
      </c>
      <c r="D498" s="80" t="str">
        <f>IFERROR(VLOOKUP(B498,Listor!$A$6:$C$62,3,FALSE),"")</f>
        <v/>
      </c>
      <c r="E498" s="110" t="s">
        <v>79</v>
      </c>
      <c r="F498" s="66"/>
      <c r="G498" s="35" t="str">
        <f>IFERROR(VLOOKUP(B498,Listor!$A$6:$G$62,7,FALSE),"")</f>
        <v/>
      </c>
      <c r="H498" s="63" t="str">
        <f>IFERROR(VLOOKUP(B498,Listor!$N$6:$O$47,2,FALSE),"")</f>
        <v/>
      </c>
      <c r="I498" s="63" t="str">
        <f t="shared" si="21"/>
        <v/>
      </c>
      <c r="J498" s="96" t="str">
        <f>IFERROR(VLOOKUP(B498,Listor!$N$6:$P$47,3,FALSE)*I498,"")</f>
        <v/>
      </c>
      <c r="K498" s="81"/>
      <c r="L498" s="88" t="str">
        <f>IFERROR((VLOOKUP(B498,Listor!$N$6:$P$47,3,FALSE)*Biologiska!K498)+(VLOOKUP(B498,Listor!$N$6:$Q$47,4,FALSE)),"")</f>
        <v/>
      </c>
      <c r="M498" s="63" t="str">
        <f t="shared" si="22"/>
        <v/>
      </c>
      <c r="N498" s="75"/>
      <c r="O498" s="84" t="str">
        <f t="shared" si="23"/>
        <v/>
      </c>
      <c r="P498" s="107"/>
      <c r="Q498" s="87" t="s">
        <v>79</v>
      </c>
      <c r="R498" s="87"/>
      <c r="S498" s="87"/>
      <c r="T498" s="87"/>
      <c r="U498" s="87"/>
      <c r="V498" s="86" t="s">
        <v>79</v>
      </c>
      <c r="W498" s="75"/>
      <c r="X498" s="102" t="s">
        <v>79</v>
      </c>
      <c r="Y498" s="63" t="str">
        <f>IFERROR(IF(VLOOKUP(X498,Listor!$T$6:$U$7,2,FALSE)&lt;O498,TRUE),"")</f>
        <v/>
      </c>
      <c r="Z498" s="87"/>
      <c r="AA498" s="104"/>
    </row>
    <row r="499" spans="2:27" x14ac:dyDescent="0.25">
      <c r="B499" s="68" t="s">
        <v>68</v>
      </c>
      <c r="C499" s="80" t="str">
        <f>IFERROR(VLOOKUP(B499,Listor!$A$6:$B$62,2,FALSE),"")</f>
        <v/>
      </c>
      <c r="D499" s="80" t="str">
        <f>IFERROR(VLOOKUP(B499,Listor!$A$6:$C$62,3,FALSE),"")</f>
        <v/>
      </c>
      <c r="E499" s="110" t="s">
        <v>79</v>
      </c>
      <c r="F499" s="66"/>
      <c r="G499" s="35" t="str">
        <f>IFERROR(VLOOKUP(B499,Listor!$A$6:$G$62,7,FALSE),"")</f>
        <v/>
      </c>
      <c r="H499" s="63" t="str">
        <f>IFERROR(VLOOKUP(B499,Listor!$N$6:$O$47,2,FALSE),"")</f>
        <v/>
      </c>
      <c r="I499" s="63" t="str">
        <f t="shared" si="21"/>
        <v/>
      </c>
      <c r="J499" s="96" t="str">
        <f>IFERROR(VLOOKUP(B499,Listor!$N$6:$P$47,3,FALSE)*I499,"")</f>
        <v/>
      </c>
      <c r="K499" s="81"/>
      <c r="L499" s="88" t="str">
        <f>IFERROR((VLOOKUP(B499,Listor!$N$6:$P$47,3,FALSE)*Biologiska!K499)+(VLOOKUP(B499,Listor!$N$6:$Q$47,4,FALSE)),"")</f>
        <v/>
      </c>
      <c r="M499" s="63" t="str">
        <f t="shared" si="22"/>
        <v/>
      </c>
      <c r="N499" s="75"/>
      <c r="O499" s="84" t="str">
        <f t="shared" si="23"/>
        <v/>
      </c>
      <c r="P499" s="107"/>
      <c r="Q499" s="87" t="s">
        <v>79</v>
      </c>
      <c r="R499" s="87"/>
      <c r="S499" s="87"/>
      <c r="T499" s="87"/>
      <c r="U499" s="87"/>
      <c r="V499" s="86" t="s">
        <v>79</v>
      </c>
      <c r="W499" s="75"/>
      <c r="X499" s="102" t="s">
        <v>79</v>
      </c>
      <c r="Y499" s="63" t="str">
        <f>IFERROR(IF(VLOOKUP(X499,Listor!$T$6:$U$7,2,FALSE)&lt;O499,TRUE),"")</f>
        <v/>
      </c>
      <c r="Z499" s="87"/>
      <c r="AA499" s="104"/>
    </row>
    <row r="500" spans="2:27" x14ac:dyDescent="0.25">
      <c r="B500" s="68" t="s">
        <v>68</v>
      </c>
      <c r="C500" s="80" t="str">
        <f>IFERROR(VLOOKUP(B500,Listor!$A$6:$B$62,2,FALSE),"")</f>
        <v/>
      </c>
      <c r="D500" s="80" t="str">
        <f>IFERROR(VLOOKUP(B500,Listor!$A$6:$C$62,3,FALSE),"")</f>
        <v/>
      </c>
      <c r="E500" s="110" t="s">
        <v>79</v>
      </c>
      <c r="F500" s="66"/>
      <c r="G500" s="35" t="str">
        <f>IFERROR(VLOOKUP(B500,Listor!$A$6:$G$62,7,FALSE),"")</f>
        <v/>
      </c>
      <c r="H500" s="63" t="str">
        <f>IFERROR(VLOOKUP(B500,Listor!$N$6:$O$47,2,FALSE),"")</f>
        <v/>
      </c>
      <c r="I500" s="63" t="str">
        <f t="shared" si="21"/>
        <v/>
      </c>
      <c r="J500" s="96" t="str">
        <f>IFERROR(VLOOKUP(B500,Listor!$N$6:$P$47,3,FALSE)*I500,"")</f>
        <v/>
      </c>
      <c r="K500" s="81"/>
      <c r="L500" s="88" t="str">
        <f>IFERROR((VLOOKUP(B500,Listor!$N$6:$P$47,3,FALSE)*Biologiska!K500)+(VLOOKUP(B500,Listor!$N$6:$Q$47,4,FALSE)),"")</f>
        <v/>
      </c>
      <c r="M500" s="63" t="str">
        <f t="shared" si="22"/>
        <v/>
      </c>
      <c r="N500" s="75"/>
      <c r="O500" s="84" t="str">
        <f t="shared" si="23"/>
        <v/>
      </c>
      <c r="P500" s="107"/>
      <c r="Q500" s="87" t="s">
        <v>79</v>
      </c>
      <c r="R500" s="87"/>
      <c r="S500" s="87"/>
      <c r="T500" s="87"/>
      <c r="U500" s="87"/>
      <c r="V500" s="86" t="s">
        <v>79</v>
      </c>
      <c r="W500" s="75"/>
      <c r="X500" s="102" t="s">
        <v>79</v>
      </c>
      <c r="Y500" s="63" t="str">
        <f>IFERROR(IF(VLOOKUP(X500,Listor!$T$6:$U$7,2,FALSE)&lt;O500,TRUE),"")</f>
        <v/>
      </c>
      <c r="Z500" s="87"/>
      <c r="AA500" s="104"/>
    </row>
    <row r="501" spans="2:27" x14ac:dyDescent="0.25">
      <c r="B501" s="68" t="s">
        <v>68</v>
      </c>
      <c r="C501" s="80" t="str">
        <f>IFERROR(VLOOKUP(B501,Listor!$A$6:$B$62,2,FALSE),"")</f>
        <v/>
      </c>
      <c r="D501" s="80" t="str">
        <f>IFERROR(VLOOKUP(B501,Listor!$A$6:$C$62,3,FALSE),"")</f>
        <v/>
      </c>
      <c r="E501" s="110" t="s">
        <v>79</v>
      </c>
      <c r="F501" s="66"/>
      <c r="G501" s="35" t="str">
        <f>IFERROR(VLOOKUP(B501,Listor!$A$6:$G$62,7,FALSE),"")</f>
        <v/>
      </c>
      <c r="H501" s="63" t="str">
        <f>IFERROR(VLOOKUP(B501,Listor!$N$6:$O$47,2,FALSE),"")</f>
        <v/>
      </c>
      <c r="I501" s="63" t="str">
        <f t="shared" si="21"/>
        <v/>
      </c>
      <c r="J501" s="96" t="str">
        <f>IFERROR(VLOOKUP(B501,Listor!$N$6:$P$47,3,FALSE)*I501,"")</f>
        <v/>
      </c>
      <c r="K501" s="81"/>
      <c r="L501" s="88" t="str">
        <f>IFERROR((VLOOKUP(B501,Listor!$N$6:$P$47,3,FALSE)*Biologiska!K501)+(VLOOKUP(B501,Listor!$N$6:$Q$47,4,FALSE)),"")</f>
        <v/>
      </c>
      <c r="M501" s="63" t="str">
        <f t="shared" si="22"/>
        <v/>
      </c>
      <c r="N501" s="75"/>
      <c r="O501" s="84" t="str">
        <f t="shared" si="23"/>
        <v/>
      </c>
      <c r="P501" s="107"/>
      <c r="Q501" s="87" t="s">
        <v>79</v>
      </c>
      <c r="R501" s="87"/>
      <c r="S501" s="87"/>
      <c r="T501" s="87"/>
      <c r="U501" s="87"/>
      <c r="V501" s="86" t="s">
        <v>79</v>
      </c>
      <c r="W501" s="75"/>
      <c r="X501" s="102" t="s">
        <v>79</v>
      </c>
      <c r="Y501" s="63" t="str">
        <f>IFERROR(IF(VLOOKUP(X501,Listor!$T$6:$U$7,2,FALSE)&lt;O501,TRUE),"")</f>
        <v/>
      </c>
      <c r="Z501" s="87"/>
      <c r="AA501" s="104"/>
    </row>
    <row r="502" spans="2:27" x14ac:dyDescent="0.25">
      <c r="B502" s="68" t="s">
        <v>68</v>
      </c>
      <c r="C502" s="80" t="str">
        <f>IFERROR(VLOOKUP(B502,Listor!$A$6:$B$62,2,FALSE),"")</f>
        <v/>
      </c>
      <c r="D502" s="80" t="str">
        <f>IFERROR(VLOOKUP(B502,Listor!$A$6:$C$62,3,FALSE),"")</f>
        <v/>
      </c>
      <c r="E502" s="110" t="s">
        <v>79</v>
      </c>
      <c r="F502" s="66"/>
      <c r="G502" s="35" t="str">
        <f>IFERROR(VLOOKUP(B502,Listor!$A$6:$G$62,7,FALSE),"")</f>
        <v/>
      </c>
      <c r="H502" s="63" t="str">
        <f>IFERROR(VLOOKUP(B502,Listor!$N$6:$O$47,2,FALSE),"")</f>
        <v/>
      </c>
      <c r="I502" s="63" t="str">
        <f t="shared" si="21"/>
        <v/>
      </c>
      <c r="J502" s="96" t="str">
        <f>IFERROR(VLOOKUP(B502,Listor!$N$6:$P$47,3,FALSE)*I502,"")</f>
        <v/>
      </c>
      <c r="K502" s="81"/>
      <c r="L502" s="88" t="str">
        <f>IFERROR((VLOOKUP(B502,Listor!$N$6:$P$47,3,FALSE)*Biologiska!K502)+(VLOOKUP(B502,Listor!$N$6:$Q$47,4,FALSE)),"")</f>
        <v/>
      </c>
      <c r="M502" s="63" t="str">
        <f t="shared" si="22"/>
        <v/>
      </c>
      <c r="N502" s="75"/>
      <c r="O502" s="84" t="str">
        <f t="shared" si="23"/>
        <v/>
      </c>
      <c r="P502" s="107"/>
      <c r="Q502" s="87" t="s">
        <v>79</v>
      </c>
      <c r="R502" s="87"/>
      <c r="S502" s="87"/>
      <c r="T502" s="87"/>
      <c r="U502" s="87"/>
      <c r="V502" s="86" t="s">
        <v>79</v>
      </c>
      <c r="W502" s="75"/>
      <c r="X502" s="102" t="s">
        <v>79</v>
      </c>
      <c r="Y502" s="63" t="str">
        <f>IFERROR(IF(VLOOKUP(X502,Listor!$T$6:$U$7,2,FALSE)&lt;O502,TRUE),"")</f>
        <v/>
      </c>
      <c r="Z502" s="87"/>
      <c r="AA502" s="104"/>
    </row>
    <row r="503" spans="2:27" x14ac:dyDescent="0.25">
      <c r="B503" s="68" t="s">
        <v>68</v>
      </c>
      <c r="C503" s="80" t="str">
        <f>IFERROR(VLOOKUP(B503,Listor!$A$6:$B$62,2,FALSE),"")</f>
        <v/>
      </c>
      <c r="D503" s="80" t="str">
        <f>IFERROR(VLOOKUP(B503,Listor!$A$6:$C$62,3,FALSE),"")</f>
        <v/>
      </c>
      <c r="E503" s="110" t="s">
        <v>79</v>
      </c>
      <c r="F503" s="66"/>
      <c r="G503" s="35" t="str">
        <f>IFERROR(VLOOKUP(B503,Listor!$A$6:$G$62,7,FALSE),"")</f>
        <v/>
      </c>
      <c r="H503" s="63" t="str">
        <f>IFERROR(VLOOKUP(B503,Listor!$N$6:$O$47,2,FALSE),"")</f>
        <v/>
      </c>
      <c r="I503" s="63" t="str">
        <f t="shared" si="21"/>
        <v/>
      </c>
      <c r="J503" s="96" t="str">
        <f>IFERROR(VLOOKUP(B503,Listor!$N$6:$P$47,3,FALSE)*I503,"")</f>
        <v/>
      </c>
      <c r="K503" s="81"/>
      <c r="L503" s="88" t="str">
        <f>IFERROR((VLOOKUP(B503,Listor!$N$6:$P$47,3,FALSE)*Biologiska!K503)+(VLOOKUP(B503,Listor!$N$6:$Q$47,4,FALSE)),"")</f>
        <v/>
      </c>
      <c r="M503" s="63" t="str">
        <f t="shared" si="22"/>
        <v/>
      </c>
      <c r="N503" s="75"/>
      <c r="O503" s="84" t="str">
        <f t="shared" si="23"/>
        <v/>
      </c>
      <c r="P503" s="107"/>
      <c r="Q503" s="87" t="s">
        <v>79</v>
      </c>
      <c r="R503" s="87"/>
      <c r="S503" s="87"/>
      <c r="T503" s="87"/>
      <c r="U503" s="87"/>
      <c r="V503" s="86" t="s">
        <v>79</v>
      </c>
      <c r="W503" s="75"/>
      <c r="X503" s="102" t="s">
        <v>79</v>
      </c>
      <c r="Y503" s="63" t="str">
        <f>IFERROR(IF(VLOOKUP(X503,Listor!$T$6:$U$7,2,FALSE)&lt;O503,TRUE),"")</f>
        <v/>
      </c>
      <c r="Z503" s="87"/>
      <c r="AA503" s="104"/>
    </row>
    <row r="504" spans="2:27" x14ac:dyDescent="0.25">
      <c r="B504" s="68" t="s">
        <v>68</v>
      </c>
      <c r="C504" s="80" t="str">
        <f>IFERROR(VLOOKUP(B504,Listor!$A$6:$B$62,2,FALSE),"")</f>
        <v/>
      </c>
      <c r="D504" s="80" t="str">
        <f>IFERROR(VLOOKUP(B504,Listor!$A$6:$C$62,3,FALSE),"")</f>
        <v/>
      </c>
      <c r="E504" s="110" t="s">
        <v>79</v>
      </c>
      <c r="F504" s="66"/>
      <c r="G504" s="35" t="str">
        <f>IFERROR(VLOOKUP(B504,Listor!$A$6:$G$62,7,FALSE),"")</f>
        <v/>
      </c>
      <c r="H504" s="63" t="str">
        <f>IFERROR(VLOOKUP(B504,Listor!$N$6:$O$47,2,FALSE),"")</f>
        <v/>
      </c>
      <c r="I504" s="63" t="str">
        <f t="shared" si="21"/>
        <v/>
      </c>
      <c r="J504" s="96" t="str">
        <f>IFERROR(VLOOKUP(B504,Listor!$N$6:$P$47,3,FALSE)*I504,"")</f>
        <v/>
      </c>
      <c r="K504" s="81"/>
      <c r="L504" s="88" t="str">
        <f>IFERROR((VLOOKUP(B504,Listor!$N$6:$P$47,3,FALSE)*Biologiska!K504)+(VLOOKUP(B504,Listor!$N$6:$Q$47,4,FALSE)),"")</f>
        <v/>
      </c>
      <c r="M504" s="63" t="str">
        <f t="shared" si="22"/>
        <v/>
      </c>
      <c r="N504" s="75"/>
      <c r="O504" s="84" t="str">
        <f t="shared" si="23"/>
        <v/>
      </c>
      <c r="P504" s="107"/>
      <c r="Q504" s="87" t="s">
        <v>79</v>
      </c>
      <c r="R504" s="87"/>
      <c r="S504" s="87"/>
      <c r="T504" s="87"/>
      <c r="U504" s="87"/>
      <c r="V504" s="86" t="s">
        <v>79</v>
      </c>
      <c r="W504" s="75"/>
      <c r="X504" s="102" t="s">
        <v>79</v>
      </c>
      <c r="Y504" s="63" t="str">
        <f>IFERROR(IF(VLOOKUP(X504,Listor!$T$6:$U$7,2,FALSE)&lt;O504,TRUE),"")</f>
        <v/>
      </c>
      <c r="Z504" s="87"/>
      <c r="AA504" s="104"/>
    </row>
    <row r="505" spans="2:27" x14ac:dyDescent="0.25">
      <c r="B505" s="68" t="s">
        <v>68</v>
      </c>
      <c r="C505" s="80" t="str">
        <f>IFERROR(VLOOKUP(B505,Listor!$A$6:$B$62,2,FALSE),"")</f>
        <v/>
      </c>
      <c r="D505" s="80" t="str">
        <f>IFERROR(VLOOKUP(B505,Listor!$A$6:$C$62,3,FALSE),"")</f>
        <v/>
      </c>
      <c r="E505" s="110" t="s">
        <v>79</v>
      </c>
      <c r="F505" s="66"/>
      <c r="G505" s="35" t="str">
        <f>IFERROR(VLOOKUP(B505,Listor!$A$6:$G$62,7,FALSE),"")</f>
        <v/>
      </c>
      <c r="H505" s="63" t="str">
        <f>IFERROR(VLOOKUP(B505,Listor!$N$6:$O$47,2,FALSE),"")</f>
        <v/>
      </c>
      <c r="I505" s="63" t="str">
        <f t="shared" si="21"/>
        <v/>
      </c>
      <c r="J505" s="96" t="str">
        <f>IFERROR(VLOOKUP(B505,Listor!$N$6:$P$47,3,FALSE)*I505,"")</f>
        <v/>
      </c>
      <c r="K505" s="81"/>
      <c r="L505" s="88" t="str">
        <f>IFERROR((VLOOKUP(B505,Listor!$N$6:$P$47,3,FALSE)*Biologiska!K505)+(VLOOKUP(B505,Listor!$N$6:$Q$47,4,FALSE)),"")</f>
        <v/>
      </c>
      <c r="M505" s="63" t="str">
        <f t="shared" si="22"/>
        <v/>
      </c>
      <c r="N505" s="75"/>
      <c r="O505" s="84" t="str">
        <f t="shared" si="23"/>
        <v/>
      </c>
      <c r="P505" s="107"/>
      <c r="Q505" s="87" t="s">
        <v>79</v>
      </c>
      <c r="R505" s="87"/>
      <c r="S505" s="87"/>
      <c r="T505" s="87"/>
      <c r="U505" s="87"/>
      <c r="V505" s="86" t="s">
        <v>79</v>
      </c>
      <c r="W505" s="75"/>
      <c r="X505" s="102" t="s">
        <v>79</v>
      </c>
      <c r="Y505" s="63" t="str">
        <f>IFERROR(IF(VLOOKUP(X505,Listor!$T$6:$U$7,2,FALSE)&lt;O505,TRUE),"")</f>
        <v/>
      </c>
      <c r="Z505" s="87"/>
      <c r="AA505" s="104"/>
    </row>
    <row r="506" spans="2:27" x14ac:dyDescent="0.25">
      <c r="B506" s="68" t="s">
        <v>68</v>
      </c>
      <c r="C506" s="80" t="str">
        <f>IFERROR(VLOOKUP(B506,Listor!$A$6:$B$62,2,FALSE),"")</f>
        <v/>
      </c>
      <c r="D506" s="80" t="str">
        <f>IFERROR(VLOOKUP(B506,Listor!$A$6:$C$62,3,FALSE),"")</f>
        <v/>
      </c>
      <c r="E506" s="110" t="s">
        <v>79</v>
      </c>
      <c r="F506" s="66"/>
      <c r="G506" s="35" t="str">
        <f>IFERROR(VLOOKUP(B506,Listor!$A$6:$G$62,7,FALSE),"")</f>
        <v/>
      </c>
      <c r="H506" s="63" t="str">
        <f>IFERROR(VLOOKUP(B506,Listor!$N$6:$O$47,2,FALSE),"")</f>
        <v/>
      </c>
      <c r="I506" s="63" t="str">
        <f t="shared" si="21"/>
        <v/>
      </c>
      <c r="J506" s="96" t="str">
        <f>IFERROR(VLOOKUP(B506,Listor!$N$6:$P$47,3,FALSE)*I506,"")</f>
        <v/>
      </c>
      <c r="K506" s="81"/>
      <c r="L506" s="88" t="str">
        <f>IFERROR((VLOOKUP(B506,Listor!$N$6:$P$47,3,FALSE)*Biologiska!K506)+(VLOOKUP(B506,Listor!$N$6:$Q$47,4,FALSE)),"")</f>
        <v/>
      </c>
      <c r="M506" s="63" t="str">
        <f t="shared" si="22"/>
        <v/>
      </c>
      <c r="N506" s="75"/>
      <c r="O506" s="84" t="str">
        <f t="shared" si="23"/>
        <v/>
      </c>
      <c r="P506" s="107"/>
      <c r="Q506" s="87" t="s">
        <v>79</v>
      </c>
      <c r="R506" s="87"/>
      <c r="S506" s="87"/>
      <c r="T506" s="87"/>
      <c r="U506" s="87"/>
      <c r="V506" s="86" t="s">
        <v>79</v>
      </c>
      <c r="W506" s="75"/>
      <c r="X506" s="102" t="s">
        <v>79</v>
      </c>
      <c r="Y506" s="63" t="str">
        <f>IFERROR(IF(VLOOKUP(X506,Listor!$T$6:$U$7,2,FALSE)&lt;O506,TRUE),"")</f>
        <v/>
      </c>
      <c r="Z506" s="87"/>
      <c r="AA506" s="104"/>
    </row>
    <row r="507" spans="2:27" x14ac:dyDescent="0.25">
      <c r="B507" s="68" t="s">
        <v>68</v>
      </c>
      <c r="C507" s="80" t="str">
        <f>IFERROR(VLOOKUP(B507,Listor!$A$6:$B$62,2,FALSE),"")</f>
        <v/>
      </c>
      <c r="D507" s="80" t="str">
        <f>IFERROR(VLOOKUP(B507,Listor!$A$6:$C$62,3,FALSE),"")</f>
        <v/>
      </c>
      <c r="E507" s="110" t="s">
        <v>79</v>
      </c>
      <c r="F507" s="66"/>
      <c r="G507" s="35" t="str">
        <f>IFERROR(VLOOKUP(B507,Listor!$A$6:$G$62,7,FALSE),"")</f>
        <v/>
      </c>
      <c r="H507" s="63" t="str">
        <f>IFERROR(VLOOKUP(B507,Listor!$N$6:$O$47,2,FALSE),"")</f>
        <v/>
      </c>
      <c r="I507" s="63" t="str">
        <f t="shared" si="21"/>
        <v/>
      </c>
      <c r="J507" s="96" t="str">
        <f>IFERROR(VLOOKUP(B507,Listor!$N$6:$P$47,3,FALSE)*I507,"")</f>
        <v/>
      </c>
      <c r="K507" s="81"/>
      <c r="L507" s="88" t="str">
        <f>IFERROR((VLOOKUP(B507,Listor!$N$6:$P$47,3,FALSE)*Biologiska!K507)+(VLOOKUP(B507,Listor!$N$6:$Q$47,4,FALSE)),"")</f>
        <v/>
      </c>
      <c r="M507" s="63" t="str">
        <f t="shared" si="22"/>
        <v/>
      </c>
      <c r="N507" s="75"/>
      <c r="O507" s="84" t="str">
        <f t="shared" si="23"/>
        <v/>
      </c>
      <c r="P507" s="107"/>
      <c r="Q507" s="87" t="s">
        <v>79</v>
      </c>
      <c r="R507" s="87"/>
      <c r="S507" s="87"/>
      <c r="T507" s="87"/>
      <c r="U507" s="87"/>
      <c r="V507" s="86" t="s">
        <v>79</v>
      </c>
      <c r="W507" s="75"/>
      <c r="X507" s="102" t="s">
        <v>79</v>
      </c>
      <c r="Y507" s="63" t="str">
        <f>IFERROR(IF(VLOOKUP(X507,Listor!$T$6:$U$7,2,FALSE)&lt;O507,TRUE),"")</f>
        <v/>
      </c>
      <c r="Z507" s="87"/>
      <c r="AA507" s="104"/>
    </row>
    <row r="508" spans="2:27" x14ac:dyDescent="0.25">
      <c r="B508" s="68" t="s">
        <v>68</v>
      </c>
      <c r="C508" s="80" t="str">
        <f>IFERROR(VLOOKUP(B508,Listor!$A$6:$B$62,2,FALSE),"")</f>
        <v/>
      </c>
      <c r="D508" s="80" t="str">
        <f>IFERROR(VLOOKUP(B508,Listor!$A$6:$C$62,3,FALSE),"")</f>
        <v/>
      </c>
      <c r="E508" s="110" t="s">
        <v>79</v>
      </c>
      <c r="F508" s="66"/>
      <c r="G508" s="35" t="str">
        <f>IFERROR(VLOOKUP(B508,Listor!$A$6:$G$62,7,FALSE),"")</f>
        <v/>
      </c>
      <c r="H508" s="63" t="str">
        <f>IFERROR(VLOOKUP(B508,Listor!$N$6:$O$47,2,FALSE),"")</f>
        <v/>
      </c>
      <c r="I508" s="63" t="str">
        <f t="shared" si="21"/>
        <v/>
      </c>
      <c r="J508" s="96" t="str">
        <f>IFERROR(VLOOKUP(B508,Listor!$N$6:$P$47,3,FALSE)*I508,"")</f>
        <v/>
      </c>
      <c r="K508" s="81"/>
      <c r="L508" s="88" t="str">
        <f>IFERROR((VLOOKUP(B508,Listor!$N$6:$P$47,3,FALSE)*Biologiska!K508)+(VLOOKUP(B508,Listor!$N$6:$Q$47,4,FALSE)),"")</f>
        <v/>
      </c>
      <c r="M508" s="63" t="str">
        <f t="shared" si="22"/>
        <v/>
      </c>
      <c r="N508" s="75"/>
      <c r="O508" s="84" t="str">
        <f t="shared" si="23"/>
        <v/>
      </c>
      <c r="P508" s="107"/>
      <c r="Q508" s="87" t="s">
        <v>79</v>
      </c>
      <c r="R508" s="87"/>
      <c r="S508" s="87"/>
      <c r="T508" s="87"/>
      <c r="U508" s="87"/>
      <c r="V508" s="86" t="s">
        <v>79</v>
      </c>
      <c r="W508" s="75"/>
      <c r="X508" s="102" t="s">
        <v>79</v>
      </c>
      <c r="Y508" s="63" t="str">
        <f>IFERROR(IF(VLOOKUP(X508,Listor!$T$6:$U$7,2,FALSE)&lt;O508,TRUE),"")</f>
        <v/>
      </c>
      <c r="Z508" s="87"/>
      <c r="AA508" s="104"/>
    </row>
    <row r="509" spans="2:27" x14ac:dyDescent="0.25">
      <c r="B509" s="68" t="s">
        <v>68</v>
      </c>
      <c r="C509" s="80" t="str">
        <f>IFERROR(VLOOKUP(B509,Listor!$A$6:$B$62,2,FALSE),"")</f>
        <v/>
      </c>
      <c r="D509" s="80" t="str">
        <f>IFERROR(VLOOKUP(B509,Listor!$A$6:$C$62,3,FALSE),"")</f>
        <v/>
      </c>
      <c r="E509" s="110" t="s">
        <v>79</v>
      </c>
      <c r="F509" s="66"/>
      <c r="G509" s="35" t="str">
        <f>IFERROR(VLOOKUP(B509,Listor!$A$6:$G$62,7,FALSE),"")</f>
        <v/>
      </c>
      <c r="H509" s="63" t="str">
        <f>IFERROR(VLOOKUP(B509,Listor!$N$6:$O$47,2,FALSE),"")</f>
        <v/>
      </c>
      <c r="I509" s="63" t="str">
        <f t="shared" si="21"/>
        <v/>
      </c>
      <c r="J509" s="96" t="str">
        <f>IFERROR(VLOOKUP(B509,Listor!$N$6:$P$47,3,FALSE)*I509,"")</f>
        <v/>
      </c>
      <c r="K509" s="81"/>
      <c r="L509" s="88" t="str">
        <f>IFERROR((VLOOKUP(B509,Listor!$N$6:$P$47,3,FALSE)*Biologiska!K509)+(VLOOKUP(B509,Listor!$N$6:$Q$47,4,FALSE)),"")</f>
        <v/>
      </c>
      <c r="M509" s="63" t="str">
        <f t="shared" si="22"/>
        <v/>
      </c>
      <c r="N509" s="75"/>
      <c r="O509" s="84" t="str">
        <f t="shared" si="23"/>
        <v/>
      </c>
      <c r="P509" s="107"/>
      <c r="Q509" s="87" t="s">
        <v>79</v>
      </c>
      <c r="R509" s="87"/>
      <c r="S509" s="87"/>
      <c r="T509" s="87"/>
      <c r="U509" s="87"/>
      <c r="V509" s="86" t="s">
        <v>79</v>
      </c>
      <c r="W509" s="75"/>
      <c r="X509" s="102" t="s">
        <v>79</v>
      </c>
      <c r="Y509" s="63" t="str">
        <f>IFERROR(IF(VLOOKUP(X509,Listor!$T$6:$U$7,2,FALSE)&lt;O509,TRUE),"")</f>
        <v/>
      </c>
      <c r="Z509" s="87"/>
      <c r="AA509" s="104"/>
    </row>
    <row r="510" spans="2:27" x14ac:dyDescent="0.25">
      <c r="B510" s="68" t="s">
        <v>68</v>
      </c>
      <c r="C510" s="80" t="str">
        <f>IFERROR(VLOOKUP(B510,Listor!$A$6:$B$62,2,FALSE),"")</f>
        <v/>
      </c>
      <c r="D510" s="80" t="str">
        <f>IFERROR(VLOOKUP(B510,Listor!$A$6:$C$62,3,FALSE),"")</f>
        <v/>
      </c>
      <c r="E510" s="110" t="s">
        <v>79</v>
      </c>
      <c r="F510" s="66"/>
      <c r="G510" s="35" t="str">
        <f>IFERROR(VLOOKUP(B510,Listor!$A$6:$G$62,7,FALSE),"")</f>
        <v/>
      </c>
      <c r="H510" s="63" t="str">
        <f>IFERROR(VLOOKUP(B510,Listor!$N$6:$O$47,2,FALSE),"")</f>
        <v/>
      </c>
      <c r="I510" s="63" t="str">
        <f t="shared" si="21"/>
        <v/>
      </c>
      <c r="J510" s="96" t="str">
        <f>IFERROR(VLOOKUP(B510,Listor!$N$6:$P$47,3,FALSE)*I510,"")</f>
        <v/>
      </c>
      <c r="K510" s="81"/>
      <c r="L510" s="88" t="str">
        <f>IFERROR((VLOOKUP(B510,Listor!$N$6:$P$47,3,FALSE)*Biologiska!K510)+(VLOOKUP(B510,Listor!$N$6:$Q$47,4,FALSE)),"")</f>
        <v/>
      </c>
      <c r="M510" s="63" t="str">
        <f t="shared" si="22"/>
        <v/>
      </c>
      <c r="N510" s="75"/>
      <c r="O510" s="84" t="str">
        <f t="shared" si="23"/>
        <v/>
      </c>
      <c r="P510" s="107"/>
      <c r="Q510" s="87" t="s">
        <v>79</v>
      </c>
      <c r="R510" s="87"/>
      <c r="S510" s="87"/>
      <c r="T510" s="87"/>
      <c r="U510" s="87"/>
      <c r="V510" s="86" t="s">
        <v>79</v>
      </c>
      <c r="W510" s="75"/>
      <c r="X510" s="102" t="s">
        <v>79</v>
      </c>
      <c r="Y510" s="63" t="str">
        <f>IFERROR(IF(VLOOKUP(X510,Listor!$T$6:$U$7,2,FALSE)&lt;O510,TRUE),"")</f>
        <v/>
      </c>
      <c r="Z510" s="87"/>
      <c r="AA510" s="104"/>
    </row>
    <row r="511" spans="2:27" x14ac:dyDescent="0.25">
      <c r="B511" s="68" t="s">
        <v>68</v>
      </c>
      <c r="C511" s="80" t="str">
        <f>IFERROR(VLOOKUP(B511,Listor!$A$6:$B$62,2,FALSE),"")</f>
        <v/>
      </c>
      <c r="D511" s="80" t="str">
        <f>IFERROR(VLOOKUP(B511,Listor!$A$6:$C$62,3,FALSE),"")</f>
        <v/>
      </c>
      <c r="E511" s="110" t="s">
        <v>79</v>
      </c>
      <c r="F511" s="66"/>
      <c r="G511" s="35" t="str">
        <f>IFERROR(VLOOKUP(B511,Listor!$A$6:$G$62,7,FALSE),"")</f>
        <v/>
      </c>
      <c r="H511" s="63" t="str">
        <f>IFERROR(VLOOKUP(B511,Listor!$N$6:$O$47,2,FALSE),"")</f>
        <v/>
      </c>
      <c r="I511" s="63" t="str">
        <f t="shared" si="21"/>
        <v/>
      </c>
      <c r="J511" s="96" t="str">
        <f>IFERROR(VLOOKUP(B511,Listor!$N$6:$P$47,3,FALSE)*I511,"")</f>
        <v/>
      </c>
      <c r="K511" s="81"/>
      <c r="L511" s="88" t="str">
        <f>IFERROR((VLOOKUP(B511,Listor!$N$6:$P$47,3,FALSE)*Biologiska!K511)+(VLOOKUP(B511,Listor!$N$6:$Q$47,4,FALSE)),"")</f>
        <v/>
      </c>
      <c r="M511" s="63" t="str">
        <f t="shared" si="22"/>
        <v/>
      </c>
      <c r="N511" s="75"/>
      <c r="O511" s="84" t="str">
        <f t="shared" si="23"/>
        <v/>
      </c>
      <c r="P511" s="107"/>
      <c r="Q511" s="87" t="s">
        <v>79</v>
      </c>
      <c r="R511" s="87"/>
      <c r="S511" s="87"/>
      <c r="T511" s="87"/>
      <c r="U511" s="87"/>
      <c r="V511" s="86" t="s">
        <v>79</v>
      </c>
      <c r="W511" s="75"/>
      <c r="X511" s="102" t="s">
        <v>79</v>
      </c>
      <c r="Y511" s="63" t="str">
        <f>IFERROR(IF(VLOOKUP(X511,Listor!$T$6:$U$7,2,FALSE)&lt;O511,TRUE),"")</f>
        <v/>
      </c>
      <c r="Z511" s="87"/>
      <c r="AA511" s="104"/>
    </row>
    <row r="512" spans="2:27" x14ac:dyDescent="0.25">
      <c r="B512" s="68" t="s">
        <v>68</v>
      </c>
      <c r="C512" s="80" t="str">
        <f>IFERROR(VLOOKUP(B512,Listor!$A$6:$B$62,2,FALSE),"")</f>
        <v/>
      </c>
      <c r="D512" s="80" t="str">
        <f>IFERROR(VLOOKUP(B512,Listor!$A$6:$C$62,3,FALSE),"")</f>
        <v/>
      </c>
      <c r="E512" s="110" t="s">
        <v>79</v>
      </c>
      <c r="F512" s="66"/>
      <c r="G512" s="35" t="str">
        <f>IFERROR(VLOOKUP(B512,Listor!$A$6:$G$62,7,FALSE),"")</f>
        <v/>
      </c>
      <c r="H512" s="63" t="str">
        <f>IFERROR(VLOOKUP(B512,Listor!$N$6:$O$47,2,FALSE),"")</f>
        <v/>
      </c>
      <c r="I512" s="63" t="str">
        <f t="shared" si="21"/>
        <v/>
      </c>
      <c r="J512" s="96" t="str">
        <f>IFERROR(VLOOKUP(B512,Listor!$N$6:$P$47,3,FALSE)*I512,"")</f>
        <v/>
      </c>
      <c r="K512" s="81"/>
      <c r="L512" s="88" t="str">
        <f>IFERROR((VLOOKUP(B512,Listor!$N$6:$P$47,3,FALSE)*Biologiska!K512)+(VLOOKUP(B512,Listor!$N$6:$Q$47,4,FALSE)),"")</f>
        <v/>
      </c>
      <c r="M512" s="63" t="str">
        <f t="shared" si="22"/>
        <v/>
      </c>
      <c r="N512" s="75"/>
      <c r="O512" s="84" t="str">
        <f t="shared" si="23"/>
        <v/>
      </c>
      <c r="P512" s="107"/>
      <c r="Q512" s="87" t="s">
        <v>79</v>
      </c>
      <c r="R512" s="87"/>
      <c r="S512" s="87"/>
      <c r="T512" s="87"/>
      <c r="U512" s="87"/>
      <c r="V512" s="86" t="s">
        <v>79</v>
      </c>
      <c r="W512" s="75"/>
      <c r="X512" s="102" t="s">
        <v>79</v>
      </c>
      <c r="Y512" s="63" t="str">
        <f>IFERROR(IF(VLOOKUP(X512,Listor!$T$6:$U$7,2,FALSE)&lt;O512,TRUE),"")</f>
        <v/>
      </c>
      <c r="Z512" s="87"/>
      <c r="AA512" s="104"/>
    </row>
    <row r="513" spans="2:27" x14ac:dyDescent="0.25">
      <c r="B513" s="68" t="s">
        <v>68</v>
      </c>
      <c r="C513" s="80" t="str">
        <f>IFERROR(VLOOKUP(B513,Listor!$A$6:$B$62,2,FALSE),"")</f>
        <v/>
      </c>
      <c r="D513" s="80" t="str">
        <f>IFERROR(VLOOKUP(B513,Listor!$A$6:$C$62,3,FALSE),"")</f>
        <v/>
      </c>
      <c r="E513" s="110" t="s">
        <v>79</v>
      </c>
      <c r="F513" s="66"/>
      <c r="G513" s="35" t="str">
        <f>IFERROR(VLOOKUP(B513,Listor!$A$6:$G$62,7,FALSE),"")</f>
        <v/>
      </c>
      <c r="H513" s="63" t="str">
        <f>IFERROR(VLOOKUP(B513,Listor!$N$6:$O$47,2,FALSE),"")</f>
        <v/>
      </c>
      <c r="I513" s="63" t="str">
        <f t="shared" si="21"/>
        <v/>
      </c>
      <c r="J513" s="96" t="str">
        <f>IFERROR(VLOOKUP(B513,Listor!$N$6:$P$47,3,FALSE)*I513,"")</f>
        <v/>
      </c>
      <c r="K513" s="81"/>
      <c r="L513" s="88" t="str">
        <f>IFERROR((VLOOKUP(B513,Listor!$N$6:$P$47,3,FALSE)*Biologiska!K513)+(VLOOKUP(B513,Listor!$N$6:$Q$47,4,FALSE)),"")</f>
        <v/>
      </c>
      <c r="M513" s="63" t="str">
        <f t="shared" si="22"/>
        <v/>
      </c>
      <c r="N513" s="75"/>
      <c r="O513" s="84" t="str">
        <f t="shared" si="23"/>
        <v/>
      </c>
      <c r="P513" s="107"/>
      <c r="Q513" s="87" t="s">
        <v>79</v>
      </c>
      <c r="R513" s="87"/>
      <c r="S513" s="87"/>
      <c r="T513" s="87"/>
      <c r="U513" s="87"/>
      <c r="V513" s="86" t="s">
        <v>79</v>
      </c>
      <c r="W513" s="75"/>
      <c r="X513" s="102" t="s">
        <v>79</v>
      </c>
      <c r="Y513" s="63" t="str">
        <f>IFERROR(IF(VLOOKUP(X513,Listor!$T$6:$U$7,2,FALSE)&lt;O513,TRUE),"")</f>
        <v/>
      </c>
      <c r="Z513" s="87"/>
      <c r="AA513" s="104"/>
    </row>
    <row r="514" spans="2:27" x14ac:dyDescent="0.25">
      <c r="B514" s="68" t="s">
        <v>68</v>
      </c>
      <c r="C514" s="80" t="str">
        <f>IFERROR(VLOOKUP(B514,Listor!$A$6:$B$62,2,FALSE),"")</f>
        <v/>
      </c>
      <c r="D514" s="80" t="str">
        <f>IFERROR(VLOOKUP(B514,Listor!$A$6:$C$62,3,FALSE),"")</f>
        <v/>
      </c>
      <c r="E514" s="110" t="s">
        <v>79</v>
      </c>
      <c r="F514" s="66"/>
      <c r="G514" s="35" t="str">
        <f>IFERROR(VLOOKUP(B514,Listor!$A$6:$G$62,7,FALSE),"")</f>
        <v/>
      </c>
      <c r="H514" s="63" t="str">
        <f>IFERROR(VLOOKUP(B514,Listor!$N$6:$O$47,2,FALSE),"")</f>
        <v/>
      </c>
      <c r="I514" s="63" t="str">
        <f t="shared" si="21"/>
        <v/>
      </c>
      <c r="J514" s="96" t="str">
        <f>IFERROR(VLOOKUP(B514,Listor!$N$6:$P$47,3,FALSE)*I514,"")</f>
        <v/>
      </c>
      <c r="K514" s="81"/>
      <c r="L514" s="88" t="str">
        <f>IFERROR((VLOOKUP(B514,Listor!$N$6:$P$47,3,FALSE)*Biologiska!K514)+(VLOOKUP(B514,Listor!$N$6:$Q$47,4,FALSE)),"")</f>
        <v/>
      </c>
      <c r="M514" s="63" t="str">
        <f t="shared" si="22"/>
        <v/>
      </c>
      <c r="N514" s="75"/>
      <c r="O514" s="84" t="str">
        <f t="shared" si="23"/>
        <v/>
      </c>
      <c r="P514" s="107"/>
      <c r="Q514" s="87" t="s">
        <v>79</v>
      </c>
      <c r="R514" s="87"/>
      <c r="S514" s="87"/>
      <c r="T514" s="87"/>
      <c r="U514" s="87"/>
      <c r="V514" s="86" t="s">
        <v>79</v>
      </c>
      <c r="W514" s="75"/>
      <c r="X514" s="102" t="s">
        <v>79</v>
      </c>
      <c r="Y514" s="63" t="str">
        <f>IFERROR(IF(VLOOKUP(X514,Listor!$T$6:$U$7,2,FALSE)&lt;O514,TRUE),"")</f>
        <v/>
      </c>
      <c r="Z514" s="87"/>
      <c r="AA514" s="104"/>
    </row>
    <row r="515" spans="2:27" x14ac:dyDescent="0.25">
      <c r="B515" s="68" t="s">
        <v>68</v>
      </c>
      <c r="C515" s="80" t="str">
        <f>IFERROR(VLOOKUP(B515,Listor!$A$6:$B$62,2,FALSE),"")</f>
        <v/>
      </c>
      <c r="D515" s="80" t="str">
        <f>IFERROR(VLOOKUP(B515,Listor!$A$6:$C$62,3,FALSE),"")</f>
        <v/>
      </c>
      <c r="E515" s="110" t="s">
        <v>79</v>
      </c>
      <c r="F515" s="66"/>
      <c r="G515" s="35" t="str">
        <f>IFERROR(VLOOKUP(B515,Listor!$A$6:$G$62,7,FALSE),"")</f>
        <v/>
      </c>
      <c r="H515" s="63" t="str">
        <f>IFERROR(VLOOKUP(B515,Listor!$N$6:$O$47,2,FALSE),"")</f>
        <v/>
      </c>
      <c r="I515" s="63" t="str">
        <f t="shared" si="21"/>
        <v/>
      </c>
      <c r="J515" s="96" t="str">
        <f>IFERROR(VLOOKUP(B515,Listor!$N$6:$P$47,3,FALSE)*I515,"")</f>
        <v/>
      </c>
      <c r="K515" s="81"/>
      <c r="L515" s="88" t="str">
        <f>IFERROR((VLOOKUP(B515,Listor!$N$6:$P$47,3,FALSE)*Biologiska!K515)+(VLOOKUP(B515,Listor!$N$6:$Q$47,4,FALSE)),"")</f>
        <v/>
      </c>
      <c r="M515" s="63" t="str">
        <f t="shared" si="22"/>
        <v/>
      </c>
      <c r="N515" s="75"/>
      <c r="O515" s="84" t="str">
        <f t="shared" si="23"/>
        <v/>
      </c>
      <c r="P515" s="107"/>
      <c r="Q515" s="87" t="s">
        <v>79</v>
      </c>
      <c r="R515" s="87"/>
      <c r="S515" s="87"/>
      <c r="T515" s="87"/>
      <c r="U515" s="87"/>
      <c r="V515" s="86" t="s">
        <v>79</v>
      </c>
      <c r="W515" s="75"/>
      <c r="X515" s="102" t="s">
        <v>79</v>
      </c>
      <c r="Y515" s="63" t="str">
        <f>IFERROR(IF(VLOOKUP(X515,Listor!$T$6:$U$7,2,FALSE)&lt;O515,TRUE),"")</f>
        <v/>
      </c>
      <c r="Z515" s="87"/>
      <c r="AA515" s="104"/>
    </row>
    <row r="516" spans="2:27" x14ac:dyDescent="0.25">
      <c r="B516" s="68" t="s">
        <v>68</v>
      </c>
      <c r="C516" s="80" t="str">
        <f>IFERROR(VLOOKUP(B516,Listor!$A$6:$B$62,2,FALSE),"")</f>
        <v/>
      </c>
      <c r="D516" s="80" t="str">
        <f>IFERROR(VLOOKUP(B516,Listor!$A$6:$C$62,3,FALSE),"")</f>
        <v/>
      </c>
      <c r="E516" s="110" t="s">
        <v>79</v>
      </c>
      <c r="F516" s="66"/>
      <c r="G516" s="35" t="str">
        <f>IFERROR(VLOOKUP(B516,Listor!$A$6:$G$62,7,FALSE),"")</f>
        <v/>
      </c>
      <c r="H516" s="63" t="str">
        <f>IFERROR(VLOOKUP(B516,Listor!$N$6:$O$47,2,FALSE),"")</f>
        <v/>
      </c>
      <c r="I516" s="63" t="str">
        <f t="shared" si="21"/>
        <v/>
      </c>
      <c r="J516" s="96" t="str">
        <f>IFERROR(VLOOKUP(B516,Listor!$N$6:$P$47,3,FALSE)*I516,"")</f>
        <v/>
      </c>
      <c r="K516" s="81"/>
      <c r="L516" s="88" t="str">
        <f>IFERROR((VLOOKUP(B516,Listor!$N$6:$P$47,3,FALSE)*Biologiska!K516)+(VLOOKUP(B516,Listor!$N$6:$Q$47,4,FALSE)),"")</f>
        <v/>
      </c>
      <c r="M516" s="63" t="str">
        <f t="shared" si="22"/>
        <v/>
      </c>
      <c r="N516" s="75"/>
      <c r="O516" s="84" t="str">
        <f t="shared" si="23"/>
        <v/>
      </c>
      <c r="P516" s="107"/>
      <c r="Q516" s="87" t="s">
        <v>79</v>
      </c>
      <c r="R516" s="87"/>
      <c r="S516" s="87"/>
      <c r="T516" s="87"/>
      <c r="U516" s="87"/>
      <c r="V516" s="86" t="s">
        <v>79</v>
      </c>
      <c r="W516" s="75"/>
      <c r="X516" s="102" t="s">
        <v>79</v>
      </c>
      <c r="Y516" s="63" t="str">
        <f>IFERROR(IF(VLOOKUP(X516,Listor!$T$6:$U$7,2,FALSE)&lt;O516,TRUE),"")</f>
        <v/>
      </c>
      <c r="Z516" s="87"/>
      <c r="AA516" s="104"/>
    </row>
    <row r="517" spans="2:27" x14ac:dyDescent="0.25">
      <c r="B517" s="68" t="s">
        <v>68</v>
      </c>
      <c r="C517" s="80" t="str">
        <f>IFERROR(VLOOKUP(B517,Listor!$A$6:$B$62,2,FALSE),"")</f>
        <v/>
      </c>
      <c r="D517" s="80" t="str">
        <f>IFERROR(VLOOKUP(B517,Listor!$A$6:$C$62,3,FALSE),"")</f>
        <v/>
      </c>
      <c r="E517" s="110" t="s">
        <v>79</v>
      </c>
      <c r="F517" s="66"/>
      <c r="G517" s="35" t="str">
        <f>IFERROR(VLOOKUP(B517,Listor!$A$6:$G$62,7,FALSE),"")</f>
        <v/>
      </c>
      <c r="H517" s="63" t="str">
        <f>IFERROR(VLOOKUP(B517,Listor!$N$6:$O$47,2,FALSE),"")</f>
        <v/>
      </c>
      <c r="I517" s="63" t="str">
        <f t="shared" ref="I517:I580" si="24">IFERROR(F517*H517,"")</f>
        <v/>
      </c>
      <c r="J517" s="96" t="str">
        <f>IFERROR(VLOOKUP(B517,Listor!$N$6:$P$47,3,FALSE)*I517,"")</f>
        <v/>
      </c>
      <c r="K517" s="81"/>
      <c r="L517" s="88" t="str">
        <f>IFERROR((VLOOKUP(B517,Listor!$N$6:$P$47,3,FALSE)*Biologiska!K517)+(VLOOKUP(B517,Listor!$N$6:$Q$47,4,FALSE)),"")</f>
        <v/>
      </c>
      <c r="M517" s="63" t="str">
        <f t="shared" si="22"/>
        <v/>
      </c>
      <c r="N517" s="75"/>
      <c r="O517" s="84" t="str">
        <f t="shared" si="23"/>
        <v/>
      </c>
      <c r="P517" s="107"/>
      <c r="Q517" s="87" t="s">
        <v>79</v>
      </c>
      <c r="R517" s="87"/>
      <c r="S517" s="87"/>
      <c r="T517" s="87"/>
      <c r="U517" s="87"/>
      <c r="V517" s="86" t="s">
        <v>79</v>
      </c>
      <c r="W517" s="75"/>
      <c r="X517" s="102" t="s">
        <v>79</v>
      </c>
      <c r="Y517" s="63" t="str">
        <f>IFERROR(IF(VLOOKUP(X517,Listor!$T$6:$U$7,2,FALSE)&lt;O517,TRUE),"")</f>
        <v/>
      </c>
      <c r="Z517" s="87"/>
      <c r="AA517" s="104"/>
    </row>
    <row r="518" spans="2:27" x14ac:dyDescent="0.25">
      <c r="B518" s="68" t="s">
        <v>68</v>
      </c>
      <c r="C518" s="80" t="str">
        <f>IFERROR(VLOOKUP(B518,Listor!$A$6:$B$62,2,FALSE),"")</f>
        <v/>
      </c>
      <c r="D518" s="80" t="str">
        <f>IFERROR(VLOOKUP(B518,Listor!$A$6:$C$62,3,FALSE),"")</f>
        <v/>
      </c>
      <c r="E518" s="110" t="s">
        <v>79</v>
      </c>
      <c r="F518" s="66"/>
      <c r="G518" s="35" t="str">
        <f>IFERROR(VLOOKUP(B518,Listor!$A$6:$G$62,7,FALSE),"")</f>
        <v/>
      </c>
      <c r="H518" s="63" t="str">
        <f>IFERROR(VLOOKUP(B518,Listor!$N$6:$O$47,2,FALSE),"")</f>
        <v/>
      </c>
      <c r="I518" s="63" t="str">
        <f t="shared" si="24"/>
        <v/>
      </c>
      <c r="J518" s="96" t="str">
        <f>IFERROR(VLOOKUP(B518,Listor!$N$6:$P$47,3,FALSE)*I518,"")</f>
        <v/>
      </c>
      <c r="K518" s="81"/>
      <c r="L518" s="88" t="str">
        <f>IFERROR((VLOOKUP(B518,Listor!$N$6:$P$47,3,FALSE)*Biologiska!K518)+(VLOOKUP(B518,Listor!$N$6:$Q$47,4,FALSE)),"")</f>
        <v/>
      </c>
      <c r="M518" s="63" t="str">
        <f t="shared" ref="M518:M581" si="25">IFERROR(I518*L518,"")</f>
        <v/>
      </c>
      <c r="N518" s="75"/>
      <c r="O518" s="84" t="str">
        <f t="shared" ref="O518:O581" si="26">IF(ISBLANK(K518),"",IFERROR(((83.8-K518)/83.8)*100,""))</f>
        <v/>
      </c>
      <c r="P518" s="107"/>
      <c r="Q518" s="87" t="s">
        <v>79</v>
      </c>
      <c r="R518" s="87"/>
      <c r="S518" s="87"/>
      <c r="T518" s="87"/>
      <c r="U518" s="87"/>
      <c r="V518" s="86" t="s">
        <v>79</v>
      </c>
      <c r="W518" s="75"/>
      <c r="X518" s="102" t="s">
        <v>79</v>
      </c>
      <c r="Y518" s="63" t="str">
        <f>IFERROR(IF(VLOOKUP(X518,Listor!$T$6:$U$7,2,FALSE)&lt;O518,TRUE),"")</f>
        <v/>
      </c>
      <c r="Z518" s="87"/>
      <c r="AA518" s="104"/>
    </row>
    <row r="519" spans="2:27" x14ac:dyDescent="0.25">
      <c r="B519" s="68" t="s">
        <v>68</v>
      </c>
      <c r="C519" s="80" t="str">
        <f>IFERROR(VLOOKUP(B519,Listor!$A$6:$B$62,2,FALSE),"")</f>
        <v/>
      </c>
      <c r="D519" s="80" t="str">
        <f>IFERROR(VLOOKUP(B519,Listor!$A$6:$C$62,3,FALSE),"")</f>
        <v/>
      </c>
      <c r="E519" s="110" t="s">
        <v>79</v>
      </c>
      <c r="F519" s="66"/>
      <c r="G519" s="35" t="str">
        <f>IFERROR(VLOOKUP(B519,Listor!$A$6:$G$62,7,FALSE),"")</f>
        <v/>
      </c>
      <c r="H519" s="63" t="str">
        <f>IFERROR(VLOOKUP(B519,Listor!$N$6:$O$47,2,FALSE),"")</f>
        <v/>
      </c>
      <c r="I519" s="63" t="str">
        <f t="shared" si="24"/>
        <v/>
      </c>
      <c r="J519" s="96" t="str">
        <f>IFERROR(VLOOKUP(B519,Listor!$N$6:$P$47,3,FALSE)*I519,"")</f>
        <v/>
      </c>
      <c r="K519" s="81"/>
      <c r="L519" s="88" t="str">
        <f>IFERROR((VLOOKUP(B519,Listor!$N$6:$P$47,3,FALSE)*Biologiska!K519)+(VLOOKUP(B519,Listor!$N$6:$Q$47,4,FALSE)),"")</f>
        <v/>
      </c>
      <c r="M519" s="63" t="str">
        <f t="shared" si="25"/>
        <v/>
      </c>
      <c r="N519" s="75"/>
      <c r="O519" s="84" t="str">
        <f t="shared" si="26"/>
        <v/>
      </c>
      <c r="P519" s="107"/>
      <c r="Q519" s="87" t="s">
        <v>79</v>
      </c>
      <c r="R519" s="87"/>
      <c r="S519" s="87"/>
      <c r="T519" s="87"/>
      <c r="U519" s="87"/>
      <c r="V519" s="86" t="s">
        <v>79</v>
      </c>
      <c r="W519" s="75"/>
      <c r="X519" s="102" t="s">
        <v>79</v>
      </c>
      <c r="Y519" s="63" t="str">
        <f>IFERROR(IF(VLOOKUP(X519,Listor!$T$6:$U$7,2,FALSE)&lt;O519,TRUE),"")</f>
        <v/>
      </c>
      <c r="Z519" s="87"/>
      <c r="AA519" s="104"/>
    </row>
    <row r="520" spans="2:27" x14ac:dyDescent="0.25">
      <c r="B520" s="68" t="s">
        <v>68</v>
      </c>
      <c r="C520" s="80" t="str">
        <f>IFERROR(VLOOKUP(B520,Listor!$A$6:$B$62,2,FALSE),"")</f>
        <v/>
      </c>
      <c r="D520" s="80" t="str">
        <f>IFERROR(VLOOKUP(B520,Listor!$A$6:$C$62,3,FALSE),"")</f>
        <v/>
      </c>
      <c r="E520" s="110" t="s">
        <v>79</v>
      </c>
      <c r="F520" s="66"/>
      <c r="G520" s="35" t="str">
        <f>IFERROR(VLOOKUP(B520,Listor!$A$6:$G$62,7,FALSE),"")</f>
        <v/>
      </c>
      <c r="H520" s="63" t="str">
        <f>IFERROR(VLOOKUP(B520,Listor!$N$6:$O$47,2,FALSE),"")</f>
        <v/>
      </c>
      <c r="I520" s="63" t="str">
        <f t="shared" si="24"/>
        <v/>
      </c>
      <c r="J520" s="96" t="str">
        <f>IFERROR(VLOOKUP(B520,Listor!$N$6:$P$47,3,FALSE)*I520,"")</f>
        <v/>
      </c>
      <c r="K520" s="81"/>
      <c r="L520" s="88" t="str">
        <f>IFERROR((VLOOKUP(B520,Listor!$N$6:$P$47,3,FALSE)*Biologiska!K520)+(VLOOKUP(B520,Listor!$N$6:$Q$47,4,FALSE)),"")</f>
        <v/>
      </c>
      <c r="M520" s="63" t="str">
        <f t="shared" si="25"/>
        <v/>
      </c>
      <c r="N520" s="75"/>
      <c r="O520" s="84" t="str">
        <f t="shared" si="26"/>
        <v/>
      </c>
      <c r="P520" s="107"/>
      <c r="Q520" s="87" t="s">
        <v>79</v>
      </c>
      <c r="R520" s="87"/>
      <c r="S520" s="87"/>
      <c r="T520" s="87"/>
      <c r="U520" s="87"/>
      <c r="V520" s="86" t="s">
        <v>79</v>
      </c>
      <c r="W520" s="75"/>
      <c r="X520" s="102" t="s">
        <v>79</v>
      </c>
      <c r="Y520" s="63" t="str">
        <f>IFERROR(IF(VLOOKUP(X520,Listor!$T$6:$U$7,2,FALSE)&lt;O520,TRUE),"")</f>
        <v/>
      </c>
      <c r="Z520" s="87"/>
      <c r="AA520" s="104"/>
    </row>
    <row r="521" spans="2:27" x14ac:dyDescent="0.25">
      <c r="B521" s="68" t="s">
        <v>68</v>
      </c>
      <c r="C521" s="80" t="str">
        <f>IFERROR(VLOOKUP(B521,Listor!$A$6:$B$62,2,FALSE),"")</f>
        <v/>
      </c>
      <c r="D521" s="80" t="str">
        <f>IFERROR(VLOOKUP(B521,Listor!$A$6:$C$62,3,FALSE),"")</f>
        <v/>
      </c>
      <c r="E521" s="110" t="s">
        <v>79</v>
      </c>
      <c r="F521" s="66"/>
      <c r="G521" s="35" t="str">
        <f>IFERROR(VLOOKUP(B521,Listor!$A$6:$G$62,7,FALSE),"")</f>
        <v/>
      </c>
      <c r="H521" s="63" t="str">
        <f>IFERROR(VLOOKUP(B521,Listor!$N$6:$O$47,2,FALSE),"")</f>
        <v/>
      </c>
      <c r="I521" s="63" t="str">
        <f t="shared" si="24"/>
        <v/>
      </c>
      <c r="J521" s="96" t="str">
        <f>IFERROR(VLOOKUP(B521,Listor!$N$6:$P$47,3,FALSE)*I521,"")</f>
        <v/>
      </c>
      <c r="K521" s="81"/>
      <c r="L521" s="88" t="str">
        <f>IFERROR((VLOOKUP(B521,Listor!$N$6:$P$47,3,FALSE)*Biologiska!K521)+(VLOOKUP(B521,Listor!$N$6:$Q$47,4,FALSE)),"")</f>
        <v/>
      </c>
      <c r="M521" s="63" t="str">
        <f t="shared" si="25"/>
        <v/>
      </c>
      <c r="N521" s="75"/>
      <c r="O521" s="84" t="str">
        <f t="shared" si="26"/>
        <v/>
      </c>
      <c r="P521" s="107"/>
      <c r="Q521" s="87" t="s">
        <v>79</v>
      </c>
      <c r="R521" s="87"/>
      <c r="S521" s="87"/>
      <c r="T521" s="87"/>
      <c r="U521" s="87"/>
      <c r="V521" s="86" t="s">
        <v>79</v>
      </c>
      <c r="W521" s="75"/>
      <c r="X521" s="102" t="s">
        <v>79</v>
      </c>
      <c r="Y521" s="63" t="str">
        <f>IFERROR(IF(VLOOKUP(X521,Listor!$T$6:$U$7,2,FALSE)&lt;O521,TRUE),"")</f>
        <v/>
      </c>
      <c r="Z521" s="87"/>
      <c r="AA521" s="104"/>
    </row>
    <row r="522" spans="2:27" x14ac:dyDescent="0.25">
      <c r="B522" s="68" t="s">
        <v>68</v>
      </c>
      <c r="C522" s="80" t="str">
        <f>IFERROR(VLOOKUP(B522,Listor!$A$6:$B$62,2,FALSE),"")</f>
        <v/>
      </c>
      <c r="D522" s="80" t="str">
        <f>IFERROR(VLOOKUP(B522,Listor!$A$6:$C$62,3,FALSE),"")</f>
        <v/>
      </c>
      <c r="E522" s="110" t="s">
        <v>79</v>
      </c>
      <c r="F522" s="66"/>
      <c r="G522" s="35" t="str">
        <f>IFERROR(VLOOKUP(B522,Listor!$A$6:$G$62,7,FALSE),"")</f>
        <v/>
      </c>
      <c r="H522" s="63" t="str">
        <f>IFERROR(VLOOKUP(B522,Listor!$N$6:$O$47,2,FALSE),"")</f>
        <v/>
      </c>
      <c r="I522" s="63" t="str">
        <f t="shared" si="24"/>
        <v/>
      </c>
      <c r="J522" s="96" t="str">
        <f>IFERROR(VLOOKUP(B522,Listor!$N$6:$P$47,3,FALSE)*I522,"")</f>
        <v/>
      </c>
      <c r="K522" s="81"/>
      <c r="L522" s="88" t="str">
        <f>IFERROR((VLOOKUP(B522,Listor!$N$6:$P$47,3,FALSE)*Biologiska!K522)+(VLOOKUP(B522,Listor!$N$6:$Q$47,4,FALSE)),"")</f>
        <v/>
      </c>
      <c r="M522" s="63" t="str">
        <f t="shared" si="25"/>
        <v/>
      </c>
      <c r="N522" s="75"/>
      <c r="O522" s="84" t="str">
        <f t="shared" si="26"/>
        <v/>
      </c>
      <c r="P522" s="107"/>
      <c r="Q522" s="87" t="s">
        <v>79</v>
      </c>
      <c r="R522" s="87"/>
      <c r="S522" s="87"/>
      <c r="T522" s="87"/>
      <c r="U522" s="87"/>
      <c r="V522" s="86" t="s">
        <v>79</v>
      </c>
      <c r="W522" s="75"/>
      <c r="X522" s="102" t="s">
        <v>79</v>
      </c>
      <c r="Y522" s="63" t="str">
        <f>IFERROR(IF(VLOOKUP(X522,Listor!$T$6:$U$7,2,FALSE)&lt;O522,TRUE),"")</f>
        <v/>
      </c>
      <c r="Z522" s="87"/>
      <c r="AA522" s="104"/>
    </row>
    <row r="523" spans="2:27" x14ac:dyDescent="0.25">
      <c r="B523" s="68" t="s">
        <v>68</v>
      </c>
      <c r="C523" s="80" t="str">
        <f>IFERROR(VLOOKUP(B523,Listor!$A$6:$B$62,2,FALSE),"")</f>
        <v/>
      </c>
      <c r="D523" s="80" t="str">
        <f>IFERROR(VLOOKUP(B523,Listor!$A$6:$C$62,3,FALSE),"")</f>
        <v/>
      </c>
      <c r="E523" s="110" t="s">
        <v>79</v>
      </c>
      <c r="F523" s="66"/>
      <c r="G523" s="35" t="str">
        <f>IFERROR(VLOOKUP(B523,Listor!$A$6:$G$62,7,FALSE),"")</f>
        <v/>
      </c>
      <c r="H523" s="63" t="str">
        <f>IFERROR(VLOOKUP(B523,Listor!$N$6:$O$47,2,FALSE),"")</f>
        <v/>
      </c>
      <c r="I523" s="63" t="str">
        <f t="shared" si="24"/>
        <v/>
      </c>
      <c r="J523" s="96" t="str">
        <f>IFERROR(VLOOKUP(B523,Listor!$N$6:$P$47,3,FALSE)*I523,"")</f>
        <v/>
      </c>
      <c r="K523" s="81"/>
      <c r="L523" s="88" t="str">
        <f>IFERROR((VLOOKUP(B523,Listor!$N$6:$P$47,3,FALSE)*Biologiska!K523)+(VLOOKUP(B523,Listor!$N$6:$Q$47,4,FALSE)),"")</f>
        <v/>
      </c>
      <c r="M523" s="63" t="str">
        <f t="shared" si="25"/>
        <v/>
      </c>
      <c r="N523" s="75"/>
      <c r="O523" s="84" t="str">
        <f t="shared" si="26"/>
        <v/>
      </c>
      <c r="P523" s="107"/>
      <c r="Q523" s="87" t="s">
        <v>79</v>
      </c>
      <c r="R523" s="87"/>
      <c r="S523" s="87"/>
      <c r="T523" s="87"/>
      <c r="U523" s="87"/>
      <c r="V523" s="86" t="s">
        <v>79</v>
      </c>
      <c r="W523" s="75"/>
      <c r="X523" s="102" t="s">
        <v>79</v>
      </c>
      <c r="Y523" s="63" t="str">
        <f>IFERROR(IF(VLOOKUP(X523,Listor!$T$6:$U$7,2,FALSE)&lt;O523,TRUE),"")</f>
        <v/>
      </c>
      <c r="Z523" s="87"/>
      <c r="AA523" s="104"/>
    </row>
    <row r="524" spans="2:27" x14ac:dyDescent="0.25">
      <c r="B524" s="68" t="s">
        <v>68</v>
      </c>
      <c r="C524" s="80" t="str">
        <f>IFERROR(VLOOKUP(B524,Listor!$A$6:$B$62,2,FALSE),"")</f>
        <v/>
      </c>
      <c r="D524" s="80" t="str">
        <f>IFERROR(VLOOKUP(B524,Listor!$A$6:$C$62,3,FALSE),"")</f>
        <v/>
      </c>
      <c r="E524" s="110" t="s">
        <v>79</v>
      </c>
      <c r="F524" s="66"/>
      <c r="G524" s="35" t="str">
        <f>IFERROR(VLOOKUP(B524,Listor!$A$6:$G$62,7,FALSE),"")</f>
        <v/>
      </c>
      <c r="H524" s="63" t="str">
        <f>IFERROR(VLOOKUP(B524,Listor!$N$6:$O$47,2,FALSE),"")</f>
        <v/>
      </c>
      <c r="I524" s="63" t="str">
        <f t="shared" si="24"/>
        <v/>
      </c>
      <c r="J524" s="96" t="str">
        <f>IFERROR(VLOOKUP(B524,Listor!$N$6:$P$47,3,FALSE)*I524,"")</f>
        <v/>
      </c>
      <c r="K524" s="81"/>
      <c r="L524" s="88" t="str">
        <f>IFERROR((VLOOKUP(B524,Listor!$N$6:$P$47,3,FALSE)*Biologiska!K524)+(VLOOKUP(B524,Listor!$N$6:$Q$47,4,FALSE)),"")</f>
        <v/>
      </c>
      <c r="M524" s="63" t="str">
        <f t="shared" si="25"/>
        <v/>
      </c>
      <c r="N524" s="75"/>
      <c r="O524" s="84" t="str">
        <f t="shared" si="26"/>
        <v/>
      </c>
      <c r="P524" s="107"/>
      <c r="Q524" s="87" t="s">
        <v>79</v>
      </c>
      <c r="R524" s="87"/>
      <c r="S524" s="87"/>
      <c r="T524" s="87"/>
      <c r="U524" s="87"/>
      <c r="V524" s="86" t="s">
        <v>79</v>
      </c>
      <c r="W524" s="75"/>
      <c r="X524" s="102" t="s">
        <v>79</v>
      </c>
      <c r="Y524" s="63" t="str">
        <f>IFERROR(IF(VLOOKUP(X524,Listor!$T$6:$U$7,2,FALSE)&lt;O524,TRUE),"")</f>
        <v/>
      </c>
      <c r="Z524" s="87"/>
      <c r="AA524" s="104"/>
    </row>
    <row r="525" spans="2:27" x14ac:dyDescent="0.25">
      <c r="B525" s="68" t="s">
        <v>68</v>
      </c>
      <c r="C525" s="80" t="str">
        <f>IFERROR(VLOOKUP(B525,Listor!$A$6:$B$62,2,FALSE),"")</f>
        <v/>
      </c>
      <c r="D525" s="80" t="str">
        <f>IFERROR(VLOOKUP(B525,Listor!$A$6:$C$62,3,FALSE),"")</f>
        <v/>
      </c>
      <c r="E525" s="110" t="s">
        <v>79</v>
      </c>
      <c r="F525" s="66"/>
      <c r="G525" s="35" t="str">
        <f>IFERROR(VLOOKUP(B525,Listor!$A$6:$G$62,7,FALSE),"")</f>
        <v/>
      </c>
      <c r="H525" s="63" t="str">
        <f>IFERROR(VLOOKUP(B525,Listor!$N$6:$O$47,2,FALSE),"")</f>
        <v/>
      </c>
      <c r="I525" s="63" t="str">
        <f t="shared" si="24"/>
        <v/>
      </c>
      <c r="J525" s="96" t="str">
        <f>IFERROR(VLOOKUP(B525,Listor!$N$6:$P$47,3,FALSE)*I525,"")</f>
        <v/>
      </c>
      <c r="K525" s="81"/>
      <c r="L525" s="88" t="str">
        <f>IFERROR((VLOOKUP(B525,Listor!$N$6:$P$47,3,FALSE)*Biologiska!K525)+(VLOOKUP(B525,Listor!$N$6:$Q$47,4,FALSE)),"")</f>
        <v/>
      </c>
      <c r="M525" s="63" t="str">
        <f t="shared" si="25"/>
        <v/>
      </c>
      <c r="N525" s="75"/>
      <c r="O525" s="84" t="str">
        <f t="shared" si="26"/>
        <v/>
      </c>
      <c r="P525" s="107"/>
      <c r="Q525" s="87" t="s">
        <v>79</v>
      </c>
      <c r="R525" s="87"/>
      <c r="S525" s="87"/>
      <c r="T525" s="87"/>
      <c r="U525" s="87"/>
      <c r="V525" s="86" t="s">
        <v>79</v>
      </c>
      <c r="W525" s="75"/>
      <c r="X525" s="102" t="s">
        <v>79</v>
      </c>
      <c r="Y525" s="63" t="str">
        <f>IFERROR(IF(VLOOKUP(X525,Listor!$T$6:$U$7,2,FALSE)&lt;O525,TRUE),"")</f>
        <v/>
      </c>
      <c r="Z525" s="87"/>
      <c r="AA525" s="104"/>
    </row>
    <row r="526" spans="2:27" x14ac:dyDescent="0.25">
      <c r="B526" s="68" t="s">
        <v>68</v>
      </c>
      <c r="C526" s="80" t="str">
        <f>IFERROR(VLOOKUP(B526,Listor!$A$6:$B$62,2,FALSE),"")</f>
        <v/>
      </c>
      <c r="D526" s="80" t="str">
        <f>IFERROR(VLOOKUP(B526,Listor!$A$6:$C$62,3,FALSE),"")</f>
        <v/>
      </c>
      <c r="E526" s="110" t="s">
        <v>79</v>
      </c>
      <c r="F526" s="66"/>
      <c r="G526" s="35" t="str">
        <f>IFERROR(VLOOKUP(B526,Listor!$A$6:$G$62,7,FALSE),"")</f>
        <v/>
      </c>
      <c r="H526" s="63" t="str">
        <f>IFERROR(VLOOKUP(B526,Listor!$N$6:$O$47,2,FALSE),"")</f>
        <v/>
      </c>
      <c r="I526" s="63" t="str">
        <f t="shared" si="24"/>
        <v/>
      </c>
      <c r="J526" s="96" t="str">
        <f>IFERROR(VLOOKUP(B526,Listor!$N$6:$P$47,3,FALSE)*I526,"")</f>
        <v/>
      </c>
      <c r="K526" s="81"/>
      <c r="L526" s="88" t="str">
        <f>IFERROR((VLOOKUP(B526,Listor!$N$6:$P$47,3,FALSE)*Biologiska!K526)+(VLOOKUP(B526,Listor!$N$6:$Q$47,4,FALSE)),"")</f>
        <v/>
      </c>
      <c r="M526" s="63" t="str">
        <f t="shared" si="25"/>
        <v/>
      </c>
      <c r="N526" s="75"/>
      <c r="O526" s="84" t="str">
        <f t="shared" si="26"/>
        <v/>
      </c>
      <c r="P526" s="107"/>
      <c r="Q526" s="87" t="s">
        <v>79</v>
      </c>
      <c r="R526" s="87"/>
      <c r="S526" s="87"/>
      <c r="T526" s="87"/>
      <c r="U526" s="87"/>
      <c r="V526" s="86" t="s">
        <v>79</v>
      </c>
      <c r="W526" s="75"/>
      <c r="X526" s="102" t="s">
        <v>79</v>
      </c>
      <c r="Y526" s="63" t="str">
        <f>IFERROR(IF(VLOOKUP(X526,Listor!$T$6:$U$7,2,FALSE)&lt;O526,TRUE),"")</f>
        <v/>
      </c>
      <c r="Z526" s="87"/>
      <c r="AA526" s="104"/>
    </row>
    <row r="527" spans="2:27" x14ac:dyDescent="0.25">
      <c r="B527" s="68" t="s">
        <v>68</v>
      </c>
      <c r="C527" s="80" t="str">
        <f>IFERROR(VLOOKUP(B527,Listor!$A$6:$B$62,2,FALSE),"")</f>
        <v/>
      </c>
      <c r="D527" s="80" t="str">
        <f>IFERROR(VLOOKUP(B527,Listor!$A$6:$C$62,3,FALSE),"")</f>
        <v/>
      </c>
      <c r="E527" s="110" t="s">
        <v>79</v>
      </c>
      <c r="F527" s="66"/>
      <c r="G527" s="35" t="str">
        <f>IFERROR(VLOOKUP(B527,Listor!$A$6:$G$62,7,FALSE),"")</f>
        <v/>
      </c>
      <c r="H527" s="63" t="str">
        <f>IFERROR(VLOOKUP(B527,Listor!$N$6:$O$47,2,FALSE),"")</f>
        <v/>
      </c>
      <c r="I527" s="63" t="str">
        <f t="shared" si="24"/>
        <v/>
      </c>
      <c r="J527" s="96" t="str">
        <f>IFERROR(VLOOKUP(B527,Listor!$N$6:$P$47,3,FALSE)*I527,"")</f>
        <v/>
      </c>
      <c r="K527" s="81"/>
      <c r="L527" s="88" t="str">
        <f>IFERROR((VLOOKUP(B527,Listor!$N$6:$P$47,3,FALSE)*Biologiska!K527)+(VLOOKUP(B527,Listor!$N$6:$Q$47,4,FALSE)),"")</f>
        <v/>
      </c>
      <c r="M527" s="63" t="str">
        <f t="shared" si="25"/>
        <v/>
      </c>
      <c r="N527" s="75"/>
      <c r="O527" s="84" t="str">
        <f t="shared" si="26"/>
        <v/>
      </c>
      <c r="P527" s="107"/>
      <c r="Q527" s="87" t="s">
        <v>79</v>
      </c>
      <c r="R527" s="87"/>
      <c r="S527" s="87"/>
      <c r="T527" s="87"/>
      <c r="U527" s="87"/>
      <c r="V527" s="86" t="s">
        <v>79</v>
      </c>
      <c r="W527" s="75"/>
      <c r="X527" s="102" t="s">
        <v>79</v>
      </c>
      <c r="Y527" s="63" t="str">
        <f>IFERROR(IF(VLOOKUP(X527,Listor!$T$6:$U$7,2,FALSE)&lt;O527,TRUE),"")</f>
        <v/>
      </c>
      <c r="Z527" s="87"/>
      <c r="AA527" s="104"/>
    </row>
    <row r="528" spans="2:27" x14ac:dyDescent="0.25">
      <c r="B528" s="68" t="s">
        <v>68</v>
      </c>
      <c r="C528" s="80" t="str">
        <f>IFERROR(VLOOKUP(B528,Listor!$A$6:$B$62,2,FALSE),"")</f>
        <v/>
      </c>
      <c r="D528" s="80" t="str">
        <f>IFERROR(VLOOKUP(B528,Listor!$A$6:$C$62,3,FALSE),"")</f>
        <v/>
      </c>
      <c r="E528" s="110" t="s">
        <v>79</v>
      </c>
      <c r="F528" s="66"/>
      <c r="G528" s="35" t="str">
        <f>IFERROR(VLOOKUP(B528,Listor!$A$6:$G$62,7,FALSE),"")</f>
        <v/>
      </c>
      <c r="H528" s="63" t="str">
        <f>IFERROR(VLOOKUP(B528,Listor!$N$6:$O$47,2,FALSE),"")</f>
        <v/>
      </c>
      <c r="I528" s="63" t="str">
        <f t="shared" si="24"/>
        <v/>
      </c>
      <c r="J528" s="96" t="str">
        <f>IFERROR(VLOOKUP(B528,Listor!$N$6:$P$47,3,FALSE)*I528,"")</f>
        <v/>
      </c>
      <c r="K528" s="81"/>
      <c r="L528" s="88" t="str">
        <f>IFERROR((VLOOKUP(B528,Listor!$N$6:$P$47,3,FALSE)*Biologiska!K528)+(VLOOKUP(B528,Listor!$N$6:$Q$47,4,FALSE)),"")</f>
        <v/>
      </c>
      <c r="M528" s="63" t="str">
        <f t="shared" si="25"/>
        <v/>
      </c>
      <c r="N528" s="75"/>
      <c r="O528" s="84" t="str">
        <f t="shared" si="26"/>
        <v/>
      </c>
      <c r="P528" s="107"/>
      <c r="Q528" s="87" t="s">
        <v>79</v>
      </c>
      <c r="R528" s="87"/>
      <c r="S528" s="87"/>
      <c r="T528" s="87"/>
      <c r="U528" s="87"/>
      <c r="V528" s="86" t="s">
        <v>79</v>
      </c>
      <c r="W528" s="75"/>
      <c r="X528" s="102" t="s">
        <v>79</v>
      </c>
      <c r="Y528" s="63" t="str">
        <f>IFERROR(IF(VLOOKUP(X528,Listor!$T$6:$U$7,2,FALSE)&lt;O528,TRUE),"")</f>
        <v/>
      </c>
      <c r="Z528" s="87"/>
      <c r="AA528" s="104"/>
    </row>
    <row r="529" spans="2:27" x14ac:dyDescent="0.25">
      <c r="B529" s="68" t="s">
        <v>68</v>
      </c>
      <c r="C529" s="80" t="str">
        <f>IFERROR(VLOOKUP(B529,Listor!$A$6:$B$62,2,FALSE),"")</f>
        <v/>
      </c>
      <c r="D529" s="80" t="str">
        <f>IFERROR(VLOOKUP(B529,Listor!$A$6:$C$62,3,FALSE),"")</f>
        <v/>
      </c>
      <c r="E529" s="110" t="s">
        <v>79</v>
      </c>
      <c r="F529" s="66"/>
      <c r="G529" s="35" t="str">
        <f>IFERROR(VLOOKUP(B529,Listor!$A$6:$G$62,7,FALSE),"")</f>
        <v/>
      </c>
      <c r="H529" s="63" t="str">
        <f>IFERROR(VLOOKUP(B529,Listor!$N$6:$O$47,2,FALSE),"")</f>
        <v/>
      </c>
      <c r="I529" s="63" t="str">
        <f t="shared" si="24"/>
        <v/>
      </c>
      <c r="J529" s="96" t="str">
        <f>IFERROR(VLOOKUP(B529,Listor!$N$6:$P$47,3,FALSE)*I529,"")</f>
        <v/>
      </c>
      <c r="K529" s="81"/>
      <c r="L529" s="88" t="str">
        <f>IFERROR((VLOOKUP(B529,Listor!$N$6:$P$47,3,FALSE)*Biologiska!K529)+(VLOOKUP(B529,Listor!$N$6:$Q$47,4,FALSE)),"")</f>
        <v/>
      </c>
      <c r="M529" s="63" t="str">
        <f t="shared" si="25"/>
        <v/>
      </c>
      <c r="N529" s="75"/>
      <c r="O529" s="84" t="str">
        <f t="shared" si="26"/>
        <v/>
      </c>
      <c r="P529" s="107"/>
      <c r="Q529" s="87" t="s">
        <v>79</v>
      </c>
      <c r="R529" s="87"/>
      <c r="S529" s="87"/>
      <c r="T529" s="87"/>
      <c r="U529" s="87"/>
      <c r="V529" s="86" t="s">
        <v>79</v>
      </c>
      <c r="W529" s="75"/>
      <c r="X529" s="102" t="s">
        <v>79</v>
      </c>
      <c r="Y529" s="63" t="str">
        <f>IFERROR(IF(VLOOKUP(X529,Listor!$T$6:$U$7,2,FALSE)&lt;O529,TRUE),"")</f>
        <v/>
      </c>
      <c r="Z529" s="87"/>
      <c r="AA529" s="104"/>
    </row>
    <row r="530" spans="2:27" x14ac:dyDescent="0.25">
      <c r="B530" s="68" t="s">
        <v>68</v>
      </c>
      <c r="C530" s="80" t="str">
        <f>IFERROR(VLOOKUP(B530,Listor!$A$6:$B$62,2,FALSE),"")</f>
        <v/>
      </c>
      <c r="D530" s="80" t="str">
        <f>IFERROR(VLOOKUP(B530,Listor!$A$6:$C$62,3,FALSE),"")</f>
        <v/>
      </c>
      <c r="E530" s="110" t="s">
        <v>79</v>
      </c>
      <c r="F530" s="66"/>
      <c r="G530" s="35" t="str">
        <f>IFERROR(VLOOKUP(B530,Listor!$A$6:$G$62,7,FALSE),"")</f>
        <v/>
      </c>
      <c r="H530" s="63" t="str">
        <f>IFERROR(VLOOKUP(B530,Listor!$N$6:$O$47,2,FALSE),"")</f>
        <v/>
      </c>
      <c r="I530" s="63" t="str">
        <f t="shared" si="24"/>
        <v/>
      </c>
      <c r="J530" s="96" t="str">
        <f>IFERROR(VLOOKUP(B530,Listor!$N$6:$P$47,3,FALSE)*I530,"")</f>
        <v/>
      </c>
      <c r="K530" s="81"/>
      <c r="L530" s="88" t="str">
        <f>IFERROR((VLOOKUP(B530,Listor!$N$6:$P$47,3,FALSE)*Biologiska!K530)+(VLOOKUP(B530,Listor!$N$6:$Q$47,4,FALSE)),"")</f>
        <v/>
      </c>
      <c r="M530" s="63" t="str">
        <f t="shared" si="25"/>
        <v/>
      </c>
      <c r="N530" s="75"/>
      <c r="O530" s="84" t="str">
        <f t="shared" si="26"/>
        <v/>
      </c>
      <c r="P530" s="107"/>
      <c r="Q530" s="87" t="s">
        <v>79</v>
      </c>
      <c r="R530" s="87"/>
      <c r="S530" s="87"/>
      <c r="T530" s="87"/>
      <c r="U530" s="87"/>
      <c r="V530" s="86" t="s">
        <v>79</v>
      </c>
      <c r="W530" s="75"/>
      <c r="X530" s="102" t="s">
        <v>79</v>
      </c>
      <c r="Y530" s="63" t="str">
        <f>IFERROR(IF(VLOOKUP(X530,Listor!$T$6:$U$7,2,FALSE)&lt;O530,TRUE),"")</f>
        <v/>
      </c>
      <c r="Z530" s="87"/>
      <c r="AA530" s="104"/>
    </row>
    <row r="531" spans="2:27" x14ac:dyDescent="0.25">
      <c r="B531" s="68" t="s">
        <v>68</v>
      </c>
      <c r="C531" s="80" t="str">
        <f>IFERROR(VLOOKUP(B531,Listor!$A$6:$B$62,2,FALSE),"")</f>
        <v/>
      </c>
      <c r="D531" s="80" t="str">
        <f>IFERROR(VLOOKUP(B531,Listor!$A$6:$C$62,3,FALSE),"")</f>
        <v/>
      </c>
      <c r="E531" s="110" t="s">
        <v>79</v>
      </c>
      <c r="F531" s="66"/>
      <c r="G531" s="35" t="str">
        <f>IFERROR(VLOOKUP(B531,Listor!$A$6:$G$62,7,FALSE),"")</f>
        <v/>
      </c>
      <c r="H531" s="63" t="str">
        <f>IFERROR(VLOOKUP(B531,Listor!$N$6:$O$47,2,FALSE),"")</f>
        <v/>
      </c>
      <c r="I531" s="63" t="str">
        <f t="shared" si="24"/>
        <v/>
      </c>
      <c r="J531" s="96" t="str">
        <f>IFERROR(VLOOKUP(B531,Listor!$N$6:$P$47,3,FALSE)*I531,"")</f>
        <v/>
      </c>
      <c r="K531" s="81"/>
      <c r="L531" s="88" t="str">
        <f>IFERROR((VLOOKUP(B531,Listor!$N$6:$P$47,3,FALSE)*Biologiska!K531)+(VLOOKUP(B531,Listor!$N$6:$Q$47,4,FALSE)),"")</f>
        <v/>
      </c>
      <c r="M531" s="63" t="str">
        <f t="shared" si="25"/>
        <v/>
      </c>
      <c r="N531" s="75"/>
      <c r="O531" s="84" t="str">
        <f t="shared" si="26"/>
        <v/>
      </c>
      <c r="P531" s="107"/>
      <c r="Q531" s="87" t="s">
        <v>79</v>
      </c>
      <c r="R531" s="87"/>
      <c r="S531" s="87"/>
      <c r="T531" s="87"/>
      <c r="U531" s="87"/>
      <c r="V531" s="86" t="s">
        <v>79</v>
      </c>
      <c r="W531" s="75"/>
      <c r="X531" s="102" t="s">
        <v>79</v>
      </c>
      <c r="Y531" s="63" t="str">
        <f>IFERROR(IF(VLOOKUP(X531,Listor!$T$6:$U$7,2,FALSE)&lt;O531,TRUE),"")</f>
        <v/>
      </c>
      <c r="Z531" s="87"/>
      <c r="AA531" s="104"/>
    </row>
    <row r="532" spans="2:27" x14ac:dyDescent="0.25">
      <c r="B532" s="68" t="s">
        <v>68</v>
      </c>
      <c r="C532" s="80" t="str">
        <f>IFERROR(VLOOKUP(B532,Listor!$A$6:$B$62,2,FALSE),"")</f>
        <v/>
      </c>
      <c r="D532" s="80" t="str">
        <f>IFERROR(VLOOKUP(B532,Listor!$A$6:$C$62,3,FALSE),"")</f>
        <v/>
      </c>
      <c r="E532" s="110" t="s">
        <v>79</v>
      </c>
      <c r="F532" s="66"/>
      <c r="G532" s="35" t="str">
        <f>IFERROR(VLOOKUP(B532,Listor!$A$6:$G$62,7,FALSE),"")</f>
        <v/>
      </c>
      <c r="H532" s="63" t="str">
        <f>IFERROR(VLOOKUP(B532,Listor!$N$6:$O$47,2,FALSE),"")</f>
        <v/>
      </c>
      <c r="I532" s="63" t="str">
        <f t="shared" si="24"/>
        <v/>
      </c>
      <c r="J532" s="96" t="str">
        <f>IFERROR(VLOOKUP(B532,Listor!$N$6:$P$47,3,FALSE)*I532,"")</f>
        <v/>
      </c>
      <c r="K532" s="81"/>
      <c r="L532" s="88" t="str">
        <f>IFERROR((VLOOKUP(B532,Listor!$N$6:$P$47,3,FALSE)*Biologiska!K532)+(VLOOKUP(B532,Listor!$N$6:$Q$47,4,FALSE)),"")</f>
        <v/>
      </c>
      <c r="M532" s="63" t="str">
        <f t="shared" si="25"/>
        <v/>
      </c>
      <c r="N532" s="75"/>
      <c r="O532" s="84" t="str">
        <f t="shared" si="26"/>
        <v/>
      </c>
      <c r="P532" s="107"/>
      <c r="Q532" s="87" t="s">
        <v>79</v>
      </c>
      <c r="R532" s="87"/>
      <c r="S532" s="87"/>
      <c r="T532" s="87"/>
      <c r="U532" s="87"/>
      <c r="V532" s="86" t="s">
        <v>79</v>
      </c>
      <c r="W532" s="75"/>
      <c r="X532" s="102" t="s">
        <v>79</v>
      </c>
      <c r="Y532" s="63" t="str">
        <f>IFERROR(IF(VLOOKUP(X532,Listor!$T$6:$U$7,2,FALSE)&lt;O532,TRUE),"")</f>
        <v/>
      </c>
      <c r="Z532" s="87"/>
      <c r="AA532" s="104"/>
    </row>
    <row r="533" spans="2:27" x14ac:dyDescent="0.25">
      <c r="B533" s="68" t="s">
        <v>68</v>
      </c>
      <c r="C533" s="80" t="str">
        <f>IFERROR(VLOOKUP(B533,Listor!$A$6:$B$62,2,FALSE),"")</f>
        <v/>
      </c>
      <c r="D533" s="80" t="str">
        <f>IFERROR(VLOOKUP(B533,Listor!$A$6:$C$62,3,FALSE),"")</f>
        <v/>
      </c>
      <c r="E533" s="110" t="s">
        <v>79</v>
      </c>
      <c r="F533" s="66"/>
      <c r="G533" s="35" t="str">
        <f>IFERROR(VLOOKUP(B533,Listor!$A$6:$G$62,7,FALSE),"")</f>
        <v/>
      </c>
      <c r="H533" s="63" t="str">
        <f>IFERROR(VLOOKUP(B533,Listor!$N$6:$O$47,2,FALSE),"")</f>
        <v/>
      </c>
      <c r="I533" s="63" t="str">
        <f t="shared" si="24"/>
        <v/>
      </c>
      <c r="J533" s="96" t="str">
        <f>IFERROR(VLOOKUP(B533,Listor!$N$6:$P$47,3,FALSE)*I533,"")</f>
        <v/>
      </c>
      <c r="K533" s="81"/>
      <c r="L533" s="88" t="str">
        <f>IFERROR((VLOOKUP(B533,Listor!$N$6:$P$47,3,FALSE)*Biologiska!K533)+(VLOOKUP(B533,Listor!$N$6:$Q$47,4,FALSE)),"")</f>
        <v/>
      </c>
      <c r="M533" s="63" t="str">
        <f t="shared" si="25"/>
        <v/>
      </c>
      <c r="N533" s="75"/>
      <c r="O533" s="84" t="str">
        <f t="shared" si="26"/>
        <v/>
      </c>
      <c r="P533" s="107"/>
      <c r="Q533" s="87" t="s">
        <v>79</v>
      </c>
      <c r="R533" s="87"/>
      <c r="S533" s="87"/>
      <c r="T533" s="87"/>
      <c r="U533" s="87"/>
      <c r="V533" s="86" t="s">
        <v>79</v>
      </c>
      <c r="W533" s="75"/>
      <c r="X533" s="102" t="s">
        <v>79</v>
      </c>
      <c r="Y533" s="63" t="str">
        <f>IFERROR(IF(VLOOKUP(X533,Listor!$T$6:$U$7,2,FALSE)&lt;O533,TRUE),"")</f>
        <v/>
      </c>
      <c r="Z533" s="87"/>
      <c r="AA533" s="104"/>
    </row>
    <row r="534" spans="2:27" x14ac:dyDescent="0.25">
      <c r="B534" s="68" t="s">
        <v>68</v>
      </c>
      <c r="C534" s="80" t="str">
        <f>IFERROR(VLOOKUP(B534,Listor!$A$6:$B$62,2,FALSE),"")</f>
        <v/>
      </c>
      <c r="D534" s="80" t="str">
        <f>IFERROR(VLOOKUP(B534,Listor!$A$6:$C$62,3,FALSE),"")</f>
        <v/>
      </c>
      <c r="E534" s="110" t="s">
        <v>79</v>
      </c>
      <c r="F534" s="66"/>
      <c r="G534" s="35" t="str">
        <f>IFERROR(VLOOKUP(B534,Listor!$A$6:$G$62,7,FALSE),"")</f>
        <v/>
      </c>
      <c r="H534" s="63" t="str">
        <f>IFERROR(VLOOKUP(B534,Listor!$N$6:$O$47,2,FALSE),"")</f>
        <v/>
      </c>
      <c r="I534" s="63" t="str">
        <f t="shared" si="24"/>
        <v/>
      </c>
      <c r="J534" s="96" t="str">
        <f>IFERROR(VLOOKUP(B534,Listor!$N$6:$P$47,3,FALSE)*I534,"")</f>
        <v/>
      </c>
      <c r="K534" s="81"/>
      <c r="L534" s="88" t="str">
        <f>IFERROR((VLOOKUP(B534,Listor!$N$6:$P$47,3,FALSE)*Biologiska!K534)+(VLOOKUP(B534,Listor!$N$6:$Q$47,4,FALSE)),"")</f>
        <v/>
      </c>
      <c r="M534" s="63" t="str">
        <f t="shared" si="25"/>
        <v/>
      </c>
      <c r="N534" s="75"/>
      <c r="O534" s="84" t="str">
        <f t="shared" si="26"/>
        <v/>
      </c>
      <c r="P534" s="107"/>
      <c r="Q534" s="87" t="s">
        <v>79</v>
      </c>
      <c r="R534" s="87"/>
      <c r="S534" s="87"/>
      <c r="T534" s="87"/>
      <c r="U534" s="87"/>
      <c r="V534" s="86" t="s">
        <v>79</v>
      </c>
      <c r="W534" s="75"/>
      <c r="X534" s="102" t="s">
        <v>79</v>
      </c>
      <c r="Y534" s="63" t="str">
        <f>IFERROR(IF(VLOOKUP(X534,Listor!$T$6:$U$7,2,FALSE)&lt;O534,TRUE),"")</f>
        <v/>
      </c>
      <c r="Z534" s="87"/>
      <c r="AA534" s="104"/>
    </row>
    <row r="535" spans="2:27" x14ac:dyDescent="0.25">
      <c r="B535" s="68" t="s">
        <v>68</v>
      </c>
      <c r="C535" s="80" t="str">
        <f>IFERROR(VLOOKUP(B535,Listor!$A$6:$B$62,2,FALSE),"")</f>
        <v/>
      </c>
      <c r="D535" s="80" t="str">
        <f>IFERROR(VLOOKUP(B535,Listor!$A$6:$C$62,3,FALSE),"")</f>
        <v/>
      </c>
      <c r="E535" s="110" t="s">
        <v>79</v>
      </c>
      <c r="F535" s="66"/>
      <c r="G535" s="35" t="str">
        <f>IFERROR(VLOOKUP(B535,Listor!$A$6:$G$62,7,FALSE),"")</f>
        <v/>
      </c>
      <c r="H535" s="63" t="str">
        <f>IFERROR(VLOOKUP(B535,Listor!$N$6:$O$47,2,FALSE),"")</f>
        <v/>
      </c>
      <c r="I535" s="63" t="str">
        <f t="shared" si="24"/>
        <v/>
      </c>
      <c r="J535" s="96" t="str">
        <f>IFERROR(VLOOKUP(B535,Listor!$N$6:$P$47,3,FALSE)*I535,"")</f>
        <v/>
      </c>
      <c r="K535" s="81"/>
      <c r="L535" s="88" t="str">
        <f>IFERROR((VLOOKUP(B535,Listor!$N$6:$P$47,3,FALSE)*Biologiska!K535)+(VLOOKUP(B535,Listor!$N$6:$Q$47,4,FALSE)),"")</f>
        <v/>
      </c>
      <c r="M535" s="63" t="str">
        <f t="shared" si="25"/>
        <v/>
      </c>
      <c r="N535" s="75"/>
      <c r="O535" s="84" t="str">
        <f t="shared" si="26"/>
        <v/>
      </c>
      <c r="P535" s="107"/>
      <c r="Q535" s="87" t="s">
        <v>79</v>
      </c>
      <c r="R535" s="87"/>
      <c r="S535" s="87"/>
      <c r="T535" s="87"/>
      <c r="U535" s="87"/>
      <c r="V535" s="86" t="s">
        <v>79</v>
      </c>
      <c r="W535" s="75"/>
      <c r="X535" s="102" t="s">
        <v>79</v>
      </c>
      <c r="Y535" s="63" t="str">
        <f>IFERROR(IF(VLOOKUP(X535,Listor!$T$6:$U$7,2,FALSE)&lt;O535,TRUE),"")</f>
        <v/>
      </c>
      <c r="Z535" s="87"/>
      <c r="AA535" s="104"/>
    </row>
    <row r="536" spans="2:27" x14ac:dyDescent="0.25">
      <c r="B536" s="68" t="s">
        <v>68</v>
      </c>
      <c r="C536" s="80" t="str">
        <f>IFERROR(VLOOKUP(B536,Listor!$A$6:$B$62,2,FALSE),"")</f>
        <v/>
      </c>
      <c r="D536" s="80" t="str">
        <f>IFERROR(VLOOKUP(B536,Listor!$A$6:$C$62,3,FALSE),"")</f>
        <v/>
      </c>
      <c r="E536" s="110" t="s">
        <v>79</v>
      </c>
      <c r="F536" s="66"/>
      <c r="G536" s="35" t="str">
        <f>IFERROR(VLOOKUP(B536,Listor!$A$6:$G$62,7,FALSE),"")</f>
        <v/>
      </c>
      <c r="H536" s="63" t="str">
        <f>IFERROR(VLOOKUP(B536,Listor!$N$6:$O$47,2,FALSE),"")</f>
        <v/>
      </c>
      <c r="I536" s="63" t="str">
        <f t="shared" si="24"/>
        <v/>
      </c>
      <c r="J536" s="96" t="str">
        <f>IFERROR(VLOOKUP(B536,Listor!$N$6:$P$47,3,FALSE)*I536,"")</f>
        <v/>
      </c>
      <c r="K536" s="81"/>
      <c r="L536" s="88" t="str">
        <f>IFERROR((VLOOKUP(B536,Listor!$N$6:$P$47,3,FALSE)*Biologiska!K536)+(VLOOKUP(B536,Listor!$N$6:$Q$47,4,FALSE)),"")</f>
        <v/>
      </c>
      <c r="M536" s="63" t="str">
        <f t="shared" si="25"/>
        <v/>
      </c>
      <c r="N536" s="75"/>
      <c r="O536" s="84" t="str">
        <f t="shared" si="26"/>
        <v/>
      </c>
      <c r="P536" s="107"/>
      <c r="Q536" s="87" t="s">
        <v>79</v>
      </c>
      <c r="R536" s="87"/>
      <c r="S536" s="87"/>
      <c r="T536" s="87"/>
      <c r="U536" s="87"/>
      <c r="V536" s="86" t="s">
        <v>79</v>
      </c>
      <c r="W536" s="75"/>
      <c r="X536" s="102" t="s">
        <v>79</v>
      </c>
      <c r="Y536" s="63" t="str">
        <f>IFERROR(IF(VLOOKUP(X536,Listor!$T$6:$U$7,2,FALSE)&lt;O536,TRUE),"")</f>
        <v/>
      </c>
      <c r="Z536" s="87"/>
      <c r="AA536" s="104"/>
    </row>
    <row r="537" spans="2:27" x14ac:dyDescent="0.25">
      <c r="B537" s="68" t="s">
        <v>68</v>
      </c>
      <c r="C537" s="80" t="str">
        <f>IFERROR(VLOOKUP(B537,Listor!$A$6:$B$62,2,FALSE),"")</f>
        <v/>
      </c>
      <c r="D537" s="80" t="str">
        <f>IFERROR(VLOOKUP(B537,Listor!$A$6:$C$62,3,FALSE),"")</f>
        <v/>
      </c>
      <c r="E537" s="110" t="s">
        <v>79</v>
      </c>
      <c r="F537" s="66"/>
      <c r="G537" s="35" t="str">
        <f>IFERROR(VLOOKUP(B537,Listor!$A$6:$G$62,7,FALSE),"")</f>
        <v/>
      </c>
      <c r="H537" s="63" t="str">
        <f>IFERROR(VLOOKUP(B537,Listor!$N$6:$O$47,2,FALSE),"")</f>
        <v/>
      </c>
      <c r="I537" s="63" t="str">
        <f t="shared" si="24"/>
        <v/>
      </c>
      <c r="J537" s="96" t="str">
        <f>IFERROR(VLOOKUP(B537,Listor!$N$6:$P$47,3,FALSE)*I537,"")</f>
        <v/>
      </c>
      <c r="K537" s="81"/>
      <c r="L537" s="88" t="str">
        <f>IFERROR((VLOOKUP(B537,Listor!$N$6:$P$47,3,FALSE)*Biologiska!K537)+(VLOOKUP(B537,Listor!$N$6:$Q$47,4,FALSE)),"")</f>
        <v/>
      </c>
      <c r="M537" s="63" t="str">
        <f t="shared" si="25"/>
        <v/>
      </c>
      <c r="N537" s="75"/>
      <c r="O537" s="84" t="str">
        <f t="shared" si="26"/>
        <v/>
      </c>
      <c r="P537" s="107"/>
      <c r="Q537" s="87" t="s">
        <v>79</v>
      </c>
      <c r="R537" s="87"/>
      <c r="S537" s="87"/>
      <c r="T537" s="87"/>
      <c r="U537" s="87"/>
      <c r="V537" s="86" t="s">
        <v>79</v>
      </c>
      <c r="W537" s="75"/>
      <c r="X537" s="102" t="s">
        <v>79</v>
      </c>
      <c r="Y537" s="63" t="str">
        <f>IFERROR(IF(VLOOKUP(X537,Listor!$T$6:$U$7,2,FALSE)&lt;O537,TRUE),"")</f>
        <v/>
      </c>
      <c r="Z537" s="87"/>
      <c r="AA537" s="104"/>
    </row>
    <row r="538" spans="2:27" x14ac:dyDescent="0.25">
      <c r="B538" s="68" t="s">
        <v>68</v>
      </c>
      <c r="C538" s="80" t="str">
        <f>IFERROR(VLOOKUP(B538,Listor!$A$6:$B$62,2,FALSE),"")</f>
        <v/>
      </c>
      <c r="D538" s="80" t="str">
        <f>IFERROR(VLOOKUP(B538,Listor!$A$6:$C$62,3,FALSE),"")</f>
        <v/>
      </c>
      <c r="E538" s="110" t="s">
        <v>79</v>
      </c>
      <c r="F538" s="66"/>
      <c r="G538" s="35" t="str">
        <f>IFERROR(VLOOKUP(B538,Listor!$A$6:$G$62,7,FALSE),"")</f>
        <v/>
      </c>
      <c r="H538" s="63" t="str">
        <f>IFERROR(VLOOKUP(B538,Listor!$N$6:$O$47,2,FALSE),"")</f>
        <v/>
      </c>
      <c r="I538" s="63" t="str">
        <f t="shared" si="24"/>
        <v/>
      </c>
      <c r="J538" s="96" t="str">
        <f>IFERROR(VLOOKUP(B538,Listor!$N$6:$P$47,3,FALSE)*I538,"")</f>
        <v/>
      </c>
      <c r="K538" s="81"/>
      <c r="L538" s="88" t="str">
        <f>IFERROR((VLOOKUP(B538,Listor!$N$6:$P$47,3,FALSE)*Biologiska!K538)+(VLOOKUP(B538,Listor!$N$6:$Q$47,4,FALSE)),"")</f>
        <v/>
      </c>
      <c r="M538" s="63" t="str">
        <f t="shared" si="25"/>
        <v/>
      </c>
      <c r="N538" s="75"/>
      <c r="O538" s="84" t="str">
        <f t="shared" si="26"/>
        <v/>
      </c>
      <c r="P538" s="107"/>
      <c r="Q538" s="87" t="s">
        <v>79</v>
      </c>
      <c r="R538" s="87"/>
      <c r="S538" s="87"/>
      <c r="T538" s="87"/>
      <c r="U538" s="87"/>
      <c r="V538" s="86" t="s">
        <v>79</v>
      </c>
      <c r="W538" s="75"/>
      <c r="X538" s="102" t="s">
        <v>79</v>
      </c>
      <c r="Y538" s="63" t="str">
        <f>IFERROR(IF(VLOOKUP(X538,Listor!$T$6:$U$7,2,FALSE)&lt;O538,TRUE),"")</f>
        <v/>
      </c>
      <c r="Z538" s="87"/>
      <c r="AA538" s="104"/>
    </row>
    <row r="539" spans="2:27" x14ac:dyDescent="0.25">
      <c r="B539" s="68" t="s">
        <v>68</v>
      </c>
      <c r="C539" s="80" t="str">
        <f>IFERROR(VLOOKUP(B539,Listor!$A$6:$B$62,2,FALSE),"")</f>
        <v/>
      </c>
      <c r="D539" s="80" t="str">
        <f>IFERROR(VLOOKUP(B539,Listor!$A$6:$C$62,3,FALSE),"")</f>
        <v/>
      </c>
      <c r="E539" s="110" t="s">
        <v>79</v>
      </c>
      <c r="F539" s="66"/>
      <c r="G539" s="35" t="str">
        <f>IFERROR(VLOOKUP(B539,Listor!$A$6:$G$62,7,FALSE),"")</f>
        <v/>
      </c>
      <c r="H539" s="63" t="str">
        <f>IFERROR(VLOOKUP(B539,Listor!$N$6:$O$47,2,FALSE),"")</f>
        <v/>
      </c>
      <c r="I539" s="63" t="str">
        <f t="shared" si="24"/>
        <v/>
      </c>
      <c r="J539" s="96" t="str">
        <f>IFERROR(VLOOKUP(B539,Listor!$N$6:$P$47,3,FALSE)*I539,"")</f>
        <v/>
      </c>
      <c r="K539" s="81"/>
      <c r="L539" s="88" t="str">
        <f>IFERROR((VLOOKUP(B539,Listor!$N$6:$P$47,3,FALSE)*Biologiska!K539)+(VLOOKUP(B539,Listor!$N$6:$Q$47,4,FALSE)),"")</f>
        <v/>
      </c>
      <c r="M539" s="63" t="str">
        <f t="shared" si="25"/>
        <v/>
      </c>
      <c r="N539" s="75"/>
      <c r="O539" s="84" t="str">
        <f t="shared" si="26"/>
        <v/>
      </c>
      <c r="P539" s="107"/>
      <c r="Q539" s="87" t="s">
        <v>79</v>
      </c>
      <c r="R539" s="87"/>
      <c r="S539" s="87"/>
      <c r="T539" s="87"/>
      <c r="U539" s="87"/>
      <c r="V539" s="86" t="s">
        <v>79</v>
      </c>
      <c r="W539" s="75"/>
      <c r="X539" s="102" t="s">
        <v>79</v>
      </c>
      <c r="Y539" s="63" t="str">
        <f>IFERROR(IF(VLOOKUP(X539,Listor!$T$6:$U$7,2,FALSE)&lt;O539,TRUE),"")</f>
        <v/>
      </c>
      <c r="Z539" s="87"/>
      <c r="AA539" s="104"/>
    </row>
    <row r="540" spans="2:27" x14ac:dyDescent="0.25">
      <c r="B540" s="68" t="s">
        <v>68</v>
      </c>
      <c r="C540" s="80" t="str">
        <f>IFERROR(VLOOKUP(B540,Listor!$A$6:$B$62,2,FALSE),"")</f>
        <v/>
      </c>
      <c r="D540" s="80" t="str">
        <f>IFERROR(VLOOKUP(B540,Listor!$A$6:$C$62,3,FALSE),"")</f>
        <v/>
      </c>
      <c r="E540" s="110" t="s">
        <v>79</v>
      </c>
      <c r="F540" s="66"/>
      <c r="G540" s="35" t="str">
        <f>IFERROR(VLOOKUP(B540,Listor!$A$6:$G$62,7,FALSE),"")</f>
        <v/>
      </c>
      <c r="H540" s="63" t="str">
        <f>IFERROR(VLOOKUP(B540,Listor!$N$6:$O$47,2,FALSE),"")</f>
        <v/>
      </c>
      <c r="I540" s="63" t="str">
        <f t="shared" si="24"/>
        <v/>
      </c>
      <c r="J540" s="96" t="str">
        <f>IFERROR(VLOOKUP(B540,Listor!$N$6:$P$47,3,FALSE)*I540,"")</f>
        <v/>
      </c>
      <c r="K540" s="81"/>
      <c r="L540" s="88" t="str">
        <f>IFERROR((VLOOKUP(B540,Listor!$N$6:$P$47,3,FALSE)*Biologiska!K540)+(VLOOKUP(B540,Listor!$N$6:$Q$47,4,FALSE)),"")</f>
        <v/>
      </c>
      <c r="M540" s="63" t="str">
        <f t="shared" si="25"/>
        <v/>
      </c>
      <c r="N540" s="75"/>
      <c r="O540" s="84" t="str">
        <f t="shared" si="26"/>
        <v/>
      </c>
      <c r="P540" s="107"/>
      <c r="Q540" s="87" t="s">
        <v>79</v>
      </c>
      <c r="R540" s="87"/>
      <c r="S540" s="87"/>
      <c r="T540" s="87"/>
      <c r="U540" s="87"/>
      <c r="V540" s="86" t="s">
        <v>79</v>
      </c>
      <c r="W540" s="75"/>
      <c r="X540" s="102" t="s">
        <v>79</v>
      </c>
      <c r="Y540" s="63" t="str">
        <f>IFERROR(IF(VLOOKUP(X540,Listor!$T$6:$U$7,2,FALSE)&lt;O540,TRUE),"")</f>
        <v/>
      </c>
      <c r="Z540" s="87"/>
      <c r="AA540" s="104"/>
    </row>
    <row r="541" spans="2:27" x14ac:dyDescent="0.25">
      <c r="B541" s="68" t="s">
        <v>68</v>
      </c>
      <c r="C541" s="80" t="str">
        <f>IFERROR(VLOOKUP(B541,Listor!$A$6:$B$62,2,FALSE),"")</f>
        <v/>
      </c>
      <c r="D541" s="80" t="str">
        <f>IFERROR(VLOOKUP(B541,Listor!$A$6:$C$62,3,FALSE),"")</f>
        <v/>
      </c>
      <c r="E541" s="110" t="s">
        <v>79</v>
      </c>
      <c r="F541" s="66"/>
      <c r="G541" s="35" t="str">
        <f>IFERROR(VLOOKUP(B541,Listor!$A$6:$G$62,7,FALSE),"")</f>
        <v/>
      </c>
      <c r="H541" s="63" t="str">
        <f>IFERROR(VLOOKUP(B541,Listor!$N$6:$O$47,2,FALSE),"")</f>
        <v/>
      </c>
      <c r="I541" s="63" t="str">
        <f t="shared" si="24"/>
        <v/>
      </c>
      <c r="J541" s="96" t="str">
        <f>IFERROR(VLOOKUP(B541,Listor!$N$6:$P$47,3,FALSE)*I541,"")</f>
        <v/>
      </c>
      <c r="K541" s="81"/>
      <c r="L541" s="88" t="str">
        <f>IFERROR((VLOOKUP(B541,Listor!$N$6:$P$47,3,FALSE)*Biologiska!K541)+(VLOOKUP(B541,Listor!$N$6:$Q$47,4,FALSE)),"")</f>
        <v/>
      </c>
      <c r="M541" s="63" t="str">
        <f t="shared" si="25"/>
        <v/>
      </c>
      <c r="N541" s="75"/>
      <c r="O541" s="84" t="str">
        <f t="shared" si="26"/>
        <v/>
      </c>
      <c r="P541" s="107"/>
      <c r="Q541" s="87" t="s">
        <v>79</v>
      </c>
      <c r="R541" s="87"/>
      <c r="S541" s="87"/>
      <c r="T541" s="87"/>
      <c r="U541" s="87"/>
      <c r="V541" s="86" t="s">
        <v>79</v>
      </c>
      <c r="W541" s="75"/>
      <c r="X541" s="102" t="s">
        <v>79</v>
      </c>
      <c r="Y541" s="63" t="str">
        <f>IFERROR(IF(VLOOKUP(X541,Listor!$T$6:$U$7,2,FALSE)&lt;O541,TRUE),"")</f>
        <v/>
      </c>
      <c r="Z541" s="87"/>
      <c r="AA541" s="104"/>
    </row>
    <row r="542" spans="2:27" x14ac:dyDescent="0.25">
      <c r="B542" s="68" t="s">
        <v>68</v>
      </c>
      <c r="C542" s="80" t="str">
        <f>IFERROR(VLOOKUP(B542,Listor!$A$6:$B$62,2,FALSE),"")</f>
        <v/>
      </c>
      <c r="D542" s="80" t="str">
        <f>IFERROR(VLOOKUP(B542,Listor!$A$6:$C$62,3,FALSE),"")</f>
        <v/>
      </c>
      <c r="E542" s="110" t="s">
        <v>79</v>
      </c>
      <c r="F542" s="66"/>
      <c r="G542" s="35" t="str">
        <f>IFERROR(VLOOKUP(B542,Listor!$A$6:$G$62,7,FALSE),"")</f>
        <v/>
      </c>
      <c r="H542" s="63" t="str">
        <f>IFERROR(VLOOKUP(B542,Listor!$N$6:$O$47,2,FALSE),"")</f>
        <v/>
      </c>
      <c r="I542" s="63" t="str">
        <f t="shared" si="24"/>
        <v/>
      </c>
      <c r="J542" s="96" t="str">
        <f>IFERROR(VLOOKUP(B542,Listor!$N$6:$P$47,3,FALSE)*I542,"")</f>
        <v/>
      </c>
      <c r="K542" s="81"/>
      <c r="L542" s="88" t="str">
        <f>IFERROR((VLOOKUP(B542,Listor!$N$6:$P$47,3,FALSE)*Biologiska!K542)+(VLOOKUP(B542,Listor!$N$6:$Q$47,4,FALSE)),"")</f>
        <v/>
      </c>
      <c r="M542" s="63" t="str">
        <f t="shared" si="25"/>
        <v/>
      </c>
      <c r="N542" s="75"/>
      <c r="O542" s="84" t="str">
        <f t="shared" si="26"/>
        <v/>
      </c>
      <c r="P542" s="107"/>
      <c r="Q542" s="87" t="s">
        <v>79</v>
      </c>
      <c r="R542" s="87"/>
      <c r="S542" s="87"/>
      <c r="T542" s="87"/>
      <c r="U542" s="87"/>
      <c r="V542" s="86" t="s">
        <v>79</v>
      </c>
      <c r="W542" s="75"/>
      <c r="X542" s="102" t="s">
        <v>79</v>
      </c>
      <c r="Y542" s="63" t="str">
        <f>IFERROR(IF(VLOOKUP(X542,Listor!$T$6:$U$7,2,FALSE)&lt;O542,TRUE),"")</f>
        <v/>
      </c>
      <c r="Z542" s="87"/>
      <c r="AA542" s="104"/>
    </row>
    <row r="543" spans="2:27" x14ac:dyDescent="0.25">
      <c r="B543" s="68" t="s">
        <v>68</v>
      </c>
      <c r="C543" s="80" t="str">
        <f>IFERROR(VLOOKUP(B543,Listor!$A$6:$B$62,2,FALSE),"")</f>
        <v/>
      </c>
      <c r="D543" s="80" t="str">
        <f>IFERROR(VLOOKUP(B543,Listor!$A$6:$C$62,3,FALSE),"")</f>
        <v/>
      </c>
      <c r="E543" s="110" t="s">
        <v>79</v>
      </c>
      <c r="F543" s="66"/>
      <c r="G543" s="35" t="str">
        <f>IFERROR(VLOOKUP(B543,Listor!$A$6:$G$62,7,FALSE),"")</f>
        <v/>
      </c>
      <c r="H543" s="63" t="str">
        <f>IFERROR(VLOOKUP(B543,Listor!$N$6:$O$47,2,FALSE),"")</f>
        <v/>
      </c>
      <c r="I543" s="63" t="str">
        <f t="shared" si="24"/>
        <v/>
      </c>
      <c r="J543" s="96" t="str">
        <f>IFERROR(VLOOKUP(B543,Listor!$N$6:$P$47,3,FALSE)*I543,"")</f>
        <v/>
      </c>
      <c r="K543" s="81"/>
      <c r="L543" s="88" t="str">
        <f>IFERROR((VLOOKUP(B543,Listor!$N$6:$P$47,3,FALSE)*Biologiska!K543)+(VLOOKUP(B543,Listor!$N$6:$Q$47,4,FALSE)),"")</f>
        <v/>
      </c>
      <c r="M543" s="63" t="str">
        <f t="shared" si="25"/>
        <v/>
      </c>
      <c r="N543" s="75"/>
      <c r="O543" s="84" t="str">
        <f t="shared" si="26"/>
        <v/>
      </c>
      <c r="P543" s="107"/>
      <c r="Q543" s="87" t="s">
        <v>79</v>
      </c>
      <c r="R543" s="87"/>
      <c r="S543" s="87"/>
      <c r="T543" s="87"/>
      <c r="U543" s="87"/>
      <c r="V543" s="86" t="s">
        <v>79</v>
      </c>
      <c r="W543" s="75"/>
      <c r="X543" s="102" t="s">
        <v>79</v>
      </c>
      <c r="Y543" s="63" t="str">
        <f>IFERROR(IF(VLOOKUP(X543,Listor!$T$6:$U$7,2,FALSE)&lt;O543,TRUE),"")</f>
        <v/>
      </c>
      <c r="Z543" s="87"/>
      <c r="AA543" s="104"/>
    </row>
    <row r="544" spans="2:27" x14ac:dyDescent="0.25">
      <c r="B544" s="68" t="s">
        <v>68</v>
      </c>
      <c r="C544" s="80" t="str">
        <f>IFERROR(VLOOKUP(B544,Listor!$A$6:$B$62,2,FALSE),"")</f>
        <v/>
      </c>
      <c r="D544" s="80" t="str">
        <f>IFERROR(VLOOKUP(B544,Listor!$A$6:$C$62,3,FALSE),"")</f>
        <v/>
      </c>
      <c r="E544" s="110" t="s">
        <v>79</v>
      </c>
      <c r="F544" s="66"/>
      <c r="G544" s="35" t="str">
        <f>IFERROR(VLOOKUP(B544,Listor!$A$6:$G$62,7,FALSE),"")</f>
        <v/>
      </c>
      <c r="H544" s="63" t="str">
        <f>IFERROR(VLOOKUP(B544,Listor!$N$6:$O$47,2,FALSE),"")</f>
        <v/>
      </c>
      <c r="I544" s="63" t="str">
        <f t="shared" si="24"/>
        <v/>
      </c>
      <c r="J544" s="96" t="str">
        <f>IFERROR(VLOOKUP(B544,Listor!$N$6:$P$47,3,FALSE)*I544,"")</f>
        <v/>
      </c>
      <c r="K544" s="81"/>
      <c r="L544" s="88" t="str">
        <f>IFERROR((VLOOKUP(B544,Listor!$N$6:$P$47,3,FALSE)*Biologiska!K544)+(VLOOKUP(B544,Listor!$N$6:$Q$47,4,FALSE)),"")</f>
        <v/>
      </c>
      <c r="M544" s="63" t="str">
        <f t="shared" si="25"/>
        <v/>
      </c>
      <c r="N544" s="75"/>
      <c r="O544" s="84" t="str">
        <f t="shared" si="26"/>
        <v/>
      </c>
      <c r="P544" s="107"/>
      <c r="Q544" s="87" t="s">
        <v>79</v>
      </c>
      <c r="R544" s="87"/>
      <c r="S544" s="87"/>
      <c r="T544" s="87"/>
      <c r="U544" s="87"/>
      <c r="V544" s="86" t="s">
        <v>79</v>
      </c>
      <c r="W544" s="75"/>
      <c r="X544" s="102" t="s">
        <v>79</v>
      </c>
      <c r="Y544" s="63" t="str">
        <f>IFERROR(IF(VLOOKUP(X544,Listor!$T$6:$U$7,2,FALSE)&lt;O544,TRUE),"")</f>
        <v/>
      </c>
      <c r="Z544" s="87"/>
      <c r="AA544" s="104"/>
    </row>
    <row r="545" spans="2:27" x14ac:dyDescent="0.25">
      <c r="B545" s="68" t="s">
        <v>68</v>
      </c>
      <c r="C545" s="80" t="str">
        <f>IFERROR(VLOOKUP(B545,Listor!$A$6:$B$62,2,FALSE),"")</f>
        <v/>
      </c>
      <c r="D545" s="80" t="str">
        <f>IFERROR(VLOOKUP(B545,Listor!$A$6:$C$62,3,FALSE),"")</f>
        <v/>
      </c>
      <c r="E545" s="110" t="s">
        <v>79</v>
      </c>
      <c r="F545" s="66"/>
      <c r="G545" s="35" t="str">
        <f>IFERROR(VLOOKUP(B545,Listor!$A$6:$G$62,7,FALSE),"")</f>
        <v/>
      </c>
      <c r="H545" s="63" t="str">
        <f>IFERROR(VLOOKUP(B545,Listor!$N$6:$O$47,2,FALSE),"")</f>
        <v/>
      </c>
      <c r="I545" s="63" t="str">
        <f t="shared" si="24"/>
        <v/>
      </c>
      <c r="J545" s="96" t="str">
        <f>IFERROR(VLOOKUP(B545,Listor!$N$6:$P$47,3,FALSE)*I545,"")</f>
        <v/>
      </c>
      <c r="K545" s="81"/>
      <c r="L545" s="88" t="str">
        <f>IFERROR((VLOOKUP(B545,Listor!$N$6:$P$47,3,FALSE)*Biologiska!K545)+(VLOOKUP(B545,Listor!$N$6:$Q$47,4,FALSE)),"")</f>
        <v/>
      </c>
      <c r="M545" s="63" t="str">
        <f t="shared" si="25"/>
        <v/>
      </c>
      <c r="N545" s="75"/>
      <c r="O545" s="84" t="str">
        <f t="shared" si="26"/>
        <v/>
      </c>
      <c r="P545" s="107"/>
      <c r="Q545" s="87" t="s">
        <v>79</v>
      </c>
      <c r="R545" s="87"/>
      <c r="S545" s="87"/>
      <c r="T545" s="87"/>
      <c r="U545" s="87"/>
      <c r="V545" s="86" t="s">
        <v>79</v>
      </c>
      <c r="W545" s="75"/>
      <c r="X545" s="102" t="s">
        <v>79</v>
      </c>
      <c r="Y545" s="63" t="str">
        <f>IFERROR(IF(VLOOKUP(X545,Listor!$T$6:$U$7,2,FALSE)&lt;O545,TRUE),"")</f>
        <v/>
      </c>
      <c r="Z545" s="87"/>
      <c r="AA545" s="104"/>
    </row>
    <row r="546" spans="2:27" x14ac:dyDescent="0.25">
      <c r="B546" s="68" t="s">
        <v>68</v>
      </c>
      <c r="C546" s="80" t="str">
        <f>IFERROR(VLOOKUP(B546,Listor!$A$6:$B$62,2,FALSE),"")</f>
        <v/>
      </c>
      <c r="D546" s="80" t="str">
        <f>IFERROR(VLOOKUP(B546,Listor!$A$6:$C$62,3,FALSE),"")</f>
        <v/>
      </c>
      <c r="E546" s="110" t="s">
        <v>79</v>
      </c>
      <c r="F546" s="66"/>
      <c r="G546" s="35" t="str">
        <f>IFERROR(VLOOKUP(B546,Listor!$A$6:$G$62,7,FALSE),"")</f>
        <v/>
      </c>
      <c r="H546" s="63" t="str">
        <f>IFERROR(VLOOKUP(B546,Listor!$N$6:$O$47,2,FALSE),"")</f>
        <v/>
      </c>
      <c r="I546" s="63" t="str">
        <f t="shared" si="24"/>
        <v/>
      </c>
      <c r="J546" s="96" t="str">
        <f>IFERROR(VLOOKUP(B546,Listor!$N$6:$P$47,3,FALSE)*I546,"")</f>
        <v/>
      </c>
      <c r="K546" s="81"/>
      <c r="L546" s="88" t="str">
        <f>IFERROR((VLOOKUP(B546,Listor!$N$6:$P$47,3,FALSE)*Biologiska!K546)+(VLOOKUP(B546,Listor!$N$6:$Q$47,4,FALSE)),"")</f>
        <v/>
      </c>
      <c r="M546" s="63" t="str">
        <f t="shared" si="25"/>
        <v/>
      </c>
      <c r="N546" s="75"/>
      <c r="O546" s="84" t="str">
        <f t="shared" si="26"/>
        <v/>
      </c>
      <c r="P546" s="107"/>
      <c r="Q546" s="87" t="s">
        <v>79</v>
      </c>
      <c r="R546" s="87"/>
      <c r="S546" s="87"/>
      <c r="T546" s="87"/>
      <c r="U546" s="87"/>
      <c r="V546" s="86" t="s">
        <v>79</v>
      </c>
      <c r="W546" s="75"/>
      <c r="X546" s="102" t="s">
        <v>79</v>
      </c>
      <c r="Y546" s="63" t="str">
        <f>IFERROR(IF(VLOOKUP(X546,Listor!$T$6:$U$7,2,FALSE)&lt;O546,TRUE),"")</f>
        <v/>
      </c>
      <c r="Z546" s="87"/>
      <c r="AA546" s="104"/>
    </row>
    <row r="547" spans="2:27" x14ac:dyDescent="0.25">
      <c r="B547" s="68" t="s">
        <v>68</v>
      </c>
      <c r="C547" s="80" t="str">
        <f>IFERROR(VLOOKUP(B547,Listor!$A$6:$B$62,2,FALSE),"")</f>
        <v/>
      </c>
      <c r="D547" s="80" t="str">
        <f>IFERROR(VLOOKUP(B547,Listor!$A$6:$C$62,3,FALSE),"")</f>
        <v/>
      </c>
      <c r="E547" s="110" t="s">
        <v>79</v>
      </c>
      <c r="F547" s="66"/>
      <c r="G547" s="35" t="str">
        <f>IFERROR(VLOOKUP(B547,Listor!$A$6:$G$62,7,FALSE),"")</f>
        <v/>
      </c>
      <c r="H547" s="63" t="str">
        <f>IFERROR(VLOOKUP(B547,Listor!$N$6:$O$47,2,FALSE),"")</f>
        <v/>
      </c>
      <c r="I547" s="63" t="str">
        <f t="shared" si="24"/>
        <v/>
      </c>
      <c r="J547" s="96" t="str">
        <f>IFERROR(VLOOKUP(B547,Listor!$N$6:$P$47,3,FALSE)*I547,"")</f>
        <v/>
      </c>
      <c r="K547" s="81"/>
      <c r="L547" s="88" t="str">
        <f>IFERROR((VLOOKUP(B547,Listor!$N$6:$P$47,3,FALSE)*Biologiska!K547)+(VLOOKUP(B547,Listor!$N$6:$Q$47,4,FALSE)),"")</f>
        <v/>
      </c>
      <c r="M547" s="63" t="str">
        <f t="shared" si="25"/>
        <v/>
      </c>
      <c r="N547" s="75"/>
      <c r="O547" s="84" t="str">
        <f t="shared" si="26"/>
        <v/>
      </c>
      <c r="P547" s="107"/>
      <c r="Q547" s="87" t="s">
        <v>79</v>
      </c>
      <c r="R547" s="87"/>
      <c r="S547" s="87"/>
      <c r="T547" s="87"/>
      <c r="U547" s="87"/>
      <c r="V547" s="86" t="s">
        <v>79</v>
      </c>
      <c r="W547" s="75"/>
      <c r="X547" s="102" t="s">
        <v>79</v>
      </c>
      <c r="Y547" s="63" t="str">
        <f>IFERROR(IF(VLOOKUP(X547,Listor!$T$6:$U$7,2,FALSE)&lt;O547,TRUE),"")</f>
        <v/>
      </c>
      <c r="Z547" s="87"/>
      <c r="AA547" s="104"/>
    </row>
    <row r="548" spans="2:27" x14ac:dyDescent="0.25">
      <c r="B548" s="68" t="s">
        <v>68</v>
      </c>
      <c r="C548" s="80" t="str">
        <f>IFERROR(VLOOKUP(B548,Listor!$A$6:$B$62,2,FALSE),"")</f>
        <v/>
      </c>
      <c r="D548" s="80" t="str">
        <f>IFERROR(VLOOKUP(B548,Listor!$A$6:$C$62,3,FALSE),"")</f>
        <v/>
      </c>
      <c r="E548" s="110" t="s">
        <v>79</v>
      </c>
      <c r="F548" s="66"/>
      <c r="G548" s="35" t="str">
        <f>IFERROR(VLOOKUP(B548,Listor!$A$6:$G$62,7,FALSE),"")</f>
        <v/>
      </c>
      <c r="H548" s="63" t="str">
        <f>IFERROR(VLOOKUP(B548,Listor!$N$6:$O$47,2,FALSE),"")</f>
        <v/>
      </c>
      <c r="I548" s="63" t="str">
        <f t="shared" si="24"/>
        <v/>
      </c>
      <c r="J548" s="96" t="str">
        <f>IFERROR(VLOOKUP(B548,Listor!$N$6:$P$47,3,FALSE)*I548,"")</f>
        <v/>
      </c>
      <c r="K548" s="81"/>
      <c r="L548" s="88" t="str">
        <f>IFERROR((VLOOKUP(B548,Listor!$N$6:$P$47,3,FALSE)*Biologiska!K548)+(VLOOKUP(B548,Listor!$N$6:$Q$47,4,FALSE)),"")</f>
        <v/>
      </c>
      <c r="M548" s="63" t="str">
        <f t="shared" si="25"/>
        <v/>
      </c>
      <c r="N548" s="75"/>
      <c r="O548" s="84" t="str">
        <f t="shared" si="26"/>
        <v/>
      </c>
      <c r="P548" s="107"/>
      <c r="Q548" s="87" t="s">
        <v>79</v>
      </c>
      <c r="R548" s="87"/>
      <c r="S548" s="87"/>
      <c r="T548" s="87"/>
      <c r="U548" s="87"/>
      <c r="V548" s="86" t="s">
        <v>79</v>
      </c>
      <c r="W548" s="75"/>
      <c r="X548" s="102" t="s">
        <v>79</v>
      </c>
      <c r="Y548" s="63" t="str">
        <f>IFERROR(IF(VLOOKUP(X548,Listor!$T$6:$U$7,2,FALSE)&lt;O548,TRUE),"")</f>
        <v/>
      </c>
      <c r="Z548" s="87"/>
      <c r="AA548" s="104"/>
    </row>
    <row r="549" spans="2:27" x14ac:dyDescent="0.25">
      <c r="B549" s="68" t="s">
        <v>68</v>
      </c>
      <c r="C549" s="80" t="str">
        <f>IFERROR(VLOOKUP(B549,Listor!$A$6:$B$62,2,FALSE),"")</f>
        <v/>
      </c>
      <c r="D549" s="80" t="str">
        <f>IFERROR(VLOOKUP(B549,Listor!$A$6:$C$62,3,FALSE),"")</f>
        <v/>
      </c>
      <c r="E549" s="110" t="s">
        <v>79</v>
      </c>
      <c r="F549" s="66"/>
      <c r="G549" s="35" t="str">
        <f>IFERROR(VLOOKUP(B549,Listor!$A$6:$G$62,7,FALSE),"")</f>
        <v/>
      </c>
      <c r="H549" s="63" t="str">
        <f>IFERROR(VLOOKUP(B549,Listor!$N$6:$O$47,2,FALSE),"")</f>
        <v/>
      </c>
      <c r="I549" s="63" t="str">
        <f t="shared" si="24"/>
        <v/>
      </c>
      <c r="J549" s="96" t="str">
        <f>IFERROR(VLOOKUP(B549,Listor!$N$6:$P$47,3,FALSE)*I549,"")</f>
        <v/>
      </c>
      <c r="K549" s="81"/>
      <c r="L549" s="88" t="str">
        <f>IFERROR((VLOOKUP(B549,Listor!$N$6:$P$47,3,FALSE)*Biologiska!K549)+(VLOOKUP(B549,Listor!$N$6:$Q$47,4,FALSE)),"")</f>
        <v/>
      </c>
      <c r="M549" s="63" t="str">
        <f t="shared" si="25"/>
        <v/>
      </c>
      <c r="N549" s="75"/>
      <c r="O549" s="84" t="str">
        <f t="shared" si="26"/>
        <v/>
      </c>
      <c r="P549" s="107"/>
      <c r="Q549" s="87" t="s">
        <v>79</v>
      </c>
      <c r="R549" s="87"/>
      <c r="S549" s="87"/>
      <c r="T549" s="87"/>
      <c r="U549" s="87"/>
      <c r="V549" s="86" t="s">
        <v>79</v>
      </c>
      <c r="W549" s="75"/>
      <c r="X549" s="102" t="s">
        <v>79</v>
      </c>
      <c r="Y549" s="63" t="str">
        <f>IFERROR(IF(VLOOKUP(X549,Listor!$T$6:$U$7,2,FALSE)&lt;O549,TRUE),"")</f>
        <v/>
      </c>
      <c r="Z549" s="87"/>
      <c r="AA549" s="104"/>
    </row>
    <row r="550" spans="2:27" x14ac:dyDescent="0.25">
      <c r="B550" s="68" t="s">
        <v>68</v>
      </c>
      <c r="C550" s="80" t="str">
        <f>IFERROR(VLOOKUP(B550,Listor!$A$6:$B$62,2,FALSE),"")</f>
        <v/>
      </c>
      <c r="D550" s="80" t="str">
        <f>IFERROR(VLOOKUP(B550,Listor!$A$6:$C$62,3,FALSE),"")</f>
        <v/>
      </c>
      <c r="E550" s="110" t="s">
        <v>79</v>
      </c>
      <c r="F550" s="66"/>
      <c r="G550" s="35" t="str">
        <f>IFERROR(VLOOKUP(B550,Listor!$A$6:$G$62,7,FALSE),"")</f>
        <v/>
      </c>
      <c r="H550" s="63" t="str">
        <f>IFERROR(VLOOKUP(B550,Listor!$N$6:$O$47,2,FALSE),"")</f>
        <v/>
      </c>
      <c r="I550" s="63" t="str">
        <f t="shared" si="24"/>
        <v/>
      </c>
      <c r="J550" s="96" t="str">
        <f>IFERROR(VLOOKUP(B550,Listor!$N$6:$P$47,3,FALSE)*I550,"")</f>
        <v/>
      </c>
      <c r="K550" s="81"/>
      <c r="L550" s="88" t="str">
        <f>IFERROR((VLOOKUP(B550,Listor!$N$6:$P$47,3,FALSE)*Biologiska!K550)+(VLOOKUP(B550,Listor!$N$6:$Q$47,4,FALSE)),"")</f>
        <v/>
      </c>
      <c r="M550" s="63" t="str">
        <f t="shared" si="25"/>
        <v/>
      </c>
      <c r="N550" s="75"/>
      <c r="O550" s="84" t="str">
        <f t="shared" si="26"/>
        <v/>
      </c>
      <c r="P550" s="107"/>
      <c r="Q550" s="87" t="s">
        <v>79</v>
      </c>
      <c r="R550" s="87"/>
      <c r="S550" s="87"/>
      <c r="T550" s="87"/>
      <c r="U550" s="87"/>
      <c r="V550" s="86" t="s">
        <v>79</v>
      </c>
      <c r="W550" s="75"/>
      <c r="X550" s="102" t="s">
        <v>79</v>
      </c>
      <c r="Y550" s="63" t="str">
        <f>IFERROR(IF(VLOOKUP(X550,Listor!$T$6:$U$7,2,FALSE)&lt;O550,TRUE),"")</f>
        <v/>
      </c>
      <c r="Z550" s="87"/>
      <c r="AA550" s="104"/>
    </row>
    <row r="551" spans="2:27" x14ac:dyDescent="0.25">
      <c r="B551" s="68" t="s">
        <v>68</v>
      </c>
      <c r="C551" s="80" t="str">
        <f>IFERROR(VLOOKUP(B551,Listor!$A$6:$B$62,2,FALSE),"")</f>
        <v/>
      </c>
      <c r="D551" s="80" t="str">
        <f>IFERROR(VLOOKUP(B551,Listor!$A$6:$C$62,3,FALSE),"")</f>
        <v/>
      </c>
      <c r="E551" s="110" t="s">
        <v>79</v>
      </c>
      <c r="F551" s="66"/>
      <c r="G551" s="35" t="str">
        <f>IFERROR(VLOOKUP(B551,Listor!$A$6:$G$62,7,FALSE),"")</f>
        <v/>
      </c>
      <c r="H551" s="63" t="str">
        <f>IFERROR(VLOOKUP(B551,Listor!$N$6:$O$47,2,FALSE),"")</f>
        <v/>
      </c>
      <c r="I551" s="63" t="str">
        <f t="shared" si="24"/>
        <v/>
      </c>
      <c r="J551" s="96" t="str">
        <f>IFERROR(VLOOKUP(B551,Listor!$N$6:$P$47,3,FALSE)*I551,"")</f>
        <v/>
      </c>
      <c r="K551" s="81"/>
      <c r="L551" s="88" t="str">
        <f>IFERROR((VLOOKUP(B551,Listor!$N$6:$P$47,3,FALSE)*Biologiska!K551)+(VLOOKUP(B551,Listor!$N$6:$Q$47,4,FALSE)),"")</f>
        <v/>
      </c>
      <c r="M551" s="63" t="str">
        <f t="shared" si="25"/>
        <v/>
      </c>
      <c r="N551" s="75"/>
      <c r="O551" s="84" t="str">
        <f t="shared" si="26"/>
        <v/>
      </c>
      <c r="P551" s="107"/>
      <c r="Q551" s="87" t="s">
        <v>79</v>
      </c>
      <c r="R551" s="87"/>
      <c r="S551" s="87"/>
      <c r="T551" s="87"/>
      <c r="U551" s="87"/>
      <c r="V551" s="86" t="s">
        <v>79</v>
      </c>
      <c r="W551" s="75"/>
      <c r="X551" s="102" t="s">
        <v>79</v>
      </c>
      <c r="Y551" s="63" t="str">
        <f>IFERROR(IF(VLOOKUP(X551,Listor!$T$6:$U$7,2,FALSE)&lt;O551,TRUE),"")</f>
        <v/>
      </c>
      <c r="Z551" s="87"/>
      <c r="AA551" s="104"/>
    </row>
    <row r="552" spans="2:27" x14ac:dyDescent="0.25">
      <c r="B552" s="68" t="s">
        <v>68</v>
      </c>
      <c r="C552" s="80" t="str">
        <f>IFERROR(VLOOKUP(B552,Listor!$A$6:$B$62,2,FALSE),"")</f>
        <v/>
      </c>
      <c r="D552" s="80" t="str">
        <f>IFERROR(VLOOKUP(B552,Listor!$A$6:$C$62,3,FALSE),"")</f>
        <v/>
      </c>
      <c r="E552" s="110" t="s">
        <v>79</v>
      </c>
      <c r="F552" s="66"/>
      <c r="G552" s="35" t="str">
        <f>IFERROR(VLOOKUP(B552,Listor!$A$6:$G$62,7,FALSE),"")</f>
        <v/>
      </c>
      <c r="H552" s="63" t="str">
        <f>IFERROR(VLOOKUP(B552,Listor!$N$6:$O$47,2,FALSE),"")</f>
        <v/>
      </c>
      <c r="I552" s="63" t="str">
        <f t="shared" si="24"/>
        <v/>
      </c>
      <c r="J552" s="96" t="str">
        <f>IFERROR(VLOOKUP(B552,Listor!$N$6:$P$47,3,FALSE)*I552,"")</f>
        <v/>
      </c>
      <c r="K552" s="81"/>
      <c r="L552" s="88" t="str">
        <f>IFERROR((VLOOKUP(B552,Listor!$N$6:$P$47,3,FALSE)*Biologiska!K552)+(VLOOKUP(B552,Listor!$N$6:$Q$47,4,FALSE)),"")</f>
        <v/>
      </c>
      <c r="M552" s="63" t="str">
        <f t="shared" si="25"/>
        <v/>
      </c>
      <c r="N552" s="75"/>
      <c r="O552" s="84" t="str">
        <f t="shared" si="26"/>
        <v/>
      </c>
      <c r="P552" s="107"/>
      <c r="Q552" s="87" t="s">
        <v>79</v>
      </c>
      <c r="R552" s="87"/>
      <c r="S552" s="87"/>
      <c r="T552" s="87"/>
      <c r="U552" s="87"/>
      <c r="V552" s="86" t="s">
        <v>79</v>
      </c>
      <c r="W552" s="75"/>
      <c r="X552" s="102" t="s">
        <v>79</v>
      </c>
      <c r="Y552" s="63" t="str">
        <f>IFERROR(IF(VLOOKUP(X552,Listor!$T$6:$U$7,2,FALSE)&lt;O552,TRUE),"")</f>
        <v/>
      </c>
      <c r="Z552" s="87"/>
      <c r="AA552" s="104"/>
    </row>
    <row r="553" spans="2:27" x14ac:dyDescent="0.25">
      <c r="B553" s="68" t="s">
        <v>68</v>
      </c>
      <c r="C553" s="80" t="str">
        <f>IFERROR(VLOOKUP(B553,Listor!$A$6:$B$62,2,FALSE),"")</f>
        <v/>
      </c>
      <c r="D553" s="80" t="str">
        <f>IFERROR(VLOOKUP(B553,Listor!$A$6:$C$62,3,FALSE),"")</f>
        <v/>
      </c>
      <c r="E553" s="110" t="s">
        <v>79</v>
      </c>
      <c r="F553" s="66"/>
      <c r="G553" s="35" t="str">
        <f>IFERROR(VLOOKUP(B553,Listor!$A$6:$G$62,7,FALSE),"")</f>
        <v/>
      </c>
      <c r="H553" s="63" t="str">
        <f>IFERROR(VLOOKUP(B553,Listor!$N$6:$O$47,2,FALSE),"")</f>
        <v/>
      </c>
      <c r="I553" s="63" t="str">
        <f t="shared" si="24"/>
        <v/>
      </c>
      <c r="J553" s="96" t="str">
        <f>IFERROR(VLOOKUP(B553,Listor!$N$6:$P$47,3,FALSE)*I553,"")</f>
        <v/>
      </c>
      <c r="K553" s="81"/>
      <c r="L553" s="88" t="str">
        <f>IFERROR((VLOOKUP(B553,Listor!$N$6:$P$47,3,FALSE)*Biologiska!K553)+(VLOOKUP(B553,Listor!$N$6:$Q$47,4,FALSE)),"")</f>
        <v/>
      </c>
      <c r="M553" s="63" t="str">
        <f t="shared" si="25"/>
        <v/>
      </c>
      <c r="N553" s="75"/>
      <c r="O553" s="84" t="str">
        <f t="shared" si="26"/>
        <v/>
      </c>
      <c r="P553" s="107"/>
      <c r="Q553" s="87" t="s">
        <v>79</v>
      </c>
      <c r="R553" s="87"/>
      <c r="S553" s="87"/>
      <c r="T553" s="87"/>
      <c r="U553" s="87"/>
      <c r="V553" s="86" t="s">
        <v>79</v>
      </c>
      <c r="W553" s="75"/>
      <c r="X553" s="102" t="s">
        <v>79</v>
      </c>
      <c r="Y553" s="63" t="str">
        <f>IFERROR(IF(VLOOKUP(X553,Listor!$T$6:$U$7,2,FALSE)&lt;O553,TRUE),"")</f>
        <v/>
      </c>
      <c r="Z553" s="87"/>
      <c r="AA553" s="104"/>
    </row>
    <row r="554" spans="2:27" x14ac:dyDescent="0.25">
      <c r="B554" s="68" t="s">
        <v>68</v>
      </c>
      <c r="C554" s="80" t="str">
        <f>IFERROR(VLOOKUP(B554,Listor!$A$6:$B$62,2,FALSE),"")</f>
        <v/>
      </c>
      <c r="D554" s="80" t="str">
        <f>IFERROR(VLOOKUP(B554,Listor!$A$6:$C$62,3,FALSE),"")</f>
        <v/>
      </c>
      <c r="E554" s="110" t="s">
        <v>79</v>
      </c>
      <c r="F554" s="66"/>
      <c r="G554" s="35" t="str">
        <f>IFERROR(VLOOKUP(B554,Listor!$A$6:$G$62,7,FALSE),"")</f>
        <v/>
      </c>
      <c r="H554" s="63" t="str">
        <f>IFERROR(VLOOKUP(B554,Listor!$N$6:$O$47,2,FALSE),"")</f>
        <v/>
      </c>
      <c r="I554" s="63" t="str">
        <f t="shared" si="24"/>
        <v/>
      </c>
      <c r="J554" s="96" t="str">
        <f>IFERROR(VLOOKUP(B554,Listor!$N$6:$P$47,3,FALSE)*I554,"")</f>
        <v/>
      </c>
      <c r="K554" s="81"/>
      <c r="L554" s="88" t="str">
        <f>IFERROR((VLOOKUP(B554,Listor!$N$6:$P$47,3,FALSE)*Biologiska!K554)+(VLOOKUP(B554,Listor!$N$6:$Q$47,4,FALSE)),"")</f>
        <v/>
      </c>
      <c r="M554" s="63" t="str">
        <f t="shared" si="25"/>
        <v/>
      </c>
      <c r="N554" s="75"/>
      <c r="O554" s="84" t="str">
        <f t="shared" si="26"/>
        <v/>
      </c>
      <c r="P554" s="107"/>
      <c r="Q554" s="87" t="s">
        <v>79</v>
      </c>
      <c r="R554" s="87"/>
      <c r="S554" s="87"/>
      <c r="T554" s="87"/>
      <c r="U554" s="87"/>
      <c r="V554" s="86" t="s">
        <v>79</v>
      </c>
      <c r="W554" s="75"/>
      <c r="X554" s="102" t="s">
        <v>79</v>
      </c>
      <c r="Y554" s="63" t="str">
        <f>IFERROR(IF(VLOOKUP(X554,Listor!$T$6:$U$7,2,FALSE)&lt;O554,TRUE),"")</f>
        <v/>
      </c>
      <c r="Z554" s="87"/>
      <c r="AA554" s="104"/>
    </row>
    <row r="555" spans="2:27" x14ac:dyDescent="0.25">
      <c r="B555" s="68" t="s">
        <v>68</v>
      </c>
      <c r="C555" s="80" t="str">
        <f>IFERROR(VLOOKUP(B555,Listor!$A$6:$B$62,2,FALSE),"")</f>
        <v/>
      </c>
      <c r="D555" s="80" t="str">
        <f>IFERROR(VLOOKUP(B555,Listor!$A$6:$C$62,3,FALSE),"")</f>
        <v/>
      </c>
      <c r="E555" s="110" t="s">
        <v>79</v>
      </c>
      <c r="F555" s="66"/>
      <c r="G555" s="35" t="str">
        <f>IFERROR(VLOOKUP(B555,Listor!$A$6:$G$62,7,FALSE),"")</f>
        <v/>
      </c>
      <c r="H555" s="63" t="str">
        <f>IFERROR(VLOOKUP(B555,Listor!$N$6:$O$47,2,FALSE),"")</f>
        <v/>
      </c>
      <c r="I555" s="63" t="str">
        <f t="shared" si="24"/>
        <v/>
      </c>
      <c r="J555" s="96" t="str">
        <f>IFERROR(VLOOKUP(B555,Listor!$N$6:$P$47,3,FALSE)*I555,"")</f>
        <v/>
      </c>
      <c r="K555" s="81"/>
      <c r="L555" s="88" t="str">
        <f>IFERROR((VLOOKUP(B555,Listor!$N$6:$P$47,3,FALSE)*Biologiska!K555)+(VLOOKUP(B555,Listor!$N$6:$Q$47,4,FALSE)),"")</f>
        <v/>
      </c>
      <c r="M555" s="63" t="str">
        <f t="shared" si="25"/>
        <v/>
      </c>
      <c r="N555" s="75"/>
      <c r="O555" s="84" t="str">
        <f t="shared" si="26"/>
        <v/>
      </c>
      <c r="P555" s="107"/>
      <c r="Q555" s="87" t="s">
        <v>79</v>
      </c>
      <c r="R555" s="87"/>
      <c r="S555" s="87"/>
      <c r="T555" s="87"/>
      <c r="U555" s="87"/>
      <c r="V555" s="86" t="s">
        <v>79</v>
      </c>
      <c r="W555" s="75"/>
      <c r="X555" s="102" t="s">
        <v>79</v>
      </c>
      <c r="Y555" s="63" t="str">
        <f>IFERROR(IF(VLOOKUP(X555,Listor!$T$6:$U$7,2,FALSE)&lt;O555,TRUE),"")</f>
        <v/>
      </c>
      <c r="Z555" s="87"/>
      <c r="AA555" s="104"/>
    </row>
    <row r="556" spans="2:27" x14ac:dyDescent="0.25">
      <c r="B556" s="68" t="s">
        <v>68</v>
      </c>
      <c r="C556" s="80" t="str">
        <f>IFERROR(VLOOKUP(B556,Listor!$A$6:$B$62,2,FALSE),"")</f>
        <v/>
      </c>
      <c r="D556" s="80" t="str">
        <f>IFERROR(VLOOKUP(B556,Listor!$A$6:$C$62,3,FALSE),"")</f>
        <v/>
      </c>
      <c r="E556" s="110" t="s">
        <v>79</v>
      </c>
      <c r="F556" s="66"/>
      <c r="G556" s="35" t="str">
        <f>IFERROR(VLOOKUP(B556,Listor!$A$6:$G$62,7,FALSE),"")</f>
        <v/>
      </c>
      <c r="H556" s="63" t="str">
        <f>IFERROR(VLOOKUP(B556,Listor!$N$6:$O$47,2,FALSE),"")</f>
        <v/>
      </c>
      <c r="I556" s="63" t="str">
        <f t="shared" si="24"/>
        <v/>
      </c>
      <c r="J556" s="96" t="str">
        <f>IFERROR(VLOOKUP(B556,Listor!$N$6:$P$47,3,FALSE)*I556,"")</f>
        <v/>
      </c>
      <c r="K556" s="81"/>
      <c r="L556" s="88" t="str">
        <f>IFERROR((VLOOKUP(B556,Listor!$N$6:$P$47,3,FALSE)*Biologiska!K556)+(VLOOKUP(B556,Listor!$N$6:$Q$47,4,FALSE)),"")</f>
        <v/>
      </c>
      <c r="M556" s="63" t="str">
        <f t="shared" si="25"/>
        <v/>
      </c>
      <c r="N556" s="75"/>
      <c r="O556" s="84" t="str">
        <f t="shared" si="26"/>
        <v/>
      </c>
      <c r="P556" s="107"/>
      <c r="Q556" s="87" t="s">
        <v>79</v>
      </c>
      <c r="R556" s="87"/>
      <c r="S556" s="87"/>
      <c r="T556" s="87"/>
      <c r="U556" s="87"/>
      <c r="V556" s="86" t="s">
        <v>79</v>
      </c>
      <c r="W556" s="75"/>
      <c r="X556" s="102" t="s">
        <v>79</v>
      </c>
      <c r="Y556" s="63" t="str">
        <f>IFERROR(IF(VLOOKUP(X556,Listor!$T$6:$U$7,2,FALSE)&lt;O556,TRUE),"")</f>
        <v/>
      </c>
      <c r="Z556" s="87"/>
      <c r="AA556" s="104"/>
    </row>
    <row r="557" spans="2:27" x14ac:dyDescent="0.25">
      <c r="B557" s="68" t="s">
        <v>68</v>
      </c>
      <c r="C557" s="80" t="str">
        <f>IFERROR(VLOOKUP(B557,Listor!$A$6:$B$62,2,FALSE),"")</f>
        <v/>
      </c>
      <c r="D557" s="80" t="str">
        <f>IFERROR(VLOOKUP(B557,Listor!$A$6:$C$62,3,FALSE),"")</f>
        <v/>
      </c>
      <c r="E557" s="110" t="s">
        <v>79</v>
      </c>
      <c r="F557" s="66"/>
      <c r="G557" s="35" t="str">
        <f>IFERROR(VLOOKUP(B557,Listor!$A$6:$G$62,7,FALSE),"")</f>
        <v/>
      </c>
      <c r="H557" s="63" t="str">
        <f>IFERROR(VLOOKUP(B557,Listor!$N$6:$O$47,2,FALSE),"")</f>
        <v/>
      </c>
      <c r="I557" s="63" t="str">
        <f t="shared" si="24"/>
        <v/>
      </c>
      <c r="J557" s="96" t="str">
        <f>IFERROR(VLOOKUP(B557,Listor!$N$6:$P$47,3,FALSE)*I557,"")</f>
        <v/>
      </c>
      <c r="K557" s="81"/>
      <c r="L557" s="88" t="str">
        <f>IFERROR((VLOOKUP(B557,Listor!$N$6:$P$47,3,FALSE)*Biologiska!K557)+(VLOOKUP(B557,Listor!$N$6:$Q$47,4,FALSE)),"")</f>
        <v/>
      </c>
      <c r="M557" s="63" t="str">
        <f t="shared" si="25"/>
        <v/>
      </c>
      <c r="N557" s="75"/>
      <c r="O557" s="84" t="str">
        <f t="shared" si="26"/>
        <v/>
      </c>
      <c r="P557" s="107"/>
      <c r="Q557" s="87" t="s">
        <v>79</v>
      </c>
      <c r="R557" s="87"/>
      <c r="S557" s="87"/>
      <c r="T557" s="87"/>
      <c r="U557" s="87"/>
      <c r="V557" s="86" t="s">
        <v>79</v>
      </c>
      <c r="W557" s="75"/>
      <c r="X557" s="102" t="s">
        <v>79</v>
      </c>
      <c r="Y557" s="63" t="str">
        <f>IFERROR(IF(VLOOKUP(X557,Listor!$T$6:$U$7,2,FALSE)&lt;O557,TRUE),"")</f>
        <v/>
      </c>
      <c r="Z557" s="87"/>
      <c r="AA557" s="104"/>
    </row>
    <row r="558" spans="2:27" x14ac:dyDescent="0.25">
      <c r="B558" s="68" t="s">
        <v>68</v>
      </c>
      <c r="C558" s="80" t="str">
        <f>IFERROR(VLOOKUP(B558,Listor!$A$6:$B$62,2,FALSE),"")</f>
        <v/>
      </c>
      <c r="D558" s="80" t="str">
        <f>IFERROR(VLOOKUP(B558,Listor!$A$6:$C$62,3,FALSE),"")</f>
        <v/>
      </c>
      <c r="E558" s="110" t="s">
        <v>79</v>
      </c>
      <c r="F558" s="66"/>
      <c r="G558" s="35" t="str">
        <f>IFERROR(VLOOKUP(B558,Listor!$A$6:$G$62,7,FALSE),"")</f>
        <v/>
      </c>
      <c r="H558" s="63" t="str">
        <f>IFERROR(VLOOKUP(B558,Listor!$N$6:$O$47,2,FALSE),"")</f>
        <v/>
      </c>
      <c r="I558" s="63" t="str">
        <f t="shared" si="24"/>
        <v/>
      </c>
      <c r="J558" s="96" t="str">
        <f>IFERROR(VLOOKUP(B558,Listor!$N$6:$P$47,3,FALSE)*I558,"")</f>
        <v/>
      </c>
      <c r="K558" s="81"/>
      <c r="L558" s="88" t="str">
        <f>IFERROR((VLOOKUP(B558,Listor!$N$6:$P$47,3,FALSE)*Biologiska!K558)+(VLOOKUP(B558,Listor!$N$6:$Q$47,4,FALSE)),"")</f>
        <v/>
      </c>
      <c r="M558" s="63" t="str">
        <f t="shared" si="25"/>
        <v/>
      </c>
      <c r="N558" s="75"/>
      <c r="O558" s="84" t="str">
        <f t="shared" si="26"/>
        <v/>
      </c>
      <c r="P558" s="107"/>
      <c r="Q558" s="87" t="s">
        <v>79</v>
      </c>
      <c r="R558" s="87"/>
      <c r="S558" s="87"/>
      <c r="T558" s="87"/>
      <c r="U558" s="87"/>
      <c r="V558" s="86" t="s">
        <v>79</v>
      </c>
      <c r="W558" s="75"/>
      <c r="X558" s="102" t="s">
        <v>79</v>
      </c>
      <c r="Y558" s="63" t="str">
        <f>IFERROR(IF(VLOOKUP(X558,Listor!$T$6:$U$7,2,FALSE)&lt;O558,TRUE),"")</f>
        <v/>
      </c>
      <c r="Z558" s="87"/>
      <c r="AA558" s="104"/>
    </row>
    <row r="559" spans="2:27" x14ac:dyDescent="0.25">
      <c r="B559" s="68" t="s">
        <v>68</v>
      </c>
      <c r="C559" s="80" t="str">
        <f>IFERROR(VLOOKUP(B559,Listor!$A$6:$B$62,2,FALSE),"")</f>
        <v/>
      </c>
      <c r="D559" s="80" t="str">
        <f>IFERROR(VLOOKUP(B559,Listor!$A$6:$C$62,3,FALSE),"")</f>
        <v/>
      </c>
      <c r="E559" s="110" t="s">
        <v>79</v>
      </c>
      <c r="F559" s="66"/>
      <c r="G559" s="35" t="str">
        <f>IFERROR(VLOOKUP(B559,Listor!$A$6:$G$62,7,FALSE),"")</f>
        <v/>
      </c>
      <c r="H559" s="63" t="str">
        <f>IFERROR(VLOOKUP(B559,Listor!$N$6:$O$47,2,FALSE),"")</f>
        <v/>
      </c>
      <c r="I559" s="63" t="str">
        <f t="shared" si="24"/>
        <v/>
      </c>
      <c r="J559" s="96" t="str">
        <f>IFERROR(VLOOKUP(B559,Listor!$N$6:$P$47,3,FALSE)*I559,"")</f>
        <v/>
      </c>
      <c r="K559" s="81"/>
      <c r="L559" s="88" t="str">
        <f>IFERROR((VLOOKUP(B559,Listor!$N$6:$P$47,3,FALSE)*Biologiska!K559)+(VLOOKUP(B559,Listor!$N$6:$Q$47,4,FALSE)),"")</f>
        <v/>
      </c>
      <c r="M559" s="63" t="str">
        <f t="shared" si="25"/>
        <v/>
      </c>
      <c r="N559" s="75"/>
      <c r="O559" s="84" t="str">
        <f t="shared" si="26"/>
        <v/>
      </c>
      <c r="P559" s="107"/>
      <c r="Q559" s="87" t="s">
        <v>79</v>
      </c>
      <c r="R559" s="87"/>
      <c r="S559" s="87"/>
      <c r="T559" s="87"/>
      <c r="U559" s="87"/>
      <c r="V559" s="86" t="s">
        <v>79</v>
      </c>
      <c r="W559" s="75"/>
      <c r="X559" s="102" t="s">
        <v>79</v>
      </c>
      <c r="Y559" s="63" t="str">
        <f>IFERROR(IF(VLOOKUP(X559,Listor!$T$6:$U$7,2,FALSE)&lt;O559,TRUE),"")</f>
        <v/>
      </c>
      <c r="Z559" s="87"/>
      <c r="AA559" s="104"/>
    </row>
    <row r="560" spans="2:27" x14ac:dyDescent="0.25">
      <c r="B560" s="68" t="s">
        <v>68</v>
      </c>
      <c r="C560" s="80" t="str">
        <f>IFERROR(VLOOKUP(B560,Listor!$A$6:$B$62,2,FALSE),"")</f>
        <v/>
      </c>
      <c r="D560" s="80" t="str">
        <f>IFERROR(VLOOKUP(B560,Listor!$A$6:$C$62,3,FALSE),"")</f>
        <v/>
      </c>
      <c r="E560" s="110" t="s">
        <v>79</v>
      </c>
      <c r="F560" s="66"/>
      <c r="G560" s="35" t="str">
        <f>IFERROR(VLOOKUP(B560,Listor!$A$6:$G$62,7,FALSE),"")</f>
        <v/>
      </c>
      <c r="H560" s="63" t="str">
        <f>IFERROR(VLOOKUP(B560,Listor!$N$6:$O$47,2,FALSE),"")</f>
        <v/>
      </c>
      <c r="I560" s="63" t="str">
        <f t="shared" si="24"/>
        <v/>
      </c>
      <c r="J560" s="96" t="str">
        <f>IFERROR(VLOOKUP(B560,Listor!$N$6:$P$47,3,FALSE)*I560,"")</f>
        <v/>
      </c>
      <c r="K560" s="81"/>
      <c r="L560" s="88" t="str">
        <f>IFERROR((VLOOKUP(B560,Listor!$N$6:$P$47,3,FALSE)*Biologiska!K560)+(VLOOKUP(B560,Listor!$N$6:$Q$47,4,FALSE)),"")</f>
        <v/>
      </c>
      <c r="M560" s="63" t="str">
        <f t="shared" si="25"/>
        <v/>
      </c>
      <c r="N560" s="75"/>
      <c r="O560" s="84" t="str">
        <f t="shared" si="26"/>
        <v/>
      </c>
      <c r="P560" s="107"/>
      <c r="Q560" s="87" t="s">
        <v>79</v>
      </c>
      <c r="R560" s="87"/>
      <c r="S560" s="87"/>
      <c r="T560" s="87"/>
      <c r="U560" s="87"/>
      <c r="V560" s="86" t="s">
        <v>79</v>
      </c>
      <c r="W560" s="75"/>
      <c r="X560" s="102" t="s">
        <v>79</v>
      </c>
      <c r="Y560" s="63" t="str">
        <f>IFERROR(IF(VLOOKUP(X560,Listor!$T$6:$U$7,2,FALSE)&lt;O560,TRUE),"")</f>
        <v/>
      </c>
      <c r="Z560" s="87"/>
      <c r="AA560" s="104"/>
    </row>
    <row r="561" spans="2:27" x14ac:dyDescent="0.25">
      <c r="B561" s="68" t="s">
        <v>68</v>
      </c>
      <c r="C561" s="80" t="str">
        <f>IFERROR(VLOOKUP(B561,Listor!$A$6:$B$62,2,FALSE),"")</f>
        <v/>
      </c>
      <c r="D561" s="80" t="str">
        <f>IFERROR(VLOOKUP(B561,Listor!$A$6:$C$62,3,FALSE),"")</f>
        <v/>
      </c>
      <c r="E561" s="110" t="s">
        <v>79</v>
      </c>
      <c r="F561" s="66"/>
      <c r="G561" s="35" t="str">
        <f>IFERROR(VLOOKUP(B561,Listor!$A$6:$G$62,7,FALSE),"")</f>
        <v/>
      </c>
      <c r="H561" s="63" t="str">
        <f>IFERROR(VLOOKUP(B561,Listor!$N$6:$O$47,2,FALSE),"")</f>
        <v/>
      </c>
      <c r="I561" s="63" t="str">
        <f t="shared" si="24"/>
        <v/>
      </c>
      <c r="J561" s="96" t="str">
        <f>IFERROR(VLOOKUP(B561,Listor!$N$6:$P$47,3,FALSE)*I561,"")</f>
        <v/>
      </c>
      <c r="K561" s="81"/>
      <c r="L561" s="88" t="str">
        <f>IFERROR((VLOOKUP(B561,Listor!$N$6:$P$47,3,FALSE)*Biologiska!K561)+(VLOOKUP(B561,Listor!$N$6:$Q$47,4,FALSE)),"")</f>
        <v/>
      </c>
      <c r="M561" s="63" t="str">
        <f t="shared" si="25"/>
        <v/>
      </c>
      <c r="N561" s="75"/>
      <c r="O561" s="84" t="str">
        <f t="shared" si="26"/>
        <v/>
      </c>
      <c r="P561" s="107"/>
      <c r="Q561" s="87" t="s">
        <v>79</v>
      </c>
      <c r="R561" s="87"/>
      <c r="S561" s="87"/>
      <c r="T561" s="87"/>
      <c r="U561" s="87"/>
      <c r="V561" s="86" t="s">
        <v>79</v>
      </c>
      <c r="W561" s="75"/>
      <c r="X561" s="102" t="s">
        <v>79</v>
      </c>
      <c r="Y561" s="63" t="str">
        <f>IFERROR(IF(VLOOKUP(X561,Listor!$T$6:$U$7,2,FALSE)&lt;O561,TRUE),"")</f>
        <v/>
      </c>
      <c r="Z561" s="87"/>
      <c r="AA561" s="104"/>
    </row>
    <row r="562" spans="2:27" x14ac:dyDescent="0.25">
      <c r="B562" s="68" t="s">
        <v>68</v>
      </c>
      <c r="C562" s="80" t="str">
        <f>IFERROR(VLOOKUP(B562,Listor!$A$6:$B$62,2,FALSE),"")</f>
        <v/>
      </c>
      <c r="D562" s="80" t="str">
        <f>IFERROR(VLOOKUP(B562,Listor!$A$6:$C$62,3,FALSE),"")</f>
        <v/>
      </c>
      <c r="E562" s="110" t="s">
        <v>79</v>
      </c>
      <c r="F562" s="66"/>
      <c r="G562" s="35" t="str">
        <f>IFERROR(VLOOKUP(B562,Listor!$A$6:$G$62,7,FALSE),"")</f>
        <v/>
      </c>
      <c r="H562" s="63" t="str">
        <f>IFERROR(VLOOKUP(B562,Listor!$N$6:$O$47,2,FALSE),"")</f>
        <v/>
      </c>
      <c r="I562" s="63" t="str">
        <f t="shared" si="24"/>
        <v/>
      </c>
      <c r="J562" s="96" t="str">
        <f>IFERROR(VLOOKUP(B562,Listor!$N$6:$P$47,3,FALSE)*I562,"")</f>
        <v/>
      </c>
      <c r="K562" s="81"/>
      <c r="L562" s="88" t="str">
        <f>IFERROR((VLOOKUP(B562,Listor!$N$6:$P$47,3,FALSE)*Biologiska!K562)+(VLOOKUP(B562,Listor!$N$6:$Q$47,4,FALSE)),"")</f>
        <v/>
      </c>
      <c r="M562" s="63" t="str">
        <f t="shared" si="25"/>
        <v/>
      </c>
      <c r="N562" s="75"/>
      <c r="O562" s="84" t="str">
        <f t="shared" si="26"/>
        <v/>
      </c>
      <c r="P562" s="107"/>
      <c r="Q562" s="87" t="s">
        <v>79</v>
      </c>
      <c r="R562" s="87"/>
      <c r="S562" s="87"/>
      <c r="T562" s="87"/>
      <c r="U562" s="87"/>
      <c r="V562" s="86" t="s">
        <v>79</v>
      </c>
      <c r="W562" s="75"/>
      <c r="X562" s="102" t="s">
        <v>79</v>
      </c>
      <c r="Y562" s="63" t="str">
        <f>IFERROR(IF(VLOOKUP(X562,Listor!$T$6:$U$7,2,FALSE)&lt;O562,TRUE),"")</f>
        <v/>
      </c>
      <c r="Z562" s="87"/>
      <c r="AA562" s="104"/>
    </row>
    <row r="563" spans="2:27" x14ac:dyDescent="0.25">
      <c r="B563" s="68" t="s">
        <v>68</v>
      </c>
      <c r="C563" s="80" t="str">
        <f>IFERROR(VLOOKUP(B563,Listor!$A$6:$B$62,2,FALSE),"")</f>
        <v/>
      </c>
      <c r="D563" s="80" t="str">
        <f>IFERROR(VLOOKUP(B563,Listor!$A$6:$C$62,3,FALSE),"")</f>
        <v/>
      </c>
      <c r="E563" s="110" t="s">
        <v>79</v>
      </c>
      <c r="F563" s="66"/>
      <c r="G563" s="35" t="str">
        <f>IFERROR(VLOOKUP(B563,Listor!$A$6:$G$62,7,FALSE),"")</f>
        <v/>
      </c>
      <c r="H563" s="63" t="str">
        <f>IFERROR(VLOOKUP(B563,Listor!$N$6:$O$47,2,FALSE),"")</f>
        <v/>
      </c>
      <c r="I563" s="63" t="str">
        <f t="shared" si="24"/>
        <v/>
      </c>
      <c r="J563" s="96" t="str">
        <f>IFERROR(VLOOKUP(B563,Listor!$N$6:$P$47,3,FALSE)*I563,"")</f>
        <v/>
      </c>
      <c r="K563" s="81"/>
      <c r="L563" s="88" t="str">
        <f>IFERROR((VLOOKUP(B563,Listor!$N$6:$P$47,3,FALSE)*Biologiska!K563)+(VLOOKUP(B563,Listor!$N$6:$Q$47,4,FALSE)),"")</f>
        <v/>
      </c>
      <c r="M563" s="63" t="str">
        <f t="shared" si="25"/>
        <v/>
      </c>
      <c r="N563" s="75"/>
      <c r="O563" s="84" t="str">
        <f t="shared" si="26"/>
        <v/>
      </c>
      <c r="P563" s="107"/>
      <c r="Q563" s="87" t="s">
        <v>79</v>
      </c>
      <c r="R563" s="87"/>
      <c r="S563" s="87"/>
      <c r="T563" s="87"/>
      <c r="U563" s="87"/>
      <c r="V563" s="86" t="s">
        <v>79</v>
      </c>
      <c r="W563" s="75"/>
      <c r="X563" s="102" t="s">
        <v>79</v>
      </c>
      <c r="Y563" s="63" t="str">
        <f>IFERROR(IF(VLOOKUP(X563,Listor!$T$6:$U$7,2,FALSE)&lt;O563,TRUE),"")</f>
        <v/>
      </c>
      <c r="Z563" s="87"/>
      <c r="AA563" s="104"/>
    </row>
    <row r="564" spans="2:27" x14ac:dyDescent="0.25">
      <c r="B564" s="68" t="s">
        <v>68</v>
      </c>
      <c r="C564" s="80" t="str">
        <f>IFERROR(VLOOKUP(B564,Listor!$A$6:$B$62,2,FALSE),"")</f>
        <v/>
      </c>
      <c r="D564" s="80" t="str">
        <f>IFERROR(VLOOKUP(B564,Listor!$A$6:$C$62,3,FALSE),"")</f>
        <v/>
      </c>
      <c r="E564" s="110" t="s">
        <v>79</v>
      </c>
      <c r="F564" s="66"/>
      <c r="G564" s="35" t="str">
        <f>IFERROR(VLOOKUP(B564,Listor!$A$6:$G$62,7,FALSE),"")</f>
        <v/>
      </c>
      <c r="H564" s="63" t="str">
        <f>IFERROR(VLOOKUP(B564,Listor!$N$6:$O$47,2,FALSE),"")</f>
        <v/>
      </c>
      <c r="I564" s="63" t="str">
        <f t="shared" si="24"/>
        <v/>
      </c>
      <c r="J564" s="96" t="str">
        <f>IFERROR(VLOOKUP(B564,Listor!$N$6:$P$47,3,FALSE)*I564,"")</f>
        <v/>
      </c>
      <c r="K564" s="81"/>
      <c r="L564" s="88" t="str">
        <f>IFERROR((VLOOKUP(B564,Listor!$N$6:$P$47,3,FALSE)*Biologiska!K564)+(VLOOKUP(B564,Listor!$N$6:$Q$47,4,FALSE)),"")</f>
        <v/>
      </c>
      <c r="M564" s="63" t="str">
        <f t="shared" si="25"/>
        <v/>
      </c>
      <c r="N564" s="75"/>
      <c r="O564" s="84" t="str">
        <f t="shared" si="26"/>
        <v/>
      </c>
      <c r="P564" s="107"/>
      <c r="Q564" s="87" t="s">
        <v>79</v>
      </c>
      <c r="R564" s="87"/>
      <c r="S564" s="87"/>
      <c r="T564" s="87"/>
      <c r="U564" s="87"/>
      <c r="V564" s="86" t="s">
        <v>79</v>
      </c>
      <c r="W564" s="75"/>
      <c r="X564" s="102" t="s">
        <v>79</v>
      </c>
      <c r="Y564" s="63" t="str">
        <f>IFERROR(IF(VLOOKUP(X564,Listor!$T$6:$U$7,2,FALSE)&lt;O564,TRUE),"")</f>
        <v/>
      </c>
      <c r="Z564" s="87"/>
      <c r="AA564" s="104"/>
    </row>
    <row r="565" spans="2:27" x14ac:dyDescent="0.25">
      <c r="B565" s="68" t="s">
        <v>68</v>
      </c>
      <c r="C565" s="80" t="str">
        <f>IFERROR(VLOOKUP(B565,Listor!$A$6:$B$62,2,FALSE),"")</f>
        <v/>
      </c>
      <c r="D565" s="80" t="str">
        <f>IFERROR(VLOOKUP(B565,Listor!$A$6:$C$62,3,FALSE),"")</f>
        <v/>
      </c>
      <c r="E565" s="110" t="s">
        <v>79</v>
      </c>
      <c r="F565" s="66"/>
      <c r="G565" s="35" t="str">
        <f>IFERROR(VLOOKUP(B565,Listor!$A$6:$G$62,7,FALSE),"")</f>
        <v/>
      </c>
      <c r="H565" s="63" t="str">
        <f>IFERROR(VLOOKUP(B565,Listor!$N$6:$O$47,2,FALSE),"")</f>
        <v/>
      </c>
      <c r="I565" s="63" t="str">
        <f t="shared" si="24"/>
        <v/>
      </c>
      <c r="J565" s="96" t="str">
        <f>IFERROR(VLOOKUP(B565,Listor!$N$6:$P$47,3,FALSE)*I565,"")</f>
        <v/>
      </c>
      <c r="K565" s="81"/>
      <c r="L565" s="88" t="str">
        <f>IFERROR((VLOOKUP(B565,Listor!$N$6:$P$47,3,FALSE)*Biologiska!K565)+(VLOOKUP(B565,Listor!$N$6:$Q$47,4,FALSE)),"")</f>
        <v/>
      </c>
      <c r="M565" s="63" t="str">
        <f t="shared" si="25"/>
        <v/>
      </c>
      <c r="N565" s="75"/>
      <c r="O565" s="84" t="str">
        <f t="shared" si="26"/>
        <v/>
      </c>
      <c r="P565" s="107"/>
      <c r="Q565" s="87" t="s">
        <v>79</v>
      </c>
      <c r="R565" s="87"/>
      <c r="S565" s="87"/>
      <c r="T565" s="87"/>
      <c r="U565" s="87"/>
      <c r="V565" s="86" t="s">
        <v>79</v>
      </c>
      <c r="W565" s="75"/>
      <c r="X565" s="102" t="s">
        <v>79</v>
      </c>
      <c r="Y565" s="63" t="str">
        <f>IFERROR(IF(VLOOKUP(X565,Listor!$T$6:$U$7,2,FALSE)&lt;O565,TRUE),"")</f>
        <v/>
      </c>
      <c r="Z565" s="87"/>
      <c r="AA565" s="104"/>
    </row>
    <row r="566" spans="2:27" x14ac:dyDescent="0.25">
      <c r="B566" s="68" t="s">
        <v>68</v>
      </c>
      <c r="C566" s="80" t="str">
        <f>IFERROR(VLOOKUP(B566,Listor!$A$6:$B$62,2,FALSE),"")</f>
        <v/>
      </c>
      <c r="D566" s="80" t="str">
        <f>IFERROR(VLOOKUP(B566,Listor!$A$6:$C$62,3,FALSE),"")</f>
        <v/>
      </c>
      <c r="E566" s="110" t="s">
        <v>79</v>
      </c>
      <c r="F566" s="66"/>
      <c r="G566" s="35" t="str">
        <f>IFERROR(VLOOKUP(B566,Listor!$A$6:$G$62,7,FALSE),"")</f>
        <v/>
      </c>
      <c r="H566" s="63" t="str">
        <f>IFERROR(VLOOKUP(B566,Listor!$N$6:$O$47,2,FALSE),"")</f>
        <v/>
      </c>
      <c r="I566" s="63" t="str">
        <f t="shared" si="24"/>
        <v/>
      </c>
      <c r="J566" s="96" t="str">
        <f>IFERROR(VLOOKUP(B566,Listor!$N$6:$P$47,3,FALSE)*I566,"")</f>
        <v/>
      </c>
      <c r="K566" s="81"/>
      <c r="L566" s="88" t="str">
        <f>IFERROR((VLOOKUP(B566,Listor!$N$6:$P$47,3,FALSE)*Biologiska!K566)+(VLOOKUP(B566,Listor!$N$6:$Q$47,4,FALSE)),"")</f>
        <v/>
      </c>
      <c r="M566" s="63" t="str">
        <f t="shared" si="25"/>
        <v/>
      </c>
      <c r="N566" s="75"/>
      <c r="O566" s="84" t="str">
        <f t="shared" si="26"/>
        <v/>
      </c>
      <c r="P566" s="107"/>
      <c r="Q566" s="87" t="s">
        <v>79</v>
      </c>
      <c r="R566" s="87"/>
      <c r="S566" s="87"/>
      <c r="T566" s="87"/>
      <c r="U566" s="87"/>
      <c r="V566" s="86" t="s">
        <v>79</v>
      </c>
      <c r="W566" s="75"/>
      <c r="X566" s="102" t="s">
        <v>79</v>
      </c>
      <c r="Y566" s="63" t="str">
        <f>IFERROR(IF(VLOOKUP(X566,Listor!$T$6:$U$7,2,FALSE)&lt;O566,TRUE),"")</f>
        <v/>
      </c>
      <c r="Z566" s="87"/>
      <c r="AA566" s="104"/>
    </row>
    <row r="567" spans="2:27" x14ac:dyDescent="0.25">
      <c r="B567" s="68" t="s">
        <v>68</v>
      </c>
      <c r="C567" s="80" t="str">
        <f>IFERROR(VLOOKUP(B567,Listor!$A$6:$B$62,2,FALSE),"")</f>
        <v/>
      </c>
      <c r="D567" s="80" t="str">
        <f>IFERROR(VLOOKUP(B567,Listor!$A$6:$C$62,3,FALSE),"")</f>
        <v/>
      </c>
      <c r="E567" s="110" t="s">
        <v>79</v>
      </c>
      <c r="F567" s="66"/>
      <c r="G567" s="35" t="str">
        <f>IFERROR(VLOOKUP(B567,Listor!$A$6:$G$62,7,FALSE),"")</f>
        <v/>
      </c>
      <c r="H567" s="63" t="str">
        <f>IFERROR(VLOOKUP(B567,Listor!$N$6:$O$47,2,FALSE),"")</f>
        <v/>
      </c>
      <c r="I567" s="63" t="str">
        <f t="shared" si="24"/>
        <v/>
      </c>
      <c r="J567" s="96" t="str">
        <f>IFERROR(VLOOKUP(B567,Listor!$N$6:$P$47,3,FALSE)*I567,"")</f>
        <v/>
      </c>
      <c r="K567" s="81"/>
      <c r="L567" s="88" t="str">
        <f>IFERROR((VLOOKUP(B567,Listor!$N$6:$P$47,3,FALSE)*Biologiska!K567)+(VLOOKUP(B567,Listor!$N$6:$Q$47,4,FALSE)),"")</f>
        <v/>
      </c>
      <c r="M567" s="63" t="str">
        <f t="shared" si="25"/>
        <v/>
      </c>
      <c r="N567" s="75"/>
      <c r="O567" s="84" t="str">
        <f t="shared" si="26"/>
        <v/>
      </c>
      <c r="P567" s="107"/>
      <c r="Q567" s="87" t="s">
        <v>79</v>
      </c>
      <c r="R567" s="87"/>
      <c r="S567" s="87"/>
      <c r="T567" s="87"/>
      <c r="U567" s="87"/>
      <c r="V567" s="86" t="s">
        <v>79</v>
      </c>
      <c r="W567" s="75"/>
      <c r="X567" s="102" t="s">
        <v>79</v>
      </c>
      <c r="Y567" s="63" t="str">
        <f>IFERROR(IF(VLOOKUP(X567,Listor!$T$6:$U$7,2,FALSE)&lt;O567,TRUE),"")</f>
        <v/>
      </c>
      <c r="Z567" s="87"/>
      <c r="AA567" s="104"/>
    </row>
    <row r="568" spans="2:27" x14ac:dyDescent="0.25">
      <c r="B568" s="68" t="s">
        <v>68</v>
      </c>
      <c r="C568" s="80" t="str">
        <f>IFERROR(VLOOKUP(B568,Listor!$A$6:$B$62,2,FALSE),"")</f>
        <v/>
      </c>
      <c r="D568" s="80" t="str">
        <f>IFERROR(VLOOKUP(B568,Listor!$A$6:$C$62,3,FALSE),"")</f>
        <v/>
      </c>
      <c r="E568" s="110" t="s">
        <v>79</v>
      </c>
      <c r="F568" s="66"/>
      <c r="G568" s="35" t="str">
        <f>IFERROR(VLOOKUP(B568,Listor!$A$6:$G$62,7,FALSE),"")</f>
        <v/>
      </c>
      <c r="H568" s="63" t="str">
        <f>IFERROR(VLOOKUP(B568,Listor!$N$6:$O$47,2,FALSE),"")</f>
        <v/>
      </c>
      <c r="I568" s="63" t="str">
        <f t="shared" si="24"/>
        <v/>
      </c>
      <c r="J568" s="96" t="str">
        <f>IFERROR(VLOOKUP(B568,Listor!$N$6:$P$47,3,FALSE)*I568,"")</f>
        <v/>
      </c>
      <c r="K568" s="81"/>
      <c r="L568" s="88" t="str">
        <f>IFERROR((VLOOKUP(B568,Listor!$N$6:$P$47,3,FALSE)*Biologiska!K568)+(VLOOKUP(B568,Listor!$N$6:$Q$47,4,FALSE)),"")</f>
        <v/>
      </c>
      <c r="M568" s="63" t="str">
        <f t="shared" si="25"/>
        <v/>
      </c>
      <c r="N568" s="75"/>
      <c r="O568" s="84" t="str">
        <f t="shared" si="26"/>
        <v/>
      </c>
      <c r="P568" s="107"/>
      <c r="Q568" s="87" t="s">
        <v>79</v>
      </c>
      <c r="R568" s="87"/>
      <c r="S568" s="87"/>
      <c r="T568" s="87"/>
      <c r="U568" s="87"/>
      <c r="V568" s="86" t="s">
        <v>79</v>
      </c>
      <c r="W568" s="75"/>
      <c r="X568" s="102" t="s">
        <v>79</v>
      </c>
      <c r="Y568" s="63" t="str">
        <f>IFERROR(IF(VLOOKUP(X568,Listor!$T$6:$U$7,2,FALSE)&lt;O568,TRUE),"")</f>
        <v/>
      </c>
      <c r="Z568" s="87"/>
      <c r="AA568" s="104"/>
    </row>
    <row r="569" spans="2:27" x14ac:dyDescent="0.25">
      <c r="B569" s="68" t="s">
        <v>68</v>
      </c>
      <c r="C569" s="80" t="str">
        <f>IFERROR(VLOOKUP(B569,Listor!$A$6:$B$62,2,FALSE),"")</f>
        <v/>
      </c>
      <c r="D569" s="80" t="str">
        <f>IFERROR(VLOOKUP(B569,Listor!$A$6:$C$62,3,FALSE),"")</f>
        <v/>
      </c>
      <c r="E569" s="110" t="s">
        <v>79</v>
      </c>
      <c r="F569" s="66"/>
      <c r="G569" s="35" t="str">
        <f>IFERROR(VLOOKUP(B569,Listor!$A$6:$G$62,7,FALSE),"")</f>
        <v/>
      </c>
      <c r="H569" s="63" t="str">
        <f>IFERROR(VLOOKUP(B569,Listor!$N$6:$O$47,2,FALSE),"")</f>
        <v/>
      </c>
      <c r="I569" s="63" t="str">
        <f t="shared" si="24"/>
        <v/>
      </c>
      <c r="J569" s="96" t="str">
        <f>IFERROR(VLOOKUP(B569,Listor!$N$6:$P$47,3,FALSE)*I569,"")</f>
        <v/>
      </c>
      <c r="K569" s="81"/>
      <c r="L569" s="88" t="str">
        <f>IFERROR((VLOOKUP(B569,Listor!$N$6:$P$47,3,FALSE)*Biologiska!K569)+(VLOOKUP(B569,Listor!$N$6:$Q$47,4,FALSE)),"")</f>
        <v/>
      </c>
      <c r="M569" s="63" t="str">
        <f t="shared" si="25"/>
        <v/>
      </c>
      <c r="N569" s="75"/>
      <c r="O569" s="84" t="str">
        <f t="shared" si="26"/>
        <v/>
      </c>
      <c r="P569" s="107"/>
      <c r="Q569" s="87" t="s">
        <v>79</v>
      </c>
      <c r="R569" s="87"/>
      <c r="S569" s="87"/>
      <c r="T569" s="87"/>
      <c r="U569" s="87"/>
      <c r="V569" s="86" t="s">
        <v>79</v>
      </c>
      <c r="W569" s="75"/>
      <c r="X569" s="102" t="s">
        <v>79</v>
      </c>
      <c r="Y569" s="63" t="str">
        <f>IFERROR(IF(VLOOKUP(X569,Listor!$T$6:$U$7,2,FALSE)&lt;O569,TRUE),"")</f>
        <v/>
      </c>
      <c r="Z569" s="87"/>
      <c r="AA569" s="104"/>
    </row>
    <row r="570" spans="2:27" x14ac:dyDescent="0.25">
      <c r="B570" s="68" t="s">
        <v>68</v>
      </c>
      <c r="C570" s="80" t="str">
        <f>IFERROR(VLOOKUP(B570,Listor!$A$6:$B$62,2,FALSE),"")</f>
        <v/>
      </c>
      <c r="D570" s="80" t="str">
        <f>IFERROR(VLOOKUP(B570,Listor!$A$6:$C$62,3,FALSE),"")</f>
        <v/>
      </c>
      <c r="E570" s="110" t="s">
        <v>79</v>
      </c>
      <c r="F570" s="66"/>
      <c r="G570" s="35" t="str">
        <f>IFERROR(VLOOKUP(B570,Listor!$A$6:$G$62,7,FALSE),"")</f>
        <v/>
      </c>
      <c r="H570" s="63" t="str">
        <f>IFERROR(VLOOKUP(B570,Listor!$N$6:$O$47,2,FALSE),"")</f>
        <v/>
      </c>
      <c r="I570" s="63" t="str">
        <f t="shared" si="24"/>
        <v/>
      </c>
      <c r="J570" s="96" t="str">
        <f>IFERROR(VLOOKUP(B570,Listor!$N$6:$P$47,3,FALSE)*I570,"")</f>
        <v/>
      </c>
      <c r="K570" s="81"/>
      <c r="L570" s="88" t="str">
        <f>IFERROR((VLOOKUP(B570,Listor!$N$6:$P$47,3,FALSE)*Biologiska!K570)+(VLOOKUP(B570,Listor!$N$6:$Q$47,4,FALSE)),"")</f>
        <v/>
      </c>
      <c r="M570" s="63" t="str">
        <f t="shared" si="25"/>
        <v/>
      </c>
      <c r="N570" s="75"/>
      <c r="O570" s="84" t="str">
        <f t="shared" si="26"/>
        <v/>
      </c>
      <c r="P570" s="107"/>
      <c r="Q570" s="87" t="s">
        <v>79</v>
      </c>
      <c r="R570" s="87"/>
      <c r="S570" s="87"/>
      <c r="T570" s="87"/>
      <c r="U570" s="87"/>
      <c r="V570" s="86" t="s">
        <v>79</v>
      </c>
      <c r="W570" s="75"/>
      <c r="X570" s="102" t="s">
        <v>79</v>
      </c>
      <c r="Y570" s="63" t="str">
        <f>IFERROR(IF(VLOOKUP(X570,Listor!$T$6:$U$7,2,FALSE)&lt;O570,TRUE),"")</f>
        <v/>
      </c>
      <c r="Z570" s="87"/>
      <c r="AA570" s="104"/>
    </row>
    <row r="571" spans="2:27" x14ac:dyDescent="0.25">
      <c r="B571" s="68" t="s">
        <v>68</v>
      </c>
      <c r="C571" s="80" t="str">
        <f>IFERROR(VLOOKUP(B571,Listor!$A$6:$B$62,2,FALSE),"")</f>
        <v/>
      </c>
      <c r="D571" s="80" t="str">
        <f>IFERROR(VLOOKUP(B571,Listor!$A$6:$C$62,3,FALSE),"")</f>
        <v/>
      </c>
      <c r="E571" s="110" t="s">
        <v>79</v>
      </c>
      <c r="F571" s="66"/>
      <c r="G571" s="35" t="str">
        <f>IFERROR(VLOOKUP(B571,Listor!$A$6:$G$62,7,FALSE),"")</f>
        <v/>
      </c>
      <c r="H571" s="63" t="str">
        <f>IFERROR(VLOOKUP(B571,Listor!$N$6:$O$47,2,FALSE),"")</f>
        <v/>
      </c>
      <c r="I571" s="63" t="str">
        <f t="shared" si="24"/>
        <v/>
      </c>
      <c r="J571" s="96" t="str">
        <f>IFERROR(VLOOKUP(B571,Listor!$N$6:$P$47,3,FALSE)*I571,"")</f>
        <v/>
      </c>
      <c r="K571" s="81"/>
      <c r="L571" s="88" t="str">
        <f>IFERROR((VLOOKUP(B571,Listor!$N$6:$P$47,3,FALSE)*Biologiska!K571)+(VLOOKUP(B571,Listor!$N$6:$Q$47,4,FALSE)),"")</f>
        <v/>
      </c>
      <c r="M571" s="63" t="str">
        <f t="shared" si="25"/>
        <v/>
      </c>
      <c r="N571" s="75"/>
      <c r="O571" s="84" t="str">
        <f t="shared" si="26"/>
        <v/>
      </c>
      <c r="P571" s="107"/>
      <c r="Q571" s="87" t="s">
        <v>79</v>
      </c>
      <c r="R571" s="87"/>
      <c r="S571" s="87"/>
      <c r="T571" s="87"/>
      <c r="U571" s="87"/>
      <c r="V571" s="86" t="s">
        <v>79</v>
      </c>
      <c r="W571" s="75"/>
      <c r="X571" s="102" t="s">
        <v>79</v>
      </c>
      <c r="Y571" s="63" t="str">
        <f>IFERROR(IF(VLOOKUP(X571,Listor!$T$6:$U$7,2,FALSE)&lt;O571,TRUE),"")</f>
        <v/>
      </c>
      <c r="Z571" s="87"/>
      <c r="AA571" s="104"/>
    </row>
    <row r="572" spans="2:27" x14ac:dyDescent="0.25">
      <c r="B572" s="68" t="s">
        <v>68</v>
      </c>
      <c r="C572" s="80" t="str">
        <f>IFERROR(VLOOKUP(B572,Listor!$A$6:$B$62,2,FALSE),"")</f>
        <v/>
      </c>
      <c r="D572" s="80" t="str">
        <f>IFERROR(VLOOKUP(B572,Listor!$A$6:$C$62,3,FALSE),"")</f>
        <v/>
      </c>
      <c r="E572" s="110" t="s">
        <v>79</v>
      </c>
      <c r="F572" s="66"/>
      <c r="G572" s="35" t="str">
        <f>IFERROR(VLOOKUP(B572,Listor!$A$6:$G$62,7,FALSE),"")</f>
        <v/>
      </c>
      <c r="H572" s="63" t="str">
        <f>IFERROR(VLOOKUP(B572,Listor!$N$6:$O$47,2,FALSE),"")</f>
        <v/>
      </c>
      <c r="I572" s="63" t="str">
        <f t="shared" si="24"/>
        <v/>
      </c>
      <c r="J572" s="96" t="str">
        <f>IFERROR(VLOOKUP(B572,Listor!$N$6:$P$47,3,FALSE)*I572,"")</f>
        <v/>
      </c>
      <c r="K572" s="81"/>
      <c r="L572" s="88" t="str">
        <f>IFERROR((VLOOKUP(B572,Listor!$N$6:$P$47,3,FALSE)*Biologiska!K572)+(VLOOKUP(B572,Listor!$N$6:$Q$47,4,FALSE)),"")</f>
        <v/>
      </c>
      <c r="M572" s="63" t="str">
        <f t="shared" si="25"/>
        <v/>
      </c>
      <c r="N572" s="75"/>
      <c r="O572" s="84" t="str">
        <f t="shared" si="26"/>
        <v/>
      </c>
      <c r="P572" s="107"/>
      <c r="Q572" s="87" t="s">
        <v>79</v>
      </c>
      <c r="R572" s="87"/>
      <c r="S572" s="87"/>
      <c r="T572" s="87"/>
      <c r="U572" s="87"/>
      <c r="V572" s="86" t="s">
        <v>79</v>
      </c>
      <c r="W572" s="75"/>
      <c r="X572" s="102" t="s">
        <v>79</v>
      </c>
      <c r="Y572" s="63" t="str">
        <f>IFERROR(IF(VLOOKUP(X572,Listor!$T$6:$U$7,2,FALSE)&lt;O572,TRUE),"")</f>
        <v/>
      </c>
      <c r="Z572" s="87"/>
      <c r="AA572" s="104"/>
    </row>
    <row r="573" spans="2:27" x14ac:dyDescent="0.25">
      <c r="B573" s="68" t="s">
        <v>68</v>
      </c>
      <c r="C573" s="80" t="str">
        <f>IFERROR(VLOOKUP(B573,Listor!$A$6:$B$62,2,FALSE),"")</f>
        <v/>
      </c>
      <c r="D573" s="80" t="str">
        <f>IFERROR(VLOOKUP(B573,Listor!$A$6:$C$62,3,FALSE),"")</f>
        <v/>
      </c>
      <c r="E573" s="110" t="s">
        <v>79</v>
      </c>
      <c r="F573" s="66"/>
      <c r="G573" s="35" t="str">
        <f>IFERROR(VLOOKUP(B573,Listor!$A$6:$G$62,7,FALSE),"")</f>
        <v/>
      </c>
      <c r="H573" s="63" t="str">
        <f>IFERROR(VLOOKUP(B573,Listor!$N$6:$O$47,2,FALSE),"")</f>
        <v/>
      </c>
      <c r="I573" s="63" t="str">
        <f t="shared" si="24"/>
        <v/>
      </c>
      <c r="J573" s="96" t="str">
        <f>IFERROR(VLOOKUP(B573,Listor!$N$6:$P$47,3,FALSE)*I573,"")</f>
        <v/>
      </c>
      <c r="K573" s="81"/>
      <c r="L573" s="88" t="str">
        <f>IFERROR((VLOOKUP(B573,Listor!$N$6:$P$47,3,FALSE)*Biologiska!K573)+(VLOOKUP(B573,Listor!$N$6:$Q$47,4,FALSE)),"")</f>
        <v/>
      </c>
      <c r="M573" s="63" t="str">
        <f t="shared" si="25"/>
        <v/>
      </c>
      <c r="N573" s="75"/>
      <c r="O573" s="84" t="str">
        <f t="shared" si="26"/>
        <v/>
      </c>
      <c r="P573" s="107"/>
      <c r="Q573" s="87" t="s">
        <v>79</v>
      </c>
      <c r="R573" s="87"/>
      <c r="S573" s="87"/>
      <c r="T573" s="87"/>
      <c r="U573" s="87"/>
      <c r="V573" s="86" t="s">
        <v>79</v>
      </c>
      <c r="W573" s="75"/>
      <c r="X573" s="102" t="s">
        <v>79</v>
      </c>
      <c r="Y573" s="63" t="str">
        <f>IFERROR(IF(VLOOKUP(X573,Listor!$T$6:$U$7,2,FALSE)&lt;O573,TRUE),"")</f>
        <v/>
      </c>
      <c r="Z573" s="87"/>
      <c r="AA573" s="104"/>
    </row>
    <row r="574" spans="2:27" x14ac:dyDescent="0.25">
      <c r="B574" s="68" t="s">
        <v>68</v>
      </c>
      <c r="C574" s="80" t="str">
        <f>IFERROR(VLOOKUP(B574,Listor!$A$6:$B$62,2,FALSE),"")</f>
        <v/>
      </c>
      <c r="D574" s="80" t="str">
        <f>IFERROR(VLOOKUP(B574,Listor!$A$6:$C$62,3,FALSE),"")</f>
        <v/>
      </c>
      <c r="E574" s="110" t="s">
        <v>79</v>
      </c>
      <c r="F574" s="66"/>
      <c r="G574" s="35" t="str">
        <f>IFERROR(VLOOKUP(B574,Listor!$A$6:$G$62,7,FALSE),"")</f>
        <v/>
      </c>
      <c r="H574" s="63" t="str">
        <f>IFERROR(VLOOKUP(B574,Listor!$N$6:$O$47,2,FALSE),"")</f>
        <v/>
      </c>
      <c r="I574" s="63" t="str">
        <f t="shared" si="24"/>
        <v/>
      </c>
      <c r="J574" s="96" t="str">
        <f>IFERROR(VLOOKUP(B574,Listor!$N$6:$P$47,3,FALSE)*I574,"")</f>
        <v/>
      </c>
      <c r="K574" s="81"/>
      <c r="L574" s="88" t="str">
        <f>IFERROR((VLOOKUP(B574,Listor!$N$6:$P$47,3,FALSE)*Biologiska!K574)+(VLOOKUP(B574,Listor!$N$6:$Q$47,4,FALSE)),"")</f>
        <v/>
      </c>
      <c r="M574" s="63" t="str">
        <f t="shared" si="25"/>
        <v/>
      </c>
      <c r="N574" s="75"/>
      <c r="O574" s="84" t="str">
        <f t="shared" si="26"/>
        <v/>
      </c>
      <c r="P574" s="107"/>
      <c r="Q574" s="87" t="s">
        <v>79</v>
      </c>
      <c r="R574" s="87"/>
      <c r="S574" s="87"/>
      <c r="T574" s="87"/>
      <c r="U574" s="87"/>
      <c r="V574" s="86" t="s">
        <v>79</v>
      </c>
      <c r="W574" s="75"/>
      <c r="X574" s="102" t="s">
        <v>79</v>
      </c>
      <c r="Y574" s="63" t="str">
        <f>IFERROR(IF(VLOOKUP(X574,Listor!$T$6:$U$7,2,FALSE)&lt;O574,TRUE),"")</f>
        <v/>
      </c>
      <c r="Z574" s="87"/>
      <c r="AA574" s="104"/>
    </row>
    <row r="575" spans="2:27" x14ac:dyDescent="0.25">
      <c r="B575" s="68" t="s">
        <v>68</v>
      </c>
      <c r="C575" s="80" t="str">
        <f>IFERROR(VLOOKUP(B575,Listor!$A$6:$B$62,2,FALSE),"")</f>
        <v/>
      </c>
      <c r="D575" s="80" t="str">
        <f>IFERROR(VLOOKUP(B575,Listor!$A$6:$C$62,3,FALSE),"")</f>
        <v/>
      </c>
      <c r="E575" s="110" t="s">
        <v>79</v>
      </c>
      <c r="F575" s="66"/>
      <c r="G575" s="35" t="str">
        <f>IFERROR(VLOOKUP(B575,Listor!$A$6:$G$62,7,FALSE),"")</f>
        <v/>
      </c>
      <c r="H575" s="63" t="str">
        <f>IFERROR(VLOOKUP(B575,Listor!$N$6:$O$47,2,FALSE),"")</f>
        <v/>
      </c>
      <c r="I575" s="63" t="str">
        <f t="shared" si="24"/>
        <v/>
      </c>
      <c r="J575" s="96" t="str">
        <f>IFERROR(VLOOKUP(B575,Listor!$N$6:$P$47,3,FALSE)*I575,"")</f>
        <v/>
      </c>
      <c r="K575" s="81"/>
      <c r="L575" s="88" t="str">
        <f>IFERROR((VLOOKUP(B575,Listor!$N$6:$P$47,3,FALSE)*Biologiska!K575)+(VLOOKUP(B575,Listor!$N$6:$Q$47,4,FALSE)),"")</f>
        <v/>
      </c>
      <c r="M575" s="63" t="str">
        <f t="shared" si="25"/>
        <v/>
      </c>
      <c r="N575" s="75"/>
      <c r="O575" s="84" t="str">
        <f t="shared" si="26"/>
        <v/>
      </c>
      <c r="P575" s="107"/>
      <c r="Q575" s="87" t="s">
        <v>79</v>
      </c>
      <c r="R575" s="87"/>
      <c r="S575" s="87"/>
      <c r="T575" s="87"/>
      <c r="U575" s="87"/>
      <c r="V575" s="86" t="s">
        <v>79</v>
      </c>
      <c r="W575" s="75"/>
      <c r="X575" s="102" t="s">
        <v>79</v>
      </c>
      <c r="Y575" s="63" t="str">
        <f>IFERROR(IF(VLOOKUP(X575,Listor!$T$6:$U$7,2,FALSE)&lt;O575,TRUE),"")</f>
        <v/>
      </c>
      <c r="Z575" s="87"/>
      <c r="AA575" s="104"/>
    </row>
    <row r="576" spans="2:27" x14ac:dyDescent="0.25">
      <c r="B576" s="68" t="s">
        <v>68</v>
      </c>
      <c r="C576" s="80" t="str">
        <f>IFERROR(VLOOKUP(B576,Listor!$A$6:$B$62,2,FALSE),"")</f>
        <v/>
      </c>
      <c r="D576" s="80" t="str">
        <f>IFERROR(VLOOKUP(B576,Listor!$A$6:$C$62,3,FALSE),"")</f>
        <v/>
      </c>
      <c r="E576" s="110" t="s">
        <v>79</v>
      </c>
      <c r="F576" s="66"/>
      <c r="G576" s="35" t="str">
        <f>IFERROR(VLOOKUP(B576,Listor!$A$6:$G$62,7,FALSE),"")</f>
        <v/>
      </c>
      <c r="H576" s="63" t="str">
        <f>IFERROR(VLOOKUP(B576,Listor!$N$6:$O$47,2,FALSE),"")</f>
        <v/>
      </c>
      <c r="I576" s="63" t="str">
        <f t="shared" si="24"/>
        <v/>
      </c>
      <c r="J576" s="96" t="str">
        <f>IFERROR(VLOOKUP(B576,Listor!$N$6:$P$47,3,FALSE)*I576,"")</f>
        <v/>
      </c>
      <c r="K576" s="81"/>
      <c r="L576" s="88" t="str">
        <f>IFERROR((VLOOKUP(B576,Listor!$N$6:$P$47,3,FALSE)*Biologiska!K576)+(VLOOKUP(B576,Listor!$N$6:$Q$47,4,FALSE)),"")</f>
        <v/>
      </c>
      <c r="M576" s="63" t="str">
        <f t="shared" si="25"/>
        <v/>
      </c>
      <c r="N576" s="75"/>
      <c r="O576" s="84" t="str">
        <f t="shared" si="26"/>
        <v/>
      </c>
      <c r="P576" s="107"/>
      <c r="Q576" s="87" t="s">
        <v>79</v>
      </c>
      <c r="R576" s="87"/>
      <c r="S576" s="87"/>
      <c r="T576" s="87"/>
      <c r="U576" s="87"/>
      <c r="V576" s="86" t="s">
        <v>79</v>
      </c>
      <c r="W576" s="75"/>
      <c r="X576" s="102" t="s">
        <v>79</v>
      </c>
      <c r="Y576" s="63" t="str">
        <f>IFERROR(IF(VLOOKUP(X576,Listor!$T$6:$U$7,2,FALSE)&lt;O576,TRUE),"")</f>
        <v/>
      </c>
      <c r="Z576" s="87"/>
      <c r="AA576" s="104"/>
    </row>
    <row r="577" spans="2:27" x14ac:dyDescent="0.25">
      <c r="B577" s="68" t="s">
        <v>68</v>
      </c>
      <c r="C577" s="80" t="str">
        <f>IFERROR(VLOOKUP(B577,Listor!$A$6:$B$62,2,FALSE),"")</f>
        <v/>
      </c>
      <c r="D577" s="80" t="str">
        <f>IFERROR(VLOOKUP(B577,Listor!$A$6:$C$62,3,FALSE),"")</f>
        <v/>
      </c>
      <c r="E577" s="110" t="s">
        <v>79</v>
      </c>
      <c r="F577" s="66"/>
      <c r="G577" s="35" t="str">
        <f>IFERROR(VLOOKUP(B577,Listor!$A$6:$G$62,7,FALSE),"")</f>
        <v/>
      </c>
      <c r="H577" s="63" t="str">
        <f>IFERROR(VLOOKUP(B577,Listor!$N$6:$O$47,2,FALSE),"")</f>
        <v/>
      </c>
      <c r="I577" s="63" t="str">
        <f t="shared" si="24"/>
        <v/>
      </c>
      <c r="J577" s="96" t="str">
        <f>IFERROR(VLOOKUP(B577,Listor!$N$6:$P$47,3,FALSE)*I577,"")</f>
        <v/>
      </c>
      <c r="K577" s="81"/>
      <c r="L577" s="88" t="str">
        <f>IFERROR((VLOOKUP(B577,Listor!$N$6:$P$47,3,FALSE)*Biologiska!K577)+(VLOOKUP(B577,Listor!$N$6:$Q$47,4,FALSE)),"")</f>
        <v/>
      </c>
      <c r="M577" s="63" t="str">
        <f t="shared" si="25"/>
        <v/>
      </c>
      <c r="N577" s="75"/>
      <c r="O577" s="84" t="str">
        <f t="shared" si="26"/>
        <v/>
      </c>
      <c r="P577" s="107"/>
      <c r="Q577" s="87" t="s">
        <v>79</v>
      </c>
      <c r="R577" s="87"/>
      <c r="S577" s="87"/>
      <c r="T577" s="87"/>
      <c r="U577" s="87"/>
      <c r="V577" s="86" t="s">
        <v>79</v>
      </c>
      <c r="W577" s="75"/>
      <c r="X577" s="102" t="s">
        <v>79</v>
      </c>
      <c r="Y577" s="63" t="str">
        <f>IFERROR(IF(VLOOKUP(X577,Listor!$T$6:$U$7,2,FALSE)&lt;O577,TRUE),"")</f>
        <v/>
      </c>
      <c r="Z577" s="87"/>
      <c r="AA577" s="104"/>
    </row>
    <row r="578" spans="2:27" x14ac:dyDescent="0.25">
      <c r="B578" s="68" t="s">
        <v>68</v>
      </c>
      <c r="C578" s="80" t="str">
        <f>IFERROR(VLOOKUP(B578,Listor!$A$6:$B$62,2,FALSE),"")</f>
        <v/>
      </c>
      <c r="D578" s="80" t="str">
        <f>IFERROR(VLOOKUP(B578,Listor!$A$6:$C$62,3,FALSE),"")</f>
        <v/>
      </c>
      <c r="E578" s="110" t="s">
        <v>79</v>
      </c>
      <c r="F578" s="66"/>
      <c r="G578" s="35" t="str">
        <f>IFERROR(VLOOKUP(B578,Listor!$A$6:$G$62,7,FALSE),"")</f>
        <v/>
      </c>
      <c r="H578" s="63" t="str">
        <f>IFERROR(VLOOKUP(B578,Listor!$N$6:$O$47,2,FALSE),"")</f>
        <v/>
      </c>
      <c r="I578" s="63" t="str">
        <f t="shared" si="24"/>
        <v/>
      </c>
      <c r="J578" s="96" t="str">
        <f>IFERROR(VLOOKUP(B578,Listor!$N$6:$P$47,3,FALSE)*I578,"")</f>
        <v/>
      </c>
      <c r="K578" s="81"/>
      <c r="L578" s="88" t="str">
        <f>IFERROR((VLOOKUP(B578,Listor!$N$6:$P$47,3,FALSE)*Biologiska!K578)+(VLOOKUP(B578,Listor!$N$6:$Q$47,4,FALSE)),"")</f>
        <v/>
      </c>
      <c r="M578" s="63" t="str">
        <f t="shared" si="25"/>
        <v/>
      </c>
      <c r="N578" s="75"/>
      <c r="O578" s="84" t="str">
        <f t="shared" si="26"/>
        <v/>
      </c>
      <c r="P578" s="107"/>
      <c r="Q578" s="87" t="s">
        <v>79</v>
      </c>
      <c r="R578" s="87"/>
      <c r="S578" s="87"/>
      <c r="T578" s="87"/>
      <c r="U578" s="87"/>
      <c r="V578" s="86" t="s">
        <v>79</v>
      </c>
      <c r="W578" s="75"/>
      <c r="X578" s="102" t="s">
        <v>79</v>
      </c>
      <c r="Y578" s="63" t="str">
        <f>IFERROR(IF(VLOOKUP(X578,Listor!$T$6:$U$7,2,FALSE)&lt;O578,TRUE),"")</f>
        <v/>
      </c>
      <c r="Z578" s="87"/>
      <c r="AA578" s="104"/>
    </row>
    <row r="579" spans="2:27" x14ac:dyDescent="0.25">
      <c r="B579" s="68" t="s">
        <v>68</v>
      </c>
      <c r="C579" s="80" t="str">
        <f>IFERROR(VLOOKUP(B579,Listor!$A$6:$B$62,2,FALSE),"")</f>
        <v/>
      </c>
      <c r="D579" s="80" t="str">
        <f>IFERROR(VLOOKUP(B579,Listor!$A$6:$C$62,3,FALSE),"")</f>
        <v/>
      </c>
      <c r="E579" s="110" t="s">
        <v>79</v>
      </c>
      <c r="F579" s="66"/>
      <c r="G579" s="35" t="str">
        <f>IFERROR(VLOOKUP(B579,Listor!$A$6:$G$62,7,FALSE),"")</f>
        <v/>
      </c>
      <c r="H579" s="63" t="str">
        <f>IFERROR(VLOOKUP(B579,Listor!$N$6:$O$47,2,FALSE),"")</f>
        <v/>
      </c>
      <c r="I579" s="63" t="str">
        <f t="shared" si="24"/>
        <v/>
      </c>
      <c r="J579" s="96" t="str">
        <f>IFERROR(VLOOKUP(B579,Listor!$N$6:$P$47,3,FALSE)*I579,"")</f>
        <v/>
      </c>
      <c r="K579" s="81"/>
      <c r="L579" s="88" t="str">
        <f>IFERROR((VLOOKUP(B579,Listor!$N$6:$P$47,3,FALSE)*Biologiska!K579)+(VLOOKUP(B579,Listor!$N$6:$Q$47,4,FALSE)),"")</f>
        <v/>
      </c>
      <c r="M579" s="63" t="str">
        <f t="shared" si="25"/>
        <v/>
      </c>
      <c r="N579" s="75"/>
      <c r="O579" s="84" t="str">
        <f t="shared" si="26"/>
        <v/>
      </c>
      <c r="P579" s="107"/>
      <c r="Q579" s="87" t="s">
        <v>79</v>
      </c>
      <c r="R579" s="87"/>
      <c r="S579" s="87"/>
      <c r="T579" s="87"/>
      <c r="U579" s="87"/>
      <c r="V579" s="86" t="s">
        <v>79</v>
      </c>
      <c r="W579" s="75"/>
      <c r="X579" s="102" t="s">
        <v>79</v>
      </c>
      <c r="Y579" s="63" t="str">
        <f>IFERROR(IF(VLOOKUP(X579,Listor!$T$6:$U$7,2,FALSE)&lt;O579,TRUE),"")</f>
        <v/>
      </c>
      <c r="Z579" s="87"/>
      <c r="AA579" s="104"/>
    </row>
    <row r="580" spans="2:27" x14ac:dyDescent="0.25">
      <c r="B580" s="68" t="s">
        <v>68</v>
      </c>
      <c r="C580" s="80" t="str">
        <f>IFERROR(VLOOKUP(B580,Listor!$A$6:$B$62,2,FALSE),"")</f>
        <v/>
      </c>
      <c r="D580" s="80" t="str">
        <f>IFERROR(VLOOKUP(B580,Listor!$A$6:$C$62,3,FALSE),"")</f>
        <v/>
      </c>
      <c r="E580" s="110" t="s">
        <v>79</v>
      </c>
      <c r="F580" s="66"/>
      <c r="G580" s="35" t="str">
        <f>IFERROR(VLOOKUP(B580,Listor!$A$6:$G$62,7,FALSE),"")</f>
        <v/>
      </c>
      <c r="H580" s="63" t="str">
        <f>IFERROR(VLOOKUP(B580,Listor!$N$6:$O$47,2,FALSE),"")</f>
        <v/>
      </c>
      <c r="I580" s="63" t="str">
        <f t="shared" si="24"/>
        <v/>
      </c>
      <c r="J580" s="96" t="str">
        <f>IFERROR(VLOOKUP(B580,Listor!$N$6:$P$47,3,FALSE)*I580,"")</f>
        <v/>
      </c>
      <c r="K580" s="81"/>
      <c r="L580" s="88" t="str">
        <f>IFERROR((VLOOKUP(B580,Listor!$N$6:$P$47,3,FALSE)*Biologiska!K580)+(VLOOKUP(B580,Listor!$N$6:$Q$47,4,FALSE)),"")</f>
        <v/>
      </c>
      <c r="M580" s="63" t="str">
        <f t="shared" si="25"/>
        <v/>
      </c>
      <c r="N580" s="75"/>
      <c r="O580" s="84" t="str">
        <f t="shared" si="26"/>
        <v/>
      </c>
      <c r="P580" s="107"/>
      <c r="Q580" s="87" t="s">
        <v>79</v>
      </c>
      <c r="R580" s="87"/>
      <c r="S580" s="87"/>
      <c r="T580" s="87"/>
      <c r="U580" s="87"/>
      <c r="V580" s="86" t="s">
        <v>79</v>
      </c>
      <c r="W580" s="75"/>
      <c r="X580" s="102" t="s">
        <v>79</v>
      </c>
      <c r="Y580" s="63" t="str">
        <f>IFERROR(IF(VLOOKUP(X580,Listor!$T$6:$U$7,2,FALSE)&lt;O580,TRUE),"")</f>
        <v/>
      </c>
      <c r="Z580" s="87"/>
      <c r="AA580" s="104"/>
    </row>
    <row r="581" spans="2:27" x14ac:dyDescent="0.25">
      <c r="B581" s="68" t="s">
        <v>68</v>
      </c>
      <c r="C581" s="80" t="str">
        <f>IFERROR(VLOOKUP(B581,Listor!$A$6:$B$62,2,FALSE),"")</f>
        <v/>
      </c>
      <c r="D581" s="80" t="str">
        <f>IFERROR(VLOOKUP(B581,Listor!$A$6:$C$62,3,FALSE),"")</f>
        <v/>
      </c>
      <c r="E581" s="110" t="s">
        <v>79</v>
      </c>
      <c r="F581" s="66"/>
      <c r="G581" s="35" t="str">
        <f>IFERROR(VLOOKUP(B581,Listor!$A$6:$G$62,7,FALSE),"")</f>
        <v/>
      </c>
      <c r="H581" s="63" t="str">
        <f>IFERROR(VLOOKUP(B581,Listor!$N$6:$O$47,2,FALSE),"")</f>
        <v/>
      </c>
      <c r="I581" s="63" t="str">
        <f t="shared" ref="I581:I644" si="27">IFERROR(F581*H581,"")</f>
        <v/>
      </c>
      <c r="J581" s="96" t="str">
        <f>IFERROR(VLOOKUP(B581,Listor!$N$6:$P$47,3,FALSE)*I581,"")</f>
        <v/>
      </c>
      <c r="K581" s="81"/>
      <c r="L581" s="88" t="str">
        <f>IFERROR((VLOOKUP(B581,Listor!$N$6:$P$47,3,FALSE)*Biologiska!K581)+(VLOOKUP(B581,Listor!$N$6:$Q$47,4,FALSE)),"")</f>
        <v/>
      </c>
      <c r="M581" s="63" t="str">
        <f t="shared" si="25"/>
        <v/>
      </c>
      <c r="N581" s="75"/>
      <c r="O581" s="84" t="str">
        <f t="shared" si="26"/>
        <v/>
      </c>
      <c r="P581" s="107"/>
      <c r="Q581" s="87" t="s">
        <v>79</v>
      </c>
      <c r="R581" s="87"/>
      <c r="S581" s="87"/>
      <c r="T581" s="87"/>
      <c r="U581" s="87"/>
      <c r="V581" s="86" t="s">
        <v>79</v>
      </c>
      <c r="W581" s="75"/>
      <c r="X581" s="102" t="s">
        <v>79</v>
      </c>
      <c r="Y581" s="63" t="str">
        <f>IFERROR(IF(VLOOKUP(X581,Listor!$T$6:$U$7,2,FALSE)&lt;O581,TRUE),"")</f>
        <v/>
      </c>
      <c r="Z581" s="87"/>
      <c r="AA581" s="104"/>
    </row>
    <row r="582" spans="2:27" x14ac:dyDescent="0.25">
      <c r="B582" s="68" t="s">
        <v>68</v>
      </c>
      <c r="C582" s="80" t="str">
        <f>IFERROR(VLOOKUP(B582,Listor!$A$6:$B$62,2,FALSE),"")</f>
        <v/>
      </c>
      <c r="D582" s="80" t="str">
        <f>IFERROR(VLOOKUP(B582,Listor!$A$6:$C$62,3,FALSE),"")</f>
        <v/>
      </c>
      <c r="E582" s="110" t="s">
        <v>79</v>
      </c>
      <c r="F582" s="66"/>
      <c r="G582" s="35" t="str">
        <f>IFERROR(VLOOKUP(B582,Listor!$A$6:$G$62,7,FALSE),"")</f>
        <v/>
      </c>
      <c r="H582" s="63" t="str">
        <f>IFERROR(VLOOKUP(B582,Listor!$N$6:$O$47,2,FALSE),"")</f>
        <v/>
      </c>
      <c r="I582" s="63" t="str">
        <f t="shared" si="27"/>
        <v/>
      </c>
      <c r="J582" s="96" t="str">
        <f>IFERROR(VLOOKUP(B582,Listor!$N$6:$P$47,3,FALSE)*I582,"")</f>
        <v/>
      </c>
      <c r="K582" s="81"/>
      <c r="L582" s="88" t="str">
        <f>IFERROR((VLOOKUP(B582,Listor!$N$6:$P$47,3,FALSE)*Biologiska!K582)+(VLOOKUP(B582,Listor!$N$6:$Q$47,4,FALSE)),"")</f>
        <v/>
      </c>
      <c r="M582" s="63" t="str">
        <f t="shared" ref="M582:M645" si="28">IFERROR(I582*L582,"")</f>
        <v/>
      </c>
      <c r="N582" s="75"/>
      <c r="O582" s="84" t="str">
        <f t="shared" ref="O582:O645" si="29">IF(ISBLANK(K582),"",IFERROR(((83.8-K582)/83.8)*100,""))</f>
        <v/>
      </c>
      <c r="P582" s="107"/>
      <c r="Q582" s="87" t="s">
        <v>79</v>
      </c>
      <c r="R582" s="87"/>
      <c r="S582" s="87"/>
      <c r="T582" s="87"/>
      <c r="U582" s="87"/>
      <c r="V582" s="86" t="s">
        <v>79</v>
      </c>
      <c r="W582" s="75"/>
      <c r="X582" s="102" t="s">
        <v>79</v>
      </c>
      <c r="Y582" s="63" t="str">
        <f>IFERROR(IF(VLOOKUP(X582,Listor!$T$6:$U$7,2,FALSE)&lt;O582,TRUE),"")</f>
        <v/>
      </c>
      <c r="Z582" s="87"/>
      <c r="AA582" s="104"/>
    </row>
    <row r="583" spans="2:27" x14ac:dyDescent="0.25">
      <c r="B583" s="68" t="s">
        <v>68</v>
      </c>
      <c r="C583" s="80" t="str">
        <f>IFERROR(VLOOKUP(B583,Listor!$A$6:$B$62,2,FALSE),"")</f>
        <v/>
      </c>
      <c r="D583" s="80" t="str">
        <f>IFERROR(VLOOKUP(B583,Listor!$A$6:$C$62,3,FALSE),"")</f>
        <v/>
      </c>
      <c r="E583" s="110" t="s">
        <v>79</v>
      </c>
      <c r="F583" s="66"/>
      <c r="G583" s="35" t="str">
        <f>IFERROR(VLOOKUP(B583,Listor!$A$6:$G$62,7,FALSE),"")</f>
        <v/>
      </c>
      <c r="H583" s="63" t="str">
        <f>IFERROR(VLOOKUP(B583,Listor!$N$6:$O$47,2,FALSE),"")</f>
        <v/>
      </c>
      <c r="I583" s="63" t="str">
        <f t="shared" si="27"/>
        <v/>
      </c>
      <c r="J583" s="96" t="str">
        <f>IFERROR(VLOOKUP(B583,Listor!$N$6:$P$47,3,FALSE)*I583,"")</f>
        <v/>
      </c>
      <c r="K583" s="81"/>
      <c r="L583" s="88" t="str">
        <f>IFERROR((VLOOKUP(B583,Listor!$N$6:$P$47,3,FALSE)*Biologiska!K583)+(VLOOKUP(B583,Listor!$N$6:$Q$47,4,FALSE)),"")</f>
        <v/>
      </c>
      <c r="M583" s="63" t="str">
        <f t="shared" si="28"/>
        <v/>
      </c>
      <c r="N583" s="75"/>
      <c r="O583" s="84" t="str">
        <f t="shared" si="29"/>
        <v/>
      </c>
      <c r="P583" s="107"/>
      <c r="Q583" s="87" t="s">
        <v>79</v>
      </c>
      <c r="R583" s="87"/>
      <c r="S583" s="87"/>
      <c r="T583" s="87"/>
      <c r="U583" s="87"/>
      <c r="V583" s="86" t="s">
        <v>79</v>
      </c>
      <c r="W583" s="75"/>
      <c r="X583" s="102" t="s">
        <v>79</v>
      </c>
      <c r="Y583" s="63" t="str">
        <f>IFERROR(IF(VLOOKUP(X583,Listor!$T$6:$U$7,2,FALSE)&lt;O583,TRUE),"")</f>
        <v/>
      </c>
      <c r="Z583" s="87"/>
      <c r="AA583" s="104"/>
    </row>
    <row r="584" spans="2:27" x14ac:dyDescent="0.25">
      <c r="B584" s="68" t="s">
        <v>68</v>
      </c>
      <c r="C584" s="80" t="str">
        <f>IFERROR(VLOOKUP(B584,Listor!$A$6:$B$62,2,FALSE),"")</f>
        <v/>
      </c>
      <c r="D584" s="80" t="str">
        <f>IFERROR(VLOOKUP(B584,Listor!$A$6:$C$62,3,FALSE),"")</f>
        <v/>
      </c>
      <c r="E584" s="110" t="s">
        <v>79</v>
      </c>
      <c r="F584" s="66"/>
      <c r="G584" s="35" t="str">
        <f>IFERROR(VLOOKUP(B584,Listor!$A$6:$G$62,7,FALSE),"")</f>
        <v/>
      </c>
      <c r="H584" s="63" t="str">
        <f>IFERROR(VLOOKUP(B584,Listor!$N$6:$O$47,2,FALSE),"")</f>
        <v/>
      </c>
      <c r="I584" s="63" t="str">
        <f t="shared" si="27"/>
        <v/>
      </c>
      <c r="J584" s="96" t="str">
        <f>IFERROR(VLOOKUP(B584,Listor!$N$6:$P$47,3,FALSE)*I584,"")</f>
        <v/>
      </c>
      <c r="K584" s="81"/>
      <c r="L584" s="88" t="str">
        <f>IFERROR((VLOOKUP(B584,Listor!$N$6:$P$47,3,FALSE)*Biologiska!K584)+(VLOOKUP(B584,Listor!$N$6:$Q$47,4,FALSE)),"")</f>
        <v/>
      </c>
      <c r="M584" s="63" t="str">
        <f t="shared" si="28"/>
        <v/>
      </c>
      <c r="N584" s="75"/>
      <c r="O584" s="84" t="str">
        <f t="shared" si="29"/>
        <v/>
      </c>
      <c r="P584" s="107"/>
      <c r="Q584" s="87" t="s">
        <v>79</v>
      </c>
      <c r="R584" s="87"/>
      <c r="S584" s="87"/>
      <c r="T584" s="87"/>
      <c r="U584" s="87"/>
      <c r="V584" s="86" t="s">
        <v>79</v>
      </c>
      <c r="W584" s="75"/>
      <c r="X584" s="102" t="s">
        <v>79</v>
      </c>
      <c r="Y584" s="63" t="str">
        <f>IFERROR(IF(VLOOKUP(X584,Listor!$T$6:$U$7,2,FALSE)&lt;O584,TRUE),"")</f>
        <v/>
      </c>
      <c r="Z584" s="87"/>
      <c r="AA584" s="104"/>
    </row>
    <row r="585" spans="2:27" x14ac:dyDescent="0.25">
      <c r="B585" s="68" t="s">
        <v>68</v>
      </c>
      <c r="C585" s="80" t="str">
        <f>IFERROR(VLOOKUP(B585,Listor!$A$6:$B$62,2,FALSE),"")</f>
        <v/>
      </c>
      <c r="D585" s="80" t="str">
        <f>IFERROR(VLOOKUP(B585,Listor!$A$6:$C$62,3,FALSE),"")</f>
        <v/>
      </c>
      <c r="E585" s="110" t="s">
        <v>79</v>
      </c>
      <c r="F585" s="66"/>
      <c r="G585" s="35" t="str">
        <f>IFERROR(VLOOKUP(B585,Listor!$A$6:$G$62,7,FALSE),"")</f>
        <v/>
      </c>
      <c r="H585" s="63" t="str">
        <f>IFERROR(VLOOKUP(B585,Listor!$N$6:$O$47,2,FALSE),"")</f>
        <v/>
      </c>
      <c r="I585" s="63" t="str">
        <f t="shared" si="27"/>
        <v/>
      </c>
      <c r="J585" s="96" t="str">
        <f>IFERROR(VLOOKUP(B585,Listor!$N$6:$P$47,3,FALSE)*I585,"")</f>
        <v/>
      </c>
      <c r="K585" s="81"/>
      <c r="L585" s="88" t="str">
        <f>IFERROR((VLOOKUP(B585,Listor!$N$6:$P$47,3,FALSE)*Biologiska!K585)+(VLOOKUP(B585,Listor!$N$6:$Q$47,4,FALSE)),"")</f>
        <v/>
      </c>
      <c r="M585" s="63" t="str">
        <f t="shared" si="28"/>
        <v/>
      </c>
      <c r="N585" s="75"/>
      <c r="O585" s="84" t="str">
        <f t="shared" si="29"/>
        <v/>
      </c>
      <c r="P585" s="107"/>
      <c r="Q585" s="87" t="s">
        <v>79</v>
      </c>
      <c r="R585" s="87"/>
      <c r="S585" s="87"/>
      <c r="T585" s="87"/>
      <c r="U585" s="87"/>
      <c r="V585" s="86" t="s">
        <v>79</v>
      </c>
      <c r="W585" s="75"/>
      <c r="X585" s="102" t="s">
        <v>79</v>
      </c>
      <c r="Y585" s="63" t="str">
        <f>IFERROR(IF(VLOOKUP(X585,Listor!$T$6:$U$7,2,FALSE)&lt;O585,TRUE),"")</f>
        <v/>
      </c>
      <c r="Z585" s="87"/>
      <c r="AA585" s="104"/>
    </row>
    <row r="586" spans="2:27" x14ac:dyDescent="0.25">
      <c r="B586" s="68" t="s">
        <v>68</v>
      </c>
      <c r="C586" s="80" t="str">
        <f>IFERROR(VLOOKUP(B586,Listor!$A$6:$B$62,2,FALSE),"")</f>
        <v/>
      </c>
      <c r="D586" s="80" t="str">
        <f>IFERROR(VLOOKUP(B586,Listor!$A$6:$C$62,3,FALSE),"")</f>
        <v/>
      </c>
      <c r="E586" s="110" t="s">
        <v>79</v>
      </c>
      <c r="F586" s="66"/>
      <c r="G586" s="35" t="str">
        <f>IFERROR(VLOOKUP(B586,Listor!$A$6:$G$62,7,FALSE),"")</f>
        <v/>
      </c>
      <c r="H586" s="63" t="str">
        <f>IFERROR(VLOOKUP(B586,Listor!$N$6:$O$47,2,FALSE),"")</f>
        <v/>
      </c>
      <c r="I586" s="63" t="str">
        <f t="shared" si="27"/>
        <v/>
      </c>
      <c r="J586" s="96" t="str">
        <f>IFERROR(VLOOKUP(B586,Listor!$N$6:$P$47,3,FALSE)*I586,"")</f>
        <v/>
      </c>
      <c r="K586" s="81"/>
      <c r="L586" s="88" t="str">
        <f>IFERROR((VLOOKUP(B586,Listor!$N$6:$P$47,3,FALSE)*Biologiska!K586)+(VLOOKUP(B586,Listor!$N$6:$Q$47,4,FALSE)),"")</f>
        <v/>
      </c>
      <c r="M586" s="63" t="str">
        <f t="shared" si="28"/>
        <v/>
      </c>
      <c r="N586" s="75"/>
      <c r="O586" s="84" t="str">
        <f t="shared" si="29"/>
        <v/>
      </c>
      <c r="P586" s="107"/>
      <c r="Q586" s="87" t="s">
        <v>79</v>
      </c>
      <c r="R586" s="87"/>
      <c r="S586" s="87"/>
      <c r="T586" s="87"/>
      <c r="U586" s="87"/>
      <c r="V586" s="86" t="s">
        <v>79</v>
      </c>
      <c r="W586" s="75"/>
      <c r="X586" s="102" t="s">
        <v>79</v>
      </c>
      <c r="Y586" s="63" t="str">
        <f>IFERROR(IF(VLOOKUP(X586,Listor!$T$6:$U$7,2,FALSE)&lt;O586,TRUE),"")</f>
        <v/>
      </c>
      <c r="Z586" s="87"/>
      <c r="AA586" s="104"/>
    </row>
    <row r="587" spans="2:27" x14ac:dyDescent="0.25">
      <c r="B587" s="68" t="s">
        <v>68</v>
      </c>
      <c r="C587" s="80" t="str">
        <f>IFERROR(VLOOKUP(B587,Listor!$A$6:$B$62,2,FALSE),"")</f>
        <v/>
      </c>
      <c r="D587" s="80" t="str">
        <f>IFERROR(VLOOKUP(B587,Listor!$A$6:$C$62,3,FALSE),"")</f>
        <v/>
      </c>
      <c r="E587" s="110" t="s">
        <v>79</v>
      </c>
      <c r="F587" s="66"/>
      <c r="G587" s="35" t="str">
        <f>IFERROR(VLOOKUP(B587,Listor!$A$6:$G$62,7,FALSE),"")</f>
        <v/>
      </c>
      <c r="H587" s="63" t="str">
        <f>IFERROR(VLOOKUP(B587,Listor!$N$6:$O$47,2,FALSE),"")</f>
        <v/>
      </c>
      <c r="I587" s="63" t="str">
        <f t="shared" si="27"/>
        <v/>
      </c>
      <c r="J587" s="96" t="str">
        <f>IFERROR(VLOOKUP(B587,Listor!$N$6:$P$47,3,FALSE)*I587,"")</f>
        <v/>
      </c>
      <c r="K587" s="81"/>
      <c r="L587" s="88" t="str">
        <f>IFERROR((VLOOKUP(B587,Listor!$N$6:$P$47,3,FALSE)*Biologiska!K587)+(VLOOKUP(B587,Listor!$N$6:$Q$47,4,FALSE)),"")</f>
        <v/>
      </c>
      <c r="M587" s="63" t="str">
        <f t="shared" si="28"/>
        <v/>
      </c>
      <c r="N587" s="75"/>
      <c r="O587" s="84" t="str">
        <f t="shared" si="29"/>
        <v/>
      </c>
      <c r="P587" s="107"/>
      <c r="Q587" s="87" t="s">
        <v>79</v>
      </c>
      <c r="R587" s="87"/>
      <c r="S587" s="87"/>
      <c r="T587" s="87"/>
      <c r="U587" s="87"/>
      <c r="V587" s="86" t="s">
        <v>79</v>
      </c>
      <c r="W587" s="75"/>
      <c r="X587" s="102" t="s">
        <v>79</v>
      </c>
      <c r="Y587" s="63" t="str">
        <f>IFERROR(IF(VLOOKUP(X587,Listor!$T$6:$U$7,2,FALSE)&lt;O587,TRUE),"")</f>
        <v/>
      </c>
      <c r="Z587" s="87"/>
      <c r="AA587" s="104"/>
    </row>
    <row r="588" spans="2:27" x14ac:dyDescent="0.25">
      <c r="B588" s="68" t="s">
        <v>68</v>
      </c>
      <c r="C588" s="80" t="str">
        <f>IFERROR(VLOOKUP(B588,Listor!$A$6:$B$62,2,FALSE),"")</f>
        <v/>
      </c>
      <c r="D588" s="80" t="str">
        <f>IFERROR(VLOOKUP(B588,Listor!$A$6:$C$62,3,FALSE),"")</f>
        <v/>
      </c>
      <c r="E588" s="110" t="s">
        <v>79</v>
      </c>
      <c r="F588" s="66"/>
      <c r="G588" s="35" t="str">
        <f>IFERROR(VLOOKUP(B588,Listor!$A$6:$G$62,7,FALSE),"")</f>
        <v/>
      </c>
      <c r="H588" s="63" t="str">
        <f>IFERROR(VLOOKUP(B588,Listor!$N$6:$O$47,2,FALSE),"")</f>
        <v/>
      </c>
      <c r="I588" s="63" t="str">
        <f t="shared" si="27"/>
        <v/>
      </c>
      <c r="J588" s="96" t="str">
        <f>IFERROR(VLOOKUP(B588,Listor!$N$6:$P$47,3,FALSE)*I588,"")</f>
        <v/>
      </c>
      <c r="K588" s="81"/>
      <c r="L588" s="88" t="str">
        <f>IFERROR((VLOOKUP(B588,Listor!$N$6:$P$47,3,FALSE)*Biologiska!K588)+(VLOOKUP(B588,Listor!$N$6:$Q$47,4,FALSE)),"")</f>
        <v/>
      </c>
      <c r="M588" s="63" t="str">
        <f t="shared" si="28"/>
        <v/>
      </c>
      <c r="N588" s="75"/>
      <c r="O588" s="84" t="str">
        <f t="shared" si="29"/>
        <v/>
      </c>
      <c r="P588" s="107"/>
      <c r="Q588" s="87" t="s">
        <v>79</v>
      </c>
      <c r="R588" s="87"/>
      <c r="S588" s="87"/>
      <c r="T588" s="87"/>
      <c r="U588" s="87"/>
      <c r="V588" s="86" t="s">
        <v>79</v>
      </c>
      <c r="W588" s="75"/>
      <c r="X588" s="102" t="s">
        <v>79</v>
      </c>
      <c r="Y588" s="63" t="str">
        <f>IFERROR(IF(VLOOKUP(X588,Listor!$T$6:$U$7,2,FALSE)&lt;O588,TRUE),"")</f>
        <v/>
      </c>
      <c r="Z588" s="87"/>
      <c r="AA588" s="104"/>
    </row>
    <row r="589" spans="2:27" x14ac:dyDescent="0.25">
      <c r="B589" s="68" t="s">
        <v>68</v>
      </c>
      <c r="C589" s="80" t="str">
        <f>IFERROR(VLOOKUP(B589,Listor!$A$6:$B$62,2,FALSE),"")</f>
        <v/>
      </c>
      <c r="D589" s="80" t="str">
        <f>IFERROR(VLOOKUP(B589,Listor!$A$6:$C$62,3,FALSE),"")</f>
        <v/>
      </c>
      <c r="E589" s="110" t="s">
        <v>79</v>
      </c>
      <c r="F589" s="66"/>
      <c r="G589" s="35" t="str">
        <f>IFERROR(VLOOKUP(B589,Listor!$A$6:$G$62,7,FALSE),"")</f>
        <v/>
      </c>
      <c r="H589" s="63" t="str">
        <f>IFERROR(VLOOKUP(B589,Listor!$N$6:$O$47,2,FALSE),"")</f>
        <v/>
      </c>
      <c r="I589" s="63" t="str">
        <f t="shared" si="27"/>
        <v/>
      </c>
      <c r="J589" s="96" t="str">
        <f>IFERROR(VLOOKUP(B589,Listor!$N$6:$P$47,3,FALSE)*I589,"")</f>
        <v/>
      </c>
      <c r="K589" s="81"/>
      <c r="L589" s="88" t="str">
        <f>IFERROR((VLOOKUP(B589,Listor!$N$6:$P$47,3,FALSE)*Biologiska!K589)+(VLOOKUP(B589,Listor!$N$6:$Q$47,4,FALSE)),"")</f>
        <v/>
      </c>
      <c r="M589" s="63" t="str">
        <f t="shared" si="28"/>
        <v/>
      </c>
      <c r="N589" s="75"/>
      <c r="O589" s="84" t="str">
        <f t="shared" si="29"/>
        <v/>
      </c>
      <c r="P589" s="107"/>
      <c r="Q589" s="87" t="s">
        <v>79</v>
      </c>
      <c r="R589" s="87"/>
      <c r="S589" s="87"/>
      <c r="T589" s="87"/>
      <c r="U589" s="87"/>
      <c r="V589" s="86" t="s">
        <v>79</v>
      </c>
      <c r="W589" s="75"/>
      <c r="X589" s="102" t="s">
        <v>79</v>
      </c>
      <c r="Y589" s="63" t="str">
        <f>IFERROR(IF(VLOOKUP(X589,Listor!$T$6:$U$7,2,FALSE)&lt;O589,TRUE),"")</f>
        <v/>
      </c>
      <c r="Z589" s="87"/>
      <c r="AA589" s="104"/>
    </row>
    <row r="590" spans="2:27" x14ac:dyDescent="0.25">
      <c r="B590" s="68" t="s">
        <v>68</v>
      </c>
      <c r="C590" s="80" t="str">
        <f>IFERROR(VLOOKUP(B590,Listor!$A$6:$B$62,2,FALSE),"")</f>
        <v/>
      </c>
      <c r="D590" s="80" t="str">
        <f>IFERROR(VLOOKUP(B590,Listor!$A$6:$C$62,3,FALSE),"")</f>
        <v/>
      </c>
      <c r="E590" s="110" t="s">
        <v>79</v>
      </c>
      <c r="F590" s="66"/>
      <c r="G590" s="35" t="str">
        <f>IFERROR(VLOOKUP(B590,Listor!$A$6:$G$62,7,FALSE),"")</f>
        <v/>
      </c>
      <c r="H590" s="63" t="str">
        <f>IFERROR(VLOOKUP(B590,Listor!$N$6:$O$47,2,FALSE),"")</f>
        <v/>
      </c>
      <c r="I590" s="63" t="str">
        <f t="shared" si="27"/>
        <v/>
      </c>
      <c r="J590" s="96" t="str">
        <f>IFERROR(VLOOKUP(B590,Listor!$N$6:$P$47,3,FALSE)*I590,"")</f>
        <v/>
      </c>
      <c r="K590" s="81"/>
      <c r="L590" s="88" t="str">
        <f>IFERROR((VLOOKUP(B590,Listor!$N$6:$P$47,3,FALSE)*Biologiska!K590)+(VLOOKUP(B590,Listor!$N$6:$Q$47,4,FALSE)),"")</f>
        <v/>
      </c>
      <c r="M590" s="63" t="str">
        <f t="shared" si="28"/>
        <v/>
      </c>
      <c r="N590" s="75"/>
      <c r="O590" s="84" t="str">
        <f t="shared" si="29"/>
        <v/>
      </c>
      <c r="P590" s="107"/>
      <c r="Q590" s="87" t="s">
        <v>79</v>
      </c>
      <c r="R590" s="87"/>
      <c r="S590" s="87"/>
      <c r="T590" s="87"/>
      <c r="U590" s="87"/>
      <c r="V590" s="86" t="s">
        <v>79</v>
      </c>
      <c r="W590" s="75"/>
      <c r="X590" s="102" t="s">
        <v>79</v>
      </c>
      <c r="Y590" s="63" t="str">
        <f>IFERROR(IF(VLOOKUP(X590,Listor!$T$6:$U$7,2,FALSE)&lt;O590,TRUE),"")</f>
        <v/>
      </c>
      <c r="Z590" s="87"/>
      <c r="AA590" s="104"/>
    </row>
    <row r="591" spans="2:27" x14ac:dyDescent="0.25">
      <c r="B591" s="68" t="s">
        <v>68</v>
      </c>
      <c r="C591" s="80" t="str">
        <f>IFERROR(VLOOKUP(B591,Listor!$A$6:$B$62,2,FALSE),"")</f>
        <v/>
      </c>
      <c r="D591" s="80" t="str">
        <f>IFERROR(VLOOKUP(B591,Listor!$A$6:$C$62,3,FALSE),"")</f>
        <v/>
      </c>
      <c r="E591" s="110" t="s">
        <v>79</v>
      </c>
      <c r="F591" s="66"/>
      <c r="G591" s="35" t="str">
        <f>IFERROR(VLOOKUP(B591,Listor!$A$6:$G$62,7,FALSE),"")</f>
        <v/>
      </c>
      <c r="H591" s="63" t="str">
        <f>IFERROR(VLOOKUP(B591,Listor!$N$6:$O$47,2,FALSE),"")</f>
        <v/>
      </c>
      <c r="I591" s="63" t="str">
        <f t="shared" si="27"/>
        <v/>
      </c>
      <c r="J591" s="96" t="str">
        <f>IFERROR(VLOOKUP(B591,Listor!$N$6:$P$47,3,FALSE)*I591,"")</f>
        <v/>
      </c>
      <c r="K591" s="81"/>
      <c r="L591" s="88" t="str">
        <f>IFERROR((VLOOKUP(B591,Listor!$N$6:$P$47,3,FALSE)*Biologiska!K591)+(VLOOKUP(B591,Listor!$N$6:$Q$47,4,FALSE)),"")</f>
        <v/>
      </c>
      <c r="M591" s="63" t="str">
        <f t="shared" si="28"/>
        <v/>
      </c>
      <c r="N591" s="75"/>
      <c r="O591" s="84" t="str">
        <f t="shared" si="29"/>
        <v/>
      </c>
      <c r="P591" s="107"/>
      <c r="Q591" s="87" t="s">
        <v>79</v>
      </c>
      <c r="R591" s="87"/>
      <c r="S591" s="87"/>
      <c r="T591" s="87"/>
      <c r="U591" s="87"/>
      <c r="V591" s="86" t="s">
        <v>79</v>
      </c>
      <c r="W591" s="75"/>
      <c r="X591" s="102" t="s">
        <v>79</v>
      </c>
      <c r="Y591" s="63" t="str">
        <f>IFERROR(IF(VLOOKUP(X591,Listor!$T$6:$U$7,2,FALSE)&lt;O591,TRUE),"")</f>
        <v/>
      </c>
      <c r="Z591" s="87"/>
      <c r="AA591" s="104"/>
    </row>
    <row r="592" spans="2:27" x14ac:dyDescent="0.25">
      <c r="B592" s="68" t="s">
        <v>68</v>
      </c>
      <c r="C592" s="80" t="str">
        <f>IFERROR(VLOOKUP(B592,Listor!$A$6:$B$62,2,FALSE),"")</f>
        <v/>
      </c>
      <c r="D592" s="80" t="str">
        <f>IFERROR(VLOOKUP(B592,Listor!$A$6:$C$62,3,FALSE),"")</f>
        <v/>
      </c>
      <c r="E592" s="110" t="s">
        <v>79</v>
      </c>
      <c r="F592" s="66"/>
      <c r="G592" s="35" t="str">
        <f>IFERROR(VLOOKUP(B592,Listor!$A$6:$G$62,7,FALSE),"")</f>
        <v/>
      </c>
      <c r="H592" s="63" t="str">
        <f>IFERROR(VLOOKUP(B592,Listor!$N$6:$O$47,2,FALSE),"")</f>
        <v/>
      </c>
      <c r="I592" s="63" t="str">
        <f t="shared" si="27"/>
        <v/>
      </c>
      <c r="J592" s="96" t="str">
        <f>IFERROR(VLOOKUP(B592,Listor!$N$6:$P$47,3,FALSE)*I592,"")</f>
        <v/>
      </c>
      <c r="K592" s="81"/>
      <c r="L592" s="88" t="str">
        <f>IFERROR((VLOOKUP(B592,Listor!$N$6:$P$47,3,FALSE)*Biologiska!K592)+(VLOOKUP(B592,Listor!$N$6:$Q$47,4,FALSE)),"")</f>
        <v/>
      </c>
      <c r="M592" s="63" t="str">
        <f t="shared" si="28"/>
        <v/>
      </c>
      <c r="N592" s="75"/>
      <c r="O592" s="84" t="str">
        <f t="shared" si="29"/>
        <v/>
      </c>
      <c r="P592" s="107"/>
      <c r="Q592" s="87" t="s">
        <v>79</v>
      </c>
      <c r="R592" s="87"/>
      <c r="S592" s="87"/>
      <c r="T592" s="87"/>
      <c r="U592" s="87"/>
      <c r="V592" s="86" t="s">
        <v>79</v>
      </c>
      <c r="W592" s="75"/>
      <c r="X592" s="102" t="s">
        <v>79</v>
      </c>
      <c r="Y592" s="63" t="str">
        <f>IFERROR(IF(VLOOKUP(X592,Listor!$T$6:$U$7,2,FALSE)&lt;O592,TRUE),"")</f>
        <v/>
      </c>
      <c r="Z592" s="87"/>
      <c r="AA592" s="104"/>
    </row>
    <row r="593" spans="2:27" x14ac:dyDescent="0.25">
      <c r="B593" s="68" t="s">
        <v>68</v>
      </c>
      <c r="C593" s="80" t="str">
        <f>IFERROR(VLOOKUP(B593,Listor!$A$6:$B$62,2,FALSE),"")</f>
        <v/>
      </c>
      <c r="D593" s="80" t="str">
        <f>IFERROR(VLOOKUP(B593,Listor!$A$6:$C$62,3,FALSE),"")</f>
        <v/>
      </c>
      <c r="E593" s="110" t="s">
        <v>79</v>
      </c>
      <c r="F593" s="66"/>
      <c r="G593" s="35" t="str">
        <f>IFERROR(VLOOKUP(B593,Listor!$A$6:$G$62,7,FALSE),"")</f>
        <v/>
      </c>
      <c r="H593" s="63" t="str">
        <f>IFERROR(VLOOKUP(B593,Listor!$N$6:$O$47,2,FALSE),"")</f>
        <v/>
      </c>
      <c r="I593" s="63" t="str">
        <f t="shared" si="27"/>
        <v/>
      </c>
      <c r="J593" s="96" t="str">
        <f>IFERROR(VLOOKUP(B593,Listor!$N$6:$P$47,3,FALSE)*I593,"")</f>
        <v/>
      </c>
      <c r="K593" s="81"/>
      <c r="L593" s="88" t="str">
        <f>IFERROR((VLOOKUP(B593,Listor!$N$6:$P$47,3,FALSE)*Biologiska!K593)+(VLOOKUP(B593,Listor!$N$6:$Q$47,4,FALSE)),"")</f>
        <v/>
      </c>
      <c r="M593" s="63" t="str">
        <f t="shared" si="28"/>
        <v/>
      </c>
      <c r="N593" s="75"/>
      <c r="O593" s="84" t="str">
        <f t="shared" si="29"/>
        <v/>
      </c>
      <c r="P593" s="107"/>
      <c r="Q593" s="87" t="s">
        <v>79</v>
      </c>
      <c r="R593" s="87"/>
      <c r="S593" s="87"/>
      <c r="T593" s="87"/>
      <c r="U593" s="87"/>
      <c r="V593" s="86" t="s">
        <v>79</v>
      </c>
      <c r="W593" s="75"/>
      <c r="X593" s="102" t="s">
        <v>79</v>
      </c>
      <c r="Y593" s="63" t="str">
        <f>IFERROR(IF(VLOOKUP(X593,Listor!$T$6:$U$7,2,FALSE)&lt;O593,TRUE),"")</f>
        <v/>
      </c>
      <c r="Z593" s="87"/>
      <c r="AA593" s="104"/>
    </row>
    <row r="594" spans="2:27" x14ac:dyDescent="0.25">
      <c r="B594" s="68" t="s">
        <v>68</v>
      </c>
      <c r="C594" s="80" t="str">
        <f>IFERROR(VLOOKUP(B594,Listor!$A$6:$B$62,2,FALSE),"")</f>
        <v/>
      </c>
      <c r="D594" s="80" t="str">
        <f>IFERROR(VLOOKUP(B594,Listor!$A$6:$C$62,3,FALSE),"")</f>
        <v/>
      </c>
      <c r="E594" s="110" t="s">
        <v>79</v>
      </c>
      <c r="F594" s="66"/>
      <c r="G594" s="35" t="str">
        <f>IFERROR(VLOOKUP(B594,Listor!$A$6:$G$62,7,FALSE),"")</f>
        <v/>
      </c>
      <c r="H594" s="63" t="str">
        <f>IFERROR(VLOOKUP(B594,Listor!$N$6:$O$47,2,FALSE),"")</f>
        <v/>
      </c>
      <c r="I594" s="63" t="str">
        <f t="shared" si="27"/>
        <v/>
      </c>
      <c r="J594" s="96" t="str">
        <f>IFERROR(VLOOKUP(B594,Listor!$N$6:$P$47,3,FALSE)*I594,"")</f>
        <v/>
      </c>
      <c r="K594" s="81"/>
      <c r="L594" s="88" t="str">
        <f>IFERROR((VLOOKUP(B594,Listor!$N$6:$P$47,3,FALSE)*Biologiska!K594)+(VLOOKUP(B594,Listor!$N$6:$Q$47,4,FALSE)),"")</f>
        <v/>
      </c>
      <c r="M594" s="63" t="str">
        <f t="shared" si="28"/>
        <v/>
      </c>
      <c r="N594" s="75"/>
      <c r="O594" s="84" t="str">
        <f t="shared" si="29"/>
        <v/>
      </c>
      <c r="P594" s="107"/>
      <c r="Q594" s="87" t="s">
        <v>79</v>
      </c>
      <c r="R594" s="87"/>
      <c r="S594" s="87"/>
      <c r="T594" s="87"/>
      <c r="U594" s="87"/>
      <c r="V594" s="86" t="s">
        <v>79</v>
      </c>
      <c r="W594" s="75"/>
      <c r="X594" s="102" t="s">
        <v>79</v>
      </c>
      <c r="Y594" s="63" t="str">
        <f>IFERROR(IF(VLOOKUP(X594,Listor!$T$6:$U$7,2,FALSE)&lt;O594,TRUE),"")</f>
        <v/>
      </c>
      <c r="Z594" s="87"/>
      <c r="AA594" s="104"/>
    </row>
    <row r="595" spans="2:27" x14ac:dyDescent="0.25">
      <c r="B595" s="68" t="s">
        <v>68</v>
      </c>
      <c r="C595" s="80" t="str">
        <f>IFERROR(VLOOKUP(B595,Listor!$A$6:$B$62,2,FALSE),"")</f>
        <v/>
      </c>
      <c r="D595" s="80" t="str">
        <f>IFERROR(VLOOKUP(B595,Listor!$A$6:$C$62,3,FALSE),"")</f>
        <v/>
      </c>
      <c r="E595" s="110" t="s">
        <v>79</v>
      </c>
      <c r="F595" s="66"/>
      <c r="G595" s="35" t="str">
        <f>IFERROR(VLOOKUP(B595,Listor!$A$6:$G$62,7,FALSE),"")</f>
        <v/>
      </c>
      <c r="H595" s="63" t="str">
        <f>IFERROR(VLOOKUP(B595,Listor!$N$6:$O$47,2,FALSE),"")</f>
        <v/>
      </c>
      <c r="I595" s="63" t="str">
        <f t="shared" si="27"/>
        <v/>
      </c>
      <c r="J595" s="96" t="str">
        <f>IFERROR(VLOOKUP(B595,Listor!$N$6:$P$47,3,FALSE)*I595,"")</f>
        <v/>
      </c>
      <c r="K595" s="81"/>
      <c r="L595" s="88" t="str">
        <f>IFERROR((VLOOKUP(B595,Listor!$N$6:$P$47,3,FALSE)*Biologiska!K595)+(VLOOKUP(B595,Listor!$N$6:$Q$47,4,FALSE)),"")</f>
        <v/>
      </c>
      <c r="M595" s="63" t="str">
        <f t="shared" si="28"/>
        <v/>
      </c>
      <c r="N595" s="75"/>
      <c r="O595" s="84" t="str">
        <f t="shared" si="29"/>
        <v/>
      </c>
      <c r="P595" s="107"/>
      <c r="Q595" s="87" t="s">
        <v>79</v>
      </c>
      <c r="R595" s="87"/>
      <c r="S595" s="87"/>
      <c r="T595" s="87"/>
      <c r="U595" s="87"/>
      <c r="V595" s="86" t="s">
        <v>79</v>
      </c>
      <c r="W595" s="75"/>
      <c r="X595" s="102" t="s">
        <v>79</v>
      </c>
      <c r="Y595" s="63" t="str">
        <f>IFERROR(IF(VLOOKUP(X595,Listor!$T$6:$U$7,2,FALSE)&lt;O595,TRUE),"")</f>
        <v/>
      </c>
      <c r="Z595" s="87"/>
      <c r="AA595" s="104"/>
    </row>
    <row r="596" spans="2:27" x14ac:dyDescent="0.25">
      <c r="B596" s="68" t="s">
        <v>68</v>
      </c>
      <c r="C596" s="80" t="str">
        <f>IFERROR(VLOOKUP(B596,Listor!$A$6:$B$62,2,FALSE),"")</f>
        <v/>
      </c>
      <c r="D596" s="80" t="str">
        <f>IFERROR(VLOOKUP(B596,Listor!$A$6:$C$62,3,FALSE),"")</f>
        <v/>
      </c>
      <c r="E596" s="110" t="s">
        <v>79</v>
      </c>
      <c r="F596" s="66"/>
      <c r="G596" s="35" t="str">
        <f>IFERROR(VLOOKUP(B596,Listor!$A$6:$G$62,7,FALSE),"")</f>
        <v/>
      </c>
      <c r="H596" s="63" t="str">
        <f>IFERROR(VLOOKUP(B596,Listor!$N$6:$O$47,2,FALSE),"")</f>
        <v/>
      </c>
      <c r="I596" s="63" t="str">
        <f t="shared" si="27"/>
        <v/>
      </c>
      <c r="J596" s="96" t="str">
        <f>IFERROR(VLOOKUP(B596,Listor!$N$6:$P$47,3,FALSE)*I596,"")</f>
        <v/>
      </c>
      <c r="K596" s="81"/>
      <c r="L596" s="88" t="str">
        <f>IFERROR((VLOOKUP(B596,Listor!$N$6:$P$47,3,FALSE)*Biologiska!K596)+(VLOOKUP(B596,Listor!$N$6:$Q$47,4,FALSE)),"")</f>
        <v/>
      </c>
      <c r="M596" s="63" t="str">
        <f t="shared" si="28"/>
        <v/>
      </c>
      <c r="N596" s="75"/>
      <c r="O596" s="84" t="str">
        <f t="shared" si="29"/>
        <v/>
      </c>
      <c r="P596" s="107"/>
      <c r="Q596" s="87" t="s">
        <v>79</v>
      </c>
      <c r="R596" s="87"/>
      <c r="S596" s="87"/>
      <c r="T596" s="87"/>
      <c r="U596" s="87"/>
      <c r="V596" s="86" t="s">
        <v>79</v>
      </c>
      <c r="W596" s="75"/>
      <c r="X596" s="102" t="s">
        <v>79</v>
      </c>
      <c r="Y596" s="63" t="str">
        <f>IFERROR(IF(VLOOKUP(X596,Listor!$T$6:$U$7,2,FALSE)&lt;O596,TRUE),"")</f>
        <v/>
      </c>
      <c r="Z596" s="87"/>
      <c r="AA596" s="104"/>
    </row>
    <row r="597" spans="2:27" x14ac:dyDescent="0.25">
      <c r="B597" s="68" t="s">
        <v>68</v>
      </c>
      <c r="C597" s="80" t="str">
        <f>IFERROR(VLOOKUP(B597,Listor!$A$6:$B$62,2,FALSE),"")</f>
        <v/>
      </c>
      <c r="D597" s="80" t="str">
        <f>IFERROR(VLOOKUP(B597,Listor!$A$6:$C$62,3,FALSE),"")</f>
        <v/>
      </c>
      <c r="E597" s="110" t="s">
        <v>79</v>
      </c>
      <c r="F597" s="66"/>
      <c r="G597" s="35" t="str">
        <f>IFERROR(VLOOKUP(B597,Listor!$A$6:$G$62,7,FALSE),"")</f>
        <v/>
      </c>
      <c r="H597" s="63" t="str">
        <f>IFERROR(VLOOKUP(B597,Listor!$N$6:$O$47,2,FALSE),"")</f>
        <v/>
      </c>
      <c r="I597" s="63" t="str">
        <f t="shared" si="27"/>
        <v/>
      </c>
      <c r="J597" s="96" t="str">
        <f>IFERROR(VLOOKUP(B597,Listor!$N$6:$P$47,3,FALSE)*I597,"")</f>
        <v/>
      </c>
      <c r="K597" s="81"/>
      <c r="L597" s="88" t="str">
        <f>IFERROR((VLOOKUP(B597,Listor!$N$6:$P$47,3,FALSE)*Biologiska!K597)+(VLOOKUP(B597,Listor!$N$6:$Q$47,4,FALSE)),"")</f>
        <v/>
      </c>
      <c r="M597" s="63" t="str">
        <f t="shared" si="28"/>
        <v/>
      </c>
      <c r="N597" s="75"/>
      <c r="O597" s="84" t="str">
        <f t="shared" si="29"/>
        <v/>
      </c>
      <c r="P597" s="107"/>
      <c r="Q597" s="87" t="s">
        <v>79</v>
      </c>
      <c r="R597" s="87"/>
      <c r="S597" s="87"/>
      <c r="T597" s="87"/>
      <c r="U597" s="87"/>
      <c r="V597" s="86" t="s">
        <v>79</v>
      </c>
      <c r="W597" s="75"/>
      <c r="X597" s="102" t="s">
        <v>79</v>
      </c>
      <c r="Y597" s="63" t="str">
        <f>IFERROR(IF(VLOOKUP(X597,Listor!$T$6:$U$7,2,FALSE)&lt;O597,TRUE),"")</f>
        <v/>
      </c>
      <c r="Z597" s="87"/>
      <c r="AA597" s="104"/>
    </row>
    <row r="598" spans="2:27" x14ac:dyDescent="0.25">
      <c r="B598" s="68" t="s">
        <v>68</v>
      </c>
      <c r="C598" s="80" t="str">
        <f>IFERROR(VLOOKUP(B598,Listor!$A$6:$B$62,2,FALSE),"")</f>
        <v/>
      </c>
      <c r="D598" s="80" t="str">
        <f>IFERROR(VLOOKUP(B598,Listor!$A$6:$C$62,3,FALSE),"")</f>
        <v/>
      </c>
      <c r="E598" s="110" t="s">
        <v>79</v>
      </c>
      <c r="F598" s="66"/>
      <c r="G598" s="35" t="str">
        <f>IFERROR(VLOOKUP(B598,Listor!$A$6:$G$62,7,FALSE),"")</f>
        <v/>
      </c>
      <c r="H598" s="63" t="str">
        <f>IFERROR(VLOOKUP(B598,Listor!$N$6:$O$47,2,FALSE),"")</f>
        <v/>
      </c>
      <c r="I598" s="63" t="str">
        <f t="shared" si="27"/>
        <v/>
      </c>
      <c r="J598" s="96" t="str">
        <f>IFERROR(VLOOKUP(B598,Listor!$N$6:$P$47,3,FALSE)*I598,"")</f>
        <v/>
      </c>
      <c r="K598" s="81"/>
      <c r="L598" s="88" t="str">
        <f>IFERROR((VLOOKUP(B598,Listor!$N$6:$P$47,3,FALSE)*Biologiska!K598)+(VLOOKUP(B598,Listor!$N$6:$Q$47,4,FALSE)),"")</f>
        <v/>
      </c>
      <c r="M598" s="63" t="str">
        <f t="shared" si="28"/>
        <v/>
      </c>
      <c r="N598" s="75"/>
      <c r="O598" s="84" t="str">
        <f t="shared" si="29"/>
        <v/>
      </c>
      <c r="P598" s="107"/>
      <c r="Q598" s="87" t="s">
        <v>79</v>
      </c>
      <c r="R598" s="87"/>
      <c r="S598" s="87"/>
      <c r="T598" s="87"/>
      <c r="U598" s="87"/>
      <c r="V598" s="86" t="s">
        <v>79</v>
      </c>
      <c r="W598" s="75"/>
      <c r="X598" s="102" t="s">
        <v>79</v>
      </c>
      <c r="Y598" s="63" t="str">
        <f>IFERROR(IF(VLOOKUP(X598,Listor!$T$6:$U$7,2,FALSE)&lt;O598,TRUE),"")</f>
        <v/>
      </c>
      <c r="Z598" s="87"/>
      <c r="AA598" s="104"/>
    </row>
    <row r="599" spans="2:27" x14ac:dyDescent="0.25">
      <c r="B599" s="68" t="s">
        <v>68</v>
      </c>
      <c r="C599" s="80" t="str">
        <f>IFERROR(VLOOKUP(B599,Listor!$A$6:$B$62,2,FALSE),"")</f>
        <v/>
      </c>
      <c r="D599" s="80" t="str">
        <f>IFERROR(VLOOKUP(B599,Listor!$A$6:$C$62,3,FALSE),"")</f>
        <v/>
      </c>
      <c r="E599" s="110" t="s">
        <v>79</v>
      </c>
      <c r="F599" s="66"/>
      <c r="G599" s="35" t="str">
        <f>IFERROR(VLOOKUP(B599,Listor!$A$6:$G$62,7,FALSE),"")</f>
        <v/>
      </c>
      <c r="H599" s="63" t="str">
        <f>IFERROR(VLOOKUP(B599,Listor!$N$6:$O$47,2,FALSE),"")</f>
        <v/>
      </c>
      <c r="I599" s="63" t="str">
        <f t="shared" si="27"/>
        <v/>
      </c>
      <c r="J599" s="96" t="str">
        <f>IFERROR(VLOOKUP(B599,Listor!$N$6:$P$47,3,FALSE)*I599,"")</f>
        <v/>
      </c>
      <c r="K599" s="81"/>
      <c r="L599" s="88" t="str">
        <f>IFERROR((VLOOKUP(B599,Listor!$N$6:$P$47,3,FALSE)*Biologiska!K599)+(VLOOKUP(B599,Listor!$N$6:$Q$47,4,FALSE)),"")</f>
        <v/>
      </c>
      <c r="M599" s="63" t="str">
        <f t="shared" si="28"/>
        <v/>
      </c>
      <c r="N599" s="75"/>
      <c r="O599" s="84" t="str">
        <f t="shared" si="29"/>
        <v/>
      </c>
      <c r="P599" s="107"/>
      <c r="Q599" s="87" t="s">
        <v>79</v>
      </c>
      <c r="R599" s="87"/>
      <c r="S599" s="87"/>
      <c r="T599" s="87"/>
      <c r="U599" s="87"/>
      <c r="V599" s="86" t="s">
        <v>79</v>
      </c>
      <c r="W599" s="75"/>
      <c r="X599" s="102" t="s">
        <v>79</v>
      </c>
      <c r="Y599" s="63" t="str">
        <f>IFERROR(IF(VLOOKUP(X599,Listor!$T$6:$U$7,2,FALSE)&lt;O599,TRUE),"")</f>
        <v/>
      </c>
      <c r="Z599" s="87"/>
      <c r="AA599" s="104"/>
    </row>
    <row r="600" spans="2:27" x14ac:dyDescent="0.25">
      <c r="B600" s="68" t="s">
        <v>68</v>
      </c>
      <c r="C600" s="80" t="str">
        <f>IFERROR(VLOOKUP(B600,Listor!$A$6:$B$62,2,FALSE),"")</f>
        <v/>
      </c>
      <c r="D600" s="80" t="str">
        <f>IFERROR(VLOOKUP(B600,Listor!$A$6:$C$62,3,FALSE),"")</f>
        <v/>
      </c>
      <c r="E600" s="110" t="s">
        <v>79</v>
      </c>
      <c r="F600" s="66"/>
      <c r="G600" s="35" t="str">
        <f>IFERROR(VLOOKUP(B600,Listor!$A$6:$G$62,7,FALSE),"")</f>
        <v/>
      </c>
      <c r="H600" s="63" t="str">
        <f>IFERROR(VLOOKUP(B600,Listor!$N$6:$O$47,2,FALSE),"")</f>
        <v/>
      </c>
      <c r="I600" s="63" t="str">
        <f t="shared" si="27"/>
        <v/>
      </c>
      <c r="J600" s="96" t="str">
        <f>IFERROR(VLOOKUP(B600,Listor!$N$6:$P$47,3,FALSE)*I600,"")</f>
        <v/>
      </c>
      <c r="K600" s="81"/>
      <c r="L600" s="88" t="str">
        <f>IFERROR((VLOOKUP(B600,Listor!$N$6:$P$47,3,FALSE)*Biologiska!K600)+(VLOOKUP(B600,Listor!$N$6:$Q$47,4,FALSE)),"")</f>
        <v/>
      </c>
      <c r="M600" s="63" t="str">
        <f t="shared" si="28"/>
        <v/>
      </c>
      <c r="N600" s="75"/>
      <c r="O600" s="84" t="str">
        <f t="shared" si="29"/>
        <v/>
      </c>
      <c r="P600" s="107"/>
      <c r="Q600" s="87" t="s">
        <v>79</v>
      </c>
      <c r="R600" s="87"/>
      <c r="S600" s="87"/>
      <c r="T600" s="87"/>
      <c r="U600" s="87"/>
      <c r="V600" s="86" t="s">
        <v>79</v>
      </c>
      <c r="W600" s="75"/>
      <c r="X600" s="102" t="s">
        <v>79</v>
      </c>
      <c r="Y600" s="63" t="str">
        <f>IFERROR(IF(VLOOKUP(X600,Listor!$T$6:$U$7,2,FALSE)&lt;O600,TRUE),"")</f>
        <v/>
      </c>
      <c r="Z600" s="87"/>
      <c r="AA600" s="104"/>
    </row>
    <row r="601" spans="2:27" x14ac:dyDescent="0.25">
      <c r="B601" s="68" t="s">
        <v>68</v>
      </c>
      <c r="C601" s="80" t="str">
        <f>IFERROR(VLOOKUP(B601,Listor!$A$6:$B$62,2,FALSE),"")</f>
        <v/>
      </c>
      <c r="D601" s="80" t="str">
        <f>IFERROR(VLOOKUP(B601,Listor!$A$6:$C$62,3,FALSE),"")</f>
        <v/>
      </c>
      <c r="E601" s="110" t="s">
        <v>79</v>
      </c>
      <c r="F601" s="66"/>
      <c r="G601" s="35" t="str">
        <f>IFERROR(VLOOKUP(B601,Listor!$A$6:$G$62,7,FALSE),"")</f>
        <v/>
      </c>
      <c r="H601" s="63" t="str">
        <f>IFERROR(VLOOKUP(B601,Listor!$N$6:$O$47,2,FALSE),"")</f>
        <v/>
      </c>
      <c r="I601" s="63" t="str">
        <f t="shared" si="27"/>
        <v/>
      </c>
      <c r="J601" s="96" t="str">
        <f>IFERROR(VLOOKUP(B601,Listor!$N$6:$P$47,3,FALSE)*I601,"")</f>
        <v/>
      </c>
      <c r="K601" s="81"/>
      <c r="L601" s="88" t="str">
        <f>IFERROR((VLOOKUP(B601,Listor!$N$6:$P$47,3,FALSE)*Biologiska!K601)+(VLOOKUP(B601,Listor!$N$6:$Q$47,4,FALSE)),"")</f>
        <v/>
      </c>
      <c r="M601" s="63" t="str">
        <f t="shared" si="28"/>
        <v/>
      </c>
      <c r="N601" s="75"/>
      <c r="O601" s="84" t="str">
        <f t="shared" si="29"/>
        <v/>
      </c>
      <c r="P601" s="107"/>
      <c r="Q601" s="87" t="s">
        <v>79</v>
      </c>
      <c r="R601" s="87"/>
      <c r="S601" s="87"/>
      <c r="T601" s="87"/>
      <c r="U601" s="87"/>
      <c r="V601" s="86" t="s">
        <v>79</v>
      </c>
      <c r="W601" s="75"/>
      <c r="X601" s="102" t="s">
        <v>79</v>
      </c>
      <c r="Y601" s="63" t="str">
        <f>IFERROR(IF(VLOOKUP(X601,Listor!$T$6:$U$7,2,FALSE)&lt;O601,TRUE),"")</f>
        <v/>
      </c>
      <c r="Z601" s="87"/>
      <c r="AA601" s="104"/>
    </row>
    <row r="602" spans="2:27" x14ac:dyDescent="0.25">
      <c r="B602" s="68" t="s">
        <v>68</v>
      </c>
      <c r="C602" s="80" t="str">
        <f>IFERROR(VLOOKUP(B602,Listor!$A$6:$B$62,2,FALSE),"")</f>
        <v/>
      </c>
      <c r="D602" s="80" t="str">
        <f>IFERROR(VLOOKUP(B602,Listor!$A$6:$C$62,3,FALSE),"")</f>
        <v/>
      </c>
      <c r="E602" s="110" t="s">
        <v>79</v>
      </c>
      <c r="F602" s="66"/>
      <c r="G602" s="35" t="str">
        <f>IFERROR(VLOOKUP(B602,Listor!$A$6:$G$62,7,FALSE),"")</f>
        <v/>
      </c>
      <c r="H602" s="63" t="str">
        <f>IFERROR(VLOOKUP(B602,Listor!$N$6:$O$47,2,FALSE),"")</f>
        <v/>
      </c>
      <c r="I602" s="63" t="str">
        <f t="shared" si="27"/>
        <v/>
      </c>
      <c r="J602" s="96" t="str">
        <f>IFERROR(VLOOKUP(B602,Listor!$N$6:$P$47,3,FALSE)*I602,"")</f>
        <v/>
      </c>
      <c r="K602" s="81"/>
      <c r="L602" s="88" t="str">
        <f>IFERROR((VLOOKUP(B602,Listor!$N$6:$P$47,3,FALSE)*Biologiska!K602)+(VLOOKUP(B602,Listor!$N$6:$Q$47,4,FALSE)),"")</f>
        <v/>
      </c>
      <c r="M602" s="63" t="str">
        <f t="shared" si="28"/>
        <v/>
      </c>
      <c r="N602" s="75"/>
      <c r="O602" s="84" t="str">
        <f t="shared" si="29"/>
        <v/>
      </c>
      <c r="P602" s="107"/>
      <c r="Q602" s="87" t="s">
        <v>79</v>
      </c>
      <c r="R602" s="87"/>
      <c r="S602" s="87"/>
      <c r="T602" s="87"/>
      <c r="U602" s="87"/>
      <c r="V602" s="86" t="s">
        <v>79</v>
      </c>
      <c r="W602" s="75"/>
      <c r="X602" s="102" t="s">
        <v>79</v>
      </c>
      <c r="Y602" s="63" t="str">
        <f>IFERROR(IF(VLOOKUP(X602,Listor!$T$6:$U$7,2,FALSE)&lt;O602,TRUE),"")</f>
        <v/>
      </c>
      <c r="Z602" s="87"/>
      <c r="AA602" s="104"/>
    </row>
    <row r="603" spans="2:27" x14ac:dyDescent="0.25">
      <c r="B603" s="68" t="s">
        <v>68</v>
      </c>
      <c r="C603" s="80" t="str">
        <f>IFERROR(VLOOKUP(B603,Listor!$A$6:$B$62,2,FALSE),"")</f>
        <v/>
      </c>
      <c r="D603" s="80" t="str">
        <f>IFERROR(VLOOKUP(B603,Listor!$A$6:$C$62,3,FALSE),"")</f>
        <v/>
      </c>
      <c r="E603" s="110" t="s">
        <v>79</v>
      </c>
      <c r="F603" s="66"/>
      <c r="G603" s="35" t="str">
        <f>IFERROR(VLOOKUP(B603,Listor!$A$6:$G$62,7,FALSE),"")</f>
        <v/>
      </c>
      <c r="H603" s="63" t="str">
        <f>IFERROR(VLOOKUP(B603,Listor!$N$6:$O$47,2,FALSE),"")</f>
        <v/>
      </c>
      <c r="I603" s="63" t="str">
        <f t="shared" si="27"/>
        <v/>
      </c>
      <c r="J603" s="96" t="str">
        <f>IFERROR(VLOOKUP(B603,Listor!$N$6:$P$47,3,FALSE)*I603,"")</f>
        <v/>
      </c>
      <c r="K603" s="81"/>
      <c r="L603" s="88" t="str">
        <f>IFERROR((VLOOKUP(B603,Listor!$N$6:$P$47,3,FALSE)*Biologiska!K603)+(VLOOKUP(B603,Listor!$N$6:$Q$47,4,FALSE)),"")</f>
        <v/>
      </c>
      <c r="M603" s="63" t="str">
        <f t="shared" si="28"/>
        <v/>
      </c>
      <c r="N603" s="75"/>
      <c r="O603" s="84" t="str">
        <f t="shared" si="29"/>
        <v/>
      </c>
      <c r="P603" s="107"/>
      <c r="Q603" s="87" t="s">
        <v>79</v>
      </c>
      <c r="R603" s="87"/>
      <c r="S603" s="87"/>
      <c r="T603" s="87"/>
      <c r="U603" s="87"/>
      <c r="V603" s="86" t="s">
        <v>79</v>
      </c>
      <c r="W603" s="75"/>
      <c r="X603" s="102" t="s">
        <v>79</v>
      </c>
      <c r="Y603" s="63" t="str">
        <f>IFERROR(IF(VLOOKUP(X603,Listor!$T$6:$U$7,2,FALSE)&lt;O603,TRUE),"")</f>
        <v/>
      </c>
      <c r="Z603" s="87"/>
      <c r="AA603" s="104"/>
    </row>
    <row r="604" spans="2:27" x14ac:dyDescent="0.25">
      <c r="B604" s="68" t="s">
        <v>68</v>
      </c>
      <c r="C604" s="80" t="str">
        <f>IFERROR(VLOOKUP(B604,Listor!$A$6:$B$62,2,FALSE),"")</f>
        <v/>
      </c>
      <c r="D604" s="80" t="str">
        <f>IFERROR(VLOOKUP(B604,Listor!$A$6:$C$62,3,FALSE),"")</f>
        <v/>
      </c>
      <c r="E604" s="110" t="s">
        <v>79</v>
      </c>
      <c r="F604" s="66"/>
      <c r="G604" s="35" t="str">
        <f>IFERROR(VLOOKUP(B604,Listor!$A$6:$G$62,7,FALSE),"")</f>
        <v/>
      </c>
      <c r="H604" s="63" t="str">
        <f>IFERROR(VLOOKUP(B604,Listor!$N$6:$O$47,2,FALSE),"")</f>
        <v/>
      </c>
      <c r="I604" s="63" t="str">
        <f t="shared" si="27"/>
        <v/>
      </c>
      <c r="J604" s="96" t="str">
        <f>IFERROR(VLOOKUP(B604,Listor!$N$6:$P$47,3,FALSE)*I604,"")</f>
        <v/>
      </c>
      <c r="K604" s="81"/>
      <c r="L604" s="88" t="str">
        <f>IFERROR((VLOOKUP(B604,Listor!$N$6:$P$47,3,FALSE)*Biologiska!K604)+(VLOOKUP(B604,Listor!$N$6:$Q$47,4,FALSE)),"")</f>
        <v/>
      </c>
      <c r="M604" s="63" t="str">
        <f t="shared" si="28"/>
        <v/>
      </c>
      <c r="N604" s="75"/>
      <c r="O604" s="84" t="str">
        <f t="shared" si="29"/>
        <v/>
      </c>
      <c r="P604" s="107"/>
      <c r="Q604" s="87" t="s">
        <v>79</v>
      </c>
      <c r="R604" s="87"/>
      <c r="S604" s="87"/>
      <c r="T604" s="87"/>
      <c r="U604" s="87"/>
      <c r="V604" s="86" t="s">
        <v>79</v>
      </c>
      <c r="W604" s="75"/>
      <c r="X604" s="102" t="s">
        <v>79</v>
      </c>
      <c r="Y604" s="63" t="str">
        <f>IFERROR(IF(VLOOKUP(X604,Listor!$T$6:$U$7,2,FALSE)&lt;O604,TRUE),"")</f>
        <v/>
      </c>
      <c r="Z604" s="87"/>
      <c r="AA604" s="104"/>
    </row>
    <row r="605" spans="2:27" x14ac:dyDescent="0.25">
      <c r="B605" s="68" t="s">
        <v>68</v>
      </c>
      <c r="C605" s="80" t="str">
        <f>IFERROR(VLOOKUP(B605,Listor!$A$6:$B$62,2,FALSE),"")</f>
        <v/>
      </c>
      <c r="D605" s="80" t="str">
        <f>IFERROR(VLOOKUP(B605,Listor!$A$6:$C$62,3,FALSE),"")</f>
        <v/>
      </c>
      <c r="E605" s="110" t="s">
        <v>79</v>
      </c>
      <c r="F605" s="66"/>
      <c r="G605" s="35" t="str">
        <f>IFERROR(VLOOKUP(B605,Listor!$A$6:$G$62,7,FALSE),"")</f>
        <v/>
      </c>
      <c r="H605" s="63" t="str">
        <f>IFERROR(VLOOKUP(B605,Listor!$N$6:$O$47,2,FALSE),"")</f>
        <v/>
      </c>
      <c r="I605" s="63" t="str">
        <f t="shared" si="27"/>
        <v/>
      </c>
      <c r="J605" s="96" t="str">
        <f>IFERROR(VLOOKUP(B605,Listor!$N$6:$P$47,3,FALSE)*I605,"")</f>
        <v/>
      </c>
      <c r="K605" s="81"/>
      <c r="L605" s="88" t="str">
        <f>IFERROR((VLOOKUP(B605,Listor!$N$6:$P$47,3,FALSE)*Biologiska!K605)+(VLOOKUP(B605,Listor!$N$6:$Q$47,4,FALSE)),"")</f>
        <v/>
      </c>
      <c r="M605" s="63" t="str">
        <f t="shared" si="28"/>
        <v/>
      </c>
      <c r="N605" s="75"/>
      <c r="O605" s="84" t="str">
        <f t="shared" si="29"/>
        <v/>
      </c>
      <c r="P605" s="107"/>
      <c r="Q605" s="87" t="s">
        <v>79</v>
      </c>
      <c r="R605" s="87"/>
      <c r="S605" s="87"/>
      <c r="T605" s="87"/>
      <c r="U605" s="87"/>
      <c r="V605" s="86" t="s">
        <v>79</v>
      </c>
      <c r="W605" s="75"/>
      <c r="X605" s="102" t="s">
        <v>79</v>
      </c>
      <c r="Y605" s="63" t="str">
        <f>IFERROR(IF(VLOOKUP(X605,Listor!$T$6:$U$7,2,FALSE)&lt;O605,TRUE),"")</f>
        <v/>
      </c>
      <c r="Z605" s="87"/>
      <c r="AA605" s="104"/>
    </row>
    <row r="606" spans="2:27" x14ac:dyDescent="0.25">
      <c r="B606" s="68" t="s">
        <v>68</v>
      </c>
      <c r="C606" s="80" t="str">
        <f>IFERROR(VLOOKUP(B606,Listor!$A$6:$B$62,2,FALSE),"")</f>
        <v/>
      </c>
      <c r="D606" s="80" t="str">
        <f>IFERROR(VLOOKUP(B606,Listor!$A$6:$C$62,3,FALSE),"")</f>
        <v/>
      </c>
      <c r="E606" s="110" t="s">
        <v>79</v>
      </c>
      <c r="F606" s="66"/>
      <c r="G606" s="35" t="str">
        <f>IFERROR(VLOOKUP(B606,Listor!$A$6:$G$62,7,FALSE),"")</f>
        <v/>
      </c>
      <c r="H606" s="63" t="str">
        <f>IFERROR(VLOOKUP(B606,Listor!$N$6:$O$47,2,FALSE),"")</f>
        <v/>
      </c>
      <c r="I606" s="63" t="str">
        <f t="shared" si="27"/>
        <v/>
      </c>
      <c r="J606" s="96" t="str">
        <f>IFERROR(VLOOKUP(B606,Listor!$N$6:$P$47,3,FALSE)*I606,"")</f>
        <v/>
      </c>
      <c r="K606" s="81"/>
      <c r="L606" s="88" t="str">
        <f>IFERROR((VLOOKUP(B606,Listor!$N$6:$P$47,3,FALSE)*Biologiska!K606)+(VLOOKUP(B606,Listor!$N$6:$Q$47,4,FALSE)),"")</f>
        <v/>
      </c>
      <c r="M606" s="63" t="str">
        <f t="shared" si="28"/>
        <v/>
      </c>
      <c r="N606" s="75"/>
      <c r="O606" s="84" t="str">
        <f t="shared" si="29"/>
        <v/>
      </c>
      <c r="P606" s="107"/>
      <c r="Q606" s="87" t="s">
        <v>79</v>
      </c>
      <c r="R606" s="87"/>
      <c r="S606" s="87"/>
      <c r="T606" s="87"/>
      <c r="U606" s="87"/>
      <c r="V606" s="86" t="s">
        <v>79</v>
      </c>
      <c r="W606" s="75"/>
      <c r="X606" s="102" t="s">
        <v>79</v>
      </c>
      <c r="Y606" s="63" t="str">
        <f>IFERROR(IF(VLOOKUP(X606,Listor!$T$6:$U$7,2,FALSE)&lt;O606,TRUE),"")</f>
        <v/>
      </c>
      <c r="Z606" s="87"/>
      <c r="AA606" s="104"/>
    </row>
    <row r="607" spans="2:27" x14ac:dyDescent="0.25">
      <c r="B607" s="68" t="s">
        <v>68</v>
      </c>
      <c r="C607" s="80" t="str">
        <f>IFERROR(VLOOKUP(B607,Listor!$A$6:$B$62,2,FALSE),"")</f>
        <v/>
      </c>
      <c r="D607" s="80" t="str">
        <f>IFERROR(VLOOKUP(B607,Listor!$A$6:$C$62,3,FALSE),"")</f>
        <v/>
      </c>
      <c r="E607" s="110" t="s">
        <v>79</v>
      </c>
      <c r="F607" s="66"/>
      <c r="G607" s="35" t="str">
        <f>IFERROR(VLOOKUP(B607,Listor!$A$6:$G$62,7,FALSE),"")</f>
        <v/>
      </c>
      <c r="H607" s="63" t="str">
        <f>IFERROR(VLOOKUP(B607,Listor!$N$6:$O$47,2,FALSE),"")</f>
        <v/>
      </c>
      <c r="I607" s="63" t="str">
        <f t="shared" si="27"/>
        <v/>
      </c>
      <c r="J607" s="96" t="str">
        <f>IFERROR(VLOOKUP(B607,Listor!$N$6:$P$47,3,FALSE)*I607,"")</f>
        <v/>
      </c>
      <c r="K607" s="81"/>
      <c r="L607" s="88" t="str">
        <f>IFERROR((VLOOKUP(B607,Listor!$N$6:$P$47,3,FALSE)*Biologiska!K607)+(VLOOKUP(B607,Listor!$N$6:$Q$47,4,FALSE)),"")</f>
        <v/>
      </c>
      <c r="M607" s="63" t="str">
        <f t="shared" si="28"/>
        <v/>
      </c>
      <c r="N607" s="75"/>
      <c r="O607" s="84" t="str">
        <f t="shared" si="29"/>
        <v/>
      </c>
      <c r="P607" s="107"/>
      <c r="Q607" s="87" t="s">
        <v>79</v>
      </c>
      <c r="R607" s="87"/>
      <c r="S607" s="87"/>
      <c r="T607" s="87"/>
      <c r="U607" s="87"/>
      <c r="V607" s="86" t="s">
        <v>79</v>
      </c>
      <c r="W607" s="75"/>
      <c r="X607" s="102" t="s">
        <v>79</v>
      </c>
      <c r="Y607" s="63" t="str">
        <f>IFERROR(IF(VLOOKUP(X607,Listor!$T$6:$U$7,2,FALSE)&lt;O607,TRUE),"")</f>
        <v/>
      </c>
      <c r="Z607" s="87"/>
      <c r="AA607" s="104"/>
    </row>
    <row r="608" spans="2:27" x14ac:dyDescent="0.25">
      <c r="B608" s="68" t="s">
        <v>68</v>
      </c>
      <c r="C608" s="80" t="str">
        <f>IFERROR(VLOOKUP(B608,Listor!$A$6:$B$62,2,FALSE),"")</f>
        <v/>
      </c>
      <c r="D608" s="80" t="str">
        <f>IFERROR(VLOOKUP(B608,Listor!$A$6:$C$62,3,FALSE),"")</f>
        <v/>
      </c>
      <c r="E608" s="110" t="s">
        <v>79</v>
      </c>
      <c r="F608" s="66"/>
      <c r="G608" s="35" t="str">
        <f>IFERROR(VLOOKUP(B608,Listor!$A$6:$G$62,7,FALSE),"")</f>
        <v/>
      </c>
      <c r="H608" s="63" t="str">
        <f>IFERROR(VLOOKUP(B608,Listor!$N$6:$O$47,2,FALSE),"")</f>
        <v/>
      </c>
      <c r="I608" s="63" t="str">
        <f t="shared" si="27"/>
        <v/>
      </c>
      <c r="J608" s="96" t="str">
        <f>IFERROR(VLOOKUP(B608,Listor!$N$6:$P$47,3,FALSE)*I608,"")</f>
        <v/>
      </c>
      <c r="K608" s="81"/>
      <c r="L608" s="88" t="str">
        <f>IFERROR((VLOOKUP(B608,Listor!$N$6:$P$47,3,FALSE)*Biologiska!K608)+(VLOOKUP(B608,Listor!$N$6:$Q$47,4,FALSE)),"")</f>
        <v/>
      </c>
      <c r="M608" s="63" t="str">
        <f t="shared" si="28"/>
        <v/>
      </c>
      <c r="N608" s="75"/>
      <c r="O608" s="84" t="str">
        <f t="shared" si="29"/>
        <v/>
      </c>
      <c r="P608" s="107"/>
      <c r="Q608" s="87" t="s">
        <v>79</v>
      </c>
      <c r="R608" s="87"/>
      <c r="S608" s="87"/>
      <c r="T608" s="87"/>
      <c r="U608" s="87"/>
      <c r="V608" s="86" t="s">
        <v>79</v>
      </c>
      <c r="W608" s="75"/>
      <c r="X608" s="102" t="s">
        <v>79</v>
      </c>
      <c r="Y608" s="63" t="str">
        <f>IFERROR(IF(VLOOKUP(X608,Listor!$T$6:$U$7,2,FALSE)&lt;O608,TRUE),"")</f>
        <v/>
      </c>
      <c r="Z608" s="87"/>
      <c r="AA608" s="104"/>
    </row>
    <row r="609" spans="2:27" x14ac:dyDescent="0.25">
      <c r="B609" s="68" t="s">
        <v>68</v>
      </c>
      <c r="C609" s="80" t="str">
        <f>IFERROR(VLOOKUP(B609,Listor!$A$6:$B$62,2,FALSE),"")</f>
        <v/>
      </c>
      <c r="D609" s="80" t="str">
        <f>IFERROR(VLOOKUP(B609,Listor!$A$6:$C$62,3,FALSE),"")</f>
        <v/>
      </c>
      <c r="E609" s="110" t="s">
        <v>79</v>
      </c>
      <c r="F609" s="66"/>
      <c r="G609" s="35" t="str">
        <f>IFERROR(VLOOKUP(B609,Listor!$A$6:$G$62,7,FALSE),"")</f>
        <v/>
      </c>
      <c r="H609" s="63" t="str">
        <f>IFERROR(VLOOKUP(B609,Listor!$N$6:$O$47,2,FALSE),"")</f>
        <v/>
      </c>
      <c r="I609" s="63" t="str">
        <f t="shared" si="27"/>
        <v/>
      </c>
      <c r="J609" s="96" t="str">
        <f>IFERROR(VLOOKUP(B609,Listor!$N$6:$P$47,3,FALSE)*I609,"")</f>
        <v/>
      </c>
      <c r="K609" s="81"/>
      <c r="L609" s="88" t="str">
        <f>IFERROR((VLOOKUP(B609,Listor!$N$6:$P$47,3,FALSE)*Biologiska!K609)+(VLOOKUP(B609,Listor!$N$6:$Q$47,4,FALSE)),"")</f>
        <v/>
      </c>
      <c r="M609" s="63" t="str">
        <f t="shared" si="28"/>
        <v/>
      </c>
      <c r="N609" s="75"/>
      <c r="O609" s="84" t="str">
        <f t="shared" si="29"/>
        <v/>
      </c>
      <c r="P609" s="107"/>
      <c r="Q609" s="87" t="s">
        <v>79</v>
      </c>
      <c r="R609" s="87"/>
      <c r="S609" s="87"/>
      <c r="T609" s="87"/>
      <c r="U609" s="87"/>
      <c r="V609" s="86" t="s">
        <v>79</v>
      </c>
      <c r="W609" s="75"/>
      <c r="X609" s="102" t="s">
        <v>79</v>
      </c>
      <c r="Y609" s="63" t="str">
        <f>IFERROR(IF(VLOOKUP(X609,Listor!$T$6:$U$7,2,FALSE)&lt;O609,TRUE),"")</f>
        <v/>
      </c>
      <c r="Z609" s="87"/>
      <c r="AA609" s="104"/>
    </row>
    <row r="610" spans="2:27" x14ac:dyDescent="0.25">
      <c r="B610" s="68" t="s">
        <v>68</v>
      </c>
      <c r="C610" s="80" t="str">
        <f>IFERROR(VLOOKUP(B610,Listor!$A$6:$B$62,2,FALSE),"")</f>
        <v/>
      </c>
      <c r="D610" s="80" t="str">
        <f>IFERROR(VLOOKUP(B610,Listor!$A$6:$C$62,3,FALSE),"")</f>
        <v/>
      </c>
      <c r="E610" s="110" t="s">
        <v>79</v>
      </c>
      <c r="F610" s="66"/>
      <c r="G610" s="35" t="str">
        <f>IFERROR(VLOOKUP(B610,Listor!$A$6:$G$62,7,FALSE),"")</f>
        <v/>
      </c>
      <c r="H610" s="63" t="str">
        <f>IFERROR(VLOOKUP(B610,Listor!$N$6:$O$47,2,FALSE),"")</f>
        <v/>
      </c>
      <c r="I610" s="63" t="str">
        <f t="shared" si="27"/>
        <v/>
      </c>
      <c r="J610" s="96" t="str">
        <f>IFERROR(VLOOKUP(B610,Listor!$N$6:$P$47,3,FALSE)*I610,"")</f>
        <v/>
      </c>
      <c r="K610" s="81"/>
      <c r="L610" s="88" t="str">
        <f>IFERROR((VLOOKUP(B610,Listor!$N$6:$P$47,3,FALSE)*Biologiska!K610)+(VLOOKUP(B610,Listor!$N$6:$Q$47,4,FALSE)),"")</f>
        <v/>
      </c>
      <c r="M610" s="63" t="str">
        <f t="shared" si="28"/>
        <v/>
      </c>
      <c r="N610" s="75"/>
      <c r="O610" s="84" t="str">
        <f t="shared" si="29"/>
        <v/>
      </c>
      <c r="P610" s="107"/>
      <c r="Q610" s="87" t="s">
        <v>79</v>
      </c>
      <c r="R610" s="87"/>
      <c r="S610" s="87"/>
      <c r="T610" s="87"/>
      <c r="U610" s="87"/>
      <c r="V610" s="86" t="s">
        <v>79</v>
      </c>
      <c r="W610" s="75"/>
      <c r="X610" s="102" t="s">
        <v>79</v>
      </c>
      <c r="Y610" s="63" t="str">
        <f>IFERROR(IF(VLOOKUP(X610,Listor!$T$6:$U$7,2,FALSE)&lt;O610,TRUE),"")</f>
        <v/>
      </c>
      <c r="Z610" s="87"/>
      <c r="AA610" s="104"/>
    </row>
    <row r="611" spans="2:27" x14ac:dyDescent="0.25">
      <c r="B611" s="68" t="s">
        <v>68</v>
      </c>
      <c r="C611" s="80" t="str">
        <f>IFERROR(VLOOKUP(B611,Listor!$A$6:$B$62,2,FALSE),"")</f>
        <v/>
      </c>
      <c r="D611" s="80" t="str">
        <f>IFERROR(VLOOKUP(B611,Listor!$A$6:$C$62,3,FALSE),"")</f>
        <v/>
      </c>
      <c r="E611" s="110" t="s">
        <v>79</v>
      </c>
      <c r="F611" s="66"/>
      <c r="G611" s="35" t="str">
        <f>IFERROR(VLOOKUP(B611,Listor!$A$6:$G$62,7,FALSE),"")</f>
        <v/>
      </c>
      <c r="H611" s="63" t="str">
        <f>IFERROR(VLOOKUP(B611,Listor!$N$6:$O$47,2,FALSE),"")</f>
        <v/>
      </c>
      <c r="I611" s="63" t="str">
        <f t="shared" si="27"/>
        <v/>
      </c>
      <c r="J611" s="96" t="str">
        <f>IFERROR(VLOOKUP(B611,Listor!$N$6:$P$47,3,FALSE)*I611,"")</f>
        <v/>
      </c>
      <c r="K611" s="81"/>
      <c r="L611" s="88" t="str">
        <f>IFERROR((VLOOKUP(B611,Listor!$N$6:$P$47,3,FALSE)*Biologiska!K611)+(VLOOKUP(B611,Listor!$N$6:$Q$47,4,FALSE)),"")</f>
        <v/>
      </c>
      <c r="M611" s="63" t="str">
        <f t="shared" si="28"/>
        <v/>
      </c>
      <c r="N611" s="75"/>
      <c r="O611" s="84" t="str">
        <f t="shared" si="29"/>
        <v/>
      </c>
      <c r="P611" s="107"/>
      <c r="Q611" s="87" t="s">
        <v>79</v>
      </c>
      <c r="R611" s="87"/>
      <c r="S611" s="87"/>
      <c r="T611" s="87"/>
      <c r="U611" s="87"/>
      <c r="V611" s="86" t="s">
        <v>79</v>
      </c>
      <c r="W611" s="75"/>
      <c r="X611" s="102" t="s">
        <v>79</v>
      </c>
      <c r="Y611" s="63" t="str">
        <f>IFERROR(IF(VLOOKUP(X611,Listor!$T$6:$U$7,2,FALSE)&lt;O611,TRUE),"")</f>
        <v/>
      </c>
      <c r="Z611" s="87"/>
      <c r="AA611" s="104"/>
    </row>
    <row r="612" spans="2:27" x14ac:dyDescent="0.25">
      <c r="B612" s="68" t="s">
        <v>68</v>
      </c>
      <c r="C612" s="80" t="str">
        <f>IFERROR(VLOOKUP(B612,Listor!$A$6:$B$62,2,FALSE),"")</f>
        <v/>
      </c>
      <c r="D612" s="80" t="str">
        <f>IFERROR(VLOOKUP(B612,Listor!$A$6:$C$62,3,FALSE),"")</f>
        <v/>
      </c>
      <c r="E612" s="110" t="s">
        <v>79</v>
      </c>
      <c r="F612" s="66"/>
      <c r="G612" s="35" t="str">
        <f>IFERROR(VLOOKUP(B612,Listor!$A$6:$G$62,7,FALSE),"")</f>
        <v/>
      </c>
      <c r="H612" s="63" t="str">
        <f>IFERROR(VLOOKUP(B612,Listor!$N$6:$O$47,2,FALSE),"")</f>
        <v/>
      </c>
      <c r="I612" s="63" t="str">
        <f t="shared" si="27"/>
        <v/>
      </c>
      <c r="J612" s="96" t="str">
        <f>IFERROR(VLOOKUP(B612,Listor!$N$6:$P$47,3,FALSE)*I612,"")</f>
        <v/>
      </c>
      <c r="K612" s="81"/>
      <c r="L612" s="88" t="str">
        <f>IFERROR((VLOOKUP(B612,Listor!$N$6:$P$47,3,FALSE)*Biologiska!K612)+(VLOOKUP(B612,Listor!$N$6:$Q$47,4,FALSE)),"")</f>
        <v/>
      </c>
      <c r="M612" s="63" t="str">
        <f t="shared" si="28"/>
        <v/>
      </c>
      <c r="N612" s="75"/>
      <c r="O612" s="84" t="str">
        <f t="shared" si="29"/>
        <v/>
      </c>
      <c r="P612" s="107"/>
      <c r="Q612" s="87" t="s">
        <v>79</v>
      </c>
      <c r="R612" s="87"/>
      <c r="S612" s="87"/>
      <c r="T612" s="87"/>
      <c r="U612" s="87"/>
      <c r="V612" s="86" t="s">
        <v>79</v>
      </c>
      <c r="W612" s="75"/>
      <c r="X612" s="102" t="s">
        <v>79</v>
      </c>
      <c r="Y612" s="63" t="str">
        <f>IFERROR(IF(VLOOKUP(X612,Listor!$T$6:$U$7,2,FALSE)&lt;O612,TRUE),"")</f>
        <v/>
      </c>
      <c r="Z612" s="87"/>
      <c r="AA612" s="104"/>
    </row>
    <row r="613" spans="2:27" x14ac:dyDescent="0.25">
      <c r="B613" s="68" t="s">
        <v>68</v>
      </c>
      <c r="C613" s="80" t="str">
        <f>IFERROR(VLOOKUP(B613,Listor!$A$6:$B$62,2,FALSE),"")</f>
        <v/>
      </c>
      <c r="D613" s="80" t="str">
        <f>IFERROR(VLOOKUP(B613,Listor!$A$6:$C$62,3,FALSE),"")</f>
        <v/>
      </c>
      <c r="E613" s="110" t="s">
        <v>79</v>
      </c>
      <c r="F613" s="66"/>
      <c r="G613" s="35" t="str">
        <f>IFERROR(VLOOKUP(B613,Listor!$A$6:$G$62,7,FALSE),"")</f>
        <v/>
      </c>
      <c r="H613" s="63" t="str">
        <f>IFERROR(VLOOKUP(B613,Listor!$N$6:$O$47,2,FALSE),"")</f>
        <v/>
      </c>
      <c r="I613" s="63" t="str">
        <f t="shared" si="27"/>
        <v/>
      </c>
      <c r="J613" s="96" t="str">
        <f>IFERROR(VLOOKUP(B613,Listor!$N$6:$P$47,3,FALSE)*I613,"")</f>
        <v/>
      </c>
      <c r="K613" s="81"/>
      <c r="L613" s="88" t="str">
        <f>IFERROR((VLOOKUP(B613,Listor!$N$6:$P$47,3,FALSE)*Biologiska!K613)+(VLOOKUP(B613,Listor!$N$6:$Q$47,4,FALSE)),"")</f>
        <v/>
      </c>
      <c r="M613" s="63" t="str">
        <f t="shared" si="28"/>
        <v/>
      </c>
      <c r="N613" s="75"/>
      <c r="O613" s="84" t="str">
        <f t="shared" si="29"/>
        <v/>
      </c>
      <c r="P613" s="107"/>
      <c r="Q613" s="87" t="s">
        <v>79</v>
      </c>
      <c r="R613" s="87"/>
      <c r="S613" s="87"/>
      <c r="T613" s="87"/>
      <c r="U613" s="87"/>
      <c r="V613" s="86" t="s">
        <v>79</v>
      </c>
      <c r="W613" s="75"/>
      <c r="X613" s="102" t="s">
        <v>79</v>
      </c>
      <c r="Y613" s="63" t="str">
        <f>IFERROR(IF(VLOOKUP(X613,Listor!$T$6:$U$7,2,FALSE)&lt;O613,TRUE),"")</f>
        <v/>
      </c>
      <c r="Z613" s="87"/>
      <c r="AA613" s="104"/>
    </row>
    <row r="614" spans="2:27" x14ac:dyDescent="0.25">
      <c r="B614" s="68" t="s">
        <v>68</v>
      </c>
      <c r="C614" s="80" t="str">
        <f>IFERROR(VLOOKUP(B614,Listor!$A$6:$B$62,2,FALSE),"")</f>
        <v/>
      </c>
      <c r="D614" s="80" t="str">
        <f>IFERROR(VLOOKUP(B614,Listor!$A$6:$C$62,3,FALSE),"")</f>
        <v/>
      </c>
      <c r="E614" s="110" t="s">
        <v>79</v>
      </c>
      <c r="F614" s="66"/>
      <c r="G614" s="35" t="str">
        <f>IFERROR(VLOOKUP(B614,Listor!$A$6:$G$62,7,FALSE),"")</f>
        <v/>
      </c>
      <c r="H614" s="63" t="str">
        <f>IFERROR(VLOOKUP(B614,Listor!$N$6:$O$47,2,FALSE),"")</f>
        <v/>
      </c>
      <c r="I614" s="63" t="str">
        <f t="shared" si="27"/>
        <v/>
      </c>
      <c r="J614" s="96" t="str">
        <f>IFERROR(VLOOKUP(B614,Listor!$N$6:$P$47,3,FALSE)*I614,"")</f>
        <v/>
      </c>
      <c r="K614" s="81"/>
      <c r="L614" s="88" t="str">
        <f>IFERROR((VLOOKUP(B614,Listor!$N$6:$P$47,3,FALSE)*Biologiska!K614)+(VLOOKUP(B614,Listor!$N$6:$Q$47,4,FALSE)),"")</f>
        <v/>
      </c>
      <c r="M614" s="63" t="str">
        <f t="shared" si="28"/>
        <v/>
      </c>
      <c r="N614" s="75"/>
      <c r="O614" s="84" t="str">
        <f t="shared" si="29"/>
        <v/>
      </c>
      <c r="P614" s="107"/>
      <c r="Q614" s="87" t="s">
        <v>79</v>
      </c>
      <c r="R614" s="87"/>
      <c r="S614" s="87"/>
      <c r="T614" s="87"/>
      <c r="U614" s="87"/>
      <c r="V614" s="86" t="s">
        <v>79</v>
      </c>
      <c r="W614" s="75"/>
      <c r="X614" s="102" t="s">
        <v>79</v>
      </c>
      <c r="Y614" s="63" t="str">
        <f>IFERROR(IF(VLOOKUP(X614,Listor!$T$6:$U$7,2,FALSE)&lt;O614,TRUE),"")</f>
        <v/>
      </c>
      <c r="Z614" s="87"/>
      <c r="AA614" s="104"/>
    </row>
    <row r="615" spans="2:27" x14ac:dyDescent="0.25">
      <c r="B615" s="68" t="s">
        <v>68</v>
      </c>
      <c r="C615" s="80" t="str">
        <f>IFERROR(VLOOKUP(B615,Listor!$A$6:$B$62,2,FALSE),"")</f>
        <v/>
      </c>
      <c r="D615" s="80" t="str">
        <f>IFERROR(VLOOKUP(B615,Listor!$A$6:$C$62,3,FALSE),"")</f>
        <v/>
      </c>
      <c r="E615" s="110" t="s">
        <v>79</v>
      </c>
      <c r="F615" s="66"/>
      <c r="G615" s="35" t="str">
        <f>IFERROR(VLOOKUP(B615,Listor!$A$6:$G$62,7,FALSE),"")</f>
        <v/>
      </c>
      <c r="H615" s="63" t="str">
        <f>IFERROR(VLOOKUP(B615,Listor!$N$6:$O$47,2,FALSE),"")</f>
        <v/>
      </c>
      <c r="I615" s="63" t="str">
        <f t="shared" si="27"/>
        <v/>
      </c>
      <c r="J615" s="96" t="str">
        <f>IFERROR(VLOOKUP(B615,Listor!$N$6:$P$47,3,FALSE)*I615,"")</f>
        <v/>
      </c>
      <c r="K615" s="81"/>
      <c r="L615" s="88" t="str">
        <f>IFERROR((VLOOKUP(B615,Listor!$N$6:$P$47,3,FALSE)*Biologiska!K615)+(VLOOKUP(B615,Listor!$N$6:$Q$47,4,FALSE)),"")</f>
        <v/>
      </c>
      <c r="M615" s="63" t="str">
        <f t="shared" si="28"/>
        <v/>
      </c>
      <c r="N615" s="75"/>
      <c r="O615" s="84" t="str">
        <f t="shared" si="29"/>
        <v/>
      </c>
      <c r="P615" s="107"/>
      <c r="Q615" s="87" t="s">
        <v>79</v>
      </c>
      <c r="R615" s="87"/>
      <c r="S615" s="87"/>
      <c r="T615" s="87"/>
      <c r="U615" s="87"/>
      <c r="V615" s="86" t="s">
        <v>79</v>
      </c>
      <c r="W615" s="75"/>
      <c r="X615" s="102" t="s">
        <v>79</v>
      </c>
      <c r="Y615" s="63" t="str">
        <f>IFERROR(IF(VLOOKUP(X615,Listor!$T$6:$U$7,2,FALSE)&lt;O615,TRUE),"")</f>
        <v/>
      </c>
      <c r="Z615" s="87"/>
      <c r="AA615" s="104"/>
    </row>
    <row r="616" spans="2:27" x14ac:dyDescent="0.25">
      <c r="B616" s="68" t="s">
        <v>68</v>
      </c>
      <c r="C616" s="80" t="str">
        <f>IFERROR(VLOOKUP(B616,Listor!$A$6:$B$62,2,FALSE),"")</f>
        <v/>
      </c>
      <c r="D616" s="80" t="str">
        <f>IFERROR(VLOOKUP(B616,Listor!$A$6:$C$62,3,FALSE),"")</f>
        <v/>
      </c>
      <c r="E616" s="110" t="s">
        <v>79</v>
      </c>
      <c r="F616" s="66"/>
      <c r="G616" s="35" t="str">
        <f>IFERROR(VLOOKUP(B616,Listor!$A$6:$G$62,7,FALSE),"")</f>
        <v/>
      </c>
      <c r="H616" s="63" t="str">
        <f>IFERROR(VLOOKUP(B616,Listor!$N$6:$O$47,2,FALSE),"")</f>
        <v/>
      </c>
      <c r="I616" s="63" t="str">
        <f t="shared" si="27"/>
        <v/>
      </c>
      <c r="J616" s="96" t="str">
        <f>IFERROR(VLOOKUP(B616,Listor!$N$6:$P$47,3,FALSE)*I616,"")</f>
        <v/>
      </c>
      <c r="K616" s="81"/>
      <c r="L616" s="88" t="str">
        <f>IFERROR((VLOOKUP(B616,Listor!$N$6:$P$47,3,FALSE)*Biologiska!K616)+(VLOOKUP(B616,Listor!$N$6:$Q$47,4,FALSE)),"")</f>
        <v/>
      </c>
      <c r="M616" s="63" t="str">
        <f t="shared" si="28"/>
        <v/>
      </c>
      <c r="N616" s="75"/>
      <c r="O616" s="84" t="str">
        <f t="shared" si="29"/>
        <v/>
      </c>
      <c r="P616" s="107"/>
      <c r="Q616" s="87" t="s">
        <v>79</v>
      </c>
      <c r="R616" s="87"/>
      <c r="S616" s="87"/>
      <c r="T616" s="87"/>
      <c r="U616" s="87"/>
      <c r="V616" s="86" t="s">
        <v>79</v>
      </c>
      <c r="W616" s="75"/>
      <c r="X616" s="102" t="s">
        <v>79</v>
      </c>
      <c r="Y616" s="63" t="str">
        <f>IFERROR(IF(VLOOKUP(X616,Listor!$T$6:$U$7,2,FALSE)&lt;O616,TRUE),"")</f>
        <v/>
      </c>
      <c r="Z616" s="87"/>
      <c r="AA616" s="104"/>
    </row>
    <row r="617" spans="2:27" x14ac:dyDescent="0.25">
      <c r="B617" s="68" t="s">
        <v>68</v>
      </c>
      <c r="C617" s="80" t="str">
        <f>IFERROR(VLOOKUP(B617,Listor!$A$6:$B$62,2,FALSE),"")</f>
        <v/>
      </c>
      <c r="D617" s="80" t="str">
        <f>IFERROR(VLOOKUP(B617,Listor!$A$6:$C$62,3,FALSE),"")</f>
        <v/>
      </c>
      <c r="E617" s="110" t="s">
        <v>79</v>
      </c>
      <c r="F617" s="66"/>
      <c r="G617" s="35" t="str">
        <f>IFERROR(VLOOKUP(B617,Listor!$A$6:$G$62,7,FALSE),"")</f>
        <v/>
      </c>
      <c r="H617" s="63" t="str">
        <f>IFERROR(VLOOKUP(B617,Listor!$N$6:$O$47,2,FALSE),"")</f>
        <v/>
      </c>
      <c r="I617" s="63" t="str">
        <f t="shared" si="27"/>
        <v/>
      </c>
      <c r="J617" s="96" t="str">
        <f>IFERROR(VLOOKUP(B617,Listor!$N$6:$P$47,3,FALSE)*I617,"")</f>
        <v/>
      </c>
      <c r="K617" s="81"/>
      <c r="L617" s="88" t="str">
        <f>IFERROR((VLOOKUP(B617,Listor!$N$6:$P$47,3,FALSE)*Biologiska!K617)+(VLOOKUP(B617,Listor!$N$6:$Q$47,4,FALSE)),"")</f>
        <v/>
      </c>
      <c r="M617" s="63" t="str">
        <f t="shared" si="28"/>
        <v/>
      </c>
      <c r="N617" s="75"/>
      <c r="O617" s="84" t="str">
        <f t="shared" si="29"/>
        <v/>
      </c>
      <c r="P617" s="107"/>
      <c r="Q617" s="87" t="s">
        <v>79</v>
      </c>
      <c r="R617" s="87"/>
      <c r="S617" s="87"/>
      <c r="T617" s="87"/>
      <c r="U617" s="87"/>
      <c r="V617" s="86" t="s">
        <v>79</v>
      </c>
      <c r="W617" s="75"/>
      <c r="X617" s="102" t="s">
        <v>79</v>
      </c>
      <c r="Y617" s="63" t="str">
        <f>IFERROR(IF(VLOOKUP(X617,Listor!$T$6:$U$7,2,FALSE)&lt;O617,TRUE),"")</f>
        <v/>
      </c>
      <c r="Z617" s="87"/>
      <c r="AA617" s="104"/>
    </row>
    <row r="618" spans="2:27" x14ac:dyDescent="0.25">
      <c r="B618" s="68" t="s">
        <v>68</v>
      </c>
      <c r="C618" s="80" t="str">
        <f>IFERROR(VLOOKUP(B618,Listor!$A$6:$B$62,2,FALSE),"")</f>
        <v/>
      </c>
      <c r="D618" s="80" t="str">
        <f>IFERROR(VLOOKUP(B618,Listor!$A$6:$C$62,3,FALSE),"")</f>
        <v/>
      </c>
      <c r="E618" s="110" t="s">
        <v>79</v>
      </c>
      <c r="F618" s="66"/>
      <c r="G618" s="35" t="str">
        <f>IFERROR(VLOOKUP(B618,Listor!$A$6:$G$62,7,FALSE),"")</f>
        <v/>
      </c>
      <c r="H618" s="63" t="str">
        <f>IFERROR(VLOOKUP(B618,Listor!$N$6:$O$47,2,FALSE),"")</f>
        <v/>
      </c>
      <c r="I618" s="63" t="str">
        <f t="shared" si="27"/>
        <v/>
      </c>
      <c r="J618" s="96" t="str">
        <f>IFERROR(VLOOKUP(B618,Listor!$N$6:$P$47,3,FALSE)*I618,"")</f>
        <v/>
      </c>
      <c r="K618" s="81"/>
      <c r="L618" s="88" t="str">
        <f>IFERROR((VLOOKUP(B618,Listor!$N$6:$P$47,3,FALSE)*Biologiska!K618)+(VLOOKUP(B618,Listor!$N$6:$Q$47,4,FALSE)),"")</f>
        <v/>
      </c>
      <c r="M618" s="63" t="str">
        <f t="shared" si="28"/>
        <v/>
      </c>
      <c r="N618" s="75"/>
      <c r="O618" s="84" t="str">
        <f t="shared" si="29"/>
        <v/>
      </c>
      <c r="P618" s="107"/>
      <c r="Q618" s="87" t="s">
        <v>79</v>
      </c>
      <c r="R618" s="87"/>
      <c r="S618" s="87"/>
      <c r="T618" s="87"/>
      <c r="U618" s="87"/>
      <c r="V618" s="86" t="s">
        <v>79</v>
      </c>
      <c r="W618" s="75"/>
      <c r="X618" s="102" t="s">
        <v>79</v>
      </c>
      <c r="Y618" s="63" t="str">
        <f>IFERROR(IF(VLOOKUP(X618,Listor!$T$6:$U$7,2,FALSE)&lt;O618,TRUE),"")</f>
        <v/>
      </c>
      <c r="Z618" s="87"/>
      <c r="AA618" s="104"/>
    </row>
    <row r="619" spans="2:27" x14ac:dyDescent="0.25">
      <c r="B619" s="68" t="s">
        <v>68</v>
      </c>
      <c r="C619" s="80" t="str">
        <f>IFERROR(VLOOKUP(B619,Listor!$A$6:$B$62,2,FALSE),"")</f>
        <v/>
      </c>
      <c r="D619" s="80" t="str">
        <f>IFERROR(VLOOKUP(B619,Listor!$A$6:$C$62,3,FALSE),"")</f>
        <v/>
      </c>
      <c r="E619" s="110" t="s">
        <v>79</v>
      </c>
      <c r="F619" s="66"/>
      <c r="G619" s="35" t="str">
        <f>IFERROR(VLOOKUP(B619,Listor!$A$6:$G$62,7,FALSE),"")</f>
        <v/>
      </c>
      <c r="H619" s="63" t="str">
        <f>IFERROR(VLOOKUP(B619,Listor!$N$6:$O$47,2,FALSE),"")</f>
        <v/>
      </c>
      <c r="I619" s="63" t="str">
        <f t="shared" si="27"/>
        <v/>
      </c>
      <c r="J619" s="96" t="str">
        <f>IFERROR(VLOOKUP(B619,Listor!$N$6:$P$47,3,FALSE)*I619,"")</f>
        <v/>
      </c>
      <c r="K619" s="81"/>
      <c r="L619" s="88" t="str">
        <f>IFERROR((VLOOKUP(B619,Listor!$N$6:$P$47,3,FALSE)*Biologiska!K619)+(VLOOKUP(B619,Listor!$N$6:$Q$47,4,FALSE)),"")</f>
        <v/>
      </c>
      <c r="M619" s="63" t="str">
        <f t="shared" si="28"/>
        <v/>
      </c>
      <c r="N619" s="75"/>
      <c r="O619" s="84" t="str">
        <f t="shared" si="29"/>
        <v/>
      </c>
      <c r="P619" s="107"/>
      <c r="Q619" s="87" t="s">
        <v>79</v>
      </c>
      <c r="R619" s="87"/>
      <c r="S619" s="87"/>
      <c r="T619" s="87"/>
      <c r="U619" s="87"/>
      <c r="V619" s="86" t="s">
        <v>79</v>
      </c>
      <c r="W619" s="75"/>
      <c r="X619" s="102" t="s">
        <v>79</v>
      </c>
      <c r="Y619" s="63" t="str">
        <f>IFERROR(IF(VLOOKUP(X619,Listor!$T$6:$U$7,2,FALSE)&lt;O619,TRUE),"")</f>
        <v/>
      </c>
      <c r="Z619" s="87"/>
      <c r="AA619" s="104"/>
    </row>
    <row r="620" spans="2:27" x14ac:dyDescent="0.25">
      <c r="B620" s="68" t="s">
        <v>68</v>
      </c>
      <c r="C620" s="80" t="str">
        <f>IFERROR(VLOOKUP(B620,Listor!$A$6:$B$62,2,FALSE),"")</f>
        <v/>
      </c>
      <c r="D620" s="80" t="str">
        <f>IFERROR(VLOOKUP(B620,Listor!$A$6:$C$62,3,FALSE),"")</f>
        <v/>
      </c>
      <c r="E620" s="110" t="s">
        <v>79</v>
      </c>
      <c r="F620" s="66"/>
      <c r="G620" s="35" t="str">
        <f>IFERROR(VLOOKUP(B620,Listor!$A$6:$G$62,7,FALSE),"")</f>
        <v/>
      </c>
      <c r="H620" s="63" t="str">
        <f>IFERROR(VLOOKUP(B620,Listor!$N$6:$O$47,2,FALSE),"")</f>
        <v/>
      </c>
      <c r="I620" s="63" t="str">
        <f t="shared" si="27"/>
        <v/>
      </c>
      <c r="J620" s="96" t="str">
        <f>IFERROR(VLOOKUP(B620,Listor!$N$6:$P$47,3,FALSE)*I620,"")</f>
        <v/>
      </c>
      <c r="K620" s="81"/>
      <c r="L620" s="88" t="str">
        <f>IFERROR((VLOOKUP(B620,Listor!$N$6:$P$47,3,FALSE)*Biologiska!K620)+(VLOOKUP(B620,Listor!$N$6:$Q$47,4,FALSE)),"")</f>
        <v/>
      </c>
      <c r="M620" s="63" t="str">
        <f t="shared" si="28"/>
        <v/>
      </c>
      <c r="N620" s="75"/>
      <c r="O620" s="84" t="str">
        <f t="shared" si="29"/>
        <v/>
      </c>
      <c r="P620" s="107"/>
      <c r="Q620" s="87" t="s">
        <v>79</v>
      </c>
      <c r="R620" s="87"/>
      <c r="S620" s="87"/>
      <c r="T620" s="87"/>
      <c r="U620" s="87"/>
      <c r="V620" s="86" t="s">
        <v>79</v>
      </c>
      <c r="W620" s="75"/>
      <c r="X620" s="102" t="s">
        <v>79</v>
      </c>
      <c r="Y620" s="63" t="str">
        <f>IFERROR(IF(VLOOKUP(X620,Listor!$T$6:$U$7,2,FALSE)&lt;O620,TRUE),"")</f>
        <v/>
      </c>
      <c r="Z620" s="87"/>
      <c r="AA620" s="104"/>
    </row>
    <row r="621" spans="2:27" x14ac:dyDescent="0.25">
      <c r="B621" s="68" t="s">
        <v>68</v>
      </c>
      <c r="C621" s="80" t="str">
        <f>IFERROR(VLOOKUP(B621,Listor!$A$6:$B$62,2,FALSE),"")</f>
        <v/>
      </c>
      <c r="D621" s="80" t="str">
        <f>IFERROR(VLOOKUP(B621,Listor!$A$6:$C$62,3,FALSE),"")</f>
        <v/>
      </c>
      <c r="E621" s="110" t="s">
        <v>79</v>
      </c>
      <c r="F621" s="66"/>
      <c r="G621" s="35" t="str">
        <f>IFERROR(VLOOKUP(B621,Listor!$A$6:$G$62,7,FALSE),"")</f>
        <v/>
      </c>
      <c r="H621" s="63" t="str">
        <f>IFERROR(VLOOKUP(B621,Listor!$N$6:$O$47,2,FALSE),"")</f>
        <v/>
      </c>
      <c r="I621" s="63" t="str">
        <f t="shared" si="27"/>
        <v/>
      </c>
      <c r="J621" s="96" t="str">
        <f>IFERROR(VLOOKUP(B621,Listor!$N$6:$P$47,3,FALSE)*I621,"")</f>
        <v/>
      </c>
      <c r="K621" s="81"/>
      <c r="L621" s="88" t="str">
        <f>IFERROR((VLOOKUP(B621,Listor!$N$6:$P$47,3,FALSE)*Biologiska!K621)+(VLOOKUP(B621,Listor!$N$6:$Q$47,4,FALSE)),"")</f>
        <v/>
      </c>
      <c r="M621" s="63" t="str">
        <f t="shared" si="28"/>
        <v/>
      </c>
      <c r="N621" s="75"/>
      <c r="O621" s="84" t="str">
        <f t="shared" si="29"/>
        <v/>
      </c>
      <c r="P621" s="107"/>
      <c r="Q621" s="87" t="s">
        <v>79</v>
      </c>
      <c r="R621" s="87"/>
      <c r="S621" s="87"/>
      <c r="T621" s="87"/>
      <c r="U621" s="87"/>
      <c r="V621" s="86" t="s">
        <v>79</v>
      </c>
      <c r="W621" s="75"/>
      <c r="X621" s="102" t="s">
        <v>79</v>
      </c>
      <c r="Y621" s="63" t="str">
        <f>IFERROR(IF(VLOOKUP(X621,Listor!$T$6:$U$7,2,FALSE)&lt;O621,TRUE),"")</f>
        <v/>
      </c>
      <c r="Z621" s="87"/>
      <c r="AA621" s="104"/>
    </row>
    <row r="622" spans="2:27" x14ac:dyDescent="0.25">
      <c r="B622" s="68" t="s">
        <v>68</v>
      </c>
      <c r="C622" s="80" t="str">
        <f>IFERROR(VLOOKUP(B622,Listor!$A$6:$B$62,2,FALSE),"")</f>
        <v/>
      </c>
      <c r="D622" s="80" t="str">
        <f>IFERROR(VLOOKUP(B622,Listor!$A$6:$C$62,3,FALSE),"")</f>
        <v/>
      </c>
      <c r="E622" s="110" t="s">
        <v>79</v>
      </c>
      <c r="F622" s="66"/>
      <c r="G622" s="35" t="str">
        <f>IFERROR(VLOOKUP(B622,Listor!$A$6:$G$62,7,FALSE),"")</f>
        <v/>
      </c>
      <c r="H622" s="63" t="str">
        <f>IFERROR(VLOOKUP(B622,Listor!$N$6:$O$47,2,FALSE),"")</f>
        <v/>
      </c>
      <c r="I622" s="63" t="str">
        <f t="shared" si="27"/>
        <v/>
      </c>
      <c r="J622" s="96" t="str">
        <f>IFERROR(VLOOKUP(B622,Listor!$N$6:$P$47,3,FALSE)*I622,"")</f>
        <v/>
      </c>
      <c r="K622" s="81"/>
      <c r="L622" s="88" t="str">
        <f>IFERROR((VLOOKUP(B622,Listor!$N$6:$P$47,3,FALSE)*Biologiska!K622)+(VLOOKUP(B622,Listor!$N$6:$Q$47,4,FALSE)),"")</f>
        <v/>
      </c>
      <c r="M622" s="63" t="str">
        <f t="shared" si="28"/>
        <v/>
      </c>
      <c r="N622" s="75"/>
      <c r="O622" s="84" t="str">
        <f t="shared" si="29"/>
        <v/>
      </c>
      <c r="P622" s="107"/>
      <c r="Q622" s="87" t="s">
        <v>79</v>
      </c>
      <c r="R622" s="87"/>
      <c r="S622" s="87"/>
      <c r="T622" s="87"/>
      <c r="U622" s="87"/>
      <c r="V622" s="86" t="s">
        <v>79</v>
      </c>
      <c r="W622" s="75"/>
      <c r="X622" s="102" t="s">
        <v>79</v>
      </c>
      <c r="Y622" s="63" t="str">
        <f>IFERROR(IF(VLOOKUP(X622,Listor!$T$6:$U$7,2,FALSE)&lt;O622,TRUE),"")</f>
        <v/>
      </c>
      <c r="Z622" s="87"/>
      <c r="AA622" s="104"/>
    </row>
    <row r="623" spans="2:27" x14ac:dyDescent="0.25">
      <c r="B623" s="68" t="s">
        <v>68</v>
      </c>
      <c r="C623" s="80" t="str">
        <f>IFERROR(VLOOKUP(B623,Listor!$A$6:$B$62,2,FALSE),"")</f>
        <v/>
      </c>
      <c r="D623" s="80" t="str">
        <f>IFERROR(VLOOKUP(B623,Listor!$A$6:$C$62,3,FALSE),"")</f>
        <v/>
      </c>
      <c r="E623" s="110" t="s">
        <v>79</v>
      </c>
      <c r="F623" s="66"/>
      <c r="G623" s="35" t="str">
        <f>IFERROR(VLOOKUP(B623,Listor!$A$6:$G$62,7,FALSE),"")</f>
        <v/>
      </c>
      <c r="H623" s="63" t="str">
        <f>IFERROR(VLOOKUP(B623,Listor!$N$6:$O$47,2,FALSE),"")</f>
        <v/>
      </c>
      <c r="I623" s="63" t="str">
        <f t="shared" si="27"/>
        <v/>
      </c>
      <c r="J623" s="96" t="str">
        <f>IFERROR(VLOOKUP(B623,Listor!$N$6:$P$47,3,FALSE)*I623,"")</f>
        <v/>
      </c>
      <c r="K623" s="81"/>
      <c r="L623" s="88" t="str">
        <f>IFERROR((VLOOKUP(B623,Listor!$N$6:$P$47,3,FALSE)*Biologiska!K623)+(VLOOKUP(B623,Listor!$N$6:$Q$47,4,FALSE)),"")</f>
        <v/>
      </c>
      <c r="M623" s="63" t="str">
        <f t="shared" si="28"/>
        <v/>
      </c>
      <c r="N623" s="75"/>
      <c r="O623" s="84" t="str">
        <f t="shared" si="29"/>
        <v/>
      </c>
      <c r="P623" s="107"/>
      <c r="Q623" s="87" t="s">
        <v>79</v>
      </c>
      <c r="R623" s="87"/>
      <c r="S623" s="87"/>
      <c r="T623" s="87"/>
      <c r="U623" s="87"/>
      <c r="V623" s="86" t="s">
        <v>79</v>
      </c>
      <c r="W623" s="75"/>
      <c r="X623" s="102" t="s">
        <v>79</v>
      </c>
      <c r="Y623" s="63" t="str">
        <f>IFERROR(IF(VLOOKUP(X623,Listor!$T$6:$U$7,2,FALSE)&lt;O623,TRUE),"")</f>
        <v/>
      </c>
      <c r="Z623" s="87"/>
      <c r="AA623" s="104"/>
    </row>
    <row r="624" spans="2:27" x14ac:dyDescent="0.25">
      <c r="B624" s="68" t="s">
        <v>68</v>
      </c>
      <c r="C624" s="80" t="str">
        <f>IFERROR(VLOOKUP(B624,Listor!$A$6:$B$62,2,FALSE),"")</f>
        <v/>
      </c>
      <c r="D624" s="80" t="str">
        <f>IFERROR(VLOOKUP(B624,Listor!$A$6:$C$62,3,FALSE),"")</f>
        <v/>
      </c>
      <c r="E624" s="110" t="s">
        <v>79</v>
      </c>
      <c r="F624" s="66"/>
      <c r="G624" s="35" t="str">
        <f>IFERROR(VLOOKUP(B624,Listor!$A$6:$G$62,7,FALSE),"")</f>
        <v/>
      </c>
      <c r="H624" s="63" t="str">
        <f>IFERROR(VLOOKUP(B624,Listor!$N$6:$O$47,2,FALSE),"")</f>
        <v/>
      </c>
      <c r="I624" s="63" t="str">
        <f t="shared" si="27"/>
        <v/>
      </c>
      <c r="J624" s="96" t="str">
        <f>IFERROR(VLOOKUP(B624,Listor!$N$6:$P$47,3,FALSE)*I624,"")</f>
        <v/>
      </c>
      <c r="K624" s="81"/>
      <c r="L624" s="88" t="str">
        <f>IFERROR((VLOOKUP(B624,Listor!$N$6:$P$47,3,FALSE)*Biologiska!K624)+(VLOOKUP(B624,Listor!$N$6:$Q$47,4,FALSE)),"")</f>
        <v/>
      </c>
      <c r="M624" s="63" t="str">
        <f t="shared" si="28"/>
        <v/>
      </c>
      <c r="N624" s="75"/>
      <c r="O624" s="84" t="str">
        <f t="shared" si="29"/>
        <v/>
      </c>
      <c r="P624" s="107"/>
      <c r="Q624" s="87" t="s">
        <v>79</v>
      </c>
      <c r="R624" s="87"/>
      <c r="S624" s="87"/>
      <c r="T624" s="87"/>
      <c r="U624" s="87"/>
      <c r="V624" s="86" t="s">
        <v>79</v>
      </c>
      <c r="W624" s="75"/>
      <c r="X624" s="102" t="s">
        <v>79</v>
      </c>
      <c r="Y624" s="63" t="str">
        <f>IFERROR(IF(VLOOKUP(X624,Listor!$T$6:$U$7,2,FALSE)&lt;O624,TRUE),"")</f>
        <v/>
      </c>
      <c r="Z624" s="87"/>
      <c r="AA624" s="104"/>
    </row>
    <row r="625" spans="2:27" x14ac:dyDescent="0.25">
      <c r="B625" s="68" t="s">
        <v>68</v>
      </c>
      <c r="C625" s="80" t="str">
        <f>IFERROR(VLOOKUP(B625,Listor!$A$6:$B$62,2,FALSE),"")</f>
        <v/>
      </c>
      <c r="D625" s="80" t="str">
        <f>IFERROR(VLOOKUP(B625,Listor!$A$6:$C$62,3,FALSE),"")</f>
        <v/>
      </c>
      <c r="E625" s="110" t="s">
        <v>79</v>
      </c>
      <c r="F625" s="66"/>
      <c r="G625" s="35" t="str">
        <f>IFERROR(VLOOKUP(B625,Listor!$A$6:$G$62,7,FALSE),"")</f>
        <v/>
      </c>
      <c r="H625" s="63" t="str">
        <f>IFERROR(VLOOKUP(B625,Listor!$N$6:$O$47,2,FALSE),"")</f>
        <v/>
      </c>
      <c r="I625" s="63" t="str">
        <f t="shared" si="27"/>
        <v/>
      </c>
      <c r="J625" s="96" t="str">
        <f>IFERROR(VLOOKUP(B625,Listor!$N$6:$P$47,3,FALSE)*I625,"")</f>
        <v/>
      </c>
      <c r="K625" s="81"/>
      <c r="L625" s="88" t="str">
        <f>IFERROR((VLOOKUP(B625,Listor!$N$6:$P$47,3,FALSE)*Biologiska!K625)+(VLOOKUP(B625,Listor!$N$6:$Q$47,4,FALSE)),"")</f>
        <v/>
      </c>
      <c r="M625" s="63" t="str">
        <f t="shared" si="28"/>
        <v/>
      </c>
      <c r="N625" s="75"/>
      <c r="O625" s="84" t="str">
        <f t="shared" si="29"/>
        <v/>
      </c>
      <c r="P625" s="107"/>
      <c r="Q625" s="87" t="s">
        <v>79</v>
      </c>
      <c r="R625" s="87"/>
      <c r="S625" s="87"/>
      <c r="T625" s="87"/>
      <c r="U625" s="87"/>
      <c r="V625" s="86" t="s">
        <v>79</v>
      </c>
      <c r="W625" s="75"/>
      <c r="X625" s="102" t="s">
        <v>79</v>
      </c>
      <c r="Y625" s="63" t="str">
        <f>IFERROR(IF(VLOOKUP(X625,Listor!$T$6:$U$7,2,FALSE)&lt;O625,TRUE),"")</f>
        <v/>
      </c>
      <c r="Z625" s="87"/>
      <c r="AA625" s="104"/>
    </row>
    <row r="626" spans="2:27" x14ac:dyDescent="0.25">
      <c r="B626" s="68" t="s">
        <v>68</v>
      </c>
      <c r="C626" s="80" t="str">
        <f>IFERROR(VLOOKUP(B626,Listor!$A$6:$B$62,2,FALSE),"")</f>
        <v/>
      </c>
      <c r="D626" s="80" t="str">
        <f>IFERROR(VLOOKUP(B626,Listor!$A$6:$C$62,3,FALSE),"")</f>
        <v/>
      </c>
      <c r="E626" s="110" t="s">
        <v>79</v>
      </c>
      <c r="F626" s="66"/>
      <c r="G626" s="35" t="str">
        <f>IFERROR(VLOOKUP(B626,Listor!$A$6:$G$62,7,FALSE),"")</f>
        <v/>
      </c>
      <c r="H626" s="63" t="str">
        <f>IFERROR(VLOOKUP(B626,Listor!$N$6:$O$47,2,FALSE),"")</f>
        <v/>
      </c>
      <c r="I626" s="63" t="str">
        <f t="shared" si="27"/>
        <v/>
      </c>
      <c r="J626" s="96" t="str">
        <f>IFERROR(VLOOKUP(B626,Listor!$N$6:$P$47,3,FALSE)*I626,"")</f>
        <v/>
      </c>
      <c r="K626" s="81"/>
      <c r="L626" s="88" t="str">
        <f>IFERROR((VLOOKUP(B626,Listor!$N$6:$P$47,3,FALSE)*Biologiska!K626)+(VLOOKUP(B626,Listor!$N$6:$Q$47,4,FALSE)),"")</f>
        <v/>
      </c>
      <c r="M626" s="63" t="str">
        <f t="shared" si="28"/>
        <v/>
      </c>
      <c r="N626" s="75"/>
      <c r="O626" s="84" t="str">
        <f t="shared" si="29"/>
        <v/>
      </c>
      <c r="P626" s="107"/>
      <c r="Q626" s="87" t="s">
        <v>79</v>
      </c>
      <c r="R626" s="87"/>
      <c r="S626" s="87"/>
      <c r="T626" s="87"/>
      <c r="U626" s="87"/>
      <c r="V626" s="86" t="s">
        <v>79</v>
      </c>
      <c r="W626" s="75"/>
      <c r="X626" s="102" t="s">
        <v>79</v>
      </c>
      <c r="Y626" s="63" t="str">
        <f>IFERROR(IF(VLOOKUP(X626,Listor!$T$6:$U$7,2,FALSE)&lt;O626,TRUE),"")</f>
        <v/>
      </c>
      <c r="Z626" s="87"/>
      <c r="AA626" s="104"/>
    </row>
    <row r="627" spans="2:27" x14ac:dyDescent="0.25">
      <c r="B627" s="68" t="s">
        <v>68</v>
      </c>
      <c r="C627" s="80" t="str">
        <f>IFERROR(VLOOKUP(B627,Listor!$A$6:$B$62,2,FALSE),"")</f>
        <v/>
      </c>
      <c r="D627" s="80" t="str">
        <f>IFERROR(VLOOKUP(B627,Listor!$A$6:$C$62,3,FALSE),"")</f>
        <v/>
      </c>
      <c r="E627" s="110" t="s">
        <v>79</v>
      </c>
      <c r="F627" s="66"/>
      <c r="G627" s="35" t="str">
        <f>IFERROR(VLOOKUP(B627,Listor!$A$6:$G$62,7,FALSE),"")</f>
        <v/>
      </c>
      <c r="H627" s="63" t="str">
        <f>IFERROR(VLOOKUP(B627,Listor!$N$6:$O$47,2,FALSE),"")</f>
        <v/>
      </c>
      <c r="I627" s="63" t="str">
        <f t="shared" si="27"/>
        <v/>
      </c>
      <c r="J627" s="96" t="str">
        <f>IFERROR(VLOOKUP(B627,Listor!$N$6:$P$47,3,FALSE)*I627,"")</f>
        <v/>
      </c>
      <c r="K627" s="81"/>
      <c r="L627" s="88" t="str">
        <f>IFERROR((VLOOKUP(B627,Listor!$N$6:$P$47,3,FALSE)*Biologiska!K627)+(VLOOKUP(B627,Listor!$N$6:$Q$47,4,FALSE)),"")</f>
        <v/>
      </c>
      <c r="M627" s="63" t="str">
        <f t="shared" si="28"/>
        <v/>
      </c>
      <c r="N627" s="75"/>
      <c r="O627" s="84" t="str">
        <f t="shared" si="29"/>
        <v/>
      </c>
      <c r="P627" s="107"/>
      <c r="Q627" s="87" t="s">
        <v>79</v>
      </c>
      <c r="R627" s="87"/>
      <c r="S627" s="87"/>
      <c r="T627" s="87"/>
      <c r="U627" s="87"/>
      <c r="V627" s="86" t="s">
        <v>79</v>
      </c>
      <c r="W627" s="75"/>
      <c r="X627" s="102" t="s">
        <v>79</v>
      </c>
      <c r="Y627" s="63" t="str">
        <f>IFERROR(IF(VLOOKUP(X627,Listor!$T$6:$U$7,2,FALSE)&lt;O627,TRUE),"")</f>
        <v/>
      </c>
      <c r="Z627" s="87"/>
      <c r="AA627" s="104"/>
    </row>
    <row r="628" spans="2:27" x14ac:dyDescent="0.25">
      <c r="B628" s="68" t="s">
        <v>68</v>
      </c>
      <c r="C628" s="80" t="str">
        <f>IFERROR(VLOOKUP(B628,Listor!$A$6:$B$62,2,FALSE),"")</f>
        <v/>
      </c>
      <c r="D628" s="80" t="str">
        <f>IFERROR(VLOOKUP(B628,Listor!$A$6:$C$62,3,FALSE),"")</f>
        <v/>
      </c>
      <c r="E628" s="110" t="s">
        <v>79</v>
      </c>
      <c r="F628" s="66"/>
      <c r="G628" s="35" t="str">
        <f>IFERROR(VLOOKUP(B628,Listor!$A$6:$G$62,7,FALSE),"")</f>
        <v/>
      </c>
      <c r="H628" s="63" t="str">
        <f>IFERROR(VLOOKUP(B628,Listor!$N$6:$O$47,2,FALSE),"")</f>
        <v/>
      </c>
      <c r="I628" s="63" t="str">
        <f t="shared" si="27"/>
        <v/>
      </c>
      <c r="J628" s="96" t="str">
        <f>IFERROR(VLOOKUP(B628,Listor!$N$6:$P$47,3,FALSE)*I628,"")</f>
        <v/>
      </c>
      <c r="K628" s="81"/>
      <c r="L628" s="88" t="str">
        <f>IFERROR((VLOOKUP(B628,Listor!$N$6:$P$47,3,FALSE)*Biologiska!K628)+(VLOOKUP(B628,Listor!$N$6:$Q$47,4,FALSE)),"")</f>
        <v/>
      </c>
      <c r="M628" s="63" t="str">
        <f t="shared" si="28"/>
        <v/>
      </c>
      <c r="N628" s="75"/>
      <c r="O628" s="84" t="str">
        <f t="shared" si="29"/>
        <v/>
      </c>
      <c r="P628" s="107"/>
      <c r="Q628" s="87" t="s">
        <v>79</v>
      </c>
      <c r="R628" s="87"/>
      <c r="S628" s="87"/>
      <c r="T628" s="87"/>
      <c r="U628" s="87"/>
      <c r="V628" s="86" t="s">
        <v>79</v>
      </c>
      <c r="W628" s="75"/>
      <c r="X628" s="102" t="s">
        <v>79</v>
      </c>
      <c r="Y628" s="63" t="str">
        <f>IFERROR(IF(VLOOKUP(X628,Listor!$T$6:$U$7,2,FALSE)&lt;O628,TRUE),"")</f>
        <v/>
      </c>
      <c r="Z628" s="87"/>
      <c r="AA628" s="104"/>
    </row>
    <row r="629" spans="2:27" x14ac:dyDescent="0.25">
      <c r="B629" s="68" t="s">
        <v>68</v>
      </c>
      <c r="C629" s="80" t="str">
        <f>IFERROR(VLOOKUP(B629,Listor!$A$6:$B$62,2,FALSE),"")</f>
        <v/>
      </c>
      <c r="D629" s="80" t="str">
        <f>IFERROR(VLOOKUP(B629,Listor!$A$6:$C$62,3,FALSE),"")</f>
        <v/>
      </c>
      <c r="E629" s="110" t="s">
        <v>79</v>
      </c>
      <c r="F629" s="66"/>
      <c r="G629" s="35" t="str">
        <f>IFERROR(VLOOKUP(B629,Listor!$A$6:$G$62,7,FALSE),"")</f>
        <v/>
      </c>
      <c r="H629" s="63" t="str">
        <f>IFERROR(VLOOKUP(B629,Listor!$N$6:$O$47,2,FALSE),"")</f>
        <v/>
      </c>
      <c r="I629" s="63" t="str">
        <f t="shared" si="27"/>
        <v/>
      </c>
      <c r="J629" s="96" t="str">
        <f>IFERROR(VLOOKUP(B629,Listor!$N$6:$P$47,3,FALSE)*I629,"")</f>
        <v/>
      </c>
      <c r="K629" s="81"/>
      <c r="L629" s="88" t="str">
        <f>IFERROR((VLOOKUP(B629,Listor!$N$6:$P$47,3,FALSE)*Biologiska!K629)+(VLOOKUP(B629,Listor!$N$6:$Q$47,4,FALSE)),"")</f>
        <v/>
      </c>
      <c r="M629" s="63" t="str">
        <f t="shared" si="28"/>
        <v/>
      </c>
      <c r="N629" s="75"/>
      <c r="O629" s="84" t="str">
        <f t="shared" si="29"/>
        <v/>
      </c>
      <c r="P629" s="107"/>
      <c r="Q629" s="87" t="s">
        <v>79</v>
      </c>
      <c r="R629" s="87"/>
      <c r="S629" s="87"/>
      <c r="T629" s="87"/>
      <c r="U629" s="87"/>
      <c r="V629" s="86" t="s">
        <v>79</v>
      </c>
      <c r="W629" s="75"/>
      <c r="X629" s="102" t="s">
        <v>79</v>
      </c>
      <c r="Y629" s="63" t="str">
        <f>IFERROR(IF(VLOOKUP(X629,Listor!$T$6:$U$7,2,FALSE)&lt;O629,TRUE),"")</f>
        <v/>
      </c>
      <c r="Z629" s="87"/>
      <c r="AA629" s="104"/>
    </row>
    <row r="630" spans="2:27" x14ac:dyDescent="0.25">
      <c r="B630" s="68" t="s">
        <v>68</v>
      </c>
      <c r="C630" s="80" t="str">
        <f>IFERROR(VLOOKUP(B630,Listor!$A$6:$B$62,2,FALSE),"")</f>
        <v/>
      </c>
      <c r="D630" s="80" t="str">
        <f>IFERROR(VLOOKUP(B630,Listor!$A$6:$C$62,3,FALSE),"")</f>
        <v/>
      </c>
      <c r="E630" s="110" t="s">
        <v>79</v>
      </c>
      <c r="F630" s="66"/>
      <c r="G630" s="35" t="str">
        <f>IFERROR(VLOOKUP(B630,Listor!$A$6:$G$62,7,FALSE),"")</f>
        <v/>
      </c>
      <c r="H630" s="63" t="str">
        <f>IFERROR(VLOOKUP(B630,Listor!$N$6:$O$47,2,FALSE),"")</f>
        <v/>
      </c>
      <c r="I630" s="63" t="str">
        <f t="shared" si="27"/>
        <v/>
      </c>
      <c r="J630" s="96" t="str">
        <f>IFERROR(VLOOKUP(B630,Listor!$N$6:$P$47,3,FALSE)*I630,"")</f>
        <v/>
      </c>
      <c r="K630" s="81"/>
      <c r="L630" s="88" t="str">
        <f>IFERROR((VLOOKUP(B630,Listor!$N$6:$P$47,3,FALSE)*Biologiska!K630)+(VLOOKUP(B630,Listor!$N$6:$Q$47,4,FALSE)),"")</f>
        <v/>
      </c>
      <c r="M630" s="63" t="str">
        <f t="shared" si="28"/>
        <v/>
      </c>
      <c r="N630" s="75"/>
      <c r="O630" s="84" t="str">
        <f t="shared" si="29"/>
        <v/>
      </c>
      <c r="P630" s="107"/>
      <c r="Q630" s="87" t="s">
        <v>79</v>
      </c>
      <c r="R630" s="87"/>
      <c r="S630" s="87"/>
      <c r="T630" s="87"/>
      <c r="U630" s="87"/>
      <c r="V630" s="86" t="s">
        <v>79</v>
      </c>
      <c r="W630" s="75"/>
      <c r="X630" s="102" t="s">
        <v>79</v>
      </c>
      <c r="Y630" s="63" t="str">
        <f>IFERROR(IF(VLOOKUP(X630,Listor!$T$6:$U$7,2,FALSE)&lt;O630,TRUE),"")</f>
        <v/>
      </c>
      <c r="Z630" s="87"/>
      <c r="AA630" s="104"/>
    </row>
    <row r="631" spans="2:27" x14ac:dyDescent="0.25">
      <c r="B631" s="68" t="s">
        <v>68</v>
      </c>
      <c r="C631" s="80" t="str">
        <f>IFERROR(VLOOKUP(B631,Listor!$A$6:$B$62,2,FALSE),"")</f>
        <v/>
      </c>
      <c r="D631" s="80" t="str">
        <f>IFERROR(VLOOKUP(B631,Listor!$A$6:$C$62,3,FALSE),"")</f>
        <v/>
      </c>
      <c r="E631" s="110" t="s">
        <v>79</v>
      </c>
      <c r="F631" s="66"/>
      <c r="G631" s="35" t="str">
        <f>IFERROR(VLOOKUP(B631,Listor!$A$6:$G$62,7,FALSE),"")</f>
        <v/>
      </c>
      <c r="H631" s="63" t="str">
        <f>IFERROR(VLOOKUP(B631,Listor!$N$6:$O$47,2,FALSE),"")</f>
        <v/>
      </c>
      <c r="I631" s="63" t="str">
        <f t="shared" si="27"/>
        <v/>
      </c>
      <c r="J631" s="96" t="str">
        <f>IFERROR(VLOOKUP(B631,Listor!$N$6:$P$47,3,FALSE)*I631,"")</f>
        <v/>
      </c>
      <c r="K631" s="81"/>
      <c r="L631" s="88" t="str">
        <f>IFERROR((VLOOKUP(B631,Listor!$N$6:$P$47,3,FALSE)*Biologiska!K631)+(VLOOKUP(B631,Listor!$N$6:$Q$47,4,FALSE)),"")</f>
        <v/>
      </c>
      <c r="M631" s="63" t="str">
        <f t="shared" si="28"/>
        <v/>
      </c>
      <c r="N631" s="75"/>
      <c r="O631" s="84" t="str">
        <f t="shared" si="29"/>
        <v/>
      </c>
      <c r="P631" s="107"/>
      <c r="Q631" s="87" t="s">
        <v>79</v>
      </c>
      <c r="R631" s="87"/>
      <c r="S631" s="87"/>
      <c r="T631" s="87"/>
      <c r="U631" s="87"/>
      <c r="V631" s="86" t="s">
        <v>79</v>
      </c>
      <c r="W631" s="75"/>
      <c r="X631" s="102" t="s">
        <v>79</v>
      </c>
      <c r="Y631" s="63" t="str">
        <f>IFERROR(IF(VLOOKUP(X631,Listor!$T$6:$U$7,2,FALSE)&lt;O631,TRUE),"")</f>
        <v/>
      </c>
      <c r="Z631" s="87"/>
      <c r="AA631" s="104"/>
    </row>
    <row r="632" spans="2:27" x14ac:dyDescent="0.25">
      <c r="B632" s="68" t="s">
        <v>68</v>
      </c>
      <c r="C632" s="80" t="str">
        <f>IFERROR(VLOOKUP(B632,Listor!$A$6:$B$62,2,FALSE),"")</f>
        <v/>
      </c>
      <c r="D632" s="80" t="str">
        <f>IFERROR(VLOOKUP(B632,Listor!$A$6:$C$62,3,FALSE),"")</f>
        <v/>
      </c>
      <c r="E632" s="110" t="s">
        <v>79</v>
      </c>
      <c r="F632" s="66"/>
      <c r="G632" s="35" t="str">
        <f>IFERROR(VLOOKUP(B632,Listor!$A$6:$G$62,7,FALSE),"")</f>
        <v/>
      </c>
      <c r="H632" s="63" t="str">
        <f>IFERROR(VLOOKUP(B632,Listor!$N$6:$O$47,2,FALSE),"")</f>
        <v/>
      </c>
      <c r="I632" s="63" t="str">
        <f t="shared" si="27"/>
        <v/>
      </c>
      <c r="J632" s="96" t="str">
        <f>IFERROR(VLOOKUP(B632,Listor!$N$6:$P$47,3,FALSE)*I632,"")</f>
        <v/>
      </c>
      <c r="K632" s="81"/>
      <c r="L632" s="88" t="str">
        <f>IFERROR((VLOOKUP(B632,Listor!$N$6:$P$47,3,FALSE)*Biologiska!K632)+(VLOOKUP(B632,Listor!$N$6:$Q$47,4,FALSE)),"")</f>
        <v/>
      </c>
      <c r="M632" s="63" t="str">
        <f t="shared" si="28"/>
        <v/>
      </c>
      <c r="N632" s="75"/>
      <c r="O632" s="84" t="str">
        <f t="shared" si="29"/>
        <v/>
      </c>
      <c r="P632" s="107"/>
      <c r="Q632" s="87" t="s">
        <v>79</v>
      </c>
      <c r="R632" s="87"/>
      <c r="S632" s="87"/>
      <c r="T632" s="87"/>
      <c r="U632" s="87"/>
      <c r="V632" s="86" t="s">
        <v>79</v>
      </c>
      <c r="W632" s="75"/>
      <c r="X632" s="102" t="s">
        <v>79</v>
      </c>
      <c r="Y632" s="63" t="str">
        <f>IFERROR(IF(VLOOKUP(X632,Listor!$T$6:$U$7,2,FALSE)&lt;O632,TRUE),"")</f>
        <v/>
      </c>
      <c r="Z632" s="87"/>
      <c r="AA632" s="104"/>
    </row>
    <row r="633" spans="2:27" x14ac:dyDescent="0.25">
      <c r="B633" s="68" t="s">
        <v>68</v>
      </c>
      <c r="C633" s="80" t="str">
        <f>IFERROR(VLOOKUP(B633,Listor!$A$6:$B$62,2,FALSE),"")</f>
        <v/>
      </c>
      <c r="D633" s="80" t="str">
        <f>IFERROR(VLOOKUP(B633,Listor!$A$6:$C$62,3,FALSE),"")</f>
        <v/>
      </c>
      <c r="E633" s="110" t="s">
        <v>79</v>
      </c>
      <c r="F633" s="66"/>
      <c r="G633" s="35" t="str">
        <f>IFERROR(VLOOKUP(B633,Listor!$A$6:$G$62,7,FALSE),"")</f>
        <v/>
      </c>
      <c r="H633" s="63" t="str">
        <f>IFERROR(VLOOKUP(B633,Listor!$N$6:$O$47,2,FALSE),"")</f>
        <v/>
      </c>
      <c r="I633" s="63" t="str">
        <f t="shared" si="27"/>
        <v/>
      </c>
      <c r="J633" s="96" t="str">
        <f>IFERROR(VLOOKUP(B633,Listor!$N$6:$P$47,3,FALSE)*I633,"")</f>
        <v/>
      </c>
      <c r="K633" s="81"/>
      <c r="L633" s="88" t="str">
        <f>IFERROR((VLOOKUP(B633,Listor!$N$6:$P$47,3,FALSE)*Biologiska!K633)+(VLOOKUP(B633,Listor!$N$6:$Q$47,4,FALSE)),"")</f>
        <v/>
      </c>
      <c r="M633" s="63" t="str">
        <f t="shared" si="28"/>
        <v/>
      </c>
      <c r="N633" s="75"/>
      <c r="O633" s="84" t="str">
        <f t="shared" si="29"/>
        <v/>
      </c>
      <c r="P633" s="107"/>
      <c r="Q633" s="87" t="s">
        <v>79</v>
      </c>
      <c r="R633" s="87"/>
      <c r="S633" s="87"/>
      <c r="T633" s="87"/>
      <c r="U633" s="87"/>
      <c r="V633" s="86" t="s">
        <v>79</v>
      </c>
      <c r="W633" s="75"/>
      <c r="X633" s="102" t="s">
        <v>79</v>
      </c>
      <c r="Y633" s="63" t="str">
        <f>IFERROR(IF(VLOOKUP(X633,Listor!$T$6:$U$7,2,FALSE)&lt;O633,TRUE),"")</f>
        <v/>
      </c>
      <c r="Z633" s="87"/>
      <c r="AA633" s="104"/>
    </row>
    <row r="634" spans="2:27" x14ac:dyDescent="0.25">
      <c r="B634" s="68" t="s">
        <v>68</v>
      </c>
      <c r="C634" s="80" t="str">
        <f>IFERROR(VLOOKUP(B634,Listor!$A$6:$B$62,2,FALSE),"")</f>
        <v/>
      </c>
      <c r="D634" s="80" t="str">
        <f>IFERROR(VLOOKUP(B634,Listor!$A$6:$C$62,3,FALSE),"")</f>
        <v/>
      </c>
      <c r="E634" s="110" t="s">
        <v>79</v>
      </c>
      <c r="F634" s="66"/>
      <c r="G634" s="35" t="str">
        <f>IFERROR(VLOOKUP(B634,Listor!$A$6:$G$62,7,FALSE),"")</f>
        <v/>
      </c>
      <c r="H634" s="63" t="str">
        <f>IFERROR(VLOOKUP(B634,Listor!$N$6:$O$47,2,FALSE),"")</f>
        <v/>
      </c>
      <c r="I634" s="63" t="str">
        <f t="shared" si="27"/>
        <v/>
      </c>
      <c r="J634" s="96" t="str">
        <f>IFERROR(VLOOKUP(B634,Listor!$N$6:$P$47,3,FALSE)*I634,"")</f>
        <v/>
      </c>
      <c r="K634" s="81"/>
      <c r="L634" s="88" t="str">
        <f>IFERROR((VLOOKUP(B634,Listor!$N$6:$P$47,3,FALSE)*Biologiska!K634)+(VLOOKUP(B634,Listor!$N$6:$Q$47,4,FALSE)),"")</f>
        <v/>
      </c>
      <c r="M634" s="63" t="str">
        <f t="shared" si="28"/>
        <v/>
      </c>
      <c r="N634" s="75"/>
      <c r="O634" s="84" t="str">
        <f t="shared" si="29"/>
        <v/>
      </c>
      <c r="P634" s="107"/>
      <c r="Q634" s="87" t="s">
        <v>79</v>
      </c>
      <c r="R634" s="87"/>
      <c r="S634" s="87"/>
      <c r="T634" s="87"/>
      <c r="U634" s="87"/>
      <c r="V634" s="86" t="s">
        <v>79</v>
      </c>
      <c r="W634" s="75"/>
      <c r="X634" s="102" t="s">
        <v>79</v>
      </c>
      <c r="Y634" s="63" t="str">
        <f>IFERROR(IF(VLOOKUP(X634,Listor!$T$6:$U$7,2,FALSE)&lt;O634,TRUE),"")</f>
        <v/>
      </c>
      <c r="Z634" s="87"/>
      <c r="AA634" s="104"/>
    </row>
    <row r="635" spans="2:27" x14ac:dyDescent="0.25">
      <c r="B635" s="68" t="s">
        <v>68</v>
      </c>
      <c r="C635" s="80" t="str">
        <f>IFERROR(VLOOKUP(B635,Listor!$A$6:$B$62,2,FALSE),"")</f>
        <v/>
      </c>
      <c r="D635" s="80" t="str">
        <f>IFERROR(VLOOKUP(B635,Listor!$A$6:$C$62,3,FALSE),"")</f>
        <v/>
      </c>
      <c r="E635" s="110" t="s">
        <v>79</v>
      </c>
      <c r="F635" s="66"/>
      <c r="G635" s="35" t="str">
        <f>IFERROR(VLOOKUP(B635,Listor!$A$6:$G$62,7,FALSE),"")</f>
        <v/>
      </c>
      <c r="H635" s="63" t="str">
        <f>IFERROR(VLOOKUP(B635,Listor!$N$6:$O$47,2,FALSE),"")</f>
        <v/>
      </c>
      <c r="I635" s="63" t="str">
        <f t="shared" si="27"/>
        <v/>
      </c>
      <c r="J635" s="96" t="str">
        <f>IFERROR(VLOOKUP(B635,Listor!$N$6:$P$47,3,FALSE)*I635,"")</f>
        <v/>
      </c>
      <c r="K635" s="81"/>
      <c r="L635" s="88" t="str">
        <f>IFERROR((VLOOKUP(B635,Listor!$N$6:$P$47,3,FALSE)*Biologiska!K635)+(VLOOKUP(B635,Listor!$N$6:$Q$47,4,FALSE)),"")</f>
        <v/>
      </c>
      <c r="M635" s="63" t="str">
        <f t="shared" si="28"/>
        <v/>
      </c>
      <c r="N635" s="75"/>
      <c r="O635" s="84" t="str">
        <f t="shared" si="29"/>
        <v/>
      </c>
      <c r="P635" s="107"/>
      <c r="Q635" s="87" t="s">
        <v>79</v>
      </c>
      <c r="R635" s="87"/>
      <c r="S635" s="87"/>
      <c r="T635" s="87"/>
      <c r="U635" s="87"/>
      <c r="V635" s="86" t="s">
        <v>79</v>
      </c>
      <c r="W635" s="75"/>
      <c r="X635" s="102" t="s">
        <v>79</v>
      </c>
      <c r="Y635" s="63" t="str">
        <f>IFERROR(IF(VLOOKUP(X635,Listor!$T$6:$U$7,2,FALSE)&lt;O635,TRUE),"")</f>
        <v/>
      </c>
      <c r="Z635" s="87"/>
      <c r="AA635" s="104"/>
    </row>
    <row r="636" spans="2:27" x14ac:dyDescent="0.25">
      <c r="B636" s="68" t="s">
        <v>68</v>
      </c>
      <c r="C636" s="80" t="str">
        <f>IFERROR(VLOOKUP(B636,Listor!$A$6:$B$62,2,FALSE),"")</f>
        <v/>
      </c>
      <c r="D636" s="80" t="str">
        <f>IFERROR(VLOOKUP(B636,Listor!$A$6:$C$62,3,FALSE),"")</f>
        <v/>
      </c>
      <c r="E636" s="110" t="s">
        <v>79</v>
      </c>
      <c r="F636" s="66"/>
      <c r="G636" s="35" t="str">
        <f>IFERROR(VLOOKUP(B636,Listor!$A$6:$G$62,7,FALSE),"")</f>
        <v/>
      </c>
      <c r="H636" s="63" t="str">
        <f>IFERROR(VLOOKUP(B636,Listor!$N$6:$O$47,2,FALSE),"")</f>
        <v/>
      </c>
      <c r="I636" s="63" t="str">
        <f t="shared" si="27"/>
        <v/>
      </c>
      <c r="J636" s="96" t="str">
        <f>IFERROR(VLOOKUP(B636,Listor!$N$6:$P$47,3,FALSE)*I636,"")</f>
        <v/>
      </c>
      <c r="K636" s="81"/>
      <c r="L636" s="88" t="str">
        <f>IFERROR((VLOOKUP(B636,Listor!$N$6:$P$47,3,FALSE)*Biologiska!K636)+(VLOOKUP(B636,Listor!$N$6:$Q$47,4,FALSE)),"")</f>
        <v/>
      </c>
      <c r="M636" s="63" t="str">
        <f t="shared" si="28"/>
        <v/>
      </c>
      <c r="N636" s="75"/>
      <c r="O636" s="84" t="str">
        <f t="shared" si="29"/>
        <v/>
      </c>
      <c r="P636" s="107"/>
      <c r="Q636" s="87" t="s">
        <v>79</v>
      </c>
      <c r="R636" s="87"/>
      <c r="S636" s="87"/>
      <c r="T636" s="87"/>
      <c r="U636" s="87"/>
      <c r="V636" s="86" t="s">
        <v>79</v>
      </c>
      <c r="W636" s="75"/>
      <c r="X636" s="102" t="s">
        <v>79</v>
      </c>
      <c r="Y636" s="63" t="str">
        <f>IFERROR(IF(VLOOKUP(X636,Listor!$T$6:$U$7,2,FALSE)&lt;O636,TRUE),"")</f>
        <v/>
      </c>
      <c r="Z636" s="87"/>
      <c r="AA636" s="104"/>
    </row>
    <row r="637" spans="2:27" x14ac:dyDescent="0.25">
      <c r="B637" s="68" t="s">
        <v>68</v>
      </c>
      <c r="C637" s="80" t="str">
        <f>IFERROR(VLOOKUP(B637,Listor!$A$6:$B$62,2,FALSE),"")</f>
        <v/>
      </c>
      <c r="D637" s="80" t="str">
        <f>IFERROR(VLOOKUP(B637,Listor!$A$6:$C$62,3,FALSE),"")</f>
        <v/>
      </c>
      <c r="E637" s="110" t="s">
        <v>79</v>
      </c>
      <c r="F637" s="66"/>
      <c r="G637" s="35" t="str">
        <f>IFERROR(VLOOKUP(B637,Listor!$A$6:$G$62,7,FALSE),"")</f>
        <v/>
      </c>
      <c r="H637" s="63" t="str">
        <f>IFERROR(VLOOKUP(B637,Listor!$N$6:$O$47,2,FALSE),"")</f>
        <v/>
      </c>
      <c r="I637" s="63" t="str">
        <f t="shared" si="27"/>
        <v/>
      </c>
      <c r="J637" s="96" t="str">
        <f>IFERROR(VLOOKUP(B637,Listor!$N$6:$P$47,3,FALSE)*I637,"")</f>
        <v/>
      </c>
      <c r="K637" s="81"/>
      <c r="L637" s="88" t="str">
        <f>IFERROR((VLOOKUP(B637,Listor!$N$6:$P$47,3,FALSE)*Biologiska!K637)+(VLOOKUP(B637,Listor!$N$6:$Q$47,4,FALSE)),"")</f>
        <v/>
      </c>
      <c r="M637" s="63" t="str">
        <f t="shared" si="28"/>
        <v/>
      </c>
      <c r="N637" s="75"/>
      <c r="O637" s="84" t="str">
        <f t="shared" si="29"/>
        <v/>
      </c>
      <c r="P637" s="107"/>
      <c r="Q637" s="87" t="s">
        <v>79</v>
      </c>
      <c r="R637" s="87"/>
      <c r="S637" s="87"/>
      <c r="T637" s="87"/>
      <c r="U637" s="87"/>
      <c r="V637" s="86" t="s">
        <v>79</v>
      </c>
      <c r="W637" s="75"/>
      <c r="X637" s="102" t="s">
        <v>79</v>
      </c>
      <c r="Y637" s="63" t="str">
        <f>IFERROR(IF(VLOOKUP(X637,Listor!$T$6:$U$7,2,FALSE)&lt;O637,TRUE),"")</f>
        <v/>
      </c>
      <c r="Z637" s="87"/>
      <c r="AA637" s="104"/>
    </row>
    <row r="638" spans="2:27" x14ac:dyDescent="0.25">
      <c r="B638" s="68" t="s">
        <v>68</v>
      </c>
      <c r="C638" s="80" t="str">
        <f>IFERROR(VLOOKUP(B638,Listor!$A$6:$B$62,2,FALSE),"")</f>
        <v/>
      </c>
      <c r="D638" s="80" t="str">
        <f>IFERROR(VLOOKUP(B638,Listor!$A$6:$C$62,3,FALSE),"")</f>
        <v/>
      </c>
      <c r="E638" s="110" t="s">
        <v>79</v>
      </c>
      <c r="F638" s="66"/>
      <c r="G638" s="35" t="str">
        <f>IFERROR(VLOOKUP(B638,Listor!$A$6:$G$62,7,FALSE),"")</f>
        <v/>
      </c>
      <c r="H638" s="63" t="str">
        <f>IFERROR(VLOOKUP(B638,Listor!$N$6:$O$47,2,FALSE),"")</f>
        <v/>
      </c>
      <c r="I638" s="63" t="str">
        <f t="shared" si="27"/>
        <v/>
      </c>
      <c r="J638" s="96" t="str">
        <f>IFERROR(VLOOKUP(B638,Listor!$N$6:$P$47,3,FALSE)*I638,"")</f>
        <v/>
      </c>
      <c r="K638" s="81"/>
      <c r="L638" s="88" t="str">
        <f>IFERROR((VLOOKUP(B638,Listor!$N$6:$P$47,3,FALSE)*Biologiska!K638)+(VLOOKUP(B638,Listor!$N$6:$Q$47,4,FALSE)),"")</f>
        <v/>
      </c>
      <c r="M638" s="63" t="str">
        <f t="shared" si="28"/>
        <v/>
      </c>
      <c r="N638" s="75"/>
      <c r="O638" s="84" t="str">
        <f t="shared" si="29"/>
        <v/>
      </c>
      <c r="P638" s="107"/>
      <c r="Q638" s="87" t="s">
        <v>79</v>
      </c>
      <c r="R638" s="87"/>
      <c r="S638" s="87"/>
      <c r="T638" s="87"/>
      <c r="U638" s="87"/>
      <c r="V638" s="86" t="s">
        <v>79</v>
      </c>
      <c r="W638" s="75"/>
      <c r="X638" s="102" t="s">
        <v>79</v>
      </c>
      <c r="Y638" s="63" t="str">
        <f>IFERROR(IF(VLOOKUP(X638,Listor!$T$6:$U$7,2,FALSE)&lt;O638,TRUE),"")</f>
        <v/>
      </c>
      <c r="Z638" s="87"/>
      <c r="AA638" s="104"/>
    </row>
    <row r="639" spans="2:27" x14ac:dyDescent="0.25">
      <c r="B639" s="68" t="s">
        <v>68</v>
      </c>
      <c r="C639" s="80" t="str">
        <f>IFERROR(VLOOKUP(B639,Listor!$A$6:$B$62,2,FALSE),"")</f>
        <v/>
      </c>
      <c r="D639" s="80" t="str">
        <f>IFERROR(VLOOKUP(B639,Listor!$A$6:$C$62,3,FALSE),"")</f>
        <v/>
      </c>
      <c r="E639" s="110" t="s">
        <v>79</v>
      </c>
      <c r="F639" s="66"/>
      <c r="G639" s="35" t="str">
        <f>IFERROR(VLOOKUP(B639,Listor!$A$6:$G$62,7,FALSE),"")</f>
        <v/>
      </c>
      <c r="H639" s="63" t="str">
        <f>IFERROR(VLOOKUP(B639,Listor!$N$6:$O$47,2,FALSE),"")</f>
        <v/>
      </c>
      <c r="I639" s="63" t="str">
        <f t="shared" si="27"/>
        <v/>
      </c>
      <c r="J639" s="96" t="str">
        <f>IFERROR(VLOOKUP(B639,Listor!$N$6:$P$47,3,FALSE)*I639,"")</f>
        <v/>
      </c>
      <c r="K639" s="81"/>
      <c r="L639" s="88" t="str">
        <f>IFERROR((VLOOKUP(B639,Listor!$N$6:$P$47,3,FALSE)*Biologiska!K639)+(VLOOKUP(B639,Listor!$N$6:$Q$47,4,FALSE)),"")</f>
        <v/>
      </c>
      <c r="M639" s="63" t="str">
        <f t="shared" si="28"/>
        <v/>
      </c>
      <c r="N639" s="75"/>
      <c r="O639" s="84" t="str">
        <f t="shared" si="29"/>
        <v/>
      </c>
      <c r="P639" s="107"/>
      <c r="Q639" s="87" t="s">
        <v>79</v>
      </c>
      <c r="R639" s="87"/>
      <c r="S639" s="87"/>
      <c r="T639" s="87"/>
      <c r="U639" s="87"/>
      <c r="V639" s="86" t="s">
        <v>79</v>
      </c>
      <c r="W639" s="75"/>
      <c r="X639" s="102" t="s">
        <v>79</v>
      </c>
      <c r="Y639" s="63" t="str">
        <f>IFERROR(IF(VLOOKUP(X639,Listor!$T$6:$U$7,2,FALSE)&lt;O639,TRUE),"")</f>
        <v/>
      </c>
      <c r="Z639" s="87"/>
      <c r="AA639" s="104"/>
    </row>
    <row r="640" spans="2:27" x14ac:dyDescent="0.25">
      <c r="B640" s="68" t="s">
        <v>68</v>
      </c>
      <c r="C640" s="80" t="str">
        <f>IFERROR(VLOOKUP(B640,Listor!$A$6:$B$62,2,FALSE),"")</f>
        <v/>
      </c>
      <c r="D640" s="80" t="str">
        <f>IFERROR(VLOOKUP(B640,Listor!$A$6:$C$62,3,FALSE),"")</f>
        <v/>
      </c>
      <c r="E640" s="110" t="s">
        <v>79</v>
      </c>
      <c r="F640" s="66"/>
      <c r="G640" s="35" t="str">
        <f>IFERROR(VLOOKUP(B640,Listor!$A$6:$G$62,7,FALSE),"")</f>
        <v/>
      </c>
      <c r="H640" s="63" t="str">
        <f>IFERROR(VLOOKUP(B640,Listor!$N$6:$O$47,2,FALSE),"")</f>
        <v/>
      </c>
      <c r="I640" s="63" t="str">
        <f t="shared" si="27"/>
        <v/>
      </c>
      <c r="J640" s="96" t="str">
        <f>IFERROR(VLOOKUP(B640,Listor!$N$6:$P$47,3,FALSE)*I640,"")</f>
        <v/>
      </c>
      <c r="K640" s="81"/>
      <c r="L640" s="88" t="str">
        <f>IFERROR((VLOOKUP(B640,Listor!$N$6:$P$47,3,FALSE)*Biologiska!K640)+(VLOOKUP(B640,Listor!$N$6:$Q$47,4,FALSE)),"")</f>
        <v/>
      </c>
      <c r="M640" s="63" t="str">
        <f t="shared" si="28"/>
        <v/>
      </c>
      <c r="N640" s="75"/>
      <c r="O640" s="84" t="str">
        <f t="shared" si="29"/>
        <v/>
      </c>
      <c r="P640" s="107"/>
      <c r="Q640" s="87" t="s">
        <v>79</v>
      </c>
      <c r="R640" s="87"/>
      <c r="S640" s="87"/>
      <c r="T640" s="87"/>
      <c r="U640" s="87"/>
      <c r="V640" s="86" t="s">
        <v>79</v>
      </c>
      <c r="W640" s="75"/>
      <c r="X640" s="102" t="s">
        <v>79</v>
      </c>
      <c r="Y640" s="63" t="str">
        <f>IFERROR(IF(VLOOKUP(X640,Listor!$T$6:$U$7,2,FALSE)&lt;O640,TRUE),"")</f>
        <v/>
      </c>
      <c r="Z640" s="87"/>
      <c r="AA640" s="104"/>
    </row>
    <row r="641" spans="2:27" x14ac:dyDescent="0.25">
      <c r="B641" s="68" t="s">
        <v>68</v>
      </c>
      <c r="C641" s="80" t="str">
        <f>IFERROR(VLOOKUP(B641,Listor!$A$6:$B$62,2,FALSE),"")</f>
        <v/>
      </c>
      <c r="D641" s="80" t="str">
        <f>IFERROR(VLOOKUP(B641,Listor!$A$6:$C$62,3,FALSE),"")</f>
        <v/>
      </c>
      <c r="E641" s="110" t="s">
        <v>79</v>
      </c>
      <c r="F641" s="66"/>
      <c r="G641" s="35" t="str">
        <f>IFERROR(VLOOKUP(B641,Listor!$A$6:$G$62,7,FALSE),"")</f>
        <v/>
      </c>
      <c r="H641" s="63" t="str">
        <f>IFERROR(VLOOKUP(B641,Listor!$N$6:$O$47,2,FALSE),"")</f>
        <v/>
      </c>
      <c r="I641" s="63" t="str">
        <f t="shared" si="27"/>
        <v/>
      </c>
      <c r="J641" s="96" t="str">
        <f>IFERROR(VLOOKUP(B641,Listor!$N$6:$P$47,3,FALSE)*I641,"")</f>
        <v/>
      </c>
      <c r="K641" s="81"/>
      <c r="L641" s="88" t="str">
        <f>IFERROR((VLOOKUP(B641,Listor!$N$6:$P$47,3,FALSE)*Biologiska!K641)+(VLOOKUP(B641,Listor!$N$6:$Q$47,4,FALSE)),"")</f>
        <v/>
      </c>
      <c r="M641" s="63" t="str">
        <f t="shared" si="28"/>
        <v/>
      </c>
      <c r="N641" s="75"/>
      <c r="O641" s="84" t="str">
        <f t="shared" si="29"/>
        <v/>
      </c>
      <c r="P641" s="107"/>
      <c r="Q641" s="87" t="s">
        <v>79</v>
      </c>
      <c r="R641" s="87"/>
      <c r="S641" s="87"/>
      <c r="T641" s="87"/>
      <c r="U641" s="87"/>
      <c r="V641" s="86" t="s">
        <v>79</v>
      </c>
      <c r="W641" s="75"/>
      <c r="X641" s="102" t="s">
        <v>79</v>
      </c>
      <c r="Y641" s="63" t="str">
        <f>IFERROR(IF(VLOOKUP(X641,Listor!$T$6:$U$7,2,FALSE)&lt;O641,TRUE),"")</f>
        <v/>
      </c>
      <c r="Z641" s="87"/>
      <c r="AA641" s="104"/>
    </row>
    <row r="642" spans="2:27" x14ac:dyDescent="0.25">
      <c r="B642" s="68" t="s">
        <v>68</v>
      </c>
      <c r="C642" s="80" t="str">
        <f>IFERROR(VLOOKUP(B642,Listor!$A$6:$B$62,2,FALSE),"")</f>
        <v/>
      </c>
      <c r="D642" s="80" t="str">
        <f>IFERROR(VLOOKUP(B642,Listor!$A$6:$C$62,3,FALSE),"")</f>
        <v/>
      </c>
      <c r="E642" s="110" t="s">
        <v>79</v>
      </c>
      <c r="F642" s="66"/>
      <c r="G642" s="35" t="str">
        <f>IFERROR(VLOOKUP(B642,Listor!$A$6:$G$62,7,FALSE),"")</f>
        <v/>
      </c>
      <c r="H642" s="63" t="str">
        <f>IFERROR(VLOOKUP(B642,Listor!$N$6:$O$47,2,FALSE),"")</f>
        <v/>
      </c>
      <c r="I642" s="63" t="str">
        <f t="shared" si="27"/>
        <v/>
      </c>
      <c r="J642" s="96" t="str">
        <f>IFERROR(VLOOKUP(B642,Listor!$N$6:$P$47,3,FALSE)*I642,"")</f>
        <v/>
      </c>
      <c r="K642" s="81"/>
      <c r="L642" s="88" t="str">
        <f>IFERROR((VLOOKUP(B642,Listor!$N$6:$P$47,3,FALSE)*Biologiska!K642)+(VLOOKUP(B642,Listor!$N$6:$Q$47,4,FALSE)),"")</f>
        <v/>
      </c>
      <c r="M642" s="63" t="str">
        <f t="shared" si="28"/>
        <v/>
      </c>
      <c r="N642" s="75"/>
      <c r="O642" s="84" t="str">
        <f t="shared" si="29"/>
        <v/>
      </c>
      <c r="P642" s="107"/>
      <c r="Q642" s="87" t="s">
        <v>79</v>
      </c>
      <c r="R642" s="87"/>
      <c r="S642" s="87"/>
      <c r="T642" s="87"/>
      <c r="U642" s="87"/>
      <c r="V642" s="86" t="s">
        <v>79</v>
      </c>
      <c r="W642" s="75"/>
      <c r="X642" s="102" t="s">
        <v>79</v>
      </c>
      <c r="Y642" s="63" t="str">
        <f>IFERROR(IF(VLOOKUP(X642,Listor!$T$6:$U$7,2,FALSE)&lt;O642,TRUE),"")</f>
        <v/>
      </c>
      <c r="Z642" s="87"/>
      <c r="AA642" s="104"/>
    </row>
    <row r="643" spans="2:27" x14ac:dyDescent="0.25">
      <c r="B643" s="68" t="s">
        <v>68</v>
      </c>
      <c r="C643" s="80" t="str">
        <f>IFERROR(VLOOKUP(B643,Listor!$A$6:$B$62,2,FALSE),"")</f>
        <v/>
      </c>
      <c r="D643" s="80" t="str">
        <f>IFERROR(VLOOKUP(B643,Listor!$A$6:$C$62,3,FALSE),"")</f>
        <v/>
      </c>
      <c r="E643" s="110" t="s">
        <v>79</v>
      </c>
      <c r="F643" s="66"/>
      <c r="G643" s="35" t="str">
        <f>IFERROR(VLOOKUP(B643,Listor!$A$6:$G$62,7,FALSE),"")</f>
        <v/>
      </c>
      <c r="H643" s="63" t="str">
        <f>IFERROR(VLOOKUP(B643,Listor!$N$6:$O$47,2,FALSE),"")</f>
        <v/>
      </c>
      <c r="I643" s="63" t="str">
        <f t="shared" si="27"/>
        <v/>
      </c>
      <c r="J643" s="96" t="str">
        <f>IFERROR(VLOOKUP(B643,Listor!$N$6:$P$47,3,FALSE)*I643,"")</f>
        <v/>
      </c>
      <c r="K643" s="81"/>
      <c r="L643" s="88" t="str">
        <f>IFERROR((VLOOKUP(B643,Listor!$N$6:$P$47,3,FALSE)*Biologiska!K643)+(VLOOKUP(B643,Listor!$N$6:$Q$47,4,FALSE)),"")</f>
        <v/>
      </c>
      <c r="M643" s="63" t="str">
        <f t="shared" si="28"/>
        <v/>
      </c>
      <c r="N643" s="75"/>
      <c r="O643" s="84" t="str">
        <f t="shared" si="29"/>
        <v/>
      </c>
      <c r="P643" s="107"/>
      <c r="Q643" s="87" t="s">
        <v>79</v>
      </c>
      <c r="R643" s="87"/>
      <c r="S643" s="87"/>
      <c r="T643" s="87"/>
      <c r="U643" s="87"/>
      <c r="V643" s="86" t="s">
        <v>79</v>
      </c>
      <c r="W643" s="75"/>
      <c r="X643" s="102" t="s">
        <v>79</v>
      </c>
      <c r="Y643" s="63" t="str">
        <f>IFERROR(IF(VLOOKUP(X643,Listor!$T$6:$U$7,2,FALSE)&lt;O643,TRUE),"")</f>
        <v/>
      </c>
      <c r="Z643" s="87"/>
      <c r="AA643" s="104"/>
    </row>
    <row r="644" spans="2:27" x14ac:dyDescent="0.25">
      <c r="B644" s="68" t="s">
        <v>68</v>
      </c>
      <c r="C644" s="80" t="str">
        <f>IFERROR(VLOOKUP(B644,Listor!$A$6:$B$62,2,FALSE),"")</f>
        <v/>
      </c>
      <c r="D644" s="80" t="str">
        <f>IFERROR(VLOOKUP(B644,Listor!$A$6:$C$62,3,FALSE),"")</f>
        <v/>
      </c>
      <c r="E644" s="110" t="s">
        <v>79</v>
      </c>
      <c r="F644" s="66"/>
      <c r="G644" s="35" t="str">
        <f>IFERROR(VLOOKUP(B644,Listor!$A$6:$G$62,7,FALSE),"")</f>
        <v/>
      </c>
      <c r="H644" s="63" t="str">
        <f>IFERROR(VLOOKUP(B644,Listor!$N$6:$O$47,2,FALSE),"")</f>
        <v/>
      </c>
      <c r="I644" s="63" t="str">
        <f t="shared" si="27"/>
        <v/>
      </c>
      <c r="J644" s="96" t="str">
        <f>IFERROR(VLOOKUP(B644,Listor!$N$6:$P$47,3,FALSE)*I644,"")</f>
        <v/>
      </c>
      <c r="K644" s="81"/>
      <c r="L644" s="88" t="str">
        <f>IFERROR((VLOOKUP(B644,Listor!$N$6:$P$47,3,FALSE)*Biologiska!K644)+(VLOOKUP(B644,Listor!$N$6:$Q$47,4,FALSE)),"")</f>
        <v/>
      </c>
      <c r="M644" s="63" t="str">
        <f t="shared" si="28"/>
        <v/>
      </c>
      <c r="N644" s="75"/>
      <c r="O644" s="84" t="str">
        <f t="shared" si="29"/>
        <v/>
      </c>
      <c r="P644" s="107"/>
      <c r="Q644" s="87" t="s">
        <v>79</v>
      </c>
      <c r="R644" s="87"/>
      <c r="S644" s="87"/>
      <c r="T644" s="87"/>
      <c r="U644" s="87"/>
      <c r="V644" s="86" t="s">
        <v>79</v>
      </c>
      <c r="W644" s="75"/>
      <c r="X644" s="102" t="s">
        <v>79</v>
      </c>
      <c r="Y644" s="63" t="str">
        <f>IFERROR(IF(VLOOKUP(X644,Listor!$T$6:$U$7,2,FALSE)&lt;O644,TRUE),"")</f>
        <v/>
      </c>
      <c r="Z644" s="87"/>
      <c r="AA644" s="104"/>
    </row>
    <row r="645" spans="2:27" x14ac:dyDescent="0.25">
      <c r="B645" s="68" t="s">
        <v>68</v>
      </c>
      <c r="C645" s="80" t="str">
        <f>IFERROR(VLOOKUP(B645,Listor!$A$6:$B$62,2,FALSE),"")</f>
        <v/>
      </c>
      <c r="D645" s="80" t="str">
        <f>IFERROR(VLOOKUP(B645,Listor!$A$6:$C$62,3,FALSE),"")</f>
        <v/>
      </c>
      <c r="E645" s="110" t="s">
        <v>79</v>
      </c>
      <c r="F645" s="66"/>
      <c r="G645" s="35" t="str">
        <f>IFERROR(VLOOKUP(B645,Listor!$A$6:$G$62,7,FALSE),"")</f>
        <v/>
      </c>
      <c r="H645" s="63" t="str">
        <f>IFERROR(VLOOKUP(B645,Listor!$N$6:$O$47,2,FALSE),"")</f>
        <v/>
      </c>
      <c r="I645" s="63" t="str">
        <f t="shared" ref="I645:I708" si="30">IFERROR(F645*H645,"")</f>
        <v/>
      </c>
      <c r="J645" s="96" t="str">
        <f>IFERROR(VLOOKUP(B645,Listor!$N$6:$P$47,3,FALSE)*I645,"")</f>
        <v/>
      </c>
      <c r="K645" s="81"/>
      <c r="L645" s="88" t="str">
        <f>IFERROR((VLOOKUP(B645,Listor!$N$6:$P$47,3,FALSE)*Biologiska!K645)+(VLOOKUP(B645,Listor!$N$6:$Q$47,4,FALSE)),"")</f>
        <v/>
      </c>
      <c r="M645" s="63" t="str">
        <f t="shared" si="28"/>
        <v/>
      </c>
      <c r="N645" s="75"/>
      <c r="O645" s="84" t="str">
        <f t="shared" si="29"/>
        <v/>
      </c>
      <c r="P645" s="107"/>
      <c r="Q645" s="87" t="s">
        <v>79</v>
      </c>
      <c r="R645" s="87"/>
      <c r="S645" s="87"/>
      <c r="T645" s="87"/>
      <c r="U645" s="87"/>
      <c r="V645" s="86" t="s">
        <v>79</v>
      </c>
      <c r="W645" s="75"/>
      <c r="X645" s="102" t="s">
        <v>79</v>
      </c>
      <c r="Y645" s="63" t="str">
        <f>IFERROR(IF(VLOOKUP(X645,Listor!$T$6:$U$7,2,FALSE)&lt;O645,TRUE),"")</f>
        <v/>
      </c>
      <c r="Z645" s="87"/>
      <c r="AA645" s="104"/>
    </row>
    <row r="646" spans="2:27" x14ac:dyDescent="0.25">
      <c r="B646" s="68" t="s">
        <v>68</v>
      </c>
      <c r="C646" s="80" t="str">
        <f>IFERROR(VLOOKUP(B646,Listor!$A$6:$B$62,2,FALSE),"")</f>
        <v/>
      </c>
      <c r="D646" s="80" t="str">
        <f>IFERROR(VLOOKUP(B646,Listor!$A$6:$C$62,3,FALSE),"")</f>
        <v/>
      </c>
      <c r="E646" s="110" t="s">
        <v>79</v>
      </c>
      <c r="F646" s="66"/>
      <c r="G646" s="35" t="str">
        <f>IFERROR(VLOOKUP(B646,Listor!$A$6:$G$62,7,FALSE),"")</f>
        <v/>
      </c>
      <c r="H646" s="63" t="str">
        <f>IFERROR(VLOOKUP(B646,Listor!$N$6:$O$47,2,FALSE),"")</f>
        <v/>
      </c>
      <c r="I646" s="63" t="str">
        <f t="shared" si="30"/>
        <v/>
      </c>
      <c r="J646" s="96" t="str">
        <f>IFERROR(VLOOKUP(B646,Listor!$N$6:$P$47,3,FALSE)*I646,"")</f>
        <v/>
      </c>
      <c r="K646" s="81"/>
      <c r="L646" s="88" t="str">
        <f>IFERROR((VLOOKUP(B646,Listor!$N$6:$P$47,3,FALSE)*Biologiska!K646)+(VLOOKUP(B646,Listor!$N$6:$Q$47,4,FALSE)),"")</f>
        <v/>
      </c>
      <c r="M646" s="63" t="str">
        <f t="shared" ref="M646:M709" si="31">IFERROR(I646*L646,"")</f>
        <v/>
      </c>
      <c r="N646" s="75"/>
      <c r="O646" s="84" t="str">
        <f t="shared" ref="O646:O709" si="32">IF(ISBLANK(K646),"",IFERROR(((83.8-K646)/83.8)*100,""))</f>
        <v/>
      </c>
      <c r="P646" s="107"/>
      <c r="Q646" s="87" t="s">
        <v>79</v>
      </c>
      <c r="R646" s="87"/>
      <c r="S646" s="87"/>
      <c r="T646" s="87"/>
      <c r="U646" s="87"/>
      <c r="V646" s="86" t="s">
        <v>79</v>
      </c>
      <c r="W646" s="75"/>
      <c r="X646" s="102" t="s">
        <v>79</v>
      </c>
      <c r="Y646" s="63" t="str">
        <f>IFERROR(IF(VLOOKUP(X646,Listor!$T$6:$U$7,2,FALSE)&lt;O646,TRUE),"")</f>
        <v/>
      </c>
      <c r="Z646" s="87"/>
      <c r="AA646" s="104"/>
    </row>
    <row r="647" spans="2:27" x14ac:dyDescent="0.25">
      <c r="B647" s="68" t="s">
        <v>68</v>
      </c>
      <c r="C647" s="80" t="str">
        <f>IFERROR(VLOOKUP(B647,Listor!$A$6:$B$62,2,FALSE),"")</f>
        <v/>
      </c>
      <c r="D647" s="80" t="str">
        <f>IFERROR(VLOOKUP(B647,Listor!$A$6:$C$62,3,FALSE),"")</f>
        <v/>
      </c>
      <c r="E647" s="110" t="s">
        <v>79</v>
      </c>
      <c r="F647" s="66"/>
      <c r="G647" s="35" t="str">
        <f>IFERROR(VLOOKUP(B647,Listor!$A$6:$G$62,7,FALSE),"")</f>
        <v/>
      </c>
      <c r="H647" s="63" t="str">
        <f>IFERROR(VLOOKUP(B647,Listor!$N$6:$O$47,2,FALSE),"")</f>
        <v/>
      </c>
      <c r="I647" s="63" t="str">
        <f t="shared" si="30"/>
        <v/>
      </c>
      <c r="J647" s="96" t="str">
        <f>IFERROR(VLOOKUP(B647,Listor!$N$6:$P$47,3,FALSE)*I647,"")</f>
        <v/>
      </c>
      <c r="K647" s="81"/>
      <c r="L647" s="88" t="str">
        <f>IFERROR((VLOOKUP(B647,Listor!$N$6:$P$47,3,FALSE)*Biologiska!K647)+(VLOOKUP(B647,Listor!$N$6:$Q$47,4,FALSE)),"")</f>
        <v/>
      </c>
      <c r="M647" s="63" t="str">
        <f t="shared" si="31"/>
        <v/>
      </c>
      <c r="N647" s="75"/>
      <c r="O647" s="84" t="str">
        <f t="shared" si="32"/>
        <v/>
      </c>
      <c r="P647" s="107"/>
      <c r="Q647" s="87" t="s">
        <v>79</v>
      </c>
      <c r="R647" s="87"/>
      <c r="S647" s="87"/>
      <c r="T647" s="87"/>
      <c r="U647" s="87"/>
      <c r="V647" s="86" t="s">
        <v>79</v>
      </c>
      <c r="W647" s="75"/>
      <c r="X647" s="102" t="s">
        <v>79</v>
      </c>
      <c r="Y647" s="63" t="str">
        <f>IFERROR(IF(VLOOKUP(X647,Listor!$T$6:$U$7,2,FALSE)&lt;O647,TRUE),"")</f>
        <v/>
      </c>
      <c r="Z647" s="87"/>
      <c r="AA647" s="104"/>
    </row>
    <row r="648" spans="2:27" x14ac:dyDescent="0.25">
      <c r="B648" s="68" t="s">
        <v>68</v>
      </c>
      <c r="C648" s="80" t="str">
        <f>IFERROR(VLOOKUP(B648,Listor!$A$6:$B$62,2,FALSE),"")</f>
        <v/>
      </c>
      <c r="D648" s="80" t="str">
        <f>IFERROR(VLOOKUP(B648,Listor!$A$6:$C$62,3,FALSE),"")</f>
        <v/>
      </c>
      <c r="E648" s="110" t="s">
        <v>79</v>
      </c>
      <c r="F648" s="66"/>
      <c r="G648" s="35" t="str">
        <f>IFERROR(VLOOKUP(B648,Listor!$A$6:$G$62,7,FALSE),"")</f>
        <v/>
      </c>
      <c r="H648" s="63" t="str">
        <f>IFERROR(VLOOKUP(B648,Listor!$N$6:$O$47,2,FALSE),"")</f>
        <v/>
      </c>
      <c r="I648" s="63" t="str">
        <f t="shared" si="30"/>
        <v/>
      </c>
      <c r="J648" s="96" t="str">
        <f>IFERROR(VLOOKUP(B648,Listor!$N$6:$P$47,3,FALSE)*I648,"")</f>
        <v/>
      </c>
      <c r="K648" s="81"/>
      <c r="L648" s="88" t="str">
        <f>IFERROR((VLOOKUP(B648,Listor!$N$6:$P$47,3,FALSE)*Biologiska!K648)+(VLOOKUP(B648,Listor!$N$6:$Q$47,4,FALSE)),"")</f>
        <v/>
      </c>
      <c r="M648" s="63" t="str">
        <f t="shared" si="31"/>
        <v/>
      </c>
      <c r="N648" s="75"/>
      <c r="O648" s="84" t="str">
        <f t="shared" si="32"/>
        <v/>
      </c>
      <c r="P648" s="107"/>
      <c r="Q648" s="87" t="s">
        <v>79</v>
      </c>
      <c r="R648" s="87"/>
      <c r="S648" s="87"/>
      <c r="T648" s="87"/>
      <c r="U648" s="87"/>
      <c r="V648" s="86" t="s">
        <v>79</v>
      </c>
      <c r="W648" s="75"/>
      <c r="X648" s="102" t="s">
        <v>79</v>
      </c>
      <c r="Y648" s="63" t="str">
        <f>IFERROR(IF(VLOOKUP(X648,Listor!$T$6:$U$7,2,FALSE)&lt;O648,TRUE),"")</f>
        <v/>
      </c>
      <c r="Z648" s="87"/>
      <c r="AA648" s="104"/>
    </row>
    <row r="649" spans="2:27" x14ac:dyDescent="0.25">
      <c r="B649" s="68" t="s">
        <v>68</v>
      </c>
      <c r="C649" s="80" t="str">
        <f>IFERROR(VLOOKUP(B649,Listor!$A$6:$B$62,2,FALSE),"")</f>
        <v/>
      </c>
      <c r="D649" s="80" t="str">
        <f>IFERROR(VLOOKUP(B649,Listor!$A$6:$C$62,3,FALSE),"")</f>
        <v/>
      </c>
      <c r="E649" s="110" t="s">
        <v>79</v>
      </c>
      <c r="F649" s="66"/>
      <c r="G649" s="35" t="str">
        <f>IFERROR(VLOOKUP(B649,Listor!$A$6:$G$62,7,FALSE),"")</f>
        <v/>
      </c>
      <c r="H649" s="63" t="str">
        <f>IFERROR(VLOOKUP(B649,Listor!$N$6:$O$47,2,FALSE),"")</f>
        <v/>
      </c>
      <c r="I649" s="63" t="str">
        <f t="shared" si="30"/>
        <v/>
      </c>
      <c r="J649" s="96" t="str">
        <f>IFERROR(VLOOKUP(B649,Listor!$N$6:$P$47,3,FALSE)*I649,"")</f>
        <v/>
      </c>
      <c r="K649" s="81"/>
      <c r="L649" s="88" t="str">
        <f>IFERROR((VLOOKUP(B649,Listor!$N$6:$P$47,3,FALSE)*Biologiska!K649)+(VLOOKUP(B649,Listor!$N$6:$Q$47,4,FALSE)),"")</f>
        <v/>
      </c>
      <c r="M649" s="63" t="str">
        <f t="shared" si="31"/>
        <v/>
      </c>
      <c r="N649" s="75"/>
      <c r="O649" s="84" t="str">
        <f t="shared" si="32"/>
        <v/>
      </c>
      <c r="P649" s="107"/>
      <c r="Q649" s="87" t="s">
        <v>79</v>
      </c>
      <c r="R649" s="87"/>
      <c r="S649" s="87"/>
      <c r="T649" s="87"/>
      <c r="U649" s="87"/>
      <c r="V649" s="86" t="s">
        <v>79</v>
      </c>
      <c r="W649" s="75"/>
      <c r="X649" s="102" t="s">
        <v>79</v>
      </c>
      <c r="Y649" s="63" t="str">
        <f>IFERROR(IF(VLOOKUP(X649,Listor!$T$6:$U$7,2,FALSE)&lt;O649,TRUE),"")</f>
        <v/>
      </c>
      <c r="Z649" s="87"/>
      <c r="AA649" s="104"/>
    </row>
    <row r="650" spans="2:27" x14ac:dyDescent="0.25">
      <c r="B650" s="68" t="s">
        <v>68</v>
      </c>
      <c r="C650" s="80" t="str">
        <f>IFERROR(VLOOKUP(B650,Listor!$A$6:$B$62,2,FALSE),"")</f>
        <v/>
      </c>
      <c r="D650" s="80" t="str">
        <f>IFERROR(VLOOKUP(B650,Listor!$A$6:$C$62,3,FALSE),"")</f>
        <v/>
      </c>
      <c r="E650" s="110" t="s">
        <v>79</v>
      </c>
      <c r="F650" s="66"/>
      <c r="G650" s="35" t="str">
        <f>IFERROR(VLOOKUP(B650,Listor!$A$6:$G$62,7,FALSE),"")</f>
        <v/>
      </c>
      <c r="H650" s="63" t="str">
        <f>IFERROR(VLOOKUP(B650,Listor!$N$6:$O$47,2,FALSE),"")</f>
        <v/>
      </c>
      <c r="I650" s="63" t="str">
        <f t="shared" si="30"/>
        <v/>
      </c>
      <c r="J650" s="96" t="str">
        <f>IFERROR(VLOOKUP(B650,Listor!$N$6:$P$47,3,FALSE)*I650,"")</f>
        <v/>
      </c>
      <c r="K650" s="81"/>
      <c r="L650" s="88" t="str">
        <f>IFERROR((VLOOKUP(B650,Listor!$N$6:$P$47,3,FALSE)*Biologiska!K650)+(VLOOKUP(B650,Listor!$N$6:$Q$47,4,FALSE)),"")</f>
        <v/>
      </c>
      <c r="M650" s="63" t="str">
        <f t="shared" si="31"/>
        <v/>
      </c>
      <c r="N650" s="75"/>
      <c r="O650" s="84" t="str">
        <f t="shared" si="32"/>
        <v/>
      </c>
      <c r="P650" s="107"/>
      <c r="Q650" s="87" t="s">
        <v>79</v>
      </c>
      <c r="R650" s="87"/>
      <c r="S650" s="87"/>
      <c r="T650" s="87"/>
      <c r="U650" s="87"/>
      <c r="V650" s="86" t="s">
        <v>79</v>
      </c>
      <c r="W650" s="75"/>
      <c r="X650" s="102" t="s">
        <v>79</v>
      </c>
      <c r="Y650" s="63" t="str">
        <f>IFERROR(IF(VLOOKUP(X650,Listor!$T$6:$U$7,2,FALSE)&lt;O650,TRUE),"")</f>
        <v/>
      </c>
      <c r="Z650" s="87"/>
      <c r="AA650" s="104"/>
    </row>
    <row r="651" spans="2:27" x14ac:dyDescent="0.25">
      <c r="B651" s="68" t="s">
        <v>68</v>
      </c>
      <c r="C651" s="80" t="str">
        <f>IFERROR(VLOOKUP(B651,Listor!$A$6:$B$62,2,FALSE),"")</f>
        <v/>
      </c>
      <c r="D651" s="80" t="str">
        <f>IFERROR(VLOOKUP(B651,Listor!$A$6:$C$62,3,FALSE),"")</f>
        <v/>
      </c>
      <c r="E651" s="110" t="s">
        <v>79</v>
      </c>
      <c r="F651" s="66"/>
      <c r="G651" s="35" t="str">
        <f>IFERROR(VLOOKUP(B651,Listor!$A$6:$G$62,7,FALSE),"")</f>
        <v/>
      </c>
      <c r="H651" s="63" t="str">
        <f>IFERROR(VLOOKUP(B651,Listor!$N$6:$O$47,2,FALSE),"")</f>
        <v/>
      </c>
      <c r="I651" s="63" t="str">
        <f t="shared" si="30"/>
        <v/>
      </c>
      <c r="J651" s="96" t="str">
        <f>IFERROR(VLOOKUP(B651,Listor!$N$6:$P$47,3,FALSE)*I651,"")</f>
        <v/>
      </c>
      <c r="K651" s="81"/>
      <c r="L651" s="88" t="str">
        <f>IFERROR((VLOOKUP(B651,Listor!$N$6:$P$47,3,FALSE)*Biologiska!K651)+(VLOOKUP(B651,Listor!$N$6:$Q$47,4,FALSE)),"")</f>
        <v/>
      </c>
      <c r="M651" s="63" t="str">
        <f t="shared" si="31"/>
        <v/>
      </c>
      <c r="N651" s="75"/>
      <c r="O651" s="84" t="str">
        <f t="shared" si="32"/>
        <v/>
      </c>
      <c r="P651" s="107"/>
      <c r="Q651" s="87" t="s">
        <v>79</v>
      </c>
      <c r="R651" s="87"/>
      <c r="S651" s="87"/>
      <c r="T651" s="87"/>
      <c r="U651" s="87"/>
      <c r="V651" s="86" t="s">
        <v>79</v>
      </c>
      <c r="W651" s="75"/>
      <c r="X651" s="102" t="s">
        <v>79</v>
      </c>
      <c r="Y651" s="63" t="str">
        <f>IFERROR(IF(VLOOKUP(X651,Listor!$T$6:$U$7,2,FALSE)&lt;O651,TRUE),"")</f>
        <v/>
      </c>
      <c r="Z651" s="87"/>
      <c r="AA651" s="104"/>
    </row>
    <row r="652" spans="2:27" x14ac:dyDescent="0.25">
      <c r="B652" s="68" t="s">
        <v>68</v>
      </c>
      <c r="C652" s="80" t="str">
        <f>IFERROR(VLOOKUP(B652,Listor!$A$6:$B$62,2,FALSE),"")</f>
        <v/>
      </c>
      <c r="D652" s="80" t="str">
        <f>IFERROR(VLOOKUP(B652,Listor!$A$6:$C$62,3,FALSE),"")</f>
        <v/>
      </c>
      <c r="E652" s="110" t="s">
        <v>79</v>
      </c>
      <c r="F652" s="66"/>
      <c r="G652" s="35" t="str">
        <f>IFERROR(VLOOKUP(B652,Listor!$A$6:$G$62,7,FALSE),"")</f>
        <v/>
      </c>
      <c r="H652" s="63" t="str">
        <f>IFERROR(VLOOKUP(B652,Listor!$N$6:$O$47,2,FALSE),"")</f>
        <v/>
      </c>
      <c r="I652" s="63" t="str">
        <f t="shared" si="30"/>
        <v/>
      </c>
      <c r="J652" s="96" t="str">
        <f>IFERROR(VLOOKUP(B652,Listor!$N$6:$P$47,3,FALSE)*I652,"")</f>
        <v/>
      </c>
      <c r="K652" s="81"/>
      <c r="L652" s="88" t="str">
        <f>IFERROR((VLOOKUP(B652,Listor!$N$6:$P$47,3,FALSE)*Biologiska!K652)+(VLOOKUP(B652,Listor!$N$6:$Q$47,4,FALSE)),"")</f>
        <v/>
      </c>
      <c r="M652" s="63" t="str">
        <f t="shared" si="31"/>
        <v/>
      </c>
      <c r="N652" s="75"/>
      <c r="O652" s="84" t="str">
        <f t="shared" si="32"/>
        <v/>
      </c>
      <c r="P652" s="107"/>
      <c r="Q652" s="87" t="s">
        <v>79</v>
      </c>
      <c r="R652" s="87"/>
      <c r="S652" s="87"/>
      <c r="T652" s="87"/>
      <c r="U652" s="87"/>
      <c r="V652" s="86" t="s">
        <v>79</v>
      </c>
      <c r="W652" s="75"/>
      <c r="X652" s="102" t="s">
        <v>79</v>
      </c>
      <c r="Y652" s="63" t="str">
        <f>IFERROR(IF(VLOOKUP(X652,Listor!$T$6:$U$7,2,FALSE)&lt;O652,TRUE),"")</f>
        <v/>
      </c>
      <c r="Z652" s="87"/>
      <c r="AA652" s="104"/>
    </row>
    <row r="653" spans="2:27" x14ac:dyDescent="0.25">
      <c r="B653" s="68" t="s">
        <v>68</v>
      </c>
      <c r="C653" s="80" t="str">
        <f>IFERROR(VLOOKUP(B653,Listor!$A$6:$B$62,2,FALSE),"")</f>
        <v/>
      </c>
      <c r="D653" s="80" t="str">
        <f>IFERROR(VLOOKUP(B653,Listor!$A$6:$C$62,3,FALSE),"")</f>
        <v/>
      </c>
      <c r="E653" s="110" t="s">
        <v>79</v>
      </c>
      <c r="F653" s="66"/>
      <c r="G653" s="35" t="str">
        <f>IFERROR(VLOOKUP(B653,Listor!$A$6:$G$62,7,FALSE),"")</f>
        <v/>
      </c>
      <c r="H653" s="63" t="str">
        <f>IFERROR(VLOOKUP(B653,Listor!$N$6:$O$47,2,FALSE),"")</f>
        <v/>
      </c>
      <c r="I653" s="63" t="str">
        <f t="shared" si="30"/>
        <v/>
      </c>
      <c r="J653" s="96" t="str">
        <f>IFERROR(VLOOKUP(B653,Listor!$N$6:$P$47,3,FALSE)*I653,"")</f>
        <v/>
      </c>
      <c r="K653" s="81"/>
      <c r="L653" s="88" t="str">
        <f>IFERROR((VLOOKUP(B653,Listor!$N$6:$P$47,3,FALSE)*Biologiska!K653)+(VLOOKUP(B653,Listor!$N$6:$Q$47,4,FALSE)),"")</f>
        <v/>
      </c>
      <c r="M653" s="63" t="str">
        <f t="shared" si="31"/>
        <v/>
      </c>
      <c r="N653" s="75"/>
      <c r="O653" s="84" t="str">
        <f t="shared" si="32"/>
        <v/>
      </c>
      <c r="P653" s="107"/>
      <c r="Q653" s="87" t="s">
        <v>79</v>
      </c>
      <c r="R653" s="87"/>
      <c r="S653" s="87"/>
      <c r="T653" s="87"/>
      <c r="U653" s="87"/>
      <c r="V653" s="86" t="s">
        <v>79</v>
      </c>
      <c r="W653" s="75"/>
      <c r="X653" s="102" t="s">
        <v>79</v>
      </c>
      <c r="Y653" s="63" t="str">
        <f>IFERROR(IF(VLOOKUP(X653,Listor!$T$6:$U$7,2,FALSE)&lt;O653,TRUE),"")</f>
        <v/>
      </c>
      <c r="Z653" s="87"/>
      <c r="AA653" s="104"/>
    </row>
    <row r="654" spans="2:27" x14ac:dyDescent="0.25">
      <c r="B654" s="68" t="s">
        <v>68</v>
      </c>
      <c r="C654" s="80" t="str">
        <f>IFERROR(VLOOKUP(B654,Listor!$A$6:$B$62,2,FALSE),"")</f>
        <v/>
      </c>
      <c r="D654" s="80" t="str">
        <f>IFERROR(VLOOKUP(B654,Listor!$A$6:$C$62,3,FALSE),"")</f>
        <v/>
      </c>
      <c r="E654" s="110" t="s">
        <v>79</v>
      </c>
      <c r="F654" s="66"/>
      <c r="G654" s="35" t="str">
        <f>IFERROR(VLOOKUP(B654,Listor!$A$6:$G$62,7,FALSE),"")</f>
        <v/>
      </c>
      <c r="H654" s="63" t="str">
        <f>IFERROR(VLOOKUP(B654,Listor!$N$6:$O$47,2,FALSE),"")</f>
        <v/>
      </c>
      <c r="I654" s="63" t="str">
        <f t="shared" si="30"/>
        <v/>
      </c>
      <c r="J654" s="96" t="str">
        <f>IFERROR(VLOOKUP(B654,Listor!$N$6:$P$47,3,FALSE)*I654,"")</f>
        <v/>
      </c>
      <c r="K654" s="81"/>
      <c r="L654" s="88" t="str">
        <f>IFERROR((VLOOKUP(B654,Listor!$N$6:$P$47,3,FALSE)*Biologiska!K654)+(VLOOKUP(B654,Listor!$N$6:$Q$47,4,FALSE)),"")</f>
        <v/>
      </c>
      <c r="M654" s="63" t="str">
        <f t="shared" si="31"/>
        <v/>
      </c>
      <c r="N654" s="75"/>
      <c r="O654" s="84" t="str">
        <f t="shared" si="32"/>
        <v/>
      </c>
      <c r="P654" s="107"/>
      <c r="Q654" s="87" t="s">
        <v>79</v>
      </c>
      <c r="R654" s="87"/>
      <c r="S654" s="87"/>
      <c r="T654" s="87"/>
      <c r="U654" s="87"/>
      <c r="V654" s="86" t="s">
        <v>79</v>
      </c>
      <c r="W654" s="75"/>
      <c r="X654" s="102" t="s">
        <v>79</v>
      </c>
      <c r="Y654" s="63" t="str">
        <f>IFERROR(IF(VLOOKUP(X654,Listor!$T$6:$U$7,2,FALSE)&lt;O654,TRUE),"")</f>
        <v/>
      </c>
      <c r="Z654" s="87"/>
      <c r="AA654" s="104"/>
    </row>
    <row r="655" spans="2:27" x14ac:dyDescent="0.25">
      <c r="B655" s="68" t="s">
        <v>68</v>
      </c>
      <c r="C655" s="80" t="str">
        <f>IFERROR(VLOOKUP(B655,Listor!$A$6:$B$62,2,FALSE),"")</f>
        <v/>
      </c>
      <c r="D655" s="80" t="str">
        <f>IFERROR(VLOOKUP(B655,Listor!$A$6:$C$62,3,FALSE),"")</f>
        <v/>
      </c>
      <c r="E655" s="110" t="s">
        <v>79</v>
      </c>
      <c r="F655" s="66"/>
      <c r="G655" s="35" t="str">
        <f>IFERROR(VLOOKUP(B655,Listor!$A$6:$G$62,7,FALSE),"")</f>
        <v/>
      </c>
      <c r="H655" s="63" t="str">
        <f>IFERROR(VLOOKUP(B655,Listor!$N$6:$O$47,2,FALSE),"")</f>
        <v/>
      </c>
      <c r="I655" s="63" t="str">
        <f t="shared" si="30"/>
        <v/>
      </c>
      <c r="J655" s="96" t="str">
        <f>IFERROR(VLOOKUP(B655,Listor!$N$6:$P$47,3,FALSE)*I655,"")</f>
        <v/>
      </c>
      <c r="K655" s="81"/>
      <c r="L655" s="88" t="str">
        <f>IFERROR((VLOOKUP(B655,Listor!$N$6:$P$47,3,FALSE)*Biologiska!K655)+(VLOOKUP(B655,Listor!$N$6:$Q$47,4,FALSE)),"")</f>
        <v/>
      </c>
      <c r="M655" s="63" t="str">
        <f t="shared" si="31"/>
        <v/>
      </c>
      <c r="N655" s="75"/>
      <c r="O655" s="84" t="str">
        <f t="shared" si="32"/>
        <v/>
      </c>
      <c r="P655" s="107"/>
      <c r="Q655" s="87" t="s">
        <v>79</v>
      </c>
      <c r="R655" s="87"/>
      <c r="S655" s="87"/>
      <c r="T655" s="87"/>
      <c r="U655" s="87"/>
      <c r="V655" s="86" t="s">
        <v>79</v>
      </c>
      <c r="W655" s="75"/>
      <c r="X655" s="102" t="s">
        <v>79</v>
      </c>
      <c r="Y655" s="63" t="str">
        <f>IFERROR(IF(VLOOKUP(X655,Listor!$T$6:$U$7,2,FALSE)&lt;O655,TRUE),"")</f>
        <v/>
      </c>
      <c r="Z655" s="87"/>
      <c r="AA655" s="104"/>
    </row>
    <row r="656" spans="2:27" x14ac:dyDescent="0.25">
      <c r="B656" s="68" t="s">
        <v>68</v>
      </c>
      <c r="C656" s="80" t="str">
        <f>IFERROR(VLOOKUP(B656,Listor!$A$6:$B$62,2,FALSE),"")</f>
        <v/>
      </c>
      <c r="D656" s="80" t="str">
        <f>IFERROR(VLOOKUP(B656,Listor!$A$6:$C$62,3,FALSE),"")</f>
        <v/>
      </c>
      <c r="E656" s="110" t="s">
        <v>79</v>
      </c>
      <c r="F656" s="66"/>
      <c r="G656" s="35" t="str">
        <f>IFERROR(VLOOKUP(B656,Listor!$A$6:$G$62,7,FALSE),"")</f>
        <v/>
      </c>
      <c r="H656" s="63" t="str">
        <f>IFERROR(VLOOKUP(B656,Listor!$N$6:$O$47,2,FALSE),"")</f>
        <v/>
      </c>
      <c r="I656" s="63" t="str">
        <f t="shared" si="30"/>
        <v/>
      </c>
      <c r="J656" s="96" t="str">
        <f>IFERROR(VLOOKUP(B656,Listor!$N$6:$P$47,3,FALSE)*I656,"")</f>
        <v/>
      </c>
      <c r="K656" s="81"/>
      <c r="L656" s="88" t="str">
        <f>IFERROR((VLOOKUP(B656,Listor!$N$6:$P$47,3,FALSE)*Biologiska!K656)+(VLOOKUP(B656,Listor!$N$6:$Q$47,4,FALSE)),"")</f>
        <v/>
      </c>
      <c r="M656" s="63" t="str">
        <f t="shared" si="31"/>
        <v/>
      </c>
      <c r="N656" s="75"/>
      <c r="O656" s="84" t="str">
        <f t="shared" si="32"/>
        <v/>
      </c>
      <c r="P656" s="107"/>
      <c r="Q656" s="87" t="s">
        <v>79</v>
      </c>
      <c r="R656" s="87"/>
      <c r="S656" s="87"/>
      <c r="T656" s="87"/>
      <c r="U656" s="87"/>
      <c r="V656" s="86" t="s">
        <v>79</v>
      </c>
      <c r="W656" s="75"/>
      <c r="X656" s="102" t="s">
        <v>79</v>
      </c>
      <c r="Y656" s="63" t="str">
        <f>IFERROR(IF(VLOOKUP(X656,Listor!$T$6:$U$7,2,FALSE)&lt;O656,TRUE),"")</f>
        <v/>
      </c>
      <c r="Z656" s="87"/>
      <c r="AA656" s="104"/>
    </row>
    <row r="657" spans="2:27" x14ac:dyDescent="0.25">
      <c r="B657" s="68" t="s">
        <v>68</v>
      </c>
      <c r="C657" s="80" t="str">
        <f>IFERROR(VLOOKUP(B657,Listor!$A$6:$B$62,2,FALSE),"")</f>
        <v/>
      </c>
      <c r="D657" s="80" t="str">
        <f>IFERROR(VLOOKUP(B657,Listor!$A$6:$C$62,3,FALSE),"")</f>
        <v/>
      </c>
      <c r="E657" s="110" t="s">
        <v>79</v>
      </c>
      <c r="F657" s="66"/>
      <c r="G657" s="35" t="str">
        <f>IFERROR(VLOOKUP(B657,Listor!$A$6:$G$62,7,FALSE),"")</f>
        <v/>
      </c>
      <c r="H657" s="63" t="str">
        <f>IFERROR(VLOOKUP(B657,Listor!$N$6:$O$47,2,FALSE),"")</f>
        <v/>
      </c>
      <c r="I657" s="63" t="str">
        <f t="shared" si="30"/>
        <v/>
      </c>
      <c r="J657" s="96" t="str">
        <f>IFERROR(VLOOKUP(B657,Listor!$N$6:$P$47,3,FALSE)*I657,"")</f>
        <v/>
      </c>
      <c r="K657" s="81"/>
      <c r="L657" s="88" t="str">
        <f>IFERROR((VLOOKUP(B657,Listor!$N$6:$P$47,3,FALSE)*Biologiska!K657)+(VLOOKUP(B657,Listor!$N$6:$Q$47,4,FALSE)),"")</f>
        <v/>
      </c>
      <c r="M657" s="63" t="str">
        <f t="shared" si="31"/>
        <v/>
      </c>
      <c r="N657" s="75"/>
      <c r="O657" s="84" t="str">
        <f t="shared" si="32"/>
        <v/>
      </c>
      <c r="P657" s="107"/>
      <c r="Q657" s="87" t="s">
        <v>79</v>
      </c>
      <c r="R657" s="87"/>
      <c r="S657" s="87"/>
      <c r="T657" s="87"/>
      <c r="U657" s="87"/>
      <c r="V657" s="86" t="s">
        <v>79</v>
      </c>
      <c r="W657" s="75"/>
      <c r="X657" s="102" t="s">
        <v>79</v>
      </c>
      <c r="Y657" s="63" t="str">
        <f>IFERROR(IF(VLOOKUP(X657,Listor!$T$6:$U$7,2,FALSE)&lt;O657,TRUE),"")</f>
        <v/>
      </c>
      <c r="Z657" s="87"/>
      <c r="AA657" s="104"/>
    </row>
    <row r="658" spans="2:27" x14ac:dyDescent="0.25">
      <c r="B658" s="68" t="s">
        <v>68</v>
      </c>
      <c r="C658" s="80" t="str">
        <f>IFERROR(VLOOKUP(B658,Listor!$A$6:$B$62,2,FALSE),"")</f>
        <v/>
      </c>
      <c r="D658" s="80" t="str">
        <f>IFERROR(VLOOKUP(B658,Listor!$A$6:$C$62,3,FALSE),"")</f>
        <v/>
      </c>
      <c r="E658" s="110" t="s">
        <v>79</v>
      </c>
      <c r="F658" s="66"/>
      <c r="G658" s="35" t="str">
        <f>IFERROR(VLOOKUP(B658,Listor!$A$6:$G$62,7,FALSE),"")</f>
        <v/>
      </c>
      <c r="H658" s="63" t="str">
        <f>IFERROR(VLOOKUP(B658,Listor!$N$6:$O$47,2,FALSE),"")</f>
        <v/>
      </c>
      <c r="I658" s="63" t="str">
        <f t="shared" si="30"/>
        <v/>
      </c>
      <c r="J658" s="96" t="str">
        <f>IFERROR(VLOOKUP(B658,Listor!$N$6:$P$47,3,FALSE)*I658,"")</f>
        <v/>
      </c>
      <c r="K658" s="81"/>
      <c r="L658" s="88" t="str">
        <f>IFERROR((VLOOKUP(B658,Listor!$N$6:$P$47,3,FALSE)*Biologiska!K658)+(VLOOKUP(B658,Listor!$N$6:$Q$47,4,FALSE)),"")</f>
        <v/>
      </c>
      <c r="M658" s="63" t="str">
        <f t="shared" si="31"/>
        <v/>
      </c>
      <c r="N658" s="75"/>
      <c r="O658" s="84" t="str">
        <f t="shared" si="32"/>
        <v/>
      </c>
      <c r="P658" s="107"/>
      <c r="Q658" s="87" t="s">
        <v>79</v>
      </c>
      <c r="R658" s="87"/>
      <c r="S658" s="87"/>
      <c r="T658" s="87"/>
      <c r="U658" s="87"/>
      <c r="V658" s="86" t="s">
        <v>79</v>
      </c>
      <c r="W658" s="75"/>
      <c r="X658" s="102" t="s">
        <v>79</v>
      </c>
      <c r="Y658" s="63" t="str">
        <f>IFERROR(IF(VLOOKUP(X658,Listor!$T$6:$U$7,2,FALSE)&lt;O658,TRUE),"")</f>
        <v/>
      </c>
      <c r="Z658" s="87"/>
      <c r="AA658" s="104"/>
    </row>
    <row r="659" spans="2:27" x14ac:dyDescent="0.25">
      <c r="B659" s="68" t="s">
        <v>68</v>
      </c>
      <c r="C659" s="80" t="str">
        <f>IFERROR(VLOOKUP(B659,Listor!$A$6:$B$62,2,FALSE),"")</f>
        <v/>
      </c>
      <c r="D659" s="80" t="str">
        <f>IFERROR(VLOOKUP(B659,Listor!$A$6:$C$62,3,FALSE),"")</f>
        <v/>
      </c>
      <c r="E659" s="110" t="s">
        <v>79</v>
      </c>
      <c r="F659" s="66"/>
      <c r="G659" s="35" t="str">
        <f>IFERROR(VLOOKUP(B659,Listor!$A$6:$G$62,7,FALSE),"")</f>
        <v/>
      </c>
      <c r="H659" s="63" t="str">
        <f>IFERROR(VLOOKUP(B659,Listor!$N$6:$O$47,2,FALSE),"")</f>
        <v/>
      </c>
      <c r="I659" s="63" t="str">
        <f t="shared" si="30"/>
        <v/>
      </c>
      <c r="J659" s="96" t="str">
        <f>IFERROR(VLOOKUP(B659,Listor!$N$6:$P$47,3,FALSE)*I659,"")</f>
        <v/>
      </c>
      <c r="K659" s="81"/>
      <c r="L659" s="88" t="str">
        <f>IFERROR((VLOOKUP(B659,Listor!$N$6:$P$47,3,FALSE)*Biologiska!K659)+(VLOOKUP(B659,Listor!$N$6:$Q$47,4,FALSE)),"")</f>
        <v/>
      </c>
      <c r="M659" s="63" t="str">
        <f t="shared" si="31"/>
        <v/>
      </c>
      <c r="N659" s="75"/>
      <c r="O659" s="84" t="str">
        <f t="shared" si="32"/>
        <v/>
      </c>
      <c r="P659" s="107"/>
      <c r="Q659" s="87" t="s">
        <v>79</v>
      </c>
      <c r="R659" s="87"/>
      <c r="S659" s="87"/>
      <c r="T659" s="87"/>
      <c r="U659" s="87"/>
      <c r="V659" s="86" t="s">
        <v>79</v>
      </c>
      <c r="W659" s="75"/>
      <c r="X659" s="102" t="s">
        <v>79</v>
      </c>
      <c r="Y659" s="63" t="str">
        <f>IFERROR(IF(VLOOKUP(X659,Listor!$T$6:$U$7,2,FALSE)&lt;O659,TRUE),"")</f>
        <v/>
      </c>
      <c r="Z659" s="87"/>
      <c r="AA659" s="104"/>
    </row>
    <row r="660" spans="2:27" x14ac:dyDescent="0.25">
      <c r="B660" s="68" t="s">
        <v>68</v>
      </c>
      <c r="C660" s="80" t="str">
        <f>IFERROR(VLOOKUP(B660,Listor!$A$6:$B$62,2,FALSE),"")</f>
        <v/>
      </c>
      <c r="D660" s="80" t="str">
        <f>IFERROR(VLOOKUP(B660,Listor!$A$6:$C$62,3,FALSE),"")</f>
        <v/>
      </c>
      <c r="E660" s="110" t="s">
        <v>79</v>
      </c>
      <c r="F660" s="66"/>
      <c r="G660" s="35" t="str">
        <f>IFERROR(VLOOKUP(B660,Listor!$A$6:$G$62,7,FALSE),"")</f>
        <v/>
      </c>
      <c r="H660" s="63" t="str">
        <f>IFERROR(VLOOKUP(B660,Listor!$N$6:$O$47,2,FALSE),"")</f>
        <v/>
      </c>
      <c r="I660" s="63" t="str">
        <f t="shared" si="30"/>
        <v/>
      </c>
      <c r="J660" s="96" t="str">
        <f>IFERROR(VLOOKUP(B660,Listor!$N$6:$P$47,3,FALSE)*I660,"")</f>
        <v/>
      </c>
      <c r="K660" s="81"/>
      <c r="L660" s="88" t="str">
        <f>IFERROR((VLOOKUP(B660,Listor!$N$6:$P$47,3,FALSE)*Biologiska!K660)+(VLOOKUP(B660,Listor!$N$6:$Q$47,4,FALSE)),"")</f>
        <v/>
      </c>
      <c r="M660" s="63" t="str">
        <f t="shared" si="31"/>
        <v/>
      </c>
      <c r="N660" s="75"/>
      <c r="O660" s="84" t="str">
        <f t="shared" si="32"/>
        <v/>
      </c>
      <c r="P660" s="107"/>
      <c r="Q660" s="87" t="s">
        <v>79</v>
      </c>
      <c r="R660" s="87"/>
      <c r="S660" s="87"/>
      <c r="T660" s="87"/>
      <c r="U660" s="87"/>
      <c r="V660" s="86" t="s">
        <v>79</v>
      </c>
      <c r="W660" s="75"/>
      <c r="X660" s="102" t="s">
        <v>79</v>
      </c>
      <c r="Y660" s="63" t="str">
        <f>IFERROR(IF(VLOOKUP(X660,Listor!$T$6:$U$7,2,FALSE)&lt;O660,TRUE),"")</f>
        <v/>
      </c>
      <c r="Z660" s="87"/>
      <c r="AA660" s="104"/>
    </row>
    <row r="661" spans="2:27" x14ac:dyDescent="0.25">
      <c r="B661" s="68" t="s">
        <v>68</v>
      </c>
      <c r="C661" s="80" t="str">
        <f>IFERROR(VLOOKUP(B661,Listor!$A$6:$B$62,2,FALSE),"")</f>
        <v/>
      </c>
      <c r="D661" s="80" t="str">
        <f>IFERROR(VLOOKUP(B661,Listor!$A$6:$C$62,3,FALSE),"")</f>
        <v/>
      </c>
      <c r="E661" s="110" t="s">
        <v>79</v>
      </c>
      <c r="F661" s="66"/>
      <c r="G661" s="35" t="str">
        <f>IFERROR(VLOOKUP(B661,Listor!$A$6:$G$62,7,FALSE),"")</f>
        <v/>
      </c>
      <c r="H661" s="63" t="str">
        <f>IFERROR(VLOOKUP(B661,Listor!$N$6:$O$47,2,FALSE),"")</f>
        <v/>
      </c>
      <c r="I661" s="63" t="str">
        <f t="shared" si="30"/>
        <v/>
      </c>
      <c r="J661" s="96" t="str">
        <f>IFERROR(VLOOKUP(B661,Listor!$N$6:$P$47,3,FALSE)*I661,"")</f>
        <v/>
      </c>
      <c r="K661" s="81"/>
      <c r="L661" s="88" t="str">
        <f>IFERROR((VLOOKUP(B661,Listor!$N$6:$P$47,3,FALSE)*Biologiska!K661)+(VLOOKUP(B661,Listor!$N$6:$Q$47,4,FALSE)),"")</f>
        <v/>
      </c>
      <c r="M661" s="63" t="str">
        <f t="shared" si="31"/>
        <v/>
      </c>
      <c r="N661" s="75"/>
      <c r="O661" s="84" t="str">
        <f t="shared" si="32"/>
        <v/>
      </c>
      <c r="P661" s="107"/>
      <c r="Q661" s="87" t="s">
        <v>79</v>
      </c>
      <c r="R661" s="87"/>
      <c r="S661" s="87"/>
      <c r="T661" s="87"/>
      <c r="U661" s="87"/>
      <c r="V661" s="86" t="s">
        <v>79</v>
      </c>
      <c r="W661" s="75"/>
      <c r="X661" s="102" t="s">
        <v>79</v>
      </c>
      <c r="Y661" s="63" t="str">
        <f>IFERROR(IF(VLOOKUP(X661,Listor!$T$6:$U$7,2,FALSE)&lt;O661,TRUE),"")</f>
        <v/>
      </c>
      <c r="Z661" s="87"/>
      <c r="AA661" s="104"/>
    </row>
    <row r="662" spans="2:27" x14ac:dyDescent="0.25">
      <c r="B662" s="68" t="s">
        <v>68</v>
      </c>
      <c r="C662" s="80" t="str">
        <f>IFERROR(VLOOKUP(B662,Listor!$A$6:$B$62,2,FALSE),"")</f>
        <v/>
      </c>
      <c r="D662" s="80" t="str">
        <f>IFERROR(VLOOKUP(B662,Listor!$A$6:$C$62,3,FALSE),"")</f>
        <v/>
      </c>
      <c r="E662" s="110" t="s">
        <v>79</v>
      </c>
      <c r="F662" s="66"/>
      <c r="G662" s="35" t="str">
        <f>IFERROR(VLOOKUP(B662,Listor!$A$6:$G$62,7,FALSE),"")</f>
        <v/>
      </c>
      <c r="H662" s="63" t="str">
        <f>IFERROR(VLOOKUP(B662,Listor!$N$6:$O$47,2,FALSE),"")</f>
        <v/>
      </c>
      <c r="I662" s="63" t="str">
        <f t="shared" si="30"/>
        <v/>
      </c>
      <c r="J662" s="96" t="str">
        <f>IFERROR(VLOOKUP(B662,Listor!$N$6:$P$47,3,FALSE)*I662,"")</f>
        <v/>
      </c>
      <c r="K662" s="81"/>
      <c r="L662" s="88" t="str">
        <f>IFERROR((VLOOKUP(B662,Listor!$N$6:$P$47,3,FALSE)*Biologiska!K662)+(VLOOKUP(B662,Listor!$N$6:$Q$47,4,FALSE)),"")</f>
        <v/>
      </c>
      <c r="M662" s="63" t="str">
        <f t="shared" si="31"/>
        <v/>
      </c>
      <c r="N662" s="75"/>
      <c r="O662" s="84" t="str">
        <f t="shared" si="32"/>
        <v/>
      </c>
      <c r="P662" s="107"/>
      <c r="Q662" s="87" t="s">
        <v>79</v>
      </c>
      <c r="R662" s="87"/>
      <c r="S662" s="87"/>
      <c r="T662" s="87"/>
      <c r="U662" s="87"/>
      <c r="V662" s="86" t="s">
        <v>79</v>
      </c>
      <c r="W662" s="75"/>
      <c r="X662" s="102" t="s">
        <v>79</v>
      </c>
      <c r="Y662" s="63" t="str">
        <f>IFERROR(IF(VLOOKUP(X662,Listor!$T$6:$U$7,2,FALSE)&lt;O662,TRUE),"")</f>
        <v/>
      </c>
      <c r="Z662" s="87"/>
      <c r="AA662" s="104"/>
    </row>
    <row r="663" spans="2:27" x14ac:dyDescent="0.25">
      <c r="B663" s="68" t="s">
        <v>68</v>
      </c>
      <c r="C663" s="80" t="str">
        <f>IFERROR(VLOOKUP(B663,Listor!$A$6:$B$62,2,FALSE),"")</f>
        <v/>
      </c>
      <c r="D663" s="80" t="str">
        <f>IFERROR(VLOOKUP(B663,Listor!$A$6:$C$62,3,FALSE),"")</f>
        <v/>
      </c>
      <c r="E663" s="110" t="s">
        <v>79</v>
      </c>
      <c r="F663" s="66"/>
      <c r="G663" s="35" t="str">
        <f>IFERROR(VLOOKUP(B663,Listor!$A$6:$G$62,7,FALSE),"")</f>
        <v/>
      </c>
      <c r="H663" s="63" t="str">
        <f>IFERROR(VLOOKUP(B663,Listor!$N$6:$O$47,2,FALSE),"")</f>
        <v/>
      </c>
      <c r="I663" s="63" t="str">
        <f t="shared" si="30"/>
        <v/>
      </c>
      <c r="J663" s="96" t="str">
        <f>IFERROR(VLOOKUP(B663,Listor!$N$6:$P$47,3,FALSE)*I663,"")</f>
        <v/>
      </c>
      <c r="K663" s="81"/>
      <c r="L663" s="88" t="str">
        <f>IFERROR((VLOOKUP(B663,Listor!$N$6:$P$47,3,FALSE)*Biologiska!K663)+(VLOOKUP(B663,Listor!$N$6:$Q$47,4,FALSE)),"")</f>
        <v/>
      </c>
      <c r="M663" s="63" t="str">
        <f t="shared" si="31"/>
        <v/>
      </c>
      <c r="N663" s="75"/>
      <c r="O663" s="84" t="str">
        <f t="shared" si="32"/>
        <v/>
      </c>
      <c r="P663" s="107"/>
      <c r="Q663" s="87" t="s">
        <v>79</v>
      </c>
      <c r="R663" s="87"/>
      <c r="S663" s="87"/>
      <c r="T663" s="87"/>
      <c r="U663" s="87"/>
      <c r="V663" s="86" t="s">
        <v>79</v>
      </c>
      <c r="W663" s="75"/>
      <c r="X663" s="102" t="s">
        <v>79</v>
      </c>
      <c r="Y663" s="63" t="str">
        <f>IFERROR(IF(VLOOKUP(X663,Listor!$T$6:$U$7,2,FALSE)&lt;O663,TRUE),"")</f>
        <v/>
      </c>
      <c r="Z663" s="87"/>
      <c r="AA663" s="104"/>
    </row>
    <row r="664" spans="2:27" x14ac:dyDescent="0.25">
      <c r="B664" s="68" t="s">
        <v>68</v>
      </c>
      <c r="C664" s="80" t="str">
        <f>IFERROR(VLOOKUP(B664,Listor!$A$6:$B$62,2,FALSE),"")</f>
        <v/>
      </c>
      <c r="D664" s="80" t="str">
        <f>IFERROR(VLOOKUP(B664,Listor!$A$6:$C$62,3,FALSE),"")</f>
        <v/>
      </c>
      <c r="E664" s="110" t="s">
        <v>79</v>
      </c>
      <c r="F664" s="66"/>
      <c r="G664" s="35" t="str">
        <f>IFERROR(VLOOKUP(B664,Listor!$A$6:$G$62,7,FALSE),"")</f>
        <v/>
      </c>
      <c r="H664" s="63" t="str">
        <f>IFERROR(VLOOKUP(B664,Listor!$N$6:$O$47,2,FALSE),"")</f>
        <v/>
      </c>
      <c r="I664" s="63" t="str">
        <f t="shared" si="30"/>
        <v/>
      </c>
      <c r="J664" s="96" t="str">
        <f>IFERROR(VLOOKUP(B664,Listor!$N$6:$P$47,3,FALSE)*I664,"")</f>
        <v/>
      </c>
      <c r="K664" s="81"/>
      <c r="L664" s="88" t="str">
        <f>IFERROR((VLOOKUP(B664,Listor!$N$6:$P$47,3,FALSE)*Biologiska!K664)+(VLOOKUP(B664,Listor!$N$6:$Q$47,4,FALSE)),"")</f>
        <v/>
      </c>
      <c r="M664" s="63" t="str">
        <f t="shared" si="31"/>
        <v/>
      </c>
      <c r="N664" s="75"/>
      <c r="O664" s="84" t="str">
        <f t="shared" si="32"/>
        <v/>
      </c>
      <c r="P664" s="107"/>
      <c r="Q664" s="87" t="s">
        <v>79</v>
      </c>
      <c r="R664" s="87"/>
      <c r="S664" s="87"/>
      <c r="T664" s="87"/>
      <c r="U664" s="87"/>
      <c r="V664" s="86" t="s">
        <v>79</v>
      </c>
      <c r="W664" s="75"/>
      <c r="X664" s="102" t="s">
        <v>79</v>
      </c>
      <c r="Y664" s="63" t="str">
        <f>IFERROR(IF(VLOOKUP(X664,Listor!$T$6:$U$7,2,FALSE)&lt;O664,TRUE),"")</f>
        <v/>
      </c>
      <c r="Z664" s="87"/>
      <c r="AA664" s="104"/>
    </row>
    <row r="665" spans="2:27" x14ac:dyDescent="0.25">
      <c r="B665" s="68" t="s">
        <v>68</v>
      </c>
      <c r="C665" s="80" t="str">
        <f>IFERROR(VLOOKUP(B665,Listor!$A$6:$B$62,2,FALSE),"")</f>
        <v/>
      </c>
      <c r="D665" s="80" t="str">
        <f>IFERROR(VLOOKUP(B665,Listor!$A$6:$C$62,3,FALSE),"")</f>
        <v/>
      </c>
      <c r="E665" s="110" t="s">
        <v>79</v>
      </c>
      <c r="F665" s="66"/>
      <c r="G665" s="35" t="str">
        <f>IFERROR(VLOOKUP(B665,Listor!$A$6:$G$62,7,FALSE),"")</f>
        <v/>
      </c>
      <c r="H665" s="63" t="str">
        <f>IFERROR(VLOOKUP(B665,Listor!$N$6:$O$47,2,FALSE),"")</f>
        <v/>
      </c>
      <c r="I665" s="63" t="str">
        <f t="shared" si="30"/>
        <v/>
      </c>
      <c r="J665" s="96" t="str">
        <f>IFERROR(VLOOKUP(B665,Listor!$N$6:$P$47,3,FALSE)*I665,"")</f>
        <v/>
      </c>
      <c r="K665" s="81"/>
      <c r="L665" s="88" t="str">
        <f>IFERROR((VLOOKUP(B665,Listor!$N$6:$P$47,3,FALSE)*Biologiska!K665)+(VLOOKUP(B665,Listor!$N$6:$Q$47,4,FALSE)),"")</f>
        <v/>
      </c>
      <c r="M665" s="63" t="str">
        <f t="shared" si="31"/>
        <v/>
      </c>
      <c r="N665" s="75"/>
      <c r="O665" s="84" t="str">
        <f t="shared" si="32"/>
        <v/>
      </c>
      <c r="P665" s="107"/>
      <c r="Q665" s="87" t="s">
        <v>79</v>
      </c>
      <c r="R665" s="87"/>
      <c r="S665" s="87"/>
      <c r="T665" s="87"/>
      <c r="U665" s="87"/>
      <c r="V665" s="86" t="s">
        <v>79</v>
      </c>
      <c r="W665" s="75"/>
      <c r="X665" s="102" t="s">
        <v>79</v>
      </c>
      <c r="Y665" s="63" t="str">
        <f>IFERROR(IF(VLOOKUP(X665,Listor!$T$6:$U$7,2,FALSE)&lt;O665,TRUE),"")</f>
        <v/>
      </c>
      <c r="Z665" s="87"/>
      <c r="AA665" s="104"/>
    </row>
    <row r="666" spans="2:27" x14ac:dyDescent="0.25">
      <c r="B666" s="68" t="s">
        <v>68</v>
      </c>
      <c r="C666" s="80" t="str">
        <f>IFERROR(VLOOKUP(B666,Listor!$A$6:$B$62,2,FALSE),"")</f>
        <v/>
      </c>
      <c r="D666" s="80" t="str">
        <f>IFERROR(VLOOKUP(B666,Listor!$A$6:$C$62,3,FALSE),"")</f>
        <v/>
      </c>
      <c r="E666" s="110" t="s">
        <v>79</v>
      </c>
      <c r="F666" s="66"/>
      <c r="G666" s="35" t="str">
        <f>IFERROR(VLOOKUP(B666,Listor!$A$6:$G$62,7,FALSE),"")</f>
        <v/>
      </c>
      <c r="H666" s="63" t="str">
        <f>IFERROR(VLOOKUP(B666,Listor!$N$6:$O$47,2,FALSE),"")</f>
        <v/>
      </c>
      <c r="I666" s="63" t="str">
        <f t="shared" si="30"/>
        <v/>
      </c>
      <c r="J666" s="96" t="str">
        <f>IFERROR(VLOOKUP(B666,Listor!$N$6:$P$47,3,FALSE)*I666,"")</f>
        <v/>
      </c>
      <c r="K666" s="81"/>
      <c r="L666" s="88" t="str">
        <f>IFERROR((VLOOKUP(B666,Listor!$N$6:$P$47,3,FALSE)*Biologiska!K666)+(VLOOKUP(B666,Listor!$N$6:$Q$47,4,FALSE)),"")</f>
        <v/>
      </c>
      <c r="M666" s="63" t="str">
        <f t="shared" si="31"/>
        <v/>
      </c>
      <c r="N666" s="75"/>
      <c r="O666" s="84" t="str">
        <f t="shared" si="32"/>
        <v/>
      </c>
      <c r="P666" s="107"/>
      <c r="Q666" s="87" t="s">
        <v>79</v>
      </c>
      <c r="R666" s="87"/>
      <c r="S666" s="87"/>
      <c r="T666" s="87"/>
      <c r="U666" s="87"/>
      <c r="V666" s="86" t="s">
        <v>79</v>
      </c>
      <c r="W666" s="75"/>
      <c r="X666" s="102" t="s">
        <v>79</v>
      </c>
      <c r="Y666" s="63" t="str">
        <f>IFERROR(IF(VLOOKUP(X666,Listor!$T$6:$U$7,2,FALSE)&lt;O666,TRUE),"")</f>
        <v/>
      </c>
      <c r="Z666" s="87"/>
      <c r="AA666" s="104"/>
    </row>
    <row r="667" spans="2:27" x14ac:dyDescent="0.25">
      <c r="B667" s="68" t="s">
        <v>68</v>
      </c>
      <c r="C667" s="80" t="str">
        <f>IFERROR(VLOOKUP(B667,Listor!$A$6:$B$62,2,FALSE),"")</f>
        <v/>
      </c>
      <c r="D667" s="80" t="str">
        <f>IFERROR(VLOOKUP(B667,Listor!$A$6:$C$62,3,FALSE),"")</f>
        <v/>
      </c>
      <c r="E667" s="110" t="s">
        <v>79</v>
      </c>
      <c r="F667" s="66"/>
      <c r="G667" s="35" t="str">
        <f>IFERROR(VLOOKUP(B667,Listor!$A$6:$G$62,7,FALSE),"")</f>
        <v/>
      </c>
      <c r="H667" s="63" t="str">
        <f>IFERROR(VLOOKUP(B667,Listor!$N$6:$O$47,2,FALSE),"")</f>
        <v/>
      </c>
      <c r="I667" s="63" t="str">
        <f t="shared" si="30"/>
        <v/>
      </c>
      <c r="J667" s="96" t="str">
        <f>IFERROR(VLOOKUP(B667,Listor!$N$6:$P$47,3,FALSE)*I667,"")</f>
        <v/>
      </c>
      <c r="K667" s="81"/>
      <c r="L667" s="88" t="str">
        <f>IFERROR((VLOOKUP(B667,Listor!$N$6:$P$47,3,FALSE)*Biologiska!K667)+(VLOOKUP(B667,Listor!$N$6:$Q$47,4,FALSE)),"")</f>
        <v/>
      </c>
      <c r="M667" s="63" t="str">
        <f t="shared" si="31"/>
        <v/>
      </c>
      <c r="N667" s="75"/>
      <c r="O667" s="84" t="str">
        <f t="shared" si="32"/>
        <v/>
      </c>
      <c r="P667" s="107"/>
      <c r="Q667" s="87" t="s">
        <v>79</v>
      </c>
      <c r="R667" s="87"/>
      <c r="S667" s="87"/>
      <c r="T667" s="87"/>
      <c r="U667" s="87"/>
      <c r="V667" s="86" t="s">
        <v>79</v>
      </c>
      <c r="W667" s="75"/>
      <c r="X667" s="102" t="s">
        <v>79</v>
      </c>
      <c r="Y667" s="63" t="str">
        <f>IFERROR(IF(VLOOKUP(X667,Listor!$T$6:$U$7,2,FALSE)&lt;O667,TRUE),"")</f>
        <v/>
      </c>
      <c r="Z667" s="87"/>
      <c r="AA667" s="104"/>
    </row>
    <row r="668" spans="2:27" x14ac:dyDescent="0.25">
      <c r="B668" s="68" t="s">
        <v>68</v>
      </c>
      <c r="C668" s="80" t="str">
        <f>IFERROR(VLOOKUP(B668,Listor!$A$6:$B$62,2,FALSE),"")</f>
        <v/>
      </c>
      <c r="D668" s="80" t="str">
        <f>IFERROR(VLOOKUP(B668,Listor!$A$6:$C$62,3,FALSE),"")</f>
        <v/>
      </c>
      <c r="E668" s="110" t="s">
        <v>79</v>
      </c>
      <c r="F668" s="66"/>
      <c r="G668" s="35" t="str">
        <f>IFERROR(VLOOKUP(B668,Listor!$A$6:$G$62,7,FALSE),"")</f>
        <v/>
      </c>
      <c r="H668" s="63" t="str">
        <f>IFERROR(VLOOKUP(B668,Listor!$N$6:$O$47,2,FALSE),"")</f>
        <v/>
      </c>
      <c r="I668" s="63" t="str">
        <f t="shared" si="30"/>
        <v/>
      </c>
      <c r="J668" s="96" t="str">
        <f>IFERROR(VLOOKUP(B668,Listor!$N$6:$P$47,3,FALSE)*I668,"")</f>
        <v/>
      </c>
      <c r="K668" s="81"/>
      <c r="L668" s="88" t="str">
        <f>IFERROR((VLOOKUP(B668,Listor!$N$6:$P$47,3,FALSE)*Biologiska!K668)+(VLOOKUP(B668,Listor!$N$6:$Q$47,4,FALSE)),"")</f>
        <v/>
      </c>
      <c r="M668" s="63" t="str">
        <f t="shared" si="31"/>
        <v/>
      </c>
      <c r="N668" s="75"/>
      <c r="O668" s="84" t="str">
        <f t="shared" si="32"/>
        <v/>
      </c>
      <c r="P668" s="107"/>
      <c r="Q668" s="87" t="s">
        <v>79</v>
      </c>
      <c r="R668" s="87"/>
      <c r="S668" s="87"/>
      <c r="T668" s="87"/>
      <c r="U668" s="87"/>
      <c r="V668" s="86" t="s">
        <v>79</v>
      </c>
      <c r="W668" s="75"/>
      <c r="X668" s="102" t="s">
        <v>79</v>
      </c>
      <c r="Y668" s="63" t="str">
        <f>IFERROR(IF(VLOOKUP(X668,Listor!$T$6:$U$7,2,FALSE)&lt;O668,TRUE),"")</f>
        <v/>
      </c>
      <c r="Z668" s="87"/>
      <c r="AA668" s="104"/>
    </row>
    <row r="669" spans="2:27" x14ac:dyDescent="0.25">
      <c r="B669" s="68" t="s">
        <v>68</v>
      </c>
      <c r="C669" s="80" t="str">
        <f>IFERROR(VLOOKUP(B669,Listor!$A$6:$B$62,2,FALSE),"")</f>
        <v/>
      </c>
      <c r="D669" s="80" t="str">
        <f>IFERROR(VLOOKUP(B669,Listor!$A$6:$C$62,3,FALSE),"")</f>
        <v/>
      </c>
      <c r="E669" s="110" t="s">
        <v>79</v>
      </c>
      <c r="F669" s="66"/>
      <c r="G669" s="35" t="str">
        <f>IFERROR(VLOOKUP(B669,Listor!$A$6:$G$62,7,FALSE),"")</f>
        <v/>
      </c>
      <c r="H669" s="63" t="str">
        <f>IFERROR(VLOOKUP(B669,Listor!$N$6:$O$47,2,FALSE),"")</f>
        <v/>
      </c>
      <c r="I669" s="63" t="str">
        <f t="shared" si="30"/>
        <v/>
      </c>
      <c r="J669" s="96" t="str">
        <f>IFERROR(VLOOKUP(B669,Listor!$N$6:$P$47,3,FALSE)*I669,"")</f>
        <v/>
      </c>
      <c r="K669" s="81"/>
      <c r="L669" s="88" t="str">
        <f>IFERROR((VLOOKUP(B669,Listor!$N$6:$P$47,3,FALSE)*Biologiska!K669)+(VLOOKUP(B669,Listor!$N$6:$Q$47,4,FALSE)),"")</f>
        <v/>
      </c>
      <c r="M669" s="63" t="str">
        <f t="shared" si="31"/>
        <v/>
      </c>
      <c r="N669" s="75"/>
      <c r="O669" s="84" t="str">
        <f t="shared" si="32"/>
        <v/>
      </c>
      <c r="P669" s="107"/>
      <c r="Q669" s="87" t="s">
        <v>79</v>
      </c>
      <c r="R669" s="87"/>
      <c r="S669" s="87"/>
      <c r="T669" s="87"/>
      <c r="U669" s="87"/>
      <c r="V669" s="86" t="s">
        <v>79</v>
      </c>
      <c r="W669" s="75"/>
      <c r="X669" s="102" t="s">
        <v>79</v>
      </c>
      <c r="Y669" s="63" t="str">
        <f>IFERROR(IF(VLOOKUP(X669,Listor!$T$6:$U$7,2,FALSE)&lt;O669,TRUE),"")</f>
        <v/>
      </c>
      <c r="Z669" s="87"/>
      <c r="AA669" s="104"/>
    </row>
    <row r="670" spans="2:27" x14ac:dyDescent="0.25">
      <c r="B670" s="68" t="s">
        <v>68</v>
      </c>
      <c r="C670" s="80" t="str">
        <f>IFERROR(VLOOKUP(B670,Listor!$A$6:$B$62,2,FALSE),"")</f>
        <v/>
      </c>
      <c r="D670" s="80" t="str">
        <f>IFERROR(VLOOKUP(B670,Listor!$A$6:$C$62,3,FALSE),"")</f>
        <v/>
      </c>
      <c r="E670" s="110" t="s">
        <v>79</v>
      </c>
      <c r="F670" s="66"/>
      <c r="G670" s="35" t="str">
        <f>IFERROR(VLOOKUP(B670,Listor!$A$6:$G$62,7,FALSE),"")</f>
        <v/>
      </c>
      <c r="H670" s="63" t="str">
        <f>IFERROR(VLOOKUP(B670,Listor!$N$6:$O$47,2,FALSE),"")</f>
        <v/>
      </c>
      <c r="I670" s="63" t="str">
        <f t="shared" si="30"/>
        <v/>
      </c>
      <c r="J670" s="96" t="str">
        <f>IFERROR(VLOOKUP(B670,Listor!$N$6:$P$47,3,FALSE)*I670,"")</f>
        <v/>
      </c>
      <c r="K670" s="81"/>
      <c r="L670" s="88" t="str">
        <f>IFERROR((VLOOKUP(B670,Listor!$N$6:$P$47,3,FALSE)*Biologiska!K670)+(VLOOKUP(B670,Listor!$N$6:$Q$47,4,FALSE)),"")</f>
        <v/>
      </c>
      <c r="M670" s="63" t="str">
        <f t="shared" si="31"/>
        <v/>
      </c>
      <c r="N670" s="75"/>
      <c r="O670" s="84" t="str">
        <f t="shared" si="32"/>
        <v/>
      </c>
      <c r="P670" s="107"/>
      <c r="Q670" s="87" t="s">
        <v>79</v>
      </c>
      <c r="R670" s="87"/>
      <c r="S670" s="87"/>
      <c r="T670" s="87"/>
      <c r="U670" s="87"/>
      <c r="V670" s="86" t="s">
        <v>79</v>
      </c>
      <c r="W670" s="75"/>
      <c r="X670" s="102" t="s">
        <v>79</v>
      </c>
      <c r="Y670" s="63" t="str">
        <f>IFERROR(IF(VLOOKUP(X670,Listor!$T$6:$U$7,2,FALSE)&lt;O670,TRUE),"")</f>
        <v/>
      </c>
      <c r="Z670" s="87"/>
      <c r="AA670" s="104"/>
    </row>
    <row r="671" spans="2:27" x14ac:dyDescent="0.25">
      <c r="B671" s="68" t="s">
        <v>68</v>
      </c>
      <c r="C671" s="80" t="str">
        <f>IFERROR(VLOOKUP(B671,Listor!$A$6:$B$62,2,FALSE),"")</f>
        <v/>
      </c>
      <c r="D671" s="80" t="str">
        <f>IFERROR(VLOOKUP(B671,Listor!$A$6:$C$62,3,FALSE),"")</f>
        <v/>
      </c>
      <c r="E671" s="110" t="s">
        <v>79</v>
      </c>
      <c r="F671" s="66"/>
      <c r="G671" s="35" t="str">
        <f>IFERROR(VLOOKUP(B671,Listor!$A$6:$G$62,7,FALSE),"")</f>
        <v/>
      </c>
      <c r="H671" s="63" t="str">
        <f>IFERROR(VLOOKUP(B671,Listor!$N$6:$O$47,2,FALSE),"")</f>
        <v/>
      </c>
      <c r="I671" s="63" t="str">
        <f t="shared" si="30"/>
        <v/>
      </c>
      <c r="J671" s="96" t="str">
        <f>IFERROR(VLOOKUP(B671,Listor!$N$6:$P$47,3,FALSE)*I671,"")</f>
        <v/>
      </c>
      <c r="K671" s="81"/>
      <c r="L671" s="88" t="str">
        <f>IFERROR((VLOOKUP(B671,Listor!$N$6:$P$47,3,FALSE)*Biologiska!K671)+(VLOOKUP(B671,Listor!$N$6:$Q$47,4,FALSE)),"")</f>
        <v/>
      </c>
      <c r="M671" s="63" t="str">
        <f t="shared" si="31"/>
        <v/>
      </c>
      <c r="N671" s="75"/>
      <c r="O671" s="84" t="str">
        <f t="shared" si="32"/>
        <v/>
      </c>
      <c r="P671" s="107"/>
      <c r="Q671" s="87" t="s">
        <v>79</v>
      </c>
      <c r="R671" s="87"/>
      <c r="S671" s="87"/>
      <c r="T671" s="87"/>
      <c r="U671" s="87"/>
      <c r="V671" s="86" t="s">
        <v>79</v>
      </c>
      <c r="W671" s="75"/>
      <c r="X671" s="102" t="s">
        <v>79</v>
      </c>
      <c r="Y671" s="63" t="str">
        <f>IFERROR(IF(VLOOKUP(X671,Listor!$T$6:$U$7,2,FALSE)&lt;O671,TRUE),"")</f>
        <v/>
      </c>
      <c r="Z671" s="87"/>
      <c r="AA671" s="104"/>
    </row>
    <row r="672" spans="2:27" x14ac:dyDescent="0.25">
      <c r="B672" s="68" t="s">
        <v>68</v>
      </c>
      <c r="C672" s="80" t="str">
        <f>IFERROR(VLOOKUP(B672,Listor!$A$6:$B$62,2,FALSE),"")</f>
        <v/>
      </c>
      <c r="D672" s="80" t="str">
        <f>IFERROR(VLOOKUP(B672,Listor!$A$6:$C$62,3,FALSE),"")</f>
        <v/>
      </c>
      <c r="E672" s="110" t="s">
        <v>79</v>
      </c>
      <c r="F672" s="66"/>
      <c r="G672" s="35" t="str">
        <f>IFERROR(VLOOKUP(B672,Listor!$A$6:$G$62,7,FALSE),"")</f>
        <v/>
      </c>
      <c r="H672" s="63" t="str">
        <f>IFERROR(VLOOKUP(B672,Listor!$N$6:$O$47,2,FALSE),"")</f>
        <v/>
      </c>
      <c r="I672" s="63" t="str">
        <f t="shared" si="30"/>
        <v/>
      </c>
      <c r="J672" s="96" t="str">
        <f>IFERROR(VLOOKUP(B672,Listor!$N$6:$P$47,3,FALSE)*I672,"")</f>
        <v/>
      </c>
      <c r="K672" s="81"/>
      <c r="L672" s="88" t="str">
        <f>IFERROR((VLOOKUP(B672,Listor!$N$6:$P$47,3,FALSE)*Biologiska!K672)+(VLOOKUP(B672,Listor!$N$6:$Q$47,4,FALSE)),"")</f>
        <v/>
      </c>
      <c r="M672" s="63" t="str">
        <f t="shared" si="31"/>
        <v/>
      </c>
      <c r="N672" s="75"/>
      <c r="O672" s="84" t="str">
        <f t="shared" si="32"/>
        <v/>
      </c>
      <c r="P672" s="107"/>
      <c r="Q672" s="87" t="s">
        <v>79</v>
      </c>
      <c r="R672" s="87"/>
      <c r="S672" s="87"/>
      <c r="T672" s="87"/>
      <c r="U672" s="87"/>
      <c r="V672" s="86" t="s">
        <v>79</v>
      </c>
      <c r="W672" s="75"/>
      <c r="X672" s="102" t="s">
        <v>79</v>
      </c>
      <c r="Y672" s="63" t="str">
        <f>IFERROR(IF(VLOOKUP(X672,Listor!$T$6:$U$7,2,FALSE)&lt;O672,TRUE),"")</f>
        <v/>
      </c>
      <c r="Z672" s="87"/>
      <c r="AA672" s="104"/>
    </row>
    <row r="673" spans="2:27" x14ac:dyDescent="0.25">
      <c r="B673" s="68" t="s">
        <v>68</v>
      </c>
      <c r="C673" s="80" t="str">
        <f>IFERROR(VLOOKUP(B673,Listor!$A$6:$B$62,2,FALSE),"")</f>
        <v/>
      </c>
      <c r="D673" s="80" t="str">
        <f>IFERROR(VLOOKUP(B673,Listor!$A$6:$C$62,3,FALSE),"")</f>
        <v/>
      </c>
      <c r="E673" s="110" t="s">
        <v>79</v>
      </c>
      <c r="F673" s="66"/>
      <c r="G673" s="35" t="str">
        <f>IFERROR(VLOOKUP(B673,Listor!$A$6:$G$62,7,FALSE),"")</f>
        <v/>
      </c>
      <c r="H673" s="63" t="str">
        <f>IFERROR(VLOOKUP(B673,Listor!$N$6:$O$47,2,FALSE),"")</f>
        <v/>
      </c>
      <c r="I673" s="63" t="str">
        <f t="shared" si="30"/>
        <v/>
      </c>
      <c r="J673" s="96" t="str">
        <f>IFERROR(VLOOKUP(B673,Listor!$N$6:$P$47,3,FALSE)*I673,"")</f>
        <v/>
      </c>
      <c r="K673" s="81"/>
      <c r="L673" s="88" t="str">
        <f>IFERROR((VLOOKUP(B673,Listor!$N$6:$P$47,3,FALSE)*Biologiska!K673)+(VLOOKUP(B673,Listor!$N$6:$Q$47,4,FALSE)),"")</f>
        <v/>
      </c>
      <c r="M673" s="63" t="str">
        <f t="shared" si="31"/>
        <v/>
      </c>
      <c r="N673" s="75"/>
      <c r="O673" s="84" t="str">
        <f t="shared" si="32"/>
        <v/>
      </c>
      <c r="P673" s="107"/>
      <c r="Q673" s="87" t="s">
        <v>79</v>
      </c>
      <c r="R673" s="87"/>
      <c r="S673" s="87"/>
      <c r="T673" s="87"/>
      <c r="U673" s="87"/>
      <c r="V673" s="86" t="s">
        <v>79</v>
      </c>
      <c r="W673" s="75"/>
      <c r="X673" s="102" t="s">
        <v>79</v>
      </c>
      <c r="Y673" s="63" t="str">
        <f>IFERROR(IF(VLOOKUP(X673,Listor!$T$6:$U$7,2,FALSE)&lt;O673,TRUE),"")</f>
        <v/>
      </c>
      <c r="Z673" s="87"/>
      <c r="AA673" s="104"/>
    </row>
    <row r="674" spans="2:27" x14ac:dyDescent="0.25">
      <c r="B674" s="68" t="s">
        <v>68</v>
      </c>
      <c r="C674" s="80" t="str">
        <f>IFERROR(VLOOKUP(B674,Listor!$A$6:$B$62,2,FALSE),"")</f>
        <v/>
      </c>
      <c r="D674" s="80" t="str">
        <f>IFERROR(VLOOKUP(B674,Listor!$A$6:$C$62,3,FALSE),"")</f>
        <v/>
      </c>
      <c r="E674" s="110" t="s">
        <v>79</v>
      </c>
      <c r="F674" s="66"/>
      <c r="G674" s="35" t="str">
        <f>IFERROR(VLOOKUP(B674,Listor!$A$6:$G$62,7,FALSE),"")</f>
        <v/>
      </c>
      <c r="H674" s="63" t="str">
        <f>IFERROR(VLOOKUP(B674,Listor!$N$6:$O$47,2,FALSE),"")</f>
        <v/>
      </c>
      <c r="I674" s="63" t="str">
        <f t="shared" si="30"/>
        <v/>
      </c>
      <c r="J674" s="96" t="str">
        <f>IFERROR(VLOOKUP(B674,Listor!$N$6:$P$47,3,FALSE)*I674,"")</f>
        <v/>
      </c>
      <c r="K674" s="81"/>
      <c r="L674" s="88" t="str">
        <f>IFERROR((VLOOKUP(B674,Listor!$N$6:$P$47,3,FALSE)*Biologiska!K674)+(VLOOKUP(B674,Listor!$N$6:$Q$47,4,FALSE)),"")</f>
        <v/>
      </c>
      <c r="M674" s="63" t="str">
        <f t="shared" si="31"/>
        <v/>
      </c>
      <c r="N674" s="75"/>
      <c r="O674" s="84" t="str">
        <f t="shared" si="32"/>
        <v/>
      </c>
      <c r="P674" s="107"/>
      <c r="Q674" s="87" t="s">
        <v>79</v>
      </c>
      <c r="R674" s="87"/>
      <c r="S674" s="87"/>
      <c r="T674" s="87"/>
      <c r="U674" s="87"/>
      <c r="V674" s="86" t="s">
        <v>79</v>
      </c>
      <c r="W674" s="75"/>
      <c r="X674" s="102" t="s">
        <v>79</v>
      </c>
      <c r="Y674" s="63" t="str">
        <f>IFERROR(IF(VLOOKUP(X674,Listor!$T$6:$U$7,2,FALSE)&lt;O674,TRUE),"")</f>
        <v/>
      </c>
      <c r="Z674" s="87"/>
      <c r="AA674" s="104"/>
    </row>
    <row r="675" spans="2:27" x14ac:dyDescent="0.25">
      <c r="B675" s="68" t="s">
        <v>68</v>
      </c>
      <c r="C675" s="80" t="str">
        <f>IFERROR(VLOOKUP(B675,Listor!$A$6:$B$62,2,FALSE),"")</f>
        <v/>
      </c>
      <c r="D675" s="80" t="str">
        <f>IFERROR(VLOOKUP(B675,Listor!$A$6:$C$62,3,FALSE),"")</f>
        <v/>
      </c>
      <c r="E675" s="110" t="s">
        <v>79</v>
      </c>
      <c r="F675" s="66"/>
      <c r="G675" s="35" t="str">
        <f>IFERROR(VLOOKUP(B675,Listor!$A$6:$G$62,7,FALSE),"")</f>
        <v/>
      </c>
      <c r="H675" s="63" t="str">
        <f>IFERROR(VLOOKUP(B675,Listor!$N$6:$O$47,2,FALSE),"")</f>
        <v/>
      </c>
      <c r="I675" s="63" t="str">
        <f t="shared" si="30"/>
        <v/>
      </c>
      <c r="J675" s="96" t="str">
        <f>IFERROR(VLOOKUP(B675,Listor!$N$6:$P$47,3,FALSE)*I675,"")</f>
        <v/>
      </c>
      <c r="K675" s="81"/>
      <c r="L675" s="88" t="str">
        <f>IFERROR((VLOOKUP(B675,Listor!$N$6:$P$47,3,FALSE)*Biologiska!K675)+(VLOOKUP(B675,Listor!$N$6:$Q$47,4,FALSE)),"")</f>
        <v/>
      </c>
      <c r="M675" s="63" t="str">
        <f t="shared" si="31"/>
        <v/>
      </c>
      <c r="N675" s="75"/>
      <c r="O675" s="84" t="str">
        <f t="shared" si="32"/>
        <v/>
      </c>
      <c r="P675" s="107"/>
      <c r="Q675" s="87" t="s">
        <v>79</v>
      </c>
      <c r="R675" s="87"/>
      <c r="S675" s="87"/>
      <c r="T675" s="87"/>
      <c r="U675" s="87"/>
      <c r="V675" s="86" t="s">
        <v>79</v>
      </c>
      <c r="W675" s="75"/>
      <c r="X675" s="102" t="s">
        <v>79</v>
      </c>
      <c r="Y675" s="63" t="str">
        <f>IFERROR(IF(VLOOKUP(X675,Listor!$T$6:$U$7,2,FALSE)&lt;O675,TRUE),"")</f>
        <v/>
      </c>
      <c r="Z675" s="87"/>
      <c r="AA675" s="104"/>
    </row>
    <row r="676" spans="2:27" x14ac:dyDescent="0.25">
      <c r="B676" s="68" t="s">
        <v>68</v>
      </c>
      <c r="C676" s="80" t="str">
        <f>IFERROR(VLOOKUP(B676,Listor!$A$6:$B$62,2,FALSE),"")</f>
        <v/>
      </c>
      <c r="D676" s="80" t="str">
        <f>IFERROR(VLOOKUP(B676,Listor!$A$6:$C$62,3,FALSE),"")</f>
        <v/>
      </c>
      <c r="E676" s="110" t="s">
        <v>79</v>
      </c>
      <c r="F676" s="66"/>
      <c r="G676" s="35" t="str">
        <f>IFERROR(VLOOKUP(B676,Listor!$A$6:$G$62,7,FALSE),"")</f>
        <v/>
      </c>
      <c r="H676" s="63" t="str">
        <f>IFERROR(VLOOKUP(B676,Listor!$N$6:$O$47,2,FALSE),"")</f>
        <v/>
      </c>
      <c r="I676" s="63" t="str">
        <f t="shared" si="30"/>
        <v/>
      </c>
      <c r="J676" s="96" t="str">
        <f>IFERROR(VLOOKUP(B676,Listor!$N$6:$P$47,3,FALSE)*I676,"")</f>
        <v/>
      </c>
      <c r="K676" s="81"/>
      <c r="L676" s="88" t="str">
        <f>IFERROR((VLOOKUP(B676,Listor!$N$6:$P$47,3,FALSE)*Biologiska!K676)+(VLOOKUP(B676,Listor!$N$6:$Q$47,4,FALSE)),"")</f>
        <v/>
      </c>
      <c r="M676" s="63" t="str">
        <f t="shared" si="31"/>
        <v/>
      </c>
      <c r="N676" s="75"/>
      <c r="O676" s="84" t="str">
        <f t="shared" si="32"/>
        <v/>
      </c>
      <c r="P676" s="107"/>
      <c r="Q676" s="87" t="s">
        <v>79</v>
      </c>
      <c r="R676" s="87"/>
      <c r="S676" s="87"/>
      <c r="T676" s="87"/>
      <c r="U676" s="87"/>
      <c r="V676" s="86" t="s">
        <v>79</v>
      </c>
      <c r="W676" s="75"/>
      <c r="X676" s="102" t="s">
        <v>79</v>
      </c>
      <c r="Y676" s="63" t="str">
        <f>IFERROR(IF(VLOOKUP(X676,Listor!$T$6:$U$7,2,FALSE)&lt;O676,TRUE),"")</f>
        <v/>
      </c>
      <c r="Z676" s="87"/>
      <c r="AA676" s="104"/>
    </row>
    <row r="677" spans="2:27" x14ac:dyDescent="0.25">
      <c r="B677" s="68" t="s">
        <v>68</v>
      </c>
      <c r="C677" s="80" t="str">
        <f>IFERROR(VLOOKUP(B677,Listor!$A$6:$B$62,2,FALSE),"")</f>
        <v/>
      </c>
      <c r="D677" s="80" t="str">
        <f>IFERROR(VLOOKUP(B677,Listor!$A$6:$C$62,3,FALSE),"")</f>
        <v/>
      </c>
      <c r="E677" s="110" t="s">
        <v>79</v>
      </c>
      <c r="F677" s="66"/>
      <c r="G677" s="35" t="str">
        <f>IFERROR(VLOOKUP(B677,Listor!$A$6:$G$62,7,FALSE),"")</f>
        <v/>
      </c>
      <c r="H677" s="63" t="str">
        <f>IFERROR(VLOOKUP(B677,Listor!$N$6:$O$47,2,FALSE),"")</f>
        <v/>
      </c>
      <c r="I677" s="63" t="str">
        <f t="shared" si="30"/>
        <v/>
      </c>
      <c r="J677" s="96" t="str">
        <f>IFERROR(VLOOKUP(B677,Listor!$N$6:$P$47,3,FALSE)*I677,"")</f>
        <v/>
      </c>
      <c r="K677" s="81"/>
      <c r="L677" s="88" t="str">
        <f>IFERROR((VLOOKUP(B677,Listor!$N$6:$P$47,3,FALSE)*Biologiska!K677)+(VLOOKUP(B677,Listor!$N$6:$Q$47,4,FALSE)),"")</f>
        <v/>
      </c>
      <c r="M677" s="63" t="str">
        <f t="shared" si="31"/>
        <v/>
      </c>
      <c r="N677" s="75"/>
      <c r="O677" s="84" t="str">
        <f t="shared" si="32"/>
        <v/>
      </c>
      <c r="P677" s="107"/>
      <c r="Q677" s="87" t="s">
        <v>79</v>
      </c>
      <c r="R677" s="87"/>
      <c r="S677" s="87"/>
      <c r="T677" s="87"/>
      <c r="U677" s="87"/>
      <c r="V677" s="86" t="s">
        <v>79</v>
      </c>
      <c r="W677" s="75"/>
      <c r="X677" s="102" t="s">
        <v>79</v>
      </c>
      <c r="Y677" s="63" t="str">
        <f>IFERROR(IF(VLOOKUP(X677,Listor!$T$6:$U$7,2,FALSE)&lt;O677,TRUE),"")</f>
        <v/>
      </c>
      <c r="Z677" s="87"/>
      <c r="AA677" s="104"/>
    </row>
    <row r="678" spans="2:27" x14ac:dyDescent="0.25">
      <c r="B678" s="68" t="s">
        <v>68</v>
      </c>
      <c r="C678" s="80" t="str">
        <f>IFERROR(VLOOKUP(B678,Listor!$A$6:$B$62,2,FALSE),"")</f>
        <v/>
      </c>
      <c r="D678" s="80" t="str">
        <f>IFERROR(VLOOKUP(B678,Listor!$A$6:$C$62,3,FALSE),"")</f>
        <v/>
      </c>
      <c r="E678" s="110" t="s">
        <v>79</v>
      </c>
      <c r="F678" s="66"/>
      <c r="G678" s="35" t="str">
        <f>IFERROR(VLOOKUP(B678,Listor!$A$6:$G$62,7,FALSE),"")</f>
        <v/>
      </c>
      <c r="H678" s="63" t="str">
        <f>IFERROR(VLOOKUP(B678,Listor!$N$6:$O$47,2,FALSE),"")</f>
        <v/>
      </c>
      <c r="I678" s="63" t="str">
        <f t="shared" si="30"/>
        <v/>
      </c>
      <c r="J678" s="96" t="str">
        <f>IFERROR(VLOOKUP(B678,Listor!$N$6:$P$47,3,FALSE)*I678,"")</f>
        <v/>
      </c>
      <c r="K678" s="81"/>
      <c r="L678" s="88" t="str">
        <f>IFERROR((VLOOKUP(B678,Listor!$N$6:$P$47,3,FALSE)*Biologiska!K678)+(VLOOKUP(B678,Listor!$N$6:$Q$47,4,FALSE)),"")</f>
        <v/>
      </c>
      <c r="M678" s="63" t="str">
        <f t="shared" si="31"/>
        <v/>
      </c>
      <c r="N678" s="75"/>
      <c r="O678" s="84" t="str">
        <f t="shared" si="32"/>
        <v/>
      </c>
      <c r="P678" s="107"/>
      <c r="Q678" s="87" t="s">
        <v>79</v>
      </c>
      <c r="R678" s="87"/>
      <c r="S678" s="87"/>
      <c r="T678" s="87"/>
      <c r="U678" s="87"/>
      <c r="V678" s="86" t="s">
        <v>79</v>
      </c>
      <c r="W678" s="75"/>
      <c r="X678" s="102" t="s">
        <v>79</v>
      </c>
      <c r="Y678" s="63" t="str">
        <f>IFERROR(IF(VLOOKUP(X678,Listor!$T$6:$U$7,2,FALSE)&lt;O678,TRUE),"")</f>
        <v/>
      </c>
      <c r="Z678" s="87"/>
      <c r="AA678" s="104"/>
    </row>
    <row r="679" spans="2:27" x14ac:dyDescent="0.25">
      <c r="B679" s="68" t="s">
        <v>68</v>
      </c>
      <c r="C679" s="80" t="str">
        <f>IFERROR(VLOOKUP(B679,Listor!$A$6:$B$62,2,FALSE),"")</f>
        <v/>
      </c>
      <c r="D679" s="80" t="str">
        <f>IFERROR(VLOOKUP(B679,Listor!$A$6:$C$62,3,FALSE),"")</f>
        <v/>
      </c>
      <c r="E679" s="110" t="s">
        <v>79</v>
      </c>
      <c r="F679" s="66"/>
      <c r="G679" s="35" t="str">
        <f>IFERROR(VLOOKUP(B679,Listor!$A$6:$G$62,7,FALSE),"")</f>
        <v/>
      </c>
      <c r="H679" s="63" t="str">
        <f>IFERROR(VLOOKUP(B679,Listor!$N$6:$O$47,2,FALSE),"")</f>
        <v/>
      </c>
      <c r="I679" s="63" t="str">
        <f t="shared" si="30"/>
        <v/>
      </c>
      <c r="J679" s="96" t="str">
        <f>IFERROR(VLOOKUP(B679,Listor!$N$6:$P$47,3,FALSE)*I679,"")</f>
        <v/>
      </c>
      <c r="K679" s="81"/>
      <c r="L679" s="88" t="str">
        <f>IFERROR((VLOOKUP(B679,Listor!$N$6:$P$47,3,FALSE)*Biologiska!K679)+(VLOOKUP(B679,Listor!$N$6:$Q$47,4,FALSE)),"")</f>
        <v/>
      </c>
      <c r="M679" s="63" t="str">
        <f t="shared" si="31"/>
        <v/>
      </c>
      <c r="N679" s="75"/>
      <c r="O679" s="84" t="str">
        <f t="shared" si="32"/>
        <v/>
      </c>
      <c r="P679" s="107"/>
      <c r="Q679" s="87" t="s">
        <v>79</v>
      </c>
      <c r="R679" s="87"/>
      <c r="S679" s="87"/>
      <c r="T679" s="87"/>
      <c r="U679" s="87"/>
      <c r="V679" s="86" t="s">
        <v>79</v>
      </c>
      <c r="W679" s="75"/>
      <c r="X679" s="102" t="s">
        <v>79</v>
      </c>
      <c r="Y679" s="63" t="str">
        <f>IFERROR(IF(VLOOKUP(X679,Listor!$T$6:$U$7,2,FALSE)&lt;O679,TRUE),"")</f>
        <v/>
      </c>
      <c r="Z679" s="87"/>
      <c r="AA679" s="104"/>
    </row>
    <row r="680" spans="2:27" x14ac:dyDescent="0.25">
      <c r="B680" s="68" t="s">
        <v>68</v>
      </c>
      <c r="C680" s="80" t="str">
        <f>IFERROR(VLOOKUP(B680,Listor!$A$6:$B$62,2,FALSE),"")</f>
        <v/>
      </c>
      <c r="D680" s="80" t="str">
        <f>IFERROR(VLOOKUP(B680,Listor!$A$6:$C$62,3,FALSE),"")</f>
        <v/>
      </c>
      <c r="E680" s="110" t="s">
        <v>79</v>
      </c>
      <c r="F680" s="66"/>
      <c r="G680" s="35" t="str">
        <f>IFERROR(VLOOKUP(B680,Listor!$A$6:$G$62,7,FALSE),"")</f>
        <v/>
      </c>
      <c r="H680" s="63" t="str">
        <f>IFERROR(VLOOKUP(B680,Listor!$N$6:$O$47,2,FALSE),"")</f>
        <v/>
      </c>
      <c r="I680" s="63" t="str">
        <f t="shared" si="30"/>
        <v/>
      </c>
      <c r="J680" s="96" t="str">
        <f>IFERROR(VLOOKUP(B680,Listor!$N$6:$P$47,3,FALSE)*I680,"")</f>
        <v/>
      </c>
      <c r="K680" s="81"/>
      <c r="L680" s="88" t="str">
        <f>IFERROR((VLOOKUP(B680,Listor!$N$6:$P$47,3,FALSE)*Biologiska!K680)+(VLOOKUP(B680,Listor!$N$6:$Q$47,4,FALSE)),"")</f>
        <v/>
      </c>
      <c r="M680" s="63" t="str">
        <f t="shared" si="31"/>
        <v/>
      </c>
      <c r="N680" s="75"/>
      <c r="O680" s="84" t="str">
        <f t="shared" si="32"/>
        <v/>
      </c>
      <c r="P680" s="107"/>
      <c r="Q680" s="87" t="s">
        <v>79</v>
      </c>
      <c r="R680" s="87"/>
      <c r="S680" s="87"/>
      <c r="T680" s="87"/>
      <c r="U680" s="87"/>
      <c r="V680" s="86" t="s">
        <v>79</v>
      </c>
      <c r="W680" s="75"/>
      <c r="X680" s="102" t="s">
        <v>79</v>
      </c>
      <c r="Y680" s="63" t="str">
        <f>IFERROR(IF(VLOOKUP(X680,Listor!$T$6:$U$7,2,FALSE)&lt;O680,TRUE),"")</f>
        <v/>
      </c>
      <c r="Z680" s="87"/>
      <c r="AA680" s="104"/>
    </row>
    <row r="681" spans="2:27" x14ac:dyDescent="0.25">
      <c r="B681" s="68" t="s">
        <v>68</v>
      </c>
      <c r="C681" s="80" t="str">
        <f>IFERROR(VLOOKUP(B681,Listor!$A$6:$B$62,2,FALSE),"")</f>
        <v/>
      </c>
      <c r="D681" s="80" t="str">
        <f>IFERROR(VLOOKUP(B681,Listor!$A$6:$C$62,3,FALSE),"")</f>
        <v/>
      </c>
      <c r="E681" s="110" t="s">
        <v>79</v>
      </c>
      <c r="F681" s="66"/>
      <c r="G681" s="35" t="str">
        <f>IFERROR(VLOOKUP(B681,Listor!$A$6:$G$62,7,FALSE),"")</f>
        <v/>
      </c>
      <c r="H681" s="63" t="str">
        <f>IFERROR(VLOOKUP(B681,Listor!$N$6:$O$47,2,FALSE),"")</f>
        <v/>
      </c>
      <c r="I681" s="63" t="str">
        <f t="shared" si="30"/>
        <v/>
      </c>
      <c r="J681" s="96" t="str">
        <f>IFERROR(VLOOKUP(B681,Listor!$N$6:$P$47,3,FALSE)*I681,"")</f>
        <v/>
      </c>
      <c r="K681" s="81"/>
      <c r="L681" s="88" t="str">
        <f>IFERROR((VLOOKUP(B681,Listor!$N$6:$P$47,3,FALSE)*Biologiska!K681)+(VLOOKUP(B681,Listor!$N$6:$Q$47,4,FALSE)),"")</f>
        <v/>
      </c>
      <c r="M681" s="63" t="str">
        <f t="shared" si="31"/>
        <v/>
      </c>
      <c r="N681" s="75"/>
      <c r="O681" s="84" t="str">
        <f t="shared" si="32"/>
        <v/>
      </c>
      <c r="P681" s="107"/>
      <c r="Q681" s="87" t="s">
        <v>79</v>
      </c>
      <c r="R681" s="87"/>
      <c r="S681" s="87"/>
      <c r="T681" s="87"/>
      <c r="U681" s="87"/>
      <c r="V681" s="86" t="s">
        <v>79</v>
      </c>
      <c r="W681" s="75"/>
      <c r="X681" s="102" t="s">
        <v>79</v>
      </c>
      <c r="Y681" s="63" t="str">
        <f>IFERROR(IF(VLOOKUP(X681,Listor!$T$6:$U$7,2,FALSE)&lt;O681,TRUE),"")</f>
        <v/>
      </c>
      <c r="Z681" s="87"/>
      <c r="AA681" s="104"/>
    </row>
    <row r="682" spans="2:27" x14ac:dyDescent="0.25">
      <c r="B682" s="68" t="s">
        <v>68</v>
      </c>
      <c r="C682" s="80" t="str">
        <f>IFERROR(VLOOKUP(B682,Listor!$A$6:$B$62,2,FALSE),"")</f>
        <v/>
      </c>
      <c r="D682" s="80" t="str">
        <f>IFERROR(VLOOKUP(B682,Listor!$A$6:$C$62,3,FALSE),"")</f>
        <v/>
      </c>
      <c r="E682" s="110" t="s">
        <v>79</v>
      </c>
      <c r="F682" s="66"/>
      <c r="G682" s="35" t="str">
        <f>IFERROR(VLOOKUP(B682,Listor!$A$6:$G$62,7,FALSE),"")</f>
        <v/>
      </c>
      <c r="H682" s="63" t="str">
        <f>IFERROR(VLOOKUP(B682,Listor!$N$6:$O$47,2,FALSE),"")</f>
        <v/>
      </c>
      <c r="I682" s="63" t="str">
        <f t="shared" si="30"/>
        <v/>
      </c>
      <c r="J682" s="96" t="str">
        <f>IFERROR(VLOOKUP(B682,Listor!$N$6:$P$47,3,FALSE)*I682,"")</f>
        <v/>
      </c>
      <c r="K682" s="81"/>
      <c r="L682" s="88" t="str">
        <f>IFERROR((VLOOKUP(B682,Listor!$N$6:$P$47,3,FALSE)*Biologiska!K682)+(VLOOKUP(B682,Listor!$N$6:$Q$47,4,FALSE)),"")</f>
        <v/>
      </c>
      <c r="M682" s="63" t="str">
        <f t="shared" si="31"/>
        <v/>
      </c>
      <c r="N682" s="75"/>
      <c r="O682" s="84" t="str">
        <f t="shared" si="32"/>
        <v/>
      </c>
      <c r="P682" s="107"/>
      <c r="Q682" s="87" t="s">
        <v>79</v>
      </c>
      <c r="R682" s="87"/>
      <c r="S682" s="87"/>
      <c r="T682" s="87"/>
      <c r="U682" s="87"/>
      <c r="V682" s="86" t="s">
        <v>79</v>
      </c>
      <c r="W682" s="75"/>
      <c r="X682" s="102" t="s">
        <v>79</v>
      </c>
      <c r="Y682" s="63" t="str">
        <f>IFERROR(IF(VLOOKUP(X682,Listor!$T$6:$U$7,2,FALSE)&lt;O682,TRUE),"")</f>
        <v/>
      </c>
      <c r="Z682" s="87"/>
      <c r="AA682" s="104"/>
    </row>
    <row r="683" spans="2:27" x14ac:dyDescent="0.25">
      <c r="B683" s="68" t="s">
        <v>68</v>
      </c>
      <c r="C683" s="80" t="str">
        <f>IFERROR(VLOOKUP(B683,Listor!$A$6:$B$62,2,FALSE),"")</f>
        <v/>
      </c>
      <c r="D683" s="80" t="str">
        <f>IFERROR(VLOOKUP(B683,Listor!$A$6:$C$62,3,FALSE),"")</f>
        <v/>
      </c>
      <c r="E683" s="110" t="s">
        <v>79</v>
      </c>
      <c r="F683" s="66"/>
      <c r="G683" s="35" t="str">
        <f>IFERROR(VLOOKUP(B683,Listor!$A$6:$G$62,7,FALSE),"")</f>
        <v/>
      </c>
      <c r="H683" s="63" t="str">
        <f>IFERROR(VLOOKUP(B683,Listor!$N$6:$O$47,2,FALSE),"")</f>
        <v/>
      </c>
      <c r="I683" s="63" t="str">
        <f t="shared" si="30"/>
        <v/>
      </c>
      <c r="J683" s="96" t="str">
        <f>IFERROR(VLOOKUP(B683,Listor!$N$6:$P$47,3,FALSE)*I683,"")</f>
        <v/>
      </c>
      <c r="K683" s="81"/>
      <c r="L683" s="88" t="str">
        <f>IFERROR((VLOOKUP(B683,Listor!$N$6:$P$47,3,FALSE)*Biologiska!K683)+(VLOOKUP(B683,Listor!$N$6:$Q$47,4,FALSE)),"")</f>
        <v/>
      </c>
      <c r="M683" s="63" t="str">
        <f t="shared" si="31"/>
        <v/>
      </c>
      <c r="N683" s="75"/>
      <c r="O683" s="84" t="str">
        <f t="shared" si="32"/>
        <v/>
      </c>
      <c r="P683" s="107"/>
      <c r="Q683" s="87" t="s">
        <v>79</v>
      </c>
      <c r="R683" s="87"/>
      <c r="S683" s="87"/>
      <c r="T683" s="87"/>
      <c r="U683" s="87"/>
      <c r="V683" s="86" t="s">
        <v>79</v>
      </c>
      <c r="W683" s="75"/>
      <c r="X683" s="102" t="s">
        <v>79</v>
      </c>
      <c r="Y683" s="63" t="str">
        <f>IFERROR(IF(VLOOKUP(X683,Listor!$T$6:$U$7,2,FALSE)&lt;O683,TRUE),"")</f>
        <v/>
      </c>
      <c r="Z683" s="87"/>
      <c r="AA683" s="104"/>
    </row>
    <row r="684" spans="2:27" x14ac:dyDescent="0.25">
      <c r="B684" s="68" t="s">
        <v>68</v>
      </c>
      <c r="C684" s="80" t="str">
        <f>IFERROR(VLOOKUP(B684,Listor!$A$6:$B$62,2,FALSE),"")</f>
        <v/>
      </c>
      <c r="D684" s="80" t="str">
        <f>IFERROR(VLOOKUP(B684,Listor!$A$6:$C$62,3,FALSE),"")</f>
        <v/>
      </c>
      <c r="E684" s="110" t="s">
        <v>79</v>
      </c>
      <c r="F684" s="66"/>
      <c r="G684" s="35" t="str">
        <f>IFERROR(VLOOKUP(B684,Listor!$A$6:$G$62,7,FALSE),"")</f>
        <v/>
      </c>
      <c r="H684" s="63" t="str">
        <f>IFERROR(VLOOKUP(B684,Listor!$N$6:$O$47,2,FALSE),"")</f>
        <v/>
      </c>
      <c r="I684" s="63" t="str">
        <f t="shared" si="30"/>
        <v/>
      </c>
      <c r="J684" s="96" t="str">
        <f>IFERROR(VLOOKUP(B684,Listor!$N$6:$P$47,3,FALSE)*I684,"")</f>
        <v/>
      </c>
      <c r="K684" s="81"/>
      <c r="L684" s="88" t="str">
        <f>IFERROR((VLOOKUP(B684,Listor!$N$6:$P$47,3,FALSE)*Biologiska!K684)+(VLOOKUP(B684,Listor!$N$6:$Q$47,4,FALSE)),"")</f>
        <v/>
      </c>
      <c r="M684" s="63" t="str">
        <f t="shared" si="31"/>
        <v/>
      </c>
      <c r="N684" s="75"/>
      <c r="O684" s="84" t="str">
        <f t="shared" si="32"/>
        <v/>
      </c>
      <c r="P684" s="107"/>
      <c r="Q684" s="87" t="s">
        <v>79</v>
      </c>
      <c r="R684" s="87"/>
      <c r="S684" s="87"/>
      <c r="T684" s="87"/>
      <c r="U684" s="87"/>
      <c r="V684" s="86" t="s">
        <v>79</v>
      </c>
      <c r="W684" s="75"/>
      <c r="X684" s="102" t="s">
        <v>79</v>
      </c>
      <c r="Y684" s="63" t="str">
        <f>IFERROR(IF(VLOOKUP(X684,Listor!$T$6:$U$7,2,FALSE)&lt;O684,TRUE),"")</f>
        <v/>
      </c>
      <c r="Z684" s="87"/>
      <c r="AA684" s="104"/>
    </row>
    <row r="685" spans="2:27" x14ac:dyDescent="0.25">
      <c r="B685" s="68" t="s">
        <v>68</v>
      </c>
      <c r="C685" s="80" t="str">
        <f>IFERROR(VLOOKUP(B685,Listor!$A$6:$B$62,2,FALSE),"")</f>
        <v/>
      </c>
      <c r="D685" s="80" t="str">
        <f>IFERROR(VLOOKUP(B685,Listor!$A$6:$C$62,3,FALSE),"")</f>
        <v/>
      </c>
      <c r="E685" s="110" t="s">
        <v>79</v>
      </c>
      <c r="F685" s="66"/>
      <c r="G685" s="35" t="str">
        <f>IFERROR(VLOOKUP(B685,Listor!$A$6:$G$62,7,FALSE),"")</f>
        <v/>
      </c>
      <c r="H685" s="63" t="str">
        <f>IFERROR(VLOOKUP(B685,Listor!$N$6:$O$47,2,FALSE),"")</f>
        <v/>
      </c>
      <c r="I685" s="63" t="str">
        <f t="shared" si="30"/>
        <v/>
      </c>
      <c r="J685" s="96" t="str">
        <f>IFERROR(VLOOKUP(B685,Listor!$N$6:$P$47,3,FALSE)*I685,"")</f>
        <v/>
      </c>
      <c r="K685" s="81"/>
      <c r="L685" s="88" t="str">
        <f>IFERROR((VLOOKUP(B685,Listor!$N$6:$P$47,3,FALSE)*Biologiska!K685)+(VLOOKUP(B685,Listor!$N$6:$Q$47,4,FALSE)),"")</f>
        <v/>
      </c>
      <c r="M685" s="63" t="str">
        <f t="shared" si="31"/>
        <v/>
      </c>
      <c r="N685" s="75"/>
      <c r="O685" s="84" t="str">
        <f t="shared" si="32"/>
        <v/>
      </c>
      <c r="P685" s="107"/>
      <c r="Q685" s="87" t="s">
        <v>79</v>
      </c>
      <c r="R685" s="87"/>
      <c r="S685" s="87"/>
      <c r="T685" s="87"/>
      <c r="U685" s="87"/>
      <c r="V685" s="86" t="s">
        <v>79</v>
      </c>
      <c r="W685" s="75"/>
      <c r="X685" s="102" t="s">
        <v>79</v>
      </c>
      <c r="Y685" s="63" t="str">
        <f>IFERROR(IF(VLOOKUP(X685,Listor!$T$6:$U$7,2,FALSE)&lt;O685,TRUE),"")</f>
        <v/>
      </c>
      <c r="Z685" s="87"/>
      <c r="AA685" s="104"/>
    </row>
    <row r="686" spans="2:27" x14ac:dyDescent="0.25">
      <c r="B686" s="68" t="s">
        <v>68</v>
      </c>
      <c r="C686" s="80" t="str">
        <f>IFERROR(VLOOKUP(B686,Listor!$A$6:$B$62,2,FALSE),"")</f>
        <v/>
      </c>
      <c r="D686" s="80" t="str">
        <f>IFERROR(VLOOKUP(B686,Listor!$A$6:$C$62,3,FALSE),"")</f>
        <v/>
      </c>
      <c r="E686" s="110" t="s">
        <v>79</v>
      </c>
      <c r="F686" s="66"/>
      <c r="G686" s="35" t="str">
        <f>IFERROR(VLOOKUP(B686,Listor!$A$6:$G$62,7,FALSE),"")</f>
        <v/>
      </c>
      <c r="H686" s="63" t="str">
        <f>IFERROR(VLOOKUP(B686,Listor!$N$6:$O$47,2,FALSE),"")</f>
        <v/>
      </c>
      <c r="I686" s="63" t="str">
        <f t="shared" si="30"/>
        <v/>
      </c>
      <c r="J686" s="96" t="str">
        <f>IFERROR(VLOOKUP(B686,Listor!$N$6:$P$47,3,FALSE)*I686,"")</f>
        <v/>
      </c>
      <c r="K686" s="81"/>
      <c r="L686" s="88" t="str">
        <f>IFERROR((VLOOKUP(B686,Listor!$N$6:$P$47,3,FALSE)*Biologiska!K686)+(VLOOKUP(B686,Listor!$N$6:$Q$47,4,FALSE)),"")</f>
        <v/>
      </c>
      <c r="M686" s="63" t="str">
        <f t="shared" si="31"/>
        <v/>
      </c>
      <c r="N686" s="75"/>
      <c r="O686" s="84" t="str">
        <f t="shared" si="32"/>
        <v/>
      </c>
      <c r="P686" s="107"/>
      <c r="Q686" s="87" t="s">
        <v>79</v>
      </c>
      <c r="R686" s="87"/>
      <c r="S686" s="87"/>
      <c r="T686" s="87"/>
      <c r="U686" s="87"/>
      <c r="V686" s="86" t="s">
        <v>79</v>
      </c>
      <c r="W686" s="75"/>
      <c r="X686" s="102" t="s">
        <v>79</v>
      </c>
      <c r="Y686" s="63" t="str">
        <f>IFERROR(IF(VLOOKUP(X686,Listor!$T$6:$U$7,2,FALSE)&lt;O686,TRUE),"")</f>
        <v/>
      </c>
      <c r="Z686" s="87"/>
      <c r="AA686" s="104"/>
    </row>
    <row r="687" spans="2:27" x14ac:dyDescent="0.25">
      <c r="B687" s="68" t="s">
        <v>68</v>
      </c>
      <c r="C687" s="80" t="str">
        <f>IFERROR(VLOOKUP(B687,Listor!$A$6:$B$62,2,FALSE),"")</f>
        <v/>
      </c>
      <c r="D687" s="80" t="str">
        <f>IFERROR(VLOOKUP(B687,Listor!$A$6:$C$62,3,FALSE),"")</f>
        <v/>
      </c>
      <c r="E687" s="110" t="s">
        <v>79</v>
      </c>
      <c r="F687" s="66"/>
      <c r="G687" s="35" t="str">
        <f>IFERROR(VLOOKUP(B687,Listor!$A$6:$G$62,7,FALSE),"")</f>
        <v/>
      </c>
      <c r="H687" s="63" t="str">
        <f>IFERROR(VLOOKUP(B687,Listor!$N$6:$O$47,2,FALSE),"")</f>
        <v/>
      </c>
      <c r="I687" s="63" t="str">
        <f t="shared" si="30"/>
        <v/>
      </c>
      <c r="J687" s="96" t="str">
        <f>IFERROR(VLOOKUP(B687,Listor!$N$6:$P$47,3,FALSE)*I687,"")</f>
        <v/>
      </c>
      <c r="K687" s="81"/>
      <c r="L687" s="88" t="str">
        <f>IFERROR((VLOOKUP(B687,Listor!$N$6:$P$47,3,FALSE)*Biologiska!K687)+(VLOOKUP(B687,Listor!$N$6:$Q$47,4,FALSE)),"")</f>
        <v/>
      </c>
      <c r="M687" s="63" t="str">
        <f t="shared" si="31"/>
        <v/>
      </c>
      <c r="N687" s="75"/>
      <c r="O687" s="84" t="str">
        <f t="shared" si="32"/>
        <v/>
      </c>
      <c r="P687" s="107"/>
      <c r="Q687" s="87" t="s">
        <v>79</v>
      </c>
      <c r="R687" s="87"/>
      <c r="S687" s="87"/>
      <c r="T687" s="87"/>
      <c r="U687" s="87"/>
      <c r="V687" s="86" t="s">
        <v>79</v>
      </c>
      <c r="W687" s="75"/>
      <c r="X687" s="102" t="s">
        <v>79</v>
      </c>
      <c r="Y687" s="63" t="str">
        <f>IFERROR(IF(VLOOKUP(X687,Listor!$T$6:$U$7,2,FALSE)&lt;O687,TRUE),"")</f>
        <v/>
      </c>
      <c r="Z687" s="87"/>
      <c r="AA687" s="104"/>
    </row>
    <row r="688" spans="2:27" x14ac:dyDescent="0.25">
      <c r="B688" s="68" t="s">
        <v>68</v>
      </c>
      <c r="C688" s="80" t="str">
        <f>IFERROR(VLOOKUP(B688,Listor!$A$6:$B$62,2,FALSE),"")</f>
        <v/>
      </c>
      <c r="D688" s="80" t="str">
        <f>IFERROR(VLOOKUP(B688,Listor!$A$6:$C$62,3,FALSE),"")</f>
        <v/>
      </c>
      <c r="E688" s="110" t="s">
        <v>79</v>
      </c>
      <c r="F688" s="66"/>
      <c r="G688" s="35" t="str">
        <f>IFERROR(VLOOKUP(B688,Listor!$A$6:$G$62,7,FALSE),"")</f>
        <v/>
      </c>
      <c r="H688" s="63" t="str">
        <f>IFERROR(VLOOKUP(B688,Listor!$N$6:$O$47,2,FALSE),"")</f>
        <v/>
      </c>
      <c r="I688" s="63" t="str">
        <f t="shared" si="30"/>
        <v/>
      </c>
      <c r="J688" s="96" t="str">
        <f>IFERROR(VLOOKUP(B688,Listor!$N$6:$P$47,3,FALSE)*I688,"")</f>
        <v/>
      </c>
      <c r="K688" s="81"/>
      <c r="L688" s="88" t="str">
        <f>IFERROR((VLOOKUP(B688,Listor!$N$6:$P$47,3,FALSE)*Biologiska!K688)+(VLOOKUP(B688,Listor!$N$6:$Q$47,4,FALSE)),"")</f>
        <v/>
      </c>
      <c r="M688" s="63" t="str">
        <f t="shared" si="31"/>
        <v/>
      </c>
      <c r="N688" s="75"/>
      <c r="O688" s="84" t="str">
        <f t="shared" si="32"/>
        <v/>
      </c>
      <c r="P688" s="107"/>
      <c r="Q688" s="87" t="s">
        <v>79</v>
      </c>
      <c r="R688" s="87"/>
      <c r="S688" s="87"/>
      <c r="T688" s="87"/>
      <c r="U688" s="87"/>
      <c r="V688" s="86" t="s">
        <v>79</v>
      </c>
      <c r="W688" s="75"/>
      <c r="X688" s="102" t="s">
        <v>79</v>
      </c>
      <c r="Y688" s="63" t="str">
        <f>IFERROR(IF(VLOOKUP(X688,Listor!$T$6:$U$7,2,FALSE)&lt;O688,TRUE),"")</f>
        <v/>
      </c>
      <c r="Z688" s="87"/>
      <c r="AA688" s="104"/>
    </row>
    <row r="689" spans="2:27" x14ac:dyDescent="0.25">
      <c r="B689" s="68" t="s">
        <v>68</v>
      </c>
      <c r="C689" s="80" t="str">
        <f>IFERROR(VLOOKUP(B689,Listor!$A$6:$B$62,2,FALSE),"")</f>
        <v/>
      </c>
      <c r="D689" s="80" t="str">
        <f>IFERROR(VLOOKUP(B689,Listor!$A$6:$C$62,3,FALSE),"")</f>
        <v/>
      </c>
      <c r="E689" s="110" t="s">
        <v>79</v>
      </c>
      <c r="F689" s="66"/>
      <c r="G689" s="35" t="str">
        <f>IFERROR(VLOOKUP(B689,Listor!$A$6:$G$62,7,FALSE),"")</f>
        <v/>
      </c>
      <c r="H689" s="63" t="str">
        <f>IFERROR(VLOOKUP(B689,Listor!$N$6:$O$47,2,FALSE),"")</f>
        <v/>
      </c>
      <c r="I689" s="63" t="str">
        <f t="shared" si="30"/>
        <v/>
      </c>
      <c r="J689" s="96" t="str">
        <f>IFERROR(VLOOKUP(B689,Listor!$N$6:$P$47,3,FALSE)*I689,"")</f>
        <v/>
      </c>
      <c r="K689" s="81"/>
      <c r="L689" s="88" t="str">
        <f>IFERROR((VLOOKUP(B689,Listor!$N$6:$P$47,3,FALSE)*Biologiska!K689)+(VLOOKUP(B689,Listor!$N$6:$Q$47,4,FALSE)),"")</f>
        <v/>
      </c>
      <c r="M689" s="63" t="str">
        <f t="shared" si="31"/>
        <v/>
      </c>
      <c r="N689" s="75"/>
      <c r="O689" s="84" t="str">
        <f t="shared" si="32"/>
        <v/>
      </c>
      <c r="P689" s="107"/>
      <c r="Q689" s="87" t="s">
        <v>79</v>
      </c>
      <c r="R689" s="87"/>
      <c r="S689" s="87"/>
      <c r="T689" s="87"/>
      <c r="U689" s="87"/>
      <c r="V689" s="86" t="s">
        <v>79</v>
      </c>
      <c r="W689" s="75"/>
      <c r="X689" s="102" t="s">
        <v>79</v>
      </c>
      <c r="Y689" s="63" t="str">
        <f>IFERROR(IF(VLOOKUP(X689,Listor!$T$6:$U$7,2,FALSE)&lt;O689,TRUE),"")</f>
        <v/>
      </c>
      <c r="Z689" s="87"/>
      <c r="AA689" s="104"/>
    </row>
    <row r="690" spans="2:27" x14ac:dyDescent="0.25">
      <c r="B690" s="68" t="s">
        <v>68</v>
      </c>
      <c r="C690" s="80" t="str">
        <f>IFERROR(VLOOKUP(B690,Listor!$A$6:$B$62,2,FALSE),"")</f>
        <v/>
      </c>
      <c r="D690" s="80" t="str">
        <f>IFERROR(VLOOKUP(B690,Listor!$A$6:$C$62,3,FALSE),"")</f>
        <v/>
      </c>
      <c r="E690" s="110" t="s">
        <v>79</v>
      </c>
      <c r="F690" s="66"/>
      <c r="G690" s="35" t="str">
        <f>IFERROR(VLOOKUP(B690,Listor!$A$6:$G$62,7,FALSE),"")</f>
        <v/>
      </c>
      <c r="H690" s="63" t="str">
        <f>IFERROR(VLOOKUP(B690,Listor!$N$6:$O$47,2,FALSE),"")</f>
        <v/>
      </c>
      <c r="I690" s="63" t="str">
        <f t="shared" si="30"/>
        <v/>
      </c>
      <c r="J690" s="96" t="str">
        <f>IFERROR(VLOOKUP(B690,Listor!$N$6:$P$47,3,FALSE)*I690,"")</f>
        <v/>
      </c>
      <c r="K690" s="81"/>
      <c r="L690" s="88" t="str">
        <f>IFERROR((VLOOKUP(B690,Listor!$N$6:$P$47,3,FALSE)*Biologiska!K690)+(VLOOKUP(B690,Listor!$N$6:$Q$47,4,FALSE)),"")</f>
        <v/>
      </c>
      <c r="M690" s="63" t="str">
        <f t="shared" si="31"/>
        <v/>
      </c>
      <c r="N690" s="75"/>
      <c r="O690" s="84" t="str">
        <f t="shared" si="32"/>
        <v/>
      </c>
      <c r="P690" s="107"/>
      <c r="Q690" s="87" t="s">
        <v>79</v>
      </c>
      <c r="R690" s="87"/>
      <c r="S690" s="87"/>
      <c r="T690" s="87"/>
      <c r="U690" s="87"/>
      <c r="V690" s="86" t="s">
        <v>79</v>
      </c>
      <c r="W690" s="75"/>
      <c r="X690" s="102" t="s">
        <v>79</v>
      </c>
      <c r="Y690" s="63" t="str">
        <f>IFERROR(IF(VLOOKUP(X690,Listor!$T$6:$U$7,2,FALSE)&lt;O690,TRUE),"")</f>
        <v/>
      </c>
      <c r="Z690" s="87"/>
      <c r="AA690" s="104"/>
    </row>
    <row r="691" spans="2:27" x14ac:dyDescent="0.25">
      <c r="B691" s="68" t="s">
        <v>68</v>
      </c>
      <c r="C691" s="80" t="str">
        <f>IFERROR(VLOOKUP(B691,Listor!$A$6:$B$62,2,FALSE),"")</f>
        <v/>
      </c>
      <c r="D691" s="80" t="str">
        <f>IFERROR(VLOOKUP(B691,Listor!$A$6:$C$62,3,FALSE),"")</f>
        <v/>
      </c>
      <c r="E691" s="110" t="s">
        <v>79</v>
      </c>
      <c r="F691" s="66"/>
      <c r="G691" s="35" t="str">
        <f>IFERROR(VLOOKUP(B691,Listor!$A$6:$G$62,7,FALSE),"")</f>
        <v/>
      </c>
      <c r="H691" s="63" t="str">
        <f>IFERROR(VLOOKUP(B691,Listor!$N$6:$O$47,2,FALSE),"")</f>
        <v/>
      </c>
      <c r="I691" s="63" t="str">
        <f t="shared" si="30"/>
        <v/>
      </c>
      <c r="J691" s="96" t="str">
        <f>IFERROR(VLOOKUP(B691,Listor!$N$6:$P$47,3,FALSE)*I691,"")</f>
        <v/>
      </c>
      <c r="K691" s="81"/>
      <c r="L691" s="88" t="str">
        <f>IFERROR((VLOOKUP(B691,Listor!$N$6:$P$47,3,FALSE)*Biologiska!K691)+(VLOOKUP(B691,Listor!$N$6:$Q$47,4,FALSE)),"")</f>
        <v/>
      </c>
      <c r="M691" s="63" t="str">
        <f t="shared" si="31"/>
        <v/>
      </c>
      <c r="N691" s="75"/>
      <c r="O691" s="84" t="str">
        <f t="shared" si="32"/>
        <v/>
      </c>
      <c r="P691" s="107"/>
      <c r="Q691" s="87" t="s">
        <v>79</v>
      </c>
      <c r="R691" s="87"/>
      <c r="S691" s="87"/>
      <c r="T691" s="87"/>
      <c r="U691" s="87"/>
      <c r="V691" s="86" t="s">
        <v>79</v>
      </c>
      <c r="W691" s="75"/>
      <c r="X691" s="102" t="s">
        <v>79</v>
      </c>
      <c r="Y691" s="63" t="str">
        <f>IFERROR(IF(VLOOKUP(X691,Listor!$T$6:$U$7,2,FALSE)&lt;O691,TRUE),"")</f>
        <v/>
      </c>
      <c r="Z691" s="87"/>
      <c r="AA691" s="104"/>
    </row>
    <row r="692" spans="2:27" x14ac:dyDescent="0.25">
      <c r="B692" s="68" t="s">
        <v>68</v>
      </c>
      <c r="C692" s="80" t="str">
        <f>IFERROR(VLOOKUP(B692,Listor!$A$6:$B$62,2,FALSE),"")</f>
        <v/>
      </c>
      <c r="D692" s="80" t="str">
        <f>IFERROR(VLOOKUP(B692,Listor!$A$6:$C$62,3,FALSE),"")</f>
        <v/>
      </c>
      <c r="E692" s="110" t="s">
        <v>79</v>
      </c>
      <c r="F692" s="66"/>
      <c r="G692" s="35" t="str">
        <f>IFERROR(VLOOKUP(B692,Listor!$A$6:$G$62,7,FALSE),"")</f>
        <v/>
      </c>
      <c r="H692" s="63" t="str">
        <f>IFERROR(VLOOKUP(B692,Listor!$N$6:$O$47,2,FALSE),"")</f>
        <v/>
      </c>
      <c r="I692" s="63" t="str">
        <f t="shared" si="30"/>
        <v/>
      </c>
      <c r="J692" s="96" t="str">
        <f>IFERROR(VLOOKUP(B692,Listor!$N$6:$P$47,3,FALSE)*I692,"")</f>
        <v/>
      </c>
      <c r="K692" s="81"/>
      <c r="L692" s="88" t="str">
        <f>IFERROR((VLOOKUP(B692,Listor!$N$6:$P$47,3,FALSE)*Biologiska!K692)+(VLOOKUP(B692,Listor!$N$6:$Q$47,4,FALSE)),"")</f>
        <v/>
      </c>
      <c r="M692" s="63" t="str">
        <f t="shared" si="31"/>
        <v/>
      </c>
      <c r="N692" s="75"/>
      <c r="O692" s="84" t="str">
        <f t="shared" si="32"/>
        <v/>
      </c>
      <c r="P692" s="107"/>
      <c r="Q692" s="87" t="s">
        <v>79</v>
      </c>
      <c r="R692" s="87"/>
      <c r="S692" s="87"/>
      <c r="T692" s="87"/>
      <c r="U692" s="87"/>
      <c r="V692" s="86" t="s">
        <v>79</v>
      </c>
      <c r="W692" s="75"/>
      <c r="X692" s="102" t="s">
        <v>79</v>
      </c>
      <c r="Y692" s="63" t="str">
        <f>IFERROR(IF(VLOOKUP(X692,Listor!$T$6:$U$7,2,FALSE)&lt;O692,TRUE),"")</f>
        <v/>
      </c>
      <c r="Z692" s="87"/>
      <c r="AA692" s="104"/>
    </row>
    <row r="693" spans="2:27" x14ac:dyDescent="0.25">
      <c r="B693" s="68" t="s">
        <v>68</v>
      </c>
      <c r="C693" s="80" t="str">
        <f>IFERROR(VLOOKUP(B693,Listor!$A$6:$B$62,2,FALSE),"")</f>
        <v/>
      </c>
      <c r="D693" s="80" t="str">
        <f>IFERROR(VLOOKUP(B693,Listor!$A$6:$C$62,3,FALSE),"")</f>
        <v/>
      </c>
      <c r="E693" s="110" t="s">
        <v>79</v>
      </c>
      <c r="F693" s="66"/>
      <c r="G693" s="35" t="str">
        <f>IFERROR(VLOOKUP(B693,Listor!$A$6:$G$62,7,FALSE),"")</f>
        <v/>
      </c>
      <c r="H693" s="63" t="str">
        <f>IFERROR(VLOOKUP(B693,Listor!$N$6:$O$47,2,FALSE),"")</f>
        <v/>
      </c>
      <c r="I693" s="63" t="str">
        <f t="shared" si="30"/>
        <v/>
      </c>
      <c r="J693" s="96" t="str">
        <f>IFERROR(VLOOKUP(B693,Listor!$N$6:$P$47,3,FALSE)*I693,"")</f>
        <v/>
      </c>
      <c r="K693" s="81"/>
      <c r="L693" s="88" t="str">
        <f>IFERROR((VLOOKUP(B693,Listor!$N$6:$P$47,3,FALSE)*Biologiska!K693)+(VLOOKUP(B693,Listor!$N$6:$Q$47,4,FALSE)),"")</f>
        <v/>
      </c>
      <c r="M693" s="63" t="str">
        <f t="shared" si="31"/>
        <v/>
      </c>
      <c r="N693" s="75"/>
      <c r="O693" s="84" t="str">
        <f t="shared" si="32"/>
        <v/>
      </c>
      <c r="P693" s="107"/>
      <c r="Q693" s="87" t="s">
        <v>79</v>
      </c>
      <c r="R693" s="87"/>
      <c r="S693" s="87"/>
      <c r="T693" s="87"/>
      <c r="U693" s="87"/>
      <c r="V693" s="86" t="s">
        <v>79</v>
      </c>
      <c r="W693" s="75"/>
      <c r="X693" s="102" t="s">
        <v>79</v>
      </c>
      <c r="Y693" s="63" t="str">
        <f>IFERROR(IF(VLOOKUP(X693,Listor!$T$6:$U$7,2,FALSE)&lt;O693,TRUE),"")</f>
        <v/>
      </c>
      <c r="Z693" s="87"/>
      <c r="AA693" s="104"/>
    </row>
    <row r="694" spans="2:27" x14ac:dyDescent="0.25">
      <c r="B694" s="68" t="s">
        <v>68</v>
      </c>
      <c r="C694" s="80" t="str">
        <f>IFERROR(VLOOKUP(B694,Listor!$A$6:$B$62,2,FALSE),"")</f>
        <v/>
      </c>
      <c r="D694" s="80" t="str">
        <f>IFERROR(VLOOKUP(B694,Listor!$A$6:$C$62,3,FALSE),"")</f>
        <v/>
      </c>
      <c r="E694" s="110" t="s">
        <v>79</v>
      </c>
      <c r="F694" s="66"/>
      <c r="G694" s="35" t="str">
        <f>IFERROR(VLOOKUP(B694,Listor!$A$6:$G$62,7,FALSE),"")</f>
        <v/>
      </c>
      <c r="H694" s="63" t="str">
        <f>IFERROR(VLOOKUP(B694,Listor!$N$6:$O$47,2,FALSE),"")</f>
        <v/>
      </c>
      <c r="I694" s="63" t="str">
        <f t="shared" si="30"/>
        <v/>
      </c>
      <c r="J694" s="96" t="str">
        <f>IFERROR(VLOOKUP(B694,Listor!$N$6:$P$47,3,FALSE)*I694,"")</f>
        <v/>
      </c>
      <c r="K694" s="81"/>
      <c r="L694" s="88" t="str">
        <f>IFERROR((VLOOKUP(B694,Listor!$N$6:$P$47,3,FALSE)*Biologiska!K694)+(VLOOKUP(B694,Listor!$N$6:$Q$47,4,FALSE)),"")</f>
        <v/>
      </c>
      <c r="M694" s="63" t="str">
        <f t="shared" si="31"/>
        <v/>
      </c>
      <c r="N694" s="75"/>
      <c r="O694" s="84" t="str">
        <f t="shared" si="32"/>
        <v/>
      </c>
      <c r="P694" s="107"/>
      <c r="Q694" s="87" t="s">
        <v>79</v>
      </c>
      <c r="R694" s="87"/>
      <c r="S694" s="87"/>
      <c r="T694" s="87"/>
      <c r="U694" s="87"/>
      <c r="V694" s="86" t="s">
        <v>79</v>
      </c>
      <c r="W694" s="75"/>
      <c r="X694" s="102" t="s">
        <v>79</v>
      </c>
      <c r="Y694" s="63" t="str">
        <f>IFERROR(IF(VLOOKUP(X694,Listor!$T$6:$U$7,2,FALSE)&lt;O694,TRUE),"")</f>
        <v/>
      </c>
      <c r="Z694" s="87"/>
      <c r="AA694" s="104"/>
    </row>
    <row r="695" spans="2:27" x14ac:dyDescent="0.25">
      <c r="B695" s="68" t="s">
        <v>68</v>
      </c>
      <c r="C695" s="80" t="str">
        <f>IFERROR(VLOOKUP(B695,Listor!$A$6:$B$62,2,FALSE),"")</f>
        <v/>
      </c>
      <c r="D695" s="80" t="str">
        <f>IFERROR(VLOOKUP(B695,Listor!$A$6:$C$62,3,FALSE),"")</f>
        <v/>
      </c>
      <c r="E695" s="110" t="s">
        <v>79</v>
      </c>
      <c r="F695" s="66"/>
      <c r="G695" s="35" t="str">
        <f>IFERROR(VLOOKUP(B695,Listor!$A$6:$G$62,7,FALSE),"")</f>
        <v/>
      </c>
      <c r="H695" s="63" t="str">
        <f>IFERROR(VLOOKUP(B695,Listor!$N$6:$O$47,2,FALSE),"")</f>
        <v/>
      </c>
      <c r="I695" s="63" t="str">
        <f t="shared" si="30"/>
        <v/>
      </c>
      <c r="J695" s="96" t="str">
        <f>IFERROR(VLOOKUP(B695,Listor!$N$6:$P$47,3,FALSE)*I695,"")</f>
        <v/>
      </c>
      <c r="K695" s="81"/>
      <c r="L695" s="88" t="str">
        <f>IFERROR((VLOOKUP(B695,Listor!$N$6:$P$47,3,FALSE)*Biologiska!K695)+(VLOOKUP(B695,Listor!$N$6:$Q$47,4,FALSE)),"")</f>
        <v/>
      </c>
      <c r="M695" s="63" t="str">
        <f t="shared" si="31"/>
        <v/>
      </c>
      <c r="N695" s="75"/>
      <c r="O695" s="84" t="str">
        <f t="shared" si="32"/>
        <v/>
      </c>
      <c r="P695" s="107"/>
      <c r="Q695" s="87" t="s">
        <v>79</v>
      </c>
      <c r="R695" s="87"/>
      <c r="S695" s="87"/>
      <c r="T695" s="87"/>
      <c r="U695" s="87"/>
      <c r="V695" s="86" t="s">
        <v>79</v>
      </c>
      <c r="W695" s="75"/>
      <c r="X695" s="102" t="s">
        <v>79</v>
      </c>
      <c r="Y695" s="63" t="str">
        <f>IFERROR(IF(VLOOKUP(X695,Listor!$T$6:$U$7,2,FALSE)&lt;O695,TRUE),"")</f>
        <v/>
      </c>
      <c r="Z695" s="87"/>
      <c r="AA695" s="104"/>
    </row>
    <row r="696" spans="2:27" x14ac:dyDescent="0.25">
      <c r="B696" s="68" t="s">
        <v>68</v>
      </c>
      <c r="C696" s="80" t="str">
        <f>IFERROR(VLOOKUP(B696,Listor!$A$6:$B$62,2,FALSE),"")</f>
        <v/>
      </c>
      <c r="D696" s="80" t="str">
        <f>IFERROR(VLOOKUP(B696,Listor!$A$6:$C$62,3,FALSE),"")</f>
        <v/>
      </c>
      <c r="E696" s="110" t="s">
        <v>79</v>
      </c>
      <c r="F696" s="66"/>
      <c r="G696" s="35" t="str">
        <f>IFERROR(VLOOKUP(B696,Listor!$A$6:$G$62,7,FALSE),"")</f>
        <v/>
      </c>
      <c r="H696" s="63" t="str">
        <f>IFERROR(VLOOKUP(B696,Listor!$N$6:$O$47,2,FALSE),"")</f>
        <v/>
      </c>
      <c r="I696" s="63" t="str">
        <f t="shared" si="30"/>
        <v/>
      </c>
      <c r="J696" s="96" t="str">
        <f>IFERROR(VLOOKUP(B696,Listor!$N$6:$P$47,3,FALSE)*I696,"")</f>
        <v/>
      </c>
      <c r="K696" s="81"/>
      <c r="L696" s="88" t="str">
        <f>IFERROR((VLOOKUP(B696,Listor!$N$6:$P$47,3,FALSE)*Biologiska!K696)+(VLOOKUP(B696,Listor!$N$6:$Q$47,4,FALSE)),"")</f>
        <v/>
      </c>
      <c r="M696" s="63" t="str">
        <f t="shared" si="31"/>
        <v/>
      </c>
      <c r="N696" s="75"/>
      <c r="O696" s="84" t="str">
        <f t="shared" si="32"/>
        <v/>
      </c>
      <c r="P696" s="107"/>
      <c r="Q696" s="87" t="s">
        <v>79</v>
      </c>
      <c r="R696" s="87"/>
      <c r="S696" s="87"/>
      <c r="T696" s="87"/>
      <c r="U696" s="87"/>
      <c r="V696" s="86" t="s">
        <v>79</v>
      </c>
      <c r="W696" s="75"/>
      <c r="X696" s="102" t="s">
        <v>79</v>
      </c>
      <c r="Y696" s="63" t="str">
        <f>IFERROR(IF(VLOOKUP(X696,Listor!$T$6:$U$7,2,FALSE)&lt;O696,TRUE),"")</f>
        <v/>
      </c>
      <c r="Z696" s="87"/>
      <c r="AA696" s="104"/>
    </row>
    <row r="697" spans="2:27" x14ac:dyDescent="0.25">
      <c r="B697" s="68" t="s">
        <v>68</v>
      </c>
      <c r="C697" s="80" t="str">
        <f>IFERROR(VLOOKUP(B697,Listor!$A$6:$B$62,2,FALSE),"")</f>
        <v/>
      </c>
      <c r="D697" s="80" t="str">
        <f>IFERROR(VLOOKUP(B697,Listor!$A$6:$C$62,3,FALSE),"")</f>
        <v/>
      </c>
      <c r="E697" s="110" t="s">
        <v>79</v>
      </c>
      <c r="F697" s="66"/>
      <c r="G697" s="35" t="str">
        <f>IFERROR(VLOOKUP(B697,Listor!$A$6:$G$62,7,FALSE),"")</f>
        <v/>
      </c>
      <c r="H697" s="63" t="str">
        <f>IFERROR(VLOOKUP(B697,Listor!$N$6:$O$47,2,FALSE),"")</f>
        <v/>
      </c>
      <c r="I697" s="63" t="str">
        <f t="shared" si="30"/>
        <v/>
      </c>
      <c r="J697" s="96" t="str">
        <f>IFERROR(VLOOKUP(B697,Listor!$N$6:$P$47,3,FALSE)*I697,"")</f>
        <v/>
      </c>
      <c r="K697" s="81"/>
      <c r="L697" s="88" t="str">
        <f>IFERROR((VLOOKUP(B697,Listor!$N$6:$P$47,3,FALSE)*Biologiska!K697)+(VLOOKUP(B697,Listor!$N$6:$Q$47,4,FALSE)),"")</f>
        <v/>
      </c>
      <c r="M697" s="63" t="str">
        <f t="shared" si="31"/>
        <v/>
      </c>
      <c r="N697" s="75"/>
      <c r="O697" s="84" t="str">
        <f t="shared" si="32"/>
        <v/>
      </c>
      <c r="P697" s="107"/>
      <c r="Q697" s="87" t="s">
        <v>79</v>
      </c>
      <c r="R697" s="87"/>
      <c r="S697" s="87"/>
      <c r="T697" s="87"/>
      <c r="U697" s="87"/>
      <c r="V697" s="86" t="s">
        <v>79</v>
      </c>
      <c r="W697" s="75"/>
      <c r="X697" s="102" t="s">
        <v>79</v>
      </c>
      <c r="Y697" s="63" t="str">
        <f>IFERROR(IF(VLOOKUP(X697,Listor!$T$6:$U$7,2,FALSE)&lt;O697,TRUE),"")</f>
        <v/>
      </c>
      <c r="Z697" s="87"/>
      <c r="AA697" s="104"/>
    </row>
    <row r="698" spans="2:27" x14ac:dyDescent="0.25">
      <c r="B698" s="68" t="s">
        <v>68</v>
      </c>
      <c r="C698" s="80" t="str">
        <f>IFERROR(VLOOKUP(B698,Listor!$A$6:$B$62,2,FALSE),"")</f>
        <v/>
      </c>
      <c r="D698" s="80" t="str">
        <f>IFERROR(VLOOKUP(B698,Listor!$A$6:$C$62,3,FALSE),"")</f>
        <v/>
      </c>
      <c r="E698" s="110" t="s">
        <v>79</v>
      </c>
      <c r="F698" s="66"/>
      <c r="G698" s="35" t="str">
        <f>IFERROR(VLOOKUP(B698,Listor!$A$6:$G$62,7,FALSE),"")</f>
        <v/>
      </c>
      <c r="H698" s="63" t="str">
        <f>IFERROR(VLOOKUP(B698,Listor!$N$6:$O$47,2,FALSE),"")</f>
        <v/>
      </c>
      <c r="I698" s="63" t="str">
        <f t="shared" si="30"/>
        <v/>
      </c>
      <c r="J698" s="96" t="str">
        <f>IFERROR(VLOOKUP(B698,Listor!$N$6:$P$47,3,FALSE)*I698,"")</f>
        <v/>
      </c>
      <c r="K698" s="81"/>
      <c r="L698" s="88" t="str">
        <f>IFERROR((VLOOKUP(B698,Listor!$N$6:$P$47,3,FALSE)*Biologiska!K698)+(VLOOKUP(B698,Listor!$N$6:$Q$47,4,FALSE)),"")</f>
        <v/>
      </c>
      <c r="M698" s="63" t="str">
        <f t="shared" si="31"/>
        <v/>
      </c>
      <c r="N698" s="75"/>
      <c r="O698" s="84" t="str">
        <f t="shared" si="32"/>
        <v/>
      </c>
      <c r="P698" s="107"/>
      <c r="Q698" s="87" t="s">
        <v>79</v>
      </c>
      <c r="R698" s="87"/>
      <c r="S698" s="87"/>
      <c r="T698" s="87"/>
      <c r="U698" s="87"/>
      <c r="V698" s="86" t="s">
        <v>79</v>
      </c>
      <c r="W698" s="75"/>
      <c r="X698" s="102" t="s">
        <v>79</v>
      </c>
      <c r="Y698" s="63" t="str">
        <f>IFERROR(IF(VLOOKUP(X698,Listor!$T$6:$U$7,2,FALSE)&lt;O698,TRUE),"")</f>
        <v/>
      </c>
      <c r="Z698" s="87"/>
      <c r="AA698" s="104"/>
    </row>
    <row r="699" spans="2:27" x14ac:dyDescent="0.25">
      <c r="B699" s="68" t="s">
        <v>68</v>
      </c>
      <c r="C699" s="80" t="str">
        <f>IFERROR(VLOOKUP(B699,Listor!$A$6:$B$62,2,FALSE),"")</f>
        <v/>
      </c>
      <c r="D699" s="80" t="str">
        <f>IFERROR(VLOOKUP(B699,Listor!$A$6:$C$62,3,FALSE),"")</f>
        <v/>
      </c>
      <c r="E699" s="110" t="s">
        <v>79</v>
      </c>
      <c r="F699" s="66"/>
      <c r="G699" s="35" t="str">
        <f>IFERROR(VLOOKUP(B699,Listor!$A$6:$G$62,7,FALSE),"")</f>
        <v/>
      </c>
      <c r="H699" s="63" t="str">
        <f>IFERROR(VLOOKUP(B699,Listor!$N$6:$O$47,2,FALSE),"")</f>
        <v/>
      </c>
      <c r="I699" s="63" t="str">
        <f t="shared" si="30"/>
        <v/>
      </c>
      <c r="J699" s="96" t="str">
        <f>IFERROR(VLOOKUP(B699,Listor!$N$6:$P$47,3,FALSE)*I699,"")</f>
        <v/>
      </c>
      <c r="K699" s="81"/>
      <c r="L699" s="88" t="str">
        <f>IFERROR((VLOOKUP(B699,Listor!$N$6:$P$47,3,FALSE)*Biologiska!K699)+(VLOOKUP(B699,Listor!$N$6:$Q$47,4,FALSE)),"")</f>
        <v/>
      </c>
      <c r="M699" s="63" t="str">
        <f t="shared" si="31"/>
        <v/>
      </c>
      <c r="N699" s="75"/>
      <c r="O699" s="84" t="str">
        <f t="shared" si="32"/>
        <v/>
      </c>
      <c r="P699" s="107"/>
      <c r="Q699" s="87" t="s">
        <v>79</v>
      </c>
      <c r="R699" s="87"/>
      <c r="S699" s="87"/>
      <c r="T699" s="87"/>
      <c r="U699" s="87"/>
      <c r="V699" s="86" t="s">
        <v>79</v>
      </c>
      <c r="W699" s="75"/>
      <c r="X699" s="102" t="s">
        <v>79</v>
      </c>
      <c r="Y699" s="63" t="str">
        <f>IFERROR(IF(VLOOKUP(X699,Listor!$T$6:$U$7,2,FALSE)&lt;O699,TRUE),"")</f>
        <v/>
      </c>
      <c r="Z699" s="87"/>
      <c r="AA699" s="104"/>
    </row>
    <row r="700" spans="2:27" x14ac:dyDescent="0.25">
      <c r="B700" s="68" t="s">
        <v>68</v>
      </c>
      <c r="C700" s="80" t="str">
        <f>IFERROR(VLOOKUP(B700,Listor!$A$6:$B$62,2,FALSE),"")</f>
        <v/>
      </c>
      <c r="D700" s="80" t="str">
        <f>IFERROR(VLOOKUP(B700,Listor!$A$6:$C$62,3,FALSE),"")</f>
        <v/>
      </c>
      <c r="E700" s="110" t="s">
        <v>79</v>
      </c>
      <c r="F700" s="66"/>
      <c r="G700" s="35" t="str">
        <f>IFERROR(VLOOKUP(B700,Listor!$A$6:$G$62,7,FALSE),"")</f>
        <v/>
      </c>
      <c r="H700" s="63" t="str">
        <f>IFERROR(VLOOKUP(B700,Listor!$N$6:$O$47,2,FALSE),"")</f>
        <v/>
      </c>
      <c r="I700" s="63" t="str">
        <f t="shared" si="30"/>
        <v/>
      </c>
      <c r="J700" s="96" t="str">
        <f>IFERROR(VLOOKUP(B700,Listor!$N$6:$P$47,3,FALSE)*I700,"")</f>
        <v/>
      </c>
      <c r="K700" s="81"/>
      <c r="L700" s="88" t="str">
        <f>IFERROR((VLOOKUP(B700,Listor!$N$6:$P$47,3,FALSE)*Biologiska!K700)+(VLOOKUP(B700,Listor!$N$6:$Q$47,4,FALSE)),"")</f>
        <v/>
      </c>
      <c r="M700" s="63" t="str">
        <f t="shared" si="31"/>
        <v/>
      </c>
      <c r="N700" s="75"/>
      <c r="O700" s="84" t="str">
        <f t="shared" si="32"/>
        <v/>
      </c>
      <c r="P700" s="107"/>
      <c r="Q700" s="87" t="s">
        <v>79</v>
      </c>
      <c r="R700" s="87"/>
      <c r="S700" s="87"/>
      <c r="T700" s="87"/>
      <c r="U700" s="87"/>
      <c r="V700" s="86" t="s">
        <v>79</v>
      </c>
      <c r="W700" s="75"/>
      <c r="X700" s="102" t="s">
        <v>79</v>
      </c>
      <c r="Y700" s="63" t="str">
        <f>IFERROR(IF(VLOOKUP(X700,Listor!$T$6:$U$7,2,FALSE)&lt;O700,TRUE),"")</f>
        <v/>
      </c>
      <c r="Z700" s="87"/>
      <c r="AA700" s="104"/>
    </row>
    <row r="701" spans="2:27" x14ac:dyDescent="0.25">
      <c r="B701" s="68" t="s">
        <v>68</v>
      </c>
      <c r="C701" s="80" t="str">
        <f>IFERROR(VLOOKUP(B701,Listor!$A$6:$B$62,2,FALSE),"")</f>
        <v/>
      </c>
      <c r="D701" s="80" t="str">
        <f>IFERROR(VLOOKUP(B701,Listor!$A$6:$C$62,3,FALSE),"")</f>
        <v/>
      </c>
      <c r="E701" s="110" t="s">
        <v>79</v>
      </c>
      <c r="F701" s="66"/>
      <c r="G701" s="35" t="str">
        <f>IFERROR(VLOOKUP(B701,Listor!$A$6:$G$62,7,FALSE),"")</f>
        <v/>
      </c>
      <c r="H701" s="63" t="str">
        <f>IFERROR(VLOOKUP(B701,Listor!$N$6:$O$47,2,FALSE),"")</f>
        <v/>
      </c>
      <c r="I701" s="63" t="str">
        <f t="shared" si="30"/>
        <v/>
      </c>
      <c r="J701" s="96" t="str">
        <f>IFERROR(VLOOKUP(B701,Listor!$N$6:$P$47,3,FALSE)*I701,"")</f>
        <v/>
      </c>
      <c r="K701" s="81"/>
      <c r="L701" s="88" t="str">
        <f>IFERROR((VLOOKUP(B701,Listor!$N$6:$P$47,3,FALSE)*Biologiska!K701)+(VLOOKUP(B701,Listor!$N$6:$Q$47,4,FALSE)),"")</f>
        <v/>
      </c>
      <c r="M701" s="63" t="str">
        <f t="shared" si="31"/>
        <v/>
      </c>
      <c r="N701" s="75"/>
      <c r="O701" s="84" t="str">
        <f t="shared" si="32"/>
        <v/>
      </c>
      <c r="P701" s="107"/>
      <c r="Q701" s="87" t="s">
        <v>79</v>
      </c>
      <c r="R701" s="87"/>
      <c r="S701" s="87"/>
      <c r="T701" s="87"/>
      <c r="U701" s="87"/>
      <c r="V701" s="86" t="s">
        <v>79</v>
      </c>
      <c r="W701" s="75"/>
      <c r="X701" s="102" t="s">
        <v>79</v>
      </c>
      <c r="Y701" s="63" t="str">
        <f>IFERROR(IF(VLOOKUP(X701,Listor!$T$6:$U$7,2,FALSE)&lt;O701,TRUE),"")</f>
        <v/>
      </c>
      <c r="Z701" s="87"/>
      <c r="AA701" s="104"/>
    </row>
    <row r="702" spans="2:27" x14ac:dyDescent="0.25">
      <c r="B702" s="68" t="s">
        <v>68</v>
      </c>
      <c r="C702" s="80" t="str">
        <f>IFERROR(VLOOKUP(B702,Listor!$A$6:$B$62,2,FALSE),"")</f>
        <v/>
      </c>
      <c r="D702" s="80" t="str">
        <f>IFERROR(VLOOKUP(B702,Listor!$A$6:$C$62,3,FALSE),"")</f>
        <v/>
      </c>
      <c r="E702" s="110" t="s">
        <v>79</v>
      </c>
      <c r="F702" s="66"/>
      <c r="G702" s="35" t="str">
        <f>IFERROR(VLOOKUP(B702,Listor!$A$6:$G$62,7,FALSE),"")</f>
        <v/>
      </c>
      <c r="H702" s="63" t="str">
        <f>IFERROR(VLOOKUP(B702,Listor!$N$6:$O$47,2,FALSE),"")</f>
        <v/>
      </c>
      <c r="I702" s="63" t="str">
        <f t="shared" si="30"/>
        <v/>
      </c>
      <c r="J702" s="96" t="str">
        <f>IFERROR(VLOOKUP(B702,Listor!$N$6:$P$47,3,FALSE)*I702,"")</f>
        <v/>
      </c>
      <c r="K702" s="81"/>
      <c r="L702" s="88" t="str">
        <f>IFERROR((VLOOKUP(B702,Listor!$N$6:$P$47,3,FALSE)*Biologiska!K702)+(VLOOKUP(B702,Listor!$N$6:$Q$47,4,FALSE)),"")</f>
        <v/>
      </c>
      <c r="M702" s="63" t="str">
        <f t="shared" si="31"/>
        <v/>
      </c>
      <c r="N702" s="75"/>
      <c r="O702" s="84" t="str">
        <f t="shared" si="32"/>
        <v/>
      </c>
      <c r="P702" s="107"/>
      <c r="Q702" s="87" t="s">
        <v>79</v>
      </c>
      <c r="R702" s="87"/>
      <c r="S702" s="87"/>
      <c r="T702" s="87"/>
      <c r="U702" s="87"/>
      <c r="V702" s="86" t="s">
        <v>79</v>
      </c>
      <c r="W702" s="75"/>
      <c r="X702" s="102" t="s">
        <v>79</v>
      </c>
      <c r="Y702" s="63" t="str">
        <f>IFERROR(IF(VLOOKUP(X702,Listor!$T$6:$U$7,2,FALSE)&lt;O702,TRUE),"")</f>
        <v/>
      </c>
      <c r="Z702" s="87"/>
      <c r="AA702" s="104"/>
    </row>
    <row r="703" spans="2:27" x14ac:dyDescent="0.25">
      <c r="B703" s="68" t="s">
        <v>68</v>
      </c>
      <c r="C703" s="80" t="str">
        <f>IFERROR(VLOOKUP(B703,Listor!$A$6:$B$62,2,FALSE),"")</f>
        <v/>
      </c>
      <c r="D703" s="80" t="str">
        <f>IFERROR(VLOOKUP(B703,Listor!$A$6:$C$62,3,FALSE),"")</f>
        <v/>
      </c>
      <c r="E703" s="110" t="s">
        <v>79</v>
      </c>
      <c r="F703" s="66"/>
      <c r="G703" s="35" t="str">
        <f>IFERROR(VLOOKUP(B703,Listor!$A$6:$G$62,7,FALSE),"")</f>
        <v/>
      </c>
      <c r="H703" s="63" t="str">
        <f>IFERROR(VLOOKUP(B703,Listor!$N$6:$O$47,2,FALSE),"")</f>
        <v/>
      </c>
      <c r="I703" s="63" t="str">
        <f t="shared" si="30"/>
        <v/>
      </c>
      <c r="J703" s="96" t="str">
        <f>IFERROR(VLOOKUP(B703,Listor!$N$6:$P$47,3,FALSE)*I703,"")</f>
        <v/>
      </c>
      <c r="K703" s="81"/>
      <c r="L703" s="88" t="str">
        <f>IFERROR((VLOOKUP(B703,Listor!$N$6:$P$47,3,FALSE)*Biologiska!K703)+(VLOOKUP(B703,Listor!$N$6:$Q$47,4,FALSE)),"")</f>
        <v/>
      </c>
      <c r="M703" s="63" t="str">
        <f t="shared" si="31"/>
        <v/>
      </c>
      <c r="N703" s="75"/>
      <c r="O703" s="84" t="str">
        <f t="shared" si="32"/>
        <v/>
      </c>
      <c r="P703" s="107"/>
      <c r="Q703" s="87" t="s">
        <v>79</v>
      </c>
      <c r="R703" s="87"/>
      <c r="S703" s="87"/>
      <c r="T703" s="87"/>
      <c r="U703" s="87"/>
      <c r="V703" s="86" t="s">
        <v>79</v>
      </c>
      <c r="W703" s="75"/>
      <c r="X703" s="102" t="s">
        <v>79</v>
      </c>
      <c r="Y703" s="63" t="str">
        <f>IFERROR(IF(VLOOKUP(X703,Listor!$T$6:$U$7,2,FALSE)&lt;O703,TRUE),"")</f>
        <v/>
      </c>
      <c r="Z703" s="87"/>
      <c r="AA703" s="104"/>
    </row>
    <row r="704" spans="2:27" x14ac:dyDescent="0.25">
      <c r="B704" s="68" t="s">
        <v>68</v>
      </c>
      <c r="C704" s="80" t="str">
        <f>IFERROR(VLOOKUP(B704,Listor!$A$6:$B$62,2,FALSE),"")</f>
        <v/>
      </c>
      <c r="D704" s="80" t="str">
        <f>IFERROR(VLOOKUP(B704,Listor!$A$6:$C$62,3,FALSE),"")</f>
        <v/>
      </c>
      <c r="E704" s="110" t="s">
        <v>79</v>
      </c>
      <c r="F704" s="66"/>
      <c r="G704" s="35" t="str">
        <f>IFERROR(VLOOKUP(B704,Listor!$A$6:$G$62,7,FALSE),"")</f>
        <v/>
      </c>
      <c r="H704" s="63" t="str">
        <f>IFERROR(VLOOKUP(B704,Listor!$N$6:$O$47,2,FALSE),"")</f>
        <v/>
      </c>
      <c r="I704" s="63" t="str">
        <f t="shared" si="30"/>
        <v/>
      </c>
      <c r="J704" s="96" t="str">
        <f>IFERROR(VLOOKUP(B704,Listor!$N$6:$P$47,3,FALSE)*I704,"")</f>
        <v/>
      </c>
      <c r="K704" s="81"/>
      <c r="L704" s="88" t="str">
        <f>IFERROR((VLOOKUP(B704,Listor!$N$6:$P$47,3,FALSE)*Biologiska!K704)+(VLOOKUP(B704,Listor!$N$6:$Q$47,4,FALSE)),"")</f>
        <v/>
      </c>
      <c r="M704" s="63" t="str">
        <f t="shared" si="31"/>
        <v/>
      </c>
      <c r="N704" s="75"/>
      <c r="O704" s="84" t="str">
        <f t="shared" si="32"/>
        <v/>
      </c>
      <c r="P704" s="107"/>
      <c r="Q704" s="87" t="s">
        <v>79</v>
      </c>
      <c r="R704" s="87"/>
      <c r="S704" s="87"/>
      <c r="T704" s="87"/>
      <c r="U704" s="87"/>
      <c r="V704" s="86" t="s">
        <v>79</v>
      </c>
      <c r="W704" s="75"/>
      <c r="X704" s="102" t="s">
        <v>79</v>
      </c>
      <c r="Y704" s="63" t="str">
        <f>IFERROR(IF(VLOOKUP(X704,Listor!$T$6:$U$7,2,FALSE)&lt;O704,TRUE),"")</f>
        <v/>
      </c>
      <c r="Z704" s="87"/>
      <c r="AA704" s="104"/>
    </row>
    <row r="705" spans="2:27" x14ac:dyDescent="0.25">
      <c r="B705" s="68" t="s">
        <v>68</v>
      </c>
      <c r="C705" s="80" t="str">
        <f>IFERROR(VLOOKUP(B705,Listor!$A$6:$B$62,2,FALSE),"")</f>
        <v/>
      </c>
      <c r="D705" s="80" t="str">
        <f>IFERROR(VLOOKUP(B705,Listor!$A$6:$C$62,3,FALSE),"")</f>
        <v/>
      </c>
      <c r="E705" s="110" t="s">
        <v>79</v>
      </c>
      <c r="F705" s="66"/>
      <c r="G705" s="35" t="str">
        <f>IFERROR(VLOOKUP(B705,Listor!$A$6:$G$62,7,FALSE),"")</f>
        <v/>
      </c>
      <c r="H705" s="63" t="str">
        <f>IFERROR(VLOOKUP(B705,Listor!$N$6:$O$47,2,FALSE),"")</f>
        <v/>
      </c>
      <c r="I705" s="63" t="str">
        <f t="shared" si="30"/>
        <v/>
      </c>
      <c r="J705" s="96" t="str">
        <f>IFERROR(VLOOKUP(B705,Listor!$N$6:$P$47,3,FALSE)*I705,"")</f>
        <v/>
      </c>
      <c r="K705" s="81"/>
      <c r="L705" s="88" t="str">
        <f>IFERROR((VLOOKUP(B705,Listor!$N$6:$P$47,3,FALSE)*Biologiska!K705)+(VLOOKUP(B705,Listor!$N$6:$Q$47,4,FALSE)),"")</f>
        <v/>
      </c>
      <c r="M705" s="63" t="str">
        <f t="shared" si="31"/>
        <v/>
      </c>
      <c r="N705" s="75"/>
      <c r="O705" s="84" t="str">
        <f t="shared" si="32"/>
        <v/>
      </c>
      <c r="P705" s="107"/>
      <c r="Q705" s="87" t="s">
        <v>79</v>
      </c>
      <c r="R705" s="87"/>
      <c r="S705" s="87"/>
      <c r="T705" s="87"/>
      <c r="U705" s="87"/>
      <c r="V705" s="86" t="s">
        <v>79</v>
      </c>
      <c r="W705" s="75"/>
      <c r="X705" s="102" t="s">
        <v>79</v>
      </c>
      <c r="Y705" s="63" t="str">
        <f>IFERROR(IF(VLOOKUP(X705,Listor!$T$6:$U$7,2,FALSE)&lt;O705,TRUE),"")</f>
        <v/>
      </c>
      <c r="Z705" s="87"/>
      <c r="AA705" s="104"/>
    </row>
    <row r="706" spans="2:27" x14ac:dyDescent="0.25">
      <c r="B706" s="68" t="s">
        <v>68</v>
      </c>
      <c r="C706" s="80" t="str">
        <f>IFERROR(VLOOKUP(B706,Listor!$A$6:$B$62,2,FALSE),"")</f>
        <v/>
      </c>
      <c r="D706" s="80" t="str">
        <f>IFERROR(VLOOKUP(B706,Listor!$A$6:$C$62,3,FALSE),"")</f>
        <v/>
      </c>
      <c r="E706" s="110" t="s">
        <v>79</v>
      </c>
      <c r="F706" s="66"/>
      <c r="G706" s="35" t="str">
        <f>IFERROR(VLOOKUP(B706,Listor!$A$6:$G$62,7,FALSE),"")</f>
        <v/>
      </c>
      <c r="H706" s="63" t="str">
        <f>IFERROR(VLOOKUP(B706,Listor!$N$6:$O$47,2,FALSE),"")</f>
        <v/>
      </c>
      <c r="I706" s="63" t="str">
        <f t="shared" si="30"/>
        <v/>
      </c>
      <c r="J706" s="96" t="str">
        <f>IFERROR(VLOOKUP(B706,Listor!$N$6:$P$47,3,FALSE)*I706,"")</f>
        <v/>
      </c>
      <c r="K706" s="81"/>
      <c r="L706" s="88" t="str">
        <f>IFERROR((VLOOKUP(B706,Listor!$N$6:$P$47,3,FALSE)*Biologiska!K706)+(VLOOKUP(B706,Listor!$N$6:$Q$47,4,FALSE)),"")</f>
        <v/>
      </c>
      <c r="M706" s="63" t="str">
        <f t="shared" si="31"/>
        <v/>
      </c>
      <c r="N706" s="75"/>
      <c r="O706" s="84" t="str">
        <f t="shared" si="32"/>
        <v/>
      </c>
      <c r="P706" s="107"/>
      <c r="Q706" s="87" t="s">
        <v>79</v>
      </c>
      <c r="R706" s="87"/>
      <c r="S706" s="87"/>
      <c r="T706" s="87"/>
      <c r="U706" s="87"/>
      <c r="V706" s="86" t="s">
        <v>79</v>
      </c>
      <c r="W706" s="75"/>
      <c r="X706" s="102" t="s">
        <v>79</v>
      </c>
      <c r="Y706" s="63" t="str">
        <f>IFERROR(IF(VLOOKUP(X706,Listor!$T$6:$U$7,2,FALSE)&lt;O706,TRUE),"")</f>
        <v/>
      </c>
      <c r="Z706" s="87"/>
      <c r="AA706" s="104"/>
    </row>
    <row r="707" spans="2:27" x14ac:dyDescent="0.25">
      <c r="B707" s="68" t="s">
        <v>68</v>
      </c>
      <c r="C707" s="80" t="str">
        <f>IFERROR(VLOOKUP(B707,Listor!$A$6:$B$62,2,FALSE),"")</f>
        <v/>
      </c>
      <c r="D707" s="80" t="str">
        <f>IFERROR(VLOOKUP(B707,Listor!$A$6:$C$62,3,FALSE),"")</f>
        <v/>
      </c>
      <c r="E707" s="110" t="s">
        <v>79</v>
      </c>
      <c r="F707" s="66"/>
      <c r="G707" s="35" t="str">
        <f>IFERROR(VLOOKUP(B707,Listor!$A$6:$G$62,7,FALSE),"")</f>
        <v/>
      </c>
      <c r="H707" s="63" t="str">
        <f>IFERROR(VLOOKUP(B707,Listor!$N$6:$O$47,2,FALSE),"")</f>
        <v/>
      </c>
      <c r="I707" s="63" t="str">
        <f t="shared" si="30"/>
        <v/>
      </c>
      <c r="J707" s="96" t="str">
        <f>IFERROR(VLOOKUP(B707,Listor!$N$6:$P$47,3,FALSE)*I707,"")</f>
        <v/>
      </c>
      <c r="K707" s="81"/>
      <c r="L707" s="88" t="str">
        <f>IFERROR((VLOOKUP(B707,Listor!$N$6:$P$47,3,FALSE)*Biologiska!K707)+(VLOOKUP(B707,Listor!$N$6:$Q$47,4,FALSE)),"")</f>
        <v/>
      </c>
      <c r="M707" s="63" t="str">
        <f t="shared" si="31"/>
        <v/>
      </c>
      <c r="N707" s="75"/>
      <c r="O707" s="84" t="str">
        <f t="shared" si="32"/>
        <v/>
      </c>
      <c r="P707" s="107"/>
      <c r="Q707" s="87" t="s">
        <v>79</v>
      </c>
      <c r="R707" s="87"/>
      <c r="S707" s="87"/>
      <c r="T707" s="87"/>
      <c r="U707" s="87"/>
      <c r="V707" s="86" t="s">
        <v>79</v>
      </c>
      <c r="W707" s="75"/>
      <c r="X707" s="102" t="s">
        <v>79</v>
      </c>
      <c r="Y707" s="63" t="str">
        <f>IFERROR(IF(VLOOKUP(X707,Listor!$T$6:$U$7,2,FALSE)&lt;O707,TRUE),"")</f>
        <v/>
      </c>
      <c r="Z707" s="87"/>
      <c r="AA707" s="104"/>
    </row>
    <row r="708" spans="2:27" x14ac:dyDescent="0.25">
      <c r="B708" s="68" t="s">
        <v>68</v>
      </c>
      <c r="C708" s="80" t="str">
        <f>IFERROR(VLOOKUP(B708,Listor!$A$6:$B$62,2,FALSE),"")</f>
        <v/>
      </c>
      <c r="D708" s="80" t="str">
        <f>IFERROR(VLOOKUP(B708,Listor!$A$6:$C$62,3,FALSE),"")</f>
        <v/>
      </c>
      <c r="E708" s="110" t="s">
        <v>79</v>
      </c>
      <c r="F708" s="66"/>
      <c r="G708" s="35" t="str">
        <f>IFERROR(VLOOKUP(B708,Listor!$A$6:$G$62,7,FALSE),"")</f>
        <v/>
      </c>
      <c r="H708" s="63" t="str">
        <f>IFERROR(VLOOKUP(B708,Listor!$N$6:$O$47,2,FALSE),"")</f>
        <v/>
      </c>
      <c r="I708" s="63" t="str">
        <f t="shared" si="30"/>
        <v/>
      </c>
      <c r="J708" s="96" t="str">
        <f>IFERROR(VLOOKUP(B708,Listor!$N$6:$P$47,3,FALSE)*I708,"")</f>
        <v/>
      </c>
      <c r="K708" s="81"/>
      <c r="L708" s="88" t="str">
        <f>IFERROR((VLOOKUP(B708,Listor!$N$6:$P$47,3,FALSE)*Biologiska!K708)+(VLOOKUP(B708,Listor!$N$6:$Q$47,4,FALSE)),"")</f>
        <v/>
      </c>
      <c r="M708" s="63" t="str">
        <f t="shared" si="31"/>
        <v/>
      </c>
      <c r="N708" s="75"/>
      <c r="O708" s="84" t="str">
        <f t="shared" si="32"/>
        <v/>
      </c>
      <c r="P708" s="107"/>
      <c r="Q708" s="87" t="s">
        <v>79</v>
      </c>
      <c r="R708" s="87"/>
      <c r="S708" s="87"/>
      <c r="T708" s="87"/>
      <c r="U708" s="87"/>
      <c r="V708" s="86" t="s">
        <v>79</v>
      </c>
      <c r="W708" s="75"/>
      <c r="X708" s="102" t="s">
        <v>79</v>
      </c>
      <c r="Y708" s="63" t="str">
        <f>IFERROR(IF(VLOOKUP(X708,Listor!$T$6:$U$7,2,FALSE)&lt;O708,TRUE),"")</f>
        <v/>
      </c>
      <c r="Z708" s="87"/>
      <c r="AA708" s="104"/>
    </row>
    <row r="709" spans="2:27" x14ac:dyDescent="0.25">
      <c r="B709" s="68" t="s">
        <v>68</v>
      </c>
      <c r="C709" s="80" t="str">
        <f>IFERROR(VLOOKUP(B709,Listor!$A$6:$B$62,2,FALSE),"")</f>
        <v/>
      </c>
      <c r="D709" s="80" t="str">
        <f>IFERROR(VLOOKUP(B709,Listor!$A$6:$C$62,3,FALSE),"")</f>
        <v/>
      </c>
      <c r="E709" s="110" t="s">
        <v>79</v>
      </c>
      <c r="F709" s="66"/>
      <c r="G709" s="35" t="str">
        <f>IFERROR(VLOOKUP(B709,Listor!$A$6:$G$62,7,FALSE),"")</f>
        <v/>
      </c>
      <c r="H709" s="63" t="str">
        <f>IFERROR(VLOOKUP(B709,Listor!$N$6:$O$47,2,FALSE),"")</f>
        <v/>
      </c>
      <c r="I709" s="63" t="str">
        <f t="shared" ref="I709:I772" si="33">IFERROR(F709*H709,"")</f>
        <v/>
      </c>
      <c r="J709" s="96" t="str">
        <f>IFERROR(VLOOKUP(B709,Listor!$N$6:$P$47,3,FALSE)*I709,"")</f>
        <v/>
      </c>
      <c r="K709" s="81"/>
      <c r="L709" s="88" t="str">
        <f>IFERROR((VLOOKUP(B709,Listor!$N$6:$P$47,3,FALSE)*Biologiska!K709)+(VLOOKUP(B709,Listor!$N$6:$Q$47,4,FALSE)),"")</f>
        <v/>
      </c>
      <c r="M709" s="63" t="str">
        <f t="shared" si="31"/>
        <v/>
      </c>
      <c r="N709" s="75"/>
      <c r="O709" s="84" t="str">
        <f t="shared" si="32"/>
        <v/>
      </c>
      <c r="P709" s="107"/>
      <c r="Q709" s="87" t="s">
        <v>79</v>
      </c>
      <c r="R709" s="87"/>
      <c r="S709" s="87"/>
      <c r="T709" s="87"/>
      <c r="U709" s="87"/>
      <c r="V709" s="86" t="s">
        <v>79</v>
      </c>
      <c r="W709" s="75"/>
      <c r="X709" s="102" t="s">
        <v>79</v>
      </c>
      <c r="Y709" s="63" t="str">
        <f>IFERROR(IF(VLOOKUP(X709,Listor!$T$6:$U$7,2,FALSE)&lt;O709,TRUE),"")</f>
        <v/>
      </c>
      <c r="Z709" s="87"/>
      <c r="AA709" s="104"/>
    </row>
    <row r="710" spans="2:27" x14ac:dyDescent="0.25">
      <c r="B710" s="68" t="s">
        <v>68</v>
      </c>
      <c r="C710" s="80" t="str">
        <f>IFERROR(VLOOKUP(B710,Listor!$A$6:$B$62,2,FALSE),"")</f>
        <v/>
      </c>
      <c r="D710" s="80" t="str">
        <f>IFERROR(VLOOKUP(B710,Listor!$A$6:$C$62,3,FALSE),"")</f>
        <v/>
      </c>
      <c r="E710" s="110" t="s">
        <v>79</v>
      </c>
      <c r="F710" s="66"/>
      <c r="G710" s="35" t="str">
        <f>IFERROR(VLOOKUP(B710,Listor!$A$6:$G$62,7,FALSE),"")</f>
        <v/>
      </c>
      <c r="H710" s="63" t="str">
        <f>IFERROR(VLOOKUP(B710,Listor!$N$6:$O$47,2,FALSE),"")</f>
        <v/>
      </c>
      <c r="I710" s="63" t="str">
        <f t="shared" si="33"/>
        <v/>
      </c>
      <c r="J710" s="96" t="str">
        <f>IFERROR(VLOOKUP(B710,Listor!$N$6:$P$47,3,FALSE)*I710,"")</f>
        <v/>
      </c>
      <c r="K710" s="81"/>
      <c r="L710" s="88" t="str">
        <f>IFERROR((VLOOKUP(B710,Listor!$N$6:$P$47,3,FALSE)*Biologiska!K710)+(VLOOKUP(B710,Listor!$N$6:$Q$47,4,FALSE)),"")</f>
        <v/>
      </c>
      <c r="M710" s="63" t="str">
        <f t="shared" ref="M710:M773" si="34">IFERROR(I710*L710,"")</f>
        <v/>
      </c>
      <c r="N710" s="75"/>
      <c r="O710" s="84" t="str">
        <f t="shared" ref="O710:O773" si="35">IF(ISBLANK(K710),"",IFERROR(((83.8-K710)/83.8)*100,""))</f>
        <v/>
      </c>
      <c r="P710" s="107"/>
      <c r="Q710" s="87" t="s">
        <v>79</v>
      </c>
      <c r="R710" s="87"/>
      <c r="S710" s="87"/>
      <c r="T710" s="87"/>
      <c r="U710" s="87"/>
      <c r="V710" s="86" t="s">
        <v>79</v>
      </c>
      <c r="W710" s="75"/>
      <c r="X710" s="102" t="s">
        <v>79</v>
      </c>
      <c r="Y710" s="63" t="str">
        <f>IFERROR(IF(VLOOKUP(X710,Listor!$T$6:$U$7,2,FALSE)&lt;O710,TRUE),"")</f>
        <v/>
      </c>
      <c r="Z710" s="87"/>
      <c r="AA710" s="104"/>
    </row>
    <row r="711" spans="2:27" x14ac:dyDescent="0.25">
      <c r="B711" s="68" t="s">
        <v>68</v>
      </c>
      <c r="C711" s="80" t="str">
        <f>IFERROR(VLOOKUP(B711,Listor!$A$6:$B$62,2,FALSE),"")</f>
        <v/>
      </c>
      <c r="D711" s="80" t="str">
        <f>IFERROR(VLOOKUP(B711,Listor!$A$6:$C$62,3,FALSE),"")</f>
        <v/>
      </c>
      <c r="E711" s="110" t="s">
        <v>79</v>
      </c>
      <c r="F711" s="66"/>
      <c r="G711" s="35" t="str">
        <f>IFERROR(VLOOKUP(B711,Listor!$A$6:$G$62,7,FALSE),"")</f>
        <v/>
      </c>
      <c r="H711" s="63" t="str">
        <f>IFERROR(VLOOKUP(B711,Listor!$N$6:$O$47,2,FALSE),"")</f>
        <v/>
      </c>
      <c r="I711" s="63" t="str">
        <f t="shared" si="33"/>
        <v/>
      </c>
      <c r="J711" s="96" t="str">
        <f>IFERROR(VLOOKUP(B711,Listor!$N$6:$P$47,3,FALSE)*I711,"")</f>
        <v/>
      </c>
      <c r="K711" s="81"/>
      <c r="L711" s="88" t="str">
        <f>IFERROR((VLOOKUP(B711,Listor!$N$6:$P$47,3,FALSE)*Biologiska!K711)+(VLOOKUP(B711,Listor!$N$6:$Q$47,4,FALSE)),"")</f>
        <v/>
      </c>
      <c r="M711" s="63" t="str">
        <f t="shared" si="34"/>
        <v/>
      </c>
      <c r="N711" s="75"/>
      <c r="O711" s="84" t="str">
        <f t="shared" si="35"/>
        <v/>
      </c>
      <c r="P711" s="107"/>
      <c r="Q711" s="87" t="s">
        <v>79</v>
      </c>
      <c r="R711" s="87"/>
      <c r="S711" s="87"/>
      <c r="T711" s="87"/>
      <c r="U711" s="87"/>
      <c r="V711" s="86" t="s">
        <v>79</v>
      </c>
      <c r="W711" s="75"/>
      <c r="X711" s="102" t="s">
        <v>79</v>
      </c>
      <c r="Y711" s="63" t="str">
        <f>IFERROR(IF(VLOOKUP(X711,Listor!$T$6:$U$7,2,FALSE)&lt;O711,TRUE),"")</f>
        <v/>
      </c>
      <c r="Z711" s="87"/>
      <c r="AA711" s="104"/>
    </row>
    <row r="712" spans="2:27" x14ac:dyDescent="0.25">
      <c r="B712" s="68" t="s">
        <v>68</v>
      </c>
      <c r="C712" s="80" t="str">
        <f>IFERROR(VLOOKUP(B712,Listor!$A$6:$B$62,2,FALSE),"")</f>
        <v/>
      </c>
      <c r="D712" s="80" t="str">
        <f>IFERROR(VLOOKUP(B712,Listor!$A$6:$C$62,3,FALSE),"")</f>
        <v/>
      </c>
      <c r="E712" s="110" t="s">
        <v>79</v>
      </c>
      <c r="F712" s="66"/>
      <c r="G712" s="35" t="str">
        <f>IFERROR(VLOOKUP(B712,Listor!$A$6:$G$62,7,FALSE),"")</f>
        <v/>
      </c>
      <c r="H712" s="63" t="str">
        <f>IFERROR(VLOOKUP(B712,Listor!$N$6:$O$47,2,FALSE),"")</f>
        <v/>
      </c>
      <c r="I712" s="63" t="str">
        <f t="shared" si="33"/>
        <v/>
      </c>
      <c r="J712" s="96" t="str">
        <f>IFERROR(VLOOKUP(B712,Listor!$N$6:$P$47,3,FALSE)*I712,"")</f>
        <v/>
      </c>
      <c r="K712" s="81"/>
      <c r="L712" s="88" t="str">
        <f>IFERROR((VLOOKUP(B712,Listor!$N$6:$P$47,3,FALSE)*Biologiska!K712)+(VLOOKUP(B712,Listor!$N$6:$Q$47,4,FALSE)),"")</f>
        <v/>
      </c>
      <c r="M712" s="63" t="str">
        <f t="shared" si="34"/>
        <v/>
      </c>
      <c r="N712" s="75"/>
      <c r="O712" s="84" t="str">
        <f t="shared" si="35"/>
        <v/>
      </c>
      <c r="P712" s="107"/>
      <c r="Q712" s="87" t="s">
        <v>79</v>
      </c>
      <c r="R712" s="87"/>
      <c r="S712" s="87"/>
      <c r="T712" s="87"/>
      <c r="U712" s="87"/>
      <c r="V712" s="86" t="s">
        <v>79</v>
      </c>
      <c r="W712" s="75"/>
      <c r="X712" s="102" t="s">
        <v>79</v>
      </c>
      <c r="Y712" s="63" t="str">
        <f>IFERROR(IF(VLOOKUP(X712,Listor!$T$6:$U$7,2,FALSE)&lt;O712,TRUE),"")</f>
        <v/>
      </c>
      <c r="Z712" s="87"/>
      <c r="AA712" s="104"/>
    </row>
    <row r="713" spans="2:27" x14ac:dyDescent="0.25">
      <c r="B713" s="68" t="s">
        <v>68</v>
      </c>
      <c r="C713" s="80" t="str">
        <f>IFERROR(VLOOKUP(B713,Listor!$A$6:$B$62,2,FALSE),"")</f>
        <v/>
      </c>
      <c r="D713" s="80" t="str">
        <f>IFERROR(VLOOKUP(B713,Listor!$A$6:$C$62,3,FALSE),"")</f>
        <v/>
      </c>
      <c r="E713" s="110" t="s">
        <v>79</v>
      </c>
      <c r="F713" s="66"/>
      <c r="G713" s="35" t="str">
        <f>IFERROR(VLOOKUP(B713,Listor!$A$6:$G$62,7,FALSE),"")</f>
        <v/>
      </c>
      <c r="H713" s="63" t="str">
        <f>IFERROR(VLOOKUP(B713,Listor!$N$6:$O$47,2,FALSE),"")</f>
        <v/>
      </c>
      <c r="I713" s="63" t="str">
        <f t="shared" si="33"/>
        <v/>
      </c>
      <c r="J713" s="96" t="str">
        <f>IFERROR(VLOOKUP(B713,Listor!$N$6:$P$47,3,FALSE)*I713,"")</f>
        <v/>
      </c>
      <c r="K713" s="81"/>
      <c r="L713" s="88" t="str">
        <f>IFERROR((VLOOKUP(B713,Listor!$N$6:$P$47,3,FALSE)*Biologiska!K713)+(VLOOKUP(B713,Listor!$N$6:$Q$47,4,FALSE)),"")</f>
        <v/>
      </c>
      <c r="M713" s="63" t="str">
        <f t="shared" si="34"/>
        <v/>
      </c>
      <c r="N713" s="75"/>
      <c r="O713" s="84" t="str">
        <f t="shared" si="35"/>
        <v/>
      </c>
      <c r="P713" s="107"/>
      <c r="Q713" s="87" t="s">
        <v>79</v>
      </c>
      <c r="R713" s="87"/>
      <c r="S713" s="87"/>
      <c r="T713" s="87"/>
      <c r="U713" s="87"/>
      <c r="V713" s="86" t="s">
        <v>79</v>
      </c>
      <c r="W713" s="75"/>
      <c r="X713" s="102" t="s">
        <v>79</v>
      </c>
      <c r="Y713" s="63" t="str">
        <f>IFERROR(IF(VLOOKUP(X713,Listor!$T$6:$U$7,2,FALSE)&lt;O713,TRUE),"")</f>
        <v/>
      </c>
      <c r="Z713" s="87"/>
      <c r="AA713" s="104"/>
    </row>
    <row r="714" spans="2:27" x14ac:dyDescent="0.25">
      <c r="B714" s="68" t="s">
        <v>68</v>
      </c>
      <c r="C714" s="80" t="str">
        <f>IFERROR(VLOOKUP(B714,Listor!$A$6:$B$62,2,FALSE),"")</f>
        <v/>
      </c>
      <c r="D714" s="80" t="str">
        <f>IFERROR(VLOOKUP(B714,Listor!$A$6:$C$62,3,FALSE),"")</f>
        <v/>
      </c>
      <c r="E714" s="110" t="s">
        <v>79</v>
      </c>
      <c r="F714" s="66"/>
      <c r="G714" s="35" t="str">
        <f>IFERROR(VLOOKUP(B714,Listor!$A$6:$G$62,7,FALSE),"")</f>
        <v/>
      </c>
      <c r="H714" s="63" t="str">
        <f>IFERROR(VLOOKUP(B714,Listor!$N$6:$O$47,2,FALSE),"")</f>
        <v/>
      </c>
      <c r="I714" s="63" t="str">
        <f t="shared" si="33"/>
        <v/>
      </c>
      <c r="J714" s="96" t="str">
        <f>IFERROR(VLOOKUP(B714,Listor!$N$6:$P$47,3,FALSE)*I714,"")</f>
        <v/>
      </c>
      <c r="K714" s="81"/>
      <c r="L714" s="88" t="str">
        <f>IFERROR((VLOOKUP(B714,Listor!$N$6:$P$47,3,FALSE)*Biologiska!K714)+(VLOOKUP(B714,Listor!$N$6:$Q$47,4,FALSE)),"")</f>
        <v/>
      </c>
      <c r="M714" s="63" t="str">
        <f t="shared" si="34"/>
        <v/>
      </c>
      <c r="N714" s="75"/>
      <c r="O714" s="84" t="str">
        <f t="shared" si="35"/>
        <v/>
      </c>
      <c r="P714" s="107"/>
      <c r="Q714" s="87" t="s">
        <v>79</v>
      </c>
      <c r="R714" s="87"/>
      <c r="S714" s="87"/>
      <c r="T714" s="87"/>
      <c r="U714" s="87"/>
      <c r="V714" s="86" t="s">
        <v>79</v>
      </c>
      <c r="W714" s="75"/>
      <c r="X714" s="102" t="s">
        <v>79</v>
      </c>
      <c r="Y714" s="63" t="str">
        <f>IFERROR(IF(VLOOKUP(X714,Listor!$T$6:$U$7,2,FALSE)&lt;O714,TRUE),"")</f>
        <v/>
      </c>
      <c r="Z714" s="87"/>
      <c r="AA714" s="104"/>
    </row>
    <row r="715" spans="2:27" x14ac:dyDescent="0.25">
      <c r="B715" s="68" t="s">
        <v>68</v>
      </c>
      <c r="C715" s="80" t="str">
        <f>IFERROR(VLOOKUP(B715,Listor!$A$6:$B$62,2,FALSE),"")</f>
        <v/>
      </c>
      <c r="D715" s="80" t="str">
        <f>IFERROR(VLOOKUP(B715,Listor!$A$6:$C$62,3,FALSE),"")</f>
        <v/>
      </c>
      <c r="E715" s="110" t="s">
        <v>79</v>
      </c>
      <c r="F715" s="66"/>
      <c r="G715" s="35" t="str">
        <f>IFERROR(VLOOKUP(B715,Listor!$A$6:$G$62,7,FALSE),"")</f>
        <v/>
      </c>
      <c r="H715" s="63" t="str">
        <f>IFERROR(VLOOKUP(B715,Listor!$N$6:$O$47,2,FALSE),"")</f>
        <v/>
      </c>
      <c r="I715" s="63" t="str">
        <f t="shared" si="33"/>
        <v/>
      </c>
      <c r="J715" s="96" t="str">
        <f>IFERROR(VLOOKUP(B715,Listor!$N$6:$P$47,3,FALSE)*I715,"")</f>
        <v/>
      </c>
      <c r="K715" s="81"/>
      <c r="L715" s="88" t="str">
        <f>IFERROR((VLOOKUP(B715,Listor!$N$6:$P$47,3,FALSE)*Biologiska!K715)+(VLOOKUP(B715,Listor!$N$6:$Q$47,4,FALSE)),"")</f>
        <v/>
      </c>
      <c r="M715" s="63" t="str">
        <f t="shared" si="34"/>
        <v/>
      </c>
      <c r="N715" s="75"/>
      <c r="O715" s="84" t="str">
        <f t="shared" si="35"/>
        <v/>
      </c>
      <c r="P715" s="107"/>
      <c r="Q715" s="87" t="s">
        <v>79</v>
      </c>
      <c r="R715" s="87"/>
      <c r="S715" s="87"/>
      <c r="T715" s="87"/>
      <c r="U715" s="87"/>
      <c r="V715" s="86" t="s">
        <v>79</v>
      </c>
      <c r="W715" s="75"/>
      <c r="X715" s="102" t="s">
        <v>79</v>
      </c>
      <c r="Y715" s="63" t="str">
        <f>IFERROR(IF(VLOOKUP(X715,Listor!$T$6:$U$7,2,FALSE)&lt;O715,TRUE),"")</f>
        <v/>
      </c>
      <c r="Z715" s="87"/>
      <c r="AA715" s="104"/>
    </row>
    <row r="716" spans="2:27" x14ac:dyDescent="0.25">
      <c r="B716" s="68" t="s">
        <v>68</v>
      </c>
      <c r="C716" s="80" t="str">
        <f>IFERROR(VLOOKUP(B716,Listor!$A$6:$B$62,2,FALSE),"")</f>
        <v/>
      </c>
      <c r="D716" s="80" t="str">
        <f>IFERROR(VLOOKUP(B716,Listor!$A$6:$C$62,3,FALSE),"")</f>
        <v/>
      </c>
      <c r="E716" s="110" t="s">
        <v>79</v>
      </c>
      <c r="F716" s="66"/>
      <c r="G716" s="35" t="str">
        <f>IFERROR(VLOOKUP(B716,Listor!$A$6:$G$62,7,FALSE),"")</f>
        <v/>
      </c>
      <c r="H716" s="63" t="str">
        <f>IFERROR(VLOOKUP(B716,Listor!$N$6:$O$47,2,FALSE),"")</f>
        <v/>
      </c>
      <c r="I716" s="63" t="str">
        <f t="shared" si="33"/>
        <v/>
      </c>
      <c r="J716" s="96" t="str">
        <f>IFERROR(VLOOKUP(B716,Listor!$N$6:$P$47,3,FALSE)*I716,"")</f>
        <v/>
      </c>
      <c r="K716" s="81"/>
      <c r="L716" s="88" t="str">
        <f>IFERROR((VLOOKUP(B716,Listor!$N$6:$P$47,3,FALSE)*Biologiska!K716)+(VLOOKUP(B716,Listor!$N$6:$Q$47,4,FALSE)),"")</f>
        <v/>
      </c>
      <c r="M716" s="63" t="str">
        <f t="shared" si="34"/>
        <v/>
      </c>
      <c r="N716" s="75"/>
      <c r="O716" s="84" t="str">
        <f t="shared" si="35"/>
        <v/>
      </c>
      <c r="P716" s="107"/>
      <c r="Q716" s="87" t="s">
        <v>79</v>
      </c>
      <c r="R716" s="87"/>
      <c r="S716" s="87"/>
      <c r="T716" s="87"/>
      <c r="U716" s="87"/>
      <c r="V716" s="86" t="s">
        <v>79</v>
      </c>
      <c r="W716" s="75"/>
      <c r="X716" s="102" t="s">
        <v>79</v>
      </c>
      <c r="Y716" s="63" t="str">
        <f>IFERROR(IF(VLOOKUP(X716,Listor!$T$6:$U$7,2,FALSE)&lt;O716,TRUE),"")</f>
        <v/>
      </c>
      <c r="Z716" s="87"/>
      <c r="AA716" s="104"/>
    </row>
    <row r="717" spans="2:27" x14ac:dyDescent="0.25">
      <c r="B717" s="68" t="s">
        <v>68</v>
      </c>
      <c r="C717" s="80" t="str">
        <f>IFERROR(VLOOKUP(B717,Listor!$A$6:$B$62,2,FALSE),"")</f>
        <v/>
      </c>
      <c r="D717" s="80" t="str">
        <f>IFERROR(VLOOKUP(B717,Listor!$A$6:$C$62,3,FALSE),"")</f>
        <v/>
      </c>
      <c r="E717" s="110" t="s">
        <v>79</v>
      </c>
      <c r="F717" s="66"/>
      <c r="G717" s="35" t="str">
        <f>IFERROR(VLOOKUP(B717,Listor!$A$6:$G$62,7,FALSE),"")</f>
        <v/>
      </c>
      <c r="H717" s="63" t="str">
        <f>IFERROR(VLOOKUP(B717,Listor!$N$6:$O$47,2,FALSE),"")</f>
        <v/>
      </c>
      <c r="I717" s="63" t="str">
        <f t="shared" si="33"/>
        <v/>
      </c>
      <c r="J717" s="96" t="str">
        <f>IFERROR(VLOOKUP(B717,Listor!$N$6:$P$47,3,FALSE)*I717,"")</f>
        <v/>
      </c>
      <c r="K717" s="81"/>
      <c r="L717" s="88" t="str">
        <f>IFERROR((VLOOKUP(B717,Listor!$N$6:$P$47,3,FALSE)*Biologiska!K717)+(VLOOKUP(B717,Listor!$N$6:$Q$47,4,FALSE)),"")</f>
        <v/>
      </c>
      <c r="M717" s="63" t="str">
        <f t="shared" si="34"/>
        <v/>
      </c>
      <c r="N717" s="75"/>
      <c r="O717" s="84" t="str">
        <f t="shared" si="35"/>
        <v/>
      </c>
      <c r="P717" s="107"/>
      <c r="Q717" s="87" t="s">
        <v>79</v>
      </c>
      <c r="R717" s="87"/>
      <c r="S717" s="87"/>
      <c r="T717" s="87"/>
      <c r="U717" s="87"/>
      <c r="V717" s="86" t="s">
        <v>79</v>
      </c>
      <c r="W717" s="75"/>
      <c r="X717" s="102" t="s">
        <v>79</v>
      </c>
      <c r="Y717" s="63" t="str">
        <f>IFERROR(IF(VLOOKUP(X717,Listor!$T$6:$U$7,2,FALSE)&lt;O717,TRUE),"")</f>
        <v/>
      </c>
      <c r="Z717" s="87"/>
      <c r="AA717" s="104"/>
    </row>
    <row r="718" spans="2:27" x14ac:dyDescent="0.25">
      <c r="B718" s="68" t="s">
        <v>68</v>
      </c>
      <c r="C718" s="80" t="str">
        <f>IFERROR(VLOOKUP(B718,Listor!$A$6:$B$62,2,FALSE),"")</f>
        <v/>
      </c>
      <c r="D718" s="80" t="str">
        <f>IFERROR(VLOOKUP(B718,Listor!$A$6:$C$62,3,FALSE),"")</f>
        <v/>
      </c>
      <c r="E718" s="110" t="s">
        <v>79</v>
      </c>
      <c r="F718" s="66"/>
      <c r="G718" s="35" t="str">
        <f>IFERROR(VLOOKUP(B718,Listor!$A$6:$G$62,7,FALSE),"")</f>
        <v/>
      </c>
      <c r="H718" s="63" t="str">
        <f>IFERROR(VLOOKUP(B718,Listor!$N$6:$O$47,2,FALSE),"")</f>
        <v/>
      </c>
      <c r="I718" s="63" t="str">
        <f t="shared" si="33"/>
        <v/>
      </c>
      <c r="J718" s="96" t="str">
        <f>IFERROR(VLOOKUP(B718,Listor!$N$6:$P$47,3,FALSE)*I718,"")</f>
        <v/>
      </c>
      <c r="K718" s="81"/>
      <c r="L718" s="88" t="str">
        <f>IFERROR((VLOOKUP(B718,Listor!$N$6:$P$47,3,FALSE)*Biologiska!K718)+(VLOOKUP(B718,Listor!$N$6:$Q$47,4,FALSE)),"")</f>
        <v/>
      </c>
      <c r="M718" s="63" t="str">
        <f t="shared" si="34"/>
        <v/>
      </c>
      <c r="N718" s="75"/>
      <c r="O718" s="84" t="str">
        <f t="shared" si="35"/>
        <v/>
      </c>
      <c r="P718" s="107"/>
      <c r="Q718" s="87" t="s">
        <v>79</v>
      </c>
      <c r="R718" s="87"/>
      <c r="S718" s="87"/>
      <c r="T718" s="87"/>
      <c r="U718" s="87"/>
      <c r="V718" s="86" t="s">
        <v>79</v>
      </c>
      <c r="W718" s="75"/>
      <c r="X718" s="102" t="s">
        <v>79</v>
      </c>
      <c r="Y718" s="63" t="str">
        <f>IFERROR(IF(VLOOKUP(X718,Listor!$T$6:$U$7,2,FALSE)&lt;O718,TRUE),"")</f>
        <v/>
      </c>
      <c r="Z718" s="87"/>
      <c r="AA718" s="104"/>
    </row>
    <row r="719" spans="2:27" x14ac:dyDescent="0.25">
      <c r="B719" s="68" t="s">
        <v>68</v>
      </c>
      <c r="C719" s="80" t="str">
        <f>IFERROR(VLOOKUP(B719,Listor!$A$6:$B$62,2,FALSE),"")</f>
        <v/>
      </c>
      <c r="D719" s="80" t="str">
        <f>IFERROR(VLOOKUP(B719,Listor!$A$6:$C$62,3,FALSE),"")</f>
        <v/>
      </c>
      <c r="E719" s="110" t="s">
        <v>79</v>
      </c>
      <c r="F719" s="66"/>
      <c r="G719" s="35" t="str">
        <f>IFERROR(VLOOKUP(B719,Listor!$A$6:$G$62,7,FALSE),"")</f>
        <v/>
      </c>
      <c r="H719" s="63" t="str">
        <f>IFERROR(VLOOKUP(B719,Listor!$N$6:$O$47,2,FALSE),"")</f>
        <v/>
      </c>
      <c r="I719" s="63" t="str">
        <f t="shared" si="33"/>
        <v/>
      </c>
      <c r="J719" s="96" t="str">
        <f>IFERROR(VLOOKUP(B719,Listor!$N$6:$P$47,3,FALSE)*I719,"")</f>
        <v/>
      </c>
      <c r="K719" s="81"/>
      <c r="L719" s="88" t="str">
        <f>IFERROR((VLOOKUP(B719,Listor!$N$6:$P$47,3,FALSE)*Biologiska!K719)+(VLOOKUP(B719,Listor!$N$6:$Q$47,4,FALSE)),"")</f>
        <v/>
      </c>
      <c r="M719" s="63" t="str">
        <f t="shared" si="34"/>
        <v/>
      </c>
      <c r="N719" s="75"/>
      <c r="O719" s="84" t="str">
        <f t="shared" si="35"/>
        <v/>
      </c>
      <c r="P719" s="107"/>
      <c r="Q719" s="87" t="s">
        <v>79</v>
      </c>
      <c r="R719" s="87"/>
      <c r="S719" s="87"/>
      <c r="T719" s="87"/>
      <c r="U719" s="87"/>
      <c r="V719" s="86" t="s">
        <v>79</v>
      </c>
      <c r="W719" s="75"/>
      <c r="X719" s="102" t="s">
        <v>79</v>
      </c>
      <c r="Y719" s="63" t="str">
        <f>IFERROR(IF(VLOOKUP(X719,Listor!$T$6:$U$7,2,FALSE)&lt;O719,TRUE),"")</f>
        <v/>
      </c>
      <c r="Z719" s="87"/>
      <c r="AA719" s="104"/>
    </row>
    <row r="720" spans="2:27" x14ac:dyDescent="0.25">
      <c r="B720" s="68" t="s">
        <v>68</v>
      </c>
      <c r="C720" s="80" t="str">
        <f>IFERROR(VLOOKUP(B720,Listor!$A$6:$B$62,2,FALSE),"")</f>
        <v/>
      </c>
      <c r="D720" s="80" t="str">
        <f>IFERROR(VLOOKUP(B720,Listor!$A$6:$C$62,3,FALSE),"")</f>
        <v/>
      </c>
      <c r="E720" s="110" t="s">
        <v>79</v>
      </c>
      <c r="F720" s="66"/>
      <c r="G720" s="35" t="str">
        <f>IFERROR(VLOOKUP(B720,Listor!$A$6:$G$62,7,FALSE),"")</f>
        <v/>
      </c>
      <c r="H720" s="63" t="str">
        <f>IFERROR(VLOOKUP(B720,Listor!$N$6:$O$47,2,FALSE),"")</f>
        <v/>
      </c>
      <c r="I720" s="63" t="str">
        <f t="shared" si="33"/>
        <v/>
      </c>
      <c r="J720" s="96" t="str">
        <f>IFERROR(VLOOKUP(B720,Listor!$N$6:$P$47,3,FALSE)*I720,"")</f>
        <v/>
      </c>
      <c r="K720" s="81"/>
      <c r="L720" s="88" t="str">
        <f>IFERROR((VLOOKUP(B720,Listor!$N$6:$P$47,3,FALSE)*Biologiska!K720)+(VLOOKUP(B720,Listor!$N$6:$Q$47,4,FALSE)),"")</f>
        <v/>
      </c>
      <c r="M720" s="63" t="str">
        <f t="shared" si="34"/>
        <v/>
      </c>
      <c r="N720" s="75"/>
      <c r="O720" s="84" t="str">
        <f t="shared" si="35"/>
        <v/>
      </c>
      <c r="P720" s="107"/>
      <c r="Q720" s="87" t="s">
        <v>79</v>
      </c>
      <c r="R720" s="87"/>
      <c r="S720" s="87"/>
      <c r="T720" s="87"/>
      <c r="U720" s="87"/>
      <c r="V720" s="86" t="s">
        <v>79</v>
      </c>
      <c r="W720" s="75"/>
      <c r="X720" s="102" t="s">
        <v>79</v>
      </c>
      <c r="Y720" s="63" t="str">
        <f>IFERROR(IF(VLOOKUP(X720,Listor!$T$6:$U$7,2,FALSE)&lt;O720,TRUE),"")</f>
        <v/>
      </c>
      <c r="Z720" s="87"/>
      <c r="AA720" s="104"/>
    </row>
    <row r="721" spans="2:27" x14ac:dyDescent="0.25">
      <c r="B721" s="68" t="s">
        <v>68</v>
      </c>
      <c r="C721" s="80" t="str">
        <f>IFERROR(VLOOKUP(B721,Listor!$A$6:$B$62,2,FALSE),"")</f>
        <v/>
      </c>
      <c r="D721" s="80" t="str">
        <f>IFERROR(VLOOKUP(B721,Listor!$A$6:$C$62,3,FALSE),"")</f>
        <v/>
      </c>
      <c r="E721" s="110" t="s">
        <v>79</v>
      </c>
      <c r="F721" s="66"/>
      <c r="G721" s="35" t="str">
        <f>IFERROR(VLOOKUP(B721,Listor!$A$6:$G$62,7,FALSE),"")</f>
        <v/>
      </c>
      <c r="H721" s="63" t="str">
        <f>IFERROR(VLOOKUP(B721,Listor!$N$6:$O$47,2,FALSE),"")</f>
        <v/>
      </c>
      <c r="I721" s="63" t="str">
        <f t="shared" si="33"/>
        <v/>
      </c>
      <c r="J721" s="96" t="str">
        <f>IFERROR(VLOOKUP(B721,Listor!$N$6:$P$47,3,FALSE)*I721,"")</f>
        <v/>
      </c>
      <c r="K721" s="81"/>
      <c r="L721" s="88" t="str">
        <f>IFERROR((VLOOKUP(B721,Listor!$N$6:$P$47,3,FALSE)*Biologiska!K721)+(VLOOKUP(B721,Listor!$N$6:$Q$47,4,FALSE)),"")</f>
        <v/>
      </c>
      <c r="M721" s="63" t="str">
        <f t="shared" si="34"/>
        <v/>
      </c>
      <c r="N721" s="75"/>
      <c r="O721" s="84" t="str">
        <f t="shared" si="35"/>
        <v/>
      </c>
      <c r="P721" s="107"/>
      <c r="Q721" s="87" t="s">
        <v>79</v>
      </c>
      <c r="R721" s="87"/>
      <c r="S721" s="87"/>
      <c r="T721" s="87"/>
      <c r="U721" s="87"/>
      <c r="V721" s="86" t="s">
        <v>79</v>
      </c>
      <c r="W721" s="75"/>
      <c r="X721" s="102" t="s">
        <v>79</v>
      </c>
      <c r="Y721" s="63" t="str">
        <f>IFERROR(IF(VLOOKUP(X721,Listor!$T$6:$U$7,2,FALSE)&lt;O721,TRUE),"")</f>
        <v/>
      </c>
      <c r="Z721" s="87"/>
      <c r="AA721" s="104"/>
    </row>
    <row r="722" spans="2:27" x14ac:dyDescent="0.25">
      <c r="B722" s="68" t="s">
        <v>68</v>
      </c>
      <c r="C722" s="80" t="str">
        <f>IFERROR(VLOOKUP(B722,Listor!$A$6:$B$62,2,FALSE),"")</f>
        <v/>
      </c>
      <c r="D722" s="80" t="str">
        <f>IFERROR(VLOOKUP(B722,Listor!$A$6:$C$62,3,FALSE),"")</f>
        <v/>
      </c>
      <c r="E722" s="110" t="s">
        <v>79</v>
      </c>
      <c r="F722" s="66"/>
      <c r="G722" s="35" t="str">
        <f>IFERROR(VLOOKUP(B722,Listor!$A$6:$G$62,7,FALSE),"")</f>
        <v/>
      </c>
      <c r="H722" s="63" t="str">
        <f>IFERROR(VLOOKUP(B722,Listor!$N$6:$O$47,2,FALSE),"")</f>
        <v/>
      </c>
      <c r="I722" s="63" t="str">
        <f t="shared" si="33"/>
        <v/>
      </c>
      <c r="J722" s="96" t="str">
        <f>IFERROR(VLOOKUP(B722,Listor!$N$6:$P$47,3,FALSE)*I722,"")</f>
        <v/>
      </c>
      <c r="K722" s="81"/>
      <c r="L722" s="88" t="str">
        <f>IFERROR((VLOOKUP(B722,Listor!$N$6:$P$47,3,FALSE)*Biologiska!K722)+(VLOOKUP(B722,Listor!$N$6:$Q$47,4,FALSE)),"")</f>
        <v/>
      </c>
      <c r="M722" s="63" t="str">
        <f t="shared" si="34"/>
        <v/>
      </c>
      <c r="N722" s="75"/>
      <c r="O722" s="84" t="str">
        <f t="shared" si="35"/>
        <v/>
      </c>
      <c r="P722" s="107"/>
      <c r="Q722" s="87" t="s">
        <v>79</v>
      </c>
      <c r="R722" s="87"/>
      <c r="S722" s="87"/>
      <c r="T722" s="87"/>
      <c r="U722" s="87"/>
      <c r="V722" s="86" t="s">
        <v>79</v>
      </c>
      <c r="W722" s="75"/>
      <c r="X722" s="102" t="s">
        <v>79</v>
      </c>
      <c r="Y722" s="63" t="str">
        <f>IFERROR(IF(VLOOKUP(X722,Listor!$T$6:$U$7,2,FALSE)&lt;O722,TRUE),"")</f>
        <v/>
      </c>
      <c r="Z722" s="87"/>
      <c r="AA722" s="104"/>
    </row>
    <row r="723" spans="2:27" x14ac:dyDescent="0.25">
      <c r="B723" s="68" t="s">
        <v>68</v>
      </c>
      <c r="C723" s="80" t="str">
        <f>IFERROR(VLOOKUP(B723,Listor!$A$6:$B$62,2,FALSE),"")</f>
        <v/>
      </c>
      <c r="D723" s="80" t="str">
        <f>IFERROR(VLOOKUP(B723,Listor!$A$6:$C$62,3,FALSE),"")</f>
        <v/>
      </c>
      <c r="E723" s="110" t="s">
        <v>79</v>
      </c>
      <c r="F723" s="66"/>
      <c r="G723" s="35" t="str">
        <f>IFERROR(VLOOKUP(B723,Listor!$A$6:$G$62,7,FALSE),"")</f>
        <v/>
      </c>
      <c r="H723" s="63" t="str">
        <f>IFERROR(VLOOKUP(B723,Listor!$N$6:$O$47,2,FALSE),"")</f>
        <v/>
      </c>
      <c r="I723" s="63" t="str">
        <f t="shared" si="33"/>
        <v/>
      </c>
      <c r="J723" s="96" t="str">
        <f>IFERROR(VLOOKUP(B723,Listor!$N$6:$P$47,3,FALSE)*I723,"")</f>
        <v/>
      </c>
      <c r="K723" s="81"/>
      <c r="L723" s="88" t="str">
        <f>IFERROR((VLOOKUP(B723,Listor!$N$6:$P$47,3,FALSE)*Biologiska!K723)+(VLOOKUP(B723,Listor!$N$6:$Q$47,4,FALSE)),"")</f>
        <v/>
      </c>
      <c r="M723" s="63" t="str">
        <f t="shared" si="34"/>
        <v/>
      </c>
      <c r="N723" s="75"/>
      <c r="O723" s="84" t="str">
        <f t="shared" si="35"/>
        <v/>
      </c>
      <c r="P723" s="107"/>
      <c r="Q723" s="87" t="s">
        <v>79</v>
      </c>
      <c r="R723" s="87"/>
      <c r="S723" s="87"/>
      <c r="T723" s="87"/>
      <c r="U723" s="87"/>
      <c r="V723" s="86" t="s">
        <v>79</v>
      </c>
      <c r="W723" s="75"/>
      <c r="X723" s="102" t="s">
        <v>79</v>
      </c>
      <c r="Y723" s="63" t="str">
        <f>IFERROR(IF(VLOOKUP(X723,Listor!$T$6:$U$7,2,FALSE)&lt;O723,TRUE),"")</f>
        <v/>
      </c>
      <c r="Z723" s="87"/>
      <c r="AA723" s="104"/>
    </row>
    <row r="724" spans="2:27" x14ac:dyDescent="0.25">
      <c r="B724" s="68" t="s">
        <v>68</v>
      </c>
      <c r="C724" s="80" t="str">
        <f>IFERROR(VLOOKUP(B724,Listor!$A$6:$B$62,2,FALSE),"")</f>
        <v/>
      </c>
      <c r="D724" s="80" t="str">
        <f>IFERROR(VLOOKUP(B724,Listor!$A$6:$C$62,3,FALSE),"")</f>
        <v/>
      </c>
      <c r="E724" s="110" t="s">
        <v>79</v>
      </c>
      <c r="F724" s="66"/>
      <c r="G724" s="35" t="str">
        <f>IFERROR(VLOOKUP(B724,Listor!$A$6:$G$62,7,FALSE),"")</f>
        <v/>
      </c>
      <c r="H724" s="63" t="str">
        <f>IFERROR(VLOOKUP(B724,Listor!$N$6:$O$47,2,FALSE),"")</f>
        <v/>
      </c>
      <c r="I724" s="63" t="str">
        <f t="shared" si="33"/>
        <v/>
      </c>
      <c r="J724" s="96" t="str">
        <f>IFERROR(VLOOKUP(B724,Listor!$N$6:$P$47,3,FALSE)*I724,"")</f>
        <v/>
      </c>
      <c r="K724" s="81"/>
      <c r="L724" s="88" t="str">
        <f>IFERROR((VLOOKUP(B724,Listor!$N$6:$P$47,3,FALSE)*Biologiska!K724)+(VLOOKUP(B724,Listor!$N$6:$Q$47,4,FALSE)),"")</f>
        <v/>
      </c>
      <c r="M724" s="63" t="str">
        <f t="shared" si="34"/>
        <v/>
      </c>
      <c r="N724" s="75"/>
      <c r="O724" s="84" t="str">
        <f t="shared" si="35"/>
        <v/>
      </c>
      <c r="P724" s="107"/>
      <c r="Q724" s="87" t="s">
        <v>79</v>
      </c>
      <c r="R724" s="87"/>
      <c r="S724" s="87"/>
      <c r="T724" s="87"/>
      <c r="U724" s="87"/>
      <c r="V724" s="86" t="s">
        <v>79</v>
      </c>
      <c r="W724" s="75"/>
      <c r="X724" s="102" t="s">
        <v>79</v>
      </c>
      <c r="Y724" s="63" t="str">
        <f>IFERROR(IF(VLOOKUP(X724,Listor!$T$6:$U$7,2,FALSE)&lt;O724,TRUE),"")</f>
        <v/>
      </c>
      <c r="Z724" s="87"/>
      <c r="AA724" s="104"/>
    </row>
    <row r="725" spans="2:27" x14ac:dyDescent="0.25">
      <c r="B725" s="68" t="s">
        <v>68</v>
      </c>
      <c r="C725" s="80" t="str">
        <f>IFERROR(VLOOKUP(B725,Listor!$A$6:$B$62,2,FALSE),"")</f>
        <v/>
      </c>
      <c r="D725" s="80" t="str">
        <f>IFERROR(VLOOKUP(B725,Listor!$A$6:$C$62,3,FALSE),"")</f>
        <v/>
      </c>
      <c r="E725" s="110" t="s">
        <v>79</v>
      </c>
      <c r="F725" s="66"/>
      <c r="G725" s="35" t="str">
        <f>IFERROR(VLOOKUP(B725,Listor!$A$6:$G$62,7,FALSE),"")</f>
        <v/>
      </c>
      <c r="H725" s="63" t="str">
        <f>IFERROR(VLOOKUP(B725,Listor!$N$6:$O$47,2,FALSE),"")</f>
        <v/>
      </c>
      <c r="I725" s="63" t="str">
        <f t="shared" si="33"/>
        <v/>
      </c>
      <c r="J725" s="96" t="str">
        <f>IFERROR(VLOOKUP(B725,Listor!$N$6:$P$47,3,FALSE)*I725,"")</f>
        <v/>
      </c>
      <c r="K725" s="81"/>
      <c r="L725" s="88" t="str">
        <f>IFERROR((VLOOKUP(B725,Listor!$N$6:$P$47,3,FALSE)*Biologiska!K725)+(VLOOKUP(B725,Listor!$N$6:$Q$47,4,FALSE)),"")</f>
        <v/>
      </c>
      <c r="M725" s="63" t="str">
        <f t="shared" si="34"/>
        <v/>
      </c>
      <c r="N725" s="75"/>
      <c r="O725" s="84" t="str">
        <f t="shared" si="35"/>
        <v/>
      </c>
      <c r="P725" s="107"/>
      <c r="Q725" s="87" t="s">
        <v>79</v>
      </c>
      <c r="R725" s="87"/>
      <c r="S725" s="87"/>
      <c r="T725" s="87"/>
      <c r="U725" s="87"/>
      <c r="V725" s="86" t="s">
        <v>79</v>
      </c>
      <c r="W725" s="75"/>
      <c r="X725" s="102" t="s">
        <v>79</v>
      </c>
      <c r="Y725" s="63" t="str">
        <f>IFERROR(IF(VLOOKUP(X725,Listor!$T$6:$U$7,2,FALSE)&lt;O725,TRUE),"")</f>
        <v/>
      </c>
      <c r="Z725" s="87"/>
      <c r="AA725" s="104"/>
    </row>
    <row r="726" spans="2:27" x14ac:dyDescent="0.25">
      <c r="B726" s="68" t="s">
        <v>68</v>
      </c>
      <c r="C726" s="80" t="str">
        <f>IFERROR(VLOOKUP(B726,Listor!$A$6:$B$62,2,FALSE),"")</f>
        <v/>
      </c>
      <c r="D726" s="80" t="str">
        <f>IFERROR(VLOOKUP(B726,Listor!$A$6:$C$62,3,FALSE),"")</f>
        <v/>
      </c>
      <c r="E726" s="110" t="s">
        <v>79</v>
      </c>
      <c r="F726" s="66"/>
      <c r="G726" s="35" t="str">
        <f>IFERROR(VLOOKUP(B726,Listor!$A$6:$G$62,7,FALSE),"")</f>
        <v/>
      </c>
      <c r="H726" s="63" t="str">
        <f>IFERROR(VLOOKUP(B726,Listor!$N$6:$O$47,2,FALSE),"")</f>
        <v/>
      </c>
      <c r="I726" s="63" t="str">
        <f t="shared" si="33"/>
        <v/>
      </c>
      <c r="J726" s="96" t="str">
        <f>IFERROR(VLOOKUP(B726,Listor!$N$6:$P$47,3,FALSE)*I726,"")</f>
        <v/>
      </c>
      <c r="K726" s="81"/>
      <c r="L726" s="88" t="str">
        <f>IFERROR((VLOOKUP(B726,Listor!$N$6:$P$47,3,FALSE)*Biologiska!K726)+(VLOOKUP(B726,Listor!$N$6:$Q$47,4,FALSE)),"")</f>
        <v/>
      </c>
      <c r="M726" s="63" t="str">
        <f t="shared" si="34"/>
        <v/>
      </c>
      <c r="N726" s="75"/>
      <c r="O726" s="84" t="str">
        <f t="shared" si="35"/>
        <v/>
      </c>
      <c r="P726" s="107"/>
      <c r="Q726" s="87" t="s">
        <v>79</v>
      </c>
      <c r="R726" s="87"/>
      <c r="S726" s="87"/>
      <c r="T726" s="87"/>
      <c r="U726" s="87"/>
      <c r="V726" s="86" t="s">
        <v>79</v>
      </c>
      <c r="W726" s="75"/>
      <c r="X726" s="102" t="s">
        <v>79</v>
      </c>
      <c r="Y726" s="63" t="str">
        <f>IFERROR(IF(VLOOKUP(X726,Listor!$T$6:$U$7,2,FALSE)&lt;O726,TRUE),"")</f>
        <v/>
      </c>
      <c r="Z726" s="87"/>
      <c r="AA726" s="104"/>
    </row>
    <row r="727" spans="2:27" x14ac:dyDescent="0.25">
      <c r="B727" s="68" t="s">
        <v>68</v>
      </c>
      <c r="C727" s="80" t="str">
        <f>IFERROR(VLOOKUP(B727,Listor!$A$6:$B$62,2,FALSE),"")</f>
        <v/>
      </c>
      <c r="D727" s="80" t="str">
        <f>IFERROR(VLOOKUP(B727,Listor!$A$6:$C$62,3,FALSE),"")</f>
        <v/>
      </c>
      <c r="E727" s="110" t="s">
        <v>79</v>
      </c>
      <c r="F727" s="66"/>
      <c r="G727" s="35" t="str">
        <f>IFERROR(VLOOKUP(B727,Listor!$A$6:$G$62,7,FALSE),"")</f>
        <v/>
      </c>
      <c r="H727" s="63" t="str">
        <f>IFERROR(VLOOKUP(B727,Listor!$N$6:$O$47,2,FALSE),"")</f>
        <v/>
      </c>
      <c r="I727" s="63" t="str">
        <f t="shared" si="33"/>
        <v/>
      </c>
      <c r="J727" s="96" t="str">
        <f>IFERROR(VLOOKUP(B727,Listor!$N$6:$P$47,3,FALSE)*I727,"")</f>
        <v/>
      </c>
      <c r="K727" s="81"/>
      <c r="L727" s="88" t="str">
        <f>IFERROR((VLOOKUP(B727,Listor!$N$6:$P$47,3,FALSE)*Biologiska!K727)+(VLOOKUP(B727,Listor!$N$6:$Q$47,4,FALSE)),"")</f>
        <v/>
      </c>
      <c r="M727" s="63" t="str">
        <f t="shared" si="34"/>
        <v/>
      </c>
      <c r="N727" s="75"/>
      <c r="O727" s="84" t="str">
        <f t="shared" si="35"/>
        <v/>
      </c>
      <c r="P727" s="107"/>
      <c r="Q727" s="87" t="s">
        <v>79</v>
      </c>
      <c r="R727" s="87"/>
      <c r="S727" s="87"/>
      <c r="T727" s="87"/>
      <c r="U727" s="87"/>
      <c r="V727" s="86" t="s">
        <v>79</v>
      </c>
      <c r="W727" s="75"/>
      <c r="X727" s="102" t="s">
        <v>79</v>
      </c>
      <c r="Y727" s="63" t="str">
        <f>IFERROR(IF(VLOOKUP(X727,Listor!$T$6:$U$7,2,FALSE)&lt;O727,TRUE),"")</f>
        <v/>
      </c>
      <c r="Z727" s="87"/>
      <c r="AA727" s="104"/>
    </row>
    <row r="728" spans="2:27" x14ac:dyDescent="0.25">
      <c r="B728" s="68" t="s">
        <v>68</v>
      </c>
      <c r="C728" s="80" t="str">
        <f>IFERROR(VLOOKUP(B728,Listor!$A$6:$B$62,2,FALSE),"")</f>
        <v/>
      </c>
      <c r="D728" s="80" t="str">
        <f>IFERROR(VLOOKUP(B728,Listor!$A$6:$C$62,3,FALSE),"")</f>
        <v/>
      </c>
      <c r="E728" s="110" t="s">
        <v>79</v>
      </c>
      <c r="F728" s="66"/>
      <c r="G728" s="35" t="str">
        <f>IFERROR(VLOOKUP(B728,Listor!$A$6:$G$62,7,FALSE),"")</f>
        <v/>
      </c>
      <c r="H728" s="63" t="str">
        <f>IFERROR(VLOOKUP(B728,Listor!$N$6:$O$47,2,FALSE),"")</f>
        <v/>
      </c>
      <c r="I728" s="63" t="str">
        <f t="shared" si="33"/>
        <v/>
      </c>
      <c r="J728" s="96" t="str">
        <f>IFERROR(VLOOKUP(B728,Listor!$N$6:$P$47,3,FALSE)*I728,"")</f>
        <v/>
      </c>
      <c r="K728" s="81"/>
      <c r="L728" s="88" t="str">
        <f>IFERROR((VLOOKUP(B728,Listor!$N$6:$P$47,3,FALSE)*Biologiska!K728)+(VLOOKUP(B728,Listor!$N$6:$Q$47,4,FALSE)),"")</f>
        <v/>
      </c>
      <c r="M728" s="63" t="str">
        <f t="shared" si="34"/>
        <v/>
      </c>
      <c r="N728" s="75"/>
      <c r="O728" s="84" t="str">
        <f t="shared" si="35"/>
        <v/>
      </c>
      <c r="P728" s="107"/>
      <c r="Q728" s="87" t="s">
        <v>79</v>
      </c>
      <c r="R728" s="87"/>
      <c r="S728" s="87"/>
      <c r="T728" s="87"/>
      <c r="U728" s="87"/>
      <c r="V728" s="86" t="s">
        <v>79</v>
      </c>
      <c r="W728" s="75"/>
      <c r="X728" s="102" t="s">
        <v>79</v>
      </c>
      <c r="Y728" s="63" t="str">
        <f>IFERROR(IF(VLOOKUP(X728,Listor!$T$6:$U$7,2,FALSE)&lt;O728,TRUE),"")</f>
        <v/>
      </c>
      <c r="Z728" s="87"/>
      <c r="AA728" s="104"/>
    </row>
    <row r="729" spans="2:27" x14ac:dyDescent="0.25">
      <c r="B729" s="68" t="s">
        <v>68</v>
      </c>
      <c r="C729" s="80" t="str">
        <f>IFERROR(VLOOKUP(B729,Listor!$A$6:$B$62,2,FALSE),"")</f>
        <v/>
      </c>
      <c r="D729" s="80" t="str">
        <f>IFERROR(VLOOKUP(B729,Listor!$A$6:$C$62,3,FALSE),"")</f>
        <v/>
      </c>
      <c r="E729" s="110" t="s">
        <v>79</v>
      </c>
      <c r="F729" s="66"/>
      <c r="G729" s="35" t="str">
        <f>IFERROR(VLOOKUP(B729,Listor!$A$6:$G$62,7,FALSE),"")</f>
        <v/>
      </c>
      <c r="H729" s="63" t="str">
        <f>IFERROR(VLOOKUP(B729,Listor!$N$6:$O$47,2,FALSE),"")</f>
        <v/>
      </c>
      <c r="I729" s="63" t="str">
        <f t="shared" si="33"/>
        <v/>
      </c>
      <c r="J729" s="96" t="str">
        <f>IFERROR(VLOOKUP(B729,Listor!$N$6:$P$47,3,FALSE)*I729,"")</f>
        <v/>
      </c>
      <c r="K729" s="81"/>
      <c r="L729" s="88" t="str">
        <f>IFERROR((VLOOKUP(B729,Listor!$N$6:$P$47,3,FALSE)*Biologiska!K729)+(VLOOKUP(B729,Listor!$N$6:$Q$47,4,FALSE)),"")</f>
        <v/>
      </c>
      <c r="M729" s="63" t="str">
        <f t="shared" si="34"/>
        <v/>
      </c>
      <c r="N729" s="75"/>
      <c r="O729" s="84" t="str">
        <f t="shared" si="35"/>
        <v/>
      </c>
      <c r="P729" s="107"/>
      <c r="Q729" s="87" t="s">
        <v>79</v>
      </c>
      <c r="R729" s="87"/>
      <c r="S729" s="87"/>
      <c r="T729" s="87"/>
      <c r="U729" s="87"/>
      <c r="V729" s="86" t="s">
        <v>79</v>
      </c>
      <c r="W729" s="75"/>
      <c r="X729" s="102" t="s">
        <v>79</v>
      </c>
      <c r="Y729" s="63" t="str">
        <f>IFERROR(IF(VLOOKUP(X729,Listor!$T$6:$U$7,2,FALSE)&lt;O729,TRUE),"")</f>
        <v/>
      </c>
      <c r="Z729" s="87"/>
      <c r="AA729" s="104"/>
    </row>
    <row r="730" spans="2:27" x14ac:dyDescent="0.25">
      <c r="B730" s="68" t="s">
        <v>68</v>
      </c>
      <c r="C730" s="80" t="str">
        <f>IFERROR(VLOOKUP(B730,Listor!$A$6:$B$62,2,FALSE),"")</f>
        <v/>
      </c>
      <c r="D730" s="80" t="str">
        <f>IFERROR(VLOOKUP(B730,Listor!$A$6:$C$62,3,FALSE),"")</f>
        <v/>
      </c>
      <c r="E730" s="110" t="s">
        <v>79</v>
      </c>
      <c r="F730" s="66"/>
      <c r="G730" s="35" t="str">
        <f>IFERROR(VLOOKUP(B730,Listor!$A$6:$G$62,7,FALSE),"")</f>
        <v/>
      </c>
      <c r="H730" s="63" t="str">
        <f>IFERROR(VLOOKUP(B730,Listor!$N$6:$O$47,2,FALSE),"")</f>
        <v/>
      </c>
      <c r="I730" s="63" t="str">
        <f t="shared" si="33"/>
        <v/>
      </c>
      <c r="J730" s="96" t="str">
        <f>IFERROR(VLOOKUP(B730,Listor!$N$6:$P$47,3,FALSE)*I730,"")</f>
        <v/>
      </c>
      <c r="K730" s="81"/>
      <c r="L730" s="88" t="str">
        <f>IFERROR((VLOOKUP(B730,Listor!$N$6:$P$47,3,FALSE)*Biologiska!K730)+(VLOOKUP(B730,Listor!$N$6:$Q$47,4,FALSE)),"")</f>
        <v/>
      </c>
      <c r="M730" s="63" t="str">
        <f t="shared" si="34"/>
        <v/>
      </c>
      <c r="N730" s="75"/>
      <c r="O730" s="84" t="str">
        <f t="shared" si="35"/>
        <v/>
      </c>
      <c r="P730" s="107"/>
      <c r="Q730" s="87" t="s">
        <v>79</v>
      </c>
      <c r="R730" s="87"/>
      <c r="S730" s="87"/>
      <c r="T730" s="87"/>
      <c r="U730" s="87"/>
      <c r="V730" s="86" t="s">
        <v>79</v>
      </c>
      <c r="W730" s="75"/>
      <c r="X730" s="102" t="s">
        <v>79</v>
      </c>
      <c r="Y730" s="63" t="str">
        <f>IFERROR(IF(VLOOKUP(X730,Listor!$T$6:$U$7,2,FALSE)&lt;O730,TRUE),"")</f>
        <v/>
      </c>
      <c r="Z730" s="87"/>
      <c r="AA730" s="104"/>
    </row>
    <row r="731" spans="2:27" x14ac:dyDescent="0.25">
      <c r="B731" s="68" t="s">
        <v>68</v>
      </c>
      <c r="C731" s="80" t="str">
        <f>IFERROR(VLOOKUP(B731,Listor!$A$6:$B$62,2,FALSE),"")</f>
        <v/>
      </c>
      <c r="D731" s="80" t="str">
        <f>IFERROR(VLOOKUP(B731,Listor!$A$6:$C$62,3,FALSE),"")</f>
        <v/>
      </c>
      <c r="E731" s="110" t="s">
        <v>79</v>
      </c>
      <c r="F731" s="66"/>
      <c r="G731" s="35" t="str">
        <f>IFERROR(VLOOKUP(B731,Listor!$A$6:$G$62,7,FALSE),"")</f>
        <v/>
      </c>
      <c r="H731" s="63" t="str">
        <f>IFERROR(VLOOKUP(B731,Listor!$N$6:$O$47,2,FALSE),"")</f>
        <v/>
      </c>
      <c r="I731" s="63" t="str">
        <f t="shared" si="33"/>
        <v/>
      </c>
      <c r="J731" s="96" t="str">
        <f>IFERROR(VLOOKUP(B731,Listor!$N$6:$P$47,3,FALSE)*I731,"")</f>
        <v/>
      </c>
      <c r="K731" s="81"/>
      <c r="L731" s="88" t="str">
        <f>IFERROR((VLOOKUP(B731,Listor!$N$6:$P$47,3,FALSE)*Biologiska!K731)+(VLOOKUP(B731,Listor!$N$6:$Q$47,4,FALSE)),"")</f>
        <v/>
      </c>
      <c r="M731" s="63" t="str">
        <f t="shared" si="34"/>
        <v/>
      </c>
      <c r="N731" s="75"/>
      <c r="O731" s="84" t="str">
        <f t="shared" si="35"/>
        <v/>
      </c>
      <c r="P731" s="107"/>
      <c r="Q731" s="87" t="s">
        <v>79</v>
      </c>
      <c r="R731" s="87"/>
      <c r="S731" s="87"/>
      <c r="T731" s="87"/>
      <c r="U731" s="87"/>
      <c r="V731" s="86" t="s">
        <v>79</v>
      </c>
      <c r="W731" s="75"/>
      <c r="X731" s="102" t="s">
        <v>79</v>
      </c>
      <c r="Y731" s="63" t="str">
        <f>IFERROR(IF(VLOOKUP(X731,Listor!$T$6:$U$7,2,FALSE)&lt;O731,TRUE),"")</f>
        <v/>
      </c>
      <c r="Z731" s="87"/>
      <c r="AA731" s="104"/>
    </row>
    <row r="732" spans="2:27" x14ac:dyDescent="0.25">
      <c r="B732" s="68" t="s">
        <v>68</v>
      </c>
      <c r="C732" s="80" t="str">
        <f>IFERROR(VLOOKUP(B732,Listor!$A$6:$B$62,2,FALSE),"")</f>
        <v/>
      </c>
      <c r="D732" s="80" t="str">
        <f>IFERROR(VLOOKUP(B732,Listor!$A$6:$C$62,3,FALSE),"")</f>
        <v/>
      </c>
      <c r="E732" s="110" t="s">
        <v>79</v>
      </c>
      <c r="F732" s="66"/>
      <c r="G732" s="35" t="str">
        <f>IFERROR(VLOOKUP(B732,Listor!$A$6:$G$62,7,FALSE),"")</f>
        <v/>
      </c>
      <c r="H732" s="63" t="str">
        <f>IFERROR(VLOOKUP(B732,Listor!$N$6:$O$47,2,FALSE),"")</f>
        <v/>
      </c>
      <c r="I732" s="63" t="str">
        <f t="shared" si="33"/>
        <v/>
      </c>
      <c r="J732" s="96" t="str">
        <f>IFERROR(VLOOKUP(B732,Listor!$N$6:$P$47,3,FALSE)*I732,"")</f>
        <v/>
      </c>
      <c r="K732" s="81"/>
      <c r="L732" s="88" t="str">
        <f>IFERROR((VLOOKUP(B732,Listor!$N$6:$P$47,3,FALSE)*Biologiska!K732)+(VLOOKUP(B732,Listor!$N$6:$Q$47,4,FALSE)),"")</f>
        <v/>
      </c>
      <c r="M732" s="63" t="str">
        <f t="shared" si="34"/>
        <v/>
      </c>
      <c r="N732" s="75"/>
      <c r="O732" s="84" t="str">
        <f t="shared" si="35"/>
        <v/>
      </c>
      <c r="P732" s="107"/>
      <c r="Q732" s="87" t="s">
        <v>79</v>
      </c>
      <c r="R732" s="87"/>
      <c r="S732" s="87"/>
      <c r="T732" s="87"/>
      <c r="U732" s="87"/>
      <c r="V732" s="86" t="s">
        <v>79</v>
      </c>
      <c r="W732" s="75"/>
      <c r="X732" s="102" t="s">
        <v>79</v>
      </c>
      <c r="Y732" s="63" t="str">
        <f>IFERROR(IF(VLOOKUP(X732,Listor!$T$6:$U$7,2,FALSE)&lt;O732,TRUE),"")</f>
        <v/>
      </c>
      <c r="Z732" s="87"/>
      <c r="AA732" s="104"/>
    </row>
    <row r="733" spans="2:27" x14ac:dyDescent="0.25">
      <c r="B733" s="68" t="s">
        <v>68</v>
      </c>
      <c r="C733" s="80" t="str">
        <f>IFERROR(VLOOKUP(B733,Listor!$A$6:$B$62,2,FALSE),"")</f>
        <v/>
      </c>
      <c r="D733" s="80" t="str">
        <f>IFERROR(VLOOKUP(B733,Listor!$A$6:$C$62,3,FALSE),"")</f>
        <v/>
      </c>
      <c r="E733" s="110" t="s">
        <v>79</v>
      </c>
      <c r="F733" s="66"/>
      <c r="G733" s="35" t="str">
        <f>IFERROR(VLOOKUP(B733,Listor!$A$6:$G$62,7,FALSE),"")</f>
        <v/>
      </c>
      <c r="H733" s="63" t="str">
        <f>IFERROR(VLOOKUP(B733,Listor!$N$6:$O$47,2,FALSE),"")</f>
        <v/>
      </c>
      <c r="I733" s="63" t="str">
        <f t="shared" si="33"/>
        <v/>
      </c>
      <c r="J733" s="96" t="str">
        <f>IFERROR(VLOOKUP(B733,Listor!$N$6:$P$47,3,FALSE)*I733,"")</f>
        <v/>
      </c>
      <c r="K733" s="81"/>
      <c r="L733" s="88" t="str">
        <f>IFERROR((VLOOKUP(B733,Listor!$N$6:$P$47,3,FALSE)*Biologiska!K733)+(VLOOKUP(B733,Listor!$N$6:$Q$47,4,FALSE)),"")</f>
        <v/>
      </c>
      <c r="M733" s="63" t="str">
        <f t="shared" si="34"/>
        <v/>
      </c>
      <c r="N733" s="75"/>
      <c r="O733" s="84" t="str">
        <f t="shared" si="35"/>
        <v/>
      </c>
      <c r="P733" s="107"/>
      <c r="Q733" s="87" t="s">
        <v>79</v>
      </c>
      <c r="R733" s="87"/>
      <c r="S733" s="87"/>
      <c r="T733" s="87"/>
      <c r="U733" s="87"/>
      <c r="V733" s="86" t="s">
        <v>79</v>
      </c>
      <c r="W733" s="75"/>
      <c r="X733" s="102" t="s">
        <v>79</v>
      </c>
      <c r="Y733" s="63" t="str">
        <f>IFERROR(IF(VLOOKUP(X733,Listor!$T$6:$U$7,2,FALSE)&lt;O733,TRUE),"")</f>
        <v/>
      </c>
      <c r="Z733" s="87"/>
      <c r="AA733" s="104"/>
    </row>
    <row r="734" spans="2:27" x14ac:dyDescent="0.25">
      <c r="B734" s="68" t="s">
        <v>68</v>
      </c>
      <c r="C734" s="80" t="str">
        <f>IFERROR(VLOOKUP(B734,Listor!$A$6:$B$62,2,FALSE),"")</f>
        <v/>
      </c>
      <c r="D734" s="80" t="str">
        <f>IFERROR(VLOOKUP(B734,Listor!$A$6:$C$62,3,FALSE),"")</f>
        <v/>
      </c>
      <c r="E734" s="110" t="s">
        <v>79</v>
      </c>
      <c r="F734" s="66"/>
      <c r="G734" s="35" t="str">
        <f>IFERROR(VLOOKUP(B734,Listor!$A$6:$G$62,7,FALSE),"")</f>
        <v/>
      </c>
      <c r="H734" s="63" t="str">
        <f>IFERROR(VLOOKUP(B734,Listor!$N$6:$O$47,2,FALSE),"")</f>
        <v/>
      </c>
      <c r="I734" s="63" t="str">
        <f t="shared" si="33"/>
        <v/>
      </c>
      <c r="J734" s="96" t="str">
        <f>IFERROR(VLOOKUP(B734,Listor!$N$6:$P$47,3,FALSE)*I734,"")</f>
        <v/>
      </c>
      <c r="K734" s="81"/>
      <c r="L734" s="88" t="str">
        <f>IFERROR((VLOOKUP(B734,Listor!$N$6:$P$47,3,FALSE)*Biologiska!K734)+(VLOOKUP(B734,Listor!$N$6:$Q$47,4,FALSE)),"")</f>
        <v/>
      </c>
      <c r="M734" s="63" t="str">
        <f t="shared" si="34"/>
        <v/>
      </c>
      <c r="N734" s="75"/>
      <c r="O734" s="84" t="str">
        <f t="shared" si="35"/>
        <v/>
      </c>
      <c r="P734" s="107"/>
      <c r="Q734" s="87" t="s">
        <v>79</v>
      </c>
      <c r="R734" s="87"/>
      <c r="S734" s="87"/>
      <c r="T734" s="87"/>
      <c r="U734" s="87"/>
      <c r="V734" s="86" t="s">
        <v>79</v>
      </c>
      <c r="W734" s="75"/>
      <c r="X734" s="102" t="s">
        <v>79</v>
      </c>
      <c r="Y734" s="63" t="str">
        <f>IFERROR(IF(VLOOKUP(X734,Listor!$T$6:$U$7,2,FALSE)&lt;O734,TRUE),"")</f>
        <v/>
      </c>
      <c r="Z734" s="87"/>
      <c r="AA734" s="104"/>
    </row>
    <row r="735" spans="2:27" x14ac:dyDescent="0.25">
      <c r="B735" s="68" t="s">
        <v>68</v>
      </c>
      <c r="C735" s="80" t="str">
        <f>IFERROR(VLOOKUP(B735,Listor!$A$6:$B$62,2,FALSE),"")</f>
        <v/>
      </c>
      <c r="D735" s="80" t="str">
        <f>IFERROR(VLOOKUP(B735,Listor!$A$6:$C$62,3,FALSE),"")</f>
        <v/>
      </c>
      <c r="E735" s="110" t="s">
        <v>79</v>
      </c>
      <c r="F735" s="66"/>
      <c r="G735" s="35" t="str">
        <f>IFERROR(VLOOKUP(B735,Listor!$A$6:$G$62,7,FALSE),"")</f>
        <v/>
      </c>
      <c r="H735" s="63" t="str">
        <f>IFERROR(VLOOKUP(B735,Listor!$N$6:$O$47,2,FALSE),"")</f>
        <v/>
      </c>
      <c r="I735" s="63" t="str">
        <f t="shared" si="33"/>
        <v/>
      </c>
      <c r="J735" s="96" t="str">
        <f>IFERROR(VLOOKUP(B735,Listor!$N$6:$P$47,3,FALSE)*I735,"")</f>
        <v/>
      </c>
      <c r="K735" s="81"/>
      <c r="L735" s="88" t="str">
        <f>IFERROR((VLOOKUP(B735,Listor!$N$6:$P$47,3,FALSE)*Biologiska!K735)+(VLOOKUP(B735,Listor!$N$6:$Q$47,4,FALSE)),"")</f>
        <v/>
      </c>
      <c r="M735" s="63" t="str">
        <f t="shared" si="34"/>
        <v/>
      </c>
      <c r="N735" s="75"/>
      <c r="O735" s="84" t="str">
        <f t="shared" si="35"/>
        <v/>
      </c>
      <c r="P735" s="107"/>
      <c r="Q735" s="87" t="s">
        <v>79</v>
      </c>
      <c r="R735" s="87"/>
      <c r="S735" s="87"/>
      <c r="T735" s="87"/>
      <c r="U735" s="87"/>
      <c r="V735" s="86" t="s">
        <v>79</v>
      </c>
      <c r="W735" s="75"/>
      <c r="X735" s="102" t="s">
        <v>79</v>
      </c>
      <c r="Y735" s="63" t="str">
        <f>IFERROR(IF(VLOOKUP(X735,Listor!$T$6:$U$7,2,FALSE)&lt;O735,TRUE),"")</f>
        <v/>
      </c>
      <c r="Z735" s="87"/>
      <c r="AA735" s="104"/>
    </row>
    <row r="736" spans="2:27" x14ac:dyDescent="0.25">
      <c r="B736" s="68" t="s">
        <v>68</v>
      </c>
      <c r="C736" s="80" t="str">
        <f>IFERROR(VLOOKUP(B736,Listor!$A$6:$B$62,2,FALSE),"")</f>
        <v/>
      </c>
      <c r="D736" s="80" t="str">
        <f>IFERROR(VLOOKUP(B736,Listor!$A$6:$C$62,3,FALSE),"")</f>
        <v/>
      </c>
      <c r="E736" s="110" t="s">
        <v>79</v>
      </c>
      <c r="F736" s="66"/>
      <c r="G736" s="35" t="str">
        <f>IFERROR(VLOOKUP(B736,Listor!$A$6:$G$62,7,FALSE),"")</f>
        <v/>
      </c>
      <c r="H736" s="63" t="str">
        <f>IFERROR(VLOOKUP(B736,Listor!$N$6:$O$47,2,FALSE),"")</f>
        <v/>
      </c>
      <c r="I736" s="63" t="str">
        <f t="shared" si="33"/>
        <v/>
      </c>
      <c r="J736" s="96" t="str">
        <f>IFERROR(VLOOKUP(B736,Listor!$N$6:$P$47,3,FALSE)*I736,"")</f>
        <v/>
      </c>
      <c r="K736" s="81"/>
      <c r="L736" s="88" t="str">
        <f>IFERROR((VLOOKUP(B736,Listor!$N$6:$P$47,3,FALSE)*Biologiska!K736)+(VLOOKUP(B736,Listor!$N$6:$Q$47,4,FALSE)),"")</f>
        <v/>
      </c>
      <c r="M736" s="63" t="str">
        <f t="shared" si="34"/>
        <v/>
      </c>
      <c r="N736" s="75"/>
      <c r="O736" s="84" t="str">
        <f t="shared" si="35"/>
        <v/>
      </c>
      <c r="P736" s="107"/>
      <c r="Q736" s="87" t="s">
        <v>79</v>
      </c>
      <c r="R736" s="87"/>
      <c r="S736" s="87"/>
      <c r="T736" s="87"/>
      <c r="U736" s="87"/>
      <c r="V736" s="86" t="s">
        <v>79</v>
      </c>
      <c r="W736" s="75"/>
      <c r="X736" s="102" t="s">
        <v>79</v>
      </c>
      <c r="Y736" s="63" t="str">
        <f>IFERROR(IF(VLOOKUP(X736,Listor!$T$6:$U$7,2,FALSE)&lt;O736,TRUE),"")</f>
        <v/>
      </c>
      <c r="Z736" s="87"/>
      <c r="AA736" s="104"/>
    </row>
    <row r="737" spans="2:27" x14ac:dyDescent="0.25">
      <c r="B737" s="68" t="s">
        <v>68</v>
      </c>
      <c r="C737" s="80" t="str">
        <f>IFERROR(VLOOKUP(B737,Listor!$A$6:$B$62,2,FALSE),"")</f>
        <v/>
      </c>
      <c r="D737" s="80" t="str">
        <f>IFERROR(VLOOKUP(B737,Listor!$A$6:$C$62,3,FALSE),"")</f>
        <v/>
      </c>
      <c r="E737" s="110" t="s">
        <v>79</v>
      </c>
      <c r="F737" s="66"/>
      <c r="G737" s="35" t="str">
        <f>IFERROR(VLOOKUP(B737,Listor!$A$6:$G$62,7,FALSE),"")</f>
        <v/>
      </c>
      <c r="H737" s="63" t="str">
        <f>IFERROR(VLOOKUP(B737,Listor!$N$6:$O$47,2,FALSE),"")</f>
        <v/>
      </c>
      <c r="I737" s="63" t="str">
        <f t="shared" si="33"/>
        <v/>
      </c>
      <c r="J737" s="96" t="str">
        <f>IFERROR(VLOOKUP(B737,Listor!$N$6:$P$47,3,FALSE)*I737,"")</f>
        <v/>
      </c>
      <c r="K737" s="81"/>
      <c r="L737" s="88" t="str">
        <f>IFERROR((VLOOKUP(B737,Listor!$N$6:$P$47,3,FALSE)*Biologiska!K737)+(VLOOKUP(B737,Listor!$N$6:$Q$47,4,FALSE)),"")</f>
        <v/>
      </c>
      <c r="M737" s="63" t="str">
        <f t="shared" si="34"/>
        <v/>
      </c>
      <c r="N737" s="75"/>
      <c r="O737" s="84" t="str">
        <f t="shared" si="35"/>
        <v/>
      </c>
      <c r="P737" s="107"/>
      <c r="Q737" s="87" t="s">
        <v>79</v>
      </c>
      <c r="R737" s="87"/>
      <c r="S737" s="87"/>
      <c r="T737" s="87"/>
      <c r="U737" s="87"/>
      <c r="V737" s="86" t="s">
        <v>79</v>
      </c>
      <c r="W737" s="75"/>
      <c r="X737" s="102" t="s">
        <v>79</v>
      </c>
      <c r="Y737" s="63" t="str">
        <f>IFERROR(IF(VLOOKUP(X737,Listor!$T$6:$U$7,2,FALSE)&lt;O737,TRUE),"")</f>
        <v/>
      </c>
      <c r="Z737" s="87"/>
      <c r="AA737" s="104"/>
    </row>
    <row r="738" spans="2:27" x14ac:dyDescent="0.25">
      <c r="B738" s="68" t="s">
        <v>68</v>
      </c>
      <c r="C738" s="80" t="str">
        <f>IFERROR(VLOOKUP(B738,Listor!$A$6:$B$62,2,FALSE),"")</f>
        <v/>
      </c>
      <c r="D738" s="80" t="str">
        <f>IFERROR(VLOOKUP(B738,Listor!$A$6:$C$62,3,FALSE),"")</f>
        <v/>
      </c>
      <c r="E738" s="110" t="s">
        <v>79</v>
      </c>
      <c r="F738" s="66"/>
      <c r="G738" s="35" t="str">
        <f>IFERROR(VLOOKUP(B738,Listor!$A$6:$G$62,7,FALSE),"")</f>
        <v/>
      </c>
      <c r="H738" s="63" t="str">
        <f>IFERROR(VLOOKUP(B738,Listor!$N$6:$O$47,2,FALSE),"")</f>
        <v/>
      </c>
      <c r="I738" s="63" t="str">
        <f t="shared" si="33"/>
        <v/>
      </c>
      <c r="J738" s="96" t="str">
        <f>IFERROR(VLOOKUP(B738,Listor!$N$6:$P$47,3,FALSE)*I738,"")</f>
        <v/>
      </c>
      <c r="K738" s="81"/>
      <c r="L738" s="88" t="str">
        <f>IFERROR((VLOOKUP(B738,Listor!$N$6:$P$47,3,FALSE)*Biologiska!K738)+(VLOOKUP(B738,Listor!$N$6:$Q$47,4,FALSE)),"")</f>
        <v/>
      </c>
      <c r="M738" s="63" t="str">
        <f t="shared" si="34"/>
        <v/>
      </c>
      <c r="N738" s="75"/>
      <c r="O738" s="84" t="str">
        <f t="shared" si="35"/>
        <v/>
      </c>
      <c r="P738" s="107"/>
      <c r="Q738" s="87" t="s">
        <v>79</v>
      </c>
      <c r="R738" s="87"/>
      <c r="S738" s="87"/>
      <c r="T738" s="87"/>
      <c r="U738" s="87"/>
      <c r="V738" s="86" t="s">
        <v>79</v>
      </c>
      <c r="W738" s="75"/>
      <c r="X738" s="102" t="s">
        <v>79</v>
      </c>
      <c r="Y738" s="63" t="str">
        <f>IFERROR(IF(VLOOKUP(X738,Listor!$T$6:$U$7,2,FALSE)&lt;O738,TRUE),"")</f>
        <v/>
      </c>
      <c r="Z738" s="87"/>
      <c r="AA738" s="104"/>
    </row>
    <row r="739" spans="2:27" x14ac:dyDescent="0.25">
      <c r="B739" s="68" t="s">
        <v>68</v>
      </c>
      <c r="C739" s="80" t="str">
        <f>IFERROR(VLOOKUP(B739,Listor!$A$6:$B$62,2,FALSE),"")</f>
        <v/>
      </c>
      <c r="D739" s="80" t="str">
        <f>IFERROR(VLOOKUP(B739,Listor!$A$6:$C$62,3,FALSE),"")</f>
        <v/>
      </c>
      <c r="E739" s="110" t="s">
        <v>79</v>
      </c>
      <c r="F739" s="66"/>
      <c r="G739" s="35" t="str">
        <f>IFERROR(VLOOKUP(B739,Listor!$A$6:$G$62,7,FALSE),"")</f>
        <v/>
      </c>
      <c r="H739" s="63" t="str">
        <f>IFERROR(VLOOKUP(B739,Listor!$N$6:$O$47,2,FALSE),"")</f>
        <v/>
      </c>
      <c r="I739" s="63" t="str">
        <f t="shared" si="33"/>
        <v/>
      </c>
      <c r="J739" s="96" t="str">
        <f>IFERROR(VLOOKUP(B739,Listor!$N$6:$P$47,3,FALSE)*I739,"")</f>
        <v/>
      </c>
      <c r="K739" s="81"/>
      <c r="L739" s="88" t="str">
        <f>IFERROR((VLOOKUP(B739,Listor!$N$6:$P$47,3,FALSE)*Biologiska!K739)+(VLOOKUP(B739,Listor!$N$6:$Q$47,4,FALSE)),"")</f>
        <v/>
      </c>
      <c r="M739" s="63" t="str">
        <f t="shared" si="34"/>
        <v/>
      </c>
      <c r="N739" s="75"/>
      <c r="O739" s="84" t="str">
        <f t="shared" si="35"/>
        <v/>
      </c>
      <c r="P739" s="107"/>
      <c r="Q739" s="87" t="s">
        <v>79</v>
      </c>
      <c r="R739" s="87"/>
      <c r="S739" s="87"/>
      <c r="T739" s="87"/>
      <c r="U739" s="87"/>
      <c r="V739" s="86" t="s">
        <v>79</v>
      </c>
      <c r="W739" s="75"/>
      <c r="X739" s="102" t="s">
        <v>79</v>
      </c>
      <c r="Y739" s="63" t="str">
        <f>IFERROR(IF(VLOOKUP(X739,Listor!$T$6:$U$7,2,FALSE)&lt;O739,TRUE),"")</f>
        <v/>
      </c>
      <c r="Z739" s="87"/>
      <c r="AA739" s="104"/>
    </row>
    <row r="740" spans="2:27" x14ac:dyDescent="0.25">
      <c r="B740" s="68" t="s">
        <v>68</v>
      </c>
      <c r="C740" s="80" t="str">
        <f>IFERROR(VLOOKUP(B740,Listor!$A$6:$B$62,2,FALSE),"")</f>
        <v/>
      </c>
      <c r="D740" s="80" t="str">
        <f>IFERROR(VLOOKUP(B740,Listor!$A$6:$C$62,3,FALSE),"")</f>
        <v/>
      </c>
      <c r="E740" s="110" t="s">
        <v>79</v>
      </c>
      <c r="F740" s="66"/>
      <c r="G740" s="35" t="str">
        <f>IFERROR(VLOOKUP(B740,Listor!$A$6:$G$62,7,FALSE),"")</f>
        <v/>
      </c>
      <c r="H740" s="63" t="str">
        <f>IFERROR(VLOOKUP(B740,Listor!$N$6:$O$47,2,FALSE),"")</f>
        <v/>
      </c>
      <c r="I740" s="63" t="str">
        <f t="shared" si="33"/>
        <v/>
      </c>
      <c r="J740" s="96" t="str">
        <f>IFERROR(VLOOKUP(B740,Listor!$N$6:$P$47,3,FALSE)*I740,"")</f>
        <v/>
      </c>
      <c r="K740" s="81"/>
      <c r="L740" s="88" t="str">
        <f>IFERROR((VLOOKUP(B740,Listor!$N$6:$P$47,3,FALSE)*Biologiska!K740)+(VLOOKUP(B740,Listor!$N$6:$Q$47,4,FALSE)),"")</f>
        <v/>
      </c>
      <c r="M740" s="63" t="str">
        <f t="shared" si="34"/>
        <v/>
      </c>
      <c r="N740" s="75"/>
      <c r="O740" s="84" t="str">
        <f t="shared" si="35"/>
        <v/>
      </c>
      <c r="P740" s="107"/>
      <c r="Q740" s="87" t="s">
        <v>79</v>
      </c>
      <c r="R740" s="87"/>
      <c r="S740" s="87"/>
      <c r="T740" s="87"/>
      <c r="U740" s="87"/>
      <c r="V740" s="86" t="s">
        <v>79</v>
      </c>
      <c r="W740" s="75"/>
      <c r="X740" s="102" t="s">
        <v>79</v>
      </c>
      <c r="Y740" s="63" t="str">
        <f>IFERROR(IF(VLOOKUP(X740,Listor!$T$6:$U$7,2,FALSE)&lt;O740,TRUE),"")</f>
        <v/>
      </c>
      <c r="Z740" s="87"/>
      <c r="AA740" s="104"/>
    </row>
    <row r="741" spans="2:27" x14ac:dyDescent="0.25">
      <c r="B741" s="68" t="s">
        <v>68</v>
      </c>
      <c r="C741" s="80" t="str">
        <f>IFERROR(VLOOKUP(B741,Listor!$A$6:$B$62,2,FALSE),"")</f>
        <v/>
      </c>
      <c r="D741" s="80" t="str">
        <f>IFERROR(VLOOKUP(B741,Listor!$A$6:$C$62,3,FALSE),"")</f>
        <v/>
      </c>
      <c r="E741" s="110" t="s">
        <v>79</v>
      </c>
      <c r="F741" s="66"/>
      <c r="G741" s="35" t="str">
        <f>IFERROR(VLOOKUP(B741,Listor!$A$6:$G$62,7,FALSE),"")</f>
        <v/>
      </c>
      <c r="H741" s="63" t="str">
        <f>IFERROR(VLOOKUP(B741,Listor!$N$6:$O$47,2,FALSE),"")</f>
        <v/>
      </c>
      <c r="I741" s="63" t="str">
        <f t="shared" si="33"/>
        <v/>
      </c>
      <c r="J741" s="96" t="str">
        <f>IFERROR(VLOOKUP(B741,Listor!$N$6:$P$47,3,FALSE)*I741,"")</f>
        <v/>
      </c>
      <c r="K741" s="81"/>
      <c r="L741" s="88" t="str">
        <f>IFERROR((VLOOKUP(B741,Listor!$N$6:$P$47,3,FALSE)*Biologiska!K741)+(VLOOKUP(B741,Listor!$N$6:$Q$47,4,FALSE)),"")</f>
        <v/>
      </c>
      <c r="M741" s="63" t="str">
        <f t="shared" si="34"/>
        <v/>
      </c>
      <c r="N741" s="75"/>
      <c r="O741" s="84" t="str">
        <f t="shared" si="35"/>
        <v/>
      </c>
      <c r="P741" s="107"/>
      <c r="Q741" s="87" t="s">
        <v>79</v>
      </c>
      <c r="R741" s="87"/>
      <c r="S741" s="87"/>
      <c r="T741" s="87"/>
      <c r="U741" s="87"/>
      <c r="V741" s="86" t="s">
        <v>79</v>
      </c>
      <c r="W741" s="75"/>
      <c r="X741" s="102" t="s">
        <v>79</v>
      </c>
      <c r="Y741" s="63" t="str">
        <f>IFERROR(IF(VLOOKUP(X741,Listor!$T$6:$U$7,2,FALSE)&lt;O741,TRUE),"")</f>
        <v/>
      </c>
      <c r="Z741" s="87"/>
      <c r="AA741" s="104"/>
    </row>
    <row r="742" spans="2:27" x14ac:dyDescent="0.25">
      <c r="B742" s="68" t="s">
        <v>68</v>
      </c>
      <c r="C742" s="80" t="str">
        <f>IFERROR(VLOOKUP(B742,Listor!$A$6:$B$62,2,FALSE),"")</f>
        <v/>
      </c>
      <c r="D742" s="80" t="str">
        <f>IFERROR(VLOOKUP(B742,Listor!$A$6:$C$62,3,FALSE),"")</f>
        <v/>
      </c>
      <c r="E742" s="110" t="s">
        <v>79</v>
      </c>
      <c r="F742" s="66"/>
      <c r="G742" s="35" t="str">
        <f>IFERROR(VLOOKUP(B742,Listor!$A$6:$G$62,7,FALSE),"")</f>
        <v/>
      </c>
      <c r="H742" s="63" t="str">
        <f>IFERROR(VLOOKUP(B742,Listor!$N$6:$O$47,2,FALSE),"")</f>
        <v/>
      </c>
      <c r="I742" s="63" t="str">
        <f t="shared" si="33"/>
        <v/>
      </c>
      <c r="J742" s="96" t="str">
        <f>IFERROR(VLOOKUP(B742,Listor!$N$6:$P$47,3,FALSE)*I742,"")</f>
        <v/>
      </c>
      <c r="K742" s="81"/>
      <c r="L742" s="88" t="str">
        <f>IFERROR((VLOOKUP(B742,Listor!$N$6:$P$47,3,FALSE)*Biologiska!K742)+(VLOOKUP(B742,Listor!$N$6:$Q$47,4,FALSE)),"")</f>
        <v/>
      </c>
      <c r="M742" s="63" t="str">
        <f t="shared" si="34"/>
        <v/>
      </c>
      <c r="N742" s="75"/>
      <c r="O742" s="84" t="str">
        <f t="shared" si="35"/>
        <v/>
      </c>
      <c r="P742" s="107"/>
      <c r="Q742" s="87" t="s">
        <v>79</v>
      </c>
      <c r="R742" s="87"/>
      <c r="S742" s="87"/>
      <c r="T742" s="87"/>
      <c r="U742" s="87"/>
      <c r="V742" s="86" t="s">
        <v>79</v>
      </c>
      <c r="W742" s="75"/>
      <c r="X742" s="102" t="s">
        <v>79</v>
      </c>
      <c r="Y742" s="63" t="str">
        <f>IFERROR(IF(VLOOKUP(X742,Listor!$T$6:$U$7,2,FALSE)&lt;O742,TRUE),"")</f>
        <v/>
      </c>
      <c r="Z742" s="87"/>
      <c r="AA742" s="104"/>
    </row>
    <row r="743" spans="2:27" x14ac:dyDescent="0.25">
      <c r="B743" s="68" t="s">
        <v>68</v>
      </c>
      <c r="C743" s="80" t="str">
        <f>IFERROR(VLOOKUP(B743,Listor!$A$6:$B$62,2,FALSE),"")</f>
        <v/>
      </c>
      <c r="D743" s="80" t="str">
        <f>IFERROR(VLOOKUP(B743,Listor!$A$6:$C$62,3,FALSE),"")</f>
        <v/>
      </c>
      <c r="E743" s="110" t="s">
        <v>79</v>
      </c>
      <c r="F743" s="66"/>
      <c r="G743" s="35" t="str">
        <f>IFERROR(VLOOKUP(B743,Listor!$A$6:$G$62,7,FALSE),"")</f>
        <v/>
      </c>
      <c r="H743" s="63" t="str">
        <f>IFERROR(VLOOKUP(B743,Listor!$N$6:$O$47,2,FALSE),"")</f>
        <v/>
      </c>
      <c r="I743" s="63" t="str">
        <f t="shared" si="33"/>
        <v/>
      </c>
      <c r="J743" s="96" t="str">
        <f>IFERROR(VLOOKUP(B743,Listor!$N$6:$P$47,3,FALSE)*I743,"")</f>
        <v/>
      </c>
      <c r="K743" s="81"/>
      <c r="L743" s="88" t="str">
        <f>IFERROR((VLOOKUP(B743,Listor!$N$6:$P$47,3,FALSE)*Biologiska!K743)+(VLOOKUP(B743,Listor!$N$6:$Q$47,4,FALSE)),"")</f>
        <v/>
      </c>
      <c r="M743" s="63" t="str">
        <f t="shared" si="34"/>
        <v/>
      </c>
      <c r="N743" s="75"/>
      <c r="O743" s="84" t="str">
        <f t="shared" si="35"/>
        <v/>
      </c>
      <c r="P743" s="107"/>
      <c r="Q743" s="87" t="s">
        <v>79</v>
      </c>
      <c r="R743" s="87"/>
      <c r="S743" s="87"/>
      <c r="T743" s="87"/>
      <c r="U743" s="87"/>
      <c r="V743" s="86" t="s">
        <v>79</v>
      </c>
      <c r="W743" s="75"/>
      <c r="X743" s="102" t="s">
        <v>79</v>
      </c>
      <c r="Y743" s="63" t="str">
        <f>IFERROR(IF(VLOOKUP(X743,Listor!$T$6:$U$7,2,FALSE)&lt;O743,TRUE),"")</f>
        <v/>
      </c>
      <c r="Z743" s="87"/>
      <c r="AA743" s="104"/>
    </row>
    <row r="744" spans="2:27" x14ac:dyDescent="0.25">
      <c r="B744" s="68" t="s">
        <v>68</v>
      </c>
      <c r="C744" s="80" t="str">
        <f>IFERROR(VLOOKUP(B744,Listor!$A$6:$B$62,2,FALSE),"")</f>
        <v/>
      </c>
      <c r="D744" s="80" t="str">
        <f>IFERROR(VLOOKUP(B744,Listor!$A$6:$C$62,3,FALSE),"")</f>
        <v/>
      </c>
      <c r="E744" s="110" t="s">
        <v>79</v>
      </c>
      <c r="F744" s="66"/>
      <c r="G744" s="35" t="str">
        <f>IFERROR(VLOOKUP(B744,Listor!$A$6:$G$62,7,FALSE),"")</f>
        <v/>
      </c>
      <c r="H744" s="63" t="str">
        <f>IFERROR(VLOOKUP(B744,Listor!$N$6:$O$47,2,FALSE),"")</f>
        <v/>
      </c>
      <c r="I744" s="63" t="str">
        <f t="shared" si="33"/>
        <v/>
      </c>
      <c r="J744" s="96" t="str">
        <f>IFERROR(VLOOKUP(B744,Listor!$N$6:$P$47,3,FALSE)*I744,"")</f>
        <v/>
      </c>
      <c r="K744" s="81"/>
      <c r="L744" s="88" t="str">
        <f>IFERROR((VLOOKUP(B744,Listor!$N$6:$P$47,3,FALSE)*Biologiska!K744)+(VLOOKUP(B744,Listor!$N$6:$Q$47,4,FALSE)),"")</f>
        <v/>
      </c>
      <c r="M744" s="63" t="str">
        <f t="shared" si="34"/>
        <v/>
      </c>
      <c r="N744" s="75"/>
      <c r="O744" s="84" t="str">
        <f t="shared" si="35"/>
        <v/>
      </c>
      <c r="P744" s="107"/>
      <c r="Q744" s="87" t="s">
        <v>79</v>
      </c>
      <c r="R744" s="87"/>
      <c r="S744" s="87"/>
      <c r="T744" s="87"/>
      <c r="U744" s="87"/>
      <c r="V744" s="86" t="s">
        <v>79</v>
      </c>
      <c r="W744" s="75"/>
      <c r="X744" s="102" t="s">
        <v>79</v>
      </c>
      <c r="Y744" s="63" t="str">
        <f>IFERROR(IF(VLOOKUP(X744,Listor!$T$6:$U$7,2,FALSE)&lt;O744,TRUE),"")</f>
        <v/>
      </c>
      <c r="Z744" s="87"/>
      <c r="AA744" s="104"/>
    </row>
    <row r="745" spans="2:27" x14ac:dyDescent="0.25">
      <c r="B745" s="68" t="s">
        <v>68</v>
      </c>
      <c r="C745" s="80" t="str">
        <f>IFERROR(VLOOKUP(B745,Listor!$A$6:$B$62,2,FALSE),"")</f>
        <v/>
      </c>
      <c r="D745" s="80" t="str">
        <f>IFERROR(VLOOKUP(B745,Listor!$A$6:$C$62,3,FALSE),"")</f>
        <v/>
      </c>
      <c r="E745" s="110" t="s">
        <v>79</v>
      </c>
      <c r="F745" s="66"/>
      <c r="G745" s="35" t="str">
        <f>IFERROR(VLOOKUP(B745,Listor!$A$6:$G$62,7,FALSE),"")</f>
        <v/>
      </c>
      <c r="H745" s="63" t="str">
        <f>IFERROR(VLOOKUP(B745,Listor!$N$6:$O$47,2,FALSE),"")</f>
        <v/>
      </c>
      <c r="I745" s="63" t="str">
        <f t="shared" si="33"/>
        <v/>
      </c>
      <c r="J745" s="96" t="str">
        <f>IFERROR(VLOOKUP(B745,Listor!$N$6:$P$47,3,FALSE)*I745,"")</f>
        <v/>
      </c>
      <c r="K745" s="81"/>
      <c r="L745" s="88" t="str">
        <f>IFERROR((VLOOKUP(B745,Listor!$N$6:$P$47,3,FALSE)*Biologiska!K745)+(VLOOKUP(B745,Listor!$N$6:$Q$47,4,FALSE)),"")</f>
        <v/>
      </c>
      <c r="M745" s="63" t="str">
        <f t="shared" si="34"/>
        <v/>
      </c>
      <c r="N745" s="75"/>
      <c r="O745" s="84" t="str">
        <f t="shared" si="35"/>
        <v/>
      </c>
      <c r="P745" s="107"/>
      <c r="Q745" s="87" t="s">
        <v>79</v>
      </c>
      <c r="R745" s="87"/>
      <c r="S745" s="87"/>
      <c r="T745" s="87"/>
      <c r="U745" s="87"/>
      <c r="V745" s="86" t="s">
        <v>79</v>
      </c>
      <c r="W745" s="75"/>
      <c r="X745" s="102" t="s">
        <v>79</v>
      </c>
      <c r="Y745" s="63" t="str">
        <f>IFERROR(IF(VLOOKUP(X745,Listor!$T$6:$U$7,2,FALSE)&lt;O745,TRUE),"")</f>
        <v/>
      </c>
      <c r="Z745" s="87"/>
      <c r="AA745" s="104"/>
    </row>
    <row r="746" spans="2:27" x14ac:dyDescent="0.25">
      <c r="B746" s="68" t="s">
        <v>68</v>
      </c>
      <c r="C746" s="80" t="str">
        <f>IFERROR(VLOOKUP(B746,Listor!$A$6:$B$62,2,FALSE),"")</f>
        <v/>
      </c>
      <c r="D746" s="80" t="str">
        <f>IFERROR(VLOOKUP(B746,Listor!$A$6:$C$62,3,FALSE),"")</f>
        <v/>
      </c>
      <c r="E746" s="110" t="s">
        <v>79</v>
      </c>
      <c r="F746" s="66"/>
      <c r="G746" s="35" t="str">
        <f>IFERROR(VLOOKUP(B746,Listor!$A$6:$G$62,7,FALSE),"")</f>
        <v/>
      </c>
      <c r="H746" s="63" t="str">
        <f>IFERROR(VLOOKUP(B746,Listor!$N$6:$O$47,2,FALSE),"")</f>
        <v/>
      </c>
      <c r="I746" s="63" t="str">
        <f t="shared" si="33"/>
        <v/>
      </c>
      <c r="J746" s="96" t="str">
        <f>IFERROR(VLOOKUP(B746,Listor!$N$6:$P$47,3,FALSE)*I746,"")</f>
        <v/>
      </c>
      <c r="K746" s="81"/>
      <c r="L746" s="88" t="str">
        <f>IFERROR((VLOOKUP(B746,Listor!$N$6:$P$47,3,FALSE)*Biologiska!K746)+(VLOOKUP(B746,Listor!$N$6:$Q$47,4,FALSE)),"")</f>
        <v/>
      </c>
      <c r="M746" s="63" t="str">
        <f t="shared" si="34"/>
        <v/>
      </c>
      <c r="N746" s="75"/>
      <c r="O746" s="84" t="str">
        <f t="shared" si="35"/>
        <v/>
      </c>
      <c r="P746" s="107"/>
      <c r="Q746" s="87" t="s">
        <v>79</v>
      </c>
      <c r="R746" s="87"/>
      <c r="S746" s="87"/>
      <c r="T746" s="87"/>
      <c r="U746" s="87"/>
      <c r="V746" s="86" t="s">
        <v>79</v>
      </c>
      <c r="W746" s="75"/>
      <c r="X746" s="102" t="s">
        <v>79</v>
      </c>
      <c r="Y746" s="63" t="str">
        <f>IFERROR(IF(VLOOKUP(X746,Listor!$T$6:$U$7,2,FALSE)&lt;O746,TRUE),"")</f>
        <v/>
      </c>
      <c r="Z746" s="87"/>
      <c r="AA746" s="104"/>
    </row>
    <row r="747" spans="2:27" x14ac:dyDescent="0.25">
      <c r="B747" s="68" t="s">
        <v>68</v>
      </c>
      <c r="C747" s="80" t="str">
        <f>IFERROR(VLOOKUP(B747,Listor!$A$6:$B$62,2,FALSE),"")</f>
        <v/>
      </c>
      <c r="D747" s="80" t="str">
        <f>IFERROR(VLOOKUP(B747,Listor!$A$6:$C$62,3,FALSE),"")</f>
        <v/>
      </c>
      <c r="E747" s="110" t="s">
        <v>79</v>
      </c>
      <c r="F747" s="66"/>
      <c r="G747" s="35" t="str">
        <f>IFERROR(VLOOKUP(B747,Listor!$A$6:$G$62,7,FALSE),"")</f>
        <v/>
      </c>
      <c r="H747" s="63" t="str">
        <f>IFERROR(VLOOKUP(B747,Listor!$N$6:$O$47,2,FALSE),"")</f>
        <v/>
      </c>
      <c r="I747" s="63" t="str">
        <f t="shared" si="33"/>
        <v/>
      </c>
      <c r="J747" s="96" t="str">
        <f>IFERROR(VLOOKUP(B747,Listor!$N$6:$P$47,3,FALSE)*I747,"")</f>
        <v/>
      </c>
      <c r="K747" s="81"/>
      <c r="L747" s="88" t="str">
        <f>IFERROR((VLOOKUP(B747,Listor!$N$6:$P$47,3,FALSE)*Biologiska!K747)+(VLOOKUP(B747,Listor!$N$6:$Q$47,4,FALSE)),"")</f>
        <v/>
      </c>
      <c r="M747" s="63" t="str">
        <f t="shared" si="34"/>
        <v/>
      </c>
      <c r="N747" s="75"/>
      <c r="O747" s="84" t="str">
        <f t="shared" si="35"/>
        <v/>
      </c>
      <c r="P747" s="107"/>
      <c r="Q747" s="87" t="s">
        <v>79</v>
      </c>
      <c r="R747" s="87"/>
      <c r="S747" s="87"/>
      <c r="T747" s="87"/>
      <c r="U747" s="87"/>
      <c r="V747" s="86" t="s">
        <v>79</v>
      </c>
      <c r="W747" s="75"/>
      <c r="X747" s="102" t="s">
        <v>79</v>
      </c>
      <c r="Y747" s="63" t="str">
        <f>IFERROR(IF(VLOOKUP(X747,Listor!$T$6:$U$7,2,FALSE)&lt;O747,TRUE),"")</f>
        <v/>
      </c>
      <c r="Z747" s="87"/>
      <c r="AA747" s="104"/>
    </row>
    <row r="748" spans="2:27" x14ac:dyDescent="0.25">
      <c r="B748" s="68" t="s">
        <v>68</v>
      </c>
      <c r="C748" s="80" t="str">
        <f>IFERROR(VLOOKUP(B748,Listor!$A$6:$B$62,2,FALSE),"")</f>
        <v/>
      </c>
      <c r="D748" s="80" t="str">
        <f>IFERROR(VLOOKUP(B748,Listor!$A$6:$C$62,3,FALSE),"")</f>
        <v/>
      </c>
      <c r="E748" s="110" t="s">
        <v>79</v>
      </c>
      <c r="F748" s="66"/>
      <c r="G748" s="35" t="str">
        <f>IFERROR(VLOOKUP(B748,Listor!$A$6:$G$62,7,FALSE),"")</f>
        <v/>
      </c>
      <c r="H748" s="63" t="str">
        <f>IFERROR(VLOOKUP(B748,Listor!$N$6:$O$47,2,FALSE),"")</f>
        <v/>
      </c>
      <c r="I748" s="63" t="str">
        <f t="shared" si="33"/>
        <v/>
      </c>
      <c r="J748" s="96" t="str">
        <f>IFERROR(VLOOKUP(B748,Listor!$N$6:$P$47,3,FALSE)*I748,"")</f>
        <v/>
      </c>
      <c r="K748" s="81"/>
      <c r="L748" s="88" t="str">
        <f>IFERROR((VLOOKUP(B748,Listor!$N$6:$P$47,3,FALSE)*Biologiska!K748)+(VLOOKUP(B748,Listor!$N$6:$Q$47,4,FALSE)),"")</f>
        <v/>
      </c>
      <c r="M748" s="63" t="str">
        <f t="shared" si="34"/>
        <v/>
      </c>
      <c r="N748" s="75"/>
      <c r="O748" s="84" t="str">
        <f t="shared" si="35"/>
        <v/>
      </c>
      <c r="P748" s="107"/>
      <c r="Q748" s="87" t="s">
        <v>79</v>
      </c>
      <c r="R748" s="87"/>
      <c r="S748" s="87"/>
      <c r="T748" s="87"/>
      <c r="U748" s="87"/>
      <c r="V748" s="86" t="s">
        <v>79</v>
      </c>
      <c r="W748" s="75"/>
      <c r="X748" s="102" t="s">
        <v>79</v>
      </c>
      <c r="Y748" s="63" t="str">
        <f>IFERROR(IF(VLOOKUP(X748,Listor!$T$6:$U$7,2,FALSE)&lt;O748,TRUE),"")</f>
        <v/>
      </c>
      <c r="Z748" s="87"/>
      <c r="AA748" s="104"/>
    </row>
    <row r="749" spans="2:27" x14ac:dyDescent="0.25">
      <c r="B749" s="68" t="s">
        <v>68</v>
      </c>
      <c r="C749" s="80" t="str">
        <f>IFERROR(VLOOKUP(B749,Listor!$A$6:$B$62,2,FALSE),"")</f>
        <v/>
      </c>
      <c r="D749" s="80" t="str">
        <f>IFERROR(VLOOKUP(B749,Listor!$A$6:$C$62,3,FALSE),"")</f>
        <v/>
      </c>
      <c r="E749" s="110" t="s">
        <v>79</v>
      </c>
      <c r="F749" s="66"/>
      <c r="G749" s="35" t="str">
        <f>IFERROR(VLOOKUP(B749,Listor!$A$6:$G$62,7,FALSE),"")</f>
        <v/>
      </c>
      <c r="H749" s="63" t="str">
        <f>IFERROR(VLOOKUP(B749,Listor!$N$6:$O$47,2,FALSE),"")</f>
        <v/>
      </c>
      <c r="I749" s="63" t="str">
        <f t="shared" si="33"/>
        <v/>
      </c>
      <c r="J749" s="96" t="str">
        <f>IFERROR(VLOOKUP(B749,Listor!$N$6:$P$47,3,FALSE)*I749,"")</f>
        <v/>
      </c>
      <c r="K749" s="81"/>
      <c r="L749" s="88" t="str">
        <f>IFERROR((VLOOKUP(B749,Listor!$N$6:$P$47,3,FALSE)*Biologiska!K749)+(VLOOKUP(B749,Listor!$N$6:$Q$47,4,FALSE)),"")</f>
        <v/>
      </c>
      <c r="M749" s="63" t="str">
        <f t="shared" si="34"/>
        <v/>
      </c>
      <c r="N749" s="75"/>
      <c r="O749" s="84" t="str">
        <f t="shared" si="35"/>
        <v/>
      </c>
      <c r="P749" s="107"/>
      <c r="Q749" s="87" t="s">
        <v>79</v>
      </c>
      <c r="R749" s="87"/>
      <c r="S749" s="87"/>
      <c r="T749" s="87"/>
      <c r="U749" s="87"/>
      <c r="V749" s="86" t="s">
        <v>79</v>
      </c>
      <c r="W749" s="75"/>
      <c r="X749" s="102" t="s">
        <v>79</v>
      </c>
      <c r="Y749" s="63" t="str">
        <f>IFERROR(IF(VLOOKUP(X749,Listor!$T$6:$U$7,2,FALSE)&lt;O749,TRUE),"")</f>
        <v/>
      </c>
      <c r="Z749" s="87"/>
      <c r="AA749" s="104"/>
    </row>
    <row r="750" spans="2:27" x14ac:dyDescent="0.25">
      <c r="B750" s="68" t="s">
        <v>68</v>
      </c>
      <c r="C750" s="80" t="str">
        <f>IFERROR(VLOOKUP(B750,Listor!$A$6:$B$62,2,FALSE),"")</f>
        <v/>
      </c>
      <c r="D750" s="80" t="str">
        <f>IFERROR(VLOOKUP(B750,Listor!$A$6:$C$62,3,FALSE),"")</f>
        <v/>
      </c>
      <c r="E750" s="110" t="s">
        <v>79</v>
      </c>
      <c r="F750" s="66"/>
      <c r="G750" s="35" t="str">
        <f>IFERROR(VLOOKUP(B750,Listor!$A$6:$G$62,7,FALSE),"")</f>
        <v/>
      </c>
      <c r="H750" s="63" t="str">
        <f>IFERROR(VLOOKUP(B750,Listor!$N$6:$O$47,2,FALSE),"")</f>
        <v/>
      </c>
      <c r="I750" s="63" t="str">
        <f t="shared" si="33"/>
        <v/>
      </c>
      <c r="J750" s="96" t="str">
        <f>IFERROR(VLOOKUP(B750,Listor!$N$6:$P$47,3,FALSE)*I750,"")</f>
        <v/>
      </c>
      <c r="K750" s="81"/>
      <c r="L750" s="88" t="str">
        <f>IFERROR((VLOOKUP(B750,Listor!$N$6:$P$47,3,FALSE)*Biologiska!K750)+(VLOOKUP(B750,Listor!$N$6:$Q$47,4,FALSE)),"")</f>
        <v/>
      </c>
      <c r="M750" s="63" t="str">
        <f t="shared" si="34"/>
        <v/>
      </c>
      <c r="N750" s="75"/>
      <c r="O750" s="84" t="str">
        <f t="shared" si="35"/>
        <v/>
      </c>
      <c r="P750" s="107"/>
      <c r="Q750" s="87" t="s">
        <v>79</v>
      </c>
      <c r="R750" s="87"/>
      <c r="S750" s="87"/>
      <c r="T750" s="87"/>
      <c r="U750" s="87"/>
      <c r="V750" s="86" t="s">
        <v>79</v>
      </c>
      <c r="W750" s="75"/>
      <c r="X750" s="102" t="s">
        <v>79</v>
      </c>
      <c r="Y750" s="63" t="str">
        <f>IFERROR(IF(VLOOKUP(X750,Listor!$T$6:$U$7,2,FALSE)&lt;O750,TRUE),"")</f>
        <v/>
      </c>
      <c r="Z750" s="87"/>
      <c r="AA750" s="104"/>
    </row>
    <row r="751" spans="2:27" x14ac:dyDescent="0.25">
      <c r="B751" s="68" t="s">
        <v>68</v>
      </c>
      <c r="C751" s="80" t="str">
        <f>IFERROR(VLOOKUP(B751,Listor!$A$6:$B$62,2,FALSE),"")</f>
        <v/>
      </c>
      <c r="D751" s="80" t="str">
        <f>IFERROR(VLOOKUP(B751,Listor!$A$6:$C$62,3,FALSE),"")</f>
        <v/>
      </c>
      <c r="E751" s="110" t="s">
        <v>79</v>
      </c>
      <c r="F751" s="66"/>
      <c r="G751" s="35" t="str">
        <f>IFERROR(VLOOKUP(B751,Listor!$A$6:$G$62,7,FALSE),"")</f>
        <v/>
      </c>
      <c r="H751" s="63" t="str">
        <f>IFERROR(VLOOKUP(B751,Listor!$N$6:$O$47,2,FALSE),"")</f>
        <v/>
      </c>
      <c r="I751" s="63" t="str">
        <f t="shared" si="33"/>
        <v/>
      </c>
      <c r="J751" s="96" t="str">
        <f>IFERROR(VLOOKUP(B751,Listor!$N$6:$P$47,3,FALSE)*I751,"")</f>
        <v/>
      </c>
      <c r="K751" s="81"/>
      <c r="L751" s="88" t="str">
        <f>IFERROR((VLOOKUP(B751,Listor!$N$6:$P$47,3,FALSE)*Biologiska!K751)+(VLOOKUP(B751,Listor!$N$6:$Q$47,4,FALSE)),"")</f>
        <v/>
      </c>
      <c r="M751" s="63" t="str">
        <f t="shared" si="34"/>
        <v/>
      </c>
      <c r="N751" s="75"/>
      <c r="O751" s="84" t="str">
        <f t="shared" si="35"/>
        <v/>
      </c>
      <c r="P751" s="107"/>
      <c r="Q751" s="87" t="s">
        <v>79</v>
      </c>
      <c r="R751" s="87"/>
      <c r="S751" s="87"/>
      <c r="T751" s="87"/>
      <c r="U751" s="87"/>
      <c r="V751" s="86" t="s">
        <v>79</v>
      </c>
      <c r="W751" s="75"/>
      <c r="X751" s="102" t="s">
        <v>79</v>
      </c>
      <c r="Y751" s="63" t="str">
        <f>IFERROR(IF(VLOOKUP(X751,Listor!$T$6:$U$7,2,FALSE)&lt;O751,TRUE),"")</f>
        <v/>
      </c>
      <c r="Z751" s="87"/>
      <c r="AA751" s="104"/>
    </row>
    <row r="752" spans="2:27" x14ac:dyDescent="0.25">
      <c r="B752" s="68" t="s">
        <v>68</v>
      </c>
      <c r="C752" s="80" t="str">
        <f>IFERROR(VLOOKUP(B752,Listor!$A$6:$B$62,2,FALSE),"")</f>
        <v/>
      </c>
      <c r="D752" s="80" t="str">
        <f>IFERROR(VLOOKUP(B752,Listor!$A$6:$C$62,3,FALSE),"")</f>
        <v/>
      </c>
      <c r="E752" s="110" t="s">
        <v>79</v>
      </c>
      <c r="F752" s="66"/>
      <c r="G752" s="35" t="str">
        <f>IFERROR(VLOOKUP(B752,Listor!$A$6:$G$62,7,FALSE),"")</f>
        <v/>
      </c>
      <c r="H752" s="63" t="str">
        <f>IFERROR(VLOOKUP(B752,Listor!$N$6:$O$47,2,FALSE),"")</f>
        <v/>
      </c>
      <c r="I752" s="63" t="str">
        <f t="shared" si="33"/>
        <v/>
      </c>
      <c r="J752" s="96" t="str">
        <f>IFERROR(VLOOKUP(B752,Listor!$N$6:$P$47,3,FALSE)*I752,"")</f>
        <v/>
      </c>
      <c r="K752" s="81"/>
      <c r="L752" s="88" t="str">
        <f>IFERROR((VLOOKUP(B752,Listor!$N$6:$P$47,3,FALSE)*Biologiska!K752)+(VLOOKUP(B752,Listor!$N$6:$Q$47,4,FALSE)),"")</f>
        <v/>
      </c>
      <c r="M752" s="63" t="str">
        <f t="shared" si="34"/>
        <v/>
      </c>
      <c r="N752" s="75"/>
      <c r="O752" s="84" t="str">
        <f t="shared" si="35"/>
        <v/>
      </c>
      <c r="P752" s="107"/>
      <c r="Q752" s="87" t="s">
        <v>79</v>
      </c>
      <c r="R752" s="87"/>
      <c r="S752" s="87"/>
      <c r="T752" s="87"/>
      <c r="U752" s="87"/>
      <c r="V752" s="86" t="s">
        <v>79</v>
      </c>
      <c r="W752" s="75"/>
      <c r="X752" s="102" t="s">
        <v>79</v>
      </c>
      <c r="Y752" s="63" t="str">
        <f>IFERROR(IF(VLOOKUP(X752,Listor!$T$6:$U$7,2,FALSE)&lt;O752,TRUE),"")</f>
        <v/>
      </c>
      <c r="Z752" s="87"/>
      <c r="AA752" s="104"/>
    </row>
    <row r="753" spans="2:27" x14ac:dyDescent="0.25">
      <c r="B753" s="68" t="s">
        <v>68</v>
      </c>
      <c r="C753" s="80" t="str">
        <f>IFERROR(VLOOKUP(B753,Listor!$A$6:$B$62,2,FALSE),"")</f>
        <v/>
      </c>
      <c r="D753" s="80" t="str">
        <f>IFERROR(VLOOKUP(B753,Listor!$A$6:$C$62,3,FALSE),"")</f>
        <v/>
      </c>
      <c r="E753" s="110" t="s">
        <v>79</v>
      </c>
      <c r="F753" s="66"/>
      <c r="G753" s="35" t="str">
        <f>IFERROR(VLOOKUP(B753,Listor!$A$6:$G$62,7,FALSE),"")</f>
        <v/>
      </c>
      <c r="H753" s="63" t="str">
        <f>IFERROR(VLOOKUP(B753,Listor!$N$6:$O$47,2,FALSE),"")</f>
        <v/>
      </c>
      <c r="I753" s="63" t="str">
        <f t="shared" si="33"/>
        <v/>
      </c>
      <c r="J753" s="96" t="str">
        <f>IFERROR(VLOOKUP(B753,Listor!$N$6:$P$47,3,FALSE)*I753,"")</f>
        <v/>
      </c>
      <c r="K753" s="81"/>
      <c r="L753" s="88" t="str">
        <f>IFERROR((VLOOKUP(B753,Listor!$N$6:$P$47,3,FALSE)*Biologiska!K753)+(VLOOKUP(B753,Listor!$N$6:$Q$47,4,FALSE)),"")</f>
        <v/>
      </c>
      <c r="M753" s="63" t="str">
        <f t="shared" si="34"/>
        <v/>
      </c>
      <c r="N753" s="75"/>
      <c r="O753" s="84" t="str">
        <f t="shared" si="35"/>
        <v/>
      </c>
      <c r="P753" s="107"/>
      <c r="Q753" s="87" t="s">
        <v>79</v>
      </c>
      <c r="R753" s="87"/>
      <c r="S753" s="87"/>
      <c r="T753" s="87"/>
      <c r="U753" s="87"/>
      <c r="V753" s="86" t="s">
        <v>79</v>
      </c>
      <c r="W753" s="75"/>
      <c r="X753" s="102" t="s">
        <v>79</v>
      </c>
      <c r="Y753" s="63" t="str">
        <f>IFERROR(IF(VLOOKUP(X753,Listor!$T$6:$U$7,2,FALSE)&lt;O753,TRUE),"")</f>
        <v/>
      </c>
      <c r="Z753" s="87"/>
      <c r="AA753" s="104"/>
    </row>
    <row r="754" spans="2:27" x14ac:dyDescent="0.25">
      <c r="B754" s="68" t="s">
        <v>68</v>
      </c>
      <c r="C754" s="80" t="str">
        <f>IFERROR(VLOOKUP(B754,Listor!$A$6:$B$62,2,FALSE),"")</f>
        <v/>
      </c>
      <c r="D754" s="80" t="str">
        <f>IFERROR(VLOOKUP(B754,Listor!$A$6:$C$62,3,FALSE),"")</f>
        <v/>
      </c>
      <c r="E754" s="110" t="s">
        <v>79</v>
      </c>
      <c r="F754" s="66"/>
      <c r="G754" s="35" t="str">
        <f>IFERROR(VLOOKUP(B754,Listor!$A$6:$G$62,7,FALSE),"")</f>
        <v/>
      </c>
      <c r="H754" s="63" t="str">
        <f>IFERROR(VLOOKUP(B754,Listor!$N$6:$O$47,2,FALSE),"")</f>
        <v/>
      </c>
      <c r="I754" s="63" t="str">
        <f t="shared" si="33"/>
        <v/>
      </c>
      <c r="J754" s="96" t="str">
        <f>IFERROR(VLOOKUP(B754,Listor!$N$6:$P$47,3,FALSE)*I754,"")</f>
        <v/>
      </c>
      <c r="K754" s="81"/>
      <c r="L754" s="88" t="str">
        <f>IFERROR((VLOOKUP(B754,Listor!$N$6:$P$47,3,FALSE)*Biologiska!K754)+(VLOOKUP(B754,Listor!$N$6:$Q$47,4,FALSE)),"")</f>
        <v/>
      </c>
      <c r="M754" s="63" t="str">
        <f t="shared" si="34"/>
        <v/>
      </c>
      <c r="N754" s="75"/>
      <c r="O754" s="84" t="str">
        <f t="shared" si="35"/>
        <v/>
      </c>
      <c r="P754" s="107"/>
      <c r="Q754" s="87" t="s">
        <v>79</v>
      </c>
      <c r="R754" s="87"/>
      <c r="S754" s="87"/>
      <c r="T754" s="87"/>
      <c r="U754" s="87"/>
      <c r="V754" s="86" t="s">
        <v>79</v>
      </c>
      <c r="W754" s="75"/>
      <c r="X754" s="102" t="s">
        <v>79</v>
      </c>
      <c r="Y754" s="63" t="str">
        <f>IFERROR(IF(VLOOKUP(X754,Listor!$T$6:$U$7,2,FALSE)&lt;O754,TRUE),"")</f>
        <v/>
      </c>
      <c r="Z754" s="87"/>
      <c r="AA754" s="104"/>
    </row>
    <row r="755" spans="2:27" x14ac:dyDescent="0.25">
      <c r="B755" s="68" t="s">
        <v>68</v>
      </c>
      <c r="C755" s="80" t="str">
        <f>IFERROR(VLOOKUP(B755,Listor!$A$6:$B$62,2,FALSE),"")</f>
        <v/>
      </c>
      <c r="D755" s="80" t="str">
        <f>IFERROR(VLOOKUP(B755,Listor!$A$6:$C$62,3,FALSE),"")</f>
        <v/>
      </c>
      <c r="E755" s="110" t="s">
        <v>79</v>
      </c>
      <c r="F755" s="66"/>
      <c r="G755" s="35" t="str">
        <f>IFERROR(VLOOKUP(B755,Listor!$A$6:$G$62,7,FALSE),"")</f>
        <v/>
      </c>
      <c r="H755" s="63" t="str">
        <f>IFERROR(VLOOKUP(B755,Listor!$N$6:$O$47,2,FALSE),"")</f>
        <v/>
      </c>
      <c r="I755" s="63" t="str">
        <f t="shared" si="33"/>
        <v/>
      </c>
      <c r="J755" s="96" t="str">
        <f>IFERROR(VLOOKUP(B755,Listor!$N$6:$P$47,3,FALSE)*I755,"")</f>
        <v/>
      </c>
      <c r="K755" s="81"/>
      <c r="L755" s="88" t="str">
        <f>IFERROR((VLOOKUP(B755,Listor!$N$6:$P$47,3,FALSE)*Biologiska!K755)+(VLOOKUP(B755,Listor!$N$6:$Q$47,4,FALSE)),"")</f>
        <v/>
      </c>
      <c r="M755" s="63" t="str">
        <f t="shared" si="34"/>
        <v/>
      </c>
      <c r="N755" s="75"/>
      <c r="O755" s="84" t="str">
        <f t="shared" si="35"/>
        <v/>
      </c>
      <c r="P755" s="107"/>
      <c r="Q755" s="87" t="s">
        <v>79</v>
      </c>
      <c r="R755" s="87"/>
      <c r="S755" s="87"/>
      <c r="T755" s="87"/>
      <c r="U755" s="87"/>
      <c r="V755" s="86" t="s">
        <v>79</v>
      </c>
      <c r="W755" s="75"/>
      <c r="X755" s="102" t="s">
        <v>79</v>
      </c>
      <c r="Y755" s="63" t="str">
        <f>IFERROR(IF(VLOOKUP(X755,Listor!$T$6:$U$7,2,FALSE)&lt;O755,TRUE),"")</f>
        <v/>
      </c>
      <c r="Z755" s="87"/>
      <c r="AA755" s="104"/>
    </row>
    <row r="756" spans="2:27" x14ac:dyDescent="0.25">
      <c r="B756" s="68" t="s">
        <v>68</v>
      </c>
      <c r="C756" s="80" t="str">
        <f>IFERROR(VLOOKUP(B756,Listor!$A$6:$B$62,2,FALSE),"")</f>
        <v/>
      </c>
      <c r="D756" s="80" t="str">
        <f>IFERROR(VLOOKUP(B756,Listor!$A$6:$C$62,3,FALSE),"")</f>
        <v/>
      </c>
      <c r="E756" s="110" t="s">
        <v>79</v>
      </c>
      <c r="F756" s="66"/>
      <c r="G756" s="35" t="str">
        <f>IFERROR(VLOOKUP(B756,Listor!$A$6:$G$62,7,FALSE),"")</f>
        <v/>
      </c>
      <c r="H756" s="63" t="str">
        <f>IFERROR(VLOOKUP(B756,Listor!$N$6:$O$47,2,FALSE),"")</f>
        <v/>
      </c>
      <c r="I756" s="63" t="str">
        <f t="shared" si="33"/>
        <v/>
      </c>
      <c r="J756" s="96" t="str">
        <f>IFERROR(VLOOKUP(B756,Listor!$N$6:$P$47,3,FALSE)*I756,"")</f>
        <v/>
      </c>
      <c r="K756" s="81"/>
      <c r="L756" s="88" t="str">
        <f>IFERROR((VLOOKUP(B756,Listor!$N$6:$P$47,3,FALSE)*Biologiska!K756)+(VLOOKUP(B756,Listor!$N$6:$Q$47,4,FALSE)),"")</f>
        <v/>
      </c>
      <c r="M756" s="63" t="str">
        <f t="shared" si="34"/>
        <v/>
      </c>
      <c r="N756" s="75"/>
      <c r="O756" s="84" t="str">
        <f t="shared" si="35"/>
        <v/>
      </c>
      <c r="P756" s="107"/>
      <c r="Q756" s="87" t="s">
        <v>79</v>
      </c>
      <c r="R756" s="87"/>
      <c r="S756" s="87"/>
      <c r="T756" s="87"/>
      <c r="U756" s="87"/>
      <c r="V756" s="86" t="s">
        <v>79</v>
      </c>
      <c r="W756" s="75"/>
      <c r="X756" s="102" t="s">
        <v>79</v>
      </c>
      <c r="Y756" s="63" t="str">
        <f>IFERROR(IF(VLOOKUP(X756,Listor!$T$6:$U$7,2,FALSE)&lt;O756,TRUE),"")</f>
        <v/>
      </c>
      <c r="Z756" s="87"/>
      <c r="AA756" s="104"/>
    </row>
    <row r="757" spans="2:27" x14ac:dyDescent="0.25">
      <c r="B757" s="68" t="s">
        <v>68</v>
      </c>
      <c r="C757" s="80" t="str">
        <f>IFERROR(VLOOKUP(B757,Listor!$A$6:$B$62,2,FALSE),"")</f>
        <v/>
      </c>
      <c r="D757" s="80" t="str">
        <f>IFERROR(VLOOKUP(B757,Listor!$A$6:$C$62,3,FALSE),"")</f>
        <v/>
      </c>
      <c r="E757" s="110" t="s">
        <v>79</v>
      </c>
      <c r="F757" s="66"/>
      <c r="G757" s="35" t="str">
        <f>IFERROR(VLOOKUP(B757,Listor!$A$6:$G$62,7,FALSE),"")</f>
        <v/>
      </c>
      <c r="H757" s="63" t="str">
        <f>IFERROR(VLOOKUP(B757,Listor!$N$6:$O$47,2,FALSE),"")</f>
        <v/>
      </c>
      <c r="I757" s="63" t="str">
        <f t="shared" si="33"/>
        <v/>
      </c>
      <c r="J757" s="96" t="str">
        <f>IFERROR(VLOOKUP(B757,Listor!$N$6:$P$47,3,FALSE)*I757,"")</f>
        <v/>
      </c>
      <c r="K757" s="81"/>
      <c r="L757" s="88" t="str">
        <f>IFERROR((VLOOKUP(B757,Listor!$N$6:$P$47,3,FALSE)*Biologiska!K757)+(VLOOKUP(B757,Listor!$N$6:$Q$47,4,FALSE)),"")</f>
        <v/>
      </c>
      <c r="M757" s="63" t="str">
        <f t="shared" si="34"/>
        <v/>
      </c>
      <c r="N757" s="75"/>
      <c r="O757" s="84" t="str">
        <f t="shared" si="35"/>
        <v/>
      </c>
      <c r="P757" s="107"/>
      <c r="Q757" s="87" t="s">
        <v>79</v>
      </c>
      <c r="R757" s="87"/>
      <c r="S757" s="87"/>
      <c r="T757" s="87"/>
      <c r="U757" s="87"/>
      <c r="V757" s="86" t="s">
        <v>79</v>
      </c>
      <c r="W757" s="75"/>
      <c r="X757" s="102" t="s">
        <v>79</v>
      </c>
      <c r="Y757" s="63" t="str">
        <f>IFERROR(IF(VLOOKUP(X757,Listor!$T$6:$U$7,2,FALSE)&lt;O757,TRUE),"")</f>
        <v/>
      </c>
      <c r="Z757" s="87"/>
      <c r="AA757" s="104"/>
    </row>
    <row r="758" spans="2:27" x14ac:dyDescent="0.25">
      <c r="B758" s="68" t="s">
        <v>68</v>
      </c>
      <c r="C758" s="80" t="str">
        <f>IFERROR(VLOOKUP(B758,Listor!$A$6:$B$62,2,FALSE),"")</f>
        <v/>
      </c>
      <c r="D758" s="80" t="str">
        <f>IFERROR(VLOOKUP(B758,Listor!$A$6:$C$62,3,FALSE),"")</f>
        <v/>
      </c>
      <c r="E758" s="110" t="s">
        <v>79</v>
      </c>
      <c r="F758" s="66"/>
      <c r="G758" s="35" t="str">
        <f>IFERROR(VLOOKUP(B758,Listor!$A$6:$G$62,7,FALSE),"")</f>
        <v/>
      </c>
      <c r="H758" s="63" t="str">
        <f>IFERROR(VLOOKUP(B758,Listor!$N$6:$O$47,2,FALSE),"")</f>
        <v/>
      </c>
      <c r="I758" s="63" t="str">
        <f t="shared" si="33"/>
        <v/>
      </c>
      <c r="J758" s="96" t="str">
        <f>IFERROR(VLOOKUP(B758,Listor!$N$6:$P$47,3,FALSE)*I758,"")</f>
        <v/>
      </c>
      <c r="K758" s="81"/>
      <c r="L758" s="88" t="str">
        <f>IFERROR((VLOOKUP(B758,Listor!$N$6:$P$47,3,FALSE)*Biologiska!K758)+(VLOOKUP(B758,Listor!$N$6:$Q$47,4,FALSE)),"")</f>
        <v/>
      </c>
      <c r="M758" s="63" t="str">
        <f t="shared" si="34"/>
        <v/>
      </c>
      <c r="N758" s="75"/>
      <c r="O758" s="84" t="str">
        <f t="shared" si="35"/>
        <v/>
      </c>
      <c r="P758" s="107"/>
      <c r="Q758" s="87" t="s">
        <v>79</v>
      </c>
      <c r="R758" s="87"/>
      <c r="S758" s="87"/>
      <c r="T758" s="87"/>
      <c r="U758" s="87"/>
      <c r="V758" s="86" t="s">
        <v>79</v>
      </c>
      <c r="W758" s="75"/>
      <c r="X758" s="102" t="s">
        <v>79</v>
      </c>
      <c r="Y758" s="63" t="str">
        <f>IFERROR(IF(VLOOKUP(X758,Listor!$T$6:$U$7,2,FALSE)&lt;O758,TRUE),"")</f>
        <v/>
      </c>
      <c r="Z758" s="87"/>
      <c r="AA758" s="104"/>
    </row>
    <row r="759" spans="2:27" x14ac:dyDescent="0.25">
      <c r="B759" s="68" t="s">
        <v>68</v>
      </c>
      <c r="C759" s="80" t="str">
        <f>IFERROR(VLOOKUP(B759,Listor!$A$6:$B$62,2,FALSE),"")</f>
        <v/>
      </c>
      <c r="D759" s="80" t="str">
        <f>IFERROR(VLOOKUP(B759,Listor!$A$6:$C$62,3,FALSE),"")</f>
        <v/>
      </c>
      <c r="E759" s="110" t="s">
        <v>79</v>
      </c>
      <c r="F759" s="66"/>
      <c r="G759" s="35" t="str">
        <f>IFERROR(VLOOKUP(B759,Listor!$A$6:$G$62,7,FALSE),"")</f>
        <v/>
      </c>
      <c r="H759" s="63" t="str">
        <f>IFERROR(VLOOKUP(B759,Listor!$N$6:$O$47,2,FALSE),"")</f>
        <v/>
      </c>
      <c r="I759" s="63" t="str">
        <f t="shared" si="33"/>
        <v/>
      </c>
      <c r="J759" s="96" t="str">
        <f>IFERROR(VLOOKUP(B759,Listor!$N$6:$P$47,3,FALSE)*I759,"")</f>
        <v/>
      </c>
      <c r="K759" s="81"/>
      <c r="L759" s="88" t="str">
        <f>IFERROR((VLOOKUP(B759,Listor!$N$6:$P$47,3,FALSE)*Biologiska!K759)+(VLOOKUP(B759,Listor!$N$6:$Q$47,4,FALSE)),"")</f>
        <v/>
      </c>
      <c r="M759" s="63" t="str">
        <f t="shared" si="34"/>
        <v/>
      </c>
      <c r="N759" s="75"/>
      <c r="O759" s="84" t="str">
        <f t="shared" si="35"/>
        <v/>
      </c>
      <c r="P759" s="107"/>
      <c r="Q759" s="87" t="s">
        <v>79</v>
      </c>
      <c r="R759" s="87"/>
      <c r="S759" s="87"/>
      <c r="T759" s="87"/>
      <c r="U759" s="87"/>
      <c r="V759" s="86" t="s">
        <v>79</v>
      </c>
      <c r="W759" s="75"/>
      <c r="X759" s="102" t="s">
        <v>79</v>
      </c>
      <c r="Y759" s="63" t="str">
        <f>IFERROR(IF(VLOOKUP(X759,Listor!$T$6:$U$7,2,FALSE)&lt;O759,TRUE),"")</f>
        <v/>
      </c>
      <c r="Z759" s="87"/>
      <c r="AA759" s="104"/>
    </row>
    <row r="760" spans="2:27" x14ac:dyDescent="0.25">
      <c r="B760" s="68" t="s">
        <v>68</v>
      </c>
      <c r="C760" s="80" t="str">
        <f>IFERROR(VLOOKUP(B760,Listor!$A$6:$B$62,2,FALSE),"")</f>
        <v/>
      </c>
      <c r="D760" s="80" t="str">
        <f>IFERROR(VLOOKUP(B760,Listor!$A$6:$C$62,3,FALSE),"")</f>
        <v/>
      </c>
      <c r="E760" s="110" t="s">
        <v>79</v>
      </c>
      <c r="F760" s="66"/>
      <c r="G760" s="35" t="str">
        <f>IFERROR(VLOOKUP(B760,Listor!$A$6:$G$62,7,FALSE),"")</f>
        <v/>
      </c>
      <c r="H760" s="63" t="str">
        <f>IFERROR(VLOOKUP(B760,Listor!$N$6:$O$47,2,FALSE),"")</f>
        <v/>
      </c>
      <c r="I760" s="63" t="str">
        <f t="shared" si="33"/>
        <v/>
      </c>
      <c r="J760" s="96" t="str">
        <f>IFERROR(VLOOKUP(B760,Listor!$N$6:$P$47,3,FALSE)*I760,"")</f>
        <v/>
      </c>
      <c r="K760" s="81"/>
      <c r="L760" s="88" t="str">
        <f>IFERROR((VLOOKUP(B760,Listor!$N$6:$P$47,3,FALSE)*Biologiska!K760)+(VLOOKUP(B760,Listor!$N$6:$Q$47,4,FALSE)),"")</f>
        <v/>
      </c>
      <c r="M760" s="63" t="str">
        <f t="shared" si="34"/>
        <v/>
      </c>
      <c r="N760" s="75"/>
      <c r="O760" s="84" t="str">
        <f t="shared" si="35"/>
        <v/>
      </c>
      <c r="P760" s="107"/>
      <c r="Q760" s="87" t="s">
        <v>79</v>
      </c>
      <c r="R760" s="87"/>
      <c r="S760" s="87"/>
      <c r="T760" s="87"/>
      <c r="U760" s="87"/>
      <c r="V760" s="86" t="s">
        <v>79</v>
      </c>
      <c r="W760" s="75"/>
      <c r="X760" s="102" t="s">
        <v>79</v>
      </c>
      <c r="Y760" s="63" t="str">
        <f>IFERROR(IF(VLOOKUP(X760,Listor!$T$6:$U$7,2,FALSE)&lt;O760,TRUE),"")</f>
        <v/>
      </c>
      <c r="Z760" s="87"/>
      <c r="AA760" s="104"/>
    </row>
    <row r="761" spans="2:27" x14ac:dyDescent="0.25">
      <c r="B761" s="68" t="s">
        <v>68</v>
      </c>
      <c r="C761" s="80" t="str">
        <f>IFERROR(VLOOKUP(B761,Listor!$A$6:$B$62,2,FALSE),"")</f>
        <v/>
      </c>
      <c r="D761" s="80" t="str">
        <f>IFERROR(VLOOKUP(B761,Listor!$A$6:$C$62,3,FALSE),"")</f>
        <v/>
      </c>
      <c r="E761" s="110" t="s">
        <v>79</v>
      </c>
      <c r="F761" s="66"/>
      <c r="G761" s="35" t="str">
        <f>IFERROR(VLOOKUP(B761,Listor!$A$6:$G$62,7,FALSE),"")</f>
        <v/>
      </c>
      <c r="H761" s="63" t="str">
        <f>IFERROR(VLOOKUP(B761,Listor!$N$6:$O$47,2,FALSE),"")</f>
        <v/>
      </c>
      <c r="I761" s="63" t="str">
        <f t="shared" si="33"/>
        <v/>
      </c>
      <c r="J761" s="96" t="str">
        <f>IFERROR(VLOOKUP(B761,Listor!$N$6:$P$47,3,FALSE)*I761,"")</f>
        <v/>
      </c>
      <c r="K761" s="81"/>
      <c r="L761" s="88" t="str">
        <f>IFERROR((VLOOKUP(B761,Listor!$N$6:$P$47,3,FALSE)*Biologiska!K761)+(VLOOKUP(B761,Listor!$N$6:$Q$47,4,FALSE)),"")</f>
        <v/>
      </c>
      <c r="M761" s="63" t="str">
        <f t="shared" si="34"/>
        <v/>
      </c>
      <c r="N761" s="75"/>
      <c r="O761" s="84" t="str">
        <f t="shared" si="35"/>
        <v/>
      </c>
      <c r="P761" s="107"/>
      <c r="Q761" s="87" t="s">
        <v>79</v>
      </c>
      <c r="R761" s="87"/>
      <c r="S761" s="87"/>
      <c r="T761" s="87"/>
      <c r="U761" s="87"/>
      <c r="V761" s="86" t="s">
        <v>79</v>
      </c>
      <c r="W761" s="75"/>
      <c r="X761" s="102" t="s">
        <v>79</v>
      </c>
      <c r="Y761" s="63" t="str">
        <f>IFERROR(IF(VLOOKUP(X761,Listor!$T$6:$U$7,2,FALSE)&lt;O761,TRUE),"")</f>
        <v/>
      </c>
      <c r="Z761" s="87"/>
      <c r="AA761" s="104"/>
    </row>
    <row r="762" spans="2:27" x14ac:dyDescent="0.25">
      <c r="B762" s="68" t="s">
        <v>68</v>
      </c>
      <c r="C762" s="80" t="str">
        <f>IFERROR(VLOOKUP(B762,Listor!$A$6:$B$62,2,FALSE),"")</f>
        <v/>
      </c>
      <c r="D762" s="80" t="str">
        <f>IFERROR(VLOOKUP(B762,Listor!$A$6:$C$62,3,FALSE),"")</f>
        <v/>
      </c>
      <c r="E762" s="110" t="s">
        <v>79</v>
      </c>
      <c r="F762" s="66"/>
      <c r="G762" s="35" t="str">
        <f>IFERROR(VLOOKUP(B762,Listor!$A$6:$G$62,7,FALSE),"")</f>
        <v/>
      </c>
      <c r="H762" s="63" t="str">
        <f>IFERROR(VLOOKUP(B762,Listor!$N$6:$O$47,2,FALSE),"")</f>
        <v/>
      </c>
      <c r="I762" s="63" t="str">
        <f t="shared" si="33"/>
        <v/>
      </c>
      <c r="J762" s="96" t="str">
        <f>IFERROR(VLOOKUP(B762,Listor!$N$6:$P$47,3,FALSE)*I762,"")</f>
        <v/>
      </c>
      <c r="K762" s="81"/>
      <c r="L762" s="88" t="str">
        <f>IFERROR((VLOOKUP(B762,Listor!$N$6:$P$47,3,FALSE)*Biologiska!K762)+(VLOOKUP(B762,Listor!$N$6:$Q$47,4,FALSE)),"")</f>
        <v/>
      </c>
      <c r="M762" s="63" t="str">
        <f t="shared" si="34"/>
        <v/>
      </c>
      <c r="N762" s="75"/>
      <c r="O762" s="84" t="str">
        <f t="shared" si="35"/>
        <v/>
      </c>
      <c r="P762" s="107"/>
      <c r="Q762" s="87" t="s">
        <v>79</v>
      </c>
      <c r="R762" s="87"/>
      <c r="S762" s="87"/>
      <c r="T762" s="87"/>
      <c r="U762" s="87"/>
      <c r="V762" s="86" t="s">
        <v>79</v>
      </c>
      <c r="W762" s="75"/>
      <c r="X762" s="102" t="s">
        <v>79</v>
      </c>
      <c r="Y762" s="63" t="str">
        <f>IFERROR(IF(VLOOKUP(X762,Listor!$T$6:$U$7,2,FALSE)&lt;O762,TRUE),"")</f>
        <v/>
      </c>
      <c r="Z762" s="87"/>
      <c r="AA762" s="104"/>
    </row>
    <row r="763" spans="2:27" x14ac:dyDescent="0.25">
      <c r="B763" s="68" t="s">
        <v>68</v>
      </c>
      <c r="C763" s="80" t="str">
        <f>IFERROR(VLOOKUP(B763,Listor!$A$6:$B$62,2,FALSE),"")</f>
        <v/>
      </c>
      <c r="D763" s="80" t="str">
        <f>IFERROR(VLOOKUP(B763,Listor!$A$6:$C$62,3,FALSE),"")</f>
        <v/>
      </c>
      <c r="E763" s="110" t="s">
        <v>79</v>
      </c>
      <c r="F763" s="66"/>
      <c r="G763" s="35" t="str">
        <f>IFERROR(VLOOKUP(B763,Listor!$A$6:$G$62,7,FALSE),"")</f>
        <v/>
      </c>
      <c r="H763" s="63" t="str">
        <f>IFERROR(VLOOKUP(B763,Listor!$N$6:$O$47,2,FALSE),"")</f>
        <v/>
      </c>
      <c r="I763" s="63" t="str">
        <f t="shared" si="33"/>
        <v/>
      </c>
      <c r="J763" s="96" t="str">
        <f>IFERROR(VLOOKUP(B763,Listor!$N$6:$P$47,3,FALSE)*I763,"")</f>
        <v/>
      </c>
      <c r="K763" s="81"/>
      <c r="L763" s="88" t="str">
        <f>IFERROR((VLOOKUP(B763,Listor!$N$6:$P$47,3,FALSE)*Biologiska!K763)+(VLOOKUP(B763,Listor!$N$6:$Q$47,4,FALSE)),"")</f>
        <v/>
      </c>
      <c r="M763" s="63" t="str">
        <f t="shared" si="34"/>
        <v/>
      </c>
      <c r="N763" s="75"/>
      <c r="O763" s="84" t="str">
        <f t="shared" si="35"/>
        <v/>
      </c>
      <c r="P763" s="107"/>
      <c r="Q763" s="87" t="s">
        <v>79</v>
      </c>
      <c r="R763" s="87"/>
      <c r="S763" s="87"/>
      <c r="T763" s="87"/>
      <c r="U763" s="87"/>
      <c r="V763" s="86" t="s">
        <v>79</v>
      </c>
      <c r="W763" s="75"/>
      <c r="X763" s="102" t="s">
        <v>79</v>
      </c>
      <c r="Y763" s="63" t="str">
        <f>IFERROR(IF(VLOOKUP(X763,Listor!$T$6:$U$7,2,FALSE)&lt;O763,TRUE),"")</f>
        <v/>
      </c>
      <c r="Z763" s="87"/>
      <c r="AA763" s="104"/>
    </row>
    <row r="764" spans="2:27" x14ac:dyDescent="0.25">
      <c r="B764" s="68" t="s">
        <v>68</v>
      </c>
      <c r="C764" s="80" t="str">
        <f>IFERROR(VLOOKUP(B764,Listor!$A$6:$B$62,2,FALSE),"")</f>
        <v/>
      </c>
      <c r="D764" s="80" t="str">
        <f>IFERROR(VLOOKUP(B764,Listor!$A$6:$C$62,3,FALSE),"")</f>
        <v/>
      </c>
      <c r="E764" s="110" t="s">
        <v>79</v>
      </c>
      <c r="F764" s="66"/>
      <c r="G764" s="35" t="str">
        <f>IFERROR(VLOOKUP(B764,Listor!$A$6:$G$62,7,FALSE),"")</f>
        <v/>
      </c>
      <c r="H764" s="63" t="str">
        <f>IFERROR(VLOOKUP(B764,Listor!$N$6:$O$47,2,FALSE),"")</f>
        <v/>
      </c>
      <c r="I764" s="63" t="str">
        <f t="shared" si="33"/>
        <v/>
      </c>
      <c r="J764" s="96" t="str">
        <f>IFERROR(VLOOKUP(B764,Listor!$N$6:$P$47,3,FALSE)*I764,"")</f>
        <v/>
      </c>
      <c r="K764" s="81"/>
      <c r="L764" s="88" t="str">
        <f>IFERROR((VLOOKUP(B764,Listor!$N$6:$P$47,3,FALSE)*Biologiska!K764)+(VLOOKUP(B764,Listor!$N$6:$Q$47,4,FALSE)),"")</f>
        <v/>
      </c>
      <c r="M764" s="63" t="str">
        <f t="shared" si="34"/>
        <v/>
      </c>
      <c r="N764" s="75"/>
      <c r="O764" s="84" t="str">
        <f t="shared" si="35"/>
        <v/>
      </c>
      <c r="P764" s="107"/>
      <c r="Q764" s="87" t="s">
        <v>79</v>
      </c>
      <c r="R764" s="87"/>
      <c r="S764" s="87"/>
      <c r="T764" s="87"/>
      <c r="U764" s="87"/>
      <c r="V764" s="86" t="s">
        <v>79</v>
      </c>
      <c r="W764" s="75"/>
      <c r="X764" s="102" t="s">
        <v>79</v>
      </c>
      <c r="Y764" s="63" t="str">
        <f>IFERROR(IF(VLOOKUP(X764,Listor!$T$6:$U$7,2,FALSE)&lt;O764,TRUE),"")</f>
        <v/>
      </c>
      <c r="Z764" s="87"/>
      <c r="AA764" s="104"/>
    </row>
    <row r="765" spans="2:27" x14ac:dyDescent="0.25">
      <c r="B765" s="68" t="s">
        <v>68</v>
      </c>
      <c r="C765" s="80" t="str">
        <f>IFERROR(VLOOKUP(B765,Listor!$A$6:$B$62,2,FALSE),"")</f>
        <v/>
      </c>
      <c r="D765" s="80" t="str">
        <f>IFERROR(VLOOKUP(B765,Listor!$A$6:$C$62,3,FALSE),"")</f>
        <v/>
      </c>
      <c r="E765" s="110" t="s">
        <v>79</v>
      </c>
      <c r="F765" s="66"/>
      <c r="G765" s="35" t="str">
        <f>IFERROR(VLOOKUP(B765,Listor!$A$6:$G$62,7,FALSE),"")</f>
        <v/>
      </c>
      <c r="H765" s="63" t="str">
        <f>IFERROR(VLOOKUP(B765,Listor!$N$6:$O$47,2,FALSE),"")</f>
        <v/>
      </c>
      <c r="I765" s="63" t="str">
        <f t="shared" si="33"/>
        <v/>
      </c>
      <c r="J765" s="96" t="str">
        <f>IFERROR(VLOOKUP(B765,Listor!$N$6:$P$47,3,FALSE)*I765,"")</f>
        <v/>
      </c>
      <c r="K765" s="81"/>
      <c r="L765" s="88" t="str">
        <f>IFERROR((VLOOKUP(B765,Listor!$N$6:$P$47,3,FALSE)*Biologiska!K765)+(VLOOKUP(B765,Listor!$N$6:$Q$47,4,FALSE)),"")</f>
        <v/>
      </c>
      <c r="M765" s="63" t="str">
        <f t="shared" si="34"/>
        <v/>
      </c>
      <c r="N765" s="75"/>
      <c r="O765" s="84" t="str">
        <f t="shared" si="35"/>
        <v/>
      </c>
      <c r="P765" s="107"/>
      <c r="Q765" s="87" t="s">
        <v>79</v>
      </c>
      <c r="R765" s="87"/>
      <c r="S765" s="87"/>
      <c r="T765" s="87"/>
      <c r="U765" s="87"/>
      <c r="V765" s="86" t="s">
        <v>79</v>
      </c>
      <c r="W765" s="75"/>
      <c r="X765" s="102" t="s">
        <v>79</v>
      </c>
      <c r="Y765" s="63" t="str">
        <f>IFERROR(IF(VLOOKUP(X765,Listor!$T$6:$U$7,2,FALSE)&lt;O765,TRUE),"")</f>
        <v/>
      </c>
      <c r="Z765" s="87"/>
      <c r="AA765" s="104"/>
    </row>
    <row r="766" spans="2:27" x14ac:dyDescent="0.25">
      <c r="B766" s="68" t="s">
        <v>68</v>
      </c>
      <c r="C766" s="80" t="str">
        <f>IFERROR(VLOOKUP(B766,Listor!$A$6:$B$62,2,FALSE),"")</f>
        <v/>
      </c>
      <c r="D766" s="80" t="str">
        <f>IFERROR(VLOOKUP(B766,Listor!$A$6:$C$62,3,FALSE),"")</f>
        <v/>
      </c>
      <c r="E766" s="110" t="s">
        <v>79</v>
      </c>
      <c r="F766" s="66"/>
      <c r="G766" s="35" t="str">
        <f>IFERROR(VLOOKUP(B766,Listor!$A$6:$G$62,7,FALSE),"")</f>
        <v/>
      </c>
      <c r="H766" s="63" t="str">
        <f>IFERROR(VLOOKUP(B766,Listor!$N$6:$O$47,2,FALSE),"")</f>
        <v/>
      </c>
      <c r="I766" s="63" t="str">
        <f t="shared" si="33"/>
        <v/>
      </c>
      <c r="J766" s="96" t="str">
        <f>IFERROR(VLOOKUP(B766,Listor!$N$6:$P$47,3,FALSE)*I766,"")</f>
        <v/>
      </c>
      <c r="K766" s="81"/>
      <c r="L766" s="88" t="str">
        <f>IFERROR((VLOOKUP(B766,Listor!$N$6:$P$47,3,FALSE)*Biologiska!K766)+(VLOOKUP(B766,Listor!$N$6:$Q$47,4,FALSE)),"")</f>
        <v/>
      </c>
      <c r="M766" s="63" t="str">
        <f t="shared" si="34"/>
        <v/>
      </c>
      <c r="N766" s="75"/>
      <c r="O766" s="84" t="str">
        <f t="shared" si="35"/>
        <v/>
      </c>
      <c r="P766" s="107"/>
      <c r="Q766" s="87" t="s">
        <v>79</v>
      </c>
      <c r="R766" s="87"/>
      <c r="S766" s="87"/>
      <c r="T766" s="87"/>
      <c r="U766" s="87"/>
      <c r="V766" s="86" t="s">
        <v>79</v>
      </c>
      <c r="W766" s="75"/>
      <c r="X766" s="102" t="s">
        <v>79</v>
      </c>
      <c r="Y766" s="63" t="str">
        <f>IFERROR(IF(VLOOKUP(X766,Listor!$T$6:$U$7,2,FALSE)&lt;O766,TRUE),"")</f>
        <v/>
      </c>
      <c r="Z766" s="87"/>
      <c r="AA766" s="104"/>
    </row>
    <row r="767" spans="2:27" x14ac:dyDescent="0.25">
      <c r="B767" s="68" t="s">
        <v>68</v>
      </c>
      <c r="C767" s="80" t="str">
        <f>IFERROR(VLOOKUP(B767,Listor!$A$6:$B$62,2,FALSE),"")</f>
        <v/>
      </c>
      <c r="D767" s="80" t="str">
        <f>IFERROR(VLOOKUP(B767,Listor!$A$6:$C$62,3,FALSE),"")</f>
        <v/>
      </c>
      <c r="E767" s="110" t="s">
        <v>79</v>
      </c>
      <c r="F767" s="66"/>
      <c r="G767" s="35" t="str">
        <f>IFERROR(VLOOKUP(B767,Listor!$A$6:$G$62,7,FALSE),"")</f>
        <v/>
      </c>
      <c r="H767" s="63" t="str">
        <f>IFERROR(VLOOKUP(B767,Listor!$N$6:$O$47,2,FALSE),"")</f>
        <v/>
      </c>
      <c r="I767" s="63" t="str">
        <f t="shared" si="33"/>
        <v/>
      </c>
      <c r="J767" s="96" t="str">
        <f>IFERROR(VLOOKUP(B767,Listor!$N$6:$P$47,3,FALSE)*I767,"")</f>
        <v/>
      </c>
      <c r="K767" s="81"/>
      <c r="L767" s="88" t="str">
        <f>IFERROR((VLOOKUP(B767,Listor!$N$6:$P$47,3,FALSE)*Biologiska!K767)+(VLOOKUP(B767,Listor!$N$6:$Q$47,4,FALSE)),"")</f>
        <v/>
      </c>
      <c r="M767" s="63" t="str">
        <f t="shared" si="34"/>
        <v/>
      </c>
      <c r="N767" s="75"/>
      <c r="O767" s="84" t="str">
        <f t="shared" si="35"/>
        <v/>
      </c>
      <c r="P767" s="107"/>
      <c r="Q767" s="87" t="s">
        <v>79</v>
      </c>
      <c r="R767" s="87"/>
      <c r="S767" s="87"/>
      <c r="T767" s="87"/>
      <c r="U767" s="87"/>
      <c r="V767" s="86" t="s">
        <v>79</v>
      </c>
      <c r="W767" s="75"/>
      <c r="X767" s="102" t="s">
        <v>79</v>
      </c>
      <c r="Y767" s="63" t="str">
        <f>IFERROR(IF(VLOOKUP(X767,Listor!$T$6:$U$7,2,FALSE)&lt;O767,TRUE),"")</f>
        <v/>
      </c>
      <c r="Z767" s="87"/>
      <c r="AA767" s="104"/>
    </row>
    <row r="768" spans="2:27" x14ac:dyDescent="0.25">
      <c r="B768" s="68" t="s">
        <v>68</v>
      </c>
      <c r="C768" s="80" t="str">
        <f>IFERROR(VLOOKUP(B768,Listor!$A$6:$B$62,2,FALSE),"")</f>
        <v/>
      </c>
      <c r="D768" s="80" t="str">
        <f>IFERROR(VLOOKUP(B768,Listor!$A$6:$C$62,3,FALSE),"")</f>
        <v/>
      </c>
      <c r="E768" s="110" t="s">
        <v>79</v>
      </c>
      <c r="F768" s="66"/>
      <c r="G768" s="35" t="str">
        <f>IFERROR(VLOOKUP(B768,Listor!$A$6:$G$62,7,FALSE),"")</f>
        <v/>
      </c>
      <c r="H768" s="63" t="str">
        <f>IFERROR(VLOOKUP(B768,Listor!$N$6:$O$47,2,FALSE),"")</f>
        <v/>
      </c>
      <c r="I768" s="63" t="str">
        <f t="shared" si="33"/>
        <v/>
      </c>
      <c r="J768" s="96" t="str">
        <f>IFERROR(VLOOKUP(B768,Listor!$N$6:$P$47,3,FALSE)*I768,"")</f>
        <v/>
      </c>
      <c r="K768" s="81"/>
      <c r="L768" s="88" t="str">
        <f>IFERROR((VLOOKUP(B768,Listor!$N$6:$P$47,3,FALSE)*Biologiska!K768)+(VLOOKUP(B768,Listor!$N$6:$Q$47,4,FALSE)),"")</f>
        <v/>
      </c>
      <c r="M768" s="63" t="str">
        <f t="shared" si="34"/>
        <v/>
      </c>
      <c r="N768" s="75"/>
      <c r="O768" s="84" t="str">
        <f t="shared" si="35"/>
        <v/>
      </c>
      <c r="P768" s="107"/>
      <c r="Q768" s="87" t="s">
        <v>79</v>
      </c>
      <c r="R768" s="87"/>
      <c r="S768" s="87"/>
      <c r="T768" s="87"/>
      <c r="U768" s="87"/>
      <c r="V768" s="86" t="s">
        <v>79</v>
      </c>
      <c r="W768" s="75"/>
      <c r="X768" s="102" t="s">
        <v>79</v>
      </c>
      <c r="Y768" s="63" t="str">
        <f>IFERROR(IF(VLOOKUP(X768,Listor!$T$6:$U$7,2,FALSE)&lt;O768,TRUE),"")</f>
        <v/>
      </c>
      <c r="Z768" s="87"/>
      <c r="AA768" s="104"/>
    </row>
    <row r="769" spans="2:27" x14ac:dyDescent="0.25">
      <c r="B769" s="68" t="s">
        <v>68</v>
      </c>
      <c r="C769" s="80" t="str">
        <f>IFERROR(VLOOKUP(B769,Listor!$A$6:$B$62,2,FALSE),"")</f>
        <v/>
      </c>
      <c r="D769" s="80" t="str">
        <f>IFERROR(VLOOKUP(B769,Listor!$A$6:$C$62,3,FALSE),"")</f>
        <v/>
      </c>
      <c r="E769" s="110" t="s">
        <v>79</v>
      </c>
      <c r="F769" s="66"/>
      <c r="G769" s="35" t="str">
        <f>IFERROR(VLOOKUP(B769,Listor!$A$6:$G$62,7,FALSE),"")</f>
        <v/>
      </c>
      <c r="H769" s="63" t="str">
        <f>IFERROR(VLOOKUP(B769,Listor!$N$6:$O$47,2,FALSE),"")</f>
        <v/>
      </c>
      <c r="I769" s="63" t="str">
        <f t="shared" si="33"/>
        <v/>
      </c>
      <c r="J769" s="96" t="str">
        <f>IFERROR(VLOOKUP(B769,Listor!$N$6:$P$47,3,FALSE)*I769,"")</f>
        <v/>
      </c>
      <c r="K769" s="81"/>
      <c r="L769" s="88" t="str">
        <f>IFERROR((VLOOKUP(B769,Listor!$N$6:$P$47,3,FALSE)*Biologiska!K769)+(VLOOKUP(B769,Listor!$N$6:$Q$47,4,FALSE)),"")</f>
        <v/>
      </c>
      <c r="M769" s="63" t="str">
        <f t="shared" si="34"/>
        <v/>
      </c>
      <c r="N769" s="75"/>
      <c r="O769" s="84" t="str">
        <f t="shared" si="35"/>
        <v/>
      </c>
      <c r="P769" s="107"/>
      <c r="Q769" s="87" t="s">
        <v>79</v>
      </c>
      <c r="R769" s="87"/>
      <c r="S769" s="87"/>
      <c r="T769" s="87"/>
      <c r="U769" s="87"/>
      <c r="V769" s="86" t="s">
        <v>79</v>
      </c>
      <c r="W769" s="75"/>
      <c r="X769" s="102" t="s">
        <v>79</v>
      </c>
      <c r="Y769" s="63" t="str">
        <f>IFERROR(IF(VLOOKUP(X769,Listor!$T$6:$U$7,2,FALSE)&lt;O769,TRUE),"")</f>
        <v/>
      </c>
      <c r="Z769" s="87"/>
      <c r="AA769" s="104"/>
    </row>
    <row r="770" spans="2:27" x14ac:dyDescent="0.25">
      <c r="B770" s="68" t="s">
        <v>68</v>
      </c>
      <c r="C770" s="80" t="str">
        <f>IFERROR(VLOOKUP(B770,Listor!$A$6:$B$62,2,FALSE),"")</f>
        <v/>
      </c>
      <c r="D770" s="80" t="str">
        <f>IFERROR(VLOOKUP(B770,Listor!$A$6:$C$62,3,FALSE),"")</f>
        <v/>
      </c>
      <c r="E770" s="110" t="s">
        <v>79</v>
      </c>
      <c r="F770" s="66"/>
      <c r="G770" s="35" t="str">
        <f>IFERROR(VLOOKUP(B770,Listor!$A$6:$G$62,7,FALSE),"")</f>
        <v/>
      </c>
      <c r="H770" s="63" t="str">
        <f>IFERROR(VLOOKUP(B770,Listor!$N$6:$O$47,2,FALSE),"")</f>
        <v/>
      </c>
      <c r="I770" s="63" t="str">
        <f t="shared" si="33"/>
        <v/>
      </c>
      <c r="J770" s="96" t="str">
        <f>IFERROR(VLOOKUP(B770,Listor!$N$6:$P$47,3,FALSE)*I770,"")</f>
        <v/>
      </c>
      <c r="K770" s="81"/>
      <c r="L770" s="88" t="str">
        <f>IFERROR((VLOOKUP(B770,Listor!$N$6:$P$47,3,FALSE)*Biologiska!K770)+(VLOOKUP(B770,Listor!$N$6:$Q$47,4,FALSE)),"")</f>
        <v/>
      </c>
      <c r="M770" s="63" t="str">
        <f t="shared" si="34"/>
        <v/>
      </c>
      <c r="N770" s="75"/>
      <c r="O770" s="84" t="str">
        <f t="shared" si="35"/>
        <v/>
      </c>
      <c r="P770" s="107"/>
      <c r="Q770" s="87" t="s">
        <v>79</v>
      </c>
      <c r="R770" s="87"/>
      <c r="S770" s="87"/>
      <c r="T770" s="87"/>
      <c r="U770" s="87"/>
      <c r="V770" s="86" t="s">
        <v>79</v>
      </c>
      <c r="W770" s="75"/>
      <c r="X770" s="102" t="s">
        <v>79</v>
      </c>
      <c r="Y770" s="63" t="str">
        <f>IFERROR(IF(VLOOKUP(X770,Listor!$T$6:$U$7,2,FALSE)&lt;O770,TRUE),"")</f>
        <v/>
      </c>
      <c r="Z770" s="87"/>
      <c r="AA770" s="104"/>
    </row>
    <row r="771" spans="2:27" x14ac:dyDescent="0.25">
      <c r="B771" s="68" t="s">
        <v>68</v>
      </c>
      <c r="C771" s="80" t="str">
        <f>IFERROR(VLOOKUP(B771,Listor!$A$6:$B$62,2,FALSE),"")</f>
        <v/>
      </c>
      <c r="D771" s="80" t="str">
        <f>IFERROR(VLOOKUP(B771,Listor!$A$6:$C$62,3,FALSE),"")</f>
        <v/>
      </c>
      <c r="E771" s="110" t="s">
        <v>79</v>
      </c>
      <c r="F771" s="66"/>
      <c r="G771" s="35" t="str">
        <f>IFERROR(VLOOKUP(B771,Listor!$A$6:$G$62,7,FALSE),"")</f>
        <v/>
      </c>
      <c r="H771" s="63" t="str">
        <f>IFERROR(VLOOKUP(B771,Listor!$N$6:$O$47,2,FALSE),"")</f>
        <v/>
      </c>
      <c r="I771" s="63" t="str">
        <f t="shared" si="33"/>
        <v/>
      </c>
      <c r="J771" s="96" t="str">
        <f>IFERROR(VLOOKUP(B771,Listor!$N$6:$P$47,3,FALSE)*I771,"")</f>
        <v/>
      </c>
      <c r="K771" s="81"/>
      <c r="L771" s="88" t="str">
        <f>IFERROR((VLOOKUP(B771,Listor!$N$6:$P$47,3,FALSE)*Biologiska!K771)+(VLOOKUP(B771,Listor!$N$6:$Q$47,4,FALSE)),"")</f>
        <v/>
      </c>
      <c r="M771" s="63" t="str">
        <f t="shared" si="34"/>
        <v/>
      </c>
      <c r="N771" s="75"/>
      <c r="O771" s="84" t="str">
        <f t="shared" si="35"/>
        <v/>
      </c>
      <c r="P771" s="107"/>
      <c r="Q771" s="87" t="s">
        <v>79</v>
      </c>
      <c r="R771" s="87"/>
      <c r="S771" s="87"/>
      <c r="T771" s="87"/>
      <c r="U771" s="87"/>
      <c r="V771" s="86" t="s">
        <v>79</v>
      </c>
      <c r="W771" s="75"/>
      <c r="X771" s="102" t="s">
        <v>79</v>
      </c>
      <c r="Y771" s="63" t="str">
        <f>IFERROR(IF(VLOOKUP(X771,Listor!$T$6:$U$7,2,FALSE)&lt;O771,TRUE),"")</f>
        <v/>
      </c>
      <c r="Z771" s="87"/>
      <c r="AA771" s="104"/>
    </row>
    <row r="772" spans="2:27" x14ac:dyDescent="0.25">
      <c r="B772" s="68" t="s">
        <v>68</v>
      </c>
      <c r="C772" s="80" t="str">
        <f>IFERROR(VLOOKUP(B772,Listor!$A$6:$B$62,2,FALSE),"")</f>
        <v/>
      </c>
      <c r="D772" s="80" t="str">
        <f>IFERROR(VLOOKUP(B772,Listor!$A$6:$C$62,3,FALSE),"")</f>
        <v/>
      </c>
      <c r="E772" s="110" t="s">
        <v>79</v>
      </c>
      <c r="F772" s="66"/>
      <c r="G772" s="35" t="str">
        <f>IFERROR(VLOOKUP(B772,Listor!$A$6:$G$62,7,FALSE),"")</f>
        <v/>
      </c>
      <c r="H772" s="63" t="str">
        <f>IFERROR(VLOOKUP(B772,Listor!$N$6:$O$47,2,FALSE),"")</f>
        <v/>
      </c>
      <c r="I772" s="63" t="str">
        <f t="shared" si="33"/>
        <v/>
      </c>
      <c r="J772" s="96" t="str">
        <f>IFERROR(VLOOKUP(B772,Listor!$N$6:$P$47,3,FALSE)*I772,"")</f>
        <v/>
      </c>
      <c r="K772" s="81"/>
      <c r="L772" s="88" t="str">
        <f>IFERROR((VLOOKUP(B772,Listor!$N$6:$P$47,3,FALSE)*Biologiska!K772)+(VLOOKUP(B772,Listor!$N$6:$Q$47,4,FALSE)),"")</f>
        <v/>
      </c>
      <c r="M772" s="63" t="str">
        <f t="shared" si="34"/>
        <v/>
      </c>
      <c r="N772" s="75"/>
      <c r="O772" s="84" t="str">
        <f t="shared" si="35"/>
        <v/>
      </c>
      <c r="P772" s="107"/>
      <c r="Q772" s="87" t="s">
        <v>79</v>
      </c>
      <c r="R772" s="87"/>
      <c r="S772" s="87"/>
      <c r="T772" s="87"/>
      <c r="U772" s="87"/>
      <c r="V772" s="86" t="s">
        <v>79</v>
      </c>
      <c r="W772" s="75"/>
      <c r="X772" s="102" t="s">
        <v>79</v>
      </c>
      <c r="Y772" s="63" t="str">
        <f>IFERROR(IF(VLOOKUP(X772,Listor!$T$6:$U$7,2,FALSE)&lt;O772,TRUE),"")</f>
        <v/>
      </c>
      <c r="Z772" s="87"/>
      <c r="AA772" s="104"/>
    </row>
    <row r="773" spans="2:27" x14ac:dyDescent="0.25">
      <c r="B773" s="68" t="s">
        <v>68</v>
      </c>
      <c r="C773" s="80" t="str">
        <f>IFERROR(VLOOKUP(B773,Listor!$A$6:$B$62,2,FALSE),"")</f>
        <v/>
      </c>
      <c r="D773" s="80" t="str">
        <f>IFERROR(VLOOKUP(B773,Listor!$A$6:$C$62,3,FALSE),"")</f>
        <v/>
      </c>
      <c r="E773" s="110" t="s">
        <v>79</v>
      </c>
      <c r="F773" s="66"/>
      <c r="G773" s="35" t="str">
        <f>IFERROR(VLOOKUP(B773,Listor!$A$6:$G$62,7,FALSE),"")</f>
        <v/>
      </c>
      <c r="H773" s="63" t="str">
        <f>IFERROR(VLOOKUP(B773,Listor!$N$6:$O$47,2,FALSE),"")</f>
        <v/>
      </c>
      <c r="I773" s="63" t="str">
        <f t="shared" ref="I773:I836" si="36">IFERROR(F773*H773,"")</f>
        <v/>
      </c>
      <c r="J773" s="96" t="str">
        <f>IFERROR(VLOOKUP(B773,Listor!$N$6:$P$47,3,FALSE)*I773,"")</f>
        <v/>
      </c>
      <c r="K773" s="81"/>
      <c r="L773" s="88" t="str">
        <f>IFERROR((VLOOKUP(B773,Listor!$N$6:$P$47,3,FALSE)*Biologiska!K773)+(VLOOKUP(B773,Listor!$N$6:$Q$47,4,FALSE)),"")</f>
        <v/>
      </c>
      <c r="M773" s="63" t="str">
        <f t="shared" si="34"/>
        <v/>
      </c>
      <c r="N773" s="75"/>
      <c r="O773" s="84" t="str">
        <f t="shared" si="35"/>
        <v/>
      </c>
      <c r="P773" s="107"/>
      <c r="Q773" s="87" t="s">
        <v>79</v>
      </c>
      <c r="R773" s="87"/>
      <c r="S773" s="87"/>
      <c r="T773" s="87"/>
      <c r="U773" s="87"/>
      <c r="V773" s="86" t="s">
        <v>79</v>
      </c>
      <c r="W773" s="75"/>
      <c r="X773" s="102" t="s">
        <v>79</v>
      </c>
      <c r="Y773" s="63" t="str">
        <f>IFERROR(IF(VLOOKUP(X773,Listor!$T$6:$U$7,2,FALSE)&lt;O773,TRUE),"")</f>
        <v/>
      </c>
      <c r="Z773" s="87"/>
      <c r="AA773" s="104"/>
    </row>
    <row r="774" spans="2:27" x14ac:dyDescent="0.25">
      <c r="B774" s="68" t="s">
        <v>68</v>
      </c>
      <c r="C774" s="80" t="str">
        <f>IFERROR(VLOOKUP(B774,Listor!$A$6:$B$62,2,FALSE),"")</f>
        <v/>
      </c>
      <c r="D774" s="80" t="str">
        <f>IFERROR(VLOOKUP(B774,Listor!$A$6:$C$62,3,FALSE),"")</f>
        <v/>
      </c>
      <c r="E774" s="110" t="s">
        <v>79</v>
      </c>
      <c r="F774" s="66"/>
      <c r="G774" s="35" t="str">
        <f>IFERROR(VLOOKUP(B774,Listor!$A$6:$G$62,7,FALSE),"")</f>
        <v/>
      </c>
      <c r="H774" s="63" t="str">
        <f>IFERROR(VLOOKUP(B774,Listor!$N$6:$O$47,2,FALSE),"")</f>
        <v/>
      </c>
      <c r="I774" s="63" t="str">
        <f t="shared" si="36"/>
        <v/>
      </c>
      <c r="J774" s="96" t="str">
        <f>IFERROR(VLOOKUP(B774,Listor!$N$6:$P$47,3,FALSE)*I774,"")</f>
        <v/>
      </c>
      <c r="K774" s="81"/>
      <c r="L774" s="88" t="str">
        <f>IFERROR((VLOOKUP(B774,Listor!$N$6:$P$47,3,FALSE)*Biologiska!K774)+(VLOOKUP(B774,Listor!$N$6:$Q$47,4,FALSE)),"")</f>
        <v/>
      </c>
      <c r="M774" s="63" t="str">
        <f t="shared" ref="M774:M837" si="37">IFERROR(I774*L774,"")</f>
        <v/>
      </c>
      <c r="N774" s="75"/>
      <c r="O774" s="84" t="str">
        <f t="shared" ref="O774:O837" si="38">IF(ISBLANK(K774),"",IFERROR(((83.8-K774)/83.8)*100,""))</f>
        <v/>
      </c>
      <c r="P774" s="107"/>
      <c r="Q774" s="87" t="s">
        <v>79</v>
      </c>
      <c r="R774" s="87"/>
      <c r="S774" s="87"/>
      <c r="T774" s="87"/>
      <c r="U774" s="87"/>
      <c r="V774" s="86" t="s">
        <v>79</v>
      </c>
      <c r="W774" s="75"/>
      <c r="X774" s="102" t="s">
        <v>79</v>
      </c>
      <c r="Y774" s="63" t="str">
        <f>IFERROR(IF(VLOOKUP(X774,Listor!$T$6:$U$7,2,FALSE)&lt;O774,TRUE),"")</f>
        <v/>
      </c>
      <c r="Z774" s="87"/>
      <c r="AA774" s="104"/>
    </row>
    <row r="775" spans="2:27" x14ac:dyDescent="0.25">
      <c r="B775" s="68" t="s">
        <v>68</v>
      </c>
      <c r="C775" s="80" t="str">
        <f>IFERROR(VLOOKUP(B775,Listor!$A$6:$B$62,2,FALSE),"")</f>
        <v/>
      </c>
      <c r="D775" s="80" t="str">
        <f>IFERROR(VLOOKUP(B775,Listor!$A$6:$C$62,3,FALSE),"")</f>
        <v/>
      </c>
      <c r="E775" s="110" t="s">
        <v>79</v>
      </c>
      <c r="F775" s="66"/>
      <c r="G775" s="35" t="str">
        <f>IFERROR(VLOOKUP(B775,Listor!$A$6:$G$62,7,FALSE),"")</f>
        <v/>
      </c>
      <c r="H775" s="63" t="str">
        <f>IFERROR(VLOOKUP(B775,Listor!$N$6:$O$47,2,FALSE),"")</f>
        <v/>
      </c>
      <c r="I775" s="63" t="str">
        <f t="shared" si="36"/>
        <v/>
      </c>
      <c r="J775" s="96" t="str">
        <f>IFERROR(VLOOKUP(B775,Listor!$N$6:$P$47,3,FALSE)*I775,"")</f>
        <v/>
      </c>
      <c r="K775" s="81"/>
      <c r="L775" s="88" t="str">
        <f>IFERROR((VLOOKUP(B775,Listor!$N$6:$P$47,3,FALSE)*Biologiska!K775)+(VLOOKUP(B775,Listor!$N$6:$Q$47,4,FALSE)),"")</f>
        <v/>
      </c>
      <c r="M775" s="63" t="str">
        <f t="shared" si="37"/>
        <v/>
      </c>
      <c r="N775" s="75"/>
      <c r="O775" s="84" t="str">
        <f t="shared" si="38"/>
        <v/>
      </c>
      <c r="P775" s="107"/>
      <c r="Q775" s="87" t="s">
        <v>79</v>
      </c>
      <c r="R775" s="87"/>
      <c r="S775" s="87"/>
      <c r="T775" s="87"/>
      <c r="U775" s="87"/>
      <c r="V775" s="86" t="s">
        <v>79</v>
      </c>
      <c r="W775" s="75"/>
      <c r="X775" s="102" t="s">
        <v>79</v>
      </c>
      <c r="Y775" s="63" t="str">
        <f>IFERROR(IF(VLOOKUP(X775,Listor!$T$6:$U$7,2,FALSE)&lt;O775,TRUE),"")</f>
        <v/>
      </c>
      <c r="Z775" s="87"/>
      <c r="AA775" s="104"/>
    </row>
    <row r="776" spans="2:27" x14ac:dyDescent="0.25">
      <c r="B776" s="68" t="s">
        <v>68</v>
      </c>
      <c r="C776" s="80" t="str">
        <f>IFERROR(VLOOKUP(B776,Listor!$A$6:$B$62,2,FALSE),"")</f>
        <v/>
      </c>
      <c r="D776" s="80" t="str">
        <f>IFERROR(VLOOKUP(B776,Listor!$A$6:$C$62,3,FALSE),"")</f>
        <v/>
      </c>
      <c r="E776" s="110" t="s">
        <v>79</v>
      </c>
      <c r="F776" s="66"/>
      <c r="G776" s="35" t="str">
        <f>IFERROR(VLOOKUP(B776,Listor!$A$6:$G$62,7,FALSE),"")</f>
        <v/>
      </c>
      <c r="H776" s="63" t="str">
        <f>IFERROR(VLOOKUP(B776,Listor!$N$6:$O$47,2,FALSE),"")</f>
        <v/>
      </c>
      <c r="I776" s="63" t="str">
        <f t="shared" si="36"/>
        <v/>
      </c>
      <c r="J776" s="96" t="str">
        <f>IFERROR(VLOOKUP(B776,Listor!$N$6:$P$47,3,FALSE)*I776,"")</f>
        <v/>
      </c>
      <c r="K776" s="81"/>
      <c r="L776" s="88" t="str">
        <f>IFERROR((VLOOKUP(B776,Listor!$N$6:$P$47,3,FALSE)*Biologiska!K776)+(VLOOKUP(B776,Listor!$N$6:$Q$47,4,FALSE)),"")</f>
        <v/>
      </c>
      <c r="M776" s="63" t="str">
        <f t="shared" si="37"/>
        <v/>
      </c>
      <c r="N776" s="75"/>
      <c r="O776" s="84" t="str">
        <f t="shared" si="38"/>
        <v/>
      </c>
      <c r="P776" s="107"/>
      <c r="Q776" s="87" t="s">
        <v>79</v>
      </c>
      <c r="R776" s="87"/>
      <c r="S776" s="87"/>
      <c r="T776" s="87"/>
      <c r="U776" s="87"/>
      <c r="V776" s="86" t="s">
        <v>79</v>
      </c>
      <c r="W776" s="75"/>
      <c r="X776" s="102" t="s">
        <v>79</v>
      </c>
      <c r="Y776" s="63" t="str">
        <f>IFERROR(IF(VLOOKUP(X776,Listor!$T$6:$U$7,2,FALSE)&lt;O776,TRUE),"")</f>
        <v/>
      </c>
      <c r="Z776" s="87"/>
      <c r="AA776" s="104"/>
    </row>
    <row r="777" spans="2:27" x14ac:dyDescent="0.25">
      <c r="B777" s="68" t="s">
        <v>68</v>
      </c>
      <c r="C777" s="80" t="str">
        <f>IFERROR(VLOOKUP(B777,Listor!$A$6:$B$62,2,FALSE),"")</f>
        <v/>
      </c>
      <c r="D777" s="80" t="str">
        <f>IFERROR(VLOOKUP(B777,Listor!$A$6:$C$62,3,FALSE),"")</f>
        <v/>
      </c>
      <c r="E777" s="110" t="s">
        <v>79</v>
      </c>
      <c r="F777" s="66"/>
      <c r="G777" s="35" t="str">
        <f>IFERROR(VLOOKUP(B777,Listor!$A$6:$G$62,7,FALSE),"")</f>
        <v/>
      </c>
      <c r="H777" s="63" t="str">
        <f>IFERROR(VLOOKUP(B777,Listor!$N$6:$O$47,2,FALSE),"")</f>
        <v/>
      </c>
      <c r="I777" s="63" t="str">
        <f t="shared" si="36"/>
        <v/>
      </c>
      <c r="J777" s="96" t="str">
        <f>IFERROR(VLOOKUP(B777,Listor!$N$6:$P$47,3,FALSE)*I777,"")</f>
        <v/>
      </c>
      <c r="K777" s="81"/>
      <c r="L777" s="88" t="str">
        <f>IFERROR((VLOOKUP(B777,Listor!$N$6:$P$47,3,FALSE)*Biologiska!K777)+(VLOOKUP(B777,Listor!$N$6:$Q$47,4,FALSE)),"")</f>
        <v/>
      </c>
      <c r="M777" s="63" t="str">
        <f t="shared" si="37"/>
        <v/>
      </c>
      <c r="N777" s="75"/>
      <c r="O777" s="84" t="str">
        <f t="shared" si="38"/>
        <v/>
      </c>
      <c r="P777" s="107"/>
      <c r="Q777" s="87" t="s">
        <v>79</v>
      </c>
      <c r="R777" s="87"/>
      <c r="S777" s="87"/>
      <c r="T777" s="87"/>
      <c r="U777" s="87"/>
      <c r="V777" s="86" t="s">
        <v>79</v>
      </c>
      <c r="W777" s="75"/>
      <c r="X777" s="102" t="s">
        <v>79</v>
      </c>
      <c r="Y777" s="63" t="str">
        <f>IFERROR(IF(VLOOKUP(X777,Listor!$T$6:$U$7,2,FALSE)&lt;O777,TRUE),"")</f>
        <v/>
      </c>
      <c r="Z777" s="87"/>
      <c r="AA777" s="104"/>
    </row>
    <row r="778" spans="2:27" x14ac:dyDescent="0.25">
      <c r="B778" s="68" t="s">
        <v>68</v>
      </c>
      <c r="C778" s="80" t="str">
        <f>IFERROR(VLOOKUP(B778,Listor!$A$6:$B$62,2,FALSE),"")</f>
        <v/>
      </c>
      <c r="D778" s="80" t="str">
        <f>IFERROR(VLOOKUP(B778,Listor!$A$6:$C$62,3,FALSE),"")</f>
        <v/>
      </c>
      <c r="E778" s="110" t="s">
        <v>79</v>
      </c>
      <c r="F778" s="66"/>
      <c r="G778" s="35" t="str">
        <f>IFERROR(VLOOKUP(B778,Listor!$A$6:$G$62,7,FALSE),"")</f>
        <v/>
      </c>
      <c r="H778" s="63" t="str">
        <f>IFERROR(VLOOKUP(B778,Listor!$N$6:$O$47,2,FALSE),"")</f>
        <v/>
      </c>
      <c r="I778" s="63" t="str">
        <f t="shared" si="36"/>
        <v/>
      </c>
      <c r="J778" s="96" t="str">
        <f>IFERROR(VLOOKUP(B778,Listor!$N$6:$P$47,3,FALSE)*I778,"")</f>
        <v/>
      </c>
      <c r="K778" s="81"/>
      <c r="L778" s="88" t="str">
        <f>IFERROR((VLOOKUP(B778,Listor!$N$6:$P$47,3,FALSE)*Biologiska!K778)+(VLOOKUP(B778,Listor!$N$6:$Q$47,4,FALSE)),"")</f>
        <v/>
      </c>
      <c r="M778" s="63" t="str">
        <f t="shared" si="37"/>
        <v/>
      </c>
      <c r="N778" s="75"/>
      <c r="O778" s="84" t="str">
        <f t="shared" si="38"/>
        <v/>
      </c>
      <c r="P778" s="107"/>
      <c r="Q778" s="87" t="s">
        <v>79</v>
      </c>
      <c r="R778" s="87"/>
      <c r="S778" s="87"/>
      <c r="T778" s="87"/>
      <c r="U778" s="87"/>
      <c r="V778" s="86" t="s">
        <v>79</v>
      </c>
      <c r="W778" s="75"/>
      <c r="X778" s="102" t="s">
        <v>79</v>
      </c>
      <c r="Y778" s="63" t="str">
        <f>IFERROR(IF(VLOOKUP(X778,Listor!$T$6:$U$7,2,FALSE)&lt;O778,TRUE),"")</f>
        <v/>
      </c>
      <c r="Z778" s="87"/>
      <c r="AA778" s="104"/>
    </row>
    <row r="779" spans="2:27" x14ac:dyDescent="0.25">
      <c r="B779" s="68" t="s">
        <v>68</v>
      </c>
      <c r="C779" s="80" t="str">
        <f>IFERROR(VLOOKUP(B779,Listor!$A$6:$B$62,2,FALSE),"")</f>
        <v/>
      </c>
      <c r="D779" s="80" t="str">
        <f>IFERROR(VLOOKUP(B779,Listor!$A$6:$C$62,3,FALSE),"")</f>
        <v/>
      </c>
      <c r="E779" s="110" t="s">
        <v>79</v>
      </c>
      <c r="F779" s="66"/>
      <c r="G779" s="35" t="str">
        <f>IFERROR(VLOOKUP(B779,Listor!$A$6:$G$62,7,FALSE),"")</f>
        <v/>
      </c>
      <c r="H779" s="63" t="str">
        <f>IFERROR(VLOOKUP(B779,Listor!$N$6:$O$47,2,FALSE),"")</f>
        <v/>
      </c>
      <c r="I779" s="63" t="str">
        <f t="shared" si="36"/>
        <v/>
      </c>
      <c r="J779" s="96" t="str">
        <f>IFERROR(VLOOKUP(B779,Listor!$N$6:$P$47,3,FALSE)*I779,"")</f>
        <v/>
      </c>
      <c r="K779" s="81"/>
      <c r="L779" s="88" t="str">
        <f>IFERROR((VLOOKUP(B779,Listor!$N$6:$P$47,3,FALSE)*Biologiska!K779)+(VLOOKUP(B779,Listor!$N$6:$Q$47,4,FALSE)),"")</f>
        <v/>
      </c>
      <c r="M779" s="63" t="str">
        <f t="shared" si="37"/>
        <v/>
      </c>
      <c r="N779" s="75"/>
      <c r="O779" s="84" t="str">
        <f t="shared" si="38"/>
        <v/>
      </c>
      <c r="P779" s="107"/>
      <c r="Q779" s="87" t="s">
        <v>79</v>
      </c>
      <c r="R779" s="87"/>
      <c r="S779" s="87"/>
      <c r="T779" s="87"/>
      <c r="U779" s="87"/>
      <c r="V779" s="86" t="s">
        <v>79</v>
      </c>
      <c r="W779" s="75"/>
      <c r="X779" s="102" t="s">
        <v>79</v>
      </c>
      <c r="Y779" s="63" t="str">
        <f>IFERROR(IF(VLOOKUP(X779,Listor!$T$6:$U$7,2,FALSE)&lt;O779,TRUE),"")</f>
        <v/>
      </c>
      <c r="Z779" s="87"/>
      <c r="AA779" s="104"/>
    </row>
    <row r="780" spans="2:27" x14ac:dyDescent="0.25">
      <c r="B780" s="68" t="s">
        <v>68</v>
      </c>
      <c r="C780" s="80" t="str">
        <f>IFERROR(VLOOKUP(B780,Listor!$A$6:$B$62,2,FALSE),"")</f>
        <v/>
      </c>
      <c r="D780" s="80" t="str">
        <f>IFERROR(VLOOKUP(B780,Listor!$A$6:$C$62,3,FALSE),"")</f>
        <v/>
      </c>
      <c r="E780" s="110" t="s">
        <v>79</v>
      </c>
      <c r="F780" s="66"/>
      <c r="G780" s="35" t="str">
        <f>IFERROR(VLOOKUP(B780,Listor!$A$6:$G$62,7,FALSE),"")</f>
        <v/>
      </c>
      <c r="H780" s="63" t="str">
        <f>IFERROR(VLOOKUP(B780,Listor!$N$6:$O$47,2,FALSE),"")</f>
        <v/>
      </c>
      <c r="I780" s="63" t="str">
        <f t="shared" si="36"/>
        <v/>
      </c>
      <c r="J780" s="96" t="str">
        <f>IFERROR(VLOOKUP(B780,Listor!$N$6:$P$47,3,FALSE)*I780,"")</f>
        <v/>
      </c>
      <c r="K780" s="81"/>
      <c r="L780" s="88" t="str">
        <f>IFERROR((VLOOKUP(B780,Listor!$N$6:$P$47,3,FALSE)*Biologiska!K780)+(VLOOKUP(B780,Listor!$N$6:$Q$47,4,FALSE)),"")</f>
        <v/>
      </c>
      <c r="M780" s="63" t="str">
        <f t="shared" si="37"/>
        <v/>
      </c>
      <c r="N780" s="75"/>
      <c r="O780" s="84" t="str">
        <f t="shared" si="38"/>
        <v/>
      </c>
      <c r="P780" s="107"/>
      <c r="Q780" s="87" t="s">
        <v>79</v>
      </c>
      <c r="R780" s="87"/>
      <c r="S780" s="87"/>
      <c r="T780" s="87"/>
      <c r="U780" s="87"/>
      <c r="V780" s="86" t="s">
        <v>79</v>
      </c>
      <c r="W780" s="75"/>
      <c r="X780" s="102" t="s">
        <v>79</v>
      </c>
      <c r="Y780" s="63" t="str">
        <f>IFERROR(IF(VLOOKUP(X780,Listor!$T$6:$U$7,2,FALSE)&lt;O780,TRUE),"")</f>
        <v/>
      </c>
      <c r="Z780" s="87"/>
      <c r="AA780" s="104"/>
    </row>
    <row r="781" spans="2:27" x14ac:dyDescent="0.25">
      <c r="B781" s="68" t="s">
        <v>68</v>
      </c>
      <c r="C781" s="80" t="str">
        <f>IFERROR(VLOOKUP(B781,Listor!$A$6:$B$62,2,FALSE),"")</f>
        <v/>
      </c>
      <c r="D781" s="80" t="str">
        <f>IFERROR(VLOOKUP(B781,Listor!$A$6:$C$62,3,FALSE),"")</f>
        <v/>
      </c>
      <c r="E781" s="110" t="s">
        <v>79</v>
      </c>
      <c r="F781" s="66"/>
      <c r="G781" s="35" t="str">
        <f>IFERROR(VLOOKUP(B781,Listor!$A$6:$G$62,7,FALSE),"")</f>
        <v/>
      </c>
      <c r="H781" s="63" t="str">
        <f>IFERROR(VLOOKUP(B781,Listor!$N$6:$O$47,2,FALSE),"")</f>
        <v/>
      </c>
      <c r="I781" s="63" t="str">
        <f t="shared" si="36"/>
        <v/>
      </c>
      <c r="J781" s="96" t="str">
        <f>IFERROR(VLOOKUP(B781,Listor!$N$6:$P$47,3,FALSE)*I781,"")</f>
        <v/>
      </c>
      <c r="K781" s="81"/>
      <c r="L781" s="88" t="str">
        <f>IFERROR((VLOOKUP(B781,Listor!$N$6:$P$47,3,FALSE)*Biologiska!K781)+(VLOOKUP(B781,Listor!$N$6:$Q$47,4,FALSE)),"")</f>
        <v/>
      </c>
      <c r="M781" s="63" t="str">
        <f t="shared" si="37"/>
        <v/>
      </c>
      <c r="N781" s="75"/>
      <c r="O781" s="84" t="str">
        <f t="shared" si="38"/>
        <v/>
      </c>
      <c r="P781" s="107"/>
      <c r="Q781" s="87" t="s">
        <v>79</v>
      </c>
      <c r="R781" s="87"/>
      <c r="S781" s="87"/>
      <c r="T781" s="87"/>
      <c r="U781" s="87"/>
      <c r="V781" s="86" t="s">
        <v>79</v>
      </c>
      <c r="W781" s="75"/>
      <c r="X781" s="102" t="s">
        <v>79</v>
      </c>
      <c r="Y781" s="63" t="str">
        <f>IFERROR(IF(VLOOKUP(X781,Listor!$T$6:$U$7,2,FALSE)&lt;O781,TRUE),"")</f>
        <v/>
      </c>
      <c r="Z781" s="87"/>
      <c r="AA781" s="104"/>
    </row>
    <row r="782" spans="2:27" x14ac:dyDescent="0.25">
      <c r="B782" s="68" t="s">
        <v>68</v>
      </c>
      <c r="C782" s="80" t="str">
        <f>IFERROR(VLOOKUP(B782,Listor!$A$6:$B$62,2,FALSE),"")</f>
        <v/>
      </c>
      <c r="D782" s="80" t="str">
        <f>IFERROR(VLOOKUP(B782,Listor!$A$6:$C$62,3,FALSE),"")</f>
        <v/>
      </c>
      <c r="E782" s="110" t="s">
        <v>79</v>
      </c>
      <c r="F782" s="66"/>
      <c r="G782" s="35" t="str">
        <f>IFERROR(VLOOKUP(B782,Listor!$A$6:$G$62,7,FALSE),"")</f>
        <v/>
      </c>
      <c r="H782" s="63" t="str">
        <f>IFERROR(VLOOKUP(B782,Listor!$N$6:$O$47,2,FALSE),"")</f>
        <v/>
      </c>
      <c r="I782" s="63" t="str">
        <f t="shared" si="36"/>
        <v/>
      </c>
      <c r="J782" s="96" t="str">
        <f>IFERROR(VLOOKUP(B782,Listor!$N$6:$P$47,3,FALSE)*I782,"")</f>
        <v/>
      </c>
      <c r="K782" s="81"/>
      <c r="L782" s="88" t="str">
        <f>IFERROR((VLOOKUP(B782,Listor!$N$6:$P$47,3,FALSE)*Biologiska!K782)+(VLOOKUP(B782,Listor!$N$6:$Q$47,4,FALSE)),"")</f>
        <v/>
      </c>
      <c r="M782" s="63" t="str">
        <f t="shared" si="37"/>
        <v/>
      </c>
      <c r="N782" s="75"/>
      <c r="O782" s="84" t="str">
        <f t="shared" si="38"/>
        <v/>
      </c>
      <c r="P782" s="107"/>
      <c r="Q782" s="87" t="s">
        <v>79</v>
      </c>
      <c r="R782" s="87"/>
      <c r="S782" s="87"/>
      <c r="T782" s="87"/>
      <c r="U782" s="87"/>
      <c r="V782" s="86" t="s">
        <v>79</v>
      </c>
      <c r="W782" s="75"/>
      <c r="X782" s="102" t="s">
        <v>79</v>
      </c>
      <c r="Y782" s="63" t="str">
        <f>IFERROR(IF(VLOOKUP(X782,Listor!$T$6:$U$7,2,FALSE)&lt;O782,TRUE),"")</f>
        <v/>
      </c>
      <c r="Z782" s="87"/>
      <c r="AA782" s="104"/>
    </row>
    <row r="783" spans="2:27" x14ac:dyDescent="0.25">
      <c r="B783" s="68" t="s">
        <v>68</v>
      </c>
      <c r="C783" s="80" t="str">
        <f>IFERROR(VLOOKUP(B783,Listor!$A$6:$B$62,2,FALSE),"")</f>
        <v/>
      </c>
      <c r="D783" s="80" t="str">
        <f>IFERROR(VLOOKUP(B783,Listor!$A$6:$C$62,3,FALSE),"")</f>
        <v/>
      </c>
      <c r="E783" s="110" t="s">
        <v>79</v>
      </c>
      <c r="F783" s="66"/>
      <c r="G783" s="35" t="str">
        <f>IFERROR(VLOOKUP(B783,Listor!$A$6:$G$62,7,FALSE),"")</f>
        <v/>
      </c>
      <c r="H783" s="63" t="str">
        <f>IFERROR(VLOOKUP(B783,Listor!$N$6:$O$47,2,FALSE),"")</f>
        <v/>
      </c>
      <c r="I783" s="63" t="str">
        <f t="shared" si="36"/>
        <v/>
      </c>
      <c r="J783" s="96" t="str">
        <f>IFERROR(VLOOKUP(B783,Listor!$N$6:$P$47,3,FALSE)*I783,"")</f>
        <v/>
      </c>
      <c r="K783" s="81"/>
      <c r="L783" s="88" t="str">
        <f>IFERROR((VLOOKUP(B783,Listor!$N$6:$P$47,3,FALSE)*Biologiska!K783)+(VLOOKUP(B783,Listor!$N$6:$Q$47,4,FALSE)),"")</f>
        <v/>
      </c>
      <c r="M783" s="63" t="str">
        <f t="shared" si="37"/>
        <v/>
      </c>
      <c r="N783" s="75"/>
      <c r="O783" s="84" t="str">
        <f t="shared" si="38"/>
        <v/>
      </c>
      <c r="P783" s="107"/>
      <c r="Q783" s="87" t="s">
        <v>79</v>
      </c>
      <c r="R783" s="87"/>
      <c r="S783" s="87"/>
      <c r="T783" s="87"/>
      <c r="U783" s="87"/>
      <c r="V783" s="86" t="s">
        <v>79</v>
      </c>
      <c r="W783" s="75"/>
      <c r="X783" s="102" t="s">
        <v>79</v>
      </c>
      <c r="Y783" s="63" t="str">
        <f>IFERROR(IF(VLOOKUP(X783,Listor!$T$6:$U$7,2,FALSE)&lt;O783,TRUE),"")</f>
        <v/>
      </c>
      <c r="Z783" s="87"/>
      <c r="AA783" s="104"/>
    </row>
    <row r="784" spans="2:27" x14ac:dyDescent="0.25">
      <c r="B784" s="68" t="s">
        <v>68</v>
      </c>
      <c r="C784" s="80" t="str">
        <f>IFERROR(VLOOKUP(B784,Listor!$A$6:$B$62,2,FALSE),"")</f>
        <v/>
      </c>
      <c r="D784" s="80" t="str">
        <f>IFERROR(VLOOKUP(B784,Listor!$A$6:$C$62,3,FALSE),"")</f>
        <v/>
      </c>
      <c r="E784" s="110" t="s">
        <v>79</v>
      </c>
      <c r="F784" s="66"/>
      <c r="G784" s="35" t="str">
        <f>IFERROR(VLOOKUP(B784,Listor!$A$6:$G$62,7,FALSE),"")</f>
        <v/>
      </c>
      <c r="H784" s="63" t="str">
        <f>IFERROR(VLOOKUP(B784,Listor!$N$6:$O$47,2,FALSE),"")</f>
        <v/>
      </c>
      <c r="I784" s="63" t="str">
        <f t="shared" si="36"/>
        <v/>
      </c>
      <c r="J784" s="96" t="str">
        <f>IFERROR(VLOOKUP(B784,Listor!$N$6:$P$47,3,FALSE)*I784,"")</f>
        <v/>
      </c>
      <c r="K784" s="81"/>
      <c r="L784" s="88" t="str">
        <f>IFERROR((VLOOKUP(B784,Listor!$N$6:$P$47,3,FALSE)*Biologiska!K784)+(VLOOKUP(B784,Listor!$N$6:$Q$47,4,FALSE)),"")</f>
        <v/>
      </c>
      <c r="M784" s="63" t="str">
        <f t="shared" si="37"/>
        <v/>
      </c>
      <c r="N784" s="75"/>
      <c r="O784" s="84" t="str">
        <f t="shared" si="38"/>
        <v/>
      </c>
      <c r="P784" s="107"/>
      <c r="Q784" s="87" t="s">
        <v>79</v>
      </c>
      <c r="R784" s="87"/>
      <c r="S784" s="87"/>
      <c r="T784" s="87"/>
      <c r="U784" s="87"/>
      <c r="V784" s="86" t="s">
        <v>79</v>
      </c>
      <c r="W784" s="75"/>
      <c r="X784" s="102" t="s">
        <v>79</v>
      </c>
      <c r="Y784" s="63" t="str">
        <f>IFERROR(IF(VLOOKUP(X784,Listor!$T$6:$U$7,2,FALSE)&lt;O784,TRUE),"")</f>
        <v/>
      </c>
      <c r="Z784" s="87"/>
      <c r="AA784" s="104"/>
    </row>
    <row r="785" spans="2:27" x14ac:dyDescent="0.25">
      <c r="B785" s="68" t="s">
        <v>68</v>
      </c>
      <c r="C785" s="80" t="str">
        <f>IFERROR(VLOOKUP(B785,Listor!$A$6:$B$62,2,FALSE),"")</f>
        <v/>
      </c>
      <c r="D785" s="80" t="str">
        <f>IFERROR(VLOOKUP(B785,Listor!$A$6:$C$62,3,FALSE),"")</f>
        <v/>
      </c>
      <c r="E785" s="110" t="s">
        <v>79</v>
      </c>
      <c r="F785" s="66"/>
      <c r="G785" s="35" t="str">
        <f>IFERROR(VLOOKUP(B785,Listor!$A$6:$G$62,7,FALSE),"")</f>
        <v/>
      </c>
      <c r="H785" s="63" t="str">
        <f>IFERROR(VLOOKUP(B785,Listor!$N$6:$O$47,2,FALSE),"")</f>
        <v/>
      </c>
      <c r="I785" s="63" t="str">
        <f t="shared" si="36"/>
        <v/>
      </c>
      <c r="J785" s="96" t="str">
        <f>IFERROR(VLOOKUP(B785,Listor!$N$6:$P$47,3,FALSE)*I785,"")</f>
        <v/>
      </c>
      <c r="K785" s="81"/>
      <c r="L785" s="88" t="str">
        <f>IFERROR((VLOOKUP(B785,Listor!$N$6:$P$47,3,FALSE)*Biologiska!K785)+(VLOOKUP(B785,Listor!$N$6:$Q$47,4,FALSE)),"")</f>
        <v/>
      </c>
      <c r="M785" s="63" t="str">
        <f t="shared" si="37"/>
        <v/>
      </c>
      <c r="N785" s="75"/>
      <c r="O785" s="84" t="str">
        <f t="shared" si="38"/>
        <v/>
      </c>
      <c r="P785" s="107"/>
      <c r="Q785" s="87" t="s">
        <v>79</v>
      </c>
      <c r="R785" s="87"/>
      <c r="S785" s="87"/>
      <c r="T785" s="87"/>
      <c r="U785" s="87"/>
      <c r="V785" s="86" t="s">
        <v>79</v>
      </c>
      <c r="W785" s="75"/>
      <c r="X785" s="102" t="s">
        <v>79</v>
      </c>
      <c r="Y785" s="63" t="str">
        <f>IFERROR(IF(VLOOKUP(X785,Listor!$T$6:$U$7,2,FALSE)&lt;O785,TRUE),"")</f>
        <v/>
      </c>
      <c r="Z785" s="87"/>
      <c r="AA785" s="104"/>
    </row>
    <row r="786" spans="2:27" x14ac:dyDescent="0.25">
      <c r="B786" s="68" t="s">
        <v>68</v>
      </c>
      <c r="C786" s="80" t="str">
        <f>IFERROR(VLOOKUP(B786,Listor!$A$6:$B$62,2,FALSE),"")</f>
        <v/>
      </c>
      <c r="D786" s="80" t="str">
        <f>IFERROR(VLOOKUP(B786,Listor!$A$6:$C$62,3,FALSE),"")</f>
        <v/>
      </c>
      <c r="E786" s="110" t="s">
        <v>79</v>
      </c>
      <c r="F786" s="66"/>
      <c r="G786" s="35" t="str">
        <f>IFERROR(VLOOKUP(B786,Listor!$A$6:$G$62,7,FALSE),"")</f>
        <v/>
      </c>
      <c r="H786" s="63" t="str">
        <f>IFERROR(VLOOKUP(B786,Listor!$N$6:$O$47,2,FALSE),"")</f>
        <v/>
      </c>
      <c r="I786" s="63" t="str">
        <f t="shared" si="36"/>
        <v/>
      </c>
      <c r="J786" s="96" t="str">
        <f>IFERROR(VLOOKUP(B786,Listor!$N$6:$P$47,3,FALSE)*I786,"")</f>
        <v/>
      </c>
      <c r="K786" s="81"/>
      <c r="L786" s="88" t="str">
        <f>IFERROR((VLOOKUP(B786,Listor!$N$6:$P$47,3,FALSE)*Biologiska!K786)+(VLOOKUP(B786,Listor!$N$6:$Q$47,4,FALSE)),"")</f>
        <v/>
      </c>
      <c r="M786" s="63" t="str">
        <f t="shared" si="37"/>
        <v/>
      </c>
      <c r="N786" s="75"/>
      <c r="O786" s="84" t="str">
        <f t="shared" si="38"/>
        <v/>
      </c>
      <c r="P786" s="107"/>
      <c r="Q786" s="87" t="s">
        <v>79</v>
      </c>
      <c r="R786" s="87"/>
      <c r="S786" s="87"/>
      <c r="T786" s="87"/>
      <c r="U786" s="87"/>
      <c r="V786" s="86" t="s">
        <v>79</v>
      </c>
      <c r="W786" s="75"/>
      <c r="X786" s="102" t="s">
        <v>79</v>
      </c>
      <c r="Y786" s="63" t="str">
        <f>IFERROR(IF(VLOOKUP(X786,Listor!$T$6:$U$7,2,FALSE)&lt;O786,TRUE),"")</f>
        <v/>
      </c>
      <c r="Z786" s="87"/>
      <c r="AA786" s="104"/>
    </row>
    <row r="787" spans="2:27" x14ac:dyDescent="0.25">
      <c r="B787" s="68" t="s">
        <v>68</v>
      </c>
      <c r="C787" s="80" t="str">
        <f>IFERROR(VLOOKUP(B787,Listor!$A$6:$B$62,2,FALSE),"")</f>
        <v/>
      </c>
      <c r="D787" s="80" t="str">
        <f>IFERROR(VLOOKUP(B787,Listor!$A$6:$C$62,3,FALSE),"")</f>
        <v/>
      </c>
      <c r="E787" s="110" t="s">
        <v>79</v>
      </c>
      <c r="F787" s="66"/>
      <c r="G787" s="35" t="str">
        <f>IFERROR(VLOOKUP(B787,Listor!$A$6:$G$62,7,FALSE),"")</f>
        <v/>
      </c>
      <c r="H787" s="63" t="str">
        <f>IFERROR(VLOOKUP(B787,Listor!$N$6:$O$47,2,FALSE),"")</f>
        <v/>
      </c>
      <c r="I787" s="63" t="str">
        <f t="shared" si="36"/>
        <v/>
      </c>
      <c r="J787" s="96" t="str">
        <f>IFERROR(VLOOKUP(B787,Listor!$N$6:$P$47,3,FALSE)*I787,"")</f>
        <v/>
      </c>
      <c r="K787" s="81"/>
      <c r="L787" s="88" t="str">
        <f>IFERROR((VLOOKUP(B787,Listor!$N$6:$P$47,3,FALSE)*Biologiska!K787)+(VLOOKUP(B787,Listor!$N$6:$Q$47,4,FALSE)),"")</f>
        <v/>
      </c>
      <c r="M787" s="63" t="str">
        <f t="shared" si="37"/>
        <v/>
      </c>
      <c r="N787" s="75"/>
      <c r="O787" s="84" t="str">
        <f t="shared" si="38"/>
        <v/>
      </c>
      <c r="P787" s="107"/>
      <c r="Q787" s="87" t="s">
        <v>79</v>
      </c>
      <c r="R787" s="87"/>
      <c r="S787" s="87"/>
      <c r="T787" s="87"/>
      <c r="U787" s="87"/>
      <c r="V787" s="86" t="s">
        <v>79</v>
      </c>
      <c r="W787" s="75"/>
      <c r="X787" s="102" t="s">
        <v>79</v>
      </c>
      <c r="Y787" s="63" t="str">
        <f>IFERROR(IF(VLOOKUP(X787,Listor!$T$6:$U$7,2,FALSE)&lt;O787,TRUE),"")</f>
        <v/>
      </c>
      <c r="Z787" s="87"/>
      <c r="AA787" s="104"/>
    </row>
    <row r="788" spans="2:27" x14ac:dyDescent="0.25">
      <c r="B788" s="68" t="s">
        <v>68</v>
      </c>
      <c r="C788" s="80" t="str">
        <f>IFERROR(VLOOKUP(B788,Listor!$A$6:$B$62,2,FALSE),"")</f>
        <v/>
      </c>
      <c r="D788" s="80" t="str">
        <f>IFERROR(VLOOKUP(B788,Listor!$A$6:$C$62,3,FALSE),"")</f>
        <v/>
      </c>
      <c r="E788" s="110" t="s">
        <v>79</v>
      </c>
      <c r="F788" s="66"/>
      <c r="G788" s="35" t="str">
        <f>IFERROR(VLOOKUP(B788,Listor!$A$6:$G$62,7,FALSE),"")</f>
        <v/>
      </c>
      <c r="H788" s="63" t="str">
        <f>IFERROR(VLOOKUP(B788,Listor!$N$6:$O$47,2,FALSE),"")</f>
        <v/>
      </c>
      <c r="I788" s="63" t="str">
        <f t="shared" si="36"/>
        <v/>
      </c>
      <c r="J788" s="96" t="str">
        <f>IFERROR(VLOOKUP(B788,Listor!$N$6:$P$47,3,FALSE)*I788,"")</f>
        <v/>
      </c>
      <c r="K788" s="81"/>
      <c r="L788" s="88" t="str">
        <f>IFERROR((VLOOKUP(B788,Listor!$N$6:$P$47,3,FALSE)*Biologiska!K788)+(VLOOKUP(B788,Listor!$N$6:$Q$47,4,FALSE)),"")</f>
        <v/>
      </c>
      <c r="M788" s="63" t="str">
        <f t="shared" si="37"/>
        <v/>
      </c>
      <c r="N788" s="75"/>
      <c r="O788" s="84" t="str">
        <f t="shared" si="38"/>
        <v/>
      </c>
      <c r="P788" s="107"/>
      <c r="Q788" s="87" t="s">
        <v>79</v>
      </c>
      <c r="R788" s="87"/>
      <c r="S788" s="87"/>
      <c r="T788" s="87"/>
      <c r="U788" s="87"/>
      <c r="V788" s="86" t="s">
        <v>79</v>
      </c>
      <c r="W788" s="75"/>
      <c r="X788" s="102" t="s">
        <v>79</v>
      </c>
      <c r="Y788" s="63" t="str">
        <f>IFERROR(IF(VLOOKUP(X788,Listor!$T$6:$U$7,2,FALSE)&lt;O788,TRUE),"")</f>
        <v/>
      </c>
      <c r="Z788" s="87"/>
      <c r="AA788" s="104"/>
    </row>
    <row r="789" spans="2:27" x14ac:dyDescent="0.25">
      <c r="B789" s="68" t="s">
        <v>68</v>
      </c>
      <c r="C789" s="80" t="str">
        <f>IFERROR(VLOOKUP(B789,Listor!$A$6:$B$62,2,FALSE),"")</f>
        <v/>
      </c>
      <c r="D789" s="80" t="str">
        <f>IFERROR(VLOOKUP(B789,Listor!$A$6:$C$62,3,FALSE),"")</f>
        <v/>
      </c>
      <c r="E789" s="110" t="s">
        <v>79</v>
      </c>
      <c r="F789" s="66"/>
      <c r="G789" s="35" t="str">
        <f>IFERROR(VLOOKUP(B789,Listor!$A$6:$G$62,7,FALSE),"")</f>
        <v/>
      </c>
      <c r="H789" s="63" t="str">
        <f>IFERROR(VLOOKUP(B789,Listor!$N$6:$O$47,2,FALSE),"")</f>
        <v/>
      </c>
      <c r="I789" s="63" t="str">
        <f t="shared" si="36"/>
        <v/>
      </c>
      <c r="J789" s="96" t="str">
        <f>IFERROR(VLOOKUP(B789,Listor!$N$6:$P$47,3,FALSE)*I789,"")</f>
        <v/>
      </c>
      <c r="K789" s="81"/>
      <c r="L789" s="88" t="str">
        <f>IFERROR((VLOOKUP(B789,Listor!$N$6:$P$47,3,FALSE)*Biologiska!K789)+(VLOOKUP(B789,Listor!$N$6:$Q$47,4,FALSE)),"")</f>
        <v/>
      </c>
      <c r="M789" s="63" t="str">
        <f t="shared" si="37"/>
        <v/>
      </c>
      <c r="N789" s="75"/>
      <c r="O789" s="84" t="str">
        <f t="shared" si="38"/>
        <v/>
      </c>
      <c r="P789" s="107"/>
      <c r="Q789" s="87" t="s">
        <v>79</v>
      </c>
      <c r="R789" s="87"/>
      <c r="S789" s="87"/>
      <c r="T789" s="87"/>
      <c r="U789" s="87"/>
      <c r="V789" s="86" t="s">
        <v>79</v>
      </c>
      <c r="W789" s="75"/>
      <c r="X789" s="102" t="s">
        <v>79</v>
      </c>
      <c r="Y789" s="63" t="str">
        <f>IFERROR(IF(VLOOKUP(X789,Listor!$T$6:$U$7,2,FALSE)&lt;O789,TRUE),"")</f>
        <v/>
      </c>
      <c r="Z789" s="87"/>
      <c r="AA789" s="104"/>
    </row>
    <row r="790" spans="2:27" x14ac:dyDescent="0.25">
      <c r="B790" s="68" t="s">
        <v>68</v>
      </c>
      <c r="C790" s="80" t="str">
        <f>IFERROR(VLOOKUP(B790,Listor!$A$6:$B$62,2,FALSE),"")</f>
        <v/>
      </c>
      <c r="D790" s="80" t="str">
        <f>IFERROR(VLOOKUP(B790,Listor!$A$6:$C$62,3,FALSE),"")</f>
        <v/>
      </c>
      <c r="E790" s="110" t="s">
        <v>79</v>
      </c>
      <c r="F790" s="66"/>
      <c r="G790" s="35" t="str">
        <f>IFERROR(VLOOKUP(B790,Listor!$A$6:$G$62,7,FALSE),"")</f>
        <v/>
      </c>
      <c r="H790" s="63" t="str">
        <f>IFERROR(VLOOKUP(B790,Listor!$N$6:$O$47,2,FALSE),"")</f>
        <v/>
      </c>
      <c r="I790" s="63" t="str">
        <f t="shared" si="36"/>
        <v/>
      </c>
      <c r="J790" s="96" t="str">
        <f>IFERROR(VLOOKUP(B790,Listor!$N$6:$P$47,3,FALSE)*I790,"")</f>
        <v/>
      </c>
      <c r="K790" s="81"/>
      <c r="L790" s="88" t="str">
        <f>IFERROR((VLOOKUP(B790,Listor!$N$6:$P$47,3,FALSE)*Biologiska!K790)+(VLOOKUP(B790,Listor!$N$6:$Q$47,4,FALSE)),"")</f>
        <v/>
      </c>
      <c r="M790" s="63" t="str">
        <f t="shared" si="37"/>
        <v/>
      </c>
      <c r="N790" s="75"/>
      <c r="O790" s="84" t="str">
        <f t="shared" si="38"/>
        <v/>
      </c>
      <c r="P790" s="107"/>
      <c r="Q790" s="87" t="s">
        <v>79</v>
      </c>
      <c r="R790" s="87"/>
      <c r="S790" s="87"/>
      <c r="T790" s="87"/>
      <c r="U790" s="87"/>
      <c r="V790" s="86" t="s">
        <v>79</v>
      </c>
      <c r="W790" s="75"/>
      <c r="X790" s="102" t="s">
        <v>79</v>
      </c>
      <c r="Y790" s="63" t="str">
        <f>IFERROR(IF(VLOOKUP(X790,Listor!$T$6:$U$7,2,FALSE)&lt;O790,TRUE),"")</f>
        <v/>
      </c>
      <c r="Z790" s="87"/>
      <c r="AA790" s="104"/>
    </row>
    <row r="791" spans="2:27" x14ac:dyDescent="0.25">
      <c r="B791" s="68" t="s">
        <v>68</v>
      </c>
      <c r="C791" s="80" t="str">
        <f>IFERROR(VLOOKUP(B791,Listor!$A$6:$B$62,2,FALSE),"")</f>
        <v/>
      </c>
      <c r="D791" s="80" t="str">
        <f>IFERROR(VLOOKUP(B791,Listor!$A$6:$C$62,3,FALSE),"")</f>
        <v/>
      </c>
      <c r="E791" s="110" t="s">
        <v>79</v>
      </c>
      <c r="F791" s="66"/>
      <c r="G791" s="35" t="str">
        <f>IFERROR(VLOOKUP(B791,Listor!$A$6:$G$62,7,FALSE),"")</f>
        <v/>
      </c>
      <c r="H791" s="63" t="str">
        <f>IFERROR(VLOOKUP(B791,Listor!$N$6:$O$47,2,FALSE),"")</f>
        <v/>
      </c>
      <c r="I791" s="63" t="str">
        <f t="shared" si="36"/>
        <v/>
      </c>
      <c r="J791" s="96" t="str">
        <f>IFERROR(VLOOKUP(B791,Listor!$N$6:$P$47,3,FALSE)*I791,"")</f>
        <v/>
      </c>
      <c r="K791" s="81"/>
      <c r="L791" s="88" t="str">
        <f>IFERROR((VLOOKUP(B791,Listor!$N$6:$P$47,3,FALSE)*Biologiska!K791)+(VLOOKUP(B791,Listor!$N$6:$Q$47,4,FALSE)),"")</f>
        <v/>
      </c>
      <c r="M791" s="63" t="str">
        <f t="shared" si="37"/>
        <v/>
      </c>
      <c r="N791" s="75"/>
      <c r="O791" s="84" t="str">
        <f t="shared" si="38"/>
        <v/>
      </c>
      <c r="P791" s="107"/>
      <c r="Q791" s="87" t="s">
        <v>79</v>
      </c>
      <c r="R791" s="87"/>
      <c r="S791" s="87"/>
      <c r="T791" s="87"/>
      <c r="U791" s="87"/>
      <c r="V791" s="86" t="s">
        <v>79</v>
      </c>
      <c r="W791" s="75"/>
      <c r="X791" s="102" t="s">
        <v>79</v>
      </c>
      <c r="Y791" s="63" t="str">
        <f>IFERROR(IF(VLOOKUP(X791,Listor!$T$6:$U$7,2,FALSE)&lt;O791,TRUE),"")</f>
        <v/>
      </c>
      <c r="Z791" s="87"/>
      <c r="AA791" s="104"/>
    </row>
    <row r="792" spans="2:27" x14ac:dyDescent="0.25">
      <c r="B792" s="68" t="s">
        <v>68</v>
      </c>
      <c r="C792" s="80" t="str">
        <f>IFERROR(VLOOKUP(B792,Listor!$A$6:$B$62,2,FALSE),"")</f>
        <v/>
      </c>
      <c r="D792" s="80" t="str">
        <f>IFERROR(VLOOKUP(B792,Listor!$A$6:$C$62,3,FALSE),"")</f>
        <v/>
      </c>
      <c r="E792" s="110" t="s">
        <v>79</v>
      </c>
      <c r="F792" s="66"/>
      <c r="G792" s="35" t="str">
        <f>IFERROR(VLOOKUP(B792,Listor!$A$6:$G$62,7,FALSE),"")</f>
        <v/>
      </c>
      <c r="H792" s="63" t="str">
        <f>IFERROR(VLOOKUP(B792,Listor!$N$6:$O$47,2,FALSE),"")</f>
        <v/>
      </c>
      <c r="I792" s="63" t="str">
        <f t="shared" si="36"/>
        <v/>
      </c>
      <c r="J792" s="96" t="str">
        <f>IFERROR(VLOOKUP(B792,Listor!$N$6:$P$47,3,FALSE)*I792,"")</f>
        <v/>
      </c>
      <c r="K792" s="81"/>
      <c r="L792" s="88" t="str">
        <f>IFERROR((VLOOKUP(B792,Listor!$N$6:$P$47,3,FALSE)*Biologiska!K792)+(VLOOKUP(B792,Listor!$N$6:$Q$47,4,FALSE)),"")</f>
        <v/>
      </c>
      <c r="M792" s="63" t="str">
        <f t="shared" si="37"/>
        <v/>
      </c>
      <c r="N792" s="75"/>
      <c r="O792" s="84" t="str">
        <f t="shared" si="38"/>
        <v/>
      </c>
      <c r="P792" s="107"/>
      <c r="Q792" s="87" t="s">
        <v>79</v>
      </c>
      <c r="R792" s="87"/>
      <c r="S792" s="87"/>
      <c r="T792" s="87"/>
      <c r="U792" s="87"/>
      <c r="V792" s="86" t="s">
        <v>79</v>
      </c>
      <c r="W792" s="75"/>
      <c r="X792" s="102" t="s">
        <v>79</v>
      </c>
      <c r="Y792" s="63" t="str">
        <f>IFERROR(IF(VLOOKUP(X792,Listor!$T$6:$U$7,2,FALSE)&lt;O792,TRUE),"")</f>
        <v/>
      </c>
      <c r="Z792" s="87"/>
      <c r="AA792" s="104"/>
    </row>
    <row r="793" spans="2:27" x14ac:dyDescent="0.25">
      <c r="B793" s="68" t="s">
        <v>68</v>
      </c>
      <c r="C793" s="80" t="str">
        <f>IFERROR(VLOOKUP(B793,Listor!$A$6:$B$62,2,FALSE),"")</f>
        <v/>
      </c>
      <c r="D793" s="80" t="str">
        <f>IFERROR(VLOOKUP(B793,Listor!$A$6:$C$62,3,FALSE),"")</f>
        <v/>
      </c>
      <c r="E793" s="110" t="s">
        <v>79</v>
      </c>
      <c r="F793" s="66"/>
      <c r="G793" s="35" t="str">
        <f>IFERROR(VLOOKUP(B793,Listor!$A$6:$G$62,7,FALSE),"")</f>
        <v/>
      </c>
      <c r="H793" s="63" t="str">
        <f>IFERROR(VLOOKUP(B793,Listor!$N$6:$O$47,2,FALSE),"")</f>
        <v/>
      </c>
      <c r="I793" s="63" t="str">
        <f t="shared" si="36"/>
        <v/>
      </c>
      <c r="J793" s="96" t="str">
        <f>IFERROR(VLOOKUP(B793,Listor!$N$6:$P$47,3,FALSE)*I793,"")</f>
        <v/>
      </c>
      <c r="K793" s="81"/>
      <c r="L793" s="88" t="str">
        <f>IFERROR((VLOOKUP(B793,Listor!$N$6:$P$47,3,FALSE)*Biologiska!K793)+(VLOOKUP(B793,Listor!$N$6:$Q$47,4,FALSE)),"")</f>
        <v/>
      </c>
      <c r="M793" s="63" t="str">
        <f t="shared" si="37"/>
        <v/>
      </c>
      <c r="N793" s="75"/>
      <c r="O793" s="84" t="str">
        <f t="shared" si="38"/>
        <v/>
      </c>
      <c r="P793" s="107"/>
      <c r="Q793" s="87" t="s">
        <v>79</v>
      </c>
      <c r="R793" s="87"/>
      <c r="S793" s="87"/>
      <c r="T793" s="87"/>
      <c r="U793" s="87"/>
      <c r="V793" s="86" t="s">
        <v>79</v>
      </c>
      <c r="W793" s="75"/>
      <c r="X793" s="102" t="s">
        <v>79</v>
      </c>
      <c r="Y793" s="63" t="str">
        <f>IFERROR(IF(VLOOKUP(X793,Listor!$T$6:$U$7,2,FALSE)&lt;O793,TRUE),"")</f>
        <v/>
      </c>
      <c r="Z793" s="87"/>
      <c r="AA793" s="104"/>
    </row>
    <row r="794" spans="2:27" x14ac:dyDescent="0.25">
      <c r="B794" s="68" t="s">
        <v>68</v>
      </c>
      <c r="C794" s="80" t="str">
        <f>IFERROR(VLOOKUP(B794,Listor!$A$6:$B$62,2,FALSE),"")</f>
        <v/>
      </c>
      <c r="D794" s="80" t="str">
        <f>IFERROR(VLOOKUP(B794,Listor!$A$6:$C$62,3,FALSE),"")</f>
        <v/>
      </c>
      <c r="E794" s="110" t="s">
        <v>79</v>
      </c>
      <c r="F794" s="66"/>
      <c r="G794" s="35" t="str">
        <f>IFERROR(VLOOKUP(B794,Listor!$A$6:$G$62,7,FALSE),"")</f>
        <v/>
      </c>
      <c r="H794" s="63" t="str">
        <f>IFERROR(VLOOKUP(B794,Listor!$N$6:$O$47,2,FALSE),"")</f>
        <v/>
      </c>
      <c r="I794" s="63" t="str">
        <f t="shared" si="36"/>
        <v/>
      </c>
      <c r="J794" s="96" t="str">
        <f>IFERROR(VLOOKUP(B794,Listor!$N$6:$P$47,3,FALSE)*I794,"")</f>
        <v/>
      </c>
      <c r="K794" s="81"/>
      <c r="L794" s="88" t="str">
        <f>IFERROR((VLOOKUP(B794,Listor!$N$6:$P$47,3,FALSE)*Biologiska!K794)+(VLOOKUP(B794,Listor!$N$6:$Q$47,4,FALSE)),"")</f>
        <v/>
      </c>
      <c r="M794" s="63" t="str">
        <f t="shared" si="37"/>
        <v/>
      </c>
      <c r="N794" s="75"/>
      <c r="O794" s="84" t="str">
        <f t="shared" si="38"/>
        <v/>
      </c>
      <c r="P794" s="107"/>
      <c r="Q794" s="87" t="s">
        <v>79</v>
      </c>
      <c r="R794" s="87"/>
      <c r="S794" s="87"/>
      <c r="T794" s="87"/>
      <c r="U794" s="87"/>
      <c r="V794" s="86" t="s">
        <v>79</v>
      </c>
      <c r="W794" s="75"/>
      <c r="X794" s="102" t="s">
        <v>79</v>
      </c>
      <c r="Y794" s="63" t="str">
        <f>IFERROR(IF(VLOOKUP(X794,Listor!$T$6:$U$7,2,FALSE)&lt;O794,TRUE),"")</f>
        <v/>
      </c>
      <c r="Z794" s="87"/>
      <c r="AA794" s="104"/>
    </row>
    <row r="795" spans="2:27" x14ac:dyDescent="0.25">
      <c r="B795" s="68" t="s">
        <v>68</v>
      </c>
      <c r="C795" s="80" t="str">
        <f>IFERROR(VLOOKUP(B795,Listor!$A$6:$B$62,2,FALSE),"")</f>
        <v/>
      </c>
      <c r="D795" s="80" t="str">
        <f>IFERROR(VLOOKUP(B795,Listor!$A$6:$C$62,3,FALSE),"")</f>
        <v/>
      </c>
      <c r="E795" s="110" t="s">
        <v>79</v>
      </c>
      <c r="F795" s="66"/>
      <c r="G795" s="35" t="str">
        <f>IFERROR(VLOOKUP(B795,Listor!$A$6:$G$62,7,FALSE),"")</f>
        <v/>
      </c>
      <c r="H795" s="63" t="str">
        <f>IFERROR(VLOOKUP(B795,Listor!$N$6:$O$47,2,FALSE),"")</f>
        <v/>
      </c>
      <c r="I795" s="63" t="str">
        <f t="shared" si="36"/>
        <v/>
      </c>
      <c r="J795" s="96" t="str">
        <f>IFERROR(VLOOKUP(B795,Listor!$N$6:$P$47,3,FALSE)*I795,"")</f>
        <v/>
      </c>
      <c r="K795" s="81"/>
      <c r="L795" s="88" t="str">
        <f>IFERROR((VLOOKUP(B795,Listor!$N$6:$P$47,3,FALSE)*Biologiska!K795)+(VLOOKUP(B795,Listor!$N$6:$Q$47,4,FALSE)),"")</f>
        <v/>
      </c>
      <c r="M795" s="63" t="str">
        <f t="shared" si="37"/>
        <v/>
      </c>
      <c r="N795" s="75"/>
      <c r="O795" s="84" t="str">
        <f t="shared" si="38"/>
        <v/>
      </c>
      <c r="P795" s="107"/>
      <c r="Q795" s="87" t="s">
        <v>79</v>
      </c>
      <c r="R795" s="87"/>
      <c r="S795" s="87"/>
      <c r="T795" s="87"/>
      <c r="U795" s="87"/>
      <c r="V795" s="86" t="s">
        <v>79</v>
      </c>
      <c r="W795" s="75"/>
      <c r="X795" s="102" t="s">
        <v>79</v>
      </c>
      <c r="Y795" s="63" t="str">
        <f>IFERROR(IF(VLOOKUP(X795,Listor!$T$6:$U$7,2,FALSE)&lt;O795,TRUE),"")</f>
        <v/>
      </c>
      <c r="Z795" s="87"/>
      <c r="AA795" s="104"/>
    </row>
    <row r="796" spans="2:27" x14ac:dyDescent="0.25">
      <c r="B796" s="68" t="s">
        <v>68</v>
      </c>
      <c r="C796" s="80" t="str">
        <f>IFERROR(VLOOKUP(B796,Listor!$A$6:$B$62,2,FALSE),"")</f>
        <v/>
      </c>
      <c r="D796" s="80" t="str">
        <f>IFERROR(VLOOKUP(B796,Listor!$A$6:$C$62,3,FALSE),"")</f>
        <v/>
      </c>
      <c r="E796" s="110" t="s">
        <v>79</v>
      </c>
      <c r="F796" s="66"/>
      <c r="G796" s="35" t="str">
        <f>IFERROR(VLOOKUP(B796,Listor!$A$6:$G$62,7,FALSE),"")</f>
        <v/>
      </c>
      <c r="H796" s="63" t="str">
        <f>IFERROR(VLOOKUP(B796,Listor!$N$6:$O$47,2,FALSE),"")</f>
        <v/>
      </c>
      <c r="I796" s="63" t="str">
        <f t="shared" si="36"/>
        <v/>
      </c>
      <c r="J796" s="96" t="str">
        <f>IFERROR(VLOOKUP(B796,Listor!$N$6:$P$47,3,FALSE)*I796,"")</f>
        <v/>
      </c>
      <c r="K796" s="81"/>
      <c r="L796" s="88" t="str">
        <f>IFERROR((VLOOKUP(B796,Listor!$N$6:$P$47,3,FALSE)*Biologiska!K796)+(VLOOKUP(B796,Listor!$N$6:$Q$47,4,FALSE)),"")</f>
        <v/>
      </c>
      <c r="M796" s="63" t="str">
        <f t="shared" si="37"/>
        <v/>
      </c>
      <c r="N796" s="75"/>
      <c r="O796" s="84" t="str">
        <f t="shared" si="38"/>
        <v/>
      </c>
      <c r="P796" s="107"/>
      <c r="Q796" s="87" t="s">
        <v>79</v>
      </c>
      <c r="R796" s="87"/>
      <c r="S796" s="87"/>
      <c r="T796" s="87"/>
      <c r="U796" s="87"/>
      <c r="V796" s="86" t="s">
        <v>79</v>
      </c>
      <c r="W796" s="75"/>
      <c r="X796" s="102" t="s">
        <v>79</v>
      </c>
      <c r="Y796" s="63" t="str">
        <f>IFERROR(IF(VLOOKUP(X796,Listor!$T$6:$U$7,2,FALSE)&lt;O796,TRUE),"")</f>
        <v/>
      </c>
      <c r="Z796" s="87"/>
      <c r="AA796" s="104"/>
    </row>
    <row r="797" spans="2:27" x14ac:dyDescent="0.25">
      <c r="B797" s="68" t="s">
        <v>68</v>
      </c>
      <c r="C797" s="80" t="str">
        <f>IFERROR(VLOOKUP(B797,Listor!$A$6:$B$62,2,FALSE),"")</f>
        <v/>
      </c>
      <c r="D797" s="80" t="str">
        <f>IFERROR(VLOOKUP(B797,Listor!$A$6:$C$62,3,FALSE),"")</f>
        <v/>
      </c>
      <c r="E797" s="110" t="s">
        <v>79</v>
      </c>
      <c r="F797" s="66"/>
      <c r="G797" s="35" t="str">
        <f>IFERROR(VLOOKUP(B797,Listor!$A$6:$G$62,7,FALSE),"")</f>
        <v/>
      </c>
      <c r="H797" s="63" t="str">
        <f>IFERROR(VLOOKUP(B797,Listor!$N$6:$O$47,2,FALSE),"")</f>
        <v/>
      </c>
      <c r="I797" s="63" t="str">
        <f t="shared" si="36"/>
        <v/>
      </c>
      <c r="J797" s="96" t="str">
        <f>IFERROR(VLOOKUP(B797,Listor!$N$6:$P$47,3,FALSE)*I797,"")</f>
        <v/>
      </c>
      <c r="K797" s="81"/>
      <c r="L797" s="88" t="str">
        <f>IFERROR((VLOOKUP(B797,Listor!$N$6:$P$47,3,FALSE)*Biologiska!K797)+(VLOOKUP(B797,Listor!$N$6:$Q$47,4,FALSE)),"")</f>
        <v/>
      </c>
      <c r="M797" s="63" t="str">
        <f t="shared" si="37"/>
        <v/>
      </c>
      <c r="N797" s="75"/>
      <c r="O797" s="84" t="str">
        <f t="shared" si="38"/>
        <v/>
      </c>
      <c r="P797" s="107"/>
      <c r="Q797" s="87" t="s">
        <v>79</v>
      </c>
      <c r="R797" s="87"/>
      <c r="S797" s="87"/>
      <c r="T797" s="87"/>
      <c r="U797" s="87"/>
      <c r="V797" s="86" t="s">
        <v>79</v>
      </c>
      <c r="W797" s="75"/>
      <c r="X797" s="102" t="s">
        <v>79</v>
      </c>
      <c r="Y797" s="63" t="str">
        <f>IFERROR(IF(VLOOKUP(X797,Listor!$T$6:$U$7,2,FALSE)&lt;O797,TRUE),"")</f>
        <v/>
      </c>
      <c r="Z797" s="87"/>
      <c r="AA797" s="104"/>
    </row>
    <row r="798" spans="2:27" x14ac:dyDescent="0.25">
      <c r="B798" s="68" t="s">
        <v>68</v>
      </c>
      <c r="C798" s="80" t="str">
        <f>IFERROR(VLOOKUP(B798,Listor!$A$6:$B$62,2,FALSE),"")</f>
        <v/>
      </c>
      <c r="D798" s="80" t="str">
        <f>IFERROR(VLOOKUP(B798,Listor!$A$6:$C$62,3,FALSE),"")</f>
        <v/>
      </c>
      <c r="E798" s="110" t="s">
        <v>79</v>
      </c>
      <c r="F798" s="66"/>
      <c r="G798" s="35" t="str">
        <f>IFERROR(VLOOKUP(B798,Listor!$A$6:$G$62,7,FALSE),"")</f>
        <v/>
      </c>
      <c r="H798" s="63" t="str">
        <f>IFERROR(VLOOKUP(B798,Listor!$N$6:$O$47,2,FALSE),"")</f>
        <v/>
      </c>
      <c r="I798" s="63" t="str">
        <f t="shared" si="36"/>
        <v/>
      </c>
      <c r="J798" s="96" t="str">
        <f>IFERROR(VLOOKUP(B798,Listor!$N$6:$P$47,3,FALSE)*I798,"")</f>
        <v/>
      </c>
      <c r="K798" s="81"/>
      <c r="L798" s="88" t="str">
        <f>IFERROR((VLOOKUP(B798,Listor!$N$6:$P$47,3,FALSE)*Biologiska!K798)+(VLOOKUP(B798,Listor!$N$6:$Q$47,4,FALSE)),"")</f>
        <v/>
      </c>
      <c r="M798" s="63" t="str">
        <f t="shared" si="37"/>
        <v/>
      </c>
      <c r="N798" s="75"/>
      <c r="O798" s="84" t="str">
        <f t="shared" si="38"/>
        <v/>
      </c>
      <c r="P798" s="107"/>
      <c r="Q798" s="87" t="s">
        <v>79</v>
      </c>
      <c r="R798" s="87"/>
      <c r="S798" s="87"/>
      <c r="T798" s="87"/>
      <c r="U798" s="87"/>
      <c r="V798" s="86" t="s">
        <v>79</v>
      </c>
      <c r="W798" s="75"/>
      <c r="X798" s="102" t="s">
        <v>79</v>
      </c>
      <c r="Y798" s="63" t="str">
        <f>IFERROR(IF(VLOOKUP(X798,Listor!$T$6:$U$7,2,FALSE)&lt;O798,TRUE),"")</f>
        <v/>
      </c>
      <c r="Z798" s="87"/>
      <c r="AA798" s="104"/>
    </row>
    <row r="799" spans="2:27" x14ac:dyDescent="0.25">
      <c r="B799" s="68" t="s">
        <v>68</v>
      </c>
      <c r="C799" s="80" t="str">
        <f>IFERROR(VLOOKUP(B799,Listor!$A$6:$B$62,2,FALSE),"")</f>
        <v/>
      </c>
      <c r="D799" s="80" t="str">
        <f>IFERROR(VLOOKUP(B799,Listor!$A$6:$C$62,3,FALSE),"")</f>
        <v/>
      </c>
      <c r="E799" s="110" t="s">
        <v>79</v>
      </c>
      <c r="F799" s="66"/>
      <c r="G799" s="35" t="str">
        <f>IFERROR(VLOOKUP(B799,Listor!$A$6:$G$62,7,FALSE),"")</f>
        <v/>
      </c>
      <c r="H799" s="63" t="str">
        <f>IFERROR(VLOOKUP(B799,Listor!$N$6:$O$47,2,FALSE),"")</f>
        <v/>
      </c>
      <c r="I799" s="63" t="str">
        <f t="shared" si="36"/>
        <v/>
      </c>
      <c r="J799" s="96" t="str">
        <f>IFERROR(VLOOKUP(B799,Listor!$N$6:$P$47,3,FALSE)*I799,"")</f>
        <v/>
      </c>
      <c r="K799" s="81"/>
      <c r="L799" s="88" t="str">
        <f>IFERROR((VLOOKUP(B799,Listor!$N$6:$P$47,3,FALSE)*Biologiska!K799)+(VLOOKUP(B799,Listor!$N$6:$Q$47,4,FALSE)),"")</f>
        <v/>
      </c>
      <c r="M799" s="63" t="str">
        <f t="shared" si="37"/>
        <v/>
      </c>
      <c r="N799" s="75"/>
      <c r="O799" s="84" t="str">
        <f t="shared" si="38"/>
        <v/>
      </c>
      <c r="P799" s="107"/>
      <c r="Q799" s="87" t="s">
        <v>79</v>
      </c>
      <c r="R799" s="87"/>
      <c r="S799" s="87"/>
      <c r="T799" s="87"/>
      <c r="U799" s="87"/>
      <c r="V799" s="86" t="s">
        <v>79</v>
      </c>
      <c r="W799" s="75"/>
      <c r="X799" s="102" t="s">
        <v>79</v>
      </c>
      <c r="Y799" s="63" t="str">
        <f>IFERROR(IF(VLOOKUP(X799,Listor!$T$6:$U$7,2,FALSE)&lt;O799,TRUE),"")</f>
        <v/>
      </c>
      <c r="Z799" s="87"/>
      <c r="AA799" s="104"/>
    </row>
    <row r="800" spans="2:27" x14ac:dyDescent="0.25">
      <c r="B800" s="68" t="s">
        <v>68</v>
      </c>
      <c r="C800" s="80" t="str">
        <f>IFERROR(VLOOKUP(B800,Listor!$A$6:$B$62,2,FALSE),"")</f>
        <v/>
      </c>
      <c r="D800" s="80" t="str">
        <f>IFERROR(VLOOKUP(B800,Listor!$A$6:$C$62,3,FALSE),"")</f>
        <v/>
      </c>
      <c r="E800" s="110" t="s">
        <v>79</v>
      </c>
      <c r="F800" s="66"/>
      <c r="G800" s="35" t="str">
        <f>IFERROR(VLOOKUP(B800,Listor!$A$6:$G$62,7,FALSE),"")</f>
        <v/>
      </c>
      <c r="H800" s="63" t="str">
        <f>IFERROR(VLOOKUP(B800,Listor!$N$6:$O$47,2,FALSE),"")</f>
        <v/>
      </c>
      <c r="I800" s="63" t="str">
        <f t="shared" si="36"/>
        <v/>
      </c>
      <c r="J800" s="96" t="str">
        <f>IFERROR(VLOOKUP(B800,Listor!$N$6:$P$47,3,FALSE)*I800,"")</f>
        <v/>
      </c>
      <c r="K800" s="81"/>
      <c r="L800" s="88" t="str">
        <f>IFERROR((VLOOKUP(B800,Listor!$N$6:$P$47,3,FALSE)*Biologiska!K800)+(VLOOKUP(B800,Listor!$N$6:$Q$47,4,FALSE)),"")</f>
        <v/>
      </c>
      <c r="M800" s="63" t="str">
        <f t="shared" si="37"/>
        <v/>
      </c>
      <c r="N800" s="75"/>
      <c r="O800" s="84" t="str">
        <f t="shared" si="38"/>
        <v/>
      </c>
      <c r="P800" s="107"/>
      <c r="Q800" s="87" t="s">
        <v>79</v>
      </c>
      <c r="R800" s="87"/>
      <c r="S800" s="87"/>
      <c r="T800" s="87"/>
      <c r="U800" s="87"/>
      <c r="V800" s="86" t="s">
        <v>79</v>
      </c>
      <c r="W800" s="75"/>
      <c r="X800" s="102" t="s">
        <v>79</v>
      </c>
      <c r="Y800" s="63" t="str">
        <f>IFERROR(IF(VLOOKUP(X800,Listor!$T$6:$U$7,2,FALSE)&lt;O800,TRUE),"")</f>
        <v/>
      </c>
      <c r="Z800" s="87"/>
      <c r="AA800" s="104"/>
    </row>
    <row r="801" spans="2:27" x14ac:dyDescent="0.25">
      <c r="B801" s="68" t="s">
        <v>68</v>
      </c>
      <c r="C801" s="80" t="str">
        <f>IFERROR(VLOOKUP(B801,Listor!$A$6:$B$62,2,FALSE),"")</f>
        <v/>
      </c>
      <c r="D801" s="80" t="str">
        <f>IFERROR(VLOOKUP(B801,Listor!$A$6:$C$62,3,FALSE),"")</f>
        <v/>
      </c>
      <c r="E801" s="110" t="s">
        <v>79</v>
      </c>
      <c r="F801" s="66"/>
      <c r="G801" s="35" t="str">
        <f>IFERROR(VLOOKUP(B801,Listor!$A$6:$G$62,7,FALSE),"")</f>
        <v/>
      </c>
      <c r="H801" s="63" t="str">
        <f>IFERROR(VLOOKUP(B801,Listor!$N$6:$O$47,2,FALSE),"")</f>
        <v/>
      </c>
      <c r="I801" s="63" t="str">
        <f t="shared" si="36"/>
        <v/>
      </c>
      <c r="J801" s="96" t="str">
        <f>IFERROR(VLOOKUP(B801,Listor!$N$6:$P$47,3,FALSE)*I801,"")</f>
        <v/>
      </c>
      <c r="K801" s="81"/>
      <c r="L801" s="88" t="str">
        <f>IFERROR((VLOOKUP(B801,Listor!$N$6:$P$47,3,FALSE)*Biologiska!K801)+(VLOOKUP(B801,Listor!$N$6:$Q$47,4,FALSE)),"")</f>
        <v/>
      </c>
      <c r="M801" s="63" t="str">
        <f t="shared" si="37"/>
        <v/>
      </c>
      <c r="N801" s="75"/>
      <c r="O801" s="84" t="str">
        <f t="shared" si="38"/>
        <v/>
      </c>
      <c r="P801" s="107"/>
      <c r="Q801" s="87" t="s">
        <v>79</v>
      </c>
      <c r="R801" s="87"/>
      <c r="S801" s="87"/>
      <c r="T801" s="87"/>
      <c r="U801" s="87"/>
      <c r="V801" s="86" t="s">
        <v>79</v>
      </c>
      <c r="W801" s="75"/>
      <c r="X801" s="102" t="s">
        <v>79</v>
      </c>
      <c r="Y801" s="63" t="str">
        <f>IFERROR(IF(VLOOKUP(X801,Listor!$T$6:$U$7,2,FALSE)&lt;O801,TRUE),"")</f>
        <v/>
      </c>
      <c r="Z801" s="87"/>
      <c r="AA801" s="104"/>
    </row>
    <row r="802" spans="2:27" x14ac:dyDescent="0.25">
      <c r="B802" s="68" t="s">
        <v>68</v>
      </c>
      <c r="C802" s="80" t="str">
        <f>IFERROR(VLOOKUP(B802,Listor!$A$6:$B$62,2,FALSE),"")</f>
        <v/>
      </c>
      <c r="D802" s="80" t="str">
        <f>IFERROR(VLOOKUP(B802,Listor!$A$6:$C$62,3,FALSE),"")</f>
        <v/>
      </c>
      <c r="E802" s="110" t="s">
        <v>79</v>
      </c>
      <c r="F802" s="66"/>
      <c r="G802" s="35" t="str">
        <f>IFERROR(VLOOKUP(B802,Listor!$A$6:$G$62,7,FALSE),"")</f>
        <v/>
      </c>
      <c r="H802" s="63" t="str">
        <f>IFERROR(VLOOKUP(B802,Listor!$N$6:$O$47,2,FALSE),"")</f>
        <v/>
      </c>
      <c r="I802" s="63" t="str">
        <f t="shared" si="36"/>
        <v/>
      </c>
      <c r="J802" s="96" t="str">
        <f>IFERROR(VLOOKUP(B802,Listor!$N$6:$P$47,3,FALSE)*I802,"")</f>
        <v/>
      </c>
      <c r="K802" s="81"/>
      <c r="L802" s="88" t="str">
        <f>IFERROR((VLOOKUP(B802,Listor!$N$6:$P$47,3,FALSE)*Biologiska!K802)+(VLOOKUP(B802,Listor!$N$6:$Q$47,4,FALSE)),"")</f>
        <v/>
      </c>
      <c r="M802" s="63" t="str">
        <f t="shared" si="37"/>
        <v/>
      </c>
      <c r="N802" s="75"/>
      <c r="O802" s="84" t="str">
        <f t="shared" si="38"/>
        <v/>
      </c>
      <c r="P802" s="107"/>
      <c r="Q802" s="87" t="s">
        <v>79</v>
      </c>
      <c r="R802" s="87"/>
      <c r="S802" s="87"/>
      <c r="T802" s="87"/>
      <c r="U802" s="87"/>
      <c r="V802" s="86" t="s">
        <v>79</v>
      </c>
      <c r="W802" s="75"/>
      <c r="X802" s="102" t="s">
        <v>79</v>
      </c>
      <c r="Y802" s="63" t="str">
        <f>IFERROR(IF(VLOOKUP(X802,Listor!$T$6:$U$7,2,FALSE)&lt;O802,TRUE),"")</f>
        <v/>
      </c>
      <c r="Z802" s="87"/>
      <c r="AA802" s="104"/>
    </row>
    <row r="803" spans="2:27" x14ac:dyDescent="0.25">
      <c r="B803" s="68" t="s">
        <v>68</v>
      </c>
      <c r="C803" s="80" t="str">
        <f>IFERROR(VLOOKUP(B803,Listor!$A$6:$B$62,2,FALSE),"")</f>
        <v/>
      </c>
      <c r="D803" s="80" t="str">
        <f>IFERROR(VLOOKUP(B803,Listor!$A$6:$C$62,3,FALSE),"")</f>
        <v/>
      </c>
      <c r="E803" s="110" t="s">
        <v>79</v>
      </c>
      <c r="F803" s="66"/>
      <c r="G803" s="35" t="str">
        <f>IFERROR(VLOOKUP(B803,Listor!$A$6:$G$62,7,FALSE),"")</f>
        <v/>
      </c>
      <c r="H803" s="63" t="str">
        <f>IFERROR(VLOOKUP(B803,Listor!$N$6:$O$47,2,FALSE),"")</f>
        <v/>
      </c>
      <c r="I803" s="63" t="str">
        <f t="shared" si="36"/>
        <v/>
      </c>
      <c r="J803" s="96" t="str">
        <f>IFERROR(VLOOKUP(B803,Listor!$N$6:$P$47,3,FALSE)*I803,"")</f>
        <v/>
      </c>
      <c r="K803" s="81"/>
      <c r="L803" s="88" t="str">
        <f>IFERROR((VLOOKUP(B803,Listor!$N$6:$P$47,3,FALSE)*Biologiska!K803)+(VLOOKUP(B803,Listor!$N$6:$Q$47,4,FALSE)),"")</f>
        <v/>
      </c>
      <c r="M803" s="63" t="str">
        <f t="shared" si="37"/>
        <v/>
      </c>
      <c r="N803" s="75"/>
      <c r="O803" s="84" t="str">
        <f t="shared" si="38"/>
        <v/>
      </c>
      <c r="P803" s="107"/>
      <c r="Q803" s="87" t="s">
        <v>79</v>
      </c>
      <c r="R803" s="87"/>
      <c r="S803" s="87"/>
      <c r="T803" s="87"/>
      <c r="U803" s="87"/>
      <c r="V803" s="86" t="s">
        <v>79</v>
      </c>
      <c r="W803" s="75"/>
      <c r="X803" s="102" t="s">
        <v>79</v>
      </c>
      <c r="Y803" s="63" t="str">
        <f>IFERROR(IF(VLOOKUP(X803,Listor!$T$6:$U$7,2,FALSE)&lt;O803,TRUE),"")</f>
        <v/>
      </c>
      <c r="Z803" s="87"/>
      <c r="AA803" s="104"/>
    </row>
    <row r="804" spans="2:27" x14ac:dyDescent="0.25">
      <c r="B804" s="68" t="s">
        <v>68</v>
      </c>
      <c r="C804" s="80" t="str">
        <f>IFERROR(VLOOKUP(B804,Listor!$A$6:$B$62,2,FALSE),"")</f>
        <v/>
      </c>
      <c r="D804" s="80" t="str">
        <f>IFERROR(VLOOKUP(B804,Listor!$A$6:$C$62,3,FALSE),"")</f>
        <v/>
      </c>
      <c r="E804" s="110" t="s">
        <v>79</v>
      </c>
      <c r="F804" s="66"/>
      <c r="G804" s="35" t="str">
        <f>IFERROR(VLOOKUP(B804,Listor!$A$6:$G$62,7,FALSE),"")</f>
        <v/>
      </c>
      <c r="H804" s="63" t="str">
        <f>IFERROR(VLOOKUP(B804,Listor!$N$6:$O$47,2,FALSE),"")</f>
        <v/>
      </c>
      <c r="I804" s="63" t="str">
        <f t="shared" si="36"/>
        <v/>
      </c>
      <c r="J804" s="96" t="str">
        <f>IFERROR(VLOOKUP(B804,Listor!$N$6:$P$47,3,FALSE)*I804,"")</f>
        <v/>
      </c>
      <c r="K804" s="81"/>
      <c r="L804" s="88" t="str">
        <f>IFERROR((VLOOKUP(B804,Listor!$N$6:$P$47,3,FALSE)*Biologiska!K804)+(VLOOKUP(B804,Listor!$N$6:$Q$47,4,FALSE)),"")</f>
        <v/>
      </c>
      <c r="M804" s="63" t="str">
        <f t="shared" si="37"/>
        <v/>
      </c>
      <c r="N804" s="75"/>
      <c r="O804" s="84" t="str">
        <f t="shared" si="38"/>
        <v/>
      </c>
      <c r="P804" s="107"/>
      <c r="Q804" s="87" t="s">
        <v>79</v>
      </c>
      <c r="R804" s="87"/>
      <c r="S804" s="87"/>
      <c r="T804" s="87"/>
      <c r="U804" s="87"/>
      <c r="V804" s="86" t="s">
        <v>79</v>
      </c>
      <c r="W804" s="75"/>
      <c r="X804" s="102" t="s">
        <v>79</v>
      </c>
      <c r="Y804" s="63" t="str">
        <f>IFERROR(IF(VLOOKUP(X804,Listor!$T$6:$U$7,2,FALSE)&lt;O804,TRUE),"")</f>
        <v/>
      </c>
      <c r="Z804" s="87"/>
      <c r="AA804" s="104"/>
    </row>
    <row r="805" spans="2:27" x14ac:dyDescent="0.25">
      <c r="B805" s="68" t="s">
        <v>68</v>
      </c>
      <c r="C805" s="80" t="str">
        <f>IFERROR(VLOOKUP(B805,Listor!$A$6:$B$62,2,FALSE),"")</f>
        <v/>
      </c>
      <c r="D805" s="80" t="str">
        <f>IFERROR(VLOOKUP(B805,Listor!$A$6:$C$62,3,FALSE),"")</f>
        <v/>
      </c>
      <c r="E805" s="110" t="s">
        <v>79</v>
      </c>
      <c r="F805" s="66"/>
      <c r="G805" s="35" t="str">
        <f>IFERROR(VLOOKUP(B805,Listor!$A$6:$G$62,7,FALSE),"")</f>
        <v/>
      </c>
      <c r="H805" s="63" t="str">
        <f>IFERROR(VLOOKUP(B805,Listor!$N$6:$O$47,2,FALSE),"")</f>
        <v/>
      </c>
      <c r="I805" s="63" t="str">
        <f t="shared" si="36"/>
        <v/>
      </c>
      <c r="J805" s="96" t="str">
        <f>IFERROR(VLOOKUP(B805,Listor!$N$6:$P$47,3,FALSE)*I805,"")</f>
        <v/>
      </c>
      <c r="K805" s="81"/>
      <c r="L805" s="88" t="str">
        <f>IFERROR((VLOOKUP(B805,Listor!$N$6:$P$47,3,FALSE)*Biologiska!K805)+(VLOOKUP(B805,Listor!$N$6:$Q$47,4,FALSE)),"")</f>
        <v/>
      </c>
      <c r="M805" s="63" t="str">
        <f t="shared" si="37"/>
        <v/>
      </c>
      <c r="N805" s="75"/>
      <c r="O805" s="84" t="str">
        <f t="shared" si="38"/>
        <v/>
      </c>
      <c r="P805" s="107"/>
      <c r="Q805" s="87" t="s">
        <v>79</v>
      </c>
      <c r="R805" s="87"/>
      <c r="S805" s="87"/>
      <c r="T805" s="87"/>
      <c r="U805" s="87"/>
      <c r="V805" s="86" t="s">
        <v>79</v>
      </c>
      <c r="W805" s="75"/>
      <c r="X805" s="102" t="s">
        <v>79</v>
      </c>
      <c r="Y805" s="63" t="str">
        <f>IFERROR(IF(VLOOKUP(X805,Listor!$T$6:$U$7,2,FALSE)&lt;O805,TRUE),"")</f>
        <v/>
      </c>
      <c r="Z805" s="87"/>
      <c r="AA805" s="104"/>
    </row>
    <row r="806" spans="2:27" x14ac:dyDescent="0.25">
      <c r="B806" s="68" t="s">
        <v>68</v>
      </c>
      <c r="C806" s="80" t="str">
        <f>IFERROR(VLOOKUP(B806,Listor!$A$6:$B$62,2,FALSE),"")</f>
        <v/>
      </c>
      <c r="D806" s="80" t="str">
        <f>IFERROR(VLOOKUP(B806,Listor!$A$6:$C$62,3,FALSE),"")</f>
        <v/>
      </c>
      <c r="E806" s="110" t="s">
        <v>79</v>
      </c>
      <c r="F806" s="66"/>
      <c r="G806" s="35" t="str">
        <f>IFERROR(VLOOKUP(B806,Listor!$A$6:$G$62,7,FALSE),"")</f>
        <v/>
      </c>
      <c r="H806" s="63" t="str">
        <f>IFERROR(VLOOKUP(B806,Listor!$N$6:$O$47,2,FALSE),"")</f>
        <v/>
      </c>
      <c r="I806" s="63" t="str">
        <f t="shared" si="36"/>
        <v/>
      </c>
      <c r="J806" s="96" t="str">
        <f>IFERROR(VLOOKUP(B806,Listor!$N$6:$P$47,3,FALSE)*I806,"")</f>
        <v/>
      </c>
      <c r="K806" s="81"/>
      <c r="L806" s="88" t="str">
        <f>IFERROR((VLOOKUP(B806,Listor!$N$6:$P$47,3,FALSE)*Biologiska!K806)+(VLOOKUP(B806,Listor!$N$6:$Q$47,4,FALSE)),"")</f>
        <v/>
      </c>
      <c r="M806" s="63" t="str">
        <f t="shared" si="37"/>
        <v/>
      </c>
      <c r="N806" s="75"/>
      <c r="O806" s="84" t="str">
        <f t="shared" si="38"/>
        <v/>
      </c>
      <c r="P806" s="107"/>
      <c r="Q806" s="87" t="s">
        <v>79</v>
      </c>
      <c r="R806" s="87"/>
      <c r="S806" s="87"/>
      <c r="T806" s="87"/>
      <c r="U806" s="87"/>
      <c r="V806" s="86" t="s">
        <v>79</v>
      </c>
      <c r="W806" s="75"/>
      <c r="X806" s="102" t="s">
        <v>79</v>
      </c>
      <c r="Y806" s="63" t="str">
        <f>IFERROR(IF(VLOOKUP(X806,Listor!$T$6:$U$7,2,FALSE)&lt;O806,TRUE),"")</f>
        <v/>
      </c>
      <c r="Z806" s="87"/>
      <c r="AA806" s="104"/>
    </row>
    <row r="807" spans="2:27" x14ac:dyDescent="0.25">
      <c r="B807" s="68" t="s">
        <v>68</v>
      </c>
      <c r="C807" s="80" t="str">
        <f>IFERROR(VLOOKUP(B807,Listor!$A$6:$B$62,2,FALSE),"")</f>
        <v/>
      </c>
      <c r="D807" s="80" t="str">
        <f>IFERROR(VLOOKUP(B807,Listor!$A$6:$C$62,3,FALSE),"")</f>
        <v/>
      </c>
      <c r="E807" s="110" t="s">
        <v>79</v>
      </c>
      <c r="F807" s="66"/>
      <c r="G807" s="35" t="str">
        <f>IFERROR(VLOOKUP(B807,Listor!$A$6:$G$62,7,FALSE),"")</f>
        <v/>
      </c>
      <c r="H807" s="63" t="str">
        <f>IFERROR(VLOOKUP(B807,Listor!$N$6:$O$47,2,FALSE),"")</f>
        <v/>
      </c>
      <c r="I807" s="63" t="str">
        <f t="shared" si="36"/>
        <v/>
      </c>
      <c r="J807" s="96" t="str">
        <f>IFERROR(VLOOKUP(B807,Listor!$N$6:$P$47,3,FALSE)*I807,"")</f>
        <v/>
      </c>
      <c r="K807" s="81"/>
      <c r="L807" s="88" t="str">
        <f>IFERROR((VLOOKUP(B807,Listor!$N$6:$P$47,3,FALSE)*Biologiska!K807)+(VLOOKUP(B807,Listor!$N$6:$Q$47,4,FALSE)),"")</f>
        <v/>
      </c>
      <c r="M807" s="63" t="str">
        <f t="shared" si="37"/>
        <v/>
      </c>
      <c r="N807" s="75"/>
      <c r="O807" s="84" t="str">
        <f t="shared" si="38"/>
        <v/>
      </c>
      <c r="P807" s="107"/>
      <c r="Q807" s="87" t="s">
        <v>79</v>
      </c>
      <c r="R807" s="87"/>
      <c r="S807" s="87"/>
      <c r="T807" s="87"/>
      <c r="U807" s="87"/>
      <c r="V807" s="86" t="s">
        <v>79</v>
      </c>
      <c r="W807" s="75"/>
      <c r="X807" s="102" t="s">
        <v>79</v>
      </c>
      <c r="Y807" s="63" t="str">
        <f>IFERROR(IF(VLOOKUP(X807,Listor!$T$6:$U$7,2,FALSE)&lt;O807,TRUE),"")</f>
        <v/>
      </c>
      <c r="Z807" s="87"/>
      <c r="AA807" s="104"/>
    </row>
    <row r="808" spans="2:27" x14ac:dyDescent="0.25">
      <c r="B808" s="68" t="s">
        <v>68</v>
      </c>
      <c r="C808" s="80" t="str">
        <f>IFERROR(VLOOKUP(B808,Listor!$A$6:$B$62,2,FALSE),"")</f>
        <v/>
      </c>
      <c r="D808" s="80" t="str">
        <f>IFERROR(VLOOKUP(B808,Listor!$A$6:$C$62,3,FALSE),"")</f>
        <v/>
      </c>
      <c r="E808" s="110" t="s">
        <v>79</v>
      </c>
      <c r="F808" s="66"/>
      <c r="G808" s="35" t="str">
        <f>IFERROR(VLOOKUP(B808,Listor!$A$6:$G$62,7,FALSE),"")</f>
        <v/>
      </c>
      <c r="H808" s="63" t="str">
        <f>IFERROR(VLOOKUP(B808,Listor!$N$6:$O$47,2,FALSE),"")</f>
        <v/>
      </c>
      <c r="I808" s="63" t="str">
        <f t="shared" si="36"/>
        <v/>
      </c>
      <c r="J808" s="96" t="str">
        <f>IFERROR(VLOOKUP(B808,Listor!$N$6:$P$47,3,FALSE)*I808,"")</f>
        <v/>
      </c>
      <c r="K808" s="81"/>
      <c r="L808" s="88" t="str">
        <f>IFERROR((VLOOKUP(B808,Listor!$N$6:$P$47,3,FALSE)*Biologiska!K808)+(VLOOKUP(B808,Listor!$N$6:$Q$47,4,FALSE)),"")</f>
        <v/>
      </c>
      <c r="M808" s="63" t="str">
        <f t="shared" si="37"/>
        <v/>
      </c>
      <c r="N808" s="75"/>
      <c r="O808" s="84" t="str">
        <f t="shared" si="38"/>
        <v/>
      </c>
      <c r="P808" s="107"/>
      <c r="Q808" s="87" t="s">
        <v>79</v>
      </c>
      <c r="R808" s="87"/>
      <c r="S808" s="87"/>
      <c r="T808" s="87"/>
      <c r="U808" s="87"/>
      <c r="V808" s="86" t="s">
        <v>79</v>
      </c>
      <c r="W808" s="75"/>
      <c r="X808" s="102" t="s">
        <v>79</v>
      </c>
      <c r="Y808" s="63" t="str">
        <f>IFERROR(IF(VLOOKUP(X808,Listor!$T$6:$U$7,2,FALSE)&lt;O808,TRUE),"")</f>
        <v/>
      </c>
      <c r="Z808" s="87"/>
      <c r="AA808" s="104"/>
    </row>
    <row r="809" spans="2:27" x14ac:dyDescent="0.25">
      <c r="B809" s="68" t="s">
        <v>68</v>
      </c>
      <c r="C809" s="80" t="str">
        <f>IFERROR(VLOOKUP(B809,Listor!$A$6:$B$62,2,FALSE),"")</f>
        <v/>
      </c>
      <c r="D809" s="80" t="str">
        <f>IFERROR(VLOOKUP(B809,Listor!$A$6:$C$62,3,FALSE),"")</f>
        <v/>
      </c>
      <c r="E809" s="110" t="s">
        <v>79</v>
      </c>
      <c r="F809" s="66"/>
      <c r="G809" s="35" t="str">
        <f>IFERROR(VLOOKUP(B809,Listor!$A$6:$G$62,7,FALSE),"")</f>
        <v/>
      </c>
      <c r="H809" s="63" t="str">
        <f>IFERROR(VLOOKUP(B809,Listor!$N$6:$O$47,2,FALSE),"")</f>
        <v/>
      </c>
      <c r="I809" s="63" t="str">
        <f t="shared" si="36"/>
        <v/>
      </c>
      <c r="J809" s="96" t="str">
        <f>IFERROR(VLOOKUP(B809,Listor!$N$6:$P$47,3,FALSE)*I809,"")</f>
        <v/>
      </c>
      <c r="K809" s="81"/>
      <c r="L809" s="88" t="str">
        <f>IFERROR((VLOOKUP(B809,Listor!$N$6:$P$47,3,FALSE)*Biologiska!K809)+(VLOOKUP(B809,Listor!$N$6:$Q$47,4,FALSE)),"")</f>
        <v/>
      </c>
      <c r="M809" s="63" t="str">
        <f t="shared" si="37"/>
        <v/>
      </c>
      <c r="N809" s="75"/>
      <c r="O809" s="84" t="str">
        <f t="shared" si="38"/>
        <v/>
      </c>
      <c r="P809" s="107"/>
      <c r="Q809" s="87" t="s">
        <v>79</v>
      </c>
      <c r="R809" s="87"/>
      <c r="S809" s="87"/>
      <c r="T809" s="87"/>
      <c r="U809" s="87"/>
      <c r="V809" s="86" t="s">
        <v>79</v>
      </c>
      <c r="W809" s="75"/>
      <c r="X809" s="102" t="s">
        <v>79</v>
      </c>
      <c r="Y809" s="63" t="str">
        <f>IFERROR(IF(VLOOKUP(X809,Listor!$T$6:$U$7,2,FALSE)&lt;O809,TRUE),"")</f>
        <v/>
      </c>
      <c r="Z809" s="87"/>
      <c r="AA809" s="104"/>
    </row>
    <row r="810" spans="2:27" x14ac:dyDescent="0.25">
      <c r="B810" s="68" t="s">
        <v>68</v>
      </c>
      <c r="C810" s="80" t="str">
        <f>IFERROR(VLOOKUP(B810,Listor!$A$6:$B$62,2,FALSE),"")</f>
        <v/>
      </c>
      <c r="D810" s="80" t="str">
        <f>IFERROR(VLOOKUP(B810,Listor!$A$6:$C$62,3,FALSE),"")</f>
        <v/>
      </c>
      <c r="E810" s="110" t="s">
        <v>79</v>
      </c>
      <c r="F810" s="66"/>
      <c r="G810" s="35" t="str">
        <f>IFERROR(VLOOKUP(B810,Listor!$A$6:$G$62,7,FALSE),"")</f>
        <v/>
      </c>
      <c r="H810" s="63" t="str">
        <f>IFERROR(VLOOKUP(B810,Listor!$N$6:$O$47,2,FALSE),"")</f>
        <v/>
      </c>
      <c r="I810" s="63" t="str">
        <f t="shared" si="36"/>
        <v/>
      </c>
      <c r="J810" s="96" t="str">
        <f>IFERROR(VLOOKUP(B810,Listor!$N$6:$P$47,3,FALSE)*I810,"")</f>
        <v/>
      </c>
      <c r="K810" s="81"/>
      <c r="L810" s="88" t="str">
        <f>IFERROR((VLOOKUP(B810,Listor!$N$6:$P$47,3,FALSE)*Biologiska!K810)+(VLOOKUP(B810,Listor!$N$6:$Q$47,4,FALSE)),"")</f>
        <v/>
      </c>
      <c r="M810" s="63" t="str">
        <f t="shared" si="37"/>
        <v/>
      </c>
      <c r="N810" s="75"/>
      <c r="O810" s="84" t="str">
        <f t="shared" si="38"/>
        <v/>
      </c>
      <c r="P810" s="107"/>
      <c r="Q810" s="87" t="s">
        <v>79</v>
      </c>
      <c r="R810" s="87"/>
      <c r="S810" s="87"/>
      <c r="T810" s="87"/>
      <c r="U810" s="87"/>
      <c r="V810" s="86" t="s">
        <v>79</v>
      </c>
      <c r="W810" s="75"/>
      <c r="X810" s="102" t="s">
        <v>79</v>
      </c>
      <c r="Y810" s="63" t="str">
        <f>IFERROR(IF(VLOOKUP(X810,Listor!$T$6:$U$7,2,FALSE)&lt;O810,TRUE),"")</f>
        <v/>
      </c>
      <c r="Z810" s="87"/>
      <c r="AA810" s="104"/>
    </row>
    <row r="811" spans="2:27" x14ac:dyDescent="0.25">
      <c r="B811" s="68" t="s">
        <v>68</v>
      </c>
      <c r="C811" s="80" t="str">
        <f>IFERROR(VLOOKUP(B811,Listor!$A$6:$B$62,2,FALSE),"")</f>
        <v/>
      </c>
      <c r="D811" s="80" t="str">
        <f>IFERROR(VLOOKUP(B811,Listor!$A$6:$C$62,3,FALSE),"")</f>
        <v/>
      </c>
      <c r="E811" s="110" t="s">
        <v>79</v>
      </c>
      <c r="F811" s="66"/>
      <c r="G811" s="35" t="str">
        <f>IFERROR(VLOOKUP(B811,Listor!$A$6:$G$62,7,FALSE),"")</f>
        <v/>
      </c>
      <c r="H811" s="63" t="str">
        <f>IFERROR(VLOOKUP(B811,Listor!$N$6:$O$47,2,FALSE),"")</f>
        <v/>
      </c>
      <c r="I811" s="63" t="str">
        <f t="shared" si="36"/>
        <v/>
      </c>
      <c r="J811" s="96" t="str">
        <f>IFERROR(VLOOKUP(B811,Listor!$N$6:$P$47,3,FALSE)*I811,"")</f>
        <v/>
      </c>
      <c r="K811" s="81"/>
      <c r="L811" s="88" t="str">
        <f>IFERROR((VLOOKUP(B811,Listor!$N$6:$P$47,3,FALSE)*Biologiska!K811)+(VLOOKUP(B811,Listor!$N$6:$Q$47,4,FALSE)),"")</f>
        <v/>
      </c>
      <c r="M811" s="63" t="str">
        <f t="shared" si="37"/>
        <v/>
      </c>
      <c r="N811" s="75"/>
      <c r="O811" s="84" t="str">
        <f t="shared" si="38"/>
        <v/>
      </c>
      <c r="P811" s="107"/>
      <c r="Q811" s="87" t="s">
        <v>79</v>
      </c>
      <c r="R811" s="87"/>
      <c r="S811" s="87"/>
      <c r="T811" s="87"/>
      <c r="U811" s="87"/>
      <c r="V811" s="86" t="s">
        <v>79</v>
      </c>
      <c r="W811" s="75"/>
      <c r="X811" s="102" t="s">
        <v>79</v>
      </c>
      <c r="Y811" s="63" t="str">
        <f>IFERROR(IF(VLOOKUP(X811,Listor!$T$6:$U$7,2,FALSE)&lt;O811,TRUE),"")</f>
        <v/>
      </c>
      <c r="Z811" s="87"/>
      <c r="AA811" s="104"/>
    </row>
    <row r="812" spans="2:27" x14ac:dyDescent="0.25">
      <c r="B812" s="68" t="s">
        <v>68</v>
      </c>
      <c r="C812" s="80" t="str">
        <f>IFERROR(VLOOKUP(B812,Listor!$A$6:$B$62,2,FALSE),"")</f>
        <v/>
      </c>
      <c r="D812" s="80" t="str">
        <f>IFERROR(VLOOKUP(B812,Listor!$A$6:$C$62,3,FALSE),"")</f>
        <v/>
      </c>
      <c r="E812" s="110" t="s">
        <v>79</v>
      </c>
      <c r="F812" s="66"/>
      <c r="G812" s="35" t="str">
        <f>IFERROR(VLOOKUP(B812,Listor!$A$6:$G$62,7,FALSE),"")</f>
        <v/>
      </c>
      <c r="H812" s="63" t="str">
        <f>IFERROR(VLOOKUP(B812,Listor!$N$6:$O$47,2,FALSE),"")</f>
        <v/>
      </c>
      <c r="I812" s="63" t="str">
        <f t="shared" si="36"/>
        <v/>
      </c>
      <c r="J812" s="96" t="str">
        <f>IFERROR(VLOOKUP(B812,Listor!$N$6:$P$47,3,FALSE)*I812,"")</f>
        <v/>
      </c>
      <c r="K812" s="81"/>
      <c r="L812" s="88" t="str">
        <f>IFERROR((VLOOKUP(B812,Listor!$N$6:$P$47,3,FALSE)*Biologiska!K812)+(VLOOKUP(B812,Listor!$N$6:$Q$47,4,FALSE)),"")</f>
        <v/>
      </c>
      <c r="M812" s="63" t="str">
        <f t="shared" si="37"/>
        <v/>
      </c>
      <c r="N812" s="75"/>
      <c r="O812" s="84" t="str">
        <f t="shared" si="38"/>
        <v/>
      </c>
      <c r="P812" s="107"/>
      <c r="Q812" s="87" t="s">
        <v>79</v>
      </c>
      <c r="R812" s="87"/>
      <c r="S812" s="87"/>
      <c r="T812" s="87"/>
      <c r="U812" s="87"/>
      <c r="V812" s="86" t="s">
        <v>79</v>
      </c>
      <c r="W812" s="75"/>
      <c r="X812" s="102" t="s">
        <v>79</v>
      </c>
      <c r="Y812" s="63" t="str">
        <f>IFERROR(IF(VLOOKUP(X812,Listor!$T$6:$U$7,2,FALSE)&lt;O812,TRUE),"")</f>
        <v/>
      </c>
      <c r="Z812" s="87"/>
      <c r="AA812" s="104"/>
    </row>
    <row r="813" spans="2:27" x14ac:dyDescent="0.25">
      <c r="B813" s="68" t="s">
        <v>68</v>
      </c>
      <c r="C813" s="80" t="str">
        <f>IFERROR(VLOOKUP(B813,Listor!$A$6:$B$62,2,FALSE),"")</f>
        <v/>
      </c>
      <c r="D813" s="80" t="str">
        <f>IFERROR(VLOOKUP(B813,Listor!$A$6:$C$62,3,FALSE),"")</f>
        <v/>
      </c>
      <c r="E813" s="110" t="s">
        <v>79</v>
      </c>
      <c r="F813" s="66"/>
      <c r="G813" s="35" t="str">
        <f>IFERROR(VLOOKUP(B813,Listor!$A$6:$G$62,7,FALSE),"")</f>
        <v/>
      </c>
      <c r="H813" s="63" t="str">
        <f>IFERROR(VLOOKUP(B813,Listor!$N$6:$O$47,2,FALSE),"")</f>
        <v/>
      </c>
      <c r="I813" s="63" t="str">
        <f t="shared" si="36"/>
        <v/>
      </c>
      <c r="J813" s="96" t="str">
        <f>IFERROR(VLOOKUP(B813,Listor!$N$6:$P$47,3,FALSE)*I813,"")</f>
        <v/>
      </c>
      <c r="K813" s="81"/>
      <c r="L813" s="88" t="str">
        <f>IFERROR((VLOOKUP(B813,Listor!$N$6:$P$47,3,FALSE)*Biologiska!K813)+(VLOOKUP(B813,Listor!$N$6:$Q$47,4,FALSE)),"")</f>
        <v/>
      </c>
      <c r="M813" s="63" t="str">
        <f t="shared" si="37"/>
        <v/>
      </c>
      <c r="N813" s="75"/>
      <c r="O813" s="84" t="str">
        <f t="shared" si="38"/>
        <v/>
      </c>
      <c r="P813" s="107"/>
      <c r="Q813" s="87" t="s">
        <v>79</v>
      </c>
      <c r="R813" s="87"/>
      <c r="S813" s="87"/>
      <c r="T813" s="87"/>
      <c r="U813" s="87"/>
      <c r="V813" s="86" t="s">
        <v>79</v>
      </c>
      <c r="W813" s="75"/>
      <c r="X813" s="102" t="s">
        <v>79</v>
      </c>
      <c r="Y813" s="63" t="str">
        <f>IFERROR(IF(VLOOKUP(X813,Listor!$T$6:$U$7,2,FALSE)&lt;O813,TRUE),"")</f>
        <v/>
      </c>
      <c r="Z813" s="87"/>
      <c r="AA813" s="104"/>
    </row>
    <row r="814" spans="2:27" x14ac:dyDescent="0.25">
      <c r="B814" s="68" t="s">
        <v>68</v>
      </c>
      <c r="C814" s="80" t="str">
        <f>IFERROR(VLOOKUP(B814,Listor!$A$6:$B$62,2,FALSE),"")</f>
        <v/>
      </c>
      <c r="D814" s="80" t="str">
        <f>IFERROR(VLOOKUP(B814,Listor!$A$6:$C$62,3,FALSE),"")</f>
        <v/>
      </c>
      <c r="E814" s="110" t="s">
        <v>79</v>
      </c>
      <c r="F814" s="66"/>
      <c r="G814" s="35" t="str">
        <f>IFERROR(VLOOKUP(B814,Listor!$A$6:$G$62,7,FALSE),"")</f>
        <v/>
      </c>
      <c r="H814" s="63" t="str">
        <f>IFERROR(VLOOKUP(B814,Listor!$N$6:$O$47,2,FALSE),"")</f>
        <v/>
      </c>
      <c r="I814" s="63" t="str">
        <f t="shared" si="36"/>
        <v/>
      </c>
      <c r="J814" s="96" t="str">
        <f>IFERROR(VLOOKUP(B814,Listor!$N$6:$P$47,3,FALSE)*I814,"")</f>
        <v/>
      </c>
      <c r="K814" s="81"/>
      <c r="L814" s="88" t="str">
        <f>IFERROR((VLOOKUP(B814,Listor!$N$6:$P$47,3,FALSE)*Biologiska!K814)+(VLOOKUP(B814,Listor!$N$6:$Q$47,4,FALSE)),"")</f>
        <v/>
      </c>
      <c r="M814" s="63" t="str">
        <f t="shared" si="37"/>
        <v/>
      </c>
      <c r="N814" s="75"/>
      <c r="O814" s="84" t="str">
        <f t="shared" si="38"/>
        <v/>
      </c>
      <c r="P814" s="107"/>
      <c r="Q814" s="87" t="s">
        <v>79</v>
      </c>
      <c r="R814" s="87"/>
      <c r="S814" s="87"/>
      <c r="T814" s="87"/>
      <c r="U814" s="87"/>
      <c r="V814" s="86" t="s">
        <v>79</v>
      </c>
      <c r="W814" s="75"/>
      <c r="X814" s="102" t="s">
        <v>79</v>
      </c>
      <c r="Y814" s="63" t="str">
        <f>IFERROR(IF(VLOOKUP(X814,Listor!$T$6:$U$7,2,FALSE)&lt;O814,TRUE),"")</f>
        <v/>
      </c>
      <c r="Z814" s="87"/>
      <c r="AA814" s="104"/>
    </row>
    <row r="815" spans="2:27" x14ac:dyDescent="0.25">
      <c r="B815" s="68" t="s">
        <v>68</v>
      </c>
      <c r="C815" s="80" t="str">
        <f>IFERROR(VLOOKUP(B815,Listor!$A$6:$B$62,2,FALSE),"")</f>
        <v/>
      </c>
      <c r="D815" s="80" t="str">
        <f>IFERROR(VLOOKUP(B815,Listor!$A$6:$C$62,3,FALSE),"")</f>
        <v/>
      </c>
      <c r="E815" s="110" t="s">
        <v>79</v>
      </c>
      <c r="F815" s="66"/>
      <c r="G815" s="35" t="str">
        <f>IFERROR(VLOOKUP(B815,Listor!$A$6:$G$62,7,FALSE),"")</f>
        <v/>
      </c>
      <c r="H815" s="63" t="str">
        <f>IFERROR(VLOOKUP(B815,Listor!$N$6:$O$47,2,FALSE),"")</f>
        <v/>
      </c>
      <c r="I815" s="63" t="str">
        <f t="shared" si="36"/>
        <v/>
      </c>
      <c r="J815" s="96" t="str">
        <f>IFERROR(VLOOKUP(B815,Listor!$N$6:$P$47,3,FALSE)*I815,"")</f>
        <v/>
      </c>
      <c r="K815" s="81"/>
      <c r="L815" s="88" t="str">
        <f>IFERROR((VLOOKUP(B815,Listor!$N$6:$P$47,3,FALSE)*Biologiska!K815)+(VLOOKUP(B815,Listor!$N$6:$Q$47,4,FALSE)),"")</f>
        <v/>
      </c>
      <c r="M815" s="63" t="str">
        <f t="shared" si="37"/>
        <v/>
      </c>
      <c r="N815" s="75"/>
      <c r="O815" s="84" t="str">
        <f t="shared" si="38"/>
        <v/>
      </c>
      <c r="P815" s="107"/>
      <c r="Q815" s="87" t="s">
        <v>79</v>
      </c>
      <c r="R815" s="87"/>
      <c r="S815" s="87"/>
      <c r="T815" s="87"/>
      <c r="U815" s="87"/>
      <c r="V815" s="86" t="s">
        <v>79</v>
      </c>
      <c r="W815" s="75"/>
      <c r="X815" s="102" t="s">
        <v>79</v>
      </c>
      <c r="Y815" s="63" t="str">
        <f>IFERROR(IF(VLOOKUP(X815,Listor!$T$6:$U$7,2,FALSE)&lt;O815,TRUE),"")</f>
        <v/>
      </c>
      <c r="Z815" s="87"/>
      <c r="AA815" s="104"/>
    </row>
    <row r="816" spans="2:27" x14ac:dyDescent="0.25">
      <c r="B816" s="68" t="s">
        <v>68</v>
      </c>
      <c r="C816" s="80" t="str">
        <f>IFERROR(VLOOKUP(B816,Listor!$A$6:$B$62,2,FALSE),"")</f>
        <v/>
      </c>
      <c r="D816" s="80" t="str">
        <f>IFERROR(VLOOKUP(B816,Listor!$A$6:$C$62,3,FALSE),"")</f>
        <v/>
      </c>
      <c r="E816" s="110" t="s">
        <v>79</v>
      </c>
      <c r="F816" s="66"/>
      <c r="G816" s="35" t="str">
        <f>IFERROR(VLOOKUP(B816,Listor!$A$6:$G$62,7,FALSE),"")</f>
        <v/>
      </c>
      <c r="H816" s="63" t="str">
        <f>IFERROR(VLOOKUP(B816,Listor!$N$6:$O$47,2,FALSE),"")</f>
        <v/>
      </c>
      <c r="I816" s="63" t="str">
        <f t="shared" si="36"/>
        <v/>
      </c>
      <c r="J816" s="96" t="str">
        <f>IFERROR(VLOOKUP(B816,Listor!$N$6:$P$47,3,FALSE)*I816,"")</f>
        <v/>
      </c>
      <c r="K816" s="81"/>
      <c r="L816" s="88" t="str">
        <f>IFERROR((VLOOKUP(B816,Listor!$N$6:$P$47,3,FALSE)*Biologiska!K816)+(VLOOKUP(B816,Listor!$N$6:$Q$47,4,FALSE)),"")</f>
        <v/>
      </c>
      <c r="M816" s="63" t="str">
        <f t="shared" si="37"/>
        <v/>
      </c>
      <c r="N816" s="75"/>
      <c r="O816" s="84" t="str">
        <f t="shared" si="38"/>
        <v/>
      </c>
      <c r="P816" s="107"/>
      <c r="Q816" s="87" t="s">
        <v>79</v>
      </c>
      <c r="R816" s="87"/>
      <c r="S816" s="87"/>
      <c r="T816" s="87"/>
      <c r="U816" s="87"/>
      <c r="V816" s="86" t="s">
        <v>79</v>
      </c>
      <c r="W816" s="75"/>
      <c r="X816" s="102" t="s">
        <v>79</v>
      </c>
      <c r="Y816" s="63" t="str">
        <f>IFERROR(IF(VLOOKUP(X816,Listor!$T$6:$U$7,2,FALSE)&lt;O816,TRUE),"")</f>
        <v/>
      </c>
      <c r="Z816" s="87"/>
      <c r="AA816" s="104"/>
    </row>
    <row r="817" spans="2:27" x14ac:dyDescent="0.25">
      <c r="B817" s="68" t="s">
        <v>68</v>
      </c>
      <c r="C817" s="80" t="str">
        <f>IFERROR(VLOOKUP(B817,Listor!$A$6:$B$62,2,FALSE),"")</f>
        <v/>
      </c>
      <c r="D817" s="80" t="str">
        <f>IFERROR(VLOOKUP(B817,Listor!$A$6:$C$62,3,FALSE),"")</f>
        <v/>
      </c>
      <c r="E817" s="110" t="s">
        <v>79</v>
      </c>
      <c r="F817" s="66"/>
      <c r="G817" s="35" t="str">
        <f>IFERROR(VLOOKUP(B817,Listor!$A$6:$G$62,7,FALSE),"")</f>
        <v/>
      </c>
      <c r="H817" s="63" t="str">
        <f>IFERROR(VLOOKUP(B817,Listor!$N$6:$O$47,2,FALSE),"")</f>
        <v/>
      </c>
      <c r="I817" s="63" t="str">
        <f t="shared" si="36"/>
        <v/>
      </c>
      <c r="J817" s="96" t="str">
        <f>IFERROR(VLOOKUP(B817,Listor!$N$6:$P$47,3,FALSE)*I817,"")</f>
        <v/>
      </c>
      <c r="K817" s="81"/>
      <c r="L817" s="88" t="str">
        <f>IFERROR((VLOOKUP(B817,Listor!$N$6:$P$47,3,FALSE)*Biologiska!K817)+(VLOOKUP(B817,Listor!$N$6:$Q$47,4,FALSE)),"")</f>
        <v/>
      </c>
      <c r="M817" s="63" t="str">
        <f t="shared" si="37"/>
        <v/>
      </c>
      <c r="N817" s="75"/>
      <c r="O817" s="84" t="str">
        <f t="shared" si="38"/>
        <v/>
      </c>
      <c r="P817" s="107"/>
      <c r="Q817" s="87" t="s">
        <v>79</v>
      </c>
      <c r="R817" s="87"/>
      <c r="S817" s="87"/>
      <c r="T817" s="87"/>
      <c r="U817" s="87"/>
      <c r="V817" s="86" t="s">
        <v>79</v>
      </c>
      <c r="W817" s="75"/>
      <c r="X817" s="102" t="s">
        <v>79</v>
      </c>
      <c r="Y817" s="63" t="str">
        <f>IFERROR(IF(VLOOKUP(X817,Listor!$T$6:$U$7,2,FALSE)&lt;O817,TRUE),"")</f>
        <v/>
      </c>
      <c r="Z817" s="87"/>
      <c r="AA817" s="104"/>
    </row>
    <row r="818" spans="2:27" x14ac:dyDescent="0.25">
      <c r="B818" s="68" t="s">
        <v>68</v>
      </c>
      <c r="C818" s="80" t="str">
        <f>IFERROR(VLOOKUP(B818,Listor!$A$6:$B$62,2,FALSE),"")</f>
        <v/>
      </c>
      <c r="D818" s="80" t="str">
        <f>IFERROR(VLOOKUP(B818,Listor!$A$6:$C$62,3,FALSE),"")</f>
        <v/>
      </c>
      <c r="E818" s="110" t="s">
        <v>79</v>
      </c>
      <c r="F818" s="66"/>
      <c r="G818" s="35" t="str">
        <f>IFERROR(VLOOKUP(B818,Listor!$A$6:$G$62,7,FALSE),"")</f>
        <v/>
      </c>
      <c r="H818" s="63" t="str">
        <f>IFERROR(VLOOKUP(B818,Listor!$N$6:$O$47,2,FALSE),"")</f>
        <v/>
      </c>
      <c r="I818" s="63" t="str">
        <f t="shared" si="36"/>
        <v/>
      </c>
      <c r="J818" s="96" t="str">
        <f>IFERROR(VLOOKUP(B818,Listor!$N$6:$P$47,3,FALSE)*I818,"")</f>
        <v/>
      </c>
      <c r="K818" s="81"/>
      <c r="L818" s="88" t="str">
        <f>IFERROR((VLOOKUP(B818,Listor!$N$6:$P$47,3,FALSE)*Biologiska!K818)+(VLOOKUP(B818,Listor!$N$6:$Q$47,4,FALSE)),"")</f>
        <v/>
      </c>
      <c r="M818" s="63" t="str">
        <f t="shared" si="37"/>
        <v/>
      </c>
      <c r="N818" s="75"/>
      <c r="O818" s="84" t="str">
        <f t="shared" si="38"/>
        <v/>
      </c>
      <c r="P818" s="107"/>
      <c r="Q818" s="87" t="s">
        <v>79</v>
      </c>
      <c r="R818" s="87"/>
      <c r="S818" s="87"/>
      <c r="T818" s="87"/>
      <c r="U818" s="87"/>
      <c r="V818" s="86" t="s">
        <v>79</v>
      </c>
      <c r="W818" s="75"/>
      <c r="X818" s="102" t="s">
        <v>79</v>
      </c>
      <c r="Y818" s="63" t="str">
        <f>IFERROR(IF(VLOOKUP(X818,Listor!$T$6:$U$7,2,FALSE)&lt;O818,TRUE),"")</f>
        <v/>
      </c>
      <c r="Z818" s="87"/>
      <c r="AA818" s="104"/>
    </row>
    <row r="819" spans="2:27" x14ac:dyDescent="0.25">
      <c r="B819" s="68" t="s">
        <v>68</v>
      </c>
      <c r="C819" s="80" t="str">
        <f>IFERROR(VLOOKUP(B819,Listor!$A$6:$B$62,2,FALSE),"")</f>
        <v/>
      </c>
      <c r="D819" s="80" t="str">
        <f>IFERROR(VLOOKUP(B819,Listor!$A$6:$C$62,3,FALSE),"")</f>
        <v/>
      </c>
      <c r="E819" s="110" t="s">
        <v>79</v>
      </c>
      <c r="F819" s="66"/>
      <c r="G819" s="35" t="str">
        <f>IFERROR(VLOOKUP(B819,Listor!$A$6:$G$62,7,FALSE),"")</f>
        <v/>
      </c>
      <c r="H819" s="63" t="str">
        <f>IFERROR(VLOOKUP(B819,Listor!$N$6:$O$47,2,FALSE),"")</f>
        <v/>
      </c>
      <c r="I819" s="63" t="str">
        <f t="shared" si="36"/>
        <v/>
      </c>
      <c r="J819" s="96" t="str">
        <f>IFERROR(VLOOKUP(B819,Listor!$N$6:$P$47,3,FALSE)*I819,"")</f>
        <v/>
      </c>
      <c r="K819" s="81"/>
      <c r="L819" s="88" t="str">
        <f>IFERROR((VLOOKUP(B819,Listor!$N$6:$P$47,3,FALSE)*Biologiska!K819)+(VLOOKUP(B819,Listor!$N$6:$Q$47,4,FALSE)),"")</f>
        <v/>
      </c>
      <c r="M819" s="63" t="str">
        <f t="shared" si="37"/>
        <v/>
      </c>
      <c r="N819" s="75"/>
      <c r="O819" s="84" t="str">
        <f t="shared" si="38"/>
        <v/>
      </c>
      <c r="P819" s="107"/>
      <c r="Q819" s="87" t="s">
        <v>79</v>
      </c>
      <c r="R819" s="87"/>
      <c r="S819" s="87"/>
      <c r="T819" s="87"/>
      <c r="U819" s="87"/>
      <c r="V819" s="86" t="s">
        <v>79</v>
      </c>
      <c r="W819" s="75"/>
      <c r="X819" s="102" t="s">
        <v>79</v>
      </c>
      <c r="Y819" s="63" t="str">
        <f>IFERROR(IF(VLOOKUP(X819,Listor!$T$6:$U$7,2,FALSE)&lt;O819,TRUE),"")</f>
        <v/>
      </c>
      <c r="Z819" s="87"/>
      <c r="AA819" s="104"/>
    </row>
    <row r="820" spans="2:27" x14ac:dyDescent="0.25">
      <c r="B820" s="68" t="s">
        <v>68</v>
      </c>
      <c r="C820" s="80" t="str">
        <f>IFERROR(VLOOKUP(B820,Listor!$A$6:$B$62,2,FALSE),"")</f>
        <v/>
      </c>
      <c r="D820" s="80" t="str">
        <f>IFERROR(VLOOKUP(B820,Listor!$A$6:$C$62,3,FALSE),"")</f>
        <v/>
      </c>
      <c r="E820" s="110" t="s">
        <v>79</v>
      </c>
      <c r="F820" s="66"/>
      <c r="G820" s="35" t="str">
        <f>IFERROR(VLOOKUP(B820,Listor!$A$6:$G$62,7,FALSE),"")</f>
        <v/>
      </c>
      <c r="H820" s="63" t="str">
        <f>IFERROR(VLOOKUP(B820,Listor!$N$6:$O$47,2,FALSE),"")</f>
        <v/>
      </c>
      <c r="I820" s="63" t="str">
        <f t="shared" si="36"/>
        <v/>
      </c>
      <c r="J820" s="96" t="str">
        <f>IFERROR(VLOOKUP(B820,Listor!$N$6:$P$47,3,FALSE)*I820,"")</f>
        <v/>
      </c>
      <c r="K820" s="81"/>
      <c r="L820" s="88" t="str">
        <f>IFERROR((VLOOKUP(B820,Listor!$N$6:$P$47,3,FALSE)*Biologiska!K820)+(VLOOKUP(B820,Listor!$N$6:$Q$47,4,FALSE)),"")</f>
        <v/>
      </c>
      <c r="M820" s="63" t="str">
        <f t="shared" si="37"/>
        <v/>
      </c>
      <c r="N820" s="75"/>
      <c r="O820" s="84" t="str">
        <f t="shared" si="38"/>
        <v/>
      </c>
      <c r="P820" s="107"/>
      <c r="Q820" s="87" t="s">
        <v>79</v>
      </c>
      <c r="R820" s="87"/>
      <c r="S820" s="87"/>
      <c r="T820" s="87"/>
      <c r="U820" s="87"/>
      <c r="V820" s="86" t="s">
        <v>79</v>
      </c>
      <c r="W820" s="75"/>
      <c r="X820" s="102" t="s">
        <v>79</v>
      </c>
      <c r="Y820" s="63" t="str">
        <f>IFERROR(IF(VLOOKUP(X820,Listor!$T$6:$U$7,2,FALSE)&lt;O820,TRUE),"")</f>
        <v/>
      </c>
      <c r="Z820" s="87"/>
      <c r="AA820" s="104"/>
    </row>
    <row r="821" spans="2:27" x14ac:dyDescent="0.25">
      <c r="B821" s="68" t="s">
        <v>68</v>
      </c>
      <c r="C821" s="80" t="str">
        <f>IFERROR(VLOOKUP(B821,Listor!$A$6:$B$62,2,FALSE),"")</f>
        <v/>
      </c>
      <c r="D821" s="80" t="str">
        <f>IFERROR(VLOOKUP(B821,Listor!$A$6:$C$62,3,FALSE),"")</f>
        <v/>
      </c>
      <c r="E821" s="110" t="s">
        <v>79</v>
      </c>
      <c r="F821" s="66"/>
      <c r="G821" s="35" t="str">
        <f>IFERROR(VLOOKUP(B821,Listor!$A$6:$G$62,7,FALSE),"")</f>
        <v/>
      </c>
      <c r="H821" s="63" t="str">
        <f>IFERROR(VLOOKUP(B821,Listor!$N$6:$O$47,2,FALSE),"")</f>
        <v/>
      </c>
      <c r="I821" s="63" t="str">
        <f t="shared" si="36"/>
        <v/>
      </c>
      <c r="J821" s="96" t="str">
        <f>IFERROR(VLOOKUP(B821,Listor!$N$6:$P$47,3,FALSE)*I821,"")</f>
        <v/>
      </c>
      <c r="K821" s="81"/>
      <c r="L821" s="88" t="str">
        <f>IFERROR((VLOOKUP(B821,Listor!$N$6:$P$47,3,FALSE)*Biologiska!K821)+(VLOOKUP(B821,Listor!$N$6:$Q$47,4,FALSE)),"")</f>
        <v/>
      </c>
      <c r="M821" s="63" t="str">
        <f t="shared" si="37"/>
        <v/>
      </c>
      <c r="N821" s="75"/>
      <c r="O821" s="84" t="str">
        <f t="shared" si="38"/>
        <v/>
      </c>
      <c r="P821" s="107"/>
      <c r="Q821" s="87" t="s">
        <v>79</v>
      </c>
      <c r="R821" s="87"/>
      <c r="S821" s="87"/>
      <c r="T821" s="87"/>
      <c r="U821" s="87"/>
      <c r="V821" s="86" t="s">
        <v>79</v>
      </c>
      <c r="W821" s="75"/>
      <c r="X821" s="102" t="s">
        <v>79</v>
      </c>
      <c r="Y821" s="63" t="str">
        <f>IFERROR(IF(VLOOKUP(X821,Listor!$T$6:$U$7,2,FALSE)&lt;O821,TRUE),"")</f>
        <v/>
      </c>
      <c r="Z821" s="87"/>
      <c r="AA821" s="104"/>
    </row>
    <row r="822" spans="2:27" x14ac:dyDescent="0.25">
      <c r="B822" s="68" t="s">
        <v>68</v>
      </c>
      <c r="C822" s="80" t="str">
        <f>IFERROR(VLOOKUP(B822,Listor!$A$6:$B$62,2,FALSE),"")</f>
        <v/>
      </c>
      <c r="D822" s="80" t="str">
        <f>IFERROR(VLOOKUP(B822,Listor!$A$6:$C$62,3,FALSE),"")</f>
        <v/>
      </c>
      <c r="E822" s="110" t="s">
        <v>79</v>
      </c>
      <c r="F822" s="66"/>
      <c r="G822" s="35" t="str">
        <f>IFERROR(VLOOKUP(B822,Listor!$A$6:$G$62,7,FALSE),"")</f>
        <v/>
      </c>
      <c r="H822" s="63" t="str">
        <f>IFERROR(VLOOKUP(B822,Listor!$N$6:$O$47,2,FALSE),"")</f>
        <v/>
      </c>
      <c r="I822" s="63" t="str">
        <f t="shared" si="36"/>
        <v/>
      </c>
      <c r="J822" s="96" t="str">
        <f>IFERROR(VLOOKUP(B822,Listor!$N$6:$P$47,3,FALSE)*I822,"")</f>
        <v/>
      </c>
      <c r="K822" s="81"/>
      <c r="L822" s="88" t="str">
        <f>IFERROR((VLOOKUP(B822,Listor!$N$6:$P$47,3,FALSE)*Biologiska!K822)+(VLOOKUP(B822,Listor!$N$6:$Q$47,4,FALSE)),"")</f>
        <v/>
      </c>
      <c r="M822" s="63" t="str">
        <f t="shared" si="37"/>
        <v/>
      </c>
      <c r="N822" s="75"/>
      <c r="O822" s="84" t="str">
        <f t="shared" si="38"/>
        <v/>
      </c>
      <c r="P822" s="107"/>
      <c r="Q822" s="87" t="s">
        <v>79</v>
      </c>
      <c r="R822" s="87"/>
      <c r="S822" s="87"/>
      <c r="T822" s="87"/>
      <c r="U822" s="87"/>
      <c r="V822" s="86" t="s">
        <v>79</v>
      </c>
      <c r="W822" s="75"/>
      <c r="X822" s="102" t="s">
        <v>79</v>
      </c>
      <c r="Y822" s="63" t="str">
        <f>IFERROR(IF(VLOOKUP(X822,Listor!$T$6:$U$7,2,FALSE)&lt;O822,TRUE),"")</f>
        <v/>
      </c>
      <c r="Z822" s="87"/>
      <c r="AA822" s="104"/>
    </row>
    <row r="823" spans="2:27" x14ac:dyDescent="0.25">
      <c r="B823" s="68" t="s">
        <v>68</v>
      </c>
      <c r="C823" s="80" t="str">
        <f>IFERROR(VLOOKUP(B823,Listor!$A$6:$B$62,2,FALSE),"")</f>
        <v/>
      </c>
      <c r="D823" s="80" t="str">
        <f>IFERROR(VLOOKUP(B823,Listor!$A$6:$C$62,3,FALSE),"")</f>
        <v/>
      </c>
      <c r="E823" s="110" t="s">
        <v>79</v>
      </c>
      <c r="F823" s="66"/>
      <c r="G823" s="35" t="str">
        <f>IFERROR(VLOOKUP(B823,Listor!$A$6:$G$62,7,FALSE),"")</f>
        <v/>
      </c>
      <c r="H823" s="63" t="str">
        <f>IFERROR(VLOOKUP(B823,Listor!$N$6:$O$47,2,FALSE),"")</f>
        <v/>
      </c>
      <c r="I823" s="63" t="str">
        <f t="shared" si="36"/>
        <v/>
      </c>
      <c r="J823" s="96" t="str">
        <f>IFERROR(VLOOKUP(B823,Listor!$N$6:$P$47,3,FALSE)*I823,"")</f>
        <v/>
      </c>
      <c r="K823" s="81"/>
      <c r="L823" s="88" t="str">
        <f>IFERROR((VLOOKUP(B823,Listor!$N$6:$P$47,3,FALSE)*Biologiska!K823)+(VLOOKUP(B823,Listor!$N$6:$Q$47,4,FALSE)),"")</f>
        <v/>
      </c>
      <c r="M823" s="63" t="str">
        <f t="shared" si="37"/>
        <v/>
      </c>
      <c r="N823" s="75"/>
      <c r="O823" s="84" t="str">
        <f t="shared" si="38"/>
        <v/>
      </c>
      <c r="P823" s="107"/>
      <c r="Q823" s="87" t="s">
        <v>79</v>
      </c>
      <c r="R823" s="87"/>
      <c r="S823" s="87"/>
      <c r="T823" s="87"/>
      <c r="U823" s="87"/>
      <c r="V823" s="86" t="s">
        <v>79</v>
      </c>
      <c r="W823" s="75"/>
      <c r="X823" s="102" t="s">
        <v>79</v>
      </c>
      <c r="Y823" s="63" t="str">
        <f>IFERROR(IF(VLOOKUP(X823,Listor!$T$6:$U$7,2,FALSE)&lt;O823,TRUE),"")</f>
        <v/>
      </c>
      <c r="Z823" s="87"/>
      <c r="AA823" s="104"/>
    </row>
    <row r="824" spans="2:27" x14ac:dyDescent="0.25">
      <c r="B824" s="68" t="s">
        <v>68</v>
      </c>
      <c r="C824" s="80" t="str">
        <f>IFERROR(VLOOKUP(B824,Listor!$A$6:$B$62,2,FALSE),"")</f>
        <v/>
      </c>
      <c r="D824" s="80" t="str">
        <f>IFERROR(VLOOKUP(B824,Listor!$A$6:$C$62,3,FALSE),"")</f>
        <v/>
      </c>
      <c r="E824" s="110" t="s">
        <v>79</v>
      </c>
      <c r="F824" s="66"/>
      <c r="G824" s="35" t="str">
        <f>IFERROR(VLOOKUP(B824,Listor!$A$6:$G$62,7,FALSE),"")</f>
        <v/>
      </c>
      <c r="H824" s="63" t="str">
        <f>IFERROR(VLOOKUP(B824,Listor!$N$6:$O$47,2,FALSE),"")</f>
        <v/>
      </c>
      <c r="I824" s="63" t="str">
        <f t="shared" si="36"/>
        <v/>
      </c>
      <c r="J824" s="96" t="str">
        <f>IFERROR(VLOOKUP(B824,Listor!$N$6:$P$47,3,FALSE)*I824,"")</f>
        <v/>
      </c>
      <c r="K824" s="81"/>
      <c r="L824" s="88" t="str">
        <f>IFERROR((VLOOKUP(B824,Listor!$N$6:$P$47,3,FALSE)*Biologiska!K824)+(VLOOKUP(B824,Listor!$N$6:$Q$47,4,FALSE)),"")</f>
        <v/>
      </c>
      <c r="M824" s="63" t="str">
        <f t="shared" si="37"/>
        <v/>
      </c>
      <c r="N824" s="75"/>
      <c r="O824" s="84" t="str">
        <f t="shared" si="38"/>
        <v/>
      </c>
      <c r="P824" s="107"/>
      <c r="Q824" s="87" t="s">
        <v>79</v>
      </c>
      <c r="R824" s="87"/>
      <c r="S824" s="87"/>
      <c r="T824" s="87"/>
      <c r="U824" s="87"/>
      <c r="V824" s="86" t="s">
        <v>79</v>
      </c>
      <c r="W824" s="75"/>
      <c r="X824" s="102" t="s">
        <v>79</v>
      </c>
      <c r="Y824" s="63" t="str">
        <f>IFERROR(IF(VLOOKUP(X824,Listor!$T$6:$U$7,2,FALSE)&lt;O824,TRUE),"")</f>
        <v/>
      </c>
      <c r="Z824" s="87"/>
      <c r="AA824" s="104"/>
    </row>
    <row r="825" spans="2:27" x14ac:dyDescent="0.25">
      <c r="B825" s="68" t="s">
        <v>68</v>
      </c>
      <c r="C825" s="80" t="str">
        <f>IFERROR(VLOOKUP(B825,Listor!$A$6:$B$62,2,FALSE),"")</f>
        <v/>
      </c>
      <c r="D825" s="80" t="str">
        <f>IFERROR(VLOOKUP(B825,Listor!$A$6:$C$62,3,FALSE),"")</f>
        <v/>
      </c>
      <c r="E825" s="110" t="s">
        <v>79</v>
      </c>
      <c r="F825" s="66"/>
      <c r="G825" s="35" t="str">
        <f>IFERROR(VLOOKUP(B825,Listor!$A$6:$G$62,7,FALSE),"")</f>
        <v/>
      </c>
      <c r="H825" s="63" t="str">
        <f>IFERROR(VLOOKUP(B825,Listor!$N$6:$O$47,2,FALSE),"")</f>
        <v/>
      </c>
      <c r="I825" s="63" t="str">
        <f t="shared" si="36"/>
        <v/>
      </c>
      <c r="J825" s="96" t="str">
        <f>IFERROR(VLOOKUP(B825,Listor!$N$6:$P$47,3,FALSE)*I825,"")</f>
        <v/>
      </c>
      <c r="K825" s="81"/>
      <c r="L825" s="88" t="str">
        <f>IFERROR((VLOOKUP(B825,Listor!$N$6:$P$47,3,FALSE)*Biologiska!K825)+(VLOOKUP(B825,Listor!$N$6:$Q$47,4,FALSE)),"")</f>
        <v/>
      </c>
      <c r="M825" s="63" t="str">
        <f t="shared" si="37"/>
        <v/>
      </c>
      <c r="N825" s="75"/>
      <c r="O825" s="84" t="str">
        <f t="shared" si="38"/>
        <v/>
      </c>
      <c r="P825" s="107"/>
      <c r="Q825" s="87" t="s">
        <v>79</v>
      </c>
      <c r="R825" s="87"/>
      <c r="S825" s="87"/>
      <c r="T825" s="87"/>
      <c r="U825" s="87"/>
      <c r="V825" s="86" t="s">
        <v>79</v>
      </c>
      <c r="W825" s="75"/>
      <c r="X825" s="102" t="s">
        <v>79</v>
      </c>
      <c r="Y825" s="63" t="str">
        <f>IFERROR(IF(VLOOKUP(X825,Listor!$T$6:$U$7,2,FALSE)&lt;O825,TRUE),"")</f>
        <v/>
      </c>
      <c r="Z825" s="87"/>
      <c r="AA825" s="104"/>
    </row>
    <row r="826" spans="2:27" x14ac:dyDescent="0.25">
      <c r="B826" s="68" t="s">
        <v>68</v>
      </c>
      <c r="C826" s="80" t="str">
        <f>IFERROR(VLOOKUP(B826,Listor!$A$6:$B$62,2,FALSE),"")</f>
        <v/>
      </c>
      <c r="D826" s="80" t="str">
        <f>IFERROR(VLOOKUP(B826,Listor!$A$6:$C$62,3,FALSE),"")</f>
        <v/>
      </c>
      <c r="E826" s="110" t="s">
        <v>79</v>
      </c>
      <c r="F826" s="66"/>
      <c r="G826" s="35" t="str">
        <f>IFERROR(VLOOKUP(B826,Listor!$A$6:$G$62,7,FALSE),"")</f>
        <v/>
      </c>
      <c r="H826" s="63" t="str">
        <f>IFERROR(VLOOKUP(B826,Listor!$N$6:$O$47,2,FALSE),"")</f>
        <v/>
      </c>
      <c r="I826" s="63" t="str">
        <f t="shared" si="36"/>
        <v/>
      </c>
      <c r="J826" s="96" t="str">
        <f>IFERROR(VLOOKUP(B826,Listor!$N$6:$P$47,3,FALSE)*I826,"")</f>
        <v/>
      </c>
      <c r="K826" s="81"/>
      <c r="L826" s="88" t="str">
        <f>IFERROR((VLOOKUP(B826,Listor!$N$6:$P$47,3,FALSE)*Biologiska!K826)+(VLOOKUP(B826,Listor!$N$6:$Q$47,4,FALSE)),"")</f>
        <v/>
      </c>
      <c r="M826" s="63" t="str">
        <f t="shared" si="37"/>
        <v/>
      </c>
      <c r="N826" s="75"/>
      <c r="O826" s="84" t="str">
        <f t="shared" si="38"/>
        <v/>
      </c>
      <c r="P826" s="107"/>
      <c r="Q826" s="87" t="s">
        <v>79</v>
      </c>
      <c r="R826" s="87"/>
      <c r="S826" s="87"/>
      <c r="T826" s="87"/>
      <c r="U826" s="87"/>
      <c r="V826" s="86" t="s">
        <v>79</v>
      </c>
      <c r="W826" s="75"/>
      <c r="X826" s="102" t="s">
        <v>79</v>
      </c>
      <c r="Y826" s="63" t="str">
        <f>IFERROR(IF(VLOOKUP(X826,Listor!$T$6:$U$7,2,FALSE)&lt;O826,TRUE),"")</f>
        <v/>
      </c>
      <c r="Z826" s="87"/>
      <c r="AA826" s="104"/>
    </row>
    <row r="827" spans="2:27" x14ac:dyDescent="0.25">
      <c r="B827" s="68" t="s">
        <v>68</v>
      </c>
      <c r="C827" s="80" t="str">
        <f>IFERROR(VLOOKUP(B827,Listor!$A$6:$B$62,2,FALSE),"")</f>
        <v/>
      </c>
      <c r="D827" s="80" t="str">
        <f>IFERROR(VLOOKUP(B827,Listor!$A$6:$C$62,3,FALSE),"")</f>
        <v/>
      </c>
      <c r="E827" s="110" t="s">
        <v>79</v>
      </c>
      <c r="F827" s="66"/>
      <c r="G827" s="35" t="str">
        <f>IFERROR(VLOOKUP(B827,Listor!$A$6:$G$62,7,FALSE),"")</f>
        <v/>
      </c>
      <c r="H827" s="63" t="str">
        <f>IFERROR(VLOOKUP(B827,Listor!$N$6:$O$47,2,FALSE),"")</f>
        <v/>
      </c>
      <c r="I827" s="63" t="str">
        <f t="shared" si="36"/>
        <v/>
      </c>
      <c r="J827" s="96" t="str">
        <f>IFERROR(VLOOKUP(B827,Listor!$N$6:$P$47,3,FALSE)*I827,"")</f>
        <v/>
      </c>
      <c r="K827" s="81"/>
      <c r="L827" s="88" t="str">
        <f>IFERROR((VLOOKUP(B827,Listor!$N$6:$P$47,3,FALSE)*Biologiska!K827)+(VLOOKUP(B827,Listor!$N$6:$Q$47,4,FALSE)),"")</f>
        <v/>
      </c>
      <c r="M827" s="63" t="str">
        <f t="shared" si="37"/>
        <v/>
      </c>
      <c r="N827" s="75"/>
      <c r="O827" s="84" t="str">
        <f t="shared" si="38"/>
        <v/>
      </c>
      <c r="P827" s="107"/>
      <c r="Q827" s="87" t="s">
        <v>79</v>
      </c>
      <c r="R827" s="87"/>
      <c r="S827" s="87"/>
      <c r="T827" s="87"/>
      <c r="U827" s="87"/>
      <c r="V827" s="86" t="s">
        <v>79</v>
      </c>
      <c r="W827" s="75"/>
      <c r="X827" s="102" t="s">
        <v>79</v>
      </c>
      <c r="Y827" s="63" t="str">
        <f>IFERROR(IF(VLOOKUP(X827,Listor!$T$6:$U$7,2,FALSE)&lt;O827,TRUE),"")</f>
        <v/>
      </c>
      <c r="Z827" s="87"/>
      <c r="AA827" s="104"/>
    </row>
    <row r="828" spans="2:27" x14ac:dyDescent="0.25">
      <c r="B828" s="68" t="s">
        <v>68</v>
      </c>
      <c r="C828" s="80" t="str">
        <f>IFERROR(VLOOKUP(B828,Listor!$A$6:$B$62,2,FALSE),"")</f>
        <v/>
      </c>
      <c r="D828" s="80" t="str">
        <f>IFERROR(VLOOKUP(B828,Listor!$A$6:$C$62,3,FALSE),"")</f>
        <v/>
      </c>
      <c r="E828" s="110" t="s">
        <v>79</v>
      </c>
      <c r="F828" s="66"/>
      <c r="G828" s="35" t="str">
        <f>IFERROR(VLOOKUP(B828,Listor!$A$6:$G$62,7,FALSE),"")</f>
        <v/>
      </c>
      <c r="H828" s="63" t="str">
        <f>IFERROR(VLOOKUP(B828,Listor!$N$6:$O$47,2,FALSE),"")</f>
        <v/>
      </c>
      <c r="I828" s="63" t="str">
        <f t="shared" si="36"/>
        <v/>
      </c>
      <c r="J828" s="96" t="str">
        <f>IFERROR(VLOOKUP(B828,Listor!$N$6:$P$47,3,FALSE)*I828,"")</f>
        <v/>
      </c>
      <c r="K828" s="81"/>
      <c r="L828" s="88" t="str">
        <f>IFERROR((VLOOKUP(B828,Listor!$N$6:$P$47,3,FALSE)*Biologiska!K828)+(VLOOKUP(B828,Listor!$N$6:$Q$47,4,FALSE)),"")</f>
        <v/>
      </c>
      <c r="M828" s="63" t="str">
        <f t="shared" si="37"/>
        <v/>
      </c>
      <c r="N828" s="75"/>
      <c r="O828" s="84" t="str">
        <f t="shared" si="38"/>
        <v/>
      </c>
      <c r="P828" s="107"/>
      <c r="Q828" s="87" t="s">
        <v>79</v>
      </c>
      <c r="R828" s="87"/>
      <c r="S828" s="87"/>
      <c r="T828" s="87"/>
      <c r="U828" s="87"/>
      <c r="V828" s="86" t="s">
        <v>79</v>
      </c>
      <c r="W828" s="75"/>
      <c r="X828" s="102" t="s">
        <v>79</v>
      </c>
      <c r="Y828" s="63" t="str">
        <f>IFERROR(IF(VLOOKUP(X828,Listor!$T$6:$U$7,2,FALSE)&lt;O828,TRUE),"")</f>
        <v/>
      </c>
      <c r="Z828" s="87"/>
      <c r="AA828" s="104"/>
    </row>
    <row r="829" spans="2:27" x14ac:dyDescent="0.25">
      <c r="B829" s="68" t="s">
        <v>68</v>
      </c>
      <c r="C829" s="80" t="str">
        <f>IFERROR(VLOOKUP(B829,Listor!$A$6:$B$62,2,FALSE),"")</f>
        <v/>
      </c>
      <c r="D829" s="80" t="str">
        <f>IFERROR(VLOOKUP(B829,Listor!$A$6:$C$62,3,FALSE),"")</f>
        <v/>
      </c>
      <c r="E829" s="110" t="s">
        <v>79</v>
      </c>
      <c r="F829" s="66"/>
      <c r="G829" s="35" t="str">
        <f>IFERROR(VLOOKUP(B829,Listor!$A$6:$G$62,7,FALSE),"")</f>
        <v/>
      </c>
      <c r="H829" s="63" t="str">
        <f>IFERROR(VLOOKUP(B829,Listor!$N$6:$O$47,2,FALSE),"")</f>
        <v/>
      </c>
      <c r="I829" s="63" t="str">
        <f t="shared" si="36"/>
        <v/>
      </c>
      <c r="J829" s="96" t="str">
        <f>IFERROR(VLOOKUP(B829,Listor!$N$6:$P$47,3,FALSE)*I829,"")</f>
        <v/>
      </c>
      <c r="K829" s="81"/>
      <c r="L829" s="88" t="str">
        <f>IFERROR((VLOOKUP(B829,Listor!$N$6:$P$47,3,FALSE)*Biologiska!K829)+(VLOOKUP(B829,Listor!$N$6:$Q$47,4,FALSE)),"")</f>
        <v/>
      </c>
      <c r="M829" s="63" t="str">
        <f t="shared" si="37"/>
        <v/>
      </c>
      <c r="N829" s="75"/>
      <c r="O829" s="84" t="str">
        <f t="shared" si="38"/>
        <v/>
      </c>
      <c r="P829" s="107"/>
      <c r="Q829" s="87" t="s">
        <v>79</v>
      </c>
      <c r="R829" s="87"/>
      <c r="S829" s="87"/>
      <c r="T829" s="87"/>
      <c r="U829" s="87"/>
      <c r="V829" s="86" t="s">
        <v>79</v>
      </c>
      <c r="W829" s="75"/>
      <c r="X829" s="102" t="s">
        <v>79</v>
      </c>
      <c r="Y829" s="63" t="str">
        <f>IFERROR(IF(VLOOKUP(X829,Listor!$T$6:$U$7,2,FALSE)&lt;O829,TRUE),"")</f>
        <v/>
      </c>
      <c r="Z829" s="87"/>
      <c r="AA829" s="104"/>
    </row>
    <row r="830" spans="2:27" x14ac:dyDescent="0.25">
      <c r="B830" s="68" t="s">
        <v>68</v>
      </c>
      <c r="C830" s="80" t="str">
        <f>IFERROR(VLOOKUP(B830,Listor!$A$6:$B$62,2,FALSE),"")</f>
        <v/>
      </c>
      <c r="D830" s="80" t="str">
        <f>IFERROR(VLOOKUP(B830,Listor!$A$6:$C$62,3,FALSE),"")</f>
        <v/>
      </c>
      <c r="E830" s="110" t="s">
        <v>79</v>
      </c>
      <c r="F830" s="66"/>
      <c r="G830" s="35" t="str">
        <f>IFERROR(VLOOKUP(B830,Listor!$A$6:$G$62,7,FALSE),"")</f>
        <v/>
      </c>
      <c r="H830" s="63" t="str">
        <f>IFERROR(VLOOKUP(B830,Listor!$N$6:$O$47,2,FALSE),"")</f>
        <v/>
      </c>
      <c r="I830" s="63" t="str">
        <f t="shared" si="36"/>
        <v/>
      </c>
      <c r="J830" s="96" t="str">
        <f>IFERROR(VLOOKUP(B830,Listor!$N$6:$P$47,3,FALSE)*I830,"")</f>
        <v/>
      </c>
      <c r="K830" s="81"/>
      <c r="L830" s="88" t="str">
        <f>IFERROR((VLOOKUP(B830,Listor!$N$6:$P$47,3,FALSE)*Biologiska!K830)+(VLOOKUP(B830,Listor!$N$6:$Q$47,4,FALSE)),"")</f>
        <v/>
      </c>
      <c r="M830" s="63" t="str">
        <f t="shared" si="37"/>
        <v/>
      </c>
      <c r="N830" s="75"/>
      <c r="O830" s="84" t="str">
        <f t="shared" si="38"/>
        <v/>
      </c>
      <c r="P830" s="107"/>
      <c r="Q830" s="87" t="s">
        <v>79</v>
      </c>
      <c r="R830" s="87"/>
      <c r="S830" s="87"/>
      <c r="T830" s="87"/>
      <c r="U830" s="87"/>
      <c r="V830" s="86" t="s">
        <v>79</v>
      </c>
      <c r="W830" s="75"/>
      <c r="X830" s="102" t="s">
        <v>79</v>
      </c>
      <c r="Y830" s="63" t="str">
        <f>IFERROR(IF(VLOOKUP(X830,Listor!$T$6:$U$7,2,FALSE)&lt;O830,TRUE),"")</f>
        <v/>
      </c>
      <c r="Z830" s="87"/>
      <c r="AA830" s="104"/>
    </row>
    <row r="831" spans="2:27" x14ac:dyDescent="0.25">
      <c r="B831" s="68" t="s">
        <v>68</v>
      </c>
      <c r="C831" s="80" t="str">
        <f>IFERROR(VLOOKUP(B831,Listor!$A$6:$B$62,2,FALSE),"")</f>
        <v/>
      </c>
      <c r="D831" s="80" t="str">
        <f>IFERROR(VLOOKUP(B831,Listor!$A$6:$C$62,3,FALSE),"")</f>
        <v/>
      </c>
      <c r="E831" s="110" t="s">
        <v>79</v>
      </c>
      <c r="F831" s="66"/>
      <c r="G831" s="35" t="str">
        <f>IFERROR(VLOOKUP(B831,Listor!$A$6:$G$62,7,FALSE),"")</f>
        <v/>
      </c>
      <c r="H831" s="63" t="str">
        <f>IFERROR(VLOOKUP(B831,Listor!$N$6:$O$47,2,FALSE),"")</f>
        <v/>
      </c>
      <c r="I831" s="63" t="str">
        <f t="shared" si="36"/>
        <v/>
      </c>
      <c r="J831" s="96" t="str">
        <f>IFERROR(VLOOKUP(B831,Listor!$N$6:$P$47,3,FALSE)*I831,"")</f>
        <v/>
      </c>
      <c r="K831" s="81"/>
      <c r="L831" s="88" t="str">
        <f>IFERROR((VLOOKUP(B831,Listor!$N$6:$P$47,3,FALSE)*Biologiska!K831)+(VLOOKUP(B831,Listor!$N$6:$Q$47,4,FALSE)),"")</f>
        <v/>
      </c>
      <c r="M831" s="63" t="str">
        <f t="shared" si="37"/>
        <v/>
      </c>
      <c r="N831" s="75"/>
      <c r="O831" s="84" t="str">
        <f t="shared" si="38"/>
        <v/>
      </c>
      <c r="P831" s="107"/>
      <c r="Q831" s="87" t="s">
        <v>79</v>
      </c>
      <c r="R831" s="87"/>
      <c r="S831" s="87"/>
      <c r="T831" s="87"/>
      <c r="U831" s="87"/>
      <c r="V831" s="86" t="s">
        <v>79</v>
      </c>
      <c r="W831" s="75"/>
      <c r="X831" s="102" t="s">
        <v>79</v>
      </c>
      <c r="Y831" s="63" t="str">
        <f>IFERROR(IF(VLOOKUP(X831,Listor!$T$6:$U$7,2,FALSE)&lt;O831,TRUE),"")</f>
        <v/>
      </c>
      <c r="Z831" s="87"/>
      <c r="AA831" s="104"/>
    </row>
    <row r="832" spans="2:27" x14ac:dyDescent="0.25">
      <c r="B832" s="68" t="s">
        <v>68</v>
      </c>
      <c r="C832" s="80" t="str">
        <f>IFERROR(VLOOKUP(B832,Listor!$A$6:$B$62,2,FALSE),"")</f>
        <v/>
      </c>
      <c r="D832" s="80" t="str">
        <f>IFERROR(VLOOKUP(B832,Listor!$A$6:$C$62,3,FALSE),"")</f>
        <v/>
      </c>
      <c r="E832" s="110" t="s">
        <v>79</v>
      </c>
      <c r="F832" s="66"/>
      <c r="G832" s="35" t="str">
        <f>IFERROR(VLOOKUP(B832,Listor!$A$6:$G$62,7,FALSE),"")</f>
        <v/>
      </c>
      <c r="H832" s="63" t="str">
        <f>IFERROR(VLOOKUP(B832,Listor!$N$6:$O$47,2,FALSE),"")</f>
        <v/>
      </c>
      <c r="I832" s="63" t="str">
        <f t="shared" si="36"/>
        <v/>
      </c>
      <c r="J832" s="96" t="str">
        <f>IFERROR(VLOOKUP(B832,Listor!$N$6:$P$47,3,FALSE)*I832,"")</f>
        <v/>
      </c>
      <c r="K832" s="81"/>
      <c r="L832" s="88" t="str">
        <f>IFERROR((VLOOKUP(B832,Listor!$N$6:$P$47,3,FALSE)*Biologiska!K832)+(VLOOKUP(B832,Listor!$N$6:$Q$47,4,FALSE)),"")</f>
        <v/>
      </c>
      <c r="M832" s="63" t="str">
        <f t="shared" si="37"/>
        <v/>
      </c>
      <c r="N832" s="75"/>
      <c r="O832" s="84" t="str">
        <f t="shared" si="38"/>
        <v/>
      </c>
      <c r="P832" s="107"/>
      <c r="Q832" s="87" t="s">
        <v>79</v>
      </c>
      <c r="R832" s="87"/>
      <c r="S832" s="87"/>
      <c r="T832" s="87"/>
      <c r="U832" s="87"/>
      <c r="V832" s="86" t="s">
        <v>79</v>
      </c>
      <c r="W832" s="75"/>
      <c r="X832" s="102" t="s">
        <v>79</v>
      </c>
      <c r="Y832" s="63" t="str">
        <f>IFERROR(IF(VLOOKUP(X832,Listor!$T$6:$U$7,2,FALSE)&lt;O832,TRUE),"")</f>
        <v/>
      </c>
      <c r="Z832" s="87"/>
      <c r="AA832" s="104"/>
    </row>
    <row r="833" spans="2:27" x14ac:dyDescent="0.25">
      <c r="B833" s="68" t="s">
        <v>68</v>
      </c>
      <c r="C833" s="80" t="str">
        <f>IFERROR(VLOOKUP(B833,Listor!$A$6:$B$62,2,FALSE),"")</f>
        <v/>
      </c>
      <c r="D833" s="80" t="str">
        <f>IFERROR(VLOOKUP(B833,Listor!$A$6:$C$62,3,FALSE),"")</f>
        <v/>
      </c>
      <c r="E833" s="110" t="s">
        <v>79</v>
      </c>
      <c r="F833" s="66"/>
      <c r="G833" s="35" t="str">
        <f>IFERROR(VLOOKUP(B833,Listor!$A$6:$G$62,7,FALSE),"")</f>
        <v/>
      </c>
      <c r="H833" s="63" t="str">
        <f>IFERROR(VLOOKUP(B833,Listor!$N$6:$O$47,2,FALSE),"")</f>
        <v/>
      </c>
      <c r="I833" s="63" t="str">
        <f t="shared" si="36"/>
        <v/>
      </c>
      <c r="J833" s="96" t="str">
        <f>IFERROR(VLOOKUP(B833,Listor!$N$6:$P$47,3,FALSE)*I833,"")</f>
        <v/>
      </c>
      <c r="K833" s="81"/>
      <c r="L833" s="88" t="str">
        <f>IFERROR((VLOOKUP(B833,Listor!$N$6:$P$47,3,FALSE)*Biologiska!K833)+(VLOOKUP(B833,Listor!$N$6:$Q$47,4,FALSE)),"")</f>
        <v/>
      </c>
      <c r="M833" s="63" t="str">
        <f t="shared" si="37"/>
        <v/>
      </c>
      <c r="N833" s="75"/>
      <c r="O833" s="84" t="str">
        <f t="shared" si="38"/>
        <v/>
      </c>
      <c r="P833" s="107"/>
      <c r="Q833" s="87" t="s">
        <v>79</v>
      </c>
      <c r="R833" s="87"/>
      <c r="S833" s="87"/>
      <c r="T833" s="87"/>
      <c r="U833" s="87"/>
      <c r="V833" s="86" t="s">
        <v>79</v>
      </c>
      <c r="W833" s="75"/>
      <c r="X833" s="102" t="s">
        <v>79</v>
      </c>
      <c r="Y833" s="63" t="str">
        <f>IFERROR(IF(VLOOKUP(X833,Listor!$T$6:$U$7,2,FALSE)&lt;O833,TRUE),"")</f>
        <v/>
      </c>
      <c r="Z833" s="87"/>
      <c r="AA833" s="104"/>
    </row>
    <row r="834" spans="2:27" x14ac:dyDescent="0.25">
      <c r="B834" s="68" t="s">
        <v>68</v>
      </c>
      <c r="C834" s="80" t="str">
        <f>IFERROR(VLOOKUP(B834,Listor!$A$6:$B$62,2,FALSE),"")</f>
        <v/>
      </c>
      <c r="D834" s="80" t="str">
        <f>IFERROR(VLOOKUP(B834,Listor!$A$6:$C$62,3,FALSE),"")</f>
        <v/>
      </c>
      <c r="E834" s="110" t="s">
        <v>79</v>
      </c>
      <c r="F834" s="66"/>
      <c r="G834" s="35" t="str">
        <f>IFERROR(VLOOKUP(B834,Listor!$A$6:$G$62,7,FALSE),"")</f>
        <v/>
      </c>
      <c r="H834" s="63" t="str">
        <f>IFERROR(VLOOKUP(B834,Listor!$N$6:$O$47,2,FALSE),"")</f>
        <v/>
      </c>
      <c r="I834" s="63" t="str">
        <f t="shared" si="36"/>
        <v/>
      </c>
      <c r="J834" s="96" t="str">
        <f>IFERROR(VLOOKUP(B834,Listor!$N$6:$P$47,3,FALSE)*I834,"")</f>
        <v/>
      </c>
      <c r="K834" s="81"/>
      <c r="L834" s="88" t="str">
        <f>IFERROR((VLOOKUP(B834,Listor!$N$6:$P$47,3,FALSE)*Biologiska!K834)+(VLOOKUP(B834,Listor!$N$6:$Q$47,4,FALSE)),"")</f>
        <v/>
      </c>
      <c r="M834" s="63" t="str">
        <f t="shared" si="37"/>
        <v/>
      </c>
      <c r="N834" s="75"/>
      <c r="O834" s="84" t="str">
        <f t="shared" si="38"/>
        <v/>
      </c>
      <c r="P834" s="107"/>
      <c r="Q834" s="87" t="s">
        <v>79</v>
      </c>
      <c r="R834" s="87"/>
      <c r="S834" s="87"/>
      <c r="T834" s="87"/>
      <c r="U834" s="87"/>
      <c r="V834" s="86" t="s">
        <v>79</v>
      </c>
      <c r="W834" s="75"/>
      <c r="X834" s="102" t="s">
        <v>79</v>
      </c>
      <c r="Y834" s="63" t="str">
        <f>IFERROR(IF(VLOOKUP(X834,Listor!$T$6:$U$7,2,FALSE)&lt;O834,TRUE),"")</f>
        <v/>
      </c>
      <c r="Z834" s="87"/>
      <c r="AA834" s="104"/>
    </row>
    <row r="835" spans="2:27" x14ac:dyDescent="0.25">
      <c r="B835" s="68" t="s">
        <v>68</v>
      </c>
      <c r="C835" s="80" t="str">
        <f>IFERROR(VLOOKUP(B835,Listor!$A$6:$B$62,2,FALSE),"")</f>
        <v/>
      </c>
      <c r="D835" s="80" t="str">
        <f>IFERROR(VLOOKUP(B835,Listor!$A$6:$C$62,3,FALSE),"")</f>
        <v/>
      </c>
      <c r="E835" s="110" t="s">
        <v>79</v>
      </c>
      <c r="F835" s="66"/>
      <c r="G835" s="35" t="str">
        <f>IFERROR(VLOOKUP(B835,Listor!$A$6:$G$62,7,FALSE),"")</f>
        <v/>
      </c>
      <c r="H835" s="63" t="str">
        <f>IFERROR(VLOOKUP(B835,Listor!$N$6:$O$47,2,FALSE),"")</f>
        <v/>
      </c>
      <c r="I835" s="63" t="str">
        <f t="shared" si="36"/>
        <v/>
      </c>
      <c r="J835" s="96" t="str">
        <f>IFERROR(VLOOKUP(B835,Listor!$N$6:$P$47,3,FALSE)*I835,"")</f>
        <v/>
      </c>
      <c r="K835" s="81"/>
      <c r="L835" s="88" t="str">
        <f>IFERROR((VLOOKUP(B835,Listor!$N$6:$P$47,3,FALSE)*Biologiska!K835)+(VLOOKUP(B835,Listor!$N$6:$Q$47,4,FALSE)),"")</f>
        <v/>
      </c>
      <c r="M835" s="63" t="str">
        <f t="shared" si="37"/>
        <v/>
      </c>
      <c r="N835" s="75"/>
      <c r="O835" s="84" t="str">
        <f t="shared" si="38"/>
        <v/>
      </c>
      <c r="P835" s="107"/>
      <c r="Q835" s="87" t="s">
        <v>79</v>
      </c>
      <c r="R835" s="87"/>
      <c r="S835" s="87"/>
      <c r="T835" s="87"/>
      <c r="U835" s="87"/>
      <c r="V835" s="86" t="s">
        <v>79</v>
      </c>
      <c r="W835" s="75"/>
      <c r="X835" s="102" t="s">
        <v>79</v>
      </c>
      <c r="Y835" s="63" t="str">
        <f>IFERROR(IF(VLOOKUP(X835,Listor!$T$6:$U$7,2,FALSE)&lt;O835,TRUE),"")</f>
        <v/>
      </c>
      <c r="Z835" s="87"/>
      <c r="AA835" s="104"/>
    </row>
    <row r="836" spans="2:27" x14ac:dyDescent="0.25">
      <c r="B836" s="68" t="s">
        <v>68</v>
      </c>
      <c r="C836" s="80" t="str">
        <f>IFERROR(VLOOKUP(B836,Listor!$A$6:$B$62,2,FALSE),"")</f>
        <v/>
      </c>
      <c r="D836" s="80" t="str">
        <f>IFERROR(VLOOKUP(B836,Listor!$A$6:$C$62,3,FALSE),"")</f>
        <v/>
      </c>
      <c r="E836" s="110" t="s">
        <v>79</v>
      </c>
      <c r="F836" s="66"/>
      <c r="G836" s="35" t="str">
        <f>IFERROR(VLOOKUP(B836,Listor!$A$6:$G$62,7,FALSE),"")</f>
        <v/>
      </c>
      <c r="H836" s="63" t="str">
        <f>IFERROR(VLOOKUP(B836,Listor!$N$6:$O$47,2,FALSE),"")</f>
        <v/>
      </c>
      <c r="I836" s="63" t="str">
        <f t="shared" si="36"/>
        <v/>
      </c>
      <c r="J836" s="96" t="str">
        <f>IFERROR(VLOOKUP(B836,Listor!$N$6:$P$47,3,FALSE)*I836,"")</f>
        <v/>
      </c>
      <c r="K836" s="81"/>
      <c r="L836" s="88" t="str">
        <f>IFERROR((VLOOKUP(B836,Listor!$N$6:$P$47,3,FALSE)*Biologiska!K836)+(VLOOKUP(B836,Listor!$N$6:$Q$47,4,FALSE)),"")</f>
        <v/>
      </c>
      <c r="M836" s="63" t="str">
        <f t="shared" si="37"/>
        <v/>
      </c>
      <c r="N836" s="75"/>
      <c r="O836" s="84" t="str">
        <f t="shared" si="38"/>
        <v/>
      </c>
      <c r="P836" s="107"/>
      <c r="Q836" s="87" t="s">
        <v>79</v>
      </c>
      <c r="R836" s="87"/>
      <c r="S836" s="87"/>
      <c r="T836" s="87"/>
      <c r="U836" s="87"/>
      <c r="V836" s="86" t="s">
        <v>79</v>
      </c>
      <c r="W836" s="75"/>
      <c r="X836" s="102" t="s">
        <v>79</v>
      </c>
      <c r="Y836" s="63" t="str">
        <f>IFERROR(IF(VLOOKUP(X836,Listor!$T$6:$U$7,2,FALSE)&lt;O836,TRUE),"")</f>
        <v/>
      </c>
      <c r="Z836" s="87"/>
      <c r="AA836" s="104"/>
    </row>
    <row r="837" spans="2:27" x14ac:dyDescent="0.25">
      <c r="B837" s="68" t="s">
        <v>68</v>
      </c>
      <c r="C837" s="80" t="str">
        <f>IFERROR(VLOOKUP(B837,Listor!$A$6:$B$62,2,FALSE),"")</f>
        <v/>
      </c>
      <c r="D837" s="80" t="str">
        <f>IFERROR(VLOOKUP(B837,Listor!$A$6:$C$62,3,FALSE),"")</f>
        <v/>
      </c>
      <c r="E837" s="110" t="s">
        <v>79</v>
      </c>
      <c r="F837" s="66"/>
      <c r="G837" s="35" t="str">
        <f>IFERROR(VLOOKUP(B837,Listor!$A$6:$G$62,7,FALSE),"")</f>
        <v/>
      </c>
      <c r="H837" s="63" t="str">
        <f>IFERROR(VLOOKUP(B837,Listor!$N$6:$O$47,2,FALSE),"")</f>
        <v/>
      </c>
      <c r="I837" s="63" t="str">
        <f t="shared" ref="I837:I900" si="39">IFERROR(F837*H837,"")</f>
        <v/>
      </c>
      <c r="J837" s="96" t="str">
        <f>IFERROR(VLOOKUP(B837,Listor!$N$6:$P$47,3,FALSE)*I837,"")</f>
        <v/>
      </c>
      <c r="K837" s="81"/>
      <c r="L837" s="88" t="str">
        <f>IFERROR((VLOOKUP(B837,Listor!$N$6:$P$47,3,FALSE)*Biologiska!K837)+(VLOOKUP(B837,Listor!$N$6:$Q$47,4,FALSE)),"")</f>
        <v/>
      </c>
      <c r="M837" s="63" t="str">
        <f t="shared" si="37"/>
        <v/>
      </c>
      <c r="N837" s="75"/>
      <c r="O837" s="84" t="str">
        <f t="shared" si="38"/>
        <v/>
      </c>
      <c r="P837" s="107"/>
      <c r="Q837" s="87" t="s">
        <v>79</v>
      </c>
      <c r="R837" s="87"/>
      <c r="S837" s="87"/>
      <c r="T837" s="87"/>
      <c r="U837" s="87"/>
      <c r="V837" s="86" t="s">
        <v>79</v>
      </c>
      <c r="W837" s="75"/>
      <c r="X837" s="102" t="s">
        <v>79</v>
      </c>
      <c r="Y837" s="63" t="str">
        <f>IFERROR(IF(VLOOKUP(X837,Listor!$T$6:$U$7,2,FALSE)&lt;O837,TRUE),"")</f>
        <v/>
      </c>
      <c r="Z837" s="87"/>
      <c r="AA837" s="104"/>
    </row>
    <row r="838" spans="2:27" x14ac:dyDescent="0.25">
      <c r="B838" s="68" t="s">
        <v>68</v>
      </c>
      <c r="C838" s="80" t="str">
        <f>IFERROR(VLOOKUP(B838,Listor!$A$6:$B$62,2,FALSE),"")</f>
        <v/>
      </c>
      <c r="D838" s="80" t="str">
        <f>IFERROR(VLOOKUP(B838,Listor!$A$6:$C$62,3,FALSE),"")</f>
        <v/>
      </c>
      <c r="E838" s="110" t="s">
        <v>79</v>
      </c>
      <c r="F838" s="66"/>
      <c r="G838" s="35" t="str">
        <f>IFERROR(VLOOKUP(B838,Listor!$A$6:$G$62,7,FALSE),"")</f>
        <v/>
      </c>
      <c r="H838" s="63" t="str">
        <f>IFERROR(VLOOKUP(B838,Listor!$N$6:$O$47,2,FALSE),"")</f>
        <v/>
      </c>
      <c r="I838" s="63" t="str">
        <f t="shared" si="39"/>
        <v/>
      </c>
      <c r="J838" s="96" t="str">
        <f>IFERROR(VLOOKUP(B838,Listor!$N$6:$P$47,3,FALSE)*I838,"")</f>
        <v/>
      </c>
      <c r="K838" s="81"/>
      <c r="L838" s="88" t="str">
        <f>IFERROR((VLOOKUP(B838,Listor!$N$6:$P$47,3,FALSE)*Biologiska!K838)+(VLOOKUP(B838,Listor!$N$6:$Q$47,4,FALSE)),"")</f>
        <v/>
      </c>
      <c r="M838" s="63" t="str">
        <f t="shared" ref="M838:M901" si="40">IFERROR(I838*L838,"")</f>
        <v/>
      </c>
      <c r="N838" s="75"/>
      <c r="O838" s="84" t="str">
        <f t="shared" ref="O838:O901" si="41">IF(ISBLANK(K838),"",IFERROR(((83.8-K838)/83.8)*100,""))</f>
        <v/>
      </c>
      <c r="P838" s="107"/>
      <c r="Q838" s="87" t="s">
        <v>79</v>
      </c>
      <c r="R838" s="87"/>
      <c r="S838" s="87"/>
      <c r="T838" s="87"/>
      <c r="U838" s="87"/>
      <c r="V838" s="86" t="s">
        <v>79</v>
      </c>
      <c r="W838" s="75"/>
      <c r="X838" s="102" t="s">
        <v>79</v>
      </c>
      <c r="Y838" s="63" t="str">
        <f>IFERROR(IF(VLOOKUP(X838,Listor!$T$6:$U$7,2,FALSE)&lt;O838,TRUE),"")</f>
        <v/>
      </c>
      <c r="Z838" s="87"/>
      <c r="AA838" s="104"/>
    </row>
    <row r="839" spans="2:27" x14ac:dyDescent="0.25">
      <c r="B839" s="68" t="s">
        <v>68</v>
      </c>
      <c r="C839" s="80" t="str">
        <f>IFERROR(VLOOKUP(B839,Listor!$A$6:$B$62,2,FALSE),"")</f>
        <v/>
      </c>
      <c r="D839" s="80" t="str">
        <f>IFERROR(VLOOKUP(B839,Listor!$A$6:$C$62,3,FALSE),"")</f>
        <v/>
      </c>
      <c r="E839" s="110" t="s">
        <v>79</v>
      </c>
      <c r="F839" s="66"/>
      <c r="G839" s="35" t="str">
        <f>IFERROR(VLOOKUP(B839,Listor!$A$6:$G$62,7,FALSE),"")</f>
        <v/>
      </c>
      <c r="H839" s="63" t="str">
        <f>IFERROR(VLOOKUP(B839,Listor!$N$6:$O$47,2,FALSE),"")</f>
        <v/>
      </c>
      <c r="I839" s="63" t="str">
        <f t="shared" si="39"/>
        <v/>
      </c>
      <c r="J839" s="96" t="str">
        <f>IFERROR(VLOOKUP(B839,Listor!$N$6:$P$47,3,FALSE)*I839,"")</f>
        <v/>
      </c>
      <c r="K839" s="81"/>
      <c r="L839" s="88" t="str">
        <f>IFERROR((VLOOKUP(B839,Listor!$N$6:$P$47,3,FALSE)*Biologiska!K839)+(VLOOKUP(B839,Listor!$N$6:$Q$47,4,FALSE)),"")</f>
        <v/>
      </c>
      <c r="M839" s="63" t="str">
        <f t="shared" si="40"/>
        <v/>
      </c>
      <c r="N839" s="75"/>
      <c r="O839" s="84" t="str">
        <f t="shared" si="41"/>
        <v/>
      </c>
      <c r="P839" s="107"/>
      <c r="Q839" s="87" t="s">
        <v>79</v>
      </c>
      <c r="R839" s="87"/>
      <c r="S839" s="87"/>
      <c r="T839" s="87"/>
      <c r="U839" s="87"/>
      <c r="V839" s="86" t="s">
        <v>79</v>
      </c>
      <c r="W839" s="75"/>
      <c r="X839" s="102" t="s">
        <v>79</v>
      </c>
      <c r="Y839" s="63" t="str">
        <f>IFERROR(IF(VLOOKUP(X839,Listor!$T$6:$U$7,2,FALSE)&lt;O839,TRUE),"")</f>
        <v/>
      </c>
      <c r="Z839" s="87"/>
      <c r="AA839" s="104"/>
    </row>
    <row r="840" spans="2:27" x14ac:dyDescent="0.25">
      <c r="B840" s="68" t="s">
        <v>68</v>
      </c>
      <c r="C840" s="80" t="str">
        <f>IFERROR(VLOOKUP(B840,Listor!$A$6:$B$62,2,FALSE),"")</f>
        <v/>
      </c>
      <c r="D840" s="80" t="str">
        <f>IFERROR(VLOOKUP(B840,Listor!$A$6:$C$62,3,FALSE),"")</f>
        <v/>
      </c>
      <c r="E840" s="110" t="s">
        <v>79</v>
      </c>
      <c r="F840" s="66"/>
      <c r="G840" s="35" t="str">
        <f>IFERROR(VLOOKUP(B840,Listor!$A$6:$G$62,7,FALSE),"")</f>
        <v/>
      </c>
      <c r="H840" s="63" t="str">
        <f>IFERROR(VLOOKUP(B840,Listor!$N$6:$O$47,2,FALSE),"")</f>
        <v/>
      </c>
      <c r="I840" s="63" t="str">
        <f t="shared" si="39"/>
        <v/>
      </c>
      <c r="J840" s="96" t="str">
        <f>IFERROR(VLOOKUP(B840,Listor!$N$6:$P$47,3,FALSE)*I840,"")</f>
        <v/>
      </c>
      <c r="K840" s="81"/>
      <c r="L840" s="88" t="str">
        <f>IFERROR((VLOOKUP(B840,Listor!$N$6:$P$47,3,FALSE)*Biologiska!K840)+(VLOOKUP(B840,Listor!$N$6:$Q$47,4,FALSE)),"")</f>
        <v/>
      </c>
      <c r="M840" s="63" t="str">
        <f t="shared" si="40"/>
        <v/>
      </c>
      <c r="N840" s="75"/>
      <c r="O840" s="84" t="str">
        <f t="shared" si="41"/>
        <v/>
      </c>
      <c r="P840" s="107"/>
      <c r="Q840" s="87" t="s">
        <v>79</v>
      </c>
      <c r="R840" s="87"/>
      <c r="S840" s="87"/>
      <c r="T840" s="87"/>
      <c r="U840" s="87"/>
      <c r="V840" s="86" t="s">
        <v>79</v>
      </c>
      <c r="W840" s="75"/>
      <c r="X840" s="102" t="s">
        <v>79</v>
      </c>
      <c r="Y840" s="63" t="str">
        <f>IFERROR(IF(VLOOKUP(X840,Listor!$T$6:$U$7,2,FALSE)&lt;O840,TRUE),"")</f>
        <v/>
      </c>
      <c r="Z840" s="87"/>
      <c r="AA840" s="104"/>
    </row>
    <row r="841" spans="2:27" x14ac:dyDescent="0.25">
      <c r="B841" s="68" t="s">
        <v>68</v>
      </c>
      <c r="C841" s="80" t="str">
        <f>IFERROR(VLOOKUP(B841,Listor!$A$6:$B$62,2,FALSE),"")</f>
        <v/>
      </c>
      <c r="D841" s="80" t="str">
        <f>IFERROR(VLOOKUP(B841,Listor!$A$6:$C$62,3,FALSE),"")</f>
        <v/>
      </c>
      <c r="E841" s="110" t="s">
        <v>79</v>
      </c>
      <c r="F841" s="66"/>
      <c r="G841" s="35" t="str">
        <f>IFERROR(VLOOKUP(B841,Listor!$A$6:$G$62,7,FALSE),"")</f>
        <v/>
      </c>
      <c r="H841" s="63" t="str">
        <f>IFERROR(VLOOKUP(B841,Listor!$N$6:$O$47,2,FALSE),"")</f>
        <v/>
      </c>
      <c r="I841" s="63" t="str">
        <f t="shared" si="39"/>
        <v/>
      </c>
      <c r="J841" s="96" t="str">
        <f>IFERROR(VLOOKUP(B841,Listor!$N$6:$P$47,3,FALSE)*I841,"")</f>
        <v/>
      </c>
      <c r="K841" s="81"/>
      <c r="L841" s="88" t="str">
        <f>IFERROR((VLOOKUP(B841,Listor!$N$6:$P$47,3,FALSE)*Biologiska!K841)+(VLOOKUP(B841,Listor!$N$6:$Q$47,4,FALSE)),"")</f>
        <v/>
      </c>
      <c r="M841" s="63" t="str">
        <f t="shared" si="40"/>
        <v/>
      </c>
      <c r="N841" s="75"/>
      <c r="O841" s="84" t="str">
        <f t="shared" si="41"/>
        <v/>
      </c>
      <c r="P841" s="107"/>
      <c r="Q841" s="87" t="s">
        <v>79</v>
      </c>
      <c r="R841" s="87"/>
      <c r="S841" s="87"/>
      <c r="T841" s="87"/>
      <c r="U841" s="87"/>
      <c r="V841" s="86" t="s">
        <v>79</v>
      </c>
      <c r="W841" s="75"/>
      <c r="X841" s="102" t="s">
        <v>79</v>
      </c>
      <c r="Y841" s="63" t="str">
        <f>IFERROR(IF(VLOOKUP(X841,Listor!$T$6:$U$7,2,FALSE)&lt;O841,TRUE),"")</f>
        <v/>
      </c>
      <c r="Z841" s="87"/>
      <c r="AA841" s="104"/>
    </row>
    <row r="842" spans="2:27" x14ac:dyDescent="0.25">
      <c r="B842" s="68" t="s">
        <v>68</v>
      </c>
      <c r="C842" s="80" t="str">
        <f>IFERROR(VLOOKUP(B842,Listor!$A$6:$B$62,2,FALSE),"")</f>
        <v/>
      </c>
      <c r="D842" s="80" t="str">
        <f>IFERROR(VLOOKUP(B842,Listor!$A$6:$C$62,3,FALSE),"")</f>
        <v/>
      </c>
      <c r="E842" s="110" t="s">
        <v>79</v>
      </c>
      <c r="F842" s="66"/>
      <c r="G842" s="35" t="str">
        <f>IFERROR(VLOOKUP(B842,Listor!$A$6:$G$62,7,FALSE),"")</f>
        <v/>
      </c>
      <c r="H842" s="63" t="str">
        <f>IFERROR(VLOOKUP(B842,Listor!$N$6:$O$47,2,FALSE),"")</f>
        <v/>
      </c>
      <c r="I842" s="63" t="str">
        <f t="shared" si="39"/>
        <v/>
      </c>
      <c r="J842" s="96" t="str">
        <f>IFERROR(VLOOKUP(B842,Listor!$N$6:$P$47,3,FALSE)*I842,"")</f>
        <v/>
      </c>
      <c r="K842" s="81"/>
      <c r="L842" s="88" t="str">
        <f>IFERROR((VLOOKUP(B842,Listor!$N$6:$P$47,3,FALSE)*Biologiska!K842)+(VLOOKUP(B842,Listor!$N$6:$Q$47,4,FALSE)),"")</f>
        <v/>
      </c>
      <c r="M842" s="63" t="str">
        <f t="shared" si="40"/>
        <v/>
      </c>
      <c r="N842" s="75"/>
      <c r="O842" s="84" t="str">
        <f t="shared" si="41"/>
        <v/>
      </c>
      <c r="P842" s="107"/>
      <c r="Q842" s="87" t="s">
        <v>79</v>
      </c>
      <c r="R842" s="87"/>
      <c r="S842" s="87"/>
      <c r="T842" s="87"/>
      <c r="U842" s="87"/>
      <c r="V842" s="86" t="s">
        <v>79</v>
      </c>
      <c r="W842" s="75"/>
      <c r="X842" s="102" t="s">
        <v>79</v>
      </c>
      <c r="Y842" s="63" t="str">
        <f>IFERROR(IF(VLOOKUP(X842,Listor!$T$6:$U$7,2,FALSE)&lt;O842,TRUE),"")</f>
        <v/>
      </c>
      <c r="Z842" s="87"/>
      <c r="AA842" s="104"/>
    </row>
    <row r="843" spans="2:27" x14ac:dyDescent="0.25">
      <c r="B843" s="68" t="s">
        <v>68</v>
      </c>
      <c r="C843" s="80" t="str">
        <f>IFERROR(VLOOKUP(B843,Listor!$A$6:$B$62,2,FALSE),"")</f>
        <v/>
      </c>
      <c r="D843" s="80" t="str">
        <f>IFERROR(VLOOKUP(B843,Listor!$A$6:$C$62,3,FALSE),"")</f>
        <v/>
      </c>
      <c r="E843" s="110" t="s">
        <v>79</v>
      </c>
      <c r="F843" s="66"/>
      <c r="G843" s="35" t="str">
        <f>IFERROR(VLOOKUP(B843,Listor!$A$6:$G$62,7,FALSE),"")</f>
        <v/>
      </c>
      <c r="H843" s="63" t="str">
        <f>IFERROR(VLOOKUP(B843,Listor!$N$6:$O$47,2,FALSE),"")</f>
        <v/>
      </c>
      <c r="I843" s="63" t="str">
        <f t="shared" si="39"/>
        <v/>
      </c>
      <c r="J843" s="96" t="str">
        <f>IFERROR(VLOOKUP(B843,Listor!$N$6:$P$47,3,FALSE)*I843,"")</f>
        <v/>
      </c>
      <c r="K843" s="81"/>
      <c r="L843" s="88" t="str">
        <f>IFERROR((VLOOKUP(B843,Listor!$N$6:$P$47,3,FALSE)*Biologiska!K843)+(VLOOKUP(B843,Listor!$N$6:$Q$47,4,FALSE)),"")</f>
        <v/>
      </c>
      <c r="M843" s="63" t="str">
        <f t="shared" si="40"/>
        <v/>
      </c>
      <c r="N843" s="75"/>
      <c r="O843" s="84" t="str">
        <f t="shared" si="41"/>
        <v/>
      </c>
      <c r="P843" s="107"/>
      <c r="Q843" s="87" t="s">
        <v>79</v>
      </c>
      <c r="R843" s="87"/>
      <c r="S843" s="87"/>
      <c r="T843" s="87"/>
      <c r="U843" s="87"/>
      <c r="V843" s="86" t="s">
        <v>79</v>
      </c>
      <c r="W843" s="75"/>
      <c r="X843" s="102" t="s">
        <v>79</v>
      </c>
      <c r="Y843" s="63" t="str">
        <f>IFERROR(IF(VLOOKUP(X843,Listor!$T$6:$U$7,2,FALSE)&lt;O843,TRUE),"")</f>
        <v/>
      </c>
      <c r="Z843" s="87"/>
      <c r="AA843" s="104"/>
    </row>
    <row r="844" spans="2:27" x14ac:dyDescent="0.25">
      <c r="B844" s="68" t="s">
        <v>68</v>
      </c>
      <c r="C844" s="80" t="str">
        <f>IFERROR(VLOOKUP(B844,Listor!$A$6:$B$62,2,FALSE),"")</f>
        <v/>
      </c>
      <c r="D844" s="80" t="str">
        <f>IFERROR(VLOOKUP(B844,Listor!$A$6:$C$62,3,FALSE),"")</f>
        <v/>
      </c>
      <c r="E844" s="110" t="s">
        <v>79</v>
      </c>
      <c r="F844" s="66"/>
      <c r="G844" s="35" t="str">
        <f>IFERROR(VLOOKUP(B844,Listor!$A$6:$G$62,7,FALSE),"")</f>
        <v/>
      </c>
      <c r="H844" s="63" t="str">
        <f>IFERROR(VLOOKUP(B844,Listor!$N$6:$O$47,2,FALSE),"")</f>
        <v/>
      </c>
      <c r="I844" s="63" t="str">
        <f t="shared" si="39"/>
        <v/>
      </c>
      <c r="J844" s="96" t="str">
        <f>IFERROR(VLOOKUP(B844,Listor!$N$6:$P$47,3,FALSE)*I844,"")</f>
        <v/>
      </c>
      <c r="K844" s="81"/>
      <c r="L844" s="88" t="str">
        <f>IFERROR((VLOOKUP(B844,Listor!$N$6:$P$47,3,FALSE)*Biologiska!K844)+(VLOOKUP(B844,Listor!$N$6:$Q$47,4,FALSE)),"")</f>
        <v/>
      </c>
      <c r="M844" s="63" t="str">
        <f t="shared" si="40"/>
        <v/>
      </c>
      <c r="N844" s="75"/>
      <c r="O844" s="84" t="str">
        <f t="shared" si="41"/>
        <v/>
      </c>
      <c r="P844" s="107"/>
      <c r="Q844" s="87" t="s">
        <v>79</v>
      </c>
      <c r="R844" s="87"/>
      <c r="S844" s="87"/>
      <c r="T844" s="87"/>
      <c r="U844" s="87"/>
      <c r="V844" s="86" t="s">
        <v>79</v>
      </c>
      <c r="W844" s="75"/>
      <c r="X844" s="102" t="s">
        <v>79</v>
      </c>
      <c r="Y844" s="63" t="str">
        <f>IFERROR(IF(VLOOKUP(X844,Listor!$T$6:$U$7,2,FALSE)&lt;O844,TRUE),"")</f>
        <v/>
      </c>
      <c r="Z844" s="87"/>
      <c r="AA844" s="104"/>
    </row>
    <row r="845" spans="2:27" x14ac:dyDescent="0.25">
      <c r="B845" s="68" t="s">
        <v>68</v>
      </c>
      <c r="C845" s="80" t="str">
        <f>IFERROR(VLOOKUP(B845,Listor!$A$6:$B$62,2,FALSE),"")</f>
        <v/>
      </c>
      <c r="D845" s="80" t="str">
        <f>IFERROR(VLOOKUP(B845,Listor!$A$6:$C$62,3,FALSE),"")</f>
        <v/>
      </c>
      <c r="E845" s="110" t="s">
        <v>79</v>
      </c>
      <c r="F845" s="66"/>
      <c r="G845" s="35" t="str">
        <f>IFERROR(VLOOKUP(B845,Listor!$A$6:$G$62,7,FALSE),"")</f>
        <v/>
      </c>
      <c r="H845" s="63" t="str">
        <f>IFERROR(VLOOKUP(B845,Listor!$N$6:$O$47,2,FALSE),"")</f>
        <v/>
      </c>
      <c r="I845" s="63" t="str">
        <f t="shared" si="39"/>
        <v/>
      </c>
      <c r="J845" s="96" t="str">
        <f>IFERROR(VLOOKUP(B845,Listor!$N$6:$P$47,3,FALSE)*I845,"")</f>
        <v/>
      </c>
      <c r="K845" s="81"/>
      <c r="L845" s="88" t="str">
        <f>IFERROR((VLOOKUP(B845,Listor!$N$6:$P$47,3,FALSE)*Biologiska!K845)+(VLOOKUP(B845,Listor!$N$6:$Q$47,4,FALSE)),"")</f>
        <v/>
      </c>
      <c r="M845" s="63" t="str">
        <f t="shared" si="40"/>
        <v/>
      </c>
      <c r="N845" s="75"/>
      <c r="O845" s="84" t="str">
        <f t="shared" si="41"/>
        <v/>
      </c>
      <c r="P845" s="107"/>
      <c r="Q845" s="87" t="s">
        <v>79</v>
      </c>
      <c r="R845" s="87"/>
      <c r="S845" s="87"/>
      <c r="T845" s="87"/>
      <c r="U845" s="87"/>
      <c r="V845" s="86" t="s">
        <v>79</v>
      </c>
      <c r="W845" s="75"/>
      <c r="X845" s="102" t="s">
        <v>79</v>
      </c>
      <c r="Y845" s="63" t="str">
        <f>IFERROR(IF(VLOOKUP(X845,Listor!$T$6:$U$7,2,FALSE)&lt;O845,TRUE),"")</f>
        <v/>
      </c>
      <c r="Z845" s="87"/>
      <c r="AA845" s="104"/>
    </row>
    <row r="846" spans="2:27" x14ac:dyDescent="0.25">
      <c r="B846" s="68" t="s">
        <v>68</v>
      </c>
      <c r="C846" s="80" t="str">
        <f>IFERROR(VLOOKUP(B846,Listor!$A$6:$B$62,2,FALSE),"")</f>
        <v/>
      </c>
      <c r="D846" s="80" t="str">
        <f>IFERROR(VLOOKUP(B846,Listor!$A$6:$C$62,3,FALSE),"")</f>
        <v/>
      </c>
      <c r="E846" s="110" t="s">
        <v>79</v>
      </c>
      <c r="F846" s="66"/>
      <c r="G846" s="35" t="str">
        <f>IFERROR(VLOOKUP(B846,Listor!$A$6:$G$62,7,FALSE),"")</f>
        <v/>
      </c>
      <c r="H846" s="63" t="str">
        <f>IFERROR(VLOOKUP(B846,Listor!$N$6:$O$47,2,FALSE),"")</f>
        <v/>
      </c>
      <c r="I846" s="63" t="str">
        <f t="shared" si="39"/>
        <v/>
      </c>
      <c r="J846" s="96" t="str">
        <f>IFERROR(VLOOKUP(B846,Listor!$N$6:$P$47,3,FALSE)*I846,"")</f>
        <v/>
      </c>
      <c r="K846" s="81"/>
      <c r="L846" s="88" t="str">
        <f>IFERROR((VLOOKUP(B846,Listor!$N$6:$P$47,3,FALSE)*Biologiska!K846)+(VLOOKUP(B846,Listor!$N$6:$Q$47,4,FALSE)),"")</f>
        <v/>
      </c>
      <c r="M846" s="63" t="str">
        <f t="shared" si="40"/>
        <v/>
      </c>
      <c r="N846" s="75"/>
      <c r="O846" s="84" t="str">
        <f t="shared" si="41"/>
        <v/>
      </c>
      <c r="P846" s="107"/>
      <c r="Q846" s="87" t="s">
        <v>79</v>
      </c>
      <c r="R846" s="87"/>
      <c r="S846" s="87"/>
      <c r="T846" s="87"/>
      <c r="U846" s="87"/>
      <c r="V846" s="86" t="s">
        <v>79</v>
      </c>
      <c r="W846" s="75"/>
      <c r="X846" s="102" t="s">
        <v>79</v>
      </c>
      <c r="Y846" s="63" t="str">
        <f>IFERROR(IF(VLOOKUP(X846,Listor!$T$6:$U$7,2,FALSE)&lt;O846,TRUE),"")</f>
        <v/>
      </c>
      <c r="Z846" s="87"/>
      <c r="AA846" s="104"/>
    </row>
    <row r="847" spans="2:27" x14ac:dyDescent="0.25">
      <c r="B847" s="68" t="s">
        <v>68</v>
      </c>
      <c r="C847" s="80" t="str">
        <f>IFERROR(VLOOKUP(B847,Listor!$A$6:$B$62,2,FALSE),"")</f>
        <v/>
      </c>
      <c r="D847" s="80" t="str">
        <f>IFERROR(VLOOKUP(B847,Listor!$A$6:$C$62,3,FALSE),"")</f>
        <v/>
      </c>
      <c r="E847" s="110" t="s">
        <v>79</v>
      </c>
      <c r="F847" s="66"/>
      <c r="G847" s="35" t="str">
        <f>IFERROR(VLOOKUP(B847,Listor!$A$6:$G$62,7,FALSE),"")</f>
        <v/>
      </c>
      <c r="H847" s="63" t="str">
        <f>IFERROR(VLOOKUP(B847,Listor!$N$6:$O$47,2,FALSE),"")</f>
        <v/>
      </c>
      <c r="I847" s="63" t="str">
        <f t="shared" si="39"/>
        <v/>
      </c>
      <c r="J847" s="96" t="str">
        <f>IFERROR(VLOOKUP(B847,Listor!$N$6:$P$47,3,FALSE)*I847,"")</f>
        <v/>
      </c>
      <c r="K847" s="81"/>
      <c r="L847" s="88" t="str">
        <f>IFERROR((VLOOKUP(B847,Listor!$N$6:$P$47,3,FALSE)*Biologiska!K847)+(VLOOKUP(B847,Listor!$N$6:$Q$47,4,FALSE)),"")</f>
        <v/>
      </c>
      <c r="M847" s="63" t="str">
        <f t="shared" si="40"/>
        <v/>
      </c>
      <c r="N847" s="75"/>
      <c r="O847" s="84" t="str">
        <f t="shared" si="41"/>
        <v/>
      </c>
      <c r="P847" s="107"/>
      <c r="Q847" s="87" t="s">
        <v>79</v>
      </c>
      <c r="R847" s="87"/>
      <c r="S847" s="87"/>
      <c r="T847" s="87"/>
      <c r="U847" s="87"/>
      <c r="V847" s="86" t="s">
        <v>79</v>
      </c>
      <c r="W847" s="75"/>
      <c r="X847" s="102" t="s">
        <v>79</v>
      </c>
      <c r="Y847" s="63" t="str">
        <f>IFERROR(IF(VLOOKUP(X847,Listor!$T$6:$U$7,2,FALSE)&lt;O847,TRUE),"")</f>
        <v/>
      </c>
      <c r="Z847" s="87"/>
      <c r="AA847" s="104"/>
    </row>
    <row r="848" spans="2:27" x14ac:dyDescent="0.25">
      <c r="B848" s="68" t="s">
        <v>68</v>
      </c>
      <c r="C848" s="80" t="str">
        <f>IFERROR(VLOOKUP(B848,Listor!$A$6:$B$62,2,FALSE),"")</f>
        <v/>
      </c>
      <c r="D848" s="80" t="str">
        <f>IFERROR(VLOOKUP(B848,Listor!$A$6:$C$62,3,FALSE),"")</f>
        <v/>
      </c>
      <c r="E848" s="110" t="s">
        <v>79</v>
      </c>
      <c r="F848" s="66"/>
      <c r="G848" s="35" t="str">
        <f>IFERROR(VLOOKUP(B848,Listor!$A$6:$G$62,7,FALSE),"")</f>
        <v/>
      </c>
      <c r="H848" s="63" t="str">
        <f>IFERROR(VLOOKUP(B848,Listor!$N$6:$O$47,2,FALSE),"")</f>
        <v/>
      </c>
      <c r="I848" s="63" t="str">
        <f t="shared" si="39"/>
        <v/>
      </c>
      <c r="J848" s="96" t="str">
        <f>IFERROR(VLOOKUP(B848,Listor!$N$6:$P$47,3,FALSE)*I848,"")</f>
        <v/>
      </c>
      <c r="K848" s="81"/>
      <c r="L848" s="88" t="str">
        <f>IFERROR((VLOOKUP(B848,Listor!$N$6:$P$47,3,FALSE)*Biologiska!K848)+(VLOOKUP(B848,Listor!$N$6:$Q$47,4,FALSE)),"")</f>
        <v/>
      </c>
      <c r="M848" s="63" t="str">
        <f t="shared" si="40"/>
        <v/>
      </c>
      <c r="N848" s="75"/>
      <c r="O848" s="84" t="str">
        <f t="shared" si="41"/>
        <v/>
      </c>
      <c r="P848" s="107"/>
      <c r="Q848" s="87" t="s">
        <v>79</v>
      </c>
      <c r="R848" s="87"/>
      <c r="S848" s="87"/>
      <c r="T848" s="87"/>
      <c r="U848" s="87"/>
      <c r="V848" s="86" t="s">
        <v>79</v>
      </c>
      <c r="W848" s="75"/>
      <c r="X848" s="102" t="s">
        <v>79</v>
      </c>
      <c r="Y848" s="63" t="str">
        <f>IFERROR(IF(VLOOKUP(X848,Listor!$T$6:$U$7,2,FALSE)&lt;O848,TRUE),"")</f>
        <v/>
      </c>
      <c r="Z848" s="87"/>
      <c r="AA848" s="104"/>
    </row>
    <row r="849" spans="2:27" x14ac:dyDescent="0.25">
      <c r="B849" s="68" t="s">
        <v>68</v>
      </c>
      <c r="C849" s="80" t="str">
        <f>IFERROR(VLOOKUP(B849,Listor!$A$6:$B$62,2,FALSE),"")</f>
        <v/>
      </c>
      <c r="D849" s="80" t="str">
        <f>IFERROR(VLOOKUP(B849,Listor!$A$6:$C$62,3,FALSE),"")</f>
        <v/>
      </c>
      <c r="E849" s="110" t="s">
        <v>79</v>
      </c>
      <c r="F849" s="66"/>
      <c r="G849" s="35" t="str">
        <f>IFERROR(VLOOKUP(B849,Listor!$A$6:$G$62,7,FALSE),"")</f>
        <v/>
      </c>
      <c r="H849" s="63" t="str">
        <f>IFERROR(VLOOKUP(B849,Listor!$N$6:$O$47,2,FALSE),"")</f>
        <v/>
      </c>
      <c r="I849" s="63" t="str">
        <f t="shared" si="39"/>
        <v/>
      </c>
      <c r="J849" s="96" t="str">
        <f>IFERROR(VLOOKUP(B849,Listor!$N$6:$P$47,3,FALSE)*I849,"")</f>
        <v/>
      </c>
      <c r="K849" s="81"/>
      <c r="L849" s="88" t="str">
        <f>IFERROR((VLOOKUP(B849,Listor!$N$6:$P$47,3,FALSE)*Biologiska!K849)+(VLOOKUP(B849,Listor!$N$6:$Q$47,4,FALSE)),"")</f>
        <v/>
      </c>
      <c r="M849" s="63" t="str">
        <f t="shared" si="40"/>
        <v/>
      </c>
      <c r="N849" s="75"/>
      <c r="O849" s="84" t="str">
        <f t="shared" si="41"/>
        <v/>
      </c>
      <c r="P849" s="107"/>
      <c r="Q849" s="87" t="s">
        <v>79</v>
      </c>
      <c r="R849" s="87"/>
      <c r="S849" s="87"/>
      <c r="T849" s="87"/>
      <c r="U849" s="87"/>
      <c r="V849" s="86" t="s">
        <v>79</v>
      </c>
      <c r="W849" s="75"/>
      <c r="X849" s="102" t="s">
        <v>79</v>
      </c>
      <c r="Y849" s="63" t="str">
        <f>IFERROR(IF(VLOOKUP(X849,Listor!$T$6:$U$7,2,FALSE)&lt;O849,TRUE),"")</f>
        <v/>
      </c>
      <c r="Z849" s="87"/>
      <c r="AA849" s="104"/>
    </row>
    <row r="850" spans="2:27" x14ac:dyDescent="0.25">
      <c r="B850" s="68" t="s">
        <v>68</v>
      </c>
      <c r="C850" s="80" t="str">
        <f>IFERROR(VLOOKUP(B850,Listor!$A$6:$B$62,2,FALSE),"")</f>
        <v/>
      </c>
      <c r="D850" s="80" t="str">
        <f>IFERROR(VLOOKUP(B850,Listor!$A$6:$C$62,3,FALSE),"")</f>
        <v/>
      </c>
      <c r="E850" s="110" t="s">
        <v>79</v>
      </c>
      <c r="F850" s="66"/>
      <c r="G850" s="35" t="str">
        <f>IFERROR(VLOOKUP(B850,Listor!$A$6:$G$62,7,FALSE),"")</f>
        <v/>
      </c>
      <c r="H850" s="63" t="str">
        <f>IFERROR(VLOOKUP(B850,Listor!$N$6:$O$47,2,FALSE),"")</f>
        <v/>
      </c>
      <c r="I850" s="63" t="str">
        <f t="shared" si="39"/>
        <v/>
      </c>
      <c r="J850" s="96" t="str">
        <f>IFERROR(VLOOKUP(B850,Listor!$N$6:$P$47,3,FALSE)*I850,"")</f>
        <v/>
      </c>
      <c r="K850" s="81"/>
      <c r="L850" s="88" t="str">
        <f>IFERROR((VLOOKUP(B850,Listor!$N$6:$P$47,3,FALSE)*Biologiska!K850)+(VLOOKUP(B850,Listor!$N$6:$Q$47,4,FALSE)),"")</f>
        <v/>
      </c>
      <c r="M850" s="63" t="str">
        <f t="shared" si="40"/>
        <v/>
      </c>
      <c r="N850" s="75"/>
      <c r="O850" s="84" t="str">
        <f t="shared" si="41"/>
        <v/>
      </c>
      <c r="P850" s="107"/>
      <c r="Q850" s="87" t="s">
        <v>79</v>
      </c>
      <c r="R850" s="87"/>
      <c r="S850" s="87"/>
      <c r="T850" s="87"/>
      <c r="U850" s="87"/>
      <c r="V850" s="86" t="s">
        <v>79</v>
      </c>
      <c r="W850" s="75"/>
      <c r="X850" s="102" t="s">
        <v>79</v>
      </c>
      <c r="Y850" s="63" t="str">
        <f>IFERROR(IF(VLOOKUP(X850,Listor!$T$6:$U$7,2,FALSE)&lt;O850,TRUE),"")</f>
        <v/>
      </c>
      <c r="Z850" s="87"/>
      <c r="AA850" s="104"/>
    </row>
    <row r="851" spans="2:27" x14ac:dyDescent="0.25">
      <c r="B851" s="68" t="s">
        <v>68</v>
      </c>
      <c r="C851" s="80" t="str">
        <f>IFERROR(VLOOKUP(B851,Listor!$A$6:$B$62,2,FALSE),"")</f>
        <v/>
      </c>
      <c r="D851" s="80" t="str">
        <f>IFERROR(VLOOKUP(B851,Listor!$A$6:$C$62,3,FALSE),"")</f>
        <v/>
      </c>
      <c r="E851" s="110" t="s">
        <v>79</v>
      </c>
      <c r="F851" s="66"/>
      <c r="G851" s="35" t="str">
        <f>IFERROR(VLOOKUP(B851,Listor!$A$6:$G$62,7,FALSE),"")</f>
        <v/>
      </c>
      <c r="H851" s="63" t="str">
        <f>IFERROR(VLOOKUP(B851,Listor!$N$6:$O$47,2,FALSE),"")</f>
        <v/>
      </c>
      <c r="I851" s="63" t="str">
        <f t="shared" si="39"/>
        <v/>
      </c>
      <c r="J851" s="96" t="str">
        <f>IFERROR(VLOOKUP(B851,Listor!$N$6:$P$47,3,FALSE)*I851,"")</f>
        <v/>
      </c>
      <c r="K851" s="81"/>
      <c r="L851" s="88" t="str">
        <f>IFERROR((VLOOKUP(B851,Listor!$N$6:$P$47,3,FALSE)*Biologiska!K851)+(VLOOKUP(B851,Listor!$N$6:$Q$47,4,FALSE)),"")</f>
        <v/>
      </c>
      <c r="M851" s="63" t="str">
        <f t="shared" si="40"/>
        <v/>
      </c>
      <c r="N851" s="75"/>
      <c r="O851" s="84" t="str">
        <f t="shared" si="41"/>
        <v/>
      </c>
      <c r="P851" s="107"/>
      <c r="Q851" s="87" t="s">
        <v>79</v>
      </c>
      <c r="R851" s="87"/>
      <c r="S851" s="87"/>
      <c r="T851" s="87"/>
      <c r="U851" s="87"/>
      <c r="V851" s="86" t="s">
        <v>79</v>
      </c>
      <c r="W851" s="75"/>
      <c r="X851" s="102" t="s">
        <v>79</v>
      </c>
      <c r="Y851" s="63" t="str">
        <f>IFERROR(IF(VLOOKUP(X851,Listor!$T$6:$U$7,2,FALSE)&lt;O851,TRUE),"")</f>
        <v/>
      </c>
      <c r="Z851" s="87"/>
      <c r="AA851" s="104"/>
    </row>
    <row r="852" spans="2:27" x14ac:dyDescent="0.25">
      <c r="B852" s="68" t="s">
        <v>68</v>
      </c>
      <c r="C852" s="80" t="str">
        <f>IFERROR(VLOOKUP(B852,Listor!$A$6:$B$62,2,FALSE),"")</f>
        <v/>
      </c>
      <c r="D852" s="80" t="str">
        <f>IFERROR(VLOOKUP(B852,Listor!$A$6:$C$62,3,FALSE),"")</f>
        <v/>
      </c>
      <c r="E852" s="110" t="s">
        <v>79</v>
      </c>
      <c r="F852" s="66"/>
      <c r="G852" s="35" t="str">
        <f>IFERROR(VLOOKUP(B852,Listor!$A$6:$G$62,7,FALSE),"")</f>
        <v/>
      </c>
      <c r="H852" s="63" t="str">
        <f>IFERROR(VLOOKUP(B852,Listor!$N$6:$O$47,2,FALSE),"")</f>
        <v/>
      </c>
      <c r="I852" s="63" t="str">
        <f t="shared" si="39"/>
        <v/>
      </c>
      <c r="J852" s="96" t="str">
        <f>IFERROR(VLOOKUP(B852,Listor!$N$6:$P$47,3,FALSE)*I852,"")</f>
        <v/>
      </c>
      <c r="K852" s="81"/>
      <c r="L852" s="88" t="str">
        <f>IFERROR((VLOOKUP(B852,Listor!$N$6:$P$47,3,FALSE)*Biologiska!K852)+(VLOOKUP(B852,Listor!$N$6:$Q$47,4,FALSE)),"")</f>
        <v/>
      </c>
      <c r="M852" s="63" t="str">
        <f t="shared" si="40"/>
        <v/>
      </c>
      <c r="N852" s="75"/>
      <c r="O852" s="84" t="str">
        <f t="shared" si="41"/>
        <v/>
      </c>
      <c r="P852" s="107"/>
      <c r="Q852" s="87" t="s">
        <v>79</v>
      </c>
      <c r="R852" s="87"/>
      <c r="S852" s="87"/>
      <c r="T852" s="87"/>
      <c r="U852" s="87"/>
      <c r="V852" s="86" t="s">
        <v>79</v>
      </c>
      <c r="W852" s="75"/>
      <c r="X852" s="102" t="s">
        <v>79</v>
      </c>
      <c r="Y852" s="63" t="str">
        <f>IFERROR(IF(VLOOKUP(X852,Listor!$T$6:$U$7,2,FALSE)&lt;O852,TRUE),"")</f>
        <v/>
      </c>
      <c r="Z852" s="87"/>
      <c r="AA852" s="104"/>
    </row>
    <row r="853" spans="2:27" x14ac:dyDescent="0.25">
      <c r="B853" s="68" t="s">
        <v>68</v>
      </c>
      <c r="C853" s="80" t="str">
        <f>IFERROR(VLOOKUP(B853,Listor!$A$6:$B$62,2,FALSE),"")</f>
        <v/>
      </c>
      <c r="D853" s="80" t="str">
        <f>IFERROR(VLOOKUP(B853,Listor!$A$6:$C$62,3,FALSE),"")</f>
        <v/>
      </c>
      <c r="E853" s="110" t="s">
        <v>79</v>
      </c>
      <c r="F853" s="66"/>
      <c r="G853" s="35" t="str">
        <f>IFERROR(VLOOKUP(B853,Listor!$A$6:$G$62,7,FALSE),"")</f>
        <v/>
      </c>
      <c r="H853" s="63" t="str">
        <f>IFERROR(VLOOKUP(B853,Listor!$N$6:$O$47,2,FALSE),"")</f>
        <v/>
      </c>
      <c r="I853" s="63" t="str">
        <f t="shared" si="39"/>
        <v/>
      </c>
      <c r="J853" s="96" t="str">
        <f>IFERROR(VLOOKUP(B853,Listor!$N$6:$P$47,3,FALSE)*I853,"")</f>
        <v/>
      </c>
      <c r="K853" s="81"/>
      <c r="L853" s="88" t="str">
        <f>IFERROR((VLOOKUP(B853,Listor!$N$6:$P$47,3,FALSE)*Biologiska!K853)+(VLOOKUP(B853,Listor!$N$6:$Q$47,4,FALSE)),"")</f>
        <v/>
      </c>
      <c r="M853" s="63" t="str">
        <f t="shared" si="40"/>
        <v/>
      </c>
      <c r="N853" s="75"/>
      <c r="O853" s="84" t="str">
        <f t="shared" si="41"/>
        <v/>
      </c>
      <c r="P853" s="107"/>
      <c r="Q853" s="87" t="s">
        <v>79</v>
      </c>
      <c r="R853" s="87"/>
      <c r="S853" s="87"/>
      <c r="T853" s="87"/>
      <c r="U853" s="87"/>
      <c r="V853" s="86" t="s">
        <v>79</v>
      </c>
      <c r="W853" s="75"/>
      <c r="X853" s="102" t="s">
        <v>79</v>
      </c>
      <c r="Y853" s="63" t="str">
        <f>IFERROR(IF(VLOOKUP(X853,Listor!$T$6:$U$7,2,FALSE)&lt;O853,TRUE),"")</f>
        <v/>
      </c>
      <c r="Z853" s="87"/>
      <c r="AA853" s="104"/>
    </row>
    <row r="854" spans="2:27" x14ac:dyDescent="0.25">
      <c r="B854" s="68" t="s">
        <v>68</v>
      </c>
      <c r="C854" s="80" t="str">
        <f>IFERROR(VLOOKUP(B854,Listor!$A$6:$B$62,2,FALSE),"")</f>
        <v/>
      </c>
      <c r="D854" s="80" t="str">
        <f>IFERROR(VLOOKUP(B854,Listor!$A$6:$C$62,3,FALSE),"")</f>
        <v/>
      </c>
      <c r="E854" s="110" t="s">
        <v>79</v>
      </c>
      <c r="F854" s="66"/>
      <c r="G854" s="35" t="str">
        <f>IFERROR(VLOOKUP(B854,Listor!$A$6:$G$62,7,FALSE),"")</f>
        <v/>
      </c>
      <c r="H854" s="63" t="str">
        <f>IFERROR(VLOOKUP(B854,Listor!$N$6:$O$47,2,FALSE),"")</f>
        <v/>
      </c>
      <c r="I854" s="63" t="str">
        <f t="shared" si="39"/>
        <v/>
      </c>
      <c r="J854" s="96" t="str">
        <f>IFERROR(VLOOKUP(B854,Listor!$N$6:$P$47,3,FALSE)*I854,"")</f>
        <v/>
      </c>
      <c r="K854" s="81"/>
      <c r="L854" s="88" t="str">
        <f>IFERROR((VLOOKUP(B854,Listor!$N$6:$P$47,3,FALSE)*Biologiska!K854)+(VLOOKUP(B854,Listor!$N$6:$Q$47,4,FALSE)),"")</f>
        <v/>
      </c>
      <c r="M854" s="63" t="str">
        <f t="shared" si="40"/>
        <v/>
      </c>
      <c r="N854" s="75"/>
      <c r="O854" s="84" t="str">
        <f t="shared" si="41"/>
        <v/>
      </c>
      <c r="P854" s="107"/>
      <c r="Q854" s="87" t="s">
        <v>79</v>
      </c>
      <c r="R854" s="87"/>
      <c r="S854" s="87"/>
      <c r="T854" s="87"/>
      <c r="U854" s="87"/>
      <c r="V854" s="86" t="s">
        <v>79</v>
      </c>
      <c r="W854" s="75"/>
      <c r="X854" s="102" t="s">
        <v>79</v>
      </c>
      <c r="Y854" s="63" t="str">
        <f>IFERROR(IF(VLOOKUP(X854,Listor!$T$6:$U$7,2,FALSE)&lt;O854,TRUE),"")</f>
        <v/>
      </c>
      <c r="Z854" s="87"/>
      <c r="AA854" s="104"/>
    </row>
    <row r="855" spans="2:27" x14ac:dyDescent="0.25">
      <c r="B855" s="68" t="s">
        <v>68</v>
      </c>
      <c r="C855" s="80" t="str">
        <f>IFERROR(VLOOKUP(B855,Listor!$A$6:$B$62,2,FALSE),"")</f>
        <v/>
      </c>
      <c r="D855" s="80" t="str">
        <f>IFERROR(VLOOKUP(B855,Listor!$A$6:$C$62,3,FALSE),"")</f>
        <v/>
      </c>
      <c r="E855" s="110" t="s">
        <v>79</v>
      </c>
      <c r="F855" s="66"/>
      <c r="G855" s="35" t="str">
        <f>IFERROR(VLOOKUP(B855,Listor!$A$6:$G$62,7,FALSE),"")</f>
        <v/>
      </c>
      <c r="H855" s="63" t="str">
        <f>IFERROR(VLOOKUP(B855,Listor!$N$6:$O$47,2,FALSE),"")</f>
        <v/>
      </c>
      <c r="I855" s="63" t="str">
        <f t="shared" si="39"/>
        <v/>
      </c>
      <c r="J855" s="96" t="str">
        <f>IFERROR(VLOOKUP(B855,Listor!$N$6:$P$47,3,FALSE)*I855,"")</f>
        <v/>
      </c>
      <c r="K855" s="81"/>
      <c r="L855" s="88" t="str">
        <f>IFERROR((VLOOKUP(B855,Listor!$N$6:$P$47,3,FALSE)*Biologiska!K855)+(VLOOKUP(B855,Listor!$N$6:$Q$47,4,FALSE)),"")</f>
        <v/>
      </c>
      <c r="M855" s="63" t="str">
        <f t="shared" si="40"/>
        <v/>
      </c>
      <c r="N855" s="75"/>
      <c r="O855" s="84" t="str">
        <f t="shared" si="41"/>
        <v/>
      </c>
      <c r="P855" s="107"/>
      <c r="Q855" s="87" t="s">
        <v>79</v>
      </c>
      <c r="R855" s="87"/>
      <c r="S855" s="87"/>
      <c r="T855" s="87"/>
      <c r="U855" s="87"/>
      <c r="V855" s="86" t="s">
        <v>79</v>
      </c>
      <c r="W855" s="75"/>
      <c r="X855" s="102" t="s">
        <v>79</v>
      </c>
      <c r="Y855" s="63" t="str">
        <f>IFERROR(IF(VLOOKUP(X855,Listor!$T$6:$U$7,2,FALSE)&lt;O855,TRUE),"")</f>
        <v/>
      </c>
      <c r="Z855" s="87"/>
      <c r="AA855" s="104"/>
    </row>
    <row r="856" spans="2:27" x14ac:dyDescent="0.25">
      <c r="B856" s="68" t="s">
        <v>68</v>
      </c>
      <c r="C856" s="80" t="str">
        <f>IFERROR(VLOOKUP(B856,Listor!$A$6:$B$62,2,FALSE),"")</f>
        <v/>
      </c>
      <c r="D856" s="80" t="str">
        <f>IFERROR(VLOOKUP(B856,Listor!$A$6:$C$62,3,FALSE),"")</f>
        <v/>
      </c>
      <c r="E856" s="110" t="s">
        <v>79</v>
      </c>
      <c r="F856" s="66"/>
      <c r="G856" s="35" t="str">
        <f>IFERROR(VLOOKUP(B856,Listor!$A$6:$G$62,7,FALSE),"")</f>
        <v/>
      </c>
      <c r="H856" s="63" t="str">
        <f>IFERROR(VLOOKUP(B856,Listor!$N$6:$O$47,2,FALSE),"")</f>
        <v/>
      </c>
      <c r="I856" s="63" t="str">
        <f t="shared" si="39"/>
        <v/>
      </c>
      <c r="J856" s="96" t="str">
        <f>IFERROR(VLOOKUP(B856,Listor!$N$6:$P$47,3,FALSE)*I856,"")</f>
        <v/>
      </c>
      <c r="K856" s="81"/>
      <c r="L856" s="88" t="str">
        <f>IFERROR((VLOOKUP(B856,Listor!$N$6:$P$47,3,FALSE)*Biologiska!K856)+(VLOOKUP(B856,Listor!$N$6:$Q$47,4,FALSE)),"")</f>
        <v/>
      </c>
      <c r="M856" s="63" t="str">
        <f t="shared" si="40"/>
        <v/>
      </c>
      <c r="N856" s="75"/>
      <c r="O856" s="84" t="str">
        <f t="shared" si="41"/>
        <v/>
      </c>
      <c r="P856" s="107"/>
      <c r="Q856" s="87" t="s">
        <v>79</v>
      </c>
      <c r="R856" s="87"/>
      <c r="S856" s="87"/>
      <c r="T856" s="87"/>
      <c r="U856" s="87"/>
      <c r="V856" s="86" t="s">
        <v>79</v>
      </c>
      <c r="W856" s="75"/>
      <c r="X856" s="102" t="s">
        <v>79</v>
      </c>
      <c r="Y856" s="63" t="str">
        <f>IFERROR(IF(VLOOKUP(X856,Listor!$T$6:$U$7,2,FALSE)&lt;O856,TRUE),"")</f>
        <v/>
      </c>
      <c r="Z856" s="87"/>
      <c r="AA856" s="104"/>
    </row>
    <row r="857" spans="2:27" x14ac:dyDescent="0.25">
      <c r="B857" s="68" t="s">
        <v>68</v>
      </c>
      <c r="C857" s="80" t="str">
        <f>IFERROR(VLOOKUP(B857,Listor!$A$6:$B$62,2,FALSE),"")</f>
        <v/>
      </c>
      <c r="D857" s="80" t="str">
        <f>IFERROR(VLOOKUP(B857,Listor!$A$6:$C$62,3,FALSE),"")</f>
        <v/>
      </c>
      <c r="E857" s="110" t="s">
        <v>79</v>
      </c>
      <c r="F857" s="66"/>
      <c r="G857" s="35" t="str">
        <f>IFERROR(VLOOKUP(B857,Listor!$A$6:$G$62,7,FALSE),"")</f>
        <v/>
      </c>
      <c r="H857" s="63" t="str">
        <f>IFERROR(VLOOKUP(B857,Listor!$N$6:$O$47,2,FALSE),"")</f>
        <v/>
      </c>
      <c r="I857" s="63" t="str">
        <f t="shared" si="39"/>
        <v/>
      </c>
      <c r="J857" s="96" t="str">
        <f>IFERROR(VLOOKUP(B857,Listor!$N$6:$P$47,3,FALSE)*I857,"")</f>
        <v/>
      </c>
      <c r="K857" s="81"/>
      <c r="L857" s="88" t="str">
        <f>IFERROR((VLOOKUP(B857,Listor!$N$6:$P$47,3,FALSE)*Biologiska!K857)+(VLOOKUP(B857,Listor!$N$6:$Q$47,4,FALSE)),"")</f>
        <v/>
      </c>
      <c r="M857" s="63" t="str">
        <f t="shared" si="40"/>
        <v/>
      </c>
      <c r="N857" s="75"/>
      <c r="O857" s="84" t="str">
        <f t="shared" si="41"/>
        <v/>
      </c>
      <c r="P857" s="107"/>
      <c r="Q857" s="87" t="s">
        <v>79</v>
      </c>
      <c r="R857" s="87"/>
      <c r="S857" s="87"/>
      <c r="T857" s="87"/>
      <c r="U857" s="87"/>
      <c r="V857" s="86" t="s">
        <v>79</v>
      </c>
      <c r="W857" s="75"/>
      <c r="X857" s="102" t="s">
        <v>79</v>
      </c>
      <c r="Y857" s="63" t="str">
        <f>IFERROR(IF(VLOOKUP(X857,Listor!$T$6:$U$7,2,FALSE)&lt;O857,TRUE),"")</f>
        <v/>
      </c>
      <c r="Z857" s="87"/>
      <c r="AA857" s="104"/>
    </row>
    <row r="858" spans="2:27" x14ac:dyDescent="0.25">
      <c r="B858" s="68" t="s">
        <v>68</v>
      </c>
      <c r="C858" s="80" t="str">
        <f>IFERROR(VLOOKUP(B858,Listor!$A$6:$B$62,2,FALSE),"")</f>
        <v/>
      </c>
      <c r="D858" s="80" t="str">
        <f>IFERROR(VLOOKUP(B858,Listor!$A$6:$C$62,3,FALSE),"")</f>
        <v/>
      </c>
      <c r="E858" s="110" t="s">
        <v>79</v>
      </c>
      <c r="F858" s="66"/>
      <c r="G858" s="35" t="str">
        <f>IFERROR(VLOOKUP(B858,Listor!$A$6:$G$62,7,FALSE),"")</f>
        <v/>
      </c>
      <c r="H858" s="63" t="str">
        <f>IFERROR(VLOOKUP(B858,Listor!$N$6:$O$47,2,FALSE),"")</f>
        <v/>
      </c>
      <c r="I858" s="63" t="str">
        <f t="shared" si="39"/>
        <v/>
      </c>
      <c r="J858" s="96" t="str">
        <f>IFERROR(VLOOKUP(B858,Listor!$N$6:$P$47,3,FALSE)*I858,"")</f>
        <v/>
      </c>
      <c r="K858" s="81"/>
      <c r="L858" s="88" t="str">
        <f>IFERROR((VLOOKUP(B858,Listor!$N$6:$P$47,3,FALSE)*Biologiska!K858)+(VLOOKUP(B858,Listor!$N$6:$Q$47,4,FALSE)),"")</f>
        <v/>
      </c>
      <c r="M858" s="63" t="str">
        <f t="shared" si="40"/>
        <v/>
      </c>
      <c r="N858" s="75"/>
      <c r="O858" s="84" t="str">
        <f t="shared" si="41"/>
        <v/>
      </c>
      <c r="P858" s="107"/>
      <c r="Q858" s="87" t="s">
        <v>79</v>
      </c>
      <c r="R858" s="87"/>
      <c r="S858" s="87"/>
      <c r="T858" s="87"/>
      <c r="U858" s="87"/>
      <c r="V858" s="86" t="s">
        <v>79</v>
      </c>
      <c r="W858" s="75"/>
      <c r="X858" s="102" t="s">
        <v>79</v>
      </c>
      <c r="Y858" s="63" t="str">
        <f>IFERROR(IF(VLOOKUP(X858,Listor!$T$6:$U$7,2,FALSE)&lt;O858,TRUE),"")</f>
        <v/>
      </c>
      <c r="Z858" s="87"/>
      <c r="AA858" s="104"/>
    </row>
    <row r="859" spans="2:27" x14ac:dyDescent="0.25">
      <c r="B859" s="68" t="s">
        <v>68</v>
      </c>
      <c r="C859" s="80" t="str">
        <f>IFERROR(VLOOKUP(B859,Listor!$A$6:$B$62,2,FALSE),"")</f>
        <v/>
      </c>
      <c r="D859" s="80" t="str">
        <f>IFERROR(VLOOKUP(B859,Listor!$A$6:$C$62,3,FALSE),"")</f>
        <v/>
      </c>
      <c r="E859" s="110" t="s">
        <v>79</v>
      </c>
      <c r="F859" s="66"/>
      <c r="G859" s="35" t="str">
        <f>IFERROR(VLOOKUP(B859,Listor!$A$6:$G$62,7,FALSE),"")</f>
        <v/>
      </c>
      <c r="H859" s="63" t="str">
        <f>IFERROR(VLOOKUP(B859,Listor!$N$6:$O$47,2,FALSE),"")</f>
        <v/>
      </c>
      <c r="I859" s="63" t="str">
        <f t="shared" si="39"/>
        <v/>
      </c>
      <c r="J859" s="96" t="str">
        <f>IFERROR(VLOOKUP(B859,Listor!$N$6:$P$47,3,FALSE)*I859,"")</f>
        <v/>
      </c>
      <c r="K859" s="81"/>
      <c r="L859" s="88" t="str">
        <f>IFERROR((VLOOKUP(B859,Listor!$N$6:$P$47,3,FALSE)*Biologiska!K859)+(VLOOKUP(B859,Listor!$N$6:$Q$47,4,FALSE)),"")</f>
        <v/>
      </c>
      <c r="M859" s="63" t="str">
        <f t="shared" si="40"/>
        <v/>
      </c>
      <c r="N859" s="75"/>
      <c r="O859" s="84" t="str">
        <f t="shared" si="41"/>
        <v/>
      </c>
      <c r="P859" s="107"/>
      <c r="Q859" s="87" t="s">
        <v>79</v>
      </c>
      <c r="R859" s="87"/>
      <c r="S859" s="87"/>
      <c r="T859" s="87"/>
      <c r="U859" s="87"/>
      <c r="V859" s="86" t="s">
        <v>79</v>
      </c>
      <c r="W859" s="75"/>
      <c r="X859" s="102" t="s">
        <v>79</v>
      </c>
      <c r="Y859" s="63" t="str">
        <f>IFERROR(IF(VLOOKUP(X859,Listor!$T$6:$U$7,2,FALSE)&lt;O859,TRUE),"")</f>
        <v/>
      </c>
      <c r="Z859" s="87"/>
      <c r="AA859" s="104"/>
    </row>
    <row r="860" spans="2:27" x14ac:dyDescent="0.25">
      <c r="B860" s="68" t="s">
        <v>68</v>
      </c>
      <c r="C860" s="80" t="str">
        <f>IFERROR(VLOOKUP(B860,Listor!$A$6:$B$62,2,FALSE),"")</f>
        <v/>
      </c>
      <c r="D860" s="80" t="str">
        <f>IFERROR(VLOOKUP(B860,Listor!$A$6:$C$62,3,FALSE),"")</f>
        <v/>
      </c>
      <c r="E860" s="110" t="s">
        <v>79</v>
      </c>
      <c r="F860" s="66"/>
      <c r="G860" s="35" t="str">
        <f>IFERROR(VLOOKUP(B860,Listor!$A$6:$G$62,7,FALSE),"")</f>
        <v/>
      </c>
      <c r="H860" s="63" t="str">
        <f>IFERROR(VLOOKUP(B860,Listor!$N$6:$O$47,2,FALSE),"")</f>
        <v/>
      </c>
      <c r="I860" s="63" t="str">
        <f t="shared" si="39"/>
        <v/>
      </c>
      <c r="J860" s="96" t="str">
        <f>IFERROR(VLOOKUP(B860,Listor!$N$6:$P$47,3,FALSE)*I860,"")</f>
        <v/>
      </c>
      <c r="K860" s="81"/>
      <c r="L860" s="88" t="str">
        <f>IFERROR((VLOOKUP(B860,Listor!$N$6:$P$47,3,FALSE)*Biologiska!K860)+(VLOOKUP(B860,Listor!$N$6:$Q$47,4,FALSE)),"")</f>
        <v/>
      </c>
      <c r="M860" s="63" t="str">
        <f t="shared" si="40"/>
        <v/>
      </c>
      <c r="N860" s="75"/>
      <c r="O860" s="84" t="str">
        <f t="shared" si="41"/>
        <v/>
      </c>
      <c r="P860" s="107"/>
      <c r="Q860" s="87" t="s">
        <v>79</v>
      </c>
      <c r="R860" s="87"/>
      <c r="S860" s="87"/>
      <c r="T860" s="87"/>
      <c r="U860" s="87"/>
      <c r="V860" s="86" t="s">
        <v>79</v>
      </c>
      <c r="W860" s="75"/>
      <c r="X860" s="102" t="s">
        <v>79</v>
      </c>
      <c r="Y860" s="63" t="str">
        <f>IFERROR(IF(VLOOKUP(X860,Listor!$T$6:$U$7,2,FALSE)&lt;O860,TRUE),"")</f>
        <v/>
      </c>
      <c r="Z860" s="87"/>
      <c r="AA860" s="104"/>
    </row>
    <row r="861" spans="2:27" x14ac:dyDescent="0.25">
      <c r="B861" s="68" t="s">
        <v>68</v>
      </c>
      <c r="C861" s="80" t="str">
        <f>IFERROR(VLOOKUP(B861,Listor!$A$6:$B$62,2,FALSE),"")</f>
        <v/>
      </c>
      <c r="D861" s="80" t="str">
        <f>IFERROR(VLOOKUP(B861,Listor!$A$6:$C$62,3,FALSE),"")</f>
        <v/>
      </c>
      <c r="E861" s="110" t="s">
        <v>79</v>
      </c>
      <c r="F861" s="66"/>
      <c r="G861" s="35" t="str">
        <f>IFERROR(VLOOKUP(B861,Listor!$A$6:$G$62,7,FALSE),"")</f>
        <v/>
      </c>
      <c r="H861" s="63" t="str">
        <f>IFERROR(VLOOKUP(B861,Listor!$N$6:$O$47,2,FALSE),"")</f>
        <v/>
      </c>
      <c r="I861" s="63" t="str">
        <f t="shared" si="39"/>
        <v/>
      </c>
      <c r="J861" s="96" t="str">
        <f>IFERROR(VLOOKUP(B861,Listor!$N$6:$P$47,3,FALSE)*I861,"")</f>
        <v/>
      </c>
      <c r="K861" s="81"/>
      <c r="L861" s="88" t="str">
        <f>IFERROR((VLOOKUP(B861,Listor!$N$6:$P$47,3,FALSE)*Biologiska!K861)+(VLOOKUP(B861,Listor!$N$6:$Q$47,4,FALSE)),"")</f>
        <v/>
      </c>
      <c r="M861" s="63" t="str">
        <f t="shared" si="40"/>
        <v/>
      </c>
      <c r="N861" s="75"/>
      <c r="O861" s="84" t="str">
        <f t="shared" si="41"/>
        <v/>
      </c>
      <c r="P861" s="107"/>
      <c r="Q861" s="87" t="s">
        <v>79</v>
      </c>
      <c r="R861" s="87"/>
      <c r="S861" s="87"/>
      <c r="T861" s="87"/>
      <c r="U861" s="87"/>
      <c r="V861" s="86" t="s">
        <v>79</v>
      </c>
      <c r="W861" s="75"/>
      <c r="X861" s="102" t="s">
        <v>79</v>
      </c>
      <c r="Y861" s="63" t="str">
        <f>IFERROR(IF(VLOOKUP(X861,Listor!$T$6:$U$7,2,FALSE)&lt;O861,TRUE),"")</f>
        <v/>
      </c>
      <c r="Z861" s="87"/>
      <c r="AA861" s="104"/>
    </row>
    <row r="862" spans="2:27" x14ac:dyDescent="0.25">
      <c r="B862" s="68" t="s">
        <v>68</v>
      </c>
      <c r="C862" s="80" t="str">
        <f>IFERROR(VLOOKUP(B862,Listor!$A$6:$B$62,2,FALSE),"")</f>
        <v/>
      </c>
      <c r="D862" s="80" t="str">
        <f>IFERROR(VLOOKUP(B862,Listor!$A$6:$C$62,3,FALSE),"")</f>
        <v/>
      </c>
      <c r="E862" s="110" t="s">
        <v>79</v>
      </c>
      <c r="F862" s="66"/>
      <c r="G862" s="35" t="str">
        <f>IFERROR(VLOOKUP(B862,Listor!$A$6:$G$62,7,FALSE),"")</f>
        <v/>
      </c>
      <c r="H862" s="63" t="str">
        <f>IFERROR(VLOOKUP(B862,Listor!$N$6:$O$47,2,FALSE),"")</f>
        <v/>
      </c>
      <c r="I862" s="63" t="str">
        <f t="shared" si="39"/>
        <v/>
      </c>
      <c r="J862" s="96" t="str">
        <f>IFERROR(VLOOKUP(B862,Listor!$N$6:$P$47,3,FALSE)*I862,"")</f>
        <v/>
      </c>
      <c r="K862" s="81"/>
      <c r="L862" s="88" t="str">
        <f>IFERROR((VLOOKUP(B862,Listor!$N$6:$P$47,3,FALSE)*Biologiska!K862)+(VLOOKUP(B862,Listor!$N$6:$Q$47,4,FALSE)),"")</f>
        <v/>
      </c>
      <c r="M862" s="63" t="str">
        <f t="shared" si="40"/>
        <v/>
      </c>
      <c r="N862" s="75"/>
      <c r="O862" s="84" t="str">
        <f t="shared" si="41"/>
        <v/>
      </c>
      <c r="P862" s="107"/>
      <c r="Q862" s="87" t="s">
        <v>79</v>
      </c>
      <c r="R862" s="87"/>
      <c r="S862" s="87"/>
      <c r="T862" s="87"/>
      <c r="U862" s="87"/>
      <c r="V862" s="86" t="s">
        <v>79</v>
      </c>
      <c r="W862" s="75"/>
      <c r="X862" s="102" t="s">
        <v>79</v>
      </c>
      <c r="Y862" s="63" t="str">
        <f>IFERROR(IF(VLOOKUP(X862,Listor!$T$6:$U$7,2,FALSE)&lt;O862,TRUE),"")</f>
        <v/>
      </c>
      <c r="Z862" s="87"/>
      <c r="AA862" s="104"/>
    </row>
    <row r="863" spans="2:27" x14ac:dyDescent="0.25">
      <c r="B863" s="68" t="s">
        <v>68</v>
      </c>
      <c r="C863" s="80" t="str">
        <f>IFERROR(VLOOKUP(B863,Listor!$A$6:$B$62,2,FALSE),"")</f>
        <v/>
      </c>
      <c r="D863" s="80" t="str">
        <f>IFERROR(VLOOKUP(B863,Listor!$A$6:$C$62,3,FALSE),"")</f>
        <v/>
      </c>
      <c r="E863" s="110" t="s">
        <v>79</v>
      </c>
      <c r="F863" s="66"/>
      <c r="G863" s="35" t="str">
        <f>IFERROR(VLOOKUP(B863,Listor!$A$6:$G$62,7,FALSE),"")</f>
        <v/>
      </c>
      <c r="H863" s="63" t="str">
        <f>IFERROR(VLOOKUP(B863,Listor!$N$6:$O$47,2,FALSE),"")</f>
        <v/>
      </c>
      <c r="I863" s="63" t="str">
        <f t="shared" si="39"/>
        <v/>
      </c>
      <c r="J863" s="96" t="str">
        <f>IFERROR(VLOOKUP(B863,Listor!$N$6:$P$47,3,FALSE)*I863,"")</f>
        <v/>
      </c>
      <c r="K863" s="81"/>
      <c r="L863" s="88" t="str">
        <f>IFERROR((VLOOKUP(B863,Listor!$N$6:$P$47,3,FALSE)*Biologiska!K863)+(VLOOKUP(B863,Listor!$N$6:$Q$47,4,FALSE)),"")</f>
        <v/>
      </c>
      <c r="M863" s="63" t="str">
        <f t="shared" si="40"/>
        <v/>
      </c>
      <c r="N863" s="75"/>
      <c r="O863" s="84" t="str">
        <f t="shared" si="41"/>
        <v/>
      </c>
      <c r="P863" s="107"/>
      <c r="Q863" s="87" t="s">
        <v>79</v>
      </c>
      <c r="R863" s="87"/>
      <c r="S863" s="87"/>
      <c r="T863" s="87"/>
      <c r="U863" s="87"/>
      <c r="V863" s="86" t="s">
        <v>79</v>
      </c>
      <c r="W863" s="75"/>
      <c r="X863" s="102" t="s">
        <v>79</v>
      </c>
      <c r="Y863" s="63" t="str">
        <f>IFERROR(IF(VLOOKUP(X863,Listor!$T$6:$U$7,2,FALSE)&lt;O863,TRUE),"")</f>
        <v/>
      </c>
      <c r="Z863" s="87"/>
      <c r="AA863" s="104"/>
    </row>
    <row r="864" spans="2:27" x14ac:dyDescent="0.25">
      <c r="B864" s="68" t="s">
        <v>68</v>
      </c>
      <c r="C864" s="80" t="str">
        <f>IFERROR(VLOOKUP(B864,Listor!$A$6:$B$62,2,FALSE),"")</f>
        <v/>
      </c>
      <c r="D864" s="80" t="str">
        <f>IFERROR(VLOOKUP(B864,Listor!$A$6:$C$62,3,FALSE),"")</f>
        <v/>
      </c>
      <c r="E864" s="110" t="s">
        <v>79</v>
      </c>
      <c r="F864" s="66"/>
      <c r="G864" s="35" t="str">
        <f>IFERROR(VLOOKUP(B864,Listor!$A$6:$G$62,7,FALSE),"")</f>
        <v/>
      </c>
      <c r="H864" s="63" t="str">
        <f>IFERROR(VLOOKUP(B864,Listor!$N$6:$O$47,2,FALSE),"")</f>
        <v/>
      </c>
      <c r="I864" s="63" t="str">
        <f t="shared" si="39"/>
        <v/>
      </c>
      <c r="J864" s="96" t="str">
        <f>IFERROR(VLOOKUP(B864,Listor!$N$6:$P$47,3,FALSE)*I864,"")</f>
        <v/>
      </c>
      <c r="K864" s="81"/>
      <c r="L864" s="88" t="str">
        <f>IFERROR((VLOOKUP(B864,Listor!$N$6:$P$47,3,FALSE)*Biologiska!K864)+(VLOOKUP(B864,Listor!$N$6:$Q$47,4,FALSE)),"")</f>
        <v/>
      </c>
      <c r="M864" s="63" t="str">
        <f t="shared" si="40"/>
        <v/>
      </c>
      <c r="N864" s="75"/>
      <c r="O864" s="84" t="str">
        <f t="shared" si="41"/>
        <v/>
      </c>
      <c r="P864" s="107"/>
      <c r="Q864" s="87" t="s">
        <v>79</v>
      </c>
      <c r="R864" s="87"/>
      <c r="S864" s="87"/>
      <c r="T864" s="87"/>
      <c r="U864" s="87"/>
      <c r="V864" s="86" t="s">
        <v>79</v>
      </c>
      <c r="W864" s="75"/>
      <c r="X864" s="102" t="s">
        <v>79</v>
      </c>
      <c r="Y864" s="63" t="str">
        <f>IFERROR(IF(VLOOKUP(X864,Listor!$T$6:$U$7,2,FALSE)&lt;O864,TRUE),"")</f>
        <v/>
      </c>
      <c r="Z864" s="87"/>
      <c r="AA864" s="104"/>
    </row>
    <row r="865" spans="2:27" x14ac:dyDescent="0.25">
      <c r="B865" s="68" t="s">
        <v>68</v>
      </c>
      <c r="C865" s="80" t="str">
        <f>IFERROR(VLOOKUP(B865,Listor!$A$6:$B$62,2,FALSE),"")</f>
        <v/>
      </c>
      <c r="D865" s="80" t="str">
        <f>IFERROR(VLOOKUP(B865,Listor!$A$6:$C$62,3,FALSE),"")</f>
        <v/>
      </c>
      <c r="E865" s="110" t="s">
        <v>79</v>
      </c>
      <c r="F865" s="66"/>
      <c r="G865" s="35" t="str">
        <f>IFERROR(VLOOKUP(B865,Listor!$A$6:$G$62,7,FALSE),"")</f>
        <v/>
      </c>
      <c r="H865" s="63" t="str">
        <f>IFERROR(VLOOKUP(B865,Listor!$N$6:$O$47,2,FALSE),"")</f>
        <v/>
      </c>
      <c r="I865" s="63" t="str">
        <f t="shared" si="39"/>
        <v/>
      </c>
      <c r="J865" s="96" t="str">
        <f>IFERROR(VLOOKUP(B865,Listor!$N$6:$P$47,3,FALSE)*I865,"")</f>
        <v/>
      </c>
      <c r="K865" s="81"/>
      <c r="L865" s="88" t="str">
        <f>IFERROR((VLOOKUP(B865,Listor!$N$6:$P$47,3,FALSE)*Biologiska!K865)+(VLOOKUP(B865,Listor!$N$6:$Q$47,4,FALSE)),"")</f>
        <v/>
      </c>
      <c r="M865" s="63" t="str">
        <f t="shared" si="40"/>
        <v/>
      </c>
      <c r="N865" s="75"/>
      <c r="O865" s="84" t="str">
        <f t="shared" si="41"/>
        <v/>
      </c>
      <c r="P865" s="107"/>
      <c r="Q865" s="87" t="s">
        <v>79</v>
      </c>
      <c r="R865" s="87"/>
      <c r="S865" s="87"/>
      <c r="T865" s="87"/>
      <c r="U865" s="87"/>
      <c r="V865" s="86" t="s">
        <v>79</v>
      </c>
      <c r="W865" s="75"/>
      <c r="X865" s="102" t="s">
        <v>79</v>
      </c>
      <c r="Y865" s="63" t="str">
        <f>IFERROR(IF(VLOOKUP(X865,Listor!$T$6:$U$7,2,FALSE)&lt;O865,TRUE),"")</f>
        <v/>
      </c>
      <c r="Z865" s="87"/>
      <c r="AA865" s="104"/>
    </row>
    <row r="866" spans="2:27" x14ac:dyDescent="0.25">
      <c r="B866" s="68" t="s">
        <v>68</v>
      </c>
      <c r="C866" s="80" t="str">
        <f>IFERROR(VLOOKUP(B866,Listor!$A$6:$B$62,2,FALSE),"")</f>
        <v/>
      </c>
      <c r="D866" s="80" t="str">
        <f>IFERROR(VLOOKUP(B866,Listor!$A$6:$C$62,3,FALSE),"")</f>
        <v/>
      </c>
      <c r="E866" s="110" t="s">
        <v>79</v>
      </c>
      <c r="F866" s="66"/>
      <c r="G866" s="35" t="str">
        <f>IFERROR(VLOOKUP(B866,Listor!$A$6:$G$62,7,FALSE),"")</f>
        <v/>
      </c>
      <c r="H866" s="63" t="str">
        <f>IFERROR(VLOOKUP(B866,Listor!$N$6:$O$47,2,FALSE),"")</f>
        <v/>
      </c>
      <c r="I866" s="63" t="str">
        <f t="shared" si="39"/>
        <v/>
      </c>
      <c r="J866" s="96" t="str">
        <f>IFERROR(VLOOKUP(B866,Listor!$N$6:$P$47,3,FALSE)*I866,"")</f>
        <v/>
      </c>
      <c r="K866" s="81"/>
      <c r="L866" s="88" t="str">
        <f>IFERROR((VLOOKUP(B866,Listor!$N$6:$P$47,3,FALSE)*Biologiska!K866)+(VLOOKUP(B866,Listor!$N$6:$Q$47,4,FALSE)),"")</f>
        <v/>
      </c>
      <c r="M866" s="63" t="str">
        <f t="shared" si="40"/>
        <v/>
      </c>
      <c r="N866" s="75"/>
      <c r="O866" s="84" t="str">
        <f t="shared" si="41"/>
        <v/>
      </c>
      <c r="P866" s="107"/>
      <c r="Q866" s="87" t="s">
        <v>79</v>
      </c>
      <c r="R866" s="87"/>
      <c r="S866" s="87"/>
      <c r="T866" s="87"/>
      <c r="U866" s="87"/>
      <c r="V866" s="86" t="s">
        <v>79</v>
      </c>
      <c r="W866" s="75"/>
      <c r="X866" s="102" t="s">
        <v>79</v>
      </c>
      <c r="Y866" s="63" t="str">
        <f>IFERROR(IF(VLOOKUP(X866,Listor!$T$6:$U$7,2,FALSE)&lt;O866,TRUE),"")</f>
        <v/>
      </c>
      <c r="Z866" s="87"/>
      <c r="AA866" s="104"/>
    </row>
    <row r="867" spans="2:27" x14ac:dyDescent="0.25">
      <c r="B867" s="68" t="s">
        <v>68</v>
      </c>
      <c r="C867" s="80" t="str">
        <f>IFERROR(VLOOKUP(B867,Listor!$A$6:$B$62,2,FALSE),"")</f>
        <v/>
      </c>
      <c r="D867" s="80" t="str">
        <f>IFERROR(VLOOKUP(B867,Listor!$A$6:$C$62,3,FALSE),"")</f>
        <v/>
      </c>
      <c r="E867" s="110" t="s">
        <v>79</v>
      </c>
      <c r="F867" s="66"/>
      <c r="G867" s="35" t="str">
        <f>IFERROR(VLOOKUP(B867,Listor!$A$6:$G$62,7,FALSE),"")</f>
        <v/>
      </c>
      <c r="H867" s="63" t="str">
        <f>IFERROR(VLOOKUP(B867,Listor!$N$6:$O$47,2,FALSE),"")</f>
        <v/>
      </c>
      <c r="I867" s="63" t="str">
        <f t="shared" si="39"/>
        <v/>
      </c>
      <c r="J867" s="96" t="str">
        <f>IFERROR(VLOOKUP(B867,Listor!$N$6:$P$47,3,FALSE)*I867,"")</f>
        <v/>
      </c>
      <c r="K867" s="81"/>
      <c r="L867" s="88" t="str">
        <f>IFERROR((VLOOKUP(B867,Listor!$N$6:$P$47,3,FALSE)*Biologiska!K867)+(VLOOKUP(B867,Listor!$N$6:$Q$47,4,FALSE)),"")</f>
        <v/>
      </c>
      <c r="M867" s="63" t="str">
        <f t="shared" si="40"/>
        <v/>
      </c>
      <c r="N867" s="75"/>
      <c r="O867" s="84" t="str">
        <f t="shared" si="41"/>
        <v/>
      </c>
      <c r="P867" s="107"/>
      <c r="Q867" s="87" t="s">
        <v>79</v>
      </c>
      <c r="R867" s="87"/>
      <c r="S867" s="87"/>
      <c r="T867" s="87"/>
      <c r="U867" s="87"/>
      <c r="V867" s="86" t="s">
        <v>79</v>
      </c>
      <c r="W867" s="75"/>
      <c r="X867" s="102" t="s">
        <v>79</v>
      </c>
      <c r="Y867" s="63" t="str">
        <f>IFERROR(IF(VLOOKUP(X867,Listor!$T$6:$U$7,2,FALSE)&lt;O867,TRUE),"")</f>
        <v/>
      </c>
      <c r="Z867" s="87"/>
      <c r="AA867" s="104"/>
    </row>
    <row r="868" spans="2:27" x14ac:dyDescent="0.25">
      <c r="B868" s="68" t="s">
        <v>68</v>
      </c>
      <c r="C868" s="80" t="str">
        <f>IFERROR(VLOOKUP(B868,Listor!$A$6:$B$62,2,FALSE),"")</f>
        <v/>
      </c>
      <c r="D868" s="80" t="str">
        <f>IFERROR(VLOOKUP(B868,Listor!$A$6:$C$62,3,FALSE),"")</f>
        <v/>
      </c>
      <c r="E868" s="110" t="s">
        <v>79</v>
      </c>
      <c r="F868" s="66"/>
      <c r="G868" s="35" t="str">
        <f>IFERROR(VLOOKUP(B868,Listor!$A$6:$G$62,7,FALSE),"")</f>
        <v/>
      </c>
      <c r="H868" s="63" t="str">
        <f>IFERROR(VLOOKUP(B868,Listor!$N$6:$O$47,2,FALSE),"")</f>
        <v/>
      </c>
      <c r="I868" s="63" t="str">
        <f t="shared" si="39"/>
        <v/>
      </c>
      <c r="J868" s="96" t="str">
        <f>IFERROR(VLOOKUP(B868,Listor!$N$6:$P$47,3,FALSE)*I868,"")</f>
        <v/>
      </c>
      <c r="K868" s="81"/>
      <c r="L868" s="88" t="str">
        <f>IFERROR((VLOOKUP(B868,Listor!$N$6:$P$47,3,FALSE)*Biologiska!K868)+(VLOOKUP(B868,Listor!$N$6:$Q$47,4,FALSE)),"")</f>
        <v/>
      </c>
      <c r="M868" s="63" t="str">
        <f t="shared" si="40"/>
        <v/>
      </c>
      <c r="N868" s="75"/>
      <c r="O868" s="84" t="str">
        <f t="shared" si="41"/>
        <v/>
      </c>
      <c r="P868" s="107"/>
      <c r="Q868" s="87" t="s">
        <v>79</v>
      </c>
      <c r="R868" s="87"/>
      <c r="S868" s="87"/>
      <c r="T868" s="87"/>
      <c r="U868" s="87"/>
      <c r="V868" s="86" t="s">
        <v>79</v>
      </c>
      <c r="W868" s="75"/>
      <c r="X868" s="102" t="s">
        <v>79</v>
      </c>
      <c r="Y868" s="63" t="str">
        <f>IFERROR(IF(VLOOKUP(X868,Listor!$T$6:$U$7,2,FALSE)&lt;O868,TRUE),"")</f>
        <v/>
      </c>
      <c r="Z868" s="87"/>
      <c r="AA868" s="104"/>
    </row>
    <row r="869" spans="2:27" x14ac:dyDescent="0.25">
      <c r="B869" s="68" t="s">
        <v>68</v>
      </c>
      <c r="C869" s="80" t="str">
        <f>IFERROR(VLOOKUP(B869,Listor!$A$6:$B$62,2,FALSE),"")</f>
        <v/>
      </c>
      <c r="D869" s="80" t="str">
        <f>IFERROR(VLOOKUP(B869,Listor!$A$6:$C$62,3,FALSE),"")</f>
        <v/>
      </c>
      <c r="E869" s="110" t="s">
        <v>79</v>
      </c>
      <c r="F869" s="66"/>
      <c r="G869" s="35" t="str">
        <f>IFERROR(VLOOKUP(B869,Listor!$A$6:$G$62,7,FALSE),"")</f>
        <v/>
      </c>
      <c r="H869" s="63" t="str">
        <f>IFERROR(VLOOKUP(B869,Listor!$N$6:$O$47,2,FALSE),"")</f>
        <v/>
      </c>
      <c r="I869" s="63" t="str">
        <f t="shared" si="39"/>
        <v/>
      </c>
      <c r="J869" s="96" t="str">
        <f>IFERROR(VLOOKUP(B869,Listor!$N$6:$P$47,3,FALSE)*I869,"")</f>
        <v/>
      </c>
      <c r="K869" s="81"/>
      <c r="L869" s="88" t="str">
        <f>IFERROR((VLOOKUP(B869,Listor!$N$6:$P$47,3,FALSE)*Biologiska!K869)+(VLOOKUP(B869,Listor!$N$6:$Q$47,4,FALSE)),"")</f>
        <v/>
      </c>
      <c r="M869" s="63" t="str">
        <f t="shared" si="40"/>
        <v/>
      </c>
      <c r="N869" s="75"/>
      <c r="O869" s="84" t="str">
        <f t="shared" si="41"/>
        <v/>
      </c>
      <c r="P869" s="107"/>
      <c r="Q869" s="87" t="s">
        <v>79</v>
      </c>
      <c r="R869" s="87"/>
      <c r="S869" s="87"/>
      <c r="T869" s="87"/>
      <c r="U869" s="87"/>
      <c r="V869" s="86" t="s">
        <v>79</v>
      </c>
      <c r="W869" s="75"/>
      <c r="X869" s="102" t="s">
        <v>79</v>
      </c>
      <c r="Y869" s="63" t="str">
        <f>IFERROR(IF(VLOOKUP(X869,Listor!$T$6:$U$7,2,FALSE)&lt;O869,TRUE),"")</f>
        <v/>
      </c>
      <c r="Z869" s="87"/>
      <c r="AA869" s="104"/>
    </row>
    <row r="870" spans="2:27" x14ac:dyDescent="0.25">
      <c r="B870" s="68" t="s">
        <v>68</v>
      </c>
      <c r="C870" s="80" t="str">
        <f>IFERROR(VLOOKUP(B870,Listor!$A$6:$B$62,2,FALSE),"")</f>
        <v/>
      </c>
      <c r="D870" s="80" t="str">
        <f>IFERROR(VLOOKUP(B870,Listor!$A$6:$C$62,3,FALSE),"")</f>
        <v/>
      </c>
      <c r="E870" s="110" t="s">
        <v>79</v>
      </c>
      <c r="F870" s="66"/>
      <c r="G870" s="35" t="str">
        <f>IFERROR(VLOOKUP(B870,Listor!$A$6:$G$62,7,FALSE),"")</f>
        <v/>
      </c>
      <c r="H870" s="63" t="str">
        <f>IFERROR(VLOOKUP(B870,Listor!$N$6:$O$47,2,FALSE),"")</f>
        <v/>
      </c>
      <c r="I870" s="63" t="str">
        <f t="shared" si="39"/>
        <v/>
      </c>
      <c r="J870" s="96" t="str">
        <f>IFERROR(VLOOKUP(B870,Listor!$N$6:$P$47,3,FALSE)*I870,"")</f>
        <v/>
      </c>
      <c r="K870" s="81"/>
      <c r="L870" s="88" t="str">
        <f>IFERROR((VLOOKUP(B870,Listor!$N$6:$P$47,3,FALSE)*Biologiska!K870)+(VLOOKUP(B870,Listor!$N$6:$Q$47,4,FALSE)),"")</f>
        <v/>
      </c>
      <c r="M870" s="63" t="str">
        <f t="shared" si="40"/>
        <v/>
      </c>
      <c r="N870" s="75"/>
      <c r="O870" s="84" t="str">
        <f t="shared" si="41"/>
        <v/>
      </c>
      <c r="P870" s="107"/>
      <c r="Q870" s="87" t="s">
        <v>79</v>
      </c>
      <c r="R870" s="87"/>
      <c r="S870" s="87"/>
      <c r="T870" s="87"/>
      <c r="U870" s="87"/>
      <c r="V870" s="86" t="s">
        <v>79</v>
      </c>
      <c r="W870" s="75"/>
      <c r="X870" s="102" t="s">
        <v>79</v>
      </c>
      <c r="Y870" s="63" t="str">
        <f>IFERROR(IF(VLOOKUP(X870,Listor!$T$6:$U$7,2,FALSE)&lt;O870,TRUE),"")</f>
        <v/>
      </c>
      <c r="Z870" s="87"/>
      <c r="AA870" s="104"/>
    </row>
    <row r="871" spans="2:27" x14ac:dyDescent="0.25">
      <c r="B871" s="68" t="s">
        <v>68</v>
      </c>
      <c r="C871" s="80" t="str">
        <f>IFERROR(VLOOKUP(B871,Listor!$A$6:$B$62,2,FALSE),"")</f>
        <v/>
      </c>
      <c r="D871" s="80" t="str">
        <f>IFERROR(VLOOKUP(B871,Listor!$A$6:$C$62,3,FALSE),"")</f>
        <v/>
      </c>
      <c r="E871" s="110" t="s">
        <v>79</v>
      </c>
      <c r="F871" s="66"/>
      <c r="G871" s="35" t="str">
        <f>IFERROR(VLOOKUP(B871,Listor!$A$6:$G$62,7,FALSE),"")</f>
        <v/>
      </c>
      <c r="H871" s="63" t="str">
        <f>IFERROR(VLOOKUP(B871,Listor!$N$6:$O$47,2,FALSE),"")</f>
        <v/>
      </c>
      <c r="I871" s="63" t="str">
        <f t="shared" si="39"/>
        <v/>
      </c>
      <c r="J871" s="96" t="str">
        <f>IFERROR(VLOOKUP(B871,Listor!$N$6:$P$47,3,FALSE)*I871,"")</f>
        <v/>
      </c>
      <c r="K871" s="81"/>
      <c r="L871" s="88" t="str">
        <f>IFERROR((VLOOKUP(B871,Listor!$N$6:$P$47,3,FALSE)*Biologiska!K871)+(VLOOKUP(B871,Listor!$N$6:$Q$47,4,FALSE)),"")</f>
        <v/>
      </c>
      <c r="M871" s="63" t="str">
        <f t="shared" si="40"/>
        <v/>
      </c>
      <c r="N871" s="75"/>
      <c r="O871" s="84" t="str">
        <f t="shared" si="41"/>
        <v/>
      </c>
      <c r="P871" s="107"/>
      <c r="Q871" s="87" t="s">
        <v>79</v>
      </c>
      <c r="R871" s="87"/>
      <c r="S871" s="87"/>
      <c r="T871" s="87"/>
      <c r="U871" s="87"/>
      <c r="V871" s="86" t="s">
        <v>79</v>
      </c>
      <c r="W871" s="75"/>
      <c r="X871" s="102" t="s">
        <v>79</v>
      </c>
      <c r="Y871" s="63" t="str">
        <f>IFERROR(IF(VLOOKUP(X871,Listor!$T$6:$U$7,2,FALSE)&lt;O871,TRUE),"")</f>
        <v/>
      </c>
      <c r="Z871" s="87"/>
      <c r="AA871" s="104"/>
    </row>
    <row r="872" spans="2:27" x14ac:dyDescent="0.25">
      <c r="B872" s="68" t="s">
        <v>68</v>
      </c>
      <c r="C872" s="80" t="str">
        <f>IFERROR(VLOOKUP(B872,Listor!$A$6:$B$62,2,FALSE),"")</f>
        <v/>
      </c>
      <c r="D872" s="80" t="str">
        <f>IFERROR(VLOOKUP(B872,Listor!$A$6:$C$62,3,FALSE),"")</f>
        <v/>
      </c>
      <c r="E872" s="110" t="s">
        <v>79</v>
      </c>
      <c r="F872" s="66"/>
      <c r="G872" s="35" t="str">
        <f>IFERROR(VLOOKUP(B872,Listor!$A$6:$G$62,7,FALSE),"")</f>
        <v/>
      </c>
      <c r="H872" s="63" t="str">
        <f>IFERROR(VLOOKUP(B872,Listor!$N$6:$O$47,2,FALSE),"")</f>
        <v/>
      </c>
      <c r="I872" s="63" t="str">
        <f t="shared" si="39"/>
        <v/>
      </c>
      <c r="J872" s="96" t="str">
        <f>IFERROR(VLOOKUP(B872,Listor!$N$6:$P$47,3,FALSE)*I872,"")</f>
        <v/>
      </c>
      <c r="K872" s="81"/>
      <c r="L872" s="88" t="str">
        <f>IFERROR((VLOOKUP(B872,Listor!$N$6:$P$47,3,FALSE)*Biologiska!K872)+(VLOOKUP(B872,Listor!$N$6:$Q$47,4,FALSE)),"")</f>
        <v/>
      </c>
      <c r="M872" s="63" t="str">
        <f t="shared" si="40"/>
        <v/>
      </c>
      <c r="N872" s="75"/>
      <c r="O872" s="84" t="str">
        <f t="shared" si="41"/>
        <v/>
      </c>
      <c r="P872" s="107"/>
      <c r="Q872" s="87" t="s">
        <v>79</v>
      </c>
      <c r="R872" s="87"/>
      <c r="S872" s="87"/>
      <c r="T872" s="87"/>
      <c r="U872" s="87"/>
      <c r="V872" s="86" t="s">
        <v>79</v>
      </c>
      <c r="W872" s="75"/>
      <c r="X872" s="102" t="s">
        <v>79</v>
      </c>
      <c r="Y872" s="63" t="str">
        <f>IFERROR(IF(VLOOKUP(X872,Listor!$T$6:$U$7,2,FALSE)&lt;O872,TRUE),"")</f>
        <v/>
      </c>
      <c r="Z872" s="87"/>
      <c r="AA872" s="104"/>
    </row>
    <row r="873" spans="2:27" x14ac:dyDescent="0.25">
      <c r="B873" s="68" t="s">
        <v>68</v>
      </c>
      <c r="C873" s="80" t="str">
        <f>IFERROR(VLOOKUP(B873,Listor!$A$6:$B$62,2,FALSE),"")</f>
        <v/>
      </c>
      <c r="D873" s="80" t="str">
        <f>IFERROR(VLOOKUP(B873,Listor!$A$6:$C$62,3,FALSE),"")</f>
        <v/>
      </c>
      <c r="E873" s="110" t="s">
        <v>79</v>
      </c>
      <c r="F873" s="66"/>
      <c r="G873" s="35" t="str">
        <f>IFERROR(VLOOKUP(B873,Listor!$A$6:$G$62,7,FALSE),"")</f>
        <v/>
      </c>
      <c r="H873" s="63" t="str">
        <f>IFERROR(VLOOKUP(B873,Listor!$N$6:$O$47,2,FALSE),"")</f>
        <v/>
      </c>
      <c r="I873" s="63" t="str">
        <f t="shared" si="39"/>
        <v/>
      </c>
      <c r="J873" s="96" t="str">
        <f>IFERROR(VLOOKUP(B873,Listor!$N$6:$P$47,3,FALSE)*I873,"")</f>
        <v/>
      </c>
      <c r="K873" s="81"/>
      <c r="L873" s="88" t="str">
        <f>IFERROR((VLOOKUP(B873,Listor!$N$6:$P$47,3,FALSE)*Biologiska!K873)+(VLOOKUP(B873,Listor!$N$6:$Q$47,4,FALSE)),"")</f>
        <v/>
      </c>
      <c r="M873" s="63" t="str">
        <f t="shared" si="40"/>
        <v/>
      </c>
      <c r="N873" s="75"/>
      <c r="O873" s="84" t="str">
        <f t="shared" si="41"/>
        <v/>
      </c>
      <c r="P873" s="107"/>
      <c r="Q873" s="87" t="s">
        <v>79</v>
      </c>
      <c r="R873" s="87"/>
      <c r="S873" s="87"/>
      <c r="T873" s="87"/>
      <c r="U873" s="87"/>
      <c r="V873" s="86" t="s">
        <v>79</v>
      </c>
      <c r="W873" s="75"/>
      <c r="X873" s="102" t="s">
        <v>79</v>
      </c>
      <c r="Y873" s="63" t="str">
        <f>IFERROR(IF(VLOOKUP(X873,Listor!$T$6:$U$7,2,FALSE)&lt;O873,TRUE),"")</f>
        <v/>
      </c>
      <c r="Z873" s="87"/>
      <c r="AA873" s="104"/>
    </row>
    <row r="874" spans="2:27" x14ac:dyDescent="0.25">
      <c r="B874" s="68" t="s">
        <v>68</v>
      </c>
      <c r="C874" s="80" t="str">
        <f>IFERROR(VLOOKUP(B874,Listor!$A$6:$B$62,2,FALSE),"")</f>
        <v/>
      </c>
      <c r="D874" s="80" t="str">
        <f>IFERROR(VLOOKUP(B874,Listor!$A$6:$C$62,3,FALSE),"")</f>
        <v/>
      </c>
      <c r="E874" s="110" t="s">
        <v>79</v>
      </c>
      <c r="F874" s="66"/>
      <c r="G874" s="35" t="str">
        <f>IFERROR(VLOOKUP(B874,Listor!$A$6:$G$62,7,FALSE),"")</f>
        <v/>
      </c>
      <c r="H874" s="63" t="str">
        <f>IFERROR(VLOOKUP(B874,Listor!$N$6:$O$47,2,FALSE),"")</f>
        <v/>
      </c>
      <c r="I874" s="63" t="str">
        <f t="shared" si="39"/>
        <v/>
      </c>
      <c r="J874" s="96" t="str">
        <f>IFERROR(VLOOKUP(B874,Listor!$N$6:$P$47,3,FALSE)*I874,"")</f>
        <v/>
      </c>
      <c r="K874" s="81"/>
      <c r="L874" s="88" t="str">
        <f>IFERROR((VLOOKUP(B874,Listor!$N$6:$P$47,3,FALSE)*Biologiska!K874)+(VLOOKUP(B874,Listor!$N$6:$Q$47,4,FALSE)),"")</f>
        <v/>
      </c>
      <c r="M874" s="63" t="str">
        <f t="shared" si="40"/>
        <v/>
      </c>
      <c r="N874" s="75"/>
      <c r="O874" s="84" t="str">
        <f t="shared" si="41"/>
        <v/>
      </c>
      <c r="P874" s="107"/>
      <c r="Q874" s="87" t="s">
        <v>79</v>
      </c>
      <c r="R874" s="87"/>
      <c r="S874" s="87"/>
      <c r="T874" s="87"/>
      <c r="U874" s="87"/>
      <c r="V874" s="86" t="s">
        <v>79</v>
      </c>
      <c r="W874" s="75"/>
      <c r="X874" s="102" t="s">
        <v>79</v>
      </c>
      <c r="Y874" s="63" t="str">
        <f>IFERROR(IF(VLOOKUP(X874,Listor!$T$6:$U$7,2,FALSE)&lt;O874,TRUE),"")</f>
        <v/>
      </c>
      <c r="Z874" s="87"/>
      <c r="AA874" s="104"/>
    </row>
    <row r="875" spans="2:27" x14ac:dyDescent="0.25">
      <c r="B875" s="68" t="s">
        <v>68</v>
      </c>
      <c r="C875" s="80" t="str">
        <f>IFERROR(VLOOKUP(B875,Listor!$A$6:$B$62,2,FALSE),"")</f>
        <v/>
      </c>
      <c r="D875" s="80" t="str">
        <f>IFERROR(VLOOKUP(B875,Listor!$A$6:$C$62,3,FALSE),"")</f>
        <v/>
      </c>
      <c r="E875" s="110" t="s">
        <v>79</v>
      </c>
      <c r="F875" s="66"/>
      <c r="G875" s="35" t="str">
        <f>IFERROR(VLOOKUP(B875,Listor!$A$6:$G$62,7,FALSE),"")</f>
        <v/>
      </c>
      <c r="H875" s="63" t="str">
        <f>IFERROR(VLOOKUP(B875,Listor!$N$6:$O$47,2,FALSE),"")</f>
        <v/>
      </c>
      <c r="I875" s="63" t="str">
        <f t="shared" si="39"/>
        <v/>
      </c>
      <c r="J875" s="96" t="str">
        <f>IFERROR(VLOOKUP(B875,Listor!$N$6:$P$47,3,FALSE)*I875,"")</f>
        <v/>
      </c>
      <c r="K875" s="81"/>
      <c r="L875" s="88" t="str">
        <f>IFERROR((VLOOKUP(B875,Listor!$N$6:$P$47,3,FALSE)*Biologiska!K875)+(VLOOKUP(B875,Listor!$N$6:$Q$47,4,FALSE)),"")</f>
        <v/>
      </c>
      <c r="M875" s="63" t="str">
        <f t="shared" si="40"/>
        <v/>
      </c>
      <c r="N875" s="75"/>
      <c r="O875" s="84" t="str">
        <f t="shared" si="41"/>
        <v/>
      </c>
      <c r="P875" s="107"/>
      <c r="Q875" s="87" t="s">
        <v>79</v>
      </c>
      <c r="R875" s="87"/>
      <c r="S875" s="87"/>
      <c r="T875" s="87"/>
      <c r="U875" s="87"/>
      <c r="V875" s="86" t="s">
        <v>79</v>
      </c>
      <c r="W875" s="75"/>
      <c r="X875" s="102" t="s">
        <v>79</v>
      </c>
      <c r="Y875" s="63" t="str">
        <f>IFERROR(IF(VLOOKUP(X875,Listor!$T$6:$U$7,2,FALSE)&lt;O875,TRUE),"")</f>
        <v/>
      </c>
      <c r="Z875" s="87"/>
      <c r="AA875" s="104"/>
    </row>
    <row r="876" spans="2:27" x14ac:dyDescent="0.25">
      <c r="B876" s="68" t="s">
        <v>68</v>
      </c>
      <c r="C876" s="80" t="str">
        <f>IFERROR(VLOOKUP(B876,Listor!$A$6:$B$62,2,FALSE),"")</f>
        <v/>
      </c>
      <c r="D876" s="80" t="str">
        <f>IFERROR(VLOOKUP(B876,Listor!$A$6:$C$62,3,FALSE),"")</f>
        <v/>
      </c>
      <c r="E876" s="110" t="s">
        <v>79</v>
      </c>
      <c r="F876" s="66"/>
      <c r="G876" s="35" t="str">
        <f>IFERROR(VLOOKUP(B876,Listor!$A$6:$G$62,7,FALSE),"")</f>
        <v/>
      </c>
      <c r="H876" s="63" t="str">
        <f>IFERROR(VLOOKUP(B876,Listor!$N$6:$O$47,2,FALSE),"")</f>
        <v/>
      </c>
      <c r="I876" s="63" t="str">
        <f t="shared" si="39"/>
        <v/>
      </c>
      <c r="J876" s="96" t="str">
        <f>IFERROR(VLOOKUP(B876,Listor!$N$6:$P$47,3,FALSE)*I876,"")</f>
        <v/>
      </c>
      <c r="K876" s="81"/>
      <c r="L876" s="88" t="str">
        <f>IFERROR((VLOOKUP(B876,Listor!$N$6:$P$47,3,FALSE)*Biologiska!K876)+(VLOOKUP(B876,Listor!$N$6:$Q$47,4,FALSE)),"")</f>
        <v/>
      </c>
      <c r="M876" s="63" t="str">
        <f t="shared" si="40"/>
        <v/>
      </c>
      <c r="N876" s="75"/>
      <c r="O876" s="84" t="str">
        <f t="shared" si="41"/>
        <v/>
      </c>
      <c r="P876" s="107"/>
      <c r="Q876" s="87" t="s">
        <v>79</v>
      </c>
      <c r="R876" s="87"/>
      <c r="S876" s="87"/>
      <c r="T876" s="87"/>
      <c r="U876" s="87"/>
      <c r="V876" s="86" t="s">
        <v>79</v>
      </c>
      <c r="W876" s="75"/>
      <c r="X876" s="102" t="s">
        <v>79</v>
      </c>
      <c r="Y876" s="63" t="str">
        <f>IFERROR(IF(VLOOKUP(X876,Listor!$T$6:$U$7,2,FALSE)&lt;O876,TRUE),"")</f>
        <v/>
      </c>
      <c r="Z876" s="87"/>
      <c r="AA876" s="104"/>
    </row>
    <row r="877" spans="2:27" x14ac:dyDescent="0.25">
      <c r="B877" s="68" t="s">
        <v>68</v>
      </c>
      <c r="C877" s="80" t="str">
        <f>IFERROR(VLOOKUP(B877,Listor!$A$6:$B$62,2,FALSE),"")</f>
        <v/>
      </c>
      <c r="D877" s="80" t="str">
        <f>IFERROR(VLOOKUP(B877,Listor!$A$6:$C$62,3,FALSE),"")</f>
        <v/>
      </c>
      <c r="E877" s="110" t="s">
        <v>79</v>
      </c>
      <c r="F877" s="66"/>
      <c r="G877" s="35" t="str">
        <f>IFERROR(VLOOKUP(B877,Listor!$A$6:$G$62,7,FALSE),"")</f>
        <v/>
      </c>
      <c r="H877" s="63" t="str">
        <f>IFERROR(VLOOKUP(B877,Listor!$N$6:$O$47,2,FALSE),"")</f>
        <v/>
      </c>
      <c r="I877" s="63" t="str">
        <f t="shared" si="39"/>
        <v/>
      </c>
      <c r="J877" s="96" t="str">
        <f>IFERROR(VLOOKUP(B877,Listor!$N$6:$P$47,3,FALSE)*I877,"")</f>
        <v/>
      </c>
      <c r="K877" s="81"/>
      <c r="L877" s="88" t="str">
        <f>IFERROR((VLOOKUP(B877,Listor!$N$6:$P$47,3,FALSE)*Biologiska!K877)+(VLOOKUP(B877,Listor!$N$6:$Q$47,4,FALSE)),"")</f>
        <v/>
      </c>
      <c r="M877" s="63" t="str">
        <f t="shared" si="40"/>
        <v/>
      </c>
      <c r="N877" s="75"/>
      <c r="O877" s="84" t="str">
        <f t="shared" si="41"/>
        <v/>
      </c>
      <c r="P877" s="107"/>
      <c r="Q877" s="87" t="s">
        <v>79</v>
      </c>
      <c r="R877" s="87"/>
      <c r="S877" s="87"/>
      <c r="T877" s="87"/>
      <c r="U877" s="87"/>
      <c r="V877" s="86" t="s">
        <v>79</v>
      </c>
      <c r="W877" s="75"/>
      <c r="X877" s="102" t="s">
        <v>79</v>
      </c>
      <c r="Y877" s="63" t="str">
        <f>IFERROR(IF(VLOOKUP(X877,Listor!$T$6:$U$7,2,FALSE)&lt;O877,TRUE),"")</f>
        <v/>
      </c>
      <c r="Z877" s="87"/>
      <c r="AA877" s="104"/>
    </row>
    <row r="878" spans="2:27" x14ac:dyDescent="0.25">
      <c r="B878" s="68" t="s">
        <v>68</v>
      </c>
      <c r="C878" s="80" t="str">
        <f>IFERROR(VLOOKUP(B878,Listor!$A$6:$B$62,2,FALSE),"")</f>
        <v/>
      </c>
      <c r="D878" s="80" t="str">
        <f>IFERROR(VLOOKUP(B878,Listor!$A$6:$C$62,3,FALSE),"")</f>
        <v/>
      </c>
      <c r="E878" s="110" t="s">
        <v>79</v>
      </c>
      <c r="F878" s="66"/>
      <c r="G878" s="35" t="str">
        <f>IFERROR(VLOOKUP(B878,Listor!$A$6:$G$62,7,FALSE),"")</f>
        <v/>
      </c>
      <c r="H878" s="63" t="str">
        <f>IFERROR(VLOOKUP(B878,Listor!$N$6:$O$47,2,FALSE),"")</f>
        <v/>
      </c>
      <c r="I878" s="63" t="str">
        <f t="shared" si="39"/>
        <v/>
      </c>
      <c r="J878" s="96" t="str">
        <f>IFERROR(VLOOKUP(B878,Listor!$N$6:$P$47,3,FALSE)*I878,"")</f>
        <v/>
      </c>
      <c r="K878" s="81"/>
      <c r="L878" s="88" t="str">
        <f>IFERROR((VLOOKUP(B878,Listor!$N$6:$P$47,3,FALSE)*Biologiska!K878)+(VLOOKUP(B878,Listor!$N$6:$Q$47,4,FALSE)),"")</f>
        <v/>
      </c>
      <c r="M878" s="63" t="str">
        <f t="shared" si="40"/>
        <v/>
      </c>
      <c r="N878" s="75"/>
      <c r="O878" s="84" t="str">
        <f t="shared" si="41"/>
        <v/>
      </c>
      <c r="P878" s="107"/>
      <c r="Q878" s="87" t="s">
        <v>79</v>
      </c>
      <c r="R878" s="87"/>
      <c r="S878" s="87"/>
      <c r="T878" s="87"/>
      <c r="U878" s="87"/>
      <c r="V878" s="86" t="s">
        <v>79</v>
      </c>
      <c r="W878" s="75"/>
      <c r="X878" s="102" t="s">
        <v>79</v>
      </c>
      <c r="Y878" s="63" t="str">
        <f>IFERROR(IF(VLOOKUP(X878,Listor!$T$6:$U$7,2,FALSE)&lt;O878,TRUE),"")</f>
        <v/>
      </c>
      <c r="Z878" s="87"/>
      <c r="AA878" s="104"/>
    </row>
    <row r="879" spans="2:27" x14ac:dyDescent="0.25">
      <c r="B879" s="68" t="s">
        <v>68</v>
      </c>
      <c r="C879" s="80" t="str">
        <f>IFERROR(VLOOKUP(B879,Listor!$A$6:$B$62,2,FALSE),"")</f>
        <v/>
      </c>
      <c r="D879" s="80" t="str">
        <f>IFERROR(VLOOKUP(B879,Listor!$A$6:$C$62,3,FALSE),"")</f>
        <v/>
      </c>
      <c r="E879" s="110" t="s">
        <v>79</v>
      </c>
      <c r="F879" s="66"/>
      <c r="G879" s="35" t="str">
        <f>IFERROR(VLOOKUP(B879,Listor!$A$6:$G$62,7,FALSE),"")</f>
        <v/>
      </c>
      <c r="H879" s="63" t="str">
        <f>IFERROR(VLOOKUP(B879,Listor!$N$6:$O$47,2,FALSE),"")</f>
        <v/>
      </c>
      <c r="I879" s="63" t="str">
        <f t="shared" si="39"/>
        <v/>
      </c>
      <c r="J879" s="96" t="str">
        <f>IFERROR(VLOOKUP(B879,Listor!$N$6:$P$47,3,FALSE)*I879,"")</f>
        <v/>
      </c>
      <c r="K879" s="81"/>
      <c r="L879" s="88" t="str">
        <f>IFERROR((VLOOKUP(B879,Listor!$N$6:$P$47,3,FALSE)*Biologiska!K879)+(VLOOKUP(B879,Listor!$N$6:$Q$47,4,FALSE)),"")</f>
        <v/>
      </c>
      <c r="M879" s="63" t="str">
        <f t="shared" si="40"/>
        <v/>
      </c>
      <c r="N879" s="75"/>
      <c r="O879" s="84" t="str">
        <f t="shared" si="41"/>
        <v/>
      </c>
      <c r="P879" s="107"/>
      <c r="Q879" s="87" t="s">
        <v>79</v>
      </c>
      <c r="R879" s="87"/>
      <c r="S879" s="87"/>
      <c r="T879" s="87"/>
      <c r="U879" s="87"/>
      <c r="V879" s="86" t="s">
        <v>79</v>
      </c>
      <c r="W879" s="75"/>
      <c r="X879" s="102" t="s">
        <v>79</v>
      </c>
      <c r="Y879" s="63" t="str">
        <f>IFERROR(IF(VLOOKUP(X879,Listor!$T$6:$U$7,2,FALSE)&lt;O879,TRUE),"")</f>
        <v/>
      </c>
      <c r="Z879" s="87"/>
      <c r="AA879" s="104"/>
    </row>
    <row r="880" spans="2:27" x14ac:dyDescent="0.25">
      <c r="B880" s="68" t="s">
        <v>68</v>
      </c>
      <c r="C880" s="80" t="str">
        <f>IFERROR(VLOOKUP(B880,Listor!$A$6:$B$62,2,FALSE),"")</f>
        <v/>
      </c>
      <c r="D880" s="80" t="str">
        <f>IFERROR(VLOOKUP(B880,Listor!$A$6:$C$62,3,FALSE),"")</f>
        <v/>
      </c>
      <c r="E880" s="110" t="s">
        <v>79</v>
      </c>
      <c r="F880" s="66"/>
      <c r="G880" s="35" t="str">
        <f>IFERROR(VLOOKUP(B880,Listor!$A$6:$G$62,7,FALSE),"")</f>
        <v/>
      </c>
      <c r="H880" s="63" t="str">
        <f>IFERROR(VLOOKUP(B880,Listor!$N$6:$O$47,2,FALSE),"")</f>
        <v/>
      </c>
      <c r="I880" s="63" t="str">
        <f t="shared" si="39"/>
        <v/>
      </c>
      <c r="J880" s="96" t="str">
        <f>IFERROR(VLOOKUP(B880,Listor!$N$6:$P$47,3,FALSE)*I880,"")</f>
        <v/>
      </c>
      <c r="K880" s="81"/>
      <c r="L880" s="88" t="str">
        <f>IFERROR((VLOOKUP(B880,Listor!$N$6:$P$47,3,FALSE)*Biologiska!K880)+(VLOOKUP(B880,Listor!$N$6:$Q$47,4,FALSE)),"")</f>
        <v/>
      </c>
      <c r="M880" s="63" t="str">
        <f t="shared" si="40"/>
        <v/>
      </c>
      <c r="N880" s="75"/>
      <c r="O880" s="84" t="str">
        <f t="shared" si="41"/>
        <v/>
      </c>
      <c r="P880" s="107"/>
      <c r="Q880" s="87" t="s">
        <v>79</v>
      </c>
      <c r="R880" s="87"/>
      <c r="S880" s="87"/>
      <c r="T880" s="87"/>
      <c r="U880" s="87"/>
      <c r="V880" s="86" t="s">
        <v>79</v>
      </c>
      <c r="W880" s="75"/>
      <c r="X880" s="102" t="s">
        <v>79</v>
      </c>
      <c r="Y880" s="63" t="str">
        <f>IFERROR(IF(VLOOKUP(X880,Listor!$T$6:$U$7,2,FALSE)&lt;O880,TRUE),"")</f>
        <v/>
      </c>
      <c r="Z880" s="87"/>
      <c r="AA880" s="104"/>
    </row>
    <row r="881" spans="2:27" x14ac:dyDescent="0.25">
      <c r="B881" s="68" t="s">
        <v>68</v>
      </c>
      <c r="C881" s="80" t="str">
        <f>IFERROR(VLOOKUP(B881,Listor!$A$6:$B$62,2,FALSE),"")</f>
        <v/>
      </c>
      <c r="D881" s="80" t="str">
        <f>IFERROR(VLOOKUP(B881,Listor!$A$6:$C$62,3,FALSE),"")</f>
        <v/>
      </c>
      <c r="E881" s="110" t="s">
        <v>79</v>
      </c>
      <c r="F881" s="66"/>
      <c r="G881" s="35" t="str">
        <f>IFERROR(VLOOKUP(B881,Listor!$A$6:$G$62,7,FALSE),"")</f>
        <v/>
      </c>
      <c r="H881" s="63" t="str">
        <f>IFERROR(VLOOKUP(B881,Listor!$N$6:$O$47,2,FALSE),"")</f>
        <v/>
      </c>
      <c r="I881" s="63" t="str">
        <f t="shared" si="39"/>
        <v/>
      </c>
      <c r="J881" s="96" t="str">
        <f>IFERROR(VLOOKUP(B881,Listor!$N$6:$P$47,3,FALSE)*I881,"")</f>
        <v/>
      </c>
      <c r="K881" s="81"/>
      <c r="L881" s="88" t="str">
        <f>IFERROR((VLOOKUP(B881,Listor!$N$6:$P$47,3,FALSE)*Biologiska!K881)+(VLOOKUP(B881,Listor!$N$6:$Q$47,4,FALSE)),"")</f>
        <v/>
      </c>
      <c r="M881" s="63" t="str">
        <f t="shared" si="40"/>
        <v/>
      </c>
      <c r="N881" s="75"/>
      <c r="O881" s="84" t="str">
        <f t="shared" si="41"/>
        <v/>
      </c>
      <c r="P881" s="107"/>
      <c r="Q881" s="87" t="s">
        <v>79</v>
      </c>
      <c r="R881" s="87"/>
      <c r="S881" s="87"/>
      <c r="T881" s="87"/>
      <c r="U881" s="87"/>
      <c r="V881" s="86" t="s">
        <v>79</v>
      </c>
      <c r="W881" s="75"/>
      <c r="X881" s="102" t="s">
        <v>79</v>
      </c>
      <c r="Y881" s="63" t="str">
        <f>IFERROR(IF(VLOOKUP(X881,Listor!$T$6:$U$7,2,FALSE)&lt;O881,TRUE),"")</f>
        <v/>
      </c>
      <c r="Z881" s="87"/>
      <c r="AA881" s="104"/>
    </row>
    <row r="882" spans="2:27" x14ac:dyDescent="0.25">
      <c r="B882" s="68" t="s">
        <v>68</v>
      </c>
      <c r="C882" s="80" t="str">
        <f>IFERROR(VLOOKUP(B882,Listor!$A$6:$B$62,2,FALSE),"")</f>
        <v/>
      </c>
      <c r="D882" s="80" t="str">
        <f>IFERROR(VLOOKUP(B882,Listor!$A$6:$C$62,3,FALSE),"")</f>
        <v/>
      </c>
      <c r="E882" s="110" t="s">
        <v>79</v>
      </c>
      <c r="F882" s="66"/>
      <c r="G882" s="35" t="str">
        <f>IFERROR(VLOOKUP(B882,Listor!$A$6:$G$62,7,FALSE),"")</f>
        <v/>
      </c>
      <c r="H882" s="63" t="str">
        <f>IFERROR(VLOOKUP(B882,Listor!$N$6:$O$47,2,FALSE),"")</f>
        <v/>
      </c>
      <c r="I882" s="63" t="str">
        <f t="shared" si="39"/>
        <v/>
      </c>
      <c r="J882" s="96" t="str">
        <f>IFERROR(VLOOKUP(B882,Listor!$N$6:$P$47,3,FALSE)*I882,"")</f>
        <v/>
      </c>
      <c r="K882" s="81"/>
      <c r="L882" s="88" t="str">
        <f>IFERROR((VLOOKUP(B882,Listor!$N$6:$P$47,3,FALSE)*Biologiska!K882)+(VLOOKUP(B882,Listor!$N$6:$Q$47,4,FALSE)),"")</f>
        <v/>
      </c>
      <c r="M882" s="63" t="str">
        <f t="shared" si="40"/>
        <v/>
      </c>
      <c r="N882" s="75"/>
      <c r="O882" s="84" t="str">
        <f t="shared" si="41"/>
        <v/>
      </c>
      <c r="P882" s="107"/>
      <c r="Q882" s="87" t="s">
        <v>79</v>
      </c>
      <c r="R882" s="87"/>
      <c r="S882" s="87"/>
      <c r="T882" s="87"/>
      <c r="U882" s="87"/>
      <c r="V882" s="86" t="s">
        <v>79</v>
      </c>
      <c r="W882" s="75"/>
      <c r="X882" s="102" t="s">
        <v>79</v>
      </c>
      <c r="Y882" s="63" t="str">
        <f>IFERROR(IF(VLOOKUP(X882,Listor!$T$6:$U$7,2,FALSE)&lt;O882,TRUE),"")</f>
        <v/>
      </c>
      <c r="Z882" s="87"/>
      <c r="AA882" s="104"/>
    </row>
    <row r="883" spans="2:27" x14ac:dyDescent="0.25">
      <c r="B883" s="68" t="s">
        <v>68</v>
      </c>
      <c r="C883" s="80" t="str">
        <f>IFERROR(VLOOKUP(B883,Listor!$A$6:$B$62,2,FALSE),"")</f>
        <v/>
      </c>
      <c r="D883" s="80" t="str">
        <f>IFERROR(VLOOKUP(B883,Listor!$A$6:$C$62,3,FALSE),"")</f>
        <v/>
      </c>
      <c r="E883" s="110" t="s">
        <v>79</v>
      </c>
      <c r="F883" s="66"/>
      <c r="G883" s="35" t="str">
        <f>IFERROR(VLOOKUP(B883,Listor!$A$6:$G$62,7,FALSE),"")</f>
        <v/>
      </c>
      <c r="H883" s="63" t="str">
        <f>IFERROR(VLOOKUP(B883,Listor!$N$6:$O$47,2,FALSE),"")</f>
        <v/>
      </c>
      <c r="I883" s="63" t="str">
        <f t="shared" si="39"/>
        <v/>
      </c>
      <c r="J883" s="96" t="str">
        <f>IFERROR(VLOOKUP(B883,Listor!$N$6:$P$47,3,FALSE)*I883,"")</f>
        <v/>
      </c>
      <c r="K883" s="81"/>
      <c r="L883" s="88" t="str">
        <f>IFERROR((VLOOKUP(B883,Listor!$N$6:$P$47,3,FALSE)*Biologiska!K883)+(VLOOKUP(B883,Listor!$N$6:$Q$47,4,FALSE)),"")</f>
        <v/>
      </c>
      <c r="M883" s="63" t="str">
        <f t="shared" si="40"/>
        <v/>
      </c>
      <c r="N883" s="75"/>
      <c r="O883" s="84" t="str">
        <f t="shared" si="41"/>
        <v/>
      </c>
      <c r="P883" s="107"/>
      <c r="Q883" s="87" t="s">
        <v>79</v>
      </c>
      <c r="R883" s="87"/>
      <c r="S883" s="87"/>
      <c r="T883" s="87"/>
      <c r="U883" s="87"/>
      <c r="V883" s="86" t="s">
        <v>79</v>
      </c>
      <c r="W883" s="75"/>
      <c r="X883" s="102" t="s">
        <v>79</v>
      </c>
      <c r="Y883" s="63" t="str">
        <f>IFERROR(IF(VLOOKUP(X883,Listor!$T$6:$U$7,2,FALSE)&lt;O883,TRUE),"")</f>
        <v/>
      </c>
      <c r="Z883" s="87"/>
      <c r="AA883" s="104"/>
    </row>
    <row r="884" spans="2:27" x14ac:dyDescent="0.25">
      <c r="B884" s="68" t="s">
        <v>68</v>
      </c>
      <c r="C884" s="80" t="str">
        <f>IFERROR(VLOOKUP(B884,Listor!$A$6:$B$62,2,FALSE),"")</f>
        <v/>
      </c>
      <c r="D884" s="80" t="str">
        <f>IFERROR(VLOOKUP(B884,Listor!$A$6:$C$62,3,FALSE),"")</f>
        <v/>
      </c>
      <c r="E884" s="110" t="s">
        <v>79</v>
      </c>
      <c r="F884" s="66"/>
      <c r="G884" s="35" t="str">
        <f>IFERROR(VLOOKUP(B884,Listor!$A$6:$G$62,7,FALSE),"")</f>
        <v/>
      </c>
      <c r="H884" s="63" t="str">
        <f>IFERROR(VLOOKUP(B884,Listor!$N$6:$O$47,2,FALSE),"")</f>
        <v/>
      </c>
      <c r="I884" s="63" t="str">
        <f t="shared" si="39"/>
        <v/>
      </c>
      <c r="J884" s="96" t="str">
        <f>IFERROR(VLOOKUP(B884,Listor!$N$6:$P$47,3,FALSE)*I884,"")</f>
        <v/>
      </c>
      <c r="K884" s="81"/>
      <c r="L884" s="88" t="str">
        <f>IFERROR((VLOOKUP(B884,Listor!$N$6:$P$47,3,FALSE)*Biologiska!K884)+(VLOOKUP(B884,Listor!$N$6:$Q$47,4,FALSE)),"")</f>
        <v/>
      </c>
      <c r="M884" s="63" t="str">
        <f t="shared" si="40"/>
        <v/>
      </c>
      <c r="N884" s="75"/>
      <c r="O884" s="84" t="str">
        <f t="shared" si="41"/>
        <v/>
      </c>
      <c r="P884" s="107"/>
      <c r="Q884" s="87" t="s">
        <v>79</v>
      </c>
      <c r="R884" s="87"/>
      <c r="S884" s="87"/>
      <c r="T884" s="87"/>
      <c r="U884" s="87"/>
      <c r="V884" s="86" t="s">
        <v>79</v>
      </c>
      <c r="W884" s="75"/>
      <c r="X884" s="102" t="s">
        <v>79</v>
      </c>
      <c r="Y884" s="63" t="str">
        <f>IFERROR(IF(VLOOKUP(X884,Listor!$T$6:$U$7,2,FALSE)&lt;O884,TRUE),"")</f>
        <v/>
      </c>
      <c r="Z884" s="87"/>
      <c r="AA884" s="104"/>
    </row>
    <row r="885" spans="2:27" x14ac:dyDescent="0.25">
      <c r="B885" s="68" t="s">
        <v>68</v>
      </c>
      <c r="C885" s="80" t="str">
        <f>IFERROR(VLOOKUP(B885,Listor!$A$6:$B$62,2,FALSE),"")</f>
        <v/>
      </c>
      <c r="D885" s="80" t="str">
        <f>IFERROR(VLOOKUP(B885,Listor!$A$6:$C$62,3,FALSE),"")</f>
        <v/>
      </c>
      <c r="E885" s="110" t="s">
        <v>79</v>
      </c>
      <c r="F885" s="66"/>
      <c r="G885" s="35" t="str">
        <f>IFERROR(VLOOKUP(B885,Listor!$A$6:$G$62,7,FALSE),"")</f>
        <v/>
      </c>
      <c r="H885" s="63" t="str">
        <f>IFERROR(VLOOKUP(B885,Listor!$N$6:$O$47,2,FALSE),"")</f>
        <v/>
      </c>
      <c r="I885" s="63" t="str">
        <f t="shared" si="39"/>
        <v/>
      </c>
      <c r="J885" s="96" t="str">
        <f>IFERROR(VLOOKUP(B885,Listor!$N$6:$P$47,3,FALSE)*I885,"")</f>
        <v/>
      </c>
      <c r="K885" s="81"/>
      <c r="L885" s="88" t="str">
        <f>IFERROR((VLOOKUP(B885,Listor!$N$6:$P$47,3,FALSE)*Biologiska!K885)+(VLOOKUP(B885,Listor!$N$6:$Q$47,4,FALSE)),"")</f>
        <v/>
      </c>
      <c r="M885" s="63" t="str">
        <f t="shared" si="40"/>
        <v/>
      </c>
      <c r="N885" s="75"/>
      <c r="O885" s="84" t="str">
        <f t="shared" si="41"/>
        <v/>
      </c>
      <c r="P885" s="107"/>
      <c r="Q885" s="87" t="s">
        <v>79</v>
      </c>
      <c r="R885" s="87"/>
      <c r="S885" s="87"/>
      <c r="T885" s="87"/>
      <c r="U885" s="87"/>
      <c r="V885" s="86" t="s">
        <v>79</v>
      </c>
      <c r="W885" s="75"/>
      <c r="X885" s="102" t="s">
        <v>79</v>
      </c>
      <c r="Y885" s="63" t="str">
        <f>IFERROR(IF(VLOOKUP(X885,Listor!$T$6:$U$7,2,FALSE)&lt;O885,TRUE),"")</f>
        <v/>
      </c>
      <c r="Z885" s="87"/>
      <c r="AA885" s="104"/>
    </row>
    <row r="886" spans="2:27" x14ac:dyDescent="0.25">
      <c r="B886" s="68" t="s">
        <v>68</v>
      </c>
      <c r="C886" s="80" t="str">
        <f>IFERROR(VLOOKUP(B886,Listor!$A$6:$B$62,2,FALSE),"")</f>
        <v/>
      </c>
      <c r="D886" s="80" t="str">
        <f>IFERROR(VLOOKUP(B886,Listor!$A$6:$C$62,3,FALSE),"")</f>
        <v/>
      </c>
      <c r="E886" s="110" t="s">
        <v>79</v>
      </c>
      <c r="F886" s="66"/>
      <c r="G886" s="35" t="str">
        <f>IFERROR(VLOOKUP(B886,Listor!$A$6:$G$62,7,FALSE),"")</f>
        <v/>
      </c>
      <c r="H886" s="63" t="str">
        <f>IFERROR(VLOOKUP(B886,Listor!$N$6:$O$47,2,FALSE),"")</f>
        <v/>
      </c>
      <c r="I886" s="63" t="str">
        <f t="shared" si="39"/>
        <v/>
      </c>
      <c r="J886" s="96" t="str">
        <f>IFERROR(VLOOKUP(B886,Listor!$N$6:$P$47,3,FALSE)*I886,"")</f>
        <v/>
      </c>
      <c r="K886" s="81"/>
      <c r="L886" s="88" t="str">
        <f>IFERROR((VLOOKUP(B886,Listor!$N$6:$P$47,3,FALSE)*Biologiska!K886)+(VLOOKUP(B886,Listor!$N$6:$Q$47,4,FALSE)),"")</f>
        <v/>
      </c>
      <c r="M886" s="63" t="str">
        <f t="shared" si="40"/>
        <v/>
      </c>
      <c r="N886" s="75"/>
      <c r="O886" s="84" t="str">
        <f t="shared" si="41"/>
        <v/>
      </c>
      <c r="P886" s="107"/>
      <c r="Q886" s="87" t="s">
        <v>79</v>
      </c>
      <c r="R886" s="87"/>
      <c r="S886" s="87"/>
      <c r="T886" s="87"/>
      <c r="U886" s="87"/>
      <c r="V886" s="86" t="s">
        <v>79</v>
      </c>
      <c r="W886" s="75"/>
      <c r="X886" s="102" t="s">
        <v>79</v>
      </c>
      <c r="Y886" s="63" t="str">
        <f>IFERROR(IF(VLOOKUP(X886,Listor!$T$6:$U$7,2,FALSE)&lt;O886,TRUE),"")</f>
        <v/>
      </c>
      <c r="Z886" s="87"/>
      <c r="AA886" s="104"/>
    </row>
    <row r="887" spans="2:27" x14ac:dyDescent="0.25">
      <c r="B887" s="68" t="s">
        <v>68</v>
      </c>
      <c r="C887" s="80" t="str">
        <f>IFERROR(VLOOKUP(B887,Listor!$A$6:$B$62,2,FALSE),"")</f>
        <v/>
      </c>
      <c r="D887" s="80" t="str">
        <f>IFERROR(VLOOKUP(B887,Listor!$A$6:$C$62,3,FALSE),"")</f>
        <v/>
      </c>
      <c r="E887" s="110" t="s">
        <v>79</v>
      </c>
      <c r="F887" s="66"/>
      <c r="G887" s="35" t="str">
        <f>IFERROR(VLOOKUP(B887,Listor!$A$6:$G$62,7,FALSE),"")</f>
        <v/>
      </c>
      <c r="H887" s="63" t="str">
        <f>IFERROR(VLOOKUP(B887,Listor!$N$6:$O$47,2,FALSE),"")</f>
        <v/>
      </c>
      <c r="I887" s="63" t="str">
        <f t="shared" si="39"/>
        <v/>
      </c>
      <c r="J887" s="96" t="str">
        <f>IFERROR(VLOOKUP(B887,Listor!$N$6:$P$47,3,FALSE)*I887,"")</f>
        <v/>
      </c>
      <c r="K887" s="81"/>
      <c r="L887" s="88" t="str">
        <f>IFERROR((VLOOKUP(B887,Listor!$N$6:$P$47,3,FALSE)*Biologiska!K887)+(VLOOKUP(B887,Listor!$N$6:$Q$47,4,FALSE)),"")</f>
        <v/>
      </c>
      <c r="M887" s="63" t="str">
        <f t="shared" si="40"/>
        <v/>
      </c>
      <c r="N887" s="75"/>
      <c r="O887" s="84" t="str">
        <f t="shared" si="41"/>
        <v/>
      </c>
      <c r="P887" s="107"/>
      <c r="Q887" s="87" t="s">
        <v>79</v>
      </c>
      <c r="R887" s="87"/>
      <c r="S887" s="87"/>
      <c r="T887" s="87"/>
      <c r="U887" s="87"/>
      <c r="V887" s="86" t="s">
        <v>79</v>
      </c>
      <c r="W887" s="75"/>
      <c r="X887" s="102" t="s">
        <v>79</v>
      </c>
      <c r="Y887" s="63" t="str">
        <f>IFERROR(IF(VLOOKUP(X887,Listor!$T$6:$U$7,2,FALSE)&lt;O887,TRUE),"")</f>
        <v/>
      </c>
      <c r="Z887" s="87"/>
      <c r="AA887" s="104"/>
    </row>
    <row r="888" spans="2:27" x14ac:dyDescent="0.25">
      <c r="B888" s="68" t="s">
        <v>68</v>
      </c>
      <c r="C888" s="80" t="str">
        <f>IFERROR(VLOOKUP(B888,Listor!$A$6:$B$62,2,FALSE),"")</f>
        <v/>
      </c>
      <c r="D888" s="80" t="str">
        <f>IFERROR(VLOOKUP(B888,Listor!$A$6:$C$62,3,FALSE),"")</f>
        <v/>
      </c>
      <c r="E888" s="110" t="s">
        <v>79</v>
      </c>
      <c r="F888" s="66"/>
      <c r="G888" s="35" t="str">
        <f>IFERROR(VLOOKUP(B888,Listor!$A$6:$G$62,7,FALSE),"")</f>
        <v/>
      </c>
      <c r="H888" s="63" t="str">
        <f>IFERROR(VLOOKUP(B888,Listor!$N$6:$O$47,2,FALSE),"")</f>
        <v/>
      </c>
      <c r="I888" s="63" t="str">
        <f t="shared" si="39"/>
        <v/>
      </c>
      <c r="J888" s="96" t="str">
        <f>IFERROR(VLOOKUP(B888,Listor!$N$6:$P$47,3,FALSE)*I888,"")</f>
        <v/>
      </c>
      <c r="K888" s="81"/>
      <c r="L888" s="88" t="str">
        <f>IFERROR((VLOOKUP(B888,Listor!$N$6:$P$47,3,FALSE)*Biologiska!K888)+(VLOOKUP(B888,Listor!$N$6:$Q$47,4,FALSE)),"")</f>
        <v/>
      </c>
      <c r="M888" s="63" t="str">
        <f t="shared" si="40"/>
        <v/>
      </c>
      <c r="N888" s="75"/>
      <c r="O888" s="84" t="str">
        <f t="shared" si="41"/>
        <v/>
      </c>
      <c r="P888" s="107"/>
      <c r="Q888" s="87" t="s">
        <v>79</v>
      </c>
      <c r="R888" s="87"/>
      <c r="S888" s="87"/>
      <c r="T888" s="87"/>
      <c r="U888" s="87"/>
      <c r="V888" s="86" t="s">
        <v>79</v>
      </c>
      <c r="W888" s="75"/>
      <c r="X888" s="102" t="s">
        <v>79</v>
      </c>
      <c r="Y888" s="63" t="str">
        <f>IFERROR(IF(VLOOKUP(X888,Listor!$T$6:$U$7,2,FALSE)&lt;O888,TRUE),"")</f>
        <v/>
      </c>
      <c r="Z888" s="87"/>
      <c r="AA888" s="104"/>
    </row>
    <row r="889" spans="2:27" x14ac:dyDescent="0.25">
      <c r="B889" s="68" t="s">
        <v>68</v>
      </c>
      <c r="C889" s="80" t="str">
        <f>IFERROR(VLOOKUP(B889,Listor!$A$6:$B$62,2,FALSE),"")</f>
        <v/>
      </c>
      <c r="D889" s="80" t="str">
        <f>IFERROR(VLOOKUP(B889,Listor!$A$6:$C$62,3,FALSE),"")</f>
        <v/>
      </c>
      <c r="E889" s="110" t="s">
        <v>79</v>
      </c>
      <c r="F889" s="66"/>
      <c r="G889" s="35" t="str">
        <f>IFERROR(VLOOKUP(B889,Listor!$A$6:$G$62,7,FALSE),"")</f>
        <v/>
      </c>
      <c r="H889" s="63" t="str">
        <f>IFERROR(VLOOKUP(B889,Listor!$N$6:$O$47,2,FALSE),"")</f>
        <v/>
      </c>
      <c r="I889" s="63" t="str">
        <f t="shared" si="39"/>
        <v/>
      </c>
      <c r="J889" s="96" t="str">
        <f>IFERROR(VLOOKUP(B889,Listor!$N$6:$P$47,3,FALSE)*I889,"")</f>
        <v/>
      </c>
      <c r="K889" s="81"/>
      <c r="L889" s="88" t="str">
        <f>IFERROR((VLOOKUP(B889,Listor!$N$6:$P$47,3,FALSE)*Biologiska!K889)+(VLOOKUP(B889,Listor!$N$6:$Q$47,4,FALSE)),"")</f>
        <v/>
      </c>
      <c r="M889" s="63" t="str">
        <f t="shared" si="40"/>
        <v/>
      </c>
      <c r="N889" s="75"/>
      <c r="O889" s="84" t="str">
        <f t="shared" si="41"/>
        <v/>
      </c>
      <c r="P889" s="107"/>
      <c r="Q889" s="87" t="s">
        <v>79</v>
      </c>
      <c r="R889" s="87"/>
      <c r="S889" s="87"/>
      <c r="T889" s="87"/>
      <c r="U889" s="87"/>
      <c r="V889" s="86" t="s">
        <v>79</v>
      </c>
      <c r="W889" s="75"/>
      <c r="X889" s="102" t="s">
        <v>79</v>
      </c>
      <c r="Y889" s="63" t="str">
        <f>IFERROR(IF(VLOOKUP(X889,Listor!$T$6:$U$7,2,FALSE)&lt;O889,TRUE),"")</f>
        <v/>
      </c>
      <c r="Z889" s="87"/>
      <c r="AA889" s="104"/>
    </row>
    <row r="890" spans="2:27" x14ac:dyDescent="0.25">
      <c r="B890" s="68" t="s">
        <v>68</v>
      </c>
      <c r="C890" s="80" t="str">
        <f>IFERROR(VLOOKUP(B890,Listor!$A$6:$B$62,2,FALSE),"")</f>
        <v/>
      </c>
      <c r="D890" s="80" t="str">
        <f>IFERROR(VLOOKUP(B890,Listor!$A$6:$C$62,3,FALSE),"")</f>
        <v/>
      </c>
      <c r="E890" s="110" t="s">
        <v>79</v>
      </c>
      <c r="F890" s="66"/>
      <c r="G890" s="35" t="str">
        <f>IFERROR(VLOOKUP(B890,Listor!$A$6:$G$62,7,FALSE),"")</f>
        <v/>
      </c>
      <c r="H890" s="63" t="str">
        <f>IFERROR(VLOOKUP(B890,Listor!$N$6:$O$47,2,FALSE),"")</f>
        <v/>
      </c>
      <c r="I890" s="63" t="str">
        <f t="shared" si="39"/>
        <v/>
      </c>
      <c r="J890" s="96" t="str">
        <f>IFERROR(VLOOKUP(B890,Listor!$N$6:$P$47,3,FALSE)*I890,"")</f>
        <v/>
      </c>
      <c r="K890" s="81"/>
      <c r="L890" s="88" t="str">
        <f>IFERROR((VLOOKUP(B890,Listor!$N$6:$P$47,3,FALSE)*Biologiska!K890)+(VLOOKUP(B890,Listor!$N$6:$Q$47,4,FALSE)),"")</f>
        <v/>
      </c>
      <c r="M890" s="63" t="str">
        <f t="shared" si="40"/>
        <v/>
      </c>
      <c r="N890" s="75"/>
      <c r="O890" s="84" t="str">
        <f t="shared" si="41"/>
        <v/>
      </c>
      <c r="P890" s="107"/>
      <c r="Q890" s="87" t="s">
        <v>79</v>
      </c>
      <c r="R890" s="87"/>
      <c r="S890" s="87"/>
      <c r="T890" s="87"/>
      <c r="U890" s="87"/>
      <c r="V890" s="86" t="s">
        <v>79</v>
      </c>
      <c r="W890" s="75"/>
      <c r="X890" s="102" t="s">
        <v>79</v>
      </c>
      <c r="Y890" s="63" t="str">
        <f>IFERROR(IF(VLOOKUP(X890,Listor!$T$6:$U$7,2,FALSE)&lt;O890,TRUE),"")</f>
        <v/>
      </c>
      <c r="Z890" s="87"/>
      <c r="AA890" s="104"/>
    </row>
    <row r="891" spans="2:27" x14ac:dyDescent="0.25">
      <c r="B891" s="68" t="s">
        <v>68</v>
      </c>
      <c r="C891" s="80" t="str">
        <f>IFERROR(VLOOKUP(B891,Listor!$A$6:$B$62,2,FALSE),"")</f>
        <v/>
      </c>
      <c r="D891" s="80" t="str">
        <f>IFERROR(VLOOKUP(B891,Listor!$A$6:$C$62,3,FALSE),"")</f>
        <v/>
      </c>
      <c r="E891" s="110" t="s">
        <v>79</v>
      </c>
      <c r="F891" s="66"/>
      <c r="G891" s="35" t="str">
        <f>IFERROR(VLOOKUP(B891,Listor!$A$6:$G$62,7,FALSE),"")</f>
        <v/>
      </c>
      <c r="H891" s="63" t="str">
        <f>IFERROR(VLOOKUP(B891,Listor!$N$6:$O$47,2,FALSE),"")</f>
        <v/>
      </c>
      <c r="I891" s="63" t="str">
        <f t="shared" si="39"/>
        <v/>
      </c>
      <c r="J891" s="96" t="str">
        <f>IFERROR(VLOOKUP(B891,Listor!$N$6:$P$47,3,FALSE)*I891,"")</f>
        <v/>
      </c>
      <c r="K891" s="81"/>
      <c r="L891" s="88" t="str">
        <f>IFERROR((VLOOKUP(B891,Listor!$N$6:$P$47,3,FALSE)*Biologiska!K891)+(VLOOKUP(B891,Listor!$N$6:$Q$47,4,FALSE)),"")</f>
        <v/>
      </c>
      <c r="M891" s="63" t="str">
        <f t="shared" si="40"/>
        <v/>
      </c>
      <c r="N891" s="75"/>
      <c r="O891" s="84" t="str">
        <f t="shared" si="41"/>
        <v/>
      </c>
      <c r="P891" s="107"/>
      <c r="Q891" s="87" t="s">
        <v>79</v>
      </c>
      <c r="R891" s="87"/>
      <c r="S891" s="87"/>
      <c r="T891" s="87"/>
      <c r="U891" s="87"/>
      <c r="V891" s="86" t="s">
        <v>79</v>
      </c>
      <c r="W891" s="75"/>
      <c r="X891" s="102" t="s">
        <v>79</v>
      </c>
      <c r="Y891" s="63" t="str">
        <f>IFERROR(IF(VLOOKUP(X891,Listor!$T$6:$U$7,2,FALSE)&lt;O891,TRUE),"")</f>
        <v/>
      </c>
      <c r="Z891" s="87"/>
      <c r="AA891" s="104"/>
    </row>
    <row r="892" spans="2:27" x14ac:dyDescent="0.25">
      <c r="B892" s="68" t="s">
        <v>68</v>
      </c>
      <c r="C892" s="80" t="str">
        <f>IFERROR(VLOOKUP(B892,Listor!$A$6:$B$62,2,FALSE),"")</f>
        <v/>
      </c>
      <c r="D892" s="80" t="str">
        <f>IFERROR(VLOOKUP(B892,Listor!$A$6:$C$62,3,FALSE),"")</f>
        <v/>
      </c>
      <c r="E892" s="110" t="s">
        <v>79</v>
      </c>
      <c r="F892" s="66"/>
      <c r="G892" s="35" t="str">
        <f>IFERROR(VLOOKUP(B892,Listor!$A$6:$G$62,7,FALSE),"")</f>
        <v/>
      </c>
      <c r="H892" s="63" t="str">
        <f>IFERROR(VLOOKUP(B892,Listor!$N$6:$O$47,2,FALSE),"")</f>
        <v/>
      </c>
      <c r="I892" s="63" t="str">
        <f t="shared" si="39"/>
        <v/>
      </c>
      <c r="J892" s="96" t="str">
        <f>IFERROR(VLOOKUP(B892,Listor!$N$6:$P$47,3,FALSE)*I892,"")</f>
        <v/>
      </c>
      <c r="K892" s="81"/>
      <c r="L892" s="88" t="str">
        <f>IFERROR((VLOOKUP(B892,Listor!$N$6:$P$47,3,FALSE)*Biologiska!K892)+(VLOOKUP(B892,Listor!$N$6:$Q$47,4,FALSE)),"")</f>
        <v/>
      </c>
      <c r="M892" s="63" t="str">
        <f t="shared" si="40"/>
        <v/>
      </c>
      <c r="N892" s="75"/>
      <c r="O892" s="84" t="str">
        <f t="shared" si="41"/>
        <v/>
      </c>
      <c r="P892" s="107"/>
      <c r="Q892" s="87" t="s">
        <v>79</v>
      </c>
      <c r="R892" s="87"/>
      <c r="S892" s="87"/>
      <c r="T892" s="87"/>
      <c r="U892" s="87"/>
      <c r="V892" s="86" t="s">
        <v>79</v>
      </c>
      <c r="W892" s="75"/>
      <c r="X892" s="102" t="s">
        <v>79</v>
      </c>
      <c r="Y892" s="63" t="str">
        <f>IFERROR(IF(VLOOKUP(X892,Listor!$T$6:$U$7,2,FALSE)&lt;O892,TRUE),"")</f>
        <v/>
      </c>
      <c r="Z892" s="87"/>
      <c r="AA892" s="104"/>
    </row>
    <row r="893" spans="2:27" x14ac:dyDescent="0.25">
      <c r="B893" s="68" t="s">
        <v>68</v>
      </c>
      <c r="C893" s="80" t="str">
        <f>IFERROR(VLOOKUP(B893,Listor!$A$6:$B$62,2,FALSE),"")</f>
        <v/>
      </c>
      <c r="D893" s="80" t="str">
        <f>IFERROR(VLOOKUP(B893,Listor!$A$6:$C$62,3,FALSE),"")</f>
        <v/>
      </c>
      <c r="E893" s="110" t="s">
        <v>79</v>
      </c>
      <c r="F893" s="66"/>
      <c r="G893" s="35" t="str">
        <f>IFERROR(VLOOKUP(B893,Listor!$A$6:$G$62,7,FALSE),"")</f>
        <v/>
      </c>
      <c r="H893" s="63" t="str">
        <f>IFERROR(VLOOKUP(B893,Listor!$N$6:$O$47,2,FALSE),"")</f>
        <v/>
      </c>
      <c r="I893" s="63" t="str">
        <f t="shared" si="39"/>
        <v/>
      </c>
      <c r="J893" s="96" t="str">
        <f>IFERROR(VLOOKUP(B893,Listor!$N$6:$P$47,3,FALSE)*I893,"")</f>
        <v/>
      </c>
      <c r="K893" s="81"/>
      <c r="L893" s="88" t="str">
        <f>IFERROR((VLOOKUP(B893,Listor!$N$6:$P$47,3,FALSE)*Biologiska!K893)+(VLOOKUP(B893,Listor!$N$6:$Q$47,4,FALSE)),"")</f>
        <v/>
      </c>
      <c r="M893" s="63" t="str">
        <f t="shared" si="40"/>
        <v/>
      </c>
      <c r="N893" s="75"/>
      <c r="O893" s="84" t="str">
        <f t="shared" si="41"/>
        <v/>
      </c>
      <c r="P893" s="107"/>
      <c r="Q893" s="87" t="s">
        <v>79</v>
      </c>
      <c r="R893" s="87"/>
      <c r="S893" s="87"/>
      <c r="T893" s="87"/>
      <c r="U893" s="87"/>
      <c r="V893" s="86" t="s">
        <v>79</v>
      </c>
      <c r="W893" s="75"/>
      <c r="X893" s="102" t="s">
        <v>79</v>
      </c>
      <c r="Y893" s="63" t="str">
        <f>IFERROR(IF(VLOOKUP(X893,Listor!$T$6:$U$7,2,FALSE)&lt;O893,TRUE),"")</f>
        <v/>
      </c>
      <c r="Z893" s="87"/>
      <c r="AA893" s="104"/>
    </row>
    <row r="894" spans="2:27" x14ac:dyDescent="0.25">
      <c r="B894" s="68" t="s">
        <v>68</v>
      </c>
      <c r="C894" s="80" t="str">
        <f>IFERROR(VLOOKUP(B894,Listor!$A$6:$B$62,2,FALSE),"")</f>
        <v/>
      </c>
      <c r="D894" s="80" t="str">
        <f>IFERROR(VLOOKUP(B894,Listor!$A$6:$C$62,3,FALSE),"")</f>
        <v/>
      </c>
      <c r="E894" s="110" t="s">
        <v>79</v>
      </c>
      <c r="F894" s="66"/>
      <c r="G894" s="35" t="str">
        <f>IFERROR(VLOOKUP(B894,Listor!$A$6:$G$62,7,FALSE),"")</f>
        <v/>
      </c>
      <c r="H894" s="63" t="str">
        <f>IFERROR(VLOOKUP(B894,Listor!$N$6:$O$47,2,FALSE),"")</f>
        <v/>
      </c>
      <c r="I894" s="63" t="str">
        <f t="shared" si="39"/>
        <v/>
      </c>
      <c r="J894" s="96" t="str">
        <f>IFERROR(VLOOKUP(B894,Listor!$N$6:$P$47,3,FALSE)*I894,"")</f>
        <v/>
      </c>
      <c r="K894" s="81"/>
      <c r="L894" s="88" t="str">
        <f>IFERROR((VLOOKUP(B894,Listor!$N$6:$P$47,3,FALSE)*Biologiska!K894)+(VLOOKUP(B894,Listor!$N$6:$Q$47,4,FALSE)),"")</f>
        <v/>
      </c>
      <c r="M894" s="63" t="str">
        <f t="shared" si="40"/>
        <v/>
      </c>
      <c r="N894" s="75"/>
      <c r="O894" s="84" t="str">
        <f t="shared" si="41"/>
        <v/>
      </c>
      <c r="P894" s="107"/>
      <c r="Q894" s="87" t="s">
        <v>79</v>
      </c>
      <c r="R894" s="87"/>
      <c r="S894" s="87"/>
      <c r="T894" s="87"/>
      <c r="U894" s="87"/>
      <c r="V894" s="86" t="s">
        <v>79</v>
      </c>
      <c r="W894" s="75"/>
      <c r="X894" s="102" t="s">
        <v>79</v>
      </c>
      <c r="Y894" s="63" t="str">
        <f>IFERROR(IF(VLOOKUP(X894,Listor!$T$6:$U$7,2,FALSE)&lt;O894,TRUE),"")</f>
        <v/>
      </c>
      <c r="Z894" s="87"/>
      <c r="AA894" s="104"/>
    </row>
    <row r="895" spans="2:27" x14ac:dyDescent="0.25">
      <c r="B895" s="68" t="s">
        <v>68</v>
      </c>
      <c r="C895" s="80" t="str">
        <f>IFERROR(VLOOKUP(B895,Listor!$A$6:$B$62,2,FALSE),"")</f>
        <v/>
      </c>
      <c r="D895" s="80" t="str">
        <f>IFERROR(VLOOKUP(B895,Listor!$A$6:$C$62,3,FALSE),"")</f>
        <v/>
      </c>
      <c r="E895" s="110" t="s">
        <v>79</v>
      </c>
      <c r="F895" s="66"/>
      <c r="G895" s="35" t="str">
        <f>IFERROR(VLOOKUP(B895,Listor!$A$6:$G$62,7,FALSE),"")</f>
        <v/>
      </c>
      <c r="H895" s="63" t="str">
        <f>IFERROR(VLOOKUP(B895,Listor!$N$6:$O$47,2,FALSE),"")</f>
        <v/>
      </c>
      <c r="I895" s="63" t="str">
        <f t="shared" si="39"/>
        <v/>
      </c>
      <c r="J895" s="96" t="str">
        <f>IFERROR(VLOOKUP(B895,Listor!$N$6:$P$47,3,FALSE)*I895,"")</f>
        <v/>
      </c>
      <c r="K895" s="81"/>
      <c r="L895" s="88" t="str">
        <f>IFERROR((VLOOKUP(B895,Listor!$N$6:$P$47,3,FALSE)*Biologiska!K895)+(VLOOKUP(B895,Listor!$N$6:$Q$47,4,FALSE)),"")</f>
        <v/>
      </c>
      <c r="M895" s="63" t="str">
        <f t="shared" si="40"/>
        <v/>
      </c>
      <c r="N895" s="75"/>
      <c r="O895" s="84" t="str">
        <f t="shared" si="41"/>
        <v/>
      </c>
      <c r="P895" s="107"/>
      <c r="Q895" s="87" t="s">
        <v>79</v>
      </c>
      <c r="R895" s="87"/>
      <c r="S895" s="87"/>
      <c r="T895" s="87"/>
      <c r="U895" s="87"/>
      <c r="V895" s="86" t="s">
        <v>79</v>
      </c>
      <c r="W895" s="75"/>
      <c r="X895" s="102" t="s">
        <v>79</v>
      </c>
      <c r="Y895" s="63" t="str">
        <f>IFERROR(IF(VLOOKUP(X895,Listor!$T$6:$U$7,2,FALSE)&lt;O895,TRUE),"")</f>
        <v/>
      </c>
      <c r="Z895" s="87"/>
      <c r="AA895" s="104"/>
    </row>
    <row r="896" spans="2:27" x14ac:dyDescent="0.25">
      <c r="B896" s="68" t="s">
        <v>68</v>
      </c>
      <c r="C896" s="80" t="str">
        <f>IFERROR(VLOOKUP(B896,Listor!$A$6:$B$62,2,FALSE),"")</f>
        <v/>
      </c>
      <c r="D896" s="80" t="str">
        <f>IFERROR(VLOOKUP(B896,Listor!$A$6:$C$62,3,FALSE),"")</f>
        <v/>
      </c>
      <c r="E896" s="110" t="s">
        <v>79</v>
      </c>
      <c r="F896" s="66"/>
      <c r="G896" s="35" t="str">
        <f>IFERROR(VLOOKUP(B896,Listor!$A$6:$G$62,7,FALSE),"")</f>
        <v/>
      </c>
      <c r="H896" s="63" t="str">
        <f>IFERROR(VLOOKUP(B896,Listor!$N$6:$O$47,2,FALSE),"")</f>
        <v/>
      </c>
      <c r="I896" s="63" t="str">
        <f t="shared" si="39"/>
        <v/>
      </c>
      <c r="J896" s="96" t="str">
        <f>IFERROR(VLOOKUP(B896,Listor!$N$6:$P$47,3,FALSE)*I896,"")</f>
        <v/>
      </c>
      <c r="K896" s="81"/>
      <c r="L896" s="88" t="str">
        <f>IFERROR((VLOOKUP(B896,Listor!$N$6:$P$47,3,FALSE)*Biologiska!K896)+(VLOOKUP(B896,Listor!$N$6:$Q$47,4,FALSE)),"")</f>
        <v/>
      </c>
      <c r="M896" s="63" t="str">
        <f t="shared" si="40"/>
        <v/>
      </c>
      <c r="N896" s="75"/>
      <c r="O896" s="84" t="str">
        <f t="shared" si="41"/>
        <v/>
      </c>
      <c r="P896" s="107"/>
      <c r="Q896" s="87" t="s">
        <v>79</v>
      </c>
      <c r="R896" s="87"/>
      <c r="S896" s="87"/>
      <c r="T896" s="87"/>
      <c r="U896" s="87"/>
      <c r="V896" s="86" t="s">
        <v>79</v>
      </c>
      <c r="W896" s="75"/>
      <c r="X896" s="102" t="s">
        <v>79</v>
      </c>
      <c r="Y896" s="63" t="str">
        <f>IFERROR(IF(VLOOKUP(X896,Listor!$T$6:$U$7,2,FALSE)&lt;O896,TRUE),"")</f>
        <v/>
      </c>
      <c r="Z896" s="87"/>
      <c r="AA896" s="104"/>
    </row>
    <row r="897" spans="2:27" x14ac:dyDescent="0.25">
      <c r="B897" s="68" t="s">
        <v>68</v>
      </c>
      <c r="C897" s="80" t="str">
        <f>IFERROR(VLOOKUP(B897,Listor!$A$6:$B$62,2,FALSE),"")</f>
        <v/>
      </c>
      <c r="D897" s="80" t="str">
        <f>IFERROR(VLOOKUP(B897,Listor!$A$6:$C$62,3,FALSE),"")</f>
        <v/>
      </c>
      <c r="E897" s="110" t="s">
        <v>79</v>
      </c>
      <c r="F897" s="66"/>
      <c r="G897" s="35" t="str">
        <f>IFERROR(VLOOKUP(B897,Listor!$A$6:$G$62,7,FALSE),"")</f>
        <v/>
      </c>
      <c r="H897" s="63" t="str">
        <f>IFERROR(VLOOKUP(B897,Listor!$N$6:$O$47,2,FALSE),"")</f>
        <v/>
      </c>
      <c r="I897" s="63" t="str">
        <f t="shared" si="39"/>
        <v/>
      </c>
      <c r="J897" s="96" t="str">
        <f>IFERROR(VLOOKUP(B897,Listor!$N$6:$P$47,3,FALSE)*I897,"")</f>
        <v/>
      </c>
      <c r="K897" s="81"/>
      <c r="L897" s="88" t="str">
        <f>IFERROR((VLOOKUP(B897,Listor!$N$6:$P$47,3,FALSE)*Biologiska!K897)+(VLOOKUP(B897,Listor!$N$6:$Q$47,4,FALSE)),"")</f>
        <v/>
      </c>
      <c r="M897" s="63" t="str">
        <f t="shared" si="40"/>
        <v/>
      </c>
      <c r="N897" s="75"/>
      <c r="O897" s="84" t="str">
        <f t="shared" si="41"/>
        <v/>
      </c>
      <c r="P897" s="107"/>
      <c r="Q897" s="87" t="s">
        <v>79</v>
      </c>
      <c r="R897" s="87"/>
      <c r="S897" s="87"/>
      <c r="T897" s="87"/>
      <c r="U897" s="87"/>
      <c r="V897" s="86" t="s">
        <v>79</v>
      </c>
      <c r="W897" s="75"/>
      <c r="X897" s="102" t="s">
        <v>79</v>
      </c>
      <c r="Y897" s="63" t="str">
        <f>IFERROR(IF(VLOOKUP(X897,Listor!$T$6:$U$7,2,FALSE)&lt;O897,TRUE),"")</f>
        <v/>
      </c>
      <c r="Z897" s="87"/>
      <c r="AA897" s="104"/>
    </row>
    <row r="898" spans="2:27" x14ac:dyDescent="0.25">
      <c r="B898" s="68" t="s">
        <v>68</v>
      </c>
      <c r="C898" s="80" t="str">
        <f>IFERROR(VLOOKUP(B898,Listor!$A$6:$B$62,2,FALSE),"")</f>
        <v/>
      </c>
      <c r="D898" s="80" t="str">
        <f>IFERROR(VLOOKUP(B898,Listor!$A$6:$C$62,3,FALSE),"")</f>
        <v/>
      </c>
      <c r="E898" s="110" t="s">
        <v>79</v>
      </c>
      <c r="F898" s="66"/>
      <c r="G898" s="35" t="str">
        <f>IFERROR(VLOOKUP(B898,Listor!$A$6:$G$62,7,FALSE),"")</f>
        <v/>
      </c>
      <c r="H898" s="63" t="str">
        <f>IFERROR(VLOOKUP(B898,Listor!$N$6:$O$47,2,FALSE),"")</f>
        <v/>
      </c>
      <c r="I898" s="63" t="str">
        <f t="shared" si="39"/>
        <v/>
      </c>
      <c r="J898" s="96" t="str">
        <f>IFERROR(VLOOKUP(B898,Listor!$N$6:$P$47,3,FALSE)*I898,"")</f>
        <v/>
      </c>
      <c r="K898" s="81"/>
      <c r="L898" s="88" t="str">
        <f>IFERROR((VLOOKUP(B898,Listor!$N$6:$P$47,3,FALSE)*Biologiska!K898)+(VLOOKUP(B898,Listor!$N$6:$Q$47,4,FALSE)),"")</f>
        <v/>
      </c>
      <c r="M898" s="63" t="str">
        <f t="shared" si="40"/>
        <v/>
      </c>
      <c r="N898" s="75"/>
      <c r="O898" s="84" t="str">
        <f t="shared" si="41"/>
        <v/>
      </c>
      <c r="P898" s="107"/>
      <c r="Q898" s="87" t="s">
        <v>79</v>
      </c>
      <c r="R898" s="87"/>
      <c r="S898" s="87"/>
      <c r="T898" s="87"/>
      <c r="U898" s="87"/>
      <c r="V898" s="86" t="s">
        <v>79</v>
      </c>
      <c r="W898" s="75"/>
      <c r="X898" s="102" t="s">
        <v>79</v>
      </c>
      <c r="Y898" s="63" t="str">
        <f>IFERROR(IF(VLOOKUP(X898,Listor!$T$6:$U$7,2,FALSE)&lt;O898,TRUE),"")</f>
        <v/>
      </c>
      <c r="Z898" s="87"/>
      <c r="AA898" s="104"/>
    </row>
    <row r="899" spans="2:27" x14ac:dyDescent="0.25">
      <c r="B899" s="68" t="s">
        <v>68</v>
      </c>
      <c r="C899" s="80" t="str">
        <f>IFERROR(VLOOKUP(B899,Listor!$A$6:$B$62,2,FALSE),"")</f>
        <v/>
      </c>
      <c r="D899" s="80" t="str">
        <f>IFERROR(VLOOKUP(B899,Listor!$A$6:$C$62,3,FALSE),"")</f>
        <v/>
      </c>
      <c r="E899" s="110" t="s">
        <v>79</v>
      </c>
      <c r="F899" s="66"/>
      <c r="G899" s="35" t="str">
        <f>IFERROR(VLOOKUP(B899,Listor!$A$6:$G$62,7,FALSE),"")</f>
        <v/>
      </c>
      <c r="H899" s="63" t="str">
        <f>IFERROR(VLOOKUP(B899,Listor!$N$6:$O$47,2,FALSE),"")</f>
        <v/>
      </c>
      <c r="I899" s="63" t="str">
        <f t="shared" si="39"/>
        <v/>
      </c>
      <c r="J899" s="96" t="str">
        <f>IFERROR(VLOOKUP(B899,Listor!$N$6:$P$47,3,FALSE)*I899,"")</f>
        <v/>
      </c>
      <c r="K899" s="81"/>
      <c r="L899" s="88" t="str">
        <f>IFERROR((VLOOKUP(B899,Listor!$N$6:$P$47,3,FALSE)*Biologiska!K899)+(VLOOKUP(B899,Listor!$N$6:$Q$47,4,FALSE)),"")</f>
        <v/>
      </c>
      <c r="M899" s="63" t="str">
        <f t="shared" si="40"/>
        <v/>
      </c>
      <c r="N899" s="75"/>
      <c r="O899" s="84" t="str">
        <f t="shared" si="41"/>
        <v/>
      </c>
      <c r="P899" s="107"/>
      <c r="Q899" s="87" t="s">
        <v>79</v>
      </c>
      <c r="R899" s="87"/>
      <c r="S899" s="87"/>
      <c r="T899" s="87"/>
      <c r="U899" s="87"/>
      <c r="V899" s="86" t="s">
        <v>79</v>
      </c>
      <c r="W899" s="75"/>
      <c r="X899" s="102" t="s">
        <v>79</v>
      </c>
      <c r="Y899" s="63" t="str">
        <f>IFERROR(IF(VLOOKUP(X899,Listor!$T$6:$U$7,2,FALSE)&lt;O899,TRUE),"")</f>
        <v/>
      </c>
      <c r="Z899" s="87"/>
      <c r="AA899" s="104"/>
    </row>
    <row r="900" spans="2:27" x14ac:dyDescent="0.25">
      <c r="B900" s="68" t="s">
        <v>68</v>
      </c>
      <c r="C900" s="80" t="str">
        <f>IFERROR(VLOOKUP(B900,Listor!$A$6:$B$62,2,FALSE),"")</f>
        <v/>
      </c>
      <c r="D900" s="80" t="str">
        <f>IFERROR(VLOOKUP(B900,Listor!$A$6:$C$62,3,FALSE),"")</f>
        <v/>
      </c>
      <c r="E900" s="110" t="s">
        <v>79</v>
      </c>
      <c r="F900" s="66"/>
      <c r="G900" s="35" t="str">
        <f>IFERROR(VLOOKUP(B900,Listor!$A$6:$G$62,7,FALSE),"")</f>
        <v/>
      </c>
      <c r="H900" s="63" t="str">
        <f>IFERROR(VLOOKUP(B900,Listor!$N$6:$O$47,2,FALSE),"")</f>
        <v/>
      </c>
      <c r="I900" s="63" t="str">
        <f t="shared" si="39"/>
        <v/>
      </c>
      <c r="J900" s="96" t="str">
        <f>IFERROR(VLOOKUP(B900,Listor!$N$6:$P$47,3,FALSE)*I900,"")</f>
        <v/>
      </c>
      <c r="K900" s="81"/>
      <c r="L900" s="88" t="str">
        <f>IFERROR((VLOOKUP(B900,Listor!$N$6:$P$47,3,FALSE)*Biologiska!K900)+(VLOOKUP(B900,Listor!$N$6:$Q$47,4,FALSE)),"")</f>
        <v/>
      </c>
      <c r="M900" s="63" t="str">
        <f t="shared" si="40"/>
        <v/>
      </c>
      <c r="N900" s="75"/>
      <c r="O900" s="84" t="str">
        <f t="shared" si="41"/>
        <v/>
      </c>
      <c r="P900" s="107"/>
      <c r="Q900" s="87" t="s">
        <v>79</v>
      </c>
      <c r="R900" s="87"/>
      <c r="S900" s="87"/>
      <c r="T900" s="87"/>
      <c r="U900" s="87"/>
      <c r="V900" s="86" t="s">
        <v>79</v>
      </c>
      <c r="W900" s="75"/>
      <c r="X900" s="102" t="s">
        <v>79</v>
      </c>
      <c r="Y900" s="63" t="str">
        <f>IFERROR(IF(VLOOKUP(X900,Listor!$T$6:$U$7,2,FALSE)&lt;O900,TRUE),"")</f>
        <v/>
      </c>
      <c r="Z900" s="87"/>
      <c r="AA900" s="104"/>
    </row>
    <row r="901" spans="2:27" x14ac:dyDescent="0.25">
      <c r="B901" s="68" t="s">
        <v>68</v>
      </c>
      <c r="C901" s="80" t="str">
        <f>IFERROR(VLOOKUP(B901,Listor!$A$6:$B$62,2,FALSE),"")</f>
        <v/>
      </c>
      <c r="D901" s="80" t="str">
        <f>IFERROR(VLOOKUP(B901,Listor!$A$6:$C$62,3,FALSE),"")</f>
        <v/>
      </c>
      <c r="E901" s="110" t="s">
        <v>79</v>
      </c>
      <c r="F901" s="66"/>
      <c r="G901" s="35" t="str">
        <f>IFERROR(VLOOKUP(B901,Listor!$A$6:$G$62,7,FALSE),"")</f>
        <v/>
      </c>
      <c r="H901" s="63" t="str">
        <f>IFERROR(VLOOKUP(B901,Listor!$N$6:$O$47,2,FALSE),"")</f>
        <v/>
      </c>
      <c r="I901" s="63" t="str">
        <f t="shared" ref="I901:I964" si="42">IFERROR(F901*H901,"")</f>
        <v/>
      </c>
      <c r="J901" s="96" t="str">
        <f>IFERROR(VLOOKUP(B901,Listor!$N$6:$P$47,3,FALSE)*I901,"")</f>
        <v/>
      </c>
      <c r="K901" s="81"/>
      <c r="L901" s="88" t="str">
        <f>IFERROR((VLOOKUP(B901,Listor!$N$6:$P$47,3,FALSE)*Biologiska!K901)+(VLOOKUP(B901,Listor!$N$6:$Q$47,4,FALSE)),"")</f>
        <v/>
      </c>
      <c r="M901" s="63" t="str">
        <f t="shared" si="40"/>
        <v/>
      </c>
      <c r="N901" s="75"/>
      <c r="O901" s="84" t="str">
        <f t="shared" si="41"/>
        <v/>
      </c>
      <c r="P901" s="107"/>
      <c r="Q901" s="87" t="s">
        <v>79</v>
      </c>
      <c r="R901" s="87"/>
      <c r="S901" s="87"/>
      <c r="T901" s="87"/>
      <c r="U901" s="87"/>
      <c r="V901" s="86" t="s">
        <v>79</v>
      </c>
      <c r="W901" s="75"/>
      <c r="X901" s="102" t="s">
        <v>79</v>
      </c>
      <c r="Y901" s="63" t="str">
        <f>IFERROR(IF(VLOOKUP(X901,Listor!$T$6:$U$7,2,FALSE)&lt;O901,TRUE),"")</f>
        <v/>
      </c>
      <c r="Z901" s="87"/>
      <c r="AA901" s="104"/>
    </row>
    <row r="902" spans="2:27" x14ac:dyDescent="0.25">
      <c r="B902" s="68" t="s">
        <v>68</v>
      </c>
      <c r="C902" s="80" t="str">
        <f>IFERROR(VLOOKUP(B902,Listor!$A$6:$B$62,2,FALSE),"")</f>
        <v/>
      </c>
      <c r="D902" s="80" t="str">
        <f>IFERROR(VLOOKUP(B902,Listor!$A$6:$C$62,3,FALSE),"")</f>
        <v/>
      </c>
      <c r="E902" s="110" t="s">
        <v>79</v>
      </c>
      <c r="F902" s="66"/>
      <c r="G902" s="35" t="str">
        <f>IFERROR(VLOOKUP(B902,Listor!$A$6:$G$62,7,FALSE),"")</f>
        <v/>
      </c>
      <c r="H902" s="63" t="str">
        <f>IFERROR(VLOOKUP(B902,Listor!$N$6:$O$47,2,FALSE),"")</f>
        <v/>
      </c>
      <c r="I902" s="63" t="str">
        <f t="shared" si="42"/>
        <v/>
      </c>
      <c r="J902" s="96" t="str">
        <f>IFERROR(VLOOKUP(B902,Listor!$N$6:$P$47,3,FALSE)*I902,"")</f>
        <v/>
      </c>
      <c r="K902" s="81"/>
      <c r="L902" s="88" t="str">
        <f>IFERROR((VLOOKUP(B902,Listor!$N$6:$P$47,3,FALSE)*Biologiska!K902)+(VLOOKUP(B902,Listor!$N$6:$Q$47,4,FALSE)),"")</f>
        <v/>
      </c>
      <c r="M902" s="63" t="str">
        <f t="shared" ref="M902:M965" si="43">IFERROR(I902*L902,"")</f>
        <v/>
      </c>
      <c r="N902" s="75"/>
      <c r="O902" s="84" t="str">
        <f t="shared" ref="O902:O965" si="44">IF(ISBLANK(K902),"",IFERROR(((83.8-K902)/83.8)*100,""))</f>
        <v/>
      </c>
      <c r="P902" s="107"/>
      <c r="Q902" s="87" t="s">
        <v>79</v>
      </c>
      <c r="R902" s="87"/>
      <c r="S902" s="87"/>
      <c r="T902" s="87"/>
      <c r="U902" s="87"/>
      <c r="V902" s="86" t="s">
        <v>79</v>
      </c>
      <c r="W902" s="75"/>
      <c r="X902" s="102" t="s">
        <v>79</v>
      </c>
      <c r="Y902" s="63" t="str">
        <f>IFERROR(IF(VLOOKUP(X902,Listor!$T$6:$U$7,2,FALSE)&lt;O902,TRUE),"")</f>
        <v/>
      </c>
      <c r="Z902" s="87"/>
      <c r="AA902" s="104"/>
    </row>
    <row r="903" spans="2:27" x14ac:dyDescent="0.25">
      <c r="B903" s="68" t="s">
        <v>68</v>
      </c>
      <c r="C903" s="80" t="str">
        <f>IFERROR(VLOOKUP(B903,Listor!$A$6:$B$62,2,FALSE),"")</f>
        <v/>
      </c>
      <c r="D903" s="80" t="str">
        <f>IFERROR(VLOOKUP(B903,Listor!$A$6:$C$62,3,FALSE),"")</f>
        <v/>
      </c>
      <c r="E903" s="110" t="s">
        <v>79</v>
      </c>
      <c r="F903" s="66"/>
      <c r="G903" s="35" t="str">
        <f>IFERROR(VLOOKUP(B903,Listor!$A$6:$G$62,7,FALSE),"")</f>
        <v/>
      </c>
      <c r="H903" s="63" t="str">
        <f>IFERROR(VLOOKUP(B903,Listor!$N$6:$O$47,2,FALSE),"")</f>
        <v/>
      </c>
      <c r="I903" s="63" t="str">
        <f t="shared" si="42"/>
        <v/>
      </c>
      <c r="J903" s="96" t="str">
        <f>IFERROR(VLOOKUP(B903,Listor!$N$6:$P$47,3,FALSE)*I903,"")</f>
        <v/>
      </c>
      <c r="K903" s="81"/>
      <c r="L903" s="88" t="str">
        <f>IFERROR((VLOOKUP(B903,Listor!$N$6:$P$47,3,FALSE)*Biologiska!K903)+(VLOOKUP(B903,Listor!$N$6:$Q$47,4,FALSE)),"")</f>
        <v/>
      </c>
      <c r="M903" s="63" t="str">
        <f t="shared" si="43"/>
        <v/>
      </c>
      <c r="N903" s="75"/>
      <c r="O903" s="84" t="str">
        <f t="shared" si="44"/>
        <v/>
      </c>
      <c r="P903" s="107"/>
      <c r="Q903" s="87" t="s">
        <v>79</v>
      </c>
      <c r="R903" s="87"/>
      <c r="S903" s="87"/>
      <c r="T903" s="87"/>
      <c r="U903" s="87"/>
      <c r="V903" s="86" t="s">
        <v>79</v>
      </c>
      <c r="W903" s="75"/>
      <c r="X903" s="102" t="s">
        <v>79</v>
      </c>
      <c r="Y903" s="63" t="str">
        <f>IFERROR(IF(VLOOKUP(X903,Listor!$T$6:$U$7,2,FALSE)&lt;O903,TRUE),"")</f>
        <v/>
      </c>
      <c r="Z903" s="87"/>
      <c r="AA903" s="104"/>
    </row>
    <row r="904" spans="2:27" x14ac:dyDescent="0.25">
      <c r="B904" s="68" t="s">
        <v>68</v>
      </c>
      <c r="C904" s="80" t="str">
        <f>IFERROR(VLOOKUP(B904,Listor!$A$6:$B$62,2,FALSE),"")</f>
        <v/>
      </c>
      <c r="D904" s="80" t="str">
        <f>IFERROR(VLOOKUP(B904,Listor!$A$6:$C$62,3,FALSE),"")</f>
        <v/>
      </c>
      <c r="E904" s="110" t="s">
        <v>79</v>
      </c>
      <c r="F904" s="66"/>
      <c r="G904" s="35" t="str">
        <f>IFERROR(VLOOKUP(B904,Listor!$A$6:$G$62,7,FALSE),"")</f>
        <v/>
      </c>
      <c r="H904" s="63" t="str">
        <f>IFERROR(VLOOKUP(B904,Listor!$N$6:$O$47,2,FALSE),"")</f>
        <v/>
      </c>
      <c r="I904" s="63" t="str">
        <f t="shared" si="42"/>
        <v/>
      </c>
      <c r="J904" s="96" t="str">
        <f>IFERROR(VLOOKUP(B904,Listor!$N$6:$P$47,3,FALSE)*I904,"")</f>
        <v/>
      </c>
      <c r="K904" s="81"/>
      <c r="L904" s="88" t="str">
        <f>IFERROR((VLOOKUP(B904,Listor!$N$6:$P$47,3,FALSE)*Biologiska!K904)+(VLOOKUP(B904,Listor!$N$6:$Q$47,4,FALSE)),"")</f>
        <v/>
      </c>
      <c r="M904" s="63" t="str">
        <f t="shared" si="43"/>
        <v/>
      </c>
      <c r="N904" s="75"/>
      <c r="O904" s="84" t="str">
        <f t="shared" si="44"/>
        <v/>
      </c>
      <c r="P904" s="107"/>
      <c r="Q904" s="87" t="s">
        <v>79</v>
      </c>
      <c r="R904" s="87"/>
      <c r="S904" s="87"/>
      <c r="T904" s="87"/>
      <c r="U904" s="87"/>
      <c r="V904" s="86" t="s">
        <v>79</v>
      </c>
      <c r="W904" s="75"/>
      <c r="X904" s="102" t="s">
        <v>79</v>
      </c>
      <c r="Y904" s="63" t="str">
        <f>IFERROR(IF(VLOOKUP(X904,Listor!$T$6:$U$7,2,FALSE)&lt;O904,TRUE),"")</f>
        <v/>
      </c>
      <c r="Z904" s="87"/>
      <c r="AA904" s="104"/>
    </row>
    <row r="905" spans="2:27" x14ac:dyDescent="0.25">
      <c r="B905" s="68" t="s">
        <v>68</v>
      </c>
      <c r="C905" s="80" t="str">
        <f>IFERROR(VLOOKUP(B905,Listor!$A$6:$B$62,2,FALSE),"")</f>
        <v/>
      </c>
      <c r="D905" s="80" t="str">
        <f>IFERROR(VLOOKUP(B905,Listor!$A$6:$C$62,3,FALSE),"")</f>
        <v/>
      </c>
      <c r="E905" s="110" t="s">
        <v>79</v>
      </c>
      <c r="F905" s="66"/>
      <c r="G905" s="35" t="str">
        <f>IFERROR(VLOOKUP(B905,Listor!$A$6:$G$62,7,FALSE),"")</f>
        <v/>
      </c>
      <c r="H905" s="63" t="str">
        <f>IFERROR(VLOOKUP(B905,Listor!$N$6:$O$47,2,FALSE),"")</f>
        <v/>
      </c>
      <c r="I905" s="63" t="str">
        <f t="shared" si="42"/>
        <v/>
      </c>
      <c r="J905" s="96" t="str">
        <f>IFERROR(VLOOKUP(B905,Listor!$N$6:$P$47,3,FALSE)*I905,"")</f>
        <v/>
      </c>
      <c r="K905" s="81"/>
      <c r="L905" s="88" t="str">
        <f>IFERROR((VLOOKUP(B905,Listor!$N$6:$P$47,3,FALSE)*Biologiska!K905)+(VLOOKUP(B905,Listor!$N$6:$Q$47,4,FALSE)),"")</f>
        <v/>
      </c>
      <c r="M905" s="63" t="str">
        <f t="shared" si="43"/>
        <v/>
      </c>
      <c r="N905" s="75"/>
      <c r="O905" s="84" t="str">
        <f t="shared" si="44"/>
        <v/>
      </c>
      <c r="P905" s="107"/>
      <c r="Q905" s="87" t="s">
        <v>79</v>
      </c>
      <c r="R905" s="87"/>
      <c r="S905" s="87"/>
      <c r="T905" s="87"/>
      <c r="U905" s="87"/>
      <c r="V905" s="86" t="s">
        <v>79</v>
      </c>
      <c r="W905" s="75"/>
      <c r="X905" s="102" t="s">
        <v>79</v>
      </c>
      <c r="Y905" s="63" t="str">
        <f>IFERROR(IF(VLOOKUP(X905,Listor!$T$6:$U$7,2,FALSE)&lt;O905,TRUE),"")</f>
        <v/>
      </c>
      <c r="Z905" s="87"/>
      <c r="AA905" s="104"/>
    </row>
    <row r="906" spans="2:27" x14ac:dyDescent="0.25">
      <c r="B906" s="68" t="s">
        <v>68</v>
      </c>
      <c r="C906" s="80" t="str">
        <f>IFERROR(VLOOKUP(B906,Listor!$A$6:$B$62,2,FALSE),"")</f>
        <v/>
      </c>
      <c r="D906" s="80" t="str">
        <f>IFERROR(VLOOKUP(B906,Listor!$A$6:$C$62,3,FALSE),"")</f>
        <v/>
      </c>
      <c r="E906" s="110" t="s">
        <v>79</v>
      </c>
      <c r="F906" s="66"/>
      <c r="G906" s="35" t="str">
        <f>IFERROR(VLOOKUP(B906,Listor!$A$6:$G$62,7,FALSE),"")</f>
        <v/>
      </c>
      <c r="H906" s="63" t="str">
        <f>IFERROR(VLOOKUP(B906,Listor!$N$6:$O$47,2,FALSE),"")</f>
        <v/>
      </c>
      <c r="I906" s="63" t="str">
        <f t="shared" si="42"/>
        <v/>
      </c>
      <c r="J906" s="96" t="str">
        <f>IFERROR(VLOOKUP(B906,Listor!$N$6:$P$47,3,FALSE)*I906,"")</f>
        <v/>
      </c>
      <c r="K906" s="81"/>
      <c r="L906" s="88" t="str">
        <f>IFERROR((VLOOKUP(B906,Listor!$N$6:$P$47,3,FALSE)*Biologiska!K906)+(VLOOKUP(B906,Listor!$N$6:$Q$47,4,FALSE)),"")</f>
        <v/>
      </c>
      <c r="M906" s="63" t="str">
        <f t="shared" si="43"/>
        <v/>
      </c>
      <c r="N906" s="75"/>
      <c r="O906" s="84" t="str">
        <f t="shared" si="44"/>
        <v/>
      </c>
      <c r="P906" s="107"/>
      <c r="Q906" s="87" t="s">
        <v>79</v>
      </c>
      <c r="R906" s="87"/>
      <c r="S906" s="87"/>
      <c r="T906" s="87"/>
      <c r="U906" s="87"/>
      <c r="V906" s="86" t="s">
        <v>79</v>
      </c>
      <c r="W906" s="75"/>
      <c r="X906" s="102" t="s">
        <v>79</v>
      </c>
      <c r="Y906" s="63" t="str">
        <f>IFERROR(IF(VLOOKUP(X906,Listor!$T$6:$U$7,2,FALSE)&lt;O906,TRUE),"")</f>
        <v/>
      </c>
      <c r="Z906" s="87"/>
      <c r="AA906" s="104"/>
    </row>
    <row r="907" spans="2:27" x14ac:dyDescent="0.25">
      <c r="B907" s="68" t="s">
        <v>68</v>
      </c>
      <c r="C907" s="80" t="str">
        <f>IFERROR(VLOOKUP(B907,Listor!$A$6:$B$62,2,FALSE),"")</f>
        <v/>
      </c>
      <c r="D907" s="80" t="str">
        <f>IFERROR(VLOOKUP(B907,Listor!$A$6:$C$62,3,FALSE),"")</f>
        <v/>
      </c>
      <c r="E907" s="110" t="s">
        <v>79</v>
      </c>
      <c r="F907" s="66"/>
      <c r="G907" s="35" t="str">
        <f>IFERROR(VLOOKUP(B907,Listor!$A$6:$G$62,7,FALSE),"")</f>
        <v/>
      </c>
      <c r="H907" s="63" t="str">
        <f>IFERROR(VLOOKUP(B907,Listor!$N$6:$O$47,2,FALSE),"")</f>
        <v/>
      </c>
      <c r="I907" s="63" t="str">
        <f t="shared" si="42"/>
        <v/>
      </c>
      <c r="J907" s="96" t="str">
        <f>IFERROR(VLOOKUP(B907,Listor!$N$6:$P$47,3,FALSE)*I907,"")</f>
        <v/>
      </c>
      <c r="K907" s="81"/>
      <c r="L907" s="88" t="str">
        <f>IFERROR((VLOOKUP(B907,Listor!$N$6:$P$47,3,FALSE)*Biologiska!K907)+(VLOOKUP(B907,Listor!$N$6:$Q$47,4,FALSE)),"")</f>
        <v/>
      </c>
      <c r="M907" s="63" t="str">
        <f t="shared" si="43"/>
        <v/>
      </c>
      <c r="N907" s="75"/>
      <c r="O907" s="84" t="str">
        <f t="shared" si="44"/>
        <v/>
      </c>
      <c r="P907" s="107"/>
      <c r="Q907" s="87" t="s">
        <v>79</v>
      </c>
      <c r="R907" s="87"/>
      <c r="S907" s="87"/>
      <c r="T907" s="87"/>
      <c r="U907" s="87"/>
      <c r="V907" s="86" t="s">
        <v>79</v>
      </c>
      <c r="W907" s="75"/>
      <c r="X907" s="102" t="s">
        <v>79</v>
      </c>
      <c r="Y907" s="63" t="str">
        <f>IFERROR(IF(VLOOKUP(X907,Listor!$T$6:$U$7,2,FALSE)&lt;O907,TRUE),"")</f>
        <v/>
      </c>
      <c r="Z907" s="87"/>
      <c r="AA907" s="104"/>
    </row>
    <row r="908" spans="2:27" x14ac:dyDescent="0.25">
      <c r="B908" s="68" t="s">
        <v>68</v>
      </c>
      <c r="C908" s="80" t="str">
        <f>IFERROR(VLOOKUP(B908,Listor!$A$6:$B$62,2,FALSE),"")</f>
        <v/>
      </c>
      <c r="D908" s="80" t="str">
        <f>IFERROR(VLOOKUP(B908,Listor!$A$6:$C$62,3,FALSE),"")</f>
        <v/>
      </c>
      <c r="E908" s="110" t="s">
        <v>79</v>
      </c>
      <c r="F908" s="66"/>
      <c r="G908" s="35" t="str">
        <f>IFERROR(VLOOKUP(B908,Listor!$A$6:$G$62,7,FALSE),"")</f>
        <v/>
      </c>
      <c r="H908" s="63" t="str">
        <f>IFERROR(VLOOKUP(B908,Listor!$N$6:$O$47,2,FALSE),"")</f>
        <v/>
      </c>
      <c r="I908" s="63" t="str">
        <f t="shared" si="42"/>
        <v/>
      </c>
      <c r="J908" s="96" t="str">
        <f>IFERROR(VLOOKUP(B908,Listor!$N$6:$P$47,3,FALSE)*I908,"")</f>
        <v/>
      </c>
      <c r="K908" s="81"/>
      <c r="L908" s="88" t="str">
        <f>IFERROR((VLOOKUP(B908,Listor!$N$6:$P$47,3,FALSE)*Biologiska!K908)+(VLOOKUP(B908,Listor!$N$6:$Q$47,4,FALSE)),"")</f>
        <v/>
      </c>
      <c r="M908" s="63" t="str">
        <f t="shared" si="43"/>
        <v/>
      </c>
      <c r="N908" s="75"/>
      <c r="O908" s="84" t="str">
        <f t="shared" si="44"/>
        <v/>
      </c>
      <c r="P908" s="107"/>
      <c r="Q908" s="87" t="s">
        <v>79</v>
      </c>
      <c r="R908" s="87"/>
      <c r="S908" s="87"/>
      <c r="T908" s="87"/>
      <c r="U908" s="87"/>
      <c r="V908" s="86" t="s">
        <v>79</v>
      </c>
      <c r="W908" s="75"/>
      <c r="X908" s="102" t="s">
        <v>79</v>
      </c>
      <c r="Y908" s="63" t="str">
        <f>IFERROR(IF(VLOOKUP(X908,Listor!$T$6:$U$7,2,FALSE)&lt;O908,TRUE),"")</f>
        <v/>
      </c>
      <c r="Z908" s="87"/>
      <c r="AA908" s="104"/>
    </row>
    <row r="909" spans="2:27" x14ac:dyDescent="0.25">
      <c r="B909" s="68" t="s">
        <v>68</v>
      </c>
      <c r="C909" s="80" t="str">
        <f>IFERROR(VLOOKUP(B909,Listor!$A$6:$B$62,2,FALSE),"")</f>
        <v/>
      </c>
      <c r="D909" s="80" t="str">
        <f>IFERROR(VLOOKUP(B909,Listor!$A$6:$C$62,3,FALSE),"")</f>
        <v/>
      </c>
      <c r="E909" s="110" t="s">
        <v>79</v>
      </c>
      <c r="F909" s="66"/>
      <c r="G909" s="35" t="str">
        <f>IFERROR(VLOOKUP(B909,Listor!$A$6:$G$62,7,FALSE),"")</f>
        <v/>
      </c>
      <c r="H909" s="63" t="str">
        <f>IFERROR(VLOOKUP(B909,Listor!$N$6:$O$47,2,FALSE),"")</f>
        <v/>
      </c>
      <c r="I909" s="63" t="str">
        <f t="shared" si="42"/>
        <v/>
      </c>
      <c r="J909" s="96" t="str">
        <f>IFERROR(VLOOKUP(B909,Listor!$N$6:$P$47,3,FALSE)*I909,"")</f>
        <v/>
      </c>
      <c r="K909" s="81"/>
      <c r="L909" s="88" t="str">
        <f>IFERROR((VLOOKUP(B909,Listor!$N$6:$P$47,3,FALSE)*Biologiska!K909)+(VLOOKUP(B909,Listor!$N$6:$Q$47,4,FALSE)),"")</f>
        <v/>
      </c>
      <c r="M909" s="63" t="str">
        <f t="shared" si="43"/>
        <v/>
      </c>
      <c r="N909" s="75"/>
      <c r="O909" s="84" t="str">
        <f t="shared" si="44"/>
        <v/>
      </c>
      <c r="P909" s="107"/>
      <c r="Q909" s="87" t="s">
        <v>79</v>
      </c>
      <c r="R909" s="87"/>
      <c r="S909" s="87"/>
      <c r="T909" s="87"/>
      <c r="U909" s="87"/>
      <c r="V909" s="86" t="s">
        <v>79</v>
      </c>
      <c r="W909" s="75"/>
      <c r="X909" s="102" t="s">
        <v>79</v>
      </c>
      <c r="Y909" s="63" t="str">
        <f>IFERROR(IF(VLOOKUP(X909,Listor!$T$6:$U$7,2,FALSE)&lt;O909,TRUE),"")</f>
        <v/>
      </c>
      <c r="Z909" s="87"/>
      <c r="AA909" s="104"/>
    </row>
    <row r="910" spans="2:27" x14ac:dyDescent="0.25">
      <c r="B910" s="68" t="s">
        <v>68</v>
      </c>
      <c r="C910" s="80" t="str">
        <f>IFERROR(VLOOKUP(B910,Listor!$A$6:$B$62,2,FALSE),"")</f>
        <v/>
      </c>
      <c r="D910" s="80" t="str">
        <f>IFERROR(VLOOKUP(B910,Listor!$A$6:$C$62,3,FALSE),"")</f>
        <v/>
      </c>
      <c r="E910" s="110" t="s">
        <v>79</v>
      </c>
      <c r="F910" s="66"/>
      <c r="G910" s="35" t="str">
        <f>IFERROR(VLOOKUP(B910,Listor!$A$6:$G$62,7,FALSE),"")</f>
        <v/>
      </c>
      <c r="H910" s="63" t="str">
        <f>IFERROR(VLOOKUP(B910,Listor!$N$6:$O$47,2,FALSE),"")</f>
        <v/>
      </c>
      <c r="I910" s="63" t="str">
        <f t="shared" si="42"/>
        <v/>
      </c>
      <c r="J910" s="96" t="str">
        <f>IFERROR(VLOOKUP(B910,Listor!$N$6:$P$47,3,FALSE)*I910,"")</f>
        <v/>
      </c>
      <c r="K910" s="81"/>
      <c r="L910" s="88" t="str">
        <f>IFERROR((VLOOKUP(B910,Listor!$N$6:$P$47,3,FALSE)*Biologiska!K910)+(VLOOKUP(B910,Listor!$N$6:$Q$47,4,FALSE)),"")</f>
        <v/>
      </c>
      <c r="M910" s="63" t="str">
        <f t="shared" si="43"/>
        <v/>
      </c>
      <c r="N910" s="75"/>
      <c r="O910" s="84" t="str">
        <f t="shared" si="44"/>
        <v/>
      </c>
      <c r="P910" s="107"/>
      <c r="Q910" s="87" t="s">
        <v>79</v>
      </c>
      <c r="R910" s="87"/>
      <c r="S910" s="87"/>
      <c r="T910" s="87"/>
      <c r="U910" s="87"/>
      <c r="V910" s="86" t="s">
        <v>79</v>
      </c>
      <c r="W910" s="75"/>
      <c r="X910" s="102" t="s">
        <v>79</v>
      </c>
      <c r="Y910" s="63" t="str">
        <f>IFERROR(IF(VLOOKUP(X910,Listor!$T$6:$U$7,2,FALSE)&lt;O910,TRUE),"")</f>
        <v/>
      </c>
      <c r="Z910" s="87"/>
      <c r="AA910" s="104"/>
    </row>
    <row r="911" spans="2:27" x14ac:dyDescent="0.25">
      <c r="B911" s="68" t="s">
        <v>68</v>
      </c>
      <c r="C911" s="80" t="str">
        <f>IFERROR(VLOOKUP(B911,Listor!$A$6:$B$62,2,FALSE),"")</f>
        <v/>
      </c>
      <c r="D911" s="80" t="str">
        <f>IFERROR(VLOOKUP(B911,Listor!$A$6:$C$62,3,FALSE),"")</f>
        <v/>
      </c>
      <c r="E911" s="110" t="s">
        <v>79</v>
      </c>
      <c r="F911" s="66"/>
      <c r="G911" s="35" t="str">
        <f>IFERROR(VLOOKUP(B911,Listor!$A$6:$G$62,7,FALSE),"")</f>
        <v/>
      </c>
      <c r="H911" s="63" t="str">
        <f>IFERROR(VLOOKUP(B911,Listor!$N$6:$O$47,2,FALSE),"")</f>
        <v/>
      </c>
      <c r="I911" s="63" t="str">
        <f t="shared" si="42"/>
        <v/>
      </c>
      <c r="J911" s="96" t="str">
        <f>IFERROR(VLOOKUP(B911,Listor!$N$6:$P$47,3,FALSE)*I911,"")</f>
        <v/>
      </c>
      <c r="K911" s="81"/>
      <c r="L911" s="88" t="str">
        <f>IFERROR((VLOOKUP(B911,Listor!$N$6:$P$47,3,FALSE)*Biologiska!K911)+(VLOOKUP(B911,Listor!$N$6:$Q$47,4,FALSE)),"")</f>
        <v/>
      </c>
      <c r="M911" s="63" t="str">
        <f t="shared" si="43"/>
        <v/>
      </c>
      <c r="N911" s="75"/>
      <c r="O911" s="84" t="str">
        <f t="shared" si="44"/>
        <v/>
      </c>
      <c r="P911" s="107"/>
      <c r="Q911" s="87" t="s">
        <v>79</v>
      </c>
      <c r="R911" s="87"/>
      <c r="S911" s="87"/>
      <c r="T911" s="87"/>
      <c r="U911" s="87"/>
      <c r="V911" s="86" t="s">
        <v>79</v>
      </c>
      <c r="W911" s="75"/>
      <c r="X911" s="102" t="s">
        <v>79</v>
      </c>
      <c r="Y911" s="63" t="str">
        <f>IFERROR(IF(VLOOKUP(X911,Listor!$T$6:$U$7,2,FALSE)&lt;O911,TRUE),"")</f>
        <v/>
      </c>
      <c r="Z911" s="87"/>
      <c r="AA911" s="104"/>
    </row>
    <row r="912" spans="2:27" x14ac:dyDescent="0.25">
      <c r="B912" s="68" t="s">
        <v>68</v>
      </c>
      <c r="C912" s="80" t="str">
        <f>IFERROR(VLOOKUP(B912,Listor!$A$6:$B$62,2,FALSE),"")</f>
        <v/>
      </c>
      <c r="D912" s="80" t="str">
        <f>IFERROR(VLOOKUP(B912,Listor!$A$6:$C$62,3,FALSE),"")</f>
        <v/>
      </c>
      <c r="E912" s="110" t="s">
        <v>79</v>
      </c>
      <c r="F912" s="66"/>
      <c r="G912" s="35" t="str">
        <f>IFERROR(VLOOKUP(B912,Listor!$A$6:$G$62,7,FALSE),"")</f>
        <v/>
      </c>
      <c r="H912" s="63" t="str">
        <f>IFERROR(VLOOKUP(B912,Listor!$N$6:$O$47,2,FALSE),"")</f>
        <v/>
      </c>
      <c r="I912" s="63" t="str">
        <f t="shared" si="42"/>
        <v/>
      </c>
      <c r="J912" s="96" t="str">
        <f>IFERROR(VLOOKUP(B912,Listor!$N$6:$P$47,3,FALSE)*I912,"")</f>
        <v/>
      </c>
      <c r="K912" s="81"/>
      <c r="L912" s="88" t="str">
        <f>IFERROR((VLOOKUP(B912,Listor!$N$6:$P$47,3,FALSE)*Biologiska!K912)+(VLOOKUP(B912,Listor!$N$6:$Q$47,4,FALSE)),"")</f>
        <v/>
      </c>
      <c r="M912" s="63" t="str">
        <f t="shared" si="43"/>
        <v/>
      </c>
      <c r="N912" s="75"/>
      <c r="O912" s="84" t="str">
        <f t="shared" si="44"/>
        <v/>
      </c>
      <c r="P912" s="107"/>
      <c r="Q912" s="87" t="s">
        <v>79</v>
      </c>
      <c r="R912" s="87"/>
      <c r="S912" s="87"/>
      <c r="T912" s="87"/>
      <c r="U912" s="87"/>
      <c r="V912" s="86" t="s">
        <v>79</v>
      </c>
      <c r="W912" s="75"/>
      <c r="X912" s="102" t="s">
        <v>79</v>
      </c>
      <c r="Y912" s="63" t="str">
        <f>IFERROR(IF(VLOOKUP(X912,Listor!$T$6:$U$7,2,FALSE)&lt;O912,TRUE),"")</f>
        <v/>
      </c>
      <c r="Z912" s="87"/>
      <c r="AA912" s="104"/>
    </row>
    <row r="913" spans="2:27" x14ac:dyDescent="0.25">
      <c r="B913" s="68" t="s">
        <v>68</v>
      </c>
      <c r="C913" s="80" t="str">
        <f>IFERROR(VLOOKUP(B913,Listor!$A$6:$B$62,2,FALSE),"")</f>
        <v/>
      </c>
      <c r="D913" s="80" t="str">
        <f>IFERROR(VLOOKUP(B913,Listor!$A$6:$C$62,3,FALSE),"")</f>
        <v/>
      </c>
      <c r="E913" s="110" t="s">
        <v>79</v>
      </c>
      <c r="F913" s="66"/>
      <c r="G913" s="35" t="str">
        <f>IFERROR(VLOOKUP(B913,Listor!$A$6:$G$62,7,FALSE),"")</f>
        <v/>
      </c>
      <c r="H913" s="63" t="str">
        <f>IFERROR(VLOOKUP(B913,Listor!$N$6:$O$47,2,FALSE),"")</f>
        <v/>
      </c>
      <c r="I913" s="63" t="str">
        <f t="shared" si="42"/>
        <v/>
      </c>
      <c r="J913" s="96" t="str">
        <f>IFERROR(VLOOKUP(B913,Listor!$N$6:$P$47,3,FALSE)*I913,"")</f>
        <v/>
      </c>
      <c r="K913" s="81"/>
      <c r="L913" s="88" t="str">
        <f>IFERROR((VLOOKUP(B913,Listor!$N$6:$P$47,3,FALSE)*Biologiska!K913)+(VLOOKUP(B913,Listor!$N$6:$Q$47,4,FALSE)),"")</f>
        <v/>
      </c>
      <c r="M913" s="63" t="str">
        <f t="shared" si="43"/>
        <v/>
      </c>
      <c r="N913" s="75"/>
      <c r="O913" s="84" t="str">
        <f t="shared" si="44"/>
        <v/>
      </c>
      <c r="P913" s="107"/>
      <c r="Q913" s="87" t="s">
        <v>79</v>
      </c>
      <c r="R913" s="87"/>
      <c r="S913" s="87"/>
      <c r="T913" s="87"/>
      <c r="U913" s="87"/>
      <c r="V913" s="86" t="s">
        <v>79</v>
      </c>
      <c r="W913" s="75"/>
      <c r="X913" s="102" t="s">
        <v>79</v>
      </c>
      <c r="Y913" s="63" t="str">
        <f>IFERROR(IF(VLOOKUP(X913,Listor!$T$6:$U$7,2,FALSE)&lt;O913,TRUE),"")</f>
        <v/>
      </c>
      <c r="Z913" s="87"/>
      <c r="AA913" s="104"/>
    </row>
    <row r="914" spans="2:27" x14ac:dyDescent="0.25">
      <c r="B914" s="68" t="s">
        <v>68</v>
      </c>
      <c r="C914" s="80" t="str">
        <f>IFERROR(VLOOKUP(B914,Listor!$A$6:$B$62,2,FALSE),"")</f>
        <v/>
      </c>
      <c r="D914" s="80" t="str">
        <f>IFERROR(VLOOKUP(B914,Listor!$A$6:$C$62,3,FALSE),"")</f>
        <v/>
      </c>
      <c r="E914" s="110" t="s">
        <v>79</v>
      </c>
      <c r="F914" s="66"/>
      <c r="G914" s="35" t="str">
        <f>IFERROR(VLOOKUP(B914,Listor!$A$6:$G$62,7,FALSE),"")</f>
        <v/>
      </c>
      <c r="H914" s="63" t="str">
        <f>IFERROR(VLOOKUP(B914,Listor!$N$6:$O$47,2,FALSE),"")</f>
        <v/>
      </c>
      <c r="I914" s="63" t="str">
        <f t="shared" si="42"/>
        <v/>
      </c>
      <c r="J914" s="96" t="str">
        <f>IFERROR(VLOOKUP(B914,Listor!$N$6:$P$47,3,FALSE)*I914,"")</f>
        <v/>
      </c>
      <c r="K914" s="81"/>
      <c r="L914" s="88" t="str">
        <f>IFERROR((VLOOKUP(B914,Listor!$N$6:$P$47,3,FALSE)*Biologiska!K914)+(VLOOKUP(B914,Listor!$N$6:$Q$47,4,FALSE)),"")</f>
        <v/>
      </c>
      <c r="M914" s="63" t="str">
        <f t="shared" si="43"/>
        <v/>
      </c>
      <c r="N914" s="75"/>
      <c r="O914" s="84" t="str">
        <f t="shared" si="44"/>
        <v/>
      </c>
      <c r="P914" s="107"/>
      <c r="Q914" s="87" t="s">
        <v>79</v>
      </c>
      <c r="R914" s="87"/>
      <c r="S914" s="87"/>
      <c r="T914" s="87"/>
      <c r="U914" s="87"/>
      <c r="V914" s="86" t="s">
        <v>79</v>
      </c>
      <c r="W914" s="75"/>
      <c r="X914" s="102" t="s">
        <v>79</v>
      </c>
      <c r="Y914" s="63" t="str">
        <f>IFERROR(IF(VLOOKUP(X914,Listor!$T$6:$U$7,2,FALSE)&lt;O914,TRUE),"")</f>
        <v/>
      </c>
      <c r="Z914" s="87"/>
      <c r="AA914" s="104"/>
    </row>
    <row r="915" spans="2:27" x14ac:dyDescent="0.25">
      <c r="B915" s="68" t="s">
        <v>68</v>
      </c>
      <c r="C915" s="80" t="str">
        <f>IFERROR(VLOOKUP(B915,Listor!$A$6:$B$62,2,FALSE),"")</f>
        <v/>
      </c>
      <c r="D915" s="80" t="str">
        <f>IFERROR(VLOOKUP(B915,Listor!$A$6:$C$62,3,FALSE),"")</f>
        <v/>
      </c>
      <c r="E915" s="110" t="s">
        <v>79</v>
      </c>
      <c r="F915" s="66"/>
      <c r="G915" s="35" t="str">
        <f>IFERROR(VLOOKUP(B915,Listor!$A$6:$G$62,7,FALSE),"")</f>
        <v/>
      </c>
      <c r="H915" s="63" t="str">
        <f>IFERROR(VLOOKUP(B915,Listor!$N$6:$O$47,2,FALSE),"")</f>
        <v/>
      </c>
      <c r="I915" s="63" t="str">
        <f t="shared" si="42"/>
        <v/>
      </c>
      <c r="J915" s="96" t="str">
        <f>IFERROR(VLOOKUP(B915,Listor!$N$6:$P$47,3,FALSE)*I915,"")</f>
        <v/>
      </c>
      <c r="K915" s="81"/>
      <c r="L915" s="88" t="str">
        <f>IFERROR((VLOOKUP(B915,Listor!$N$6:$P$47,3,FALSE)*Biologiska!K915)+(VLOOKUP(B915,Listor!$N$6:$Q$47,4,FALSE)),"")</f>
        <v/>
      </c>
      <c r="M915" s="63" t="str">
        <f t="shared" si="43"/>
        <v/>
      </c>
      <c r="N915" s="75"/>
      <c r="O915" s="84" t="str">
        <f t="shared" si="44"/>
        <v/>
      </c>
      <c r="P915" s="107"/>
      <c r="Q915" s="87" t="s">
        <v>79</v>
      </c>
      <c r="R915" s="87"/>
      <c r="S915" s="87"/>
      <c r="T915" s="87"/>
      <c r="U915" s="87"/>
      <c r="V915" s="86" t="s">
        <v>79</v>
      </c>
      <c r="W915" s="75"/>
      <c r="X915" s="102" t="s">
        <v>79</v>
      </c>
      <c r="Y915" s="63" t="str">
        <f>IFERROR(IF(VLOOKUP(X915,Listor!$T$6:$U$7,2,FALSE)&lt;O915,TRUE),"")</f>
        <v/>
      </c>
      <c r="Z915" s="87"/>
      <c r="AA915" s="104"/>
    </row>
    <row r="916" spans="2:27" x14ac:dyDescent="0.25">
      <c r="B916" s="68" t="s">
        <v>68</v>
      </c>
      <c r="C916" s="80" t="str">
        <f>IFERROR(VLOOKUP(B916,Listor!$A$6:$B$62,2,FALSE),"")</f>
        <v/>
      </c>
      <c r="D916" s="80" t="str">
        <f>IFERROR(VLOOKUP(B916,Listor!$A$6:$C$62,3,FALSE),"")</f>
        <v/>
      </c>
      <c r="E916" s="110" t="s">
        <v>79</v>
      </c>
      <c r="F916" s="66"/>
      <c r="G916" s="35" t="str">
        <f>IFERROR(VLOOKUP(B916,Listor!$A$6:$G$62,7,FALSE),"")</f>
        <v/>
      </c>
      <c r="H916" s="63" t="str">
        <f>IFERROR(VLOOKUP(B916,Listor!$N$6:$O$47,2,FALSE),"")</f>
        <v/>
      </c>
      <c r="I916" s="63" t="str">
        <f t="shared" si="42"/>
        <v/>
      </c>
      <c r="J916" s="96" t="str">
        <f>IFERROR(VLOOKUP(B916,Listor!$N$6:$P$47,3,FALSE)*I916,"")</f>
        <v/>
      </c>
      <c r="K916" s="81"/>
      <c r="L916" s="88" t="str">
        <f>IFERROR((VLOOKUP(B916,Listor!$N$6:$P$47,3,FALSE)*Biologiska!K916)+(VLOOKUP(B916,Listor!$N$6:$Q$47,4,FALSE)),"")</f>
        <v/>
      </c>
      <c r="M916" s="63" t="str">
        <f t="shared" si="43"/>
        <v/>
      </c>
      <c r="N916" s="75"/>
      <c r="O916" s="84" t="str">
        <f t="shared" si="44"/>
        <v/>
      </c>
      <c r="P916" s="107"/>
      <c r="Q916" s="87" t="s">
        <v>79</v>
      </c>
      <c r="R916" s="87"/>
      <c r="S916" s="87"/>
      <c r="T916" s="87"/>
      <c r="U916" s="87"/>
      <c r="V916" s="86" t="s">
        <v>79</v>
      </c>
      <c r="W916" s="75"/>
      <c r="X916" s="102" t="s">
        <v>79</v>
      </c>
      <c r="Y916" s="63" t="str">
        <f>IFERROR(IF(VLOOKUP(X916,Listor!$T$6:$U$7,2,FALSE)&lt;O916,TRUE),"")</f>
        <v/>
      </c>
      <c r="Z916" s="87"/>
      <c r="AA916" s="104"/>
    </row>
    <row r="917" spans="2:27" x14ac:dyDescent="0.25">
      <c r="B917" s="68" t="s">
        <v>68</v>
      </c>
      <c r="C917" s="80" t="str">
        <f>IFERROR(VLOOKUP(B917,Listor!$A$6:$B$62,2,FALSE),"")</f>
        <v/>
      </c>
      <c r="D917" s="80" t="str">
        <f>IFERROR(VLOOKUP(B917,Listor!$A$6:$C$62,3,FALSE),"")</f>
        <v/>
      </c>
      <c r="E917" s="110" t="s">
        <v>79</v>
      </c>
      <c r="F917" s="66"/>
      <c r="G917" s="35" t="str">
        <f>IFERROR(VLOOKUP(B917,Listor!$A$6:$G$62,7,FALSE),"")</f>
        <v/>
      </c>
      <c r="H917" s="63" t="str">
        <f>IFERROR(VLOOKUP(B917,Listor!$N$6:$O$47,2,FALSE),"")</f>
        <v/>
      </c>
      <c r="I917" s="63" t="str">
        <f t="shared" si="42"/>
        <v/>
      </c>
      <c r="J917" s="96" t="str">
        <f>IFERROR(VLOOKUP(B917,Listor!$N$6:$P$47,3,FALSE)*I917,"")</f>
        <v/>
      </c>
      <c r="K917" s="81"/>
      <c r="L917" s="88" t="str">
        <f>IFERROR((VLOOKUP(B917,Listor!$N$6:$P$47,3,FALSE)*Biologiska!K917)+(VLOOKUP(B917,Listor!$N$6:$Q$47,4,FALSE)),"")</f>
        <v/>
      </c>
      <c r="M917" s="63" t="str">
        <f t="shared" si="43"/>
        <v/>
      </c>
      <c r="N917" s="75"/>
      <c r="O917" s="84" t="str">
        <f t="shared" si="44"/>
        <v/>
      </c>
      <c r="P917" s="107"/>
      <c r="Q917" s="87" t="s">
        <v>79</v>
      </c>
      <c r="R917" s="87"/>
      <c r="S917" s="87"/>
      <c r="T917" s="87"/>
      <c r="U917" s="87"/>
      <c r="V917" s="86" t="s">
        <v>79</v>
      </c>
      <c r="W917" s="75"/>
      <c r="X917" s="102" t="s">
        <v>79</v>
      </c>
      <c r="Y917" s="63" t="str">
        <f>IFERROR(IF(VLOOKUP(X917,Listor!$T$6:$U$7,2,FALSE)&lt;O917,TRUE),"")</f>
        <v/>
      </c>
      <c r="Z917" s="87"/>
      <c r="AA917" s="104"/>
    </row>
    <row r="918" spans="2:27" x14ac:dyDescent="0.25">
      <c r="B918" s="68" t="s">
        <v>68</v>
      </c>
      <c r="C918" s="80" t="str">
        <f>IFERROR(VLOOKUP(B918,Listor!$A$6:$B$62,2,FALSE),"")</f>
        <v/>
      </c>
      <c r="D918" s="80" t="str">
        <f>IFERROR(VLOOKUP(B918,Listor!$A$6:$C$62,3,FALSE),"")</f>
        <v/>
      </c>
      <c r="E918" s="110" t="s">
        <v>79</v>
      </c>
      <c r="F918" s="66"/>
      <c r="G918" s="35" t="str">
        <f>IFERROR(VLOOKUP(B918,Listor!$A$6:$G$62,7,FALSE),"")</f>
        <v/>
      </c>
      <c r="H918" s="63" t="str">
        <f>IFERROR(VLOOKUP(B918,Listor!$N$6:$O$47,2,FALSE),"")</f>
        <v/>
      </c>
      <c r="I918" s="63" t="str">
        <f t="shared" si="42"/>
        <v/>
      </c>
      <c r="J918" s="96" t="str">
        <f>IFERROR(VLOOKUP(B918,Listor!$N$6:$P$47,3,FALSE)*I918,"")</f>
        <v/>
      </c>
      <c r="K918" s="81"/>
      <c r="L918" s="88" t="str">
        <f>IFERROR((VLOOKUP(B918,Listor!$N$6:$P$47,3,FALSE)*Biologiska!K918)+(VLOOKUP(B918,Listor!$N$6:$Q$47,4,FALSE)),"")</f>
        <v/>
      </c>
      <c r="M918" s="63" t="str">
        <f t="shared" si="43"/>
        <v/>
      </c>
      <c r="N918" s="75"/>
      <c r="O918" s="84" t="str">
        <f t="shared" si="44"/>
        <v/>
      </c>
      <c r="P918" s="107"/>
      <c r="Q918" s="87" t="s">
        <v>79</v>
      </c>
      <c r="R918" s="87"/>
      <c r="S918" s="87"/>
      <c r="T918" s="87"/>
      <c r="U918" s="87"/>
      <c r="V918" s="86" t="s">
        <v>79</v>
      </c>
      <c r="W918" s="75"/>
      <c r="X918" s="102" t="s">
        <v>79</v>
      </c>
      <c r="Y918" s="63" t="str">
        <f>IFERROR(IF(VLOOKUP(X918,Listor!$T$6:$U$7,2,FALSE)&lt;O918,TRUE),"")</f>
        <v/>
      </c>
      <c r="Z918" s="87"/>
      <c r="AA918" s="104"/>
    </row>
    <row r="919" spans="2:27" x14ac:dyDescent="0.25">
      <c r="B919" s="68" t="s">
        <v>68</v>
      </c>
      <c r="C919" s="80" t="str">
        <f>IFERROR(VLOOKUP(B919,Listor!$A$6:$B$62,2,FALSE),"")</f>
        <v/>
      </c>
      <c r="D919" s="80" t="str">
        <f>IFERROR(VLOOKUP(B919,Listor!$A$6:$C$62,3,FALSE),"")</f>
        <v/>
      </c>
      <c r="E919" s="110" t="s">
        <v>79</v>
      </c>
      <c r="F919" s="66"/>
      <c r="G919" s="35" t="str">
        <f>IFERROR(VLOOKUP(B919,Listor!$A$6:$G$62,7,FALSE),"")</f>
        <v/>
      </c>
      <c r="H919" s="63" t="str">
        <f>IFERROR(VLOOKUP(B919,Listor!$N$6:$O$47,2,FALSE),"")</f>
        <v/>
      </c>
      <c r="I919" s="63" t="str">
        <f t="shared" si="42"/>
        <v/>
      </c>
      <c r="J919" s="96" t="str">
        <f>IFERROR(VLOOKUP(B919,Listor!$N$6:$P$47,3,FALSE)*I919,"")</f>
        <v/>
      </c>
      <c r="K919" s="81"/>
      <c r="L919" s="88" t="str">
        <f>IFERROR((VLOOKUP(B919,Listor!$N$6:$P$47,3,FALSE)*Biologiska!K919)+(VLOOKUP(B919,Listor!$N$6:$Q$47,4,FALSE)),"")</f>
        <v/>
      </c>
      <c r="M919" s="63" t="str">
        <f t="shared" si="43"/>
        <v/>
      </c>
      <c r="N919" s="75"/>
      <c r="O919" s="84" t="str">
        <f t="shared" si="44"/>
        <v/>
      </c>
      <c r="P919" s="107"/>
      <c r="Q919" s="87" t="s">
        <v>79</v>
      </c>
      <c r="R919" s="87"/>
      <c r="S919" s="87"/>
      <c r="T919" s="87"/>
      <c r="U919" s="87"/>
      <c r="V919" s="86" t="s">
        <v>79</v>
      </c>
      <c r="W919" s="75"/>
      <c r="X919" s="102" t="s">
        <v>79</v>
      </c>
      <c r="Y919" s="63" t="str">
        <f>IFERROR(IF(VLOOKUP(X919,Listor!$T$6:$U$7,2,FALSE)&lt;O919,TRUE),"")</f>
        <v/>
      </c>
      <c r="Z919" s="87"/>
      <c r="AA919" s="104"/>
    </row>
    <row r="920" spans="2:27" x14ac:dyDescent="0.25">
      <c r="B920" s="68" t="s">
        <v>68</v>
      </c>
      <c r="C920" s="80" t="str">
        <f>IFERROR(VLOOKUP(B920,Listor!$A$6:$B$62,2,FALSE),"")</f>
        <v/>
      </c>
      <c r="D920" s="80" t="str">
        <f>IFERROR(VLOOKUP(B920,Listor!$A$6:$C$62,3,FALSE),"")</f>
        <v/>
      </c>
      <c r="E920" s="110" t="s">
        <v>79</v>
      </c>
      <c r="F920" s="66"/>
      <c r="G920" s="35" t="str">
        <f>IFERROR(VLOOKUP(B920,Listor!$A$6:$G$62,7,FALSE),"")</f>
        <v/>
      </c>
      <c r="H920" s="63" t="str">
        <f>IFERROR(VLOOKUP(B920,Listor!$N$6:$O$47,2,FALSE),"")</f>
        <v/>
      </c>
      <c r="I920" s="63" t="str">
        <f t="shared" si="42"/>
        <v/>
      </c>
      <c r="J920" s="96" t="str">
        <f>IFERROR(VLOOKUP(B920,Listor!$N$6:$P$47,3,FALSE)*I920,"")</f>
        <v/>
      </c>
      <c r="K920" s="81"/>
      <c r="L920" s="88" t="str">
        <f>IFERROR((VLOOKUP(B920,Listor!$N$6:$P$47,3,FALSE)*Biologiska!K920)+(VLOOKUP(B920,Listor!$N$6:$Q$47,4,FALSE)),"")</f>
        <v/>
      </c>
      <c r="M920" s="63" t="str">
        <f t="shared" si="43"/>
        <v/>
      </c>
      <c r="N920" s="75"/>
      <c r="O920" s="84" t="str">
        <f t="shared" si="44"/>
        <v/>
      </c>
      <c r="P920" s="107"/>
      <c r="Q920" s="87" t="s">
        <v>79</v>
      </c>
      <c r="R920" s="87"/>
      <c r="S920" s="87"/>
      <c r="T920" s="87"/>
      <c r="U920" s="87"/>
      <c r="V920" s="86" t="s">
        <v>79</v>
      </c>
      <c r="W920" s="75"/>
      <c r="X920" s="102" t="s">
        <v>79</v>
      </c>
      <c r="Y920" s="63" t="str">
        <f>IFERROR(IF(VLOOKUP(X920,Listor!$T$6:$U$7,2,FALSE)&lt;O920,TRUE),"")</f>
        <v/>
      </c>
      <c r="Z920" s="87"/>
      <c r="AA920" s="104"/>
    </row>
    <row r="921" spans="2:27" x14ac:dyDescent="0.25">
      <c r="B921" s="68" t="s">
        <v>68</v>
      </c>
      <c r="C921" s="80" t="str">
        <f>IFERROR(VLOOKUP(B921,Listor!$A$6:$B$62,2,FALSE),"")</f>
        <v/>
      </c>
      <c r="D921" s="80" t="str">
        <f>IFERROR(VLOOKUP(B921,Listor!$A$6:$C$62,3,FALSE),"")</f>
        <v/>
      </c>
      <c r="E921" s="110" t="s">
        <v>79</v>
      </c>
      <c r="F921" s="66"/>
      <c r="G921" s="35" t="str">
        <f>IFERROR(VLOOKUP(B921,Listor!$A$6:$G$62,7,FALSE),"")</f>
        <v/>
      </c>
      <c r="H921" s="63" t="str">
        <f>IFERROR(VLOOKUP(B921,Listor!$N$6:$O$47,2,FALSE),"")</f>
        <v/>
      </c>
      <c r="I921" s="63" t="str">
        <f t="shared" si="42"/>
        <v/>
      </c>
      <c r="J921" s="96" t="str">
        <f>IFERROR(VLOOKUP(B921,Listor!$N$6:$P$47,3,FALSE)*I921,"")</f>
        <v/>
      </c>
      <c r="K921" s="81"/>
      <c r="L921" s="88" t="str">
        <f>IFERROR((VLOOKUP(B921,Listor!$N$6:$P$47,3,FALSE)*Biologiska!K921)+(VLOOKUP(B921,Listor!$N$6:$Q$47,4,FALSE)),"")</f>
        <v/>
      </c>
      <c r="M921" s="63" t="str">
        <f t="shared" si="43"/>
        <v/>
      </c>
      <c r="N921" s="75"/>
      <c r="O921" s="84" t="str">
        <f t="shared" si="44"/>
        <v/>
      </c>
      <c r="P921" s="107"/>
      <c r="Q921" s="87" t="s">
        <v>79</v>
      </c>
      <c r="R921" s="87"/>
      <c r="S921" s="87"/>
      <c r="T921" s="87"/>
      <c r="U921" s="87"/>
      <c r="V921" s="86" t="s">
        <v>79</v>
      </c>
      <c r="W921" s="75"/>
      <c r="X921" s="102" t="s">
        <v>79</v>
      </c>
      <c r="Y921" s="63" t="str">
        <f>IFERROR(IF(VLOOKUP(X921,Listor!$T$6:$U$7,2,FALSE)&lt;O921,TRUE),"")</f>
        <v/>
      </c>
      <c r="Z921" s="87"/>
      <c r="AA921" s="104"/>
    </row>
    <row r="922" spans="2:27" x14ac:dyDescent="0.25">
      <c r="B922" s="68" t="s">
        <v>68</v>
      </c>
      <c r="C922" s="80" t="str">
        <f>IFERROR(VLOOKUP(B922,Listor!$A$6:$B$62,2,FALSE),"")</f>
        <v/>
      </c>
      <c r="D922" s="80" t="str">
        <f>IFERROR(VLOOKUP(B922,Listor!$A$6:$C$62,3,FALSE),"")</f>
        <v/>
      </c>
      <c r="E922" s="110" t="s">
        <v>79</v>
      </c>
      <c r="F922" s="66"/>
      <c r="G922" s="35" t="str">
        <f>IFERROR(VLOOKUP(B922,Listor!$A$6:$G$62,7,FALSE),"")</f>
        <v/>
      </c>
      <c r="H922" s="63" t="str">
        <f>IFERROR(VLOOKUP(B922,Listor!$N$6:$O$47,2,FALSE),"")</f>
        <v/>
      </c>
      <c r="I922" s="63" t="str">
        <f t="shared" si="42"/>
        <v/>
      </c>
      <c r="J922" s="96" t="str">
        <f>IFERROR(VLOOKUP(B922,Listor!$N$6:$P$47,3,FALSE)*I922,"")</f>
        <v/>
      </c>
      <c r="K922" s="81"/>
      <c r="L922" s="88" t="str">
        <f>IFERROR((VLOOKUP(B922,Listor!$N$6:$P$47,3,FALSE)*Biologiska!K922)+(VLOOKUP(B922,Listor!$N$6:$Q$47,4,FALSE)),"")</f>
        <v/>
      </c>
      <c r="M922" s="63" t="str">
        <f t="shared" si="43"/>
        <v/>
      </c>
      <c r="N922" s="75"/>
      <c r="O922" s="84" t="str">
        <f t="shared" si="44"/>
        <v/>
      </c>
      <c r="P922" s="107"/>
      <c r="Q922" s="87" t="s">
        <v>79</v>
      </c>
      <c r="R922" s="87"/>
      <c r="S922" s="87"/>
      <c r="T922" s="87"/>
      <c r="U922" s="87"/>
      <c r="V922" s="86" t="s">
        <v>79</v>
      </c>
      <c r="W922" s="75"/>
      <c r="X922" s="102" t="s">
        <v>79</v>
      </c>
      <c r="Y922" s="63" t="str">
        <f>IFERROR(IF(VLOOKUP(X922,Listor!$T$6:$U$7,2,FALSE)&lt;O922,TRUE),"")</f>
        <v/>
      </c>
      <c r="Z922" s="87"/>
      <c r="AA922" s="104"/>
    </row>
    <row r="923" spans="2:27" x14ac:dyDescent="0.25">
      <c r="B923" s="68" t="s">
        <v>68</v>
      </c>
      <c r="C923" s="80" t="str">
        <f>IFERROR(VLOOKUP(B923,Listor!$A$6:$B$62,2,FALSE),"")</f>
        <v/>
      </c>
      <c r="D923" s="80" t="str">
        <f>IFERROR(VLOOKUP(B923,Listor!$A$6:$C$62,3,FALSE),"")</f>
        <v/>
      </c>
      <c r="E923" s="110" t="s">
        <v>79</v>
      </c>
      <c r="F923" s="66"/>
      <c r="G923" s="35" t="str">
        <f>IFERROR(VLOOKUP(B923,Listor!$A$6:$G$62,7,FALSE),"")</f>
        <v/>
      </c>
      <c r="H923" s="63" t="str">
        <f>IFERROR(VLOOKUP(B923,Listor!$N$6:$O$47,2,FALSE),"")</f>
        <v/>
      </c>
      <c r="I923" s="63" t="str">
        <f t="shared" si="42"/>
        <v/>
      </c>
      <c r="J923" s="96" t="str">
        <f>IFERROR(VLOOKUP(B923,Listor!$N$6:$P$47,3,FALSE)*I923,"")</f>
        <v/>
      </c>
      <c r="K923" s="81"/>
      <c r="L923" s="88" t="str">
        <f>IFERROR((VLOOKUP(B923,Listor!$N$6:$P$47,3,FALSE)*Biologiska!K923)+(VLOOKUP(B923,Listor!$N$6:$Q$47,4,FALSE)),"")</f>
        <v/>
      </c>
      <c r="M923" s="63" t="str">
        <f t="shared" si="43"/>
        <v/>
      </c>
      <c r="N923" s="75"/>
      <c r="O923" s="84" t="str">
        <f t="shared" si="44"/>
        <v/>
      </c>
      <c r="P923" s="107"/>
      <c r="Q923" s="87" t="s">
        <v>79</v>
      </c>
      <c r="R923" s="87"/>
      <c r="S923" s="87"/>
      <c r="T923" s="87"/>
      <c r="U923" s="87"/>
      <c r="V923" s="86" t="s">
        <v>79</v>
      </c>
      <c r="W923" s="75"/>
      <c r="X923" s="102" t="s">
        <v>79</v>
      </c>
      <c r="Y923" s="63" t="str">
        <f>IFERROR(IF(VLOOKUP(X923,Listor!$T$6:$U$7,2,FALSE)&lt;O923,TRUE),"")</f>
        <v/>
      </c>
      <c r="Z923" s="87"/>
      <c r="AA923" s="104"/>
    </row>
    <row r="924" spans="2:27" x14ac:dyDescent="0.25">
      <c r="B924" s="68" t="s">
        <v>68</v>
      </c>
      <c r="C924" s="80" t="str">
        <f>IFERROR(VLOOKUP(B924,Listor!$A$6:$B$62,2,FALSE),"")</f>
        <v/>
      </c>
      <c r="D924" s="80" t="str">
        <f>IFERROR(VLOOKUP(B924,Listor!$A$6:$C$62,3,FALSE),"")</f>
        <v/>
      </c>
      <c r="E924" s="110" t="s">
        <v>79</v>
      </c>
      <c r="F924" s="66"/>
      <c r="G924" s="35" t="str">
        <f>IFERROR(VLOOKUP(B924,Listor!$A$6:$G$62,7,FALSE),"")</f>
        <v/>
      </c>
      <c r="H924" s="63" t="str">
        <f>IFERROR(VLOOKUP(B924,Listor!$N$6:$O$47,2,FALSE),"")</f>
        <v/>
      </c>
      <c r="I924" s="63" t="str">
        <f t="shared" si="42"/>
        <v/>
      </c>
      <c r="J924" s="96" t="str">
        <f>IFERROR(VLOOKUP(B924,Listor!$N$6:$P$47,3,FALSE)*I924,"")</f>
        <v/>
      </c>
      <c r="K924" s="81"/>
      <c r="L924" s="88" t="str">
        <f>IFERROR((VLOOKUP(B924,Listor!$N$6:$P$47,3,FALSE)*Biologiska!K924)+(VLOOKUP(B924,Listor!$N$6:$Q$47,4,FALSE)),"")</f>
        <v/>
      </c>
      <c r="M924" s="63" t="str">
        <f t="shared" si="43"/>
        <v/>
      </c>
      <c r="N924" s="75"/>
      <c r="O924" s="84" t="str">
        <f t="shared" si="44"/>
        <v/>
      </c>
      <c r="P924" s="107"/>
      <c r="Q924" s="87" t="s">
        <v>79</v>
      </c>
      <c r="R924" s="87"/>
      <c r="S924" s="87"/>
      <c r="T924" s="87"/>
      <c r="U924" s="87"/>
      <c r="V924" s="86" t="s">
        <v>79</v>
      </c>
      <c r="W924" s="75"/>
      <c r="X924" s="102" t="s">
        <v>79</v>
      </c>
      <c r="Y924" s="63" t="str">
        <f>IFERROR(IF(VLOOKUP(X924,Listor!$T$6:$U$7,2,FALSE)&lt;O924,TRUE),"")</f>
        <v/>
      </c>
      <c r="Z924" s="87"/>
      <c r="AA924" s="104"/>
    </row>
    <row r="925" spans="2:27" x14ac:dyDescent="0.25">
      <c r="B925" s="68" t="s">
        <v>68</v>
      </c>
      <c r="C925" s="80" t="str">
        <f>IFERROR(VLOOKUP(B925,Listor!$A$6:$B$62,2,FALSE),"")</f>
        <v/>
      </c>
      <c r="D925" s="80" t="str">
        <f>IFERROR(VLOOKUP(B925,Listor!$A$6:$C$62,3,FALSE),"")</f>
        <v/>
      </c>
      <c r="E925" s="110" t="s">
        <v>79</v>
      </c>
      <c r="F925" s="66"/>
      <c r="G925" s="35" t="str">
        <f>IFERROR(VLOOKUP(B925,Listor!$A$6:$G$62,7,FALSE),"")</f>
        <v/>
      </c>
      <c r="H925" s="63" t="str">
        <f>IFERROR(VLOOKUP(B925,Listor!$N$6:$O$47,2,FALSE),"")</f>
        <v/>
      </c>
      <c r="I925" s="63" t="str">
        <f t="shared" si="42"/>
        <v/>
      </c>
      <c r="J925" s="96" t="str">
        <f>IFERROR(VLOOKUP(B925,Listor!$N$6:$P$47,3,FALSE)*I925,"")</f>
        <v/>
      </c>
      <c r="K925" s="81"/>
      <c r="L925" s="88" t="str">
        <f>IFERROR((VLOOKUP(B925,Listor!$N$6:$P$47,3,FALSE)*Biologiska!K925)+(VLOOKUP(B925,Listor!$N$6:$Q$47,4,FALSE)),"")</f>
        <v/>
      </c>
      <c r="M925" s="63" t="str">
        <f t="shared" si="43"/>
        <v/>
      </c>
      <c r="N925" s="75"/>
      <c r="O925" s="84" t="str">
        <f t="shared" si="44"/>
        <v/>
      </c>
      <c r="P925" s="107"/>
      <c r="Q925" s="87" t="s">
        <v>79</v>
      </c>
      <c r="R925" s="87"/>
      <c r="S925" s="87"/>
      <c r="T925" s="87"/>
      <c r="U925" s="87"/>
      <c r="V925" s="86" t="s">
        <v>79</v>
      </c>
      <c r="W925" s="75"/>
      <c r="X925" s="102" t="s">
        <v>79</v>
      </c>
      <c r="Y925" s="63" t="str">
        <f>IFERROR(IF(VLOOKUP(X925,Listor!$T$6:$U$7,2,FALSE)&lt;O925,TRUE),"")</f>
        <v/>
      </c>
      <c r="Z925" s="87"/>
      <c r="AA925" s="104"/>
    </row>
    <row r="926" spans="2:27" x14ac:dyDescent="0.25">
      <c r="B926" s="68" t="s">
        <v>68</v>
      </c>
      <c r="C926" s="80" t="str">
        <f>IFERROR(VLOOKUP(B926,Listor!$A$6:$B$62,2,FALSE),"")</f>
        <v/>
      </c>
      <c r="D926" s="80" t="str">
        <f>IFERROR(VLOOKUP(B926,Listor!$A$6:$C$62,3,FALSE),"")</f>
        <v/>
      </c>
      <c r="E926" s="110" t="s">
        <v>79</v>
      </c>
      <c r="F926" s="66"/>
      <c r="G926" s="35" t="str">
        <f>IFERROR(VLOOKUP(B926,Listor!$A$6:$G$62,7,FALSE),"")</f>
        <v/>
      </c>
      <c r="H926" s="63" t="str">
        <f>IFERROR(VLOOKUP(B926,Listor!$N$6:$O$47,2,FALSE),"")</f>
        <v/>
      </c>
      <c r="I926" s="63" t="str">
        <f t="shared" si="42"/>
        <v/>
      </c>
      <c r="J926" s="96" t="str">
        <f>IFERROR(VLOOKUP(B926,Listor!$N$6:$P$47,3,FALSE)*I926,"")</f>
        <v/>
      </c>
      <c r="K926" s="81"/>
      <c r="L926" s="88" t="str">
        <f>IFERROR((VLOOKUP(B926,Listor!$N$6:$P$47,3,FALSE)*Biologiska!K926)+(VLOOKUP(B926,Listor!$N$6:$Q$47,4,FALSE)),"")</f>
        <v/>
      </c>
      <c r="M926" s="63" t="str">
        <f t="shared" si="43"/>
        <v/>
      </c>
      <c r="N926" s="75"/>
      <c r="O926" s="84" t="str">
        <f t="shared" si="44"/>
        <v/>
      </c>
      <c r="P926" s="107"/>
      <c r="Q926" s="87" t="s">
        <v>79</v>
      </c>
      <c r="R926" s="87"/>
      <c r="S926" s="87"/>
      <c r="T926" s="87"/>
      <c r="U926" s="87"/>
      <c r="V926" s="86" t="s">
        <v>79</v>
      </c>
      <c r="W926" s="75"/>
      <c r="X926" s="102" t="s">
        <v>79</v>
      </c>
      <c r="Y926" s="63" t="str">
        <f>IFERROR(IF(VLOOKUP(X926,Listor!$T$6:$U$7,2,FALSE)&lt;O926,TRUE),"")</f>
        <v/>
      </c>
      <c r="Z926" s="87"/>
      <c r="AA926" s="104"/>
    </row>
    <row r="927" spans="2:27" x14ac:dyDescent="0.25">
      <c r="B927" s="68" t="s">
        <v>68</v>
      </c>
      <c r="C927" s="80" t="str">
        <f>IFERROR(VLOOKUP(B927,Listor!$A$6:$B$62,2,FALSE),"")</f>
        <v/>
      </c>
      <c r="D927" s="80" t="str">
        <f>IFERROR(VLOOKUP(B927,Listor!$A$6:$C$62,3,FALSE),"")</f>
        <v/>
      </c>
      <c r="E927" s="110" t="s">
        <v>79</v>
      </c>
      <c r="F927" s="66"/>
      <c r="G927" s="35" t="str">
        <f>IFERROR(VLOOKUP(B927,Listor!$A$6:$G$62,7,FALSE),"")</f>
        <v/>
      </c>
      <c r="H927" s="63" t="str">
        <f>IFERROR(VLOOKUP(B927,Listor!$N$6:$O$47,2,FALSE),"")</f>
        <v/>
      </c>
      <c r="I927" s="63" t="str">
        <f t="shared" si="42"/>
        <v/>
      </c>
      <c r="J927" s="96" t="str">
        <f>IFERROR(VLOOKUP(B927,Listor!$N$6:$P$47,3,FALSE)*I927,"")</f>
        <v/>
      </c>
      <c r="K927" s="81"/>
      <c r="L927" s="88" t="str">
        <f>IFERROR((VLOOKUP(B927,Listor!$N$6:$P$47,3,FALSE)*Biologiska!K927)+(VLOOKUP(B927,Listor!$N$6:$Q$47,4,FALSE)),"")</f>
        <v/>
      </c>
      <c r="M927" s="63" t="str">
        <f t="shared" si="43"/>
        <v/>
      </c>
      <c r="N927" s="75"/>
      <c r="O927" s="84" t="str">
        <f t="shared" si="44"/>
        <v/>
      </c>
      <c r="P927" s="107"/>
      <c r="Q927" s="87" t="s">
        <v>79</v>
      </c>
      <c r="R927" s="87"/>
      <c r="S927" s="87"/>
      <c r="T927" s="87"/>
      <c r="U927" s="87"/>
      <c r="V927" s="86" t="s">
        <v>79</v>
      </c>
      <c r="W927" s="75"/>
      <c r="X927" s="102" t="s">
        <v>79</v>
      </c>
      <c r="Y927" s="63" t="str">
        <f>IFERROR(IF(VLOOKUP(X927,Listor!$T$6:$U$7,2,FALSE)&lt;O927,TRUE),"")</f>
        <v/>
      </c>
      <c r="Z927" s="87"/>
      <c r="AA927" s="104"/>
    </row>
    <row r="928" spans="2:27" x14ac:dyDescent="0.25">
      <c r="B928" s="68" t="s">
        <v>68</v>
      </c>
      <c r="C928" s="80" t="str">
        <f>IFERROR(VLOOKUP(B928,Listor!$A$6:$B$62,2,FALSE),"")</f>
        <v/>
      </c>
      <c r="D928" s="80" t="str">
        <f>IFERROR(VLOOKUP(B928,Listor!$A$6:$C$62,3,FALSE),"")</f>
        <v/>
      </c>
      <c r="E928" s="110" t="s">
        <v>79</v>
      </c>
      <c r="F928" s="66"/>
      <c r="G928" s="35" t="str">
        <f>IFERROR(VLOOKUP(B928,Listor!$A$6:$G$62,7,FALSE),"")</f>
        <v/>
      </c>
      <c r="H928" s="63" t="str">
        <f>IFERROR(VLOOKUP(B928,Listor!$N$6:$O$47,2,FALSE),"")</f>
        <v/>
      </c>
      <c r="I928" s="63" t="str">
        <f t="shared" si="42"/>
        <v/>
      </c>
      <c r="J928" s="96" t="str">
        <f>IFERROR(VLOOKUP(B928,Listor!$N$6:$P$47,3,FALSE)*I928,"")</f>
        <v/>
      </c>
      <c r="K928" s="81"/>
      <c r="L928" s="88" t="str">
        <f>IFERROR((VLOOKUP(B928,Listor!$N$6:$P$47,3,FALSE)*Biologiska!K928)+(VLOOKUP(B928,Listor!$N$6:$Q$47,4,FALSE)),"")</f>
        <v/>
      </c>
      <c r="M928" s="63" t="str">
        <f t="shared" si="43"/>
        <v/>
      </c>
      <c r="N928" s="75"/>
      <c r="O928" s="84" t="str">
        <f t="shared" si="44"/>
        <v/>
      </c>
      <c r="P928" s="107"/>
      <c r="Q928" s="87" t="s">
        <v>79</v>
      </c>
      <c r="R928" s="87"/>
      <c r="S928" s="87"/>
      <c r="T928" s="87"/>
      <c r="U928" s="87"/>
      <c r="V928" s="86" t="s">
        <v>79</v>
      </c>
      <c r="W928" s="75"/>
      <c r="X928" s="102" t="s">
        <v>79</v>
      </c>
      <c r="Y928" s="63" t="str">
        <f>IFERROR(IF(VLOOKUP(X928,Listor!$T$6:$U$7,2,FALSE)&lt;O928,TRUE),"")</f>
        <v/>
      </c>
      <c r="Z928" s="87"/>
      <c r="AA928" s="104"/>
    </row>
    <row r="929" spans="2:27" x14ac:dyDescent="0.25">
      <c r="B929" s="68" t="s">
        <v>68</v>
      </c>
      <c r="C929" s="80" t="str">
        <f>IFERROR(VLOOKUP(B929,Listor!$A$6:$B$62,2,FALSE),"")</f>
        <v/>
      </c>
      <c r="D929" s="80" t="str">
        <f>IFERROR(VLOOKUP(B929,Listor!$A$6:$C$62,3,FALSE),"")</f>
        <v/>
      </c>
      <c r="E929" s="110" t="s">
        <v>79</v>
      </c>
      <c r="F929" s="66"/>
      <c r="G929" s="35" t="str">
        <f>IFERROR(VLOOKUP(B929,Listor!$A$6:$G$62,7,FALSE),"")</f>
        <v/>
      </c>
      <c r="H929" s="63" t="str">
        <f>IFERROR(VLOOKUP(B929,Listor!$N$6:$O$47,2,FALSE),"")</f>
        <v/>
      </c>
      <c r="I929" s="63" t="str">
        <f t="shared" si="42"/>
        <v/>
      </c>
      <c r="J929" s="96" t="str">
        <f>IFERROR(VLOOKUP(B929,Listor!$N$6:$P$47,3,FALSE)*I929,"")</f>
        <v/>
      </c>
      <c r="K929" s="81"/>
      <c r="L929" s="88" t="str">
        <f>IFERROR((VLOOKUP(B929,Listor!$N$6:$P$47,3,FALSE)*Biologiska!K929)+(VLOOKUP(B929,Listor!$N$6:$Q$47,4,FALSE)),"")</f>
        <v/>
      </c>
      <c r="M929" s="63" t="str">
        <f t="shared" si="43"/>
        <v/>
      </c>
      <c r="N929" s="75"/>
      <c r="O929" s="84" t="str">
        <f t="shared" si="44"/>
        <v/>
      </c>
      <c r="P929" s="107"/>
      <c r="Q929" s="87" t="s">
        <v>79</v>
      </c>
      <c r="R929" s="87"/>
      <c r="S929" s="87"/>
      <c r="T929" s="87"/>
      <c r="U929" s="87"/>
      <c r="V929" s="86" t="s">
        <v>79</v>
      </c>
      <c r="W929" s="75"/>
      <c r="X929" s="102" t="s">
        <v>79</v>
      </c>
      <c r="Y929" s="63" t="str">
        <f>IFERROR(IF(VLOOKUP(X929,Listor!$T$6:$U$7,2,FALSE)&lt;O929,TRUE),"")</f>
        <v/>
      </c>
      <c r="Z929" s="87"/>
      <c r="AA929" s="104"/>
    </row>
    <row r="930" spans="2:27" x14ac:dyDescent="0.25">
      <c r="B930" s="68" t="s">
        <v>68</v>
      </c>
      <c r="C930" s="80" t="str">
        <f>IFERROR(VLOOKUP(B930,Listor!$A$6:$B$62,2,FALSE),"")</f>
        <v/>
      </c>
      <c r="D930" s="80" t="str">
        <f>IFERROR(VLOOKUP(B930,Listor!$A$6:$C$62,3,FALSE),"")</f>
        <v/>
      </c>
      <c r="E930" s="110" t="s">
        <v>79</v>
      </c>
      <c r="F930" s="66"/>
      <c r="G930" s="35" t="str">
        <f>IFERROR(VLOOKUP(B930,Listor!$A$6:$G$62,7,FALSE),"")</f>
        <v/>
      </c>
      <c r="H930" s="63" t="str">
        <f>IFERROR(VLOOKUP(B930,Listor!$N$6:$O$47,2,FALSE),"")</f>
        <v/>
      </c>
      <c r="I930" s="63" t="str">
        <f t="shared" si="42"/>
        <v/>
      </c>
      <c r="J930" s="96" t="str">
        <f>IFERROR(VLOOKUP(B930,Listor!$N$6:$P$47,3,FALSE)*I930,"")</f>
        <v/>
      </c>
      <c r="K930" s="81"/>
      <c r="L930" s="88" t="str">
        <f>IFERROR((VLOOKUP(B930,Listor!$N$6:$P$47,3,FALSE)*Biologiska!K930)+(VLOOKUP(B930,Listor!$N$6:$Q$47,4,FALSE)),"")</f>
        <v/>
      </c>
      <c r="M930" s="63" t="str">
        <f t="shared" si="43"/>
        <v/>
      </c>
      <c r="N930" s="75"/>
      <c r="O930" s="84" t="str">
        <f t="shared" si="44"/>
        <v/>
      </c>
      <c r="P930" s="107"/>
      <c r="Q930" s="87" t="s">
        <v>79</v>
      </c>
      <c r="R930" s="87"/>
      <c r="S930" s="87"/>
      <c r="T930" s="87"/>
      <c r="U930" s="87"/>
      <c r="V930" s="86" t="s">
        <v>79</v>
      </c>
      <c r="W930" s="75"/>
      <c r="X930" s="102" t="s">
        <v>79</v>
      </c>
      <c r="Y930" s="63" t="str">
        <f>IFERROR(IF(VLOOKUP(X930,Listor!$T$6:$U$7,2,FALSE)&lt;O930,TRUE),"")</f>
        <v/>
      </c>
      <c r="Z930" s="87"/>
      <c r="AA930" s="104"/>
    </row>
    <row r="931" spans="2:27" x14ac:dyDescent="0.25">
      <c r="B931" s="68" t="s">
        <v>68</v>
      </c>
      <c r="C931" s="80" t="str">
        <f>IFERROR(VLOOKUP(B931,Listor!$A$6:$B$62,2,FALSE),"")</f>
        <v/>
      </c>
      <c r="D931" s="80" t="str">
        <f>IFERROR(VLOOKUP(B931,Listor!$A$6:$C$62,3,FALSE),"")</f>
        <v/>
      </c>
      <c r="E931" s="110" t="s">
        <v>79</v>
      </c>
      <c r="F931" s="66"/>
      <c r="G931" s="35" t="str">
        <f>IFERROR(VLOOKUP(B931,Listor!$A$6:$G$62,7,FALSE),"")</f>
        <v/>
      </c>
      <c r="H931" s="63" t="str">
        <f>IFERROR(VLOOKUP(B931,Listor!$N$6:$O$47,2,FALSE),"")</f>
        <v/>
      </c>
      <c r="I931" s="63" t="str">
        <f t="shared" si="42"/>
        <v/>
      </c>
      <c r="J931" s="96" t="str">
        <f>IFERROR(VLOOKUP(B931,Listor!$N$6:$P$47,3,FALSE)*I931,"")</f>
        <v/>
      </c>
      <c r="K931" s="81"/>
      <c r="L931" s="88" t="str">
        <f>IFERROR((VLOOKUP(B931,Listor!$N$6:$P$47,3,FALSE)*Biologiska!K931)+(VLOOKUP(B931,Listor!$N$6:$Q$47,4,FALSE)),"")</f>
        <v/>
      </c>
      <c r="M931" s="63" t="str">
        <f t="shared" si="43"/>
        <v/>
      </c>
      <c r="N931" s="75"/>
      <c r="O931" s="84" t="str">
        <f t="shared" si="44"/>
        <v/>
      </c>
      <c r="P931" s="107"/>
      <c r="Q931" s="87" t="s">
        <v>79</v>
      </c>
      <c r="R931" s="87"/>
      <c r="S931" s="87"/>
      <c r="T931" s="87"/>
      <c r="U931" s="87"/>
      <c r="V931" s="86" t="s">
        <v>79</v>
      </c>
      <c r="W931" s="75"/>
      <c r="X931" s="102" t="s">
        <v>79</v>
      </c>
      <c r="Y931" s="63" t="str">
        <f>IFERROR(IF(VLOOKUP(X931,Listor!$T$6:$U$7,2,FALSE)&lt;O931,TRUE),"")</f>
        <v/>
      </c>
      <c r="Z931" s="87"/>
      <c r="AA931" s="104"/>
    </row>
    <row r="932" spans="2:27" x14ac:dyDescent="0.25">
      <c r="B932" s="68" t="s">
        <v>68</v>
      </c>
      <c r="C932" s="80" t="str">
        <f>IFERROR(VLOOKUP(B932,Listor!$A$6:$B$62,2,FALSE),"")</f>
        <v/>
      </c>
      <c r="D932" s="80" t="str">
        <f>IFERROR(VLOOKUP(B932,Listor!$A$6:$C$62,3,FALSE),"")</f>
        <v/>
      </c>
      <c r="E932" s="110" t="s">
        <v>79</v>
      </c>
      <c r="F932" s="66"/>
      <c r="G932" s="35" t="str">
        <f>IFERROR(VLOOKUP(B932,Listor!$A$6:$G$62,7,FALSE),"")</f>
        <v/>
      </c>
      <c r="H932" s="63" t="str">
        <f>IFERROR(VLOOKUP(B932,Listor!$N$6:$O$47,2,FALSE),"")</f>
        <v/>
      </c>
      <c r="I932" s="63" t="str">
        <f t="shared" si="42"/>
        <v/>
      </c>
      <c r="J932" s="96" t="str">
        <f>IFERROR(VLOOKUP(B932,Listor!$N$6:$P$47,3,FALSE)*I932,"")</f>
        <v/>
      </c>
      <c r="K932" s="81"/>
      <c r="L932" s="88" t="str">
        <f>IFERROR((VLOOKUP(B932,Listor!$N$6:$P$47,3,FALSE)*Biologiska!K932)+(VLOOKUP(B932,Listor!$N$6:$Q$47,4,FALSE)),"")</f>
        <v/>
      </c>
      <c r="M932" s="63" t="str">
        <f t="shared" si="43"/>
        <v/>
      </c>
      <c r="N932" s="75"/>
      <c r="O932" s="84" t="str">
        <f t="shared" si="44"/>
        <v/>
      </c>
      <c r="P932" s="107"/>
      <c r="Q932" s="87" t="s">
        <v>79</v>
      </c>
      <c r="R932" s="87"/>
      <c r="S932" s="87"/>
      <c r="T932" s="87"/>
      <c r="U932" s="87"/>
      <c r="V932" s="86" t="s">
        <v>79</v>
      </c>
      <c r="W932" s="75"/>
      <c r="X932" s="102" t="s">
        <v>79</v>
      </c>
      <c r="Y932" s="63" t="str">
        <f>IFERROR(IF(VLOOKUP(X932,Listor!$T$6:$U$7,2,FALSE)&lt;O932,TRUE),"")</f>
        <v/>
      </c>
      <c r="Z932" s="87"/>
      <c r="AA932" s="104"/>
    </row>
    <row r="933" spans="2:27" x14ac:dyDescent="0.25">
      <c r="B933" s="68" t="s">
        <v>68</v>
      </c>
      <c r="C933" s="80" t="str">
        <f>IFERROR(VLOOKUP(B933,Listor!$A$6:$B$62,2,FALSE),"")</f>
        <v/>
      </c>
      <c r="D933" s="80" t="str">
        <f>IFERROR(VLOOKUP(B933,Listor!$A$6:$C$62,3,FALSE),"")</f>
        <v/>
      </c>
      <c r="E933" s="110" t="s">
        <v>79</v>
      </c>
      <c r="F933" s="66"/>
      <c r="G933" s="35" t="str">
        <f>IFERROR(VLOOKUP(B933,Listor!$A$6:$G$62,7,FALSE),"")</f>
        <v/>
      </c>
      <c r="H933" s="63" t="str">
        <f>IFERROR(VLOOKUP(B933,Listor!$N$6:$O$47,2,FALSE),"")</f>
        <v/>
      </c>
      <c r="I933" s="63" t="str">
        <f t="shared" si="42"/>
        <v/>
      </c>
      <c r="J933" s="96" t="str">
        <f>IFERROR(VLOOKUP(B933,Listor!$N$6:$P$47,3,FALSE)*I933,"")</f>
        <v/>
      </c>
      <c r="K933" s="81"/>
      <c r="L933" s="88" t="str">
        <f>IFERROR((VLOOKUP(B933,Listor!$N$6:$P$47,3,FALSE)*Biologiska!K933)+(VLOOKUP(B933,Listor!$N$6:$Q$47,4,FALSE)),"")</f>
        <v/>
      </c>
      <c r="M933" s="63" t="str">
        <f t="shared" si="43"/>
        <v/>
      </c>
      <c r="N933" s="75"/>
      <c r="O933" s="84" t="str">
        <f t="shared" si="44"/>
        <v/>
      </c>
      <c r="P933" s="107"/>
      <c r="Q933" s="87" t="s">
        <v>79</v>
      </c>
      <c r="R933" s="87"/>
      <c r="S933" s="87"/>
      <c r="T933" s="87"/>
      <c r="U933" s="87"/>
      <c r="V933" s="86" t="s">
        <v>79</v>
      </c>
      <c r="W933" s="75"/>
      <c r="X933" s="102" t="s">
        <v>79</v>
      </c>
      <c r="Y933" s="63" t="str">
        <f>IFERROR(IF(VLOOKUP(X933,Listor!$T$6:$U$7,2,FALSE)&lt;O933,TRUE),"")</f>
        <v/>
      </c>
      <c r="Z933" s="87"/>
      <c r="AA933" s="104"/>
    </row>
    <row r="934" spans="2:27" x14ac:dyDescent="0.25">
      <c r="B934" s="68" t="s">
        <v>68</v>
      </c>
      <c r="C934" s="80" t="str">
        <f>IFERROR(VLOOKUP(B934,Listor!$A$6:$B$62,2,FALSE),"")</f>
        <v/>
      </c>
      <c r="D934" s="80" t="str">
        <f>IFERROR(VLOOKUP(B934,Listor!$A$6:$C$62,3,FALSE),"")</f>
        <v/>
      </c>
      <c r="E934" s="110" t="s">
        <v>79</v>
      </c>
      <c r="F934" s="66"/>
      <c r="G934" s="35" t="str">
        <f>IFERROR(VLOOKUP(B934,Listor!$A$6:$G$62,7,FALSE),"")</f>
        <v/>
      </c>
      <c r="H934" s="63" t="str">
        <f>IFERROR(VLOOKUP(B934,Listor!$N$6:$O$47,2,FALSE),"")</f>
        <v/>
      </c>
      <c r="I934" s="63" t="str">
        <f t="shared" si="42"/>
        <v/>
      </c>
      <c r="J934" s="96" t="str">
        <f>IFERROR(VLOOKUP(B934,Listor!$N$6:$P$47,3,FALSE)*I934,"")</f>
        <v/>
      </c>
      <c r="K934" s="81"/>
      <c r="L934" s="88" t="str">
        <f>IFERROR((VLOOKUP(B934,Listor!$N$6:$P$47,3,FALSE)*Biologiska!K934)+(VLOOKUP(B934,Listor!$N$6:$Q$47,4,FALSE)),"")</f>
        <v/>
      </c>
      <c r="M934" s="63" t="str">
        <f t="shared" si="43"/>
        <v/>
      </c>
      <c r="N934" s="75"/>
      <c r="O934" s="84" t="str">
        <f t="shared" si="44"/>
        <v/>
      </c>
      <c r="P934" s="107"/>
      <c r="Q934" s="87" t="s">
        <v>79</v>
      </c>
      <c r="R934" s="87"/>
      <c r="S934" s="87"/>
      <c r="T934" s="87"/>
      <c r="U934" s="87"/>
      <c r="V934" s="86" t="s">
        <v>79</v>
      </c>
      <c r="W934" s="75"/>
      <c r="X934" s="102" t="s">
        <v>79</v>
      </c>
      <c r="Y934" s="63" t="str">
        <f>IFERROR(IF(VLOOKUP(X934,Listor!$T$6:$U$7,2,FALSE)&lt;O934,TRUE),"")</f>
        <v/>
      </c>
      <c r="Z934" s="87"/>
      <c r="AA934" s="104"/>
    </row>
    <row r="935" spans="2:27" x14ac:dyDescent="0.25">
      <c r="B935" s="68" t="s">
        <v>68</v>
      </c>
      <c r="C935" s="80" t="str">
        <f>IFERROR(VLOOKUP(B935,Listor!$A$6:$B$62,2,FALSE),"")</f>
        <v/>
      </c>
      <c r="D935" s="80" t="str">
        <f>IFERROR(VLOOKUP(B935,Listor!$A$6:$C$62,3,FALSE),"")</f>
        <v/>
      </c>
      <c r="E935" s="110" t="s">
        <v>79</v>
      </c>
      <c r="F935" s="66"/>
      <c r="G935" s="35" t="str">
        <f>IFERROR(VLOOKUP(B935,Listor!$A$6:$G$62,7,FALSE),"")</f>
        <v/>
      </c>
      <c r="H935" s="63" t="str">
        <f>IFERROR(VLOOKUP(B935,Listor!$N$6:$O$47,2,FALSE),"")</f>
        <v/>
      </c>
      <c r="I935" s="63" t="str">
        <f t="shared" si="42"/>
        <v/>
      </c>
      <c r="J935" s="96" t="str">
        <f>IFERROR(VLOOKUP(B935,Listor!$N$6:$P$47,3,FALSE)*I935,"")</f>
        <v/>
      </c>
      <c r="K935" s="81"/>
      <c r="L935" s="88" t="str">
        <f>IFERROR((VLOOKUP(B935,Listor!$N$6:$P$47,3,FALSE)*Biologiska!K935)+(VLOOKUP(B935,Listor!$N$6:$Q$47,4,FALSE)),"")</f>
        <v/>
      </c>
      <c r="M935" s="63" t="str">
        <f t="shared" si="43"/>
        <v/>
      </c>
      <c r="N935" s="75"/>
      <c r="O935" s="84" t="str">
        <f t="shared" si="44"/>
        <v/>
      </c>
      <c r="P935" s="107"/>
      <c r="Q935" s="87" t="s">
        <v>79</v>
      </c>
      <c r="R935" s="87"/>
      <c r="S935" s="87"/>
      <c r="T935" s="87"/>
      <c r="U935" s="87"/>
      <c r="V935" s="86" t="s">
        <v>79</v>
      </c>
      <c r="W935" s="75"/>
      <c r="X935" s="102" t="s">
        <v>79</v>
      </c>
      <c r="Y935" s="63" t="str">
        <f>IFERROR(IF(VLOOKUP(X935,Listor!$T$6:$U$7,2,FALSE)&lt;O935,TRUE),"")</f>
        <v/>
      </c>
      <c r="Z935" s="87"/>
      <c r="AA935" s="104"/>
    </row>
    <row r="936" spans="2:27" x14ac:dyDescent="0.25">
      <c r="B936" s="68" t="s">
        <v>68</v>
      </c>
      <c r="C936" s="80" t="str">
        <f>IFERROR(VLOOKUP(B936,Listor!$A$6:$B$62,2,FALSE),"")</f>
        <v/>
      </c>
      <c r="D936" s="80" t="str">
        <f>IFERROR(VLOOKUP(B936,Listor!$A$6:$C$62,3,FALSE),"")</f>
        <v/>
      </c>
      <c r="E936" s="110" t="s">
        <v>79</v>
      </c>
      <c r="F936" s="66"/>
      <c r="G936" s="35" t="str">
        <f>IFERROR(VLOOKUP(B936,Listor!$A$6:$G$62,7,FALSE),"")</f>
        <v/>
      </c>
      <c r="H936" s="63" t="str">
        <f>IFERROR(VLOOKUP(B936,Listor!$N$6:$O$47,2,FALSE),"")</f>
        <v/>
      </c>
      <c r="I936" s="63" t="str">
        <f t="shared" si="42"/>
        <v/>
      </c>
      <c r="J936" s="96" t="str">
        <f>IFERROR(VLOOKUP(B936,Listor!$N$6:$P$47,3,FALSE)*I936,"")</f>
        <v/>
      </c>
      <c r="K936" s="81"/>
      <c r="L936" s="88" t="str">
        <f>IFERROR((VLOOKUP(B936,Listor!$N$6:$P$47,3,FALSE)*Biologiska!K936)+(VLOOKUP(B936,Listor!$N$6:$Q$47,4,FALSE)),"")</f>
        <v/>
      </c>
      <c r="M936" s="63" t="str">
        <f t="shared" si="43"/>
        <v/>
      </c>
      <c r="N936" s="75"/>
      <c r="O936" s="84" t="str">
        <f t="shared" si="44"/>
        <v/>
      </c>
      <c r="P936" s="107"/>
      <c r="Q936" s="87" t="s">
        <v>79</v>
      </c>
      <c r="R936" s="87"/>
      <c r="S936" s="87"/>
      <c r="T936" s="87"/>
      <c r="U936" s="87"/>
      <c r="V936" s="86" t="s">
        <v>79</v>
      </c>
      <c r="W936" s="75"/>
      <c r="X936" s="102" t="s">
        <v>79</v>
      </c>
      <c r="Y936" s="63" t="str">
        <f>IFERROR(IF(VLOOKUP(X936,Listor!$T$6:$U$7,2,FALSE)&lt;O936,TRUE),"")</f>
        <v/>
      </c>
      <c r="Z936" s="87"/>
      <c r="AA936" s="104"/>
    </row>
    <row r="937" spans="2:27" x14ac:dyDescent="0.25">
      <c r="B937" s="68" t="s">
        <v>68</v>
      </c>
      <c r="C937" s="80" t="str">
        <f>IFERROR(VLOOKUP(B937,Listor!$A$6:$B$62,2,FALSE),"")</f>
        <v/>
      </c>
      <c r="D937" s="80" t="str">
        <f>IFERROR(VLOOKUP(B937,Listor!$A$6:$C$62,3,FALSE),"")</f>
        <v/>
      </c>
      <c r="E937" s="110" t="s">
        <v>79</v>
      </c>
      <c r="F937" s="66"/>
      <c r="G937" s="35" t="str">
        <f>IFERROR(VLOOKUP(B937,Listor!$A$6:$G$62,7,FALSE),"")</f>
        <v/>
      </c>
      <c r="H937" s="63" t="str">
        <f>IFERROR(VLOOKUP(B937,Listor!$N$6:$O$47,2,FALSE),"")</f>
        <v/>
      </c>
      <c r="I937" s="63" t="str">
        <f t="shared" si="42"/>
        <v/>
      </c>
      <c r="J937" s="96" t="str">
        <f>IFERROR(VLOOKUP(B937,Listor!$N$6:$P$47,3,FALSE)*I937,"")</f>
        <v/>
      </c>
      <c r="K937" s="81"/>
      <c r="L937" s="88" t="str">
        <f>IFERROR((VLOOKUP(B937,Listor!$N$6:$P$47,3,FALSE)*Biologiska!K937)+(VLOOKUP(B937,Listor!$N$6:$Q$47,4,FALSE)),"")</f>
        <v/>
      </c>
      <c r="M937" s="63" t="str">
        <f t="shared" si="43"/>
        <v/>
      </c>
      <c r="N937" s="75"/>
      <c r="O937" s="84" t="str">
        <f t="shared" si="44"/>
        <v/>
      </c>
      <c r="P937" s="107"/>
      <c r="Q937" s="87" t="s">
        <v>79</v>
      </c>
      <c r="R937" s="87"/>
      <c r="S937" s="87"/>
      <c r="T937" s="87"/>
      <c r="U937" s="87"/>
      <c r="V937" s="86" t="s">
        <v>79</v>
      </c>
      <c r="W937" s="75"/>
      <c r="X937" s="102" t="s">
        <v>79</v>
      </c>
      <c r="Y937" s="63" t="str">
        <f>IFERROR(IF(VLOOKUP(X937,Listor!$T$6:$U$7,2,FALSE)&lt;O937,TRUE),"")</f>
        <v/>
      </c>
      <c r="Z937" s="87"/>
      <c r="AA937" s="104"/>
    </row>
    <row r="938" spans="2:27" x14ac:dyDescent="0.25">
      <c r="B938" s="68" t="s">
        <v>68</v>
      </c>
      <c r="C938" s="80" t="str">
        <f>IFERROR(VLOOKUP(B938,Listor!$A$6:$B$62,2,FALSE),"")</f>
        <v/>
      </c>
      <c r="D938" s="80" t="str">
        <f>IFERROR(VLOOKUP(B938,Listor!$A$6:$C$62,3,FALSE),"")</f>
        <v/>
      </c>
      <c r="E938" s="110" t="s">
        <v>79</v>
      </c>
      <c r="F938" s="66"/>
      <c r="G938" s="35" t="str">
        <f>IFERROR(VLOOKUP(B938,Listor!$A$6:$G$62,7,FALSE),"")</f>
        <v/>
      </c>
      <c r="H938" s="63" t="str">
        <f>IFERROR(VLOOKUP(B938,Listor!$N$6:$O$47,2,FALSE),"")</f>
        <v/>
      </c>
      <c r="I938" s="63" t="str">
        <f t="shared" si="42"/>
        <v/>
      </c>
      <c r="J938" s="96" t="str">
        <f>IFERROR(VLOOKUP(B938,Listor!$N$6:$P$47,3,FALSE)*I938,"")</f>
        <v/>
      </c>
      <c r="K938" s="81"/>
      <c r="L938" s="88" t="str">
        <f>IFERROR((VLOOKUP(B938,Listor!$N$6:$P$47,3,FALSE)*Biologiska!K938)+(VLOOKUP(B938,Listor!$N$6:$Q$47,4,FALSE)),"")</f>
        <v/>
      </c>
      <c r="M938" s="63" t="str">
        <f t="shared" si="43"/>
        <v/>
      </c>
      <c r="N938" s="75"/>
      <c r="O938" s="84" t="str">
        <f t="shared" si="44"/>
        <v/>
      </c>
      <c r="P938" s="107"/>
      <c r="Q938" s="87" t="s">
        <v>79</v>
      </c>
      <c r="R938" s="87"/>
      <c r="S938" s="87"/>
      <c r="T938" s="87"/>
      <c r="U938" s="87"/>
      <c r="V938" s="86" t="s">
        <v>79</v>
      </c>
      <c r="W938" s="75"/>
      <c r="X938" s="102" t="s">
        <v>79</v>
      </c>
      <c r="Y938" s="63" t="str">
        <f>IFERROR(IF(VLOOKUP(X938,Listor!$T$6:$U$7,2,FALSE)&lt;O938,TRUE),"")</f>
        <v/>
      </c>
      <c r="Z938" s="87"/>
      <c r="AA938" s="104"/>
    </row>
    <row r="939" spans="2:27" x14ac:dyDescent="0.25">
      <c r="B939" s="68" t="s">
        <v>68</v>
      </c>
      <c r="C939" s="80" t="str">
        <f>IFERROR(VLOOKUP(B939,Listor!$A$6:$B$62,2,FALSE),"")</f>
        <v/>
      </c>
      <c r="D939" s="80" t="str">
        <f>IFERROR(VLOOKUP(B939,Listor!$A$6:$C$62,3,FALSE),"")</f>
        <v/>
      </c>
      <c r="E939" s="110" t="s">
        <v>79</v>
      </c>
      <c r="F939" s="66"/>
      <c r="G939" s="35" t="str">
        <f>IFERROR(VLOOKUP(B939,Listor!$A$6:$G$62,7,FALSE),"")</f>
        <v/>
      </c>
      <c r="H939" s="63" t="str">
        <f>IFERROR(VLOOKUP(B939,Listor!$N$6:$O$47,2,FALSE),"")</f>
        <v/>
      </c>
      <c r="I939" s="63" t="str">
        <f t="shared" si="42"/>
        <v/>
      </c>
      <c r="J939" s="96" t="str">
        <f>IFERROR(VLOOKUP(B939,Listor!$N$6:$P$47,3,FALSE)*I939,"")</f>
        <v/>
      </c>
      <c r="K939" s="81"/>
      <c r="L939" s="88" t="str">
        <f>IFERROR((VLOOKUP(B939,Listor!$N$6:$P$47,3,FALSE)*Biologiska!K939)+(VLOOKUP(B939,Listor!$N$6:$Q$47,4,FALSE)),"")</f>
        <v/>
      </c>
      <c r="M939" s="63" t="str">
        <f t="shared" si="43"/>
        <v/>
      </c>
      <c r="N939" s="75"/>
      <c r="O939" s="84" t="str">
        <f t="shared" si="44"/>
        <v/>
      </c>
      <c r="P939" s="107"/>
      <c r="Q939" s="87" t="s">
        <v>79</v>
      </c>
      <c r="R939" s="87"/>
      <c r="S939" s="87"/>
      <c r="T939" s="87"/>
      <c r="U939" s="87"/>
      <c r="V939" s="86" t="s">
        <v>79</v>
      </c>
      <c r="W939" s="75"/>
      <c r="X939" s="102" t="s">
        <v>79</v>
      </c>
      <c r="Y939" s="63" t="str">
        <f>IFERROR(IF(VLOOKUP(X939,Listor!$T$6:$U$7,2,FALSE)&lt;O939,TRUE),"")</f>
        <v/>
      </c>
      <c r="Z939" s="87"/>
      <c r="AA939" s="104"/>
    </row>
    <row r="940" spans="2:27" x14ac:dyDescent="0.25">
      <c r="B940" s="68" t="s">
        <v>68</v>
      </c>
      <c r="C940" s="80" t="str">
        <f>IFERROR(VLOOKUP(B940,Listor!$A$6:$B$62,2,FALSE),"")</f>
        <v/>
      </c>
      <c r="D940" s="80" t="str">
        <f>IFERROR(VLOOKUP(B940,Listor!$A$6:$C$62,3,FALSE),"")</f>
        <v/>
      </c>
      <c r="E940" s="110" t="s">
        <v>79</v>
      </c>
      <c r="F940" s="66"/>
      <c r="G940" s="35" t="str">
        <f>IFERROR(VLOOKUP(B940,Listor!$A$6:$G$62,7,FALSE),"")</f>
        <v/>
      </c>
      <c r="H940" s="63" t="str">
        <f>IFERROR(VLOOKUP(B940,Listor!$N$6:$O$47,2,FALSE),"")</f>
        <v/>
      </c>
      <c r="I940" s="63" t="str">
        <f t="shared" si="42"/>
        <v/>
      </c>
      <c r="J940" s="96" t="str">
        <f>IFERROR(VLOOKUP(B940,Listor!$N$6:$P$47,3,FALSE)*I940,"")</f>
        <v/>
      </c>
      <c r="K940" s="81"/>
      <c r="L940" s="88" t="str">
        <f>IFERROR((VLOOKUP(B940,Listor!$N$6:$P$47,3,FALSE)*Biologiska!K940)+(VLOOKUP(B940,Listor!$N$6:$Q$47,4,FALSE)),"")</f>
        <v/>
      </c>
      <c r="M940" s="63" t="str">
        <f t="shared" si="43"/>
        <v/>
      </c>
      <c r="N940" s="75"/>
      <c r="O940" s="84" t="str">
        <f t="shared" si="44"/>
        <v/>
      </c>
      <c r="P940" s="107"/>
      <c r="Q940" s="87" t="s">
        <v>79</v>
      </c>
      <c r="R940" s="87"/>
      <c r="S940" s="87"/>
      <c r="T940" s="87"/>
      <c r="U940" s="87"/>
      <c r="V940" s="86" t="s">
        <v>79</v>
      </c>
      <c r="W940" s="75"/>
      <c r="X940" s="102" t="s">
        <v>79</v>
      </c>
      <c r="Y940" s="63" t="str">
        <f>IFERROR(IF(VLOOKUP(X940,Listor!$T$6:$U$7,2,FALSE)&lt;O940,TRUE),"")</f>
        <v/>
      </c>
      <c r="Z940" s="87"/>
      <c r="AA940" s="104"/>
    </row>
    <row r="941" spans="2:27" x14ac:dyDescent="0.25">
      <c r="B941" s="68" t="s">
        <v>68</v>
      </c>
      <c r="C941" s="80" t="str">
        <f>IFERROR(VLOOKUP(B941,Listor!$A$6:$B$62,2,FALSE),"")</f>
        <v/>
      </c>
      <c r="D941" s="80" t="str">
        <f>IFERROR(VLOOKUP(B941,Listor!$A$6:$C$62,3,FALSE),"")</f>
        <v/>
      </c>
      <c r="E941" s="110" t="s">
        <v>79</v>
      </c>
      <c r="F941" s="66"/>
      <c r="G941" s="35" t="str">
        <f>IFERROR(VLOOKUP(B941,Listor!$A$6:$G$62,7,FALSE),"")</f>
        <v/>
      </c>
      <c r="H941" s="63" t="str">
        <f>IFERROR(VLOOKUP(B941,Listor!$N$6:$O$47,2,FALSE),"")</f>
        <v/>
      </c>
      <c r="I941" s="63" t="str">
        <f t="shared" si="42"/>
        <v/>
      </c>
      <c r="J941" s="96" t="str">
        <f>IFERROR(VLOOKUP(B941,Listor!$N$6:$P$47,3,FALSE)*I941,"")</f>
        <v/>
      </c>
      <c r="K941" s="81"/>
      <c r="L941" s="88" t="str">
        <f>IFERROR((VLOOKUP(B941,Listor!$N$6:$P$47,3,FALSE)*Biologiska!K941)+(VLOOKUP(B941,Listor!$N$6:$Q$47,4,FALSE)),"")</f>
        <v/>
      </c>
      <c r="M941" s="63" t="str">
        <f t="shared" si="43"/>
        <v/>
      </c>
      <c r="N941" s="75"/>
      <c r="O941" s="84" t="str">
        <f t="shared" si="44"/>
        <v/>
      </c>
      <c r="P941" s="107"/>
      <c r="Q941" s="87" t="s">
        <v>79</v>
      </c>
      <c r="R941" s="87"/>
      <c r="S941" s="87"/>
      <c r="T941" s="87"/>
      <c r="U941" s="87"/>
      <c r="V941" s="86" t="s">
        <v>79</v>
      </c>
      <c r="W941" s="75"/>
      <c r="X941" s="102" t="s">
        <v>79</v>
      </c>
      <c r="Y941" s="63" t="str">
        <f>IFERROR(IF(VLOOKUP(X941,Listor!$T$6:$U$7,2,FALSE)&lt;O941,TRUE),"")</f>
        <v/>
      </c>
      <c r="Z941" s="87"/>
      <c r="AA941" s="104"/>
    </row>
    <row r="942" spans="2:27" x14ac:dyDescent="0.25">
      <c r="B942" s="68" t="s">
        <v>68</v>
      </c>
      <c r="C942" s="80" t="str">
        <f>IFERROR(VLOOKUP(B942,Listor!$A$6:$B$62,2,FALSE),"")</f>
        <v/>
      </c>
      <c r="D942" s="80" t="str">
        <f>IFERROR(VLOOKUP(B942,Listor!$A$6:$C$62,3,FALSE),"")</f>
        <v/>
      </c>
      <c r="E942" s="110" t="s">
        <v>79</v>
      </c>
      <c r="F942" s="66"/>
      <c r="G942" s="35" t="str">
        <f>IFERROR(VLOOKUP(B942,Listor!$A$6:$G$62,7,FALSE),"")</f>
        <v/>
      </c>
      <c r="H942" s="63" t="str">
        <f>IFERROR(VLOOKUP(B942,Listor!$N$6:$O$47,2,FALSE),"")</f>
        <v/>
      </c>
      <c r="I942" s="63" t="str">
        <f t="shared" si="42"/>
        <v/>
      </c>
      <c r="J942" s="96" t="str">
        <f>IFERROR(VLOOKUP(B942,Listor!$N$6:$P$47,3,FALSE)*I942,"")</f>
        <v/>
      </c>
      <c r="K942" s="81"/>
      <c r="L942" s="88" t="str">
        <f>IFERROR((VLOOKUP(B942,Listor!$N$6:$P$47,3,FALSE)*Biologiska!K942)+(VLOOKUP(B942,Listor!$N$6:$Q$47,4,FALSE)),"")</f>
        <v/>
      </c>
      <c r="M942" s="63" t="str">
        <f t="shared" si="43"/>
        <v/>
      </c>
      <c r="N942" s="75"/>
      <c r="O942" s="84" t="str">
        <f t="shared" si="44"/>
        <v/>
      </c>
      <c r="P942" s="107"/>
      <c r="Q942" s="87" t="s">
        <v>79</v>
      </c>
      <c r="R942" s="87"/>
      <c r="S942" s="87"/>
      <c r="T942" s="87"/>
      <c r="U942" s="87"/>
      <c r="V942" s="86" t="s">
        <v>79</v>
      </c>
      <c r="W942" s="75"/>
      <c r="X942" s="102" t="s">
        <v>79</v>
      </c>
      <c r="Y942" s="63" t="str">
        <f>IFERROR(IF(VLOOKUP(X942,Listor!$T$6:$U$7,2,FALSE)&lt;O942,TRUE),"")</f>
        <v/>
      </c>
      <c r="Z942" s="87"/>
      <c r="AA942" s="104"/>
    </row>
    <row r="943" spans="2:27" x14ac:dyDescent="0.25">
      <c r="B943" s="68" t="s">
        <v>68</v>
      </c>
      <c r="C943" s="80" t="str">
        <f>IFERROR(VLOOKUP(B943,Listor!$A$6:$B$62,2,FALSE),"")</f>
        <v/>
      </c>
      <c r="D943" s="80" t="str">
        <f>IFERROR(VLOOKUP(B943,Listor!$A$6:$C$62,3,FALSE),"")</f>
        <v/>
      </c>
      <c r="E943" s="110" t="s">
        <v>79</v>
      </c>
      <c r="F943" s="66"/>
      <c r="G943" s="35" t="str">
        <f>IFERROR(VLOOKUP(B943,Listor!$A$6:$G$62,7,FALSE),"")</f>
        <v/>
      </c>
      <c r="H943" s="63" t="str">
        <f>IFERROR(VLOOKUP(B943,Listor!$N$6:$O$47,2,FALSE),"")</f>
        <v/>
      </c>
      <c r="I943" s="63" t="str">
        <f t="shared" si="42"/>
        <v/>
      </c>
      <c r="J943" s="96" t="str">
        <f>IFERROR(VLOOKUP(B943,Listor!$N$6:$P$47,3,FALSE)*I943,"")</f>
        <v/>
      </c>
      <c r="K943" s="81"/>
      <c r="L943" s="88" t="str">
        <f>IFERROR((VLOOKUP(B943,Listor!$N$6:$P$47,3,FALSE)*Biologiska!K943)+(VLOOKUP(B943,Listor!$N$6:$Q$47,4,FALSE)),"")</f>
        <v/>
      </c>
      <c r="M943" s="63" t="str">
        <f t="shared" si="43"/>
        <v/>
      </c>
      <c r="N943" s="75"/>
      <c r="O943" s="84" t="str">
        <f t="shared" si="44"/>
        <v/>
      </c>
      <c r="P943" s="107"/>
      <c r="Q943" s="87" t="s">
        <v>79</v>
      </c>
      <c r="R943" s="87"/>
      <c r="S943" s="87"/>
      <c r="T943" s="87"/>
      <c r="U943" s="87"/>
      <c r="V943" s="86" t="s">
        <v>79</v>
      </c>
      <c r="W943" s="75"/>
      <c r="X943" s="102" t="s">
        <v>79</v>
      </c>
      <c r="Y943" s="63" t="str">
        <f>IFERROR(IF(VLOOKUP(X943,Listor!$T$6:$U$7,2,FALSE)&lt;O943,TRUE),"")</f>
        <v/>
      </c>
      <c r="Z943" s="87"/>
      <c r="AA943" s="104"/>
    </row>
    <row r="944" spans="2:27" x14ac:dyDescent="0.25">
      <c r="B944" s="68" t="s">
        <v>68</v>
      </c>
      <c r="C944" s="80" t="str">
        <f>IFERROR(VLOOKUP(B944,Listor!$A$6:$B$62,2,FALSE),"")</f>
        <v/>
      </c>
      <c r="D944" s="80" t="str">
        <f>IFERROR(VLOOKUP(B944,Listor!$A$6:$C$62,3,FALSE),"")</f>
        <v/>
      </c>
      <c r="E944" s="110" t="s">
        <v>79</v>
      </c>
      <c r="F944" s="66"/>
      <c r="G944" s="35" t="str">
        <f>IFERROR(VLOOKUP(B944,Listor!$A$6:$G$62,7,FALSE),"")</f>
        <v/>
      </c>
      <c r="H944" s="63" t="str">
        <f>IFERROR(VLOOKUP(B944,Listor!$N$6:$O$47,2,FALSE),"")</f>
        <v/>
      </c>
      <c r="I944" s="63" t="str">
        <f t="shared" si="42"/>
        <v/>
      </c>
      <c r="J944" s="96" t="str">
        <f>IFERROR(VLOOKUP(B944,Listor!$N$6:$P$47,3,FALSE)*I944,"")</f>
        <v/>
      </c>
      <c r="K944" s="81"/>
      <c r="L944" s="88" t="str">
        <f>IFERROR((VLOOKUP(B944,Listor!$N$6:$P$47,3,FALSE)*Biologiska!K944)+(VLOOKUP(B944,Listor!$N$6:$Q$47,4,FALSE)),"")</f>
        <v/>
      </c>
      <c r="M944" s="63" t="str">
        <f t="shared" si="43"/>
        <v/>
      </c>
      <c r="N944" s="75"/>
      <c r="O944" s="84" t="str">
        <f t="shared" si="44"/>
        <v/>
      </c>
      <c r="P944" s="107"/>
      <c r="Q944" s="87" t="s">
        <v>79</v>
      </c>
      <c r="R944" s="87"/>
      <c r="S944" s="87"/>
      <c r="T944" s="87"/>
      <c r="U944" s="87"/>
      <c r="V944" s="86" t="s">
        <v>79</v>
      </c>
      <c r="W944" s="75"/>
      <c r="X944" s="102" t="s">
        <v>79</v>
      </c>
      <c r="Y944" s="63" t="str">
        <f>IFERROR(IF(VLOOKUP(X944,Listor!$T$6:$U$7,2,FALSE)&lt;O944,TRUE),"")</f>
        <v/>
      </c>
      <c r="Z944" s="87"/>
      <c r="AA944" s="104"/>
    </row>
    <row r="945" spans="2:27" x14ac:dyDescent="0.25">
      <c r="B945" s="68" t="s">
        <v>68</v>
      </c>
      <c r="C945" s="80" t="str">
        <f>IFERROR(VLOOKUP(B945,Listor!$A$6:$B$62,2,FALSE),"")</f>
        <v/>
      </c>
      <c r="D945" s="80" t="str">
        <f>IFERROR(VLOOKUP(B945,Listor!$A$6:$C$62,3,FALSE),"")</f>
        <v/>
      </c>
      <c r="E945" s="110" t="s">
        <v>79</v>
      </c>
      <c r="F945" s="66"/>
      <c r="G945" s="35" t="str">
        <f>IFERROR(VLOOKUP(B945,Listor!$A$6:$G$62,7,FALSE),"")</f>
        <v/>
      </c>
      <c r="H945" s="63" t="str">
        <f>IFERROR(VLOOKUP(B945,Listor!$N$6:$O$47,2,FALSE),"")</f>
        <v/>
      </c>
      <c r="I945" s="63" t="str">
        <f t="shared" si="42"/>
        <v/>
      </c>
      <c r="J945" s="96" t="str">
        <f>IFERROR(VLOOKUP(B945,Listor!$N$6:$P$47,3,FALSE)*I945,"")</f>
        <v/>
      </c>
      <c r="K945" s="81"/>
      <c r="L945" s="88" t="str">
        <f>IFERROR((VLOOKUP(B945,Listor!$N$6:$P$47,3,FALSE)*Biologiska!K945)+(VLOOKUP(B945,Listor!$N$6:$Q$47,4,FALSE)),"")</f>
        <v/>
      </c>
      <c r="M945" s="63" t="str">
        <f t="shared" si="43"/>
        <v/>
      </c>
      <c r="N945" s="75"/>
      <c r="O945" s="84" t="str">
        <f t="shared" si="44"/>
        <v/>
      </c>
      <c r="P945" s="107"/>
      <c r="Q945" s="87" t="s">
        <v>79</v>
      </c>
      <c r="R945" s="87"/>
      <c r="S945" s="87"/>
      <c r="T945" s="87"/>
      <c r="U945" s="87"/>
      <c r="V945" s="86" t="s">
        <v>79</v>
      </c>
      <c r="W945" s="75"/>
      <c r="X945" s="102" t="s">
        <v>79</v>
      </c>
      <c r="Y945" s="63" t="str">
        <f>IFERROR(IF(VLOOKUP(X945,Listor!$T$6:$U$7,2,FALSE)&lt;O945,TRUE),"")</f>
        <v/>
      </c>
      <c r="Z945" s="87"/>
      <c r="AA945" s="104"/>
    </row>
    <row r="946" spans="2:27" x14ac:dyDescent="0.25">
      <c r="B946" s="68" t="s">
        <v>68</v>
      </c>
      <c r="C946" s="80" t="str">
        <f>IFERROR(VLOOKUP(B946,Listor!$A$6:$B$62,2,FALSE),"")</f>
        <v/>
      </c>
      <c r="D946" s="80" t="str">
        <f>IFERROR(VLOOKUP(B946,Listor!$A$6:$C$62,3,FALSE),"")</f>
        <v/>
      </c>
      <c r="E946" s="110" t="s">
        <v>79</v>
      </c>
      <c r="F946" s="66"/>
      <c r="G946" s="35" t="str">
        <f>IFERROR(VLOOKUP(B946,Listor!$A$6:$G$62,7,FALSE),"")</f>
        <v/>
      </c>
      <c r="H946" s="63" t="str">
        <f>IFERROR(VLOOKUP(B946,Listor!$N$6:$O$47,2,FALSE),"")</f>
        <v/>
      </c>
      <c r="I946" s="63" t="str">
        <f t="shared" si="42"/>
        <v/>
      </c>
      <c r="J946" s="96" t="str">
        <f>IFERROR(VLOOKUP(B946,Listor!$N$6:$P$47,3,FALSE)*I946,"")</f>
        <v/>
      </c>
      <c r="K946" s="81"/>
      <c r="L946" s="88" t="str">
        <f>IFERROR((VLOOKUP(B946,Listor!$N$6:$P$47,3,FALSE)*Biologiska!K946)+(VLOOKUP(B946,Listor!$N$6:$Q$47,4,FALSE)),"")</f>
        <v/>
      </c>
      <c r="M946" s="63" t="str">
        <f t="shared" si="43"/>
        <v/>
      </c>
      <c r="N946" s="75"/>
      <c r="O946" s="84" t="str">
        <f t="shared" si="44"/>
        <v/>
      </c>
      <c r="P946" s="107"/>
      <c r="Q946" s="87" t="s">
        <v>79</v>
      </c>
      <c r="R946" s="87"/>
      <c r="S946" s="87"/>
      <c r="T946" s="87"/>
      <c r="U946" s="87"/>
      <c r="V946" s="86" t="s">
        <v>79</v>
      </c>
      <c r="W946" s="75"/>
      <c r="X946" s="102" t="s">
        <v>79</v>
      </c>
      <c r="Y946" s="63" t="str">
        <f>IFERROR(IF(VLOOKUP(X946,Listor!$T$6:$U$7,2,FALSE)&lt;O946,TRUE),"")</f>
        <v/>
      </c>
      <c r="Z946" s="87"/>
      <c r="AA946" s="104"/>
    </row>
    <row r="947" spans="2:27" x14ac:dyDescent="0.25">
      <c r="B947" s="68" t="s">
        <v>68</v>
      </c>
      <c r="C947" s="80" t="str">
        <f>IFERROR(VLOOKUP(B947,Listor!$A$6:$B$62,2,FALSE),"")</f>
        <v/>
      </c>
      <c r="D947" s="80" t="str">
        <f>IFERROR(VLOOKUP(B947,Listor!$A$6:$C$62,3,FALSE),"")</f>
        <v/>
      </c>
      <c r="E947" s="110" t="s">
        <v>79</v>
      </c>
      <c r="F947" s="66"/>
      <c r="G947" s="35" t="str">
        <f>IFERROR(VLOOKUP(B947,Listor!$A$6:$G$62,7,FALSE),"")</f>
        <v/>
      </c>
      <c r="H947" s="63" t="str">
        <f>IFERROR(VLOOKUP(B947,Listor!$N$6:$O$47,2,FALSE),"")</f>
        <v/>
      </c>
      <c r="I947" s="63" t="str">
        <f t="shared" si="42"/>
        <v/>
      </c>
      <c r="J947" s="96" t="str">
        <f>IFERROR(VLOOKUP(B947,Listor!$N$6:$P$47,3,FALSE)*I947,"")</f>
        <v/>
      </c>
      <c r="K947" s="81"/>
      <c r="L947" s="88" t="str">
        <f>IFERROR((VLOOKUP(B947,Listor!$N$6:$P$47,3,FALSE)*Biologiska!K947)+(VLOOKUP(B947,Listor!$N$6:$Q$47,4,FALSE)),"")</f>
        <v/>
      </c>
      <c r="M947" s="63" t="str">
        <f t="shared" si="43"/>
        <v/>
      </c>
      <c r="N947" s="75"/>
      <c r="O947" s="84" t="str">
        <f t="shared" si="44"/>
        <v/>
      </c>
      <c r="P947" s="107"/>
      <c r="Q947" s="87" t="s">
        <v>79</v>
      </c>
      <c r="R947" s="87"/>
      <c r="S947" s="87"/>
      <c r="T947" s="87"/>
      <c r="U947" s="87"/>
      <c r="V947" s="86" t="s">
        <v>79</v>
      </c>
      <c r="W947" s="75"/>
      <c r="X947" s="102" t="s">
        <v>79</v>
      </c>
      <c r="Y947" s="63" t="str">
        <f>IFERROR(IF(VLOOKUP(X947,Listor!$T$6:$U$7,2,FALSE)&lt;O947,TRUE),"")</f>
        <v/>
      </c>
      <c r="Z947" s="87"/>
      <c r="AA947" s="104"/>
    </row>
    <row r="948" spans="2:27" x14ac:dyDescent="0.25">
      <c r="B948" s="68" t="s">
        <v>68</v>
      </c>
      <c r="C948" s="80" t="str">
        <f>IFERROR(VLOOKUP(B948,Listor!$A$6:$B$62,2,FALSE),"")</f>
        <v/>
      </c>
      <c r="D948" s="80" t="str">
        <f>IFERROR(VLOOKUP(B948,Listor!$A$6:$C$62,3,FALSE),"")</f>
        <v/>
      </c>
      <c r="E948" s="110" t="s">
        <v>79</v>
      </c>
      <c r="F948" s="66"/>
      <c r="G948" s="35" t="str">
        <f>IFERROR(VLOOKUP(B948,Listor!$A$6:$G$62,7,FALSE),"")</f>
        <v/>
      </c>
      <c r="H948" s="63" t="str">
        <f>IFERROR(VLOOKUP(B948,Listor!$N$6:$O$47,2,FALSE),"")</f>
        <v/>
      </c>
      <c r="I948" s="63" t="str">
        <f t="shared" si="42"/>
        <v/>
      </c>
      <c r="J948" s="96" t="str">
        <f>IFERROR(VLOOKUP(B948,Listor!$N$6:$P$47,3,FALSE)*I948,"")</f>
        <v/>
      </c>
      <c r="K948" s="81"/>
      <c r="L948" s="88" t="str">
        <f>IFERROR((VLOOKUP(B948,Listor!$N$6:$P$47,3,FALSE)*Biologiska!K948)+(VLOOKUP(B948,Listor!$N$6:$Q$47,4,FALSE)),"")</f>
        <v/>
      </c>
      <c r="M948" s="63" t="str">
        <f t="shared" si="43"/>
        <v/>
      </c>
      <c r="N948" s="75"/>
      <c r="O948" s="84" t="str">
        <f t="shared" si="44"/>
        <v/>
      </c>
      <c r="P948" s="107"/>
      <c r="Q948" s="87" t="s">
        <v>79</v>
      </c>
      <c r="R948" s="87"/>
      <c r="S948" s="87"/>
      <c r="T948" s="87"/>
      <c r="U948" s="87"/>
      <c r="V948" s="86" t="s">
        <v>79</v>
      </c>
      <c r="W948" s="75"/>
      <c r="X948" s="102" t="s">
        <v>79</v>
      </c>
      <c r="Y948" s="63" t="str">
        <f>IFERROR(IF(VLOOKUP(X948,Listor!$T$6:$U$7,2,FALSE)&lt;O948,TRUE),"")</f>
        <v/>
      </c>
      <c r="Z948" s="87"/>
      <c r="AA948" s="104"/>
    </row>
    <row r="949" spans="2:27" x14ac:dyDescent="0.25">
      <c r="B949" s="68" t="s">
        <v>68</v>
      </c>
      <c r="C949" s="80" t="str">
        <f>IFERROR(VLOOKUP(B949,Listor!$A$6:$B$62,2,FALSE),"")</f>
        <v/>
      </c>
      <c r="D949" s="80" t="str">
        <f>IFERROR(VLOOKUP(B949,Listor!$A$6:$C$62,3,FALSE),"")</f>
        <v/>
      </c>
      <c r="E949" s="110" t="s">
        <v>79</v>
      </c>
      <c r="F949" s="66"/>
      <c r="G949" s="35" t="str">
        <f>IFERROR(VLOOKUP(B949,Listor!$A$6:$G$62,7,FALSE),"")</f>
        <v/>
      </c>
      <c r="H949" s="63" t="str">
        <f>IFERROR(VLOOKUP(B949,Listor!$N$6:$O$47,2,FALSE),"")</f>
        <v/>
      </c>
      <c r="I949" s="63" t="str">
        <f t="shared" si="42"/>
        <v/>
      </c>
      <c r="J949" s="96" t="str">
        <f>IFERROR(VLOOKUP(B949,Listor!$N$6:$P$47,3,FALSE)*I949,"")</f>
        <v/>
      </c>
      <c r="K949" s="81"/>
      <c r="L949" s="88" t="str">
        <f>IFERROR((VLOOKUP(B949,Listor!$N$6:$P$47,3,FALSE)*Biologiska!K949)+(VLOOKUP(B949,Listor!$N$6:$Q$47,4,FALSE)),"")</f>
        <v/>
      </c>
      <c r="M949" s="63" t="str">
        <f t="shared" si="43"/>
        <v/>
      </c>
      <c r="N949" s="75"/>
      <c r="O949" s="84" t="str">
        <f t="shared" si="44"/>
        <v/>
      </c>
      <c r="P949" s="107"/>
      <c r="Q949" s="87" t="s">
        <v>79</v>
      </c>
      <c r="R949" s="87"/>
      <c r="S949" s="87"/>
      <c r="T949" s="87"/>
      <c r="U949" s="87"/>
      <c r="V949" s="86" t="s">
        <v>79</v>
      </c>
      <c r="W949" s="75"/>
      <c r="X949" s="102" t="s">
        <v>79</v>
      </c>
      <c r="Y949" s="63" t="str">
        <f>IFERROR(IF(VLOOKUP(X949,Listor!$T$6:$U$7,2,FALSE)&lt;O949,TRUE),"")</f>
        <v/>
      </c>
      <c r="Z949" s="87"/>
      <c r="AA949" s="104"/>
    </row>
    <row r="950" spans="2:27" x14ac:dyDescent="0.25">
      <c r="B950" s="68" t="s">
        <v>68</v>
      </c>
      <c r="C950" s="80" t="str">
        <f>IFERROR(VLOOKUP(B950,Listor!$A$6:$B$62,2,FALSE),"")</f>
        <v/>
      </c>
      <c r="D950" s="80" t="str">
        <f>IFERROR(VLOOKUP(B950,Listor!$A$6:$C$62,3,FALSE),"")</f>
        <v/>
      </c>
      <c r="E950" s="110" t="s">
        <v>79</v>
      </c>
      <c r="F950" s="66"/>
      <c r="G950" s="35" t="str">
        <f>IFERROR(VLOOKUP(B950,Listor!$A$6:$G$62,7,FALSE),"")</f>
        <v/>
      </c>
      <c r="H950" s="63" t="str">
        <f>IFERROR(VLOOKUP(B950,Listor!$N$6:$O$47,2,FALSE),"")</f>
        <v/>
      </c>
      <c r="I950" s="63" t="str">
        <f t="shared" si="42"/>
        <v/>
      </c>
      <c r="J950" s="96" t="str">
        <f>IFERROR(VLOOKUP(B950,Listor!$N$6:$P$47,3,FALSE)*I950,"")</f>
        <v/>
      </c>
      <c r="K950" s="81"/>
      <c r="L950" s="88" t="str">
        <f>IFERROR((VLOOKUP(B950,Listor!$N$6:$P$47,3,FALSE)*Biologiska!K950)+(VLOOKUP(B950,Listor!$N$6:$Q$47,4,FALSE)),"")</f>
        <v/>
      </c>
      <c r="M950" s="63" t="str">
        <f t="shared" si="43"/>
        <v/>
      </c>
      <c r="N950" s="75"/>
      <c r="O950" s="84" t="str">
        <f t="shared" si="44"/>
        <v/>
      </c>
      <c r="P950" s="107"/>
      <c r="Q950" s="87" t="s">
        <v>79</v>
      </c>
      <c r="R950" s="87"/>
      <c r="S950" s="87"/>
      <c r="T950" s="87"/>
      <c r="U950" s="87"/>
      <c r="V950" s="86" t="s">
        <v>79</v>
      </c>
      <c r="W950" s="75"/>
      <c r="X950" s="102" t="s">
        <v>79</v>
      </c>
      <c r="Y950" s="63" t="str">
        <f>IFERROR(IF(VLOOKUP(X950,Listor!$T$6:$U$7,2,FALSE)&lt;O950,TRUE),"")</f>
        <v/>
      </c>
      <c r="Z950" s="87"/>
      <c r="AA950" s="104"/>
    </row>
    <row r="951" spans="2:27" x14ac:dyDescent="0.25">
      <c r="B951" s="68" t="s">
        <v>68</v>
      </c>
      <c r="C951" s="80" t="str">
        <f>IFERROR(VLOOKUP(B951,Listor!$A$6:$B$62,2,FALSE),"")</f>
        <v/>
      </c>
      <c r="D951" s="80" t="str">
        <f>IFERROR(VLOOKUP(B951,Listor!$A$6:$C$62,3,FALSE),"")</f>
        <v/>
      </c>
      <c r="E951" s="110" t="s">
        <v>79</v>
      </c>
      <c r="F951" s="66"/>
      <c r="G951" s="35" t="str">
        <f>IFERROR(VLOOKUP(B951,Listor!$A$6:$G$62,7,FALSE),"")</f>
        <v/>
      </c>
      <c r="H951" s="63" t="str">
        <f>IFERROR(VLOOKUP(B951,Listor!$N$6:$O$47,2,FALSE),"")</f>
        <v/>
      </c>
      <c r="I951" s="63" t="str">
        <f t="shared" si="42"/>
        <v/>
      </c>
      <c r="J951" s="96" t="str">
        <f>IFERROR(VLOOKUP(B951,Listor!$N$6:$P$47,3,FALSE)*I951,"")</f>
        <v/>
      </c>
      <c r="K951" s="81"/>
      <c r="L951" s="88" t="str">
        <f>IFERROR((VLOOKUP(B951,Listor!$N$6:$P$47,3,FALSE)*Biologiska!K951)+(VLOOKUP(B951,Listor!$N$6:$Q$47,4,FALSE)),"")</f>
        <v/>
      </c>
      <c r="M951" s="63" t="str">
        <f t="shared" si="43"/>
        <v/>
      </c>
      <c r="N951" s="75"/>
      <c r="O951" s="84" t="str">
        <f t="shared" si="44"/>
        <v/>
      </c>
      <c r="P951" s="107"/>
      <c r="Q951" s="87" t="s">
        <v>79</v>
      </c>
      <c r="R951" s="87"/>
      <c r="S951" s="87"/>
      <c r="T951" s="87"/>
      <c r="U951" s="87"/>
      <c r="V951" s="86" t="s">
        <v>79</v>
      </c>
      <c r="W951" s="75"/>
      <c r="X951" s="102" t="s">
        <v>79</v>
      </c>
      <c r="Y951" s="63" t="str">
        <f>IFERROR(IF(VLOOKUP(X951,Listor!$T$6:$U$7,2,FALSE)&lt;O951,TRUE),"")</f>
        <v/>
      </c>
      <c r="Z951" s="87"/>
      <c r="AA951" s="104"/>
    </row>
    <row r="952" spans="2:27" x14ac:dyDescent="0.25">
      <c r="B952" s="68" t="s">
        <v>68</v>
      </c>
      <c r="C952" s="80" t="str">
        <f>IFERROR(VLOOKUP(B952,Listor!$A$6:$B$62,2,FALSE),"")</f>
        <v/>
      </c>
      <c r="D952" s="80" t="str">
        <f>IFERROR(VLOOKUP(B952,Listor!$A$6:$C$62,3,FALSE),"")</f>
        <v/>
      </c>
      <c r="E952" s="110" t="s">
        <v>79</v>
      </c>
      <c r="F952" s="66"/>
      <c r="G952" s="35" t="str">
        <f>IFERROR(VLOOKUP(B952,Listor!$A$6:$G$62,7,FALSE),"")</f>
        <v/>
      </c>
      <c r="H952" s="63" t="str">
        <f>IFERROR(VLOOKUP(B952,Listor!$N$6:$O$47,2,FALSE),"")</f>
        <v/>
      </c>
      <c r="I952" s="63" t="str">
        <f t="shared" si="42"/>
        <v/>
      </c>
      <c r="J952" s="96" t="str">
        <f>IFERROR(VLOOKUP(B952,Listor!$N$6:$P$47,3,FALSE)*I952,"")</f>
        <v/>
      </c>
      <c r="K952" s="81"/>
      <c r="L952" s="88" t="str">
        <f>IFERROR((VLOOKUP(B952,Listor!$N$6:$P$47,3,FALSE)*Biologiska!K952)+(VLOOKUP(B952,Listor!$N$6:$Q$47,4,FALSE)),"")</f>
        <v/>
      </c>
      <c r="M952" s="63" t="str">
        <f t="shared" si="43"/>
        <v/>
      </c>
      <c r="N952" s="75"/>
      <c r="O952" s="84" t="str">
        <f t="shared" si="44"/>
        <v/>
      </c>
      <c r="P952" s="107"/>
      <c r="Q952" s="87" t="s">
        <v>79</v>
      </c>
      <c r="R952" s="87"/>
      <c r="S952" s="87"/>
      <c r="T952" s="87"/>
      <c r="U952" s="87"/>
      <c r="V952" s="86" t="s">
        <v>79</v>
      </c>
      <c r="W952" s="75"/>
      <c r="X952" s="102" t="s">
        <v>79</v>
      </c>
      <c r="Y952" s="63" t="str">
        <f>IFERROR(IF(VLOOKUP(X952,Listor!$T$6:$U$7,2,FALSE)&lt;O952,TRUE),"")</f>
        <v/>
      </c>
      <c r="Z952" s="87"/>
      <c r="AA952" s="104"/>
    </row>
    <row r="953" spans="2:27" x14ac:dyDescent="0.25">
      <c r="B953" s="68" t="s">
        <v>68</v>
      </c>
      <c r="C953" s="80" t="str">
        <f>IFERROR(VLOOKUP(B953,Listor!$A$6:$B$62,2,FALSE),"")</f>
        <v/>
      </c>
      <c r="D953" s="80" t="str">
        <f>IFERROR(VLOOKUP(B953,Listor!$A$6:$C$62,3,FALSE),"")</f>
        <v/>
      </c>
      <c r="E953" s="110" t="s">
        <v>79</v>
      </c>
      <c r="F953" s="66"/>
      <c r="G953" s="35" t="str">
        <f>IFERROR(VLOOKUP(B953,Listor!$A$6:$G$62,7,FALSE),"")</f>
        <v/>
      </c>
      <c r="H953" s="63" t="str">
        <f>IFERROR(VLOOKUP(B953,Listor!$N$6:$O$47,2,FALSE),"")</f>
        <v/>
      </c>
      <c r="I953" s="63" t="str">
        <f t="shared" si="42"/>
        <v/>
      </c>
      <c r="J953" s="96" t="str">
        <f>IFERROR(VLOOKUP(B953,Listor!$N$6:$P$47,3,FALSE)*I953,"")</f>
        <v/>
      </c>
      <c r="K953" s="81"/>
      <c r="L953" s="88" t="str">
        <f>IFERROR((VLOOKUP(B953,Listor!$N$6:$P$47,3,FALSE)*Biologiska!K953)+(VLOOKUP(B953,Listor!$N$6:$Q$47,4,FALSE)),"")</f>
        <v/>
      </c>
      <c r="M953" s="63" t="str">
        <f t="shared" si="43"/>
        <v/>
      </c>
      <c r="N953" s="75"/>
      <c r="O953" s="84" t="str">
        <f t="shared" si="44"/>
        <v/>
      </c>
      <c r="P953" s="107"/>
      <c r="Q953" s="87" t="s">
        <v>79</v>
      </c>
      <c r="R953" s="87"/>
      <c r="S953" s="87"/>
      <c r="T953" s="87"/>
      <c r="U953" s="87"/>
      <c r="V953" s="86" t="s">
        <v>79</v>
      </c>
      <c r="W953" s="75"/>
      <c r="X953" s="102" t="s">
        <v>79</v>
      </c>
      <c r="Y953" s="63" t="str">
        <f>IFERROR(IF(VLOOKUP(X953,Listor!$T$6:$U$7,2,FALSE)&lt;O953,TRUE),"")</f>
        <v/>
      </c>
      <c r="Z953" s="87"/>
      <c r="AA953" s="104"/>
    </row>
    <row r="954" spans="2:27" x14ac:dyDescent="0.25">
      <c r="B954" s="68" t="s">
        <v>68</v>
      </c>
      <c r="C954" s="80" t="str">
        <f>IFERROR(VLOOKUP(B954,Listor!$A$6:$B$62,2,FALSE),"")</f>
        <v/>
      </c>
      <c r="D954" s="80" t="str">
        <f>IFERROR(VLOOKUP(B954,Listor!$A$6:$C$62,3,FALSE),"")</f>
        <v/>
      </c>
      <c r="E954" s="110" t="s">
        <v>79</v>
      </c>
      <c r="F954" s="66"/>
      <c r="G954" s="35" t="str">
        <f>IFERROR(VLOOKUP(B954,Listor!$A$6:$G$62,7,FALSE),"")</f>
        <v/>
      </c>
      <c r="H954" s="63" t="str">
        <f>IFERROR(VLOOKUP(B954,Listor!$N$6:$O$47,2,FALSE),"")</f>
        <v/>
      </c>
      <c r="I954" s="63" t="str">
        <f t="shared" si="42"/>
        <v/>
      </c>
      <c r="J954" s="96" t="str">
        <f>IFERROR(VLOOKUP(B954,Listor!$N$6:$P$47,3,FALSE)*I954,"")</f>
        <v/>
      </c>
      <c r="K954" s="81"/>
      <c r="L954" s="88" t="str">
        <f>IFERROR((VLOOKUP(B954,Listor!$N$6:$P$47,3,FALSE)*Biologiska!K954)+(VLOOKUP(B954,Listor!$N$6:$Q$47,4,FALSE)),"")</f>
        <v/>
      </c>
      <c r="M954" s="63" t="str">
        <f t="shared" si="43"/>
        <v/>
      </c>
      <c r="N954" s="75"/>
      <c r="O954" s="84" t="str">
        <f t="shared" si="44"/>
        <v/>
      </c>
      <c r="P954" s="107"/>
      <c r="Q954" s="87" t="s">
        <v>79</v>
      </c>
      <c r="R954" s="87"/>
      <c r="S954" s="87"/>
      <c r="T954" s="87"/>
      <c r="U954" s="87"/>
      <c r="V954" s="86" t="s">
        <v>79</v>
      </c>
      <c r="W954" s="75"/>
      <c r="X954" s="102" t="s">
        <v>79</v>
      </c>
      <c r="Y954" s="63" t="str">
        <f>IFERROR(IF(VLOOKUP(X954,Listor!$T$6:$U$7,2,FALSE)&lt;O954,TRUE),"")</f>
        <v/>
      </c>
      <c r="Z954" s="87"/>
      <c r="AA954" s="104"/>
    </row>
    <row r="955" spans="2:27" x14ac:dyDescent="0.25">
      <c r="B955" s="68" t="s">
        <v>68</v>
      </c>
      <c r="C955" s="80" t="str">
        <f>IFERROR(VLOOKUP(B955,Listor!$A$6:$B$62,2,FALSE),"")</f>
        <v/>
      </c>
      <c r="D955" s="80" t="str">
        <f>IFERROR(VLOOKUP(B955,Listor!$A$6:$C$62,3,FALSE),"")</f>
        <v/>
      </c>
      <c r="E955" s="110" t="s">
        <v>79</v>
      </c>
      <c r="F955" s="66"/>
      <c r="G955" s="35" t="str">
        <f>IFERROR(VLOOKUP(B955,Listor!$A$6:$G$62,7,FALSE),"")</f>
        <v/>
      </c>
      <c r="H955" s="63" t="str">
        <f>IFERROR(VLOOKUP(B955,Listor!$N$6:$O$47,2,FALSE),"")</f>
        <v/>
      </c>
      <c r="I955" s="63" t="str">
        <f t="shared" si="42"/>
        <v/>
      </c>
      <c r="J955" s="96" t="str">
        <f>IFERROR(VLOOKUP(B955,Listor!$N$6:$P$47,3,FALSE)*I955,"")</f>
        <v/>
      </c>
      <c r="K955" s="81"/>
      <c r="L955" s="88" t="str">
        <f>IFERROR((VLOOKUP(B955,Listor!$N$6:$P$47,3,FALSE)*Biologiska!K955)+(VLOOKUP(B955,Listor!$N$6:$Q$47,4,FALSE)),"")</f>
        <v/>
      </c>
      <c r="M955" s="63" t="str">
        <f t="shared" si="43"/>
        <v/>
      </c>
      <c r="N955" s="75"/>
      <c r="O955" s="84" t="str">
        <f t="shared" si="44"/>
        <v/>
      </c>
      <c r="P955" s="107"/>
      <c r="Q955" s="87" t="s">
        <v>79</v>
      </c>
      <c r="R955" s="87"/>
      <c r="S955" s="87"/>
      <c r="T955" s="87"/>
      <c r="U955" s="87"/>
      <c r="V955" s="86" t="s">
        <v>79</v>
      </c>
      <c r="W955" s="75"/>
      <c r="X955" s="102" t="s">
        <v>79</v>
      </c>
      <c r="Y955" s="63" t="str">
        <f>IFERROR(IF(VLOOKUP(X955,Listor!$T$6:$U$7,2,FALSE)&lt;O955,TRUE),"")</f>
        <v/>
      </c>
      <c r="Z955" s="87"/>
      <c r="AA955" s="104"/>
    </row>
    <row r="956" spans="2:27" x14ac:dyDescent="0.25">
      <c r="B956" s="68" t="s">
        <v>68</v>
      </c>
      <c r="C956" s="80" t="str">
        <f>IFERROR(VLOOKUP(B956,Listor!$A$6:$B$62,2,FALSE),"")</f>
        <v/>
      </c>
      <c r="D956" s="80" t="str">
        <f>IFERROR(VLOOKUP(B956,Listor!$A$6:$C$62,3,FALSE),"")</f>
        <v/>
      </c>
      <c r="E956" s="110" t="s">
        <v>79</v>
      </c>
      <c r="F956" s="66"/>
      <c r="G956" s="35" t="str">
        <f>IFERROR(VLOOKUP(B956,Listor!$A$6:$G$62,7,FALSE),"")</f>
        <v/>
      </c>
      <c r="H956" s="63" t="str">
        <f>IFERROR(VLOOKUP(B956,Listor!$N$6:$O$47,2,FALSE),"")</f>
        <v/>
      </c>
      <c r="I956" s="63" t="str">
        <f t="shared" si="42"/>
        <v/>
      </c>
      <c r="J956" s="96" t="str">
        <f>IFERROR(VLOOKUP(B956,Listor!$N$6:$P$47,3,FALSE)*I956,"")</f>
        <v/>
      </c>
      <c r="K956" s="81"/>
      <c r="L956" s="88" t="str">
        <f>IFERROR((VLOOKUP(B956,Listor!$N$6:$P$47,3,FALSE)*Biologiska!K956)+(VLOOKUP(B956,Listor!$N$6:$Q$47,4,FALSE)),"")</f>
        <v/>
      </c>
      <c r="M956" s="63" t="str">
        <f t="shared" si="43"/>
        <v/>
      </c>
      <c r="N956" s="75"/>
      <c r="O956" s="84" t="str">
        <f t="shared" si="44"/>
        <v/>
      </c>
      <c r="P956" s="107"/>
      <c r="Q956" s="87" t="s">
        <v>79</v>
      </c>
      <c r="R956" s="87"/>
      <c r="S956" s="87"/>
      <c r="T956" s="87"/>
      <c r="U956" s="87"/>
      <c r="V956" s="86" t="s">
        <v>79</v>
      </c>
      <c r="W956" s="75"/>
      <c r="X956" s="102" t="s">
        <v>79</v>
      </c>
      <c r="Y956" s="63" t="str">
        <f>IFERROR(IF(VLOOKUP(X956,Listor!$T$6:$U$7,2,FALSE)&lt;O956,TRUE),"")</f>
        <v/>
      </c>
      <c r="Z956" s="87"/>
      <c r="AA956" s="104"/>
    </row>
    <row r="957" spans="2:27" x14ac:dyDescent="0.25">
      <c r="B957" s="68" t="s">
        <v>68</v>
      </c>
      <c r="C957" s="80" t="str">
        <f>IFERROR(VLOOKUP(B957,Listor!$A$6:$B$62,2,FALSE),"")</f>
        <v/>
      </c>
      <c r="D957" s="80" t="str">
        <f>IFERROR(VLOOKUP(B957,Listor!$A$6:$C$62,3,FALSE),"")</f>
        <v/>
      </c>
      <c r="E957" s="110" t="s">
        <v>79</v>
      </c>
      <c r="F957" s="66"/>
      <c r="G957" s="35" t="str">
        <f>IFERROR(VLOOKUP(B957,Listor!$A$6:$G$62,7,FALSE),"")</f>
        <v/>
      </c>
      <c r="H957" s="63" t="str">
        <f>IFERROR(VLOOKUP(B957,Listor!$N$6:$O$47,2,FALSE),"")</f>
        <v/>
      </c>
      <c r="I957" s="63" t="str">
        <f t="shared" si="42"/>
        <v/>
      </c>
      <c r="J957" s="96" t="str">
        <f>IFERROR(VLOOKUP(B957,Listor!$N$6:$P$47,3,FALSE)*I957,"")</f>
        <v/>
      </c>
      <c r="K957" s="81"/>
      <c r="L957" s="88" t="str">
        <f>IFERROR((VLOOKUP(B957,Listor!$N$6:$P$47,3,FALSE)*Biologiska!K957)+(VLOOKUP(B957,Listor!$N$6:$Q$47,4,FALSE)),"")</f>
        <v/>
      </c>
      <c r="M957" s="63" t="str">
        <f t="shared" si="43"/>
        <v/>
      </c>
      <c r="N957" s="75"/>
      <c r="O957" s="84" t="str">
        <f t="shared" si="44"/>
        <v/>
      </c>
      <c r="P957" s="107"/>
      <c r="Q957" s="87" t="s">
        <v>79</v>
      </c>
      <c r="R957" s="87"/>
      <c r="S957" s="87"/>
      <c r="T957" s="87"/>
      <c r="U957" s="87"/>
      <c r="V957" s="86" t="s">
        <v>79</v>
      </c>
      <c r="W957" s="75"/>
      <c r="X957" s="102" t="s">
        <v>79</v>
      </c>
      <c r="Y957" s="63" t="str">
        <f>IFERROR(IF(VLOOKUP(X957,Listor!$T$6:$U$7,2,FALSE)&lt;O957,TRUE),"")</f>
        <v/>
      </c>
      <c r="Z957" s="87"/>
      <c r="AA957" s="104"/>
    </row>
    <row r="958" spans="2:27" x14ac:dyDescent="0.25">
      <c r="B958" s="68" t="s">
        <v>68</v>
      </c>
      <c r="C958" s="80" t="str">
        <f>IFERROR(VLOOKUP(B958,Listor!$A$6:$B$62,2,FALSE),"")</f>
        <v/>
      </c>
      <c r="D958" s="80" t="str">
        <f>IFERROR(VLOOKUP(B958,Listor!$A$6:$C$62,3,FALSE),"")</f>
        <v/>
      </c>
      <c r="E958" s="110" t="s">
        <v>79</v>
      </c>
      <c r="F958" s="66"/>
      <c r="G958" s="35" t="str">
        <f>IFERROR(VLOOKUP(B958,Listor!$A$6:$G$62,7,FALSE),"")</f>
        <v/>
      </c>
      <c r="H958" s="63" t="str">
        <f>IFERROR(VLOOKUP(B958,Listor!$N$6:$O$47,2,FALSE),"")</f>
        <v/>
      </c>
      <c r="I958" s="63" t="str">
        <f t="shared" si="42"/>
        <v/>
      </c>
      <c r="J958" s="96" t="str">
        <f>IFERROR(VLOOKUP(B958,Listor!$N$6:$P$47,3,FALSE)*I958,"")</f>
        <v/>
      </c>
      <c r="K958" s="81"/>
      <c r="L958" s="88" t="str">
        <f>IFERROR((VLOOKUP(B958,Listor!$N$6:$P$47,3,FALSE)*Biologiska!K958)+(VLOOKUP(B958,Listor!$N$6:$Q$47,4,FALSE)),"")</f>
        <v/>
      </c>
      <c r="M958" s="63" t="str">
        <f t="shared" si="43"/>
        <v/>
      </c>
      <c r="N958" s="75"/>
      <c r="O958" s="84" t="str">
        <f t="shared" si="44"/>
        <v/>
      </c>
      <c r="P958" s="107"/>
      <c r="Q958" s="87" t="s">
        <v>79</v>
      </c>
      <c r="R958" s="87"/>
      <c r="S958" s="87"/>
      <c r="T958" s="87"/>
      <c r="U958" s="87"/>
      <c r="V958" s="86" t="s">
        <v>79</v>
      </c>
      <c r="W958" s="75"/>
      <c r="X958" s="102" t="s">
        <v>79</v>
      </c>
      <c r="Y958" s="63" t="str">
        <f>IFERROR(IF(VLOOKUP(X958,Listor!$T$6:$U$7,2,FALSE)&lt;O958,TRUE),"")</f>
        <v/>
      </c>
      <c r="Z958" s="87"/>
      <c r="AA958" s="104"/>
    </row>
    <row r="959" spans="2:27" x14ac:dyDescent="0.25">
      <c r="B959" s="68" t="s">
        <v>68</v>
      </c>
      <c r="C959" s="80" t="str">
        <f>IFERROR(VLOOKUP(B959,Listor!$A$6:$B$62,2,FALSE),"")</f>
        <v/>
      </c>
      <c r="D959" s="80" t="str">
        <f>IFERROR(VLOOKUP(B959,Listor!$A$6:$C$62,3,FALSE),"")</f>
        <v/>
      </c>
      <c r="E959" s="110" t="s">
        <v>79</v>
      </c>
      <c r="F959" s="66"/>
      <c r="G959" s="35" t="str">
        <f>IFERROR(VLOOKUP(B959,Listor!$A$6:$G$62,7,FALSE),"")</f>
        <v/>
      </c>
      <c r="H959" s="63" t="str">
        <f>IFERROR(VLOOKUP(B959,Listor!$N$6:$O$47,2,FALSE),"")</f>
        <v/>
      </c>
      <c r="I959" s="63" t="str">
        <f t="shared" si="42"/>
        <v/>
      </c>
      <c r="J959" s="96" t="str">
        <f>IFERROR(VLOOKUP(B959,Listor!$N$6:$P$47,3,FALSE)*I959,"")</f>
        <v/>
      </c>
      <c r="K959" s="81"/>
      <c r="L959" s="88" t="str">
        <f>IFERROR((VLOOKUP(B959,Listor!$N$6:$P$47,3,FALSE)*Biologiska!K959)+(VLOOKUP(B959,Listor!$N$6:$Q$47,4,FALSE)),"")</f>
        <v/>
      </c>
      <c r="M959" s="63" t="str">
        <f t="shared" si="43"/>
        <v/>
      </c>
      <c r="N959" s="75"/>
      <c r="O959" s="84" t="str">
        <f t="shared" si="44"/>
        <v/>
      </c>
      <c r="P959" s="107"/>
      <c r="Q959" s="87" t="s">
        <v>79</v>
      </c>
      <c r="R959" s="87"/>
      <c r="S959" s="87"/>
      <c r="T959" s="87"/>
      <c r="U959" s="87"/>
      <c r="V959" s="86" t="s">
        <v>79</v>
      </c>
      <c r="W959" s="75"/>
      <c r="X959" s="102" t="s">
        <v>79</v>
      </c>
      <c r="Y959" s="63" t="str">
        <f>IFERROR(IF(VLOOKUP(X959,Listor!$T$6:$U$7,2,FALSE)&lt;O959,TRUE),"")</f>
        <v/>
      </c>
      <c r="Z959" s="87"/>
      <c r="AA959" s="104"/>
    </row>
    <row r="960" spans="2:27" x14ac:dyDescent="0.25">
      <c r="B960" s="68" t="s">
        <v>68</v>
      </c>
      <c r="C960" s="80" t="str">
        <f>IFERROR(VLOOKUP(B960,Listor!$A$6:$B$62,2,FALSE),"")</f>
        <v/>
      </c>
      <c r="D960" s="80" t="str">
        <f>IFERROR(VLOOKUP(B960,Listor!$A$6:$C$62,3,FALSE),"")</f>
        <v/>
      </c>
      <c r="E960" s="110" t="s">
        <v>79</v>
      </c>
      <c r="F960" s="66"/>
      <c r="G960" s="35" t="str">
        <f>IFERROR(VLOOKUP(B960,Listor!$A$6:$G$62,7,FALSE),"")</f>
        <v/>
      </c>
      <c r="H960" s="63" t="str">
        <f>IFERROR(VLOOKUP(B960,Listor!$N$6:$O$47,2,FALSE),"")</f>
        <v/>
      </c>
      <c r="I960" s="63" t="str">
        <f t="shared" si="42"/>
        <v/>
      </c>
      <c r="J960" s="96" t="str">
        <f>IFERROR(VLOOKUP(B960,Listor!$N$6:$P$47,3,FALSE)*I960,"")</f>
        <v/>
      </c>
      <c r="K960" s="81"/>
      <c r="L960" s="88" t="str">
        <f>IFERROR((VLOOKUP(B960,Listor!$N$6:$P$47,3,FALSE)*Biologiska!K960)+(VLOOKUP(B960,Listor!$N$6:$Q$47,4,FALSE)),"")</f>
        <v/>
      </c>
      <c r="M960" s="63" t="str">
        <f t="shared" si="43"/>
        <v/>
      </c>
      <c r="N960" s="75"/>
      <c r="O960" s="84" t="str">
        <f t="shared" si="44"/>
        <v/>
      </c>
      <c r="P960" s="107"/>
      <c r="Q960" s="87" t="s">
        <v>79</v>
      </c>
      <c r="R960" s="87"/>
      <c r="S960" s="87"/>
      <c r="T960" s="87"/>
      <c r="U960" s="87"/>
      <c r="V960" s="86" t="s">
        <v>79</v>
      </c>
      <c r="W960" s="75"/>
      <c r="X960" s="102" t="s">
        <v>79</v>
      </c>
      <c r="Y960" s="63" t="str">
        <f>IFERROR(IF(VLOOKUP(X960,Listor!$T$6:$U$7,2,FALSE)&lt;O960,TRUE),"")</f>
        <v/>
      </c>
      <c r="Z960" s="87"/>
      <c r="AA960" s="104"/>
    </row>
    <row r="961" spans="2:27" x14ac:dyDescent="0.25">
      <c r="B961" s="68" t="s">
        <v>68</v>
      </c>
      <c r="C961" s="80" t="str">
        <f>IFERROR(VLOOKUP(B961,Listor!$A$6:$B$62,2,FALSE),"")</f>
        <v/>
      </c>
      <c r="D961" s="80" t="str">
        <f>IFERROR(VLOOKUP(B961,Listor!$A$6:$C$62,3,FALSE),"")</f>
        <v/>
      </c>
      <c r="E961" s="110" t="s">
        <v>79</v>
      </c>
      <c r="F961" s="66"/>
      <c r="G961" s="35" t="str">
        <f>IFERROR(VLOOKUP(B961,Listor!$A$6:$G$62,7,FALSE),"")</f>
        <v/>
      </c>
      <c r="H961" s="63" t="str">
        <f>IFERROR(VLOOKUP(B961,Listor!$N$6:$O$47,2,FALSE),"")</f>
        <v/>
      </c>
      <c r="I961" s="63" t="str">
        <f t="shared" si="42"/>
        <v/>
      </c>
      <c r="J961" s="96" t="str">
        <f>IFERROR(VLOOKUP(B961,Listor!$N$6:$P$47,3,FALSE)*I961,"")</f>
        <v/>
      </c>
      <c r="K961" s="81"/>
      <c r="L961" s="88" t="str">
        <f>IFERROR((VLOOKUP(B961,Listor!$N$6:$P$47,3,FALSE)*Biologiska!K961)+(VLOOKUP(B961,Listor!$N$6:$Q$47,4,FALSE)),"")</f>
        <v/>
      </c>
      <c r="M961" s="63" t="str">
        <f t="shared" si="43"/>
        <v/>
      </c>
      <c r="N961" s="75"/>
      <c r="O961" s="84" t="str">
        <f t="shared" si="44"/>
        <v/>
      </c>
      <c r="P961" s="107"/>
      <c r="Q961" s="87" t="s">
        <v>79</v>
      </c>
      <c r="R961" s="87"/>
      <c r="S961" s="87"/>
      <c r="T961" s="87"/>
      <c r="U961" s="87"/>
      <c r="V961" s="86" t="s">
        <v>79</v>
      </c>
      <c r="W961" s="75"/>
      <c r="X961" s="102" t="s">
        <v>79</v>
      </c>
      <c r="Y961" s="63" t="str">
        <f>IFERROR(IF(VLOOKUP(X961,Listor!$T$6:$U$7,2,FALSE)&lt;O961,TRUE),"")</f>
        <v/>
      </c>
      <c r="Z961" s="87"/>
      <c r="AA961" s="104"/>
    </row>
    <row r="962" spans="2:27" x14ac:dyDescent="0.25">
      <c r="B962" s="68" t="s">
        <v>68</v>
      </c>
      <c r="C962" s="80" t="str">
        <f>IFERROR(VLOOKUP(B962,Listor!$A$6:$B$62,2,FALSE),"")</f>
        <v/>
      </c>
      <c r="D962" s="80" t="str">
        <f>IFERROR(VLOOKUP(B962,Listor!$A$6:$C$62,3,FALSE),"")</f>
        <v/>
      </c>
      <c r="E962" s="110" t="s">
        <v>79</v>
      </c>
      <c r="F962" s="66"/>
      <c r="G962" s="35" t="str">
        <f>IFERROR(VLOOKUP(B962,Listor!$A$6:$G$62,7,FALSE),"")</f>
        <v/>
      </c>
      <c r="H962" s="63" t="str">
        <f>IFERROR(VLOOKUP(B962,Listor!$N$6:$O$47,2,FALSE),"")</f>
        <v/>
      </c>
      <c r="I962" s="63" t="str">
        <f t="shared" si="42"/>
        <v/>
      </c>
      <c r="J962" s="96" t="str">
        <f>IFERROR(VLOOKUP(B962,Listor!$N$6:$P$47,3,FALSE)*I962,"")</f>
        <v/>
      </c>
      <c r="K962" s="81"/>
      <c r="L962" s="88" t="str">
        <f>IFERROR((VLOOKUP(B962,Listor!$N$6:$P$47,3,FALSE)*Biologiska!K962)+(VLOOKUP(B962,Listor!$N$6:$Q$47,4,FALSE)),"")</f>
        <v/>
      </c>
      <c r="M962" s="63" t="str">
        <f t="shared" si="43"/>
        <v/>
      </c>
      <c r="N962" s="75"/>
      <c r="O962" s="84" t="str">
        <f t="shared" si="44"/>
        <v/>
      </c>
      <c r="P962" s="107"/>
      <c r="Q962" s="87" t="s">
        <v>79</v>
      </c>
      <c r="R962" s="87"/>
      <c r="S962" s="87"/>
      <c r="T962" s="87"/>
      <c r="U962" s="87"/>
      <c r="V962" s="86" t="s">
        <v>79</v>
      </c>
      <c r="W962" s="75"/>
      <c r="X962" s="102" t="s">
        <v>79</v>
      </c>
      <c r="Y962" s="63" t="str">
        <f>IFERROR(IF(VLOOKUP(X962,Listor!$T$6:$U$7,2,FALSE)&lt;O962,TRUE),"")</f>
        <v/>
      </c>
      <c r="Z962" s="87"/>
      <c r="AA962" s="104"/>
    </row>
    <row r="963" spans="2:27" x14ac:dyDescent="0.25">
      <c r="B963" s="68" t="s">
        <v>68</v>
      </c>
      <c r="C963" s="80" t="str">
        <f>IFERROR(VLOOKUP(B963,Listor!$A$6:$B$62,2,FALSE),"")</f>
        <v/>
      </c>
      <c r="D963" s="80" t="str">
        <f>IFERROR(VLOOKUP(B963,Listor!$A$6:$C$62,3,FALSE),"")</f>
        <v/>
      </c>
      <c r="E963" s="110" t="s">
        <v>79</v>
      </c>
      <c r="F963" s="66"/>
      <c r="G963" s="35" t="str">
        <f>IFERROR(VLOOKUP(B963,Listor!$A$6:$G$62,7,FALSE),"")</f>
        <v/>
      </c>
      <c r="H963" s="63" t="str">
        <f>IFERROR(VLOOKUP(B963,Listor!$N$6:$O$47,2,FALSE),"")</f>
        <v/>
      </c>
      <c r="I963" s="63" t="str">
        <f t="shared" si="42"/>
        <v/>
      </c>
      <c r="J963" s="96" t="str">
        <f>IFERROR(VLOOKUP(B963,Listor!$N$6:$P$47,3,FALSE)*I963,"")</f>
        <v/>
      </c>
      <c r="K963" s="81"/>
      <c r="L963" s="88" t="str">
        <f>IFERROR((VLOOKUP(B963,Listor!$N$6:$P$47,3,FALSE)*Biologiska!K963)+(VLOOKUP(B963,Listor!$N$6:$Q$47,4,FALSE)),"")</f>
        <v/>
      </c>
      <c r="M963" s="63" t="str">
        <f t="shared" si="43"/>
        <v/>
      </c>
      <c r="N963" s="75"/>
      <c r="O963" s="84" t="str">
        <f t="shared" si="44"/>
        <v/>
      </c>
      <c r="P963" s="107"/>
      <c r="Q963" s="87" t="s">
        <v>79</v>
      </c>
      <c r="R963" s="87"/>
      <c r="S963" s="87"/>
      <c r="T963" s="87"/>
      <c r="U963" s="87"/>
      <c r="V963" s="86" t="s">
        <v>79</v>
      </c>
      <c r="W963" s="75"/>
      <c r="X963" s="102" t="s">
        <v>79</v>
      </c>
      <c r="Y963" s="63" t="str">
        <f>IFERROR(IF(VLOOKUP(X963,Listor!$T$6:$U$7,2,FALSE)&lt;O963,TRUE),"")</f>
        <v/>
      </c>
      <c r="Z963" s="87"/>
      <c r="AA963" s="104"/>
    </row>
    <row r="964" spans="2:27" x14ac:dyDescent="0.25">
      <c r="B964" s="68" t="s">
        <v>68</v>
      </c>
      <c r="C964" s="80" t="str">
        <f>IFERROR(VLOOKUP(B964,Listor!$A$6:$B$62,2,FALSE),"")</f>
        <v/>
      </c>
      <c r="D964" s="80" t="str">
        <f>IFERROR(VLOOKUP(B964,Listor!$A$6:$C$62,3,FALSE),"")</f>
        <v/>
      </c>
      <c r="E964" s="110" t="s">
        <v>79</v>
      </c>
      <c r="F964" s="66"/>
      <c r="G964" s="35" t="str">
        <f>IFERROR(VLOOKUP(B964,Listor!$A$6:$G$62,7,FALSE),"")</f>
        <v/>
      </c>
      <c r="H964" s="63" t="str">
        <f>IFERROR(VLOOKUP(B964,Listor!$N$6:$O$47,2,FALSE),"")</f>
        <v/>
      </c>
      <c r="I964" s="63" t="str">
        <f t="shared" si="42"/>
        <v/>
      </c>
      <c r="J964" s="96" t="str">
        <f>IFERROR(VLOOKUP(B964,Listor!$N$6:$P$47,3,FALSE)*I964,"")</f>
        <v/>
      </c>
      <c r="K964" s="81"/>
      <c r="L964" s="88" t="str">
        <f>IFERROR((VLOOKUP(B964,Listor!$N$6:$P$47,3,FALSE)*Biologiska!K964)+(VLOOKUP(B964,Listor!$N$6:$Q$47,4,FALSE)),"")</f>
        <v/>
      </c>
      <c r="M964" s="63" t="str">
        <f t="shared" si="43"/>
        <v/>
      </c>
      <c r="N964" s="75"/>
      <c r="O964" s="84" t="str">
        <f t="shared" si="44"/>
        <v/>
      </c>
      <c r="P964" s="107"/>
      <c r="Q964" s="87" t="s">
        <v>79</v>
      </c>
      <c r="R964" s="87"/>
      <c r="S964" s="87"/>
      <c r="T964" s="87"/>
      <c r="U964" s="87"/>
      <c r="V964" s="86" t="s">
        <v>79</v>
      </c>
      <c r="W964" s="75"/>
      <c r="X964" s="102" t="s">
        <v>79</v>
      </c>
      <c r="Y964" s="63" t="str">
        <f>IFERROR(IF(VLOOKUP(X964,Listor!$T$6:$U$7,2,FALSE)&lt;O964,TRUE),"")</f>
        <v/>
      </c>
      <c r="Z964" s="87"/>
      <c r="AA964" s="104"/>
    </row>
    <row r="965" spans="2:27" x14ac:dyDescent="0.25">
      <c r="B965" s="68" t="s">
        <v>68</v>
      </c>
      <c r="C965" s="80" t="str">
        <f>IFERROR(VLOOKUP(B965,Listor!$A$6:$B$62,2,FALSE),"")</f>
        <v/>
      </c>
      <c r="D965" s="80" t="str">
        <f>IFERROR(VLOOKUP(B965,Listor!$A$6:$C$62,3,FALSE),"")</f>
        <v/>
      </c>
      <c r="E965" s="110" t="s">
        <v>79</v>
      </c>
      <c r="F965" s="66"/>
      <c r="G965" s="35" t="str">
        <f>IFERROR(VLOOKUP(B965,Listor!$A$6:$G$62,7,FALSE),"")</f>
        <v/>
      </c>
      <c r="H965" s="63" t="str">
        <f>IFERROR(VLOOKUP(B965,Listor!$N$6:$O$47,2,FALSE),"")</f>
        <v/>
      </c>
      <c r="I965" s="63" t="str">
        <f t="shared" ref="I965:I973" si="45">IFERROR(F965*H965,"")</f>
        <v/>
      </c>
      <c r="J965" s="96" t="str">
        <f>IFERROR(VLOOKUP(B965,Listor!$N$6:$P$47,3,FALSE)*I965,"")</f>
        <v/>
      </c>
      <c r="K965" s="81"/>
      <c r="L965" s="88" t="str">
        <f>IFERROR((VLOOKUP(B965,Listor!$N$6:$P$47,3,FALSE)*Biologiska!K965)+(VLOOKUP(B965,Listor!$N$6:$Q$47,4,FALSE)),"")</f>
        <v/>
      </c>
      <c r="M965" s="63" t="str">
        <f t="shared" si="43"/>
        <v/>
      </c>
      <c r="N965" s="75"/>
      <c r="O965" s="84" t="str">
        <f t="shared" si="44"/>
        <v/>
      </c>
      <c r="P965" s="107"/>
      <c r="Q965" s="87" t="s">
        <v>79</v>
      </c>
      <c r="R965" s="87"/>
      <c r="S965" s="87"/>
      <c r="T965" s="87"/>
      <c r="U965" s="87"/>
      <c r="V965" s="86" t="s">
        <v>79</v>
      </c>
      <c r="W965" s="75"/>
      <c r="X965" s="102" t="s">
        <v>79</v>
      </c>
      <c r="Y965" s="63" t="str">
        <f>IFERROR(IF(VLOOKUP(X965,Listor!$T$6:$U$7,2,FALSE)&lt;O965,TRUE),"")</f>
        <v/>
      </c>
      <c r="Z965" s="87"/>
      <c r="AA965" s="104"/>
    </row>
    <row r="966" spans="2:27" x14ac:dyDescent="0.25">
      <c r="B966" s="68" t="s">
        <v>68</v>
      </c>
      <c r="C966" s="80" t="str">
        <f>IFERROR(VLOOKUP(B966,Listor!$A$6:$B$62,2,FALSE),"")</f>
        <v/>
      </c>
      <c r="D966" s="80" t="str">
        <f>IFERROR(VLOOKUP(B966,Listor!$A$6:$C$62,3,FALSE),"")</f>
        <v/>
      </c>
      <c r="E966" s="110" t="s">
        <v>79</v>
      </c>
      <c r="F966" s="66"/>
      <c r="G966" s="35" t="str">
        <f>IFERROR(VLOOKUP(B966,Listor!$A$6:$G$62,7,FALSE),"")</f>
        <v/>
      </c>
      <c r="H966" s="63" t="str">
        <f>IFERROR(VLOOKUP(B966,Listor!$N$6:$O$47,2,FALSE),"")</f>
        <v/>
      </c>
      <c r="I966" s="63" t="str">
        <f t="shared" si="45"/>
        <v/>
      </c>
      <c r="J966" s="96" t="str">
        <f>IFERROR(VLOOKUP(B966,Listor!$N$6:$P$47,3,FALSE)*I966,"")</f>
        <v/>
      </c>
      <c r="K966" s="81"/>
      <c r="L966" s="88" t="str">
        <f>IFERROR((VLOOKUP(B966,Listor!$N$6:$P$47,3,FALSE)*Biologiska!K966)+(VLOOKUP(B966,Listor!$N$6:$Q$47,4,FALSE)),"")</f>
        <v/>
      </c>
      <c r="M966" s="63" t="str">
        <f t="shared" ref="M966:M1000" si="46">IFERROR(I966*L966,"")</f>
        <v/>
      </c>
      <c r="N966" s="75"/>
      <c r="O966" s="84" t="str">
        <f t="shared" ref="O966:O1000" si="47">IF(ISBLANK(K966),"",IFERROR(((83.8-K966)/83.8)*100,""))</f>
        <v/>
      </c>
      <c r="P966" s="107"/>
      <c r="Q966" s="87" t="s">
        <v>79</v>
      </c>
      <c r="R966" s="87"/>
      <c r="S966" s="87"/>
      <c r="T966" s="87"/>
      <c r="U966" s="87"/>
      <c r="V966" s="86" t="s">
        <v>79</v>
      </c>
      <c r="W966" s="75"/>
      <c r="X966" s="102" t="s">
        <v>79</v>
      </c>
      <c r="Y966" s="63" t="str">
        <f>IFERROR(IF(VLOOKUP(X966,Listor!$T$6:$U$7,2,FALSE)&lt;O966,TRUE),"")</f>
        <v/>
      </c>
      <c r="Z966" s="87"/>
      <c r="AA966" s="104"/>
    </row>
    <row r="967" spans="2:27" x14ac:dyDescent="0.25">
      <c r="B967" s="68" t="s">
        <v>68</v>
      </c>
      <c r="C967" s="80" t="str">
        <f>IFERROR(VLOOKUP(B967,Listor!$A$6:$B$62,2,FALSE),"")</f>
        <v/>
      </c>
      <c r="D967" s="80" t="str">
        <f>IFERROR(VLOOKUP(B967,Listor!$A$6:$C$62,3,FALSE),"")</f>
        <v/>
      </c>
      <c r="E967" s="110" t="s">
        <v>79</v>
      </c>
      <c r="F967" s="66"/>
      <c r="G967" s="35" t="str">
        <f>IFERROR(VLOOKUP(B967,Listor!$A$6:$G$62,7,FALSE),"")</f>
        <v/>
      </c>
      <c r="H967" s="63" t="str">
        <f>IFERROR(VLOOKUP(B967,Listor!$N$6:$O$47,2,FALSE),"")</f>
        <v/>
      </c>
      <c r="I967" s="63" t="str">
        <f t="shared" si="45"/>
        <v/>
      </c>
      <c r="J967" s="96" t="str">
        <f>IFERROR(VLOOKUP(B967,Listor!$N$6:$P$47,3,FALSE)*I967,"")</f>
        <v/>
      </c>
      <c r="K967" s="81"/>
      <c r="L967" s="88" t="str">
        <f>IFERROR((VLOOKUP(B967,Listor!$N$6:$P$47,3,FALSE)*Biologiska!K967)+(VLOOKUP(B967,Listor!$N$6:$Q$47,4,FALSE)),"")</f>
        <v/>
      </c>
      <c r="M967" s="63" t="str">
        <f t="shared" si="46"/>
        <v/>
      </c>
      <c r="N967" s="75"/>
      <c r="O967" s="84" t="str">
        <f t="shared" si="47"/>
        <v/>
      </c>
      <c r="P967" s="107"/>
      <c r="Q967" s="87" t="s">
        <v>79</v>
      </c>
      <c r="R967" s="87"/>
      <c r="S967" s="87"/>
      <c r="T967" s="87"/>
      <c r="U967" s="87"/>
      <c r="V967" s="86" t="s">
        <v>79</v>
      </c>
      <c r="W967" s="75"/>
      <c r="X967" s="102" t="s">
        <v>79</v>
      </c>
      <c r="Y967" s="63" t="str">
        <f>IFERROR(IF(VLOOKUP(X967,Listor!$T$6:$U$7,2,FALSE)&lt;O967,TRUE),"")</f>
        <v/>
      </c>
      <c r="Z967" s="87"/>
      <c r="AA967" s="104"/>
    </row>
    <row r="968" spans="2:27" x14ac:dyDescent="0.25">
      <c r="B968" s="68" t="s">
        <v>68</v>
      </c>
      <c r="C968" s="80" t="str">
        <f>IFERROR(VLOOKUP(B968,Listor!$A$6:$B$62,2,FALSE),"")</f>
        <v/>
      </c>
      <c r="D968" s="80" t="str">
        <f>IFERROR(VLOOKUP(B968,Listor!$A$6:$C$62,3,FALSE),"")</f>
        <v/>
      </c>
      <c r="E968" s="110" t="s">
        <v>79</v>
      </c>
      <c r="F968" s="66"/>
      <c r="G968" s="35" t="str">
        <f>IFERROR(VLOOKUP(B968,Listor!$A$6:$G$62,7,FALSE),"")</f>
        <v/>
      </c>
      <c r="H968" s="63" t="str">
        <f>IFERROR(VLOOKUP(B968,Listor!$N$6:$O$47,2,FALSE),"")</f>
        <v/>
      </c>
      <c r="I968" s="63" t="str">
        <f t="shared" si="45"/>
        <v/>
      </c>
      <c r="J968" s="96" t="str">
        <f>IFERROR(VLOOKUP(B968,Listor!$N$6:$P$47,3,FALSE)*I968,"")</f>
        <v/>
      </c>
      <c r="K968" s="81"/>
      <c r="L968" s="88" t="str">
        <f>IFERROR((VLOOKUP(B968,Listor!$N$6:$P$47,3,FALSE)*Biologiska!K968)+(VLOOKUP(B968,Listor!$N$6:$Q$47,4,FALSE)),"")</f>
        <v/>
      </c>
      <c r="M968" s="63" t="str">
        <f t="shared" si="46"/>
        <v/>
      </c>
      <c r="N968" s="75"/>
      <c r="O968" s="84" t="str">
        <f t="shared" si="47"/>
        <v/>
      </c>
      <c r="P968" s="107"/>
      <c r="Q968" s="87" t="s">
        <v>79</v>
      </c>
      <c r="R968" s="87"/>
      <c r="S968" s="87"/>
      <c r="T968" s="87"/>
      <c r="U968" s="87"/>
      <c r="V968" s="86" t="s">
        <v>79</v>
      </c>
      <c r="W968" s="75"/>
      <c r="X968" s="102" t="s">
        <v>79</v>
      </c>
      <c r="Y968" s="63" t="str">
        <f>IFERROR(IF(VLOOKUP(X968,Listor!$T$6:$U$7,2,FALSE)&lt;O968,TRUE),"")</f>
        <v/>
      </c>
      <c r="Z968" s="87"/>
      <c r="AA968" s="104"/>
    </row>
    <row r="969" spans="2:27" x14ac:dyDescent="0.25">
      <c r="B969" s="68" t="s">
        <v>68</v>
      </c>
      <c r="C969" s="80" t="str">
        <f>IFERROR(VLOOKUP(B969,Listor!$A$6:$B$62,2,FALSE),"")</f>
        <v/>
      </c>
      <c r="D969" s="80" t="str">
        <f>IFERROR(VLOOKUP(B969,Listor!$A$6:$C$62,3,FALSE),"")</f>
        <v/>
      </c>
      <c r="E969" s="110" t="s">
        <v>79</v>
      </c>
      <c r="F969" s="66"/>
      <c r="G969" s="35" t="str">
        <f>IFERROR(VLOOKUP(B969,Listor!$A$6:$G$62,7,FALSE),"")</f>
        <v/>
      </c>
      <c r="H969" s="63" t="str">
        <f>IFERROR(VLOOKUP(B969,Listor!$N$6:$O$47,2,FALSE),"")</f>
        <v/>
      </c>
      <c r="I969" s="63" t="str">
        <f t="shared" si="45"/>
        <v/>
      </c>
      <c r="J969" s="96" t="str">
        <f>IFERROR(VLOOKUP(B969,Listor!$N$6:$P$47,3,FALSE)*I969,"")</f>
        <v/>
      </c>
      <c r="K969" s="81"/>
      <c r="L969" s="88" t="str">
        <f>IFERROR((VLOOKUP(B969,Listor!$N$6:$P$47,3,FALSE)*Biologiska!K969)+(VLOOKUP(B969,Listor!$N$6:$Q$47,4,FALSE)),"")</f>
        <v/>
      </c>
      <c r="M969" s="63" t="str">
        <f t="shared" si="46"/>
        <v/>
      </c>
      <c r="N969" s="75"/>
      <c r="O969" s="84" t="str">
        <f t="shared" si="47"/>
        <v/>
      </c>
      <c r="P969" s="107"/>
      <c r="Q969" s="87" t="s">
        <v>79</v>
      </c>
      <c r="R969" s="87"/>
      <c r="S969" s="87"/>
      <c r="T969" s="87"/>
      <c r="U969" s="87"/>
      <c r="V969" s="86" t="s">
        <v>79</v>
      </c>
      <c r="W969" s="75"/>
      <c r="X969" s="102" t="s">
        <v>79</v>
      </c>
      <c r="Y969" s="63" t="str">
        <f>IFERROR(IF(VLOOKUP(X969,Listor!$T$6:$U$7,2,FALSE)&lt;O969,TRUE),"")</f>
        <v/>
      </c>
      <c r="Z969" s="87"/>
      <c r="AA969" s="104"/>
    </row>
    <row r="970" spans="2:27" x14ac:dyDescent="0.25">
      <c r="B970" s="68" t="s">
        <v>68</v>
      </c>
      <c r="C970" s="80" t="str">
        <f>IFERROR(VLOOKUP(B970,Listor!$A$6:$B$62,2,FALSE),"")</f>
        <v/>
      </c>
      <c r="D970" s="80" t="str">
        <f>IFERROR(VLOOKUP(B970,Listor!$A$6:$C$62,3,FALSE),"")</f>
        <v/>
      </c>
      <c r="E970" s="110" t="s">
        <v>79</v>
      </c>
      <c r="F970" s="66"/>
      <c r="G970" s="35" t="str">
        <f>IFERROR(VLOOKUP(B970,Listor!$A$6:$G$62,7,FALSE),"")</f>
        <v/>
      </c>
      <c r="H970" s="63" t="str">
        <f>IFERROR(VLOOKUP(B970,Listor!$N$6:$O$47,2,FALSE),"")</f>
        <v/>
      </c>
      <c r="I970" s="63" t="str">
        <f t="shared" si="45"/>
        <v/>
      </c>
      <c r="J970" s="96" t="str">
        <f>IFERROR(VLOOKUP(B970,Listor!$N$6:$P$47,3,FALSE)*I970,"")</f>
        <v/>
      </c>
      <c r="K970" s="81"/>
      <c r="L970" s="88" t="str">
        <f>IFERROR((VLOOKUP(B970,Listor!$N$6:$P$47,3,FALSE)*Biologiska!K970)+(VLOOKUP(B970,Listor!$N$6:$Q$47,4,FALSE)),"")</f>
        <v/>
      </c>
      <c r="M970" s="63" t="str">
        <f t="shared" si="46"/>
        <v/>
      </c>
      <c r="N970" s="75"/>
      <c r="O970" s="84" t="str">
        <f t="shared" si="47"/>
        <v/>
      </c>
      <c r="P970" s="107"/>
      <c r="Q970" s="87" t="s">
        <v>79</v>
      </c>
      <c r="R970" s="87"/>
      <c r="S970" s="87"/>
      <c r="T970" s="87"/>
      <c r="U970" s="87"/>
      <c r="V970" s="86" t="s">
        <v>79</v>
      </c>
      <c r="W970" s="75"/>
      <c r="X970" s="102" t="s">
        <v>79</v>
      </c>
      <c r="Y970" s="63" t="str">
        <f>IFERROR(IF(VLOOKUP(X970,Listor!$T$6:$U$7,2,FALSE)&lt;O970,TRUE),"")</f>
        <v/>
      </c>
      <c r="Z970" s="87"/>
      <c r="AA970" s="104"/>
    </row>
    <row r="971" spans="2:27" x14ac:dyDescent="0.25">
      <c r="B971" s="68" t="s">
        <v>68</v>
      </c>
      <c r="C971" s="80" t="str">
        <f>IFERROR(VLOOKUP(B971,Listor!$A$6:$B$62,2,FALSE),"")</f>
        <v/>
      </c>
      <c r="D971" s="80" t="str">
        <f>IFERROR(VLOOKUP(B971,Listor!$A$6:$C$62,3,FALSE),"")</f>
        <v/>
      </c>
      <c r="E971" s="110" t="s">
        <v>79</v>
      </c>
      <c r="F971" s="66"/>
      <c r="G971" s="35" t="str">
        <f>IFERROR(VLOOKUP(B971,Listor!$A$6:$G$62,7,FALSE),"")</f>
        <v/>
      </c>
      <c r="H971" s="63" t="str">
        <f>IFERROR(VLOOKUP(B971,Listor!$N$6:$O$47,2,FALSE),"")</f>
        <v/>
      </c>
      <c r="I971" s="63" t="str">
        <f t="shared" si="45"/>
        <v/>
      </c>
      <c r="J971" s="96" t="str">
        <f>IFERROR(VLOOKUP(B971,Listor!$N$6:$P$47,3,FALSE)*I971,"")</f>
        <v/>
      </c>
      <c r="K971" s="81"/>
      <c r="L971" s="88" t="str">
        <f>IFERROR((VLOOKUP(B971,Listor!$N$6:$P$47,3,FALSE)*Biologiska!K971)+(VLOOKUP(B971,Listor!$N$6:$Q$47,4,FALSE)),"")</f>
        <v/>
      </c>
      <c r="M971" s="63" t="str">
        <f t="shared" si="46"/>
        <v/>
      </c>
      <c r="N971" s="75"/>
      <c r="O971" s="84" t="str">
        <f t="shared" si="47"/>
        <v/>
      </c>
      <c r="P971" s="107"/>
      <c r="Q971" s="87" t="s">
        <v>79</v>
      </c>
      <c r="R971" s="87"/>
      <c r="S971" s="87"/>
      <c r="T971" s="87"/>
      <c r="U971" s="87"/>
      <c r="V971" s="86" t="s">
        <v>79</v>
      </c>
      <c r="W971" s="75"/>
      <c r="X971" s="102" t="s">
        <v>79</v>
      </c>
      <c r="Y971" s="63" t="str">
        <f>IFERROR(IF(VLOOKUP(X971,Listor!$T$6:$U$7,2,FALSE)&lt;O971,TRUE),"")</f>
        <v/>
      </c>
      <c r="Z971" s="87"/>
      <c r="AA971" s="104"/>
    </row>
    <row r="972" spans="2:27" x14ac:dyDescent="0.25">
      <c r="B972" s="68" t="s">
        <v>68</v>
      </c>
      <c r="C972" s="80" t="str">
        <f>IFERROR(VLOOKUP(B972,Listor!$A$6:$B$62,2,FALSE),"")</f>
        <v/>
      </c>
      <c r="D972" s="80" t="str">
        <f>IFERROR(VLOOKUP(B972,Listor!$A$6:$C$62,3,FALSE),"")</f>
        <v/>
      </c>
      <c r="E972" s="110" t="s">
        <v>79</v>
      </c>
      <c r="F972" s="66"/>
      <c r="G972" s="35" t="str">
        <f>IFERROR(VLOOKUP(B972,Listor!$A$6:$G$62,7,FALSE),"")</f>
        <v/>
      </c>
      <c r="H972" s="63" t="str">
        <f>IFERROR(VLOOKUP(B972,Listor!$N$6:$O$47,2,FALSE),"")</f>
        <v/>
      </c>
      <c r="I972" s="63" t="str">
        <f t="shared" si="45"/>
        <v/>
      </c>
      <c r="J972" s="96" t="str">
        <f>IFERROR(VLOOKUP(B972,Listor!$N$6:$P$47,3,FALSE)*I972,"")</f>
        <v/>
      </c>
      <c r="K972" s="81"/>
      <c r="L972" s="88" t="str">
        <f>IFERROR((VLOOKUP(B972,Listor!$N$6:$P$47,3,FALSE)*Biologiska!K972)+(VLOOKUP(B972,Listor!$N$6:$Q$47,4,FALSE)),"")</f>
        <v/>
      </c>
      <c r="M972" s="63" t="str">
        <f t="shared" si="46"/>
        <v/>
      </c>
      <c r="N972" s="75"/>
      <c r="O972" s="84" t="str">
        <f t="shared" si="47"/>
        <v/>
      </c>
      <c r="P972" s="107"/>
      <c r="Q972" s="87" t="s">
        <v>79</v>
      </c>
      <c r="R972" s="87"/>
      <c r="S972" s="87"/>
      <c r="T972" s="87"/>
      <c r="U972" s="87"/>
      <c r="V972" s="86" t="s">
        <v>79</v>
      </c>
      <c r="W972" s="75"/>
      <c r="X972" s="102" t="s">
        <v>79</v>
      </c>
      <c r="Y972" s="63" t="str">
        <f>IFERROR(IF(VLOOKUP(X972,Listor!$T$6:$U$7,2,FALSE)&lt;O972,TRUE),"")</f>
        <v/>
      </c>
      <c r="Z972" s="87"/>
      <c r="AA972" s="104"/>
    </row>
    <row r="973" spans="2:27" x14ac:dyDescent="0.25">
      <c r="B973" s="68" t="s">
        <v>68</v>
      </c>
      <c r="C973" s="80" t="str">
        <f>IFERROR(VLOOKUP(B973,Listor!$A$6:$B$62,2,FALSE),"")</f>
        <v/>
      </c>
      <c r="D973" s="80" t="str">
        <f>IFERROR(VLOOKUP(B973,Listor!$A$6:$C$62,3,FALSE),"")</f>
        <v/>
      </c>
      <c r="E973" s="110" t="s">
        <v>79</v>
      </c>
      <c r="F973" s="66"/>
      <c r="G973" s="35" t="str">
        <f>IFERROR(VLOOKUP(B973,Listor!$A$6:$G$62,7,FALSE),"")</f>
        <v/>
      </c>
      <c r="H973" s="63" t="str">
        <f>IFERROR(VLOOKUP(B973,Listor!$N$6:$O$47,2,FALSE),"")</f>
        <v/>
      </c>
      <c r="I973" s="63" t="str">
        <f t="shared" si="45"/>
        <v/>
      </c>
      <c r="J973" s="96" t="str">
        <f>IFERROR(VLOOKUP(B973,Listor!$N$6:$P$47,3,FALSE)*I973,"")</f>
        <v/>
      </c>
      <c r="K973" s="81"/>
      <c r="L973" s="88" t="str">
        <f>IFERROR((VLOOKUP(B973,Listor!$N$6:$P$47,3,FALSE)*Biologiska!K973)+(VLOOKUP(B973,Listor!$N$6:$Q$47,4,FALSE)),"")</f>
        <v/>
      </c>
      <c r="M973" s="63" t="str">
        <f t="shared" si="46"/>
        <v/>
      </c>
      <c r="N973" s="75"/>
      <c r="O973" s="84" t="str">
        <f t="shared" si="47"/>
        <v/>
      </c>
      <c r="P973" s="107"/>
      <c r="Q973" s="87" t="s">
        <v>79</v>
      </c>
      <c r="R973" s="87"/>
      <c r="S973" s="87"/>
      <c r="T973" s="87"/>
      <c r="U973" s="87"/>
      <c r="V973" s="86" t="s">
        <v>79</v>
      </c>
      <c r="W973" s="75"/>
      <c r="X973" s="102" t="s">
        <v>79</v>
      </c>
      <c r="Y973" s="63" t="str">
        <f>IFERROR(IF(VLOOKUP(X973,Listor!$T$6:$U$7,2,FALSE)&lt;O973,TRUE),"")</f>
        <v/>
      </c>
      <c r="Z973" s="87"/>
      <c r="AA973" s="104"/>
    </row>
    <row r="974" spans="2:27" x14ac:dyDescent="0.25">
      <c r="B974" s="68" t="s">
        <v>68</v>
      </c>
      <c r="C974" s="80" t="str">
        <f>IFERROR(VLOOKUP(B974,Listor!$A$6:$B$62,2,FALSE),"")</f>
        <v/>
      </c>
      <c r="D974" s="80" t="str">
        <f>IFERROR(VLOOKUP(B974,Listor!$A$6:$C$62,3,FALSE),"")</f>
        <v/>
      </c>
      <c r="E974" s="110" t="s">
        <v>79</v>
      </c>
      <c r="F974" s="66"/>
      <c r="G974" s="35" t="str">
        <f>IFERROR(VLOOKUP(B974,Listor!$A$6:$G$62,7,FALSE),"")</f>
        <v/>
      </c>
      <c r="H974" s="63" t="str">
        <f>IFERROR(VLOOKUP(B974,Listor!$N$6:$O$47,2,FALSE),"")</f>
        <v/>
      </c>
      <c r="I974" s="63" t="str">
        <f t="shared" ref="I974:I1000" si="48">IFERROR(F974*H974,"")</f>
        <v/>
      </c>
      <c r="J974" s="96" t="str">
        <f>IFERROR(VLOOKUP(B974,Listor!$N$6:$P$47,3,FALSE)*I974,"")</f>
        <v/>
      </c>
      <c r="K974" s="81"/>
      <c r="L974" s="88" t="str">
        <f>IFERROR((VLOOKUP(B974,Listor!$N$6:$P$47,3,FALSE)*Biologiska!K974)+(VLOOKUP(B974,Listor!$N$6:$Q$47,4,FALSE)),"")</f>
        <v/>
      </c>
      <c r="M974" s="63" t="str">
        <f t="shared" si="46"/>
        <v/>
      </c>
      <c r="N974" s="75"/>
      <c r="O974" s="84" t="str">
        <f t="shared" si="47"/>
        <v/>
      </c>
      <c r="P974" s="107"/>
      <c r="Q974" s="87" t="s">
        <v>79</v>
      </c>
      <c r="R974" s="87"/>
      <c r="S974" s="87"/>
      <c r="T974" s="87"/>
      <c r="U974" s="87"/>
      <c r="V974" s="86" t="s">
        <v>79</v>
      </c>
      <c r="W974" s="75"/>
      <c r="X974" s="102" t="s">
        <v>79</v>
      </c>
      <c r="Y974" s="63" t="str">
        <f>IFERROR(IF(VLOOKUP(X974,Listor!$T$6:$U$7,2,FALSE)&lt;O974,TRUE),"")</f>
        <v/>
      </c>
      <c r="Z974" s="87"/>
      <c r="AA974" s="104"/>
    </row>
    <row r="975" spans="2:27" x14ac:dyDescent="0.25">
      <c r="B975" s="68" t="s">
        <v>68</v>
      </c>
      <c r="C975" s="80" t="str">
        <f>IFERROR(VLOOKUP(B975,Listor!$A$6:$B$62,2,FALSE),"")</f>
        <v/>
      </c>
      <c r="D975" s="80" t="str">
        <f>IFERROR(VLOOKUP(B975,Listor!$A$6:$C$62,3,FALSE),"")</f>
        <v/>
      </c>
      <c r="E975" s="110" t="s">
        <v>79</v>
      </c>
      <c r="F975" s="66"/>
      <c r="G975" s="35" t="str">
        <f>IFERROR(VLOOKUP(B975,Listor!$A$6:$G$62,7,FALSE),"")</f>
        <v/>
      </c>
      <c r="H975" s="63" t="str">
        <f>IFERROR(VLOOKUP(B975,Listor!$N$6:$O$47,2,FALSE),"")</f>
        <v/>
      </c>
      <c r="I975" s="63" t="str">
        <f t="shared" si="48"/>
        <v/>
      </c>
      <c r="J975" s="96" t="str">
        <f>IFERROR(VLOOKUP(B975,Listor!$N$6:$P$47,3,FALSE)*I975,"")</f>
        <v/>
      </c>
      <c r="K975" s="81"/>
      <c r="L975" s="88" t="str">
        <f>IFERROR((VLOOKUP(B975,Listor!$N$6:$P$47,3,FALSE)*Biologiska!K975)+(VLOOKUP(B975,Listor!$N$6:$Q$47,4,FALSE)),"")</f>
        <v/>
      </c>
      <c r="M975" s="63" t="str">
        <f t="shared" si="46"/>
        <v/>
      </c>
      <c r="N975" s="75"/>
      <c r="O975" s="84" t="str">
        <f t="shared" si="47"/>
        <v/>
      </c>
      <c r="P975" s="107"/>
      <c r="Q975" s="87" t="s">
        <v>79</v>
      </c>
      <c r="R975" s="87"/>
      <c r="S975" s="87"/>
      <c r="T975" s="87"/>
      <c r="U975" s="87"/>
      <c r="V975" s="86" t="s">
        <v>79</v>
      </c>
      <c r="W975" s="75"/>
      <c r="X975" s="102" t="s">
        <v>79</v>
      </c>
      <c r="Y975" s="63" t="str">
        <f>IFERROR(IF(VLOOKUP(X975,Listor!$T$6:$U$7,2,FALSE)&lt;O975,TRUE),"")</f>
        <v/>
      </c>
      <c r="Z975" s="87"/>
      <c r="AA975" s="104"/>
    </row>
    <row r="976" spans="2:27" x14ac:dyDescent="0.25">
      <c r="B976" s="68" t="s">
        <v>68</v>
      </c>
      <c r="C976" s="80" t="str">
        <f>IFERROR(VLOOKUP(B976,Listor!$A$6:$B$62,2,FALSE),"")</f>
        <v/>
      </c>
      <c r="D976" s="80" t="str">
        <f>IFERROR(VLOOKUP(B976,Listor!$A$6:$C$62,3,FALSE),"")</f>
        <v/>
      </c>
      <c r="E976" s="110" t="s">
        <v>79</v>
      </c>
      <c r="F976" s="66"/>
      <c r="G976" s="35" t="str">
        <f>IFERROR(VLOOKUP(B976,Listor!$A$6:$G$62,7,FALSE),"")</f>
        <v/>
      </c>
      <c r="H976" s="63" t="str">
        <f>IFERROR(VLOOKUP(B976,Listor!$N$6:$O$47,2,FALSE),"")</f>
        <v/>
      </c>
      <c r="I976" s="63" t="str">
        <f t="shared" si="48"/>
        <v/>
      </c>
      <c r="J976" s="96" t="str">
        <f>IFERROR(VLOOKUP(B976,Listor!$N$6:$P$47,3,FALSE)*I976,"")</f>
        <v/>
      </c>
      <c r="K976" s="81"/>
      <c r="L976" s="88" t="str">
        <f>IFERROR((VLOOKUP(B976,Listor!$N$6:$P$47,3,FALSE)*Biologiska!K976)+(VLOOKUP(B976,Listor!$N$6:$Q$47,4,FALSE)),"")</f>
        <v/>
      </c>
      <c r="M976" s="63" t="str">
        <f t="shared" si="46"/>
        <v/>
      </c>
      <c r="N976" s="75"/>
      <c r="O976" s="84" t="str">
        <f t="shared" si="47"/>
        <v/>
      </c>
      <c r="P976" s="107"/>
      <c r="Q976" s="87" t="s">
        <v>79</v>
      </c>
      <c r="R976" s="87"/>
      <c r="S976" s="87"/>
      <c r="T976" s="87"/>
      <c r="U976" s="87"/>
      <c r="V976" s="86" t="s">
        <v>79</v>
      </c>
      <c r="W976" s="75"/>
      <c r="X976" s="102" t="s">
        <v>79</v>
      </c>
      <c r="Y976" s="63" t="str">
        <f>IFERROR(IF(VLOOKUP(X976,Listor!$T$6:$U$7,2,FALSE)&lt;O976,TRUE),"")</f>
        <v/>
      </c>
      <c r="Z976" s="87"/>
      <c r="AA976" s="104"/>
    </row>
    <row r="977" spans="2:27" x14ac:dyDescent="0.25">
      <c r="B977" s="68" t="s">
        <v>68</v>
      </c>
      <c r="C977" s="80" t="str">
        <f>IFERROR(VLOOKUP(B977,Listor!$A$6:$B$62,2,FALSE),"")</f>
        <v/>
      </c>
      <c r="D977" s="80" t="str">
        <f>IFERROR(VLOOKUP(B977,Listor!$A$6:$C$62,3,FALSE),"")</f>
        <v/>
      </c>
      <c r="E977" s="110" t="s">
        <v>79</v>
      </c>
      <c r="F977" s="66"/>
      <c r="G977" s="35" t="str">
        <f>IFERROR(VLOOKUP(B977,Listor!$A$6:$G$62,7,FALSE),"")</f>
        <v/>
      </c>
      <c r="H977" s="63" t="str">
        <f>IFERROR(VLOOKUP(B977,Listor!$N$6:$O$47,2,FALSE),"")</f>
        <v/>
      </c>
      <c r="I977" s="63" t="str">
        <f t="shared" si="48"/>
        <v/>
      </c>
      <c r="J977" s="96" t="str">
        <f>IFERROR(VLOOKUP(B977,Listor!$N$6:$P$47,3,FALSE)*I977,"")</f>
        <v/>
      </c>
      <c r="K977" s="81"/>
      <c r="L977" s="88" t="str">
        <f>IFERROR((VLOOKUP(B977,Listor!$N$6:$P$47,3,FALSE)*Biologiska!K977)+(VLOOKUP(B977,Listor!$N$6:$Q$47,4,FALSE)),"")</f>
        <v/>
      </c>
      <c r="M977" s="63" t="str">
        <f t="shared" si="46"/>
        <v/>
      </c>
      <c r="N977" s="75"/>
      <c r="O977" s="84" t="str">
        <f t="shared" si="47"/>
        <v/>
      </c>
      <c r="P977" s="107"/>
      <c r="Q977" s="87" t="s">
        <v>79</v>
      </c>
      <c r="R977" s="87"/>
      <c r="S977" s="87"/>
      <c r="T977" s="87"/>
      <c r="U977" s="87"/>
      <c r="V977" s="86" t="s">
        <v>79</v>
      </c>
      <c r="W977" s="75"/>
      <c r="X977" s="102" t="s">
        <v>79</v>
      </c>
      <c r="Y977" s="63" t="str">
        <f>IFERROR(IF(VLOOKUP(X977,Listor!$T$6:$U$7,2,FALSE)&lt;O977,TRUE),"")</f>
        <v/>
      </c>
      <c r="Z977" s="87"/>
      <c r="AA977" s="104"/>
    </row>
    <row r="978" spans="2:27" x14ac:dyDescent="0.25">
      <c r="B978" s="68" t="s">
        <v>68</v>
      </c>
      <c r="C978" s="80" t="str">
        <f>IFERROR(VLOOKUP(B978,Listor!$A$6:$B$62,2,FALSE),"")</f>
        <v/>
      </c>
      <c r="D978" s="80" t="str">
        <f>IFERROR(VLOOKUP(B978,Listor!$A$6:$C$62,3,FALSE),"")</f>
        <v/>
      </c>
      <c r="E978" s="110" t="s">
        <v>79</v>
      </c>
      <c r="F978" s="66"/>
      <c r="G978" s="35" t="str">
        <f>IFERROR(VLOOKUP(B978,Listor!$A$6:$G$62,7,FALSE),"")</f>
        <v/>
      </c>
      <c r="H978" s="63" t="str">
        <f>IFERROR(VLOOKUP(B978,Listor!$N$6:$O$47,2,FALSE),"")</f>
        <v/>
      </c>
      <c r="I978" s="63" t="str">
        <f t="shared" si="48"/>
        <v/>
      </c>
      <c r="J978" s="96" t="str">
        <f>IFERROR(VLOOKUP(B978,Listor!$N$6:$P$47,3,FALSE)*I978,"")</f>
        <v/>
      </c>
      <c r="K978" s="81"/>
      <c r="L978" s="88" t="str">
        <f>IFERROR((VLOOKUP(B978,Listor!$N$6:$P$47,3,FALSE)*Biologiska!K978)+(VLOOKUP(B978,Listor!$N$6:$Q$47,4,FALSE)),"")</f>
        <v/>
      </c>
      <c r="M978" s="63" t="str">
        <f t="shared" si="46"/>
        <v/>
      </c>
      <c r="N978" s="75"/>
      <c r="O978" s="84" t="str">
        <f t="shared" si="47"/>
        <v/>
      </c>
      <c r="P978" s="107"/>
      <c r="Q978" s="87" t="s">
        <v>79</v>
      </c>
      <c r="R978" s="87"/>
      <c r="S978" s="87"/>
      <c r="T978" s="87"/>
      <c r="U978" s="87"/>
      <c r="V978" s="86" t="s">
        <v>79</v>
      </c>
      <c r="W978" s="75"/>
      <c r="X978" s="102" t="s">
        <v>79</v>
      </c>
      <c r="Y978" s="63" t="str">
        <f>IFERROR(IF(VLOOKUP(X978,Listor!$T$6:$U$7,2,FALSE)&lt;O978,TRUE),"")</f>
        <v/>
      </c>
      <c r="Z978" s="87"/>
      <c r="AA978" s="104"/>
    </row>
    <row r="979" spans="2:27" x14ac:dyDescent="0.25">
      <c r="B979" s="68" t="s">
        <v>68</v>
      </c>
      <c r="C979" s="80" t="str">
        <f>IFERROR(VLOOKUP(B979,Listor!$A$6:$B$62,2,FALSE),"")</f>
        <v/>
      </c>
      <c r="D979" s="80" t="str">
        <f>IFERROR(VLOOKUP(B979,Listor!$A$6:$C$62,3,FALSE),"")</f>
        <v/>
      </c>
      <c r="E979" s="110" t="s">
        <v>79</v>
      </c>
      <c r="F979" s="66"/>
      <c r="G979" s="35" t="str">
        <f>IFERROR(VLOOKUP(B979,Listor!$A$6:$G$62,7,FALSE),"")</f>
        <v/>
      </c>
      <c r="H979" s="63" t="str">
        <f>IFERROR(VLOOKUP(B979,Listor!$N$6:$O$47,2,FALSE),"")</f>
        <v/>
      </c>
      <c r="I979" s="63" t="str">
        <f t="shared" si="48"/>
        <v/>
      </c>
      <c r="J979" s="96" t="str">
        <f>IFERROR(VLOOKUP(B979,Listor!$N$6:$P$47,3,FALSE)*I979,"")</f>
        <v/>
      </c>
      <c r="K979" s="81"/>
      <c r="L979" s="88" t="str">
        <f>IFERROR((VLOOKUP(B979,Listor!$N$6:$P$47,3,FALSE)*Biologiska!K979)+(VLOOKUP(B979,Listor!$N$6:$Q$47,4,FALSE)),"")</f>
        <v/>
      </c>
      <c r="M979" s="63" t="str">
        <f t="shared" si="46"/>
        <v/>
      </c>
      <c r="N979" s="75"/>
      <c r="O979" s="84" t="str">
        <f t="shared" si="47"/>
        <v/>
      </c>
      <c r="P979" s="107"/>
      <c r="Q979" s="87" t="s">
        <v>79</v>
      </c>
      <c r="R979" s="87"/>
      <c r="S979" s="87"/>
      <c r="T979" s="87"/>
      <c r="U979" s="87"/>
      <c r="V979" s="86" t="s">
        <v>79</v>
      </c>
      <c r="W979" s="75"/>
      <c r="X979" s="102" t="s">
        <v>79</v>
      </c>
      <c r="Y979" s="63" t="str">
        <f>IFERROR(IF(VLOOKUP(X979,Listor!$T$6:$U$7,2,FALSE)&lt;O979,TRUE),"")</f>
        <v/>
      </c>
      <c r="Z979" s="87"/>
      <c r="AA979" s="104"/>
    </row>
    <row r="980" spans="2:27" x14ac:dyDescent="0.25">
      <c r="B980" s="68" t="s">
        <v>68</v>
      </c>
      <c r="C980" s="80" t="str">
        <f>IFERROR(VLOOKUP(B980,Listor!$A$6:$B$62,2,FALSE),"")</f>
        <v/>
      </c>
      <c r="D980" s="80" t="str">
        <f>IFERROR(VLOOKUP(B980,Listor!$A$6:$C$62,3,FALSE),"")</f>
        <v/>
      </c>
      <c r="E980" s="110" t="s">
        <v>79</v>
      </c>
      <c r="F980" s="66"/>
      <c r="G980" s="35" t="str">
        <f>IFERROR(VLOOKUP(B980,Listor!$A$6:$G$62,7,FALSE),"")</f>
        <v/>
      </c>
      <c r="H980" s="63" t="str">
        <f>IFERROR(VLOOKUP(B980,Listor!$N$6:$O$47,2,FALSE),"")</f>
        <v/>
      </c>
      <c r="I980" s="63" t="str">
        <f t="shared" si="48"/>
        <v/>
      </c>
      <c r="J980" s="96" t="str">
        <f>IFERROR(VLOOKUP(B980,Listor!$N$6:$P$47,3,FALSE)*I980,"")</f>
        <v/>
      </c>
      <c r="K980" s="81"/>
      <c r="L980" s="88" t="str">
        <f>IFERROR((VLOOKUP(B980,Listor!$N$6:$P$47,3,FALSE)*Biologiska!K980)+(VLOOKUP(B980,Listor!$N$6:$Q$47,4,FALSE)),"")</f>
        <v/>
      </c>
      <c r="M980" s="63" t="str">
        <f t="shared" si="46"/>
        <v/>
      </c>
      <c r="N980" s="75"/>
      <c r="O980" s="84" t="str">
        <f t="shared" si="47"/>
        <v/>
      </c>
      <c r="P980" s="107"/>
      <c r="Q980" s="87" t="s">
        <v>79</v>
      </c>
      <c r="R980" s="87"/>
      <c r="S980" s="87"/>
      <c r="T980" s="87"/>
      <c r="U980" s="87"/>
      <c r="V980" s="86" t="s">
        <v>79</v>
      </c>
      <c r="W980" s="75"/>
      <c r="X980" s="102" t="s">
        <v>79</v>
      </c>
      <c r="Y980" s="63" t="str">
        <f>IFERROR(IF(VLOOKUP(X980,Listor!$T$6:$U$7,2,FALSE)&lt;O980,TRUE),"")</f>
        <v/>
      </c>
      <c r="Z980" s="87"/>
      <c r="AA980" s="104"/>
    </row>
    <row r="981" spans="2:27" x14ac:dyDescent="0.25">
      <c r="B981" s="68" t="s">
        <v>68</v>
      </c>
      <c r="C981" s="80" t="str">
        <f>IFERROR(VLOOKUP(B981,Listor!$A$6:$B$62,2,FALSE),"")</f>
        <v/>
      </c>
      <c r="D981" s="80" t="str">
        <f>IFERROR(VLOOKUP(B981,Listor!$A$6:$C$62,3,FALSE),"")</f>
        <v/>
      </c>
      <c r="E981" s="110" t="s">
        <v>79</v>
      </c>
      <c r="F981" s="66"/>
      <c r="G981" s="35" t="str">
        <f>IFERROR(VLOOKUP(B981,Listor!$A$6:$G$62,7,FALSE),"")</f>
        <v/>
      </c>
      <c r="H981" s="63" t="str">
        <f>IFERROR(VLOOKUP(B981,Listor!$N$6:$O$47,2,FALSE),"")</f>
        <v/>
      </c>
      <c r="I981" s="63" t="str">
        <f t="shared" si="48"/>
        <v/>
      </c>
      <c r="J981" s="96" t="str">
        <f>IFERROR(VLOOKUP(B981,Listor!$N$6:$P$47,3,FALSE)*I981,"")</f>
        <v/>
      </c>
      <c r="K981" s="81"/>
      <c r="L981" s="88" t="str">
        <f>IFERROR((VLOOKUP(B981,Listor!$N$6:$P$47,3,FALSE)*Biologiska!K981)+(VLOOKUP(B981,Listor!$N$6:$Q$47,4,FALSE)),"")</f>
        <v/>
      </c>
      <c r="M981" s="63" t="str">
        <f t="shared" si="46"/>
        <v/>
      </c>
      <c r="N981" s="75"/>
      <c r="O981" s="84" t="str">
        <f t="shared" si="47"/>
        <v/>
      </c>
      <c r="P981" s="107"/>
      <c r="Q981" s="87" t="s">
        <v>79</v>
      </c>
      <c r="R981" s="87"/>
      <c r="S981" s="87"/>
      <c r="T981" s="87"/>
      <c r="U981" s="87"/>
      <c r="V981" s="86" t="s">
        <v>79</v>
      </c>
      <c r="W981" s="75"/>
      <c r="X981" s="102" t="s">
        <v>79</v>
      </c>
      <c r="Y981" s="63" t="str">
        <f>IFERROR(IF(VLOOKUP(X981,Listor!$T$6:$U$7,2,FALSE)&lt;O981,TRUE),"")</f>
        <v/>
      </c>
      <c r="Z981" s="87"/>
      <c r="AA981" s="104"/>
    </row>
    <row r="982" spans="2:27" x14ac:dyDescent="0.25">
      <c r="B982" s="68" t="s">
        <v>68</v>
      </c>
      <c r="C982" s="80" t="str">
        <f>IFERROR(VLOOKUP(B982,Listor!$A$6:$B$62,2,FALSE),"")</f>
        <v/>
      </c>
      <c r="D982" s="80" t="str">
        <f>IFERROR(VLOOKUP(B982,Listor!$A$6:$C$62,3,FALSE),"")</f>
        <v/>
      </c>
      <c r="E982" s="110" t="s">
        <v>79</v>
      </c>
      <c r="F982" s="66"/>
      <c r="G982" s="35" t="str">
        <f>IFERROR(VLOOKUP(B982,Listor!$A$6:$G$62,7,FALSE),"")</f>
        <v/>
      </c>
      <c r="H982" s="63" t="str">
        <f>IFERROR(VLOOKUP(B982,Listor!$N$6:$O$47,2,FALSE),"")</f>
        <v/>
      </c>
      <c r="I982" s="63" t="str">
        <f t="shared" si="48"/>
        <v/>
      </c>
      <c r="J982" s="96" t="str">
        <f>IFERROR(VLOOKUP(B982,Listor!$N$6:$P$47,3,FALSE)*I982,"")</f>
        <v/>
      </c>
      <c r="K982" s="81"/>
      <c r="L982" s="88" t="str">
        <f>IFERROR((VLOOKUP(B982,Listor!$N$6:$P$47,3,FALSE)*Biologiska!K982)+(VLOOKUP(B982,Listor!$N$6:$Q$47,4,FALSE)),"")</f>
        <v/>
      </c>
      <c r="M982" s="63" t="str">
        <f t="shared" si="46"/>
        <v/>
      </c>
      <c r="N982" s="75"/>
      <c r="O982" s="84" t="str">
        <f t="shared" si="47"/>
        <v/>
      </c>
      <c r="P982" s="107"/>
      <c r="Q982" s="87" t="s">
        <v>79</v>
      </c>
      <c r="R982" s="87"/>
      <c r="S982" s="87"/>
      <c r="T982" s="87"/>
      <c r="U982" s="87"/>
      <c r="V982" s="86" t="s">
        <v>79</v>
      </c>
      <c r="W982" s="75"/>
      <c r="X982" s="102" t="s">
        <v>79</v>
      </c>
      <c r="Y982" s="63" t="str">
        <f>IFERROR(IF(VLOOKUP(X982,Listor!$T$6:$U$7,2,FALSE)&lt;O982,TRUE),"")</f>
        <v/>
      </c>
      <c r="Z982" s="87"/>
      <c r="AA982" s="104"/>
    </row>
    <row r="983" spans="2:27" x14ac:dyDescent="0.25">
      <c r="B983" s="68" t="s">
        <v>68</v>
      </c>
      <c r="C983" s="80" t="str">
        <f>IFERROR(VLOOKUP(B983,Listor!$A$6:$B$62,2,FALSE),"")</f>
        <v/>
      </c>
      <c r="D983" s="80" t="str">
        <f>IFERROR(VLOOKUP(B983,Listor!$A$6:$C$62,3,FALSE),"")</f>
        <v/>
      </c>
      <c r="E983" s="110" t="s">
        <v>79</v>
      </c>
      <c r="F983" s="66"/>
      <c r="G983" s="35" t="str">
        <f>IFERROR(VLOOKUP(B983,Listor!$A$6:$G$62,7,FALSE),"")</f>
        <v/>
      </c>
      <c r="H983" s="63" t="str">
        <f>IFERROR(VLOOKUP(B983,Listor!$N$6:$O$47,2,FALSE),"")</f>
        <v/>
      </c>
      <c r="I983" s="63" t="str">
        <f t="shared" si="48"/>
        <v/>
      </c>
      <c r="J983" s="96" t="str">
        <f>IFERROR(VLOOKUP(B983,Listor!$N$6:$P$47,3,FALSE)*I983,"")</f>
        <v/>
      </c>
      <c r="K983" s="81"/>
      <c r="L983" s="88" t="str">
        <f>IFERROR((VLOOKUP(B983,Listor!$N$6:$P$47,3,FALSE)*Biologiska!K983)+(VLOOKUP(B983,Listor!$N$6:$Q$47,4,FALSE)),"")</f>
        <v/>
      </c>
      <c r="M983" s="63" t="str">
        <f t="shared" si="46"/>
        <v/>
      </c>
      <c r="N983" s="75"/>
      <c r="O983" s="84" t="str">
        <f t="shared" si="47"/>
        <v/>
      </c>
      <c r="P983" s="107"/>
      <c r="Q983" s="87" t="s">
        <v>79</v>
      </c>
      <c r="R983" s="87"/>
      <c r="S983" s="87"/>
      <c r="T983" s="87"/>
      <c r="U983" s="87"/>
      <c r="V983" s="86" t="s">
        <v>79</v>
      </c>
      <c r="W983" s="75"/>
      <c r="X983" s="102" t="s">
        <v>79</v>
      </c>
      <c r="Y983" s="63" t="str">
        <f>IFERROR(IF(VLOOKUP(X983,Listor!$T$6:$U$7,2,FALSE)&lt;O983,TRUE),"")</f>
        <v/>
      </c>
      <c r="Z983" s="87"/>
      <c r="AA983" s="104"/>
    </row>
    <row r="984" spans="2:27" x14ac:dyDescent="0.25">
      <c r="B984" s="68" t="s">
        <v>68</v>
      </c>
      <c r="C984" s="80" t="str">
        <f>IFERROR(VLOOKUP(B984,Listor!$A$6:$B$62,2,FALSE),"")</f>
        <v/>
      </c>
      <c r="D984" s="80" t="str">
        <f>IFERROR(VLOOKUP(B984,Listor!$A$6:$C$62,3,FALSE),"")</f>
        <v/>
      </c>
      <c r="E984" s="110" t="s">
        <v>79</v>
      </c>
      <c r="F984" s="66"/>
      <c r="G984" s="35" t="str">
        <f>IFERROR(VLOOKUP(B984,Listor!$A$6:$G$62,7,FALSE),"")</f>
        <v/>
      </c>
      <c r="H984" s="63" t="str">
        <f>IFERROR(VLOOKUP(B984,Listor!$N$6:$O$47,2,FALSE),"")</f>
        <v/>
      </c>
      <c r="I984" s="63" t="str">
        <f t="shared" si="48"/>
        <v/>
      </c>
      <c r="J984" s="96" t="str">
        <f>IFERROR(VLOOKUP(B984,Listor!$N$6:$P$47,3,FALSE)*I984,"")</f>
        <v/>
      </c>
      <c r="K984" s="81"/>
      <c r="L984" s="88" t="str">
        <f>IFERROR((VLOOKUP(B984,Listor!$N$6:$P$47,3,FALSE)*Biologiska!K984)+(VLOOKUP(B984,Listor!$N$6:$Q$47,4,FALSE)),"")</f>
        <v/>
      </c>
      <c r="M984" s="63" t="str">
        <f t="shared" si="46"/>
        <v/>
      </c>
      <c r="N984" s="75"/>
      <c r="O984" s="84" t="str">
        <f t="shared" si="47"/>
        <v/>
      </c>
      <c r="P984" s="107"/>
      <c r="Q984" s="87" t="s">
        <v>79</v>
      </c>
      <c r="R984" s="87"/>
      <c r="S984" s="87"/>
      <c r="T984" s="87"/>
      <c r="U984" s="87"/>
      <c r="V984" s="86" t="s">
        <v>79</v>
      </c>
      <c r="W984" s="75"/>
      <c r="X984" s="102" t="s">
        <v>79</v>
      </c>
      <c r="Y984" s="63" t="str">
        <f>IFERROR(IF(VLOOKUP(X984,Listor!$T$6:$U$7,2,FALSE)&lt;O984,TRUE),"")</f>
        <v/>
      </c>
      <c r="Z984" s="87"/>
      <c r="AA984" s="104"/>
    </row>
    <row r="985" spans="2:27" x14ac:dyDescent="0.25">
      <c r="B985" s="68" t="s">
        <v>68</v>
      </c>
      <c r="C985" s="80" t="str">
        <f>IFERROR(VLOOKUP(B985,Listor!$A$6:$B$62,2,FALSE),"")</f>
        <v/>
      </c>
      <c r="D985" s="80" t="str">
        <f>IFERROR(VLOOKUP(B985,Listor!$A$6:$C$62,3,FALSE),"")</f>
        <v/>
      </c>
      <c r="E985" s="110" t="s">
        <v>79</v>
      </c>
      <c r="F985" s="66"/>
      <c r="G985" s="35" t="str">
        <f>IFERROR(VLOOKUP(B985,Listor!$A$6:$G$62,7,FALSE),"")</f>
        <v/>
      </c>
      <c r="H985" s="63" t="str">
        <f>IFERROR(VLOOKUP(B985,Listor!$N$6:$O$47,2,FALSE),"")</f>
        <v/>
      </c>
      <c r="I985" s="63" t="str">
        <f t="shared" si="48"/>
        <v/>
      </c>
      <c r="J985" s="96" t="str">
        <f>IFERROR(VLOOKUP(B985,Listor!$N$6:$P$47,3,FALSE)*I985,"")</f>
        <v/>
      </c>
      <c r="K985" s="81"/>
      <c r="L985" s="88" t="str">
        <f>IFERROR((VLOOKUP(B985,Listor!$N$6:$P$47,3,FALSE)*Biologiska!K985)+(VLOOKUP(B985,Listor!$N$6:$Q$47,4,FALSE)),"")</f>
        <v/>
      </c>
      <c r="M985" s="63" t="str">
        <f t="shared" si="46"/>
        <v/>
      </c>
      <c r="N985" s="75"/>
      <c r="O985" s="84" t="str">
        <f t="shared" si="47"/>
        <v/>
      </c>
      <c r="P985" s="107"/>
      <c r="Q985" s="87" t="s">
        <v>79</v>
      </c>
      <c r="R985" s="87"/>
      <c r="S985" s="87"/>
      <c r="T985" s="87"/>
      <c r="U985" s="87"/>
      <c r="V985" s="86" t="s">
        <v>79</v>
      </c>
      <c r="W985" s="75"/>
      <c r="X985" s="102" t="s">
        <v>79</v>
      </c>
      <c r="Y985" s="63" t="str">
        <f>IFERROR(IF(VLOOKUP(X985,Listor!$T$6:$U$7,2,FALSE)&lt;O985,TRUE),"")</f>
        <v/>
      </c>
      <c r="Z985" s="87"/>
      <c r="AA985" s="104"/>
    </row>
    <row r="986" spans="2:27" x14ac:dyDescent="0.25">
      <c r="B986" s="68" t="s">
        <v>68</v>
      </c>
      <c r="C986" s="80" t="str">
        <f>IFERROR(VLOOKUP(B986,Listor!$A$6:$B$62,2,FALSE),"")</f>
        <v/>
      </c>
      <c r="D986" s="80" t="str">
        <f>IFERROR(VLOOKUP(B986,Listor!$A$6:$C$62,3,FALSE),"")</f>
        <v/>
      </c>
      <c r="E986" s="110" t="s">
        <v>79</v>
      </c>
      <c r="F986" s="66"/>
      <c r="G986" s="35" t="str">
        <f>IFERROR(VLOOKUP(B986,Listor!$A$6:$G$62,7,FALSE),"")</f>
        <v/>
      </c>
      <c r="H986" s="63" t="str">
        <f>IFERROR(VLOOKUP(B986,Listor!$N$6:$O$47,2,FALSE),"")</f>
        <v/>
      </c>
      <c r="I986" s="63" t="str">
        <f t="shared" si="48"/>
        <v/>
      </c>
      <c r="J986" s="96" t="str">
        <f>IFERROR(VLOOKUP(B986,Listor!$N$6:$P$47,3,FALSE)*I986,"")</f>
        <v/>
      </c>
      <c r="K986" s="81"/>
      <c r="L986" s="88" t="str">
        <f>IFERROR((VLOOKUP(B986,Listor!$N$6:$P$47,3,FALSE)*Biologiska!K986)+(VLOOKUP(B986,Listor!$N$6:$Q$47,4,FALSE)),"")</f>
        <v/>
      </c>
      <c r="M986" s="63" t="str">
        <f t="shared" si="46"/>
        <v/>
      </c>
      <c r="N986" s="75"/>
      <c r="O986" s="84" t="str">
        <f t="shared" si="47"/>
        <v/>
      </c>
      <c r="P986" s="107"/>
      <c r="Q986" s="87" t="s">
        <v>79</v>
      </c>
      <c r="R986" s="87"/>
      <c r="S986" s="87"/>
      <c r="T986" s="87"/>
      <c r="U986" s="87"/>
      <c r="V986" s="86" t="s">
        <v>79</v>
      </c>
      <c r="W986" s="75"/>
      <c r="X986" s="102" t="s">
        <v>79</v>
      </c>
      <c r="Y986" s="63" t="str">
        <f>IFERROR(IF(VLOOKUP(X986,Listor!$T$6:$U$7,2,FALSE)&lt;O986,TRUE),"")</f>
        <v/>
      </c>
      <c r="Z986" s="87"/>
      <c r="AA986" s="104"/>
    </row>
    <row r="987" spans="2:27" x14ac:dyDescent="0.25">
      <c r="B987" s="68" t="s">
        <v>68</v>
      </c>
      <c r="C987" s="80" t="str">
        <f>IFERROR(VLOOKUP(B987,Listor!$A$6:$B$62,2,FALSE),"")</f>
        <v/>
      </c>
      <c r="D987" s="80" t="str">
        <f>IFERROR(VLOOKUP(B987,Listor!$A$6:$C$62,3,FALSE),"")</f>
        <v/>
      </c>
      <c r="E987" s="110" t="s">
        <v>79</v>
      </c>
      <c r="F987" s="66"/>
      <c r="G987" s="35" t="str">
        <f>IFERROR(VLOOKUP(B987,Listor!$A$6:$G$62,7,FALSE),"")</f>
        <v/>
      </c>
      <c r="H987" s="63" t="str">
        <f>IFERROR(VLOOKUP(B987,Listor!$N$6:$O$47,2,FALSE),"")</f>
        <v/>
      </c>
      <c r="I987" s="63" t="str">
        <f t="shared" si="48"/>
        <v/>
      </c>
      <c r="J987" s="96" t="str">
        <f>IFERROR(VLOOKUP(B987,Listor!$N$6:$P$47,3,FALSE)*I987,"")</f>
        <v/>
      </c>
      <c r="K987" s="81"/>
      <c r="L987" s="88" t="str">
        <f>IFERROR((VLOOKUP(B987,Listor!$N$6:$P$47,3,FALSE)*Biologiska!K987)+(VLOOKUP(B987,Listor!$N$6:$Q$47,4,FALSE)),"")</f>
        <v/>
      </c>
      <c r="M987" s="63" t="str">
        <f t="shared" si="46"/>
        <v/>
      </c>
      <c r="N987" s="75"/>
      <c r="O987" s="84" t="str">
        <f t="shared" si="47"/>
        <v/>
      </c>
      <c r="P987" s="107"/>
      <c r="Q987" s="87" t="s">
        <v>79</v>
      </c>
      <c r="R987" s="87"/>
      <c r="S987" s="87"/>
      <c r="T987" s="87"/>
      <c r="U987" s="87"/>
      <c r="V987" s="86" t="s">
        <v>79</v>
      </c>
      <c r="W987" s="75"/>
      <c r="X987" s="102" t="s">
        <v>79</v>
      </c>
      <c r="Y987" s="63" t="str">
        <f>IFERROR(IF(VLOOKUP(X987,Listor!$T$6:$U$7,2,FALSE)&lt;O987,TRUE),"")</f>
        <v/>
      </c>
      <c r="Z987" s="87"/>
      <c r="AA987" s="104"/>
    </row>
    <row r="988" spans="2:27" x14ac:dyDescent="0.25">
      <c r="B988" s="68" t="s">
        <v>68</v>
      </c>
      <c r="C988" s="80" t="str">
        <f>IFERROR(VLOOKUP(B988,Listor!$A$6:$B$62,2,FALSE),"")</f>
        <v/>
      </c>
      <c r="D988" s="80" t="str">
        <f>IFERROR(VLOOKUP(B988,Listor!$A$6:$C$62,3,FALSE),"")</f>
        <v/>
      </c>
      <c r="E988" s="110" t="s">
        <v>79</v>
      </c>
      <c r="F988" s="66"/>
      <c r="G988" s="35" t="str">
        <f>IFERROR(VLOOKUP(B988,Listor!$A$6:$G$62,7,FALSE),"")</f>
        <v/>
      </c>
      <c r="H988" s="63" t="str">
        <f>IFERROR(VLOOKUP(B988,Listor!$N$6:$O$47,2,FALSE),"")</f>
        <v/>
      </c>
      <c r="I988" s="63" t="str">
        <f t="shared" si="48"/>
        <v/>
      </c>
      <c r="J988" s="96" t="str">
        <f>IFERROR(VLOOKUP(B988,Listor!$N$6:$P$47,3,FALSE)*I988,"")</f>
        <v/>
      </c>
      <c r="K988" s="81"/>
      <c r="L988" s="88" t="str">
        <f>IFERROR((VLOOKUP(B988,Listor!$N$6:$P$47,3,FALSE)*Biologiska!K988)+(VLOOKUP(B988,Listor!$N$6:$Q$47,4,FALSE)),"")</f>
        <v/>
      </c>
      <c r="M988" s="63" t="str">
        <f t="shared" si="46"/>
        <v/>
      </c>
      <c r="N988" s="75"/>
      <c r="O988" s="84" t="str">
        <f t="shared" si="47"/>
        <v/>
      </c>
      <c r="P988" s="107"/>
      <c r="Q988" s="87" t="s">
        <v>79</v>
      </c>
      <c r="R988" s="87"/>
      <c r="S988" s="87"/>
      <c r="T988" s="87"/>
      <c r="U988" s="87"/>
      <c r="V988" s="86" t="s">
        <v>79</v>
      </c>
      <c r="W988" s="75"/>
      <c r="X988" s="102" t="s">
        <v>79</v>
      </c>
      <c r="Y988" s="63" t="str">
        <f>IFERROR(IF(VLOOKUP(X988,Listor!$T$6:$U$7,2,FALSE)&lt;O988,TRUE),"")</f>
        <v/>
      </c>
      <c r="Z988" s="87"/>
      <c r="AA988" s="104"/>
    </row>
    <row r="989" spans="2:27" x14ac:dyDescent="0.25">
      <c r="B989" s="68" t="s">
        <v>68</v>
      </c>
      <c r="C989" s="80" t="str">
        <f>IFERROR(VLOOKUP(B989,Listor!$A$6:$B$62,2,FALSE),"")</f>
        <v/>
      </c>
      <c r="D989" s="80" t="str">
        <f>IFERROR(VLOOKUP(B989,Listor!$A$6:$C$62,3,FALSE),"")</f>
        <v/>
      </c>
      <c r="E989" s="110" t="s">
        <v>79</v>
      </c>
      <c r="F989" s="66"/>
      <c r="G989" s="35" t="str">
        <f>IFERROR(VLOOKUP(B989,Listor!$A$6:$G$62,7,FALSE),"")</f>
        <v/>
      </c>
      <c r="H989" s="63" t="str">
        <f>IFERROR(VLOOKUP(B989,Listor!$N$6:$O$47,2,FALSE),"")</f>
        <v/>
      </c>
      <c r="I989" s="63" t="str">
        <f t="shared" si="48"/>
        <v/>
      </c>
      <c r="J989" s="96" t="str">
        <f>IFERROR(VLOOKUP(B989,Listor!$N$6:$P$47,3,FALSE)*I989,"")</f>
        <v/>
      </c>
      <c r="K989" s="81"/>
      <c r="L989" s="88" t="str">
        <f>IFERROR((VLOOKUP(B989,Listor!$N$6:$P$47,3,FALSE)*Biologiska!K989)+(VLOOKUP(B989,Listor!$N$6:$Q$47,4,FALSE)),"")</f>
        <v/>
      </c>
      <c r="M989" s="63" t="str">
        <f t="shared" si="46"/>
        <v/>
      </c>
      <c r="N989" s="75"/>
      <c r="O989" s="84" t="str">
        <f t="shared" si="47"/>
        <v/>
      </c>
      <c r="P989" s="107"/>
      <c r="Q989" s="87" t="s">
        <v>79</v>
      </c>
      <c r="R989" s="87"/>
      <c r="S989" s="87"/>
      <c r="T989" s="87"/>
      <c r="U989" s="87"/>
      <c r="V989" s="86" t="s">
        <v>79</v>
      </c>
      <c r="W989" s="75"/>
      <c r="X989" s="102" t="s">
        <v>79</v>
      </c>
      <c r="Y989" s="63" t="str">
        <f>IFERROR(IF(VLOOKUP(X989,Listor!$T$6:$U$7,2,FALSE)&lt;O989,TRUE),"")</f>
        <v/>
      </c>
      <c r="Z989" s="87"/>
      <c r="AA989" s="104"/>
    </row>
    <row r="990" spans="2:27" x14ac:dyDescent="0.25">
      <c r="B990" s="68" t="s">
        <v>68</v>
      </c>
      <c r="C990" s="80" t="str">
        <f>IFERROR(VLOOKUP(B990,Listor!$A$6:$B$62,2,FALSE),"")</f>
        <v/>
      </c>
      <c r="D990" s="80" t="str">
        <f>IFERROR(VLOOKUP(B990,Listor!$A$6:$C$62,3,FALSE),"")</f>
        <v/>
      </c>
      <c r="E990" s="110" t="s">
        <v>79</v>
      </c>
      <c r="F990" s="66"/>
      <c r="G990" s="35" t="str">
        <f>IFERROR(VLOOKUP(B990,Listor!$A$6:$G$62,7,FALSE),"")</f>
        <v/>
      </c>
      <c r="H990" s="63" t="str">
        <f>IFERROR(VLOOKUP(B990,Listor!$N$6:$O$47,2,FALSE),"")</f>
        <v/>
      </c>
      <c r="I990" s="63" t="str">
        <f t="shared" si="48"/>
        <v/>
      </c>
      <c r="J990" s="96" t="str">
        <f>IFERROR(VLOOKUP(B990,Listor!$N$6:$P$47,3,FALSE)*I990,"")</f>
        <v/>
      </c>
      <c r="K990" s="81"/>
      <c r="L990" s="88" t="str">
        <f>IFERROR((VLOOKUP(B990,Listor!$N$6:$P$47,3,FALSE)*Biologiska!K990)+(VLOOKUP(B990,Listor!$N$6:$Q$47,4,FALSE)),"")</f>
        <v/>
      </c>
      <c r="M990" s="63" t="str">
        <f t="shared" si="46"/>
        <v/>
      </c>
      <c r="N990" s="75"/>
      <c r="O990" s="84" t="str">
        <f t="shared" si="47"/>
        <v/>
      </c>
      <c r="P990" s="107"/>
      <c r="Q990" s="87" t="s">
        <v>79</v>
      </c>
      <c r="R990" s="87"/>
      <c r="S990" s="87"/>
      <c r="T990" s="87"/>
      <c r="U990" s="87"/>
      <c r="V990" s="86" t="s">
        <v>79</v>
      </c>
      <c r="W990" s="75"/>
      <c r="X990" s="102" t="s">
        <v>79</v>
      </c>
      <c r="Y990" s="63" t="str">
        <f>IFERROR(IF(VLOOKUP(X990,Listor!$T$6:$U$7,2,FALSE)&lt;O990,TRUE),"")</f>
        <v/>
      </c>
      <c r="Z990" s="87"/>
      <c r="AA990" s="104"/>
    </row>
    <row r="991" spans="2:27" x14ac:dyDescent="0.25">
      <c r="B991" s="68" t="s">
        <v>68</v>
      </c>
      <c r="C991" s="80" t="str">
        <f>IFERROR(VLOOKUP(B991,Listor!$A$6:$B$62,2,FALSE),"")</f>
        <v/>
      </c>
      <c r="D991" s="80" t="str">
        <f>IFERROR(VLOOKUP(B991,Listor!$A$6:$C$62,3,FALSE),"")</f>
        <v/>
      </c>
      <c r="E991" s="110" t="s">
        <v>79</v>
      </c>
      <c r="F991" s="66"/>
      <c r="G991" s="35" t="str">
        <f>IFERROR(VLOOKUP(B991,Listor!$A$6:$G$62,7,FALSE),"")</f>
        <v/>
      </c>
      <c r="H991" s="63" t="str">
        <f>IFERROR(VLOOKUP(B991,Listor!$N$6:$O$47,2,FALSE),"")</f>
        <v/>
      </c>
      <c r="I991" s="63" t="str">
        <f t="shared" si="48"/>
        <v/>
      </c>
      <c r="J991" s="96" t="str">
        <f>IFERROR(VLOOKUP(B991,Listor!$N$6:$P$47,3,FALSE)*I991,"")</f>
        <v/>
      </c>
      <c r="K991" s="81"/>
      <c r="L991" s="88" t="str">
        <f>IFERROR((VLOOKUP(B991,Listor!$N$6:$P$47,3,FALSE)*Biologiska!K991)+(VLOOKUP(B991,Listor!$N$6:$Q$47,4,FALSE)),"")</f>
        <v/>
      </c>
      <c r="M991" s="63" t="str">
        <f t="shared" si="46"/>
        <v/>
      </c>
      <c r="N991" s="75"/>
      <c r="O991" s="84" t="str">
        <f t="shared" si="47"/>
        <v/>
      </c>
      <c r="P991" s="107"/>
      <c r="Q991" s="87" t="s">
        <v>79</v>
      </c>
      <c r="R991" s="87"/>
      <c r="S991" s="87"/>
      <c r="T991" s="87"/>
      <c r="U991" s="87"/>
      <c r="V991" s="86" t="s">
        <v>79</v>
      </c>
      <c r="W991" s="75"/>
      <c r="X991" s="102" t="s">
        <v>79</v>
      </c>
      <c r="Y991" s="63" t="str">
        <f>IFERROR(IF(VLOOKUP(X991,Listor!$T$6:$U$7,2,FALSE)&lt;O991,TRUE),"")</f>
        <v/>
      </c>
      <c r="Z991" s="87"/>
      <c r="AA991" s="104"/>
    </row>
    <row r="992" spans="2:27" x14ac:dyDescent="0.25">
      <c r="B992" s="68" t="s">
        <v>68</v>
      </c>
      <c r="C992" s="80" t="str">
        <f>IFERROR(VLOOKUP(B992,Listor!$A$6:$B$62,2,FALSE),"")</f>
        <v/>
      </c>
      <c r="D992" s="80" t="str">
        <f>IFERROR(VLOOKUP(B992,Listor!$A$6:$C$62,3,FALSE),"")</f>
        <v/>
      </c>
      <c r="E992" s="110" t="s">
        <v>79</v>
      </c>
      <c r="F992" s="66"/>
      <c r="G992" s="35" t="str">
        <f>IFERROR(VLOOKUP(B992,Listor!$A$6:$G$62,7,FALSE),"")</f>
        <v/>
      </c>
      <c r="H992" s="63" t="str">
        <f>IFERROR(VLOOKUP(B992,Listor!$N$6:$O$47,2,FALSE),"")</f>
        <v/>
      </c>
      <c r="I992" s="63" t="str">
        <f t="shared" si="48"/>
        <v/>
      </c>
      <c r="J992" s="96" t="str">
        <f>IFERROR(VLOOKUP(B992,Listor!$N$6:$P$47,3,FALSE)*I992,"")</f>
        <v/>
      </c>
      <c r="K992" s="81"/>
      <c r="L992" s="88" t="str">
        <f>IFERROR((VLOOKUP(B992,Listor!$N$6:$P$47,3,FALSE)*Biologiska!K992)+(VLOOKUP(B992,Listor!$N$6:$Q$47,4,FALSE)),"")</f>
        <v/>
      </c>
      <c r="M992" s="63" t="str">
        <f t="shared" si="46"/>
        <v/>
      </c>
      <c r="N992" s="75"/>
      <c r="O992" s="84" t="str">
        <f t="shared" si="47"/>
        <v/>
      </c>
      <c r="P992" s="107"/>
      <c r="Q992" s="87" t="s">
        <v>79</v>
      </c>
      <c r="R992" s="87"/>
      <c r="S992" s="87"/>
      <c r="T992" s="87"/>
      <c r="U992" s="87"/>
      <c r="V992" s="86" t="s">
        <v>79</v>
      </c>
      <c r="W992" s="75"/>
      <c r="X992" s="102" t="s">
        <v>79</v>
      </c>
      <c r="Y992" s="63" t="str">
        <f>IFERROR(IF(VLOOKUP(X992,Listor!$T$6:$U$7,2,FALSE)&lt;O992,TRUE),"")</f>
        <v/>
      </c>
      <c r="Z992" s="87"/>
      <c r="AA992" s="104"/>
    </row>
    <row r="993" spans="2:27" x14ac:dyDescent="0.25">
      <c r="B993" s="68" t="s">
        <v>68</v>
      </c>
      <c r="C993" s="80" t="str">
        <f>IFERROR(VLOOKUP(B993,Listor!$A$6:$B$62,2,FALSE),"")</f>
        <v/>
      </c>
      <c r="D993" s="80" t="str">
        <f>IFERROR(VLOOKUP(B993,Listor!$A$6:$C$62,3,FALSE),"")</f>
        <v/>
      </c>
      <c r="E993" s="110" t="s">
        <v>79</v>
      </c>
      <c r="F993" s="66"/>
      <c r="G993" s="35" t="str">
        <f>IFERROR(VLOOKUP(B993,Listor!$A$6:$G$62,7,FALSE),"")</f>
        <v/>
      </c>
      <c r="H993" s="63" t="str">
        <f>IFERROR(VLOOKUP(B993,Listor!$N$6:$O$47,2,FALSE),"")</f>
        <v/>
      </c>
      <c r="I993" s="63" t="str">
        <f t="shared" si="48"/>
        <v/>
      </c>
      <c r="J993" s="96" t="str">
        <f>IFERROR(VLOOKUP(B993,Listor!$N$6:$P$47,3,FALSE)*I993,"")</f>
        <v/>
      </c>
      <c r="K993" s="81"/>
      <c r="L993" s="88" t="str">
        <f>IFERROR((VLOOKUP(B993,Listor!$N$6:$P$47,3,FALSE)*Biologiska!K993)+(VLOOKUP(B993,Listor!$N$6:$Q$47,4,FALSE)),"")</f>
        <v/>
      </c>
      <c r="M993" s="63" t="str">
        <f t="shared" si="46"/>
        <v/>
      </c>
      <c r="N993" s="75"/>
      <c r="O993" s="84" t="str">
        <f t="shared" si="47"/>
        <v/>
      </c>
      <c r="P993" s="107"/>
      <c r="Q993" s="87" t="s">
        <v>79</v>
      </c>
      <c r="R993" s="87"/>
      <c r="S993" s="87"/>
      <c r="T993" s="87"/>
      <c r="U993" s="87"/>
      <c r="V993" s="86" t="s">
        <v>79</v>
      </c>
      <c r="W993" s="75"/>
      <c r="X993" s="102" t="s">
        <v>79</v>
      </c>
      <c r="Y993" s="63" t="str">
        <f>IFERROR(IF(VLOOKUP(X993,Listor!$T$6:$U$7,2,FALSE)&lt;O993,TRUE),"")</f>
        <v/>
      </c>
      <c r="Z993" s="87"/>
      <c r="AA993" s="104"/>
    </row>
    <row r="994" spans="2:27" x14ac:dyDescent="0.25">
      <c r="B994" s="68" t="s">
        <v>68</v>
      </c>
      <c r="C994" s="80" t="str">
        <f>IFERROR(VLOOKUP(B994,Listor!$A$6:$B$62,2,FALSE),"")</f>
        <v/>
      </c>
      <c r="D994" s="80" t="str">
        <f>IFERROR(VLOOKUP(B994,Listor!$A$6:$C$62,3,FALSE),"")</f>
        <v/>
      </c>
      <c r="E994" s="110" t="s">
        <v>79</v>
      </c>
      <c r="F994" s="66"/>
      <c r="G994" s="35" t="str">
        <f>IFERROR(VLOOKUP(B994,Listor!$A$6:$G$62,7,FALSE),"")</f>
        <v/>
      </c>
      <c r="H994" s="63" t="str">
        <f>IFERROR(VLOOKUP(B994,Listor!$N$6:$O$47,2,FALSE),"")</f>
        <v/>
      </c>
      <c r="I994" s="63" t="str">
        <f t="shared" si="48"/>
        <v/>
      </c>
      <c r="J994" s="96" t="str">
        <f>IFERROR(VLOOKUP(B994,Listor!$N$6:$P$47,3,FALSE)*I994,"")</f>
        <v/>
      </c>
      <c r="K994" s="81"/>
      <c r="L994" s="88" t="str">
        <f>IFERROR((VLOOKUP(B994,Listor!$N$6:$P$47,3,FALSE)*Biologiska!K994)+(VLOOKUP(B994,Listor!$N$6:$Q$47,4,FALSE)),"")</f>
        <v/>
      </c>
      <c r="M994" s="63" t="str">
        <f t="shared" si="46"/>
        <v/>
      </c>
      <c r="N994" s="75"/>
      <c r="O994" s="84" t="str">
        <f t="shared" si="47"/>
        <v/>
      </c>
      <c r="P994" s="107"/>
      <c r="Q994" s="87" t="s">
        <v>79</v>
      </c>
      <c r="R994" s="87"/>
      <c r="S994" s="87"/>
      <c r="T994" s="87"/>
      <c r="U994" s="87"/>
      <c r="V994" s="86" t="s">
        <v>79</v>
      </c>
      <c r="W994" s="75"/>
      <c r="X994" s="102" t="s">
        <v>79</v>
      </c>
      <c r="Y994" s="63" t="str">
        <f>IFERROR(IF(VLOOKUP(X994,Listor!$T$6:$U$7,2,FALSE)&lt;O994,TRUE),"")</f>
        <v/>
      </c>
      <c r="Z994" s="87"/>
      <c r="AA994" s="104"/>
    </row>
    <row r="995" spans="2:27" x14ac:dyDescent="0.25">
      <c r="B995" s="68" t="s">
        <v>68</v>
      </c>
      <c r="C995" s="80" t="str">
        <f>IFERROR(VLOOKUP(B995,Listor!$A$6:$B$62,2,FALSE),"")</f>
        <v/>
      </c>
      <c r="D995" s="80" t="str">
        <f>IFERROR(VLOOKUP(B995,Listor!$A$6:$C$62,3,FALSE),"")</f>
        <v/>
      </c>
      <c r="E995" s="110" t="s">
        <v>79</v>
      </c>
      <c r="F995" s="66"/>
      <c r="G995" s="35" t="str">
        <f>IFERROR(VLOOKUP(B995,Listor!$A$6:$G$62,7,FALSE),"")</f>
        <v/>
      </c>
      <c r="H995" s="63" t="str">
        <f>IFERROR(VLOOKUP(B995,Listor!$N$6:$O$47,2,FALSE),"")</f>
        <v/>
      </c>
      <c r="I995" s="63" t="str">
        <f t="shared" si="48"/>
        <v/>
      </c>
      <c r="J995" s="96" t="str">
        <f>IFERROR(VLOOKUP(B995,Listor!$N$6:$P$47,3,FALSE)*I995,"")</f>
        <v/>
      </c>
      <c r="K995" s="81"/>
      <c r="L995" s="88" t="str">
        <f>IFERROR((VLOOKUP(B995,Listor!$N$6:$P$47,3,FALSE)*Biologiska!K995)+(VLOOKUP(B995,Listor!$N$6:$Q$47,4,FALSE)),"")</f>
        <v/>
      </c>
      <c r="M995" s="63" t="str">
        <f t="shared" si="46"/>
        <v/>
      </c>
      <c r="N995" s="75"/>
      <c r="O995" s="84" t="str">
        <f t="shared" si="47"/>
        <v/>
      </c>
      <c r="P995" s="107"/>
      <c r="Q995" s="87" t="s">
        <v>79</v>
      </c>
      <c r="R995" s="87"/>
      <c r="S995" s="87"/>
      <c r="T995" s="87"/>
      <c r="U995" s="87"/>
      <c r="V995" s="86" t="s">
        <v>79</v>
      </c>
      <c r="W995" s="75"/>
      <c r="X995" s="102" t="s">
        <v>79</v>
      </c>
      <c r="Y995" s="63" t="str">
        <f>IFERROR(IF(VLOOKUP(X995,Listor!$T$6:$U$7,2,FALSE)&lt;O995,TRUE),"")</f>
        <v/>
      </c>
      <c r="Z995" s="87"/>
      <c r="AA995" s="104"/>
    </row>
    <row r="996" spans="2:27" x14ac:dyDescent="0.25">
      <c r="B996" s="68" t="s">
        <v>68</v>
      </c>
      <c r="C996" s="80" t="str">
        <f>IFERROR(VLOOKUP(B996,Listor!$A$6:$B$62,2,FALSE),"")</f>
        <v/>
      </c>
      <c r="D996" s="80" t="str">
        <f>IFERROR(VLOOKUP(B996,Listor!$A$6:$C$62,3,FALSE),"")</f>
        <v/>
      </c>
      <c r="E996" s="110" t="s">
        <v>79</v>
      </c>
      <c r="F996" s="66"/>
      <c r="G996" s="35" t="str">
        <f>IFERROR(VLOOKUP(B996,Listor!$A$6:$G$62,7,FALSE),"")</f>
        <v/>
      </c>
      <c r="H996" s="63" t="str">
        <f>IFERROR(VLOOKUP(B996,Listor!$N$6:$O$47,2,FALSE),"")</f>
        <v/>
      </c>
      <c r="I996" s="63" t="str">
        <f>IFERROR(F996*H996,"")</f>
        <v/>
      </c>
      <c r="J996" s="96" t="str">
        <f>IFERROR(VLOOKUP(B996,Listor!$N$6:$P$47,3,FALSE)*I996,"")</f>
        <v/>
      </c>
      <c r="K996" s="81"/>
      <c r="L996" s="88" t="str">
        <f>IFERROR((VLOOKUP(B996,Listor!$N$6:$P$47,3,FALSE)*Biologiska!K996)+(VLOOKUP(B996,Listor!$N$6:$Q$47,4,FALSE)),"")</f>
        <v/>
      </c>
      <c r="M996" s="63" t="str">
        <f>IFERROR(I996*L996,"")</f>
        <v/>
      </c>
      <c r="N996" s="75"/>
      <c r="O996" s="84" t="str">
        <f t="shared" si="47"/>
        <v/>
      </c>
      <c r="P996" s="107"/>
      <c r="Q996" s="87" t="s">
        <v>79</v>
      </c>
      <c r="R996" s="87"/>
      <c r="S996" s="87"/>
      <c r="T996" s="87"/>
      <c r="U996" s="87"/>
      <c r="V996" s="86" t="s">
        <v>79</v>
      </c>
      <c r="W996" s="75"/>
      <c r="X996" s="102" t="s">
        <v>79</v>
      </c>
      <c r="Y996" s="63" t="str">
        <f>IFERROR(IF(VLOOKUP(X996,Listor!$T$6:$U$7,2,FALSE)&lt;O996,TRUE),"")</f>
        <v/>
      </c>
      <c r="Z996" s="87"/>
      <c r="AA996" s="104"/>
    </row>
    <row r="997" spans="2:27" x14ac:dyDescent="0.25">
      <c r="B997" s="68" t="s">
        <v>68</v>
      </c>
      <c r="C997" s="80" t="str">
        <f>IFERROR(VLOOKUP(B997,Listor!$A$6:$B$62,2,FALSE),"")</f>
        <v/>
      </c>
      <c r="D997" s="80" t="str">
        <f>IFERROR(VLOOKUP(B997,Listor!$A$6:$C$62,3,FALSE),"")</f>
        <v/>
      </c>
      <c r="E997" s="110" t="s">
        <v>79</v>
      </c>
      <c r="F997" s="66"/>
      <c r="G997" s="35" t="str">
        <f>IFERROR(VLOOKUP(B997,Listor!$A$6:$G$62,7,FALSE),"")</f>
        <v/>
      </c>
      <c r="H997" s="63" t="str">
        <f>IFERROR(VLOOKUP(B997,Listor!$N$6:$O$47,2,FALSE),"")</f>
        <v/>
      </c>
      <c r="I997" s="63" t="str">
        <f t="shared" si="48"/>
        <v/>
      </c>
      <c r="J997" s="96" t="str">
        <f>IFERROR(VLOOKUP(B997,Listor!$N$6:$P$47,3,FALSE)*I997,"")</f>
        <v/>
      </c>
      <c r="K997" s="81"/>
      <c r="L997" s="88" t="str">
        <f>IFERROR((VLOOKUP(B997,Listor!$N$6:$P$47,3,FALSE)*Biologiska!K997)+(VLOOKUP(B997,Listor!$N$6:$Q$47,4,FALSE)),"")</f>
        <v/>
      </c>
      <c r="M997" s="63" t="str">
        <f t="shared" si="46"/>
        <v/>
      </c>
      <c r="N997" s="75"/>
      <c r="O997" s="84" t="str">
        <f t="shared" si="47"/>
        <v/>
      </c>
      <c r="P997" s="107"/>
      <c r="Q997" s="87" t="s">
        <v>79</v>
      </c>
      <c r="R997" s="87"/>
      <c r="S997" s="87"/>
      <c r="T997" s="87"/>
      <c r="U997" s="87"/>
      <c r="V997" s="86" t="s">
        <v>79</v>
      </c>
      <c r="W997" s="75"/>
      <c r="X997" s="102" t="s">
        <v>79</v>
      </c>
      <c r="Y997" s="63" t="str">
        <f>IFERROR(IF(VLOOKUP(X997,Listor!$T$6:$U$7,2,FALSE)&lt;O997,TRUE),"")</f>
        <v/>
      </c>
      <c r="Z997" s="87"/>
      <c r="AA997" s="104"/>
    </row>
    <row r="998" spans="2:27" x14ac:dyDescent="0.25">
      <c r="B998" s="68" t="s">
        <v>68</v>
      </c>
      <c r="C998" s="80" t="str">
        <f>IFERROR(VLOOKUP(B998,Listor!$A$6:$B$62,2,FALSE),"")</f>
        <v/>
      </c>
      <c r="D998" s="80" t="str">
        <f>IFERROR(VLOOKUP(B998,Listor!$A$6:$C$62,3,FALSE),"")</f>
        <v/>
      </c>
      <c r="E998" s="110" t="s">
        <v>79</v>
      </c>
      <c r="F998" s="66"/>
      <c r="G998" s="35" t="str">
        <f>IFERROR(VLOOKUP(B998,Listor!$A$6:$G$62,7,FALSE),"")</f>
        <v/>
      </c>
      <c r="H998" s="63" t="str">
        <f>IFERROR(VLOOKUP(B998,Listor!$N$6:$O$47,2,FALSE),"")</f>
        <v/>
      </c>
      <c r="I998" s="63" t="str">
        <f t="shared" si="48"/>
        <v/>
      </c>
      <c r="J998" s="96" t="str">
        <f>IFERROR(VLOOKUP(B998,Listor!$N$6:$P$47,3,FALSE)*I998,"")</f>
        <v/>
      </c>
      <c r="K998" s="81"/>
      <c r="L998" s="88" t="str">
        <f>IFERROR((VLOOKUP(B998,Listor!$N$6:$P$47,3,FALSE)*Biologiska!K998)+(VLOOKUP(B998,Listor!$N$6:$Q$47,4,FALSE)),"")</f>
        <v/>
      </c>
      <c r="M998" s="63" t="str">
        <f t="shared" si="46"/>
        <v/>
      </c>
      <c r="N998" s="75"/>
      <c r="O998" s="84" t="str">
        <f t="shared" si="47"/>
        <v/>
      </c>
      <c r="P998" s="107"/>
      <c r="Q998" s="87" t="s">
        <v>79</v>
      </c>
      <c r="R998" s="87"/>
      <c r="S998" s="87"/>
      <c r="T998" s="87"/>
      <c r="U998" s="87"/>
      <c r="V998" s="86" t="s">
        <v>79</v>
      </c>
      <c r="W998" s="75"/>
      <c r="X998" s="102" t="s">
        <v>79</v>
      </c>
      <c r="Y998" s="63" t="str">
        <f>IFERROR(IF(VLOOKUP(X998,Listor!$T$6:$U$7,2,FALSE)&lt;O998,TRUE),"")</f>
        <v/>
      </c>
      <c r="Z998" s="87"/>
      <c r="AA998" s="104"/>
    </row>
    <row r="999" spans="2:27" x14ac:dyDescent="0.25">
      <c r="B999" s="68" t="s">
        <v>68</v>
      </c>
      <c r="C999" s="80" t="str">
        <f>IFERROR(VLOOKUP(B999,Listor!$A$6:$B$62,2,FALSE),"")</f>
        <v/>
      </c>
      <c r="D999" s="80" t="str">
        <f>IFERROR(VLOOKUP(B999,Listor!$A$6:$C$62,3,FALSE),"")</f>
        <v/>
      </c>
      <c r="E999" s="110" t="s">
        <v>79</v>
      </c>
      <c r="F999" s="66"/>
      <c r="G999" s="35" t="str">
        <f>IFERROR(VLOOKUP(B999,Listor!$A$6:$G$62,7,FALSE),"")</f>
        <v/>
      </c>
      <c r="H999" s="63" t="str">
        <f>IFERROR(VLOOKUP(B999,Listor!$N$6:$O$47,2,FALSE),"")</f>
        <v/>
      </c>
      <c r="I999" s="63" t="str">
        <f t="shared" si="48"/>
        <v/>
      </c>
      <c r="J999" s="96" t="str">
        <f>IFERROR(VLOOKUP(B999,Listor!$N$6:$P$47,3,FALSE)*I999,"")</f>
        <v/>
      </c>
      <c r="K999" s="81"/>
      <c r="L999" s="88" t="str">
        <f>IFERROR((VLOOKUP(B999,Listor!$N$6:$P$47,3,FALSE)*Biologiska!K999)+(VLOOKUP(B999,Listor!$N$6:$Q$47,4,FALSE)),"")</f>
        <v/>
      </c>
      <c r="M999" s="63" t="str">
        <f t="shared" si="46"/>
        <v/>
      </c>
      <c r="N999" s="75"/>
      <c r="O999" s="84" t="str">
        <f t="shared" si="47"/>
        <v/>
      </c>
      <c r="P999" s="107"/>
      <c r="Q999" s="87" t="s">
        <v>79</v>
      </c>
      <c r="R999" s="87"/>
      <c r="S999" s="87"/>
      <c r="T999" s="87"/>
      <c r="U999" s="87"/>
      <c r="V999" s="86" t="s">
        <v>79</v>
      </c>
      <c r="W999" s="75"/>
      <c r="X999" s="102" t="s">
        <v>79</v>
      </c>
      <c r="Y999" s="63" t="str">
        <f>IFERROR(IF(VLOOKUP(X999,Listor!$T$6:$U$7,2,FALSE)&lt;O999,TRUE),"")</f>
        <v/>
      </c>
      <c r="Z999" s="87"/>
      <c r="AA999" s="104"/>
    </row>
    <row r="1000" spans="2:27" x14ac:dyDescent="0.25">
      <c r="B1000" s="68" t="s">
        <v>68</v>
      </c>
      <c r="C1000" s="80" t="str">
        <f>IFERROR(VLOOKUP(B1000,Listor!$A$6:$B$62,2,FALSE),"")</f>
        <v/>
      </c>
      <c r="D1000" s="80" t="str">
        <f>IFERROR(VLOOKUP(B1000,Listor!$A$6:$C$62,3,FALSE),"")</f>
        <v/>
      </c>
      <c r="E1000" s="110" t="s">
        <v>79</v>
      </c>
      <c r="F1000" s="66"/>
      <c r="G1000" s="35" t="str">
        <f>IFERROR(VLOOKUP(B1000,Listor!$A$6:$G$62,7,FALSE),"")</f>
        <v/>
      </c>
      <c r="H1000" s="63" t="str">
        <f>IFERROR(VLOOKUP(B1000,Listor!$N$6:$O$47,2,FALSE),"")</f>
        <v/>
      </c>
      <c r="I1000" s="63" t="str">
        <f t="shared" si="48"/>
        <v/>
      </c>
      <c r="J1000" s="96" t="str">
        <f>IFERROR(VLOOKUP(B1000,Listor!$N$6:$P$47,3,FALSE)*I1000,"")</f>
        <v/>
      </c>
      <c r="K1000" s="81"/>
      <c r="L1000" s="88" t="str">
        <f>IFERROR((VLOOKUP(B1000,Listor!$N$6:$P$47,3,FALSE)*Biologiska!K1000)+(VLOOKUP(B1000,Listor!$N$6:$Q$47,4,FALSE)),"")</f>
        <v/>
      </c>
      <c r="M1000" s="63" t="str">
        <f t="shared" si="46"/>
        <v/>
      </c>
      <c r="N1000" s="75"/>
      <c r="O1000" s="84" t="str">
        <f t="shared" si="47"/>
        <v/>
      </c>
      <c r="P1000" s="107"/>
      <c r="Q1000" s="87" t="s">
        <v>79</v>
      </c>
      <c r="R1000" s="87"/>
      <c r="S1000" s="87"/>
      <c r="T1000" s="87"/>
      <c r="U1000" s="87"/>
      <c r="V1000" s="86" t="s">
        <v>79</v>
      </c>
      <c r="W1000" s="75"/>
      <c r="X1000" s="102" t="s">
        <v>79</v>
      </c>
      <c r="Y1000" s="63" t="str">
        <f>IFERROR(IF(VLOOKUP(X1000,Listor!$T$6:$U$7,2,FALSE)&lt;O1000,TRUE),"")</f>
        <v/>
      </c>
      <c r="Z1000" s="87"/>
      <c r="AA1000" s="104"/>
    </row>
    <row r="1001" spans="2:27" x14ac:dyDescent="0.25">
      <c r="B1001" s="68" t="s">
        <v>68</v>
      </c>
      <c r="C1001" s="80" t="str">
        <f>IFERROR(VLOOKUP(B1001,Listor!$A$6:$B$62,2,FALSE),"")</f>
        <v/>
      </c>
      <c r="D1001" s="80" t="str">
        <f>IFERROR(VLOOKUP(B1001,Listor!$A$6:$C$62,3,FALSE),"")</f>
        <v/>
      </c>
      <c r="E1001" s="110" t="s">
        <v>79</v>
      </c>
      <c r="F1001" s="66"/>
      <c r="G1001" s="35" t="str">
        <f>IFERROR(VLOOKUP(B1001,Listor!$A$6:$G$62,7,FALSE),"")</f>
        <v/>
      </c>
      <c r="H1001" s="63" t="str">
        <f>IFERROR(VLOOKUP(B1001,Listor!$N$6:$O$47,2,FALSE),"")</f>
        <v/>
      </c>
      <c r="I1001" s="63" t="str">
        <f t="shared" ref="I1001:I1064" si="49">IFERROR(F1001*H1001,"")</f>
        <v/>
      </c>
      <c r="J1001" s="96" t="str">
        <f>IFERROR(VLOOKUP(B1001,Listor!$N$6:$P$47,3,FALSE)*I1001,"")</f>
        <v/>
      </c>
      <c r="K1001" s="81"/>
      <c r="L1001" s="88" t="str">
        <f>IFERROR((VLOOKUP(B1001,Listor!$N$6:$P$47,3,FALSE)*Biologiska!K1001)+(VLOOKUP(B1001,Listor!$N$6:$Q$47,4,FALSE)),"")</f>
        <v/>
      </c>
      <c r="M1001" s="63" t="str">
        <f t="shared" ref="M1001:M1064" si="50">IFERROR(I1001*L1001,"")</f>
        <v/>
      </c>
      <c r="N1001" s="75"/>
      <c r="O1001" s="84" t="str">
        <f t="shared" ref="O1001:O1064" si="51">IF(ISBLANK(K1001),"",IFERROR(((83.8-K1001)/83.8)*100,""))</f>
        <v/>
      </c>
      <c r="P1001" s="107"/>
      <c r="Q1001" s="87" t="s">
        <v>79</v>
      </c>
      <c r="R1001" s="87"/>
      <c r="S1001" s="87"/>
      <c r="T1001" s="87"/>
      <c r="U1001" s="87"/>
      <c r="V1001" s="86" t="s">
        <v>79</v>
      </c>
      <c r="W1001" s="75"/>
      <c r="X1001" s="102" t="s">
        <v>79</v>
      </c>
      <c r="Y1001" s="63" t="str">
        <f>IFERROR(IF(VLOOKUP(X1001,Listor!$T$6:$U$7,2,FALSE)&lt;O1001,TRUE),"")</f>
        <v/>
      </c>
      <c r="Z1001" s="87"/>
      <c r="AA1001" s="104"/>
    </row>
    <row r="1002" spans="2:27" x14ac:dyDescent="0.25">
      <c r="B1002" s="68" t="s">
        <v>68</v>
      </c>
      <c r="C1002" s="80" t="str">
        <f>IFERROR(VLOOKUP(B1002,Listor!$A$6:$B$62,2,FALSE),"")</f>
        <v/>
      </c>
      <c r="D1002" s="80" t="str">
        <f>IFERROR(VLOOKUP(B1002,Listor!$A$6:$C$62,3,FALSE),"")</f>
        <v/>
      </c>
      <c r="E1002" s="110" t="s">
        <v>79</v>
      </c>
      <c r="F1002" s="66"/>
      <c r="G1002" s="35" t="str">
        <f>IFERROR(VLOOKUP(B1002,Listor!$A$6:$G$62,7,FALSE),"")</f>
        <v/>
      </c>
      <c r="H1002" s="63" t="str">
        <f>IFERROR(VLOOKUP(B1002,Listor!$N$6:$O$47,2,FALSE),"")</f>
        <v/>
      </c>
      <c r="I1002" s="63" t="str">
        <f t="shared" si="49"/>
        <v/>
      </c>
      <c r="J1002" s="96" t="str">
        <f>IFERROR(VLOOKUP(B1002,Listor!$N$6:$P$47,3,FALSE)*I1002,"")</f>
        <v/>
      </c>
      <c r="K1002" s="81"/>
      <c r="L1002" s="88" t="str">
        <f>IFERROR((VLOOKUP(B1002,Listor!$N$6:$P$47,3,FALSE)*Biologiska!K1002)+(VLOOKUP(B1002,Listor!$N$6:$Q$47,4,FALSE)),"")</f>
        <v/>
      </c>
      <c r="M1002" s="63" t="str">
        <f t="shared" si="50"/>
        <v/>
      </c>
      <c r="N1002" s="75"/>
      <c r="O1002" s="84" t="str">
        <f t="shared" si="51"/>
        <v/>
      </c>
      <c r="P1002" s="107"/>
      <c r="Q1002" s="87" t="s">
        <v>79</v>
      </c>
      <c r="R1002" s="87"/>
      <c r="S1002" s="87"/>
      <c r="T1002" s="87"/>
      <c r="U1002" s="87"/>
      <c r="V1002" s="86" t="s">
        <v>79</v>
      </c>
      <c r="W1002" s="75"/>
      <c r="X1002" s="102" t="s">
        <v>79</v>
      </c>
      <c r="Y1002" s="63" t="str">
        <f>IFERROR(IF(VLOOKUP(X1002,Listor!$T$6:$U$7,2,FALSE)&lt;O1002,TRUE),"")</f>
        <v/>
      </c>
      <c r="Z1002" s="87"/>
      <c r="AA1002" s="104"/>
    </row>
    <row r="1003" spans="2:27" x14ac:dyDescent="0.25">
      <c r="B1003" s="68" t="s">
        <v>68</v>
      </c>
      <c r="C1003" s="80" t="str">
        <f>IFERROR(VLOOKUP(B1003,Listor!$A$6:$B$62,2,FALSE),"")</f>
        <v/>
      </c>
      <c r="D1003" s="80" t="str">
        <f>IFERROR(VLOOKUP(B1003,Listor!$A$6:$C$62,3,FALSE),"")</f>
        <v/>
      </c>
      <c r="E1003" s="110" t="s">
        <v>79</v>
      </c>
      <c r="F1003" s="66"/>
      <c r="G1003" s="35" t="str">
        <f>IFERROR(VLOOKUP(B1003,Listor!$A$6:$G$62,7,FALSE),"")</f>
        <v/>
      </c>
      <c r="H1003" s="63" t="str">
        <f>IFERROR(VLOOKUP(B1003,Listor!$N$6:$O$47,2,FALSE),"")</f>
        <v/>
      </c>
      <c r="I1003" s="63" t="str">
        <f t="shared" si="49"/>
        <v/>
      </c>
      <c r="J1003" s="96" t="str">
        <f>IFERROR(VLOOKUP(B1003,Listor!$N$6:$P$47,3,FALSE)*I1003,"")</f>
        <v/>
      </c>
      <c r="K1003" s="81"/>
      <c r="L1003" s="88" t="str">
        <f>IFERROR((VLOOKUP(B1003,Listor!$N$6:$P$47,3,FALSE)*Biologiska!K1003)+(VLOOKUP(B1003,Listor!$N$6:$Q$47,4,FALSE)),"")</f>
        <v/>
      </c>
      <c r="M1003" s="63" t="str">
        <f t="shared" si="50"/>
        <v/>
      </c>
      <c r="N1003" s="75"/>
      <c r="O1003" s="84" t="str">
        <f t="shared" si="51"/>
        <v/>
      </c>
      <c r="P1003" s="107"/>
      <c r="Q1003" s="87" t="s">
        <v>79</v>
      </c>
      <c r="R1003" s="87"/>
      <c r="S1003" s="87"/>
      <c r="T1003" s="87"/>
      <c r="U1003" s="87"/>
      <c r="V1003" s="86" t="s">
        <v>79</v>
      </c>
      <c r="W1003" s="75"/>
      <c r="X1003" s="102" t="s">
        <v>79</v>
      </c>
      <c r="Y1003" s="63" t="str">
        <f>IFERROR(IF(VLOOKUP(X1003,Listor!$T$6:$U$7,2,FALSE)&lt;O1003,TRUE),"")</f>
        <v/>
      </c>
      <c r="Z1003" s="87"/>
      <c r="AA1003" s="104"/>
    </row>
    <row r="1004" spans="2:27" x14ac:dyDescent="0.25">
      <c r="B1004" s="68" t="s">
        <v>68</v>
      </c>
      <c r="C1004" s="80" t="str">
        <f>IFERROR(VLOOKUP(B1004,Listor!$A$6:$B$62,2,FALSE),"")</f>
        <v/>
      </c>
      <c r="D1004" s="80" t="str">
        <f>IFERROR(VLOOKUP(B1004,Listor!$A$6:$C$62,3,FALSE),"")</f>
        <v/>
      </c>
      <c r="E1004" s="110" t="s">
        <v>79</v>
      </c>
      <c r="F1004" s="66"/>
      <c r="G1004" s="35" t="str">
        <f>IFERROR(VLOOKUP(B1004,Listor!$A$6:$G$62,7,FALSE),"")</f>
        <v/>
      </c>
      <c r="H1004" s="63" t="str">
        <f>IFERROR(VLOOKUP(B1004,Listor!$N$6:$O$47,2,FALSE),"")</f>
        <v/>
      </c>
      <c r="I1004" s="63" t="str">
        <f t="shared" si="49"/>
        <v/>
      </c>
      <c r="J1004" s="96" t="str">
        <f>IFERROR(VLOOKUP(B1004,Listor!$N$6:$P$47,3,FALSE)*I1004,"")</f>
        <v/>
      </c>
      <c r="K1004" s="81"/>
      <c r="L1004" s="88" t="str">
        <f>IFERROR((VLOOKUP(B1004,Listor!$N$6:$P$47,3,FALSE)*Biologiska!K1004)+(VLOOKUP(B1004,Listor!$N$6:$Q$47,4,FALSE)),"")</f>
        <v/>
      </c>
      <c r="M1004" s="63" t="str">
        <f t="shared" si="50"/>
        <v/>
      </c>
      <c r="N1004" s="75"/>
      <c r="O1004" s="84" t="str">
        <f t="shared" si="51"/>
        <v/>
      </c>
      <c r="P1004" s="107"/>
      <c r="Q1004" s="87" t="s">
        <v>79</v>
      </c>
      <c r="R1004" s="87"/>
      <c r="S1004" s="87"/>
      <c r="T1004" s="87"/>
      <c r="U1004" s="87"/>
      <c r="V1004" s="86" t="s">
        <v>79</v>
      </c>
      <c r="W1004" s="75"/>
      <c r="X1004" s="102" t="s">
        <v>79</v>
      </c>
      <c r="Y1004" s="63" t="str">
        <f>IFERROR(IF(VLOOKUP(X1004,Listor!$T$6:$U$7,2,FALSE)&lt;O1004,TRUE),"")</f>
        <v/>
      </c>
      <c r="Z1004" s="87"/>
      <c r="AA1004" s="104"/>
    </row>
    <row r="1005" spans="2:27" x14ac:dyDescent="0.25">
      <c r="B1005" s="68" t="s">
        <v>68</v>
      </c>
      <c r="C1005" s="80" t="str">
        <f>IFERROR(VLOOKUP(B1005,Listor!$A$6:$B$62,2,FALSE),"")</f>
        <v/>
      </c>
      <c r="D1005" s="80" t="str">
        <f>IFERROR(VLOOKUP(B1005,Listor!$A$6:$C$62,3,FALSE),"")</f>
        <v/>
      </c>
      <c r="E1005" s="110" t="s">
        <v>79</v>
      </c>
      <c r="F1005" s="66"/>
      <c r="G1005" s="35" t="str">
        <f>IFERROR(VLOOKUP(B1005,Listor!$A$6:$G$62,7,FALSE),"")</f>
        <v/>
      </c>
      <c r="H1005" s="63" t="str">
        <f>IFERROR(VLOOKUP(B1005,Listor!$N$6:$O$47,2,FALSE),"")</f>
        <v/>
      </c>
      <c r="I1005" s="63" t="str">
        <f t="shared" si="49"/>
        <v/>
      </c>
      <c r="J1005" s="96" t="str">
        <f>IFERROR(VLOOKUP(B1005,Listor!$N$6:$P$47,3,FALSE)*I1005,"")</f>
        <v/>
      </c>
      <c r="K1005" s="81"/>
      <c r="L1005" s="88" t="str">
        <f>IFERROR((VLOOKUP(B1005,Listor!$N$6:$P$47,3,FALSE)*Biologiska!K1005)+(VLOOKUP(B1005,Listor!$N$6:$Q$47,4,FALSE)),"")</f>
        <v/>
      </c>
      <c r="M1005" s="63" t="str">
        <f t="shared" si="50"/>
        <v/>
      </c>
      <c r="N1005" s="75"/>
      <c r="O1005" s="84" t="str">
        <f t="shared" si="51"/>
        <v/>
      </c>
      <c r="P1005" s="107"/>
      <c r="Q1005" s="87" t="s">
        <v>79</v>
      </c>
      <c r="R1005" s="87"/>
      <c r="S1005" s="87"/>
      <c r="T1005" s="87"/>
      <c r="U1005" s="87"/>
      <c r="V1005" s="86" t="s">
        <v>79</v>
      </c>
      <c r="W1005" s="75"/>
      <c r="X1005" s="102" t="s">
        <v>79</v>
      </c>
      <c r="Y1005" s="63" t="str">
        <f>IFERROR(IF(VLOOKUP(X1005,Listor!$T$6:$U$7,2,FALSE)&lt;O1005,TRUE),"")</f>
        <v/>
      </c>
      <c r="Z1005" s="87"/>
      <c r="AA1005" s="104"/>
    </row>
    <row r="1006" spans="2:27" x14ac:dyDescent="0.25">
      <c r="B1006" s="68" t="s">
        <v>68</v>
      </c>
      <c r="C1006" s="80" t="str">
        <f>IFERROR(VLOOKUP(B1006,Listor!$A$6:$B$62,2,FALSE),"")</f>
        <v/>
      </c>
      <c r="D1006" s="80" t="str">
        <f>IFERROR(VLOOKUP(B1006,Listor!$A$6:$C$62,3,FALSE),"")</f>
        <v/>
      </c>
      <c r="E1006" s="110" t="s">
        <v>79</v>
      </c>
      <c r="F1006" s="66"/>
      <c r="G1006" s="35" t="str">
        <f>IFERROR(VLOOKUP(B1006,Listor!$A$6:$G$62,7,FALSE),"")</f>
        <v/>
      </c>
      <c r="H1006" s="63" t="str">
        <f>IFERROR(VLOOKUP(B1006,Listor!$N$6:$O$47,2,FALSE),"")</f>
        <v/>
      </c>
      <c r="I1006" s="63" t="str">
        <f t="shared" si="49"/>
        <v/>
      </c>
      <c r="J1006" s="96" t="str">
        <f>IFERROR(VLOOKUP(B1006,Listor!$N$6:$P$47,3,FALSE)*I1006,"")</f>
        <v/>
      </c>
      <c r="K1006" s="81"/>
      <c r="L1006" s="88" t="str">
        <f>IFERROR((VLOOKUP(B1006,Listor!$N$6:$P$47,3,FALSE)*Biologiska!K1006)+(VLOOKUP(B1006,Listor!$N$6:$Q$47,4,FALSE)),"")</f>
        <v/>
      </c>
      <c r="M1006" s="63" t="str">
        <f t="shared" si="50"/>
        <v/>
      </c>
      <c r="N1006" s="75"/>
      <c r="O1006" s="84" t="str">
        <f t="shared" si="51"/>
        <v/>
      </c>
      <c r="P1006" s="107"/>
      <c r="Q1006" s="87" t="s">
        <v>79</v>
      </c>
      <c r="R1006" s="87"/>
      <c r="S1006" s="87"/>
      <c r="T1006" s="87"/>
      <c r="U1006" s="87"/>
      <c r="V1006" s="86" t="s">
        <v>79</v>
      </c>
      <c r="W1006" s="75"/>
      <c r="X1006" s="102" t="s">
        <v>79</v>
      </c>
      <c r="Y1006" s="63" t="str">
        <f>IFERROR(IF(VLOOKUP(X1006,Listor!$T$6:$U$7,2,FALSE)&lt;O1006,TRUE),"")</f>
        <v/>
      </c>
      <c r="Z1006" s="87"/>
      <c r="AA1006" s="104"/>
    </row>
    <row r="1007" spans="2:27" x14ac:dyDescent="0.25">
      <c r="B1007" s="68" t="s">
        <v>68</v>
      </c>
      <c r="C1007" s="80" t="str">
        <f>IFERROR(VLOOKUP(B1007,Listor!$A$6:$B$62,2,FALSE),"")</f>
        <v/>
      </c>
      <c r="D1007" s="80" t="str">
        <f>IFERROR(VLOOKUP(B1007,Listor!$A$6:$C$62,3,FALSE),"")</f>
        <v/>
      </c>
      <c r="E1007" s="110" t="s">
        <v>79</v>
      </c>
      <c r="F1007" s="66"/>
      <c r="G1007" s="35" t="str">
        <f>IFERROR(VLOOKUP(B1007,Listor!$A$6:$G$62,7,FALSE),"")</f>
        <v/>
      </c>
      <c r="H1007" s="63" t="str">
        <f>IFERROR(VLOOKUP(B1007,Listor!$N$6:$O$47,2,FALSE),"")</f>
        <v/>
      </c>
      <c r="I1007" s="63" t="str">
        <f t="shared" si="49"/>
        <v/>
      </c>
      <c r="J1007" s="96" t="str">
        <f>IFERROR(VLOOKUP(B1007,Listor!$N$6:$P$47,3,FALSE)*I1007,"")</f>
        <v/>
      </c>
      <c r="K1007" s="81"/>
      <c r="L1007" s="88" t="str">
        <f>IFERROR((VLOOKUP(B1007,Listor!$N$6:$P$47,3,FALSE)*Biologiska!K1007)+(VLOOKUP(B1007,Listor!$N$6:$Q$47,4,FALSE)),"")</f>
        <v/>
      </c>
      <c r="M1007" s="63" t="str">
        <f t="shared" si="50"/>
        <v/>
      </c>
      <c r="N1007" s="75"/>
      <c r="O1007" s="84" t="str">
        <f t="shared" si="51"/>
        <v/>
      </c>
      <c r="P1007" s="107"/>
      <c r="Q1007" s="87" t="s">
        <v>79</v>
      </c>
      <c r="R1007" s="87"/>
      <c r="S1007" s="87"/>
      <c r="T1007" s="87"/>
      <c r="U1007" s="87"/>
      <c r="V1007" s="86" t="s">
        <v>79</v>
      </c>
      <c r="W1007" s="75"/>
      <c r="X1007" s="102" t="s">
        <v>79</v>
      </c>
      <c r="Y1007" s="63" t="str">
        <f>IFERROR(IF(VLOOKUP(X1007,Listor!$T$6:$U$7,2,FALSE)&lt;O1007,TRUE),"")</f>
        <v/>
      </c>
      <c r="Z1007" s="87"/>
      <c r="AA1007" s="104"/>
    </row>
    <row r="1008" spans="2:27" x14ac:dyDescent="0.25">
      <c r="B1008" s="68" t="s">
        <v>68</v>
      </c>
      <c r="C1008" s="80" t="str">
        <f>IFERROR(VLOOKUP(B1008,Listor!$A$6:$B$62,2,FALSE),"")</f>
        <v/>
      </c>
      <c r="D1008" s="80" t="str">
        <f>IFERROR(VLOOKUP(B1008,Listor!$A$6:$C$62,3,FALSE),"")</f>
        <v/>
      </c>
      <c r="E1008" s="110" t="s">
        <v>79</v>
      </c>
      <c r="F1008" s="66"/>
      <c r="G1008" s="35" t="str">
        <f>IFERROR(VLOOKUP(B1008,Listor!$A$6:$G$62,7,FALSE),"")</f>
        <v/>
      </c>
      <c r="H1008" s="63" t="str">
        <f>IFERROR(VLOOKUP(B1008,Listor!$N$6:$O$47,2,FALSE),"")</f>
        <v/>
      </c>
      <c r="I1008" s="63" t="str">
        <f t="shared" si="49"/>
        <v/>
      </c>
      <c r="J1008" s="96" t="str">
        <f>IFERROR(VLOOKUP(B1008,Listor!$N$6:$P$47,3,FALSE)*I1008,"")</f>
        <v/>
      </c>
      <c r="K1008" s="81"/>
      <c r="L1008" s="88" t="str">
        <f>IFERROR((VLOOKUP(B1008,Listor!$N$6:$P$47,3,FALSE)*Biologiska!K1008)+(VLOOKUP(B1008,Listor!$N$6:$Q$47,4,FALSE)),"")</f>
        <v/>
      </c>
      <c r="M1008" s="63" t="str">
        <f t="shared" si="50"/>
        <v/>
      </c>
      <c r="N1008" s="75"/>
      <c r="O1008" s="84" t="str">
        <f t="shared" si="51"/>
        <v/>
      </c>
      <c r="P1008" s="107"/>
      <c r="Q1008" s="87" t="s">
        <v>79</v>
      </c>
      <c r="R1008" s="87"/>
      <c r="S1008" s="87"/>
      <c r="T1008" s="87"/>
      <c r="U1008" s="87"/>
      <c r="V1008" s="86" t="s">
        <v>79</v>
      </c>
      <c r="W1008" s="75"/>
      <c r="X1008" s="102" t="s">
        <v>79</v>
      </c>
      <c r="Y1008" s="63" t="str">
        <f>IFERROR(IF(VLOOKUP(X1008,Listor!$T$6:$U$7,2,FALSE)&lt;O1008,TRUE),"")</f>
        <v/>
      </c>
      <c r="Z1008" s="87"/>
      <c r="AA1008" s="104"/>
    </row>
    <row r="1009" spans="2:27" x14ac:dyDescent="0.25">
      <c r="B1009" s="68" t="s">
        <v>68</v>
      </c>
      <c r="C1009" s="80" t="str">
        <f>IFERROR(VLOOKUP(B1009,Listor!$A$6:$B$62,2,FALSE),"")</f>
        <v/>
      </c>
      <c r="D1009" s="80" t="str">
        <f>IFERROR(VLOOKUP(B1009,Listor!$A$6:$C$62,3,FALSE),"")</f>
        <v/>
      </c>
      <c r="E1009" s="110" t="s">
        <v>79</v>
      </c>
      <c r="F1009" s="66"/>
      <c r="G1009" s="35" t="str">
        <f>IFERROR(VLOOKUP(B1009,Listor!$A$6:$G$62,7,FALSE),"")</f>
        <v/>
      </c>
      <c r="H1009" s="63" t="str">
        <f>IFERROR(VLOOKUP(B1009,Listor!$N$6:$O$47,2,FALSE),"")</f>
        <v/>
      </c>
      <c r="I1009" s="63" t="str">
        <f t="shared" si="49"/>
        <v/>
      </c>
      <c r="J1009" s="96" t="str">
        <f>IFERROR(VLOOKUP(B1009,Listor!$N$6:$P$47,3,FALSE)*I1009,"")</f>
        <v/>
      </c>
      <c r="K1009" s="81"/>
      <c r="L1009" s="88" t="str">
        <f>IFERROR((VLOOKUP(B1009,Listor!$N$6:$P$47,3,FALSE)*Biologiska!K1009)+(VLOOKUP(B1009,Listor!$N$6:$Q$47,4,FALSE)),"")</f>
        <v/>
      </c>
      <c r="M1009" s="63" t="str">
        <f t="shared" si="50"/>
        <v/>
      </c>
      <c r="N1009" s="75"/>
      <c r="O1009" s="84" t="str">
        <f t="shared" si="51"/>
        <v/>
      </c>
      <c r="P1009" s="107"/>
      <c r="Q1009" s="87" t="s">
        <v>79</v>
      </c>
      <c r="R1009" s="87"/>
      <c r="S1009" s="87"/>
      <c r="T1009" s="87"/>
      <c r="U1009" s="87"/>
      <c r="V1009" s="86" t="s">
        <v>79</v>
      </c>
      <c r="W1009" s="75"/>
      <c r="X1009" s="102" t="s">
        <v>79</v>
      </c>
      <c r="Y1009" s="63" t="str">
        <f>IFERROR(IF(VLOOKUP(X1009,Listor!$T$6:$U$7,2,FALSE)&lt;O1009,TRUE),"")</f>
        <v/>
      </c>
      <c r="Z1009" s="87"/>
      <c r="AA1009" s="104"/>
    </row>
    <row r="1010" spans="2:27" x14ac:dyDescent="0.25">
      <c r="B1010" s="68" t="s">
        <v>68</v>
      </c>
      <c r="C1010" s="80" t="str">
        <f>IFERROR(VLOOKUP(B1010,Listor!$A$6:$B$62,2,FALSE),"")</f>
        <v/>
      </c>
      <c r="D1010" s="80" t="str">
        <f>IFERROR(VLOOKUP(B1010,Listor!$A$6:$C$62,3,FALSE),"")</f>
        <v/>
      </c>
      <c r="E1010" s="110" t="s">
        <v>79</v>
      </c>
      <c r="F1010" s="66"/>
      <c r="G1010" s="35" t="str">
        <f>IFERROR(VLOOKUP(B1010,Listor!$A$6:$G$62,7,FALSE),"")</f>
        <v/>
      </c>
      <c r="H1010" s="63" t="str">
        <f>IFERROR(VLOOKUP(B1010,Listor!$N$6:$O$47,2,FALSE),"")</f>
        <v/>
      </c>
      <c r="I1010" s="63" t="str">
        <f t="shared" si="49"/>
        <v/>
      </c>
      <c r="J1010" s="96" t="str">
        <f>IFERROR(VLOOKUP(B1010,Listor!$N$6:$P$47,3,FALSE)*I1010,"")</f>
        <v/>
      </c>
      <c r="K1010" s="81"/>
      <c r="L1010" s="88" t="str">
        <f>IFERROR((VLOOKUP(B1010,Listor!$N$6:$P$47,3,FALSE)*Biologiska!K1010)+(VLOOKUP(B1010,Listor!$N$6:$Q$47,4,FALSE)),"")</f>
        <v/>
      </c>
      <c r="M1010" s="63" t="str">
        <f t="shared" si="50"/>
        <v/>
      </c>
      <c r="N1010" s="75"/>
      <c r="O1010" s="84" t="str">
        <f t="shared" si="51"/>
        <v/>
      </c>
      <c r="P1010" s="107"/>
      <c r="Q1010" s="87" t="s">
        <v>79</v>
      </c>
      <c r="R1010" s="87"/>
      <c r="S1010" s="87"/>
      <c r="T1010" s="87"/>
      <c r="U1010" s="87"/>
      <c r="V1010" s="86" t="s">
        <v>79</v>
      </c>
      <c r="W1010" s="75"/>
      <c r="X1010" s="102" t="s">
        <v>79</v>
      </c>
      <c r="Y1010" s="63" t="str">
        <f>IFERROR(IF(VLOOKUP(X1010,Listor!$T$6:$U$7,2,FALSE)&lt;O1010,TRUE),"")</f>
        <v/>
      </c>
      <c r="Z1010" s="87"/>
      <c r="AA1010" s="104"/>
    </row>
    <row r="1011" spans="2:27" x14ac:dyDescent="0.25">
      <c r="B1011" s="68" t="s">
        <v>68</v>
      </c>
      <c r="C1011" s="80" t="str">
        <f>IFERROR(VLOOKUP(B1011,Listor!$A$6:$B$62,2,FALSE),"")</f>
        <v/>
      </c>
      <c r="D1011" s="80" t="str">
        <f>IFERROR(VLOOKUP(B1011,Listor!$A$6:$C$62,3,FALSE),"")</f>
        <v/>
      </c>
      <c r="E1011" s="110" t="s">
        <v>79</v>
      </c>
      <c r="F1011" s="66"/>
      <c r="G1011" s="35" t="str">
        <f>IFERROR(VLOOKUP(B1011,Listor!$A$6:$G$62,7,FALSE),"")</f>
        <v/>
      </c>
      <c r="H1011" s="63" t="str">
        <f>IFERROR(VLOOKUP(B1011,Listor!$N$6:$O$47,2,FALSE),"")</f>
        <v/>
      </c>
      <c r="I1011" s="63" t="str">
        <f t="shared" si="49"/>
        <v/>
      </c>
      <c r="J1011" s="96" t="str">
        <f>IFERROR(VLOOKUP(B1011,Listor!$N$6:$P$47,3,FALSE)*I1011,"")</f>
        <v/>
      </c>
      <c r="K1011" s="81"/>
      <c r="L1011" s="88" t="str">
        <f>IFERROR((VLOOKUP(B1011,Listor!$N$6:$P$47,3,FALSE)*Biologiska!K1011)+(VLOOKUP(B1011,Listor!$N$6:$Q$47,4,FALSE)),"")</f>
        <v/>
      </c>
      <c r="M1011" s="63" t="str">
        <f t="shared" si="50"/>
        <v/>
      </c>
      <c r="N1011" s="75"/>
      <c r="O1011" s="84" t="str">
        <f t="shared" si="51"/>
        <v/>
      </c>
      <c r="P1011" s="107"/>
      <c r="Q1011" s="87" t="s">
        <v>79</v>
      </c>
      <c r="R1011" s="87"/>
      <c r="S1011" s="87"/>
      <c r="T1011" s="87"/>
      <c r="U1011" s="87"/>
      <c r="V1011" s="86" t="s">
        <v>79</v>
      </c>
      <c r="W1011" s="75"/>
      <c r="X1011" s="102" t="s">
        <v>79</v>
      </c>
      <c r="Y1011" s="63" t="str">
        <f>IFERROR(IF(VLOOKUP(X1011,Listor!$T$6:$U$7,2,FALSE)&lt;O1011,TRUE),"")</f>
        <v/>
      </c>
      <c r="Z1011" s="87"/>
      <c r="AA1011" s="104"/>
    </row>
    <row r="1012" spans="2:27" x14ac:dyDescent="0.25">
      <c r="B1012" s="68" t="s">
        <v>68</v>
      </c>
      <c r="C1012" s="80" t="str">
        <f>IFERROR(VLOOKUP(B1012,Listor!$A$6:$B$62,2,FALSE),"")</f>
        <v/>
      </c>
      <c r="D1012" s="80" t="str">
        <f>IFERROR(VLOOKUP(B1012,Listor!$A$6:$C$62,3,FALSE),"")</f>
        <v/>
      </c>
      <c r="E1012" s="110" t="s">
        <v>79</v>
      </c>
      <c r="F1012" s="66"/>
      <c r="G1012" s="35" t="str">
        <f>IFERROR(VLOOKUP(B1012,Listor!$A$6:$G$62,7,FALSE),"")</f>
        <v/>
      </c>
      <c r="H1012" s="63" t="str">
        <f>IFERROR(VLOOKUP(B1012,Listor!$N$6:$O$47,2,FALSE),"")</f>
        <v/>
      </c>
      <c r="I1012" s="63" t="str">
        <f t="shared" si="49"/>
        <v/>
      </c>
      <c r="J1012" s="96" t="str">
        <f>IFERROR(VLOOKUP(B1012,Listor!$N$6:$P$47,3,FALSE)*I1012,"")</f>
        <v/>
      </c>
      <c r="K1012" s="81"/>
      <c r="L1012" s="88" t="str">
        <f>IFERROR((VLOOKUP(B1012,Listor!$N$6:$P$47,3,FALSE)*Biologiska!K1012)+(VLOOKUP(B1012,Listor!$N$6:$Q$47,4,FALSE)),"")</f>
        <v/>
      </c>
      <c r="M1012" s="63" t="str">
        <f t="shared" si="50"/>
        <v/>
      </c>
      <c r="N1012" s="75"/>
      <c r="O1012" s="84" t="str">
        <f t="shared" si="51"/>
        <v/>
      </c>
      <c r="P1012" s="107"/>
      <c r="Q1012" s="87" t="s">
        <v>79</v>
      </c>
      <c r="R1012" s="87"/>
      <c r="S1012" s="87"/>
      <c r="T1012" s="87"/>
      <c r="U1012" s="87"/>
      <c r="V1012" s="86" t="s">
        <v>79</v>
      </c>
      <c r="W1012" s="75"/>
      <c r="X1012" s="102" t="s">
        <v>79</v>
      </c>
      <c r="Y1012" s="63" t="str">
        <f>IFERROR(IF(VLOOKUP(X1012,Listor!$T$6:$U$7,2,FALSE)&lt;O1012,TRUE),"")</f>
        <v/>
      </c>
      <c r="Z1012" s="87"/>
      <c r="AA1012" s="104"/>
    </row>
    <row r="1013" spans="2:27" x14ac:dyDescent="0.25">
      <c r="B1013" s="68" t="s">
        <v>68</v>
      </c>
      <c r="C1013" s="80" t="str">
        <f>IFERROR(VLOOKUP(B1013,Listor!$A$6:$B$62,2,FALSE),"")</f>
        <v/>
      </c>
      <c r="D1013" s="80" t="str">
        <f>IFERROR(VLOOKUP(B1013,Listor!$A$6:$C$62,3,FALSE),"")</f>
        <v/>
      </c>
      <c r="E1013" s="110" t="s">
        <v>79</v>
      </c>
      <c r="F1013" s="66"/>
      <c r="G1013" s="35" t="str">
        <f>IFERROR(VLOOKUP(B1013,Listor!$A$6:$G$62,7,FALSE),"")</f>
        <v/>
      </c>
      <c r="H1013" s="63" t="str">
        <f>IFERROR(VLOOKUP(B1013,Listor!$N$6:$O$47,2,FALSE),"")</f>
        <v/>
      </c>
      <c r="I1013" s="63" t="str">
        <f t="shared" si="49"/>
        <v/>
      </c>
      <c r="J1013" s="96" t="str">
        <f>IFERROR(VLOOKUP(B1013,Listor!$N$6:$P$47,3,FALSE)*I1013,"")</f>
        <v/>
      </c>
      <c r="K1013" s="81"/>
      <c r="L1013" s="88" t="str">
        <f>IFERROR((VLOOKUP(B1013,Listor!$N$6:$P$47,3,FALSE)*Biologiska!K1013)+(VLOOKUP(B1013,Listor!$N$6:$Q$47,4,FALSE)),"")</f>
        <v/>
      </c>
      <c r="M1013" s="63" t="str">
        <f t="shared" si="50"/>
        <v/>
      </c>
      <c r="N1013" s="75"/>
      <c r="O1013" s="84" t="str">
        <f t="shared" si="51"/>
        <v/>
      </c>
      <c r="P1013" s="107"/>
      <c r="Q1013" s="87" t="s">
        <v>79</v>
      </c>
      <c r="R1013" s="87"/>
      <c r="S1013" s="87"/>
      <c r="T1013" s="87"/>
      <c r="U1013" s="87"/>
      <c r="V1013" s="86" t="s">
        <v>79</v>
      </c>
      <c r="W1013" s="75"/>
      <c r="X1013" s="102" t="s">
        <v>79</v>
      </c>
      <c r="Y1013" s="63" t="str">
        <f>IFERROR(IF(VLOOKUP(X1013,Listor!$T$6:$U$7,2,FALSE)&lt;O1013,TRUE),"")</f>
        <v/>
      </c>
      <c r="Z1013" s="87"/>
      <c r="AA1013" s="104"/>
    </row>
    <row r="1014" spans="2:27" x14ac:dyDescent="0.25">
      <c r="B1014" s="68" t="s">
        <v>68</v>
      </c>
      <c r="C1014" s="80" t="str">
        <f>IFERROR(VLOOKUP(B1014,Listor!$A$6:$B$62,2,FALSE),"")</f>
        <v/>
      </c>
      <c r="D1014" s="80" t="str">
        <f>IFERROR(VLOOKUP(B1014,Listor!$A$6:$C$62,3,FALSE),"")</f>
        <v/>
      </c>
      <c r="E1014" s="110" t="s">
        <v>79</v>
      </c>
      <c r="F1014" s="66"/>
      <c r="G1014" s="35" t="str">
        <f>IFERROR(VLOOKUP(B1014,Listor!$A$6:$G$62,7,FALSE),"")</f>
        <v/>
      </c>
      <c r="H1014" s="63" t="str">
        <f>IFERROR(VLOOKUP(B1014,Listor!$N$6:$O$47,2,FALSE),"")</f>
        <v/>
      </c>
      <c r="I1014" s="63" t="str">
        <f t="shared" si="49"/>
        <v/>
      </c>
      <c r="J1014" s="96" t="str">
        <f>IFERROR(VLOOKUP(B1014,Listor!$N$6:$P$47,3,FALSE)*I1014,"")</f>
        <v/>
      </c>
      <c r="K1014" s="81"/>
      <c r="L1014" s="88" t="str">
        <f>IFERROR((VLOOKUP(B1014,Listor!$N$6:$P$47,3,FALSE)*Biologiska!K1014)+(VLOOKUP(B1014,Listor!$N$6:$Q$47,4,FALSE)),"")</f>
        <v/>
      </c>
      <c r="M1014" s="63" t="str">
        <f t="shared" si="50"/>
        <v/>
      </c>
      <c r="N1014" s="75"/>
      <c r="O1014" s="84" t="str">
        <f t="shared" si="51"/>
        <v/>
      </c>
      <c r="P1014" s="107"/>
      <c r="Q1014" s="87" t="s">
        <v>79</v>
      </c>
      <c r="R1014" s="87"/>
      <c r="S1014" s="87"/>
      <c r="T1014" s="87"/>
      <c r="U1014" s="87"/>
      <c r="V1014" s="86" t="s">
        <v>79</v>
      </c>
      <c r="W1014" s="75"/>
      <c r="X1014" s="102" t="s">
        <v>79</v>
      </c>
      <c r="Y1014" s="63" t="str">
        <f>IFERROR(IF(VLOOKUP(X1014,Listor!$T$6:$U$7,2,FALSE)&lt;O1014,TRUE),"")</f>
        <v/>
      </c>
      <c r="Z1014" s="87"/>
      <c r="AA1014" s="104"/>
    </row>
    <row r="1015" spans="2:27" x14ac:dyDescent="0.25">
      <c r="B1015" s="68" t="s">
        <v>68</v>
      </c>
      <c r="C1015" s="80" t="str">
        <f>IFERROR(VLOOKUP(B1015,Listor!$A$6:$B$62,2,FALSE),"")</f>
        <v/>
      </c>
      <c r="D1015" s="80" t="str">
        <f>IFERROR(VLOOKUP(B1015,Listor!$A$6:$C$62,3,FALSE),"")</f>
        <v/>
      </c>
      <c r="E1015" s="110" t="s">
        <v>79</v>
      </c>
      <c r="F1015" s="66"/>
      <c r="G1015" s="35" t="str">
        <f>IFERROR(VLOOKUP(B1015,Listor!$A$6:$G$62,7,FALSE),"")</f>
        <v/>
      </c>
      <c r="H1015" s="63" t="str">
        <f>IFERROR(VLOOKUP(B1015,Listor!$N$6:$O$47,2,FALSE),"")</f>
        <v/>
      </c>
      <c r="I1015" s="63" t="str">
        <f t="shared" si="49"/>
        <v/>
      </c>
      <c r="J1015" s="96" t="str">
        <f>IFERROR(VLOOKUP(B1015,Listor!$N$6:$P$47,3,FALSE)*I1015,"")</f>
        <v/>
      </c>
      <c r="K1015" s="81"/>
      <c r="L1015" s="88" t="str">
        <f>IFERROR((VLOOKUP(B1015,Listor!$N$6:$P$47,3,FALSE)*Biologiska!K1015)+(VLOOKUP(B1015,Listor!$N$6:$Q$47,4,FALSE)),"")</f>
        <v/>
      </c>
      <c r="M1015" s="63" t="str">
        <f t="shared" si="50"/>
        <v/>
      </c>
      <c r="N1015" s="75"/>
      <c r="O1015" s="84" t="str">
        <f t="shared" si="51"/>
        <v/>
      </c>
      <c r="P1015" s="107"/>
      <c r="Q1015" s="87" t="s">
        <v>79</v>
      </c>
      <c r="R1015" s="87"/>
      <c r="S1015" s="87"/>
      <c r="T1015" s="87"/>
      <c r="U1015" s="87"/>
      <c r="V1015" s="86" t="s">
        <v>79</v>
      </c>
      <c r="W1015" s="75"/>
      <c r="X1015" s="102" t="s">
        <v>79</v>
      </c>
      <c r="Y1015" s="63" t="str">
        <f>IFERROR(IF(VLOOKUP(X1015,Listor!$T$6:$U$7,2,FALSE)&lt;O1015,TRUE),"")</f>
        <v/>
      </c>
      <c r="Z1015" s="87"/>
      <c r="AA1015" s="104"/>
    </row>
    <row r="1016" spans="2:27" x14ac:dyDescent="0.25">
      <c r="B1016" s="68" t="s">
        <v>68</v>
      </c>
      <c r="C1016" s="80" t="str">
        <f>IFERROR(VLOOKUP(B1016,Listor!$A$6:$B$62,2,FALSE),"")</f>
        <v/>
      </c>
      <c r="D1016" s="80" t="str">
        <f>IFERROR(VLOOKUP(B1016,Listor!$A$6:$C$62,3,FALSE),"")</f>
        <v/>
      </c>
      <c r="E1016" s="110" t="s">
        <v>79</v>
      </c>
      <c r="F1016" s="66"/>
      <c r="G1016" s="35" t="str">
        <f>IFERROR(VLOOKUP(B1016,Listor!$A$6:$G$62,7,FALSE),"")</f>
        <v/>
      </c>
      <c r="H1016" s="63" t="str">
        <f>IFERROR(VLOOKUP(B1016,Listor!$N$6:$O$47,2,FALSE),"")</f>
        <v/>
      </c>
      <c r="I1016" s="63" t="str">
        <f t="shared" si="49"/>
        <v/>
      </c>
      <c r="J1016" s="96" t="str">
        <f>IFERROR(VLOOKUP(B1016,Listor!$N$6:$P$47,3,FALSE)*I1016,"")</f>
        <v/>
      </c>
      <c r="K1016" s="81"/>
      <c r="L1016" s="88" t="str">
        <f>IFERROR((VLOOKUP(B1016,Listor!$N$6:$P$47,3,FALSE)*Biologiska!K1016)+(VLOOKUP(B1016,Listor!$N$6:$Q$47,4,FALSE)),"")</f>
        <v/>
      </c>
      <c r="M1016" s="63" t="str">
        <f t="shared" si="50"/>
        <v/>
      </c>
      <c r="N1016" s="75"/>
      <c r="O1016" s="84" t="str">
        <f t="shared" si="51"/>
        <v/>
      </c>
      <c r="P1016" s="107"/>
      <c r="Q1016" s="87" t="s">
        <v>79</v>
      </c>
      <c r="R1016" s="87"/>
      <c r="S1016" s="87"/>
      <c r="T1016" s="87"/>
      <c r="U1016" s="87"/>
      <c r="V1016" s="86" t="s">
        <v>79</v>
      </c>
      <c r="W1016" s="75"/>
      <c r="X1016" s="102" t="s">
        <v>79</v>
      </c>
      <c r="Y1016" s="63" t="str">
        <f>IFERROR(IF(VLOOKUP(X1016,Listor!$T$6:$U$7,2,FALSE)&lt;O1016,TRUE),"")</f>
        <v/>
      </c>
      <c r="Z1016" s="87"/>
      <c r="AA1016" s="104"/>
    </row>
    <row r="1017" spans="2:27" x14ac:dyDescent="0.25">
      <c r="B1017" s="68" t="s">
        <v>68</v>
      </c>
      <c r="C1017" s="80" t="str">
        <f>IFERROR(VLOOKUP(B1017,Listor!$A$6:$B$62,2,FALSE),"")</f>
        <v/>
      </c>
      <c r="D1017" s="80" t="str">
        <f>IFERROR(VLOOKUP(B1017,Listor!$A$6:$C$62,3,FALSE),"")</f>
        <v/>
      </c>
      <c r="E1017" s="110" t="s">
        <v>79</v>
      </c>
      <c r="F1017" s="66"/>
      <c r="G1017" s="35" t="str">
        <f>IFERROR(VLOOKUP(B1017,Listor!$A$6:$G$62,7,FALSE),"")</f>
        <v/>
      </c>
      <c r="H1017" s="63" t="str">
        <f>IFERROR(VLOOKUP(B1017,Listor!$N$6:$O$47,2,FALSE),"")</f>
        <v/>
      </c>
      <c r="I1017" s="63" t="str">
        <f t="shared" si="49"/>
        <v/>
      </c>
      <c r="J1017" s="96" t="str">
        <f>IFERROR(VLOOKUP(B1017,Listor!$N$6:$P$47,3,FALSE)*I1017,"")</f>
        <v/>
      </c>
      <c r="K1017" s="81"/>
      <c r="L1017" s="88" t="str">
        <f>IFERROR((VLOOKUP(B1017,Listor!$N$6:$P$47,3,FALSE)*Biologiska!K1017)+(VLOOKUP(B1017,Listor!$N$6:$Q$47,4,FALSE)),"")</f>
        <v/>
      </c>
      <c r="M1017" s="63" t="str">
        <f t="shared" si="50"/>
        <v/>
      </c>
      <c r="N1017" s="75"/>
      <c r="O1017" s="84" t="str">
        <f t="shared" si="51"/>
        <v/>
      </c>
      <c r="P1017" s="107"/>
      <c r="Q1017" s="87" t="s">
        <v>79</v>
      </c>
      <c r="R1017" s="87"/>
      <c r="S1017" s="87"/>
      <c r="T1017" s="87"/>
      <c r="U1017" s="87"/>
      <c r="V1017" s="86" t="s">
        <v>79</v>
      </c>
      <c r="W1017" s="75"/>
      <c r="X1017" s="102" t="s">
        <v>79</v>
      </c>
      <c r="Y1017" s="63" t="str">
        <f>IFERROR(IF(VLOOKUP(X1017,Listor!$T$6:$U$7,2,FALSE)&lt;O1017,TRUE),"")</f>
        <v/>
      </c>
      <c r="Z1017" s="87"/>
      <c r="AA1017" s="104"/>
    </row>
    <row r="1018" spans="2:27" x14ac:dyDescent="0.25">
      <c r="B1018" s="68" t="s">
        <v>68</v>
      </c>
      <c r="C1018" s="80" t="str">
        <f>IFERROR(VLOOKUP(B1018,Listor!$A$6:$B$62,2,FALSE),"")</f>
        <v/>
      </c>
      <c r="D1018" s="80" t="str">
        <f>IFERROR(VLOOKUP(B1018,Listor!$A$6:$C$62,3,FALSE),"")</f>
        <v/>
      </c>
      <c r="E1018" s="110" t="s">
        <v>79</v>
      </c>
      <c r="F1018" s="66"/>
      <c r="G1018" s="35" t="str">
        <f>IFERROR(VLOOKUP(B1018,Listor!$A$6:$G$62,7,FALSE),"")</f>
        <v/>
      </c>
      <c r="H1018" s="63" t="str">
        <f>IFERROR(VLOOKUP(B1018,Listor!$N$6:$O$47,2,FALSE),"")</f>
        <v/>
      </c>
      <c r="I1018" s="63" t="str">
        <f t="shared" si="49"/>
        <v/>
      </c>
      <c r="J1018" s="96" t="str">
        <f>IFERROR(VLOOKUP(B1018,Listor!$N$6:$P$47,3,FALSE)*I1018,"")</f>
        <v/>
      </c>
      <c r="K1018" s="81"/>
      <c r="L1018" s="88" t="str">
        <f>IFERROR((VLOOKUP(B1018,Listor!$N$6:$P$47,3,FALSE)*Biologiska!K1018)+(VLOOKUP(B1018,Listor!$N$6:$Q$47,4,FALSE)),"")</f>
        <v/>
      </c>
      <c r="M1018" s="63" t="str">
        <f t="shared" si="50"/>
        <v/>
      </c>
      <c r="N1018" s="75"/>
      <c r="O1018" s="84" t="str">
        <f t="shared" si="51"/>
        <v/>
      </c>
      <c r="P1018" s="107"/>
      <c r="Q1018" s="87" t="s">
        <v>79</v>
      </c>
      <c r="R1018" s="87"/>
      <c r="S1018" s="87"/>
      <c r="T1018" s="87"/>
      <c r="U1018" s="87"/>
      <c r="V1018" s="86" t="s">
        <v>79</v>
      </c>
      <c r="W1018" s="75"/>
      <c r="X1018" s="102" t="s">
        <v>79</v>
      </c>
      <c r="Y1018" s="63" t="str">
        <f>IFERROR(IF(VLOOKUP(X1018,Listor!$T$6:$U$7,2,FALSE)&lt;O1018,TRUE),"")</f>
        <v/>
      </c>
      <c r="Z1018" s="87"/>
      <c r="AA1018" s="104"/>
    </row>
    <row r="1019" spans="2:27" x14ac:dyDescent="0.25">
      <c r="B1019" s="68" t="s">
        <v>68</v>
      </c>
      <c r="C1019" s="80" t="str">
        <f>IFERROR(VLOOKUP(B1019,Listor!$A$6:$B$62,2,FALSE),"")</f>
        <v/>
      </c>
      <c r="D1019" s="80" t="str">
        <f>IFERROR(VLOOKUP(B1019,Listor!$A$6:$C$62,3,FALSE),"")</f>
        <v/>
      </c>
      <c r="E1019" s="110" t="s">
        <v>79</v>
      </c>
      <c r="F1019" s="66"/>
      <c r="G1019" s="35" t="str">
        <f>IFERROR(VLOOKUP(B1019,Listor!$A$6:$G$62,7,FALSE),"")</f>
        <v/>
      </c>
      <c r="H1019" s="63" t="str">
        <f>IFERROR(VLOOKUP(B1019,Listor!$N$6:$O$47,2,FALSE),"")</f>
        <v/>
      </c>
      <c r="I1019" s="63" t="str">
        <f t="shared" si="49"/>
        <v/>
      </c>
      <c r="J1019" s="96" t="str">
        <f>IFERROR(VLOOKUP(B1019,Listor!$N$6:$P$47,3,FALSE)*I1019,"")</f>
        <v/>
      </c>
      <c r="K1019" s="81"/>
      <c r="L1019" s="88" t="str">
        <f>IFERROR((VLOOKUP(B1019,Listor!$N$6:$P$47,3,FALSE)*Biologiska!K1019)+(VLOOKUP(B1019,Listor!$N$6:$Q$47,4,FALSE)),"")</f>
        <v/>
      </c>
      <c r="M1019" s="63" t="str">
        <f t="shared" si="50"/>
        <v/>
      </c>
      <c r="N1019" s="75"/>
      <c r="O1019" s="84" t="str">
        <f t="shared" si="51"/>
        <v/>
      </c>
      <c r="P1019" s="107"/>
      <c r="Q1019" s="87" t="s">
        <v>79</v>
      </c>
      <c r="R1019" s="87"/>
      <c r="S1019" s="87"/>
      <c r="T1019" s="87"/>
      <c r="U1019" s="87"/>
      <c r="V1019" s="86" t="s">
        <v>79</v>
      </c>
      <c r="W1019" s="75"/>
      <c r="X1019" s="102" t="s">
        <v>79</v>
      </c>
      <c r="Y1019" s="63" t="str">
        <f>IFERROR(IF(VLOOKUP(X1019,Listor!$T$6:$U$7,2,FALSE)&lt;O1019,TRUE),"")</f>
        <v/>
      </c>
      <c r="Z1019" s="87"/>
      <c r="AA1019" s="104"/>
    </row>
    <row r="1020" spans="2:27" x14ac:dyDescent="0.25">
      <c r="B1020" s="68" t="s">
        <v>68</v>
      </c>
      <c r="C1020" s="80" t="str">
        <f>IFERROR(VLOOKUP(B1020,Listor!$A$6:$B$62,2,FALSE),"")</f>
        <v/>
      </c>
      <c r="D1020" s="80" t="str">
        <f>IFERROR(VLOOKUP(B1020,Listor!$A$6:$C$62,3,FALSE),"")</f>
        <v/>
      </c>
      <c r="E1020" s="110" t="s">
        <v>79</v>
      </c>
      <c r="F1020" s="66"/>
      <c r="G1020" s="35" t="str">
        <f>IFERROR(VLOOKUP(B1020,Listor!$A$6:$G$62,7,FALSE),"")</f>
        <v/>
      </c>
      <c r="H1020" s="63" t="str">
        <f>IFERROR(VLOOKUP(B1020,Listor!$N$6:$O$47,2,FALSE),"")</f>
        <v/>
      </c>
      <c r="I1020" s="63" t="str">
        <f t="shared" si="49"/>
        <v/>
      </c>
      <c r="J1020" s="96" t="str">
        <f>IFERROR(VLOOKUP(B1020,Listor!$N$6:$P$47,3,FALSE)*I1020,"")</f>
        <v/>
      </c>
      <c r="K1020" s="81"/>
      <c r="L1020" s="88" t="str">
        <f>IFERROR((VLOOKUP(B1020,Listor!$N$6:$P$47,3,FALSE)*Biologiska!K1020)+(VLOOKUP(B1020,Listor!$N$6:$Q$47,4,FALSE)),"")</f>
        <v/>
      </c>
      <c r="M1020" s="63" t="str">
        <f t="shared" si="50"/>
        <v/>
      </c>
      <c r="N1020" s="75"/>
      <c r="O1020" s="84" t="str">
        <f t="shared" si="51"/>
        <v/>
      </c>
      <c r="P1020" s="107"/>
      <c r="Q1020" s="87" t="s">
        <v>79</v>
      </c>
      <c r="R1020" s="87"/>
      <c r="S1020" s="87"/>
      <c r="T1020" s="87"/>
      <c r="U1020" s="87"/>
      <c r="V1020" s="86" t="s">
        <v>79</v>
      </c>
      <c r="W1020" s="75"/>
      <c r="X1020" s="102" t="s">
        <v>79</v>
      </c>
      <c r="Y1020" s="63" t="str">
        <f>IFERROR(IF(VLOOKUP(X1020,Listor!$T$6:$U$7,2,FALSE)&lt;O1020,TRUE),"")</f>
        <v/>
      </c>
      <c r="Z1020" s="87"/>
      <c r="AA1020" s="104"/>
    </row>
    <row r="1021" spans="2:27" x14ac:dyDescent="0.25">
      <c r="B1021" s="68" t="s">
        <v>68</v>
      </c>
      <c r="C1021" s="80" t="str">
        <f>IFERROR(VLOOKUP(B1021,Listor!$A$6:$B$62,2,FALSE),"")</f>
        <v/>
      </c>
      <c r="D1021" s="80" t="str">
        <f>IFERROR(VLOOKUP(B1021,Listor!$A$6:$C$62,3,FALSE),"")</f>
        <v/>
      </c>
      <c r="E1021" s="110" t="s">
        <v>79</v>
      </c>
      <c r="F1021" s="66"/>
      <c r="G1021" s="35" t="str">
        <f>IFERROR(VLOOKUP(B1021,Listor!$A$6:$G$62,7,FALSE),"")</f>
        <v/>
      </c>
      <c r="H1021" s="63" t="str">
        <f>IFERROR(VLOOKUP(B1021,Listor!$N$6:$O$47,2,FALSE),"")</f>
        <v/>
      </c>
      <c r="I1021" s="63" t="str">
        <f t="shared" si="49"/>
        <v/>
      </c>
      <c r="J1021" s="96" t="str">
        <f>IFERROR(VLOOKUP(B1021,Listor!$N$6:$P$47,3,FALSE)*I1021,"")</f>
        <v/>
      </c>
      <c r="K1021" s="81"/>
      <c r="L1021" s="88" t="str">
        <f>IFERROR((VLOOKUP(B1021,Listor!$N$6:$P$47,3,FALSE)*Biologiska!K1021)+(VLOOKUP(B1021,Listor!$N$6:$Q$47,4,FALSE)),"")</f>
        <v/>
      </c>
      <c r="M1021" s="63" t="str">
        <f t="shared" si="50"/>
        <v/>
      </c>
      <c r="N1021" s="75"/>
      <c r="O1021" s="84" t="str">
        <f t="shared" si="51"/>
        <v/>
      </c>
      <c r="P1021" s="107"/>
      <c r="Q1021" s="87" t="s">
        <v>79</v>
      </c>
      <c r="R1021" s="87"/>
      <c r="S1021" s="87"/>
      <c r="T1021" s="87"/>
      <c r="U1021" s="87"/>
      <c r="V1021" s="86" t="s">
        <v>79</v>
      </c>
      <c r="W1021" s="75"/>
      <c r="X1021" s="102" t="s">
        <v>79</v>
      </c>
      <c r="Y1021" s="63" t="str">
        <f>IFERROR(IF(VLOOKUP(X1021,Listor!$T$6:$U$7,2,FALSE)&lt;O1021,TRUE),"")</f>
        <v/>
      </c>
      <c r="Z1021" s="87"/>
      <c r="AA1021" s="104"/>
    </row>
    <row r="1022" spans="2:27" x14ac:dyDescent="0.25">
      <c r="B1022" s="68" t="s">
        <v>68</v>
      </c>
      <c r="C1022" s="80" t="str">
        <f>IFERROR(VLOOKUP(B1022,Listor!$A$6:$B$62,2,FALSE),"")</f>
        <v/>
      </c>
      <c r="D1022" s="80" t="str">
        <f>IFERROR(VLOOKUP(B1022,Listor!$A$6:$C$62,3,FALSE),"")</f>
        <v/>
      </c>
      <c r="E1022" s="110" t="s">
        <v>79</v>
      </c>
      <c r="F1022" s="66"/>
      <c r="G1022" s="35" t="str">
        <f>IFERROR(VLOOKUP(B1022,Listor!$A$6:$G$62,7,FALSE),"")</f>
        <v/>
      </c>
      <c r="H1022" s="63" t="str">
        <f>IFERROR(VLOOKUP(B1022,Listor!$N$6:$O$47,2,FALSE),"")</f>
        <v/>
      </c>
      <c r="I1022" s="63" t="str">
        <f t="shared" si="49"/>
        <v/>
      </c>
      <c r="J1022" s="96" t="str">
        <f>IFERROR(VLOOKUP(B1022,Listor!$N$6:$P$47,3,FALSE)*I1022,"")</f>
        <v/>
      </c>
      <c r="K1022" s="81"/>
      <c r="L1022" s="88" t="str">
        <f>IFERROR((VLOOKUP(B1022,Listor!$N$6:$P$47,3,FALSE)*Biologiska!K1022)+(VLOOKUP(B1022,Listor!$N$6:$Q$47,4,FALSE)),"")</f>
        <v/>
      </c>
      <c r="M1022" s="63" t="str">
        <f t="shared" si="50"/>
        <v/>
      </c>
      <c r="N1022" s="75"/>
      <c r="O1022" s="84" t="str">
        <f t="shared" si="51"/>
        <v/>
      </c>
      <c r="P1022" s="107"/>
      <c r="Q1022" s="87" t="s">
        <v>79</v>
      </c>
      <c r="R1022" s="87"/>
      <c r="S1022" s="87"/>
      <c r="T1022" s="87"/>
      <c r="U1022" s="87"/>
      <c r="V1022" s="86" t="s">
        <v>79</v>
      </c>
      <c r="W1022" s="75"/>
      <c r="X1022" s="102" t="s">
        <v>79</v>
      </c>
      <c r="Y1022" s="63" t="str">
        <f>IFERROR(IF(VLOOKUP(X1022,Listor!$T$6:$U$7,2,FALSE)&lt;O1022,TRUE),"")</f>
        <v/>
      </c>
      <c r="Z1022" s="87"/>
      <c r="AA1022" s="104"/>
    </row>
    <row r="1023" spans="2:27" x14ac:dyDescent="0.25">
      <c r="B1023" s="68" t="s">
        <v>68</v>
      </c>
      <c r="C1023" s="80" t="str">
        <f>IFERROR(VLOOKUP(B1023,Listor!$A$6:$B$62,2,FALSE),"")</f>
        <v/>
      </c>
      <c r="D1023" s="80" t="str">
        <f>IFERROR(VLOOKUP(B1023,Listor!$A$6:$C$62,3,FALSE),"")</f>
        <v/>
      </c>
      <c r="E1023" s="110" t="s">
        <v>79</v>
      </c>
      <c r="F1023" s="66"/>
      <c r="G1023" s="35" t="str">
        <f>IFERROR(VLOOKUP(B1023,Listor!$A$6:$G$62,7,FALSE),"")</f>
        <v/>
      </c>
      <c r="H1023" s="63" t="str">
        <f>IFERROR(VLOOKUP(B1023,Listor!$N$6:$O$47,2,FALSE),"")</f>
        <v/>
      </c>
      <c r="I1023" s="63" t="str">
        <f t="shared" si="49"/>
        <v/>
      </c>
      <c r="J1023" s="96" t="str">
        <f>IFERROR(VLOOKUP(B1023,Listor!$N$6:$P$47,3,FALSE)*I1023,"")</f>
        <v/>
      </c>
      <c r="K1023" s="81"/>
      <c r="L1023" s="88" t="str">
        <f>IFERROR((VLOOKUP(B1023,Listor!$N$6:$P$47,3,FALSE)*Biologiska!K1023)+(VLOOKUP(B1023,Listor!$N$6:$Q$47,4,FALSE)),"")</f>
        <v/>
      </c>
      <c r="M1023" s="63" t="str">
        <f t="shared" si="50"/>
        <v/>
      </c>
      <c r="N1023" s="75"/>
      <c r="O1023" s="84" t="str">
        <f t="shared" si="51"/>
        <v/>
      </c>
      <c r="P1023" s="107"/>
      <c r="Q1023" s="87" t="s">
        <v>79</v>
      </c>
      <c r="R1023" s="87"/>
      <c r="S1023" s="87"/>
      <c r="T1023" s="87"/>
      <c r="U1023" s="87"/>
      <c r="V1023" s="86" t="s">
        <v>79</v>
      </c>
      <c r="W1023" s="75"/>
      <c r="X1023" s="102" t="s">
        <v>79</v>
      </c>
      <c r="Y1023" s="63" t="str">
        <f>IFERROR(IF(VLOOKUP(X1023,Listor!$T$6:$U$7,2,FALSE)&lt;O1023,TRUE),"")</f>
        <v/>
      </c>
      <c r="Z1023" s="87"/>
      <c r="AA1023" s="104"/>
    </row>
    <row r="1024" spans="2:27" x14ac:dyDescent="0.25">
      <c r="B1024" s="68" t="s">
        <v>68</v>
      </c>
      <c r="C1024" s="80" t="str">
        <f>IFERROR(VLOOKUP(B1024,Listor!$A$6:$B$62,2,FALSE),"")</f>
        <v/>
      </c>
      <c r="D1024" s="80" t="str">
        <f>IFERROR(VLOOKUP(B1024,Listor!$A$6:$C$62,3,FALSE),"")</f>
        <v/>
      </c>
      <c r="E1024" s="110" t="s">
        <v>79</v>
      </c>
      <c r="F1024" s="66"/>
      <c r="G1024" s="35" t="str">
        <f>IFERROR(VLOOKUP(B1024,Listor!$A$6:$G$62,7,FALSE),"")</f>
        <v/>
      </c>
      <c r="H1024" s="63" t="str">
        <f>IFERROR(VLOOKUP(B1024,Listor!$N$6:$O$47,2,FALSE),"")</f>
        <v/>
      </c>
      <c r="I1024" s="63" t="str">
        <f t="shared" si="49"/>
        <v/>
      </c>
      <c r="J1024" s="96" t="str">
        <f>IFERROR(VLOOKUP(B1024,Listor!$N$6:$P$47,3,FALSE)*I1024,"")</f>
        <v/>
      </c>
      <c r="K1024" s="81"/>
      <c r="L1024" s="88" t="str">
        <f>IFERROR((VLOOKUP(B1024,Listor!$N$6:$P$47,3,FALSE)*Biologiska!K1024)+(VLOOKUP(B1024,Listor!$N$6:$Q$47,4,FALSE)),"")</f>
        <v/>
      </c>
      <c r="M1024" s="63" t="str">
        <f t="shared" si="50"/>
        <v/>
      </c>
      <c r="N1024" s="75"/>
      <c r="O1024" s="84" t="str">
        <f t="shared" si="51"/>
        <v/>
      </c>
      <c r="P1024" s="107"/>
      <c r="Q1024" s="87" t="s">
        <v>79</v>
      </c>
      <c r="R1024" s="87"/>
      <c r="S1024" s="87"/>
      <c r="T1024" s="87"/>
      <c r="U1024" s="87"/>
      <c r="V1024" s="86" t="s">
        <v>79</v>
      </c>
      <c r="W1024" s="75"/>
      <c r="X1024" s="102" t="s">
        <v>79</v>
      </c>
      <c r="Y1024" s="63" t="str">
        <f>IFERROR(IF(VLOOKUP(X1024,Listor!$T$6:$U$7,2,FALSE)&lt;O1024,TRUE),"")</f>
        <v/>
      </c>
      <c r="Z1024" s="87"/>
      <c r="AA1024" s="104"/>
    </row>
    <row r="1025" spans="2:27" x14ac:dyDescent="0.25">
      <c r="B1025" s="68" t="s">
        <v>68</v>
      </c>
      <c r="C1025" s="80" t="str">
        <f>IFERROR(VLOOKUP(B1025,Listor!$A$6:$B$62,2,FALSE),"")</f>
        <v/>
      </c>
      <c r="D1025" s="80" t="str">
        <f>IFERROR(VLOOKUP(B1025,Listor!$A$6:$C$62,3,FALSE),"")</f>
        <v/>
      </c>
      <c r="E1025" s="110" t="s">
        <v>79</v>
      </c>
      <c r="F1025" s="66"/>
      <c r="G1025" s="35" t="str">
        <f>IFERROR(VLOOKUP(B1025,Listor!$A$6:$G$62,7,FALSE),"")</f>
        <v/>
      </c>
      <c r="H1025" s="63" t="str">
        <f>IFERROR(VLOOKUP(B1025,Listor!$N$6:$O$47,2,FALSE),"")</f>
        <v/>
      </c>
      <c r="I1025" s="63" t="str">
        <f t="shared" si="49"/>
        <v/>
      </c>
      <c r="J1025" s="96" t="str">
        <f>IFERROR(VLOOKUP(B1025,Listor!$N$6:$P$47,3,FALSE)*I1025,"")</f>
        <v/>
      </c>
      <c r="K1025" s="81"/>
      <c r="L1025" s="88" t="str">
        <f>IFERROR((VLOOKUP(B1025,Listor!$N$6:$P$47,3,FALSE)*Biologiska!K1025)+(VLOOKUP(B1025,Listor!$N$6:$Q$47,4,FALSE)),"")</f>
        <v/>
      </c>
      <c r="M1025" s="63" t="str">
        <f t="shared" si="50"/>
        <v/>
      </c>
      <c r="N1025" s="75"/>
      <c r="O1025" s="84" t="str">
        <f t="shared" si="51"/>
        <v/>
      </c>
      <c r="P1025" s="107"/>
      <c r="Q1025" s="87" t="s">
        <v>79</v>
      </c>
      <c r="R1025" s="87"/>
      <c r="S1025" s="87"/>
      <c r="T1025" s="87"/>
      <c r="U1025" s="87"/>
      <c r="V1025" s="86" t="s">
        <v>79</v>
      </c>
      <c r="W1025" s="75"/>
      <c r="X1025" s="102" t="s">
        <v>79</v>
      </c>
      <c r="Y1025" s="63" t="str">
        <f>IFERROR(IF(VLOOKUP(X1025,Listor!$T$6:$U$7,2,FALSE)&lt;O1025,TRUE),"")</f>
        <v/>
      </c>
      <c r="Z1025" s="87"/>
      <c r="AA1025" s="104"/>
    </row>
    <row r="1026" spans="2:27" x14ac:dyDescent="0.25">
      <c r="B1026" s="68" t="s">
        <v>68</v>
      </c>
      <c r="C1026" s="80" t="str">
        <f>IFERROR(VLOOKUP(B1026,Listor!$A$6:$B$62,2,FALSE),"")</f>
        <v/>
      </c>
      <c r="D1026" s="80" t="str">
        <f>IFERROR(VLOOKUP(B1026,Listor!$A$6:$C$62,3,FALSE),"")</f>
        <v/>
      </c>
      <c r="E1026" s="110" t="s">
        <v>79</v>
      </c>
      <c r="F1026" s="66"/>
      <c r="G1026" s="35" t="str">
        <f>IFERROR(VLOOKUP(B1026,Listor!$A$6:$G$62,7,FALSE),"")</f>
        <v/>
      </c>
      <c r="H1026" s="63" t="str">
        <f>IFERROR(VLOOKUP(B1026,Listor!$N$6:$O$47,2,FALSE),"")</f>
        <v/>
      </c>
      <c r="I1026" s="63" t="str">
        <f t="shared" si="49"/>
        <v/>
      </c>
      <c r="J1026" s="96" t="str">
        <f>IFERROR(VLOOKUP(B1026,Listor!$N$6:$P$47,3,FALSE)*I1026,"")</f>
        <v/>
      </c>
      <c r="K1026" s="81"/>
      <c r="L1026" s="88" t="str">
        <f>IFERROR((VLOOKUP(B1026,Listor!$N$6:$P$47,3,FALSE)*Biologiska!K1026)+(VLOOKUP(B1026,Listor!$N$6:$Q$47,4,FALSE)),"")</f>
        <v/>
      </c>
      <c r="M1026" s="63" t="str">
        <f t="shared" si="50"/>
        <v/>
      </c>
      <c r="N1026" s="75"/>
      <c r="O1026" s="84" t="str">
        <f t="shared" si="51"/>
        <v/>
      </c>
      <c r="P1026" s="107"/>
      <c r="Q1026" s="87" t="s">
        <v>79</v>
      </c>
      <c r="R1026" s="87"/>
      <c r="S1026" s="87"/>
      <c r="T1026" s="87"/>
      <c r="U1026" s="87"/>
      <c r="V1026" s="86" t="s">
        <v>79</v>
      </c>
      <c r="W1026" s="75"/>
      <c r="X1026" s="102" t="s">
        <v>79</v>
      </c>
      <c r="Y1026" s="63" t="str">
        <f>IFERROR(IF(VLOOKUP(X1026,Listor!$T$6:$U$7,2,FALSE)&lt;O1026,TRUE),"")</f>
        <v/>
      </c>
      <c r="Z1026" s="87"/>
      <c r="AA1026" s="104"/>
    </row>
    <row r="1027" spans="2:27" x14ac:dyDescent="0.25">
      <c r="B1027" s="68" t="s">
        <v>68</v>
      </c>
      <c r="C1027" s="80" t="str">
        <f>IFERROR(VLOOKUP(B1027,Listor!$A$6:$B$62,2,FALSE),"")</f>
        <v/>
      </c>
      <c r="D1027" s="80" t="str">
        <f>IFERROR(VLOOKUP(B1027,Listor!$A$6:$C$62,3,FALSE),"")</f>
        <v/>
      </c>
      <c r="E1027" s="110" t="s">
        <v>79</v>
      </c>
      <c r="F1027" s="66"/>
      <c r="G1027" s="35" t="str">
        <f>IFERROR(VLOOKUP(B1027,Listor!$A$6:$G$62,7,FALSE),"")</f>
        <v/>
      </c>
      <c r="H1027" s="63" t="str">
        <f>IFERROR(VLOOKUP(B1027,Listor!$N$6:$O$47,2,FALSE),"")</f>
        <v/>
      </c>
      <c r="I1027" s="63" t="str">
        <f t="shared" si="49"/>
        <v/>
      </c>
      <c r="J1027" s="96" t="str">
        <f>IFERROR(VLOOKUP(B1027,Listor!$N$6:$P$47,3,FALSE)*I1027,"")</f>
        <v/>
      </c>
      <c r="K1027" s="81"/>
      <c r="L1027" s="88" t="str">
        <f>IFERROR((VLOOKUP(B1027,Listor!$N$6:$P$47,3,FALSE)*Biologiska!K1027)+(VLOOKUP(B1027,Listor!$N$6:$Q$47,4,FALSE)),"")</f>
        <v/>
      </c>
      <c r="M1027" s="63" t="str">
        <f t="shared" si="50"/>
        <v/>
      </c>
      <c r="N1027" s="75"/>
      <c r="O1027" s="84" t="str">
        <f t="shared" si="51"/>
        <v/>
      </c>
      <c r="P1027" s="107"/>
      <c r="Q1027" s="87" t="s">
        <v>79</v>
      </c>
      <c r="R1027" s="87"/>
      <c r="S1027" s="87"/>
      <c r="T1027" s="87"/>
      <c r="U1027" s="87"/>
      <c r="V1027" s="86" t="s">
        <v>79</v>
      </c>
      <c r="W1027" s="75"/>
      <c r="X1027" s="102" t="s">
        <v>79</v>
      </c>
      <c r="Y1027" s="63" t="str">
        <f>IFERROR(IF(VLOOKUP(X1027,Listor!$T$6:$U$7,2,FALSE)&lt;O1027,TRUE),"")</f>
        <v/>
      </c>
      <c r="Z1027" s="87"/>
      <c r="AA1027" s="104"/>
    </row>
    <row r="1028" spans="2:27" x14ac:dyDescent="0.25">
      <c r="B1028" s="68" t="s">
        <v>68</v>
      </c>
      <c r="C1028" s="80" t="str">
        <f>IFERROR(VLOOKUP(B1028,Listor!$A$6:$B$62,2,FALSE),"")</f>
        <v/>
      </c>
      <c r="D1028" s="80" t="str">
        <f>IFERROR(VLOOKUP(B1028,Listor!$A$6:$C$62,3,FALSE),"")</f>
        <v/>
      </c>
      <c r="E1028" s="110" t="s">
        <v>79</v>
      </c>
      <c r="F1028" s="66"/>
      <c r="G1028" s="35" t="str">
        <f>IFERROR(VLOOKUP(B1028,Listor!$A$6:$G$62,7,FALSE),"")</f>
        <v/>
      </c>
      <c r="H1028" s="63" t="str">
        <f>IFERROR(VLOOKUP(B1028,Listor!$N$6:$O$47,2,FALSE),"")</f>
        <v/>
      </c>
      <c r="I1028" s="63" t="str">
        <f t="shared" si="49"/>
        <v/>
      </c>
      <c r="J1028" s="96" t="str">
        <f>IFERROR(VLOOKUP(B1028,Listor!$N$6:$P$47,3,FALSE)*I1028,"")</f>
        <v/>
      </c>
      <c r="K1028" s="81"/>
      <c r="L1028" s="88" t="str">
        <f>IFERROR((VLOOKUP(B1028,Listor!$N$6:$P$47,3,FALSE)*Biologiska!K1028)+(VLOOKUP(B1028,Listor!$N$6:$Q$47,4,FALSE)),"")</f>
        <v/>
      </c>
      <c r="M1028" s="63" t="str">
        <f t="shared" si="50"/>
        <v/>
      </c>
      <c r="N1028" s="75"/>
      <c r="O1028" s="84" t="str">
        <f t="shared" si="51"/>
        <v/>
      </c>
      <c r="P1028" s="107"/>
      <c r="Q1028" s="87" t="s">
        <v>79</v>
      </c>
      <c r="R1028" s="87"/>
      <c r="S1028" s="87"/>
      <c r="T1028" s="87"/>
      <c r="U1028" s="87"/>
      <c r="V1028" s="86" t="s">
        <v>79</v>
      </c>
      <c r="W1028" s="75"/>
      <c r="X1028" s="102" t="s">
        <v>79</v>
      </c>
      <c r="Y1028" s="63" t="str">
        <f>IFERROR(IF(VLOOKUP(X1028,Listor!$T$6:$U$7,2,FALSE)&lt;O1028,TRUE),"")</f>
        <v/>
      </c>
      <c r="Z1028" s="87"/>
      <c r="AA1028" s="104"/>
    </row>
    <row r="1029" spans="2:27" x14ac:dyDescent="0.25">
      <c r="B1029" s="68" t="s">
        <v>68</v>
      </c>
      <c r="C1029" s="80" t="str">
        <f>IFERROR(VLOOKUP(B1029,Listor!$A$6:$B$62,2,FALSE),"")</f>
        <v/>
      </c>
      <c r="D1029" s="80" t="str">
        <f>IFERROR(VLOOKUP(B1029,Listor!$A$6:$C$62,3,FALSE),"")</f>
        <v/>
      </c>
      <c r="E1029" s="110" t="s">
        <v>79</v>
      </c>
      <c r="F1029" s="66"/>
      <c r="G1029" s="35" t="str">
        <f>IFERROR(VLOOKUP(B1029,Listor!$A$6:$G$62,7,FALSE),"")</f>
        <v/>
      </c>
      <c r="H1029" s="63" t="str">
        <f>IFERROR(VLOOKUP(B1029,Listor!$N$6:$O$47,2,FALSE),"")</f>
        <v/>
      </c>
      <c r="I1029" s="63" t="str">
        <f t="shared" si="49"/>
        <v/>
      </c>
      <c r="J1029" s="96" t="str">
        <f>IFERROR(VLOOKUP(B1029,Listor!$N$6:$P$47,3,FALSE)*I1029,"")</f>
        <v/>
      </c>
      <c r="K1029" s="81"/>
      <c r="L1029" s="88" t="str">
        <f>IFERROR((VLOOKUP(B1029,Listor!$N$6:$P$47,3,FALSE)*Biologiska!K1029)+(VLOOKUP(B1029,Listor!$N$6:$Q$47,4,FALSE)),"")</f>
        <v/>
      </c>
      <c r="M1029" s="63" t="str">
        <f t="shared" si="50"/>
        <v/>
      </c>
      <c r="N1029" s="75"/>
      <c r="O1029" s="84" t="str">
        <f t="shared" si="51"/>
        <v/>
      </c>
      <c r="P1029" s="107"/>
      <c r="Q1029" s="87" t="s">
        <v>79</v>
      </c>
      <c r="R1029" s="87"/>
      <c r="S1029" s="87"/>
      <c r="T1029" s="87"/>
      <c r="U1029" s="87"/>
      <c r="V1029" s="86" t="s">
        <v>79</v>
      </c>
      <c r="W1029" s="75"/>
      <c r="X1029" s="102" t="s">
        <v>79</v>
      </c>
      <c r="Y1029" s="63" t="str">
        <f>IFERROR(IF(VLOOKUP(X1029,Listor!$T$6:$U$7,2,FALSE)&lt;O1029,TRUE),"")</f>
        <v/>
      </c>
      <c r="Z1029" s="87"/>
      <c r="AA1029" s="104"/>
    </row>
    <row r="1030" spans="2:27" x14ac:dyDescent="0.25">
      <c r="B1030" s="68" t="s">
        <v>68</v>
      </c>
      <c r="C1030" s="80" t="str">
        <f>IFERROR(VLOOKUP(B1030,Listor!$A$6:$B$62,2,FALSE),"")</f>
        <v/>
      </c>
      <c r="D1030" s="80" t="str">
        <f>IFERROR(VLOOKUP(B1030,Listor!$A$6:$C$62,3,FALSE),"")</f>
        <v/>
      </c>
      <c r="E1030" s="110" t="s">
        <v>79</v>
      </c>
      <c r="F1030" s="66"/>
      <c r="G1030" s="35" t="str">
        <f>IFERROR(VLOOKUP(B1030,Listor!$A$6:$G$62,7,FALSE),"")</f>
        <v/>
      </c>
      <c r="H1030" s="63" t="str">
        <f>IFERROR(VLOOKUP(B1030,Listor!$N$6:$O$47,2,FALSE),"")</f>
        <v/>
      </c>
      <c r="I1030" s="63" t="str">
        <f t="shared" si="49"/>
        <v/>
      </c>
      <c r="J1030" s="96" t="str">
        <f>IFERROR(VLOOKUP(B1030,Listor!$N$6:$P$47,3,FALSE)*I1030,"")</f>
        <v/>
      </c>
      <c r="K1030" s="81"/>
      <c r="L1030" s="88" t="str">
        <f>IFERROR((VLOOKUP(B1030,Listor!$N$6:$P$47,3,FALSE)*Biologiska!K1030)+(VLOOKUP(B1030,Listor!$N$6:$Q$47,4,FALSE)),"")</f>
        <v/>
      </c>
      <c r="M1030" s="63" t="str">
        <f t="shared" si="50"/>
        <v/>
      </c>
      <c r="N1030" s="75"/>
      <c r="O1030" s="84" t="str">
        <f t="shared" si="51"/>
        <v/>
      </c>
      <c r="P1030" s="107"/>
      <c r="Q1030" s="87" t="s">
        <v>79</v>
      </c>
      <c r="R1030" s="87"/>
      <c r="S1030" s="87"/>
      <c r="T1030" s="87"/>
      <c r="U1030" s="87"/>
      <c r="V1030" s="86" t="s">
        <v>79</v>
      </c>
      <c r="W1030" s="75"/>
      <c r="X1030" s="102" t="s">
        <v>79</v>
      </c>
      <c r="Y1030" s="63" t="str">
        <f>IFERROR(IF(VLOOKUP(X1030,Listor!$T$6:$U$7,2,FALSE)&lt;O1030,TRUE),"")</f>
        <v/>
      </c>
      <c r="Z1030" s="87"/>
      <c r="AA1030" s="104"/>
    </row>
    <row r="1031" spans="2:27" x14ac:dyDescent="0.25">
      <c r="B1031" s="68" t="s">
        <v>68</v>
      </c>
      <c r="C1031" s="80" t="str">
        <f>IFERROR(VLOOKUP(B1031,Listor!$A$6:$B$62,2,FALSE),"")</f>
        <v/>
      </c>
      <c r="D1031" s="80" t="str">
        <f>IFERROR(VLOOKUP(B1031,Listor!$A$6:$C$62,3,FALSE),"")</f>
        <v/>
      </c>
      <c r="E1031" s="110" t="s">
        <v>79</v>
      </c>
      <c r="F1031" s="66"/>
      <c r="G1031" s="35" t="str">
        <f>IFERROR(VLOOKUP(B1031,Listor!$A$6:$G$62,7,FALSE),"")</f>
        <v/>
      </c>
      <c r="H1031" s="63" t="str">
        <f>IFERROR(VLOOKUP(B1031,Listor!$N$6:$O$47,2,FALSE),"")</f>
        <v/>
      </c>
      <c r="I1031" s="63" t="str">
        <f t="shared" si="49"/>
        <v/>
      </c>
      <c r="J1031" s="96" t="str">
        <f>IFERROR(VLOOKUP(B1031,Listor!$N$6:$P$47,3,FALSE)*I1031,"")</f>
        <v/>
      </c>
      <c r="K1031" s="81"/>
      <c r="L1031" s="88" t="str">
        <f>IFERROR((VLOOKUP(B1031,Listor!$N$6:$P$47,3,FALSE)*Biologiska!K1031)+(VLOOKUP(B1031,Listor!$N$6:$Q$47,4,FALSE)),"")</f>
        <v/>
      </c>
      <c r="M1031" s="63" t="str">
        <f t="shared" si="50"/>
        <v/>
      </c>
      <c r="N1031" s="75"/>
      <c r="O1031" s="84" t="str">
        <f t="shared" si="51"/>
        <v/>
      </c>
      <c r="P1031" s="107"/>
      <c r="Q1031" s="87" t="s">
        <v>79</v>
      </c>
      <c r="R1031" s="87"/>
      <c r="S1031" s="87"/>
      <c r="T1031" s="87"/>
      <c r="U1031" s="87"/>
      <c r="V1031" s="86" t="s">
        <v>79</v>
      </c>
      <c r="W1031" s="75"/>
      <c r="X1031" s="102" t="s">
        <v>79</v>
      </c>
      <c r="Y1031" s="63" t="str">
        <f>IFERROR(IF(VLOOKUP(X1031,Listor!$T$6:$U$7,2,FALSE)&lt;O1031,TRUE),"")</f>
        <v/>
      </c>
      <c r="Z1031" s="87"/>
      <c r="AA1031" s="104"/>
    </row>
    <row r="1032" spans="2:27" x14ac:dyDescent="0.25">
      <c r="B1032" s="68" t="s">
        <v>68</v>
      </c>
      <c r="C1032" s="80" t="str">
        <f>IFERROR(VLOOKUP(B1032,Listor!$A$6:$B$62,2,FALSE),"")</f>
        <v/>
      </c>
      <c r="D1032" s="80" t="str">
        <f>IFERROR(VLOOKUP(B1032,Listor!$A$6:$C$62,3,FALSE),"")</f>
        <v/>
      </c>
      <c r="E1032" s="110" t="s">
        <v>79</v>
      </c>
      <c r="F1032" s="66"/>
      <c r="G1032" s="35" t="str">
        <f>IFERROR(VLOOKUP(B1032,Listor!$A$6:$G$62,7,FALSE),"")</f>
        <v/>
      </c>
      <c r="H1032" s="63" t="str">
        <f>IFERROR(VLOOKUP(B1032,Listor!$N$6:$O$47,2,FALSE),"")</f>
        <v/>
      </c>
      <c r="I1032" s="63" t="str">
        <f t="shared" si="49"/>
        <v/>
      </c>
      <c r="J1032" s="96" t="str">
        <f>IFERROR(VLOOKUP(B1032,Listor!$N$6:$P$47,3,FALSE)*I1032,"")</f>
        <v/>
      </c>
      <c r="K1032" s="81"/>
      <c r="L1032" s="88" t="str">
        <f>IFERROR((VLOOKUP(B1032,Listor!$N$6:$P$47,3,FALSE)*Biologiska!K1032)+(VLOOKUP(B1032,Listor!$N$6:$Q$47,4,FALSE)),"")</f>
        <v/>
      </c>
      <c r="M1032" s="63" t="str">
        <f t="shared" si="50"/>
        <v/>
      </c>
      <c r="N1032" s="75"/>
      <c r="O1032" s="84" t="str">
        <f t="shared" si="51"/>
        <v/>
      </c>
      <c r="P1032" s="107"/>
      <c r="Q1032" s="87" t="s">
        <v>79</v>
      </c>
      <c r="R1032" s="87"/>
      <c r="S1032" s="87"/>
      <c r="T1032" s="87"/>
      <c r="U1032" s="87"/>
      <c r="V1032" s="86" t="s">
        <v>79</v>
      </c>
      <c r="W1032" s="75"/>
      <c r="X1032" s="102" t="s">
        <v>79</v>
      </c>
      <c r="Y1032" s="63" t="str">
        <f>IFERROR(IF(VLOOKUP(X1032,Listor!$T$6:$U$7,2,FALSE)&lt;O1032,TRUE),"")</f>
        <v/>
      </c>
      <c r="Z1032" s="87"/>
      <c r="AA1032" s="104"/>
    </row>
    <row r="1033" spans="2:27" x14ac:dyDescent="0.25">
      <c r="B1033" s="68" t="s">
        <v>68</v>
      </c>
      <c r="C1033" s="80" t="str">
        <f>IFERROR(VLOOKUP(B1033,Listor!$A$6:$B$62,2,FALSE),"")</f>
        <v/>
      </c>
      <c r="D1033" s="80" t="str">
        <f>IFERROR(VLOOKUP(B1033,Listor!$A$6:$C$62,3,FALSE),"")</f>
        <v/>
      </c>
      <c r="E1033" s="110" t="s">
        <v>79</v>
      </c>
      <c r="F1033" s="66"/>
      <c r="G1033" s="35" t="str">
        <f>IFERROR(VLOOKUP(B1033,Listor!$A$6:$G$62,7,FALSE),"")</f>
        <v/>
      </c>
      <c r="H1033" s="63" t="str">
        <f>IFERROR(VLOOKUP(B1033,Listor!$N$6:$O$47,2,FALSE),"")</f>
        <v/>
      </c>
      <c r="I1033" s="63" t="str">
        <f t="shared" si="49"/>
        <v/>
      </c>
      <c r="J1033" s="96" t="str">
        <f>IFERROR(VLOOKUP(B1033,Listor!$N$6:$P$47,3,FALSE)*I1033,"")</f>
        <v/>
      </c>
      <c r="K1033" s="81"/>
      <c r="L1033" s="88" t="str">
        <f>IFERROR((VLOOKUP(B1033,Listor!$N$6:$P$47,3,FALSE)*Biologiska!K1033)+(VLOOKUP(B1033,Listor!$N$6:$Q$47,4,FALSE)),"")</f>
        <v/>
      </c>
      <c r="M1033" s="63" t="str">
        <f t="shared" si="50"/>
        <v/>
      </c>
      <c r="N1033" s="75"/>
      <c r="O1033" s="84" t="str">
        <f t="shared" si="51"/>
        <v/>
      </c>
      <c r="P1033" s="107"/>
      <c r="Q1033" s="87" t="s">
        <v>79</v>
      </c>
      <c r="R1033" s="87"/>
      <c r="S1033" s="87"/>
      <c r="T1033" s="87"/>
      <c r="U1033" s="87"/>
      <c r="V1033" s="86" t="s">
        <v>79</v>
      </c>
      <c r="W1033" s="75"/>
      <c r="X1033" s="102" t="s">
        <v>79</v>
      </c>
      <c r="Y1033" s="63" t="str">
        <f>IFERROR(IF(VLOOKUP(X1033,Listor!$T$6:$U$7,2,FALSE)&lt;O1033,TRUE),"")</f>
        <v/>
      </c>
      <c r="Z1033" s="87"/>
      <c r="AA1033" s="104"/>
    </row>
    <row r="1034" spans="2:27" x14ac:dyDescent="0.25">
      <c r="B1034" s="68" t="s">
        <v>68</v>
      </c>
      <c r="C1034" s="80" t="str">
        <f>IFERROR(VLOOKUP(B1034,Listor!$A$6:$B$62,2,FALSE),"")</f>
        <v/>
      </c>
      <c r="D1034" s="80" t="str">
        <f>IFERROR(VLOOKUP(B1034,Listor!$A$6:$C$62,3,FALSE),"")</f>
        <v/>
      </c>
      <c r="E1034" s="110" t="s">
        <v>79</v>
      </c>
      <c r="F1034" s="66"/>
      <c r="G1034" s="35" t="str">
        <f>IFERROR(VLOOKUP(B1034,Listor!$A$6:$G$62,7,FALSE),"")</f>
        <v/>
      </c>
      <c r="H1034" s="63" t="str">
        <f>IFERROR(VLOOKUP(B1034,Listor!$N$6:$O$47,2,FALSE),"")</f>
        <v/>
      </c>
      <c r="I1034" s="63" t="str">
        <f t="shared" si="49"/>
        <v/>
      </c>
      <c r="J1034" s="96" t="str">
        <f>IFERROR(VLOOKUP(B1034,Listor!$N$6:$P$47,3,FALSE)*I1034,"")</f>
        <v/>
      </c>
      <c r="K1034" s="81"/>
      <c r="L1034" s="88" t="str">
        <f>IFERROR((VLOOKUP(B1034,Listor!$N$6:$P$47,3,FALSE)*Biologiska!K1034)+(VLOOKUP(B1034,Listor!$N$6:$Q$47,4,FALSE)),"")</f>
        <v/>
      </c>
      <c r="M1034" s="63" t="str">
        <f t="shared" si="50"/>
        <v/>
      </c>
      <c r="N1034" s="75"/>
      <c r="O1034" s="84" t="str">
        <f t="shared" si="51"/>
        <v/>
      </c>
      <c r="P1034" s="107"/>
      <c r="Q1034" s="87" t="s">
        <v>79</v>
      </c>
      <c r="R1034" s="87"/>
      <c r="S1034" s="87"/>
      <c r="T1034" s="87"/>
      <c r="U1034" s="87"/>
      <c r="V1034" s="86" t="s">
        <v>79</v>
      </c>
      <c r="W1034" s="75"/>
      <c r="X1034" s="102" t="s">
        <v>79</v>
      </c>
      <c r="Y1034" s="63" t="str">
        <f>IFERROR(IF(VLOOKUP(X1034,Listor!$T$6:$U$7,2,FALSE)&lt;O1034,TRUE),"")</f>
        <v/>
      </c>
      <c r="Z1034" s="87"/>
      <c r="AA1034" s="104"/>
    </row>
    <row r="1035" spans="2:27" x14ac:dyDescent="0.25">
      <c r="B1035" s="68" t="s">
        <v>68</v>
      </c>
      <c r="C1035" s="80" t="str">
        <f>IFERROR(VLOOKUP(B1035,Listor!$A$6:$B$62,2,FALSE),"")</f>
        <v/>
      </c>
      <c r="D1035" s="80" t="str">
        <f>IFERROR(VLOOKUP(B1035,Listor!$A$6:$C$62,3,FALSE),"")</f>
        <v/>
      </c>
      <c r="E1035" s="110" t="s">
        <v>79</v>
      </c>
      <c r="F1035" s="66"/>
      <c r="G1035" s="35" t="str">
        <f>IFERROR(VLOOKUP(B1035,Listor!$A$6:$G$62,7,FALSE),"")</f>
        <v/>
      </c>
      <c r="H1035" s="63" t="str">
        <f>IFERROR(VLOOKUP(B1035,Listor!$N$6:$O$47,2,FALSE),"")</f>
        <v/>
      </c>
      <c r="I1035" s="63" t="str">
        <f t="shared" si="49"/>
        <v/>
      </c>
      <c r="J1035" s="96" t="str">
        <f>IFERROR(VLOOKUP(B1035,Listor!$N$6:$P$47,3,FALSE)*I1035,"")</f>
        <v/>
      </c>
      <c r="K1035" s="81"/>
      <c r="L1035" s="88" t="str">
        <f>IFERROR((VLOOKUP(B1035,Listor!$N$6:$P$47,3,FALSE)*Biologiska!K1035)+(VLOOKUP(B1035,Listor!$N$6:$Q$47,4,FALSE)),"")</f>
        <v/>
      </c>
      <c r="M1035" s="63" t="str">
        <f t="shared" si="50"/>
        <v/>
      </c>
      <c r="N1035" s="75"/>
      <c r="O1035" s="84" t="str">
        <f t="shared" si="51"/>
        <v/>
      </c>
      <c r="P1035" s="107"/>
      <c r="Q1035" s="87" t="s">
        <v>79</v>
      </c>
      <c r="R1035" s="87"/>
      <c r="S1035" s="87"/>
      <c r="T1035" s="87"/>
      <c r="U1035" s="87"/>
      <c r="V1035" s="86" t="s">
        <v>79</v>
      </c>
      <c r="W1035" s="75"/>
      <c r="X1035" s="102" t="s">
        <v>79</v>
      </c>
      <c r="Y1035" s="63" t="str">
        <f>IFERROR(IF(VLOOKUP(X1035,Listor!$T$6:$U$7,2,FALSE)&lt;O1035,TRUE),"")</f>
        <v/>
      </c>
      <c r="Z1035" s="87"/>
      <c r="AA1035" s="104"/>
    </row>
    <row r="1036" spans="2:27" x14ac:dyDescent="0.25">
      <c r="B1036" s="68" t="s">
        <v>68</v>
      </c>
      <c r="C1036" s="80" t="str">
        <f>IFERROR(VLOOKUP(B1036,Listor!$A$6:$B$62,2,FALSE),"")</f>
        <v/>
      </c>
      <c r="D1036" s="80" t="str">
        <f>IFERROR(VLOOKUP(B1036,Listor!$A$6:$C$62,3,FALSE),"")</f>
        <v/>
      </c>
      <c r="E1036" s="110" t="s">
        <v>79</v>
      </c>
      <c r="F1036" s="66"/>
      <c r="G1036" s="35" t="str">
        <f>IFERROR(VLOOKUP(B1036,Listor!$A$6:$G$62,7,FALSE),"")</f>
        <v/>
      </c>
      <c r="H1036" s="63" t="str">
        <f>IFERROR(VLOOKUP(B1036,Listor!$N$6:$O$47,2,FALSE),"")</f>
        <v/>
      </c>
      <c r="I1036" s="63" t="str">
        <f t="shared" si="49"/>
        <v/>
      </c>
      <c r="J1036" s="96" t="str">
        <f>IFERROR(VLOOKUP(B1036,Listor!$N$6:$P$47,3,FALSE)*I1036,"")</f>
        <v/>
      </c>
      <c r="K1036" s="81"/>
      <c r="L1036" s="88" t="str">
        <f>IFERROR((VLOOKUP(B1036,Listor!$N$6:$P$47,3,FALSE)*Biologiska!K1036)+(VLOOKUP(B1036,Listor!$N$6:$Q$47,4,FALSE)),"")</f>
        <v/>
      </c>
      <c r="M1036" s="63" t="str">
        <f t="shared" si="50"/>
        <v/>
      </c>
      <c r="N1036" s="75"/>
      <c r="O1036" s="84" t="str">
        <f t="shared" si="51"/>
        <v/>
      </c>
      <c r="P1036" s="107"/>
      <c r="Q1036" s="87" t="s">
        <v>79</v>
      </c>
      <c r="R1036" s="87"/>
      <c r="S1036" s="87"/>
      <c r="T1036" s="87"/>
      <c r="U1036" s="87"/>
      <c r="V1036" s="86" t="s">
        <v>79</v>
      </c>
      <c r="W1036" s="75"/>
      <c r="X1036" s="102" t="s">
        <v>79</v>
      </c>
      <c r="Y1036" s="63" t="str">
        <f>IFERROR(IF(VLOOKUP(X1036,Listor!$T$6:$U$7,2,FALSE)&lt;O1036,TRUE),"")</f>
        <v/>
      </c>
      <c r="Z1036" s="87"/>
      <c r="AA1036" s="104"/>
    </row>
    <row r="1037" spans="2:27" x14ac:dyDescent="0.25">
      <c r="B1037" s="68" t="s">
        <v>68</v>
      </c>
      <c r="C1037" s="80" t="str">
        <f>IFERROR(VLOOKUP(B1037,Listor!$A$6:$B$62,2,FALSE),"")</f>
        <v/>
      </c>
      <c r="D1037" s="80" t="str">
        <f>IFERROR(VLOOKUP(B1037,Listor!$A$6:$C$62,3,FALSE),"")</f>
        <v/>
      </c>
      <c r="E1037" s="110" t="s">
        <v>79</v>
      </c>
      <c r="F1037" s="66"/>
      <c r="G1037" s="35" t="str">
        <f>IFERROR(VLOOKUP(B1037,Listor!$A$6:$G$62,7,FALSE),"")</f>
        <v/>
      </c>
      <c r="H1037" s="63" t="str">
        <f>IFERROR(VLOOKUP(B1037,Listor!$N$6:$O$47,2,FALSE),"")</f>
        <v/>
      </c>
      <c r="I1037" s="63" t="str">
        <f t="shared" si="49"/>
        <v/>
      </c>
      <c r="J1037" s="96" t="str">
        <f>IFERROR(VLOOKUP(B1037,Listor!$N$6:$P$47,3,FALSE)*I1037,"")</f>
        <v/>
      </c>
      <c r="K1037" s="81"/>
      <c r="L1037" s="88" t="str">
        <f>IFERROR((VLOOKUP(B1037,Listor!$N$6:$P$47,3,FALSE)*Biologiska!K1037)+(VLOOKUP(B1037,Listor!$N$6:$Q$47,4,FALSE)),"")</f>
        <v/>
      </c>
      <c r="M1037" s="63" t="str">
        <f t="shared" si="50"/>
        <v/>
      </c>
      <c r="N1037" s="75"/>
      <c r="O1037" s="84" t="str">
        <f t="shared" si="51"/>
        <v/>
      </c>
      <c r="P1037" s="107"/>
      <c r="Q1037" s="87" t="s">
        <v>79</v>
      </c>
      <c r="R1037" s="87"/>
      <c r="S1037" s="87"/>
      <c r="T1037" s="87"/>
      <c r="U1037" s="87"/>
      <c r="V1037" s="86" t="s">
        <v>79</v>
      </c>
      <c r="W1037" s="75"/>
      <c r="X1037" s="102" t="s">
        <v>79</v>
      </c>
      <c r="Y1037" s="63" t="str">
        <f>IFERROR(IF(VLOOKUP(X1037,Listor!$T$6:$U$7,2,FALSE)&lt;O1037,TRUE),"")</f>
        <v/>
      </c>
      <c r="Z1037" s="87"/>
      <c r="AA1037" s="104"/>
    </row>
    <row r="1038" spans="2:27" x14ac:dyDescent="0.25">
      <c r="B1038" s="68" t="s">
        <v>68</v>
      </c>
      <c r="C1038" s="80" t="str">
        <f>IFERROR(VLOOKUP(B1038,Listor!$A$6:$B$62,2,FALSE),"")</f>
        <v/>
      </c>
      <c r="D1038" s="80" t="str">
        <f>IFERROR(VLOOKUP(B1038,Listor!$A$6:$C$62,3,FALSE),"")</f>
        <v/>
      </c>
      <c r="E1038" s="110" t="s">
        <v>79</v>
      </c>
      <c r="F1038" s="66"/>
      <c r="G1038" s="35" t="str">
        <f>IFERROR(VLOOKUP(B1038,Listor!$A$6:$G$62,7,FALSE),"")</f>
        <v/>
      </c>
      <c r="H1038" s="63" t="str">
        <f>IFERROR(VLOOKUP(B1038,Listor!$N$6:$O$47,2,FALSE),"")</f>
        <v/>
      </c>
      <c r="I1038" s="63" t="str">
        <f t="shared" si="49"/>
        <v/>
      </c>
      <c r="J1038" s="96" t="str">
        <f>IFERROR(VLOOKUP(B1038,Listor!$N$6:$P$47,3,FALSE)*I1038,"")</f>
        <v/>
      </c>
      <c r="K1038" s="81"/>
      <c r="L1038" s="88" t="str">
        <f>IFERROR((VLOOKUP(B1038,Listor!$N$6:$P$47,3,FALSE)*Biologiska!K1038)+(VLOOKUP(B1038,Listor!$N$6:$Q$47,4,FALSE)),"")</f>
        <v/>
      </c>
      <c r="M1038" s="63" t="str">
        <f t="shared" si="50"/>
        <v/>
      </c>
      <c r="N1038" s="75"/>
      <c r="O1038" s="84" t="str">
        <f t="shared" si="51"/>
        <v/>
      </c>
      <c r="P1038" s="107"/>
      <c r="Q1038" s="87" t="s">
        <v>79</v>
      </c>
      <c r="R1038" s="87"/>
      <c r="S1038" s="87"/>
      <c r="T1038" s="87"/>
      <c r="U1038" s="87"/>
      <c r="V1038" s="86" t="s">
        <v>79</v>
      </c>
      <c r="W1038" s="75"/>
      <c r="X1038" s="102" t="s">
        <v>79</v>
      </c>
      <c r="Y1038" s="63" t="str">
        <f>IFERROR(IF(VLOOKUP(X1038,Listor!$T$6:$U$7,2,FALSE)&lt;O1038,TRUE),"")</f>
        <v/>
      </c>
      <c r="Z1038" s="87"/>
      <c r="AA1038" s="104"/>
    </row>
    <row r="1039" spans="2:27" x14ac:dyDescent="0.25">
      <c r="B1039" s="68" t="s">
        <v>68</v>
      </c>
      <c r="C1039" s="80" t="str">
        <f>IFERROR(VLOOKUP(B1039,Listor!$A$6:$B$62,2,FALSE),"")</f>
        <v/>
      </c>
      <c r="D1039" s="80" t="str">
        <f>IFERROR(VLOOKUP(B1039,Listor!$A$6:$C$62,3,FALSE),"")</f>
        <v/>
      </c>
      <c r="E1039" s="110" t="s">
        <v>79</v>
      </c>
      <c r="F1039" s="66"/>
      <c r="G1039" s="35" t="str">
        <f>IFERROR(VLOOKUP(B1039,Listor!$A$6:$G$62,7,FALSE),"")</f>
        <v/>
      </c>
      <c r="H1039" s="63" t="str">
        <f>IFERROR(VLOOKUP(B1039,Listor!$N$6:$O$47,2,FALSE),"")</f>
        <v/>
      </c>
      <c r="I1039" s="63" t="str">
        <f t="shared" si="49"/>
        <v/>
      </c>
      <c r="J1039" s="96" t="str">
        <f>IFERROR(VLOOKUP(B1039,Listor!$N$6:$P$47,3,FALSE)*I1039,"")</f>
        <v/>
      </c>
      <c r="K1039" s="81"/>
      <c r="L1039" s="88" t="str">
        <f>IFERROR((VLOOKUP(B1039,Listor!$N$6:$P$47,3,FALSE)*Biologiska!K1039)+(VLOOKUP(B1039,Listor!$N$6:$Q$47,4,FALSE)),"")</f>
        <v/>
      </c>
      <c r="M1039" s="63" t="str">
        <f t="shared" si="50"/>
        <v/>
      </c>
      <c r="N1039" s="75"/>
      <c r="O1039" s="84" t="str">
        <f t="shared" si="51"/>
        <v/>
      </c>
      <c r="P1039" s="107"/>
      <c r="Q1039" s="87" t="s">
        <v>79</v>
      </c>
      <c r="R1039" s="87"/>
      <c r="S1039" s="87"/>
      <c r="T1039" s="87"/>
      <c r="U1039" s="87"/>
      <c r="V1039" s="86" t="s">
        <v>79</v>
      </c>
      <c r="W1039" s="75"/>
      <c r="X1039" s="102" t="s">
        <v>79</v>
      </c>
      <c r="Y1039" s="63" t="str">
        <f>IFERROR(IF(VLOOKUP(X1039,Listor!$T$6:$U$7,2,FALSE)&lt;O1039,TRUE),"")</f>
        <v/>
      </c>
      <c r="Z1039" s="87"/>
      <c r="AA1039" s="104"/>
    </row>
    <row r="1040" spans="2:27" x14ac:dyDescent="0.25">
      <c r="B1040" s="68" t="s">
        <v>68</v>
      </c>
      <c r="C1040" s="80" t="str">
        <f>IFERROR(VLOOKUP(B1040,Listor!$A$6:$B$62,2,FALSE),"")</f>
        <v/>
      </c>
      <c r="D1040" s="80" t="str">
        <f>IFERROR(VLOOKUP(B1040,Listor!$A$6:$C$62,3,FALSE),"")</f>
        <v/>
      </c>
      <c r="E1040" s="110" t="s">
        <v>79</v>
      </c>
      <c r="F1040" s="66"/>
      <c r="G1040" s="35" t="str">
        <f>IFERROR(VLOOKUP(B1040,Listor!$A$6:$G$62,7,FALSE),"")</f>
        <v/>
      </c>
      <c r="H1040" s="63" t="str">
        <f>IFERROR(VLOOKUP(B1040,Listor!$N$6:$O$47,2,FALSE),"")</f>
        <v/>
      </c>
      <c r="I1040" s="63" t="str">
        <f t="shared" si="49"/>
        <v/>
      </c>
      <c r="J1040" s="96" t="str">
        <f>IFERROR(VLOOKUP(B1040,Listor!$N$6:$P$47,3,FALSE)*I1040,"")</f>
        <v/>
      </c>
      <c r="K1040" s="81"/>
      <c r="L1040" s="88" t="str">
        <f>IFERROR((VLOOKUP(B1040,Listor!$N$6:$P$47,3,FALSE)*Biologiska!K1040)+(VLOOKUP(B1040,Listor!$N$6:$Q$47,4,FALSE)),"")</f>
        <v/>
      </c>
      <c r="M1040" s="63" t="str">
        <f t="shared" si="50"/>
        <v/>
      </c>
      <c r="N1040" s="75"/>
      <c r="O1040" s="84" t="str">
        <f t="shared" si="51"/>
        <v/>
      </c>
      <c r="P1040" s="107"/>
      <c r="Q1040" s="87" t="s">
        <v>79</v>
      </c>
      <c r="R1040" s="87"/>
      <c r="S1040" s="87"/>
      <c r="T1040" s="87"/>
      <c r="U1040" s="87"/>
      <c r="V1040" s="86" t="s">
        <v>79</v>
      </c>
      <c r="W1040" s="75"/>
      <c r="X1040" s="102" t="s">
        <v>79</v>
      </c>
      <c r="Y1040" s="63" t="str">
        <f>IFERROR(IF(VLOOKUP(X1040,Listor!$T$6:$U$7,2,FALSE)&lt;O1040,TRUE),"")</f>
        <v/>
      </c>
      <c r="Z1040" s="87"/>
      <c r="AA1040" s="104"/>
    </row>
    <row r="1041" spans="2:27" x14ac:dyDescent="0.25">
      <c r="B1041" s="68" t="s">
        <v>68</v>
      </c>
      <c r="C1041" s="80" t="str">
        <f>IFERROR(VLOOKUP(B1041,Listor!$A$6:$B$62,2,FALSE),"")</f>
        <v/>
      </c>
      <c r="D1041" s="80" t="str">
        <f>IFERROR(VLOOKUP(B1041,Listor!$A$6:$C$62,3,FALSE),"")</f>
        <v/>
      </c>
      <c r="E1041" s="110" t="s">
        <v>79</v>
      </c>
      <c r="F1041" s="66"/>
      <c r="G1041" s="35" t="str">
        <f>IFERROR(VLOOKUP(B1041,Listor!$A$6:$G$62,7,FALSE),"")</f>
        <v/>
      </c>
      <c r="H1041" s="63" t="str">
        <f>IFERROR(VLOOKUP(B1041,Listor!$N$6:$O$47,2,FALSE),"")</f>
        <v/>
      </c>
      <c r="I1041" s="63" t="str">
        <f t="shared" si="49"/>
        <v/>
      </c>
      <c r="J1041" s="96" t="str">
        <f>IFERROR(VLOOKUP(B1041,Listor!$N$6:$P$47,3,FALSE)*I1041,"")</f>
        <v/>
      </c>
      <c r="K1041" s="81"/>
      <c r="L1041" s="88" t="str">
        <f>IFERROR((VLOOKUP(B1041,Listor!$N$6:$P$47,3,FALSE)*Biologiska!K1041)+(VLOOKUP(B1041,Listor!$N$6:$Q$47,4,FALSE)),"")</f>
        <v/>
      </c>
      <c r="M1041" s="63" t="str">
        <f t="shared" si="50"/>
        <v/>
      </c>
      <c r="N1041" s="75"/>
      <c r="O1041" s="84" t="str">
        <f t="shared" si="51"/>
        <v/>
      </c>
      <c r="P1041" s="107"/>
      <c r="Q1041" s="87" t="s">
        <v>79</v>
      </c>
      <c r="R1041" s="87"/>
      <c r="S1041" s="87"/>
      <c r="T1041" s="87"/>
      <c r="U1041" s="87"/>
      <c r="V1041" s="86" t="s">
        <v>79</v>
      </c>
      <c r="W1041" s="75"/>
      <c r="X1041" s="102" t="s">
        <v>79</v>
      </c>
      <c r="Y1041" s="63" t="str">
        <f>IFERROR(IF(VLOOKUP(X1041,Listor!$T$6:$U$7,2,FALSE)&lt;O1041,TRUE),"")</f>
        <v/>
      </c>
      <c r="Z1041" s="87"/>
      <c r="AA1041" s="104"/>
    </row>
    <row r="1042" spans="2:27" x14ac:dyDescent="0.25">
      <c r="B1042" s="68" t="s">
        <v>68</v>
      </c>
      <c r="C1042" s="80" t="str">
        <f>IFERROR(VLOOKUP(B1042,Listor!$A$6:$B$62,2,FALSE),"")</f>
        <v/>
      </c>
      <c r="D1042" s="80" t="str">
        <f>IFERROR(VLOOKUP(B1042,Listor!$A$6:$C$62,3,FALSE),"")</f>
        <v/>
      </c>
      <c r="E1042" s="110" t="s">
        <v>79</v>
      </c>
      <c r="F1042" s="66"/>
      <c r="G1042" s="35" t="str">
        <f>IFERROR(VLOOKUP(B1042,Listor!$A$6:$G$62,7,FALSE),"")</f>
        <v/>
      </c>
      <c r="H1042" s="63" t="str">
        <f>IFERROR(VLOOKUP(B1042,Listor!$N$6:$O$47,2,FALSE),"")</f>
        <v/>
      </c>
      <c r="I1042" s="63" t="str">
        <f t="shared" si="49"/>
        <v/>
      </c>
      <c r="J1042" s="96" t="str">
        <f>IFERROR(VLOOKUP(B1042,Listor!$N$6:$P$47,3,FALSE)*I1042,"")</f>
        <v/>
      </c>
      <c r="K1042" s="81"/>
      <c r="L1042" s="88" t="str">
        <f>IFERROR((VLOOKUP(B1042,Listor!$N$6:$P$47,3,FALSE)*Biologiska!K1042)+(VLOOKUP(B1042,Listor!$N$6:$Q$47,4,FALSE)),"")</f>
        <v/>
      </c>
      <c r="M1042" s="63" t="str">
        <f t="shared" si="50"/>
        <v/>
      </c>
      <c r="N1042" s="75"/>
      <c r="O1042" s="84" t="str">
        <f t="shared" si="51"/>
        <v/>
      </c>
      <c r="P1042" s="107"/>
      <c r="Q1042" s="87" t="s">
        <v>79</v>
      </c>
      <c r="R1042" s="87"/>
      <c r="S1042" s="87"/>
      <c r="T1042" s="87"/>
      <c r="U1042" s="87"/>
      <c r="V1042" s="86" t="s">
        <v>79</v>
      </c>
      <c r="W1042" s="75"/>
      <c r="X1042" s="102" t="s">
        <v>79</v>
      </c>
      <c r="Y1042" s="63" t="str">
        <f>IFERROR(IF(VLOOKUP(X1042,Listor!$T$6:$U$7,2,FALSE)&lt;O1042,TRUE),"")</f>
        <v/>
      </c>
      <c r="Z1042" s="87"/>
      <c r="AA1042" s="104"/>
    </row>
    <row r="1043" spans="2:27" x14ac:dyDescent="0.25">
      <c r="B1043" s="68" t="s">
        <v>68</v>
      </c>
      <c r="C1043" s="80" t="str">
        <f>IFERROR(VLOOKUP(B1043,Listor!$A$6:$B$62,2,FALSE),"")</f>
        <v/>
      </c>
      <c r="D1043" s="80" t="str">
        <f>IFERROR(VLOOKUP(B1043,Listor!$A$6:$C$62,3,FALSE),"")</f>
        <v/>
      </c>
      <c r="E1043" s="110" t="s">
        <v>79</v>
      </c>
      <c r="F1043" s="66"/>
      <c r="G1043" s="35" t="str">
        <f>IFERROR(VLOOKUP(B1043,Listor!$A$6:$G$62,7,FALSE),"")</f>
        <v/>
      </c>
      <c r="H1043" s="63" t="str">
        <f>IFERROR(VLOOKUP(B1043,Listor!$N$6:$O$47,2,FALSE),"")</f>
        <v/>
      </c>
      <c r="I1043" s="63" t="str">
        <f t="shared" si="49"/>
        <v/>
      </c>
      <c r="J1043" s="96" t="str">
        <f>IFERROR(VLOOKUP(B1043,Listor!$N$6:$P$47,3,FALSE)*I1043,"")</f>
        <v/>
      </c>
      <c r="K1043" s="81"/>
      <c r="L1043" s="88" t="str">
        <f>IFERROR((VLOOKUP(B1043,Listor!$N$6:$P$47,3,FALSE)*Biologiska!K1043)+(VLOOKUP(B1043,Listor!$N$6:$Q$47,4,FALSE)),"")</f>
        <v/>
      </c>
      <c r="M1043" s="63" t="str">
        <f t="shared" si="50"/>
        <v/>
      </c>
      <c r="N1043" s="75"/>
      <c r="O1043" s="84" t="str">
        <f t="shared" si="51"/>
        <v/>
      </c>
      <c r="P1043" s="107"/>
      <c r="Q1043" s="87" t="s">
        <v>79</v>
      </c>
      <c r="R1043" s="87"/>
      <c r="S1043" s="87"/>
      <c r="T1043" s="87"/>
      <c r="U1043" s="87"/>
      <c r="V1043" s="86" t="s">
        <v>79</v>
      </c>
      <c r="W1043" s="75"/>
      <c r="X1043" s="102" t="s">
        <v>79</v>
      </c>
      <c r="Y1043" s="63" t="str">
        <f>IFERROR(IF(VLOOKUP(X1043,Listor!$T$6:$U$7,2,FALSE)&lt;O1043,TRUE),"")</f>
        <v/>
      </c>
      <c r="Z1043" s="87"/>
      <c r="AA1043" s="104"/>
    </row>
    <row r="1044" spans="2:27" x14ac:dyDescent="0.25">
      <c r="B1044" s="68" t="s">
        <v>68</v>
      </c>
      <c r="C1044" s="80" t="str">
        <f>IFERROR(VLOOKUP(B1044,Listor!$A$6:$B$62,2,FALSE),"")</f>
        <v/>
      </c>
      <c r="D1044" s="80" t="str">
        <f>IFERROR(VLOOKUP(B1044,Listor!$A$6:$C$62,3,FALSE),"")</f>
        <v/>
      </c>
      <c r="E1044" s="110" t="s">
        <v>79</v>
      </c>
      <c r="F1044" s="66"/>
      <c r="G1044" s="35" t="str">
        <f>IFERROR(VLOOKUP(B1044,Listor!$A$6:$G$62,7,FALSE),"")</f>
        <v/>
      </c>
      <c r="H1044" s="63" t="str">
        <f>IFERROR(VLOOKUP(B1044,Listor!$N$6:$O$47,2,FALSE),"")</f>
        <v/>
      </c>
      <c r="I1044" s="63" t="str">
        <f t="shared" si="49"/>
        <v/>
      </c>
      <c r="J1044" s="96" t="str">
        <f>IFERROR(VLOOKUP(B1044,Listor!$N$6:$P$47,3,FALSE)*I1044,"")</f>
        <v/>
      </c>
      <c r="K1044" s="81"/>
      <c r="L1044" s="88" t="str">
        <f>IFERROR((VLOOKUP(B1044,Listor!$N$6:$P$47,3,FALSE)*Biologiska!K1044)+(VLOOKUP(B1044,Listor!$N$6:$Q$47,4,FALSE)),"")</f>
        <v/>
      </c>
      <c r="M1044" s="63" t="str">
        <f t="shared" si="50"/>
        <v/>
      </c>
      <c r="N1044" s="75"/>
      <c r="O1044" s="84" t="str">
        <f t="shared" si="51"/>
        <v/>
      </c>
      <c r="P1044" s="107"/>
      <c r="Q1044" s="87" t="s">
        <v>79</v>
      </c>
      <c r="R1044" s="87"/>
      <c r="S1044" s="87"/>
      <c r="T1044" s="87"/>
      <c r="U1044" s="87"/>
      <c r="V1044" s="86" t="s">
        <v>79</v>
      </c>
      <c r="W1044" s="75"/>
      <c r="X1044" s="102" t="s">
        <v>79</v>
      </c>
      <c r="Y1044" s="63" t="str">
        <f>IFERROR(IF(VLOOKUP(X1044,Listor!$T$6:$U$7,2,FALSE)&lt;O1044,TRUE),"")</f>
        <v/>
      </c>
      <c r="Z1044" s="87"/>
      <c r="AA1044" s="104"/>
    </row>
    <row r="1045" spans="2:27" x14ac:dyDescent="0.25">
      <c r="B1045" s="68" t="s">
        <v>68</v>
      </c>
      <c r="C1045" s="80" t="str">
        <f>IFERROR(VLOOKUP(B1045,Listor!$A$6:$B$62,2,FALSE),"")</f>
        <v/>
      </c>
      <c r="D1045" s="80" t="str">
        <f>IFERROR(VLOOKUP(B1045,Listor!$A$6:$C$62,3,FALSE),"")</f>
        <v/>
      </c>
      <c r="E1045" s="110" t="s">
        <v>79</v>
      </c>
      <c r="F1045" s="66"/>
      <c r="G1045" s="35" t="str">
        <f>IFERROR(VLOOKUP(B1045,Listor!$A$6:$G$62,7,FALSE),"")</f>
        <v/>
      </c>
      <c r="H1045" s="63" t="str">
        <f>IFERROR(VLOOKUP(B1045,Listor!$N$6:$O$47,2,FALSE),"")</f>
        <v/>
      </c>
      <c r="I1045" s="63" t="str">
        <f t="shared" si="49"/>
        <v/>
      </c>
      <c r="J1045" s="96" t="str">
        <f>IFERROR(VLOOKUP(B1045,Listor!$N$6:$P$47,3,FALSE)*I1045,"")</f>
        <v/>
      </c>
      <c r="K1045" s="81"/>
      <c r="L1045" s="88" t="str">
        <f>IFERROR((VLOOKUP(B1045,Listor!$N$6:$P$47,3,FALSE)*Biologiska!K1045)+(VLOOKUP(B1045,Listor!$N$6:$Q$47,4,FALSE)),"")</f>
        <v/>
      </c>
      <c r="M1045" s="63" t="str">
        <f t="shared" si="50"/>
        <v/>
      </c>
      <c r="N1045" s="75"/>
      <c r="O1045" s="84" t="str">
        <f t="shared" si="51"/>
        <v/>
      </c>
      <c r="P1045" s="107"/>
      <c r="Q1045" s="87" t="s">
        <v>79</v>
      </c>
      <c r="R1045" s="87"/>
      <c r="S1045" s="87"/>
      <c r="T1045" s="87"/>
      <c r="U1045" s="87"/>
      <c r="V1045" s="86" t="s">
        <v>79</v>
      </c>
      <c r="W1045" s="75"/>
      <c r="X1045" s="102" t="s">
        <v>79</v>
      </c>
      <c r="Y1045" s="63" t="str">
        <f>IFERROR(IF(VLOOKUP(X1045,Listor!$T$6:$U$7,2,FALSE)&lt;O1045,TRUE),"")</f>
        <v/>
      </c>
      <c r="Z1045" s="87"/>
      <c r="AA1045" s="104"/>
    </row>
    <row r="1046" spans="2:27" x14ac:dyDescent="0.25">
      <c r="B1046" s="68" t="s">
        <v>68</v>
      </c>
      <c r="C1046" s="80" t="str">
        <f>IFERROR(VLOOKUP(B1046,Listor!$A$6:$B$62,2,FALSE),"")</f>
        <v/>
      </c>
      <c r="D1046" s="80" t="str">
        <f>IFERROR(VLOOKUP(B1046,Listor!$A$6:$C$62,3,FALSE),"")</f>
        <v/>
      </c>
      <c r="E1046" s="110" t="s">
        <v>79</v>
      </c>
      <c r="F1046" s="66"/>
      <c r="G1046" s="35" t="str">
        <f>IFERROR(VLOOKUP(B1046,Listor!$A$6:$G$62,7,FALSE),"")</f>
        <v/>
      </c>
      <c r="H1046" s="63" t="str">
        <f>IFERROR(VLOOKUP(B1046,Listor!$N$6:$O$47,2,FALSE),"")</f>
        <v/>
      </c>
      <c r="I1046" s="63" t="str">
        <f t="shared" si="49"/>
        <v/>
      </c>
      <c r="J1046" s="96" t="str">
        <f>IFERROR(VLOOKUP(B1046,Listor!$N$6:$P$47,3,FALSE)*I1046,"")</f>
        <v/>
      </c>
      <c r="K1046" s="81"/>
      <c r="L1046" s="88" t="str">
        <f>IFERROR((VLOOKUP(B1046,Listor!$N$6:$P$47,3,FALSE)*Biologiska!K1046)+(VLOOKUP(B1046,Listor!$N$6:$Q$47,4,FALSE)),"")</f>
        <v/>
      </c>
      <c r="M1046" s="63" t="str">
        <f t="shared" si="50"/>
        <v/>
      </c>
      <c r="N1046" s="75"/>
      <c r="O1046" s="84" t="str">
        <f t="shared" si="51"/>
        <v/>
      </c>
      <c r="P1046" s="107"/>
      <c r="Q1046" s="87" t="s">
        <v>79</v>
      </c>
      <c r="R1046" s="87"/>
      <c r="S1046" s="87"/>
      <c r="T1046" s="87"/>
      <c r="U1046" s="87"/>
      <c r="V1046" s="86" t="s">
        <v>79</v>
      </c>
      <c r="W1046" s="75"/>
      <c r="X1046" s="102" t="s">
        <v>79</v>
      </c>
      <c r="Y1046" s="63" t="str">
        <f>IFERROR(IF(VLOOKUP(X1046,Listor!$T$6:$U$7,2,FALSE)&lt;O1046,TRUE),"")</f>
        <v/>
      </c>
      <c r="Z1046" s="87"/>
      <c r="AA1046" s="104"/>
    </row>
    <row r="1047" spans="2:27" x14ac:dyDescent="0.25">
      <c r="B1047" s="68" t="s">
        <v>68</v>
      </c>
      <c r="C1047" s="80" t="str">
        <f>IFERROR(VLOOKUP(B1047,Listor!$A$6:$B$62,2,FALSE),"")</f>
        <v/>
      </c>
      <c r="D1047" s="80" t="str">
        <f>IFERROR(VLOOKUP(B1047,Listor!$A$6:$C$62,3,FALSE),"")</f>
        <v/>
      </c>
      <c r="E1047" s="110" t="s">
        <v>79</v>
      </c>
      <c r="F1047" s="66"/>
      <c r="G1047" s="35" t="str">
        <f>IFERROR(VLOOKUP(B1047,Listor!$A$6:$G$62,7,FALSE),"")</f>
        <v/>
      </c>
      <c r="H1047" s="63" t="str">
        <f>IFERROR(VLOOKUP(B1047,Listor!$N$6:$O$47,2,FALSE),"")</f>
        <v/>
      </c>
      <c r="I1047" s="63" t="str">
        <f t="shared" si="49"/>
        <v/>
      </c>
      <c r="J1047" s="96" t="str">
        <f>IFERROR(VLOOKUP(B1047,Listor!$N$6:$P$47,3,FALSE)*I1047,"")</f>
        <v/>
      </c>
      <c r="K1047" s="81"/>
      <c r="L1047" s="88" t="str">
        <f>IFERROR((VLOOKUP(B1047,Listor!$N$6:$P$47,3,FALSE)*Biologiska!K1047)+(VLOOKUP(B1047,Listor!$N$6:$Q$47,4,FALSE)),"")</f>
        <v/>
      </c>
      <c r="M1047" s="63" t="str">
        <f t="shared" si="50"/>
        <v/>
      </c>
      <c r="N1047" s="75"/>
      <c r="O1047" s="84" t="str">
        <f t="shared" si="51"/>
        <v/>
      </c>
      <c r="P1047" s="107"/>
      <c r="Q1047" s="87" t="s">
        <v>79</v>
      </c>
      <c r="R1047" s="87"/>
      <c r="S1047" s="87"/>
      <c r="T1047" s="87"/>
      <c r="U1047" s="87"/>
      <c r="V1047" s="86" t="s">
        <v>79</v>
      </c>
      <c r="W1047" s="75"/>
      <c r="X1047" s="102" t="s">
        <v>79</v>
      </c>
      <c r="Y1047" s="63" t="str">
        <f>IFERROR(IF(VLOOKUP(X1047,Listor!$T$6:$U$7,2,FALSE)&lt;O1047,TRUE),"")</f>
        <v/>
      </c>
      <c r="Z1047" s="87"/>
      <c r="AA1047" s="104"/>
    </row>
    <row r="1048" spans="2:27" x14ac:dyDescent="0.25">
      <c r="B1048" s="68" t="s">
        <v>68</v>
      </c>
      <c r="C1048" s="80" t="str">
        <f>IFERROR(VLOOKUP(B1048,Listor!$A$6:$B$62,2,FALSE),"")</f>
        <v/>
      </c>
      <c r="D1048" s="80" t="str">
        <f>IFERROR(VLOOKUP(B1048,Listor!$A$6:$C$62,3,FALSE),"")</f>
        <v/>
      </c>
      <c r="E1048" s="110" t="s">
        <v>79</v>
      </c>
      <c r="F1048" s="66"/>
      <c r="G1048" s="35" t="str">
        <f>IFERROR(VLOOKUP(B1048,Listor!$A$6:$G$62,7,FALSE),"")</f>
        <v/>
      </c>
      <c r="H1048" s="63" t="str">
        <f>IFERROR(VLOOKUP(B1048,Listor!$N$6:$O$47,2,FALSE),"")</f>
        <v/>
      </c>
      <c r="I1048" s="63" t="str">
        <f t="shared" si="49"/>
        <v/>
      </c>
      <c r="J1048" s="96" t="str">
        <f>IFERROR(VLOOKUP(B1048,Listor!$N$6:$P$47,3,FALSE)*I1048,"")</f>
        <v/>
      </c>
      <c r="K1048" s="81"/>
      <c r="L1048" s="88" t="str">
        <f>IFERROR((VLOOKUP(B1048,Listor!$N$6:$P$47,3,FALSE)*Biologiska!K1048)+(VLOOKUP(B1048,Listor!$N$6:$Q$47,4,FALSE)),"")</f>
        <v/>
      </c>
      <c r="M1048" s="63" t="str">
        <f t="shared" si="50"/>
        <v/>
      </c>
      <c r="N1048" s="75"/>
      <c r="O1048" s="84" t="str">
        <f t="shared" si="51"/>
        <v/>
      </c>
      <c r="P1048" s="107"/>
      <c r="Q1048" s="87" t="s">
        <v>79</v>
      </c>
      <c r="R1048" s="87"/>
      <c r="S1048" s="87"/>
      <c r="T1048" s="87"/>
      <c r="U1048" s="87"/>
      <c r="V1048" s="86" t="s">
        <v>79</v>
      </c>
      <c r="W1048" s="75"/>
      <c r="X1048" s="102" t="s">
        <v>79</v>
      </c>
      <c r="Y1048" s="63" t="str">
        <f>IFERROR(IF(VLOOKUP(X1048,Listor!$T$6:$U$7,2,FALSE)&lt;O1048,TRUE),"")</f>
        <v/>
      </c>
      <c r="Z1048" s="87"/>
      <c r="AA1048" s="104"/>
    </row>
    <row r="1049" spans="2:27" x14ac:dyDescent="0.25">
      <c r="B1049" s="68" t="s">
        <v>68</v>
      </c>
      <c r="C1049" s="80" t="str">
        <f>IFERROR(VLOOKUP(B1049,Listor!$A$6:$B$62,2,FALSE),"")</f>
        <v/>
      </c>
      <c r="D1049" s="80" t="str">
        <f>IFERROR(VLOOKUP(B1049,Listor!$A$6:$C$62,3,FALSE),"")</f>
        <v/>
      </c>
      <c r="E1049" s="110" t="s">
        <v>79</v>
      </c>
      <c r="F1049" s="66"/>
      <c r="G1049" s="35" t="str">
        <f>IFERROR(VLOOKUP(B1049,Listor!$A$6:$G$62,7,FALSE),"")</f>
        <v/>
      </c>
      <c r="H1049" s="63" t="str">
        <f>IFERROR(VLOOKUP(B1049,Listor!$N$6:$O$47,2,FALSE),"")</f>
        <v/>
      </c>
      <c r="I1049" s="63" t="str">
        <f t="shared" si="49"/>
        <v/>
      </c>
      <c r="J1049" s="96" t="str">
        <f>IFERROR(VLOOKUP(B1049,Listor!$N$6:$P$47,3,FALSE)*I1049,"")</f>
        <v/>
      </c>
      <c r="K1049" s="81"/>
      <c r="L1049" s="88" t="str">
        <f>IFERROR((VLOOKUP(B1049,Listor!$N$6:$P$47,3,FALSE)*Biologiska!K1049)+(VLOOKUP(B1049,Listor!$N$6:$Q$47,4,FALSE)),"")</f>
        <v/>
      </c>
      <c r="M1049" s="63" t="str">
        <f t="shared" si="50"/>
        <v/>
      </c>
      <c r="N1049" s="75"/>
      <c r="O1049" s="84" t="str">
        <f t="shared" si="51"/>
        <v/>
      </c>
      <c r="P1049" s="107"/>
      <c r="Q1049" s="87" t="s">
        <v>79</v>
      </c>
      <c r="R1049" s="87"/>
      <c r="S1049" s="87"/>
      <c r="T1049" s="87"/>
      <c r="U1049" s="87"/>
      <c r="V1049" s="86" t="s">
        <v>79</v>
      </c>
      <c r="W1049" s="75"/>
      <c r="X1049" s="102" t="s">
        <v>79</v>
      </c>
      <c r="Y1049" s="63" t="str">
        <f>IFERROR(IF(VLOOKUP(X1049,Listor!$T$6:$U$7,2,FALSE)&lt;O1049,TRUE),"")</f>
        <v/>
      </c>
      <c r="Z1049" s="87"/>
      <c r="AA1049" s="104"/>
    </row>
    <row r="1050" spans="2:27" x14ac:dyDescent="0.25">
      <c r="B1050" s="68" t="s">
        <v>68</v>
      </c>
      <c r="C1050" s="80" t="str">
        <f>IFERROR(VLOOKUP(B1050,Listor!$A$6:$B$62,2,FALSE),"")</f>
        <v/>
      </c>
      <c r="D1050" s="80" t="str">
        <f>IFERROR(VLOOKUP(B1050,Listor!$A$6:$C$62,3,FALSE),"")</f>
        <v/>
      </c>
      <c r="E1050" s="110" t="s">
        <v>79</v>
      </c>
      <c r="F1050" s="66"/>
      <c r="G1050" s="35" t="str">
        <f>IFERROR(VLOOKUP(B1050,Listor!$A$6:$G$62,7,FALSE),"")</f>
        <v/>
      </c>
      <c r="H1050" s="63" t="str">
        <f>IFERROR(VLOOKUP(B1050,Listor!$N$6:$O$47,2,FALSE),"")</f>
        <v/>
      </c>
      <c r="I1050" s="63" t="str">
        <f t="shared" si="49"/>
        <v/>
      </c>
      <c r="J1050" s="96" t="str">
        <f>IFERROR(VLOOKUP(B1050,Listor!$N$6:$P$47,3,FALSE)*I1050,"")</f>
        <v/>
      </c>
      <c r="K1050" s="81"/>
      <c r="L1050" s="88" t="str">
        <f>IFERROR((VLOOKUP(B1050,Listor!$N$6:$P$47,3,FALSE)*Biologiska!K1050)+(VLOOKUP(B1050,Listor!$N$6:$Q$47,4,FALSE)),"")</f>
        <v/>
      </c>
      <c r="M1050" s="63" t="str">
        <f t="shared" si="50"/>
        <v/>
      </c>
      <c r="N1050" s="75"/>
      <c r="O1050" s="84" t="str">
        <f t="shared" si="51"/>
        <v/>
      </c>
      <c r="P1050" s="107"/>
      <c r="Q1050" s="87" t="s">
        <v>79</v>
      </c>
      <c r="R1050" s="87"/>
      <c r="S1050" s="87"/>
      <c r="T1050" s="87"/>
      <c r="U1050" s="87"/>
      <c r="V1050" s="86" t="s">
        <v>79</v>
      </c>
      <c r="W1050" s="75"/>
      <c r="X1050" s="102" t="s">
        <v>79</v>
      </c>
      <c r="Y1050" s="63" t="str">
        <f>IFERROR(IF(VLOOKUP(X1050,Listor!$T$6:$U$7,2,FALSE)&lt;O1050,TRUE),"")</f>
        <v/>
      </c>
      <c r="Z1050" s="87"/>
      <c r="AA1050" s="104"/>
    </row>
    <row r="1051" spans="2:27" x14ac:dyDescent="0.25">
      <c r="B1051" s="68" t="s">
        <v>68</v>
      </c>
      <c r="C1051" s="80" t="str">
        <f>IFERROR(VLOOKUP(B1051,Listor!$A$6:$B$62,2,FALSE),"")</f>
        <v/>
      </c>
      <c r="D1051" s="80" t="str">
        <f>IFERROR(VLOOKUP(B1051,Listor!$A$6:$C$62,3,FALSE),"")</f>
        <v/>
      </c>
      <c r="E1051" s="110" t="s">
        <v>79</v>
      </c>
      <c r="F1051" s="66"/>
      <c r="G1051" s="35" t="str">
        <f>IFERROR(VLOOKUP(B1051,Listor!$A$6:$G$62,7,FALSE),"")</f>
        <v/>
      </c>
      <c r="H1051" s="63" t="str">
        <f>IFERROR(VLOOKUP(B1051,Listor!$N$6:$O$47,2,FALSE),"")</f>
        <v/>
      </c>
      <c r="I1051" s="63" t="str">
        <f t="shared" si="49"/>
        <v/>
      </c>
      <c r="J1051" s="96" t="str">
        <f>IFERROR(VLOOKUP(B1051,Listor!$N$6:$P$47,3,FALSE)*I1051,"")</f>
        <v/>
      </c>
      <c r="K1051" s="81"/>
      <c r="L1051" s="88" t="str">
        <f>IFERROR((VLOOKUP(B1051,Listor!$N$6:$P$47,3,FALSE)*Biologiska!K1051)+(VLOOKUP(B1051,Listor!$N$6:$Q$47,4,FALSE)),"")</f>
        <v/>
      </c>
      <c r="M1051" s="63" t="str">
        <f t="shared" si="50"/>
        <v/>
      </c>
      <c r="N1051" s="75"/>
      <c r="O1051" s="84" t="str">
        <f t="shared" si="51"/>
        <v/>
      </c>
      <c r="P1051" s="107"/>
      <c r="Q1051" s="87" t="s">
        <v>79</v>
      </c>
      <c r="R1051" s="87"/>
      <c r="S1051" s="87"/>
      <c r="T1051" s="87"/>
      <c r="U1051" s="87"/>
      <c r="V1051" s="86" t="s">
        <v>79</v>
      </c>
      <c r="W1051" s="75"/>
      <c r="X1051" s="102" t="s">
        <v>79</v>
      </c>
      <c r="Y1051" s="63" t="str">
        <f>IFERROR(IF(VLOOKUP(X1051,Listor!$T$6:$U$7,2,FALSE)&lt;O1051,TRUE),"")</f>
        <v/>
      </c>
      <c r="Z1051" s="87"/>
      <c r="AA1051" s="104"/>
    </row>
    <row r="1052" spans="2:27" x14ac:dyDescent="0.25">
      <c r="B1052" s="68" t="s">
        <v>68</v>
      </c>
      <c r="C1052" s="80" t="str">
        <f>IFERROR(VLOOKUP(B1052,Listor!$A$6:$B$62,2,FALSE),"")</f>
        <v/>
      </c>
      <c r="D1052" s="80" t="str">
        <f>IFERROR(VLOOKUP(B1052,Listor!$A$6:$C$62,3,FALSE),"")</f>
        <v/>
      </c>
      <c r="E1052" s="110" t="s">
        <v>79</v>
      </c>
      <c r="F1052" s="66"/>
      <c r="G1052" s="35" t="str">
        <f>IFERROR(VLOOKUP(B1052,Listor!$A$6:$G$62,7,FALSE),"")</f>
        <v/>
      </c>
      <c r="H1052" s="63" t="str">
        <f>IFERROR(VLOOKUP(B1052,Listor!$N$6:$O$47,2,FALSE),"")</f>
        <v/>
      </c>
      <c r="I1052" s="63" t="str">
        <f t="shared" si="49"/>
        <v/>
      </c>
      <c r="J1052" s="96" t="str">
        <f>IFERROR(VLOOKUP(B1052,Listor!$N$6:$P$47,3,FALSE)*I1052,"")</f>
        <v/>
      </c>
      <c r="K1052" s="81"/>
      <c r="L1052" s="88" t="str">
        <f>IFERROR((VLOOKUP(B1052,Listor!$N$6:$P$47,3,FALSE)*Biologiska!K1052)+(VLOOKUP(B1052,Listor!$N$6:$Q$47,4,FALSE)),"")</f>
        <v/>
      </c>
      <c r="M1052" s="63" t="str">
        <f t="shared" si="50"/>
        <v/>
      </c>
      <c r="N1052" s="75"/>
      <c r="O1052" s="84" t="str">
        <f t="shared" si="51"/>
        <v/>
      </c>
      <c r="P1052" s="107"/>
      <c r="Q1052" s="87" t="s">
        <v>79</v>
      </c>
      <c r="R1052" s="87"/>
      <c r="S1052" s="87"/>
      <c r="T1052" s="87"/>
      <c r="U1052" s="87"/>
      <c r="V1052" s="86" t="s">
        <v>79</v>
      </c>
      <c r="W1052" s="75"/>
      <c r="X1052" s="102" t="s">
        <v>79</v>
      </c>
      <c r="Y1052" s="63" t="str">
        <f>IFERROR(IF(VLOOKUP(X1052,Listor!$T$6:$U$7,2,FALSE)&lt;O1052,TRUE),"")</f>
        <v/>
      </c>
      <c r="Z1052" s="87"/>
      <c r="AA1052" s="104"/>
    </row>
    <row r="1053" spans="2:27" x14ac:dyDescent="0.25">
      <c r="B1053" s="68" t="s">
        <v>68</v>
      </c>
      <c r="C1053" s="80" t="str">
        <f>IFERROR(VLOOKUP(B1053,Listor!$A$6:$B$62,2,FALSE),"")</f>
        <v/>
      </c>
      <c r="D1053" s="80" t="str">
        <f>IFERROR(VLOOKUP(B1053,Listor!$A$6:$C$62,3,FALSE),"")</f>
        <v/>
      </c>
      <c r="E1053" s="110" t="s">
        <v>79</v>
      </c>
      <c r="F1053" s="66"/>
      <c r="G1053" s="35" t="str">
        <f>IFERROR(VLOOKUP(B1053,Listor!$A$6:$G$62,7,FALSE),"")</f>
        <v/>
      </c>
      <c r="H1053" s="63" t="str">
        <f>IFERROR(VLOOKUP(B1053,Listor!$N$6:$O$47,2,FALSE),"")</f>
        <v/>
      </c>
      <c r="I1053" s="63" t="str">
        <f t="shared" si="49"/>
        <v/>
      </c>
      <c r="J1053" s="96" t="str">
        <f>IFERROR(VLOOKUP(B1053,Listor!$N$6:$P$47,3,FALSE)*I1053,"")</f>
        <v/>
      </c>
      <c r="K1053" s="81"/>
      <c r="L1053" s="88" t="str">
        <f>IFERROR((VLOOKUP(B1053,Listor!$N$6:$P$47,3,FALSE)*Biologiska!K1053)+(VLOOKUP(B1053,Listor!$N$6:$Q$47,4,FALSE)),"")</f>
        <v/>
      </c>
      <c r="M1053" s="63" t="str">
        <f t="shared" si="50"/>
        <v/>
      </c>
      <c r="N1053" s="75"/>
      <c r="O1053" s="84" t="str">
        <f t="shared" si="51"/>
        <v/>
      </c>
      <c r="P1053" s="107"/>
      <c r="Q1053" s="87" t="s">
        <v>79</v>
      </c>
      <c r="R1053" s="87"/>
      <c r="S1053" s="87"/>
      <c r="T1053" s="87"/>
      <c r="U1053" s="87"/>
      <c r="V1053" s="86" t="s">
        <v>79</v>
      </c>
      <c r="W1053" s="75"/>
      <c r="X1053" s="102" t="s">
        <v>79</v>
      </c>
      <c r="Y1053" s="63" t="str">
        <f>IFERROR(IF(VLOOKUP(X1053,Listor!$T$6:$U$7,2,FALSE)&lt;O1053,TRUE),"")</f>
        <v/>
      </c>
      <c r="Z1053" s="87"/>
      <c r="AA1053" s="104"/>
    </row>
    <row r="1054" spans="2:27" x14ac:dyDescent="0.25">
      <c r="B1054" s="68" t="s">
        <v>68</v>
      </c>
      <c r="C1054" s="80" t="str">
        <f>IFERROR(VLOOKUP(B1054,Listor!$A$6:$B$62,2,FALSE),"")</f>
        <v/>
      </c>
      <c r="D1054" s="80" t="str">
        <f>IFERROR(VLOOKUP(B1054,Listor!$A$6:$C$62,3,FALSE),"")</f>
        <v/>
      </c>
      <c r="E1054" s="110" t="s">
        <v>79</v>
      </c>
      <c r="F1054" s="66"/>
      <c r="G1054" s="35" t="str">
        <f>IFERROR(VLOOKUP(B1054,Listor!$A$6:$G$62,7,FALSE),"")</f>
        <v/>
      </c>
      <c r="H1054" s="63" t="str">
        <f>IFERROR(VLOOKUP(B1054,Listor!$N$6:$O$47,2,FALSE),"")</f>
        <v/>
      </c>
      <c r="I1054" s="63" t="str">
        <f t="shared" si="49"/>
        <v/>
      </c>
      <c r="J1054" s="96" t="str">
        <f>IFERROR(VLOOKUP(B1054,Listor!$N$6:$P$47,3,FALSE)*I1054,"")</f>
        <v/>
      </c>
      <c r="K1054" s="81"/>
      <c r="L1054" s="88" t="str">
        <f>IFERROR((VLOOKUP(B1054,Listor!$N$6:$P$47,3,FALSE)*Biologiska!K1054)+(VLOOKUP(B1054,Listor!$N$6:$Q$47,4,FALSE)),"")</f>
        <v/>
      </c>
      <c r="M1054" s="63" t="str">
        <f t="shared" si="50"/>
        <v/>
      </c>
      <c r="N1054" s="75"/>
      <c r="O1054" s="84" t="str">
        <f t="shared" si="51"/>
        <v/>
      </c>
      <c r="P1054" s="107"/>
      <c r="Q1054" s="87" t="s">
        <v>79</v>
      </c>
      <c r="R1054" s="87"/>
      <c r="S1054" s="87"/>
      <c r="T1054" s="87"/>
      <c r="U1054" s="87"/>
      <c r="V1054" s="86" t="s">
        <v>79</v>
      </c>
      <c r="W1054" s="75"/>
      <c r="X1054" s="102" t="s">
        <v>79</v>
      </c>
      <c r="Y1054" s="63" t="str">
        <f>IFERROR(IF(VLOOKUP(X1054,Listor!$T$6:$U$7,2,FALSE)&lt;O1054,TRUE),"")</f>
        <v/>
      </c>
      <c r="Z1054" s="87"/>
      <c r="AA1054" s="104"/>
    </row>
    <row r="1055" spans="2:27" x14ac:dyDescent="0.25">
      <c r="B1055" s="68" t="s">
        <v>68</v>
      </c>
      <c r="C1055" s="80" t="str">
        <f>IFERROR(VLOOKUP(B1055,Listor!$A$6:$B$62,2,FALSE),"")</f>
        <v/>
      </c>
      <c r="D1055" s="80" t="str">
        <f>IFERROR(VLOOKUP(B1055,Listor!$A$6:$C$62,3,FALSE),"")</f>
        <v/>
      </c>
      <c r="E1055" s="110" t="s">
        <v>79</v>
      </c>
      <c r="F1055" s="66"/>
      <c r="G1055" s="35" t="str">
        <f>IFERROR(VLOOKUP(B1055,Listor!$A$6:$G$62,7,FALSE),"")</f>
        <v/>
      </c>
      <c r="H1055" s="63" t="str">
        <f>IFERROR(VLOOKUP(B1055,Listor!$N$6:$O$47,2,FALSE),"")</f>
        <v/>
      </c>
      <c r="I1055" s="63" t="str">
        <f t="shared" si="49"/>
        <v/>
      </c>
      <c r="J1055" s="96" t="str">
        <f>IFERROR(VLOOKUP(B1055,Listor!$N$6:$P$47,3,FALSE)*I1055,"")</f>
        <v/>
      </c>
      <c r="K1055" s="81"/>
      <c r="L1055" s="88" t="str">
        <f>IFERROR((VLOOKUP(B1055,Listor!$N$6:$P$47,3,FALSE)*Biologiska!K1055)+(VLOOKUP(B1055,Listor!$N$6:$Q$47,4,FALSE)),"")</f>
        <v/>
      </c>
      <c r="M1055" s="63" t="str">
        <f t="shared" si="50"/>
        <v/>
      </c>
      <c r="N1055" s="75"/>
      <c r="O1055" s="84" t="str">
        <f t="shared" si="51"/>
        <v/>
      </c>
      <c r="P1055" s="107"/>
      <c r="Q1055" s="87" t="s">
        <v>79</v>
      </c>
      <c r="R1055" s="87"/>
      <c r="S1055" s="87"/>
      <c r="T1055" s="87"/>
      <c r="U1055" s="87"/>
      <c r="V1055" s="86" t="s">
        <v>79</v>
      </c>
      <c r="W1055" s="75"/>
      <c r="X1055" s="102" t="s">
        <v>79</v>
      </c>
      <c r="Y1055" s="63" t="str">
        <f>IFERROR(IF(VLOOKUP(X1055,Listor!$T$6:$U$7,2,FALSE)&lt;O1055,TRUE),"")</f>
        <v/>
      </c>
      <c r="Z1055" s="87"/>
      <c r="AA1055" s="104"/>
    </row>
    <row r="1056" spans="2:27" x14ac:dyDescent="0.25">
      <c r="B1056" s="68" t="s">
        <v>68</v>
      </c>
      <c r="C1056" s="80" t="str">
        <f>IFERROR(VLOOKUP(B1056,Listor!$A$6:$B$62,2,FALSE),"")</f>
        <v/>
      </c>
      <c r="D1056" s="80" t="str">
        <f>IFERROR(VLOOKUP(B1056,Listor!$A$6:$C$62,3,FALSE),"")</f>
        <v/>
      </c>
      <c r="E1056" s="110" t="s">
        <v>79</v>
      </c>
      <c r="F1056" s="66"/>
      <c r="G1056" s="35" t="str">
        <f>IFERROR(VLOOKUP(B1056,Listor!$A$6:$G$62,7,FALSE),"")</f>
        <v/>
      </c>
      <c r="H1056" s="63" t="str">
        <f>IFERROR(VLOOKUP(B1056,Listor!$N$6:$O$47,2,FALSE),"")</f>
        <v/>
      </c>
      <c r="I1056" s="63" t="str">
        <f t="shared" si="49"/>
        <v/>
      </c>
      <c r="J1056" s="96" t="str">
        <f>IFERROR(VLOOKUP(B1056,Listor!$N$6:$P$47,3,FALSE)*I1056,"")</f>
        <v/>
      </c>
      <c r="K1056" s="81"/>
      <c r="L1056" s="88" t="str">
        <f>IFERROR((VLOOKUP(B1056,Listor!$N$6:$P$47,3,FALSE)*Biologiska!K1056)+(VLOOKUP(B1056,Listor!$N$6:$Q$47,4,FALSE)),"")</f>
        <v/>
      </c>
      <c r="M1056" s="63" t="str">
        <f t="shared" si="50"/>
        <v/>
      </c>
      <c r="N1056" s="75"/>
      <c r="O1056" s="84" t="str">
        <f t="shared" si="51"/>
        <v/>
      </c>
      <c r="P1056" s="107"/>
      <c r="Q1056" s="87" t="s">
        <v>79</v>
      </c>
      <c r="R1056" s="87"/>
      <c r="S1056" s="87"/>
      <c r="T1056" s="87"/>
      <c r="U1056" s="87"/>
      <c r="V1056" s="86" t="s">
        <v>79</v>
      </c>
      <c r="W1056" s="75"/>
      <c r="X1056" s="102" t="s">
        <v>79</v>
      </c>
      <c r="Y1056" s="63" t="str">
        <f>IFERROR(IF(VLOOKUP(X1056,Listor!$T$6:$U$7,2,FALSE)&lt;O1056,TRUE),"")</f>
        <v/>
      </c>
      <c r="Z1056" s="87"/>
      <c r="AA1056" s="104"/>
    </row>
    <row r="1057" spans="2:27" x14ac:dyDescent="0.25">
      <c r="B1057" s="68" t="s">
        <v>68</v>
      </c>
      <c r="C1057" s="80" t="str">
        <f>IFERROR(VLOOKUP(B1057,Listor!$A$6:$B$62,2,FALSE),"")</f>
        <v/>
      </c>
      <c r="D1057" s="80" t="str">
        <f>IFERROR(VLOOKUP(B1057,Listor!$A$6:$C$62,3,FALSE),"")</f>
        <v/>
      </c>
      <c r="E1057" s="110" t="s">
        <v>79</v>
      </c>
      <c r="F1057" s="66"/>
      <c r="G1057" s="35" t="str">
        <f>IFERROR(VLOOKUP(B1057,Listor!$A$6:$G$62,7,FALSE),"")</f>
        <v/>
      </c>
      <c r="H1057" s="63" t="str">
        <f>IFERROR(VLOOKUP(B1057,Listor!$N$6:$O$47,2,FALSE),"")</f>
        <v/>
      </c>
      <c r="I1057" s="63" t="str">
        <f t="shared" si="49"/>
        <v/>
      </c>
      <c r="J1057" s="96" t="str">
        <f>IFERROR(VLOOKUP(B1057,Listor!$N$6:$P$47,3,FALSE)*I1057,"")</f>
        <v/>
      </c>
      <c r="K1057" s="81"/>
      <c r="L1057" s="88" t="str">
        <f>IFERROR((VLOOKUP(B1057,Listor!$N$6:$P$47,3,FALSE)*Biologiska!K1057)+(VLOOKUP(B1057,Listor!$N$6:$Q$47,4,FALSE)),"")</f>
        <v/>
      </c>
      <c r="M1057" s="63" t="str">
        <f t="shared" si="50"/>
        <v/>
      </c>
      <c r="N1057" s="75"/>
      <c r="O1057" s="84" t="str">
        <f t="shared" si="51"/>
        <v/>
      </c>
      <c r="P1057" s="107"/>
      <c r="Q1057" s="87" t="s">
        <v>79</v>
      </c>
      <c r="R1057" s="87"/>
      <c r="S1057" s="87"/>
      <c r="T1057" s="87"/>
      <c r="U1057" s="87"/>
      <c r="V1057" s="86" t="s">
        <v>79</v>
      </c>
      <c r="W1057" s="75"/>
      <c r="X1057" s="102" t="s">
        <v>79</v>
      </c>
      <c r="Y1057" s="63" t="str">
        <f>IFERROR(IF(VLOOKUP(X1057,Listor!$T$6:$U$7,2,FALSE)&lt;O1057,TRUE),"")</f>
        <v/>
      </c>
      <c r="Z1057" s="87"/>
      <c r="AA1057" s="104"/>
    </row>
    <row r="1058" spans="2:27" x14ac:dyDescent="0.25">
      <c r="B1058" s="68" t="s">
        <v>68</v>
      </c>
      <c r="C1058" s="80" t="str">
        <f>IFERROR(VLOOKUP(B1058,Listor!$A$6:$B$62,2,FALSE),"")</f>
        <v/>
      </c>
      <c r="D1058" s="80" t="str">
        <f>IFERROR(VLOOKUP(B1058,Listor!$A$6:$C$62,3,FALSE),"")</f>
        <v/>
      </c>
      <c r="E1058" s="110" t="s">
        <v>79</v>
      </c>
      <c r="F1058" s="66"/>
      <c r="G1058" s="35" t="str">
        <f>IFERROR(VLOOKUP(B1058,Listor!$A$6:$G$62,7,FALSE),"")</f>
        <v/>
      </c>
      <c r="H1058" s="63" t="str">
        <f>IFERROR(VLOOKUP(B1058,Listor!$N$6:$O$47,2,FALSE),"")</f>
        <v/>
      </c>
      <c r="I1058" s="63" t="str">
        <f t="shared" si="49"/>
        <v/>
      </c>
      <c r="J1058" s="96" t="str">
        <f>IFERROR(VLOOKUP(B1058,Listor!$N$6:$P$47,3,FALSE)*I1058,"")</f>
        <v/>
      </c>
      <c r="K1058" s="81"/>
      <c r="L1058" s="88" t="str">
        <f>IFERROR((VLOOKUP(B1058,Listor!$N$6:$P$47,3,FALSE)*Biologiska!K1058)+(VLOOKUP(B1058,Listor!$N$6:$Q$47,4,FALSE)),"")</f>
        <v/>
      </c>
      <c r="M1058" s="63" t="str">
        <f t="shared" si="50"/>
        <v/>
      </c>
      <c r="N1058" s="75"/>
      <c r="O1058" s="84" t="str">
        <f t="shared" si="51"/>
        <v/>
      </c>
      <c r="P1058" s="107"/>
      <c r="Q1058" s="87" t="s">
        <v>79</v>
      </c>
      <c r="R1058" s="87"/>
      <c r="S1058" s="87"/>
      <c r="T1058" s="87"/>
      <c r="U1058" s="87"/>
      <c r="V1058" s="86" t="s">
        <v>79</v>
      </c>
      <c r="W1058" s="75"/>
      <c r="X1058" s="102" t="s">
        <v>79</v>
      </c>
      <c r="Y1058" s="63" t="str">
        <f>IFERROR(IF(VLOOKUP(X1058,Listor!$T$6:$U$7,2,FALSE)&lt;O1058,TRUE),"")</f>
        <v/>
      </c>
      <c r="Z1058" s="87"/>
      <c r="AA1058" s="104"/>
    </row>
    <row r="1059" spans="2:27" x14ac:dyDescent="0.25">
      <c r="B1059" s="68" t="s">
        <v>68</v>
      </c>
      <c r="C1059" s="80" t="str">
        <f>IFERROR(VLOOKUP(B1059,Listor!$A$6:$B$62,2,FALSE),"")</f>
        <v/>
      </c>
      <c r="D1059" s="80" t="str">
        <f>IFERROR(VLOOKUP(B1059,Listor!$A$6:$C$62,3,FALSE),"")</f>
        <v/>
      </c>
      <c r="E1059" s="110" t="s">
        <v>79</v>
      </c>
      <c r="F1059" s="66"/>
      <c r="G1059" s="35" t="str">
        <f>IFERROR(VLOOKUP(B1059,Listor!$A$6:$G$62,7,FALSE),"")</f>
        <v/>
      </c>
      <c r="H1059" s="63" t="str">
        <f>IFERROR(VLOOKUP(B1059,Listor!$N$6:$O$47,2,FALSE),"")</f>
        <v/>
      </c>
      <c r="I1059" s="63" t="str">
        <f t="shared" si="49"/>
        <v/>
      </c>
      <c r="J1059" s="96" t="str">
        <f>IFERROR(VLOOKUP(B1059,Listor!$N$6:$P$47,3,FALSE)*I1059,"")</f>
        <v/>
      </c>
      <c r="K1059" s="81"/>
      <c r="L1059" s="88" t="str">
        <f>IFERROR((VLOOKUP(B1059,Listor!$N$6:$P$47,3,FALSE)*Biologiska!K1059)+(VLOOKUP(B1059,Listor!$N$6:$Q$47,4,FALSE)),"")</f>
        <v/>
      </c>
      <c r="M1059" s="63" t="str">
        <f t="shared" si="50"/>
        <v/>
      </c>
      <c r="N1059" s="75"/>
      <c r="O1059" s="84" t="str">
        <f t="shared" si="51"/>
        <v/>
      </c>
      <c r="P1059" s="107"/>
      <c r="Q1059" s="87" t="s">
        <v>79</v>
      </c>
      <c r="R1059" s="87"/>
      <c r="S1059" s="87"/>
      <c r="T1059" s="87"/>
      <c r="U1059" s="87"/>
      <c r="V1059" s="86" t="s">
        <v>79</v>
      </c>
      <c r="W1059" s="75"/>
      <c r="X1059" s="102" t="s">
        <v>79</v>
      </c>
      <c r="Y1059" s="63" t="str">
        <f>IFERROR(IF(VLOOKUP(X1059,Listor!$T$6:$U$7,2,FALSE)&lt;O1059,TRUE),"")</f>
        <v/>
      </c>
      <c r="Z1059" s="87"/>
      <c r="AA1059" s="104"/>
    </row>
    <row r="1060" spans="2:27" x14ac:dyDescent="0.25">
      <c r="B1060" s="68" t="s">
        <v>68</v>
      </c>
      <c r="C1060" s="80" t="str">
        <f>IFERROR(VLOOKUP(B1060,Listor!$A$6:$B$62,2,FALSE),"")</f>
        <v/>
      </c>
      <c r="D1060" s="80" t="str">
        <f>IFERROR(VLOOKUP(B1060,Listor!$A$6:$C$62,3,FALSE),"")</f>
        <v/>
      </c>
      <c r="E1060" s="110" t="s">
        <v>79</v>
      </c>
      <c r="F1060" s="66"/>
      <c r="G1060" s="35" t="str">
        <f>IFERROR(VLOOKUP(B1060,Listor!$A$6:$G$62,7,FALSE),"")</f>
        <v/>
      </c>
      <c r="H1060" s="63" t="str">
        <f>IFERROR(VLOOKUP(B1060,Listor!$N$6:$O$47,2,FALSE),"")</f>
        <v/>
      </c>
      <c r="I1060" s="63" t="str">
        <f t="shared" si="49"/>
        <v/>
      </c>
      <c r="J1060" s="96" t="str">
        <f>IFERROR(VLOOKUP(B1060,Listor!$N$6:$P$47,3,FALSE)*I1060,"")</f>
        <v/>
      </c>
      <c r="K1060" s="81"/>
      <c r="L1060" s="88" t="str">
        <f>IFERROR((VLOOKUP(B1060,Listor!$N$6:$P$47,3,FALSE)*Biologiska!K1060)+(VLOOKUP(B1060,Listor!$N$6:$Q$47,4,FALSE)),"")</f>
        <v/>
      </c>
      <c r="M1060" s="63" t="str">
        <f t="shared" si="50"/>
        <v/>
      </c>
      <c r="N1060" s="75"/>
      <c r="O1060" s="84" t="str">
        <f t="shared" si="51"/>
        <v/>
      </c>
      <c r="P1060" s="107"/>
      <c r="Q1060" s="87" t="s">
        <v>79</v>
      </c>
      <c r="R1060" s="87"/>
      <c r="S1060" s="87"/>
      <c r="T1060" s="87"/>
      <c r="U1060" s="87"/>
      <c r="V1060" s="86" t="s">
        <v>79</v>
      </c>
      <c r="W1060" s="75"/>
      <c r="X1060" s="102" t="s">
        <v>79</v>
      </c>
      <c r="Y1060" s="63" t="str">
        <f>IFERROR(IF(VLOOKUP(X1060,Listor!$T$6:$U$7,2,FALSE)&lt;O1060,TRUE),"")</f>
        <v/>
      </c>
      <c r="Z1060" s="87"/>
      <c r="AA1060" s="104"/>
    </row>
    <row r="1061" spans="2:27" x14ac:dyDescent="0.25">
      <c r="B1061" s="68" t="s">
        <v>68</v>
      </c>
      <c r="C1061" s="80" t="str">
        <f>IFERROR(VLOOKUP(B1061,Listor!$A$6:$B$62,2,FALSE),"")</f>
        <v/>
      </c>
      <c r="D1061" s="80" t="str">
        <f>IFERROR(VLOOKUP(B1061,Listor!$A$6:$C$62,3,FALSE),"")</f>
        <v/>
      </c>
      <c r="E1061" s="110" t="s">
        <v>79</v>
      </c>
      <c r="F1061" s="66"/>
      <c r="G1061" s="35" t="str">
        <f>IFERROR(VLOOKUP(B1061,Listor!$A$6:$G$62,7,FALSE),"")</f>
        <v/>
      </c>
      <c r="H1061" s="63" t="str">
        <f>IFERROR(VLOOKUP(B1061,Listor!$N$6:$O$47,2,FALSE),"")</f>
        <v/>
      </c>
      <c r="I1061" s="63" t="str">
        <f t="shared" si="49"/>
        <v/>
      </c>
      <c r="J1061" s="96" t="str">
        <f>IFERROR(VLOOKUP(B1061,Listor!$N$6:$P$47,3,FALSE)*I1061,"")</f>
        <v/>
      </c>
      <c r="K1061" s="81"/>
      <c r="L1061" s="88" t="str">
        <f>IFERROR((VLOOKUP(B1061,Listor!$N$6:$P$47,3,FALSE)*Biologiska!K1061)+(VLOOKUP(B1061,Listor!$N$6:$Q$47,4,FALSE)),"")</f>
        <v/>
      </c>
      <c r="M1061" s="63" t="str">
        <f t="shared" si="50"/>
        <v/>
      </c>
      <c r="N1061" s="75"/>
      <c r="O1061" s="84" t="str">
        <f t="shared" si="51"/>
        <v/>
      </c>
      <c r="P1061" s="107"/>
      <c r="Q1061" s="87" t="s">
        <v>79</v>
      </c>
      <c r="R1061" s="87"/>
      <c r="S1061" s="87"/>
      <c r="T1061" s="87"/>
      <c r="U1061" s="87"/>
      <c r="V1061" s="86" t="s">
        <v>79</v>
      </c>
      <c r="W1061" s="75"/>
      <c r="X1061" s="102" t="s">
        <v>79</v>
      </c>
      <c r="Y1061" s="63" t="str">
        <f>IFERROR(IF(VLOOKUP(X1061,Listor!$T$6:$U$7,2,FALSE)&lt;O1061,TRUE),"")</f>
        <v/>
      </c>
      <c r="Z1061" s="87"/>
      <c r="AA1061" s="104"/>
    </row>
    <row r="1062" spans="2:27" x14ac:dyDescent="0.25">
      <c r="B1062" s="68" t="s">
        <v>68</v>
      </c>
      <c r="C1062" s="80" t="str">
        <f>IFERROR(VLOOKUP(B1062,Listor!$A$6:$B$62,2,FALSE),"")</f>
        <v/>
      </c>
      <c r="D1062" s="80" t="str">
        <f>IFERROR(VLOOKUP(B1062,Listor!$A$6:$C$62,3,FALSE),"")</f>
        <v/>
      </c>
      <c r="E1062" s="110" t="s">
        <v>79</v>
      </c>
      <c r="F1062" s="66"/>
      <c r="G1062" s="35" t="str">
        <f>IFERROR(VLOOKUP(B1062,Listor!$A$6:$G$62,7,FALSE),"")</f>
        <v/>
      </c>
      <c r="H1062" s="63" t="str">
        <f>IFERROR(VLOOKUP(B1062,Listor!$N$6:$O$47,2,FALSE),"")</f>
        <v/>
      </c>
      <c r="I1062" s="63" t="str">
        <f t="shared" si="49"/>
        <v/>
      </c>
      <c r="J1062" s="96" t="str">
        <f>IFERROR(VLOOKUP(B1062,Listor!$N$6:$P$47,3,FALSE)*I1062,"")</f>
        <v/>
      </c>
      <c r="K1062" s="81"/>
      <c r="L1062" s="88" t="str">
        <f>IFERROR((VLOOKUP(B1062,Listor!$N$6:$P$47,3,FALSE)*Biologiska!K1062)+(VLOOKUP(B1062,Listor!$N$6:$Q$47,4,FALSE)),"")</f>
        <v/>
      </c>
      <c r="M1062" s="63" t="str">
        <f t="shared" si="50"/>
        <v/>
      </c>
      <c r="N1062" s="75"/>
      <c r="O1062" s="84" t="str">
        <f t="shared" si="51"/>
        <v/>
      </c>
      <c r="P1062" s="107"/>
      <c r="Q1062" s="87" t="s">
        <v>79</v>
      </c>
      <c r="R1062" s="87"/>
      <c r="S1062" s="87"/>
      <c r="T1062" s="87"/>
      <c r="U1062" s="87"/>
      <c r="V1062" s="86" t="s">
        <v>79</v>
      </c>
      <c r="W1062" s="75"/>
      <c r="X1062" s="102" t="s">
        <v>79</v>
      </c>
      <c r="Y1062" s="63" t="str">
        <f>IFERROR(IF(VLOOKUP(X1062,Listor!$T$6:$U$7,2,FALSE)&lt;O1062,TRUE),"")</f>
        <v/>
      </c>
      <c r="Z1062" s="87"/>
      <c r="AA1062" s="104"/>
    </row>
    <row r="1063" spans="2:27" x14ac:dyDescent="0.25">
      <c r="B1063" s="68" t="s">
        <v>68</v>
      </c>
      <c r="C1063" s="80" t="str">
        <f>IFERROR(VLOOKUP(B1063,Listor!$A$6:$B$62,2,FALSE),"")</f>
        <v/>
      </c>
      <c r="D1063" s="80" t="str">
        <f>IFERROR(VLOOKUP(B1063,Listor!$A$6:$C$62,3,FALSE),"")</f>
        <v/>
      </c>
      <c r="E1063" s="110" t="s">
        <v>79</v>
      </c>
      <c r="F1063" s="66"/>
      <c r="G1063" s="35" t="str">
        <f>IFERROR(VLOOKUP(B1063,Listor!$A$6:$G$62,7,FALSE),"")</f>
        <v/>
      </c>
      <c r="H1063" s="63" t="str">
        <f>IFERROR(VLOOKUP(B1063,Listor!$N$6:$O$47,2,FALSE),"")</f>
        <v/>
      </c>
      <c r="I1063" s="63" t="str">
        <f t="shared" si="49"/>
        <v/>
      </c>
      <c r="J1063" s="96" t="str">
        <f>IFERROR(VLOOKUP(B1063,Listor!$N$6:$P$47,3,FALSE)*I1063,"")</f>
        <v/>
      </c>
      <c r="K1063" s="81"/>
      <c r="L1063" s="88" t="str">
        <f>IFERROR((VLOOKUP(B1063,Listor!$N$6:$P$47,3,FALSE)*Biologiska!K1063)+(VLOOKUP(B1063,Listor!$N$6:$Q$47,4,FALSE)),"")</f>
        <v/>
      </c>
      <c r="M1063" s="63" t="str">
        <f t="shared" si="50"/>
        <v/>
      </c>
      <c r="N1063" s="75"/>
      <c r="O1063" s="84" t="str">
        <f t="shared" si="51"/>
        <v/>
      </c>
      <c r="P1063" s="107"/>
      <c r="Q1063" s="87" t="s">
        <v>79</v>
      </c>
      <c r="R1063" s="87"/>
      <c r="S1063" s="87"/>
      <c r="T1063" s="87"/>
      <c r="U1063" s="87"/>
      <c r="V1063" s="86" t="s">
        <v>79</v>
      </c>
      <c r="W1063" s="75"/>
      <c r="X1063" s="102" t="s">
        <v>79</v>
      </c>
      <c r="Y1063" s="63" t="str">
        <f>IFERROR(IF(VLOOKUP(X1063,Listor!$T$6:$U$7,2,FALSE)&lt;O1063,TRUE),"")</f>
        <v/>
      </c>
      <c r="Z1063" s="87"/>
      <c r="AA1063" s="104"/>
    </row>
    <row r="1064" spans="2:27" x14ac:dyDescent="0.25">
      <c r="B1064" s="68" t="s">
        <v>68</v>
      </c>
      <c r="C1064" s="80" t="str">
        <f>IFERROR(VLOOKUP(B1064,Listor!$A$6:$B$62,2,FALSE),"")</f>
        <v/>
      </c>
      <c r="D1064" s="80" t="str">
        <f>IFERROR(VLOOKUP(B1064,Listor!$A$6:$C$62,3,FALSE),"")</f>
        <v/>
      </c>
      <c r="E1064" s="110" t="s">
        <v>79</v>
      </c>
      <c r="F1064" s="66"/>
      <c r="G1064" s="35" t="str">
        <f>IFERROR(VLOOKUP(B1064,Listor!$A$6:$G$62,7,FALSE),"")</f>
        <v/>
      </c>
      <c r="H1064" s="63" t="str">
        <f>IFERROR(VLOOKUP(B1064,Listor!$N$6:$O$47,2,FALSE),"")</f>
        <v/>
      </c>
      <c r="I1064" s="63" t="str">
        <f t="shared" si="49"/>
        <v/>
      </c>
      <c r="J1064" s="96" t="str">
        <f>IFERROR(VLOOKUP(B1064,Listor!$N$6:$P$47,3,FALSE)*I1064,"")</f>
        <v/>
      </c>
      <c r="K1064" s="81"/>
      <c r="L1064" s="88" t="str">
        <f>IFERROR((VLOOKUP(B1064,Listor!$N$6:$P$47,3,FALSE)*Biologiska!K1064)+(VLOOKUP(B1064,Listor!$N$6:$Q$47,4,FALSE)),"")</f>
        <v/>
      </c>
      <c r="M1064" s="63" t="str">
        <f t="shared" si="50"/>
        <v/>
      </c>
      <c r="N1064" s="75"/>
      <c r="O1064" s="84" t="str">
        <f t="shared" si="51"/>
        <v/>
      </c>
      <c r="P1064" s="107"/>
      <c r="Q1064" s="87" t="s">
        <v>79</v>
      </c>
      <c r="R1064" s="87"/>
      <c r="S1064" s="87"/>
      <c r="T1064" s="87"/>
      <c r="U1064" s="87"/>
      <c r="V1064" s="86" t="s">
        <v>79</v>
      </c>
      <c r="W1064" s="75"/>
      <c r="X1064" s="102" t="s">
        <v>79</v>
      </c>
      <c r="Y1064" s="63" t="str">
        <f>IFERROR(IF(VLOOKUP(X1064,Listor!$T$6:$U$7,2,FALSE)&lt;O1064,TRUE),"")</f>
        <v/>
      </c>
      <c r="Z1064" s="87"/>
      <c r="AA1064" s="104"/>
    </row>
    <row r="1065" spans="2:27" x14ac:dyDescent="0.25">
      <c r="B1065" s="68" t="s">
        <v>68</v>
      </c>
      <c r="C1065" s="80" t="str">
        <f>IFERROR(VLOOKUP(B1065,Listor!$A$6:$B$62,2,FALSE),"")</f>
        <v/>
      </c>
      <c r="D1065" s="80" t="str">
        <f>IFERROR(VLOOKUP(B1065,Listor!$A$6:$C$62,3,FALSE),"")</f>
        <v/>
      </c>
      <c r="E1065" s="110" t="s">
        <v>79</v>
      </c>
      <c r="F1065" s="66"/>
      <c r="G1065" s="35" t="str">
        <f>IFERROR(VLOOKUP(B1065,Listor!$A$6:$G$62,7,FALSE),"")</f>
        <v/>
      </c>
      <c r="H1065" s="63" t="str">
        <f>IFERROR(VLOOKUP(B1065,Listor!$N$6:$O$47,2,FALSE),"")</f>
        <v/>
      </c>
      <c r="I1065" s="63" t="str">
        <f t="shared" ref="I1065:I1128" si="52">IFERROR(F1065*H1065,"")</f>
        <v/>
      </c>
      <c r="J1065" s="96" t="str">
        <f>IFERROR(VLOOKUP(B1065,Listor!$N$6:$P$47,3,FALSE)*I1065,"")</f>
        <v/>
      </c>
      <c r="K1065" s="81"/>
      <c r="L1065" s="88" t="str">
        <f>IFERROR((VLOOKUP(B1065,Listor!$N$6:$P$47,3,FALSE)*Biologiska!K1065)+(VLOOKUP(B1065,Listor!$N$6:$Q$47,4,FALSE)),"")</f>
        <v/>
      </c>
      <c r="M1065" s="63" t="str">
        <f t="shared" ref="M1065:M1128" si="53">IFERROR(I1065*L1065,"")</f>
        <v/>
      </c>
      <c r="N1065" s="75"/>
      <c r="O1065" s="84" t="str">
        <f t="shared" ref="O1065:O1128" si="54">IF(ISBLANK(K1065),"",IFERROR(((83.8-K1065)/83.8)*100,""))</f>
        <v/>
      </c>
      <c r="P1065" s="107"/>
      <c r="Q1065" s="87" t="s">
        <v>79</v>
      </c>
      <c r="R1065" s="87"/>
      <c r="S1065" s="87"/>
      <c r="T1065" s="87"/>
      <c r="U1065" s="87"/>
      <c r="V1065" s="86" t="s">
        <v>79</v>
      </c>
      <c r="W1065" s="75"/>
      <c r="X1065" s="102" t="s">
        <v>79</v>
      </c>
      <c r="Y1065" s="63" t="str">
        <f>IFERROR(IF(VLOOKUP(X1065,Listor!$T$6:$U$7,2,FALSE)&lt;O1065,TRUE),"")</f>
        <v/>
      </c>
      <c r="Z1065" s="87"/>
      <c r="AA1065" s="104"/>
    </row>
    <row r="1066" spans="2:27" x14ac:dyDescent="0.25">
      <c r="B1066" s="68" t="s">
        <v>68</v>
      </c>
      <c r="C1066" s="80" t="str">
        <f>IFERROR(VLOOKUP(B1066,Listor!$A$6:$B$62,2,FALSE),"")</f>
        <v/>
      </c>
      <c r="D1066" s="80" t="str">
        <f>IFERROR(VLOOKUP(B1066,Listor!$A$6:$C$62,3,FALSE),"")</f>
        <v/>
      </c>
      <c r="E1066" s="110" t="s">
        <v>79</v>
      </c>
      <c r="F1066" s="66"/>
      <c r="G1066" s="35" t="str">
        <f>IFERROR(VLOOKUP(B1066,Listor!$A$6:$G$62,7,FALSE),"")</f>
        <v/>
      </c>
      <c r="H1066" s="63" t="str">
        <f>IFERROR(VLOOKUP(B1066,Listor!$N$6:$O$47,2,FALSE),"")</f>
        <v/>
      </c>
      <c r="I1066" s="63" t="str">
        <f t="shared" si="52"/>
        <v/>
      </c>
      <c r="J1066" s="96" t="str">
        <f>IFERROR(VLOOKUP(B1066,Listor!$N$6:$P$47,3,FALSE)*I1066,"")</f>
        <v/>
      </c>
      <c r="K1066" s="81"/>
      <c r="L1066" s="88" t="str">
        <f>IFERROR((VLOOKUP(B1066,Listor!$N$6:$P$47,3,FALSE)*Biologiska!K1066)+(VLOOKUP(B1066,Listor!$N$6:$Q$47,4,FALSE)),"")</f>
        <v/>
      </c>
      <c r="M1066" s="63" t="str">
        <f t="shared" si="53"/>
        <v/>
      </c>
      <c r="N1066" s="75"/>
      <c r="O1066" s="84" t="str">
        <f t="shared" si="54"/>
        <v/>
      </c>
      <c r="P1066" s="107"/>
      <c r="Q1066" s="87" t="s">
        <v>79</v>
      </c>
      <c r="R1066" s="87"/>
      <c r="S1066" s="87"/>
      <c r="T1066" s="87"/>
      <c r="U1066" s="87"/>
      <c r="V1066" s="86" t="s">
        <v>79</v>
      </c>
      <c r="W1066" s="75"/>
      <c r="X1066" s="102" t="s">
        <v>79</v>
      </c>
      <c r="Y1066" s="63" t="str">
        <f>IFERROR(IF(VLOOKUP(X1066,Listor!$T$6:$U$7,2,FALSE)&lt;O1066,TRUE),"")</f>
        <v/>
      </c>
      <c r="Z1066" s="87"/>
      <c r="AA1066" s="104"/>
    </row>
    <row r="1067" spans="2:27" x14ac:dyDescent="0.25">
      <c r="B1067" s="68" t="s">
        <v>68</v>
      </c>
      <c r="C1067" s="80" t="str">
        <f>IFERROR(VLOOKUP(B1067,Listor!$A$6:$B$62,2,FALSE),"")</f>
        <v/>
      </c>
      <c r="D1067" s="80" t="str">
        <f>IFERROR(VLOOKUP(B1067,Listor!$A$6:$C$62,3,FALSE),"")</f>
        <v/>
      </c>
      <c r="E1067" s="110" t="s">
        <v>79</v>
      </c>
      <c r="F1067" s="66"/>
      <c r="G1067" s="35" t="str">
        <f>IFERROR(VLOOKUP(B1067,Listor!$A$6:$G$62,7,FALSE),"")</f>
        <v/>
      </c>
      <c r="H1067" s="63" t="str">
        <f>IFERROR(VLOOKUP(B1067,Listor!$N$6:$O$47,2,FALSE),"")</f>
        <v/>
      </c>
      <c r="I1067" s="63" t="str">
        <f t="shared" si="52"/>
        <v/>
      </c>
      <c r="J1067" s="96" t="str">
        <f>IFERROR(VLOOKUP(B1067,Listor!$N$6:$P$47,3,FALSE)*I1067,"")</f>
        <v/>
      </c>
      <c r="K1067" s="81"/>
      <c r="L1067" s="88" t="str">
        <f>IFERROR((VLOOKUP(B1067,Listor!$N$6:$P$47,3,FALSE)*Biologiska!K1067)+(VLOOKUP(B1067,Listor!$N$6:$Q$47,4,FALSE)),"")</f>
        <v/>
      </c>
      <c r="M1067" s="63" t="str">
        <f t="shared" si="53"/>
        <v/>
      </c>
      <c r="N1067" s="75"/>
      <c r="O1067" s="84" t="str">
        <f t="shared" si="54"/>
        <v/>
      </c>
      <c r="P1067" s="107"/>
      <c r="Q1067" s="87" t="s">
        <v>79</v>
      </c>
      <c r="R1067" s="87"/>
      <c r="S1067" s="87"/>
      <c r="T1067" s="87"/>
      <c r="U1067" s="87"/>
      <c r="V1067" s="86" t="s">
        <v>79</v>
      </c>
      <c r="W1067" s="75"/>
      <c r="X1067" s="102" t="s">
        <v>79</v>
      </c>
      <c r="Y1067" s="63" t="str">
        <f>IFERROR(IF(VLOOKUP(X1067,Listor!$T$6:$U$7,2,FALSE)&lt;O1067,TRUE),"")</f>
        <v/>
      </c>
      <c r="Z1067" s="87"/>
      <c r="AA1067" s="104"/>
    </row>
    <row r="1068" spans="2:27" x14ac:dyDescent="0.25">
      <c r="B1068" s="68" t="s">
        <v>68</v>
      </c>
      <c r="C1068" s="80" t="str">
        <f>IFERROR(VLOOKUP(B1068,Listor!$A$6:$B$62,2,FALSE),"")</f>
        <v/>
      </c>
      <c r="D1068" s="80" t="str">
        <f>IFERROR(VLOOKUP(B1068,Listor!$A$6:$C$62,3,FALSE),"")</f>
        <v/>
      </c>
      <c r="E1068" s="110" t="s">
        <v>79</v>
      </c>
      <c r="F1068" s="66"/>
      <c r="G1068" s="35" t="str">
        <f>IFERROR(VLOOKUP(B1068,Listor!$A$6:$G$62,7,FALSE),"")</f>
        <v/>
      </c>
      <c r="H1068" s="63" t="str">
        <f>IFERROR(VLOOKUP(B1068,Listor!$N$6:$O$47,2,FALSE),"")</f>
        <v/>
      </c>
      <c r="I1068" s="63" t="str">
        <f t="shared" si="52"/>
        <v/>
      </c>
      <c r="J1068" s="96" t="str">
        <f>IFERROR(VLOOKUP(B1068,Listor!$N$6:$P$47,3,FALSE)*I1068,"")</f>
        <v/>
      </c>
      <c r="K1068" s="81"/>
      <c r="L1068" s="88" t="str">
        <f>IFERROR((VLOOKUP(B1068,Listor!$N$6:$P$47,3,FALSE)*Biologiska!K1068)+(VLOOKUP(B1068,Listor!$N$6:$Q$47,4,FALSE)),"")</f>
        <v/>
      </c>
      <c r="M1068" s="63" t="str">
        <f t="shared" si="53"/>
        <v/>
      </c>
      <c r="N1068" s="75"/>
      <c r="O1068" s="84" t="str">
        <f t="shared" si="54"/>
        <v/>
      </c>
      <c r="P1068" s="107"/>
      <c r="Q1068" s="87" t="s">
        <v>79</v>
      </c>
      <c r="R1068" s="87"/>
      <c r="S1068" s="87"/>
      <c r="T1068" s="87"/>
      <c r="U1068" s="87"/>
      <c r="V1068" s="86" t="s">
        <v>79</v>
      </c>
      <c r="W1068" s="75"/>
      <c r="X1068" s="102" t="s">
        <v>79</v>
      </c>
      <c r="Y1068" s="63" t="str">
        <f>IFERROR(IF(VLOOKUP(X1068,Listor!$T$6:$U$7,2,FALSE)&lt;O1068,TRUE),"")</f>
        <v/>
      </c>
      <c r="Z1068" s="87"/>
      <c r="AA1068" s="104"/>
    </row>
    <row r="1069" spans="2:27" x14ac:dyDescent="0.25">
      <c r="B1069" s="68" t="s">
        <v>68</v>
      </c>
      <c r="C1069" s="80" t="str">
        <f>IFERROR(VLOOKUP(B1069,Listor!$A$6:$B$62,2,FALSE),"")</f>
        <v/>
      </c>
      <c r="D1069" s="80" t="str">
        <f>IFERROR(VLOOKUP(B1069,Listor!$A$6:$C$62,3,FALSE),"")</f>
        <v/>
      </c>
      <c r="E1069" s="110" t="s">
        <v>79</v>
      </c>
      <c r="F1069" s="66"/>
      <c r="G1069" s="35" t="str">
        <f>IFERROR(VLOOKUP(B1069,Listor!$A$6:$G$62,7,FALSE),"")</f>
        <v/>
      </c>
      <c r="H1069" s="63" t="str">
        <f>IFERROR(VLOOKUP(B1069,Listor!$N$6:$O$47,2,FALSE),"")</f>
        <v/>
      </c>
      <c r="I1069" s="63" t="str">
        <f t="shared" si="52"/>
        <v/>
      </c>
      <c r="J1069" s="96" t="str">
        <f>IFERROR(VLOOKUP(B1069,Listor!$N$6:$P$47,3,FALSE)*I1069,"")</f>
        <v/>
      </c>
      <c r="K1069" s="81"/>
      <c r="L1069" s="88" t="str">
        <f>IFERROR((VLOOKUP(B1069,Listor!$N$6:$P$47,3,FALSE)*Biologiska!K1069)+(VLOOKUP(B1069,Listor!$N$6:$Q$47,4,FALSE)),"")</f>
        <v/>
      </c>
      <c r="M1069" s="63" t="str">
        <f t="shared" si="53"/>
        <v/>
      </c>
      <c r="N1069" s="75"/>
      <c r="O1069" s="84" t="str">
        <f t="shared" si="54"/>
        <v/>
      </c>
      <c r="P1069" s="107"/>
      <c r="Q1069" s="87" t="s">
        <v>79</v>
      </c>
      <c r="R1069" s="87"/>
      <c r="S1069" s="87"/>
      <c r="T1069" s="87"/>
      <c r="U1069" s="87"/>
      <c r="V1069" s="86" t="s">
        <v>79</v>
      </c>
      <c r="W1069" s="75"/>
      <c r="X1069" s="102" t="s">
        <v>79</v>
      </c>
      <c r="Y1069" s="63" t="str">
        <f>IFERROR(IF(VLOOKUP(X1069,Listor!$T$6:$U$7,2,FALSE)&lt;O1069,TRUE),"")</f>
        <v/>
      </c>
      <c r="Z1069" s="87"/>
      <c r="AA1069" s="104"/>
    </row>
    <row r="1070" spans="2:27" x14ac:dyDescent="0.25">
      <c r="B1070" s="68" t="s">
        <v>68</v>
      </c>
      <c r="C1070" s="80" t="str">
        <f>IFERROR(VLOOKUP(B1070,Listor!$A$6:$B$62,2,FALSE),"")</f>
        <v/>
      </c>
      <c r="D1070" s="80" t="str">
        <f>IFERROR(VLOOKUP(B1070,Listor!$A$6:$C$62,3,FALSE),"")</f>
        <v/>
      </c>
      <c r="E1070" s="110" t="s">
        <v>79</v>
      </c>
      <c r="F1070" s="66"/>
      <c r="G1070" s="35" t="str">
        <f>IFERROR(VLOOKUP(B1070,Listor!$A$6:$G$62,7,FALSE),"")</f>
        <v/>
      </c>
      <c r="H1070" s="63" t="str">
        <f>IFERROR(VLOOKUP(B1070,Listor!$N$6:$O$47,2,FALSE),"")</f>
        <v/>
      </c>
      <c r="I1070" s="63" t="str">
        <f t="shared" si="52"/>
        <v/>
      </c>
      <c r="J1070" s="96" t="str">
        <f>IFERROR(VLOOKUP(B1070,Listor!$N$6:$P$47,3,FALSE)*I1070,"")</f>
        <v/>
      </c>
      <c r="K1070" s="81"/>
      <c r="L1070" s="88" t="str">
        <f>IFERROR((VLOOKUP(B1070,Listor!$N$6:$P$47,3,FALSE)*Biologiska!K1070)+(VLOOKUP(B1070,Listor!$N$6:$Q$47,4,FALSE)),"")</f>
        <v/>
      </c>
      <c r="M1070" s="63" t="str">
        <f t="shared" si="53"/>
        <v/>
      </c>
      <c r="N1070" s="75"/>
      <c r="O1070" s="84" t="str">
        <f t="shared" si="54"/>
        <v/>
      </c>
      <c r="P1070" s="107"/>
      <c r="Q1070" s="87" t="s">
        <v>79</v>
      </c>
      <c r="R1070" s="87"/>
      <c r="S1070" s="87"/>
      <c r="T1070" s="87"/>
      <c r="U1070" s="87"/>
      <c r="V1070" s="86" t="s">
        <v>79</v>
      </c>
      <c r="W1070" s="75"/>
      <c r="X1070" s="102" t="s">
        <v>79</v>
      </c>
      <c r="Y1070" s="63" t="str">
        <f>IFERROR(IF(VLOOKUP(X1070,Listor!$T$6:$U$7,2,FALSE)&lt;O1070,TRUE),"")</f>
        <v/>
      </c>
      <c r="Z1070" s="87"/>
      <c r="AA1070" s="104"/>
    </row>
    <row r="1071" spans="2:27" x14ac:dyDescent="0.25">
      <c r="B1071" s="68" t="s">
        <v>68</v>
      </c>
      <c r="C1071" s="80" t="str">
        <f>IFERROR(VLOOKUP(B1071,Listor!$A$6:$B$62,2,FALSE),"")</f>
        <v/>
      </c>
      <c r="D1071" s="80" t="str">
        <f>IFERROR(VLOOKUP(B1071,Listor!$A$6:$C$62,3,FALSE),"")</f>
        <v/>
      </c>
      <c r="E1071" s="110" t="s">
        <v>79</v>
      </c>
      <c r="F1071" s="66"/>
      <c r="G1071" s="35" t="str">
        <f>IFERROR(VLOOKUP(B1071,Listor!$A$6:$G$62,7,FALSE),"")</f>
        <v/>
      </c>
      <c r="H1071" s="63" t="str">
        <f>IFERROR(VLOOKUP(B1071,Listor!$N$6:$O$47,2,FALSE),"")</f>
        <v/>
      </c>
      <c r="I1071" s="63" t="str">
        <f t="shared" si="52"/>
        <v/>
      </c>
      <c r="J1071" s="96" t="str">
        <f>IFERROR(VLOOKUP(B1071,Listor!$N$6:$P$47,3,FALSE)*I1071,"")</f>
        <v/>
      </c>
      <c r="K1071" s="81"/>
      <c r="L1071" s="88" t="str">
        <f>IFERROR((VLOOKUP(B1071,Listor!$N$6:$P$47,3,FALSE)*Biologiska!K1071)+(VLOOKUP(B1071,Listor!$N$6:$Q$47,4,FALSE)),"")</f>
        <v/>
      </c>
      <c r="M1071" s="63" t="str">
        <f t="shared" si="53"/>
        <v/>
      </c>
      <c r="N1071" s="75"/>
      <c r="O1071" s="84" t="str">
        <f t="shared" si="54"/>
        <v/>
      </c>
      <c r="P1071" s="107"/>
      <c r="Q1071" s="87" t="s">
        <v>79</v>
      </c>
      <c r="R1071" s="87"/>
      <c r="S1071" s="87"/>
      <c r="T1071" s="87"/>
      <c r="U1071" s="87"/>
      <c r="V1071" s="86" t="s">
        <v>79</v>
      </c>
      <c r="W1071" s="75"/>
      <c r="X1071" s="102" t="s">
        <v>79</v>
      </c>
      <c r="Y1071" s="63" t="str">
        <f>IFERROR(IF(VLOOKUP(X1071,Listor!$T$6:$U$7,2,FALSE)&lt;O1071,TRUE),"")</f>
        <v/>
      </c>
      <c r="Z1071" s="87"/>
      <c r="AA1071" s="104"/>
    </row>
    <row r="1072" spans="2:27" x14ac:dyDescent="0.25">
      <c r="B1072" s="68" t="s">
        <v>68</v>
      </c>
      <c r="C1072" s="80" t="str">
        <f>IFERROR(VLOOKUP(B1072,Listor!$A$6:$B$62,2,FALSE),"")</f>
        <v/>
      </c>
      <c r="D1072" s="80" t="str">
        <f>IFERROR(VLOOKUP(B1072,Listor!$A$6:$C$62,3,FALSE),"")</f>
        <v/>
      </c>
      <c r="E1072" s="110" t="s">
        <v>79</v>
      </c>
      <c r="F1072" s="66"/>
      <c r="G1072" s="35" t="str">
        <f>IFERROR(VLOOKUP(B1072,Listor!$A$6:$G$62,7,FALSE),"")</f>
        <v/>
      </c>
      <c r="H1072" s="63" t="str">
        <f>IFERROR(VLOOKUP(B1072,Listor!$N$6:$O$47,2,FALSE),"")</f>
        <v/>
      </c>
      <c r="I1072" s="63" t="str">
        <f t="shared" si="52"/>
        <v/>
      </c>
      <c r="J1072" s="96" t="str">
        <f>IFERROR(VLOOKUP(B1072,Listor!$N$6:$P$47,3,FALSE)*I1072,"")</f>
        <v/>
      </c>
      <c r="K1072" s="81"/>
      <c r="L1072" s="88" t="str">
        <f>IFERROR((VLOOKUP(B1072,Listor!$N$6:$P$47,3,FALSE)*Biologiska!K1072)+(VLOOKUP(B1072,Listor!$N$6:$Q$47,4,FALSE)),"")</f>
        <v/>
      </c>
      <c r="M1072" s="63" t="str">
        <f t="shared" si="53"/>
        <v/>
      </c>
      <c r="N1072" s="75"/>
      <c r="O1072" s="84" t="str">
        <f t="shared" si="54"/>
        <v/>
      </c>
      <c r="P1072" s="107"/>
      <c r="Q1072" s="87" t="s">
        <v>79</v>
      </c>
      <c r="R1072" s="87"/>
      <c r="S1072" s="87"/>
      <c r="T1072" s="87"/>
      <c r="U1072" s="87"/>
      <c r="V1072" s="86" t="s">
        <v>79</v>
      </c>
      <c r="W1072" s="75"/>
      <c r="X1072" s="102" t="s">
        <v>79</v>
      </c>
      <c r="Y1072" s="63" t="str">
        <f>IFERROR(IF(VLOOKUP(X1072,Listor!$T$6:$U$7,2,FALSE)&lt;O1072,TRUE),"")</f>
        <v/>
      </c>
      <c r="Z1072" s="87"/>
      <c r="AA1072" s="104"/>
    </row>
    <row r="1073" spans="2:27" x14ac:dyDescent="0.25">
      <c r="B1073" s="68" t="s">
        <v>68</v>
      </c>
      <c r="C1073" s="80" t="str">
        <f>IFERROR(VLOOKUP(B1073,Listor!$A$6:$B$62,2,FALSE),"")</f>
        <v/>
      </c>
      <c r="D1073" s="80" t="str">
        <f>IFERROR(VLOOKUP(B1073,Listor!$A$6:$C$62,3,FALSE),"")</f>
        <v/>
      </c>
      <c r="E1073" s="110" t="s">
        <v>79</v>
      </c>
      <c r="F1073" s="66"/>
      <c r="G1073" s="35" t="str">
        <f>IFERROR(VLOOKUP(B1073,Listor!$A$6:$G$62,7,FALSE),"")</f>
        <v/>
      </c>
      <c r="H1073" s="63" t="str">
        <f>IFERROR(VLOOKUP(B1073,Listor!$N$6:$O$47,2,FALSE),"")</f>
        <v/>
      </c>
      <c r="I1073" s="63" t="str">
        <f t="shared" si="52"/>
        <v/>
      </c>
      <c r="J1073" s="96" t="str">
        <f>IFERROR(VLOOKUP(B1073,Listor!$N$6:$P$47,3,FALSE)*I1073,"")</f>
        <v/>
      </c>
      <c r="K1073" s="81"/>
      <c r="L1073" s="88" t="str">
        <f>IFERROR((VLOOKUP(B1073,Listor!$N$6:$P$47,3,FALSE)*Biologiska!K1073)+(VLOOKUP(B1073,Listor!$N$6:$Q$47,4,FALSE)),"")</f>
        <v/>
      </c>
      <c r="M1073" s="63" t="str">
        <f t="shared" si="53"/>
        <v/>
      </c>
      <c r="N1073" s="75"/>
      <c r="O1073" s="84" t="str">
        <f t="shared" si="54"/>
        <v/>
      </c>
      <c r="P1073" s="107"/>
      <c r="Q1073" s="87" t="s">
        <v>79</v>
      </c>
      <c r="R1073" s="87"/>
      <c r="S1073" s="87"/>
      <c r="T1073" s="87"/>
      <c r="U1073" s="87"/>
      <c r="V1073" s="86" t="s">
        <v>79</v>
      </c>
      <c r="W1073" s="75"/>
      <c r="X1073" s="102" t="s">
        <v>79</v>
      </c>
      <c r="Y1073" s="63" t="str">
        <f>IFERROR(IF(VLOOKUP(X1073,Listor!$T$6:$U$7,2,FALSE)&lt;O1073,TRUE),"")</f>
        <v/>
      </c>
      <c r="Z1073" s="87"/>
      <c r="AA1073" s="104"/>
    </row>
    <row r="1074" spans="2:27" x14ac:dyDescent="0.25">
      <c r="B1074" s="68" t="s">
        <v>68</v>
      </c>
      <c r="C1074" s="80" t="str">
        <f>IFERROR(VLOOKUP(B1074,Listor!$A$6:$B$62,2,FALSE),"")</f>
        <v/>
      </c>
      <c r="D1074" s="80" t="str">
        <f>IFERROR(VLOOKUP(B1074,Listor!$A$6:$C$62,3,FALSE),"")</f>
        <v/>
      </c>
      <c r="E1074" s="110" t="s">
        <v>79</v>
      </c>
      <c r="F1074" s="66"/>
      <c r="G1074" s="35" t="str">
        <f>IFERROR(VLOOKUP(B1074,Listor!$A$6:$G$62,7,FALSE),"")</f>
        <v/>
      </c>
      <c r="H1074" s="63" t="str">
        <f>IFERROR(VLOOKUP(B1074,Listor!$N$6:$O$47,2,FALSE),"")</f>
        <v/>
      </c>
      <c r="I1074" s="63" t="str">
        <f t="shared" si="52"/>
        <v/>
      </c>
      <c r="J1074" s="96" t="str">
        <f>IFERROR(VLOOKUP(B1074,Listor!$N$6:$P$47,3,FALSE)*I1074,"")</f>
        <v/>
      </c>
      <c r="K1074" s="81"/>
      <c r="L1074" s="88" t="str">
        <f>IFERROR((VLOOKUP(B1074,Listor!$N$6:$P$47,3,FALSE)*Biologiska!K1074)+(VLOOKUP(B1074,Listor!$N$6:$Q$47,4,FALSE)),"")</f>
        <v/>
      </c>
      <c r="M1074" s="63" t="str">
        <f t="shared" si="53"/>
        <v/>
      </c>
      <c r="N1074" s="75"/>
      <c r="O1074" s="84" t="str">
        <f t="shared" si="54"/>
        <v/>
      </c>
      <c r="P1074" s="107"/>
      <c r="Q1074" s="87" t="s">
        <v>79</v>
      </c>
      <c r="R1074" s="87"/>
      <c r="S1074" s="87"/>
      <c r="T1074" s="87"/>
      <c r="U1074" s="87"/>
      <c r="V1074" s="86" t="s">
        <v>79</v>
      </c>
      <c r="W1074" s="75"/>
      <c r="X1074" s="102" t="s">
        <v>79</v>
      </c>
      <c r="Y1074" s="63" t="str">
        <f>IFERROR(IF(VLOOKUP(X1074,Listor!$T$6:$U$7,2,FALSE)&lt;O1074,TRUE),"")</f>
        <v/>
      </c>
      <c r="Z1074" s="87"/>
      <c r="AA1074" s="104"/>
    </row>
    <row r="1075" spans="2:27" x14ac:dyDescent="0.25">
      <c r="B1075" s="68" t="s">
        <v>68</v>
      </c>
      <c r="C1075" s="80" t="str">
        <f>IFERROR(VLOOKUP(B1075,Listor!$A$6:$B$62,2,FALSE),"")</f>
        <v/>
      </c>
      <c r="D1075" s="80" t="str">
        <f>IFERROR(VLOOKUP(B1075,Listor!$A$6:$C$62,3,FALSE),"")</f>
        <v/>
      </c>
      <c r="E1075" s="110" t="s">
        <v>79</v>
      </c>
      <c r="F1075" s="66"/>
      <c r="G1075" s="35" t="str">
        <f>IFERROR(VLOOKUP(B1075,Listor!$A$6:$G$62,7,FALSE),"")</f>
        <v/>
      </c>
      <c r="H1075" s="63" t="str">
        <f>IFERROR(VLOOKUP(B1075,Listor!$N$6:$O$47,2,FALSE),"")</f>
        <v/>
      </c>
      <c r="I1075" s="63" t="str">
        <f t="shared" si="52"/>
        <v/>
      </c>
      <c r="J1075" s="96" t="str">
        <f>IFERROR(VLOOKUP(B1075,Listor!$N$6:$P$47,3,FALSE)*I1075,"")</f>
        <v/>
      </c>
      <c r="K1075" s="81"/>
      <c r="L1075" s="88" t="str">
        <f>IFERROR((VLOOKUP(B1075,Listor!$N$6:$P$47,3,FALSE)*Biologiska!K1075)+(VLOOKUP(B1075,Listor!$N$6:$Q$47,4,FALSE)),"")</f>
        <v/>
      </c>
      <c r="M1075" s="63" t="str">
        <f t="shared" si="53"/>
        <v/>
      </c>
      <c r="N1075" s="75"/>
      <c r="O1075" s="84" t="str">
        <f t="shared" si="54"/>
        <v/>
      </c>
      <c r="P1075" s="107"/>
      <c r="Q1075" s="87" t="s">
        <v>79</v>
      </c>
      <c r="R1075" s="87"/>
      <c r="S1075" s="87"/>
      <c r="T1075" s="87"/>
      <c r="U1075" s="87"/>
      <c r="V1075" s="86" t="s">
        <v>79</v>
      </c>
      <c r="W1075" s="75"/>
      <c r="X1075" s="102" t="s">
        <v>79</v>
      </c>
      <c r="Y1075" s="63" t="str">
        <f>IFERROR(IF(VLOOKUP(X1075,Listor!$T$6:$U$7,2,FALSE)&lt;O1075,TRUE),"")</f>
        <v/>
      </c>
      <c r="Z1075" s="87"/>
      <c r="AA1075" s="104"/>
    </row>
    <row r="1076" spans="2:27" x14ac:dyDescent="0.25">
      <c r="B1076" s="68" t="s">
        <v>68</v>
      </c>
      <c r="C1076" s="80" t="str">
        <f>IFERROR(VLOOKUP(B1076,Listor!$A$6:$B$62,2,FALSE),"")</f>
        <v/>
      </c>
      <c r="D1076" s="80" t="str">
        <f>IFERROR(VLOOKUP(B1076,Listor!$A$6:$C$62,3,FALSE),"")</f>
        <v/>
      </c>
      <c r="E1076" s="110" t="s">
        <v>79</v>
      </c>
      <c r="F1076" s="66"/>
      <c r="G1076" s="35" t="str">
        <f>IFERROR(VLOOKUP(B1076,Listor!$A$6:$G$62,7,FALSE),"")</f>
        <v/>
      </c>
      <c r="H1076" s="63" t="str">
        <f>IFERROR(VLOOKUP(B1076,Listor!$N$6:$O$47,2,FALSE),"")</f>
        <v/>
      </c>
      <c r="I1076" s="63" t="str">
        <f t="shared" si="52"/>
        <v/>
      </c>
      <c r="J1076" s="96" t="str">
        <f>IFERROR(VLOOKUP(B1076,Listor!$N$6:$P$47,3,FALSE)*I1076,"")</f>
        <v/>
      </c>
      <c r="K1076" s="81"/>
      <c r="L1076" s="88" t="str">
        <f>IFERROR((VLOOKUP(B1076,Listor!$N$6:$P$47,3,FALSE)*Biologiska!K1076)+(VLOOKUP(B1076,Listor!$N$6:$Q$47,4,FALSE)),"")</f>
        <v/>
      </c>
      <c r="M1076" s="63" t="str">
        <f t="shared" si="53"/>
        <v/>
      </c>
      <c r="N1076" s="75"/>
      <c r="O1076" s="84" t="str">
        <f t="shared" si="54"/>
        <v/>
      </c>
      <c r="P1076" s="107"/>
      <c r="Q1076" s="87" t="s">
        <v>79</v>
      </c>
      <c r="R1076" s="87"/>
      <c r="S1076" s="87"/>
      <c r="T1076" s="87"/>
      <c r="U1076" s="87"/>
      <c r="V1076" s="86" t="s">
        <v>79</v>
      </c>
      <c r="W1076" s="75"/>
      <c r="X1076" s="102" t="s">
        <v>79</v>
      </c>
      <c r="Y1076" s="63" t="str">
        <f>IFERROR(IF(VLOOKUP(X1076,Listor!$T$6:$U$7,2,FALSE)&lt;O1076,TRUE),"")</f>
        <v/>
      </c>
      <c r="Z1076" s="87"/>
      <c r="AA1076" s="104"/>
    </row>
    <row r="1077" spans="2:27" x14ac:dyDescent="0.25">
      <c r="B1077" s="68" t="s">
        <v>68</v>
      </c>
      <c r="C1077" s="80" t="str">
        <f>IFERROR(VLOOKUP(B1077,Listor!$A$6:$B$62,2,FALSE),"")</f>
        <v/>
      </c>
      <c r="D1077" s="80" t="str">
        <f>IFERROR(VLOOKUP(B1077,Listor!$A$6:$C$62,3,FALSE),"")</f>
        <v/>
      </c>
      <c r="E1077" s="110" t="s">
        <v>79</v>
      </c>
      <c r="F1077" s="66"/>
      <c r="G1077" s="35" t="str">
        <f>IFERROR(VLOOKUP(B1077,Listor!$A$6:$G$62,7,FALSE),"")</f>
        <v/>
      </c>
      <c r="H1077" s="63" t="str">
        <f>IFERROR(VLOOKUP(B1077,Listor!$N$6:$O$47,2,FALSE),"")</f>
        <v/>
      </c>
      <c r="I1077" s="63" t="str">
        <f t="shared" si="52"/>
        <v/>
      </c>
      <c r="J1077" s="96" t="str">
        <f>IFERROR(VLOOKUP(B1077,Listor!$N$6:$P$47,3,FALSE)*I1077,"")</f>
        <v/>
      </c>
      <c r="K1077" s="81"/>
      <c r="L1077" s="88" t="str">
        <f>IFERROR((VLOOKUP(B1077,Listor!$N$6:$P$47,3,FALSE)*Biologiska!K1077)+(VLOOKUP(B1077,Listor!$N$6:$Q$47,4,FALSE)),"")</f>
        <v/>
      </c>
      <c r="M1077" s="63" t="str">
        <f t="shared" si="53"/>
        <v/>
      </c>
      <c r="N1077" s="75"/>
      <c r="O1077" s="84" t="str">
        <f t="shared" si="54"/>
        <v/>
      </c>
      <c r="P1077" s="107"/>
      <c r="Q1077" s="87" t="s">
        <v>79</v>
      </c>
      <c r="R1077" s="87"/>
      <c r="S1077" s="87"/>
      <c r="T1077" s="87"/>
      <c r="U1077" s="87"/>
      <c r="V1077" s="86" t="s">
        <v>79</v>
      </c>
      <c r="W1077" s="75"/>
      <c r="X1077" s="102" t="s">
        <v>79</v>
      </c>
      <c r="Y1077" s="63" t="str">
        <f>IFERROR(IF(VLOOKUP(X1077,Listor!$T$6:$U$7,2,FALSE)&lt;O1077,TRUE),"")</f>
        <v/>
      </c>
      <c r="Z1077" s="87"/>
      <c r="AA1077" s="104"/>
    </row>
    <row r="1078" spans="2:27" x14ac:dyDescent="0.25">
      <c r="B1078" s="68" t="s">
        <v>68</v>
      </c>
      <c r="C1078" s="80" t="str">
        <f>IFERROR(VLOOKUP(B1078,Listor!$A$6:$B$62,2,FALSE),"")</f>
        <v/>
      </c>
      <c r="D1078" s="80" t="str">
        <f>IFERROR(VLOOKUP(B1078,Listor!$A$6:$C$62,3,FALSE),"")</f>
        <v/>
      </c>
      <c r="E1078" s="110" t="s">
        <v>79</v>
      </c>
      <c r="F1078" s="66"/>
      <c r="G1078" s="35" t="str">
        <f>IFERROR(VLOOKUP(B1078,Listor!$A$6:$G$62,7,FALSE),"")</f>
        <v/>
      </c>
      <c r="H1078" s="63" t="str">
        <f>IFERROR(VLOOKUP(B1078,Listor!$N$6:$O$47,2,FALSE),"")</f>
        <v/>
      </c>
      <c r="I1078" s="63" t="str">
        <f t="shared" si="52"/>
        <v/>
      </c>
      <c r="J1078" s="96" t="str">
        <f>IFERROR(VLOOKUP(B1078,Listor!$N$6:$P$47,3,FALSE)*I1078,"")</f>
        <v/>
      </c>
      <c r="K1078" s="81"/>
      <c r="L1078" s="88" t="str">
        <f>IFERROR((VLOOKUP(B1078,Listor!$N$6:$P$47,3,FALSE)*Biologiska!K1078)+(VLOOKUP(B1078,Listor!$N$6:$Q$47,4,FALSE)),"")</f>
        <v/>
      </c>
      <c r="M1078" s="63" t="str">
        <f t="shared" si="53"/>
        <v/>
      </c>
      <c r="N1078" s="75"/>
      <c r="O1078" s="84" t="str">
        <f t="shared" si="54"/>
        <v/>
      </c>
      <c r="P1078" s="107"/>
      <c r="Q1078" s="87" t="s">
        <v>79</v>
      </c>
      <c r="R1078" s="87"/>
      <c r="S1078" s="87"/>
      <c r="T1078" s="87"/>
      <c r="U1078" s="87"/>
      <c r="V1078" s="86" t="s">
        <v>79</v>
      </c>
      <c r="W1078" s="75"/>
      <c r="X1078" s="102" t="s">
        <v>79</v>
      </c>
      <c r="Y1078" s="63" t="str">
        <f>IFERROR(IF(VLOOKUP(X1078,Listor!$T$6:$U$7,2,FALSE)&lt;O1078,TRUE),"")</f>
        <v/>
      </c>
      <c r="Z1078" s="87"/>
      <c r="AA1078" s="104"/>
    </row>
    <row r="1079" spans="2:27" x14ac:dyDescent="0.25">
      <c r="B1079" s="68" t="s">
        <v>68</v>
      </c>
      <c r="C1079" s="80" t="str">
        <f>IFERROR(VLOOKUP(B1079,Listor!$A$6:$B$62,2,FALSE),"")</f>
        <v/>
      </c>
      <c r="D1079" s="80" t="str">
        <f>IFERROR(VLOOKUP(B1079,Listor!$A$6:$C$62,3,FALSE),"")</f>
        <v/>
      </c>
      <c r="E1079" s="110" t="s">
        <v>79</v>
      </c>
      <c r="F1079" s="66"/>
      <c r="G1079" s="35" t="str">
        <f>IFERROR(VLOOKUP(B1079,Listor!$A$6:$G$62,7,FALSE),"")</f>
        <v/>
      </c>
      <c r="H1079" s="63" t="str">
        <f>IFERROR(VLOOKUP(B1079,Listor!$N$6:$O$47,2,FALSE),"")</f>
        <v/>
      </c>
      <c r="I1079" s="63" t="str">
        <f t="shared" si="52"/>
        <v/>
      </c>
      <c r="J1079" s="96" t="str">
        <f>IFERROR(VLOOKUP(B1079,Listor!$N$6:$P$47,3,FALSE)*I1079,"")</f>
        <v/>
      </c>
      <c r="K1079" s="81"/>
      <c r="L1079" s="88" t="str">
        <f>IFERROR((VLOOKUP(B1079,Listor!$N$6:$P$47,3,FALSE)*Biologiska!K1079)+(VLOOKUP(B1079,Listor!$N$6:$Q$47,4,FALSE)),"")</f>
        <v/>
      </c>
      <c r="M1079" s="63" t="str">
        <f t="shared" si="53"/>
        <v/>
      </c>
      <c r="N1079" s="75"/>
      <c r="O1079" s="84" t="str">
        <f t="shared" si="54"/>
        <v/>
      </c>
      <c r="P1079" s="107"/>
      <c r="Q1079" s="87" t="s">
        <v>79</v>
      </c>
      <c r="R1079" s="87"/>
      <c r="S1079" s="87"/>
      <c r="T1079" s="87"/>
      <c r="U1079" s="87"/>
      <c r="V1079" s="86" t="s">
        <v>79</v>
      </c>
      <c r="W1079" s="75"/>
      <c r="X1079" s="102" t="s">
        <v>79</v>
      </c>
      <c r="Y1079" s="63" t="str">
        <f>IFERROR(IF(VLOOKUP(X1079,Listor!$T$6:$U$7,2,FALSE)&lt;O1079,TRUE),"")</f>
        <v/>
      </c>
      <c r="Z1079" s="87"/>
      <c r="AA1079" s="104"/>
    </row>
    <row r="1080" spans="2:27" x14ac:dyDescent="0.25">
      <c r="B1080" s="68" t="s">
        <v>68</v>
      </c>
      <c r="C1080" s="80" t="str">
        <f>IFERROR(VLOOKUP(B1080,Listor!$A$6:$B$62,2,FALSE),"")</f>
        <v/>
      </c>
      <c r="D1080" s="80" t="str">
        <f>IFERROR(VLOOKUP(B1080,Listor!$A$6:$C$62,3,FALSE),"")</f>
        <v/>
      </c>
      <c r="E1080" s="110" t="s">
        <v>79</v>
      </c>
      <c r="F1080" s="66"/>
      <c r="G1080" s="35" t="str">
        <f>IFERROR(VLOOKUP(B1080,Listor!$A$6:$G$62,7,FALSE),"")</f>
        <v/>
      </c>
      <c r="H1080" s="63" t="str">
        <f>IFERROR(VLOOKUP(B1080,Listor!$N$6:$O$47,2,FALSE),"")</f>
        <v/>
      </c>
      <c r="I1080" s="63" t="str">
        <f t="shared" si="52"/>
        <v/>
      </c>
      <c r="J1080" s="96" t="str">
        <f>IFERROR(VLOOKUP(B1080,Listor!$N$6:$P$47,3,FALSE)*I1080,"")</f>
        <v/>
      </c>
      <c r="K1080" s="81"/>
      <c r="L1080" s="88" t="str">
        <f>IFERROR((VLOOKUP(B1080,Listor!$N$6:$P$47,3,FALSE)*Biologiska!K1080)+(VLOOKUP(B1080,Listor!$N$6:$Q$47,4,FALSE)),"")</f>
        <v/>
      </c>
      <c r="M1080" s="63" t="str">
        <f t="shared" si="53"/>
        <v/>
      </c>
      <c r="N1080" s="75"/>
      <c r="O1080" s="84" t="str">
        <f t="shared" si="54"/>
        <v/>
      </c>
      <c r="P1080" s="107"/>
      <c r="Q1080" s="87" t="s">
        <v>79</v>
      </c>
      <c r="R1080" s="87"/>
      <c r="S1080" s="87"/>
      <c r="T1080" s="87"/>
      <c r="U1080" s="87"/>
      <c r="V1080" s="86" t="s">
        <v>79</v>
      </c>
      <c r="W1080" s="75"/>
      <c r="X1080" s="102" t="s">
        <v>79</v>
      </c>
      <c r="Y1080" s="63" t="str">
        <f>IFERROR(IF(VLOOKUP(X1080,Listor!$T$6:$U$7,2,FALSE)&lt;O1080,TRUE),"")</f>
        <v/>
      </c>
      <c r="Z1080" s="87"/>
      <c r="AA1080" s="104"/>
    </row>
    <row r="1081" spans="2:27" x14ac:dyDescent="0.25">
      <c r="B1081" s="68" t="s">
        <v>68</v>
      </c>
      <c r="C1081" s="80" t="str">
        <f>IFERROR(VLOOKUP(B1081,Listor!$A$6:$B$62,2,FALSE),"")</f>
        <v/>
      </c>
      <c r="D1081" s="80" t="str">
        <f>IFERROR(VLOOKUP(B1081,Listor!$A$6:$C$62,3,FALSE),"")</f>
        <v/>
      </c>
      <c r="E1081" s="110" t="s">
        <v>79</v>
      </c>
      <c r="F1081" s="66"/>
      <c r="G1081" s="35" t="str">
        <f>IFERROR(VLOOKUP(B1081,Listor!$A$6:$G$62,7,FALSE),"")</f>
        <v/>
      </c>
      <c r="H1081" s="63" t="str">
        <f>IFERROR(VLOOKUP(B1081,Listor!$N$6:$O$47,2,FALSE),"")</f>
        <v/>
      </c>
      <c r="I1081" s="63" t="str">
        <f t="shared" si="52"/>
        <v/>
      </c>
      <c r="J1081" s="96" t="str">
        <f>IFERROR(VLOOKUP(B1081,Listor!$N$6:$P$47,3,FALSE)*I1081,"")</f>
        <v/>
      </c>
      <c r="K1081" s="81"/>
      <c r="L1081" s="88" t="str">
        <f>IFERROR((VLOOKUP(B1081,Listor!$N$6:$P$47,3,FALSE)*Biologiska!K1081)+(VLOOKUP(B1081,Listor!$N$6:$Q$47,4,FALSE)),"")</f>
        <v/>
      </c>
      <c r="M1081" s="63" t="str">
        <f t="shared" si="53"/>
        <v/>
      </c>
      <c r="N1081" s="75"/>
      <c r="O1081" s="84" t="str">
        <f t="shared" si="54"/>
        <v/>
      </c>
      <c r="P1081" s="107"/>
      <c r="Q1081" s="87" t="s">
        <v>79</v>
      </c>
      <c r="R1081" s="87"/>
      <c r="S1081" s="87"/>
      <c r="T1081" s="87"/>
      <c r="U1081" s="87"/>
      <c r="V1081" s="86" t="s">
        <v>79</v>
      </c>
      <c r="W1081" s="75"/>
      <c r="X1081" s="102" t="s">
        <v>79</v>
      </c>
      <c r="Y1081" s="63" t="str">
        <f>IFERROR(IF(VLOOKUP(X1081,Listor!$T$6:$U$7,2,FALSE)&lt;O1081,TRUE),"")</f>
        <v/>
      </c>
      <c r="Z1081" s="87"/>
      <c r="AA1081" s="104"/>
    </row>
    <row r="1082" spans="2:27" x14ac:dyDescent="0.25">
      <c r="B1082" s="68" t="s">
        <v>68</v>
      </c>
      <c r="C1082" s="80" t="str">
        <f>IFERROR(VLOOKUP(B1082,Listor!$A$6:$B$62,2,FALSE),"")</f>
        <v/>
      </c>
      <c r="D1082" s="80" t="str">
        <f>IFERROR(VLOOKUP(B1082,Listor!$A$6:$C$62,3,FALSE),"")</f>
        <v/>
      </c>
      <c r="E1082" s="110" t="s">
        <v>79</v>
      </c>
      <c r="F1082" s="66"/>
      <c r="G1082" s="35" t="str">
        <f>IFERROR(VLOOKUP(B1082,Listor!$A$6:$G$62,7,FALSE),"")</f>
        <v/>
      </c>
      <c r="H1082" s="63" t="str">
        <f>IFERROR(VLOOKUP(B1082,Listor!$N$6:$O$47,2,FALSE),"")</f>
        <v/>
      </c>
      <c r="I1082" s="63" t="str">
        <f t="shared" si="52"/>
        <v/>
      </c>
      <c r="J1082" s="96" t="str">
        <f>IFERROR(VLOOKUP(B1082,Listor!$N$6:$P$47,3,FALSE)*I1082,"")</f>
        <v/>
      </c>
      <c r="K1082" s="81"/>
      <c r="L1082" s="88" t="str">
        <f>IFERROR((VLOOKUP(B1082,Listor!$N$6:$P$47,3,FALSE)*Biologiska!K1082)+(VLOOKUP(B1082,Listor!$N$6:$Q$47,4,FALSE)),"")</f>
        <v/>
      </c>
      <c r="M1082" s="63" t="str">
        <f t="shared" si="53"/>
        <v/>
      </c>
      <c r="N1082" s="75"/>
      <c r="O1082" s="84" t="str">
        <f t="shared" si="54"/>
        <v/>
      </c>
      <c r="P1082" s="107"/>
      <c r="Q1082" s="87" t="s">
        <v>79</v>
      </c>
      <c r="R1082" s="87"/>
      <c r="S1082" s="87"/>
      <c r="T1082" s="87"/>
      <c r="U1082" s="87"/>
      <c r="V1082" s="86" t="s">
        <v>79</v>
      </c>
      <c r="W1082" s="75"/>
      <c r="X1082" s="102" t="s">
        <v>79</v>
      </c>
      <c r="Y1082" s="63" t="str">
        <f>IFERROR(IF(VLOOKUP(X1082,Listor!$T$6:$U$7,2,FALSE)&lt;O1082,TRUE),"")</f>
        <v/>
      </c>
      <c r="Z1082" s="87"/>
      <c r="AA1082" s="104"/>
    </row>
    <row r="1083" spans="2:27" x14ac:dyDescent="0.25">
      <c r="B1083" s="68" t="s">
        <v>68</v>
      </c>
      <c r="C1083" s="80" t="str">
        <f>IFERROR(VLOOKUP(B1083,Listor!$A$6:$B$62,2,FALSE),"")</f>
        <v/>
      </c>
      <c r="D1083" s="80" t="str">
        <f>IFERROR(VLOOKUP(B1083,Listor!$A$6:$C$62,3,FALSE),"")</f>
        <v/>
      </c>
      <c r="E1083" s="110" t="s">
        <v>79</v>
      </c>
      <c r="F1083" s="66"/>
      <c r="G1083" s="35" t="str">
        <f>IFERROR(VLOOKUP(B1083,Listor!$A$6:$G$62,7,FALSE),"")</f>
        <v/>
      </c>
      <c r="H1083" s="63" t="str">
        <f>IFERROR(VLOOKUP(B1083,Listor!$N$6:$O$47,2,FALSE),"")</f>
        <v/>
      </c>
      <c r="I1083" s="63" t="str">
        <f t="shared" si="52"/>
        <v/>
      </c>
      <c r="J1083" s="96" t="str">
        <f>IFERROR(VLOOKUP(B1083,Listor!$N$6:$P$47,3,FALSE)*I1083,"")</f>
        <v/>
      </c>
      <c r="K1083" s="81"/>
      <c r="L1083" s="88" t="str">
        <f>IFERROR((VLOOKUP(B1083,Listor!$N$6:$P$47,3,FALSE)*Biologiska!K1083)+(VLOOKUP(B1083,Listor!$N$6:$Q$47,4,FALSE)),"")</f>
        <v/>
      </c>
      <c r="M1083" s="63" t="str">
        <f t="shared" si="53"/>
        <v/>
      </c>
      <c r="N1083" s="75"/>
      <c r="O1083" s="84" t="str">
        <f t="shared" si="54"/>
        <v/>
      </c>
      <c r="P1083" s="107"/>
      <c r="Q1083" s="87" t="s">
        <v>79</v>
      </c>
      <c r="R1083" s="87"/>
      <c r="S1083" s="87"/>
      <c r="T1083" s="87"/>
      <c r="U1083" s="87"/>
      <c r="V1083" s="86" t="s">
        <v>79</v>
      </c>
      <c r="W1083" s="75"/>
      <c r="X1083" s="102" t="s">
        <v>79</v>
      </c>
      <c r="Y1083" s="63" t="str">
        <f>IFERROR(IF(VLOOKUP(X1083,Listor!$T$6:$U$7,2,FALSE)&lt;O1083,TRUE),"")</f>
        <v/>
      </c>
      <c r="Z1083" s="87"/>
      <c r="AA1083" s="104"/>
    </row>
    <row r="1084" spans="2:27" x14ac:dyDescent="0.25">
      <c r="B1084" s="68" t="s">
        <v>68</v>
      </c>
      <c r="C1084" s="80" t="str">
        <f>IFERROR(VLOOKUP(B1084,Listor!$A$6:$B$62,2,FALSE),"")</f>
        <v/>
      </c>
      <c r="D1084" s="80" t="str">
        <f>IFERROR(VLOOKUP(B1084,Listor!$A$6:$C$62,3,FALSE),"")</f>
        <v/>
      </c>
      <c r="E1084" s="110" t="s">
        <v>79</v>
      </c>
      <c r="F1084" s="66"/>
      <c r="G1084" s="35" t="str">
        <f>IFERROR(VLOOKUP(B1084,Listor!$A$6:$G$62,7,FALSE),"")</f>
        <v/>
      </c>
      <c r="H1084" s="63" t="str">
        <f>IFERROR(VLOOKUP(B1084,Listor!$N$6:$O$47,2,FALSE),"")</f>
        <v/>
      </c>
      <c r="I1084" s="63" t="str">
        <f t="shared" si="52"/>
        <v/>
      </c>
      <c r="J1084" s="96" t="str">
        <f>IFERROR(VLOOKUP(B1084,Listor!$N$6:$P$47,3,FALSE)*I1084,"")</f>
        <v/>
      </c>
      <c r="K1084" s="81"/>
      <c r="L1084" s="88" t="str">
        <f>IFERROR((VLOOKUP(B1084,Listor!$N$6:$P$47,3,FALSE)*Biologiska!K1084)+(VLOOKUP(B1084,Listor!$N$6:$Q$47,4,FALSE)),"")</f>
        <v/>
      </c>
      <c r="M1084" s="63" t="str">
        <f t="shared" si="53"/>
        <v/>
      </c>
      <c r="N1084" s="75"/>
      <c r="O1084" s="84" t="str">
        <f t="shared" si="54"/>
        <v/>
      </c>
      <c r="P1084" s="107"/>
      <c r="Q1084" s="87" t="s">
        <v>79</v>
      </c>
      <c r="R1084" s="87"/>
      <c r="S1084" s="87"/>
      <c r="T1084" s="87"/>
      <c r="U1084" s="87"/>
      <c r="V1084" s="86" t="s">
        <v>79</v>
      </c>
      <c r="W1084" s="75"/>
      <c r="X1084" s="102" t="s">
        <v>79</v>
      </c>
      <c r="Y1084" s="63" t="str">
        <f>IFERROR(IF(VLOOKUP(X1084,Listor!$T$6:$U$7,2,FALSE)&lt;O1084,TRUE),"")</f>
        <v/>
      </c>
      <c r="Z1084" s="87"/>
      <c r="AA1084" s="104"/>
    </row>
    <row r="1085" spans="2:27" x14ac:dyDescent="0.25">
      <c r="B1085" s="68" t="s">
        <v>68</v>
      </c>
      <c r="C1085" s="80" t="str">
        <f>IFERROR(VLOOKUP(B1085,Listor!$A$6:$B$62,2,FALSE),"")</f>
        <v/>
      </c>
      <c r="D1085" s="80" t="str">
        <f>IFERROR(VLOOKUP(B1085,Listor!$A$6:$C$62,3,FALSE),"")</f>
        <v/>
      </c>
      <c r="E1085" s="110" t="s">
        <v>79</v>
      </c>
      <c r="F1085" s="66"/>
      <c r="G1085" s="35" t="str">
        <f>IFERROR(VLOOKUP(B1085,Listor!$A$6:$G$62,7,FALSE),"")</f>
        <v/>
      </c>
      <c r="H1085" s="63" t="str">
        <f>IFERROR(VLOOKUP(B1085,Listor!$N$6:$O$47,2,FALSE),"")</f>
        <v/>
      </c>
      <c r="I1085" s="63" t="str">
        <f t="shared" si="52"/>
        <v/>
      </c>
      <c r="J1085" s="96" t="str">
        <f>IFERROR(VLOOKUP(B1085,Listor!$N$6:$P$47,3,FALSE)*I1085,"")</f>
        <v/>
      </c>
      <c r="K1085" s="81"/>
      <c r="L1085" s="88" t="str">
        <f>IFERROR((VLOOKUP(B1085,Listor!$N$6:$P$47,3,FALSE)*Biologiska!K1085)+(VLOOKUP(B1085,Listor!$N$6:$Q$47,4,FALSE)),"")</f>
        <v/>
      </c>
      <c r="M1085" s="63" t="str">
        <f t="shared" si="53"/>
        <v/>
      </c>
      <c r="N1085" s="75"/>
      <c r="O1085" s="84" t="str">
        <f t="shared" si="54"/>
        <v/>
      </c>
      <c r="P1085" s="107"/>
      <c r="Q1085" s="87" t="s">
        <v>79</v>
      </c>
      <c r="R1085" s="87"/>
      <c r="S1085" s="87"/>
      <c r="T1085" s="87"/>
      <c r="U1085" s="87"/>
      <c r="V1085" s="86" t="s">
        <v>79</v>
      </c>
      <c r="W1085" s="75"/>
      <c r="X1085" s="102" t="s">
        <v>79</v>
      </c>
      <c r="Y1085" s="63" t="str">
        <f>IFERROR(IF(VLOOKUP(X1085,Listor!$T$6:$U$7,2,FALSE)&lt;O1085,TRUE),"")</f>
        <v/>
      </c>
      <c r="Z1085" s="87"/>
      <c r="AA1085" s="104"/>
    </row>
    <row r="1086" spans="2:27" x14ac:dyDescent="0.25">
      <c r="B1086" s="68" t="s">
        <v>68</v>
      </c>
      <c r="C1086" s="80" t="str">
        <f>IFERROR(VLOOKUP(B1086,Listor!$A$6:$B$62,2,FALSE),"")</f>
        <v/>
      </c>
      <c r="D1086" s="80" t="str">
        <f>IFERROR(VLOOKUP(B1086,Listor!$A$6:$C$62,3,FALSE),"")</f>
        <v/>
      </c>
      <c r="E1086" s="110" t="s">
        <v>79</v>
      </c>
      <c r="F1086" s="66"/>
      <c r="G1086" s="35" t="str">
        <f>IFERROR(VLOOKUP(B1086,Listor!$A$6:$G$62,7,FALSE),"")</f>
        <v/>
      </c>
      <c r="H1086" s="63" t="str">
        <f>IFERROR(VLOOKUP(B1086,Listor!$N$6:$O$47,2,FALSE),"")</f>
        <v/>
      </c>
      <c r="I1086" s="63" t="str">
        <f t="shared" si="52"/>
        <v/>
      </c>
      <c r="J1086" s="96" t="str">
        <f>IFERROR(VLOOKUP(B1086,Listor!$N$6:$P$47,3,FALSE)*I1086,"")</f>
        <v/>
      </c>
      <c r="K1086" s="81"/>
      <c r="L1086" s="88" t="str">
        <f>IFERROR((VLOOKUP(B1086,Listor!$N$6:$P$47,3,FALSE)*Biologiska!K1086)+(VLOOKUP(B1086,Listor!$N$6:$Q$47,4,FALSE)),"")</f>
        <v/>
      </c>
      <c r="M1086" s="63" t="str">
        <f t="shared" si="53"/>
        <v/>
      </c>
      <c r="N1086" s="75"/>
      <c r="O1086" s="84" t="str">
        <f t="shared" si="54"/>
        <v/>
      </c>
      <c r="P1086" s="107"/>
      <c r="Q1086" s="87" t="s">
        <v>79</v>
      </c>
      <c r="R1086" s="87"/>
      <c r="S1086" s="87"/>
      <c r="T1086" s="87"/>
      <c r="U1086" s="87"/>
      <c r="V1086" s="86" t="s">
        <v>79</v>
      </c>
      <c r="W1086" s="75"/>
      <c r="X1086" s="102" t="s">
        <v>79</v>
      </c>
      <c r="Y1086" s="63" t="str">
        <f>IFERROR(IF(VLOOKUP(X1086,Listor!$T$6:$U$7,2,FALSE)&lt;O1086,TRUE),"")</f>
        <v/>
      </c>
      <c r="Z1086" s="87"/>
      <c r="AA1086" s="104"/>
    </row>
    <row r="1087" spans="2:27" x14ac:dyDescent="0.25">
      <c r="B1087" s="68" t="s">
        <v>68</v>
      </c>
      <c r="C1087" s="80" t="str">
        <f>IFERROR(VLOOKUP(B1087,Listor!$A$6:$B$62,2,FALSE),"")</f>
        <v/>
      </c>
      <c r="D1087" s="80" t="str">
        <f>IFERROR(VLOOKUP(B1087,Listor!$A$6:$C$62,3,FALSE),"")</f>
        <v/>
      </c>
      <c r="E1087" s="110" t="s">
        <v>79</v>
      </c>
      <c r="F1087" s="66"/>
      <c r="G1087" s="35" t="str">
        <f>IFERROR(VLOOKUP(B1087,Listor!$A$6:$G$62,7,FALSE),"")</f>
        <v/>
      </c>
      <c r="H1087" s="63" t="str">
        <f>IFERROR(VLOOKUP(B1087,Listor!$N$6:$O$47,2,FALSE),"")</f>
        <v/>
      </c>
      <c r="I1087" s="63" t="str">
        <f t="shared" si="52"/>
        <v/>
      </c>
      <c r="J1087" s="96" t="str">
        <f>IFERROR(VLOOKUP(B1087,Listor!$N$6:$P$47,3,FALSE)*I1087,"")</f>
        <v/>
      </c>
      <c r="K1087" s="81"/>
      <c r="L1087" s="88" t="str">
        <f>IFERROR((VLOOKUP(B1087,Listor!$N$6:$P$47,3,FALSE)*Biologiska!K1087)+(VLOOKUP(B1087,Listor!$N$6:$Q$47,4,FALSE)),"")</f>
        <v/>
      </c>
      <c r="M1087" s="63" t="str">
        <f t="shared" si="53"/>
        <v/>
      </c>
      <c r="N1087" s="75"/>
      <c r="O1087" s="84" t="str">
        <f t="shared" si="54"/>
        <v/>
      </c>
      <c r="P1087" s="107"/>
      <c r="Q1087" s="87" t="s">
        <v>79</v>
      </c>
      <c r="R1087" s="87"/>
      <c r="S1087" s="87"/>
      <c r="T1087" s="87"/>
      <c r="U1087" s="87"/>
      <c r="V1087" s="86" t="s">
        <v>79</v>
      </c>
      <c r="W1087" s="75"/>
      <c r="X1087" s="102" t="s">
        <v>79</v>
      </c>
      <c r="Y1087" s="63" t="str">
        <f>IFERROR(IF(VLOOKUP(X1087,Listor!$T$6:$U$7,2,FALSE)&lt;O1087,TRUE),"")</f>
        <v/>
      </c>
      <c r="Z1087" s="87"/>
      <c r="AA1087" s="104"/>
    </row>
    <row r="1088" spans="2:27" x14ac:dyDescent="0.25">
      <c r="B1088" s="68" t="s">
        <v>68</v>
      </c>
      <c r="C1088" s="80" t="str">
        <f>IFERROR(VLOOKUP(B1088,Listor!$A$6:$B$62,2,FALSE),"")</f>
        <v/>
      </c>
      <c r="D1088" s="80" t="str">
        <f>IFERROR(VLOOKUP(B1088,Listor!$A$6:$C$62,3,FALSE),"")</f>
        <v/>
      </c>
      <c r="E1088" s="110" t="s">
        <v>79</v>
      </c>
      <c r="F1088" s="66"/>
      <c r="G1088" s="35" t="str">
        <f>IFERROR(VLOOKUP(B1088,Listor!$A$6:$G$62,7,FALSE),"")</f>
        <v/>
      </c>
      <c r="H1088" s="63" t="str">
        <f>IFERROR(VLOOKUP(B1088,Listor!$N$6:$O$47,2,FALSE),"")</f>
        <v/>
      </c>
      <c r="I1088" s="63" t="str">
        <f t="shared" si="52"/>
        <v/>
      </c>
      <c r="J1088" s="96" t="str">
        <f>IFERROR(VLOOKUP(B1088,Listor!$N$6:$P$47,3,FALSE)*I1088,"")</f>
        <v/>
      </c>
      <c r="K1088" s="81"/>
      <c r="L1088" s="88" t="str">
        <f>IFERROR((VLOOKUP(B1088,Listor!$N$6:$P$47,3,FALSE)*Biologiska!K1088)+(VLOOKUP(B1088,Listor!$N$6:$Q$47,4,FALSE)),"")</f>
        <v/>
      </c>
      <c r="M1088" s="63" t="str">
        <f t="shared" si="53"/>
        <v/>
      </c>
      <c r="N1088" s="75"/>
      <c r="O1088" s="84" t="str">
        <f t="shared" si="54"/>
        <v/>
      </c>
      <c r="P1088" s="107"/>
      <c r="Q1088" s="87" t="s">
        <v>79</v>
      </c>
      <c r="R1088" s="87"/>
      <c r="S1088" s="87"/>
      <c r="T1088" s="87"/>
      <c r="U1088" s="87"/>
      <c r="V1088" s="86" t="s">
        <v>79</v>
      </c>
      <c r="W1088" s="75"/>
      <c r="X1088" s="102" t="s">
        <v>79</v>
      </c>
      <c r="Y1088" s="63" t="str">
        <f>IFERROR(IF(VLOOKUP(X1088,Listor!$T$6:$U$7,2,FALSE)&lt;O1088,TRUE),"")</f>
        <v/>
      </c>
      <c r="Z1088" s="87"/>
      <c r="AA1088" s="104"/>
    </row>
    <row r="1089" spans="2:27" x14ac:dyDescent="0.25">
      <c r="B1089" s="68" t="s">
        <v>68</v>
      </c>
      <c r="C1089" s="80" t="str">
        <f>IFERROR(VLOOKUP(B1089,Listor!$A$6:$B$62,2,FALSE),"")</f>
        <v/>
      </c>
      <c r="D1089" s="80" t="str">
        <f>IFERROR(VLOOKUP(B1089,Listor!$A$6:$C$62,3,FALSE),"")</f>
        <v/>
      </c>
      <c r="E1089" s="110" t="s">
        <v>79</v>
      </c>
      <c r="F1089" s="66"/>
      <c r="G1089" s="35" t="str">
        <f>IFERROR(VLOOKUP(B1089,Listor!$A$6:$G$62,7,FALSE),"")</f>
        <v/>
      </c>
      <c r="H1089" s="63" t="str">
        <f>IFERROR(VLOOKUP(B1089,Listor!$N$6:$O$47,2,FALSE),"")</f>
        <v/>
      </c>
      <c r="I1089" s="63" t="str">
        <f t="shared" si="52"/>
        <v/>
      </c>
      <c r="J1089" s="96" t="str">
        <f>IFERROR(VLOOKUP(B1089,Listor!$N$6:$P$47,3,FALSE)*I1089,"")</f>
        <v/>
      </c>
      <c r="K1089" s="81"/>
      <c r="L1089" s="88" t="str">
        <f>IFERROR((VLOOKUP(B1089,Listor!$N$6:$P$47,3,FALSE)*Biologiska!K1089)+(VLOOKUP(B1089,Listor!$N$6:$Q$47,4,FALSE)),"")</f>
        <v/>
      </c>
      <c r="M1089" s="63" t="str">
        <f t="shared" si="53"/>
        <v/>
      </c>
      <c r="N1089" s="75"/>
      <c r="O1089" s="84" t="str">
        <f t="shared" si="54"/>
        <v/>
      </c>
      <c r="P1089" s="107"/>
      <c r="Q1089" s="87" t="s">
        <v>79</v>
      </c>
      <c r="R1089" s="87"/>
      <c r="S1089" s="87"/>
      <c r="T1089" s="87"/>
      <c r="U1089" s="87"/>
      <c r="V1089" s="86" t="s">
        <v>79</v>
      </c>
      <c r="W1089" s="75"/>
      <c r="X1089" s="102" t="s">
        <v>79</v>
      </c>
      <c r="Y1089" s="63" t="str">
        <f>IFERROR(IF(VLOOKUP(X1089,Listor!$T$6:$U$7,2,FALSE)&lt;O1089,TRUE),"")</f>
        <v/>
      </c>
      <c r="Z1089" s="87"/>
      <c r="AA1089" s="104"/>
    </row>
    <row r="1090" spans="2:27" x14ac:dyDescent="0.25">
      <c r="B1090" s="68" t="s">
        <v>68</v>
      </c>
      <c r="C1090" s="80" t="str">
        <f>IFERROR(VLOOKUP(B1090,Listor!$A$6:$B$62,2,FALSE),"")</f>
        <v/>
      </c>
      <c r="D1090" s="80" t="str">
        <f>IFERROR(VLOOKUP(B1090,Listor!$A$6:$C$62,3,FALSE),"")</f>
        <v/>
      </c>
      <c r="E1090" s="110" t="s">
        <v>79</v>
      </c>
      <c r="F1090" s="66"/>
      <c r="G1090" s="35" t="str">
        <f>IFERROR(VLOOKUP(B1090,Listor!$A$6:$G$62,7,FALSE),"")</f>
        <v/>
      </c>
      <c r="H1090" s="63" t="str">
        <f>IFERROR(VLOOKUP(B1090,Listor!$N$6:$O$47,2,FALSE),"")</f>
        <v/>
      </c>
      <c r="I1090" s="63" t="str">
        <f t="shared" si="52"/>
        <v/>
      </c>
      <c r="J1090" s="96" t="str">
        <f>IFERROR(VLOOKUP(B1090,Listor!$N$6:$P$47,3,FALSE)*I1090,"")</f>
        <v/>
      </c>
      <c r="K1090" s="81"/>
      <c r="L1090" s="88" t="str">
        <f>IFERROR((VLOOKUP(B1090,Listor!$N$6:$P$47,3,FALSE)*Biologiska!K1090)+(VLOOKUP(B1090,Listor!$N$6:$Q$47,4,FALSE)),"")</f>
        <v/>
      </c>
      <c r="M1090" s="63" t="str">
        <f t="shared" si="53"/>
        <v/>
      </c>
      <c r="N1090" s="75"/>
      <c r="O1090" s="84" t="str">
        <f t="shared" si="54"/>
        <v/>
      </c>
      <c r="P1090" s="107"/>
      <c r="Q1090" s="87" t="s">
        <v>79</v>
      </c>
      <c r="R1090" s="87"/>
      <c r="S1090" s="87"/>
      <c r="T1090" s="87"/>
      <c r="U1090" s="87"/>
      <c r="V1090" s="86" t="s">
        <v>79</v>
      </c>
      <c r="W1090" s="75"/>
      <c r="X1090" s="102" t="s">
        <v>79</v>
      </c>
      <c r="Y1090" s="63" t="str">
        <f>IFERROR(IF(VLOOKUP(X1090,Listor!$T$6:$U$7,2,FALSE)&lt;O1090,TRUE),"")</f>
        <v/>
      </c>
      <c r="Z1090" s="87"/>
      <c r="AA1090" s="104"/>
    </row>
    <row r="1091" spans="2:27" x14ac:dyDescent="0.25">
      <c r="B1091" s="68" t="s">
        <v>68</v>
      </c>
      <c r="C1091" s="80" t="str">
        <f>IFERROR(VLOOKUP(B1091,Listor!$A$6:$B$62,2,FALSE),"")</f>
        <v/>
      </c>
      <c r="D1091" s="80" t="str">
        <f>IFERROR(VLOOKUP(B1091,Listor!$A$6:$C$62,3,FALSE),"")</f>
        <v/>
      </c>
      <c r="E1091" s="110" t="s">
        <v>79</v>
      </c>
      <c r="F1091" s="66"/>
      <c r="G1091" s="35" t="str">
        <f>IFERROR(VLOOKUP(B1091,Listor!$A$6:$G$62,7,FALSE),"")</f>
        <v/>
      </c>
      <c r="H1091" s="63" t="str">
        <f>IFERROR(VLOOKUP(B1091,Listor!$N$6:$O$47,2,FALSE),"")</f>
        <v/>
      </c>
      <c r="I1091" s="63" t="str">
        <f t="shared" si="52"/>
        <v/>
      </c>
      <c r="J1091" s="96" t="str">
        <f>IFERROR(VLOOKUP(B1091,Listor!$N$6:$P$47,3,FALSE)*I1091,"")</f>
        <v/>
      </c>
      <c r="K1091" s="81"/>
      <c r="L1091" s="88" t="str">
        <f>IFERROR((VLOOKUP(B1091,Listor!$N$6:$P$47,3,FALSE)*Biologiska!K1091)+(VLOOKUP(B1091,Listor!$N$6:$Q$47,4,FALSE)),"")</f>
        <v/>
      </c>
      <c r="M1091" s="63" t="str">
        <f t="shared" si="53"/>
        <v/>
      </c>
      <c r="N1091" s="75"/>
      <c r="O1091" s="84" t="str">
        <f t="shared" si="54"/>
        <v/>
      </c>
      <c r="P1091" s="107"/>
      <c r="Q1091" s="87" t="s">
        <v>79</v>
      </c>
      <c r="R1091" s="87"/>
      <c r="S1091" s="87"/>
      <c r="T1091" s="87"/>
      <c r="U1091" s="87"/>
      <c r="V1091" s="86" t="s">
        <v>79</v>
      </c>
      <c r="W1091" s="75"/>
      <c r="X1091" s="102" t="s">
        <v>79</v>
      </c>
      <c r="Y1091" s="63" t="str">
        <f>IFERROR(IF(VLOOKUP(X1091,Listor!$T$6:$U$7,2,FALSE)&lt;O1091,TRUE),"")</f>
        <v/>
      </c>
      <c r="Z1091" s="87"/>
      <c r="AA1091" s="104"/>
    </row>
    <row r="1092" spans="2:27" x14ac:dyDescent="0.25">
      <c r="B1092" s="68" t="s">
        <v>68</v>
      </c>
      <c r="C1092" s="80" t="str">
        <f>IFERROR(VLOOKUP(B1092,Listor!$A$6:$B$62,2,FALSE),"")</f>
        <v/>
      </c>
      <c r="D1092" s="80" t="str">
        <f>IFERROR(VLOOKUP(B1092,Listor!$A$6:$C$62,3,FALSE),"")</f>
        <v/>
      </c>
      <c r="E1092" s="110" t="s">
        <v>79</v>
      </c>
      <c r="F1092" s="66"/>
      <c r="G1092" s="35" t="str">
        <f>IFERROR(VLOOKUP(B1092,Listor!$A$6:$G$62,7,FALSE),"")</f>
        <v/>
      </c>
      <c r="H1092" s="63" t="str">
        <f>IFERROR(VLOOKUP(B1092,Listor!$N$6:$O$47,2,FALSE),"")</f>
        <v/>
      </c>
      <c r="I1092" s="63" t="str">
        <f t="shared" si="52"/>
        <v/>
      </c>
      <c r="J1092" s="96" t="str">
        <f>IFERROR(VLOOKUP(B1092,Listor!$N$6:$P$47,3,FALSE)*I1092,"")</f>
        <v/>
      </c>
      <c r="K1092" s="81"/>
      <c r="L1092" s="88" t="str">
        <f>IFERROR((VLOOKUP(B1092,Listor!$N$6:$P$47,3,FALSE)*Biologiska!K1092)+(VLOOKUP(B1092,Listor!$N$6:$Q$47,4,FALSE)),"")</f>
        <v/>
      </c>
      <c r="M1092" s="63" t="str">
        <f t="shared" si="53"/>
        <v/>
      </c>
      <c r="N1092" s="75"/>
      <c r="O1092" s="84" t="str">
        <f t="shared" si="54"/>
        <v/>
      </c>
      <c r="P1092" s="107"/>
      <c r="Q1092" s="87" t="s">
        <v>79</v>
      </c>
      <c r="R1092" s="87"/>
      <c r="S1092" s="87"/>
      <c r="T1092" s="87"/>
      <c r="U1092" s="87"/>
      <c r="V1092" s="86" t="s">
        <v>79</v>
      </c>
      <c r="W1092" s="75"/>
      <c r="X1092" s="102" t="s">
        <v>79</v>
      </c>
      <c r="Y1092" s="63" t="str">
        <f>IFERROR(IF(VLOOKUP(X1092,Listor!$T$6:$U$7,2,FALSE)&lt;O1092,TRUE),"")</f>
        <v/>
      </c>
      <c r="Z1092" s="87"/>
      <c r="AA1092" s="104"/>
    </row>
    <row r="1093" spans="2:27" x14ac:dyDescent="0.25">
      <c r="B1093" s="68" t="s">
        <v>68</v>
      </c>
      <c r="C1093" s="80" t="str">
        <f>IFERROR(VLOOKUP(B1093,Listor!$A$6:$B$62,2,FALSE),"")</f>
        <v/>
      </c>
      <c r="D1093" s="80" t="str">
        <f>IFERROR(VLOOKUP(B1093,Listor!$A$6:$C$62,3,FALSE),"")</f>
        <v/>
      </c>
      <c r="E1093" s="110" t="s">
        <v>79</v>
      </c>
      <c r="F1093" s="66"/>
      <c r="G1093" s="35" t="str">
        <f>IFERROR(VLOOKUP(B1093,Listor!$A$6:$G$62,7,FALSE),"")</f>
        <v/>
      </c>
      <c r="H1093" s="63" t="str">
        <f>IFERROR(VLOOKUP(B1093,Listor!$N$6:$O$47,2,FALSE),"")</f>
        <v/>
      </c>
      <c r="I1093" s="63" t="str">
        <f t="shared" si="52"/>
        <v/>
      </c>
      <c r="J1093" s="96" t="str">
        <f>IFERROR(VLOOKUP(B1093,Listor!$N$6:$P$47,3,FALSE)*I1093,"")</f>
        <v/>
      </c>
      <c r="K1093" s="81"/>
      <c r="L1093" s="88" t="str">
        <f>IFERROR((VLOOKUP(B1093,Listor!$N$6:$P$47,3,FALSE)*Biologiska!K1093)+(VLOOKUP(B1093,Listor!$N$6:$Q$47,4,FALSE)),"")</f>
        <v/>
      </c>
      <c r="M1093" s="63" t="str">
        <f t="shared" si="53"/>
        <v/>
      </c>
      <c r="N1093" s="75"/>
      <c r="O1093" s="84" t="str">
        <f t="shared" si="54"/>
        <v/>
      </c>
      <c r="P1093" s="107"/>
      <c r="Q1093" s="87" t="s">
        <v>79</v>
      </c>
      <c r="R1093" s="87"/>
      <c r="S1093" s="87"/>
      <c r="T1093" s="87"/>
      <c r="U1093" s="87"/>
      <c r="V1093" s="86" t="s">
        <v>79</v>
      </c>
      <c r="W1093" s="75"/>
      <c r="X1093" s="102" t="s">
        <v>79</v>
      </c>
      <c r="Y1093" s="63" t="str">
        <f>IFERROR(IF(VLOOKUP(X1093,Listor!$T$6:$U$7,2,FALSE)&lt;O1093,TRUE),"")</f>
        <v/>
      </c>
      <c r="Z1093" s="87"/>
      <c r="AA1093" s="104"/>
    </row>
    <row r="1094" spans="2:27" x14ac:dyDescent="0.25">
      <c r="B1094" s="68" t="s">
        <v>68</v>
      </c>
      <c r="C1094" s="80" t="str">
        <f>IFERROR(VLOOKUP(B1094,Listor!$A$6:$B$62,2,FALSE),"")</f>
        <v/>
      </c>
      <c r="D1094" s="80" t="str">
        <f>IFERROR(VLOOKUP(B1094,Listor!$A$6:$C$62,3,FALSE),"")</f>
        <v/>
      </c>
      <c r="E1094" s="110" t="s">
        <v>79</v>
      </c>
      <c r="F1094" s="66"/>
      <c r="G1094" s="35" t="str">
        <f>IFERROR(VLOOKUP(B1094,Listor!$A$6:$G$62,7,FALSE),"")</f>
        <v/>
      </c>
      <c r="H1094" s="63" t="str">
        <f>IFERROR(VLOOKUP(B1094,Listor!$N$6:$O$47,2,FALSE),"")</f>
        <v/>
      </c>
      <c r="I1094" s="63" t="str">
        <f t="shared" si="52"/>
        <v/>
      </c>
      <c r="J1094" s="96" t="str">
        <f>IFERROR(VLOOKUP(B1094,Listor!$N$6:$P$47,3,FALSE)*I1094,"")</f>
        <v/>
      </c>
      <c r="K1094" s="81"/>
      <c r="L1094" s="88" t="str">
        <f>IFERROR((VLOOKUP(B1094,Listor!$N$6:$P$47,3,FALSE)*Biologiska!K1094)+(VLOOKUP(B1094,Listor!$N$6:$Q$47,4,FALSE)),"")</f>
        <v/>
      </c>
      <c r="M1094" s="63" t="str">
        <f t="shared" si="53"/>
        <v/>
      </c>
      <c r="N1094" s="75"/>
      <c r="O1094" s="84" t="str">
        <f t="shared" si="54"/>
        <v/>
      </c>
      <c r="P1094" s="107"/>
      <c r="Q1094" s="87" t="s">
        <v>79</v>
      </c>
      <c r="R1094" s="87"/>
      <c r="S1094" s="87"/>
      <c r="T1094" s="87"/>
      <c r="U1094" s="87"/>
      <c r="V1094" s="86" t="s">
        <v>79</v>
      </c>
      <c r="W1094" s="75"/>
      <c r="X1094" s="102" t="s">
        <v>79</v>
      </c>
      <c r="Y1094" s="63" t="str">
        <f>IFERROR(IF(VLOOKUP(X1094,Listor!$T$6:$U$7,2,FALSE)&lt;O1094,TRUE),"")</f>
        <v/>
      </c>
      <c r="Z1094" s="87"/>
      <c r="AA1094" s="104"/>
    </row>
    <row r="1095" spans="2:27" x14ac:dyDescent="0.25">
      <c r="B1095" s="68" t="s">
        <v>68</v>
      </c>
      <c r="C1095" s="80" t="str">
        <f>IFERROR(VLOOKUP(B1095,Listor!$A$6:$B$62,2,FALSE),"")</f>
        <v/>
      </c>
      <c r="D1095" s="80" t="str">
        <f>IFERROR(VLOOKUP(B1095,Listor!$A$6:$C$62,3,FALSE),"")</f>
        <v/>
      </c>
      <c r="E1095" s="110" t="s">
        <v>79</v>
      </c>
      <c r="F1095" s="66"/>
      <c r="G1095" s="35" t="str">
        <f>IFERROR(VLOOKUP(B1095,Listor!$A$6:$G$62,7,FALSE),"")</f>
        <v/>
      </c>
      <c r="H1095" s="63" t="str">
        <f>IFERROR(VLOOKUP(B1095,Listor!$N$6:$O$47,2,FALSE),"")</f>
        <v/>
      </c>
      <c r="I1095" s="63" t="str">
        <f t="shared" si="52"/>
        <v/>
      </c>
      <c r="J1095" s="96" t="str">
        <f>IFERROR(VLOOKUP(B1095,Listor!$N$6:$P$47,3,FALSE)*I1095,"")</f>
        <v/>
      </c>
      <c r="K1095" s="81"/>
      <c r="L1095" s="88" t="str">
        <f>IFERROR((VLOOKUP(B1095,Listor!$N$6:$P$47,3,FALSE)*Biologiska!K1095)+(VLOOKUP(B1095,Listor!$N$6:$Q$47,4,FALSE)),"")</f>
        <v/>
      </c>
      <c r="M1095" s="63" t="str">
        <f t="shared" si="53"/>
        <v/>
      </c>
      <c r="N1095" s="75"/>
      <c r="O1095" s="84" t="str">
        <f t="shared" si="54"/>
        <v/>
      </c>
      <c r="P1095" s="107"/>
      <c r="Q1095" s="87" t="s">
        <v>79</v>
      </c>
      <c r="R1095" s="87"/>
      <c r="S1095" s="87"/>
      <c r="T1095" s="87"/>
      <c r="U1095" s="87"/>
      <c r="V1095" s="86" t="s">
        <v>79</v>
      </c>
      <c r="W1095" s="75"/>
      <c r="X1095" s="102" t="s">
        <v>79</v>
      </c>
      <c r="Y1095" s="63" t="str">
        <f>IFERROR(IF(VLOOKUP(X1095,Listor!$T$6:$U$7,2,FALSE)&lt;O1095,TRUE),"")</f>
        <v/>
      </c>
      <c r="Z1095" s="87"/>
      <c r="AA1095" s="104"/>
    </row>
    <row r="1096" spans="2:27" x14ac:dyDescent="0.25">
      <c r="B1096" s="68" t="s">
        <v>68</v>
      </c>
      <c r="C1096" s="80" t="str">
        <f>IFERROR(VLOOKUP(B1096,Listor!$A$6:$B$62,2,FALSE),"")</f>
        <v/>
      </c>
      <c r="D1096" s="80" t="str">
        <f>IFERROR(VLOOKUP(B1096,Listor!$A$6:$C$62,3,FALSE),"")</f>
        <v/>
      </c>
      <c r="E1096" s="110" t="s">
        <v>79</v>
      </c>
      <c r="F1096" s="66"/>
      <c r="G1096" s="35" t="str">
        <f>IFERROR(VLOOKUP(B1096,Listor!$A$6:$G$62,7,FALSE),"")</f>
        <v/>
      </c>
      <c r="H1096" s="63" t="str">
        <f>IFERROR(VLOOKUP(B1096,Listor!$N$6:$O$47,2,FALSE),"")</f>
        <v/>
      </c>
      <c r="I1096" s="63" t="str">
        <f t="shared" si="52"/>
        <v/>
      </c>
      <c r="J1096" s="96" t="str">
        <f>IFERROR(VLOOKUP(B1096,Listor!$N$6:$P$47,3,FALSE)*I1096,"")</f>
        <v/>
      </c>
      <c r="K1096" s="81"/>
      <c r="L1096" s="88" t="str">
        <f>IFERROR((VLOOKUP(B1096,Listor!$N$6:$P$47,3,FALSE)*Biologiska!K1096)+(VLOOKUP(B1096,Listor!$N$6:$Q$47,4,FALSE)),"")</f>
        <v/>
      </c>
      <c r="M1096" s="63" t="str">
        <f t="shared" si="53"/>
        <v/>
      </c>
      <c r="N1096" s="75"/>
      <c r="O1096" s="84" t="str">
        <f t="shared" si="54"/>
        <v/>
      </c>
      <c r="P1096" s="107"/>
      <c r="Q1096" s="87" t="s">
        <v>79</v>
      </c>
      <c r="R1096" s="87"/>
      <c r="S1096" s="87"/>
      <c r="T1096" s="87"/>
      <c r="U1096" s="87"/>
      <c r="V1096" s="86" t="s">
        <v>79</v>
      </c>
      <c r="W1096" s="75"/>
      <c r="X1096" s="102" t="s">
        <v>79</v>
      </c>
      <c r="Y1096" s="63" t="str">
        <f>IFERROR(IF(VLOOKUP(X1096,Listor!$T$6:$U$7,2,FALSE)&lt;O1096,TRUE),"")</f>
        <v/>
      </c>
      <c r="Z1096" s="87"/>
      <c r="AA1096" s="104"/>
    </row>
    <row r="1097" spans="2:27" x14ac:dyDescent="0.25">
      <c r="B1097" s="68" t="s">
        <v>68</v>
      </c>
      <c r="C1097" s="80" t="str">
        <f>IFERROR(VLOOKUP(B1097,Listor!$A$6:$B$62,2,FALSE),"")</f>
        <v/>
      </c>
      <c r="D1097" s="80" t="str">
        <f>IFERROR(VLOOKUP(B1097,Listor!$A$6:$C$62,3,FALSE),"")</f>
        <v/>
      </c>
      <c r="E1097" s="110" t="s">
        <v>79</v>
      </c>
      <c r="F1097" s="66"/>
      <c r="G1097" s="35" t="str">
        <f>IFERROR(VLOOKUP(B1097,Listor!$A$6:$G$62,7,FALSE),"")</f>
        <v/>
      </c>
      <c r="H1097" s="63" t="str">
        <f>IFERROR(VLOOKUP(B1097,Listor!$N$6:$O$47,2,FALSE),"")</f>
        <v/>
      </c>
      <c r="I1097" s="63" t="str">
        <f t="shared" si="52"/>
        <v/>
      </c>
      <c r="J1097" s="96" t="str">
        <f>IFERROR(VLOOKUP(B1097,Listor!$N$6:$P$47,3,FALSE)*I1097,"")</f>
        <v/>
      </c>
      <c r="K1097" s="81"/>
      <c r="L1097" s="88" t="str">
        <f>IFERROR((VLOOKUP(B1097,Listor!$N$6:$P$47,3,FALSE)*Biologiska!K1097)+(VLOOKUP(B1097,Listor!$N$6:$Q$47,4,FALSE)),"")</f>
        <v/>
      </c>
      <c r="M1097" s="63" t="str">
        <f t="shared" si="53"/>
        <v/>
      </c>
      <c r="N1097" s="75"/>
      <c r="O1097" s="84" t="str">
        <f t="shared" si="54"/>
        <v/>
      </c>
      <c r="P1097" s="107"/>
      <c r="Q1097" s="87" t="s">
        <v>79</v>
      </c>
      <c r="R1097" s="87"/>
      <c r="S1097" s="87"/>
      <c r="T1097" s="87"/>
      <c r="U1097" s="87"/>
      <c r="V1097" s="86" t="s">
        <v>79</v>
      </c>
      <c r="W1097" s="75"/>
      <c r="X1097" s="102" t="s">
        <v>79</v>
      </c>
      <c r="Y1097" s="63" t="str">
        <f>IFERROR(IF(VLOOKUP(X1097,Listor!$T$6:$U$7,2,FALSE)&lt;O1097,TRUE),"")</f>
        <v/>
      </c>
      <c r="Z1097" s="87"/>
      <c r="AA1097" s="104"/>
    </row>
    <row r="1098" spans="2:27" x14ac:dyDescent="0.25">
      <c r="B1098" s="68" t="s">
        <v>68</v>
      </c>
      <c r="C1098" s="80" t="str">
        <f>IFERROR(VLOOKUP(B1098,Listor!$A$6:$B$62,2,FALSE),"")</f>
        <v/>
      </c>
      <c r="D1098" s="80" t="str">
        <f>IFERROR(VLOOKUP(B1098,Listor!$A$6:$C$62,3,FALSE),"")</f>
        <v/>
      </c>
      <c r="E1098" s="110" t="s">
        <v>79</v>
      </c>
      <c r="F1098" s="66"/>
      <c r="G1098" s="35" t="str">
        <f>IFERROR(VLOOKUP(B1098,Listor!$A$6:$G$62,7,FALSE),"")</f>
        <v/>
      </c>
      <c r="H1098" s="63" t="str">
        <f>IFERROR(VLOOKUP(B1098,Listor!$N$6:$O$47,2,FALSE),"")</f>
        <v/>
      </c>
      <c r="I1098" s="63" t="str">
        <f t="shared" si="52"/>
        <v/>
      </c>
      <c r="J1098" s="96" t="str">
        <f>IFERROR(VLOOKUP(B1098,Listor!$N$6:$P$47,3,FALSE)*I1098,"")</f>
        <v/>
      </c>
      <c r="K1098" s="81"/>
      <c r="L1098" s="88" t="str">
        <f>IFERROR((VLOOKUP(B1098,Listor!$N$6:$P$47,3,FALSE)*Biologiska!K1098)+(VLOOKUP(B1098,Listor!$N$6:$Q$47,4,FALSE)),"")</f>
        <v/>
      </c>
      <c r="M1098" s="63" t="str">
        <f t="shared" si="53"/>
        <v/>
      </c>
      <c r="N1098" s="75"/>
      <c r="O1098" s="84" t="str">
        <f t="shared" si="54"/>
        <v/>
      </c>
      <c r="P1098" s="107"/>
      <c r="Q1098" s="87" t="s">
        <v>79</v>
      </c>
      <c r="R1098" s="87"/>
      <c r="S1098" s="87"/>
      <c r="T1098" s="87"/>
      <c r="U1098" s="87"/>
      <c r="V1098" s="86" t="s">
        <v>79</v>
      </c>
      <c r="W1098" s="75"/>
      <c r="X1098" s="102" t="s">
        <v>79</v>
      </c>
      <c r="Y1098" s="63" t="str">
        <f>IFERROR(IF(VLOOKUP(X1098,Listor!$T$6:$U$7,2,FALSE)&lt;O1098,TRUE),"")</f>
        <v/>
      </c>
      <c r="Z1098" s="87"/>
      <c r="AA1098" s="104"/>
    </row>
    <row r="1099" spans="2:27" x14ac:dyDescent="0.25">
      <c r="B1099" s="68" t="s">
        <v>68</v>
      </c>
      <c r="C1099" s="80" t="str">
        <f>IFERROR(VLOOKUP(B1099,Listor!$A$6:$B$62,2,FALSE),"")</f>
        <v/>
      </c>
      <c r="D1099" s="80" t="str">
        <f>IFERROR(VLOOKUP(B1099,Listor!$A$6:$C$62,3,FALSE),"")</f>
        <v/>
      </c>
      <c r="E1099" s="110" t="s">
        <v>79</v>
      </c>
      <c r="F1099" s="66"/>
      <c r="G1099" s="35" t="str">
        <f>IFERROR(VLOOKUP(B1099,Listor!$A$6:$G$62,7,FALSE),"")</f>
        <v/>
      </c>
      <c r="H1099" s="63" t="str">
        <f>IFERROR(VLOOKUP(B1099,Listor!$N$6:$O$47,2,FALSE),"")</f>
        <v/>
      </c>
      <c r="I1099" s="63" t="str">
        <f t="shared" si="52"/>
        <v/>
      </c>
      <c r="J1099" s="96" t="str">
        <f>IFERROR(VLOOKUP(B1099,Listor!$N$6:$P$47,3,FALSE)*I1099,"")</f>
        <v/>
      </c>
      <c r="K1099" s="81"/>
      <c r="L1099" s="88" t="str">
        <f>IFERROR((VLOOKUP(B1099,Listor!$N$6:$P$47,3,FALSE)*Biologiska!K1099)+(VLOOKUP(B1099,Listor!$N$6:$Q$47,4,FALSE)),"")</f>
        <v/>
      </c>
      <c r="M1099" s="63" t="str">
        <f t="shared" si="53"/>
        <v/>
      </c>
      <c r="N1099" s="75"/>
      <c r="O1099" s="84" t="str">
        <f t="shared" si="54"/>
        <v/>
      </c>
      <c r="P1099" s="107"/>
      <c r="Q1099" s="87" t="s">
        <v>79</v>
      </c>
      <c r="R1099" s="87"/>
      <c r="S1099" s="87"/>
      <c r="T1099" s="87"/>
      <c r="U1099" s="87"/>
      <c r="V1099" s="86" t="s">
        <v>79</v>
      </c>
      <c r="W1099" s="75"/>
      <c r="X1099" s="102" t="s">
        <v>79</v>
      </c>
      <c r="Y1099" s="63" t="str">
        <f>IFERROR(IF(VLOOKUP(X1099,Listor!$T$6:$U$7,2,FALSE)&lt;O1099,TRUE),"")</f>
        <v/>
      </c>
      <c r="Z1099" s="87"/>
      <c r="AA1099" s="104"/>
    </row>
    <row r="1100" spans="2:27" x14ac:dyDescent="0.25">
      <c r="B1100" s="68" t="s">
        <v>68</v>
      </c>
      <c r="C1100" s="80" t="str">
        <f>IFERROR(VLOOKUP(B1100,Listor!$A$6:$B$62,2,FALSE),"")</f>
        <v/>
      </c>
      <c r="D1100" s="80" t="str">
        <f>IFERROR(VLOOKUP(B1100,Listor!$A$6:$C$62,3,FALSE),"")</f>
        <v/>
      </c>
      <c r="E1100" s="110" t="s">
        <v>79</v>
      </c>
      <c r="F1100" s="66"/>
      <c r="G1100" s="35" t="str">
        <f>IFERROR(VLOOKUP(B1100,Listor!$A$6:$G$62,7,FALSE),"")</f>
        <v/>
      </c>
      <c r="H1100" s="63" t="str">
        <f>IFERROR(VLOOKUP(B1100,Listor!$N$6:$O$47,2,FALSE),"")</f>
        <v/>
      </c>
      <c r="I1100" s="63" t="str">
        <f t="shared" si="52"/>
        <v/>
      </c>
      <c r="J1100" s="96" t="str">
        <f>IFERROR(VLOOKUP(B1100,Listor!$N$6:$P$47,3,FALSE)*I1100,"")</f>
        <v/>
      </c>
      <c r="K1100" s="81"/>
      <c r="L1100" s="88" t="str">
        <f>IFERROR((VLOOKUP(B1100,Listor!$N$6:$P$47,3,FALSE)*Biologiska!K1100)+(VLOOKUP(B1100,Listor!$N$6:$Q$47,4,FALSE)),"")</f>
        <v/>
      </c>
      <c r="M1100" s="63" t="str">
        <f t="shared" si="53"/>
        <v/>
      </c>
      <c r="N1100" s="75"/>
      <c r="O1100" s="84" t="str">
        <f t="shared" si="54"/>
        <v/>
      </c>
      <c r="P1100" s="107"/>
      <c r="Q1100" s="87" t="s">
        <v>79</v>
      </c>
      <c r="R1100" s="87"/>
      <c r="S1100" s="87"/>
      <c r="T1100" s="87"/>
      <c r="U1100" s="87"/>
      <c r="V1100" s="86" t="s">
        <v>79</v>
      </c>
      <c r="W1100" s="75"/>
      <c r="X1100" s="102" t="s">
        <v>79</v>
      </c>
      <c r="Y1100" s="63" t="str">
        <f>IFERROR(IF(VLOOKUP(X1100,Listor!$T$6:$U$7,2,FALSE)&lt;O1100,TRUE),"")</f>
        <v/>
      </c>
      <c r="Z1100" s="87"/>
      <c r="AA1100" s="104"/>
    </row>
    <row r="1101" spans="2:27" x14ac:dyDescent="0.25">
      <c r="B1101" s="68" t="s">
        <v>68</v>
      </c>
      <c r="C1101" s="80" t="str">
        <f>IFERROR(VLOOKUP(B1101,Listor!$A$6:$B$62,2,FALSE),"")</f>
        <v/>
      </c>
      <c r="D1101" s="80" t="str">
        <f>IFERROR(VLOOKUP(B1101,Listor!$A$6:$C$62,3,FALSE),"")</f>
        <v/>
      </c>
      <c r="E1101" s="110" t="s">
        <v>79</v>
      </c>
      <c r="F1101" s="66"/>
      <c r="G1101" s="35" t="str">
        <f>IFERROR(VLOOKUP(B1101,Listor!$A$6:$G$62,7,FALSE),"")</f>
        <v/>
      </c>
      <c r="H1101" s="63" t="str">
        <f>IFERROR(VLOOKUP(B1101,Listor!$N$6:$O$47,2,FALSE),"")</f>
        <v/>
      </c>
      <c r="I1101" s="63" t="str">
        <f t="shared" si="52"/>
        <v/>
      </c>
      <c r="J1101" s="96" t="str">
        <f>IFERROR(VLOOKUP(B1101,Listor!$N$6:$P$47,3,FALSE)*I1101,"")</f>
        <v/>
      </c>
      <c r="K1101" s="81"/>
      <c r="L1101" s="88" t="str">
        <f>IFERROR((VLOOKUP(B1101,Listor!$N$6:$P$47,3,FALSE)*Biologiska!K1101)+(VLOOKUP(B1101,Listor!$N$6:$Q$47,4,FALSE)),"")</f>
        <v/>
      </c>
      <c r="M1101" s="63" t="str">
        <f t="shared" si="53"/>
        <v/>
      </c>
      <c r="N1101" s="75"/>
      <c r="O1101" s="84" t="str">
        <f t="shared" si="54"/>
        <v/>
      </c>
      <c r="P1101" s="107"/>
      <c r="Q1101" s="87" t="s">
        <v>79</v>
      </c>
      <c r="R1101" s="87"/>
      <c r="S1101" s="87"/>
      <c r="T1101" s="87"/>
      <c r="U1101" s="87"/>
      <c r="V1101" s="86" t="s">
        <v>79</v>
      </c>
      <c r="W1101" s="75"/>
      <c r="X1101" s="102" t="s">
        <v>79</v>
      </c>
      <c r="Y1101" s="63" t="str">
        <f>IFERROR(IF(VLOOKUP(X1101,Listor!$T$6:$U$7,2,FALSE)&lt;O1101,TRUE),"")</f>
        <v/>
      </c>
      <c r="Z1101" s="87"/>
      <c r="AA1101" s="104"/>
    </row>
    <row r="1102" spans="2:27" x14ac:dyDescent="0.25">
      <c r="B1102" s="68" t="s">
        <v>68</v>
      </c>
      <c r="C1102" s="80" t="str">
        <f>IFERROR(VLOOKUP(B1102,Listor!$A$6:$B$62,2,FALSE),"")</f>
        <v/>
      </c>
      <c r="D1102" s="80" t="str">
        <f>IFERROR(VLOOKUP(B1102,Listor!$A$6:$C$62,3,FALSE),"")</f>
        <v/>
      </c>
      <c r="E1102" s="110" t="s">
        <v>79</v>
      </c>
      <c r="F1102" s="66"/>
      <c r="G1102" s="35" t="str">
        <f>IFERROR(VLOOKUP(B1102,Listor!$A$6:$G$62,7,FALSE),"")</f>
        <v/>
      </c>
      <c r="H1102" s="63" t="str">
        <f>IFERROR(VLOOKUP(B1102,Listor!$N$6:$O$47,2,FALSE),"")</f>
        <v/>
      </c>
      <c r="I1102" s="63" t="str">
        <f t="shared" si="52"/>
        <v/>
      </c>
      <c r="J1102" s="96" t="str">
        <f>IFERROR(VLOOKUP(B1102,Listor!$N$6:$P$47,3,FALSE)*I1102,"")</f>
        <v/>
      </c>
      <c r="K1102" s="81"/>
      <c r="L1102" s="88" t="str">
        <f>IFERROR((VLOOKUP(B1102,Listor!$N$6:$P$47,3,FALSE)*Biologiska!K1102)+(VLOOKUP(B1102,Listor!$N$6:$Q$47,4,FALSE)),"")</f>
        <v/>
      </c>
      <c r="M1102" s="63" t="str">
        <f t="shared" si="53"/>
        <v/>
      </c>
      <c r="N1102" s="75"/>
      <c r="O1102" s="84" t="str">
        <f t="shared" si="54"/>
        <v/>
      </c>
      <c r="P1102" s="107"/>
      <c r="Q1102" s="87" t="s">
        <v>79</v>
      </c>
      <c r="R1102" s="87"/>
      <c r="S1102" s="87"/>
      <c r="T1102" s="87"/>
      <c r="U1102" s="87"/>
      <c r="V1102" s="86" t="s">
        <v>79</v>
      </c>
      <c r="W1102" s="75"/>
      <c r="X1102" s="102" t="s">
        <v>79</v>
      </c>
      <c r="Y1102" s="63" t="str">
        <f>IFERROR(IF(VLOOKUP(X1102,Listor!$T$6:$U$7,2,FALSE)&lt;O1102,TRUE),"")</f>
        <v/>
      </c>
      <c r="Z1102" s="87"/>
      <c r="AA1102" s="104"/>
    </row>
    <row r="1103" spans="2:27" x14ac:dyDescent="0.25">
      <c r="B1103" s="68" t="s">
        <v>68</v>
      </c>
      <c r="C1103" s="80" t="str">
        <f>IFERROR(VLOOKUP(B1103,Listor!$A$6:$B$62,2,FALSE),"")</f>
        <v/>
      </c>
      <c r="D1103" s="80" t="str">
        <f>IFERROR(VLOOKUP(B1103,Listor!$A$6:$C$62,3,FALSE),"")</f>
        <v/>
      </c>
      <c r="E1103" s="110" t="s">
        <v>79</v>
      </c>
      <c r="F1103" s="66"/>
      <c r="G1103" s="35" t="str">
        <f>IFERROR(VLOOKUP(B1103,Listor!$A$6:$G$62,7,FALSE),"")</f>
        <v/>
      </c>
      <c r="H1103" s="63" t="str">
        <f>IFERROR(VLOOKUP(B1103,Listor!$N$6:$O$47,2,FALSE),"")</f>
        <v/>
      </c>
      <c r="I1103" s="63" t="str">
        <f t="shared" si="52"/>
        <v/>
      </c>
      <c r="J1103" s="96" t="str">
        <f>IFERROR(VLOOKUP(B1103,Listor!$N$6:$P$47,3,FALSE)*I1103,"")</f>
        <v/>
      </c>
      <c r="K1103" s="81"/>
      <c r="L1103" s="88" t="str">
        <f>IFERROR((VLOOKUP(B1103,Listor!$N$6:$P$47,3,FALSE)*Biologiska!K1103)+(VLOOKUP(B1103,Listor!$N$6:$Q$47,4,FALSE)),"")</f>
        <v/>
      </c>
      <c r="M1103" s="63" t="str">
        <f t="shared" si="53"/>
        <v/>
      </c>
      <c r="N1103" s="75"/>
      <c r="O1103" s="84" t="str">
        <f t="shared" si="54"/>
        <v/>
      </c>
      <c r="P1103" s="107"/>
      <c r="Q1103" s="87" t="s">
        <v>79</v>
      </c>
      <c r="R1103" s="87"/>
      <c r="S1103" s="87"/>
      <c r="T1103" s="87"/>
      <c r="U1103" s="87"/>
      <c r="V1103" s="86" t="s">
        <v>79</v>
      </c>
      <c r="W1103" s="75"/>
      <c r="X1103" s="102" t="s">
        <v>79</v>
      </c>
      <c r="Y1103" s="63" t="str">
        <f>IFERROR(IF(VLOOKUP(X1103,Listor!$T$6:$U$7,2,FALSE)&lt;O1103,TRUE),"")</f>
        <v/>
      </c>
      <c r="Z1103" s="87"/>
      <c r="AA1103" s="104"/>
    </row>
    <row r="1104" spans="2:27" x14ac:dyDescent="0.25">
      <c r="B1104" s="68" t="s">
        <v>68</v>
      </c>
      <c r="C1104" s="80" t="str">
        <f>IFERROR(VLOOKUP(B1104,Listor!$A$6:$B$62,2,FALSE),"")</f>
        <v/>
      </c>
      <c r="D1104" s="80" t="str">
        <f>IFERROR(VLOOKUP(B1104,Listor!$A$6:$C$62,3,FALSE),"")</f>
        <v/>
      </c>
      <c r="E1104" s="110" t="s">
        <v>79</v>
      </c>
      <c r="F1104" s="66"/>
      <c r="G1104" s="35" t="str">
        <f>IFERROR(VLOOKUP(B1104,Listor!$A$6:$G$62,7,FALSE),"")</f>
        <v/>
      </c>
      <c r="H1104" s="63" t="str">
        <f>IFERROR(VLOOKUP(B1104,Listor!$N$6:$O$47,2,FALSE),"")</f>
        <v/>
      </c>
      <c r="I1104" s="63" t="str">
        <f t="shared" si="52"/>
        <v/>
      </c>
      <c r="J1104" s="96" t="str">
        <f>IFERROR(VLOOKUP(B1104,Listor!$N$6:$P$47,3,FALSE)*I1104,"")</f>
        <v/>
      </c>
      <c r="K1104" s="81"/>
      <c r="L1104" s="88" t="str">
        <f>IFERROR((VLOOKUP(B1104,Listor!$N$6:$P$47,3,FALSE)*Biologiska!K1104)+(VLOOKUP(B1104,Listor!$N$6:$Q$47,4,FALSE)),"")</f>
        <v/>
      </c>
      <c r="M1104" s="63" t="str">
        <f t="shared" si="53"/>
        <v/>
      </c>
      <c r="N1104" s="75"/>
      <c r="O1104" s="84" t="str">
        <f t="shared" si="54"/>
        <v/>
      </c>
      <c r="P1104" s="107"/>
      <c r="Q1104" s="87" t="s">
        <v>79</v>
      </c>
      <c r="R1104" s="87"/>
      <c r="S1104" s="87"/>
      <c r="T1104" s="87"/>
      <c r="U1104" s="87"/>
      <c r="V1104" s="86" t="s">
        <v>79</v>
      </c>
      <c r="W1104" s="75"/>
      <c r="X1104" s="102" t="s">
        <v>79</v>
      </c>
      <c r="Y1104" s="63" t="str">
        <f>IFERROR(IF(VLOOKUP(X1104,Listor!$T$6:$U$7,2,FALSE)&lt;O1104,TRUE),"")</f>
        <v/>
      </c>
      <c r="Z1104" s="87"/>
      <c r="AA1104" s="104"/>
    </row>
    <row r="1105" spans="2:27" x14ac:dyDescent="0.25">
      <c r="B1105" s="68" t="s">
        <v>68</v>
      </c>
      <c r="C1105" s="80" t="str">
        <f>IFERROR(VLOOKUP(B1105,Listor!$A$6:$B$62,2,FALSE),"")</f>
        <v/>
      </c>
      <c r="D1105" s="80" t="str">
        <f>IFERROR(VLOOKUP(B1105,Listor!$A$6:$C$62,3,FALSE),"")</f>
        <v/>
      </c>
      <c r="E1105" s="110" t="s">
        <v>79</v>
      </c>
      <c r="F1105" s="66"/>
      <c r="G1105" s="35" t="str">
        <f>IFERROR(VLOOKUP(B1105,Listor!$A$6:$G$62,7,FALSE),"")</f>
        <v/>
      </c>
      <c r="H1105" s="63" t="str">
        <f>IFERROR(VLOOKUP(B1105,Listor!$N$6:$O$47,2,FALSE),"")</f>
        <v/>
      </c>
      <c r="I1105" s="63" t="str">
        <f t="shared" si="52"/>
        <v/>
      </c>
      <c r="J1105" s="96" t="str">
        <f>IFERROR(VLOOKUP(B1105,Listor!$N$6:$P$47,3,FALSE)*I1105,"")</f>
        <v/>
      </c>
      <c r="K1105" s="81"/>
      <c r="L1105" s="88" t="str">
        <f>IFERROR((VLOOKUP(B1105,Listor!$N$6:$P$47,3,FALSE)*Biologiska!K1105)+(VLOOKUP(B1105,Listor!$N$6:$Q$47,4,FALSE)),"")</f>
        <v/>
      </c>
      <c r="M1105" s="63" t="str">
        <f t="shared" si="53"/>
        <v/>
      </c>
      <c r="N1105" s="75"/>
      <c r="O1105" s="84" t="str">
        <f t="shared" si="54"/>
        <v/>
      </c>
      <c r="P1105" s="107"/>
      <c r="Q1105" s="87" t="s">
        <v>79</v>
      </c>
      <c r="R1105" s="87"/>
      <c r="S1105" s="87"/>
      <c r="T1105" s="87"/>
      <c r="U1105" s="87"/>
      <c r="V1105" s="86" t="s">
        <v>79</v>
      </c>
      <c r="W1105" s="75"/>
      <c r="X1105" s="102" t="s">
        <v>79</v>
      </c>
      <c r="Y1105" s="63" t="str">
        <f>IFERROR(IF(VLOOKUP(X1105,Listor!$T$6:$U$7,2,FALSE)&lt;O1105,TRUE),"")</f>
        <v/>
      </c>
      <c r="Z1105" s="87"/>
      <c r="AA1105" s="104"/>
    </row>
    <row r="1106" spans="2:27" x14ac:dyDescent="0.25">
      <c r="B1106" s="68" t="s">
        <v>68</v>
      </c>
      <c r="C1106" s="80" t="str">
        <f>IFERROR(VLOOKUP(B1106,Listor!$A$6:$B$62,2,FALSE),"")</f>
        <v/>
      </c>
      <c r="D1106" s="80" t="str">
        <f>IFERROR(VLOOKUP(B1106,Listor!$A$6:$C$62,3,FALSE),"")</f>
        <v/>
      </c>
      <c r="E1106" s="110" t="s">
        <v>79</v>
      </c>
      <c r="F1106" s="66"/>
      <c r="G1106" s="35" t="str">
        <f>IFERROR(VLOOKUP(B1106,Listor!$A$6:$G$62,7,FALSE),"")</f>
        <v/>
      </c>
      <c r="H1106" s="63" t="str">
        <f>IFERROR(VLOOKUP(B1106,Listor!$N$6:$O$47,2,FALSE),"")</f>
        <v/>
      </c>
      <c r="I1106" s="63" t="str">
        <f t="shared" si="52"/>
        <v/>
      </c>
      <c r="J1106" s="96" t="str">
        <f>IFERROR(VLOOKUP(B1106,Listor!$N$6:$P$47,3,FALSE)*I1106,"")</f>
        <v/>
      </c>
      <c r="K1106" s="81"/>
      <c r="L1106" s="88" t="str">
        <f>IFERROR((VLOOKUP(B1106,Listor!$N$6:$P$47,3,FALSE)*Biologiska!K1106)+(VLOOKUP(B1106,Listor!$N$6:$Q$47,4,FALSE)),"")</f>
        <v/>
      </c>
      <c r="M1106" s="63" t="str">
        <f t="shared" si="53"/>
        <v/>
      </c>
      <c r="N1106" s="75"/>
      <c r="O1106" s="84" t="str">
        <f t="shared" si="54"/>
        <v/>
      </c>
      <c r="P1106" s="107"/>
      <c r="Q1106" s="87" t="s">
        <v>79</v>
      </c>
      <c r="R1106" s="87"/>
      <c r="S1106" s="87"/>
      <c r="T1106" s="87"/>
      <c r="U1106" s="87"/>
      <c r="V1106" s="86" t="s">
        <v>79</v>
      </c>
      <c r="W1106" s="75"/>
      <c r="X1106" s="102" t="s">
        <v>79</v>
      </c>
      <c r="Y1106" s="63" t="str">
        <f>IFERROR(IF(VLOOKUP(X1106,Listor!$T$6:$U$7,2,FALSE)&lt;O1106,TRUE),"")</f>
        <v/>
      </c>
      <c r="Z1106" s="87"/>
      <c r="AA1106" s="104"/>
    </row>
    <row r="1107" spans="2:27" x14ac:dyDescent="0.25">
      <c r="B1107" s="68" t="s">
        <v>68</v>
      </c>
      <c r="C1107" s="80" t="str">
        <f>IFERROR(VLOOKUP(B1107,Listor!$A$6:$B$62,2,FALSE),"")</f>
        <v/>
      </c>
      <c r="D1107" s="80" t="str">
        <f>IFERROR(VLOOKUP(B1107,Listor!$A$6:$C$62,3,FALSE),"")</f>
        <v/>
      </c>
      <c r="E1107" s="110" t="s">
        <v>79</v>
      </c>
      <c r="F1107" s="66"/>
      <c r="G1107" s="35" t="str">
        <f>IFERROR(VLOOKUP(B1107,Listor!$A$6:$G$62,7,FALSE),"")</f>
        <v/>
      </c>
      <c r="H1107" s="63" t="str">
        <f>IFERROR(VLOOKUP(B1107,Listor!$N$6:$O$47,2,FALSE),"")</f>
        <v/>
      </c>
      <c r="I1107" s="63" t="str">
        <f t="shared" si="52"/>
        <v/>
      </c>
      <c r="J1107" s="96" t="str">
        <f>IFERROR(VLOOKUP(B1107,Listor!$N$6:$P$47,3,FALSE)*I1107,"")</f>
        <v/>
      </c>
      <c r="K1107" s="81"/>
      <c r="L1107" s="88" t="str">
        <f>IFERROR((VLOOKUP(B1107,Listor!$N$6:$P$47,3,FALSE)*Biologiska!K1107)+(VLOOKUP(B1107,Listor!$N$6:$Q$47,4,FALSE)),"")</f>
        <v/>
      </c>
      <c r="M1107" s="63" t="str">
        <f t="shared" si="53"/>
        <v/>
      </c>
      <c r="N1107" s="75"/>
      <c r="O1107" s="84" t="str">
        <f t="shared" si="54"/>
        <v/>
      </c>
      <c r="P1107" s="107"/>
      <c r="Q1107" s="87" t="s">
        <v>79</v>
      </c>
      <c r="R1107" s="87"/>
      <c r="S1107" s="87"/>
      <c r="T1107" s="87"/>
      <c r="U1107" s="87"/>
      <c r="V1107" s="86" t="s">
        <v>79</v>
      </c>
      <c r="W1107" s="75"/>
      <c r="X1107" s="102" t="s">
        <v>79</v>
      </c>
      <c r="Y1107" s="63" t="str">
        <f>IFERROR(IF(VLOOKUP(X1107,Listor!$T$6:$U$7,2,FALSE)&lt;O1107,TRUE),"")</f>
        <v/>
      </c>
      <c r="Z1107" s="87"/>
      <c r="AA1107" s="104"/>
    </row>
    <row r="1108" spans="2:27" x14ac:dyDescent="0.25">
      <c r="B1108" s="68" t="s">
        <v>68</v>
      </c>
      <c r="C1108" s="80" t="str">
        <f>IFERROR(VLOOKUP(B1108,Listor!$A$6:$B$62,2,FALSE),"")</f>
        <v/>
      </c>
      <c r="D1108" s="80" t="str">
        <f>IFERROR(VLOOKUP(B1108,Listor!$A$6:$C$62,3,FALSE),"")</f>
        <v/>
      </c>
      <c r="E1108" s="110" t="s">
        <v>79</v>
      </c>
      <c r="F1108" s="66"/>
      <c r="G1108" s="35" t="str">
        <f>IFERROR(VLOOKUP(B1108,Listor!$A$6:$G$62,7,FALSE),"")</f>
        <v/>
      </c>
      <c r="H1108" s="63" t="str">
        <f>IFERROR(VLOOKUP(B1108,Listor!$N$6:$O$47,2,FALSE),"")</f>
        <v/>
      </c>
      <c r="I1108" s="63" t="str">
        <f t="shared" si="52"/>
        <v/>
      </c>
      <c r="J1108" s="96" t="str">
        <f>IFERROR(VLOOKUP(B1108,Listor!$N$6:$P$47,3,FALSE)*I1108,"")</f>
        <v/>
      </c>
      <c r="K1108" s="81"/>
      <c r="L1108" s="88" t="str">
        <f>IFERROR((VLOOKUP(B1108,Listor!$N$6:$P$47,3,FALSE)*Biologiska!K1108)+(VLOOKUP(B1108,Listor!$N$6:$Q$47,4,FALSE)),"")</f>
        <v/>
      </c>
      <c r="M1108" s="63" t="str">
        <f t="shared" si="53"/>
        <v/>
      </c>
      <c r="N1108" s="75"/>
      <c r="O1108" s="84" t="str">
        <f t="shared" si="54"/>
        <v/>
      </c>
      <c r="P1108" s="107"/>
      <c r="Q1108" s="87" t="s">
        <v>79</v>
      </c>
      <c r="R1108" s="87"/>
      <c r="S1108" s="87"/>
      <c r="T1108" s="87"/>
      <c r="U1108" s="87"/>
      <c r="V1108" s="86" t="s">
        <v>79</v>
      </c>
      <c r="W1108" s="75"/>
      <c r="X1108" s="102" t="s">
        <v>79</v>
      </c>
      <c r="Y1108" s="63" t="str">
        <f>IFERROR(IF(VLOOKUP(X1108,Listor!$T$6:$U$7,2,FALSE)&lt;O1108,TRUE),"")</f>
        <v/>
      </c>
      <c r="Z1108" s="87"/>
      <c r="AA1108" s="104"/>
    </row>
    <row r="1109" spans="2:27" x14ac:dyDescent="0.25">
      <c r="B1109" s="68" t="s">
        <v>68</v>
      </c>
      <c r="C1109" s="80" t="str">
        <f>IFERROR(VLOOKUP(B1109,Listor!$A$6:$B$62,2,FALSE),"")</f>
        <v/>
      </c>
      <c r="D1109" s="80" t="str">
        <f>IFERROR(VLOOKUP(B1109,Listor!$A$6:$C$62,3,FALSE),"")</f>
        <v/>
      </c>
      <c r="E1109" s="110" t="s">
        <v>79</v>
      </c>
      <c r="F1109" s="66"/>
      <c r="G1109" s="35" t="str">
        <f>IFERROR(VLOOKUP(B1109,Listor!$A$6:$G$62,7,FALSE),"")</f>
        <v/>
      </c>
      <c r="H1109" s="63" t="str">
        <f>IFERROR(VLOOKUP(B1109,Listor!$N$6:$O$47,2,FALSE),"")</f>
        <v/>
      </c>
      <c r="I1109" s="63" t="str">
        <f t="shared" si="52"/>
        <v/>
      </c>
      <c r="J1109" s="96" t="str">
        <f>IFERROR(VLOOKUP(B1109,Listor!$N$6:$P$47,3,FALSE)*I1109,"")</f>
        <v/>
      </c>
      <c r="K1109" s="81"/>
      <c r="L1109" s="88" t="str">
        <f>IFERROR((VLOOKUP(B1109,Listor!$N$6:$P$47,3,FALSE)*Biologiska!K1109)+(VLOOKUP(B1109,Listor!$N$6:$Q$47,4,FALSE)),"")</f>
        <v/>
      </c>
      <c r="M1109" s="63" t="str">
        <f t="shared" si="53"/>
        <v/>
      </c>
      <c r="N1109" s="75"/>
      <c r="O1109" s="84" t="str">
        <f t="shared" si="54"/>
        <v/>
      </c>
      <c r="P1109" s="107"/>
      <c r="Q1109" s="87" t="s">
        <v>79</v>
      </c>
      <c r="R1109" s="87"/>
      <c r="S1109" s="87"/>
      <c r="T1109" s="87"/>
      <c r="U1109" s="87"/>
      <c r="V1109" s="86" t="s">
        <v>79</v>
      </c>
      <c r="W1109" s="75"/>
      <c r="X1109" s="102" t="s">
        <v>79</v>
      </c>
      <c r="Y1109" s="63" t="str">
        <f>IFERROR(IF(VLOOKUP(X1109,Listor!$T$6:$U$7,2,FALSE)&lt;O1109,TRUE),"")</f>
        <v/>
      </c>
      <c r="Z1109" s="87"/>
      <c r="AA1109" s="104"/>
    </row>
    <row r="1110" spans="2:27" x14ac:dyDescent="0.25">
      <c r="B1110" s="68" t="s">
        <v>68</v>
      </c>
      <c r="C1110" s="80" t="str">
        <f>IFERROR(VLOOKUP(B1110,Listor!$A$6:$B$62,2,FALSE),"")</f>
        <v/>
      </c>
      <c r="D1110" s="80" t="str">
        <f>IFERROR(VLOOKUP(B1110,Listor!$A$6:$C$62,3,FALSE),"")</f>
        <v/>
      </c>
      <c r="E1110" s="110" t="s">
        <v>79</v>
      </c>
      <c r="F1110" s="66"/>
      <c r="G1110" s="35" t="str">
        <f>IFERROR(VLOOKUP(B1110,Listor!$A$6:$G$62,7,FALSE),"")</f>
        <v/>
      </c>
      <c r="H1110" s="63" t="str">
        <f>IFERROR(VLOOKUP(B1110,Listor!$N$6:$O$47,2,FALSE),"")</f>
        <v/>
      </c>
      <c r="I1110" s="63" t="str">
        <f t="shared" si="52"/>
        <v/>
      </c>
      <c r="J1110" s="96" t="str">
        <f>IFERROR(VLOOKUP(B1110,Listor!$N$6:$P$47,3,FALSE)*I1110,"")</f>
        <v/>
      </c>
      <c r="K1110" s="81"/>
      <c r="L1110" s="88" t="str">
        <f>IFERROR((VLOOKUP(B1110,Listor!$N$6:$P$47,3,FALSE)*Biologiska!K1110)+(VLOOKUP(B1110,Listor!$N$6:$Q$47,4,FALSE)),"")</f>
        <v/>
      </c>
      <c r="M1110" s="63" t="str">
        <f t="shared" si="53"/>
        <v/>
      </c>
      <c r="N1110" s="75"/>
      <c r="O1110" s="84" t="str">
        <f t="shared" si="54"/>
        <v/>
      </c>
      <c r="P1110" s="107"/>
      <c r="Q1110" s="87" t="s">
        <v>79</v>
      </c>
      <c r="R1110" s="87"/>
      <c r="S1110" s="87"/>
      <c r="T1110" s="87"/>
      <c r="U1110" s="87"/>
      <c r="V1110" s="86" t="s">
        <v>79</v>
      </c>
      <c r="W1110" s="75"/>
      <c r="X1110" s="102" t="s">
        <v>79</v>
      </c>
      <c r="Y1110" s="63" t="str">
        <f>IFERROR(IF(VLOOKUP(X1110,Listor!$T$6:$U$7,2,FALSE)&lt;O1110,TRUE),"")</f>
        <v/>
      </c>
      <c r="Z1110" s="87"/>
      <c r="AA1110" s="104"/>
    </row>
    <row r="1111" spans="2:27" x14ac:dyDescent="0.25">
      <c r="B1111" s="68" t="s">
        <v>68</v>
      </c>
      <c r="C1111" s="80" t="str">
        <f>IFERROR(VLOOKUP(B1111,Listor!$A$6:$B$62,2,FALSE),"")</f>
        <v/>
      </c>
      <c r="D1111" s="80" t="str">
        <f>IFERROR(VLOOKUP(B1111,Listor!$A$6:$C$62,3,FALSE),"")</f>
        <v/>
      </c>
      <c r="E1111" s="110" t="s">
        <v>79</v>
      </c>
      <c r="F1111" s="66"/>
      <c r="G1111" s="35" t="str">
        <f>IFERROR(VLOOKUP(B1111,Listor!$A$6:$G$62,7,FALSE),"")</f>
        <v/>
      </c>
      <c r="H1111" s="63" t="str">
        <f>IFERROR(VLOOKUP(B1111,Listor!$N$6:$O$47,2,FALSE),"")</f>
        <v/>
      </c>
      <c r="I1111" s="63" t="str">
        <f t="shared" si="52"/>
        <v/>
      </c>
      <c r="J1111" s="96" t="str">
        <f>IFERROR(VLOOKUP(B1111,Listor!$N$6:$P$47,3,FALSE)*I1111,"")</f>
        <v/>
      </c>
      <c r="K1111" s="81"/>
      <c r="L1111" s="88" t="str">
        <f>IFERROR((VLOOKUP(B1111,Listor!$N$6:$P$47,3,FALSE)*Biologiska!K1111)+(VLOOKUP(B1111,Listor!$N$6:$Q$47,4,FALSE)),"")</f>
        <v/>
      </c>
      <c r="M1111" s="63" t="str">
        <f t="shared" si="53"/>
        <v/>
      </c>
      <c r="N1111" s="75"/>
      <c r="O1111" s="84" t="str">
        <f t="shared" si="54"/>
        <v/>
      </c>
      <c r="P1111" s="107"/>
      <c r="Q1111" s="87" t="s">
        <v>79</v>
      </c>
      <c r="R1111" s="87"/>
      <c r="S1111" s="87"/>
      <c r="T1111" s="87"/>
      <c r="U1111" s="87"/>
      <c r="V1111" s="86" t="s">
        <v>79</v>
      </c>
      <c r="W1111" s="75"/>
      <c r="X1111" s="102" t="s">
        <v>79</v>
      </c>
      <c r="Y1111" s="63" t="str">
        <f>IFERROR(IF(VLOOKUP(X1111,Listor!$T$6:$U$7,2,FALSE)&lt;O1111,TRUE),"")</f>
        <v/>
      </c>
      <c r="Z1111" s="87"/>
      <c r="AA1111" s="104"/>
    </row>
    <row r="1112" spans="2:27" x14ac:dyDescent="0.25">
      <c r="B1112" s="68" t="s">
        <v>68</v>
      </c>
      <c r="C1112" s="80" t="str">
        <f>IFERROR(VLOOKUP(B1112,Listor!$A$6:$B$62,2,FALSE),"")</f>
        <v/>
      </c>
      <c r="D1112" s="80" t="str">
        <f>IFERROR(VLOOKUP(B1112,Listor!$A$6:$C$62,3,FALSE),"")</f>
        <v/>
      </c>
      <c r="E1112" s="110" t="s">
        <v>79</v>
      </c>
      <c r="F1112" s="66"/>
      <c r="G1112" s="35" t="str">
        <f>IFERROR(VLOOKUP(B1112,Listor!$A$6:$G$62,7,FALSE),"")</f>
        <v/>
      </c>
      <c r="H1112" s="63" t="str">
        <f>IFERROR(VLOOKUP(B1112,Listor!$N$6:$O$47,2,FALSE),"")</f>
        <v/>
      </c>
      <c r="I1112" s="63" t="str">
        <f t="shared" si="52"/>
        <v/>
      </c>
      <c r="J1112" s="96" t="str">
        <f>IFERROR(VLOOKUP(B1112,Listor!$N$6:$P$47,3,FALSE)*I1112,"")</f>
        <v/>
      </c>
      <c r="K1112" s="81"/>
      <c r="L1112" s="88" t="str">
        <f>IFERROR((VLOOKUP(B1112,Listor!$N$6:$P$47,3,FALSE)*Biologiska!K1112)+(VLOOKUP(B1112,Listor!$N$6:$Q$47,4,FALSE)),"")</f>
        <v/>
      </c>
      <c r="M1112" s="63" t="str">
        <f t="shared" si="53"/>
        <v/>
      </c>
      <c r="N1112" s="75"/>
      <c r="O1112" s="84" t="str">
        <f t="shared" si="54"/>
        <v/>
      </c>
      <c r="P1112" s="107"/>
      <c r="Q1112" s="87" t="s">
        <v>79</v>
      </c>
      <c r="R1112" s="87"/>
      <c r="S1112" s="87"/>
      <c r="T1112" s="87"/>
      <c r="U1112" s="87"/>
      <c r="V1112" s="86" t="s">
        <v>79</v>
      </c>
      <c r="W1112" s="75"/>
      <c r="X1112" s="102" t="s">
        <v>79</v>
      </c>
      <c r="Y1112" s="63" t="str">
        <f>IFERROR(IF(VLOOKUP(X1112,Listor!$T$6:$U$7,2,FALSE)&lt;O1112,TRUE),"")</f>
        <v/>
      </c>
      <c r="Z1112" s="87"/>
      <c r="AA1112" s="104"/>
    </row>
    <row r="1113" spans="2:27" x14ac:dyDescent="0.25">
      <c r="B1113" s="68" t="s">
        <v>68</v>
      </c>
      <c r="C1113" s="80" t="str">
        <f>IFERROR(VLOOKUP(B1113,Listor!$A$6:$B$62,2,FALSE),"")</f>
        <v/>
      </c>
      <c r="D1113" s="80" t="str">
        <f>IFERROR(VLOOKUP(B1113,Listor!$A$6:$C$62,3,FALSE),"")</f>
        <v/>
      </c>
      <c r="E1113" s="110" t="s">
        <v>79</v>
      </c>
      <c r="F1113" s="66"/>
      <c r="G1113" s="35" t="str">
        <f>IFERROR(VLOOKUP(B1113,Listor!$A$6:$G$62,7,FALSE),"")</f>
        <v/>
      </c>
      <c r="H1113" s="63" t="str">
        <f>IFERROR(VLOOKUP(B1113,Listor!$N$6:$O$47,2,FALSE),"")</f>
        <v/>
      </c>
      <c r="I1113" s="63" t="str">
        <f t="shared" si="52"/>
        <v/>
      </c>
      <c r="J1113" s="96" t="str">
        <f>IFERROR(VLOOKUP(B1113,Listor!$N$6:$P$47,3,FALSE)*I1113,"")</f>
        <v/>
      </c>
      <c r="K1113" s="81"/>
      <c r="L1113" s="88" t="str">
        <f>IFERROR((VLOOKUP(B1113,Listor!$N$6:$P$47,3,FALSE)*Biologiska!K1113)+(VLOOKUP(B1113,Listor!$N$6:$Q$47,4,FALSE)),"")</f>
        <v/>
      </c>
      <c r="M1113" s="63" t="str">
        <f t="shared" si="53"/>
        <v/>
      </c>
      <c r="N1113" s="75"/>
      <c r="O1113" s="84" t="str">
        <f t="shared" si="54"/>
        <v/>
      </c>
      <c r="P1113" s="107"/>
      <c r="Q1113" s="87" t="s">
        <v>79</v>
      </c>
      <c r="R1113" s="87"/>
      <c r="S1113" s="87"/>
      <c r="T1113" s="87"/>
      <c r="U1113" s="87"/>
      <c r="V1113" s="86" t="s">
        <v>79</v>
      </c>
      <c r="W1113" s="75"/>
      <c r="X1113" s="102" t="s">
        <v>79</v>
      </c>
      <c r="Y1113" s="63" t="str">
        <f>IFERROR(IF(VLOOKUP(X1113,Listor!$T$6:$U$7,2,FALSE)&lt;O1113,TRUE),"")</f>
        <v/>
      </c>
      <c r="Z1113" s="87"/>
      <c r="AA1113" s="104"/>
    </row>
    <row r="1114" spans="2:27" x14ac:dyDescent="0.25">
      <c r="B1114" s="68" t="s">
        <v>68</v>
      </c>
      <c r="C1114" s="80" t="str">
        <f>IFERROR(VLOOKUP(B1114,Listor!$A$6:$B$62,2,FALSE),"")</f>
        <v/>
      </c>
      <c r="D1114" s="80" t="str">
        <f>IFERROR(VLOOKUP(B1114,Listor!$A$6:$C$62,3,FALSE),"")</f>
        <v/>
      </c>
      <c r="E1114" s="110" t="s">
        <v>79</v>
      </c>
      <c r="F1114" s="66"/>
      <c r="G1114" s="35" t="str">
        <f>IFERROR(VLOOKUP(B1114,Listor!$A$6:$G$62,7,FALSE),"")</f>
        <v/>
      </c>
      <c r="H1114" s="63" t="str">
        <f>IFERROR(VLOOKUP(B1114,Listor!$N$6:$O$47,2,FALSE),"")</f>
        <v/>
      </c>
      <c r="I1114" s="63" t="str">
        <f t="shared" si="52"/>
        <v/>
      </c>
      <c r="J1114" s="96" t="str">
        <f>IFERROR(VLOOKUP(B1114,Listor!$N$6:$P$47,3,FALSE)*I1114,"")</f>
        <v/>
      </c>
      <c r="K1114" s="81"/>
      <c r="L1114" s="88" t="str">
        <f>IFERROR((VLOOKUP(B1114,Listor!$N$6:$P$47,3,FALSE)*Biologiska!K1114)+(VLOOKUP(B1114,Listor!$N$6:$Q$47,4,FALSE)),"")</f>
        <v/>
      </c>
      <c r="M1114" s="63" t="str">
        <f t="shared" si="53"/>
        <v/>
      </c>
      <c r="N1114" s="75"/>
      <c r="O1114" s="84" t="str">
        <f t="shared" si="54"/>
        <v/>
      </c>
      <c r="P1114" s="107"/>
      <c r="Q1114" s="87" t="s">
        <v>79</v>
      </c>
      <c r="R1114" s="87"/>
      <c r="S1114" s="87"/>
      <c r="T1114" s="87"/>
      <c r="U1114" s="87"/>
      <c r="V1114" s="86" t="s">
        <v>79</v>
      </c>
      <c r="W1114" s="75"/>
      <c r="X1114" s="102" t="s">
        <v>79</v>
      </c>
      <c r="Y1114" s="63" t="str">
        <f>IFERROR(IF(VLOOKUP(X1114,Listor!$T$6:$U$7,2,FALSE)&lt;O1114,TRUE),"")</f>
        <v/>
      </c>
      <c r="Z1114" s="87"/>
      <c r="AA1114" s="104"/>
    </row>
    <row r="1115" spans="2:27" x14ac:dyDescent="0.25">
      <c r="B1115" s="68" t="s">
        <v>68</v>
      </c>
      <c r="C1115" s="80" t="str">
        <f>IFERROR(VLOOKUP(B1115,Listor!$A$6:$B$62,2,FALSE),"")</f>
        <v/>
      </c>
      <c r="D1115" s="80" t="str">
        <f>IFERROR(VLOOKUP(B1115,Listor!$A$6:$C$62,3,FALSE),"")</f>
        <v/>
      </c>
      <c r="E1115" s="110" t="s">
        <v>79</v>
      </c>
      <c r="F1115" s="66"/>
      <c r="G1115" s="35" t="str">
        <f>IFERROR(VLOOKUP(B1115,Listor!$A$6:$G$62,7,FALSE),"")</f>
        <v/>
      </c>
      <c r="H1115" s="63" t="str">
        <f>IFERROR(VLOOKUP(B1115,Listor!$N$6:$O$47,2,FALSE),"")</f>
        <v/>
      </c>
      <c r="I1115" s="63" t="str">
        <f t="shared" si="52"/>
        <v/>
      </c>
      <c r="J1115" s="96" t="str">
        <f>IFERROR(VLOOKUP(B1115,Listor!$N$6:$P$47,3,FALSE)*I1115,"")</f>
        <v/>
      </c>
      <c r="K1115" s="81"/>
      <c r="L1115" s="88" t="str">
        <f>IFERROR((VLOOKUP(B1115,Listor!$N$6:$P$47,3,FALSE)*Biologiska!K1115)+(VLOOKUP(B1115,Listor!$N$6:$Q$47,4,FALSE)),"")</f>
        <v/>
      </c>
      <c r="M1115" s="63" t="str">
        <f t="shared" si="53"/>
        <v/>
      </c>
      <c r="N1115" s="75"/>
      <c r="O1115" s="84" t="str">
        <f t="shared" si="54"/>
        <v/>
      </c>
      <c r="P1115" s="107"/>
      <c r="Q1115" s="87" t="s">
        <v>79</v>
      </c>
      <c r="R1115" s="87"/>
      <c r="S1115" s="87"/>
      <c r="T1115" s="87"/>
      <c r="U1115" s="87"/>
      <c r="V1115" s="86" t="s">
        <v>79</v>
      </c>
      <c r="W1115" s="75"/>
      <c r="X1115" s="102" t="s">
        <v>79</v>
      </c>
      <c r="Y1115" s="63" t="str">
        <f>IFERROR(IF(VLOOKUP(X1115,Listor!$T$6:$U$7,2,FALSE)&lt;O1115,TRUE),"")</f>
        <v/>
      </c>
      <c r="Z1115" s="87"/>
      <c r="AA1115" s="104"/>
    </row>
    <row r="1116" spans="2:27" x14ac:dyDescent="0.25">
      <c r="B1116" s="68" t="s">
        <v>68</v>
      </c>
      <c r="C1116" s="80" t="str">
        <f>IFERROR(VLOOKUP(B1116,Listor!$A$6:$B$62,2,FALSE),"")</f>
        <v/>
      </c>
      <c r="D1116" s="80" t="str">
        <f>IFERROR(VLOOKUP(B1116,Listor!$A$6:$C$62,3,FALSE),"")</f>
        <v/>
      </c>
      <c r="E1116" s="110" t="s">
        <v>79</v>
      </c>
      <c r="F1116" s="66"/>
      <c r="G1116" s="35" t="str">
        <f>IFERROR(VLOOKUP(B1116,Listor!$A$6:$G$62,7,FALSE),"")</f>
        <v/>
      </c>
      <c r="H1116" s="63" t="str">
        <f>IFERROR(VLOOKUP(B1116,Listor!$N$6:$O$47,2,FALSE),"")</f>
        <v/>
      </c>
      <c r="I1116" s="63" t="str">
        <f t="shared" si="52"/>
        <v/>
      </c>
      <c r="J1116" s="96" t="str">
        <f>IFERROR(VLOOKUP(B1116,Listor!$N$6:$P$47,3,FALSE)*I1116,"")</f>
        <v/>
      </c>
      <c r="K1116" s="81"/>
      <c r="L1116" s="88" t="str">
        <f>IFERROR((VLOOKUP(B1116,Listor!$N$6:$P$47,3,FALSE)*Biologiska!K1116)+(VLOOKUP(B1116,Listor!$N$6:$Q$47,4,FALSE)),"")</f>
        <v/>
      </c>
      <c r="M1116" s="63" t="str">
        <f t="shared" si="53"/>
        <v/>
      </c>
      <c r="N1116" s="75"/>
      <c r="O1116" s="84" t="str">
        <f t="shared" si="54"/>
        <v/>
      </c>
      <c r="P1116" s="107"/>
      <c r="Q1116" s="87" t="s">
        <v>79</v>
      </c>
      <c r="R1116" s="87"/>
      <c r="S1116" s="87"/>
      <c r="T1116" s="87"/>
      <c r="U1116" s="87"/>
      <c r="V1116" s="86" t="s">
        <v>79</v>
      </c>
      <c r="W1116" s="75"/>
      <c r="X1116" s="102" t="s">
        <v>79</v>
      </c>
      <c r="Y1116" s="63" t="str">
        <f>IFERROR(IF(VLOOKUP(X1116,Listor!$T$6:$U$7,2,FALSE)&lt;O1116,TRUE),"")</f>
        <v/>
      </c>
      <c r="Z1116" s="87"/>
      <c r="AA1116" s="104"/>
    </row>
    <row r="1117" spans="2:27" x14ac:dyDescent="0.25">
      <c r="B1117" s="68" t="s">
        <v>68</v>
      </c>
      <c r="C1117" s="80" t="str">
        <f>IFERROR(VLOOKUP(B1117,Listor!$A$6:$B$62,2,FALSE),"")</f>
        <v/>
      </c>
      <c r="D1117" s="80" t="str">
        <f>IFERROR(VLOOKUP(B1117,Listor!$A$6:$C$62,3,FALSE),"")</f>
        <v/>
      </c>
      <c r="E1117" s="110" t="s">
        <v>79</v>
      </c>
      <c r="F1117" s="66"/>
      <c r="G1117" s="35" t="str">
        <f>IFERROR(VLOOKUP(B1117,Listor!$A$6:$G$62,7,FALSE),"")</f>
        <v/>
      </c>
      <c r="H1117" s="63" t="str">
        <f>IFERROR(VLOOKUP(B1117,Listor!$N$6:$O$47,2,FALSE),"")</f>
        <v/>
      </c>
      <c r="I1117" s="63" t="str">
        <f t="shared" si="52"/>
        <v/>
      </c>
      <c r="J1117" s="96" t="str">
        <f>IFERROR(VLOOKUP(B1117,Listor!$N$6:$P$47,3,FALSE)*I1117,"")</f>
        <v/>
      </c>
      <c r="K1117" s="81"/>
      <c r="L1117" s="88" t="str">
        <f>IFERROR((VLOOKUP(B1117,Listor!$N$6:$P$47,3,FALSE)*Biologiska!K1117)+(VLOOKUP(B1117,Listor!$N$6:$Q$47,4,FALSE)),"")</f>
        <v/>
      </c>
      <c r="M1117" s="63" t="str">
        <f t="shared" si="53"/>
        <v/>
      </c>
      <c r="N1117" s="75"/>
      <c r="O1117" s="84" t="str">
        <f t="shared" si="54"/>
        <v/>
      </c>
      <c r="P1117" s="107"/>
      <c r="Q1117" s="87" t="s">
        <v>79</v>
      </c>
      <c r="R1117" s="87"/>
      <c r="S1117" s="87"/>
      <c r="T1117" s="87"/>
      <c r="U1117" s="87"/>
      <c r="V1117" s="86" t="s">
        <v>79</v>
      </c>
      <c r="W1117" s="75"/>
      <c r="X1117" s="102" t="s">
        <v>79</v>
      </c>
      <c r="Y1117" s="63" t="str">
        <f>IFERROR(IF(VLOOKUP(X1117,Listor!$T$6:$U$7,2,FALSE)&lt;O1117,TRUE),"")</f>
        <v/>
      </c>
      <c r="Z1117" s="87"/>
      <c r="AA1117" s="104"/>
    </row>
    <row r="1118" spans="2:27" x14ac:dyDescent="0.25">
      <c r="B1118" s="68" t="s">
        <v>68</v>
      </c>
      <c r="C1118" s="80" t="str">
        <f>IFERROR(VLOOKUP(B1118,Listor!$A$6:$B$62,2,FALSE),"")</f>
        <v/>
      </c>
      <c r="D1118" s="80" t="str">
        <f>IFERROR(VLOOKUP(B1118,Listor!$A$6:$C$62,3,FALSE),"")</f>
        <v/>
      </c>
      <c r="E1118" s="110" t="s">
        <v>79</v>
      </c>
      <c r="F1118" s="66"/>
      <c r="G1118" s="35" t="str">
        <f>IFERROR(VLOOKUP(B1118,Listor!$A$6:$G$62,7,FALSE),"")</f>
        <v/>
      </c>
      <c r="H1118" s="63" t="str">
        <f>IFERROR(VLOOKUP(B1118,Listor!$N$6:$O$47,2,FALSE),"")</f>
        <v/>
      </c>
      <c r="I1118" s="63" t="str">
        <f t="shared" si="52"/>
        <v/>
      </c>
      <c r="J1118" s="96" t="str">
        <f>IFERROR(VLOOKUP(B1118,Listor!$N$6:$P$47,3,FALSE)*I1118,"")</f>
        <v/>
      </c>
      <c r="K1118" s="81"/>
      <c r="L1118" s="88" t="str">
        <f>IFERROR((VLOOKUP(B1118,Listor!$N$6:$P$47,3,FALSE)*Biologiska!K1118)+(VLOOKUP(B1118,Listor!$N$6:$Q$47,4,FALSE)),"")</f>
        <v/>
      </c>
      <c r="M1118" s="63" t="str">
        <f t="shared" si="53"/>
        <v/>
      </c>
      <c r="N1118" s="75"/>
      <c r="O1118" s="84" t="str">
        <f t="shared" si="54"/>
        <v/>
      </c>
      <c r="P1118" s="107"/>
      <c r="Q1118" s="87" t="s">
        <v>79</v>
      </c>
      <c r="R1118" s="87"/>
      <c r="S1118" s="87"/>
      <c r="T1118" s="87"/>
      <c r="U1118" s="87"/>
      <c r="V1118" s="86" t="s">
        <v>79</v>
      </c>
      <c r="W1118" s="75"/>
      <c r="X1118" s="102" t="s">
        <v>79</v>
      </c>
      <c r="Y1118" s="63" t="str">
        <f>IFERROR(IF(VLOOKUP(X1118,Listor!$T$6:$U$7,2,FALSE)&lt;O1118,TRUE),"")</f>
        <v/>
      </c>
      <c r="Z1118" s="87"/>
      <c r="AA1118" s="104"/>
    </row>
    <row r="1119" spans="2:27" x14ac:dyDescent="0.25">
      <c r="B1119" s="68" t="s">
        <v>68</v>
      </c>
      <c r="C1119" s="80" t="str">
        <f>IFERROR(VLOOKUP(B1119,Listor!$A$6:$B$62,2,FALSE),"")</f>
        <v/>
      </c>
      <c r="D1119" s="80" t="str">
        <f>IFERROR(VLOOKUP(B1119,Listor!$A$6:$C$62,3,FALSE),"")</f>
        <v/>
      </c>
      <c r="E1119" s="110" t="s">
        <v>79</v>
      </c>
      <c r="F1119" s="66"/>
      <c r="G1119" s="35" t="str">
        <f>IFERROR(VLOOKUP(B1119,Listor!$A$6:$G$62,7,FALSE),"")</f>
        <v/>
      </c>
      <c r="H1119" s="63" t="str">
        <f>IFERROR(VLOOKUP(B1119,Listor!$N$6:$O$47,2,FALSE),"")</f>
        <v/>
      </c>
      <c r="I1119" s="63" t="str">
        <f t="shared" si="52"/>
        <v/>
      </c>
      <c r="J1119" s="96" t="str">
        <f>IFERROR(VLOOKUP(B1119,Listor!$N$6:$P$47,3,FALSE)*I1119,"")</f>
        <v/>
      </c>
      <c r="K1119" s="81"/>
      <c r="L1119" s="88" t="str">
        <f>IFERROR((VLOOKUP(B1119,Listor!$N$6:$P$47,3,FALSE)*Biologiska!K1119)+(VLOOKUP(B1119,Listor!$N$6:$Q$47,4,FALSE)),"")</f>
        <v/>
      </c>
      <c r="M1119" s="63" t="str">
        <f t="shared" si="53"/>
        <v/>
      </c>
      <c r="N1119" s="75"/>
      <c r="O1119" s="84" t="str">
        <f t="shared" si="54"/>
        <v/>
      </c>
      <c r="P1119" s="107"/>
      <c r="Q1119" s="87" t="s">
        <v>79</v>
      </c>
      <c r="R1119" s="87"/>
      <c r="S1119" s="87"/>
      <c r="T1119" s="87"/>
      <c r="U1119" s="87"/>
      <c r="V1119" s="86" t="s">
        <v>79</v>
      </c>
      <c r="W1119" s="75"/>
      <c r="X1119" s="102" t="s">
        <v>79</v>
      </c>
      <c r="Y1119" s="63" t="str">
        <f>IFERROR(IF(VLOOKUP(X1119,Listor!$T$6:$U$7,2,FALSE)&lt;O1119,TRUE),"")</f>
        <v/>
      </c>
      <c r="Z1119" s="87"/>
      <c r="AA1119" s="104"/>
    </row>
    <row r="1120" spans="2:27" x14ac:dyDescent="0.25">
      <c r="B1120" s="68" t="s">
        <v>68</v>
      </c>
      <c r="C1120" s="80" t="str">
        <f>IFERROR(VLOOKUP(B1120,Listor!$A$6:$B$62,2,FALSE),"")</f>
        <v/>
      </c>
      <c r="D1120" s="80" t="str">
        <f>IFERROR(VLOOKUP(B1120,Listor!$A$6:$C$62,3,FALSE),"")</f>
        <v/>
      </c>
      <c r="E1120" s="110" t="s">
        <v>79</v>
      </c>
      <c r="F1120" s="66"/>
      <c r="G1120" s="35" t="str">
        <f>IFERROR(VLOOKUP(B1120,Listor!$A$6:$G$62,7,FALSE),"")</f>
        <v/>
      </c>
      <c r="H1120" s="63" t="str">
        <f>IFERROR(VLOOKUP(B1120,Listor!$N$6:$O$47,2,FALSE),"")</f>
        <v/>
      </c>
      <c r="I1120" s="63" t="str">
        <f t="shared" si="52"/>
        <v/>
      </c>
      <c r="J1120" s="96" t="str">
        <f>IFERROR(VLOOKUP(B1120,Listor!$N$6:$P$47,3,FALSE)*I1120,"")</f>
        <v/>
      </c>
      <c r="K1120" s="81"/>
      <c r="L1120" s="88" t="str">
        <f>IFERROR((VLOOKUP(B1120,Listor!$N$6:$P$47,3,FALSE)*Biologiska!K1120)+(VLOOKUP(B1120,Listor!$N$6:$Q$47,4,FALSE)),"")</f>
        <v/>
      </c>
      <c r="M1120" s="63" t="str">
        <f t="shared" si="53"/>
        <v/>
      </c>
      <c r="N1120" s="75"/>
      <c r="O1120" s="84" t="str">
        <f t="shared" si="54"/>
        <v/>
      </c>
      <c r="P1120" s="107"/>
      <c r="Q1120" s="87" t="s">
        <v>79</v>
      </c>
      <c r="R1120" s="87"/>
      <c r="S1120" s="87"/>
      <c r="T1120" s="87"/>
      <c r="U1120" s="87"/>
      <c r="V1120" s="86" t="s">
        <v>79</v>
      </c>
      <c r="W1120" s="75"/>
      <c r="X1120" s="102" t="s">
        <v>79</v>
      </c>
      <c r="Y1120" s="63" t="str">
        <f>IFERROR(IF(VLOOKUP(X1120,Listor!$T$6:$U$7,2,FALSE)&lt;O1120,TRUE),"")</f>
        <v/>
      </c>
      <c r="Z1120" s="87"/>
      <c r="AA1120" s="104"/>
    </row>
    <row r="1121" spans="2:27" x14ac:dyDescent="0.25">
      <c r="B1121" s="68" t="s">
        <v>68</v>
      </c>
      <c r="C1121" s="80" t="str">
        <f>IFERROR(VLOOKUP(B1121,Listor!$A$6:$B$62,2,FALSE),"")</f>
        <v/>
      </c>
      <c r="D1121" s="80" t="str">
        <f>IFERROR(VLOOKUP(B1121,Listor!$A$6:$C$62,3,FALSE),"")</f>
        <v/>
      </c>
      <c r="E1121" s="110" t="s">
        <v>79</v>
      </c>
      <c r="F1121" s="66"/>
      <c r="G1121" s="35" t="str">
        <f>IFERROR(VLOOKUP(B1121,Listor!$A$6:$G$62,7,FALSE),"")</f>
        <v/>
      </c>
      <c r="H1121" s="63" t="str">
        <f>IFERROR(VLOOKUP(B1121,Listor!$N$6:$O$47,2,FALSE),"")</f>
        <v/>
      </c>
      <c r="I1121" s="63" t="str">
        <f t="shared" si="52"/>
        <v/>
      </c>
      <c r="J1121" s="96" t="str">
        <f>IFERROR(VLOOKUP(B1121,Listor!$N$6:$P$47,3,FALSE)*I1121,"")</f>
        <v/>
      </c>
      <c r="K1121" s="81"/>
      <c r="L1121" s="88" t="str">
        <f>IFERROR((VLOOKUP(B1121,Listor!$N$6:$P$47,3,FALSE)*Biologiska!K1121)+(VLOOKUP(B1121,Listor!$N$6:$Q$47,4,FALSE)),"")</f>
        <v/>
      </c>
      <c r="M1121" s="63" t="str">
        <f t="shared" si="53"/>
        <v/>
      </c>
      <c r="N1121" s="75"/>
      <c r="O1121" s="84" t="str">
        <f t="shared" si="54"/>
        <v/>
      </c>
      <c r="P1121" s="107"/>
      <c r="Q1121" s="87" t="s">
        <v>79</v>
      </c>
      <c r="R1121" s="87"/>
      <c r="S1121" s="87"/>
      <c r="T1121" s="87"/>
      <c r="U1121" s="87"/>
      <c r="V1121" s="86" t="s">
        <v>79</v>
      </c>
      <c r="W1121" s="75"/>
      <c r="X1121" s="102" t="s">
        <v>79</v>
      </c>
      <c r="Y1121" s="63" t="str">
        <f>IFERROR(IF(VLOOKUP(X1121,Listor!$T$6:$U$7,2,FALSE)&lt;O1121,TRUE),"")</f>
        <v/>
      </c>
      <c r="Z1121" s="87"/>
      <c r="AA1121" s="104"/>
    </row>
    <row r="1122" spans="2:27" x14ac:dyDescent="0.25">
      <c r="B1122" s="68" t="s">
        <v>68</v>
      </c>
      <c r="C1122" s="80" t="str">
        <f>IFERROR(VLOOKUP(B1122,Listor!$A$6:$B$62,2,FALSE),"")</f>
        <v/>
      </c>
      <c r="D1122" s="80" t="str">
        <f>IFERROR(VLOOKUP(B1122,Listor!$A$6:$C$62,3,FALSE),"")</f>
        <v/>
      </c>
      <c r="E1122" s="110" t="s">
        <v>79</v>
      </c>
      <c r="F1122" s="66"/>
      <c r="G1122" s="35" t="str">
        <f>IFERROR(VLOOKUP(B1122,Listor!$A$6:$G$62,7,FALSE),"")</f>
        <v/>
      </c>
      <c r="H1122" s="63" t="str">
        <f>IFERROR(VLOOKUP(B1122,Listor!$N$6:$O$47,2,FALSE),"")</f>
        <v/>
      </c>
      <c r="I1122" s="63" t="str">
        <f t="shared" si="52"/>
        <v/>
      </c>
      <c r="J1122" s="96" t="str">
        <f>IFERROR(VLOOKUP(B1122,Listor!$N$6:$P$47,3,FALSE)*I1122,"")</f>
        <v/>
      </c>
      <c r="K1122" s="81"/>
      <c r="L1122" s="88" t="str">
        <f>IFERROR((VLOOKUP(B1122,Listor!$N$6:$P$47,3,FALSE)*Biologiska!K1122)+(VLOOKUP(B1122,Listor!$N$6:$Q$47,4,FALSE)),"")</f>
        <v/>
      </c>
      <c r="M1122" s="63" t="str">
        <f t="shared" si="53"/>
        <v/>
      </c>
      <c r="N1122" s="75"/>
      <c r="O1122" s="84" t="str">
        <f t="shared" si="54"/>
        <v/>
      </c>
      <c r="P1122" s="107"/>
      <c r="Q1122" s="87" t="s">
        <v>79</v>
      </c>
      <c r="R1122" s="87"/>
      <c r="S1122" s="87"/>
      <c r="T1122" s="87"/>
      <c r="U1122" s="87"/>
      <c r="V1122" s="86" t="s">
        <v>79</v>
      </c>
      <c r="W1122" s="75"/>
      <c r="X1122" s="102" t="s">
        <v>79</v>
      </c>
      <c r="Y1122" s="63" t="str">
        <f>IFERROR(IF(VLOOKUP(X1122,Listor!$T$6:$U$7,2,FALSE)&lt;O1122,TRUE),"")</f>
        <v/>
      </c>
      <c r="Z1122" s="87"/>
      <c r="AA1122" s="104"/>
    </row>
    <row r="1123" spans="2:27" x14ac:dyDescent="0.25">
      <c r="B1123" s="68" t="s">
        <v>68</v>
      </c>
      <c r="C1123" s="80" t="str">
        <f>IFERROR(VLOOKUP(B1123,Listor!$A$6:$B$62,2,FALSE),"")</f>
        <v/>
      </c>
      <c r="D1123" s="80" t="str">
        <f>IFERROR(VLOOKUP(B1123,Listor!$A$6:$C$62,3,FALSE),"")</f>
        <v/>
      </c>
      <c r="E1123" s="110" t="s">
        <v>79</v>
      </c>
      <c r="F1123" s="66"/>
      <c r="G1123" s="35" t="str">
        <f>IFERROR(VLOOKUP(B1123,Listor!$A$6:$G$62,7,FALSE),"")</f>
        <v/>
      </c>
      <c r="H1123" s="63" t="str">
        <f>IFERROR(VLOOKUP(B1123,Listor!$N$6:$O$47,2,FALSE),"")</f>
        <v/>
      </c>
      <c r="I1123" s="63" t="str">
        <f t="shared" si="52"/>
        <v/>
      </c>
      <c r="J1123" s="96" t="str">
        <f>IFERROR(VLOOKUP(B1123,Listor!$N$6:$P$47,3,FALSE)*I1123,"")</f>
        <v/>
      </c>
      <c r="K1123" s="81"/>
      <c r="L1123" s="88" t="str">
        <f>IFERROR((VLOOKUP(B1123,Listor!$N$6:$P$47,3,FALSE)*Biologiska!K1123)+(VLOOKUP(B1123,Listor!$N$6:$Q$47,4,FALSE)),"")</f>
        <v/>
      </c>
      <c r="M1123" s="63" t="str">
        <f t="shared" si="53"/>
        <v/>
      </c>
      <c r="N1123" s="75"/>
      <c r="O1123" s="84" t="str">
        <f t="shared" si="54"/>
        <v/>
      </c>
      <c r="P1123" s="107"/>
      <c r="Q1123" s="87" t="s">
        <v>79</v>
      </c>
      <c r="R1123" s="87"/>
      <c r="S1123" s="87"/>
      <c r="T1123" s="87"/>
      <c r="U1123" s="87"/>
      <c r="V1123" s="86" t="s">
        <v>79</v>
      </c>
      <c r="W1123" s="75"/>
      <c r="X1123" s="102" t="s">
        <v>79</v>
      </c>
      <c r="Y1123" s="63" t="str">
        <f>IFERROR(IF(VLOOKUP(X1123,Listor!$T$6:$U$7,2,FALSE)&lt;O1123,TRUE),"")</f>
        <v/>
      </c>
      <c r="Z1123" s="87"/>
      <c r="AA1123" s="104"/>
    </row>
    <row r="1124" spans="2:27" x14ac:dyDescent="0.25">
      <c r="B1124" s="68" t="s">
        <v>68</v>
      </c>
      <c r="C1124" s="80" t="str">
        <f>IFERROR(VLOOKUP(B1124,Listor!$A$6:$B$62,2,FALSE),"")</f>
        <v/>
      </c>
      <c r="D1124" s="80" t="str">
        <f>IFERROR(VLOOKUP(B1124,Listor!$A$6:$C$62,3,FALSE),"")</f>
        <v/>
      </c>
      <c r="E1124" s="110" t="s">
        <v>79</v>
      </c>
      <c r="F1124" s="66"/>
      <c r="G1124" s="35" t="str">
        <f>IFERROR(VLOOKUP(B1124,Listor!$A$6:$G$62,7,FALSE),"")</f>
        <v/>
      </c>
      <c r="H1124" s="63" t="str">
        <f>IFERROR(VLOOKUP(B1124,Listor!$N$6:$O$47,2,FALSE),"")</f>
        <v/>
      </c>
      <c r="I1124" s="63" t="str">
        <f t="shared" si="52"/>
        <v/>
      </c>
      <c r="J1124" s="96" t="str">
        <f>IFERROR(VLOOKUP(B1124,Listor!$N$6:$P$47,3,FALSE)*I1124,"")</f>
        <v/>
      </c>
      <c r="K1124" s="81"/>
      <c r="L1124" s="88" t="str">
        <f>IFERROR((VLOOKUP(B1124,Listor!$N$6:$P$47,3,FALSE)*Biologiska!K1124)+(VLOOKUP(B1124,Listor!$N$6:$Q$47,4,FALSE)),"")</f>
        <v/>
      </c>
      <c r="M1124" s="63" t="str">
        <f t="shared" si="53"/>
        <v/>
      </c>
      <c r="N1124" s="75"/>
      <c r="O1124" s="84" t="str">
        <f t="shared" si="54"/>
        <v/>
      </c>
      <c r="P1124" s="107"/>
      <c r="Q1124" s="87" t="s">
        <v>79</v>
      </c>
      <c r="R1124" s="87"/>
      <c r="S1124" s="87"/>
      <c r="T1124" s="87"/>
      <c r="U1124" s="87"/>
      <c r="V1124" s="86" t="s">
        <v>79</v>
      </c>
      <c r="W1124" s="75"/>
      <c r="X1124" s="102" t="s">
        <v>79</v>
      </c>
      <c r="Y1124" s="63" t="str">
        <f>IFERROR(IF(VLOOKUP(X1124,Listor!$T$6:$U$7,2,FALSE)&lt;O1124,TRUE),"")</f>
        <v/>
      </c>
      <c r="Z1124" s="87"/>
      <c r="AA1124" s="104"/>
    </row>
    <row r="1125" spans="2:27" x14ac:dyDescent="0.25">
      <c r="B1125" s="68" t="s">
        <v>68</v>
      </c>
      <c r="C1125" s="80" t="str">
        <f>IFERROR(VLOOKUP(B1125,Listor!$A$6:$B$62,2,FALSE),"")</f>
        <v/>
      </c>
      <c r="D1125" s="80" t="str">
        <f>IFERROR(VLOOKUP(B1125,Listor!$A$6:$C$62,3,FALSE),"")</f>
        <v/>
      </c>
      <c r="E1125" s="110" t="s">
        <v>79</v>
      </c>
      <c r="F1125" s="66"/>
      <c r="G1125" s="35" t="str">
        <f>IFERROR(VLOOKUP(B1125,Listor!$A$6:$G$62,7,FALSE),"")</f>
        <v/>
      </c>
      <c r="H1125" s="63" t="str">
        <f>IFERROR(VLOOKUP(B1125,Listor!$N$6:$O$47,2,FALSE),"")</f>
        <v/>
      </c>
      <c r="I1125" s="63" t="str">
        <f t="shared" si="52"/>
        <v/>
      </c>
      <c r="J1125" s="96" t="str">
        <f>IFERROR(VLOOKUP(B1125,Listor!$N$6:$P$47,3,FALSE)*I1125,"")</f>
        <v/>
      </c>
      <c r="K1125" s="81"/>
      <c r="L1125" s="88" t="str">
        <f>IFERROR((VLOOKUP(B1125,Listor!$N$6:$P$47,3,FALSE)*Biologiska!K1125)+(VLOOKUP(B1125,Listor!$N$6:$Q$47,4,FALSE)),"")</f>
        <v/>
      </c>
      <c r="M1125" s="63" t="str">
        <f t="shared" si="53"/>
        <v/>
      </c>
      <c r="N1125" s="75"/>
      <c r="O1125" s="84" t="str">
        <f t="shared" si="54"/>
        <v/>
      </c>
      <c r="P1125" s="107"/>
      <c r="Q1125" s="87" t="s">
        <v>79</v>
      </c>
      <c r="R1125" s="87"/>
      <c r="S1125" s="87"/>
      <c r="T1125" s="87"/>
      <c r="U1125" s="87"/>
      <c r="V1125" s="86" t="s">
        <v>79</v>
      </c>
      <c r="W1125" s="75"/>
      <c r="X1125" s="102" t="s">
        <v>79</v>
      </c>
      <c r="Y1125" s="63" t="str">
        <f>IFERROR(IF(VLOOKUP(X1125,Listor!$T$6:$U$7,2,FALSE)&lt;O1125,TRUE),"")</f>
        <v/>
      </c>
      <c r="Z1125" s="87"/>
      <c r="AA1125" s="104"/>
    </row>
    <row r="1126" spans="2:27" x14ac:dyDescent="0.25">
      <c r="B1126" s="68" t="s">
        <v>68</v>
      </c>
      <c r="C1126" s="80" t="str">
        <f>IFERROR(VLOOKUP(B1126,Listor!$A$6:$B$62,2,FALSE),"")</f>
        <v/>
      </c>
      <c r="D1126" s="80" t="str">
        <f>IFERROR(VLOOKUP(B1126,Listor!$A$6:$C$62,3,FALSE),"")</f>
        <v/>
      </c>
      <c r="E1126" s="110" t="s">
        <v>79</v>
      </c>
      <c r="F1126" s="66"/>
      <c r="G1126" s="35" t="str">
        <f>IFERROR(VLOOKUP(B1126,Listor!$A$6:$G$62,7,FALSE),"")</f>
        <v/>
      </c>
      <c r="H1126" s="63" t="str">
        <f>IFERROR(VLOOKUP(B1126,Listor!$N$6:$O$47,2,FALSE),"")</f>
        <v/>
      </c>
      <c r="I1126" s="63" t="str">
        <f t="shared" si="52"/>
        <v/>
      </c>
      <c r="J1126" s="96" t="str">
        <f>IFERROR(VLOOKUP(B1126,Listor!$N$6:$P$47,3,FALSE)*I1126,"")</f>
        <v/>
      </c>
      <c r="K1126" s="81"/>
      <c r="L1126" s="88" t="str">
        <f>IFERROR((VLOOKUP(B1126,Listor!$N$6:$P$47,3,FALSE)*Biologiska!K1126)+(VLOOKUP(B1126,Listor!$N$6:$Q$47,4,FALSE)),"")</f>
        <v/>
      </c>
      <c r="M1126" s="63" t="str">
        <f t="shared" si="53"/>
        <v/>
      </c>
      <c r="N1126" s="75"/>
      <c r="O1126" s="84" t="str">
        <f t="shared" si="54"/>
        <v/>
      </c>
      <c r="P1126" s="107"/>
      <c r="Q1126" s="87" t="s">
        <v>79</v>
      </c>
      <c r="R1126" s="87"/>
      <c r="S1126" s="87"/>
      <c r="T1126" s="87"/>
      <c r="U1126" s="87"/>
      <c r="V1126" s="86" t="s">
        <v>79</v>
      </c>
      <c r="W1126" s="75"/>
      <c r="X1126" s="102" t="s">
        <v>79</v>
      </c>
      <c r="Y1126" s="63" t="str">
        <f>IFERROR(IF(VLOOKUP(X1126,Listor!$T$6:$U$7,2,FALSE)&lt;O1126,TRUE),"")</f>
        <v/>
      </c>
      <c r="Z1126" s="87"/>
      <c r="AA1126" s="104"/>
    </row>
    <row r="1127" spans="2:27" x14ac:dyDescent="0.25">
      <c r="B1127" s="68" t="s">
        <v>68</v>
      </c>
      <c r="C1127" s="80" t="str">
        <f>IFERROR(VLOOKUP(B1127,Listor!$A$6:$B$62,2,FALSE),"")</f>
        <v/>
      </c>
      <c r="D1127" s="80" t="str">
        <f>IFERROR(VLOOKUP(B1127,Listor!$A$6:$C$62,3,FALSE),"")</f>
        <v/>
      </c>
      <c r="E1127" s="110" t="s">
        <v>79</v>
      </c>
      <c r="F1127" s="66"/>
      <c r="G1127" s="35" t="str">
        <f>IFERROR(VLOOKUP(B1127,Listor!$A$6:$G$62,7,FALSE),"")</f>
        <v/>
      </c>
      <c r="H1127" s="63" t="str">
        <f>IFERROR(VLOOKUP(B1127,Listor!$N$6:$O$47,2,FALSE),"")</f>
        <v/>
      </c>
      <c r="I1127" s="63" t="str">
        <f t="shared" si="52"/>
        <v/>
      </c>
      <c r="J1127" s="96" t="str">
        <f>IFERROR(VLOOKUP(B1127,Listor!$N$6:$P$47,3,FALSE)*I1127,"")</f>
        <v/>
      </c>
      <c r="K1127" s="81"/>
      <c r="L1127" s="88" t="str">
        <f>IFERROR((VLOOKUP(B1127,Listor!$N$6:$P$47,3,FALSE)*Biologiska!K1127)+(VLOOKUP(B1127,Listor!$N$6:$Q$47,4,FALSE)),"")</f>
        <v/>
      </c>
      <c r="M1127" s="63" t="str">
        <f t="shared" si="53"/>
        <v/>
      </c>
      <c r="N1127" s="75"/>
      <c r="O1127" s="84" t="str">
        <f t="shared" si="54"/>
        <v/>
      </c>
      <c r="P1127" s="107"/>
      <c r="Q1127" s="87" t="s">
        <v>79</v>
      </c>
      <c r="R1127" s="87"/>
      <c r="S1127" s="87"/>
      <c r="T1127" s="87"/>
      <c r="U1127" s="87"/>
      <c r="V1127" s="86" t="s">
        <v>79</v>
      </c>
      <c r="W1127" s="75"/>
      <c r="X1127" s="102" t="s">
        <v>79</v>
      </c>
      <c r="Y1127" s="63" t="str">
        <f>IFERROR(IF(VLOOKUP(X1127,Listor!$T$6:$U$7,2,FALSE)&lt;O1127,TRUE),"")</f>
        <v/>
      </c>
      <c r="Z1127" s="87"/>
      <c r="AA1127" s="104"/>
    </row>
    <row r="1128" spans="2:27" x14ac:dyDescent="0.25">
      <c r="B1128" s="68" t="s">
        <v>68</v>
      </c>
      <c r="C1128" s="80" t="str">
        <f>IFERROR(VLOOKUP(B1128,Listor!$A$6:$B$62,2,FALSE),"")</f>
        <v/>
      </c>
      <c r="D1128" s="80" t="str">
        <f>IFERROR(VLOOKUP(B1128,Listor!$A$6:$C$62,3,FALSE),"")</f>
        <v/>
      </c>
      <c r="E1128" s="110" t="s">
        <v>79</v>
      </c>
      <c r="F1128" s="66"/>
      <c r="G1128" s="35" t="str">
        <f>IFERROR(VLOOKUP(B1128,Listor!$A$6:$G$62,7,FALSE),"")</f>
        <v/>
      </c>
      <c r="H1128" s="63" t="str">
        <f>IFERROR(VLOOKUP(B1128,Listor!$N$6:$O$47,2,FALSE),"")</f>
        <v/>
      </c>
      <c r="I1128" s="63" t="str">
        <f t="shared" si="52"/>
        <v/>
      </c>
      <c r="J1128" s="96" t="str">
        <f>IFERROR(VLOOKUP(B1128,Listor!$N$6:$P$47,3,FALSE)*I1128,"")</f>
        <v/>
      </c>
      <c r="K1128" s="81"/>
      <c r="L1128" s="88" t="str">
        <f>IFERROR((VLOOKUP(B1128,Listor!$N$6:$P$47,3,FALSE)*Biologiska!K1128)+(VLOOKUP(B1128,Listor!$N$6:$Q$47,4,FALSE)),"")</f>
        <v/>
      </c>
      <c r="M1128" s="63" t="str">
        <f t="shared" si="53"/>
        <v/>
      </c>
      <c r="N1128" s="75"/>
      <c r="O1128" s="84" t="str">
        <f t="shared" si="54"/>
        <v/>
      </c>
      <c r="P1128" s="107"/>
      <c r="Q1128" s="87" t="s">
        <v>79</v>
      </c>
      <c r="R1128" s="87"/>
      <c r="S1128" s="87"/>
      <c r="T1128" s="87"/>
      <c r="U1128" s="87"/>
      <c r="V1128" s="86" t="s">
        <v>79</v>
      </c>
      <c r="W1128" s="75"/>
      <c r="X1128" s="102" t="s">
        <v>79</v>
      </c>
      <c r="Y1128" s="63" t="str">
        <f>IFERROR(IF(VLOOKUP(X1128,Listor!$T$6:$U$7,2,FALSE)&lt;O1128,TRUE),"")</f>
        <v/>
      </c>
      <c r="Z1128" s="87"/>
      <c r="AA1128" s="104"/>
    </row>
    <row r="1129" spans="2:27" x14ac:dyDescent="0.25">
      <c r="B1129" s="68" t="s">
        <v>68</v>
      </c>
      <c r="C1129" s="80" t="str">
        <f>IFERROR(VLOOKUP(B1129,Listor!$A$6:$B$62,2,FALSE),"")</f>
        <v/>
      </c>
      <c r="D1129" s="80" t="str">
        <f>IFERROR(VLOOKUP(B1129,Listor!$A$6:$C$62,3,FALSE),"")</f>
        <v/>
      </c>
      <c r="E1129" s="110" t="s">
        <v>79</v>
      </c>
      <c r="F1129" s="66"/>
      <c r="G1129" s="35" t="str">
        <f>IFERROR(VLOOKUP(B1129,Listor!$A$6:$G$62,7,FALSE),"")</f>
        <v/>
      </c>
      <c r="H1129" s="63" t="str">
        <f>IFERROR(VLOOKUP(B1129,Listor!$N$6:$O$47,2,FALSE),"")</f>
        <v/>
      </c>
      <c r="I1129" s="63" t="str">
        <f t="shared" ref="I1129:I1192" si="55">IFERROR(F1129*H1129,"")</f>
        <v/>
      </c>
      <c r="J1129" s="96" t="str">
        <f>IFERROR(VLOOKUP(B1129,Listor!$N$6:$P$47,3,FALSE)*I1129,"")</f>
        <v/>
      </c>
      <c r="K1129" s="81"/>
      <c r="L1129" s="88" t="str">
        <f>IFERROR((VLOOKUP(B1129,Listor!$N$6:$P$47,3,FALSE)*Biologiska!K1129)+(VLOOKUP(B1129,Listor!$N$6:$Q$47,4,FALSE)),"")</f>
        <v/>
      </c>
      <c r="M1129" s="63" t="str">
        <f t="shared" ref="M1129:M1192" si="56">IFERROR(I1129*L1129,"")</f>
        <v/>
      </c>
      <c r="N1129" s="75"/>
      <c r="O1129" s="84" t="str">
        <f t="shared" ref="O1129:O1192" si="57">IF(ISBLANK(K1129),"",IFERROR(((83.8-K1129)/83.8)*100,""))</f>
        <v/>
      </c>
      <c r="P1129" s="107"/>
      <c r="Q1129" s="87" t="s">
        <v>79</v>
      </c>
      <c r="R1129" s="87"/>
      <c r="S1129" s="87"/>
      <c r="T1129" s="87"/>
      <c r="U1129" s="87"/>
      <c r="V1129" s="86" t="s">
        <v>79</v>
      </c>
      <c r="W1129" s="75"/>
      <c r="X1129" s="102" t="s">
        <v>79</v>
      </c>
      <c r="Y1129" s="63" t="str">
        <f>IFERROR(IF(VLOOKUP(X1129,Listor!$T$6:$U$7,2,FALSE)&lt;O1129,TRUE),"")</f>
        <v/>
      </c>
      <c r="Z1129" s="87"/>
      <c r="AA1129" s="104"/>
    </row>
    <row r="1130" spans="2:27" x14ac:dyDescent="0.25">
      <c r="B1130" s="68" t="s">
        <v>68</v>
      </c>
      <c r="C1130" s="80" t="str">
        <f>IFERROR(VLOOKUP(B1130,Listor!$A$6:$B$62,2,FALSE),"")</f>
        <v/>
      </c>
      <c r="D1130" s="80" t="str">
        <f>IFERROR(VLOOKUP(B1130,Listor!$A$6:$C$62,3,FALSE),"")</f>
        <v/>
      </c>
      <c r="E1130" s="110" t="s">
        <v>79</v>
      </c>
      <c r="F1130" s="66"/>
      <c r="G1130" s="35" t="str">
        <f>IFERROR(VLOOKUP(B1130,Listor!$A$6:$G$62,7,FALSE),"")</f>
        <v/>
      </c>
      <c r="H1130" s="63" t="str">
        <f>IFERROR(VLOOKUP(B1130,Listor!$N$6:$O$47,2,FALSE),"")</f>
        <v/>
      </c>
      <c r="I1130" s="63" t="str">
        <f t="shared" si="55"/>
        <v/>
      </c>
      <c r="J1130" s="96" t="str">
        <f>IFERROR(VLOOKUP(B1130,Listor!$N$6:$P$47,3,FALSE)*I1130,"")</f>
        <v/>
      </c>
      <c r="K1130" s="81"/>
      <c r="L1130" s="88" t="str">
        <f>IFERROR((VLOOKUP(B1130,Listor!$N$6:$P$47,3,FALSE)*Biologiska!K1130)+(VLOOKUP(B1130,Listor!$N$6:$Q$47,4,FALSE)),"")</f>
        <v/>
      </c>
      <c r="M1130" s="63" t="str">
        <f t="shared" si="56"/>
        <v/>
      </c>
      <c r="N1130" s="75"/>
      <c r="O1130" s="84" t="str">
        <f t="shared" si="57"/>
        <v/>
      </c>
      <c r="P1130" s="107"/>
      <c r="Q1130" s="87" t="s">
        <v>79</v>
      </c>
      <c r="R1130" s="87"/>
      <c r="S1130" s="87"/>
      <c r="T1130" s="87"/>
      <c r="U1130" s="87"/>
      <c r="V1130" s="86" t="s">
        <v>79</v>
      </c>
      <c r="W1130" s="75"/>
      <c r="X1130" s="102" t="s">
        <v>79</v>
      </c>
      <c r="Y1130" s="63" t="str">
        <f>IFERROR(IF(VLOOKUP(X1130,Listor!$T$6:$U$7,2,FALSE)&lt;O1130,TRUE),"")</f>
        <v/>
      </c>
      <c r="Z1130" s="87"/>
      <c r="AA1130" s="104"/>
    </row>
    <row r="1131" spans="2:27" x14ac:dyDescent="0.25">
      <c r="B1131" s="68" t="s">
        <v>68</v>
      </c>
      <c r="C1131" s="80" t="str">
        <f>IFERROR(VLOOKUP(B1131,Listor!$A$6:$B$62,2,FALSE),"")</f>
        <v/>
      </c>
      <c r="D1131" s="80" t="str">
        <f>IFERROR(VLOOKUP(B1131,Listor!$A$6:$C$62,3,FALSE),"")</f>
        <v/>
      </c>
      <c r="E1131" s="110" t="s">
        <v>79</v>
      </c>
      <c r="F1131" s="66"/>
      <c r="G1131" s="35" t="str">
        <f>IFERROR(VLOOKUP(B1131,Listor!$A$6:$G$62,7,FALSE),"")</f>
        <v/>
      </c>
      <c r="H1131" s="63" t="str">
        <f>IFERROR(VLOOKUP(B1131,Listor!$N$6:$O$47,2,FALSE),"")</f>
        <v/>
      </c>
      <c r="I1131" s="63" t="str">
        <f t="shared" si="55"/>
        <v/>
      </c>
      <c r="J1131" s="96" t="str">
        <f>IFERROR(VLOOKUP(B1131,Listor!$N$6:$P$47,3,FALSE)*I1131,"")</f>
        <v/>
      </c>
      <c r="K1131" s="81"/>
      <c r="L1131" s="88" t="str">
        <f>IFERROR((VLOOKUP(B1131,Listor!$N$6:$P$47,3,FALSE)*Biologiska!K1131)+(VLOOKUP(B1131,Listor!$N$6:$Q$47,4,FALSE)),"")</f>
        <v/>
      </c>
      <c r="M1131" s="63" t="str">
        <f t="shared" si="56"/>
        <v/>
      </c>
      <c r="N1131" s="75"/>
      <c r="O1131" s="84" t="str">
        <f t="shared" si="57"/>
        <v/>
      </c>
      <c r="P1131" s="107"/>
      <c r="Q1131" s="87" t="s">
        <v>79</v>
      </c>
      <c r="R1131" s="87"/>
      <c r="S1131" s="87"/>
      <c r="T1131" s="87"/>
      <c r="U1131" s="87"/>
      <c r="V1131" s="86" t="s">
        <v>79</v>
      </c>
      <c r="W1131" s="75"/>
      <c r="X1131" s="102" t="s">
        <v>79</v>
      </c>
      <c r="Y1131" s="63" t="str">
        <f>IFERROR(IF(VLOOKUP(X1131,Listor!$T$6:$U$7,2,FALSE)&lt;O1131,TRUE),"")</f>
        <v/>
      </c>
      <c r="Z1131" s="87"/>
      <c r="AA1131" s="104"/>
    </row>
    <row r="1132" spans="2:27" x14ac:dyDescent="0.25">
      <c r="B1132" s="68" t="s">
        <v>68</v>
      </c>
      <c r="C1132" s="80" t="str">
        <f>IFERROR(VLOOKUP(B1132,Listor!$A$6:$B$62,2,FALSE),"")</f>
        <v/>
      </c>
      <c r="D1132" s="80" t="str">
        <f>IFERROR(VLOOKUP(B1132,Listor!$A$6:$C$62,3,FALSE),"")</f>
        <v/>
      </c>
      <c r="E1132" s="110" t="s">
        <v>79</v>
      </c>
      <c r="F1132" s="66"/>
      <c r="G1132" s="35" t="str">
        <f>IFERROR(VLOOKUP(B1132,Listor!$A$6:$G$62,7,FALSE),"")</f>
        <v/>
      </c>
      <c r="H1132" s="63" t="str">
        <f>IFERROR(VLOOKUP(B1132,Listor!$N$6:$O$47,2,FALSE),"")</f>
        <v/>
      </c>
      <c r="I1132" s="63" t="str">
        <f t="shared" si="55"/>
        <v/>
      </c>
      <c r="J1132" s="96" t="str">
        <f>IFERROR(VLOOKUP(B1132,Listor!$N$6:$P$47,3,FALSE)*I1132,"")</f>
        <v/>
      </c>
      <c r="K1132" s="81"/>
      <c r="L1132" s="88" t="str">
        <f>IFERROR((VLOOKUP(B1132,Listor!$N$6:$P$47,3,FALSE)*Biologiska!K1132)+(VLOOKUP(B1132,Listor!$N$6:$Q$47,4,FALSE)),"")</f>
        <v/>
      </c>
      <c r="M1132" s="63" t="str">
        <f t="shared" si="56"/>
        <v/>
      </c>
      <c r="N1132" s="75"/>
      <c r="O1132" s="84" t="str">
        <f t="shared" si="57"/>
        <v/>
      </c>
      <c r="P1132" s="107"/>
      <c r="Q1132" s="87" t="s">
        <v>79</v>
      </c>
      <c r="R1132" s="87"/>
      <c r="S1132" s="87"/>
      <c r="T1132" s="87"/>
      <c r="U1132" s="87"/>
      <c r="V1132" s="86" t="s">
        <v>79</v>
      </c>
      <c r="W1132" s="75"/>
      <c r="X1132" s="102" t="s">
        <v>79</v>
      </c>
      <c r="Y1132" s="63" t="str">
        <f>IFERROR(IF(VLOOKUP(X1132,Listor!$T$6:$U$7,2,FALSE)&lt;O1132,TRUE),"")</f>
        <v/>
      </c>
      <c r="Z1132" s="87"/>
      <c r="AA1132" s="104"/>
    </row>
    <row r="1133" spans="2:27" x14ac:dyDescent="0.25">
      <c r="B1133" s="68" t="s">
        <v>68</v>
      </c>
      <c r="C1133" s="80" t="str">
        <f>IFERROR(VLOOKUP(B1133,Listor!$A$6:$B$62,2,FALSE),"")</f>
        <v/>
      </c>
      <c r="D1133" s="80" t="str">
        <f>IFERROR(VLOOKUP(B1133,Listor!$A$6:$C$62,3,FALSE),"")</f>
        <v/>
      </c>
      <c r="E1133" s="110" t="s">
        <v>79</v>
      </c>
      <c r="F1133" s="66"/>
      <c r="G1133" s="35" t="str">
        <f>IFERROR(VLOOKUP(B1133,Listor!$A$6:$G$62,7,FALSE),"")</f>
        <v/>
      </c>
      <c r="H1133" s="63" t="str">
        <f>IFERROR(VLOOKUP(B1133,Listor!$N$6:$O$47,2,FALSE),"")</f>
        <v/>
      </c>
      <c r="I1133" s="63" t="str">
        <f t="shared" si="55"/>
        <v/>
      </c>
      <c r="J1133" s="96" t="str">
        <f>IFERROR(VLOOKUP(B1133,Listor!$N$6:$P$47,3,FALSE)*I1133,"")</f>
        <v/>
      </c>
      <c r="K1133" s="81"/>
      <c r="L1133" s="88" t="str">
        <f>IFERROR((VLOOKUP(B1133,Listor!$N$6:$P$47,3,FALSE)*Biologiska!K1133)+(VLOOKUP(B1133,Listor!$N$6:$Q$47,4,FALSE)),"")</f>
        <v/>
      </c>
      <c r="M1133" s="63" t="str">
        <f t="shared" si="56"/>
        <v/>
      </c>
      <c r="N1133" s="75"/>
      <c r="O1133" s="84" t="str">
        <f t="shared" si="57"/>
        <v/>
      </c>
      <c r="P1133" s="107"/>
      <c r="Q1133" s="87" t="s">
        <v>79</v>
      </c>
      <c r="R1133" s="87"/>
      <c r="S1133" s="87"/>
      <c r="T1133" s="87"/>
      <c r="U1133" s="87"/>
      <c r="V1133" s="86" t="s">
        <v>79</v>
      </c>
      <c r="W1133" s="75"/>
      <c r="X1133" s="102" t="s">
        <v>79</v>
      </c>
      <c r="Y1133" s="63" t="str">
        <f>IFERROR(IF(VLOOKUP(X1133,Listor!$T$6:$U$7,2,FALSE)&lt;O1133,TRUE),"")</f>
        <v/>
      </c>
      <c r="Z1133" s="87"/>
      <c r="AA1133" s="104"/>
    </row>
    <row r="1134" spans="2:27" x14ac:dyDescent="0.25">
      <c r="B1134" s="68" t="s">
        <v>68</v>
      </c>
      <c r="C1134" s="80" t="str">
        <f>IFERROR(VLOOKUP(B1134,Listor!$A$6:$B$62,2,FALSE),"")</f>
        <v/>
      </c>
      <c r="D1134" s="80" t="str">
        <f>IFERROR(VLOOKUP(B1134,Listor!$A$6:$C$62,3,FALSE),"")</f>
        <v/>
      </c>
      <c r="E1134" s="110" t="s">
        <v>79</v>
      </c>
      <c r="F1134" s="66"/>
      <c r="G1134" s="35" t="str">
        <f>IFERROR(VLOOKUP(B1134,Listor!$A$6:$G$62,7,FALSE),"")</f>
        <v/>
      </c>
      <c r="H1134" s="63" t="str">
        <f>IFERROR(VLOOKUP(B1134,Listor!$N$6:$O$47,2,FALSE),"")</f>
        <v/>
      </c>
      <c r="I1134" s="63" t="str">
        <f t="shared" si="55"/>
        <v/>
      </c>
      <c r="J1134" s="96" t="str">
        <f>IFERROR(VLOOKUP(B1134,Listor!$N$6:$P$47,3,FALSE)*I1134,"")</f>
        <v/>
      </c>
      <c r="K1134" s="81"/>
      <c r="L1134" s="88" t="str">
        <f>IFERROR((VLOOKUP(B1134,Listor!$N$6:$P$47,3,FALSE)*Biologiska!K1134)+(VLOOKUP(B1134,Listor!$N$6:$Q$47,4,FALSE)),"")</f>
        <v/>
      </c>
      <c r="M1134" s="63" t="str">
        <f t="shared" si="56"/>
        <v/>
      </c>
      <c r="N1134" s="75"/>
      <c r="O1134" s="84" t="str">
        <f t="shared" si="57"/>
        <v/>
      </c>
      <c r="P1134" s="107"/>
      <c r="Q1134" s="87" t="s">
        <v>79</v>
      </c>
      <c r="R1134" s="87"/>
      <c r="S1134" s="87"/>
      <c r="T1134" s="87"/>
      <c r="U1134" s="87"/>
      <c r="V1134" s="86" t="s">
        <v>79</v>
      </c>
      <c r="W1134" s="75"/>
      <c r="X1134" s="102" t="s">
        <v>79</v>
      </c>
      <c r="Y1134" s="63" t="str">
        <f>IFERROR(IF(VLOOKUP(X1134,Listor!$T$6:$U$7,2,FALSE)&lt;O1134,TRUE),"")</f>
        <v/>
      </c>
      <c r="Z1134" s="87"/>
      <c r="AA1134" s="104"/>
    </row>
    <row r="1135" spans="2:27" x14ac:dyDescent="0.25">
      <c r="B1135" s="68" t="s">
        <v>68</v>
      </c>
      <c r="C1135" s="80" t="str">
        <f>IFERROR(VLOOKUP(B1135,Listor!$A$6:$B$62,2,FALSE),"")</f>
        <v/>
      </c>
      <c r="D1135" s="80" t="str">
        <f>IFERROR(VLOOKUP(B1135,Listor!$A$6:$C$62,3,FALSE),"")</f>
        <v/>
      </c>
      <c r="E1135" s="110" t="s">
        <v>79</v>
      </c>
      <c r="F1135" s="66"/>
      <c r="G1135" s="35" t="str">
        <f>IFERROR(VLOOKUP(B1135,Listor!$A$6:$G$62,7,FALSE),"")</f>
        <v/>
      </c>
      <c r="H1135" s="63" t="str">
        <f>IFERROR(VLOOKUP(B1135,Listor!$N$6:$O$47,2,FALSE),"")</f>
        <v/>
      </c>
      <c r="I1135" s="63" t="str">
        <f t="shared" si="55"/>
        <v/>
      </c>
      <c r="J1135" s="96" t="str">
        <f>IFERROR(VLOOKUP(B1135,Listor!$N$6:$P$47,3,FALSE)*I1135,"")</f>
        <v/>
      </c>
      <c r="K1135" s="81"/>
      <c r="L1135" s="88" t="str">
        <f>IFERROR((VLOOKUP(B1135,Listor!$N$6:$P$47,3,FALSE)*Biologiska!K1135)+(VLOOKUP(B1135,Listor!$N$6:$Q$47,4,FALSE)),"")</f>
        <v/>
      </c>
      <c r="M1135" s="63" t="str">
        <f t="shared" si="56"/>
        <v/>
      </c>
      <c r="N1135" s="75"/>
      <c r="O1135" s="84" t="str">
        <f t="shared" si="57"/>
        <v/>
      </c>
      <c r="P1135" s="107"/>
      <c r="Q1135" s="87" t="s">
        <v>79</v>
      </c>
      <c r="R1135" s="87"/>
      <c r="S1135" s="87"/>
      <c r="T1135" s="87"/>
      <c r="U1135" s="87"/>
      <c r="V1135" s="86" t="s">
        <v>79</v>
      </c>
      <c r="W1135" s="75"/>
      <c r="X1135" s="102" t="s">
        <v>79</v>
      </c>
      <c r="Y1135" s="63" t="str">
        <f>IFERROR(IF(VLOOKUP(X1135,Listor!$T$6:$U$7,2,FALSE)&lt;O1135,TRUE),"")</f>
        <v/>
      </c>
      <c r="Z1135" s="87"/>
      <c r="AA1135" s="104"/>
    </row>
    <row r="1136" spans="2:27" x14ac:dyDescent="0.25">
      <c r="B1136" s="68" t="s">
        <v>68</v>
      </c>
      <c r="C1136" s="80" t="str">
        <f>IFERROR(VLOOKUP(B1136,Listor!$A$6:$B$62,2,FALSE),"")</f>
        <v/>
      </c>
      <c r="D1136" s="80" t="str">
        <f>IFERROR(VLOOKUP(B1136,Listor!$A$6:$C$62,3,FALSE),"")</f>
        <v/>
      </c>
      <c r="E1136" s="110" t="s">
        <v>79</v>
      </c>
      <c r="F1136" s="66"/>
      <c r="G1136" s="35" t="str">
        <f>IFERROR(VLOOKUP(B1136,Listor!$A$6:$G$62,7,FALSE),"")</f>
        <v/>
      </c>
      <c r="H1136" s="63" t="str">
        <f>IFERROR(VLOOKUP(B1136,Listor!$N$6:$O$47,2,FALSE),"")</f>
        <v/>
      </c>
      <c r="I1136" s="63" t="str">
        <f t="shared" si="55"/>
        <v/>
      </c>
      <c r="J1136" s="96" t="str">
        <f>IFERROR(VLOOKUP(B1136,Listor!$N$6:$P$47,3,FALSE)*I1136,"")</f>
        <v/>
      </c>
      <c r="K1136" s="81"/>
      <c r="L1136" s="88" t="str">
        <f>IFERROR((VLOOKUP(B1136,Listor!$N$6:$P$47,3,FALSE)*Biologiska!K1136)+(VLOOKUP(B1136,Listor!$N$6:$Q$47,4,FALSE)),"")</f>
        <v/>
      </c>
      <c r="M1136" s="63" t="str">
        <f t="shared" si="56"/>
        <v/>
      </c>
      <c r="N1136" s="75"/>
      <c r="O1136" s="84" t="str">
        <f t="shared" si="57"/>
        <v/>
      </c>
      <c r="P1136" s="107"/>
      <c r="Q1136" s="87" t="s">
        <v>79</v>
      </c>
      <c r="R1136" s="87"/>
      <c r="S1136" s="87"/>
      <c r="T1136" s="87"/>
      <c r="U1136" s="87"/>
      <c r="V1136" s="86" t="s">
        <v>79</v>
      </c>
      <c r="W1136" s="75"/>
      <c r="X1136" s="102" t="s">
        <v>79</v>
      </c>
      <c r="Y1136" s="63" t="str">
        <f>IFERROR(IF(VLOOKUP(X1136,Listor!$T$6:$U$7,2,FALSE)&lt;O1136,TRUE),"")</f>
        <v/>
      </c>
      <c r="Z1136" s="87"/>
      <c r="AA1136" s="104"/>
    </row>
    <row r="1137" spans="2:27" x14ac:dyDescent="0.25">
      <c r="B1137" s="68" t="s">
        <v>68</v>
      </c>
      <c r="C1137" s="80" t="str">
        <f>IFERROR(VLOOKUP(B1137,Listor!$A$6:$B$62,2,FALSE),"")</f>
        <v/>
      </c>
      <c r="D1137" s="80" t="str">
        <f>IFERROR(VLOOKUP(B1137,Listor!$A$6:$C$62,3,FALSE),"")</f>
        <v/>
      </c>
      <c r="E1137" s="110" t="s">
        <v>79</v>
      </c>
      <c r="F1137" s="66"/>
      <c r="G1137" s="35" t="str">
        <f>IFERROR(VLOOKUP(B1137,Listor!$A$6:$G$62,7,FALSE),"")</f>
        <v/>
      </c>
      <c r="H1137" s="63" t="str">
        <f>IFERROR(VLOOKUP(B1137,Listor!$N$6:$O$47,2,FALSE),"")</f>
        <v/>
      </c>
      <c r="I1137" s="63" t="str">
        <f t="shared" si="55"/>
        <v/>
      </c>
      <c r="J1137" s="96" t="str">
        <f>IFERROR(VLOOKUP(B1137,Listor!$N$6:$P$47,3,FALSE)*I1137,"")</f>
        <v/>
      </c>
      <c r="K1137" s="81"/>
      <c r="L1137" s="88" t="str">
        <f>IFERROR((VLOOKUP(B1137,Listor!$N$6:$P$47,3,FALSE)*Biologiska!K1137)+(VLOOKUP(B1137,Listor!$N$6:$Q$47,4,FALSE)),"")</f>
        <v/>
      </c>
      <c r="M1137" s="63" t="str">
        <f t="shared" si="56"/>
        <v/>
      </c>
      <c r="N1137" s="75"/>
      <c r="O1137" s="84" t="str">
        <f t="shared" si="57"/>
        <v/>
      </c>
      <c r="P1137" s="107"/>
      <c r="Q1137" s="87" t="s">
        <v>79</v>
      </c>
      <c r="R1137" s="87"/>
      <c r="S1137" s="87"/>
      <c r="T1137" s="87"/>
      <c r="U1137" s="87"/>
      <c r="V1137" s="86" t="s">
        <v>79</v>
      </c>
      <c r="W1137" s="75"/>
      <c r="X1137" s="102" t="s">
        <v>79</v>
      </c>
      <c r="Y1137" s="63" t="str">
        <f>IFERROR(IF(VLOOKUP(X1137,Listor!$T$6:$U$7,2,FALSE)&lt;O1137,TRUE),"")</f>
        <v/>
      </c>
      <c r="Z1137" s="87"/>
      <c r="AA1137" s="104"/>
    </row>
    <row r="1138" spans="2:27" x14ac:dyDescent="0.25">
      <c r="B1138" s="68" t="s">
        <v>68</v>
      </c>
      <c r="C1138" s="80" t="str">
        <f>IFERROR(VLOOKUP(B1138,Listor!$A$6:$B$62,2,FALSE),"")</f>
        <v/>
      </c>
      <c r="D1138" s="80" t="str">
        <f>IFERROR(VLOOKUP(B1138,Listor!$A$6:$C$62,3,FALSE),"")</f>
        <v/>
      </c>
      <c r="E1138" s="110" t="s">
        <v>79</v>
      </c>
      <c r="F1138" s="66"/>
      <c r="G1138" s="35" t="str">
        <f>IFERROR(VLOOKUP(B1138,Listor!$A$6:$G$62,7,FALSE),"")</f>
        <v/>
      </c>
      <c r="H1138" s="63" t="str">
        <f>IFERROR(VLOOKUP(B1138,Listor!$N$6:$O$47,2,FALSE),"")</f>
        <v/>
      </c>
      <c r="I1138" s="63" t="str">
        <f t="shared" si="55"/>
        <v/>
      </c>
      <c r="J1138" s="96" t="str">
        <f>IFERROR(VLOOKUP(B1138,Listor!$N$6:$P$47,3,FALSE)*I1138,"")</f>
        <v/>
      </c>
      <c r="K1138" s="81"/>
      <c r="L1138" s="88" t="str">
        <f>IFERROR((VLOOKUP(B1138,Listor!$N$6:$P$47,3,FALSE)*Biologiska!K1138)+(VLOOKUP(B1138,Listor!$N$6:$Q$47,4,FALSE)),"")</f>
        <v/>
      </c>
      <c r="M1138" s="63" t="str">
        <f t="shared" si="56"/>
        <v/>
      </c>
      <c r="N1138" s="75"/>
      <c r="O1138" s="84" t="str">
        <f t="shared" si="57"/>
        <v/>
      </c>
      <c r="P1138" s="107"/>
      <c r="Q1138" s="87" t="s">
        <v>79</v>
      </c>
      <c r="R1138" s="87"/>
      <c r="S1138" s="87"/>
      <c r="T1138" s="87"/>
      <c r="U1138" s="87"/>
      <c r="V1138" s="86" t="s">
        <v>79</v>
      </c>
      <c r="W1138" s="75"/>
      <c r="X1138" s="102" t="s">
        <v>79</v>
      </c>
      <c r="Y1138" s="63" t="str">
        <f>IFERROR(IF(VLOOKUP(X1138,Listor!$T$6:$U$7,2,FALSE)&lt;O1138,TRUE),"")</f>
        <v/>
      </c>
      <c r="Z1138" s="87"/>
      <c r="AA1138" s="104"/>
    </row>
    <row r="1139" spans="2:27" x14ac:dyDescent="0.25">
      <c r="B1139" s="68" t="s">
        <v>68</v>
      </c>
      <c r="C1139" s="80" t="str">
        <f>IFERROR(VLOOKUP(B1139,Listor!$A$6:$B$62,2,FALSE),"")</f>
        <v/>
      </c>
      <c r="D1139" s="80" t="str">
        <f>IFERROR(VLOOKUP(B1139,Listor!$A$6:$C$62,3,FALSE),"")</f>
        <v/>
      </c>
      <c r="E1139" s="110" t="s">
        <v>79</v>
      </c>
      <c r="F1139" s="66"/>
      <c r="G1139" s="35" t="str">
        <f>IFERROR(VLOOKUP(B1139,Listor!$A$6:$G$62,7,FALSE),"")</f>
        <v/>
      </c>
      <c r="H1139" s="63" t="str">
        <f>IFERROR(VLOOKUP(B1139,Listor!$N$6:$O$47,2,FALSE),"")</f>
        <v/>
      </c>
      <c r="I1139" s="63" t="str">
        <f t="shared" si="55"/>
        <v/>
      </c>
      <c r="J1139" s="96" t="str">
        <f>IFERROR(VLOOKUP(B1139,Listor!$N$6:$P$47,3,FALSE)*I1139,"")</f>
        <v/>
      </c>
      <c r="K1139" s="81"/>
      <c r="L1139" s="88" t="str">
        <f>IFERROR((VLOOKUP(B1139,Listor!$N$6:$P$47,3,FALSE)*Biologiska!K1139)+(VLOOKUP(B1139,Listor!$N$6:$Q$47,4,FALSE)),"")</f>
        <v/>
      </c>
      <c r="M1139" s="63" t="str">
        <f t="shared" si="56"/>
        <v/>
      </c>
      <c r="N1139" s="75"/>
      <c r="O1139" s="84" t="str">
        <f t="shared" si="57"/>
        <v/>
      </c>
      <c r="P1139" s="107"/>
      <c r="Q1139" s="87" t="s">
        <v>79</v>
      </c>
      <c r="R1139" s="87"/>
      <c r="S1139" s="87"/>
      <c r="T1139" s="87"/>
      <c r="U1139" s="87"/>
      <c r="V1139" s="86" t="s">
        <v>79</v>
      </c>
      <c r="W1139" s="75"/>
      <c r="X1139" s="102" t="s">
        <v>79</v>
      </c>
      <c r="Y1139" s="63" t="str">
        <f>IFERROR(IF(VLOOKUP(X1139,Listor!$T$6:$U$7,2,FALSE)&lt;O1139,TRUE),"")</f>
        <v/>
      </c>
      <c r="Z1139" s="87"/>
      <c r="AA1139" s="104"/>
    </row>
    <row r="1140" spans="2:27" x14ac:dyDescent="0.25">
      <c r="B1140" s="68" t="s">
        <v>68</v>
      </c>
      <c r="C1140" s="80" t="str">
        <f>IFERROR(VLOOKUP(B1140,Listor!$A$6:$B$62,2,FALSE),"")</f>
        <v/>
      </c>
      <c r="D1140" s="80" t="str">
        <f>IFERROR(VLOOKUP(B1140,Listor!$A$6:$C$62,3,FALSE),"")</f>
        <v/>
      </c>
      <c r="E1140" s="110" t="s">
        <v>79</v>
      </c>
      <c r="F1140" s="66"/>
      <c r="G1140" s="35" t="str">
        <f>IFERROR(VLOOKUP(B1140,Listor!$A$6:$G$62,7,FALSE),"")</f>
        <v/>
      </c>
      <c r="H1140" s="63" t="str">
        <f>IFERROR(VLOOKUP(B1140,Listor!$N$6:$O$47,2,FALSE),"")</f>
        <v/>
      </c>
      <c r="I1140" s="63" t="str">
        <f t="shared" si="55"/>
        <v/>
      </c>
      <c r="J1140" s="96" t="str">
        <f>IFERROR(VLOOKUP(B1140,Listor!$N$6:$P$47,3,FALSE)*I1140,"")</f>
        <v/>
      </c>
      <c r="K1140" s="81"/>
      <c r="L1140" s="88" t="str">
        <f>IFERROR((VLOOKUP(B1140,Listor!$N$6:$P$47,3,FALSE)*Biologiska!K1140)+(VLOOKUP(B1140,Listor!$N$6:$Q$47,4,FALSE)),"")</f>
        <v/>
      </c>
      <c r="M1140" s="63" t="str">
        <f t="shared" si="56"/>
        <v/>
      </c>
      <c r="N1140" s="75"/>
      <c r="O1140" s="84" t="str">
        <f t="shared" si="57"/>
        <v/>
      </c>
      <c r="P1140" s="107"/>
      <c r="Q1140" s="87" t="s">
        <v>79</v>
      </c>
      <c r="R1140" s="87"/>
      <c r="S1140" s="87"/>
      <c r="T1140" s="87"/>
      <c r="U1140" s="87"/>
      <c r="V1140" s="86" t="s">
        <v>79</v>
      </c>
      <c r="W1140" s="75"/>
      <c r="X1140" s="102" t="s">
        <v>79</v>
      </c>
      <c r="Y1140" s="63" t="str">
        <f>IFERROR(IF(VLOOKUP(X1140,Listor!$T$6:$U$7,2,FALSE)&lt;O1140,TRUE),"")</f>
        <v/>
      </c>
      <c r="Z1140" s="87"/>
      <c r="AA1140" s="104"/>
    </row>
    <row r="1141" spans="2:27" x14ac:dyDescent="0.25">
      <c r="B1141" s="68" t="s">
        <v>68</v>
      </c>
      <c r="C1141" s="80" t="str">
        <f>IFERROR(VLOOKUP(B1141,Listor!$A$6:$B$62,2,FALSE),"")</f>
        <v/>
      </c>
      <c r="D1141" s="80" t="str">
        <f>IFERROR(VLOOKUP(B1141,Listor!$A$6:$C$62,3,FALSE),"")</f>
        <v/>
      </c>
      <c r="E1141" s="110" t="s">
        <v>79</v>
      </c>
      <c r="F1141" s="66"/>
      <c r="G1141" s="35" t="str">
        <f>IFERROR(VLOOKUP(B1141,Listor!$A$6:$G$62,7,FALSE),"")</f>
        <v/>
      </c>
      <c r="H1141" s="63" t="str">
        <f>IFERROR(VLOOKUP(B1141,Listor!$N$6:$O$47,2,FALSE),"")</f>
        <v/>
      </c>
      <c r="I1141" s="63" t="str">
        <f t="shared" si="55"/>
        <v/>
      </c>
      <c r="J1141" s="96" t="str">
        <f>IFERROR(VLOOKUP(B1141,Listor!$N$6:$P$47,3,FALSE)*I1141,"")</f>
        <v/>
      </c>
      <c r="K1141" s="81"/>
      <c r="L1141" s="88" t="str">
        <f>IFERROR((VLOOKUP(B1141,Listor!$N$6:$P$47,3,FALSE)*Biologiska!K1141)+(VLOOKUP(B1141,Listor!$N$6:$Q$47,4,FALSE)),"")</f>
        <v/>
      </c>
      <c r="M1141" s="63" t="str">
        <f t="shared" si="56"/>
        <v/>
      </c>
      <c r="N1141" s="75"/>
      <c r="O1141" s="84" t="str">
        <f t="shared" si="57"/>
        <v/>
      </c>
      <c r="P1141" s="107"/>
      <c r="Q1141" s="87" t="s">
        <v>79</v>
      </c>
      <c r="R1141" s="87"/>
      <c r="S1141" s="87"/>
      <c r="T1141" s="87"/>
      <c r="U1141" s="87"/>
      <c r="V1141" s="86" t="s">
        <v>79</v>
      </c>
      <c r="W1141" s="75"/>
      <c r="X1141" s="102" t="s">
        <v>79</v>
      </c>
      <c r="Y1141" s="63" t="str">
        <f>IFERROR(IF(VLOOKUP(X1141,Listor!$T$6:$U$7,2,FALSE)&lt;O1141,TRUE),"")</f>
        <v/>
      </c>
      <c r="Z1141" s="87"/>
      <c r="AA1141" s="104"/>
    </row>
    <row r="1142" spans="2:27" x14ac:dyDescent="0.25">
      <c r="B1142" s="68" t="s">
        <v>68</v>
      </c>
      <c r="C1142" s="80" t="str">
        <f>IFERROR(VLOOKUP(B1142,Listor!$A$6:$B$62,2,FALSE),"")</f>
        <v/>
      </c>
      <c r="D1142" s="80" t="str">
        <f>IFERROR(VLOOKUP(B1142,Listor!$A$6:$C$62,3,FALSE),"")</f>
        <v/>
      </c>
      <c r="E1142" s="110" t="s">
        <v>79</v>
      </c>
      <c r="F1142" s="66"/>
      <c r="G1142" s="35" t="str">
        <f>IFERROR(VLOOKUP(B1142,Listor!$A$6:$G$62,7,FALSE),"")</f>
        <v/>
      </c>
      <c r="H1142" s="63" t="str">
        <f>IFERROR(VLOOKUP(B1142,Listor!$N$6:$O$47,2,FALSE),"")</f>
        <v/>
      </c>
      <c r="I1142" s="63" t="str">
        <f t="shared" si="55"/>
        <v/>
      </c>
      <c r="J1142" s="96" t="str">
        <f>IFERROR(VLOOKUP(B1142,Listor!$N$6:$P$47,3,FALSE)*I1142,"")</f>
        <v/>
      </c>
      <c r="K1142" s="81"/>
      <c r="L1142" s="88" t="str">
        <f>IFERROR((VLOOKUP(B1142,Listor!$N$6:$P$47,3,FALSE)*Biologiska!K1142)+(VLOOKUP(B1142,Listor!$N$6:$Q$47,4,FALSE)),"")</f>
        <v/>
      </c>
      <c r="M1142" s="63" t="str">
        <f t="shared" si="56"/>
        <v/>
      </c>
      <c r="N1142" s="75"/>
      <c r="O1142" s="84" t="str">
        <f t="shared" si="57"/>
        <v/>
      </c>
      <c r="P1142" s="107"/>
      <c r="Q1142" s="87" t="s">
        <v>79</v>
      </c>
      <c r="R1142" s="87"/>
      <c r="S1142" s="87"/>
      <c r="T1142" s="87"/>
      <c r="U1142" s="87"/>
      <c r="V1142" s="86" t="s">
        <v>79</v>
      </c>
      <c r="W1142" s="75"/>
      <c r="X1142" s="102" t="s">
        <v>79</v>
      </c>
      <c r="Y1142" s="63" t="str">
        <f>IFERROR(IF(VLOOKUP(X1142,Listor!$T$6:$U$7,2,FALSE)&lt;O1142,TRUE),"")</f>
        <v/>
      </c>
      <c r="Z1142" s="87"/>
      <c r="AA1142" s="104"/>
    </row>
    <row r="1143" spans="2:27" x14ac:dyDescent="0.25">
      <c r="B1143" s="68" t="s">
        <v>68</v>
      </c>
      <c r="C1143" s="80" t="str">
        <f>IFERROR(VLOOKUP(B1143,Listor!$A$6:$B$62,2,FALSE),"")</f>
        <v/>
      </c>
      <c r="D1143" s="80" t="str">
        <f>IFERROR(VLOOKUP(B1143,Listor!$A$6:$C$62,3,FALSE),"")</f>
        <v/>
      </c>
      <c r="E1143" s="110" t="s">
        <v>79</v>
      </c>
      <c r="F1143" s="66"/>
      <c r="G1143" s="35" t="str">
        <f>IFERROR(VLOOKUP(B1143,Listor!$A$6:$G$62,7,FALSE),"")</f>
        <v/>
      </c>
      <c r="H1143" s="63" t="str">
        <f>IFERROR(VLOOKUP(B1143,Listor!$N$6:$O$47,2,FALSE),"")</f>
        <v/>
      </c>
      <c r="I1143" s="63" t="str">
        <f t="shared" si="55"/>
        <v/>
      </c>
      <c r="J1143" s="96" t="str">
        <f>IFERROR(VLOOKUP(B1143,Listor!$N$6:$P$47,3,FALSE)*I1143,"")</f>
        <v/>
      </c>
      <c r="K1143" s="81"/>
      <c r="L1143" s="88" t="str">
        <f>IFERROR((VLOOKUP(B1143,Listor!$N$6:$P$47,3,FALSE)*Biologiska!K1143)+(VLOOKUP(B1143,Listor!$N$6:$Q$47,4,FALSE)),"")</f>
        <v/>
      </c>
      <c r="M1143" s="63" t="str">
        <f t="shared" si="56"/>
        <v/>
      </c>
      <c r="N1143" s="75"/>
      <c r="O1143" s="84" t="str">
        <f t="shared" si="57"/>
        <v/>
      </c>
      <c r="P1143" s="107"/>
      <c r="Q1143" s="87" t="s">
        <v>79</v>
      </c>
      <c r="R1143" s="87"/>
      <c r="S1143" s="87"/>
      <c r="T1143" s="87"/>
      <c r="U1143" s="87"/>
      <c r="V1143" s="86" t="s">
        <v>79</v>
      </c>
      <c r="W1143" s="75"/>
      <c r="X1143" s="102" t="s">
        <v>79</v>
      </c>
      <c r="Y1143" s="63" t="str">
        <f>IFERROR(IF(VLOOKUP(X1143,Listor!$T$6:$U$7,2,FALSE)&lt;O1143,TRUE),"")</f>
        <v/>
      </c>
      <c r="Z1143" s="87"/>
      <c r="AA1143" s="104"/>
    </row>
    <row r="1144" spans="2:27" x14ac:dyDescent="0.25">
      <c r="B1144" s="68" t="s">
        <v>68</v>
      </c>
      <c r="C1144" s="80" t="str">
        <f>IFERROR(VLOOKUP(B1144,Listor!$A$6:$B$62,2,FALSE),"")</f>
        <v/>
      </c>
      <c r="D1144" s="80" t="str">
        <f>IFERROR(VLOOKUP(B1144,Listor!$A$6:$C$62,3,FALSE),"")</f>
        <v/>
      </c>
      <c r="E1144" s="110" t="s">
        <v>79</v>
      </c>
      <c r="F1144" s="66"/>
      <c r="G1144" s="35" t="str">
        <f>IFERROR(VLOOKUP(B1144,Listor!$A$6:$G$62,7,FALSE),"")</f>
        <v/>
      </c>
      <c r="H1144" s="63" t="str">
        <f>IFERROR(VLOOKUP(B1144,Listor!$N$6:$O$47,2,FALSE),"")</f>
        <v/>
      </c>
      <c r="I1144" s="63" t="str">
        <f t="shared" si="55"/>
        <v/>
      </c>
      <c r="J1144" s="96" t="str">
        <f>IFERROR(VLOOKUP(B1144,Listor!$N$6:$P$47,3,FALSE)*I1144,"")</f>
        <v/>
      </c>
      <c r="K1144" s="81"/>
      <c r="L1144" s="88" t="str">
        <f>IFERROR((VLOOKUP(B1144,Listor!$N$6:$P$47,3,FALSE)*Biologiska!K1144)+(VLOOKUP(B1144,Listor!$N$6:$Q$47,4,FALSE)),"")</f>
        <v/>
      </c>
      <c r="M1144" s="63" t="str">
        <f t="shared" si="56"/>
        <v/>
      </c>
      <c r="N1144" s="75"/>
      <c r="O1144" s="84" t="str">
        <f t="shared" si="57"/>
        <v/>
      </c>
      <c r="P1144" s="107"/>
      <c r="Q1144" s="87" t="s">
        <v>79</v>
      </c>
      <c r="R1144" s="87"/>
      <c r="S1144" s="87"/>
      <c r="T1144" s="87"/>
      <c r="U1144" s="87"/>
      <c r="V1144" s="86" t="s">
        <v>79</v>
      </c>
      <c r="W1144" s="75"/>
      <c r="X1144" s="102" t="s">
        <v>79</v>
      </c>
      <c r="Y1144" s="63" t="str">
        <f>IFERROR(IF(VLOOKUP(X1144,Listor!$T$6:$U$7,2,FALSE)&lt;O1144,TRUE),"")</f>
        <v/>
      </c>
      <c r="Z1144" s="87"/>
      <c r="AA1144" s="104"/>
    </row>
    <row r="1145" spans="2:27" x14ac:dyDescent="0.25">
      <c r="B1145" s="68" t="s">
        <v>68</v>
      </c>
      <c r="C1145" s="80" t="str">
        <f>IFERROR(VLOOKUP(B1145,Listor!$A$6:$B$62,2,FALSE),"")</f>
        <v/>
      </c>
      <c r="D1145" s="80" t="str">
        <f>IFERROR(VLOOKUP(B1145,Listor!$A$6:$C$62,3,FALSE),"")</f>
        <v/>
      </c>
      <c r="E1145" s="110" t="s">
        <v>79</v>
      </c>
      <c r="F1145" s="66"/>
      <c r="G1145" s="35" t="str">
        <f>IFERROR(VLOOKUP(B1145,Listor!$A$6:$G$62,7,FALSE),"")</f>
        <v/>
      </c>
      <c r="H1145" s="63" t="str">
        <f>IFERROR(VLOOKUP(B1145,Listor!$N$6:$O$47,2,FALSE),"")</f>
        <v/>
      </c>
      <c r="I1145" s="63" t="str">
        <f t="shared" si="55"/>
        <v/>
      </c>
      <c r="J1145" s="96" t="str">
        <f>IFERROR(VLOOKUP(B1145,Listor!$N$6:$P$47,3,FALSE)*I1145,"")</f>
        <v/>
      </c>
      <c r="K1145" s="81"/>
      <c r="L1145" s="88" t="str">
        <f>IFERROR((VLOOKUP(B1145,Listor!$N$6:$P$47,3,FALSE)*Biologiska!K1145)+(VLOOKUP(B1145,Listor!$N$6:$Q$47,4,FALSE)),"")</f>
        <v/>
      </c>
      <c r="M1145" s="63" t="str">
        <f t="shared" si="56"/>
        <v/>
      </c>
      <c r="N1145" s="75"/>
      <c r="O1145" s="84" t="str">
        <f t="shared" si="57"/>
        <v/>
      </c>
      <c r="P1145" s="107"/>
      <c r="Q1145" s="87" t="s">
        <v>79</v>
      </c>
      <c r="R1145" s="87"/>
      <c r="S1145" s="87"/>
      <c r="T1145" s="87"/>
      <c r="U1145" s="87"/>
      <c r="V1145" s="86" t="s">
        <v>79</v>
      </c>
      <c r="W1145" s="75"/>
      <c r="X1145" s="102" t="s">
        <v>79</v>
      </c>
      <c r="Y1145" s="63" t="str">
        <f>IFERROR(IF(VLOOKUP(X1145,Listor!$T$6:$U$7,2,FALSE)&lt;O1145,TRUE),"")</f>
        <v/>
      </c>
      <c r="Z1145" s="87"/>
      <c r="AA1145" s="104"/>
    </row>
    <row r="1146" spans="2:27" x14ac:dyDescent="0.25">
      <c r="B1146" s="68" t="s">
        <v>68</v>
      </c>
      <c r="C1146" s="80" t="str">
        <f>IFERROR(VLOOKUP(B1146,Listor!$A$6:$B$62,2,FALSE),"")</f>
        <v/>
      </c>
      <c r="D1146" s="80" t="str">
        <f>IFERROR(VLOOKUP(B1146,Listor!$A$6:$C$62,3,FALSE),"")</f>
        <v/>
      </c>
      <c r="E1146" s="110" t="s">
        <v>79</v>
      </c>
      <c r="F1146" s="66"/>
      <c r="G1146" s="35" t="str">
        <f>IFERROR(VLOOKUP(B1146,Listor!$A$6:$G$62,7,FALSE),"")</f>
        <v/>
      </c>
      <c r="H1146" s="63" t="str">
        <f>IFERROR(VLOOKUP(B1146,Listor!$N$6:$O$47,2,FALSE),"")</f>
        <v/>
      </c>
      <c r="I1146" s="63" t="str">
        <f t="shared" si="55"/>
        <v/>
      </c>
      <c r="J1146" s="96" t="str">
        <f>IFERROR(VLOOKUP(B1146,Listor!$N$6:$P$47,3,FALSE)*I1146,"")</f>
        <v/>
      </c>
      <c r="K1146" s="81"/>
      <c r="L1146" s="88" t="str">
        <f>IFERROR((VLOOKUP(B1146,Listor!$N$6:$P$47,3,FALSE)*Biologiska!K1146)+(VLOOKUP(B1146,Listor!$N$6:$Q$47,4,FALSE)),"")</f>
        <v/>
      </c>
      <c r="M1146" s="63" t="str">
        <f t="shared" si="56"/>
        <v/>
      </c>
      <c r="N1146" s="75"/>
      <c r="O1146" s="84" t="str">
        <f t="shared" si="57"/>
        <v/>
      </c>
      <c r="P1146" s="107"/>
      <c r="Q1146" s="87" t="s">
        <v>79</v>
      </c>
      <c r="R1146" s="87"/>
      <c r="S1146" s="87"/>
      <c r="T1146" s="87"/>
      <c r="U1146" s="87"/>
      <c r="V1146" s="86" t="s">
        <v>79</v>
      </c>
      <c r="W1146" s="75"/>
      <c r="X1146" s="102" t="s">
        <v>79</v>
      </c>
      <c r="Y1146" s="63" t="str">
        <f>IFERROR(IF(VLOOKUP(X1146,Listor!$T$6:$U$7,2,FALSE)&lt;O1146,TRUE),"")</f>
        <v/>
      </c>
      <c r="Z1146" s="87"/>
      <c r="AA1146" s="104"/>
    </row>
    <row r="1147" spans="2:27" x14ac:dyDescent="0.25">
      <c r="B1147" s="68" t="s">
        <v>68</v>
      </c>
      <c r="C1147" s="80" t="str">
        <f>IFERROR(VLOOKUP(B1147,Listor!$A$6:$B$62,2,FALSE),"")</f>
        <v/>
      </c>
      <c r="D1147" s="80" t="str">
        <f>IFERROR(VLOOKUP(B1147,Listor!$A$6:$C$62,3,FALSE),"")</f>
        <v/>
      </c>
      <c r="E1147" s="110" t="s">
        <v>79</v>
      </c>
      <c r="F1147" s="66"/>
      <c r="G1147" s="35" t="str">
        <f>IFERROR(VLOOKUP(B1147,Listor!$A$6:$G$62,7,FALSE),"")</f>
        <v/>
      </c>
      <c r="H1147" s="63" t="str">
        <f>IFERROR(VLOOKUP(B1147,Listor!$N$6:$O$47,2,FALSE),"")</f>
        <v/>
      </c>
      <c r="I1147" s="63" t="str">
        <f t="shared" si="55"/>
        <v/>
      </c>
      <c r="J1147" s="96" t="str">
        <f>IFERROR(VLOOKUP(B1147,Listor!$N$6:$P$47,3,FALSE)*I1147,"")</f>
        <v/>
      </c>
      <c r="K1147" s="81"/>
      <c r="L1147" s="88" t="str">
        <f>IFERROR((VLOOKUP(B1147,Listor!$N$6:$P$47,3,FALSE)*Biologiska!K1147)+(VLOOKUP(B1147,Listor!$N$6:$Q$47,4,FALSE)),"")</f>
        <v/>
      </c>
      <c r="M1147" s="63" t="str">
        <f t="shared" si="56"/>
        <v/>
      </c>
      <c r="N1147" s="75"/>
      <c r="O1147" s="84" t="str">
        <f t="shared" si="57"/>
        <v/>
      </c>
      <c r="P1147" s="107"/>
      <c r="Q1147" s="87" t="s">
        <v>79</v>
      </c>
      <c r="R1147" s="87"/>
      <c r="S1147" s="87"/>
      <c r="T1147" s="87"/>
      <c r="U1147" s="87"/>
      <c r="V1147" s="86" t="s">
        <v>79</v>
      </c>
      <c r="W1147" s="75"/>
      <c r="X1147" s="102" t="s">
        <v>79</v>
      </c>
      <c r="Y1147" s="63" t="str">
        <f>IFERROR(IF(VLOOKUP(X1147,Listor!$T$6:$U$7,2,FALSE)&lt;O1147,TRUE),"")</f>
        <v/>
      </c>
      <c r="Z1147" s="87"/>
      <c r="AA1147" s="104"/>
    </row>
    <row r="1148" spans="2:27" x14ac:dyDescent="0.25">
      <c r="B1148" s="68" t="s">
        <v>68</v>
      </c>
      <c r="C1148" s="80" t="str">
        <f>IFERROR(VLOOKUP(B1148,Listor!$A$6:$B$62,2,FALSE),"")</f>
        <v/>
      </c>
      <c r="D1148" s="80" t="str">
        <f>IFERROR(VLOOKUP(B1148,Listor!$A$6:$C$62,3,FALSE),"")</f>
        <v/>
      </c>
      <c r="E1148" s="110" t="s">
        <v>79</v>
      </c>
      <c r="F1148" s="66"/>
      <c r="G1148" s="35" t="str">
        <f>IFERROR(VLOOKUP(B1148,Listor!$A$6:$G$62,7,FALSE),"")</f>
        <v/>
      </c>
      <c r="H1148" s="63" t="str">
        <f>IFERROR(VLOOKUP(B1148,Listor!$N$6:$O$47,2,FALSE),"")</f>
        <v/>
      </c>
      <c r="I1148" s="63" t="str">
        <f t="shared" si="55"/>
        <v/>
      </c>
      <c r="J1148" s="96" t="str">
        <f>IFERROR(VLOOKUP(B1148,Listor!$N$6:$P$47,3,FALSE)*I1148,"")</f>
        <v/>
      </c>
      <c r="K1148" s="81"/>
      <c r="L1148" s="88" t="str">
        <f>IFERROR((VLOOKUP(B1148,Listor!$N$6:$P$47,3,FALSE)*Biologiska!K1148)+(VLOOKUP(B1148,Listor!$N$6:$Q$47,4,FALSE)),"")</f>
        <v/>
      </c>
      <c r="M1148" s="63" t="str">
        <f t="shared" si="56"/>
        <v/>
      </c>
      <c r="N1148" s="75"/>
      <c r="O1148" s="84" t="str">
        <f t="shared" si="57"/>
        <v/>
      </c>
      <c r="P1148" s="107"/>
      <c r="Q1148" s="87" t="s">
        <v>79</v>
      </c>
      <c r="R1148" s="87"/>
      <c r="S1148" s="87"/>
      <c r="T1148" s="87"/>
      <c r="U1148" s="87"/>
      <c r="V1148" s="86" t="s">
        <v>79</v>
      </c>
      <c r="W1148" s="75"/>
      <c r="X1148" s="102" t="s">
        <v>79</v>
      </c>
      <c r="Y1148" s="63" t="str">
        <f>IFERROR(IF(VLOOKUP(X1148,Listor!$T$6:$U$7,2,FALSE)&lt;O1148,TRUE),"")</f>
        <v/>
      </c>
      <c r="Z1148" s="87"/>
      <c r="AA1148" s="104"/>
    </row>
    <row r="1149" spans="2:27" x14ac:dyDescent="0.25">
      <c r="B1149" s="68" t="s">
        <v>68</v>
      </c>
      <c r="C1149" s="80" t="str">
        <f>IFERROR(VLOOKUP(B1149,Listor!$A$6:$B$62,2,FALSE),"")</f>
        <v/>
      </c>
      <c r="D1149" s="80" t="str">
        <f>IFERROR(VLOOKUP(B1149,Listor!$A$6:$C$62,3,FALSE),"")</f>
        <v/>
      </c>
      <c r="E1149" s="110" t="s">
        <v>79</v>
      </c>
      <c r="F1149" s="66"/>
      <c r="G1149" s="35" t="str">
        <f>IFERROR(VLOOKUP(B1149,Listor!$A$6:$G$62,7,FALSE),"")</f>
        <v/>
      </c>
      <c r="H1149" s="63" t="str">
        <f>IFERROR(VLOOKUP(B1149,Listor!$N$6:$O$47,2,FALSE),"")</f>
        <v/>
      </c>
      <c r="I1149" s="63" t="str">
        <f t="shared" si="55"/>
        <v/>
      </c>
      <c r="J1149" s="96" t="str">
        <f>IFERROR(VLOOKUP(B1149,Listor!$N$6:$P$47,3,FALSE)*I1149,"")</f>
        <v/>
      </c>
      <c r="K1149" s="81"/>
      <c r="L1149" s="88" t="str">
        <f>IFERROR((VLOOKUP(B1149,Listor!$N$6:$P$47,3,FALSE)*Biologiska!K1149)+(VLOOKUP(B1149,Listor!$N$6:$Q$47,4,FALSE)),"")</f>
        <v/>
      </c>
      <c r="M1149" s="63" t="str">
        <f t="shared" si="56"/>
        <v/>
      </c>
      <c r="N1149" s="75"/>
      <c r="O1149" s="84" t="str">
        <f t="shared" si="57"/>
        <v/>
      </c>
      <c r="P1149" s="107"/>
      <c r="Q1149" s="87" t="s">
        <v>79</v>
      </c>
      <c r="R1149" s="87"/>
      <c r="S1149" s="87"/>
      <c r="T1149" s="87"/>
      <c r="U1149" s="87"/>
      <c r="V1149" s="86" t="s">
        <v>79</v>
      </c>
      <c r="W1149" s="75"/>
      <c r="X1149" s="102" t="s">
        <v>79</v>
      </c>
      <c r="Y1149" s="63" t="str">
        <f>IFERROR(IF(VLOOKUP(X1149,Listor!$T$6:$U$7,2,FALSE)&lt;O1149,TRUE),"")</f>
        <v/>
      </c>
      <c r="Z1149" s="87"/>
      <c r="AA1149" s="104"/>
    </row>
    <row r="1150" spans="2:27" x14ac:dyDescent="0.25">
      <c r="B1150" s="68" t="s">
        <v>68</v>
      </c>
      <c r="C1150" s="80" t="str">
        <f>IFERROR(VLOOKUP(B1150,Listor!$A$6:$B$62,2,FALSE),"")</f>
        <v/>
      </c>
      <c r="D1150" s="80" t="str">
        <f>IFERROR(VLOOKUP(B1150,Listor!$A$6:$C$62,3,FALSE),"")</f>
        <v/>
      </c>
      <c r="E1150" s="110" t="s">
        <v>79</v>
      </c>
      <c r="F1150" s="66"/>
      <c r="G1150" s="35" t="str">
        <f>IFERROR(VLOOKUP(B1150,Listor!$A$6:$G$62,7,FALSE),"")</f>
        <v/>
      </c>
      <c r="H1150" s="63" t="str">
        <f>IFERROR(VLOOKUP(B1150,Listor!$N$6:$O$47,2,FALSE),"")</f>
        <v/>
      </c>
      <c r="I1150" s="63" t="str">
        <f t="shared" si="55"/>
        <v/>
      </c>
      <c r="J1150" s="96" t="str">
        <f>IFERROR(VLOOKUP(B1150,Listor!$N$6:$P$47,3,FALSE)*I1150,"")</f>
        <v/>
      </c>
      <c r="K1150" s="81"/>
      <c r="L1150" s="88" t="str">
        <f>IFERROR((VLOOKUP(B1150,Listor!$N$6:$P$47,3,FALSE)*Biologiska!K1150)+(VLOOKUP(B1150,Listor!$N$6:$Q$47,4,FALSE)),"")</f>
        <v/>
      </c>
      <c r="M1150" s="63" t="str">
        <f t="shared" si="56"/>
        <v/>
      </c>
      <c r="N1150" s="75"/>
      <c r="O1150" s="84" t="str">
        <f t="shared" si="57"/>
        <v/>
      </c>
      <c r="P1150" s="107"/>
      <c r="Q1150" s="87" t="s">
        <v>79</v>
      </c>
      <c r="R1150" s="87"/>
      <c r="S1150" s="87"/>
      <c r="T1150" s="87"/>
      <c r="U1150" s="87"/>
      <c r="V1150" s="86" t="s">
        <v>79</v>
      </c>
      <c r="W1150" s="75"/>
      <c r="X1150" s="102" t="s">
        <v>79</v>
      </c>
      <c r="Y1150" s="63" t="str">
        <f>IFERROR(IF(VLOOKUP(X1150,Listor!$T$6:$U$7,2,FALSE)&lt;O1150,TRUE),"")</f>
        <v/>
      </c>
      <c r="Z1150" s="87"/>
      <c r="AA1150" s="104"/>
    </row>
    <row r="1151" spans="2:27" x14ac:dyDescent="0.25">
      <c r="B1151" s="68" t="s">
        <v>68</v>
      </c>
      <c r="C1151" s="80" t="str">
        <f>IFERROR(VLOOKUP(B1151,Listor!$A$6:$B$62,2,FALSE),"")</f>
        <v/>
      </c>
      <c r="D1151" s="80" t="str">
        <f>IFERROR(VLOOKUP(B1151,Listor!$A$6:$C$62,3,FALSE),"")</f>
        <v/>
      </c>
      <c r="E1151" s="110" t="s">
        <v>79</v>
      </c>
      <c r="F1151" s="66"/>
      <c r="G1151" s="35" t="str">
        <f>IFERROR(VLOOKUP(B1151,Listor!$A$6:$G$62,7,FALSE),"")</f>
        <v/>
      </c>
      <c r="H1151" s="63" t="str">
        <f>IFERROR(VLOOKUP(B1151,Listor!$N$6:$O$47,2,FALSE),"")</f>
        <v/>
      </c>
      <c r="I1151" s="63" t="str">
        <f t="shared" si="55"/>
        <v/>
      </c>
      <c r="J1151" s="96" t="str">
        <f>IFERROR(VLOOKUP(B1151,Listor!$N$6:$P$47,3,FALSE)*I1151,"")</f>
        <v/>
      </c>
      <c r="K1151" s="81"/>
      <c r="L1151" s="88" t="str">
        <f>IFERROR((VLOOKUP(B1151,Listor!$N$6:$P$47,3,FALSE)*Biologiska!K1151)+(VLOOKUP(B1151,Listor!$N$6:$Q$47,4,FALSE)),"")</f>
        <v/>
      </c>
      <c r="M1151" s="63" t="str">
        <f t="shared" si="56"/>
        <v/>
      </c>
      <c r="N1151" s="75"/>
      <c r="O1151" s="84" t="str">
        <f t="shared" si="57"/>
        <v/>
      </c>
      <c r="P1151" s="107"/>
      <c r="Q1151" s="87" t="s">
        <v>79</v>
      </c>
      <c r="R1151" s="87"/>
      <c r="S1151" s="87"/>
      <c r="T1151" s="87"/>
      <c r="U1151" s="87"/>
      <c r="V1151" s="86" t="s">
        <v>79</v>
      </c>
      <c r="W1151" s="75"/>
      <c r="X1151" s="102" t="s">
        <v>79</v>
      </c>
      <c r="Y1151" s="63" t="str">
        <f>IFERROR(IF(VLOOKUP(X1151,Listor!$T$6:$U$7,2,FALSE)&lt;O1151,TRUE),"")</f>
        <v/>
      </c>
      <c r="Z1151" s="87"/>
      <c r="AA1151" s="104"/>
    </row>
    <row r="1152" spans="2:27" x14ac:dyDescent="0.25">
      <c r="B1152" s="68" t="s">
        <v>68</v>
      </c>
      <c r="C1152" s="80" t="str">
        <f>IFERROR(VLOOKUP(B1152,Listor!$A$6:$B$62,2,FALSE),"")</f>
        <v/>
      </c>
      <c r="D1152" s="80" t="str">
        <f>IFERROR(VLOOKUP(B1152,Listor!$A$6:$C$62,3,FALSE),"")</f>
        <v/>
      </c>
      <c r="E1152" s="110" t="s">
        <v>79</v>
      </c>
      <c r="F1152" s="66"/>
      <c r="G1152" s="35" t="str">
        <f>IFERROR(VLOOKUP(B1152,Listor!$A$6:$G$62,7,FALSE),"")</f>
        <v/>
      </c>
      <c r="H1152" s="63" t="str">
        <f>IFERROR(VLOOKUP(B1152,Listor!$N$6:$O$47,2,FALSE),"")</f>
        <v/>
      </c>
      <c r="I1152" s="63" t="str">
        <f t="shared" si="55"/>
        <v/>
      </c>
      <c r="J1152" s="96" t="str">
        <f>IFERROR(VLOOKUP(B1152,Listor!$N$6:$P$47,3,FALSE)*I1152,"")</f>
        <v/>
      </c>
      <c r="K1152" s="81"/>
      <c r="L1152" s="88" t="str">
        <f>IFERROR((VLOOKUP(B1152,Listor!$N$6:$P$47,3,FALSE)*Biologiska!K1152)+(VLOOKUP(B1152,Listor!$N$6:$Q$47,4,FALSE)),"")</f>
        <v/>
      </c>
      <c r="M1152" s="63" t="str">
        <f t="shared" si="56"/>
        <v/>
      </c>
      <c r="N1152" s="75"/>
      <c r="O1152" s="84" t="str">
        <f t="shared" si="57"/>
        <v/>
      </c>
      <c r="P1152" s="107"/>
      <c r="Q1152" s="87" t="s">
        <v>79</v>
      </c>
      <c r="R1152" s="87"/>
      <c r="S1152" s="87"/>
      <c r="T1152" s="87"/>
      <c r="U1152" s="87"/>
      <c r="V1152" s="86" t="s">
        <v>79</v>
      </c>
      <c r="W1152" s="75"/>
      <c r="X1152" s="102" t="s">
        <v>79</v>
      </c>
      <c r="Y1152" s="63" t="str">
        <f>IFERROR(IF(VLOOKUP(X1152,Listor!$T$6:$U$7,2,FALSE)&lt;O1152,TRUE),"")</f>
        <v/>
      </c>
      <c r="Z1152" s="87"/>
      <c r="AA1152" s="104"/>
    </row>
    <row r="1153" spans="2:27" x14ac:dyDescent="0.25">
      <c r="B1153" s="68" t="s">
        <v>68</v>
      </c>
      <c r="C1153" s="80" t="str">
        <f>IFERROR(VLOOKUP(B1153,Listor!$A$6:$B$62,2,FALSE),"")</f>
        <v/>
      </c>
      <c r="D1153" s="80" t="str">
        <f>IFERROR(VLOOKUP(B1153,Listor!$A$6:$C$62,3,FALSE),"")</f>
        <v/>
      </c>
      <c r="E1153" s="110" t="s">
        <v>79</v>
      </c>
      <c r="F1153" s="66"/>
      <c r="G1153" s="35" t="str">
        <f>IFERROR(VLOOKUP(B1153,Listor!$A$6:$G$62,7,FALSE),"")</f>
        <v/>
      </c>
      <c r="H1153" s="63" t="str">
        <f>IFERROR(VLOOKUP(B1153,Listor!$N$6:$O$47,2,FALSE),"")</f>
        <v/>
      </c>
      <c r="I1153" s="63" t="str">
        <f t="shared" si="55"/>
        <v/>
      </c>
      <c r="J1153" s="96" t="str">
        <f>IFERROR(VLOOKUP(B1153,Listor!$N$6:$P$47,3,FALSE)*I1153,"")</f>
        <v/>
      </c>
      <c r="K1153" s="81"/>
      <c r="L1153" s="88" t="str">
        <f>IFERROR((VLOOKUP(B1153,Listor!$N$6:$P$47,3,FALSE)*Biologiska!K1153)+(VLOOKUP(B1153,Listor!$N$6:$Q$47,4,FALSE)),"")</f>
        <v/>
      </c>
      <c r="M1153" s="63" t="str">
        <f t="shared" si="56"/>
        <v/>
      </c>
      <c r="N1153" s="75"/>
      <c r="O1153" s="84" t="str">
        <f t="shared" si="57"/>
        <v/>
      </c>
      <c r="P1153" s="107"/>
      <c r="Q1153" s="87" t="s">
        <v>79</v>
      </c>
      <c r="R1153" s="87"/>
      <c r="S1153" s="87"/>
      <c r="T1153" s="87"/>
      <c r="U1153" s="87"/>
      <c r="V1153" s="86" t="s">
        <v>79</v>
      </c>
      <c r="W1153" s="75"/>
      <c r="X1153" s="102" t="s">
        <v>79</v>
      </c>
      <c r="Y1153" s="63" t="str">
        <f>IFERROR(IF(VLOOKUP(X1153,Listor!$T$6:$U$7,2,FALSE)&lt;O1153,TRUE),"")</f>
        <v/>
      </c>
      <c r="Z1153" s="87"/>
      <c r="AA1153" s="104"/>
    </row>
    <row r="1154" spans="2:27" x14ac:dyDescent="0.25">
      <c r="B1154" s="68" t="s">
        <v>68</v>
      </c>
      <c r="C1154" s="80" t="str">
        <f>IFERROR(VLOOKUP(B1154,Listor!$A$6:$B$62,2,FALSE),"")</f>
        <v/>
      </c>
      <c r="D1154" s="80" t="str">
        <f>IFERROR(VLOOKUP(B1154,Listor!$A$6:$C$62,3,FALSE),"")</f>
        <v/>
      </c>
      <c r="E1154" s="110" t="s">
        <v>79</v>
      </c>
      <c r="F1154" s="66"/>
      <c r="G1154" s="35" t="str">
        <f>IFERROR(VLOOKUP(B1154,Listor!$A$6:$G$62,7,FALSE),"")</f>
        <v/>
      </c>
      <c r="H1154" s="63" t="str">
        <f>IFERROR(VLOOKUP(B1154,Listor!$N$6:$O$47,2,FALSE),"")</f>
        <v/>
      </c>
      <c r="I1154" s="63" t="str">
        <f t="shared" si="55"/>
        <v/>
      </c>
      <c r="J1154" s="96" t="str">
        <f>IFERROR(VLOOKUP(B1154,Listor!$N$6:$P$47,3,FALSE)*I1154,"")</f>
        <v/>
      </c>
      <c r="K1154" s="81"/>
      <c r="L1154" s="88" t="str">
        <f>IFERROR((VLOOKUP(B1154,Listor!$N$6:$P$47,3,FALSE)*Biologiska!K1154)+(VLOOKUP(B1154,Listor!$N$6:$Q$47,4,FALSE)),"")</f>
        <v/>
      </c>
      <c r="M1154" s="63" t="str">
        <f t="shared" si="56"/>
        <v/>
      </c>
      <c r="N1154" s="75"/>
      <c r="O1154" s="84" t="str">
        <f t="shared" si="57"/>
        <v/>
      </c>
      <c r="P1154" s="107"/>
      <c r="Q1154" s="87" t="s">
        <v>79</v>
      </c>
      <c r="R1154" s="87"/>
      <c r="S1154" s="87"/>
      <c r="T1154" s="87"/>
      <c r="U1154" s="87"/>
      <c r="V1154" s="86" t="s">
        <v>79</v>
      </c>
      <c r="W1154" s="75"/>
      <c r="X1154" s="102" t="s">
        <v>79</v>
      </c>
      <c r="Y1154" s="63" t="str">
        <f>IFERROR(IF(VLOOKUP(X1154,Listor!$T$6:$U$7,2,FALSE)&lt;O1154,TRUE),"")</f>
        <v/>
      </c>
      <c r="Z1154" s="87"/>
      <c r="AA1154" s="104"/>
    </row>
    <row r="1155" spans="2:27" x14ac:dyDescent="0.25">
      <c r="B1155" s="68" t="s">
        <v>68</v>
      </c>
      <c r="C1155" s="80" t="str">
        <f>IFERROR(VLOOKUP(B1155,Listor!$A$6:$B$62,2,FALSE),"")</f>
        <v/>
      </c>
      <c r="D1155" s="80" t="str">
        <f>IFERROR(VLOOKUP(B1155,Listor!$A$6:$C$62,3,FALSE),"")</f>
        <v/>
      </c>
      <c r="E1155" s="110" t="s">
        <v>79</v>
      </c>
      <c r="F1155" s="66"/>
      <c r="G1155" s="35" t="str">
        <f>IFERROR(VLOOKUP(B1155,Listor!$A$6:$G$62,7,FALSE),"")</f>
        <v/>
      </c>
      <c r="H1155" s="63" t="str">
        <f>IFERROR(VLOOKUP(B1155,Listor!$N$6:$O$47,2,FALSE),"")</f>
        <v/>
      </c>
      <c r="I1155" s="63" t="str">
        <f t="shared" si="55"/>
        <v/>
      </c>
      <c r="J1155" s="96" t="str">
        <f>IFERROR(VLOOKUP(B1155,Listor!$N$6:$P$47,3,FALSE)*I1155,"")</f>
        <v/>
      </c>
      <c r="K1155" s="81"/>
      <c r="L1155" s="88" t="str">
        <f>IFERROR((VLOOKUP(B1155,Listor!$N$6:$P$47,3,FALSE)*Biologiska!K1155)+(VLOOKUP(B1155,Listor!$N$6:$Q$47,4,FALSE)),"")</f>
        <v/>
      </c>
      <c r="M1155" s="63" t="str">
        <f t="shared" si="56"/>
        <v/>
      </c>
      <c r="N1155" s="75"/>
      <c r="O1155" s="84" t="str">
        <f t="shared" si="57"/>
        <v/>
      </c>
      <c r="P1155" s="107"/>
      <c r="Q1155" s="87" t="s">
        <v>79</v>
      </c>
      <c r="R1155" s="87"/>
      <c r="S1155" s="87"/>
      <c r="T1155" s="87"/>
      <c r="U1155" s="87"/>
      <c r="V1155" s="86" t="s">
        <v>79</v>
      </c>
      <c r="W1155" s="75"/>
      <c r="X1155" s="102" t="s">
        <v>79</v>
      </c>
      <c r="Y1155" s="63" t="str">
        <f>IFERROR(IF(VLOOKUP(X1155,Listor!$T$6:$U$7,2,FALSE)&lt;O1155,TRUE),"")</f>
        <v/>
      </c>
      <c r="Z1155" s="87"/>
      <c r="AA1155" s="104"/>
    </row>
    <row r="1156" spans="2:27" x14ac:dyDescent="0.25">
      <c r="B1156" s="68" t="s">
        <v>68</v>
      </c>
      <c r="C1156" s="80" t="str">
        <f>IFERROR(VLOOKUP(B1156,Listor!$A$6:$B$62,2,FALSE),"")</f>
        <v/>
      </c>
      <c r="D1156" s="80" t="str">
        <f>IFERROR(VLOOKUP(B1156,Listor!$A$6:$C$62,3,FALSE),"")</f>
        <v/>
      </c>
      <c r="E1156" s="110" t="s">
        <v>79</v>
      </c>
      <c r="F1156" s="66"/>
      <c r="G1156" s="35" t="str">
        <f>IFERROR(VLOOKUP(B1156,Listor!$A$6:$G$62,7,FALSE),"")</f>
        <v/>
      </c>
      <c r="H1156" s="63" t="str">
        <f>IFERROR(VLOOKUP(B1156,Listor!$N$6:$O$47,2,FALSE),"")</f>
        <v/>
      </c>
      <c r="I1156" s="63" t="str">
        <f t="shared" si="55"/>
        <v/>
      </c>
      <c r="J1156" s="96" t="str">
        <f>IFERROR(VLOOKUP(B1156,Listor!$N$6:$P$47,3,FALSE)*I1156,"")</f>
        <v/>
      </c>
      <c r="K1156" s="81"/>
      <c r="L1156" s="88" t="str">
        <f>IFERROR((VLOOKUP(B1156,Listor!$N$6:$P$47,3,FALSE)*Biologiska!K1156)+(VLOOKUP(B1156,Listor!$N$6:$Q$47,4,FALSE)),"")</f>
        <v/>
      </c>
      <c r="M1156" s="63" t="str">
        <f t="shared" si="56"/>
        <v/>
      </c>
      <c r="N1156" s="75"/>
      <c r="O1156" s="84" t="str">
        <f t="shared" si="57"/>
        <v/>
      </c>
      <c r="P1156" s="107"/>
      <c r="Q1156" s="87" t="s">
        <v>79</v>
      </c>
      <c r="R1156" s="87"/>
      <c r="S1156" s="87"/>
      <c r="T1156" s="87"/>
      <c r="U1156" s="87"/>
      <c r="V1156" s="86" t="s">
        <v>79</v>
      </c>
      <c r="W1156" s="75"/>
      <c r="X1156" s="102" t="s">
        <v>79</v>
      </c>
      <c r="Y1156" s="63" t="str">
        <f>IFERROR(IF(VLOOKUP(X1156,Listor!$T$6:$U$7,2,FALSE)&lt;O1156,TRUE),"")</f>
        <v/>
      </c>
      <c r="Z1156" s="87"/>
      <c r="AA1156" s="104"/>
    </row>
    <row r="1157" spans="2:27" x14ac:dyDescent="0.25">
      <c r="B1157" s="68" t="s">
        <v>68</v>
      </c>
      <c r="C1157" s="80" t="str">
        <f>IFERROR(VLOOKUP(B1157,Listor!$A$6:$B$62,2,FALSE),"")</f>
        <v/>
      </c>
      <c r="D1157" s="80" t="str">
        <f>IFERROR(VLOOKUP(B1157,Listor!$A$6:$C$62,3,FALSE),"")</f>
        <v/>
      </c>
      <c r="E1157" s="110" t="s">
        <v>79</v>
      </c>
      <c r="F1157" s="66"/>
      <c r="G1157" s="35" t="str">
        <f>IFERROR(VLOOKUP(B1157,Listor!$A$6:$G$62,7,FALSE),"")</f>
        <v/>
      </c>
      <c r="H1157" s="63" t="str">
        <f>IFERROR(VLOOKUP(B1157,Listor!$N$6:$O$47,2,FALSE),"")</f>
        <v/>
      </c>
      <c r="I1157" s="63" t="str">
        <f t="shared" si="55"/>
        <v/>
      </c>
      <c r="J1157" s="96" t="str">
        <f>IFERROR(VLOOKUP(B1157,Listor!$N$6:$P$47,3,FALSE)*I1157,"")</f>
        <v/>
      </c>
      <c r="K1157" s="81"/>
      <c r="L1157" s="88" t="str">
        <f>IFERROR((VLOOKUP(B1157,Listor!$N$6:$P$47,3,FALSE)*Biologiska!K1157)+(VLOOKUP(B1157,Listor!$N$6:$Q$47,4,FALSE)),"")</f>
        <v/>
      </c>
      <c r="M1157" s="63" t="str">
        <f t="shared" si="56"/>
        <v/>
      </c>
      <c r="N1157" s="75"/>
      <c r="O1157" s="84" t="str">
        <f t="shared" si="57"/>
        <v/>
      </c>
      <c r="P1157" s="107"/>
      <c r="Q1157" s="87" t="s">
        <v>79</v>
      </c>
      <c r="R1157" s="87"/>
      <c r="S1157" s="87"/>
      <c r="T1157" s="87"/>
      <c r="U1157" s="87"/>
      <c r="V1157" s="86" t="s">
        <v>79</v>
      </c>
      <c r="W1157" s="75"/>
      <c r="X1157" s="102" t="s">
        <v>79</v>
      </c>
      <c r="Y1157" s="63" t="str">
        <f>IFERROR(IF(VLOOKUP(X1157,Listor!$T$6:$U$7,2,FALSE)&lt;O1157,TRUE),"")</f>
        <v/>
      </c>
      <c r="Z1157" s="87"/>
      <c r="AA1157" s="104"/>
    </row>
    <row r="1158" spans="2:27" x14ac:dyDescent="0.25">
      <c r="B1158" s="68" t="s">
        <v>68</v>
      </c>
      <c r="C1158" s="80" t="str">
        <f>IFERROR(VLOOKUP(B1158,Listor!$A$6:$B$62,2,FALSE),"")</f>
        <v/>
      </c>
      <c r="D1158" s="80" t="str">
        <f>IFERROR(VLOOKUP(B1158,Listor!$A$6:$C$62,3,FALSE),"")</f>
        <v/>
      </c>
      <c r="E1158" s="110" t="s">
        <v>79</v>
      </c>
      <c r="F1158" s="66"/>
      <c r="G1158" s="35" t="str">
        <f>IFERROR(VLOOKUP(B1158,Listor!$A$6:$G$62,7,FALSE),"")</f>
        <v/>
      </c>
      <c r="H1158" s="63" t="str">
        <f>IFERROR(VLOOKUP(B1158,Listor!$N$6:$O$47,2,FALSE),"")</f>
        <v/>
      </c>
      <c r="I1158" s="63" t="str">
        <f t="shared" si="55"/>
        <v/>
      </c>
      <c r="J1158" s="96" t="str">
        <f>IFERROR(VLOOKUP(B1158,Listor!$N$6:$P$47,3,FALSE)*I1158,"")</f>
        <v/>
      </c>
      <c r="K1158" s="81"/>
      <c r="L1158" s="88" t="str">
        <f>IFERROR((VLOOKUP(B1158,Listor!$N$6:$P$47,3,FALSE)*Biologiska!K1158)+(VLOOKUP(B1158,Listor!$N$6:$Q$47,4,FALSE)),"")</f>
        <v/>
      </c>
      <c r="M1158" s="63" t="str">
        <f t="shared" si="56"/>
        <v/>
      </c>
      <c r="N1158" s="75"/>
      <c r="O1158" s="84" t="str">
        <f t="shared" si="57"/>
        <v/>
      </c>
      <c r="P1158" s="107"/>
      <c r="Q1158" s="87" t="s">
        <v>79</v>
      </c>
      <c r="R1158" s="87"/>
      <c r="S1158" s="87"/>
      <c r="T1158" s="87"/>
      <c r="U1158" s="87"/>
      <c r="V1158" s="86" t="s">
        <v>79</v>
      </c>
      <c r="W1158" s="75"/>
      <c r="X1158" s="102" t="s">
        <v>79</v>
      </c>
      <c r="Y1158" s="63" t="str">
        <f>IFERROR(IF(VLOOKUP(X1158,Listor!$T$6:$U$7,2,FALSE)&lt;O1158,TRUE),"")</f>
        <v/>
      </c>
      <c r="Z1158" s="87"/>
      <c r="AA1158" s="104"/>
    </row>
    <row r="1159" spans="2:27" x14ac:dyDescent="0.25">
      <c r="B1159" s="68" t="s">
        <v>68</v>
      </c>
      <c r="C1159" s="80" t="str">
        <f>IFERROR(VLOOKUP(B1159,Listor!$A$6:$B$62,2,FALSE),"")</f>
        <v/>
      </c>
      <c r="D1159" s="80" t="str">
        <f>IFERROR(VLOOKUP(B1159,Listor!$A$6:$C$62,3,FALSE),"")</f>
        <v/>
      </c>
      <c r="E1159" s="110" t="s">
        <v>79</v>
      </c>
      <c r="F1159" s="66"/>
      <c r="G1159" s="35" t="str">
        <f>IFERROR(VLOOKUP(B1159,Listor!$A$6:$G$62,7,FALSE),"")</f>
        <v/>
      </c>
      <c r="H1159" s="63" t="str">
        <f>IFERROR(VLOOKUP(B1159,Listor!$N$6:$O$47,2,FALSE),"")</f>
        <v/>
      </c>
      <c r="I1159" s="63" t="str">
        <f t="shared" si="55"/>
        <v/>
      </c>
      <c r="J1159" s="96" t="str">
        <f>IFERROR(VLOOKUP(B1159,Listor!$N$6:$P$47,3,FALSE)*I1159,"")</f>
        <v/>
      </c>
      <c r="K1159" s="81"/>
      <c r="L1159" s="88" t="str">
        <f>IFERROR((VLOOKUP(B1159,Listor!$N$6:$P$47,3,FALSE)*Biologiska!K1159)+(VLOOKUP(B1159,Listor!$N$6:$Q$47,4,FALSE)),"")</f>
        <v/>
      </c>
      <c r="M1159" s="63" t="str">
        <f t="shared" si="56"/>
        <v/>
      </c>
      <c r="N1159" s="75"/>
      <c r="O1159" s="84" t="str">
        <f t="shared" si="57"/>
        <v/>
      </c>
      <c r="P1159" s="107"/>
      <c r="Q1159" s="87" t="s">
        <v>79</v>
      </c>
      <c r="R1159" s="87"/>
      <c r="S1159" s="87"/>
      <c r="T1159" s="87"/>
      <c r="U1159" s="87"/>
      <c r="V1159" s="86" t="s">
        <v>79</v>
      </c>
      <c r="W1159" s="75"/>
      <c r="X1159" s="102" t="s">
        <v>79</v>
      </c>
      <c r="Y1159" s="63" t="str">
        <f>IFERROR(IF(VLOOKUP(X1159,Listor!$T$6:$U$7,2,FALSE)&lt;O1159,TRUE),"")</f>
        <v/>
      </c>
      <c r="Z1159" s="87"/>
      <c r="AA1159" s="104"/>
    </row>
    <row r="1160" spans="2:27" x14ac:dyDescent="0.25">
      <c r="B1160" s="68" t="s">
        <v>68</v>
      </c>
      <c r="C1160" s="80" t="str">
        <f>IFERROR(VLOOKUP(B1160,Listor!$A$6:$B$62,2,FALSE),"")</f>
        <v/>
      </c>
      <c r="D1160" s="80" t="str">
        <f>IFERROR(VLOOKUP(B1160,Listor!$A$6:$C$62,3,FALSE),"")</f>
        <v/>
      </c>
      <c r="E1160" s="110" t="s">
        <v>79</v>
      </c>
      <c r="F1160" s="66"/>
      <c r="G1160" s="35" t="str">
        <f>IFERROR(VLOOKUP(B1160,Listor!$A$6:$G$62,7,FALSE),"")</f>
        <v/>
      </c>
      <c r="H1160" s="63" t="str">
        <f>IFERROR(VLOOKUP(B1160,Listor!$N$6:$O$47,2,FALSE),"")</f>
        <v/>
      </c>
      <c r="I1160" s="63" t="str">
        <f t="shared" si="55"/>
        <v/>
      </c>
      <c r="J1160" s="96" t="str">
        <f>IFERROR(VLOOKUP(B1160,Listor!$N$6:$P$47,3,FALSE)*I1160,"")</f>
        <v/>
      </c>
      <c r="K1160" s="81"/>
      <c r="L1160" s="88" t="str">
        <f>IFERROR((VLOOKUP(B1160,Listor!$N$6:$P$47,3,FALSE)*Biologiska!K1160)+(VLOOKUP(B1160,Listor!$N$6:$Q$47,4,FALSE)),"")</f>
        <v/>
      </c>
      <c r="M1160" s="63" t="str">
        <f t="shared" si="56"/>
        <v/>
      </c>
      <c r="N1160" s="75"/>
      <c r="O1160" s="84" t="str">
        <f t="shared" si="57"/>
        <v/>
      </c>
      <c r="P1160" s="107"/>
      <c r="Q1160" s="87" t="s">
        <v>79</v>
      </c>
      <c r="R1160" s="87"/>
      <c r="S1160" s="87"/>
      <c r="T1160" s="87"/>
      <c r="U1160" s="87"/>
      <c r="V1160" s="86" t="s">
        <v>79</v>
      </c>
      <c r="W1160" s="75"/>
      <c r="X1160" s="102" t="s">
        <v>79</v>
      </c>
      <c r="Y1160" s="63" t="str">
        <f>IFERROR(IF(VLOOKUP(X1160,Listor!$T$6:$U$7,2,FALSE)&lt;O1160,TRUE),"")</f>
        <v/>
      </c>
      <c r="Z1160" s="87"/>
      <c r="AA1160" s="104"/>
    </row>
    <row r="1161" spans="2:27" x14ac:dyDescent="0.25">
      <c r="B1161" s="68" t="s">
        <v>68</v>
      </c>
      <c r="C1161" s="80" t="str">
        <f>IFERROR(VLOOKUP(B1161,Listor!$A$6:$B$62,2,FALSE),"")</f>
        <v/>
      </c>
      <c r="D1161" s="80" t="str">
        <f>IFERROR(VLOOKUP(B1161,Listor!$A$6:$C$62,3,FALSE),"")</f>
        <v/>
      </c>
      <c r="E1161" s="110" t="s">
        <v>79</v>
      </c>
      <c r="F1161" s="66"/>
      <c r="G1161" s="35" t="str">
        <f>IFERROR(VLOOKUP(B1161,Listor!$A$6:$G$62,7,FALSE),"")</f>
        <v/>
      </c>
      <c r="H1161" s="63" t="str">
        <f>IFERROR(VLOOKUP(B1161,Listor!$N$6:$O$47,2,FALSE),"")</f>
        <v/>
      </c>
      <c r="I1161" s="63" t="str">
        <f t="shared" si="55"/>
        <v/>
      </c>
      <c r="J1161" s="96" t="str">
        <f>IFERROR(VLOOKUP(B1161,Listor!$N$6:$P$47,3,FALSE)*I1161,"")</f>
        <v/>
      </c>
      <c r="K1161" s="81"/>
      <c r="L1161" s="88" t="str">
        <f>IFERROR((VLOOKUP(B1161,Listor!$N$6:$P$47,3,FALSE)*Biologiska!K1161)+(VLOOKUP(B1161,Listor!$N$6:$Q$47,4,FALSE)),"")</f>
        <v/>
      </c>
      <c r="M1161" s="63" t="str">
        <f t="shared" si="56"/>
        <v/>
      </c>
      <c r="N1161" s="75"/>
      <c r="O1161" s="84" t="str">
        <f t="shared" si="57"/>
        <v/>
      </c>
      <c r="P1161" s="107"/>
      <c r="Q1161" s="87" t="s">
        <v>79</v>
      </c>
      <c r="R1161" s="87"/>
      <c r="S1161" s="87"/>
      <c r="T1161" s="87"/>
      <c r="U1161" s="87"/>
      <c r="V1161" s="86" t="s">
        <v>79</v>
      </c>
      <c r="W1161" s="75"/>
      <c r="X1161" s="102" t="s">
        <v>79</v>
      </c>
      <c r="Y1161" s="63" t="str">
        <f>IFERROR(IF(VLOOKUP(X1161,Listor!$T$6:$U$7,2,FALSE)&lt;O1161,TRUE),"")</f>
        <v/>
      </c>
      <c r="Z1161" s="87"/>
      <c r="AA1161" s="104"/>
    </row>
    <row r="1162" spans="2:27" x14ac:dyDescent="0.25">
      <c r="B1162" s="68" t="s">
        <v>68</v>
      </c>
      <c r="C1162" s="80" t="str">
        <f>IFERROR(VLOOKUP(B1162,Listor!$A$6:$B$62,2,FALSE),"")</f>
        <v/>
      </c>
      <c r="D1162" s="80" t="str">
        <f>IFERROR(VLOOKUP(B1162,Listor!$A$6:$C$62,3,FALSE),"")</f>
        <v/>
      </c>
      <c r="E1162" s="110" t="s">
        <v>79</v>
      </c>
      <c r="F1162" s="66"/>
      <c r="G1162" s="35" t="str">
        <f>IFERROR(VLOOKUP(B1162,Listor!$A$6:$G$62,7,FALSE),"")</f>
        <v/>
      </c>
      <c r="H1162" s="63" t="str">
        <f>IFERROR(VLOOKUP(B1162,Listor!$N$6:$O$47,2,FALSE),"")</f>
        <v/>
      </c>
      <c r="I1162" s="63" t="str">
        <f t="shared" si="55"/>
        <v/>
      </c>
      <c r="J1162" s="96" t="str">
        <f>IFERROR(VLOOKUP(B1162,Listor!$N$6:$P$47,3,FALSE)*I1162,"")</f>
        <v/>
      </c>
      <c r="K1162" s="81"/>
      <c r="L1162" s="88" t="str">
        <f>IFERROR((VLOOKUP(B1162,Listor!$N$6:$P$47,3,FALSE)*Biologiska!K1162)+(VLOOKUP(B1162,Listor!$N$6:$Q$47,4,FALSE)),"")</f>
        <v/>
      </c>
      <c r="M1162" s="63" t="str">
        <f t="shared" si="56"/>
        <v/>
      </c>
      <c r="N1162" s="75"/>
      <c r="O1162" s="84" t="str">
        <f t="shared" si="57"/>
        <v/>
      </c>
      <c r="P1162" s="107"/>
      <c r="Q1162" s="87" t="s">
        <v>79</v>
      </c>
      <c r="R1162" s="87"/>
      <c r="S1162" s="87"/>
      <c r="T1162" s="87"/>
      <c r="U1162" s="87"/>
      <c r="V1162" s="86" t="s">
        <v>79</v>
      </c>
      <c r="W1162" s="75"/>
      <c r="X1162" s="102" t="s">
        <v>79</v>
      </c>
      <c r="Y1162" s="63" t="str">
        <f>IFERROR(IF(VLOOKUP(X1162,Listor!$T$6:$U$7,2,FALSE)&lt;O1162,TRUE),"")</f>
        <v/>
      </c>
      <c r="Z1162" s="87"/>
      <c r="AA1162" s="104"/>
    </row>
    <row r="1163" spans="2:27" x14ac:dyDescent="0.25">
      <c r="B1163" s="68" t="s">
        <v>68</v>
      </c>
      <c r="C1163" s="80" t="str">
        <f>IFERROR(VLOOKUP(B1163,Listor!$A$6:$B$62,2,FALSE),"")</f>
        <v/>
      </c>
      <c r="D1163" s="80" t="str">
        <f>IFERROR(VLOOKUP(B1163,Listor!$A$6:$C$62,3,FALSE),"")</f>
        <v/>
      </c>
      <c r="E1163" s="110" t="s">
        <v>79</v>
      </c>
      <c r="F1163" s="66"/>
      <c r="G1163" s="35" t="str">
        <f>IFERROR(VLOOKUP(B1163,Listor!$A$6:$G$62,7,FALSE),"")</f>
        <v/>
      </c>
      <c r="H1163" s="63" t="str">
        <f>IFERROR(VLOOKUP(B1163,Listor!$N$6:$O$47,2,FALSE),"")</f>
        <v/>
      </c>
      <c r="I1163" s="63" t="str">
        <f t="shared" si="55"/>
        <v/>
      </c>
      <c r="J1163" s="96" t="str">
        <f>IFERROR(VLOOKUP(B1163,Listor!$N$6:$P$47,3,FALSE)*I1163,"")</f>
        <v/>
      </c>
      <c r="K1163" s="81"/>
      <c r="L1163" s="88" t="str">
        <f>IFERROR((VLOOKUP(B1163,Listor!$N$6:$P$47,3,FALSE)*Biologiska!K1163)+(VLOOKUP(B1163,Listor!$N$6:$Q$47,4,FALSE)),"")</f>
        <v/>
      </c>
      <c r="M1163" s="63" t="str">
        <f t="shared" si="56"/>
        <v/>
      </c>
      <c r="N1163" s="75"/>
      <c r="O1163" s="84" t="str">
        <f t="shared" si="57"/>
        <v/>
      </c>
      <c r="P1163" s="107"/>
      <c r="Q1163" s="87" t="s">
        <v>79</v>
      </c>
      <c r="R1163" s="87"/>
      <c r="S1163" s="87"/>
      <c r="T1163" s="87"/>
      <c r="U1163" s="87"/>
      <c r="V1163" s="86" t="s">
        <v>79</v>
      </c>
      <c r="W1163" s="75"/>
      <c r="X1163" s="102" t="s">
        <v>79</v>
      </c>
      <c r="Y1163" s="63" t="str">
        <f>IFERROR(IF(VLOOKUP(X1163,Listor!$T$6:$U$7,2,FALSE)&lt;O1163,TRUE),"")</f>
        <v/>
      </c>
      <c r="Z1163" s="87"/>
      <c r="AA1163" s="104"/>
    </row>
    <row r="1164" spans="2:27" x14ac:dyDescent="0.25">
      <c r="B1164" s="68" t="s">
        <v>68</v>
      </c>
      <c r="C1164" s="80" t="str">
        <f>IFERROR(VLOOKUP(B1164,Listor!$A$6:$B$62,2,FALSE),"")</f>
        <v/>
      </c>
      <c r="D1164" s="80" t="str">
        <f>IFERROR(VLOOKUP(B1164,Listor!$A$6:$C$62,3,FALSE),"")</f>
        <v/>
      </c>
      <c r="E1164" s="110" t="s">
        <v>79</v>
      </c>
      <c r="F1164" s="66"/>
      <c r="G1164" s="35" t="str">
        <f>IFERROR(VLOOKUP(B1164,Listor!$A$6:$G$62,7,FALSE),"")</f>
        <v/>
      </c>
      <c r="H1164" s="63" t="str">
        <f>IFERROR(VLOOKUP(B1164,Listor!$N$6:$O$47,2,FALSE),"")</f>
        <v/>
      </c>
      <c r="I1164" s="63" t="str">
        <f t="shared" si="55"/>
        <v/>
      </c>
      <c r="J1164" s="96" t="str">
        <f>IFERROR(VLOOKUP(B1164,Listor!$N$6:$P$47,3,FALSE)*I1164,"")</f>
        <v/>
      </c>
      <c r="K1164" s="81"/>
      <c r="L1164" s="88" t="str">
        <f>IFERROR((VLOOKUP(B1164,Listor!$N$6:$P$47,3,FALSE)*Biologiska!K1164)+(VLOOKUP(B1164,Listor!$N$6:$Q$47,4,FALSE)),"")</f>
        <v/>
      </c>
      <c r="M1164" s="63" t="str">
        <f t="shared" si="56"/>
        <v/>
      </c>
      <c r="N1164" s="75"/>
      <c r="O1164" s="84" t="str">
        <f t="shared" si="57"/>
        <v/>
      </c>
      <c r="P1164" s="107"/>
      <c r="Q1164" s="87" t="s">
        <v>79</v>
      </c>
      <c r="R1164" s="87"/>
      <c r="S1164" s="87"/>
      <c r="T1164" s="87"/>
      <c r="U1164" s="87"/>
      <c r="V1164" s="86" t="s">
        <v>79</v>
      </c>
      <c r="W1164" s="75"/>
      <c r="X1164" s="102" t="s">
        <v>79</v>
      </c>
      <c r="Y1164" s="63" t="str">
        <f>IFERROR(IF(VLOOKUP(X1164,Listor!$T$6:$U$7,2,FALSE)&lt;O1164,TRUE),"")</f>
        <v/>
      </c>
      <c r="Z1164" s="87"/>
      <c r="AA1164" s="104"/>
    </row>
    <row r="1165" spans="2:27" x14ac:dyDescent="0.25">
      <c r="B1165" s="68" t="s">
        <v>68</v>
      </c>
      <c r="C1165" s="80" t="str">
        <f>IFERROR(VLOOKUP(B1165,Listor!$A$6:$B$62,2,FALSE),"")</f>
        <v/>
      </c>
      <c r="D1165" s="80" t="str">
        <f>IFERROR(VLOOKUP(B1165,Listor!$A$6:$C$62,3,FALSE),"")</f>
        <v/>
      </c>
      <c r="E1165" s="110" t="s">
        <v>79</v>
      </c>
      <c r="F1165" s="66"/>
      <c r="G1165" s="35" t="str">
        <f>IFERROR(VLOOKUP(B1165,Listor!$A$6:$G$62,7,FALSE),"")</f>
        <v/>
      </c>
      <c r="H1165" s="63" t="str">
        <f>IFERROR(VLOOKUP(B1165,Listor!$N$6:$O$47,2,FALSE),"")</f>
        <v/>
      </c>
      <c r="I1165" s="63" t="str">
        <f t="shared" si="55"/>
        <v/>
      </c>
      <c r="J1165" s="96" t="str">
        <f>IFERROR(VLOOKUP(B1165,Listor!$N$6:$P$47,3,FALSE)*I1165,"")</f>
        <v/>
      </c>
      <c r="K1165" s="81"/>
      <c r="L1165" s="88" t="str">
        <f>IFERROR((VLOOKUP(B1165,Listor!$N$6:$P$47,3,FALSE)*Biologiska!K1165)+(VLOOKUP(B1165,Listor!$N$6:$Q$47,4,FALSE)),"")</f>
        <v/>
      </c>
      <c r="M1165" s="63" t="str">
        <f t="shared" si="56"/>
        <v/>
      </c>
      <c r="N1165" s="75"/>
      <c r="O1165" s="84" t="str">
        <f t="shared" si="57"/>
        <v/>
      </c>
      <c r="P1165" s="107"/>
      <c r="Q1165" s="87" t="s">
        <v>79</v>
      </c>
      <c r="R1165" s="87"/>
      <c r="S1165" s="87"/>
      <c r="T1165" s="87"/>
      <c r="U1165" s="87"/>
      <c r="V1165" s="86" t="s">
        <v>79</v>
      </c>
      <c r="W1165" s="75"/>
      <c r="X1165" s="102" t="s">
        <v>79</v>
      </c>
      <c r="Y1165" s="63" t="str">
        <f>IFERROR(IF(VLOOKUP(X1165,Listor!$T$6:$U$7,2,FALSE)&lt;O1165,TRUE),"")</f>
        <v/>
      </c>
      <c r="Z1165" s="87"/>
      <c r="AA1165" s="104"/>
    </row>
    <row r="1166" spans="2:27" x14ac:dyDescent="0.25">
      <c r="B1166" s="68" t="s">
        <v>68</v>
      </c>
      <c r="C1166" s="80" t="str">
        <f>IFERROR(VLOOKUP(B1166,Listor!$A$6:$B$62,2,FALSE),"")</f>
        <v/>
      </c>
      <c r="D1166" s="80" t="str">
        <f>IFERROR(VLOOKUP(B1166,Listor!$A$6:$C$62,3,FALSE),"")</f>
        <v/>
      </c>
      <c r="E1166" s="110" t="s">
        <v>79</v>
      </c>
      <c r="F1166" s="66"/>
      <c r="G1166" s="35" t="str">
        <f>IFERROR(VLOOKUP(B1166,Listor!$A$6:$G$62,7,FALSE),"")</f>
        <v/>
      </c>
      <c r="H1166" s="63" t="str">
        <f>IFERROR(VLOOKUP(B1166,Listor!$N$6:$O$47,2,FALSE),"")</f>
        <v/>
      </c>
      <c r="I1166" s="63" t="str">
        <f t="shared" si="55"/>
        <v/>
      </c>
      <c r="J1166" s="96" t="str">
        <f>IFERROR(VLOOKUP(B1166,Listor!$N$6:$P$47,3,FALSE)*I1166,"")</f>
        <v/>
      </c>
      <c r="K1166" s="81"/>
      <c r="L1166" s="88" t="str">
        <f>IFERROR((VLOOKUP(B1166,Listor!$N$6:$P$47,3,FALSE)*Biologiska!K1166)+(VLOOKUP(B1166,Listor!$N$6:$Q$47,4,FALSE)),"")</f>
        <v/>
      </c>
      <c r="M1166" s="63" t="str">
        <f t="shared" si="56"/>
        <v/>
      </c>
      <c r="N1166" s="75"/>
      <c r="O1166" s="84" t="str">
        <f t="shared" si="57"/>
        <v/>
      </c>
      <c r="P1166" s="107"/>
      <c r="Q1166" s="87" t="s">
        <v>79</v>
      </c>
      <c r="R1166" s="87"/>
      <c r="S1166" s="87"/>
      <c r="T1166" s="87"/>
      <c r="U1166" s="87"/>
      <c r="V1166" s="86" t="s">
        <v>79</v>
      </c>
      <c r="W1166" s="75"/>
      <c r="X1166" s="102" t="s">
        <v>79</v>
      </c>
      <c r="Y1166" s="63" t="str">
        <f>IFERROR(IF(VLOOKUP(X1166,Listor!$T$6:$U$7,2,FALSE)&lt;O1166,TRUE),"")</f>
        <v/>
      </c>
      <c r="Z1166" s="87"/>
      <c r="AA1166" s="104"/>
    </row>
    <row r="1167" spans="2:27" x14ac:dyDescent="0.25">
      <c r="B1167" s="68" t="s">
        <v>68</v>
      </c>
      <c r="C1167" s="80" t="str">
        <f>IFERROR(VLOOKUP(B1167,Listor!$A$6:$B$62,2,FALSE),"")</f>
        <v/>
      </c>
      <c r="D1167" s="80" t="str">
        <f>IFERROR(VLOOKUP(B1167,Listor!$A$6:$C$62,3,FALSE),"")</f>
        <v/>
      </c>
      <c r="E1167" s="110" t="s">
        <v>79</v>
      </c>
      <c r="F1167" s="66"/>
      <c r="G1167" s="35" t="str">
        <f>IFERROR(VLOOKUP(B1167,Listor!$A$6:$G$62,7,FALSE),"")</f>
        <v/>
      </c>
      <c r="H1167" s="63" t="str">
        <f>IFERROR(VLOOKUP(B1167,Listor!$N$6:$O$47,2,FALSE),"")</f>
        <v/>
      </c>
      <c r="I1167" s="63" t="str">
        <f t="shared" si="55"/>
        <v/>
      </c>
      <c r="J1167" s="96" t="str">
        <f>IFERROR(VLOOKUP(B1167,Listor!$N$6:$P$47,3,FALSE)*I1167,"")</f>
        <v/>
      </c>
      <c r="K1167" s="81"/>
      <c r="L1167" s="88" t="str">
        <f>IFERROR((VLOOKUP(B1167,Listor!$N$6:$P$47,3,FALSE)*Biologiska!K1167)+(VLOOKUP(B1167,Listor!$N$6:$Q$47,4,FALSE)),"")</f>
        <v/>
      </c>
      <c r="M1167" s="63" t="str">
        <f t="shared" si="56"/>
        <v/>
      </c>
      <c r="N1167" s="75"/>
      <c r="O1167" s="84" t="str">
        <f t="shared" si="57"/>
        <v/>
      </c>
      <c r="P1167" s="107"/>
      <c r="Q1167" s="87" t="s">
        <v>79</v>
      </c>
      <c r="R1167" s="87"/>
      <c r="S1167" s="87"/>
      <c r="T1167" s="87"/>
      <c r="U1167" s="87"/>
      <c r="V1167" s="86" t="s">
        <v>79</v>
      </c>
      <c r="W1167" s="75"/>
      <c r="X1167" s="102" t="s">
        <v>79</v>
      </c>
      <c r="Y1167" s="63" t="str">
        <f>IFERROR(IF(VLOOKUP(X1167,Listor!$T$6:$U$7,2,FALSE)&lt;O1167,TRUE),"")</f>
        <v/>
      </c>
      <c r="Z1167" s="87"/>
      <c r="AA1167" s="104"/>
    </row>
    <row r="1168" spans="2:27" x14ac:dyDescent="0.25">
      <c r="B1168" s="68" t="s">
        <v>68</v>
      </c>
      <c r="C1168" s="80" t="str">
        <f>IFERROR(VLOOKUP(B1168,Listor!$A$6:$B$62,2,FALSE),"")</f>
        <v/>
      </c>
      <c r="D1168" s="80" t="str">
        <f>IFERROR(VLOOKUP(B1168,Listor!$A$6:$C$62,3,FALSE),"")</f>
        <v/>
      </c>
      <c r="E1168" s="110" t="s">
        <v>79</v>
      </c>
      <c r="F1168" s="66"/>
      <c r="G1168" s="35" t="str">
        <f>IFERROR(VLOOKUP(B1168,Listor!$A$6:$G$62,7,FALSE),"")</f>
        <v/>
      </c>
      <c r="H1168" s="63" t="str">
        <f>IFERROR(VLOOKUP(B1168,Listor!$N$6:$O$47,2,FALSE),"")</f>
        <v/>
      </c>
      <c r="I1168" s="63" t="str">
        <f t="shared" si="55"/>
        <v/>
      </c>
      <c r="J1168" s="96" t="str">
        <f>IFERROR(VLOOKUP(B1168,Listor!$N$6:$P$47,3,FALSE)*I1168,"")</f>
        <v/>
      </c>
      <c r="K1168" s="81"/>
      <c r="L1168" s="88" t="str">
        <f>IFERROR((VLOOKUP(B1168,Listor!$N$6:$P$47,3,FALSE)*Biologiska!K1168)+(VLOOKUP(B1168,Listor!$N$6:$Q$47,4,FALSE)),"")</f>
        <v/>
      </c>
      <c r="M1168" s="63" t="str">
        <f t="shared" si="56"/>
        <v/>
      </c>
      <c r="N1168" s="75"/>
      <c r="O1168" s="84" t="str">
        <f t="shared" si="57"/>
        <v/>
      </c>
      <c r="P1168" s="107"/>
      <c r="Q1168" s="87" t="s">
        <v>79</v>
      </c>
      <c r="R1168" s="87"/>
      <c r="S1168" s="87"/>
      <c r="T1168" s="87"/>
      <c r="U1168" s="87"/>
      <c r="V1168" s="86" t="s">
        <v>79</v>
      </c>
      <c r="W1168" s="75"/>
      <c r="X1168" s="102" t="s">
        <v>79</v>
      </c>
      <c r="Y1168" s="63" t="str">
        <f>IFERROR(IF(VLOOKUP(X1168,Listor!$T$6:$U$7,2,FALSE)&lt;O1168,TRUE),"")</f>
        <v/>
      </c>
      <c r="Z1168" s="87"/>
      <c r="AA1168" s="104"/>
    </row>
    <row r="1169" spans="2:27" x14ac:dyDescent="0.25">
      <c r="B1169" s="68" t="s">
        <v>68</v>
      </c>
      <c r="C1169" s="80" t="str">
        <f>IFERROR(VLOOKUP(B1169,Listor!$A$6:$B$62,2,FALSE),"")</f>
        <v/>
      </c>
      <c r="D1169" s="80" t="str">
        <f>IFERROR(VLOOKUP(B1169,Listor!$A$6:$C$62,3,FALSE),"")</f>
        <v/>
      </c>
      <c r="E1169" s="110" t="s">
        <v>79</v>
      </c>
      <c r="F1169" s="66"/>
      <c r="G1169" s="35" t="str">
        <f>IFERROR(VLOOKUP(B1169,Listor!$A$6:$G$62,7,FALSE),"")</f>
        <v/>
      </c>
      <c r="H1169" s="63" t="str">
        <f>IFERROR(VLOOKUP(B1169,Listor!$N$6:$O$47,2,FALSE),"")</f>
        <v/>
      </c>
      <c r="I1169" s="63" t="str">
        <f t="shared" si="55"/>
        <v/>
      </c>
      <c r="J1169" s="96" t="str">
        <f>IFERROR(VLOOKUP(B1169,Listor!$N$6:$P$47,3,FALSE)*I1169,"")</f>
        <v/>
      </c>
      <c r="K1169" s="81"/>
      <c r="L1169" s="88" t="str">
        <f>IFERROR((VLOOKUP(B1169,Listor!$N$6:$P$47,3,FALSE)*Biologiska!K1169)+(VLOOKUP(B1169,Listor!$N$6:$Q$47,4,FALSE)),"")</f>
        <v/>
      </c>
      <c r="M1169" s="63" t="str">
        <f t="shared" si="56"/>
        <v/>
      </c>
      <c r="N1169" s="75"/>
      <c r="O1169" s="84" t="str">
        <f t="shared" si="57"/>
        <v/>
      </c>
      <c r="P1169" s="107"/>
      <c r="Q1169" s="87" t="s">
        <v>79</v>
      </c>
      <c r="R1169" s="87"/>
      <c r="S1169" s="87"/>
      <c r="T1169" s="87"/>
      <c r="U1169" s="87"/>
      <c r="V1169" s="86" t="s">
        <v>79</v>
      </c>
      <c r="W1169" s="75"/>
      <c r="X1169" s="102" t="s">
        <v>79</v>
      </c>
      <c r="Y1169" s="63" t="str">
        <f>IFERROR(IF(VLOOKUP(X1169,Listor!$T$6:$U$7,2,FALSE)&lt;O1169,TRUE),"")</f>
        <v/>
      </c>
      <c r="Z1169" s="87"/>
      <c r="AA1169" s="104"/>
    </row>
    <row r="1170" spans="2:27" x14ac:dyDescent="0.25">
      <c r="B1170" s="68" t="s">
        <v>68</v>
      </c>
      <c r="C1170" s="80" t="str">
        <f>IFERROR(VLOOKUP(B1170,Listor!$A$6:$B$62,2,FALSE),"")</f>
        <v/>
      </c>
      <c r="D1170" s="80" t="str">
        <f>IFERROR(VLOOKUP(B1170,Listor!$A$6:$C$62,3,FALSE),"")</f>
        <v/>
      </c>
      <c r="E1170" s="110" t="s">
        <v>79</v>
      </c>
      <c r="F1170" s="66"/>
      <c r="G1170" s="35" t="str">
        <f>IFERROR(VLOOKUP(B1170,Listor!$A$6:$G$62,7,FALSE),"")</f>
        <v/>
      </c>
      <c r="H1170" s="63" t="str">
        <f>IFERROR(VLOOKUP(B1170,Listor!$N$6:$O$47,2,FALSE),"")</f>
        <v/>
      </c>
      <c r="I1170" s="63" t="str">
        <f t="shared" si="55"/>
        <v/>
      </c>
      <c r="J1170" s="96" t="str">
        <f>IFERROR(VLOOKUP(B1170,Listor!$N$6:$P$47,3,FALSE)*I1170,"")</f>
        <v/>
      </c>
      <c r="K1170" s="81"/>
      <c r="L1170" s="88" t="str">
        <f>IFERROR((VLOOKUP(B1170,Listor!$N$6:$P$47,3,FALSE)*Biologiska!K1170)+(VLOOKUP(B1170,Listor!$N$6:$Q$47,4,FALSE)),"")</f>
        <v/>
      </c>
      <c r="M1170" s="63" t="str">
        <f t="shared" si="56"/>
        <v/>
      </c>
      <c r="N1170" s="75"/>
      <c r="O1170" s="84" t="str">
        <f t="shared" si="57"/>
        <v/>
      </c>
      <c r="P1170" s="107"/>
      <c r="Q1170" s="87" t="s">
        <v>79</v>
      </c>
      <c r="R1170" s="87"/>
      <c r="S1170" s="87"/>
      <c r="T1170" s="87"/>
      <c r="U1170" s="87"/>
      <c r="V1170" s="86" t="s">
        <v>79</v>
      </c>
      <c r="W1170" s="75"/>
      <c r="X1170" s="102" t="s">
        <v>79</v>
      </c>
      <c r="Y1170" s="63" t="str">
        <f>IFERROR(IF(VLOOKUP(X1170,Listor!$T$6:$U$7,2,FALSE)&lt;O1170,TRUE),"")</f>
        <v/>
      </c>
      <c r="Z1170" s="87"/>
      <c r="AA1170" s="104"/>
    </row>
    <row r="1171" spans="2:27" x14ac:dyDescent="0.25">
      <c r="B1171" s="68" t="s">
        <v>68</v>
      </c>
      <c r="C1171" s="80" t="str">
        <f>IFERROR(VLOOKUP(B1171,Listor!$A$6:$B$62,2,FALSE),"")</f>
        <v/>
      </c>
      <c r="D1171" s="80" t="str">
        <f>IFERROR(VLOOKUP(B1171,Listor!$A$6:$C$62,3,FALSE),"")</f>
        <v/>
      </c>
      <c r="E1171" s="110" t="s">
        <v>79</v>
      </c>
      <c r="F1171" s="66"/>
      <c r="G1171" s="35" t="str">
        <f>IFERROR(VLOOKUP(B1171,Listor!$A$6:$G$62,7,FALSE),"")</f>
        <v/>
      </c>
      <c r="H1171" s="63" t="str">
        <f>IFERROR(VLOOKUP(B1171,Listor!$N$6:$O$47,2,FALSE),"")</f>
        <v/>
      </c>
      <c r="I1171" s="63" t="str">
        <f t="shared" si="55"/>
        <v/>
      </c>
      <c r="J1171" s="96" t="str">
        <f>IFERROR(VLOOKUP(B1171,Listor!$N$6:$P$47,3,FALSE)*I1171,"")</f>
        <v/>
      </c>
      <c r="K1171" s="81"/>
      <c r="L1171" s="88" t="str">
        <f>IFERROR((VLOOKUP(B1171,Listor!$N$6:$P$47,3,FALSE)*Biologiska!K1171)+(VLOOKUP(B1171,Listor!$N$6:$Q$47,4,FALSE)),"")</f>
        <v/>
      </c>
      <c r="M1171" s="63" t="str">
        <f t="shared" si="56"/>
        <v/>
      </c>
      <c r="N1171" s="75"/>
      <c r="O1171" s="84" t="str">
        <f t="shared" si="57"/>
        <v/>
      </c>
      <c r="P1171" s="107"/>
      <c r="Q1171" s="87" t="s">
        <v>79</v>
      </c>
      <c r="R1171" s="87"/>
      <c r="S1171" s="87"/>
      <c r="T1171" s="87"/>
      <c r="U1171" s="87"/>
      <c r="V1171" s="86" t="s">
        <v>79</v>
      </c>
      <c r="W1171" s="75"/>
      <c r="X1171" s="102" t="s">
        <v>79</v>
      </c>
      <c r="Y1171" s="63" t="str">
        <f>IFERROR(IF(VLOOKUP(X1171,Listor!$T$6:$U$7,2,FALSE)&lt;O1171,TRUE),"")</f>
        <v/>
      </c>
      <c r="Z1171" s="87"/>
      <c r="AA1171" s="104"/>
    </row>
    <row r="1172" spans="2:27" x14ac:dyDescent="0.25">
      <c r="B1172" s="68" t="s">
        <v>68</v>
      </c>
      <c r="C1172" s="80" t="str">
        <f>IFERROR(VLOOKUP(B1172,Listor!$A$6:$B$62,2,FALSE),"")</f>
        <v/>
      </c>
      <c r="D1172" s="80" t="str">
        <f>IFERROR(VLOOKUP(B1172,Listor!$A$6:$C$62,3,FALSE),"")</f>
        <v/>
      </c>
      <c r="E1172" s="110" t="s">
        <v>79</v>
      </c>
      <c r="F1172" s="66"/>
      <c r="G1172" s="35" t="str">
        <f>IFERROR(VLOOKUP(B1172,Listor!$A$6:$G$62,7,FALSE),"")</f>
        <v/>
      </c>
      <c r="H1172" s="63" t="str">
        <f>IFERROR(VLOOKUP(B1172,Listor!$N$6:$O$47,2,FALSE),"")</f>
        <v/>
      </c>
      <c r="I1172" s="63" t="str">
        <f t="shared" si="55"/>
        <v/>
      </c>
      <c r="J1172" s="96" t="str">
        <f>IFERROR(VLOOKUP(B1172,Listor!$N$6:$P$47,3,FALSE)*I1172,"")</f>
        <v/>
      </c>
      <c r="K1172" s="81"/>
      <c r="L1172" s="88" t="str">
        <f>IFERROR((VLOOKUP(B1172,Listor!$N$6:$P$47,3,FALSE)*Biologiska!K1172)+(VLOOKUP(B1172,Listor!$N$6:$Q$47,4,FALSE)),"")</f>
        <v/>
      </c>
      <c r="M1172" s="63" t="str">
        <f t="shared" si="56"/>
        <v/>
      </c>
      <c r="N1172" s="75"/>
      <c r="O1172" s="84" t="str">
        <f t="shared" si="57"/>
        <v/>
      </c>
      <c r="P1172" s="107"/>
      <c r="Q1172" s="87" t="s">
        <v>79</v>
      </c>
      <c r="R1172" s="87"/>
      <c r="S1172" s="87"/>
      <c r="T1172" s="87"/>
      <c r="U1172" s="87"/>
      <c r="V1172" s="86" t="s">
        <v>79</v>
      </c>
      <c r="W1172" s="75"/>
      <c r="X1172" s="102" t="s">
        <v>79</v>
      </c>
      <c r="Y1172" s="63" t="str">
        <f>IFERROR(IF(VLOOKUP(X1172,Listor!$T$6:$U$7,2,FALSE)&lt;O1172,TRUE),"")</f>
        <v/>
      </c>
      <c r="Z1172" s="87"/>
      <c r="AA1172" s="104"/>
    </row>
    <row r="1173" spans="2:27" x14ac:dyDescent="0.25">
      <c r="B1173" s="68" t="s">
        <v>68</v>
      </c>
      <c r="C1173" s="80" t="str">
        <f>IFERROR(VLOOKUP(B1173,Listor!$A$6:$B$62,2,FALSE),"")</f>
        <v/>
      </c>
      <c r="D1173" s="80" t="str">
        <f>IFERROR(VLOOKUP(B1173,Listor!$A$6:$C$62,3,FALSE),"")</f>
        <v/>
      </c>
      <c r="E1173" s="110" t="s">
        <v>79</v>
      </c>
      <c r="F1173" s="66"/>
      <c r="G1173" s="35" t="str">
        <f>IFERROR(VLOOKUP(B1173,Listor!$A$6:$G$62,7,FALSE),"")</f>
        <v/>
      </c>
      <c r="H1173" s="63" t="str">
        <f>IFERROR(VLOOKUP(B1173,Listor!$N$6:$O$47,2,FALSE),"")</f>
        <v/>
      </c>
      <c r="I1173" s="63" t="str">
        <f t="shared" si="55"/>
        <v/>
      </c>
      <c r="J1173" s="96" t="str">
        <f>IFERROR(VLOOKUP(B1173,Listor!$N$6:$P$47,3,FALSE)*I1173,"")</f>
        <v/>
      </c>
      <c r="K1173" s="81"/>
      <c r="L1173" s="88" t="str">
        <f>IFERROR((VLOOKUP(B1173,Listor!$N$6:$P$47,3,FALSE)*Biologiska!K1173)+(VLOOKUP(B1173,Listor!$N$6:$Q$47,4,FALSE)),"")</f>
        <v/>
      </c>
      <c r="M1173" s="63" t="str">
        <f t="shared" si="56"/>
        <v/>
      </c>
      <c r="N1173" s="75"/>
      <c r="O1173" s="84" t="str">
        <f t="shared" si="57"/>
        <v/>
      </c>
      <c r="P1173" s="107"/>
      <c r="Q1173" s="87" t="s">
        <v>79</v>
      </c>
      <c r="R1173" s="87"/>
      <c r="S1173" s="87"/>
      <c r="T1173" s="87"/>
      <c r="U1173" s="87"/>
      <c r="V1173" s="86" t="s">
        <v>79</v>
      </c>
      <c r="W1173" s="75"/>
      <c r="X1173" s="102" t="s">
        <v>79</v>
      </c>
      <c r="Y1173" s="63" t="str">
        <f>IFERROR(IF(VLOOKUP(X1173,Listor!$T$6:$U$7,2,FALSE)&lt;O1173,TRUE),"")</f>
        <v/>
      </c>
      <c r="Z1173" s="87"/>
      <c r="AA1173" s="104"/>
    </row>
    <row r="1174" spans="2:27" x14ac:dyDescent="0.25">
      <c r="B1174" s="68" t="s">
        <v>68</v>
      </c>
      <c r="C1174" s="80" t="str">
        <f>IFERROR(VLOOKUP(B1174,Listor!$A$6:$B$62,2,FALSE),"")</f>
        <v/>
      </c>
      <c r="D1174" s="80" t="str">
        <f>IFERROR(VLOOKUP(B1174,Listor!$A$6:$C$62,3,FALSE),"")</f>
        <v/>
      </c>
      <c r="E1174" s="110" t="s">
        <v>79</v>
      </c>
      <c r="F1174" s="66"/>
      <c r="G1174" s="35" t="str">
        <f>IFERROR(VLOOKUP(B1174,Listor!$A$6:$G$62,7,FALSE),"")</f>
        <v/>
      </c>
      <c r="H1174" s="63" t="str">
        <f>IFERROR(VLOOKUP(B1174,Listor!$N$6:$O$47,2,FALSE),"")</f>
        <v/>
      </c>
      <c r="I1174" s="63" t="str">
        <f t="shared" si="55"/>
        <v/>
      </c>
      <c r="J1174" s="96" t="str">
        <f>IFERROR(VLOOKUP(B1174,Listor!$N$6:$P$47,3,FALSE)*I1174,"")</f>
        <v/>
      </c>
      <c r="K1174" s="81"/>
      <c r="L1174" s="88" t="str">
        <f>IFERROR((VLOOKUP(B1174,Listor!$N$6:$P$47,3,FALSE)*Biologiska!K1174)+(VLOOKUP(B1174,Listor!$N$6:$Q$47,4,FALSE)),"")</f>
        <v/>
      </c>
      <c r="M1174" s="63" t="str">
        <f t="shared" si="56"/>
        <v/>
      </c>
      <c r="N1174" s="75"/>
      <c r="O1174" s="84" t="str">
        <f t="shared" si="57"/>
        <v/>
      </c>
      <c r="P1174" s="107"/>
      <c r="Q1174" s="87" t="s">
        <v>79</v>
      </c>
      <c r="R1174" s="87"/>
      <c r="S1174" s="87"/>
      <c r="T1174" s="87"/>
      <c r="U1174" s="87"/>
      <c r="V1174" s="86" t="s">
        <v>79</v>
      </c>
      <c r="W1174" s="75"/>
      <c r="X1174" s="102" t="s">
        <v>79</v>
      </c>
      <c r="Y1174" s="63" t="str">
        <f>IFERROR(IF(VLOOKUP(X1174,Listor!$T$6:$U$7,2,FALSE)&lt;O1174,TRUE),"")</f>
        <v/>
      </c>
      <c r="Z1174" s="87"/>
      <c r="AA1174" s="104"/>
    </row>
    <row r="1175" spans="2:27" x14ac:dyDescent="0.25">
      <c r="B1175" s="68" t="s">
        <v>68</v>
      </c>
      <c r="C1175" s="80" t="str">
        <f>IFERROR(VLOOKUP(B1175,Listor!$A$6:$B$62,2,FALSE),"")</f>
        <v/>
      </c>
      <c r="D1175" s="80" t="str">
        <f>IFERROR(VLOOKUP(B1175,Listor!$A$6:$C$62,3,FALSE),"")</f>
        <v/>
      </c>
      <c r="E1175" s="110" t="s">
        <v>79</v>
      </c>
      <c r="F1175" s="66"/>
      <c r="G1175" s="35" t="str">
        <f>IFERROR(VLOOKUP(B1175,Listor!$A$6:$G$62,7,FALSE),"")</f>
        <v/>
      </c>
      <c r="H1175" s="63" t="str">
        <f>IFERROR(VLOOKUP(B1175,Listor!$N$6:$O$47,2,FALSE),"")</f>
        <v/>
      </c>
      <c r="I1175" s="63" t="str">
        <f t="shared" si="55"/>
        <v/>
      </c>
      <c r="J1175" s="96" t="str">
        <f>IFERROR(VLOOKUP(B1175,Listor!$N$6:$P$47,3,FALSE)*I1175,"")</f>
        <v/>
      </c>
      <c r="K1175" s="81"/>
      <c r="L1175" s="88" t="str">
        <f>IFERROR((VLOOKUP(B1175,Listor!$N$6:$P$47,3,FALSE)*Biologiska!K1175)+(VLOOKUP(B1175,Listor!$N$6:$Q$47,4,FALSE)),"")</f>
        <v/>
      </c>
      <c r="M1175" s="63" t="str">
        <f t="shared" si="56"/>
        <v/>
      </c>
      <c r="N1175" s="75"/>
      <c r="O1175" s="84" t="str">
        <f t="shared" si="57"/>
        <v/>
      </c>
      <c r="P1175" s="107"/>
      <c r="Q1175" s="87" t="s">
        <v>79</v>
      </c>
      <c r="R1175" s="87"/>
      <c r="S1175" s="87"/>
      <c r="T1175" s="87"/>
      <c r="U1175" s="87"/>
      <c r="V1175" s="86" t="s">
        <v>79</v>
      </c>
      <c r="W1175" s="75"/>
      <c r="X1175" s="102" t="s">
        <v>79</v>
      </c>
      <c r="Y1175" s="63" t="str">
        <f>IFERROR(IF(VLOOKUP(X1175,Listor!$T$6:$U$7,2,FALSE)&lt;O1175,TRUE),"")</f>
        <v/>
      </c>
      <c r="Z1175" s="87"/>
      <c r="AA1175" s="104"/>
    </row>
    <row r="1176" spans="2:27" x14ac:dyDescent="0.25">
      <c r="B1176" s="68" t="s">
        <v>68</v>
      </c>
      <c r="C1176" s="80" t="str">
        <f>IFERROR(VLOOKUP(B1176,Listor!$A$6:$B$62,2,FALSE),"")</f>
        <v/>
      </c>
      <c r="D1176" s="80" t="str">
        <f>IFERROR(VLOOKUP(B1176,Listor!$A$6:$C$62,3,FALSE),"")</f>
        <v/>
      </c>
      <c r="E1176" s="110" t="s">
        <v>79</v>
      </c>
      <c r="F1176" s="66"/>
      <c r="G1176" s="35" t="str">
        <f>IFERROR(VLOOKUP(B1176,Listor!$A$6:$G$62,7,FALSE),"")</f>
        <v/>
      </c>
      <c r="H1176" s="63" t="str">
        <f>IFERROR(VLOOKUP(B1176,Listor!$N$6:$O$47,2,FALSE),"")</f>
        <v/>
      </c>
      <c r="I1176" s="63" t="str">
        <f t="shared" si="55"/>
        <v/>
      </c>
      <c r="J1176" s="96" t="str">
        <f>IFERROR(VLOOKUP(B1176,Listor!$N$6:$P$47,3,FALSE)*I1176,"")</f>
        <v/>
      </c>
      <c r="K1176" s="81"/>
      <c r="L1176" s="88" t="str">
        <f>IFERROR((VLOOKUP(B1176,Listor!$N$6:$P$47,3,FALSE)*Biologiska!K1176)+(VLOOKUP(B1176,Listor!$N$6:$Q$47,4,FALSE)),"")</f>
        <v/>
      </c>
      <c r="M1176" s="63" t="str">
        <f t="shared" si="56"/>
        <v/>
      </c>
      <c r="N1176" s="75"/>
      <c r="O1176" s="84" t="str">
        <f t="shared" si="57"/>
        <v/>
      </c>
      <c r="P1176" s="107"/>
      <c r="Q1176" s="87" t="s">
        <v>79</v>
      </c>
      <c r="R1176" s="87"/>
      <c r="S1176" s="87"/>
      <c r="T1176" s="87"/>
      <c r="U1176" s="87"/>
      <c r="V1176" s="86" t="s">
        <v>79</v>
      </c>
      <c r="W1176" s="75"/>
      <c r="X1176" s="102" t="s">
        <v>79</v>
      </c>
      <c r="Y1176" s="63" t="str">
        <f>IFERROR(IF(VLOOKUP(X1176,Listor!$T$6:$U$7,2,FALSE)&lt;O1176,TRUE),"")</f>
        <v/>
      </c>
      <c r="Z1176" s="87"/>
      <c r="AA1176" s="104"/>
    </row>
    <row r="1177" spans="2:27" x14ac:dyDescent="0.25">
      <c r="B1177" s="68" t="s">
        <v>68</v>
      </c>
      <c r="C1177" s="80" t="str">
        <f>IFERROR(VLOOKUP(B1177,Listor!$A$6:$B$62,2,FALSE),"")</f>
        <v/>
      </c>
      <c r="D1177" s="80" t="str">
        <f>IFERROR(VLOOKUP(B1177,Listor!$A$6:$C$62,3,FALSE),"")</f>
        <v/>
      </c>
      <c r="E1177" s="110" t="s">
        <v>79</v>
      </c>
      <c r="F1177" s="66"/>
      <c r="G1177" s="35" t="str">
        <f>IFERROR(VLOOKUP(B1177,Listor!$A$6:$G$62,7,FALSE),"")</f>
        <v/>
      </c>
      <c r="H1177" s="63" t="str">
        <f>IFERROR(VLOOKUP(B1177,Listor!$N$6:$O$47,2,FALSE),"")</f>
        <v/>
      </c>
      <c r="I1177" s="63" t="str">
        <f t="shared" si="55"/>
        <v/>
      </c>
      <c r="J1177" s="96" t="str">
        <f>IFERROR(VLOOKUP(B1177,Listor!$N$6:$P$47,3,FALSE)*I1177,"")</f>
        <v/>
      </c>
      <c r="K1177" s="81"/>
      <c r="L1177" s="88" t="str">
        <f>IFERROR((VLOOKUP(B1177,Listor!$N$6:$P$47,3,FALSE)*Biologiska!K1177)+(VLOOKUP(B1177,Listor!$N$6:$Q$47,4,FALSE)),"")</f>
        <v/>
      </c>
      <c r="M1177" s="63" t="str">
        <f t="shared" si="56"/>
        <v/>
      </c>
      <c r="N1177" s="75"/>
      <c r="O1177" s="84" t="str">
        <f t="shared" si="57"/>
        <v/>
      </c>
      <c r="P1177" s="107"/>
      <c r="Q1177" s="87" t="s">
        <v>79</v>
      </c>
      <c r="R1177" s="87"/>
      <c r="S1177" s="87"/>
      <c r="T1177" s="87"/>
      <c r="U1177" s="87"/>
      <c r="V1177" s="86" t="s">
        <v>79</v>
      </c>
      <c r="W1177" s="75"/>
      <c r="X1177" s="102" t="s">
        <v>79</v>
      </c>
      <c r="Y1177" s="63" t="str">
        <f>IFERROR(IF(VLOOKUP(X1177,Listor!$T$6:$U$7,2,FALSE)&lt;O1177,TRUE),"")</f>
        <v/>
      </c>
      <c r="Z1177" s="87"/>
      <c r="AA1177" s="104"/>
    </row>
    <row r="1178" spans="2:27" x14ac:dyDescent="0.25">
      <c r="B1178" s="68" t="s">
        <v>68</v>
      </c>
      <c r="C1178" s="80" t="str">
        <f>IFERROR(VLOOKUP(B1178,Listor!$A$6:$B$62,2,FALSE),"")</f>
        <v/>
      </c>
      <c r="D1178" s="80" t="str">
        <f>IFERROR(VLOOKUP(B1178,Listor!$A$6:$C$62,3,FALSE),"")</f>
        <v/>
      </c>
      <c r="E1178" s="110" t="s">
        <v>79</v>
      </c>
      <c r="F1178" s="66"/>
      <c r="G1178" s="35" t="str">
        <f>IFERROR(VLOOKUP(B1178,Listor!$A$6:$G$62,7,FALSE),"")</f>
        <v/>
      </c>
      <c r="H1178" s="63" t="str">
        <f>IFERROR(VLOOKUP(B1178,Listor!$N$6:$O$47,2,FALSE),"")</f>
        <v/>
      </c>
      <c r="I1178" s="63" t="str">
        <f t="shared" si="55"/>
        <v/>
      </c>
      <c r="J1178" s="96" t="str">
        <f>IFERROR(VLOOKUP(B1178,Listor!$N$6:$P$47,3,FALSE)*I1178,"")</f>
        <v/>
      </c>
      <c r="K1178" s="81"/>
      <c r="L1178" s="88" t="str">
        <f>IFERROR((VLOOKUP(B1178,Listor!$N$6:$P$47,3,FALSE)*Biologiska!K1178)+(VLOOKUP(B1178,Listor!$N$6:$Q$47,4,FALSE)),"")</f>
        <v/>
      </c>
      <c r="M1178" s="63" t="str">
        <f t="shared" si="56"/>
        <v/>
      </c>
      <c r="N1178" s="75"/>
      <c r="O1178" s="84" t="str">
        <f t="shared" si="57"/>
        <v/>
      </c>
      <c r="P1178" s="107"/>
      <c r="Q1178" s="87" t="s">
        <v>79</v>
      </c>
      <c r="R1178" s="87"/>
      <c r="S1178" s="87"/>
      <c r="T1178" s="87"/>
      <c r="U1178" s="87"/>
      <c r="V1178" s="86" t="s">
        <v>79</v>
      </c>
      <c r="W1178" s="75"/>
      <c r="X1178" s="102" t="s">
        <v>79</v>
      </c>
      <c r="Y1178" s="63" t="str">
        <f>IFERROR(IF(VLOOKUP(X1178,Listor!$T$6:$U$7,2,FALSE)&lt;O1178,TRUE),"")</f>
        <v/>
      </c>
      <c r="Z1178" s="87"/>
      <c r="AA1178" s="104"/>
    </row>
    <row r="1179" spans="2:27" x14ac:dyDescent="0.25">
      <c r="B1179" s="68" t="s">
        <v>68</v>
      </c>
      <c r="C1179" s="80" t="str">
        <f>IFERROR(VLOOKUP(B1179,Listor!$A$6:$B$62,2,FALSE),"")</f>
        <v/>
      </c>
      <c r="D1179" s="80" t="str">
        <f>IFERROR(VLOOKUP(B1179,Listor!$A$6:$C$62,3,FALSE),"")</f>
        <v/>
      </c>
      <c r="E1179" s="110" t="s">
        <v>79</v>
      </c>
      <c r="F1179" s="66"/>
      <c r="G1179" s="35" t="str">
        <f>IFERROR(VLOOKUP(B1179,Listor!$A$6:$G$62,7,FALSE),"")</f>
        <v/>
      </c>
      <c r="H1179" s="63" t="str">
        <f>IFERROR(VLOOKUP(B1179,Listor!$N$6:$O$47,2,FALSE),"")</f>
        <v/>
      </c>
      <c r="I1179" s="63" t="str">
        <f t="shared" si="55"/>
        <v/>
      </c>
      <c r="J1179" s="96" t="str">
        <f>IFERROR(VLOOKUP(B1179,Listor!$N$6:$P$47,3,FALSE)*I1179,"")</f>
        <v/>
      </c>
      <c r="K1179" s="81"/>
      <c r="L1179" s="88" t="str">
        <f>IFERROR((VLOOKUP(B1179,Listor!$N$6:$P$47,3,FALSE)*Biologiska!K1179)+(VLOOKUP(B1179,Listor!$N$6:$Q$47,4,FALSE)),"")</f>
        <v/>
      </c>
      <c r="M1179" s="63" t="str">
        <f t="shared" si="56"/>
        <v/>
      </c>
      <c r="N1179" s="75"/>
      <c r="O1179" s="84" t="str">
        <f t="shared" si="57"/>
        <v/>
      </c>
      <c r="P1179" s="107"/>
      <c r="Q1179" s="87" t="s">
        <v>79</v>
      </c>
      <c r="R1179" s="87"/>
      <c r="S1179" s="87"/>
      <c r="T1179" s="87"/>
      <c r="U1179" s="87"/>
      <c r="V1179" s="86" t="s">
        <v>79</v>
      </c>
      <c r="W1179" s="75"/>
      <c r="X1179" s="102" t="s">
        <v>79</v>
      </c>
      <c r="Y1179" s="63" t="str">
        <f>IFERROR(IF(VLOOKUP(X1179,Listor!$T$6:$U$7,2,FALSE)&lt;O1179,TRUE),"")</f>
        <v/>
      </c>
      <c r="Z1179" s="87"/>
      <c r="AA1179" s="104"/>
    </row>
    <row r="1180" spans="2:27" x14ac:dyDescent="0.25">
      <c r="B1180" s="68" t="s">
        <v>68</v>
      </c>
      <c r="C1180" s="80" t="str">
        <f>IFERROR(VLOOKUP(B1180,Listor!$A$6:$B$62,2,FALSE),"")</f>
        <v/>
      </c>
      <c r="D1180" s="80" t="str">
        <f>IFERROR(VLOOKUP(B1180,Listor!$A$6:$C$62,3,FALSE),"")</f>
        <v/>
      </c>
      <c r="E1180" s="110" t="s">
        <v>79</v>
      </c>
      <c r="F1180" s="66"/>
      <c r="G1180" s="35" t="str">
        <f>IFERROR(VLOOKUP(B1180,Listor!$A$6:$G$62,7,FALSE),"")</f>
        <v/>
      </c>
      <c r="H1180" s="63" t="str">
        <f>IFERROR(VLOOKUP(B1180,Listor!$N$6:$O$47,2,FALSE),"")</f>
        <v/>
      </c>
      <c r="I1180" s="63" t="str">
        <f t="shared" si="55"/>
        <v/>
      </c>
      <c r="J1180" s="96" t="str">
        <f>IFERROR(VLOOKUP(B1180,Listor!$N$6:$P$47,3,FALSE)*I1180,"")</f>
        <v/>
      </c>
      <c r="K1180" s="81"/>
      <c r="L1180" s="88" t="str">
        <f>IFERROR((VLOOKUP(B1180,Listor!$N$6:$P$47,3,FALSE)*Biologiska!K1180)+(VLOOKUP(B1180,Listor!$N$6:$Q$47,4,FALSE)),"")</f>
        <v/>
      </c>
      <c r="M1180" s="63" t="str">
        <f t="shared" si="56"/>
        <v/>
      </c>
      <c r="N1180" s="75"/>
      <c r="O1180" s="84" t="str">
        <f t="shared" si="57"/>
        <v/>
      </c>
      <c r="P1180" s="107"/>
      <c r="Q1180" s="87" t="s">
        <v>79</v>
      </c>
      <c r="R1180" s="87"/>
      <c r="S1180" s="87"/>
      <c r="T1180" s="87"/>
      <c r="U1180" s="87"/>
      <c r="V1180" s="86" t="s">
        <v>79</v>
      </c>
      <c r="W1180" s="75"/>
      <c r="X1180" s="102" t="s">
        <v>79</v>
      </c>
      <c r="Y1180" s="63" t="str">
        <f>IFERROR(IF(VLOOKUP(X1180,Listor!$T$6:$U$7,2,FALSE)&lt;O1180,TRUE),"")</f>
        <v/>
      </c>
      <c r="Z1180" s="87"/>
      <c r="AA1180" s="104"/>
    </row>
    <row r="1181" spans="2:27" x14ac:dyDescent="0.25">
      <c r="B1181" s="68" t="s">
        <v>68</v>
      </c>
      <c r="C1181" s="80" t="str">
        <f>IFERROR(VLOOKUP(B1181,Listor!$A$6:$B$62,2,FALSE),"")</f>
        <v/>
      </c>
      <c r="D1181" s="80" t="str">
        <f>IFERROR(VLOOKUP(B1181,Listor!$A$6:$C$62,3,FALSE),"")</f>
        <v/>
      </c>
      <c r="E1181" s="110" t="s">
        <v>79</v>
      </c>
      <c r="F1181" s="66"/>
      <c r="G1181" s="35" t="str">
        <f>IFERROR(VLOOKUP(B1181,Listor!$A$6:$G$62,7,FALSE),"")</f>
        <v/>
      </c>
      <c r="H1181" s="63" t="str">
        <f>IFERROR(VLOOKUP(B1181,Listor!$N$6:$O$47,2,FALSE),"")</f>
        <v/>
      </c>
      <c r="I1181" s="63" t="str">
        <f t="shared" si="55"/>
        <v/>
      </c>
      <c r="J1181" s="96" t="str">
        <f>IFERROR(VLOOKUP(B1181,Listor!$N$6:$P$47,3,FALSE)*I1181,"")</f>
        <v/>
      </c>
      <c r="K1181" s="81"/>
      <c r="L1181" s="88" t="str">
        <f>IFERROR((VLOOKUP(B1181,Listor!$N$6:$P$47,3,FALSE)*Biologiska!K1181)+(VLOOKUP(B1181,Listor!$N$6:$Q$47,4,FALSE)),"")</f>
        <v/>
      </c>
      <c r="M1181" s="63" t="str">
        <f t="shared" si="56"/>
        <v/>
      </c>
      <c r="N1181" s="75"/>
      <c r="O1181" s="84" t="str">
        <f t="shared" si="57"/>
        <v/>
      </c>
      <c r="P1181" s="107"/>
      <c r="Q1181" s="87" t="s">
        <v>79</v>
      </c>
      <c r="R1181" s="87"/>
      <c r="S1181" s="87"/>
      <c r="T1181" s="87"/>
      <c r="U1181" s="87"/>
      <c r="V1181" s="86" t="s">
        <v>79</v>
      </c>
      <c r="W1181" s="75"/>
      <c r="X1181" s="102" t="s">
        <v>79</v>
      </c>
      <c r="Y1181" s="63" t="str">
        <f>IFERROR(IF(VLOOKUP(X1181,Listor!$T$6:$U$7,2,FALSE)&lt;O1181,TRUE),"")</f>
        <v/>
      </c>
      <c r="Z1181" s="87"/>
      <c r="AA1181" s="104"/>
    </row>
    <row r="1182" spans="2:27" x14ac:dyDescent="0.25">
      <c r="B1182" s="68" t="s">
        <v>68</v>
      </c>
      <c r="C1182" s="80" t="str">
        <f>IFERROR(VLOOKUP(B1182,Listor!$A$6:$B$62,2,FALSE),"")</f>
        <v/>
      </c>
      <c r="D1182" s="80" t="str">
        <f>IFERROR(VLOOKUP(B1182,Listor!$A$6:$C$62,3,FALSE),"")</f>
        <v/>
      </c>
      <c r="E1182" s="110" t="s">
        <v>79</v>
      </c>
      <c r="F1182" s="66"/>
      <c r="G1182" s="35" t="str">
        <f>IFERROR(VLOOKUP(B1182,Listor!$A$6:$G$62,7,FALSE),"")</f>
        <v/>
      </c>
      <c r="H1182" s="63" t="str">
        <f>IFERROR(VLOOKUP(B1182,Listor!$N$6:$O$47,2,FALSE),"")</f>
        <v/>
      </c>
      <c r="I1182" s="63" t="str">
        <f t="shared" si="55"/>
        <v/>
      </c>
      <c r="J1182" s="96" t="str">
        <f>IFERROR(VLOOKUP(B1182,Listor!$N$6:$P$47,3,FALSE)*I1182,"")</f>
        <v/>
      </c>
      <c r="K1182" s="81"/>
      <c r="L1182" s="88" t="str">
        <f>IFERROR((VLOOKUP(B1182,Listor!$N$6:$P$47,3,FALSE)*Biologiska!K1182)+(VLOOKUP(B1182,Listor!$N$6:$Q$47,4,FALSE)),"")</f>
        <v/>
      </c>
      <c r="M1182" s="63" t="str">
        <f t="shared" si="56"/>
        <v/>
      </c>
      <c r="N1182" s="75"/>
      <c r="O1182" s="84" t="str">
        <f t="shared" si="57"/>
        <v/>
      </c>
      <c r="P1182" s="107"/>
      <c r="Q1182" s="87" t="s">
        <v>79</v>
      </c>
      <c r="R1182" s="87"/>
      <c r="S1182" s="87"/>
      <c r="T1182" s="87"/>
      <c r="U1182" s="87"/>
      <c r="V1182" s="86" t="s">
        <v>79</v>
      </c>
      <c r="W1182" s="75"/>
      <c r="X1182" s="102" t="s">
        <v>79</v>
      </c>
      <c r="Y1182" s="63" t="str">
        <f>IFERROR(IF(VLOOKUP(X1182,Listor!$T$6:$U$7,2,FALSE)&lt;O1182,TRUE),"")</f>
        <v/>
      </c>
      <c r="Z1182" s="87"/>
      <c r="AA1182" s="104"/>
    </row>
    <row r="1183" spans="2:27" x14ac:dyDescent="0.25">
      <c r="B1183" s="68" t="s">
        <v>68</v>
      </c>
      <c r="C1183" s="80" t="str">
        <f>IFERROR(VLOOKUP(B1183,Listor!$A$6:$B$62,2,FALSE),"")</f>
        <v/>
      </c>
      <c r="D1183" s="80" t="str">
        <f>IFERROR(VLOOKUP(B1183,Listor!$A$6:$C$62,3,FALSE),"")</f>
        <v/>
      </c>
      <c r="E1183" s="110" t="s">
        <v>79</v>
      </c>
      <c r="F1183" s="66"/>
      <c r="G1183" s="35" t="str">
        <f>IFERROR(VLOOKUP(B1183,Listor!$A$6:$G$62,7,FALSE),"")</f>
        <v/>
      </c>
      <c r="H1183" s="63" t="str">
        <f>IFERROR(VLOOKUP(B1183,Listor!$N$6:$O$47,2,FALSE),"")</f>
        <v/>
      </c>
      <c r="I1183" s="63" t="str">
        <f t="shared" si="55"/>
        <v/>
      </c>
      <c r="J1183" s="96" t="str">
        <f>IFERROR(VLOOKUP(B1183,Listor!$N$6:$P$47,3,FALSE)*I1183,"")</f>
        <v/>
      </c>
      <c r="K1183" s="81"/>
      <c r="L1183" s="88" t="str">
        <f>IFERROR((VLOOKUP(B1183,Listor!$N$6:$P$47,3,FALSE)*Biologiska!K1183)+(VLOOKUP(B1183,Listor!$N$6:$Q$47,4,FALSE)),"")</f>
        <v/>
      </c>
      <c r="M1183" s="63" t="str">
        <f t="shared" si="56"/>
        <v/>
      </c>
      <c r="N1183" s="75"/>
      <c r="O1183" s="84" t="str">
        <f t="shared" si="57"/>
        <v/>
      </c>
      <c r="P1183" s="107"/>
      <c r="Q1183" s="87" t="s">
        <v>79</v>
      </c>
      <c r="R1183" s="87"/>
      <c r="S1183" s="87"/>
      <c r="T1183" s="87"/>
      <c r="U1183" s="87"/>
      <c r="V1183" s="86" t="s">
        <v>79</v>
      </c>
      <c r="W1183" s="75"/>
      <c r="X1183" s="102" t="s">
        <v>79</v>
      </c>
      <c r="Y1183" s="63" t="str">
        <f>IFERROR(IF(VLOOKUP(X1183,Listor!$T$6:$U$7,2,FALSE)&lt;O1183,TRUE),"")</f>
        <v/>
      </c>
      <c r="Z1183" s="87"/>
      <c r="AA1183" s="104"/>
    </row>
    <row r="1184" spans="2:27" x14ac:dyDescent="0.25">
      <c r="B1184" s="68" t="s">
        <v>68</v>
      </c>
      <c r="C1184" s="80" t="str">
        <f>IFERROR(VLOOKUP(B1184,Listor!$A$6:$B$62,2,FALSE),"")</f>
        <v/>
      </c>
      <c r="D1184" s="80" t="str">
        <f>IFERROR(VLOOKUP(B1184,Listor!$A$6:$C$62,3,FALSE),"")</f>
        <v/>
      </c>
      <c r="E1184" s="110" t="s">
        <v>79</v>
      </c>
      <c r="F1184" s="66"/>
      <c r="G1184" s="35" t="str">
        <f>IFERROR(VLOOKUP(B1184,Listor!$A$6:$G$62,7,FALSE),"")</f>
        <v/>
      </c>
      <c r="H1184" s="63" t="str">
        <f>IFERROR(VLOOKUP(B1184,Listor!$N$6:$O$47,2,FALSE),"")</f>
        <v/>
      </c>
      <c r="I1184" s="63" t="str">
        <f t="shared" si="55"/>
        <v/>
      </c>
      <c r="J1184" s="96" t="str">
        <f>IFERROR(VLOOKUP(B1184,Listor!$N$6:$P$47,3,FALSE)*I1184,"")</f>
        <v/>
      </c>
      <c r="K1184" s="81"/>
      <c r="L1184" s="88" t="str">
        <f>IFERROR((VLOOKUP(B1184,Listor!$N$6:$P$47,3,FALSE)*Biologiska!K1184)+(VLOOKUP(B1184,Listor!$N$6:$Q$47,4,FALSE)),"")</f>
        <v/>
      </c>
      <c r="M1184" s="63" t="str">
        <f t="shared" si="56"/>
        <v/>
      </c>
      <c r="N1184" s="75"/>
      <c r="O1184" s="84" t="str">
        <f t="shared" si="57"/>
        <v/>
      </c>
      <c r="P1184" s="107"/>
      <c r="Q1184" s="87" t="s">
        <v>79</v>
      </c>
      <c r="R1184" s="87"/>
      <c r="S1184" s="87"/>
      <c r="T1184" s="87"/>
      <c r="U1184" s="87"/>
      <c r="V1184" s="86" t="s">
        <v>79</v>
      </c>
      <c r="W1184" s="75"/>
      <c r="X1184" s="102" t="s">
        <v>79</v>
      </c>
      <c r="Y1184" s="63" t="str">
        <f>IFERROR(IF(VLOOKUP(X1184,Listor!$T$6:$U$7,2,FALSE)&lt;O1184,TRUE),"")</f>
        <v/>
      </c>
      <c r="Z1184" s="87"/>
      <c r="AA1184" s="104"/>
    </row>
    <row r="1185" spans="2:27" x14ac:dyDescent="0.25">
      <c r="B1185" s="68" t="s">
        <v>68</v>
      </c>
      <c r="C1185" s="80" t="str">
        <f>IFERROR(VLOOKUP(B1185,Listor!$A$6:$B$62,2,FALSE),"")</f>
        <v/>
      </c>
      <c r="D1185" s="80" t="str">
        <f>IFERROR(VLOOKUP(B1185,Listor!$A$6:$C$62,3,FALSE),"")</f>
        <v/>
      </c>
      <c r="E1185" s="110" t="s">
        <v>79</v>
      </c>
      <c r="F1185" s="66"/>
      <c r="G1185" s="35" t="str">
        <f>IFERROR(VLOOKUP(B1185,Listor!$A$6:$G$62,7,FALSE),"")</f>
        <v/>
      </c>
      <c r="H1185" s="63" t="str">
        <f>IFERROR(VLOOKUP(B1185,Listor!$N$6:$O$47,2,FALSE),"")</f>
        <v/>
      </c>
      <c r="I1185" s="63" t="str">
        <f t="shared" si="55"/>
        <v/>
      </c>
      <c r="J1185" s="96" t="str">
        <f>IFERROR(VLOOKUP(B1185,Listor!$N$6:$P$47,3,FALSE)*I1185,"")</f>
        <v/>
      </c>
      <c r="K1185" s="81"/>
      <c r="L1185" s="88" t="str">
        <f>IFERROR((VLOOKUP(B1185,Listor!$N$6:$P$47,3,FALSE)*Biologiska!K1185)+(VLOOKUP(B1185,Listor!$N$6:$Q$47,4,FALSE)),"")</f>
        <v/>
      </c>
      <c r="M1185" s="63" t="str">
        <f t="shared" si="56"/>
        <v/>
      </c>
      <c r="N1185" s="75"/>
      <c r="O1185" s="84" t="str">
        <f t="shared" si="57"/>
        <v/>
      </c>
      <c r="P1185" s="107"/>
      <c r="Q1185" s="87" t="s">
        <v>79</v>
      </c>
      <c r="R1185" s="87"/>
      <c r="S1185" s="87"/>
      <c r="T1185" s="87"/>
      <c r="U1185" s="87"/>
      <c r="V1185" s="86" t="s">
        <v>79</v>
      </c>
      <c r="W1185" s="75"/>
      <c r="X1185" s="102" t="s">
        <v>79</v>
      </c>
      <c r="Y1185" s="63" t="str">
        <f>IFERROR(IF(VLOOKUP(X1185,Listor!$T$6:$U$7,2,FALSE)&lt;O1185,TRUE),"")</f>
        <v/>
      </c>
      <c r="Z1185" s="87"/>
      <c r="AA1185" s="104"/>
    </row>
    <row r="1186" spans="2:27" x14ac:dyDescent="0.25">
      <c r="B1186" s="68" t="s">
        <v>68</v>
      </c>
      <c r="C1186" s="80" t="str">
        <f>IFERROR(VLOOKUP(B1186,Listor!$A$6:$B$62,2,FALSE),"")</f>
        <v/>
      </c>
      <c r="D1186" s="80" t="str">
        <f>IFERROR(VLOOKUP(B1186,Listor!$A$6:$C$62,3,FALSE),"")</f>
        <v/>
      </c>
      <c r="E1186" s="110" t="s">
        <v>79</v>
      </c>
      <c r="F1186" s="66"/>
      <c r="G1186" s="35" t="str">
        <f>IFERROR(VLOOKUP(B1186,Listor!$A$6:$G$62,7,FALSE),"")</f>
        <v/>
      </c>
      <c r="H1186" s="63" t="str">
        <f>IFERROR(VLOOKUP(B1186,Listor!$N$6:$O$47,2,FALSE),"")</f>
        <v/>
      </c>
      <c r="I1186" s="63" t="str">
        <f t="shared" si="55"/>
        <v/>
      </c>
      <c r="J1186" s="96" t="str">
        <f>IFERROR(VLOOKUP(B1186,Listor!$N$6:$P$47,3,FALSE)*I1186,"")</f>
        <v/>
      </c>
      <c r="K1186" s="81"/>
      <c r="L1186" s="88" t="str">
        <f>IFERROR((VLOOKUP(B1186,Listor!$N$6:$P$47,3,FALSE)*Biologiska!K1186)+(VLOOKUP(B1186,Listor!$N$6:$Q$47,4,FALSE)),"")</f>
        <v/>
      </c>
      <c r="M1186" s="63" t="str">
        <f t="shared" si="56"/>
        <v/>
      </c>
      <c r="N1186" s="75"/>
      <c r="O1186" s="84" t="str">
        <f t="shared" si="57"/>
        <v/>
      </c>
      <c r="P1186" s="107"/>
      <c r="Q1186" s="87" t="s">
        <v>79</v>
      </c>
      <c r="R1186" s="87"/>
      <c r="S1186" s="87"/>
      <c r="T1186" s="87"/>
      <c r="U1186" s="87"/>
      <c r="V1186" s="86" t="s">
        <v>79</v>
      </c>
      <c r="W1186" s="75"/>
      <c r="X1186" s="102" t="s">
        <v>79</v>
      </c>
      <c r="Y1186" s="63" t="str">
        <f>IFERROR(IF(VLOOKUP(X1186,Listor!$T$6:$U$7,2,FALSE)&lt;O1186,TRUE),"")</f>
        <v/>
      </c>
      <c r="Z1186" s="87"/>
      <c r="AA1186" s="104"/>
    </row>
    <row r="1187" spans="2:27" x14ac:dyDescent="0.25">
      <c r="B1187" s="68" t="s">
        <v>68</v>
      </c>
      <c r="C1187" s="80" t="str">
        <f>IFERROR(VLOOKUP(B1187,Listor!$A$6:$B$62,2,FALSE),"")</f>
        <v/>
      </c>
      <c r="D1187" s="80" t="str">
        <f>IFERROR(VLOOKUP(B1187,Listor!$A$6:$C$62,3,FALSE),"")</f>
        <v/>
      </c>
      <c r="E1187" s="110" t="s">
        <v>79</v>
      </c>
      <c r="F1187" s="66"/>
      <c r="G1187" s="35" t="str">
        <f>IFERROR(VLOOKUP(B1187,Listor!$A$6:$G$62,7,FALSE),"")</f>
        <v/>
      </c>
      <c r="H1187" s="63" t="str">
        <f>IFERROR(VLOOKUP(B1187,Listor!$N$6:$O$47,2,FALSE),"")</f>
        <v/>
      </c>
      <c r="I1187" s="63" t="str">
        <f t="shared" si="55"/>
        <v/>
      </c>
      <c r="J1187" s="96" t="str">
        <f>IFERROR(VLOOKUP(B1187,Listor!$N$6:$P$47,3,FALSE)*I1187,"")</f>
        <v/>
      </c>
      <c r="K1187" s="81"/>
      <c r="L1187" s="88" t="str">
        <f>IFERROR((VLOOKUP(B1187,Listor!$N$6:$P$47,3,FALSE)*Biologiska!K1187)+(VLOOKUP(B1187,Listor!$N$6:$Q$47,4,FALSE)),"")</f>
        <v/>
      </c>
      <c r="M1187" s="63" t="str">
        <f t="shared" si="56"/>
        <v/>
      </c>
      <c r="N1187" s="75"/>
      <c r="O1187" s="84" t="str">
        <f t="shared" si="57"/>
        <v/>
      </c>
      <c r="P1187" s="107"/>
      <c r="Q1187" s="87" t="s">
        <v>79</v>
      </c>
      <c r="R1187" s="87"/>
      <c r="S1187" s="87"/>
      <c r="T1187" s="87"/>
      <c r="U1187" s="87"/>
      <c r="V1187" s="86" t="s">
        <v>79</v>
      </c>
      <c r="W1187" s="75"/>
      <c r="X1187" s="102" t="s">
        <v>79</v>
      </c>
      <c r="Y1187" s="63" t="str">
        <f>IFERROR(IF(VLOOKUP(X1187,Listor!$T$6:$U$7,2,FALSE)&lt;O1187,TRUE),"")</f>
        <v/>
      </c>
      <c r="Z1187" s="87"/>
      <c r="AA1187" s="104"/>
    </row>
    <row r="1188" spans="2:27" x14ac:dyDescent="0.25">
      <c r="B1188" s="68" t="s">
        <v>68</v>
      </c>
      <c r="C1188" s="80" t="str">
        <f>IFERROR(VLOOKUP(B1188,Listor!$A$6:$B$62,2,FALSE),"")</f>
        <v/>
      </c>
      <c r="D1188" s="80" t="str">
        <f>IFERROR(VLOOKUP(B1188,Listor!$A$6:$C$62,3,FALSE),"")</f>
        <v/>
      </c>
      <c r="E1188" s="110" t="s">
        <v>79</v>
      </c>
      <c r="F1188" s="66"/>
      <c r="G1188" s="35" t="str">
        <f>IFERROR(VLOOKUP(B1188,Listor!$A$6:$G$62,7,FALSE),"")</f>
        <v/>
      </c>
      <c r="H1188" s="63" t="str">
        <f>IFERROR(VLOOKUP(B1188,Listor!$N$6:$O$47,2,FALSE),"")</f>
        <v/>
      </c>
      <c r="I1188" s="63" t="str">
        <f t="shared" si="55"/>
        <v/>
      </c>
      <c r="J1188" s="96" t="str">
        <f>IFERROR(VLOOKUP(B1188,Listor!$N$6:$P$47,3,FALSE)*I1188,"")</f>
        <v/>
      </c>
      <c r="K1188" s="81"/>
      <c r="L1188" s="88" t="str">
        <f>IFERROR((VLOOKUP(B1188,Listor!$N$6:$P$47,3,FALSE)*Biologiska!K1188)+(VLOOKUP(B1188,Listor!$N$6:$Q$47,4,FALSE)),"")</f>
        <v/>
      </c>
      <c r="M1188" s="63" t="str">
        <f t="shared" si="56"/>
        <v/>
      </c>
      <c r="N1188" s="75"/>
      <c r="O1188" s="84" t="str">
        <f t="shared" si="57"/>
        <v/>
      </c>
      <c r="P1188" s="107"/>
      <c r="Q1188" s="87" t="s">
        <v>79</v>
      </c>
      <c r="R1188" s="87"/>
      <c r="S1188" s="87"/>
      <c r="T1188" s="87"/>
      <c r="U1188" s="87"/>
      <c r="V1188" s="86" t="s">
        <v>79</v>
      </c>
      <c r="W1188" s="75"/>
      <c r="X1188" s="102" t="s">
        <v>79</v>
      </c>
      <c r="Y1188" s="63" t="str">
        <f>IFERROR(IF(VLOOKUP(X1188,Listor!$T$6:$U$7,2,FALSE)&lt;O1188,TRUE),"")</f>
        <v/>
      </c>
      <c r="Z1188" s="87"/>
      <c r="AA1188" s="104"/>
    </row>
    <row r="1189" spans="2:27" x14ac:dyDescent="0.25">
      <c r="B1189" s="68" t="s">
        <v>68</v>
      </c>
      <c r="C1189" s="80" t="str">
        <f>IFERROR(VLOOKUP(B1189,Listor!$A$6:$B$62,2,FALSE),"")</f>
        <v/>
      </c>
      <c r="D1189" s="80" t="str">
        <f>IFERROR(VLOOKUP(B1189,Listor!$A$6:$C$62,3,FALSE),"")</f>
        <v/>
      </c>
      <c r="E1189" s="110" t="s">
        <v>79</v>
      </c>
      <c r="F1189" s="66"/>
      <c r="G1189" s="35" t="str">
        <f>IFERROR(VLOOKUP(B1189,Listor!$A$6:$G$62,7,FALSE),"")</f>
        <v/>
      </c>
      <c r="H1189" s="63" t="str">
        <f>IFERROR(VLOOKUP(B1189,Listor!$N$6:$O$47,2,FALSE),"")</f>
        <v/>
      </c>
      <c r="I1189" s="63" t="str">
        <f t="shared" si="55"/>
        <v/>
      </c>
      <c r="J1189" s="96" t="str">
        <f>IFERROR(VLOOKUP(B1189,Listor!$N$6:$P$47,3,FALSE)*I1189,"")</f>
        <v/>
      </c>
      <c r="K1189" s="81"/>
      <c r="L1189" s="88" t="str">
        <f>IFERROR((VLOOKUP(B1189,Listor!$N$6:$P$47,3,FALSE)*Biologiska!K1189)+(VLOOKUP(B1189,Listor!$N$6:$Q$47,4,FALSE)),"")</f>
        <v/>
      </c>
      <c r="M1189" s="63" t="str">
        <f t="shared" si="56"/>
        <v/>
      </c>
      <c r="N1189" s="75"/>
      <c r="O1189" s="84" t="str">
        <f t="shared" si="57"/>
        <v/>
      </c>
      <c r="P1189" s="107"/>
      <c r="Q1189" s="87" t="s">
        <v>79</v>
      </c>
      <c r="R1189" s="87"/>
      <c r="S1189" s="87"/>
      <c r="T1189" s="87"/>
      <c r="U1189" s="87"/>
      <c r="V1189" s="86" t="s">
        <v>79</v>
      </c>
      <c r="W1189" s="75"/>
      <c r="X1189" s="102" t="s">
        <v>79</v>
      </c>
      <c r="Y1189" s="63" t="str">
        <f>IFERROR(IF(VLOOKUP(X1189,Listor!$T$6:$U$7,2,FALSE)&lt;O1189,TRUE),"")</f>
        <v/>
      </c>
      <c r="Z1189" s="87"/>
      <c r="AA1189" s="104"/>
    </row>
    <row r="1190" spans="2:27" x14ac:dyDescent="0.25">
      <c r="B1190" s="68" t="s">
        <v>68</v>
      </c>
      <c r="C1190" s="80" t="str">
        <f>IFERROR(VLOOKUP(B1190,Listor!$A$6:$B$62,2,FALSE),"")</f>
        <v/>
      </c>
      <c r="D1190" s="80" t="str">
        <f>IFERROR(VLOOKUP(B1190,Listor!$A$6:$C$62,3,FALSE),"")</f>
        <v/>
      </c>
      <c r="E1190" s="110" t="s">
        <v>79</v>
      </c>
      <c r="F1190" s="66"/>
      <c r="G1190" s="35" t="str">
        <f>IFERROR(VLOOKUP(B1190,Listor!$A$6:$G$62,7,FALSE),"")</f>
        <v/>
      </c>
      <c r="H1190" s="63" t="str">
        <f>IFERROR(VLOOKUP(B1190,Listor!$N$6:$O$47,2,FALSE),"")</f>
        <v/>
      </c>
      <c r="I1190" s="63" t="str">
        <f t="shared" si="55"/>
        <v/>
      </c>
      <c r="J1190" s="96" t="str">
        <f>IFERROR(VLOOKUP(B1190,Listor!$N$6:$P$47,3,FALSE)*I1190,"")</f>
        <v/>
      </c>
      <c r="K1190" s="81"/>
      <c r="L1190" s="88" t="str">
        <f>IFERROR((VLOOKUP(B1190,Listor!$N$6:$P$47,3,FALSE)*Biologiska!K1190)+(VLOOKUP(B1190,Listor!$N$6:$Q$47,4,FALSE)),"")</f>
        <v/>
      </c>
      <c r="M1190" s="63" t="str">
        <f t="shared" si="56"/>
        <v/>
      </c>
      <c r="N1190" s="75"/>
      <c r="O1190" s="84" t="str">
        <f t="shared" si="57"/>
        <v/>
      </c>
      <c r="P1190" s="107"/>
      <c r="Q1190" s="87" t="s">
        <v>79</v>
      </c>
      <c r="R1190" s="87"/>
      <c r="S1190" s="87"/>
      <c r="T1190" s="87"/>
      <c r="U1190" s="87"/>
      <c r="V1190" s="86" t="s">
        <v>79</v>
      </c>
      <c r="W1190" s="75"/>
      <c r="X1190" s="102" t="s">
        <v>79</v>
      </c>
      <c r="Y1190" s="63" t="str">
        <f>IFERROR(IF(VLOOKUP(X1190,Listor!$T$6:$U$7,2,FALSE)&lt;O1190,TRUE),"")</f>
        <v/>
      </c>
      <c r="Z1190" s="87"/>
      <c r="AA1190" s="104"/>
    </row>
    <row r="1191" spans="2:27" x14ac:dyDescent="0.25">
      <c r="B1191" s="68" t="s">
        <v>68</v>
      </c>
      <c r="C1191" s="80" t="str">
        <f>IFERROR(VLOOKUP(B1191,Listor!$A$6:$B$62,2,FALSE),"")</f>
        <v/>
      </c>
      <c r="D1191" s="80" t="str">
        <f>IFERROR(VLOOKUP(B1191,Listor!$A$6:$C$62,3,FALSE),"")</f>
        <v/>
      </c>
      <c r="E1191" s="110" t="s">
        <v>79</v>
      </c>
      <c r="F1191" s="66"/>
      <c r="G1191" s="35" t="str">
        <f>IFERROR(VLOOKUP(B1191,Listor!$A$6:$G$62,7,FALSE),"")</f>
        <v/>
      </c>
      <c r="H1191" s="63" t="str">
        <f>IFERROR(VLOOKUP(B1191,Listor!$N$6:$O$47,2,FALSE),"")</f>
        <v/>
      </c>
      <c r="I1191" s="63" t="str">
        <f t="shared" si="55"/>
        <v/>
      </c>
      <c r="J1191" s="96" t="str">
        <f>IFERROR(VLOOKUP(B1191,Listor!$N$6:$P$47,3,FALSE)*I1191,"")</f>
        <v/>
      </c>
      <c r="K1191" s="81"/>
      <c r="L1191" s="88" t="str">
        <f>IFERROR((VLOOKUP(B1191,Listor!$N$6:$P$47,3,FALSE)*Biologiska!K1191)+(VLOOKUP(B1191,Listor!$N$6:$Q$47,4,FALSE)),"")</f>
        <v/>
      </c>
      <c r="M1191" s="63" t="str">
        <f t="shared" si="56"/>
        <v/>
      </c>
      <c r="N1191" s="75"/>
      <c r="O1191" s="84" t="str">
        <f t="shared" si="57"/>
        <v/>
      </c>
      <c r="P1191" s="107"/>
      <c r="Q1191" s="87" t="s">
        <v>79</v>
      </c>
      <c r="R1191" s="87"/>
      <c r="S1191" s="87"/>
      <c r="T1191" s="87"/>
      <c r="U1191" s="87"/>
      <c r="V1191" s="86" t="s">
        <v>79</v>
      </c>
      <c r="W1191" s="75"/>
      <c r="X1191" s="102" t="s">
        <v>79</v>
      </c>
      <c r="Y1191" s="63" t="str">
        <f>IFERROR(IF(VLOOKUP(X1191,Listor!$T$6:$U$7,2,FALSE)&lt;O1191,TRUE),"")</f>
        <v/>
      </c>
      <c r="Z1191" s="87"/>
      <c r="AA1191" s="104"/>
    </row>
    <row r="1192" spans="2:27" x14ac:dyDescent="0.25">
      <c r="B1192" s="68" t="s">
        <v>68</v>
      </c>
      <c r="C1192" s="80" t="str">
        <f>IFERROR(VLOOKUP(B1192,Listor!$A$6:$B$62,2,FALSE),"")</f>
        <v/>
      </c>
      <c r="D1192" s="80" t="str">
        <f>IFERROR(VLOOKUP(B1192,Listor!$A$6:$C$62,3,FALSE),"")</f>
        <v/>
      </c>
      <c r="E1192" s="110" t="s">
        <v>79</v>
      </c>
      <c r="F1192" s="66"/>
      <c r="G1192" s="35" t="str">
        <f>IFERROR(VLOOKUP(B1192,Listor!$A$6:$G$62,7,FALSE),"")</f>
        <v/>
      </c>
      <c r="H1192" s="63" t="str">
        <f>IFERROR(VLOOKUP(B1192,Listor!$N$6:$O$47,2,FALSE),"")</f>
        <v/>
      </c>
      <c r="I1192" s="63" t="str">
        <f t="shared" si="55"/>
        <v/>
      </c>
      <c r="J1192" s="96" t="str">
        <f>IFERROR(VLOOKUP(B1192,Listor!$N$6:$P$47,3,FALSE)*I1192,"")</f>
        <v/>
      </c>
      <c r="K1192" s="81"/>
      <c r="L1192" s="88" t="str">
        <f>IFERROR((VLOOKUP(B1192,Listor!$N$6:$P$47,3,FALSE)*Biologiska!K1192)+(VLOOKUP(B1192,Listor!$N$6:$Q$47,4,FALSE)),"")</f>
        <v/>
      </c>
      <c r="M1192" s="63" t="str">
        <f t="shared" si="56"/>
        <v/>
      </c>
      <c r="N1192" s="75"/>
      <c r="O1192" s="84" t="str">
        <f t="shared" si="57"/>
        <v/>
      </c>
      <c r="P1192" s="107"/>
      <c r="Q1192" s="87" t="s">
        <v>79</v>
      </c>
      <c r="R1192" s="87"/>
      <c r="S1192" s="87"/>
      <c r="T1192" s="87"/>
      <c r="U1192" s="87"/>
      <c r="V1192" s="86" t="s">
        <v>79</v>
      </c>
      <c r="W1192" s="75"/>
      <c r="X1192" s="102" t="s">
        <v>79</v>
      </c>
      <c r="Y1192" s="63" t="str">
        <f>IFERROR(IF(VLOOKUP(X1192,Listor!$T$6:$U$7,2,FALSE)&lt;O1192,TRUE),"")</f>
        <v/>
      </c>
      <c r="Z1192" s="87"/>
      <c r="AA1192" s="104"/>
    </row>
    <row r="1193" spans="2:27" x14ac:dyDescent="0.25">
      <c r="B1193" s="68" t="s">
        <v>68</v>
      </c>
      <c r="C1193" s="80" t="str">
        <f>IFERROR(VLOOKUP(B1193,Listor!$A$6:$B$62,2,FALSE),"")</f>
        <v/>
      </c>
      <c r="D1193" s="80" t="str">
        <f>IFERROR(VLOOKUP(B1193,Listor!$A$6:$C$62,3,FALSE),"")</f>
        <v/>
      </c>
      <c r="E1193" s="110" t="s">
        <v>79</v>
      </c>
      <c r="F1193" s="66"/>
      <c r="G1193" s="35" t="str">
        <f>IFERROR(VLOOKUP(B1193,Listor!$A$6:$G$62,7,FALSE),"")</f>
        <v/>
      </c>
      <c r="H1193" s="63" t="str">
        <f>IFERROR(VLOOKUP(B1193,Listor!$N$6:$O$47,2,FALSE),"")</f>
        <v/>
      </c>
      <c r="I1193" s="63" t="str">
        <f t="shared" ref="I1193:I1256" si="58">IFERROR(F1193*H1193,"")</f>
        <v/>
      </c>
      <c r="J1193" s="96" t="str">
        <f>IFERROR(VLOOKUP(B1193,Listor!$N$6:$P$47,3,FALSE)*I1193,"")</f>
        <v/>
      </c>
      <c r="K1193" s="81"/>
      <c r="L1193" s="88" t="str">
        <f>IFERROR((VLOOKUP(B1193,Listor!$N$6:$P$47,3,FALSE)*Biologiska!K1193)+(VLOOKUP(B1193,Listor!$N$6:$Q$47,4,FALSE)),"")</f>
        <v/>
      </c>
      <c r="M1193" s="63" t="str">
        <f t="shared" ref="M1193:M1256" si="59">IFERROR(I1193*L1193,"")</f>
        <v/>
      </c>
      <c r="N1193" s="75"/>
      <c r="O1193" s="84" t="str">
        <f t="shared" ref="O1193:O1256" si="60">IF(ISBLANK(K1193),"",IFERROR(((83.8-K1193)/83.8)*100,""))</f>
        <v/>
      </c>
      <c r="P1193" s="107"/>
      <c r="Q1193" s="87" t="s">
        <v>79</v>
      </c>
      <c r="R1193" s="87"/>
      <c r="S1193" s="87"/>
      <c r="T1193" s="87"/>
      <c r="U1193" s="87"/>
      <c r="V1193" s="86" t="s">
        <v>79</v>
      </c>
      <c r="W1193" s="75"/>
      <c r="X1193" s="102" t="s">
        <v>79</v>
      </c>
      <c r="Y1193" s="63" t="str">
        <f>IFERROR(IF(VLOOKUP(X1193,Listor!$T$6:$U$7,2,FALSE)&lt;O1193,TRUE),"")</f>
        <v/>
      </c>
      <c r="Z1193" s="87"/>
      <c r="AA1193" s="104"/>
    </row>
    <row r="1194" spans="2:27" x14ac:dyDescent="0.25">
      <c r="B1194" s="68" t="s">
        <v>68</v>
      </c>
      <c r="C1194" s="80" t="str">
        <f>IFERROR(VLOOKUP(B1194,Listor!$A$6:$B$62,2,FALSE),"")</f>
        <v/>
      </c>
      <c r="D1194" s="80" t="str">
        <f>IFERROR(VLOOKUP(B1194,Listor!$A$6:$C$62,3,FALSE),"")</f>
        <v/>
      </c>
      <c r="E1194" s="110" t="s">
        <v>79</v>
      </c>
      <c r="F1194" s="66"/>
      <c r="G1194" s="35" t="str">
        <f>IFERROR(VLOOKUP(B1194,Listor!$A$6:$G$62,7,FALSE),"")</f>
        <v/>
      </c>
      <c r="H1194" s="63" t="str">
        <f>IFERROR(VLOOKUP(B1194,Listor!$N$6:$O$47,2,FALSE),"")</f>
        <v/>
      </c>
      <c r="I1194" s="63" t="str">
        <f t="shared" si="58"/>
        <v/>
      </c>
      <c r="J1194" s="96" t="str">
        <f>IFERROR(VLOOKUP(B1194,Listor!$N$6:$P$47,3,FALSE)*I1194,"")</f>
        <v/>
      </c>
      <c r="K1194" s="81"/>
      <c r="L1194" s="88" t="str">
        <f>IFERROR((VLOOKUP(B1194,Listor!$N$6:$P$47,3,FALSE)*Biologiska!K1194)+(VLOOKUP(B1194,Listor!$N$6:$Q$47,4,FALSE)),"")</f>
        <v/>
      </c>
      <c r="M1194" s="63" t="str">
        <f t="shared" si="59"/>
        <v/>
      </c>
      <c r="N1194" s="75"/>
      <c r="O1194" s="84" t="str">
        <f t="shared" si="60"/>
        <v/>
      </c>
      <c r="P1194" s="107"/>
      <c r="Q1194" s="87" t="s">
        <v>79</v>
      </c>
      <c r="R1194" s="87"/>
      <c r="S1194" s="87"/>
      <c r="T1194" s="87"/>
      <c r="U1194" s="87"/>
      <c r="V1194" s="86" t="s">
        <v>79</v>
      </c>
      <c r="W1194" s="75"/>
      <c r="X1194" s="102" t="s">
        <v>79</v>
      </c>
      <c r="Y1194" s="63" t="str">
        <f>IFERROR(IF(VLOOKUP(X1194,Listor!$T$6:$U$7,2,FALSE)&lt;O1194,TRUE),"")</f>
        <v/>
      </c>
      <c r="Z1194" s="87"/>
      <c r="AA1194" s="104"/>
    </row>
    <row r="1195" spans="2:27" x14ac:dyDescent="0.25">
      <c r="B1195" s="68" t="s">
        <v>68</v>
      </c>
      <c r="C1195" s="80" t="str">
        <f>IFERROR(VLOOKUP(B1195,Listor!$A$6:$B$62,2,FALSE),"")</f>
        <v/>
      </c>
      <c r="D1195" s="80" t="str">
        <f>IFERROR(VLOOKUP(B1195,Listor!$A$6:$C$62,3,FALSE),"")</f>
        <v/>
      </c>
      <c r="E1195" s="110" t="s">
        <v>79</v>
      </c>
      <c r="F1195" s="66"/>
      <c r="G1195" s="35" t="str">
        <f>IFERROR(VLOOKUP(B1195,Listor!$A$6:$G$62,7,FALSE),"")</f>
        <v/>
      </c>
      <c r="H1195" s="63" t="str">
        <f>IFERROR(VLOOKUP(B1195,Listor!$N$6:$O$47,2,FALSE),"")</f>
        <v/>
      </c>
      <c r="I1195" s="63" t="str">
        <f t="shared" si="58"/>
        <v/>
      </c>
      <c r="J1195" s="96" t="str">
        <f>IFERROR(VLOOKUP(B1195,Listor!$N$6:$P$47,3,FALSE)*I1195,"")</f>
        <v/>
      </c>
      <c r="K1195" s="81"/>
      <c r="L1195" s="88" t="str">
        <f>IFERROR((VLOOKUP(B1195,Listor!$N$6:$P$47,3,FALSE)*Biologiska!K1195)+(VLOOKUP(B1195,Listor!$N$6:$Q$47,4,FALSE)),"")</f>
        <v/>
      </c>
      <c r="M1195" s="63" t="str">
        <f t="shared" si="59"/>
        <v/>
      </c>
      <c r="N1195" s="75"/>
      <c r="O1195" s="84" t="str">
        <f t="shared" si="60"/>
        <v/>
      </c>
      <c r="P1195" s="107"/>
      <c r="Q1195" s="87" t="s">
        <v>79</v>
      </c>
      <c r="R1195" s="87"/>
      <c r="S1195" s="87"/>
      <c r="T1195" s="87"/>
      <c r="U1195" s="87"/>
      <c r="V1195" s="86" t="s">
        <v>79</v>
      </c>
      <c r="W1195" s="75"/>
      <c r="X1195" s="102" t="s">
        <v>79</v>
      </c>
      <c r="Y1195" s="63" t="str">
        <f>IFERROR(IF(VLOOKUP(X1195,Listor!$T$6:$U$7,2,FALSE)&lt;O1195,TRUE),"")</f>
        <v/>
      </c>
      <c r="Z1195" s="87"/>
      <c r="AA1195" s="104"/>
    </row>
    <row r="1196" spans="2:27" x14ac:dyDescent="0.25">
      <c r="B1196" s="68" t="s">
        <v>68</v>
      </c>
      <c r="C1196" s="80" t="str">
        <f>IFERROR(VLOOKUP(B1196,Listor!$A$6:$B$62,2,FALSE),"")</f>
        <v/>
      </c>
      <c r="D1196" s="80" t="str">
        <f>IFERROR(VLOOKUP(B1196,Listor!$A$6:$C$62,3,FALSE),"")</f>
        <v/>
      </c>
      <c r="E1196" s="110" t="s">
        <v>79</v>
      </c>
      <c r="F1196" s="66"/>
      <c r="G1196" s="35" t="str">
        <f>IFERROR(VLOOKUP(B1196,Listor!$A$6:$G$62,7,FALSE),"")</f>
        <v/>
      </c>
      <c r="H1196" s="63" t="str">
        <f>IFERROR(VLOOKUP(B1196,Listor!$N$6:$O$47,2,FALSE),"")</f>
        <v/>
      </c>
      <c r="I1196" s="63" t="str">
        <f t="shared" si="58"/>
        <v/>
      </c>
      <c r="J1196" s="96" t="str">
        <f>IFERROR(VLOOKUP(B1196,Listor!$N$6:$P$47,3,FALSE)*I1196,"")</f>
        <v/>
      </c>
      <c r="K1196" s="81"/>
      <c r="L1196" s="88" t="str">
        <f>IFERROR((VLOOKUP(B1196,Listor!$N$6:$P$47,3,FALSE)*Biologiska!K1196)+(VLOOKUP(B1196,Listor!$N$6:$Q$47,4,FALSE)),"")</f>
        <v/>
      </c>
      <c r="M1196" s="63" t="str">
        <f t="shared" si="59"/>
        <v/>
      </c>
      <c r="N1196" s="75"/>
      <c r="O1196" s="84" t="str">
        <f t="shared" si="60"/>
        <v/>
      </c>
      <c r="P1196" s="107"/>
      <c r="Q1196" s="87" t="s">
        <v>79</v>
      </c>
      <c r="R1196" s="87"/>
      <c r="S1196" s="87"/>
      <c r="T1196" s="87"/>
      <c r="U1196" s="87"/>
      <c r="V1196" s="86" t="s">
        <v>79</v>
      </c>
      <c r="W1196" s="75"/>
      <c r="X1196" s="102" t="s">
        <v>79</v>
      </c>
      <c r="Y1196" s="63" t="str">
        <f>IFERROR(IF(VLOOKUP(X1196,Listor!$T$6:$U$7,2,FALSE)&lt;O1196,TRUE),"")</f>
        <v/>
      </c>
      <c r="Z1196" s="87"/>
      <c r="AA1196" s="104"/>
    </row>
    <row r="1197" spans="2:27" x14ac:dyDescent="0.25">
      <c r="B1197" s="68" t="s">
        <v>68</v>
      </c>
      <c r="C1197" s="80" t="str">
        <f>IFERROR(VLOOKUP(B1197,Listor!$A$6:$B$62,2,FALSE),"")</f>
        <v/>
      </c>
      <c r="D1197" s="80" t="str">
        <f>IFERROR(VLOOKUP(B1197,Listor!$A$6:$C$62,3,FALSE),"")</f>
        <v/>
      </c>
      <c r="E1197" s="110" t="s">
        <v>79</v>
      </c>
      <c r="F1197" s="66"/>
      <c r="G1197" s="35" t="str">
        <f>IFERROR(VLOOKUP(B1197,Listor!$A$6:$G$62,7,FALSE),"")</f>
        <v/>
      </c>
      <c r="H1197" s="63" t="str">
        <f>IFERROR(VLOOKUP(B1197,Listor!$N$6:$O$47,2,FALSE),"")</f>
        <v/>
      </c>
      <c r="I1197" s="63" t="str">
        <f t="shared" si="58"/>
        <v/>
      </c>
      <c r="J1197" s="96" t="str">
        <f>IFERROR(VLOOKUP(B1197,Listor!$N$6:$P$47,3,FALSE)*I1197,"")</f>
        <v/>
      </c>
      <c r="K1197" s="81"/>
      <c r="L1197" s="88" t="str">
        <f>IFERROR((VLOOKUP(B1197,Listor!$N$6:$P$47,3,FALSE)*Biologiska!K1197)+(VLOOKUP(B1197,Listor!$N$6:$Q$47,4,FALSE)),"")</f>
        <v/>
      </c>
      <c r="M1197" s="63" t="str">
        <f t="shared" si="59"/>
        <v/>
      </c>
      <c r="N1197" s="75"/>
      <c r="O1197" s="84" t="str">
        <f t="shared" si="60"/>
        <v/>
      </c>
      <c r="P1197" s="107"/>
      <c r="Q1197" s="87" t="s">
        <v>79</v>
      </c>
      <c r="R1197" s="87"/>
      <c r="S1197" s="87"/>
      <c r="T1197" s="87"/>
      <c r="U1197" s="87"/>
      <c r="V1197" s="86" t="s">
        <v>79</v>
      </c>
      <c r="W1197" s="75"/>
      <c r="X1197" s="102" t="s">
        <v>79</v>
      </c>
      <c r="Y1197" s="63" t="str">
        <f>IFERROR(IF(VLOOKUP(X1197,Listor!$T$6:$U$7,2,FALSE)&lt;O1197,TRUE),"")</f>
        <v/>
      </c>
      <c r="Z1197" s="87"/>
      <c r="AA1197" s="104"/>
    </row>
    <row r="1198" spans="2:27" x14ac:dyDescent="0.25">
      <c r="B1198" s="68" t="s">
        <v>68</v>
      </c>
      <c r="C1198" s="80" t="str">
        <f>IFERROR(VLOOKUP(B1198,Listor!$A$6:$B$62,2,FALSE),"")</f>
        <v/>
      </c>
      <c r="D1198" s="80" t="str">
        <f>IFERROR(VLOOKUP(B1198,Listor!$A$6:$C$62,3,FALSE),"")</f>
        <v/>
      </c>
      <c r="E1198" s="110" t="s">
        <v>79</v>
      </c>
      <c r="F1198" s="66"/>
      <c r="G1198" s="35" t="str">
        <f>IFERROR(VLOOKUP(B1198,Listor!$A$6:$G$62,7,FALSE),"")</f>
        <v/>
      </c>
      <c r="H1198" s="63" t="str">
        <f>IFERROR(VLOOKUP(B1198,Listor!$N$6:$O$47,2,FALSE),"")</f>
        <v/>
      </c>
      <c r="I1198" s="63" t="str">
        <f t="shared" si="58"/>
        <v/>
      </c>
      <c r="J1198" s="96" t="str">
        <f>IFERROR(VLOOKUP(B1198,Listor!$N$6:$P$47,3,FALSE)*I1198,"")</f>
        <v/>
      </c>
      <c r="K1198" s="81"/>
      <c r="L1198" s="88" t="str">
        <f>IFERROR((VLOOKUP(B1198,Listor!$N$6:$P$47,3,FALSE)*Biologiska!K1198)+(VLOOKUP(B1198,Listor!$N$6:$Q$47,4,FALSE)),"")</f>
        <v/>
      </c>
      <c r="M1198" s="63" t="str">
        <f t="shared" si="59"/>
        <v/>
      </c>
      <c r="N1198" s="75"/>
      <c r="O1198" s="84" t="str">
        <f t="shared" si="60"/>
        <v/>
      </c>
      <c r="P1198" s="107"/>
      <c r="Q1198" s="87" t="s">
        <v>79</v>
      </c>
      <c r="R1198" s="87"/>
      <c r="S1198" s="87"/>
      <c r="T1198" s="87"/>
      <c r="U1198" s="87"/>
      <c r="V1198" s="86" t="s">
        <v>79</v>
      </c>
      <c r="W1198" s="75"/>
      <c r="X1198" s="102" t="s">
        <v>79</v>
      </c>
      <c r="Y1198" s="63" t="str">
        <f>IFERROR(IF(VLOOKUP(X1198,Listor!$T$6:$U$7,2,FALSE)&lt;O1198,TRUE),"")</f>
        <v/>
      </c>
      <c r="Z1198" s="87"/>
      <c r="AA1198" s="104"/>
    </row>
    <row r="1199" spans="2:27" x14ac:dyDescent="0.25">
      <c r="B1199" s="68" t="s">
        <v>68</v>
      </c>
      <c r="C1199" s="80" t="str">
        <f>IFERROR(VLOOKUP(B1199,Listor!$A$6:$B$62,2,FALSE),"")</f>
        <v/>
      </c>
      <c r="D1199" s="80" t="str">
        <f>IFERROR(VLOOKUP(B1199,Listor!$A$6:$C$62,3,FALSE),"")</f>
        <v/>
      </c>
      <c r="E1199" s="110" t="s">
        <v>79</v>
      </c>
      <c r="F1199" s="66"/>
      <c r="G1199" s="35" t="str">
        <f>IFERROR(VLOOKUP(B1199,Listor!$A$6:$G$62,7,FALSE),"")</f>
        <v/>
      </c>
      <c r="H1199" s="63" t="str">
        <f>IFERROR(VLOOKUP(B1199,Listor!$N$6:$O$47,2,FALSE),"")</f>
        <v/>
      </c>
      <c r="I1199" s="63" t="str">
        <f t="shared" si="58"/>
        <v/>
      </c>
      <c r="J1199" s="96" t="str">
        <f>IFERROR(VLOOKUP(B1199,Listor!$N$6:$P$47,3,FALSE)*I1199,"")</f>
        <v/>
      </c>
      <c r="K1199" s="81"/>
      <c r="L1199" s="88" t="str">
        <f>IFERROR((VLOOKUP(B1199,Listor!$N$6:$P$47,3,FALSE)*Biologiska!K1199)+(VLOOKUP(B1199,Listor!$N$6:$Q$47,4,FALSE)),"")</f>
        <v/>
      </c>
      <c r="M1199" s="63" t="str">
        <f t="shared" si="59"/>
        <v/>
      </c>
      <c r="N1199" s="75"/>
      <c r="O1199" s="84" t="str">
        <f t="shared" si="60"/>
        <v/>
      </c>
      <c r="P1199" s="107"/>
      <c r="Q1199" s="87" t="s">
        <v>79</v>
      </c>
      <c r="R1199" s="87"/>
      <c r="S1199" s="87"/>
      <c r="T1199" s="87"/>
      <c r="U1199" s="87"/>
      <c r="V1199" s="86" t="s">
        <v>79</v>
      </c>
      <c r="W1199" s="75"/>
      <c r="X1199" s="102" t="s">
        <v>79</v>
      </c>
      <c r="Y1199" s="63" t="str">
        <f>IFERROR(IF(VLOOKUP(X1199,Listor!$T$6:$U$7,2,FALSE)&lt;O1199,TRUE),"")</f>
        <v/>
      </c>
      <c r="Z1199" s="87"/>
      <c r="AA1199" s="104"/>
    </row>
    <row r="1200" spans="2:27" x14ac:dyDescent="0.25">
      <c r="B1200" s="68" t="s">
        <v>68</v>
      </c>
      <c r="C1200" s="80" t="str">
        <f>IFERROR(VLOOKUP(B1200,Listor!$A$6:$B$62,2,FALSE),"")</f>
        <v/>
      </c>
      <c r="D1200" s="80" t="str">
        <f>IFERROR(VLOOKUP(B1200,Listor!$A$6:$C$62,3,FALSE),"")</f>
        <v/>
      </c>
      <c r="E1200" s="110" t="s">
        <v>79</v>
      </c>
      <c r="F1200" s="66"/>
      <c r="G1200" s="35" t="str">
        <f>IFERROR(VLOOKUP(B1200,Listor!$A$6:$G$62,7,FALSE),"")</f>
        <v/>
      </c>
      <c r="H1200" s="63" t="str">
        <f>IFERROR(VLOOKUP(B1200,Listor!$N$6:$O$47,2,FALSE),"")</f>
        <v/>
      </c>
      <c r="I1200" s="63" t="str">
        <f t="shared" si="58"/>
        <v/>
      </c>
      <c r="J1200" s="96" t="str">
        <f>IFERROR(VLOOKUP(B1200,Listor!$N$6:$P$47,3,FALSE)*I1200,"")</f>
        <v/>
      </c>
      <c r="K1200" s="81"/>
      <c r="L1200" s="88" t="str">
        <f>IFERROR((VLOOKUP(B1200,Listor!$N$6:$P$47,3,FALSE)*Biologiska!K1200)+(VLOOKUP(B1200,Listor!$N$6:$Q$47,4,FALSE)),"")</f>
        <v/>
      </c>
      <c r="M1200" s="63" t="str">
        <f t="shared" si="59"/>
        <v/>
      </c>
      <c r="N1200" s="75"/>
      <c r="O1200" s="84" t="str">
        <f t="shared" si="60"/>
        <v/>
      </c>
      <c r="P1200" s="107"/>
      <c r="Q1200" s="87" t="s">
        <v>79</v>
      </c>
      <c r="R1200" s="87"/>
      <c r="S1200" s="87"/>
      <c r="T1200" s="87"/>
      <c r="U1200" s="87"/>
      <c r="V1200" s="86" t="s">
        <v>79</v>
      </c>
      <c r="W1200" s="75"/>
      <c r="X1200" s="102" t="s">
        <v>79</v>
      </c>
      <c r="Y1200" s="63" t="str">
        <f>IFERROR(IF(VLOOKUP(X1200,Listor!$T$6:$U$7,2,FALSE)&lt;O1200,TRUE),"")</f>
        <v/>
      </c>
      <c r="Z1200" s="87"/>
      <c r="AA1200" s="104"/>
    </row>
    <row r="1201" spans="2:27" x14ac:dyDescent="0.25">
      <c r="B1201" s="68" t="s">
        <v>68</v>
      </c>
      <c r="C1201" s="80" t="str">
        <f>IFERROR(VLOOKUP(B1201,Listor!$A$6:$B$62,2,FALSE),"")</f>
        <v/>
      </c>
      <c r="D1201" s="80" t="str">
        <f>IFERROR(VLOOKUP(B1201,Listor!$A$6:$C$62,3,FALSE),"")</f>
        <v/>
      </c>
      <c r="E1201" s="110" t="s">
        <v>79</v>
      </c>
      <c r="F1201" s="66"/>
      <c r="G1201" s="35" t="str">
        <f>IFERROR(VLOOKUP(B1201,Listor!$A$6:$G$62,7,FALSE),"")</f>
        <v/>
      </c>
      <c r="H1201" s="63" t="str">
        <f>IFERROR(VLOOKUP(B1201,Listor!$N$6:$O$47,2,FALSE),"")</f>
        <v/>
      </c>
      <c r="I1201" s="63" t="str">
        <f t="shared" si="58"/>
        <v/>
      </c>
      <c r="J1201" s="96" t="str">
        <f>IFERROR(VLOOKUP(B1201,Listor!$N$6:$P$47,3,FALSE)*I1201,"")</f>
        <v/>
      </c>
      <c r="K1201" s="81"/>
      <c r="L1201" s="88" t="str">
        <f>IFERROR((VLOOKUP(B1201,Listor!$N$6:$P$47,3,FALSE)*Biologiska!K1201)+(VLOOKUP(B1201,Listor!$N$6:$Q$47,4,FALSE)),"")</f>
        <v/>
      </c>
      <c r="M1201" s="63" t="str">
        <f t="shared" si="59"/>
        <v/>
      </c>
      <c r="N1201" s="75"/>
      <c r="O1201" s="84" t="str">
        <f t="shared" si="60"/>
        <v/>
      </c>
      <c r="P1201" s="107"/>
      <c r="Q1201" s="87" t="s">
        <v>79</v>
      </c>
      <c r="R1201" s="87"/>
      <c r="S1201" s="87"/>
      <c r="T1201" s="87"/>
      <c r="U1201" s="87"/>
      <c r="V1201" s="86" t="s">
        <v>79</v>
      </c>
      <c r="W1201" s="75"/>
      <c r="X1201" s="102" t="s">
        <v>79</v>
      </c>
      <c r="Y1201" s="63" t="str">
        <f>IFERROR(IF(VLOOKUP(X1201,Listor!$T$6:$U$7,2,FALSE)&lt;O1201,TRUE),"")</f>
        <v/>
      </c>
      <c r="Z1201" s="87"/>
      <c r="AA1201" s="104"/>
    </row>
    <row r="1202" spans="2:27" x14ac:dyDescent="0.25">
      <c r="B1202" s="68" t="s">
        <v>68</v>
      </c>
      <c r="C1202" s="80" t="str">
        <f>IFERROR(VLOOKUP(B1202,Listor!$A$6:$B$62,2,FALSE),"")</f>
        <v/>
      </c>
      <c r="D1202" s="80" t="str">
        <f>IFERROR(VLOOKUP(B1202,Listor!$A$6:$C$62,3,FALSE),"")</f>
        <v/>
      </c>
      <c r="E1202" s="110" t="s">
        <v>79</v>
      </c>
      <c r="F1202" s="66"/>
      <c r="G1202" s="35" t="str">
        <f>IFERROR(VLOOKUP(B1202,Listor!$A$6:$G$62,7,FALSE),"")</f>
        <v/>
      </c>
      <c r="H1202" s="63" t="str">
        <f>IFERROR(VLOOKUP(B1202,Listor!$N$6:$O$47,2,FALSE),"")</f>
        <v/>
      </c>
      <c r="I1202" s="63" t="str">
        <f t="shared" si="58"/>
        <v/>
      </c>
      <c r="J1202" s="96" t="str">
        <f>IFERROR(VLOOKUP(B1202,Listor!$N$6:$P$47,3,FALSE)*I1202,"")</f>
        <v/>
      </c>
      <c r="K1202" s="81"/>
      <c r="L1202" s="88" t="str">
        <f>IFERROR((VLOOKUP(B1202,Listor!$N$6:$P$47,3,FALSE)*Biologiska!K1202)+(VLOOKUP(B1202,Listor!$N$6:$Q$47,4,FALSE)),"")</f>
        <v/>
      </c>
      <c r="M1202" s="63" t="str">
        <f t="shared" si="59"/>
        <v/>
      </c>
      <c r="N1202" s="75"/>
      <c r="O1202" s="84" t="str">
        <f t="shared" si="60"/>
        <v/>
      </c>
      <c r="P1202" s="107"/>
      <c r="Q1202" s="87" t="s">
        <v>79</v>
      </c>
      <c r="R1202" s="87"/>
      <c r="S1202" s="87"/>
      <c r="T1202" s="87"/>
      <c r="U1202" s="87"/>
      <c r="V1202" s="86" t="s">
        <v>79</v>
      </c>
      <c r="W1202" s="75"/>
      <c r="X1202" s="102" t="s">
        <v>79</v>
      </c>
      <c r="Y1202" s="63" t="str">
        <f>IFERROR(IF(VLOOKUP(X1202,Listor!$T$6:$U$7,2,FALSE)&lt;O1202,TRUE),"")</f>
        <v/>
      </c>
      <c r="Z1202" s="87"/>
      <c r="AA1202" s="104"/>
    </row>
    <row r="1203" spans="2:27" x14ac:dyDescent="0.25">
      <c r="B1203" s="68" t="s">
        <v>68</v>
      </c>
      <c r="C1203" s="80" t="str">
        <f>IFERROR(VLOOKUP(B1203,Listor!$A$6:$B$62,2,FALSE),"")</f>
        <v/>
      </c>
      <c r="D1203" s="80" t="str">
        <f>IFERROR(VLOOKUP(B1203,Listor!$A$6:$C$62,3,FALSE),"")</f>
        <v/>
      </c>
      <c r="E1203" s="110" t="s">
        <v>79</v>
      </c>
      <c r="F1203" s="66"/>
      <c r="G1203" s="35" t="str">
        <f>IFERROR(VLOOKUP(B1203,Listor!$A$6:$G$62,7,FALSE),"")</f>
        <v/>
      </c>
      <c r="H1203" s="63" t="str">
        <f>IFERROR(VLOOKUP(B1203,Listor!$N$6:$O$47,2,FALSE),"")</f>
        <v/>
      </c>
      <c r="I1203" s="63" t="str">
        <f t="shared" si="58"/>
        <v/>
      </c>
      <c r="J1203" s="96" t="str">
        <f>IFERROR(VLOOKUP(B1203,Listor!$N$6:$P$47,3,FALSE)*I1203,"")</f>
        <v/>
      </c>
      <c r="K1203" s="81"/>
      <c r="L1203" s="88" t="str">
        <f>IFERROR((VLOOKUP(B1203,Listor!$N$6:$P$47,3,FALSE)*Biologiska!K1203)+(VLOOKUP(B1203,Listor!$N$6:$Q$47,4,FALSE)),"")</f>
        <v/>
      </c>
      <c r="M1203" s="63" t="str">
        <f t="shared" si="59"/>
        <v/>
      </c>
      <c r="N1203" s="75"/>
      <c r="O1203" s="84" t="str">
        <f t="shared" si="60"/>
        <v/>
      </c>
      <c r="P1203" s="107"/>
      <c r="Q1203" s="87" t="s">
        <v>79</v>
      </c>
      <c r="R1203" s="87"/>
      <c r="S1203" s="87"/>
      <c r="T1203" s="87"/>
      <c r="U1203" s="87"/>
      <c r="V1203" s="86" t="s">
        <v>79</v>
      </c>
      <c r="W1203" s="75"/>
      <c r="X1203" s="102" t="s">
        <v>79</v>
      </c>
      <c r="Y1203" s="63" t="str">
        <f>IFERROR(IF(VLOOKUP(X1203,Listor!$T$6:$U$7,2,FALSE)&lt;O1203,TRUE),"")</f>
        <v/>
      </c>
      <c r="Z1203" s="87"/>
      <c r="AA1203" s="104"/>
    </row>
    <row r="1204" spans="2:27" x14ac:dyDescent="0.25">
      <c r="B1204" s="68" t="s">
        <v>68</v>
      </c>
      <c r="C1204" s="80" t="str">
        <f>IFERROR(VLOOKUP(B1204,Listor!$A$6:$B$62,2,FALSE),"")</f>
        <v/>
      </c>
      <c r="D1204" s="80" t="str">
        <f>IFERROR(VLOOKUP(B1204,Listor!$A$6:$C$62,3,FALSE),"")</f>
        <v/>
      </c>
      <c r="E1204" s="110" t="s">
        <v>79</v>
      </c>
      <c r="F1204" s="66"/>
      <c r="G1204" s="35" t="str">
        <f>IFERROR(VLOOKUP(B1204,Listor!$A$6:$G$62,7,FALSE),"")</f>
        <v/>
      </c>
      <c r="H1204" s="63" t="str">
        <f>IFERROR(VLOOKUP(B1204,Listor!$N$6:$O$47,2,FALSE),"")</f>
        <v/>
      </c>
      <c r="I1204" s="63" t="str">
        <f t="shared" si="58"/>
        <v/>
      </c>
      <c r="J1204" s="96" t="str">
        <f>IFERROR(VLOOKUP(B1204,Listor!$N$6:$P$47,3,FALSE)*I1204,"")</f>
        <v/>
      </c>
      <c r="K1204" s="81"/>
      <c r="L1204" s="88" t="str">
        <f>IFERROR((VLOOKUP(B1204,Listor!$N$6:$P$47,3,FALSE)*Biologiska!K1204)+(VLOOKUP(B1204,Listor!$N$6:$Q$47,4,FALSE)),"")</f>
        <v/>
      </c>
      <c r="M1204" s="63" t="str">
        <f t="shared" si="59"/>
        <v/>
      </c>
      <c r="N1204" s="75"/>
      <c r="O1204" s="84" t="str">
        <f t="shared" si="60"/>
        <v/>
      </c>
      <c r="P1204" s="107"/>
      <c r="Q1204" s="87" t="s">
        <v>79</v>
      </c>
      <c r="R1204" s="87"/>
      <c r="S1204" s="87"/>
      <c r="T1204" s="87"/>
      <c r="U1204" s="87"/>
      <c r="V1204" s="86" t="s">
        <v>79</v>
      </c>
      <c r="W1204" s="75"/>
      <c r="X1204" s="102" t="s">
        <v>79</v>
      </c>
      <c r="Y1204" s="63" t="str">
        <f>IFERROR(IF(VLOOKUP(X1204,Listor!$T$6:$U$7,2,FALSE)&lt;O1204,TRUE),"")</f>
        <v/>
      </c>
      <c r="Z1204" s="87"/>
      <c r="AA1204" s="104"/>
    </row>
    <row r="1205" spans="2:27" x14ac:dyDescent="0.25">
      <c r="B1205" s="68" t="s">
        <v>68</v>
      </c>
      <c r="C1205" s="80" t="str">
        <f>IFERROR(VLOOKUP(B1205,Listor!$A$6:$B$62,2,FALSE),"")</f>
        <v/>
      </c>
      <c r="D1205" s="80" t="str">
        <f>IFERROR(VLOOKUP(B1205,Listor!$A$6:$C$62,3,FALSE),"")</f>
        <v/>
      </c>
      <c r="E1205" s="110" t="s">
        <v>79</v>
      </c>
      <c r="F1205" s="66"/>
      <c r="G1205" s="35" t="str">
        <f>IFERROR(VLOOKUP(B1205,Listor!$A$6:$G$62,7,FALSE),"")</f>
        <v/>
      </c>
      <c r="H1205" s="63" t="str">
        <f>IFERROR(VLOOKUP(B1205,Listor!$N$6:$O$47,2,FALSE),"")</f>
        <v/>
      </c>
      <c r="I1205" s="63" t="str">
        <f t="shared" si="58"/>
        <v/>
      </c>
      <c r="J1205" s="96" t="str">
        <f>IFERROR(VLOOKUP(B1205,Listor!$N$6:$P$47,3,FALSE)*I1205,"")</f>
        <v/>
      </c>
      <c r="K1205" s="81"/>
      <c r="L1205" s="88" t="str">
        <f>IFERROR((VLOOKUP(B1205,Listor!$N$6:$P$47,3,FALSE)*Biologiska!K1205)+(VLOOKUP(B1205,Listor!$N$6:$Q$47,4,FALSE)),"")</f>
        <v/>
      </c>
      <c r="M1205" s="63" t="str">
        <f t="shared" si="59"/>
        <v/>
      </c>
      <c r="N1205" s="75"/>
      <c r="O1205" s="84" t="str">
        <f t="shared" si="60"/>
        <v/>
      </c>
      <c r="P1205" s="107"/>
      <c r="Q1205" s="87" t="s">
        <v>79</v>
      </c>
      <c r="R1205" s="87"/>
      <c r="S1205" s="87"/>
      <c r="T1205" s="87"/>
      <c r="U1205" s="87"/>
      <c r="V1205" s="86" t="s">
        <v>79</v>
      </c>
      <c r="W1205" s="75"/>
      <c r="X1205" s="102" t="s">
        <v>79</v>
      </c>
      <c r="Y1205" s="63" t="str">
        <f>IFERROR(IF(VLOOKUP(X1205,Listor!$T$6:$U$7,2,FALSE)&lt;O1205,TRUE),"")</f>
        <v/>
      </c>
      <c r="Z1205" s="87"/>
      <c r="AA1205" s="104"/>
    </row>
    <row r="1206" spans="2:27" x14ac:dyDescent="0.25">
      <c r="B1206" s="68" t="s">
        <v>68</v>
      </c>
      <c r="C1206" s="80" t="str">
        <f>IFERROR(VLOOKUP(B1206,Listor!$A$6:$B$62,2,FALSE),"")</f>
        <v/>
      </c>
      <c r="D1206" s="80" t="str">
        <f>IFERROR(VLOOKUP(B1206,Listor!$A$6:$C$62,3,FALSE),"")</f>
        <v/>
      </c>
      <c r="E1206" s="110" t="s">
        <v>79</v>
      </c>
      <c r="F1206" s="66"/>
      <c r="G1206" s="35" t="str">
        <f>IFERROR(VLOOKUP(B1206,Listor!$A$6:$G$62,7,FALSE),"")</f>
        <v/>
      </c>
      <c r="H1206" s="63" t="str">
        <f>IFERROR(VLOOKUP(B1206,Listor!$N$6:$O$47,2,FALSE),"")</f>
        <v/>
      </c>
      <c r="I1206" s="63" t="str">
        <f t="shared" si="58"/>
        <v/>
      </c>
      <c r="J1206" s="96" t="str">
        <f>IFERROR(VLOOKUP(B1206,Listor!$N$6:$P$47,3,FALSE)*I1206,"")</f>
        <v/>
      </c>
      <c r="K1206" s="81"/>
      <c r="L1206" s="88" t="str">
        <f>IFERROR((VLOOKUP(B1206,Listor!$N$6:$P$47,3,FALSE)*Biologiska!K1206)+(VLOOKUP(B1206,Listor!$N$6:$Q$47,4,FALSE)),"")</f>
        <v/>
      </c>
      <c r="M1206" s="63" t="str">
        <f t="shared" si="59"/>
        <v/>
      </c>
      <c r="N1206" s="75"/>
      <c r="O1206" s="84" t="str">
        <f t="shared" si="60"/>
        <v/>
      </c>
      <c r="P1206" s="107"/>
      <c r="Q1206" s="87" t="s">
        <v>79</v>
      </c>
      <c r="R1206" s="87"/>
      <c r="S1206" s="87"/>
      <c r="T1206" s="87"/>
      <c r="U1206" s="87"/>
      <c r="V1206" s="86" t="s">
        <v>79</v>
      </c>
      <c r="W1206" s="75"/>
      <c r="X1206" s="102" t="s">
        <v>79</v>
      </c>
      <c r="Y1206" s="63" t="str">
        <f>IFERROR(IF(VLOOKUP(X1206,Listor!$T$6:$U$7,2,FALSE)&lt;O1206,TRUE),"")</f>
        <v/>
      </c>
      <c r="Z1206" s="87"/>
      <c r="AA1206" s="104"/>
    </row>
    <row r="1207" spans="2:27" x14ac:dyDescent="0.25">
      <c r="B1207" s="68" t="s">
        <v>68</v>
      </c>
      <c r="C1207" s="80" t="str">
        <f>IFERROR(VLOOKUP(B1207,Listor!$A$6:$B$62,2,FALSE),"")</f>
        <v/>
      </c>
      <c r="D1207" s="80" t="str">
        <f>IFERROR(VLOOKUP(B1207,Listor!$A$6:$C$62,3,FALSE),"")</f>
        <v/>
      </c>
      <c r="E1207" s="110" t="s">
        <v>79</v>
      </c>
      <c r="F1207" s="66"/>
      <c r="G1207" s="35" t="str">
        <f>IFERROR(VLOOKUP(B1207,Listor!$A$6:$G$62,7,FALSE),"")</f>
        <v/>
      </c>
      <c r="H1207" s="63" t="str">
        <f>IFERROR(VLOOKUP(B1207,Listor!$N$6:$O$47,2,FALSE),"")</f>
        <v/>
      </c>
      <c r="I1207" s="63" t="str">
        <f t="shared" si="58"/>
        <v/>
      </c>
      <c r="J1207" s="96" t="str">
        <f>IFERROR(VLOOKUP(B1207,Listor!$N$6:$P$47,3,FALSE)*I1207,"")</f>
        <v/>
      </c>
      <c r="K1207" s="81"/>
      <c r="L1207" s="88" t="str">
        <f>IFERROR((VLOOKUP(B1207,Listor!$N$6:$P$47,3,FALSE)*Biologiska!K1207)+(VLOOKUP(B1207,Listor!$N$6:$Q$47,4,FALSE)),"")</f>
        <v/>
      </c>
      <c r="M1207" s="63" t="str">
        <f t="shared" si="59"/>
        <v/>
      </c>
      <c r="N1207" s="75"/>
      <c r="O1207" s="84" t="str">
        <f t="shared" si="60"/>
        <v/>
      </c>
      <c r="P1207" s="107"/>
      <c r="Q1207" s="87" t="s">
        <v>79</v>
      </c>
      <c r="R1207" s="87"/>
      <c r="S1207" s="87"/>
      <c r="T1207" s="87"/>
      <c r="U1207" s="87"/>
      <c r="V1207" s="86" t="s">
        <v>79</v>
      </c>
      <c r="W1207" s="75"/>
      <c r="X1207" s="102" t="s">
        <v>79</v>
      </c>
      <c r="Y1207" s="63" t="str">
        <f>IFERROR(IF(VLOOKUP(X1207,Listor!$T$6:$U$7,2,FALSE)&lt;O1207,TRUE),"")</f>
        <v/>
      </c>
      <c r="Z1207" s="87"/>
      <c r="AA1207" s="104"/>
    </row>
    <row r="1208" spans="2:27" x14ac:dyDescent="0.25">
      <c r="B1208" s="68" t="s">
        <v>68</v>
      </c>
      <c r="C1208" s="80" t="str">
        <f>IFERROR(VLOOKUP(B1208,Listor!$A$6:$B$62,2,FALSE),"")</f>
        <v/>
      </c>
      <c r="D1208" s="80" t="str">
        <f>IFERROR(VLOOKUP(B1208,Listor!$A$6:$C$62,3,FALSE),"")</f>
        <v/>
      </c>
      <c r="E1208" s="110" t="s">
        <v>79</v>
      </c>
      <c r="F1208" s="66"/>
      <c r="G1208" s="35" t="str">
        <f>IFERROR(VLOOKUP(B1208,Listor!$A$6:$G$62,7,FALSE),"")</f>
        <v/>
      </c>
      <c r="H1208" s="63" t="str">
        <f>IFERROR(VLOOKUP(B1208,Listor!$N$6:$O$47,2,FALSE),"")</f>
        <v/>
      </c>
      <c r="I1208" s="63" t="str">
        <f t="shared" si="58"/>
        <v/>
      </c>
      <c r="J1208" s="96" t="str">
        <f>IFERROR(VLOOKUP(B1208,Listor!$N$6:$P$47,3,FALSE)*I1208,"")</f>
        <v/>
      </c>
      <c r="K1208" s="81"/>
      <c r="L1208" s="88" t="str">
        <f>IFERROR((VLOOKUP(B1208,Listor!$N$6:$P$47,3,FALSE)*Biologiska!K1208)+(VLOOKUP(B1208,Listor!$N$6:$Q$47,4,FALSE)),"")</f>
        <v/>
      </c>
      <c r="M1208" s="63" t="str">
        <f t="shared" si="59"/>
        <v/>
      </c>
      <c r="N1208" s="75"/>
      <c r="O1208" s="84" t="str">
        <f t="shared" si="60"/>
        <v/>
      </c>
      <c r="P1208" s="107"/>
      <c r="Q1208" s="87" t="s">
        <v>79</v>
      </c>
      <c r="R1208" s="87"/>
      <c r="S1208" s="87"/>
      <c r="T1208" s="87"/>
      <c r="U1208" s="87"/>
      <c r="V1208" s="86" t="s">
        <v>79</v>
      </c>
      <c r="W1208" s="75"/>
      <c r="X1208" s="102" t="s">
        <v>79</v>
      </c>
      <c r="Y1208" s="63" t="str">
        <f>IFERROR(IF(VLOOKUP(X1208,Listor!$T$6:$U$7,2,FALSE)&lt;O1208,TRUE),"")</f>
        <v/>
      </c>
      <c r="Z1208" s="87"/>
      <c r="AA1208" s="104"/>
    </row>
    <row r="1209" spans="2:27" x14ac:dyDescent="0.25">
      <c r="B1209" s="68" t="s">
        <v>68</v>
      </c>
      <c r="C1209" s="80" t="str">
        <f>IFERROR(VLOOKUP(B1209,Listor!$A$6:$B$62,2,FALSE),"")</f>
        <v/>
      </c>
      <c r="D1209" s="80" t="str">
        <f>IFERROR(VLOOKUP(B1209,Listor!$A$6:$C$62,3,FALSE),"")</f>
        <v/>
      </c>
      <c r="E1209" s="110" t="s">
        <v>79</v>
      </c>
      <c r="F1209" s="66"/>
      <c r="G1209" s="35" t="str">
        <f>IFERROR(VLOOKUP(B1209,Listor!$A$6:$G$62,7,FALSE),"")</f>
        <v/>
      </c>
      <c r="H1209" s="63" t="str">
        <f>IFERROR(VLOOKUP(B1209,Listor!$N$6:$O$47,2,FALSE),"")</f>
        <v/>
      </c>
      <c r="I1209" s="63" t="str">
        <f t="shared" si="58"/>
        <v/>
      </c>
      <c r="J1209" s="96" t="str">
        <f>IFERROR(VLOOKUP(B1209,Listor!$N$6:$P$47,3,FALSE)*I1209,"")</f>
        <v/>
      </c>
      <c r="K1209" s="81"/>
      <c r="L1209" s="88" t="str">
        <f>IFERROR((VLOOKUP(B1209,Listor!$N$6:$P$47,3,FALSE)*Biologiska!K1209)+(VLOOKUP(B1209,Listor!$N$6:$Q$47,4,FALSE)),"")</f>
        <v/>
      </c>
      <c r="M1209" s="63" t="str">
        <f t="shared" si="59"/>
        <v/>
      </c>
      <c r="N1209" s="75"/>
      <c r="O1209" s="84" t="str">
        <f t="shared" si="60"/>
        <v/>
      </c>
      <c r="P1209" s="107"/>
      <c r="Q1209" s="87" t="s">
        <v>79</v>
      </c>
      <c r="R1209" s="87"/>
      <c r="S1209" s="87"/>
      <c r="T1209" s="87"/>
      <c r="U1209" s="87"/>
      <c r="V1209" s="86" t="s">
        <v>79</v>
      </c>
      <c r="W1209" s="75"/>
      <c r="X1209" s="102" t="s">
        <v>79</v>
      </c>
      <c r="Y1209" s="63" t="str">
        <f>IFERROR(IF(VLOOKUP(X1209,Listor!$T$6:$U$7,2,FALSE)&lt;O1209,TRUE),"")</f>
        <v/>
      </c>
      <c r="Z1209" s="87"/>
      <c r="AA1209" s="104"/>
    </row>
    <row r="1210" spans="2:27" x14ac:dyDescent="0.25">
      <c r="B1210" s="68" t="s">
        <v>68</v>
      </c>
      <c r="C1210" s="80" t="str">
        <f>IFERROR(VLOOKUP(B1210,Listor!$A$6:$B$62,2,FALSE),"")</f>
        <v/>
      </c>
      <c r="D1210" s="80" t="str">
        <f>IFERROR(VLOOKUP(B1210,Listor!$A$6:$C$62,3,FALSE),"")</f>
        <v/>
      </c>
      <c r="E1210" s="110" t="s">
        <v>79</v>
      </c>
      <c r="F1210" s="66"/>
      <c r="G1210" s="35" t="str">
        <f>IFERROR(VLOOKUP(B1210,Listor!$A$6:$G$62,7,FALSE),"")</f>
        <v/>
      </c>
      <c r="H1210" s="63" t="str">
        <f>IFERROR(VLOOKUP(B1210,Listor!$N$6:$O$47,2,FALSE),"")</f>
        <v/>
      </c>
      <c r="I1210" s="63" t="str">
        <f t="shared" si="58"/>
        <v/>
      </c>
      <c r="J1210" s="96" t="str">
        <f>IFERROR(VLOOKUP(B1210,Listor!$N$6:$P$47,3,FALSE)*I1210,"")</f>
        <v/>
      </c>
      <c r="K1210" s="81"/>
      <c r="L1210" s="88" t="str">
        <f>IFERROR((VLOOKUP(B1210,Listor!$N$6:$P$47,3,FALSE)*Biologiska!K1210)+(VLOOKUP(B1210,Listor!$N$6:$Q$47,4,FALSE)),"")</f>
        <v/>
      </c>
      <c r="M1210" s="63" t="str">
        <f t="shared" si="59"/>
        <v/>
      </c>
      <c r="N1210" s="75"/>
      <c r="O1210" s="84" t="str">
        <f t="shared" si="60"/>
        <v/>
      </c>
      <c r="P1210" s="107"/>
      <c r="Q1210" s="87" t="s">
        <v>79</v>
      </c>
      <c r="R1210" s="87"/>
      <c r="S1210" s="87"/>
      <c r="T1210" s="87"/>
      <c r="U1210" s="87"/>
      <c r="V1210" s="86" t="s">
        <v>79</v>
      </c>
      <c r="W1210" s="75"/>
      <c r="X1210" s="102" t="s">
        <v>79</v>
      </c>
      <c r="Y1210" s="63" t="str">
        <f>IFERROR(IF(VLOOKUP(X1210,Listor!$T$6:$U$7,2,FALSE)&lt;O1210,TRUE),"")</f>
        <v/>
      </c>
      <c r="Z1210" s="87"/>
      <c r="AA1210" s="104"/>
    </row>
    <row r="1211" spans="2:27" x14ac:dyDescent="0.25">
      <c r="B1211" s="68" t="s">
        <v>68</v>
      </c>
      <c r="C1211" s="80" t="str">
        <f>IFERROR(VLOOKUP(B1211,Listor!$A$6:$B$62,2,FALSE),"")</f>
        <v/>
      </c>
      <c r="D1211" s="80" t="str">
        <f>IFERROR(VLOOKUP(B1211,Listor!$A$6:$C$62,3,FALSE),"")</f>
        <v/>
      </c>
      <c r="E1211" s="110" t="s">
        <v>79</v>
      </c>
      <c r="F1211" s="66"/>
      <c r="G1211" s="35" t="str">
        <f>IFERROR(VLOOKUP(B1211,Listor!$A$6:$G$62,7,FALSE),"")</f>
        <v/>
      </c>
      <c r="H1211" s="63" t="str">
        <f>IFERROR(VLOOKUP(B1211,Listor!$N$6:$O$47,2,FALSE),"")</f>
        <v/>
      </c>
      <c r="I1211" s="63" t="str">
        <f t="shared" si="58"/>
        <v/>
      </c>
      <c r="J1211" s="96" t="str">
        <f>IFERROR(VLOOKUP(B1211,Listor!$N$6:$P$47,3,FALSE)*I1211,"")</f>
        <v/>
      </c>
      <c r="K1211" s="81"/>
      <c r="L1211" s="88" t="str">
        <f>IFERROR((VLOOKUP(B1211,Listor!$N$6:$P$47,3,FALSE)*Biologiska!K1211)+(VLOOKUP(B1211,Listor!$N$6:$Q$47,4,FALSE)),"")</f>
        <v/>
      </c>
      <c r="M1211" s="63" t="str">
        <f t="shared" si="59"/>
        <v/>
      </c>
      <c r="N1211" s="75"/>
      <c r="O1211" s="84" t="str">
        <f t="shared" si="60"/>
        <v/>
      </c>
      <c r="P1211" s="107"/>
      <c r="Q1211" s="87" t="s">
        <v>79</v>
      </c>
      <c r="R1211" s="87"/>
      <c r="S1211" s="87"/>
      <c r="T1211" s="87"/>
      <c r="U1211" s="87"/>
      <c r="V1211" s="86" t="s">
        <v>79</v>
      </c>
      <c r="W1211" s="75"/>
      <c r="X1211" s="102" t="s">
        <v>79</v>
      </c>
      <c r="Y1211" s="63" t="str">
        <f>IFERROR(IF(VLOOKUP(X1211,Listor!$T$6:$U$7,2,FALSE)&lt;O1211,TRUE),"")</f>
        <v/>
      </c>
      <c r="Z1211" s="87"/>
      <c r="AA1211" s="104"/>
    </row>
    <row r="1212" spans="2:27" x14ac:dyDescent="0.25">
      <c r="B1212" s="68" t="s">
        <v>68</v>
      </c>
      <c r="C1212" s="80" t="str">
        <f>IFERROR(VLOOKUP(B1212,Listor!$A$6:$B$62,2,FALSE),"")</f>
        <v/>
      </c>
      <c r="D1212" s="80" t="str">
        <f>IFERROR(VLOOKUP(B1212,Listor!$A$6:$C$62,3,FALSE),"")</f>
        <v/>
      </c>
      <c r="E1212" s="110" t="s">
        <v>79</v>
      </c>
      <c r="F1212" s="66"/>
      <c r="G1212" s="35" t="str">
        <f>IFERROR(VLOOKUP(B1212,Listor!$A$6:$G$62,7,FALSE),"")</f>
        <v/>
      </c>
      <c r="H1212" s="63" t="str">
        <f>IFERROR(VLOOKUP(B1212,Listor!$N$6:$O$47,2,FALSE),"")</f>
        <v/>
      </c>
      <c r="I1212" s="63" t="str">
        <f t="shared" si="58"/>
        <v/>
      </c>
      <c r="J1212" s="96" t="str">
        <f>IFERROR(VLOOKUP(B1212,Listor!$N$6:$P$47,3,FALSE)*I1212,"")</f>
        <v/>
      </c>
      <c r="K1212" s="81"/>
      <c r="L1212" s="88" t="str">
        <f>IFERROR((VLOOKUP(B1212,Listor!$N$6:$P$47,3,FALSE)*Biologiska!K1212)+(VLOOKUP(B1212,Listor!$N$6:$Q$47,4,FALSE)),"")</f>
        <v/>
      </c>
      <c r="M1212" s="63" t="str">
        <f t="shared" si="59"/>
        <v/>
      </c>
      <c r="N1212" s="75"/>
      <c r="O1212" s="84" t="str">
        <f t="shared" si="60"/>
        <v/>
      </c>
      <c r="P1212" s="107"/>
      <c r="Q1212" s="87" t="s">
        <v>79</v>
      </c>
      <c r="R1212" s="87"/>
      <c r="S1212" s="87"/>
      <c r="T1212" s="87"/>
      <c r="U1212" s="87"/>
      <c r="V1212" s="86" t="s">
        <v>79</v>
      </c>
      <c r="W1212" s="75"/>
      <c r="X1212" s="102" t="s">
        <v>79</v>
      </c>
      <c r="Y1212" s="63" t="str">
        <f>IFERROR(IF(VLOOKUP(X1212,Listor!$T$6:$U$7,2,FALSE)&lt;O1212,TRUE),"")</f>
        <v/>
      </c>
      <c r="Z1212" s="87"/>
      <c r="AA1212" s="104"/>
    </row>
    <row r="1213" spans="2:27" x14ac:dyDescent="0.25">
      <c r="B1213" s="68" t="s">
        <v>68</v>
      </c>
      <c r="C1213" s="80" t="str">
        <f>IFERROR(VLOOKUP(B1213,Listor!$A$6:$B$62,2,FALSE),"")</f>
        <v/>
      </c>
      <c r="D1213" s="80" t="str">
        <f>IFERROR(VLOOKUP(B1213,Listor!$A$6:$C$62,3,FALSE),"")</f>
        <v/>
      </c>
      <c r="E1213" s="110" t="s">
        <v>79</v>
      </c>
      <c r="F1213" s="66"/>
      <c r="G1213" s="35" t="str">
        <f>IFERROR(VLOOKUP(B1213,Listor!$A$6:$G$62,7,FALSE),"")</f>
        <v/>
      </c>
      <c r="H1213" s="63" t="str">
        <f>IFERROR(VLOOKUP(B1213,Listor!$N$6:$O$47,2,FALSE),"")</f>
        <v/>
      </c>
      <c r="I1213" s="63" t="str">
        <f t="shared" si="58"/>
        <v/>
      </c>
      <c r="J1213" s="96" t="str">
        <f>IFERROR(VLOOKUP(B1213,Listor!$N$6:$P$47,3,FALSE)*I1213,"")</f>
        <v/>
      </c>
      <c r="K1213" s="81"/>
      <c r="L1213" s="88" t="str">
        <f>IFERROR((VLOOKUP(B1213,Listor!$N$6:$P$47,3,FALSE)*Biologiska!K1213)+(VLOOKUP(B1213,Listor!$N$6:$Q$47,4,FALSE)),"")</f>
        <v/>
      </c>
      <c r="M1213" s="63" t="str">
        <f t="shared" si="59"/>
        <v/>
      </c>
      <c r="N1213" s="75"/>
      <c r="O1213" s="84" t="str">
        <f t="shared" si="60"/>
        <v/>
      </c>
      <c r="P1213" s="107"/>
      <c r="Q1213" s="87" t="s">
        <v>79</v>
      </c>
      <c r="R1213" s="87"/>
      <c r="S1213" s="87"/>
      <c r="T1213" s="87"/>
      <c r="U1213" s="87"/>
      <c r="V1213" s="86" t="s">
        <v>79</v>
      </c>
      <c r="W1213" s="75"/>
      <c r="X1213" s="102" t="s">
        <v>79</v>
      </c>
      <c r="Y1213" s="63" t="str">
        <f>IFERROR(IF(VLOOKUP(X1213,Listor!$T$6:$U$7,2,FALSE)&lt;O1213,TRUE),"")</f>
        <v/>
      </c>
      <c r="Z1213" s="87"/>
      <c r="AA1213" s="104"/>
    </row>
    <row r="1214" spans="2:27" x14ac:dyDescent="0.25">
      <c r="B1214" s="68" t="s">
        <v>68</v>
      </c>
      <c r="C1214" s="80" t="str">
        <f>IFERROR(VLOOKUP(B1214,Listor!$A$6:$B$62,2,FALSE),"")</f>
        <v/>
      </c>
      <c r="D1214" s="80" t="str">
        <f>IFERROR(VLOOKUP(B1214,Listor!$A$6:$C$62,3,FALSE),"")</f>
        <v/>
      </c>
      <c r="E1214" s="110" t="s">
        <v>79</v>
      </c>
      <c r="F1214" s="66"/>
      <c r="G1214" s="35" t="str">
        <f>IFERROR(VLOOKUP(B1214,Listor!$A$6:$G$62,7,FALSE),"")</f>
        <v/>
      </c>
      <c r="H1214" s="63" t="str">
        <f>IFERROR(VLOOKUP(B1214,Listor!$N$6:$O$47,2,FALSE),"")</f>
        <v/>
      </c>
      <c r="I1214" s="63" t="str">
        <f t="shared" si="58"/>
        <v/>
      </c>
      <c r="J1214" s="96" t="str">
        <f>IFERROR(VLOOKUP(B1214,Listor!$N$6:$P$47,3,FALSE)*I1214,"")</f>
        <v/>
      </c>
      <c r="K1214" s="81"/>
      <c r="L1214" s="88" t="str">
        <f>IFERROR((VLOOKUP(B1214,Listor!$N$6:$P$47,3,FALSE)*Biologiska!K1214)+(VLOOKUP(B1214,Listor!$N$6:$Q$47,4,FALSE)),"")</f>
        <v/>
      </c>
      <c r="M1214" s="63" t="str">
        <f t="shared" si="59"/>
        <v/>
      </c>
      <c r="N1214" s="75"/>
      <c r="O1214" s="84" t="str">
        <f t="shared" si="60"/>
        <v/>
      </c>
      <c r="P1214" s="107"/>
      <c r="Q1214" s="87" t="s">
        <v>79</v>
      </c>
      <c r="R1214" s="87"/>
      <c r="S1214" s="87"/>
      <c r="T1214" s="87"/>
      <c r="U1214" s="87"/>
      <c r="V1214" s="86" t="s">
        <v>79</v>
      </c>
      <c r="W1214" s="75"/>
      <c r="X1214" s="102" t="s">
        <v>79</v>
      </c>
      <c r="Y1214" s="63" t="str">
        <f>IFERROR(IF(VLOOKUP(X1214,Listor!$T$6:$U$7,2,FALSE)&lt;O1214,TRUE),"")</f>
        <v/>
      </c>
      <c r="Z1214" s="87"/>
      <c r="AA1214" s="104"/>
    </row>
    <row r="1215" spans="2:27" x14ac:dyDescent="0.25">
      <c r="B1215" s="68" t="s">
        <v>68</v>
      </c>
      <c r="C1215" s="80" t="str">
        <f>IFERROR(VLOOKUP(B1215,Listor!$A$6:$B$62,2,FALSE),"")</f>
        <v/>
      </c>
      <c r="D1215" s="80" t="str">
        <f>IFERROR(VLOOKUP(B1215,Listor!$A$6:$C$62,3,FALSE),"")</f>
        <v/>
      </c>
      <c r="E1215" s="110" t="s">
        <v>79</v>
      </c>
      <c r="F1215" s="66"/>
      <c r="G1215" s="35" t="str">
        <f>IFERROR(VLOOKUP(B1215,Listor!$A$6:$G$62,7,FALSE),"")</f>
        <v/>
      </c>
      <c r="H1215" s="63" t="str">
        <f>IFERROR(VLOOKUP(B1215,Listor!$N$6:$O$47,2,FALSE),"")</f>
        <v/>
      </c>
      <c r="I1215" s="63" t="str">
        <f t="shared" si="58"/>
        <v/>
      </c>
      <c r="J1215" s="96" t="str">
        <f>IFERROR(VLOOKUP(B1215,Listor!$N$6:$P$47,3,FALSE)*I1215,"")</f>
        <v/>
      </c>
      <c r="K1215" s="81"/>
      <c r="L1215" s="88" t="str">
        <f>IFERROR((VLOOKUP(B1215,Listor!$N$6:$P$47,3,FALSE)*Biologiska!K1215)+(VLOOKUP(B1215,Listor!$N$6:$Q$47,4,FALSE)),"")</f>
        <v/>
      </c>
      <c r="M1215" s="63" t="str">
        <f t="shared" si="59"/>
        <v/>
      </c>
      <c r="N1215" s="75"/>
      <c r="O1215" s="84" t="str">
        <f t="shared" si="60"/>
        <v/>
      </c>
      <c r="P1215" s="107"/>
      <c r="Q1215" s="87" t="s">
        <v>79</v>
      </c>
      <c r="R1215" s="87"/>
      <c r="S1215" s="87"/>
      <c r="T1215" s="87"/>
      <c r="U1215" s="87"/>
      <c r="V1215" s="86" t="s">
        <v>79</v>
      </c>
      <c r="W1215" s="75"/>
      <c r="X1215" s="102" t="s">
        <v>79</v>
      </c>
      <c r="Y1215" s="63" t="str">
        <f>IFERROR(IF(VLOOKUP(X1215,Listor!$T$6:$U$7,2,FALSE)&lt;O1215,TRUE),"")</f>
        <v/>
      </c>
      <c r="Z1215" s="87"/>
      <c r="AA1215" s="104"/>
    </row>
    <row r="1216" spans="2:27" x14ac:dyDescent="0.25">
      <c r="B1216" s="68" t="s">
        <v>68</v>
      </c>
      <c r="C1216" s="80" t="str">
        <f>IFERROR(VLOOKUP(B1216,Listor!$A$6:$B$62,2,FALSE),"")</f>
        <v/>
      </c>
      <c r="D1216" s="80" t="str">
        <f>IFERROR(VLOOKUP(B1216,Listor!$A$6:$C$62,3,FALSE),"")</f>
        <v/>
      </c>
      <c r="E1216" s="110" t="s">
        <v>79</v>
      </c>
      <c r="F1216" s="66"/>
      <c r="G1216" s="35" t="str">
        <f>IFERROR(VLOOKUP(B1216,Listor!$A$6:$G$62,7,FALSE),"")</f>
        <v/>
      </c>
      <c r="H1216" s="63" t="str">
        <f>IFERROR(VLOOKUP(B1216,Listor!$N$6:$O$47,2,FALSE),"")</f>
        <v/>
      </c>
      <c r="I1216" s="63" t="str">
        <f t="shared" si="58"/>
        <v/>
      </c>
      <c r="J1216" s="96" t="str">
        <f>IFERROR(VLOOKUP(B1216,Listor!$N$6:$P$47,3,FALSE)*I1216,"")</f>
        <v/>
      </c>
      <c r="K1216" s="81"/>
      <c r="L1216" s="88" t="str">
        <f>IFERROR((VLOOKUP(B1216,Listor!$N$6:$P$47,3,FALSE)*Biologiska!K1216)+(VLOOKUP(B1216,Listor!$N$6:$Q$47,4,FALSE)),"")</f>
        <v/>
      </c>
      <c r="M1216" s="63" t="str">
        <f t="shared" si="59"/>
        <v/>
      </c>
      <c r="N1216" s="75"/>
      <c r="O1216" s="84" t="str">
        <f t="shared" si="60"/>
        <v/>
      </c>
      <c r="P1216" s="107"/>
      <c r="Q1216" s="87" t="s">
        <v>79</v>
      </c>
      <c r="R1216" s="87"/>
      <c r="S1216" s="87"/>
      <c r="T1216" s="87"/>
      <c r="U1216" s="87"/>
      <c r="V1216" s="86" t="s">
        <v>79</v>
      </c>
      <c r="W1216" s="75"/>
      <c r="X1216" s="102" t="s">
        <v>79</v>
      </c>
      <c r="Y1216" s="63" t="str">
        <f>IFERROR(IF(VLOOKUP(X1216,Listor!$T$6:$U$7,2,FALSE)&lt;O1216,TRUE),"")</f>
        <v/>
      </c>
      <c r="Z1216" s="87"/>
      <c r="AA1216" s="104"/>
    </row>
    <row r="1217" spans="2:27" x14ac:dyDescent="0.25">
      <c r="B1217" s="68" t="s">
        <v>68</v>
      </c>
      <c r="C1217" s="80" t="str">
        <f>IFERROR(VLOOKUP(B1217,Listor!$A$6:$B$62,2,FALSE),"")</f>
        <v/>
      </c>
      <c r="D1217" s="80" t="str">
        <f>IFERROR(VLOOKUP(B1217,Listor!$A$6:$C$62,3,FALSE),"")</f>
        <v/>
      </c>
      <c r="E1217" s="110" t="s">
        <v>79</v>
      </c>
      <c r="F1217" s="66"/>
      <c r="G1217" s="35" t="str">
        <f>IFERROR(VLOOKUP(B1217,Listor!$A$6:$G$62,7,FALSE),"")</f>
        <v/>
      </c>
      <c r="H1217" s="63" t="str">
        <f>IFERROR(VLOOKUP(B1217,Listor!$N$6:$O$47,2,FALSE),"")</f>
        <v/>
      </c>
      <c r="I1217" s="63" t="str">
        <f t="shared" si="58"/>
        <v/>
      </c>
      <c r="J1217" s="96" t="str">
        <f>IFERROR(VLOOKUP(B1217,Listor!$N$6:$P$47,3,FALSE)*I1217,"")</f>
        <v/>
      </c>
      <c r="K1217" s="81"/>
      <c r="L1217" s="88" t="str">
        <f>IFERROR((VLOOKUP(B1217,Listor!$N$6:$P$47,3,FALSE)*Biologiska!K1217)+(VLOOKUP(B1217,Listor!$N$6:$Q$47,4,FALSE)),"")</f>
        <v/>
      </c>
      <c r="M1217" s="63" t="str">
        <f t="shared" si="59"/>
        <v/>
      </c>
      <c r="N1217" s="75"/>
      <c r="O1217" s="84" t="str">
        <f t="shared" si="60"/>
        <v/>
      </c>
      <c r="P1217" s="107"/>
      <c r="Q1217" s="87" t="s">
        <v>79</v>
      </c>
      <c r="R1217" s="87"/>
      <c r="S1217" s="87"/>
      <c r="T1217" s="87"/>
      <c r="U1217" s="87"/>
      <c r="V1217" s="86" t="s">
        <v>79</v>
      </c>
      <c r="W1217" s="75"/>
      <c r="X1217" s="102" t="s">
        <v>79</v>
      </c>
      <c r="Y1217" s="63" t="str">
        <f>IFERROR(IF(VLOOKUP(X1217,Listor!$T$6:$U$7,2,FALSE)&lt;O1217,TRUE),"")</f>
        <v/>
      </c>
      <c r="Z1217" s="87"/>
      <c r="AA1217" s="104"/>
    </row>
    <row r="1218" spans="2:27" x14ac:dyDescent="0.25">
      <c r="B1218" s="68" t="s">
        <v>68</v>
      </c>
      <c r="C1218" s="80" t="str">
        <f>IFERROR(VLOOKUP(B1218,Listor!$A$6:$B$62,2,FALSE),"")</f>
        <v/>
      </c>
      <c r="D1218" s="80" t="str">
        <f>IFERROR(VLOOKUP(B1218,Listor!$A$6:$C$62,3,FALSE),"")</f>
        <v/>
      </c>
      <c r="E1218" s="110" t="s">
        <v>79</v>
      </c>
      <c r="F1218" s="66"/>
      <c r="G1218" s="35" t="str">
        <f>IFERROR(VLOOKUP(B1218,Listor!$A$6:$G$62,7,FALSE),"")</f>
        <v/>
      </c>
      <c r="H1218" s="63" t="str">
        <f>IFERROR(VLOOKUP(B1218,Listor!$N$6:$O$47,2,FALSE),"")</f>
        <v/>
      </c>
      <c r="I1218" s="63" t="str">
        <f t="shared" si="58"/>
        <v/>
      </c>
      <c r="J1218" s="96" t="str">
        <f>IFERROR(VLOOKUP(B1218,Listor!$N$6:$P$47,3,FALSE)*I1218,"")</f>
        <v/>
      </c>
      <c r="K1218" s="81"/>
      <c r="L1218" s="88" t="str">
        <f>IFERROR((VLOOKUP(B1218,Listor!$N$6:$P$47,3,FALSE)*Biologiska!K1218)+(VLOOKUP(B1218,Listor!$N$6:$Q$47,4,FALSE)),"")</f>
        <v/>
      </c>
      <c r="M1218" s="63" t="str">
        <f t="shared" si="59"/>
        <v/>
      </c>
      <c r="N1218" s="75"/>
      <c r="O1218" s="84" t="str">
        <f t="shared" si="60"/>
        <v/>
      </c>
      <c r="P1218" s="107"/>
      <c r="Q1218" s="87" t="s">
        <v>79</v>
      </c>
      <c r="R1218" s="87"/>
      <c r="S1218" s="87"/>
      <c r="T1218" s="87"/>
      <c r="U1218" s="87"/>
      <c r="V1218" s="86" t="s">
        <v>79</v>
      </c>
      <c r="W1218" s="75"/>
      <c r="X1218" s="102" t="s">
        <v>79</v>
      </c>
      <c r="Y1218" s="63" t="str">
        <f>IFERROR(IF(VLOOKUP(X1218,Listor!$T$6:$U$7,2,FALSE)&lt;O1218,TRUE),"")</f>
        <v/>
      </c>
      <c r="Z1218" s="87"/>
      <c r="AA1218" s="104"/>
    </row>
    <row r="1219" spans="2:27" x14ac:dyDescent="0.25">
      <c r="B1219" s="68" t="s">
        <v>68</v>
      </c>
      <c r="C1219" s="80" t="str">
        <f>IFERROR(VLOOKUP(B1219,Listor!$A$6:$B$62,2,FALSE),"")</f>
        <v/>
      </c>
      <c r="D1219" s="80" t="str">
        <f>IFERROR(VLOOKUP(B1219,Listor!$A$6:$C$62,3,FALSE),"")</f>
        <v/>
      </c>
      <c r="E1219" s="110" t="s">
        <v>79</v>
      </c>
      <c r="F1219" s="66"/>
      <c r="G1219" s="35" t="str">
        <f>IFERROR(VLOOKUP(B1219,Listor!$A$6:$G$62,7,FALSE),"")</f>
        <v/>
      </c>
      <c r="H1219" s="63" t="str">
        <f>IFERROR(VLOOKUP(B1219,Listor!$N$6:$O$47,2,FALSE),"")</f>
        <v/>
      </c>
      <c r="I1219" s="63" t="str">
        <f t="shared" si="58"/>
        <v/>
      </c>
      <c r="J1219" s="96" t="str">
        <f>IFERROR(VLOOKUP(B1219,Listor!$N$6:$P$47,3,FALSE)*I1219,"")</f>
        <v/>
      </c>
      <c r="K1219" s="81"/>
      <c r="L1219" s="88" t="str">
        <f>IFERROR((VLOOKUP(B1219,Listor!$N$6:$P$47,3,FALSE)*Biologiska!K1219)+(VLOOKUP(B1219,Listor!$N$6:$Q$47,4,FALSE)),"")</f>
        <v/>
      </c>
      <c r="M1219" s="63" t="str">
        <f t="shared" si="59"/>
        <v/>
      </c>
      <c r="N1219" s="75"/>
      <c r="O1219" s="84" t="str">
        <f t="shared" si="60"/>
        <v/>
      </c>
      <c r="P1219" s="107"/>
      <c r="Q1219" s="87" t="s">
        <v>79</v>
      </c>
      <c r="R1219" s="87"/>
      <c r="S1219" s="87"/>
      <c r="T1219" s="87"/>
      <c r="U1219" s="87"/>
      <c r="V1219" s="86" t="s">
        <v>79</v>
      </c>
      <c r="W1219" s="75"/>
      <c r="X1219" s="102" t="s">
        <v>79</v>
      </c>
      <c r="Y1219" s="63" t="str">
        <f>IFERROR(IF(VLOOKUP(X1219,Listor!$T$6:$U$7,2,FALSE)&lt;O1219,TRUE),"")</f>
        <v/>
      </c>
      <c r="Z1219" s="87"/>
      <c r="AA1219" s="104"/>
    </row>
    <row r="1220" spans="2:27" x14ac:dyDescent="0.25">
      <c r="B1220" s="68" t="s">
        <v>68</v>
      </c>
      <c r="C1220" s="80" t="str">
        <f>IFERROR(VLOOKUP(B1220,Listor!$A$6:$B$62,2,FALSE),"")</f>
        <v/>
      </c>
      <c r="D1220" s="80" t="str">
        <f>IFERROR(VLOOKUP(B1220,Listor!$A$6:$C$62,3,FALSE),"")</f>
        <v/>
      </c>
      <c r="E1220" s="110" t="s">
        <v>79</v>
      </c>
      <c r="F1220" s="66"/>
      <c r="G1220" s="35" t="str">
        <f>IFERROR(VLOOKUP(B1220,Listor!$A$6:$G$62,7,FALSE),"")</f>
        <v/>
      </c>
      <c r="H1220" s="63" t="str">
        <f>IFERROR(VLOOKUP(B1220,Listor!$N$6:$O$47,2,FALSE),"")</f>
        <v/>
      </c>
      <c r="I1220" s="63" t="str">
        <f t="shared" si="58"/>
        <v/>
      </c>
      <c r="J1220" s="96" t="str">
        <f>IFERROR(VLOOKUP(B1220,Listor!$N$6:$P$47,3,FALSE)*I1220,"")</f>
        <v/>
      </c>
      <c r="K1220" s="81"/>
      <c r="L1220" s="88" t="str">
        <f>IFERROR((VLOOKUP(B1220,Listor!$N$6:$P$47,3,FALSE)*Biologiska!K1220)+(VLOOKUP(B1220,Listor!$N$6:$Q$47,4,FALSE)),"")</f>
        <v/>
      </c>
      <c r="M1220" s="63" t="str">
        <f t="shared" si="59"/>
        <v/>
      </c>
      <c r="N1220" s="75"/>
      <c r="O1220" s="84" t="str">
        <f t="shared" si="60"/>
        <v/>
      </c>
      <c r="P1220" s="107"/>
      <c r="Q1220" s="87" t="s">
        <v>79</v>
      </c>
      <c r="R1220" s="87"/>
      <c r="S1220" s="87"/>
      <c r="T1220" s="87"/>
      <c r="U1220" s="87"/>
      <c r="V1220" s="86" t="s">
        <v>79</v>
      </c>
      <c r="W1220" s="75"/>
      <c r="X1220" s="102" t="s">
        <v>79</v>
      </c>
      <c r="Y1220" s="63" t="str">
        <f>IFERROR(IF(VLOOKUP(X1220,Listor!$T$6:$U$7,2,FALSE)&lt;O1220,TRUE),"")</f>
        <v/>
      </c>
      <c r="Z1220" s="87"/>
      <c r="AA1220" s="104"/>
    </row>
    <row r="1221" spans="2:27" x14ac:dyDescent="0.25">
      <c r="B1221" s="68" t="s">
        <v>68</v>
      </c>
      <c r="C1221" s="80" t="str">
        <f>IFERROR(VLOOKUP(B1221,Listor!$A$6:$B$62,2,FALSE),"")</f>
        <v/>
      </c>
      <c r="D1221" s="80" t="str">
        <f>IFERROR(VLOOKUP(B1221,Listor!$A$6:$C$62,3,FALSE),"")</f>
        <v/>
      </c>
      <c r="E1221" s="110" t="s">
        <v>79</v>
      </c>
      <c r="F1221" s="66"/>
      <c r="G1221" s="35" t="str">
        <f>IFERROR(VLOOKUP(B1221,Listor!$A$6:$G$62,7,FALSE),"")</f>
        <v/>
      </c>
      <c r="H1221" s="63" t="str">
        <f>IFERROR(VLOOKUP(B1221,Listor!$N$6:$O$47,2,FALSE),"")</f>
        <v/>
      </c>
      <c r="I1221" s="63" t="str">
        <f t="shared" si="58"/>
        <v/>
      </c>
      <c r="J1221" s="96" t="str">
        <f>IFERROR(VLOOKUP(B1221,Listor!$N$6:$P$47,3,FALSE)*I1221,"")</f>
        <v/>
      </c>
      <c r="K1221" s="81"/>
      <c r="L1221" s="88" t="str">
        <f>IFERROR((VLOOKUP(B1221,Listor!$N$6:$P$47,3,FALSE)*Biologiska!K1221)+(VLOOKUP(B1221,Listor!$N$6:$Q$47,4,FALSE)),"")</f>
        <v/>
      </c>
      <c r="M1221" s="63" t="str">
        <f t="shared" si="59"/>
        <v/>
      </c>
      <c r="N1221" s="75"/>
      <c r="O1221" s="84" t="str">
        <f t="shared" si="60"/>
        <v/>
      </c>
      <c r="P1221" s="107"/>
      <c r="Q1221" s="87" t="s">
        <v>79</v>
      </c>
      <c r="R1221" s="87"/>
      <c r="S1221" s="87"/>
      <c r="T1221" s="87"/>
      <c r="U1221" s="87"/>
      <c r="V1221" s="86" t="s">
        <v>79</v>
      </c>
      <c r="W1221" s="75"/>
      <c r="X1221" s="102" t="s">
        <v>79</v>
      </c>
      <c r="Y1221" s="63" t="str">
        <f>IFERROR(IF(VLOOKUP(X1221,Listor!$T$6:$U$7,2,FALSE)&lt;O1221,TRUE),"")</f>
        <v/>
      </c>
      <c r="Z1221" s="87"/>
      <c r="AA1221" s="104"/>
    </row>
    <row r="1222" spans="2:27" x14ac:dyDescent="0.25">
      <c r="B1222" s="68" t="s">
        <v>68</v>
      </c>
      <c r="C1222" s="80" t="str">
        <f>IFERROR(VLOOKUP(B1222,Listor!$A$6:$B$62,2,FALSE),"")</f>
        <v/>
      </c>
      <c r="D1222" s="80" t="str">
        <f>IFERROR(VLOOKUP(B1222,Listor!$A$6:$C$62,3,FALSE),"")</f>
        <v/>
      </c>
      <c r="E1222" s="110" t="s">
        <v>79</v>
      </c>
      <c r="F1222" s="66"/>
      <c r="G1222" s="35" t="str">
        <f>IFERROR(VLOOKUP(B1222,Listor!$A$6:$G$62,7,FALSE),"")</f>
        <v/>
      </c>
      <c r="H1222" s="63" t="str">
        <f>IFERROR(VLOOKUP(B1222,Listor!$N$6:$O$47,2,FALSE),"")</f>
        <v/>
      </c>
      <c r="I1222" s="63" t="str">
        <f t="shared" si="58"/>
        <v/>
      </c>
      <c r="J1222" s="96" t="str">
        <f>IFERROR(VLOOKUP(B1222,Listor!$N$6:$P$47,3,FALSE)*I1222,"")</f>
        <v/>
      </c>
      <c r="K1222" s="81"/>
      <c r="L1222" s="88" t="str">
        <f>IFERROR((VLOOKUP(B1222,Listor!$N$6:$P$47,3,FALSE)*Biologiska!K1222)+(VLOOKUP(B1222,Listor!$N$6:$Q$47,4,FALSE)),"")</f>
        <v/>
      </c>
      <c r="M1222" s="63" t="str">
        <f t="shared" si="59"/>
        <v/>
      </c>
      <c r="N1222" s="75"/>
      <c r="O1222" s="84" t="str">
        <f t="shared" si="60"/>
        <v/>
      </c>
      <c r="P1222" s="107"/>
      <c r="Q1222" s="87" t="s">
        <v>79</v>
      </c>
      <c r="R1222" s="87"/>
      <c r="S1222" s="87"/>
      <c r="T1222" s="87"/>
      <c r="U1222" s="87"/>
      <c r="V1222" s="86" t="s">
        <v>79</v>
      </c>
      <c r="W1222" s="75"/>
      <c r="X1222" s="102" t="s">
        <v>79</v>
      </c>
      <c r="Y1222" s="63" t="str">
        <f>IFERROR(IF(VLOOKUP(X1222,Listor!$T$6:$U$7,2,FALSE)&lt;O1222,TRUE),"")</f>
        <v/>
      </c>
      <c r="Z1222" s="87"/>
      <c r="AA1222" s="104"/>
    </row>
    <row r="1223" spans="2:27" x14ac:dyDescent="0.25">
      <c r="B1223" s="68" t="s">
        <v>68</v>
      </c>
      <c r="C1223" s="80" t="str">
        <f>IFERROR(VLOOKUP(B1223,Listor!$A$6:$B$62,2,FALSE),"")</f>
        <v/>
      </c>
      <c r="D1223" s="80" t="str">
        <f>IFERROR(VLOOKUP(B1223,Listor!$A$6:$C$62,3,FALSE),"")</f>
        <v/>
      </c>
      <c r="E1223" s="110" t="s">
        <v>79</v>
      </c>
      <c r="F1223" s="66"/>
      <c r="G1223" s="35" t="str">
        <f>IFERROR(VLOOKUP(B1223,Listor!$A$6:$G$62,7,FALSE),"")</f>
        <v/>
      </c>
      <c r="H1223" s="63" t="str">
        <f>IFERROR(VLOOKUP(B1223,Listor!$N$6:$O$47,2,FALSE),"")</f>
        <v/>
      </c>
      <c r="I1223" s="63" t="str">
        <f t="shared" si="58"/>
        <v/>
      </c>
      <c r="J1223" s="96" t="str">
        <f>IFERROR(VLOOKUP(B1223,Listor!$N$6:$P$47,3,FALSE)*I1223,"")</f>
        <v/>
      </c>
      <c r="K1223" s="81"/>
      <c r="L1223" s="88" t="str">
        <f>IFERROR((VLOOKUP(B1223,Listor!$N$6:$P$47,3,FALSE)*Biologiska!K1223)+(VLOOKUP(B1223,Listor!$N$6:$Q$47,4,FALSE)),"")</f>
        <v/>
      </c>
      <c r="M1223" s="63" t="str">
        <f t="shared" si="59"/>
        <v/>
      </c>
      <c r="N1223" s="75"/>
      <c r="O1223" s="84" t="str">
        <f t="shared" si="60"/>
        <v/>
      </c>
      <c r="P1223" s="107"/>
      <c r="Q1223" s="87" t="s">
        <v>79</v>
      </c>
      <c r="R1223" s="87"/>
      <c r="S1223" s="87"/>
      <c r="T1223" s="87"/>
      <c r="U1223" s="87"/>
      <c r="V1223" s="86" t="s">
        <v>79</v>
      </c>
      <c r="W1223" s="75"/>
      <c r="X1223" s="102" t="s">
        <v>79</v>
      </c>
      <c r="Y1223" s="63" t="str">
        <f>IFERROR(IF(VLOOKUP(X1223,Listor!$T$6:$U$7,2,FALSE)&lt;O1223,TRUE),"")</f>
        <v/>
      </c>
      <c r="Z1223" s="87"/>
      <c r="AA1223" s="104"/>
    </row>
    <row r="1224" spans="2:27" x14ac:dyDescent="0.25">
      <c r="B1224" s="68" t="s">
        <v>68</v>
      </c>
      <c r="C1224" s="80" t="str">
        <f>IFERROR(VLOOKUP(B1224,Listor!$A$6:$B$62,2,FALSE),"")</f>
        <v/>
      </c>
      <c r="D1224" s="80" t="str">
        <f>IFERROR(VLOOKUP(B1224,Listor!$A$6:$C$62,3,FALSE),"")</f>
        <v/>
      </c>
      <c r="E1224" s="110" t="s">
        <v>79</v>
      </c>
      <c r="F1224" s="66"/>
      <c r="G1224" s="35" t="str">
        <f>IFERROR(VLOOKUP(B1224,Listor!$A$6:$G$62,7,FALSE),"")</f>
        <v/>
      </c>
      <c r="H1224" s="63" t="str">
        <f>IFERROR(VLOOKUP(B1224,Listor!$N$6:$O$47,2,FALSE),"")</f>
        <v/>
      </c>
      <c r="I1224" s="63" t="str">
        <f t="shared" si="58"/>
        <v/>
      </c>
      <c r="J1224" s="96" t="str">
        <f>IFERROR(VLOOKUP(B1224,Listor!$N$6:$P$47,3,FALSE)*I1224,"")</f>
        <v/>
      </c>
      <c r="K1224" s="81"/>
      <c r="L1224" s="88" t="str">
        <f>IFERROR((VLOOKUP(B1224,Listor!$N$6:$P$47,3,FALSE)*Biologiska!K1224)+(VLOOKUP(B1224,Listor!$N$6:$Q$47,4,FALSE)),"")</f>
        <v/>
      </c>
      <c r="M1224" s="63" t="str">
        <f t="shared" si="59"/>
        <v/>
      </c>
      <c r="N1224" s="75"/>
      <c r="O1224" s="84" t="str">
        <f t="shared" si="60"/>
        <v/>
      </c>
      <c r="P1224" s="107"/>
      <c r="Q1224" s="87" t="s">
        <v>79</v>
      </c>
      <c r="R1224" s="87"/>
      <c r="S1224" s="87"/>
      <c r="T1224" s="87"/>
      <c r="U1224" s="87"/>
      <c r="V1224" s="86" t="s">
        <v>79</v>
      </c>
      <c r="W1224" s="75"/>
      <c r="X1224" s="102" t="s">
        <v>79</v>
      </c>
      <c r="Y1224" s="63" t="str">
        <f>IFERROR(IF(VLOOKUP(X1224,Listor!$T$6:$U$7,2,FALSE)&lt;O1224,TRUE),"")</f>
        <v/>
      </c>
      <c r="Z1224" s="87"/>
      <c r="AA1224" s="104"/>
    </row>
    <row r="1225" spans="2:27" x14ac:dyDescent="0.25">
      <c r="B1225" s="68" t="s">
        <v>68</v>
      </c>
      <c r="C1225" s="80" t="str">
        <f>IFERROR(VLOOKUP(B1225,Listor!$A$6:$B$62,2,FALSE),"")</f>
        <v/>
      </c>
      <c r="D1225" s="80" t="str">
        <f>IFERROR(VLOOKUP(B1225,Listor!$A$6:$C$62,3,FALSE),"")</f>
        <v/>
      </c>
      <c r="E1225" s="110" t="s">
        <v>79</v>
      </c>
      <c r="F1225" s="66"/>
      <c r="G1225" s="35" t="str">
        <f>IFERROR(VLOOKUP(B1225,Listor!$A$6:$G$62,7,FALSE),"")</f>
        <v/>
      </c>
      <c r="H1225" s="63" t="str">
        <f>IFERROR(VLOOKUP(B1225,Listor!$N$6:$O$47,2,FALSE),"")</f>
        <v/>
      </c>
      <c r="I1225" s="63" t="str">
        <f t="shared" si="58"/>
        <v/>
      </c>
      <c r="J1225" s="96" t="str">
        <f>IFERROR(VLOOKUP(B1225,Listor!$N$6:$P$47,3,FALSE)*I1225,"")</f>
        <v/>
      </c>
      <c r="K1225" s="81"/>
      <c r="L1225" s="88" t="str">
        <f>IFERROR((VLOOKUP(B1225,Listor!$N$6:$P$47,3,FALSE)*Biologiska!K1225)+(VLOOKUP(B1225,Listor!$N$6:$Q$47,4,FALSE)),"")</f>
        <v/>
      </c>
      <c r="M1225" s="63" t="str">
        <f t="shared" si="59"/>
        <v/>
      </c>
      <c r="N1225" s="75"/>
      <c r="O1225" s="84" t="str">
        <f t="shared" si="60"/>
        <v/>
      </c>
      <c r="P1225" s="107"/>
      <c r="Q1225" s="87" t="s">
        <v>79</v>
      </c>
      <c r="R1225" s="87"/>
      <c r="S1225" s="87"/>
      <c r="T1225" s="87"/>
      <c r="U1225" s="87"/>
      <c r="V1225" s="86" t="s">
        <v>79</v>
      </c>
      <c r="W1225" s="75"/>
      <c r="X1225" s="102" t="s">
        <v>79</v>
      </c>
      <c r="Y1225" s="63" t="str">
        <f>IFERROR(IF(VLOOKUP(X1225,Listor!$T$6:$U$7,2,FALSE)&lt;O1225,TRUE),"")</f>
        <v/>
      </c>
      <c r="Z1225" s="87"/>
      <c r="AA1225" s="104"/>
    </row>
    <row r="1226" spans="2:27" x14ac:dyDescent="0.25">
      <c r="B1226" s="68" t="s">
        <v>68</v>
      </c>
      <c r="C1226" s="80" t="str">
        <f>IFERROR(VLOOKUP(B1226,Listor!$A$6:$B$62,2,FALSE),"")</f>
        <v/>
      </c>
      <c r="D1226" s="80" t="str">
        <f>IFERROR(VLOOKUP(B1226,Listor!$A$6:$C$62,3,FALSE),"")</f>
        <v/>
      </c>
      <c r="E1226" s="110" t="s">
        <v>79</v>
      </c>
      <c r="F1226" s="66"/>
      <c r="G1226" s="35" t="str">
        <f>IFERROR(VLOOKUP(B1226,Listor!$A$6:$G$62,7,FALSE),"")</f>
        <v/>
      </c>
      <c r="H1226" s="63" t="str">
        <f>IFERROR(VLOOKUP(B1226,Listor!$N$6:$O$47,2,FALSE),"")</f>
        <v/>
      </c>
      <c r="I1226" s="63" t="str">
        <f t="shared" si="58"/>
        <v/>
      </c>
      <c r="J1226" s="96" t="str">
        <f>IFERROR(VLOOKUP(B1226,Listor!$N$6:$P$47,3,FALSE)*I1226,"")</f>
        <v/>
      </c>
      <c r="K1226" s="81"/>
      <c r="L1226" s="88" t="str">
        <f>IFERROR((VLOOKUP(B1226,Listor!$N$6:$P$47,3,FALSE)*Biologiska!K1226)+(VLOOKUP(B1226,Listor!$N$6:$Q$47,4,FALSE)),"")</f>
        <v/>
      </c>
      <c r="M1226" s="63" t="str">
        <f t="shared" si="59"/>
        <v/>
      </c>
      <c r="N1226" s="75"/>
      <c r="O1226" s="84" t="str">
        <f t="shared" si="60"/>
        <v/>
      </c>
      <c r="P1226" s="107"/>
      <c r="Q1226" s="87" t="s">
        <v>79</v>
      </c>
      <c r="R1226" s="87"/>
      <c r="S1226" s="87"/>
      <c r="T1226" s="87"/>
      <c r="U1226" s="87"/>
      <c r="V1226" s="86" t="s">
        <v>79</v>
      </c>
      <c r="W1226" s="75"/>
      <c r="X1226" s="102" t="s">
        <v>79</v>
      </c>
      <c r="Y1226" s="63" t="str">
        <f>IFERROR(IF(VLOOKUP(X1226,Listor!$T$6:$U$7,2,FALSE)&lt;O1226,TRUE),"")</f>
        <v/>
      </c>
      <c r="Z1226" s="87"/>
      <c r="AA1226" s="104"/>
    </row>
    <row r="1227" spans="2:27" x14ac:dyDescent="0.25">
      <c r="B1227" s="68" t="s">
        <v>68</v>
      </c>
      <c r="C1227" s="80" t="str">
        <f>IFERROR(VLOOKUP(B1227,Listor!$A$6:$B$62,2,FALSE),"")</f>
        <v/>
      </c>
      <c r="D1227" s="80" t="str">
        <f>IFERROR(VLOOKUP(B1227,Listor!$A$6:$C$62,3,FALSE),"")</f>
        <v/>
      </c>
      <c r="E1227" s="110" t="s">
        <v>79</v>
      </c>
      <c r="F1227" s="66"/>
      <c r="G1227" s="35" t="str">
        <f>IFERROR(VLOOKUP(B1227,Listor!$A$6:$G$62,7,FALSE),"")</f>
        <v/>
      </c>
      <c r="H1227" s="63" t="str">
        <f>IFERROR(VLOOKUP(B1227,Listor!$N$6:$O$47,2,FALSE),"")</f>
        <v/>
      </c>
      <c r="I1227" s="63" t="str">
        <f t="shared" si="58"/>
        <v/>
      </c>
      <c r="J1227" s="96" t="str">
        <f>IFERROR(VLOOKUP(B1227,Listor!$N$6:$P$47,3,FALSE)*I1227,"")</f>
        <v/>
      </c>
      <c r="K1227" s="81"/>
      <c r="L1227" s="88" t="str">
        <f>IFERROR((VLOOKUP(B1227,Listor!$N$6:$P$47,3,FALSE)*Biologiska!K1227)+(VLOOKUP(B1227,Listor!$N$6:$Q$47,4,FALSE)),"")</f>
        <v/>
      </c>
      <c r="M1227" s="63" t="str">
        <f t="shared" si="59"/>
        <v/>
      </c>
      <c r="N1227" s="75"/>
      <c r="O1227" s="84" t="str">
        <f t="shared" si="60"/>
        <v/>
      </c>
      <c r="P1227" s="107"/>
      <c r="Q1227" s="87" t="s">
        <v>79</v>
      </c>
      <c r="R1227" s="87"/>
      <c r="S1227" s="87"/>
      <c r="T1227" s="87"/>
      <c r="U1227" s="87"/>
      <c r="V1227" s="86" t="s">
        <v>79</v>
      </c>
      <c r="W1227" s="75"/>
      <c r="X1227" s="102" t="s">
        <v>79</v>
      </c>
      <c r="Y1227" s="63" t="str">
        <f>IFERROR(IF(VLOOKUP(X1227,Listor!$T$6:$U$7,2,FALSE)&lt;O1227,TRUE),"")</f>
        <v/>
      </c>
      <c r="Z1227" s="87"/>
      <c r="AA1227" s="104"/>
    </row>
    <row r="1228" spans="2:27" x14ac:dyDescent="0.25">
      <c r="B1228" s="68" t="s">
        <v>68</v>
      </c>
      <c r="C1228" s="80" t="str">
        <f>IFERROR(VLOOKUP(B1228,Listor!$A$6:$B$62,2,FALSE),"")</f>
        <v/>
      </c>
      <c r="D1228" s="80" t="str">
        <f>IFERROR(VLOOKUP(B1228,Listor!$A$6:$C$62,3,FALSE),"")</f>
        <v/>
      </c>
      <c r="E1228" s="110" t="s">
        <v>79</v>
      </c>
      <c r="F1228" s="66"/>
      <c r="G1228" s="35" t="str">
        <f>IFERROR(VLOOKUP(B1228,Listor!$A$6:$G$62,7,FALSE),"")</f>
        <v/>
      </c>
      <c r="H1228" s="63" t="str">
        <f>IFERROR(VLOOKUP(B1228,Listor!$N$6:$O$47,2,FALSE),"")</f>
        <v/>
      </c>
      <c r="I1228" s="63" t="str">
        <f t="shared" si="58"/>
        <v/>
      </c>
      <c r="J1228" s="96" t="str">
        <f>IFERROR(VLOOKUP(B1228,Listor!$N$6:$P$47,3,FALSE)*I1228,"")</f>
        <v/>
      </c>
      <c r="K1228" s="81"/>
      <c r="L1228" s="88" t="str">
        <f>IFERROR((VLOOKUP(B1228,Listor!$N$6:$P$47,3,FALSE)*Biologiska!K1228)+(VLOOKUP(B1228,Listor!$N$6:$Q$47,4,FALSE)),"")</f>
        <v/>
      </c>
      <c r="M1228" s="63" t="str">
        <f t="shared" si="59"/>
        <v/>
      </c>
      <c r="N1228" s="75"/>
      <c r="O1228" s="84" t="str">
        <f t="shared" si="60"/>
        <v/>
      </c>
      <c r="P1228" s="107"/>
      <c r="Q1228" s="87" t="s">
        <v>79</v>
      </c>
      <c r="R1228" s="87"/>
      <c r="S1228" s="87"/>
      <c r="T1228" s="87"/>
      <c r="U1228" s="87"/>
      <c r="V1228" s="86" t="s">
        <v>79</v>
      </c>
      <c r="W1228" s="75"/>
      <c r="X1228" s="102" t="s">
        <v>79</v>
      </c>
      <c r="Y1228" s="63" t="str">
        <f>IFERROR(IF(VLOOKUP(X1228,Listor!$T$6:$U$7,2,FALSE)&lt;O1228,TRUE),"")</f>
        <v/>
      </c>
      <c r="Z1228" s="87"/>
      <c r="AA1228" s="104"/>
    </row>
    <row r="1229" spans="2:27" x14ac:dyDescent="0.25">
      <c r="B1229" s="68" t="s">
        <v>68</v>
      </c>
      <c r="C1229" s="80" t="str">
        <f>IFERROR(VLOOKUP(B1229,Listor!$A$6:$B$62,2,FALSE),"")</f>
        <v/>
      </c>
      <c r="D1229" s="80" t="str">
        <f>IFERROR(VLOOKUP(B1229,Listor!$A$6:$C$62,3,FALSE),"")</f>
        <v/>
      </c>
      <c r="E1229" s="110" t="s">
        <v>79</v>
      </c>
      <c r="F1229" s="66"/>
      <c r="G1229" s="35" t="str">
        <f>IFERROR(VLOOKUP(B1229,Listor!$A$6:$G$62,7,FALSE),"")</f>
        <v/>
      </c>
      <c r="H1229" s="63" t="str">
        <f>IFERROR(VLOOKUP(B1229,Listor!$N$6:$O$47,2,FALSE),"")</f>
        <v/>
      </c>
      <c r="I1229" s="63" t="str">
        <f t="shared" si="58"/>
        <v/>
      </c>
      <c r="J1229" s="96" t="str">
        <f>IFERROR(VLOOKUP(B1229,Listor!$N$6:$P$47,3,FALSE)*I1229,"")</f>
        <v/>
      </c>
      <c r="K1229" s="81"/>
      <c r="L1229" s="88" t="str">
        <f>IFERROR((VLOOKUP(B1229,Listor!$N$6:$P$47,3,FALSE)*Biologiska!K1229)+(VLOOKUP(B1229,Listor!$N$6:$Q$47,4,FALSE)),"")</f>
        <v/>
      </c>
      <c r="M1229" s="63" t="str">
        <f t="shared" si="59"/>
        <v/>
      </c>
      <c r="N1229" s="75"/>
      <c r="O1229" s="84" t="str">
        <f t="shared" si="60"/>
        <v/>
      </c>
      <c r="P1229" s="107"/>
      <c r="Q1229" s="87" t="s">
        <v>79</v>
      </c>
      <c r="R1229" s="87"/>
      <c r="S1229" s="87"/>
      <c r="T1229" s="87"/>
      <c r="U1229" s="87"/>
      <c r="V1229" s="86" t="s">
        <v>79</v>
      </c>
      <c r="W1229" s="75"/>
      <c r="X1229" s="102" t="s">
        <v>79</v>
      </c>
      <c r="Y1229" s="63" t="str">
        <f>IFERROR(IF(VLOOKUP(X1229,Listor!$T$6:$U$7,2,FALSE)&lt;O1229,TRUE),"")</f>
        <v/>
      </c>
      <c r="Z1229" s="87"/>
      <c r="AA1229" s="104"/>
    </row>
    <row r="1230" spans="2:27" x14ac:dyDescent="0.25">
      <c r="B1230" s="68" t="s">
        <v>68</v>
      </c>
      <c r="C1230" s="80" t="str">
        <f>IFERROR(VLOOKUP(B1230,Listor!$A$6:$B$62,2,FALSE),"")</f>
        <v/>
      </c>
      <c r="D1230" s="80" t="str">
        <f>IFERROR(VLOOKUP(B1230,Listor!$A$6:$C$62,3,FALSE),"")</f>
        <v/>
      </c>
      <c r="E1230" s="110" t="s">
        <v>79</v>
      </c>
      <c r="F1230" s="66"/>
      <c r="G1230" s="35" t="str">
        <f>IFERROR(VLOOKUP(B1230,Listor!$A$6:$G$62,7,FALSE),"")</f>
        <v/>
      </c>
      <c r="H1230" s="63" t="str">
        <f>IFERROR(VLOOKUP(B1230,Listor!$N$6:$O$47,2,FALSE),"")</f>
        <v/>
      </c>
      <c r="I1230" s="63" t="str">
        <f t="shared" si="58"/>
        <v/>
      </c>
      <c r="J1230" s="96" t="str">
        <f>IFERROR(VLOOKUP(B1230,Listor!$N$6:$P$47,3,FALSE)*I1230,"")</f>
        <v/>
      </c>
      <c r="K1230" s="81"/>
      <c r="L1230" s="88" t="str">
        <f>IFERROR((VLOOKUP(B1230,Listor!$N$6:$P$47,3,FALSE)*Biologiska!K1230)+(VLOOKUP(B1230,Listor!$N$6:$Q$47,4,FALSE)),"")</f>
        <v/>
      </c>
      <c r="M1230" s="63" t="str">
        <f t="shared" si="59"/>
        <v/>
      </c>
      <c r="N1230" s="75"/>
      <c r="O1230" s="84" t="str">
        <f t="shared" si="60"/>
        <v/>
      </c>
      <c r="P1230" s="107"/>
      <c r="Q1230" s="87" t="s">
        <v>79</v>
      </c>
      <c r="R1230" s="87"/>
      <c r="S1230" s="87"/>
      <c r="T1230" s="87"/>
      <c r="U1230" s="87"/>
      <c r="V1230" s="86" t="s">
        <v>79</v>
      </c>
      <c r="W1230" s="75"/>
      <c r="X1230" s="102" t="s">
        <v>79</v>
      </c>
      <c r="Y1230" s="63" t="str">
        <f>IFERROR(IF(VLOOKUP(X1230,Listor!$T$6:$U$7,2,FALSE)&lt;O1230,TRUE),"")</f>
        <v/>
      </c>
      <c r="Z1230" s="87"/>
      <c r="AA1230" s="104"/>
    </row>
    <row r="1231" spans="2:27" x14ac:dyDescent="0.25">
      <c r="B1231" s="68" t="s">
        <v>68</v>
      </c>
      <c r="C1231" s="80" t="str">
        <f>IFERROR(VLOOKUP(B1231,Listor!$A$6:$B$62,2,FALSE),"")</f>
        <v/>
      </c>
      <c r="D1231" s="80" t="str">
        <f>IFERROR(VLOOKUP(B1231,Listor!$A$6:$C$62,3,FALSE),"")</f>
        <v/>
      </c>
      <c r="E1231" s="110" t="s">
        <v>79</v>
      </c>
      <c r="F1231" s="66"/>
      <c r="G1231" s="35" t="str">
        <f>IFERROR(VLOOKUP(B1231,Listor!$A$6:$G$62,7,FALSE),"")</f>
        <v/>
      </c>
      <c r="H1231" s="63" t="str">
        <f>IFERROR(VLOOKUP(B1231,Listor!$N$6:$O$47,2,FALSE),"")</f>
        <v/>
      </c>
      <c r="I1231" s="63" t="str">
        <f t="shared" si="58"/>
        <v/>
      </c>
      <c r="J1231" s="96" t="str">
        <f>IFERROR(VLOOKUP(B1231,Listor!$N$6:$P$47,3,FALSE)*I1231,"")</f>
        <v/>
      </c>
      <c r="K1231" s="81"/>
      <c r="L1231" s="88" t="str">
        <f>IFERROR((VLOOKUP(B1231,Listor!$N$6:$P$47,3,FALSE)*Biologiska!K1231)+(VLOOKUP(B1231,Listor!$N$6:$Q$47,4,FALSE)),"")</f>
        <v/>
      </c>
      <c r="M1231" s="63" t="str">
        <f t="shared" si="59"/>
        <v/>
      </c>
      <c r="N1231" s="75"/>
      <c r="O1231" s="84" t="str">
        <f t="shared" si="60"/>
        <v/>
      </c>
      <c r="P1231" s="107"/>
      <c r="Q1231" s="87" t="s">
        <v>79</v>
      </c>
      <c r="R1231" s="87"/>
      <c r="S1231" s="87"/>
      <c r="T1231" s="87"/>
      <c r="U1231" s="87"/>
      <c r="V1231" s="86" t="s">
        <v>79</v>
      </c>
      <c r="W1231" s="75"/>
      <c r="X1231" s="102" t="s">
        <v>79</v>
      </c>
      <c r="Y1231" s="63" t="str">
        <f>IFERROR(IF(VLOOKUP(X1231,Listor!$T$6:$U$7,2,FALSE)&lt;O1231,TRUE),"")</f>
        <v/>
      </c>
      <c r="Z1231" s="87"/>
      <c r="AA1231" s="104"/>
    </row>
    <row r="1232" spans="2:27" x14ac:dyDescent="0.25">
      <c r="B1232" s="68" t="s">
        <v>68</v>
      </c>
      <c r="C1232" s="80" t="str">
        <f>IFERROR(VLOOKUP(B1232,Listor!$A$6:$B$62,2,FALSE),"")</f>
        <v/>
      </c>
      <c r="D1232" s="80" t="str">
        <f>IFERROR(VLOOKUP(B1232,Listor!$A$6:$C$62,3,FALSE),"")</f>
        <v/>
      </c>
      <c r="E1232" s="110" t="s">
        <v>79</v>
      </c>
      <c r="F1232" s="66"/>
      <c r="G1232" s="35" t="str">
        <f>IFERROR(VLOOKUP(B1232,Listor!$A$6:$G$62,7,FALSE),"")</f>
        <v/>
      </c>
      <c r="H1232" s="63" t="str">
        <f>IFERROR(VLOOKUP(B1232,Listor!$N$6:$O$47,2,FALSE),"")</f>
        <v/>
      </c>
      <c r="I1232" s="63" t="str">
        <f t="shared" si="58"/>
        <v/>
      </c>
      <c r="J1232" s="96" t="str">
        <f>IFERROR(VLOOKUP(B1232,Listor!$N$6:$P$47,3,FALSE)*I1232,"")</f>
        <v/>
      </c>
      <c r="K1232" s="81"/>
      <c r="L1232" s="88" t="str">
        <f>IFERROR((VLOOKUP(B1232,Listor!$N$6:$P$47,3,FALSE)*Biologiska!K1232)+(VLOOKUP(B1232,Listor!$N$6:$Q$47,4,FALSE)),"")</f>
        <v/>
      </c>
      <c r="M1232" s="63" t="str">
        <f t="shared" si="59"/>
        <v/>
      </c>
      <c r="N1232" s="75"/>
      <c r="O1232" s="84" t="str">
        <f t="shared" si="60"/>
        <v/>
      </c>
      <c r="P1232" s="107"/>
      <c r="Q1232" s="87" t="s">
        <v>79</v>
      </c>
      <c r="R1232" s="87"/>
      <c r="S1232" s="87"/>
      <c r="T1232" s="87"/>
      <c r="U1232" s="87"/>
      <c r="V1232" s="86" t="s">
        <v>79</v>
      </c>
      <c r="W1232" s="75"/>
      <c r="X1232" s="102" t="s">
        <v>79</v>
      </c>
      <c r="Y1232" s="63" t="str">
        <f>IFERROR(IF(VLOOKUP(X1232,Listor!$T$6:$U$7,2,FALSE)&lt;O1232,TRUE),"")</f>
        <v/>
      </c>
      <c r="Z1232" s="87"/>
      <c r="AA1232" s="104"/>
    </row>
    <row r="1233" spans="2:27" x14ac:dyDescent="0.25">
      <c r="B1233" s="68" t="s">
        <v>68</v>
      </c>
      <c r="C1233" s="80" t="str">
        <f>IFERROR(VLOOKUP(B1233,Listor!$A$6:$B$62,2,FALSE),"")</f>
        <v/>
      </c>
      <c r="D1233" s="80" t="str">
        <f>IFERROR(VLOOKUP(B1233,Listor!$A$6:$C$62,3,FALSE),"")</f>
        <v/>
      </c>
      <c r="E1233" s="110" t="s">
        <v>79</v>
      </c>
      <c r="F1233" s="66"/>
      <c r="G1233" s="35" t="str">
        <f>IFERROR(VLOOKUP(B1233,Listor!$A$6:$G$62,7,FALSE),"")</f>
        <v/>
      </c>
      <c r="H1233" s="63" t="str">
        <f>IFERROR(VLOOKUP(B1233,Listor!$N$6:$O$47,2,FALSE),"")</f>
        <v/>
      </c>
      <c r="I1233" s="63" t="str">
        <f t="shared" si="58"/>
        <v/>
      </c>
      <c r="J1233" s="96" t="str">
        <f>IFERROR(VLOOKUP(B1233,Listor!$N$6:$P$47,3,FALSE)*I1233,"")</f>
        <v/>
      </c>
      <c r="K1233" s="81"/>
      <c r="L1233" s="88" t="str">
        <f>IFERROR((VLOOKUP(B1233,Listor!$N$6:$P$47,3,FALSE)*Biologiska!K1233)+(VLOOKUP(B1233,Listor!$N$6:$Q$47,4,FALSE)),"")</f>
        <v/>
      </c>
      <c r="M1233" s="63" t="str">
        <f t="shared" si="59"/>
        <v/>
      </c>
      <c r="N1233" s="75"/>
      <c r="O1233" s="84" t="str">
        <f t="shared" si="60"/>
        <v/>
      </c>
      <c r="P1233" s="107"/>
      <c r="Q1233" s="87" t="s">
        <v>79</v>
      </c>
      <c r="R1233" s="87"/>
      <c r="S1233" s="87"/>
      <c r="T1233" s="87"/>
      <c r="U1233" s="87"/>
      <c r="V1233" s="86" t="s">
        <v>79</v>
      </c>
      <c r="W1233" s="75"/>
      <c r="X1233" s="102" t="s">
        <v>79</v>
      </c>
      <c r="Y1233" s="63" t="str">
        <f>IFERROR(IF(VLOOKUP(X1233,Listor!$T$6:$U$7,2,FALSE)&lt;O1233,TRUE),"")</f>
        <v/>
      </c>
      <c r="Z1233" s="87"/>
      <c r="AA1233" s="104"/>
    </row>
    <row r="1234" spans="2:27" x14ac:dyDescent="0.25">
      <c r="B1234" s="68" t="s">
        <v>68</v>
      </c>
      <c r="C1234" s="80" t="str">
        <f>IFERROR(VLOOKUP(B1234,Listor!$A$6:$B$62,2,FALSE),"")</f>
        <v/>
      </c>
      <c r="D1234" s="80" t="str">
        <f>IFERROR(VLOOKUP(B1234,Listor!$A$6:$C$62,3,FALSE),"")</f>
        <v/>
      </c>
      <c r="E1234" s="110" t="s">
        <v>79</v>
      </c>
      <c r="F1234" s="66"/>
      <c r="G1234" s="35" t="str">
        <f>IFERROR(VLOOKUP(B1234,Listor!$A$6:$G$62,7,FALSE),"")</f>
        <v/>
      </c>
      <c r="H1234" s="63" t="str">
        <f>IFERROR(VLOOKUP(B1234,Listor!$N$6:$O$47,2,FALSE),"")</f>
        <v/>
      </c>
      <c r="I1234" s="63" t="str">
        <f t="shared" si="58"/>
        <v/>
      </c>
      <c r="J1234" s="96" t="str">
        <f>IFERROR(VLOOKUP(B1234,Listor!$N$6:$P$47,3,FALSE)*I1234,"")</f>
        <v/>
      </c>
      <c r="K1234" s="81"/>
      <c r="L1234" s="88" t="str">
        <f>IFERROR((VLOOKUP(B1234,Listor!$N$6:$P$47,3,FALSE)*Biologiska!K1234)+(VLOOKUP(B1234,Listor!$N$6:$Q$47,4,FALSE)),"")</f>
        <v/>
      </c>
      <c r="M1234" s="63" t="str">
        <f t="shared" si="59"/>
        <v/>
      </c>
      <c r="N1234" s="75"/>
      <c r="O1234" s="84" t="str">
        <f t="shared" si="60"/>
        <v/>
      </c>
      <c r="P1234" s="107"/>
      <c r="Q1234" s="87" t="s">
        <v>79</v>
      </c>
      <c r="R1234" s="87"/>
      <c r="S1234" s="87"/>
      <c r="T1234" s="87"/>
      <c r="U1234" s="87"/>
      <c r="V1234" s="86" t="s">
        <v>79</v>
      </c>
      <c r="W1234" s="75"/>
      <c r="X1234" s="102" t="s">
        <v>79</v>
      </c>
      <c r="Y1234" s="63" t="str">
        <f>IFERROR(IF(VLOOKUP(X1234,Listor!$T$6:$U$7,2,FALSE)&lt;O1234,TRUE),"")</f>
        <v/>
      </c>
      <c r="Z1234" s="87"/>
      <c r="AA1234" s="104"/>
    </row>
    <row r="1235" spans="2:27" x14ac:dyDescent="0.25">
      <c r="B1235" s="68" t="s">
        <v>68</v>
      </c>
      <c r="C1235" s="80" t="str">
        <f>IFERROR(VLOOKUP(B1235,Listor!$A$6:$B$62,2,FALSE),"")</f>
        <v/>
      </c>
      <c r="D1235" s="80" t="str">
        <f>IFERROR(VLOOKUP(B1235,Listor!$A$6:$C$62,3,FALSE),"")</f>
        <v/>
      </c>
      <c r="E1235" s="110" t="s">
        <v>79</v>
      </c>
      <c r="F1235" s="66"/>
      <c r="G1235" s="35" t="str">
        <f>IFERROR(VLOOKUP(B1235,Listor!$A$6:$G$62,7,FALSE),"")</f>
        <v/>
      </c>
      <c r="H1235" s="63" t="str">
        <f>IFERROR(VLOOKUP(B1235,Listor!$N$6:$O$47,2,FALSE),"")</f>
        <v/>
      </c>
      <c r="I1235" s="63" t="str">
        <f t="shared" si="58"/>
        <v/>
      </c>
      <c r="J1235" s="96" t="str">
        <f>IFERROR(VLOOKUP(B1235,Listor!$N$6:$P$47,3,FALSE)*I1235,"")</f>
        <v/>
      </c>
      <c r="K1235" s="81"/>
      <c r="L1235" s="88" t="str">
        <f>IFERROR((VLOOKUP(B1235,Listor!$N$6:$P$47,3,FALSE)*Biologiska!K1235)+(VLOOKUP(B1235,Listor!$N$6:$Q$47,4,FALSE)),"")</f>
        <v/>
      </c>
      <c r="M1235" s="63" t="str">
        <f t="shared" si="59"/>
        <v/>
      </c>
      <c r="N1235" s="75"/>
      <c r="O1235" s="84" t="str">
        <f t="shared" si="60"/>
        <v/>
      </c>
      <c r="P1235" s="107"/>
      <c r="Q1235" s="87" t="s">
        <v>79</v>
      </c>
      <c r="R1235" s="87"/>
      <c r="S1235" s="87"/>
      <c r="T1235" s="87"/>
      <c r="U1235" s="87"/>
      <c r="V1235" s="86" t="s">
        <v>79</v>
      </c>
      <c r="W1235" s="75"/>
      <c r="X1235" s="102" t="s">
        <v>79</v>
      </c>
      <c r="Y1235" s="63" t="str">
        <f>IFERROR(IF(VLOOKUP(X1235,Listor!$T$6:$U$7,2,FALSE)&lt;O1235,TRUE),"")</f>
        <v/>
      </c>
      <c r="Z1235" s="87"/>
      <c r="AA1235" s="104"/>
    </row>
    <row r="1236" spans="2:27" x14ac:dyDescent="0.25">
      <c r="B1236" s="68" t="s">
        <v>68</v>
      </c>
      <c r="C1236" s="80" t="str">
        <f>IFERROR(VLOOKUP(B1236,Listor!$A$6:$B$62,2,FALSE),"")</f>
        <v/>
      </c>
      <c r="D1236" s="80" t="str">
        <f>IFERROR(VLOOKUP(B1236,Listor!$A$6:$C$62,3,FALSE),"")</f>
        <v/>
      </c>
      <c r="E1236" s="110" t="s">
        <v>79</v>
      </c>
      <c r="F1236" s="66"/>
      <c r="G1236" s="35" t="str">
        <f>IFERROR(VLOOKUP(B1236,Listor!$A$6:$G$62,7,FALSE),"")</f>
        <v/>
      </c>
      <c r="H1236" s="63" t="str">
        <f>IFERROR(VLOOKUP(B1236,Listor!$N$6:$O$47,2,FALSE),"")</f>
        <v/>
      </c>
      <c r="I1236" s="63" t="str">
        <f t="shared" si="58"/>
        <v/>
      </c>
      <c r="J1236" s="96" t="str">
        <f>IFERROR(VLOOKUP(B1236,Listor!$N$6:$P$47,3,FALSE)*I1236,"")</f>
        <v/>
      </c>
      <c r="K1236" s="81"/>
      <c r="L1236" s="88" t="str">
        <f>IFERROR((VLOOKUP(B1236,Listor!$N$6:$P$47,3,FALSE)*Biologiska!K1236)+(VLOOKUP(B1236,Listor!$N$6:$Q$47,4,FALSE)),"")</f>
        <v/>
      </c>
      <c r="M1236" s="63" t="str">
        <f t="shared" si="59"/>
        <v/>
      </c>
      <c r="N1236" s="75"/>
      <c r="O1236" s="84" t="str">
        <f t="shared" si="60"/>
        <v/>
      </c>
      <c r="P1236" s="107"/>
      <c r="Q1236" s="87" t="s">
        <v>79</v>
      </c>
      <c r="R1236" s="87"/>
      <c r="S1236" s="87"/>
      <c r="T1236" s="87"/>
      <c r="U1236" s="87"/>
      <c r="V1236" s="86" t="s">
        <v>79</v>
      </c>
      <c r="W1236" s="75"/>
      <c r="X1236" s="102" t="s">
        <v>79</v>
      </c>
      <c r="Y1236" s="63" t="str">
        <f>IFERROR(IF(VLOOKUP(X1236,Listor!$T$6:$U$7,2,FALSE)&lt;O1236,TRUE),"")</f>
        <v/>
      </c>
      <c r="Z1236" s="87"/>
      <c r="AA1236" s="104"/>
    </row>
    <row r="1237" spans="2:27" x14ac:dyDescent="0.25">
      <c r="B1237" s="68" t="s">
        <v>68</v>
      </c>
      <c r="C1237" s="80" t="str">
        <f>IFERROR(VLOOKUP(B1237,Listor!$A$6:$B$62,2,FALSE),"")</f>
        <v/>
      </c>
      <c r="D1237" s="80" t="str">
        <f>IFERROR(VLOOKUP(B1237,Listor!$A$6:$C$62,3,FALSE),"")</f>
        <v/>
      </c>
      <c r="E1237" s="110" t="s">
        <v>79</v>
      </c>
      <c r="F1237" s="66"/>
      <c r="G1237" s="35" t="str">
        <f>IFERROR(VLOOKUP(B1237,Listor!$A$6:$G$62,7,FALSE),"")</f>
        <v/>
      </c>
      <c r="H1237" s="63" t="str">
        <f>IFERROR(VLOOKUP(B1237,Listor!$N$6:$O$47,2,FALSE),"")</f>
        <v/>
      </c>
      <c r="I1237" s="63" t="str">
        <f t="shared" si="58"/>
        <v/>
      </c>
      <c r="J1237" s="96" t="str">
        <f>IFERROR(VLOOKUP(B1237,Listor!$N$6:$P$47,3,FALSE)*I1237,"")</f>
        <v/>
      </c>
      <c r="K1237" s="81"/>
      <c r="L1237" s="88" t="str">
        <f>IFERROR((VLOOKUP(B1237,Listor!$N$6:$P$47,3,FALSE)*Biologiska!K1237)+(VLOOKUP(B1237,Listor!$N$6:$Q$47,4,FALSE)),"")</f>
        <v/>
      </c>
      <c r="M1237" s="63" t="str">
        <f t="shared" si="59"/>
        <v/>
      </c>
      <c r="N1237" s="75"/>
      <c r="O1237" s="84" t="str">
        <f t="shared" si="60"/>
        <v/>
      </c>
      <c r="P1237" s="107"/>
      <c r="Q1237" s="87" t="s">
        <v>79</v>
      </c>
      <c r="R1237" s="87"/>
      <c r="S1237" s="87"/>
      <c r="T1237" s="87"/>
      <c r="U1237" s="87"/>
      <c r="V1237" s="86" t="s">
        <v>79</v>
      </c>
      <c r="W1237" s="75"/>
      <c r="X1237" s="102" t="s">
        <v>79</v>
      </c>
      <c r="Y1237" s="63" t="str">
        <f>IFERROR(IF(VLOOKUP(X1237,Listor!$T$6:$U$7,2,FALSE)&lt;O1237,TRUE),"")</f>
        <v/>
      </c>
      <c r="Z1237" s="87"/>
      <c r="AA1237" s="104"/>
    </row>
    <row r="1238" spans="2:27" x14ac:dyDescent="0.25">
      <c r="B1238" s="68" t="s">
        <v>68</v>
      </c>
      <c r="C1238" s="80" t="str">
        <f>IFERROR(VLOOKUP(B1238,Listor!$A$6:$B$62,2,FALSE),"")</f>
        <v/>
      </c>
      <c r="D1238" s="80" t="str">
        <f>IFERROR(VLOOKUP(B1238,Listor!$A$6:$C$62,3,FALSE),"")</f>
        <v/>
      </c>
      <c r="E1238" s="110" t="s">
        <v>79</v>
      </c>
      <c r="F1238" s="66"/>
      <c r="G1238" s="35" t="str">
        <f>IFERROR(VLOOKUP(B1238,Listor!$A$6:$G$62,7,FALSE),"")</f>
        <v/>
      </c>
      <c r="H1238" s="63" t="str">
        <f>IFERROR(VLOOKUP(B1238,Listor!$N$6:$O$47,2,FALSE),"")</f>
        <v/>
      </c>
      <c r="I1238" s="63" t="str">
        <f t="shared" si="58"/>
        <v/>
      </c>
      <c r="J1238" s="96" t="str">
        <f>IFERROR(VLOOKUP(B1238,Listor!$N$6:$P$47,3,FALSE)*I1238,"")</f>
        <v/>
      </c>
      <c r="K1238" s="81"/>
      <c r="L1238" s="88" t="str">
        <f>IFERROR((VLOOKUP(B1238,Listor!$N$6:$P$47,3,FALSE)*Biologiska!K1238)+(VLOOKUP(B1238,Listor!$N$6:$Q$47,4,FALSE)),"")</f>
        <v/>
      </c>
      <c r="M1238" s="63" t="str">
        <f t="shared" si="59"/>
        <v/>
      </c>
      <c r="N1238" s="75"/>
      <c r="O1238" s="84" t="str">
        <f t="shared" si="60"/>
        <v/>
      </c>
      <c r="P1238" s="107"/>
      <c r="Q1238" s="87" t="s">
        <v>79</v>
      </c>
      <c r="R1238" s="87"/>
      <c r="S1238" s="87"/>
      <c r="T1238" s="87"/>
      <c r="U1238" s="87"/>
      <c r="V1238" s="86" t="s">
        <v>79</v>
      </c>
      <c r="W1238" s="75"/>
      <c r="X1238" s="102" t="s">
        <v>79</v>
      </c>
      <c r="Y1238" s="63" t="str">
        <f>IFERROR(IF(VLOOKUP(X1238,Listor!$T$6:$U$7,2,FALSE)&lt;O1238,TRUE),"")</f>
        <v/>
      </c>
      <c r="Z1238" s="87"/>
      <c r="AA1238" s="104"/>
    </row>
    <row r="1239" spans="2:27" x14ac:dyDescent="0.25">
      <c r="B1239" s="68" t="s">
        <v>68</v>
      </c>
      <c r="C1239" s="80" t="str">
        <f>IFERROR(VLOOKUP(B1239,Listor!$A$6:$B$62,2,FALSE),"")</f>
        <v/>
      </c>
      <c r="D1239" s="80" t="str">
        <f>IFERROR(VLOOKUP(B1239,Listor!$A$6:$C$62,3,FALSE),"")</f>
        <v/>
      </c>
      <c r="E1239" s="110" t="s">
        <v>79</v>
      </c>
      <c r="F1239" s="66"/>
      <c r="G1239" s="35" t="str">
        <f>IFERROR(VLOOKUP(B1239,Listor!$A$6:$G$62,7,FALSE),"")</f>
        <v/>
      </c>
      <c r="H1239" s="63" t="str">
        <f>IFERROR(VLOOKUP(B1239,Listor!$N$6:$O$47,2,FALSE),"")</f>
        <v/>
      </c>
      <c r="I1239" s="63" t="str">
        <f t="shared" si="58"/>
        <v/>
      </c>
      <c r="J1239" s="96" t="str">
        <f>IFERROR(VLOOKUP(B1239,Listor!$N$6:$P$47,3,FALSE)*I1239,"")</f>
        <v/>
      </c>
      <c r="K1239" s="81"/>
      <c r="L1239" s="88" t="str">
        <f>IFERROR((VLOOKUP(B1239,Listor!$N$6:$P$47,3,FALSE)*Biologiska!K1239)+(VLOOKUP(B1239,Listor!$N$6:$Q$47,4,FALSE)),"")</f>
        <v/>
      </c>
      <c r="M1239" s="63" t="str">
        <f t="shared" si="59"/>
        <v/>
      </c>
      <c r="N1239" s="75"/>
      <c r="O1239" s="84" t="str">
        <f t="shared" si="60"/>
        <v/>
      </c>
      <c r="P1239" s="107"/>
      <c r="Q1239" s="87" t="s">
        <v>79</v>
      </c>
      <c r="R1239" s="87"/>
      <c r="S1239" s="87"/>
      <c r="T1239" s="87"/>
      <c r="U1239" s="87"/>
      <c r="V1239" s="86" t="s">
        <v>79</v>
      </c>
      <c r="W1239" s="75"/>
      <c r="X1239" s="102" t="s">
        <v>79</v>
      </c>
      <c r="Y1239" s="63" t="str">
        <f>IFERROR(IF(VLOOKUP(X1239,Listor!$T$6:$U$7,2,FALSE)&lt;O1239,TRUE),"")</f>
        <v/>
      </c>
      <c r="Z1239" s="87"/>
      <c r="AA1239" s="104"/>
    </row>
    <row r="1240" spans="2:27" x14ac:dyDescent="0.25">
      <c r="B1240" s="68" t="s">
        <v>68</v>
      </c>
      <c r="C1240" s="80" t="str">
        <f>IFERROR(VLOOKUP(B1240,Listor!$A$6:$B$62,2,FALSE),"")</f>
        <v/>
      </c>
      <c r="D1240" s="80" t="str">
        <f>IFERROR(VLOOKUP(B1240,Listor!$A$6:$C$62,3,FALSE),"")</f>
        <v/>
      </c>
      <c r="E1240" s="110" t="s">
        <v>79</v>
      </c>
      <c r="F1240" s="66"/>
      <c r="G1240" s="35" t="str">
        <f>IFERROR(VLOOKUP(B1240,Listor!$A$6:$G$62,7,FALSE),"")</f>
        <v/>
      </c>
      <c r="H1240" s="63" t="str">
        <f>IFERROR(VLOOKUP(B1240,Listor!$N$6:$O$47,2,FALSE),"")</f>
        <v/>
      </c>
      <c r="I1240" s="63" t="str">
        <f t="shared" si="58"/>
        <v/>
      </c>
      <c r="J1240" s="96" t="str">
        <f>IFERROR(VLOOKUP(B1240,Listor!$N$6:$P$47,3,FALSE)*I1240,"")</f>
        <v/>
      </c>
      <c r="K1240" s="81"/>
      <c r="L1240" s="88" t="str">
        <f>IFERROR((VLOOKUP(B1240,Listor!$N$6:$P$47,3,FALSE)*Biologiska!K1240)+(VLOOKUP(B1240,Listor!$N$6:$Q$47,4,FALSE)),"")</f>
        <v/>
      </c>
      <c r="M1240" s="63" t="str">
        <f t="shared" si="59"/>
        <v/>
      </c>
      <c r="N1240" s="75"/>
      <c r="O1240" s="84" t="str">
        <f t="shared" si="60"/>
        <v/>
      </c>
      <c r="P1240" s="107"/>
      <c r="Q1240" s="87" t="s">
        <v>79</v>
      </c>
      <c r="R1240" s="87"/>
      <c r="S1240" s="87"/>
      <c r="T1240" s="87"/>
      <c r="U1240" s="87"/>
      <c r="V1240" s="86" t="s">
        <v>79</v>
      </c>
      <c r="W1240" s="75"/>
      <c r="X1240" s="102" t="s">
        <v>79</v>
      </c>
      <c r="Y1240" s="63" t="str">
        <f>IFERROR(IF(VLOOKUP(X1240,Listor!$T$6:$U$7,2,FALSE)&lt;O1240,TRUE),"")</f>
        <v/>
      </c>
      <c r="Z1240" s="87"/>
      <c r="AA1240" s="104"/>
    </row>
    <row r="1241" spans="2:27" x14ac:dyDescent="0.25">
      <c r="B1241" s="68" t="s">
        <v>68</v>
      </c>
      <c r="C1241" s="80" t="str">
        <f>IFERROR(VLOOKUP(B1241,Listor!$A$6:$B$62,2,FALSE),"")</f>
        <v/>
      </c>
      <c r="D1241" s="80" t="str">
        <f>IFERROR(VLOOKUP(B1241,Listor!$A$6:$C$62,3,FALSE),"")</f>
        <v/>
      </c>
      <c r="E1241" s="110" t="s">
        <v>79</v>
      </c>
      <c r="F1241" s="66"/>
      <c r="G1241" s="35" t="str">
        <f>IFERROR(VLOOKUP(B1241,Listor!$A$6:$G$62,7,FALSE),"")</f>
        <v/>
      </c>
      <c r="H1241" s="63" t="str">
        <f>IFERROR(VLOOKUP(B1241,Listor!$N$6:$O$47,2,FALSE),"")</f>
        <v/>
      </c>
      <c r="I1241" s="63" t="str">
        <f t="shared" si="58"/>
        <v/>
      </c>
      <c r="J1241" s="96" t="str">
        <f>IFERROR(VLOOKUP(B1241,Listor!$N$6:$P$47,3,FALSE)*I1241,"")</f>
        <v/>
      </c>
      <c r="K1241" s="81"/>
      <c r="L1241" s="88" t="str">
        <f>IFERROR((VLOOKUP(B1241,Listor!$N$6:$P$47,3,FALSE)*Biologiska!K1241)+(VLOOKUP(B1241,Listor!$N$6:$Q$47,4,FALSE)),"")</f>
        <v/>
      </c>
      <c r="M1241" s="63" t="str">
        <f t="shared" si="59"/>
        <v/>
      </c>
      <c r="N1241" s="75"/>
      <c r="O1241" s="84" t="str">
        <f t="shared" si="60"/>
        <v/>
      </c>
      <c r="P1241" s="107"/>
      <c r="Q1241" s="87" t="s">
        <v>79</v>
      </c>
      <c r="R1241" s="87"/>
      <c r="S1241" s="87"/>
      <c r="T1241" s="87"/>
      <c r="U1241" s="87"/>
      <c r="V1241" s="86" t="s">
        <v>79</v>
      </c>
      <c r="W1241" s="75"/>
      <c r="X1241" s="102" t="s">
        <v>79</v>
      </c>
      <c r="Y1241" s="63" t="str">
        <f>IFERROR(IF(VLOOKUP(X1241,Listor!$T$6:$U$7,2,FALSE)&lt;O1241,TRUE),"")</f>
        <v/>
      </c>
      <c r="Z1241" s="87"/>
      <c r="AA1241" s="104"/>
    </row>
    <row r="1242" spans="2:27" x14ac:dyDescent="0.25">
      <c r="B1242" s="68" t="s">
        <v>68</v>
      </c>
      <c r="C1242" s="80" t="str">
        <f>IFERROR(VLOOKUP(B1242,Listor!$A$6:$B$62,2,FALSE),"")</f>
        <v/>
      </c>
      <c r="D1242" s="80" t="str">
        <f>IFERROR(VLOOKUP(B1242,Listor!$A$6:$C$62,3,FALSE),"")</f>
        <v/>
      </c>
      <c r="E1242" s="110" t="s">
        <v>79</v>
      </c>
      <c r="F1242" s="66"/>
      <c r="G1242" s="35" t="str">
        <f>IFERROR(VLOOKUP(B1242,Listor!$A$6:$G$62,7,FALSE),"")</f>
        <v/>
      </c>
      <c r="H1242" s="63" t="str">
        <f>IFERROR(VLOOKUP(B1242,Listor!$N$6:$O$47,2,FALSE),"")</f>
        <v/>
      </c>
      <c r="I1242" s="63" t="str">
        <f t="shared" si="58"/>
        <v/>
      </c>
      <c r="J1242" s="96" t="str">
        <f>IFERROR(VLOOKUP(B1242,Listor!$N$6:$P$47,3,FALSE)*I1242,"")</f>
        <v/>
      </c>
      <c r="K1242" s="81"/>
      <c r="L1242" s="88" t="str">
        <f>IFERROR((VLOOKUP(B1242,Listor!$N$6:$P$47,3,FALSE)*Biologiska!K1242)+(VLOOKUP(B1242,Listor!$N$6:$Q$47,4,FALSE)),"")</f>
        <v/>
      </c>
      <c r="M1242" s="63" t="str">
        <f t="shared" si="59"/>
        <v/>
      </c>
      <c r="N1242" s="75"/>
      <c r="O1242" s="84" t="str">
        <f t="shared" si="60"/>
        <v/>
      </c>
      <c r="P1242" s="107"/>
      <c r="Q1242" s="87" t="s">
        <v>79</v>
      </c>
      <c r="R1242" s="87"/>
      <c r="S1242" s="87"/>
      <c r="T1242" s="87"/>
      <c r="U1242" s="87"/>
      <c r="V1242" s="86" t="s">
        <v>79</v>
      </c>
      <c r="W1242" s="75"/>
      <c r="X1242" s="102" t="s">
        <v>79</v>
      </c>
      <c r="Y1242" s="63" t="str">
        <f>IFERROR(IF(VLOOKUP(X1242,Listor!$T$6:$U$7,2,FALSE)&lt;O1242,TRUE),"")</f>
        <v/>
      </c>
      <c r="Z1242" s="87"/>
      <c r="AA1242" s="104"/>
    </row>
    <row r="1243" spans="2:27" x14ac:dyDescent="0.25">
      <c r="B1243" s="68" t="s">
        <v>68</v>
      </c>
      <c r="C1243" s="80" t="str">
        <f>IFERROR(VLOOKUP(B1243,Listor!$A$6:$B$62,2,FALSE),"")</f>
        <v/>
      </c>
      <c r="D1243" s="80" t="str">
        <f>IFERROR(VLOOKUP(B1243,Listor!$A$6:$C$62,3,FALSE),"")</f>
        <v/>
      </c>
      <c r="E1243" s="110" t="s">
        <v>79</v>
      </c>
      <c r="F1243" s="66"/>
      <c r="G1243" s="35" t="str">
        <f>IFERROR(VLOOKUP(B1243,Listor!$A$6:$G$62,7,FALSE),"")</f>
        <v/>
      </c>
      <c r="H1243" s="63" t="str">
        <f>IFERROR(VLOOKUP(B1243,Listor!$N$6:$O$47,2,FALSE),"")</f>
        <v/>
      </c>
      <c r="I1243" s="63" t="str">
        <f t="shared" si="58"/>
        <v/>
      </c>
      <c r="J1243" s="96" t="str">
        <f>IFERROR(VLOOKUP(B1243,Listor!$N$6:$P$47,3,FALSE)*I1243,"")</f>
        <v/>
      </c>
      <c r="K1243" s="81"/>
      <c r="L1243" s="88" t="str">
        <f>IFERROR((VLOOKUP(B1243,Listor!$N$6:$P$47,3,FALSE)*Biologiska!K1243)+(VLOOKUP(B1243,Listor!$N$6:$Q$47,4,FALSE)),"")</f>
        <v/>
      </c>
      <c r="M1243" s="63" t="str">
        <f t="shared" si="59"/>
        <v/>
      </c>
      <c r="N1243" s="75"/>
      <c r="O1243" s="84" t="str">
        <f t="shared" si="60"/>
        <v/>
      </c>
      <c r="P1243" s="107"/>
      <c r="Q1243" s="87" t="s">
        <v>79</v>
      </c>
      <c r="R1243" s="87"/>
      <c r="S1243" s="87"/>
      <c r="T1243" s="87"/>
      <c r="U1243" s="87"/>
      <c r="V1243" s="86" t="s">
        <v>79</v>
      </c>
      <c r="W1243" s="75"/>
      <c r="X1243" s="102" t="s">
        <v>79</v>
      </c>
      <c r="Y1243" s="63" t="str">
        <f>IFERROR(IF(VLOOKUP(X1243,Listor!$T$6:$U$7,2,FALSE)&lt;O1243,TRUE),"")</f>
        <v/>
      </c>
      <c r="Z1243" s="87"/>
      <c r="AA1243" s="104"/>
    </row>
    <row r="1244" spans="2:27" x14ac:dyDescent="0.25">
      <c r="B1244" s="68" t="s">
        <v>68</v>
      </c>
      <c r="C1244" s="80" t="str">
        <f>IFERROR(VLOOKUP(B1244,Listor!$A$6:$B$62,2,FALSE),"")</f>
        <v/>
      </c>
      <c r="D1244" s="80" t="str">
        <f>IFERROR(VLOOKUP(B1244,Listor!$A$6:$C$62,3,FALSE),"")</f>
        <v/>
      </c>
      <c r="E1244" s="110" t="s">
        <v>79</v>
      </c>
      <c r="F1244" s="66"/>
      <c r="G1244" s="35" t="str">
        <f>IFERROR(VLOOKUP(B1244,Listor!$A$6:$G$62,7,FALSE),"")</f>
        <v/>
      </c>
      <c r="H1244" s="63" t="str">
        <f>IFERROR(VLOOKUP(B1244,Listor!$N$6:$O$47,2,FALSE),"")</f>
        <v/>
      </c>
      <c r="I1244" s="63" t="str">
        <f t="shared" si="58"/>
        <v/>
      </c>
      <c r="J1244" s="96" t="str">
        <f>IFERROR(VLOOKUP(B1244,Listor!$N$6:$P$47,3,FALSE)*I1244,"")</f>
        <v/>
      </c>
      <c r="K1244" s="81"/>
      <c r="L1244" s="88" t="str">
        <f>IFERROR((VLOOKUP(B1244,Listor!$N$6:$P$47,3,FALSE)*Biologiska!K1244)+(VLOOKUP(B1244,Listor!$N$6:$Q$47,4,FALSE)),"")</f>
        <v/>
      </c>
      <c r="M1244" s="63" t="str">
        <f t="shared" si="59"/>
        <v/>
      </c>
      <c r="N1244" s="75"/>
      <c r="O1244" s="84" t="str">
        <f t="shared" si="60"/>
        <v/>
      </c>
      <c r="P1244" s="107"/>
      <c r="Q1244" s="87" t="s">
        <v>79</v>
      </c>
      <c r="R1244" s="87"/>
      <c r="S1244" s="87"/>
      <c r="T1244" s="87"/>
      <c r="U1244" s="87"/>
      <c r="V1244" s="86" t="s">
        <v>79</v>
      </c>
      <c r="W1244" s="75"/>
      <c r="X1244" s="102" t="s">
        <v>79</v>
      </c>
      <c r="Y1244" s="63" t="str">
        <f>IFERROR(IF(VLOOKUP(X1244,Listor!$T$6:$U$7,2,FALSE)&lt;O1244,TRUE),"")</f>
        <v/>
      </c>
      <c r="Z1244" s="87"/>
      <c r="AA1244" s="104"/>
    </row>
    <row r="1245" spans="2:27" x14ac:dyDescent="0.25">
      <c r="B1245" s="68" t="s">
        <v>68</v>
      </c>
      <c r="C1245" s="80" t="str">
        <f>IFERROR(VLOOKUP(B1245,Listor!$A$6:$B$62,2,FALSE),"")</f>
        <v/>
      </c>
      <c r="D1245" s="80" t="str">
        <f>IFERROR(VLOOKUP(B1245,Listor!$A$6:$C$62,3,FALSE),"")</f>
        <v/>
      </c>
      <c r="E1245" s="110" t="s">
        <v>79</v>
      </c>
      <c r="F1245" s="66"/>
      <c r="G1245" s="35" t="str">
        <f>IFERROR(VLOOKUP(B1245,Listor!$A$6:$G$62,7,FALSE),"")</f>
        <v/>
      </c>
      <c r="H1245" s="63" t="str">
        <f>IFERROR(VLOOKUP(B1245,Listor!$N$6:$O$47,2,FALSE),"")</f>
        <v/>
      </c>
      <c r="I1245" s="63" t="str">
        <f t="shared" si="58"/>
        <v/>
      </c>
      <c r="J1245" s="96" t="str">
        <f>IFERROR(VLOOKUP(B1245,Listor!$N$6:$P$47,3,FALSE)*I1245,"")</f>
        <v/>
      </c>
      <c r="K1245" s="81"/>
      <c r="L1245" s="88" t="str">
        <f>IFERROR((VLOOKUP(B1245,Listor!$N$6:$P$47,3,FALSE)*Biologiska!K1245)+(VLOOKUP(B1245,Listor!$N$6:$Q$47,4,FALSE)),"")</f>
        <v/>
      </c>
      <c r="M1245" s="63" t="str">
        <f t="shared" si="59"/>
        <v/>
      </c>
      <c r="N1245" s="75"/>
      <c r="O1245" s="84" t="str">
        <f t="shared" si="60"/>
        <v/>
      </c>
      <c r="P1245" s="107"/>
      <c r="Q1245" s="87" t="s">
        <v>79</v>
      </c>
      <c r="R1245" s="87"/>
      <c r="S1245" s="87"/>
      <c r="T1245" s="87"/>
      <c r="U1245" s="87"/>
      <c r="V1245" s="86" t="s">
        <v>79</v>
      </c>
      <c r="W1245" s="75"/>
      <c r="X1245" s="102" t="s">
        <v>79</v>
      </c>
      <c r="Y1245" s="63" t="str">
        <f>IFERROR(IF(VLOOKUP(X1245,Listor!$T$6:$U$7,2,FALSE)&lt;O1245,TRUE),"")</f>
        <v/>
      </c>
      <c r="Z1245" s="87"/>
      <c r="AA1245" s="104"/>
    </row>
    <row r="1246" spans="2:27" x14ac:dyDescent="0.25">
      <c r="B1246" s="68" t="s">
        <v>68</v>
      </c>
      <c r="C1246" s="80" t="str">
        <f>IFERROR(VLOOKUP(B1246,Listor!$A$6:$B$62,2,FALSE),"")</f>
        <v/>
      </c>
      <c r="D1246" s="80" t="str">
        <f>IFERROR(VLOOKUP(B1246,Listor!$A$6:$C$62,3,FALSE),"")</f>
        <v/>
      </c>
      <c r="E1246" s="110" t="s">
        <v>79</v>
      </c>
      <c r="F1246" s="66"/>
      <c r="G1246" s="35" t="str">
        <f>IFERROR(VLOOKUP(B1246,Listor!$A$6:$G$62,7,FALSE),"")</f>
        <v/>
      </c>
      <c r="H1246" s="63" t="str">
        <f>IFERROR(VLOOKUP(B1246,Listor!$N$6:$O$47,2,FALSE),"")</f>
        <v/>
      </c>
      <c r="I1246" s="63" t="str">
        <f t="shared" si="58"/>
        <v/>
      </c>
      <c r="J1246" s="96" t="str">
        <f>IFERROR(VLOOKUP(B1246,Listor!$N$6:$P$47,3,FALSE)*I1246,"")</f>
        <v/>
      </c>
      <c r="K1246" s="81"/>
      <c r="L1246" s="88" t="str">
        <f>IFERROR((VLOOKUP(B1246,Listor!$N$6:$P$47,3,FALSE)*Biologiska!K1246)+(VLOOKUP(B1246,Listor!$N$6:$Q$47,4,FALSE)),"")</f>
        <v/>
      </c>
      <c r="M1246" s="63" t="str">
        <f t="shared" si="59"/>
        <v/>
      </c>
      <c r="N1246" s="75"/>
      <c r="O1246" s="84" t="str">
        <f t="shared" si="60"/>
        <v/>
      </c>
      <c r="P1246" s="107"/>
      <c r="Q1246" s="87" t="s">
        <v>79</v>
      </c>
      <c r="R1246" s="87"/>
      <c r="S1246" s="87"/>
      <c r="T1246" s="87"/>
      <c r="U1246" s="87"/>
      <c r="V1246" s="86" t="s">
        <v>79</v>
      </c>
      <c r="W1246" s="75"/>
      <c r="X1246" s="102" t="s">
        <v>79</v>
      </c>
      <c r="Y1246" s="63" t="str">
        <f>IFERROR(IF(VLOOKUP(X1246,Listor!$T$6:$U$7,2,FALSE)&lt;O1246,TRUE),"")</f>
        <v/>
      </c>
      <c r="Z1246" s="87"/>
      <c r="AA1246" s="104"/>
    </row>
    <row r="1247" spans="2:27" x14ac:dyDescent="0.25">
      <c r="B1247" s="68" t="s">
        <v>68</v>
      </c>
      <c r="C1247" s="80" t="str">
        <f>IFERROR(VLOOKUP(B1247,Listor!$A$6:$B$62,2,FALSE),"")</f>
        <v/>
      </c>
      <c r="D1247" s="80" t="str">
        <f>IFERROR(VLOOKUP(B1247,Listor!$A$6:$C$62,3,FALSE),"")</f>
        <v/>
      </c>
      <c r="E1247" s="110" t="s">
        <v>79</v>
      </c>
      <c r="F1247" s="66"/>
      <c r="G1247" s="35" t="str">
        <f>IFERROR(VLOOKUP(B1247,Listor!$A$6:$G$62,7,FALSE),"")</f>
        <v/>
      </c>
      <c r="H1247" s="63" t="str">
        <f>IFERROR(VLOOKUP(B1247,Listor!$N$6:$O$47,2,FALSE),"")</f>
        <v/>
      </c>
      <c r="I1247" s="63" t="str">
        <f t="shared" si="58"/>
        <v/>
      </c>
      <c r="J1247" s="96" t="str">
        <f>IFERROR(VLOOKUP(B1247,Listor!$N$6:$P$47,3,FALSE)*I1247,"")</f>
        <v/>
      </c>
      <c r="K1247" s="81"/>
      <c r="L1247" s="88" t="str">
        <f>IFERROR((VLOOKUP(B1247,Listor!$N$6:$P$47,3,FALSE)*Biologiska!K1247)+(VLOOKUP(B1247,Listor!$N$6:$Q$47,4,FALSE)),"")</f>
        <v/>
      </c>
      <c r="M1247" s="63" t="str">
        <f t="shared" si="59"/>
        <v/>
      </c>
      <c r="N1247" s="75"/>
      <c r="O1247" s="84" t="str">
        <f t="shared" si="60"/>
        <v/>
      </c>
      <c r="P1247" s="107"/>
      <c r="Q1247" s="87" t="s">
        <v>79</v>
      </c>
      <c r="R1247" s="87"/>
      <c r="S1247" s="87"/>
      <c r="T1247" s="87"/>
      <c r="U1247" s="87"/>
      <c r="V1247" s="86" t="s">
        <v>79</v>
      </c>
      <c r="W1247" s="75"/>
      <c r="X1247" s="102" t="s">
        <v>79</v>
      </c>
      <c r="Y1247" s="63" t="str">
        <f>IFERROR(IF(VLOOKUP(X1247,Listor!$T$6:$U$7,2,FALSE)&lt;O1247,TRUE),"")</f>
        <v/>
      </c>
      <c r="Z1247" s="87"/>
      <c r="AA1247" s="104"/>
    </row>
    <row r="1248" spans="2:27" x14ac:dyDescent="0.25">
      <c r="B1248" s="68" t="s">
        <v>68</v>
      </c>
      <c r="C1248" s="80" t="str">
        <f>IFERROR(VLOOKUP(B1248,Listor!$A$6:$B$62,2,FALSE),"")</f>
        <v/>
      </c>
      <c r="D1248" s="80" t="str">
        <f>IFERROR(VLOOKUP(B1248,Listor!$A$6:$C$62,3,FALSE),"")</f>
        <v/>
      </c>
      <c r="E1248" s="110" t="s">
        <v>79</v>
      </c>
      <c r="F1248" s="66"/>
      <c r="G1248" s="35" t="str">
        <f>IFERROR(VLOOKUP(B1248,Listor!$A$6:$G$62,7,FALSE),"")</f>
        <v/>
      </c>
      <c r="H1248" s="63" t="str">
        <f>IFERROR(VLOOKUP(B1248,Listor!$N$6:$O$47,2,FALSE),"")</f>
        <v/>
      </c>
      <c r="I1248" s="63" t="str">
        <f t="shared" si="58"/>
        <v/>
      </c>
      <c r="J1248" s="96" t="str">
        <f>IFERROR(VLOOKUP(B1248,Listor!$N$6:$P$47,3,FALSE)*I1248,"")</f>
        <v/>
      </c>
      <c r="K1248" s="81"/>
      <c r="L1248" s="88" t="str">
        <f>IFERROR((VLOOKUP(B1248,Listor!$N$6:$P$47,3,FALSE)*Biologiska!K1248)+(VLOOKUP(B1248,Listor!$N$6:$Q$47,4,FALSE)),"")</f>
        <v/>
      </c>
      <c r="M1248" s="63" t="str">
        <f t="shared" si="59"/>
        <v/>
      </c>
      <c r="N1248" s="75"/>
      <c r="O1248" s="84" t="str">
        <f t="shared" si="60"/>
        <v/>
      </c>
      <c r="P1248" s="107"/>
      <c r="Q1248" s="87" t="s">
        <v>79</v>
      </c>
      <c r="R1248" s="87"/>
      <c r="S1248" s="87"/>
      <c r="T1248" s="87"/>
      <c r="U1248" s="87"/>
      <c r="V1248" s="86" t="s">
        <v>79</v>
      </c>
      <c r="W1248" s="75"/>
      <c r="X1248" s="102" t="s">
        <v>79</v>
      </c>
      <c r="Y1248" s="63" t="str">
        <f>IFERROR(IF(VLOOKUP(X1248,Listor!$T$6:$U$7,2,FALSE)&lt;O1248,TRUE),"")</f>
        <v/>
      </c>
      <c r="Z1248" s="87"/>
      <c r="AA1248" s="104"/>
    </row>
    <row r="1249" spans="2:27" x14ac:dyDescent="0.25">
      <c r="B1249" s="68" t="s">
        <v>68</v>
      </c>
      <c r="C1249" s="80" t="str">
        <f>IFERROR(VLOOKUP(B1249,Listor!$A$6:$B$62,2,FALSE),"")</f>
        <v/>
      </c>
      <c r="D1249" s="80" t="str">
        <f>IFERROR(VLOOKUP(B1249,Listor!$A$6:$C$62,3,FALSE),"")</f>
        <v/>
      </c>
      <c r="E1249" s="110" t="s">
        <v>79</v>
      </c>
      <c r="F1249" s="66"/>
      <c r="G1249" s="35" t="str">
        <f>IFERROR(VLOOKUP(B1249,Listor!$A$6:$G$62,7,FALSE),"")</f>
        <v/>
      </c>
      <c r="H1249" s="63" t="str">
        <f>IFERROR(VLOOKUP(B1249,Listor!$N$6:$O$47,2,FALSE),"")</f>
        <v/>
      </c>
      <c r="I1249" s="63" t="str">
        <f t="shared" si="58"/>
        <v/>
      </c>
      <c r="J1249" s="96" t="str">
        <f>IFERROR(VLOOKUP(B1249,Listor!$N$6:$P$47,3,FALSE)*I1249,"")</f>
        <v/>
      </c>
      <c r="K1249" s="81"/>
      <c r="L1249" s="88" t="str">
        <f>IFERROR((VLOOKUP(B1249,Listor!$N$6:$P$47,3,FALSE)*Biologiska!K1249)+(VLOOKUP(B1249,Listor!$N$6:$Q$47,4,FALSE)),"")</f>
        <v/>
      </c>
      <c r="M1249" s="63" t="str">
        <f t="shared" si="59"/>
        <v/>
      </c>
      <c r="N1249" s="75"/>
      <c r="O1249" s="84" t="str">
        <f t="shared" si="60"/>
        <v/>
      </c>
      <c r="P1249" s="107"/>
      <c r="Q1249" s="87" t="s">
        <v>79</v>
      </c>
      <c r="R1249" s="87"/>
      <c r="S1249" s="87"/>
      <c r="T1249" s="87"/>
      <c r="U1249" s="87"/>
      <c r="V1249" s="86" t="s">
        <v>79</v>
      </c>
      <c r="W1249" s="75"/>
      <c r="X1249" s="102" t="s">
        <v>79</v>
      </c>
      <c r="Y1249" s="63" t="str">
        <f>IFERROR(IF(VLOOKUP(X1249,Listor!$T$6:$U$7,2,FALSE)&lt;O1249,TRUE),"")</f>
        <v/>
      </c>
      <c r="Z1249" s="87"/>
      <c r="AA1249" s="104"/>
    </row>
    <row r="1250" spans="2:27" x14ac:dyDescent="0.25">
      <c r="B1250" s="68" t="s">
        <v>68</v>
      </c>
      <c r="C1250" s="80" t="str">
        <f>IFERROR(VLOOKUP(B1250,Listor!$A$6:$B$62,2,FALSE),"")</f>
        <v/>
      </c>
      <c r="D1250" s="80" t="str">
        <f>IFERROR(VLOOKUP(B1250,Listor!$A$6:$C$62,3,FALSE),"")</f>
        <v/>
      </c>
      <c r="E1250" s="110" t="s">
        <v>79</v>
      </c>
      <c r="F1250" s="66"/>
      <c r="G1250" s="35" t="str">
        <f>IFERROR(VLOOKUP(B1250,Listor!$A$6:$G$62,7,FALSE),"")</f>
        <v/>
      </c>
      <c r="H1250" s="63" t="str">
        <f>IFERROR(VLOOKUP(B1250,Listor!$N$6:$O$47,2,FALSE),"")</f>
        <v/>
      </c>
      <c r="I1250" s="63" t="str">
        <f t="shared" si="58"/>
        <v/>
      </c>
      <c r="J1250" s="96" t="str">
        <f>IFERROR(VLOOKUP(B1250,Listor!$N$6:$P$47,3,FALSE)*I1250,"")</f>
        <v/>
      </c>
      <c r="K1250" s="81"/>
      <c r="L1250" s="88" t="str">
        <f>IFERROR((VLOOKUP(B1250,Listor!$N$6:$P$47,3,FALSE)*Biologiska!K1250)+(VLOOKUP(B1250,Listor!$N$6:$Q$47,4,FALSE)),"")</f>
        <v/>
      </c>
      <c r="M1250" s="63" t="str">
        <f t="shared" si="59"/>
        <v/>
      </c>
      <c r="N1250" s="75"/>
      <c r="O1250" s="84" t="str">
        <f t="shared" si="60"/>
        <v/>
      </c>
      <c r="P1250" s="107"/>
      <c r="Q1250" s="87" t="s">
        <v>79</v>
      </c>
      <c r="R1250" s="87"/>
      <c r="S1250" s="87"/>
      <c r="T1250" s="87"/>
      <c r="U1250" s="87"/>
      <c r="V1250" s="86" t="s">
        <v>79</v>
      </c>
      <c r="W1250" s="75"/>
      <c r="X1250" s="102" t="s">
        <v>79</v>
      </c>
      <c r="Y1250" s="63" t="str">
        <f>IFERROR(IF(VLOOKUP(X1250,Listor!$T$6:$U$7,2,FALSE)&lt;O1250,TRUE),"")</f>
        <v/>
      </c>
      <c r="Z1250" s="87"/>
      <c r="AA1250" s="104"/>
    </row>
    <row r="1251" spans="2:27" x14ac:dyDescent="0.25">
      <c r="B1251" s="68" t="s">
        <v>68</v>
      </c>
      <c r="C1251" s="80" t="str">
        <f>IFERROR(VLOOKUP(B1251,Listor!$A$6:$B$62,2,FALSE),"")</f>
        <v/>
      </c>
      <c r="D1251" s="80" t="str">
        <f>IFERROR(VLOOKUP(B1251,Listor!$A$6:$C$62,3,FALSE),"")</f>
        <v/>
      </c>
      <c r="E1251" s="110" t="s">
        <v>79</v>
      </c>
      <c r="F1251" s="66"/>
      <c r="G1251" s="35" t="str">
        <f>IFERROR(VLOOKUP(B1251,Listor!$A$6:$G$62,7,FALSE),"")</f>
        <v/>
      </c>
      <c r="H1251" s="63" t="str">
        <f>IFERROR(VLOOKUP(B1251,Listor!$N$6:$O$47,2,FALSE),"")</f>
        <v/>
      </c>
      <c r="I1251" s="63" t="str">
        <f t="shared" si="58"/>
        <v/>
      </c>
      <c r="J1251" s="96" t="str">
        <f>IFERROR(VLOOKUP(B1251,Listor!$N$6:$P$47,3,FALSE)*I1251,"")</f>
        <v/>
      </c>
      <c r="K1251" s="81"/>
      <c r="L1251" s="88" t="str">
        <f>IFERROR((VLOOKUP(B1251,Listor!$N$6:$P$47,3,FALSE)*Biologiska!K1251)+(VLOOKUP(B1251,Listor!$N$6:$Q$47,4,FALSE)),"")</f>
        <v/>
      </c>
      <c r="M1251" s="63" t="str">
        <f t="shared" si="59"/>
        <v/>
      </c>
      <c r="N1251" s="75"/>
      <c r="O1251" s="84" t="str">
        <f t="shared" si="60"/>
        <v/>
      </c>
      <c r="P1251" s="107"/>
      <c r="Q1251" s="87" t="s">
        <v>79</v>
      </c>
      <c r="R1251" s="87"/>
      <c r="S1251" s="87"/>
      <c r="T1251" s="87"/>
      <c r="U1251" s="87"/>
      <c r="V1251" s="86" t="s">
        <v>79</v>
      </c>
      <c r="W1251" s="75"/>
      <c r="X1251" s="102" t="s">
        <v>79</v>
      </c>
      <c r="Y1251" s="63" t="str">
        <f>IFERROR(IF(VLOOKUP(X1251,Listor!$T$6:$U$7,2,FALSE)&lt;O1251,TRUE),"")</f>
        <v/>
      </c>
      <c r="Z1251" s="87"/>
      <c r="AA1251" s="104"/>
    </row>
    <row r="1252" spans="2:27" x14ac:dyDescent="0.25">
      <c r="B1252" s="68" t="s">
        <v>68</v>
      </c>
      <c r="C1252" s="80" t="str">
        <f>IFERROR(VLOOKUP(B1252,Listor!$A$6:$B$62,2,FALSE),"")</f>
        <v/>
      </c>
      <c r="D1252" s="80" t="str">
        <f>IFERROR(VLOOKUP(B1252,Listor!$A$6:$C$62,3,FALSE),"")</f>
        <v/>
      </c>
      <c r="E1252" s="110" t="s">
        <v>79</v>
      </c>
      <c r="F1252" s="66"/>
      <c r="G1252" s="35" t="str">
        <f>IFERROR(VLOOKUP(B1252,Listor!$A$6:$G$62,7,FALSE),"")</f>
        <v/>
      </c>
      <c r="H1252" s="63" t="str">
        <f>IFERROR(VLOOKUP(B1252,Listor!$N$6:$O$47,2,FALSE),"")</f>
        <v/>
      </c>
      <c r="I1252" s="63" t="str">
        <f t="shared" si="58"/>
        <v/>
      </c>
      <c r="J1252" s="96" t="str">
        <f>IFERROR(VLOOKUP(B1252,Listor!$N$6:$P$47,3,FALSE)*I1252,"")</f>
        <v/>
      </c>
      <c r="K1252" s="81"/>
      <c r="L1252" s="88" t="str">
        <f>IFERROR((VLOOKUP(B1252,Listor!$N$6:$P$47,3,FALSE)*Biologiska!K1252)+(VLOOKUP(B1252,Listor!$N$6:$Q$47,4,FALSE)),"")</f>
        <v/>
      </c>
      <c r="M1252" s="63" t="str">
        <f t="shared" si="59"/>
        <v/>
      </c>
      <c r="N1252" s="75"/>
      <c r="O1252" s="84" t="str">
        <f t="shared" si="60"/>
        <v/>
      </c>
      <c r="P1252" s="107"/>
      <c r="Q1252" s="87" t="s">
        <v>79</v>
      </c>
      <c r="R1252" s="87"/>
      <c r="S1252" s="87"/>
      <c r="T1252" s="87"/>
      <c r="U1252" s="87"/>
      <c r="V1252" s="86" t="s">
        <v>79</v>
      </c>
      <c r="W1252" s="75"/>
      <c r="X1252" s="102" t="s">
        <v>79</v>
      </c>
      <c r="Y1252" s="63" t="str">
        <f>IFERROR(IF(VLOOKUP(X1252,Listor!$T$6:$U$7,2,FALSE)&lt;O1252,TRUE),"")</f>
        <v/>
      </c>
      <c r="Z1252" s="87"/>
      <c r="AA1252" s="104"/>
    </row>
    <row r="1253" spans="2:27" x14ac:dyDescent="0.25">
      <c r="B1253" s="68" t="s">
        <v>68</v>
      </c>
      <c r="C1253" s="80" t="str">
        <f>IFERROR(VLOOKUP(B1253,Listor!$A$6:$B$62,2,FALSE),"")</f>
        <v/>
      </c>
      <c r="D1253" s="80" t="str">
        <f>IFERROR(VLOOKUP(B1253,Listor!$A$6:$C$62,3,FALSE),"")</f>
        <v/>
      </c>
      <c r="E1253" s="110" t="s">
        <v>79</v>
      </c>
      <c r="F1253" s="66"/>
      <c r="G1253" s="35" t="str">
        <f>IFERROR(VLOOKUP(B1253,Listor!$A$6:$G$62,7,FALSE),"")</f>
        <v/>
      </c>
      <c r="H1253" s="63" t="str">
        <f>IFERROR(VLOOKUP(B1253,Listor!$N$6:$O$47,2,FALSE),"")</f>
        <v/>
      </c>
      <c r="I1253" s="63" t="str">
        <f t="shared" si="58"/>
        <v/>
      </c>
      <c r="J1253" s="96" t="str">
        <f>IFERROR(VLOOKUP(B1253,Listor!$N$6:$P$47,3,FALSE)*I1253,"")</f>
        <v/>
      </c>
      <c r="K1253" s="81"/>
      <c r="L1253" s="88" t="str">
        <f>IFERROR((VLOOKUP(B1253,Listor!$N$6:$P$47,3,FALSE)*Biologiska!K1253)+(VLOOKUP(B1253,Listor!$N$6:$Q$47,4,FALSE)),"")</f>
        <v/>
      </c>
      <c r="M1253" s="63" t="str">
        <f t="shared" si="59"/>
        <v/>
      </c>
      <c r="N1253" s="75"/>
      <c r="O1253" s="84" t="str">
        <f t="shared" si="60"/>
        <v/>
      </c>
      <c r="P1253" s="107"/>
      <c r="Q1253" s="87" t="s">
        <v>79</v>
      </c>
      <c r="R1253" s="87"/>
      <c r="S1253" s="87"/>
      <c r="T1253" s="87"/>
      <c r="U1253" s="87"/>
      <c r="V1253" s="86" t="s">
        <v>79</v>
      </c>
      <c r="W1253" s="75"/>
      <c r="X1253" s="102" t="s">
        <v>79</v>
      </c>
      <c r="Y1253" s="63" t="str">
        <f>IFERROR(IF(VLOOKUP(X1253,Listor!$T$6:$U$7,2,FALSE)&lt;O1253,TRUE),"")</f>
        <v/>
      </c>
      <c r="Z1253" s="87"/>
      <c r="AA1253" s="104"/>
    </row>
    <row r="1254" spans="2:27" x14ac:dyDescent="0.25">
      <c r="B1254" s="68" t="s">
        <v>68</v>
      </c>
      <c r="C1254" s="80" t="str">
        <f>IFERROR(VLOOKUP(B1254,Listor!$A$6:$B$62,2,FALSE),"")</f>
        <v/>
      </c>
      <c r="D1254" s="80" t="str">
        <f>IFERROR(VLOOKUP(B1254,Listor!$A$6:$C$62,3,FALSE),"")</f>
        <v/>
      </c>
      <c r="E1254" s="110" t="s">
        <v>79</v>
      </c>
      <c r="F1254" s="66"/>
      <c r="G1254" s="35" t="str">
        <f>IFERROR(VLOOKUP(B1254,Listor!$A$6:$G$62,7,FALSE),"")</f>
        <v/>
      </c>
      <c r="H1254" s="63" t="str">
        <f>IFERROR(VLOOKUP(B1254,Listor!$N$6:$O$47,2,FALSE),"")</f>
        <v/>
      </c>
      <c r="I1254" s="63" t="str">
        <f t="shared" si="58"/>
        <v/>
      </c>
      <c r="J1254" s="96" t="str">
        <f>IFERROR(VLOOKUP(B1254,Listor!$N$6:$P$47,3,FALSE)*I1254,"")</f>
        <v/>
      </c>
      <c r="K1254" s="81"/>
      <c r="L1254" s="88" t="str">
        <f>IFERROR((VLOOKUP(B1254,Listor!$N$6:$P$47,3,FALSE)*Biologiska!K1254)+(VLOOKUP(B1254,Listor!$N$6:$Q$47,4,FALSE)),"")</f>
        <v/>
      </c>
      <c r="M1254" s="63" t="str">
        <f t="shared" si="59"/>
        <v/>
      </c>
      <c r="N1254" s="75"/>
      <c r="O1254" s="84" t="str">
        <f t="shared" si="60"/>
        <v/>
      </c>
      <c r="P1254" s="107"/>
      <c r="Q1254" s="87" t="s">
        <v>79</v>
      </c>
      <c r="R1254" s="87"/>
      <c r="S1254" s="87"/>
      <c r="T1254" s="87"/>
      <c r="U1254" s="87"/>
      <c r="V1254" s="86" t="s">
        <v>79</v>
      </c>
      <c r="W1254" s="75"/>
      <c r="X1254" s="102" t="s">
        <v>79</v>
      </c>
      <c r="Y1254" s="63" t="str">
        <f>IFERROR(IF(VLOOKUP(X1254,Listor!$T$6:$U$7,2,FALSE)&lt;O1254,TRUE),"")</f>
        <v/>
      </c>
      <c r="Z1254" s="87"/>
      <c r="AA1254" s="104"/>
    </row>
    <row r="1255" spans="2:27" x14ac:dyDescent="0.25">
      <c r="B1255" s="68" t="s">
        <v>68</v>
      </c>
      <c r="C1255" s="80" t="str">
        <f>IFERROR(VLOOKUP(B1255,Listor!$A$6:$B$62,2,FALSE),"")</f>
        <v/>
      </c>
      <c r="D1255" s="80" t="str">
        <f>IFERROR(VLOOKUP(B1255,Listor!$A$6:$C$62,3,FALSE),"")</f>
        <v/>
      </c>
      <c r="E1255" s="110" t="s">
        <v>79</v>
      </c>
      <c r="F1255" s="66"/>
      <c r="G1255" s="35" t="str">
        <f>IFERROR(VLOOKUP(B1255,Listor!$A$6:$G$62,7,FALSE),"")</f>
        <v/>
      </c>
      <c r="H1255" s="63" t="str">
        <f>IFERROR(VLOOKUP(B1255,Listor!$N$6:$O$47,2,FALSE),"")</f>
        <v/>
      </c>
      <c r="I1255" s="63" t="str">
        <f t="shared" si="58"/>
        <v/>
      </c>
      <c r="J1255" s="96" t="str">
        <f>IFERROR(VLOOKUP(B1255,Listor!$N$6:$P$47,3,FALSE)*I1255,"")</f>
        <v/>
      </c>
      <c r="K1255" s="81"/>
      <c r="L1255" s="88" t="str">
        <f>IFERROR((VLOOKUP(B1255,Listor!$N$6:$P$47,3,FALSE)*Biologiska!K1255)+(VLOOKUP(B1255,Listor!$N$6:$Q$47,4,FALSE)),"")</f>
        <v/>
      </c>
      <c r="M1255" s="63" t="str">
        <f t="shared" si="59"/>
        <v/>
      </c>
      <c r="N1255" s="75"/>
      <c r="O1255" s="84" t="str">
        <f t="shared" si="60"/>
        <v/>
      </c>
      <c r="P1255" s="107"/>
      <c r="Q1255" s="87" t="s">
        <v>79</v>
      </c>
      <c r="R1255" s="87"/>
      <c r="S1255" s="87"/>
      <c r="T1255" s="87"/>
      <c r="U1255" s="87"/>
      <c r="V1255" s="86" t="s">
        <v>79</v>
      </c>
      <c r="W1255" s="75"/>
      <c r="X1255" s="102" t="s">
        <v>79</v>
      </c>
      <c r="Y1255" s="63" t="str">
        <f>IFERROR(IF(VLOOKUP(X1255,Listor!$T$6:$U$7,2,FALSE)&lt;O1255,TRUE),"")</f>
        <v/>
      </c>
      <c r="Z1255" s="87"/>
      <c r="AA1255" s="104"/>
    </row>
    <row r="1256" spans="2:27" x14ac:dyDescent="0.25">
      <c r="B1256" s="68" t="s">
        <v>68</v>
      </c>
      <c r="C1256" s="80" t="str">
        <f>IFERROR(VLOOKUP(B1256,Listor!$A$6:$B$62,2,FALSE),"")</f>
        <v/>
      </c>
      <c r="D1256" s="80" t="str">
        <f>IFERROR(VLOOKUP(B1256,Listor!$A$6:$C$62,3,FALSE),"")</f>
        <v/>
      </c>
      <c r="E1256" s="110" t="s">
        <v>79</v>
      </c>
      <c r="F1256" s="66"/>
      <c r="G1256" s="35" t="str">
        <f>IFERROR(VLOOKUP(B1256,Listor!$A$6:$G$62,7,FALSE),"")</f>
        <v/>
      </c>
      <c r="H1256" s="63" t="str">
        <f>IFERROR(VLOOKUP(B1256,Listor!$N$6:$O$47,2,FALSE),"")</f>
        <v/>
      </c>
      <c r="I1256" s="63" t="str">
        <f t="shared" si="58"/>
        <v/>
      </c>
      <c r="J1256" s="96" t="str">
        <f>IFERROR(VLOOKUP(B1256,Listor!$N$6:$P$47,3,FALSE)*I1256,"")</f>
        <v/>
      </c>
      <c r="K1256" s="81"/>
      <c r="L1256" s="88" t="str">
        <f>IFERROR((VLOOKUP(B1256,Listor!$N$6:$P$47,3,FALSE)*Biologiska!K1256)+(VLOOKUP(B1256,Listor!$N$6:$Q$47,4,FALSE)),"")</f>
        <v/>
      </c>
      <c r="M1256" s="63" t="str">
        <f t="shared" si="59"/>
        <v/>
      </c>
      <c r="N1256" s="75"/>
      <c r="O1256" s="84" t="str">
        <f t="shared" si="60"/>
        <v/>
      </c>
      <c r="P1256" s="107"/>
      <c r="Q1256" s="87" t="s">
        <v>79</v>
      </c>
      <c r="R1256" s="87"/>
      <c r="S1256" s="87"/>
      <c r="T1256" s="87"/>
      <c r="U1256" s="87"/>
      <c r="V1256" s="86" t="s">
        <v>79</v>
      </c>
      <c r="W1256" s="75"/>
      <c r="X1256" s="102" t="s">
        <v>79</v>
      </c>
      <c r="Y1256" s="63" t="str">
        <f>IFERROR(IF(VLOOKUP(X1256,Listor!$T$6:$U$7,2,FALSE)&lt;O1256,TRUE),"")</f>
        <v/>
      </c>
      <c r="Z1256" s="87"/>
      <c r="AA1256" s="104"/>
    </row>
    <row r="1257" spans="2:27" x14ac:dyDescent="0.25">
      <c r="B1257" s="68" t="s">
        <v>68</v>
      </c>
      <c r="C1257" s="80" t="str">
        <f>IFERROR(VLOOKUP(B1257,Listor!$A$6:$B$62,2,FALSE),"")</f>
        <v/>
      </c>
      <c r="D1257" s="80" t="str">
        <f>IFERROR(VLOOKUP(B1257,Listor!$A$6:$C$62,3,FALSE),"")</f>
        <v/>
      </c>
      <c r="E1257" s="110" t="s">
        <v>79</v>
      </c>
      <c r="F1257" s="66"/>
      <c r="G1257" s="35" t="str">
        <f>IFERROR(VLOOKUP(B1257,Listor!$A$6:$G$62,7,FALSE),"")</f>
        <v/>
      </c>
      <c r="H1257" s="63" t="str">
        <f>IFERROR(VLOOKUP(B1257,Listor!$N$6:$O$47,2,FALSE),"")</f>
        <v/>
      </c>
      <c r="I1257" s="63" t="str">
        <f t="shared" ref="I1257:I1320" si="61">IFERROR(F1257*H1257,"")</f>
        <v/>
      </c>
      <c r="J1257" s="96" t="str">
        <f>IFERROR(VLOOKUP(B1257,Listor!$N$6:$P$47,3,FALSE)*I1257,"")</f>
        <v/>
      </c>
      <c r="K1257" s="81"/>
      <c r="L1257" s="88" t="str">
        <f>IFERROR((VLOOKUP(B1257,Listor!$N$6:$P$47,3,FALSE)*Biologiska!K1257)+(VLOOKUP(B1257,Listor!$N$6:$Q$47,4,FALSE)),"")</f>
        <v/>
      </c>
      <c r="M1257" s="63" t="str">
        <f t="shared" ref="M1257:M1320" si="62">IFERROR(I1257*L1257,"")</f>
        <v/>
      </c>
      <c r="N1257" s="75"/>
      <c r="O1257" s="84" t="str">
        <f t="shared" ref="O1257:O1320" si="63">IF(ISBLANK(K1257),"",IFERROR(((83.8-K1257)/83.8)*100,""))</f>
        <v/>
      </c>
      <c r="P1257" s="107"/>
      <c r="Q1257" s="87" t="s">
        <v>79</v>
      </c>
      <c r="R1257" s="87"/>
      <c r="S1257" s="87"/>
      <c r="T1257" s="87"/>
      <c r="U1257" s="87"/>
      <c r="V1257" s="86" t="s">
        <v>79</v>
      </c>
      <c r="W1257" s="75"/>
      <c r="X1257" s="102" t="s">
        <v>79</v>
      </c>
      <c r="Y1257" s="63" t="str">
        <f>IFERROR(IF(VLOOKUP(X1257,Listor!$T$6:$U$7,2,FALSE)&lt;O1257,TRUE),"")</f>
        <v/>
      </c>
      <c r="Z1257" s="87"/>
      <c r="AA1257" s="104"/>
    </row>
    <row r="1258" spans="2:27" x14ac:dyDescent="0.25">
      <c r="B1258" s="68" t="s">
        <v>68</v>
      </c>
      <c r="C1258" s="80" t="str">
        <f>IFERROR(VLOOKUP(B1258,Listor!$A$6:$B$62,2,FALSE),"")</f>
        <v/>
      </c>
      <c r="D1258" s="80" t="str">
        <f>IFERROR(VLOOKUP(B1258,Listor!$A$6:$C$62,3,FALSE),"")</f>
        <v/>
      </c>
      <c r="E1258" s="110" t="s">
        <v>79</v>
      </c>
      <c r="F1258" s="66"/>
      <c r="G1258" s="35" t="str">
        <f>IFERROR(VLOOKUP(B1258,Listor!$A$6:$G$62,7,FALSE),"")</f>
        <v/>
      </c>
      <c r="H1258" s="63" t="str">
        <f>IFERROR(VLOOKUP(B1258,Listor!$N$6:$O$47,2,FALSE),"")</f>
        <v/>
      </c>
      <c r="I1258" s="63" t="str">
        <f t="shared" si="61"/>
        <v/>
      </c>
      <c r="J1258" s="96" t="str">
        <f>IFERROR(VLOOKUP(B1258,Listor!$N$6:$P$47,3,FALSE)*I1258,"")</f>
        <v/>
      </c>
      <c r="K1258" s="81"/>
      <c r="L1258" s="88" t="str">
        <f>IFERROR((VLOOKUP(B1258,Listor!$N$6:$P$47,3,FALSE)*Biologiska!K1258)+(VLOOKUP(B1258,Listor!$N$6:$Q$47,4,FALSE)),"")</f>
        <v/>
      </c>
      <c r="M1258" s="63" t="str">
        <f t="shared" si="62"/>
        <v/>
      </c>
      <c r="N1258" s="75"/>
      <c r="O1258" s="84" t="str">
        <f t="shared" si="63"/>
        <v/>
      </c>
      <c r="P1258" s="107"/>
      <c r="Q1258" s="87" t="s">
        <v>79</v>
      </c>
      <c r="R1258" s="87"/>
      <c r="S1258" s="87"/>
      <c r="T1258" s="87"/>
      <c r="U1258" s="87"/>
      <c r="V1258" s="86" t="s">
        <v>79</v>
      </c>
      <c r="W1258" s="75"/>
      <c r="X1258" s="102" t="s">
        <v>79</v>
      </c>
      <c r="Y1258" s="63" t="str">
        <f>IFERROR(IF(VLOOKUP(X1258,Listor!$T$6:$U$7,2,FALSE)&lt;O1258,TRUE),"")</f>
        <v/>
      </c>
      <c r="Z1258" s="87"/>
      <c r="AA1258" s="104"/>
    </row>
    <row r="1259" spans="2:27" x14ac:dyDescent="0.25">
      <c r="B1259" s="68" t="s">
        <v>68</v>
      </c>
      <c r="C1259" s="80" t="str">
        <f>IFERROR(VLOOKUP(B1259,Listor!$A$6:$B$62,2,FALSE),"")</f>
        <v/>
      </c>
      <c r="D1259" s="80" t="str">
        <f>IFERROR(VLOOKUP(B1259,Listor!$A$6:$C$62,3,FALSE),"")</f>
        <v/>
      </c>
      <c r="E1259" s="110" t="s">
        <v>79</v>
      </c>
      <c r="F1259" s="66"/>
      <c r="G1259" s="35" t="str">
        <f>IFERROR(VLOOKUP(B1259,Listor!$A$6:$G$62,7,FALSE),"")</f>
        <v/>
      </c>
      <c r="H1259" s="63" t="str">
        <f>IFERROR(VLOOKUP(B1259,Listor!$N$6:$O$47,2,FALSE),"")</f>
        <v/>
      </c>
      <c r="I1259" s="63" t="str">
        <f t="shared" si="61"/>
        <v/>
      </c>
      <c r="J1259" s="96" t="str">
        <f>IFERROR(VLOOKUP(B1259,Listor!$N$6:$P$47,3,FALSE)*I1259,"")</f>
        <v/>
      </c>
      <c r="K1259" s="81"/>
      <c r="L1259" s="88" t="str">
        <f>IFERROR((VLOOKUP(B1259,Listor!$N$6:$P$47,3,FALSE)*Biologiska!K1259)+(VLOOKUP(B1259,Listor!$N$6:$Q$47,4,FALSE)),"")</f>
        <v/>
      </c>
      <c r="M1259" s="63" t="str">
        <f t="shared" si="62"/>
        <v/>
      </c>
      <c r="N1259" s="75"/>
      <c r="O1259" s="84" t="str">
        <f t="shared" si="63"/>
        <v/>
      </c>
      <c r="P1259" s="107"/>
      <c r="Q1259" s="87" t="s">
        <v>79</v>
      </c>
      <c r="R1259" s="87"/>
      <c r="S1259" s="87"/>
      <c r="T1259" s="87"/>
      <c r="U1259" s="87"/>
      <c r="V1259" s="86" t="s">
        <v>79</v>
      </c>
      <c r="W1259" s="75"/>
      <c r="X1259" s="102" t="s">
        <v>79</v>
      </c>
      <c r="Y1259" s="63" t="str">
        <f>IFERROR(IF(VLOOKUP(X1259,Listor!$T$6:$U$7,2,FALSE)&lt;O1259,TRUE),"")</f>
        <v/>
      </c>
      <c r="Z1259" s="87"/>
      <c r="AA1259" s="104"/>
    </row>
    <row r="1260" spans="2:27" x14ac:dyDescent="0.25">
      <c r="B1260" s="68" t="s">
        <v>68</v>
      </c>
      <c r="C1260" s="80" t="str">
        <f>IFERROR(VLOOKUP(B1260,Listor!$A$6:$B$62,2,FALSE),"")</f>
        <v/>
      </c>
      <c r="D1260" s="80" t="str">
        <f>IFERROR(VLOOKUP(B1260,Listor!$A$6:$C$62,3,FALSE),"")</f>
        <v/>
      </c>
      <c r="E1260" s="110" t="s">
        <v>79</v>
      </c>
      <c r="F1260" s="66"/>
      <c r="G1260" s="35" t="str">
        <f>IFERROR(VLOOKUP(B1260,Listor!$A$6:$G$62,7,FALSE),"")</f>
        <v/>
      </c>
      <c r="H1260" s="63" t="str">
        <f>IFERROR(VLOOKUP(B1260,Listor!$N$6:$O$47,2,FALSE),"")</f>
        <v/>
      </c>
      <c r="I1260" s="63" t="str">
        <f t="shared" si="61"/>
        <v/>
      </c>
      <c r="J1260" s="96" t="str">
        <f>IFERROR(VLOOKUP(B1260,Listor!$N$6:$P$47,3,FALSE)*I1260,"")</f>
        <v/>
      </c>
      <c r="K1260" s="81"/>
      <c r="L1260" s="88" t="str">
        <f>IFERROR((VLOOKUP(B1260,Listor!$N$6:$P$47,3,FALSE)*Biologiska!K1260)+(VLOOKUP(B1260,Listor!$N$6:$Q$47,4,FALSE)),"")</f>
        <v/>
      </c>
      <c r="M1260" s="63" t="str">
        <f t="shared" si="62"/>
        <v/>
      </c>
      <c r="N1260" s="75"/>
      <c r="O1260" s="84" t="str">
        <f t="shared" si="63"/>
        <v/>
      </c>
      <c r="P1260" s="107"/>
      <c r="Q1260" s="87" t="s">
        <v>79</v>
      </c>
      <c r="R1260" s="87"/>
      <c r="S1260" s="87"/>
      <c r="T1260" s="87"/>
      <c r="U1260" s="87"/>
      <c r="V1260" s="86" t="s">
        <v>79</v>
      </c>
      <c r="W1260" s="75"/>
      <c r="X1260" s="102" t="s">
        <v>79</v>
      </c>
      <c r="Y1260" s="63" t="str">
        <f>IFERROR(IF(VLOOKUP(X1260,Listor!$T$6:$U$7,2,FALSE)&lt;O1260,TRUE),"")</f>
        <v/>
      </c>
      <c r="Z1260" s="87"/>
      <c r="AA1260" s="104"/>
    </row>
    <row r="1261" spans="2:27" x14ac:dyDescent="0.25">
      <c r="B1261" s="68" t="s">
        <v>68</v>
      </c>
      <c r="C1261" s="80" t="str">
        <f>IFERROR(VLOOKUP(B1261,Listor!$A$6:$B$62,2,FALSE),"")</f>
        <v/>
      </c>
      <c r="D1261" s="80" t="str">
        <f>IFERROR(VLOOKUP(B1261,Listor!$A$6:$C$62,3,FALSE),"")</f>
        <v/>
      </c>
      <c r="E1261" s="110" t="s">
        <v>79</v>
      </c>
      <c r="F1261" s="66"/>
      <c r="G1261" s="35" t="str">
        <f>IFERROR(VLOOKUP(B1261,Listor!$A$6:$G$62,7,FALSE),"")</f>
        <v/>
      </c>
      <c r="H1261" s="63" t="str">
        <f>IFERROR(VLOOKUP(B1261,Listor!$N$6:$O$47,2,FALSE),"")</f>
        <v/>
      </c>
      <c r="I1261" s="63" t="str">
        <f t="shared" si="61"/>
        <v/>
      </c>
      <c r="J1261" s="96" t="str">
        <f>IFERROR(VLOOKUP(B1261,Listor!$N$6:$P$47,3,FALSE)*I1261,"")</f>
        <v/>
      </c>
      <c r="K1261" s="81"/>
      <c r="L1261" s="88" t="str">
        <f>IFERROR((VLOOKUP(B1261,Listor!$N$6:$P$47,3,FALSE)*Biologiska!K1261)+(VLOOKUP(B1261,Listor!$N$6:$Q$47,4,FALSE)),"")</f>
        <v/>
      </c>
      <c r="M1261" s="63" t="str">
        <f t="shared" si="62"/>
        <v/>
      </c>
      <c r="N1261" s="75"/>
      <c r="O1261" s="84" t="str">
        <f t="shared" si="63"/>
        <v/>
      </c>
      <c r="P1261" s="107"/>
      <c r="Q1261" s="87" t="s">
        <v>79</v>
      </c>
      <c r="R1261" s="87"/>
      <c r="S1261" s="87"/>
      <c r="T1261" s="87"/>
      <c r="U1261" s="87"/>
      <c r="V1261" s="86" t="s">
        <v>79</v>
      </c>
      <c r="W1261" s="75"/>
      <c r="X1261" s="102" t="s">
        <v>79</v>
      </c>
      <c r="Y1261" s="63" t="str">
        <f>IFERROR(IF(VLOOKUP(X1261,Listor!$T$6:$U$7,2,FALSE)&lt;O1261,TRUE),"")</f>
        <v/>
      </c>
      <c r="Z1261" s="87"/>
      <c r="AA1261" s="104"/>
    </row>
    <row r="1262" spans="2:27" x14ac:dyDescent="0.25">
      <c r="B1262" s="68" t="s">
        <v>68</v>
      </c>
      <c r="C1262" s="80" t="str">
        <f>IFERROR(VLOOKUP(B1262,Listor!$A$6:$B$62,2,FALSE),"")</f>
        <v/>
      </c>
      <c r="D1262" s="80" t="str">
        <f>IFERROR(VLOOKUP(B1262,Listor!$A$6:$C$62,3,FALSE),"")</f>
        <v/>
      </c>
      <c r="E1262" s="110" t="s">
        <v>79</v>
      </c>
      <c r="F1262" s="66"/>
      <c r="G1262" s="35" t="str">
        <f>IFERROR(VLOOKUP(B1262,Listor!$A$6:$G$62,7,FALSE),"")</f>
        <v/>
      </c>
      <c r="H1262" s="63" t="str">
        <f>IFERROR(VLOOKUP(B1262,Listor!$N$6:$O$47,2,FALSE),"")</f>
        <v/>
      </c>
      <c r="I1262" s="63" t="str">
        <f t="shared" si="61"/>
        <v/>
      </c>
      <c r="J1262" s="96" t="str">
        <f>IFERROR(VLOOKUP(B1262,Listor!$N$6:$P$47,3,FALSE)*I1262,"")</f>
        <v/>
      </c>
      <c r="K1262" s="81"/>
      <c r="L1262" s="88" t="str">
        <f>IFERROR((VLOOKUP(B1262,Listor!$N$6:$P$47,3,FALSE)*Biologiska!K1262)+(VLOOKUP(B1262,Listor!$N$6:$Q$47,4,FALSE)),"")</f>
        <v/>
      </c>
      <c r="M1262" s="63" t="str">
        <f t="shared" si="62"/>
        <v/>
      </c>
      <c r="N1262" s="75"/>
      <c r="O1262" s="84" t="str">
        <f t="shared" si="63"/>
        <v/>
      </c>
      <c r="P1262" s="107"/>
      <c r="Q1262" s="87" t="s">
        <v>79</v>
      </c>
      <c r="R1262" s="87"/>
      <c r="S1262" s="87"/>
      <c r="T1262" s="87"/>
      <c r="U1262" s="87"/>
      <c r="V1262" s="86" t="s">
        <v>79</v>
      </c>
      <c r="W1262" s="75"/>
      <c r="X1262" s="102" t="s">
        <v>79</v>
      </c>
      <c r="Y1262" s="63" t="str">
        <f>IFERROR(IF(VLOOKUP(X1262,Listor!$T$6:$U$7,2,FALSE)&lt;O1262,TRUE),"")</f>
        <v/>
      </c>
      <c r="Z1262" s="87"/>
      <c r="AA1262" s="104"/>
    </row>
    <row r="1263" spans="2:27" x14ac:dyDescent="0.25">
      <c r="B1263" s="68" t="s">
        <v>68</v>
      </c>
      <c r="C1263" s="80" t="str">
        <f>IFERROR(VLOOKUP(B1263,Listor!$A$6:$B$62,2,FALSE),"")</f>
        <v/>
      </c>
      <c r="D1263" s="80" t="str">
        <f>IFERROR(VLOOKUP(B1263,Listor!$A$6:$C$62,3,FALSE),"")</f>
        <v/>
      </c>
      <c r="E1263" s="110" t="s">
        <v>79</v>
      </c>
      <c r="F1263" s="66"/>
      <c r="G1263" s="35" t="str">
        <f>IFERROR(VLOOKUP(B1263,Listor!$A$6:$G$62,7,FALSE),"")</f>
        <v/>
      </c>
      <c r="H1263" s="63" t="str">
        <f>IFERROR(VLOOKUP(B1263,Listor!$N$6:$O$47,2,FALSE),"")</f>
        <v/>
      </c>
      <c r="I1263" s="63" t="str">
        <f t="shared" si="61"/>
        <v/>
      </c>
      <c r="J1263" s="96" t="str">
        <f>IFERROR(VLOOKUP(B1263,Listor!$N$6:$P$47,3,FALSE)*I1263,"")</f>
        <v/>
      </c>
      <c r="K1263" s="81"/>
      <c r="L1263" s="88" t="str">
        <f>IFERROR((VLOOKUP(B1263,Listor!$N$6:$P$47,3,FALSE)*Biologiska!K1263)+(VLOOKUP(B1263,Listor!$N$6:$Q$47,4,FALSE)),"")</f>
        <v/>
      </c>
      <c r="M1263" s="63" t="str">
        <f t="shared" si="62"/>
        <v/>
      </c>
      <c r="N1263" s="75"/>
      <c r="O1263" s="84" t="str">
        <f t="shared" si="63"/>
        <v/>
      </c>
      <c r="P1263" s="107"/>
      <c r="Q1263" s="87" t="s">
        <v>79</v>
      </c>
      <c r="R1263" s="87"/>
      <c r="S1263" s="87"/>
      <c r="T1263" s="87"/>
      <c r="U1263" s="87"/>
      <c r="V1263" s="86" t="s">
        <v>79</v>
      </c>
      <c r="W1263" s="75"/>
      <c r="X1263" s="102" t="s">
        <v>79</v>
      </c>
      <c r="Y1263" s="63" t="str">
        <f>IFERROR(IF(VLOOKUP(X1263,Listor!$T$6:$U$7,2,FALSE)&lt;O1263,TRUE),"")</f>
        <v/>
      </c>
      <c r="Z1263" s="87"/>
      <c r="AA1263" s="104"/>
    </row>
    <row r="1264" spans="2:27" x14ac:dyDescent="0.25">
      <c r="B1264" s="68" t="s">
        <v>68</v>
      </c>
      <c r="C1264" s="80" t="str">
        <f>IFERROR(VLOOKUP(B1264,Listor!$A$6:$B$62,2,FALSE),"")</f>
        <v/>
      </c>
      <c r="D1264" s="80" t="str">
        <f>IFERROR(VLOOKUP(B1264,Listor!$A$6:$C$62,3,FALSE),"")</f>
        <v/>
      </c>
      <c r="E1264" s="110" t="s">
        <v>79</v>
      </c>
      <c r="F1264" s="66"/>
      <c r="G1264" s="35" t="str">
        <f>IFERROR(VLOOKUP(B1264,Listor!$A$6:$G$62,7,FALSE),"")</f>
        <v/>
      </c>
      <c r="H1264" s="63" t="str">
        <f>IFERROR(VLOOKUP(B1264,Listor!$N$6:$O$47,2,FALSE),"")</f>
        <v/>
      </c>
      <c r="I1264" s="63" t="str">
        <f t="shared" si="61"/>
        <v/>
      </c>
      <c r="J1264" s="96" t="str">
        <f>IFERROR(VLOOKUP(B1264,Listor!$N$6:$P$47,3,FALSE)*I1264,"")</f>
        <v/>
      </c>
      <c r="K1264" s="81"/>
      <c r="L1264" s="88" t="str">
        <f>IFERROR((VLOOKUP(B1264,Listor!$N$6:$P$47,3,FALSE)*Biologiska!K1264)+(VLOOKUP(B1264,Listor!$N$6:$Q$47,4,FALSE)),"")</f>
        <v/>
      </c>
      <c r="M1264" s="63" t="str">
        <f t="shared" si="62"/>
        <v/>
      </c>
      <c r="N1264" s="75"/>
      <c r="O1264" s="84" t="str">
        <f t="shared" si="63"/>
        <v/>
      </c>
      <c r="P1264" s="107"/>
      <c r="Q1264" s="87" t="s">
        <v>79</v>
      </c>
      <c r="R1264" s="87"/>
      <c r="S1264" s="87"/>
      <c r="T1264" s="87"/>
      <c r="U1264" s="87"/>
      <c r="V1264" s="86" t="s">
        <v>79</v>
      </c>
      <c r="W1264" s="75"/>
      <c r="X1264" s="102" t="s">
        <v>79</v>
      </c>
      <c r="Y1264" s="63" t="str">
        <f>IFERROR(IF(VLOOKUP(X1264,Listor!$T$6:$U$7,2,FALSE)&lt;O1264,TRUE),"")</f>
        <v/>
      </c>
      <c r="Z1264" s="87"/>
      <c r="AA1264" s="104"/>
    </row>
    <row r="1265" spans="2:27" x14ac:dyDescent="0.25">
      <c r="B1265" s="68" t="s">
        <v>68</v>
      </c>
      <c r="C1265" s="80" t="str">
        <f>IFERROR(VLOOKUP(B1265,Listor!$A$6:$B$62,2,FALSE),"")</f>
        <v/>
      </c>
      <c r="D1265" s="80" t="str">
        <f>IFERROR(VLOOKUP(B1265,Listor!$A$6:$C$62,3,FALSE),"")</f>
        <v/>
      </c>
      <c r="E1265" s="110" t="s">
        <v>79</v>
      </c>
      <c r="F1265" s="66"/>
      <c r="G1265" s="35" t="str">
        <f>IFERROR(VLOOKUP(B1265,Listor!$A$6:$G$62,7,FALSE),"")</f>
        <v/>
      </c>
      <c r="H1265" s="63" t="str">
        <f>IFERROR(VLOOKUP(B1265,Listor!$N$6:$O$47,2,FALSE),"")</f>
        <v/>
      </c>
      <c r="I1265" s="63" t="str">
        <f t="shared" si="61"/>
        <v/>
      </c>
      <c r="J1265" s="96" t="str">
        <f>IFERROR(VLOOKUP(B1265,Listor!$N$6:$P$47,3,FALSE)*I1265,"")</f>
        <v/>
      </c>
      <c r="K1265" s="81"/>
      <c r="L1265" s="88" t="str">
        <f>IFERROR((VLOOKUP(B1265,Listor!$N$6:$P$47,3,FALSE)*Biologiska!K1265)+(VLOOKUP(B1265,Listor!$N$6:$Q$47,4,FALSE)),"")</f>
        <v/>
      </c>
      <c r="M1265" s="63" t="str">
        <f t="shared" si="62"/>
        <v/>
      </c>
      <c r="N1265" s="75"/>
      <c r="O1265" s="84" t="str">
        <f t="shared" si="63"/>
        <v/>
      </c>
      <c r="P1265" s="107"/>
      <c r="Q1265" s="87" t="s">
        <v>79</v>
      </c>
      <c r="R1265" s="87"/>
      <c r="S1265" s="87"/>
      <c r="T1265" s="87"/>
      <c r="U1265" s="87"/>
      <c r="V1265" s="86" t="s">
        <v>79</v>
      </c>
      <c r="W1265" s="75"/>
      <c r="X1265" s="102" t="s">
        <v>79</v>
      </c>
      <c r="Y1265" s="63" t="str">
        <f>IFERROR(IF(VLOOKUP(X1265,Listor!$T$6:$U$7,2,FALSE)&lt;O1265,TRUE),"")</f>
        <v/>
      </c>
      <c r="Z1265" s="87"/>
      <c r="AA1265" s="104"/>
    </row>
    <row r="1266" spans="2:27" x14ac:dyDescent="0.25">
      <c r="B1266" s="68" t="s">
        <v>68</v>
      </c>
      <c r="C1266" s="80" t="str">
        <f>IFERROR(VLOOKUP(B1266,Listor!$A$6:$B$62,2,FALSE),"")</f>
        <v/>
      </c>
      <c r="D1266" s="80" t="str">
        <f>IFERROR(VLOOKUP(B1266,Listor!$A$6:$C$62,3,FALSE),"")</f>
        <v/>
      </c>
      <c r="E1266" s="110" t="s">
        <v>79</v>
      </c>
      <c r="F1266" s="66"/>
      <c r="G1266" s="35" t="str">
        <f>IFERROR(VLOOKUP(B1266,Listor!$A$6:$G$62,7,FALSE),"")</f>
        <v/>
      </c>
      <c r="H1266" s="63" t="str">
        <f>IFERROR(VLOOKUP(B1266,Listor!$N$6:$O$47,2,FALSE),"")</f>
        <v/>
      </c>
      <c r="I1266" s="63" t="str">
        <f t="shared" si="61"/>
        <v/>
      </c>
      <c r="J1266" s="96" t="str">
        <f>IFERROR(VLOOKUP(B1266,Listor!$N$6:$P$47,3,FALSE)*I1266,"")</f>
        <v/>
      </c>
      <c r="K1266" s="81"/>
      <c r="L1266" s="88" t="str">
        <f>IFERROR((VLOOKUP(B1266,Listor!$N$6:$P$47,3,FALSE)*Biologiska!K1266)+(VLOOKUP(B1266,Listor!$N$6:$Q$47,4,FALSE)),"")</f>
        <v/>
      </c>
      <c r="M1266" s="63" t="str">
        <f t="shared" si="62"/>
        <v/>
      </c>
      <c r="N1266" s="75"/>
      <c r="O1266" s="84" t="str">
        <f t="shared" si="63"/>
        <v/>
      </c>
      <c r="P1266" s="107"/>
      <c r="Q1266" s="87" t="s">
        <v>79</v>
      </c>
      <c r="R1266" s="87"/>
      <c r="S1266" s="87"/>
      <c r="T1266" s="87"/>
      <c r="U1266" s="87"/>
      <c r="V1266" s="86" t="s">
        <v>79</v>
      </c>
      <c r="W1266" s="75"/>
      <c r="X1266" s="102" t="s">
        <v>79</v>
      </c>
      <c r="Y1266" s="63" t="str">
        <f>IFERROR(IF(VLOOKUP(X1266,Listor!$T$6:$U$7,2,FALSE)&lt;O1266,TRUE),"")</f>
        <v/>
      </c>
      <c r="Z1266" s="87"/>
      <c r="AA1266" s="104"/>
    </row>
    <row r="1267" spans="2:27" x14ac:dyDescent="0.25">
      <c r="B1267" s="68" t="s">
        <v>68</v>
      </c>
      <c r="C1267" s="80" t="str">
        <f>IFERROR(VLOOKUP(B1267,Listor!$A$6:$B$62,2,FALSE),"")</f>
        <v/>
      </c>
      <c r="D1267" s="80" t="str">
        <f>IFERROR(VLOOKUP(B1267,Listor!$A$6:$C$62,3,FALSE),"")</f>
        <v/>
      </c>
      <c r="E1267" s="110" t="s">
        <v>79</v>
      </c>
      <c r="F1267" s="66"/>
      <c r="G1267" s="35" t="str">
        <f>IFERROR(VLOOKUP(B1267,Listor!$A$6:$G$62,7,FALSE),"")</f>
        <v/>
      </c>
      <c r="H1267" s="63" t="str">
        <f>IFERROR(VLOOKUP(B1267,Listor!$N$6:$O$47,2,FALSE),"")</f>
        <v/>
      </c>
      <c r="I1267" s="63" t="str">
        <f t="shared" si="61"/>
        <v/>
      </c>
      <c r="J1267" s="96" t="str">
        <f>IFERROR(VLOOKUP(B1267,Listor!$N$6:$P$47,3,FALSE)*I1267,"")</f>
        <v/>
      </c>
      <c r="K1267" s="81"/>
      <c r="L1267" s="88" t="str">
        <f>IFERROR((VLOOKUP(B1267,Listor!$N$6:$P$47,3,FALSE)*Biologiska!K1267)+(VLOOKUP(B1267,Listor!$N$6:$Q$47,4,FALSE)),"")</f>
        <v/>
      </c>
      <c r="M1267" s="63" t="str">
        <f t="shared" si="62"/>
        <v/>
      </c>
      <c r="N1267" s="75"/>
      <c r="O1267" s="84" t="str">
        <f t="shared" si="63"/>
        <v/>
      </c>
      <c r="P1267" s="107"/>
      <c r="Q1267" s="87" t="s">
        <v>79</v>
      </c>
      <c r="R1267" s="87"/>
      <c r="S1267" s="87"/>
      <c r="T1267" s="87"/>
      <c r="U1267" s="87"/>
      <c r="V1267" s="86" t="s">
        <v>79</v>
      </c>
      <c r="W1267" s="75"/>
      <c r="X1267" s="102" t="s">
        <v>79</v>
      </c>
      <c r="Y1267" s="63" t="str">
        <f>IFERROR(IF(VLOOKUP(X1267,Listor!$T$6:$U$7,2,FALSE)&lt;O1267,TRUE),"")</f>
        <v/>
      </c>
      <c r="Z1267" s="87"/>
      <c r="AA1267" s="104"/>
    </row>
    <row r="1268" spans="2:27" x14ac:dyDescent="0.25">
      <c r="B1268" s="68" t="s">
        <v>68</v>
      </c>
      <c r="C1268" s="80" t="str">
        <f>IFERROR(VLOOKUP(B1268,Listor!$A$6:$B$62,2,FALSE),"")</f>
        <v/>
      </c>
      <c r="D1268" s="80" t="str">
        <f>IFERROR(VLOOKUP(B1268,Listor!$A$6:$C$62,3,FALSE),"")</f>
        <v/>
      </c>
      <c r="E1268" s="110" t="s">
        <v>79</v>
      </c>
      <c r="F1268" s="66"/>
      <c r="G1268" s="35" t="str">
        <f>IFERROR(VLOOKUP(B1268,Listor!$A$6:$G$62,7,FALSE),"")</f>
        <v/>
      </c>
      <c r="H1268" s="63" t="str">
        <f>IFERROR(VLOOKUP(B1268,Listor!$N$6:$O$47,2,FALSE),"")</f>
        <v/>
      </c>
      <c r="I1268" s="63" t="str">
        <f t="shared" si="61"/>
        <v/>
      </c>
      <c r="J1268" s="96" t="str">
        <f>IFERROR(VLOOKUP(B1268,Listor!$N$6:$P$47,3,FALSE)*I1268,"")</f>
        <v/>
      </c>
      <c r="K1268" s="81"/>
      <c r="L1268" s="88" t="str">
        <f>IFERROR((VLOOKUP(B1268,Listor!$N$6:$P$47,3,FALSE)*Biologiska!K1268)+(VLOOKUP(B1268,Listor!$N$6:$Q$47,4,FALSE)),"")</f>
        <v/>
      </c>
      <c r="M1268" s="63" t="str">
        <f t="shared" si="62"/>
        <v/>
      </c>
      <c r="N1268" s="75"/>
      <c r="O1268" s="84" t="str">
        <f t="shared" si="63"/>
        <v/>
      </c>
      <c r="P1268" s="107"/>
      <c r="Q1268" s="87" t="s">
        <v>79</v>
      </c>
      <c r="R1268" s="87"/>
      <c r="S1268" s="87"/>
      <c r="T1268" s="87"/>
      <c r="U1268" s="87"/>
      <c r="V1268" s="86" t="s">
        <v>79</v>
      </c>
      <c r="W1268" s="75"/>
      <c r="X1268" s="102" t="s">
        <v>79</v>
      </c>
      <c r="Y1268" s="63" t="str">
        <f>IFERROR(IF(VLOOKUP(X1268,Listor!$T$6:$U$7,2,FALSE)&lt;O1268,TRUE),"")</f>
        <v/>
      </c>
      <c r="Z1268" s="87"/>
      <c r="AA1268" s="104"/>
    </row>
    <row r="1269" spans="2:27" x14ac:dyDescent="0.25">
      <c r="B1269" s="68" t="s">
        <v>68</v>
      </c>
      <c r="C1269" s="80" t="str">
        <f>IFERROR(VLOOKUP(B1269,Listor!$A$6:$B$62,2,FALSE),"")</f>
        <v/>
      </c>
      <c r="D1269" s="80" t="str">
        <f>IFERROR(VLOOKUP(B1269,Listor!$A$6:$C$62,3,FALSE),"")</f>
        <v/>
      </c>
      <c r="E1269" s="110" t="s">
        <v>79</v>
      </c>
      <c r="F1269" s="66"/>
      <c r="G1269" s="35" t="str">
        <f>IFERROR(VLOOKUP(B1269,Listor!$A$6:$G$62,7,FALSE),"")</f>
        <v/>
      </c>
      <c r="H1269" s="63" t="str">
        <f>IFERROR(VLOOKUP(B1269,Listor!$N$6:$O$47,2,FALSE),"")</f>
        <v/>
      </c>
      <c r="I1269" s="63" t="str">
        <f t="shared" si="61"/>
        <v/>
      </c>
      <c r="J1269" s="96" t="str">
        <f>IFERROR(VLOOKUP(B1269,Listor!$N$6:$P$47,3,FALSE)*I1269,"")</f>
        <v/>
      </c>
      <c r="K1269" s="81"/>
      <c r="L1269" s="88" t="str">
        <f>IFERROR((VLOOKUP(B1269,Listor!$N$6:$P$47,3,FALSE)*Biologiska!K1269)+(VLOOKUP(B1269,Listor!$N$6:$Q$47,4,FALSE)),"")</f>
        <v/>
      </c>
      <c r="M1269" s="63" t="str">
        <f t="shared" si="62"/>
        <v/>
      </c>
      <c r="N1269" s="75"/>
      <c r="O1269" s="84" t="str">
        <f t="shared" si="63"/>
        <v/>
      </c>
      <c r="P1269" s="107"/>
      <c r="Q1269" s="87" t="s">
        <v>79</v>
      </c>
      <c r="R1269" s="87"/>
      <c r="S1269" s="87"/>
      <c r="T1269" s="87"/>
      <c r="U1269" s="87"/>
      <c r="V1269" s="86" t="s">
        <v>79</v>
      </c>
      <c r="W1269" s="75"/>
      <c r="X1269" s="102" t="s">
        <v>79</v>
      </c>
      <c r="Y1269" s="63" t="str">
        <f>IFERROR(IF(VLOOKUP(X1269,Listor!$T$6:$U$7,2,FALSE)&lt;O1269,TRUE),"")</f>
        <v/>
      </c>
      <c r="Z1269" s="87"/>
      <c r="AA1269" s="104"/>
    </row>
    <row r="1270" spans="2:27" x14ac:dyDescent="0.25">
      <c r="B1270" s="68" t="s">
        <v>68</v>
      </c>
      <c r="C1270" s="80" t="str">
        <f>IFERROR(VLOOKUP(B1270,Listor!$A$6:$B$62,2,FALSE),"")</f>
        <v/>
      </c>
      <c r="D1270" s="80" t="str">
        <f>IFERROR(VLOOKUP(B1270,Listor!$A$6:$C$62,3,FALSE),"")</f>
        <v/>
      </c>
      <c r="E1270" s="110" t="s">
        <v>79</v>
      </c>
      <c r="F1270" s="66"/>
      <c r="G1270" s="35" t="str">
        <f>IFERROR(VLOOKUP(B1270,Listor!$A$6:$G$62,7,FALSE),"")</f>
        <v/>
      </c>
      <c r="H1270" s="63" t="str">
        <f>IFERROR(VLOOKUP(B1270,Listor!$N$6:$O$47,2,FALSE),"")</f>
        <v/>
      </c>
      <c r="I1270" s="63" t="str">
        <f t="shared" si="61"/>
        <v/>
      </c>
      <c r="J1270" s="96" t="str">
        <f>IFERROR(VLOOKUP(B1270,Listor!$N$6:$P$47,3,FALSE)*I1270,"")</f>
        <v/>
      </c>
      <c r="K1270" s="81"/>
      <c r="L1270" s="88" t="str">
        <f>IFERROR((VLOOKUP(B1270,Listor!$N$6:$P$47,3,FALSE)*Biologiska!K1270)+(VLOOKUP(B1270,Listor!$N$6:$Q$47,4,FALSE)),"")</f>
        <v/>
      </c>
      <c r="M1270" s="63" t="str">
        <f t="shared" si="62"/>
        <v/>
      </c>
      <c r="N1270" s="75"/>
      <c r="O1270" s="84" t="str">
        <f t="shared" si="63"/>
        <v/>
      </c>
      <c r="P1270" s="107"/>
      <c r="Q1270" s="87" t="s">
        <v>79</v>
      </c>
      <c r="R1270" s="87"/>
      <c r="S1270" s="87"/>
      <c r="T1270" s="87"/>
      <c r="U1270" s="87"/>
      <c r="V1270" s="86" t="s">
        <v>79</v>
      </c>
      <c r="W1270" s="75"/>
      <c r="X1270" s="102" t="s">
        <v>79</v>
      </c>
      <c r="Y1270" s="63" t="str">
        <f>IFERROR(IF(VLOOKUP(X1270,Listor!$T$6:$U$7,2,FALSE)&lt;O1270,TRUE),"")</f>
        <v/>
      </c>
      <c r="Z1270" s="87"/>
      <c r="AA1270" s="104"/>
    </row>
    <row r="1271" spans="2:27" x14ac:dyDescent="0.25">
      <c r="B1271" s="68" t="s">
        <v>68</v>
      </c>
      <c r="C1271" s="80" t="str">
        <f>IFERROR(VLOOKUP(B1271,Listor!$A$6:$B$62,2,FALSE),"")</f>
        <v/>
      </c>
      <c r="D1271" s="80" t="str">
        <f>IFERROR(VLOOKUP(B1271,Listor!$A$6:$C$62,3,FALSE),"")</f>
        <v/>
      </c>
      <c r="E1271" s="110" t="s">
        <v>79</v>
      </c>
      <c r="F1271" s="66"/>
      <c r="G1271" s="35" t="str">
        <f>IFERROR(VLOOKUP(B1271,Listor!$A$6:$G$62,7,FALSE),"")</f>
        <v/>
      </c>
      <c r="H1271" s="63" t="str">
        <f>IFERROR(VLOOKUP(B1271,Listor!$N$6:$O$47,2,FALSE),"")</f>
        <v/>
      </c>
      <c r="I1271" s="63" t="str">
        <f t="shared" si="61"/>
        <v/>
      </c>
      <c r="J1271" s="96" t="str">
        <f>IFERROR(VLOOKUP(B1271,Listor!$N$6:$P$47,3,FALSE)*I1271,"")</f>
        <v/>
      </c>
      <c r="K1271" s="81"/>
      <c r="L1271" s="88" t="str">
        <f>IFERROR((VLOOKUP(B1271,Listor!$N$6:$P$47,3,FALSE)*Biologiska!K1271)+(VLOOKUP(B1271,Listor!$N$6:$Q$47,4,FALSE)),"")</f>
        <v/>
      </c>
      <c r="M1271" s="63" t="str">
        <f t="shared" si="62"/>
        <v/>
      </c>
      <c r="N1271" s="75"/>
      <c r="O1271" s="84" t="str">
        <f t="shared" si="63"/>
        <v/>
      </c>
      <c r="P1271" s="107"/>
      <c r="Q1271" s="87" t="s">
        <v>79</v>
      </c>
      <c r="R1271" s="87"/>
      <c r="S1271" s="87"/>
      <c r="T1271" s="87"/>
      <c r="U1271" s="87"/>
      <c r="V1271" s="86" t="s">
        <v>79</v>
      </c>
      <c r="W1271" s="75"/>
      <c r="X1271" s="102" t="s">
        <v>79</v>
      </c>
      <c r="Y1271" s="63" t="str">
        <f>IFERROR(IF(VLOOKUP(X1271,Listor!$T$6:$U$7,2,FALSE)&lt;O1271,TRUE),"")</f>
        <v/>
      </c>
      <c r="Z1271" s="87"/>
      <c r="AA1271" s="104"/>
    </row>
    <row r="1272" spans="2:27" x14ac:dyDescent="0.25">
      <c r="B1272" s="68" t="s">
        <v>68</v>
      </c>
      <c r="C1272" s="80" t="str">
        <f>IFERROR(VLOOKUP(B1272,Listor!$A$6:$B$62,2,FALSE),"")</f>
        <v/>
      </c>
      <c r="D1272" s="80" t="str">
        <f>IFERROR(VLOOKUP(B1272,Listor!$A$6:$C$62,3,FALSE),"")</f>
        <v/>
      </c>
      <c r="E1272" s="110" t="s">
        <v>79</v>
      </c>
      <c r="F1272" s="66"/>
      <c r="G1272" s="35" t="str">
        <f>IFERROR(VLOOKUP(B1272,Listor!$A$6:$G$62,7,FALSE),"")</f>
        <v/>
      </c>
      <c r="H1272" s="63" t="str">
        <f>IFERROR(VLOOKUP(B1272,Listor!$N$6:$O$47,2,FALSE),"")</f>
        <v/>
      </c>
      <c r="I1272" s="63" t="str">
        <f t="shared" si="61"/>
        <v/>
      </c>
      <c r="J1272" s="96" t="str">
        <f>IFERROR(VLOOKUP(B1272,Listor!$N$6:$P$47,3,FALSE)*I1272,"")</f>
        <v/>
      </c>
      <c r="K1272" s="81"/>
      <c r="L1272" s="88" t="str">
        <f>IFERROR((VLOOKUP(B1272,Listor!$N$6:$P$47,3,FALSE)*Biologiska!K1272)+(VLOOKUP(B1272,Listor!$N$6:$Q$47,4,FALSE)),"")</f>
        <v/>
      </c>
      <c r="M1272" s="63" t="str">
        <f t="shared" si="62"/>
        <v/>
      </c>
      <c r="N1272" s="75"/>
      <c r="O1272" s="84" t="str">
        <f t="shared" si="63"/>
        <v/>
      </c>
      <c r="P1272" s="107"/>
      <c r="Q1272" s="87" t="s">
        <v>79</v>
      </c>
      <c r="R1272" s="87"/>
      <c r="S1272" s="87"/>
      <c r="T1272" s="87"/>
      <c r="U1272" s="87"/>
      <c r="V1272" s="86" t="s">
        <v>79</v>
      </c>
      <c r="W1272" s="75"/>
      <c r="X1272" s="102" t="s">
        <v>79</v>
      </c>
      <c r="Y1272" s="63" t="str">
        <f>IFERROR(IF(VLOOKUP(X1272,Listor!$T$6:$U$7,2,FALSE)&lt;O1272,TRUE),"")</f>
        <v/>
      </c>
      <c r="Z1272" s="87"/>
      <c r="AA1272" s="104"/>
    </row>
    <row r="1273" spans="2:27" x14ac:dyDescent="0.25">
      <c r="B1273" s="68" t="s">
        <v>68</v>
      </c>
      <c r="C1273" s="80" t="str">
        <f>IFERROR(VLOOKUP(B1273,Listor!$A$6:$B$62,2,FALSE),"")</f>
        <v/>
      </c>
      <c r="D1273" s="80" t="str">
        <f>IFERROR(VLOOKUP(B1273,Listor!$A$6:$C$62,3,FALSE),"")</f>
        <v/>
      </c>
      <c r="E1273" s="110" t="s">
        <v>79</v>
      </c>
      <c r="F1273" s="66"/>
      <c r="G1273" s="35" t="str">
        <f>IFERROR(VLOOKUP(B1273,Listor!$A$6:$G$62,7,FALSE),"")</f>
        <v/>
      </c>
      <c r="H1273" s="63" t="str">
        <f>IFERROR(VLOOKUP(B1273,Listor!$N$6:$O$47,2,FALSE),"")</f>
        <v/>
      </c>
      <c r="I1273" s="63" t="str">
        <f t="shared" si="61"/>
        <v/>
      </c>
      <c r="J1273" s="96" t="str">
        <f>IFERROR(VLOOKUP(B1273,Listor!$N$6:$P$47,3,FALSE)*I1273,"")</f>
        <v/>
      </c>
      <c r="K1273" s="81"/>
      <c r="L1273" s="88" t="str">
        <f>IFERROR((VLOOKUP(B1273,Listor!$N$6:$P$47,3,FALSE)*Biologiska!K1273)+(VLOOKUP(B1273,Listor!$N$6:$Q$47,4,FALSE)),"")</f>
        <v/>
      </c>
      <c r="M1273" s="63" t="str">
        <f t="shared" si="62"/>
        <v/>
      </c>
      <c r="N1273" s="75"/>
      <c r="O1273" s="84" t="str">
        <f t="shared" si="63"/>
        <v/>
      </c>
      <c r="P1273" s="107"/>
      <c r="Q1273" s="87" t="s">
        <v>79</v>
      </c>
      <c r="R1273" s="87"/>
      <c r="S1273" s="87"/>
      <c r="T1273" s="87"/>
      <c r="U1273" s="87"/>
      <c r="V1273" s="86" t="s">
        <v>79</v>
      </c>
      <c r="W1273" s="75"/>
      <c r="X1273" s="102" t="s">
        <v>79</v>
      </c>
      <c r="Y1273" s="63" t="str">
        <f>IFERROR(IF(VLOOKUP(X1273,Listor!$T$6:$U$7,2,FALSE)&lt;O1273,TRUE),"")</f>
        <v/>
      </c>
      <c r="Z1273" s="87"/>
      <c r="AA1273" s="104"/>
    </row>
    <row r="1274" spans="2:27" x14ac:dyDescent="0.25">
      <c r="B1274" s="68" t="s">
        <v>68</v>
      </c>
      <c r="C1274" s="80" t="str">
        <f>IFERROR(VLOOKUP(B1274,Listor!$A$6:$B$62,2,FALSE),"")</f>
        <v/>
      </c>
      <c r="D1274" s="80" t="str">
        <f>IFERROR(VLOOKUP(B1274,Listor!$A$6:$C$62,3,FALSE),"")</f>
        <v/>
      </c>
      <c r="E1274" s="110" t="s">
        <v>79</v>
      </c>
      <c r="F1274" s="66"/>
      <c r="G1274" s="35" t="str">
        <f>IFERROR(VLOOKUP(B1274,Listor!$A$6:$G$62,7,FALSE),"")</f>
        <v/>
      </c>
      <c r="H1274" s="63" t="str">
        <f>IFERROR(VLOOKUP(B1274,Listor!$N$6:$O$47,2,FALSE),"")</f>
        <v/>
      </c>
      <c r="I1274" s="63" t="str">
        <f t="shared" si="61"/>
        <v/>
      </c>
      <c r="J1274" s="96" t="str">
        <f>IFERROR(VLOOKUP(B1274,Listor!$N$6:$P$47,3,FALSE)*I1274,"")</f>
        <v/>
      </c>
      <c r="K1274" s="81"/>
      <c r="L1274" s="88" t="str">
        <f>IFERROR((VLOOKUP(B1274,Listor!$N$6:$P$47,3,FALSE)*Biologiska!K1274)+(VLOOKUP(B1274,Listor!$N$6:$Q$47,4,FALSE)),"")</f>
        <v/>
      </c>
      <c r="M1274" s="63" t="str">
        <f t="shared" si="62"/>
        <v/>
      </c>
      <c r="N1274" s="75"/>
      <c r="O1274" s="84" t="str">
        <f t="shared" si="63"/>
        <v/>
      </c>
      <c r="P1274" s="107"/>
      <c r="Q1274" s="87" t="s">
        <v>79</v>
      </c>
      <c r="R1274" s="87"/>
      <c r="S1274" s="87"/>
      <c r="T1274" s="87"/>
      <c r="U1274" s="87"/>
      <c r="V1274" s="86" t="s">
        <v>79</v>
      </c>
      <c r="W1274" s="75"/>
      <c r="X1274" s="102" t="s">
        <v>79</v>
      </c>
      <c r="Y1274" s="63" t="str">
        <f>IFERROR(IF(VLOOKUP(X1274,Listor!$T$6:$U$7,2,FALSE)&lt;O1274,TRUE),"")</f>
        <v/>
      </c>
      <c r="Z1274" s="87"/>
      <c r="AA1274" s="104"/>
    </row>
    <row r="1275" spans="2:27" x14ac:dyDescent="0.25">
      <c r="B1275" s="68" t="s">
        <v>68</v>
      </c>
      <c r="C1275" s="80" t="str">
        <f>IFERROR(VLOOKUP(B1275,Listor!$A$6:$B$62,2,FALSE),"")</f>
        <v/>
      </c>
      <c r="D1275" s="80" t="str">
        <f>IFERROR(VLOOKUP(B1275,Listor!$A$6:$C$62,3,FALSE),"")</f>
        <v/>
      </c>
      <c r="E1275" s="110" t="s">
        <v>79</v>
      </c>
      <c r="F1275" s="66"/>
      <c r="G1275" s="35" t="str">
        <f>IFERROR(VLOOKUP(B1275,Listor!$A$6:$G$62,7,FALSE),"")</f>
        <v/>
      </c>
      <c r="H1275" s="63" t="str">
        <f>IFERROR(VLOOKUP(B1275,Listor!$N$6:$O$47,2,FALSE),"")</f>
        <v/>
      </c>
      <c r="I1275" s="63" t="str">
        <f t="shared" si="61"/>
        <v/>
      </c>
      <c r="J1275" s="96" t="str">
        <f>IFERROR(VLOOKUP(B1275,Listor!$N$6:$P$47,3,FALSE)*I1275,"")</f>
        <v/>
      </c>
      <c r="K1275" s="81"/>
      <c r="L1275" s="88" t="str">
        <f>IFERROR((VLOOKUP(B1275,Listor!$N$6:$P$47,3,FALSE)*Biologiska!K1275)+(VLOOKUP(B1275,Listor!$N$6:$Q$47,4,FALSE)),"")</f>
        <v/>
      </c>
      <c r="M1275" s="63" t="str">
        <f t="shared" si="62"/>
        <v/>
      </c>
      <c r="N1275" s="75"/>
      <c r="O1275" s="84" t="str">
        <f t="shared" si="63"/>
        <v/>
      </c>
      <c r="P1275" s="107"/>
      <c r="Q1275" s="87" t="s">
        <v>79</v>
      </c>
      <c r="R1275" s="87"/>
      <c r="S1275" s="87"/>
      <c r="T1275" s="87"/>
      <c r="U1275" s="87"/>
      <c r="V1275" s="86" t="s">
        <v>79</v>
      </c>
      <c r="W1275" s="75"/>
      <c r="X1275" s="102" t="s">
        <v>79</v>
      </c>
      <c r="Y1275" s="63" t="str">
        <f>IFERROR(IF(VLOOKUP(X1275,Listor!$T$6:$U$7,2,FALSE)&lt;O1275,TRUE),"")</f>
        <v/>
      </c>
      <c r="Z1275" s="87"/>
      <c r="AA1275" s="104"/>
    </row>
    <row r="1276" spans="2:27" x14ac:dyDescent="0.25">
      <c r="B1276" s="68" t="s">
        <v>68</v>
      </c>
      <c r="C1276" s="80" t="str">
        <f>IFERROR(VLOOKUP(B1276,Listor!$A$6:$B$62,2,FALSE),"")</f>
        <v/>
      </c>
      <c r="D1276" s="80" t="str">
        <f>IFERROR(VLOOKUP(B1276,Listor!$A$6:$C$62,3,FALSE),"")</f>
        <v/>
      </c>
      <c r="E1276" s="110" t="s">
        <v>79</v>
      </c>
      <c r="F1276" s="66"/>
      <c r="G1276" s="35" t="str">
        <f>IFERROR(VLOOKUP(B1276,Listor!$A$6:$G$62,7,FALSE),"")</f>
        <v/>
      </c>
      <c r="H1276" s="63" t="str">
        <f>IFERROR(VLOOKUP(B1276,Listor!$N$6:$O$47,2,FALSE),"")</f>
        <v/>
      </c>
      <c r="I1276" s="63" t="str">
        <f t="shared" si="61"/>
        <v/>
      </c>
      <c r="J1276" s="96" t="str">
        <f>IFERROR(VLOOKUP(B1276,Listor!$N$6:$P$47,3,FALSE)*I1276,"")</f>
        <v/>
      </c>
      <c r="K1276" s="81"/>
      <c r="L1276" s="88" t="str">
        <f>IFERROR((VLOOKUP(B1276,Listor!$N$6:$P$47,3,FALSE)*Biologiska!K1276)+(VLOOKUP(B1276,Listor!$N$6:$Q$47,4,FALSE)),"")</f>
        <v/>
      </c>
      <c r="M1276" s="63" t="str">
        <f t="shared" si="62"/>
        <v/>
      </c>
      <c r="N1276" s="75"/>
      <c r="O1276" s="84" t="str">
        <f t="shared" si="63"/>
        <v/>
      </c>
      <c r="P1276" s="107"/>
      <c r="Q1276" s="87" t="s">
        <v>79</v>
      </c>
      <c r="R1276" s="87"/>
      <c r="S1276" s="87"/>
      <c r="T1276" s="87"/>
      <c r="U1276" s="87"/>
      <c r="V1276" s="86" t="s">
        <v>79</v>
      </c>
      <c r="W1276" s="75"/>
      <c r="X1276" s="102" t="s">
        <v>79</v>
      </c>
      <c r="Y1276" s="63" t="str">
        <f>IFERROR(IF(VLOOKUP(X1276,Listor!$T$6:$U$7,2,FALSE)&lt;O1276,TRUE),"")</f>
        <v/>
      </c>
      <c r="Z1276" s="87"/>
      <c r="AA1276" s="104"/>
    </row>
    <row r="1277" spans="2:27" x14ac:dyDescent="0.25">
      <c r="B1277" s="68" t="s">
        <v>68</v>
      </c>
      <c r="C1277" s="80" t="str">
        <f>IFERROR(VLOOKUP(B1277,Listor!$A$6:$B$62,2,FALSE),"")</f>
        <v/>
      </c>
      <c r="D1277" s="80" t="str">
        <f>IFERROR(VLOOKUP(B1277,Listor!$A$6:$C$62,3,FALSE),"")</f>
        <v/>
      </c>
      <c r="E1277" s="110" t="s">
        <v>79</v>
      </c>
      <c r="F1277" s="66"/>
      <c r="G1277" s="35" t="str">
        <f>IFERROR(VLOOKUP(B1277,Listor!$A$6:$G$62,7,FALSE),"")</f>
        <v/>
      </c>
      <c r="H1277" s="63" t="str">
        <f>IFERROR(VLOOKUP(B1277,Listor!$N$6:$O$47,2,FALSE),"")</f>
        <v/>
      </c>
      <c r="I1277" s="63" t="str">
        <f t="shared" si="61"/>
        <v/>
      </c>
      <c r="J1277" s="96" t="str">
        <f>IFERROR(VLOOKUP(B1277,Listor!$N$6:$P$47,3,FALSE)*I1277,"")</f>
        <v/>
      </c>
      <c r="K1277" s="81"/>
      <c r="L1277" s="88" t="str">
        <f>IFERROR((VLOOKUP(B1277,Listor!$N$6:$P$47,3,FALSE)*Biologiska!K1277)+(VLOOKUP(B1277,Listor!$N$6:$Q$47,4,FALSE)),"")</f>
        <v/>
      </c>
      <c r="M1277" s="63" t="str">
        <f t="shared" si="62"/>
        <v/>
      </c>
      <c r="N1277" s="75"/>
      <c r="O1277" s="84" t="str">
        <f t="shared" si="63"/>
        <v/>
      </c>
      <c r="P1277" s="107"/>
      <c r="Q1277" s="87" t="s">
        <v>79</v>
      </c>
      <c r="R1277" s="87"/>
      <c r="S1277" s="87"/>
      <c r="T1277" s="87"/>
      <c r="U1277" s="87"/>
      <c r="V1277" s="86" t="s">
        <v>79</v>
      </c>
      <c r="W1277" s="75"/>
      <c r="X1277" s="102" t="s">
        <v>79</v>
      </c>
      <c r="Y1277" s="63" t="str">
        <f>IFERROR(IF(VLOOKUP(X1277,Listor!$T$6:$U$7,2,FALSE)&lt;O1277,TRUE),"")</f>
        <v/>
      </c>
      <c r="Z1277" s="87"/>
      <c r="AA1277" s="104"/>
    </row>
    <row r="1278" spans="2:27" x14ac:dyDescent="0.25">
      <c r="B1278" s="68" t="s">
        <v>68</v>
      </c>
      <c r="C1278" s="80" t="str">
        <f>IFERROR(VLOOKUP(B1278,Listor!$A$6:$B$62,2,FALSE),"")</f>
        <v/>
      </c>
      <c r="D1278" s="80" t="str">
        <f>IFERROR(VLOOKUP(B1278,Listor!$A$6:$C$62,3,FALSE),"")</f>
        <v/>
      </c>
      <c r="E1278" s="110" t="s">
        <v>79</v>
      </c>
      <c r="F1278" s="66"/>
      <c r="G1278" s="35" t="str">
        <f>IFERROR(VLOOKUP(B1278,Listor!$A$6:$G$62,7,FALSE),"")</f>
        <v/>
      </c>
      <c r="H1278" s="63" t="str">
        <f>IFERROR(VLOOKUP(B1278,Listor!$N$6:$O$47,2,FALSE),"")</f>
        <v/>
      </c>
      <c r="I1278" s="63" t="str">
        <f t="shared" si="61"/>
        <v/>
      </c>
      <c r="J1278" s="96" t="str">
        <f>IFERROR(VLOOKUP(B1278,Listor!$N$6:$P$47,3,FALSE)*I1278,"")</f>
        <v/>
      </c>
      <c r="K1278" s="81"/>
      <c r="L1278" s="88" t="str">
        <f>IFERROR((VLOOKUP(B1278,Listor!$N$6:$P$47,3,FALSE)*Biologiska!K1278)+(VLOOKUP(B1278,Listor!$N$6:$Q$47,4,FALSE)),"")</f>
        <v/>
      </c>
      <c r="M1278" s="63" t="str">
        <f t="shared" si="62"/>
        <v/>
      </c>
      <c r="N1278" s="75"/>
      <c r="O1278" s="84" t="str">
        <f t="shared" si="63"/>
        <v/>
      </c>
      <c r="P1278" s="107"/>
      <c r="Q1278" s="87" t="s">
        <v>79</v>
      </c>
      <c r="R1278" s="87"/>
      <c r="S1278" s="87"/>
      <c r="T1278" s="87"/>
      <c r="U1278" s="87"/>
      <c r="V1278" s="86" t="s">
        <v>79</v>
      </c>
      <c r="W1278" s="75"/>
      <c r="X1278" s="102" t="s">
        <v>79</v>
      </c>
      <c r="Y1278" s="63" t="str">
        <f>IFERROR(IF(VLOOKUP(X1278,Listor!$T$6:$U$7,2,FALSE)&lt;O1278,TRUE),"")</f>
        <v/>
      </c>
      <c r="Z1278" s="87"/>
      <c r="AA1278" s="104"/>
    </row>
    <row r="1279" spans="2:27" x14ac:dyDescent="0.25">
      <c r="B1279" s="68" t="s">
        <v>68</v>
      </c>
      <c r="C1279" s="80" t="str">
        <f>IFERROR(VLOOKUP(B1279,Listor!$A$6:$B$62,2,FALSE),"")</f>
        <v/>
      </c>
      <c r="D1279" s="80" t="str">
        <f>IFERROR(VLOOKUP(B1279,Listor!$A$6:$C$62,3,FALSE),"")</f>
        <v/>
      </c>
      <c r="E1279" s="110" t="s">
        <v>79</v>
      </c>
      <c r="F1279" s="66"/>
      <c r="G1279" s="35" t="str">
        <f>IFERROR(VLOOKUP(B1279,Listor!$A$6:$G$62,7,FALSE),"")</f>
        <v/>
      </c>
      <c r="H1279" s="63" t="str">
        <f>IFERROR(VLOOKUP(B1279,Listor!$N$6:$O$47,2,FALSE),"")</f>
        <v/>
      </c>
      <c r="I1279" s="63" t="str">
        <f t="shared" si="61"/>
        <v/>
      </c>
      <c r="J1279" s="96" t="str">
        <f>IFERROR(VLOOKUP(B1279,Listor!$N$6:$P$47,3,FALSE)*I1279,"")</f>
        <v/>
      </c>
      <c r="K1279" s="81"/>
      <c r="L1279" s="88" t="str">
        <f>IFERROR((VLOOKUP(B1279,Listor!$N$6:$P$47,3,FALSE)*Biologiska!K1279)+(VLOOKUP(B1279,Listor!$N$6:$Q$47,4,FALSE)),"")</f>
        <v/>
      </c>
      <c r="M1279" s="63" t="str">
        <f t="shared" si="62"/>
        <v/>
      </c>
      <c r="N1279" s="75"/>
      <c r="O1279" s="84" t="str">
        <f t="shared" si="63"/>
        <v/>
      </c>
      <c r="P1279" s="107"/>
      <c r="Q1279" s="87" t="s">
        <v>79</v>
      </c>
      <c r="R1279" s="87"/>
      <c r="S1279" s="87"/>
      <c r="T1279" s="87"/>
      <c r="U1279" s="87"/>
      <c r="V1279" s="86" t="s">
        <v>79</v>
      </c>
      <c r="W1279" s="75"/>
      <c r="X1279" s="102" t="s">
        <v>79</v>
      </c>
      <c r="Y1279" s="63" t="str">
        <f>IFERROR(IF(VLOOKUP(X1279,Listor!$T$6:$U$7,2,FALSE)&lt;O1279,TRUE),"")</f>
        <v/>
      </c>
      <c r="Z1279" s="87"/>
      <c r="AA1279" s="104"/>
    </row>
    <row r="1280" spans="2:27" x14ac:dyDescent="0.25">
      <c r="B1280" s="68" t="s">
        <v>68</v>
      </c>
      <c r="C1280" s="80" t="str">
        <f>IFERROR(VLOOKUP(B1280,Listor!$A$6:$B$62,2,FALSE),"")</f>
        <v/>
      </c>
      <c r="D1280" s="80" t="str">
        <f>IFERROR(VLOOKUP(B1280,Listor!$A$6:$C$62,3,FALSE),"")</f>
        <v/>
      </c>
      <c r="E1280" s="110" t="s">
        <v>79</v>
      </c>
      <c r="F1280" s="66"/>
      <c r="G1280" s="35" t="str">
        <f>IFERROR(VLOOKUP(B1280,Listor!$A$6:$G$62,7,FALSE),"")</f>
        <v/>
      </c>
      <c r="H1280" s="63" t="str">
        <f>IFERROR(VLOOKUP(B1280,Listor!$N$6:$O$47,2,FALSE),"")</f>
        <v/>
      </c>
      <c r="I1280" s="63" t="str">
        <f t="shared" si="61"/>
        <v/>
      </c>
      <c r="J1280" s="96" t="str">
        <f>IFERROR(VLOOKUP(B1280,Listor!$N$6:$P$47,3,FALSE)*I1280,"")</f>
        <v/>
      </c>
      <c r="K1280" s="81"/>
      <c r="L1280" s="88" t="str">
        <f>IFERROR((VLOOKUP(B1280,Listor!$N$6:$P$47,3,FALSE)*Biologiska!K1280)+(VLOOKUP(B1280,Listor!$N$6:$Q$47,4,FALSE)),"")</f>
        <v/>
      </c>
      <c r="M1280" s="63" t="str">
        <f t="shared" si="62"/>
        <v/>
      </c>
      <c r="N1280" s="75"/>
      <c r="O1280" s="84" t="str">
        <f t="shared" si="63"/>
        <v/>
      </c>
      <c r="P1280" s="107"/>
      <c r="Q1280" s="87" t="s">
        <v>79</v>
      </c>
      <c r="R1280" s="87"/>
      <c r="S1280" s="87"/>
      <c r="T1280" s="87"/>
      <c r="U1280" s="87"/>
      <c r="V1280" s="86" t="s">
        <v>79</v>
      </c>
      <c r="W1280" s="75"/>
      <c r="X1280" s="102" t="s">
        <v>79</v>
      </c>
      <c r="Y1280" s="63" t="str">
        <f>IFERROR(IF(VLOOKUP(X1280,Listor!$T$6:$U$7,2,FALSE)&lt;O1280,TRUE),"")</f>
        <v/>
      </c>
      <c r="Z1280" s="87"/>
      <c r="AA1280" s="104"/>
    </row>
    <row r="1281" spans="2:27" x14ac:dyDescent="0.25">
      <c r="B1281" s="68" t="s">
        <v>68</v>
      </c>
      <c r="C1281" s="80" t="str">
        <f>IFERROR(VLOOKUP(B1281,Listor!$A$6:$B$62,2,FALSE),"")</f>
        <v/>
      </c>
      <c r="D1281" s="80" t="str">
        <f>IFERROR(VLOOKUP(B1281,Listor!$A$6:$C$62,3,FALSE),"")</f>
        <v/>
      </c>
      <c r="E1281" s="110" t="s">
        <v>79</v>
      </c>
      <c r="F1281" s="66"/>
      <c r="G1281" s="35" t="str">
        <f>IFERROR(VLOOKUP(B1281,Listor!$A$6:$G$62,7,FALSE),"")</f>
        <v/>
      </c>
      <c r="H1281" s="63" t="str">
        <f>IFERROR(VLOOKUP(B1281,Listor!$N$6:$O$47,2,FALSE),"")</f>
        <v/>
      </c>
      <c r="I1281" s="63" t="str">
        <f t="shared" si="61"/>
        <v/>
      </c>
      <c r="J1281" s="96" t="str">
        <f>IFERROR(VLOOKUP(B1281,Listor!$N$6:$P$47,3,FALSE)*I1281,"")</f>
        <v/>
      </c>
      <c r="K1281" s="81"/>
      <c r="L1281" s="88" t="str">
        <f>IFERROR((VLOOKUP(B1281,Listor!$N$6:$P$47,3,FALSE)*Biologiska!K1281)+(VLOOKUP(B1281,Listor!$N$6:$Q$47,4,FALSE)),"")</f>
        <v/>
      </c>
      <c r="M1281" s="63" t="str">
        <f t="shared" si="62"/>
        <v/>
      </c>
      <c r="N1281" s="75"/>
      <c r="O1281" s="84" t="str">
        <f t="shared" si="63"/>
        <v/>
      </c>
      <c r="P1281" s="107"/>
      <c r="Q1281" s="87" t="s">
        <v>79</v>
      </c>
      <c r="R1281" s="87"/>
      <c r="S1281" s="87"/>
      <c r="T1281" s="87"/>
      <c r="U1281" s="87"/>
      <c r="V1281" s="86" t="s">
        <v>79</v>
      </c>
      <c r="W1281" s="75"/>
      <c r="X1281" s="102" t="s">
        <v>79</v>
      </c>
      <c r="Y1281" s="63" t="str">
        <f>IFERROR(IF(VLOOKUP(X1281,Listor!$T$6:$U$7,2,FALSE)&lt;O1281,TRUE),"")</f>
        <v/>
      </c>
      <c r="Z1281" s="87"/>
      <c r="AA1281" s="104"/>
    </row>
    <row r="1282" spans="2:27" x14ac:dyDescent="0.25">
      <c r="B1282" s="68" t="s">
        <v>68</v>
      </c>
      <c r="C1282" s="80" t="str">
        <f>IFERROR(VLOOKUP(B1282,Listor!$A$6:$B$62,2,FALSE),"")</f>
        <v/>
      </c>
      <c r="D1282" s="80" t="str">
        <f>IFERROR(VLOOKUP(B1282,Listor!$A$6:$C$62,3,FALSE),"")</f>
        <v/>
      </c>
      <c r="E1282" s="110" t="s">
        <v>79</v>
      </c>
      <c r="F1282" s="66"/>
      <c r="G1282" s="35" t="str">
        <f>IFERROR(VLOOKUP(B1282,Listor!$A$6:$G$62,7,FALSE),"")</f>
        <v/>
      </c>
      <c r="H1282" s="63" t="str">
        <f>IFERROR(VLOOKUP(B1282,Listor!$N$6:$O$47,2,FALSE),"")</f>
        <v/>
      </c>
      <c r="I1282" s="63" t="str">
        <f t="shared" si="61"/>
        <v/>
      </c>
      <c r="J1282" s="96" t="str">
        <f>IFERROR(VLOOKUP(B1282,Listor!$N$6:$P$47,3,FALSE)*I1282,"")</f>
        <v/>
      </c>
      <c r="K1282" s="81"/>
      <c r="L1282" s="88" t="str">
        <f>IFERROR((VLOOKUP(B1282,Listor!$N$6:$P$47,3,FALSE)*Biologiska!K1282)+(VLOOKUP(B1282,Listor!$N$6:$Q$47,4,FALSE)),"")</f>
        <v/>
      </c>
      <c r="M1282" s="63" t="str">
        <f t="shared" si="62"/>
        <v/>
      </c>
      <c r="N1282" s="75"/>
      <c r="O1282" s="84" t="str">
        <f t="shared" si="63"/>
        <v/>
      </c>
      <c r="P1282" s="107"/>
      <c r="Q1282" s="87" t="s">
        <v>79</v>
      </c>
      <c r="R1282" s="87"/>
      <c r="S1282" s="87"/>
      <c r="T1282" s="87"/>
      <c r="U1282" s="87"/>
      <c r="V1282" s="86" t="s">
        <v>79</v>
      </c>
      <c r="W1282" s="75"/>
      <c r="X1282" s="102" t="s">
        <v>79</v>
      </c>
      <c r="Y1282" s="63" t="str">
        <f>IFERROR(IF(VLOOKUP(X1282,Listor!$T$6:$U$7,2,FALSE)&lt;O1282,TRUE),"")</f>
        <v/>
      </c>
      <c r="Z1282" s="87"/>
      <c r="AA1282" s="104"/>
    </row>
    <row r="1283" spans="2:27" x14ac:dyDescent="0.25">
      <c r="B1283" s="68" t="s">
        <v>68</v>
      </c>
      <c r="C1283" s="80" t="str">
        <f>IFERROR(VLOOKUP(B1283,Listor!$A$6:$B$62,2,FALSE),"")</f>
        <v/>
      </c>
      <c r="D1283" s="80" t="str">
        <f>IFERROR(VLOOKUP(B1283,Listor!$A$6:$C$62,3,FALSE),"")</f>
        <v/>
      </c>
      <c r="E1283" s="110" t="s">
        <v>79</v>
      </c>
      <c r="F1283" s="66"/>
      <c r="G1283" s="35" t="str">
        <f>IFERROR(VLOOKUP(B1283,Listor!$A$6:$G$62,7,FALSE),"")</f>
        <v/>
      </c>
      <c r="H1283" s="63" t="str">
        <f>IFERROR(VLOOKUP(B1283,Listor!$N$6:$O$47,2,FALSE),"")</f>
        <v/>
      </c>
      <c r="I1283" s="63" t="str">
        <f t="shared" si="61"/>
        <v/>
      </c>
      <c r="J1283" s="96" t="str">
        <f>IFERROR(VLOOKUP(B1283,Listor!$N$6:$P$47,3,FALSE)*I1283,"")</f>
        <v/>
      </c>
      <c r="K1283" s="81"/>
      <c r="L1283" s="88" t="str">
        <f>IFERROR((VLOOKUP(B1283,Listor!$N$6:$P$47,3,FALSE)*Biologiska!K1283)+(VLOOKUP(B1283,Listor!$N$6:$Q$47,4,FALSE)),"")</f>
        <v/>
      </c>
      <c r="M1283" s="63" t="str">
        <f t="shared" si="62"/>
        <v/>
      </c>
      <c r="N1283" s="75"/>
      <c r="O1283" s="84" t="str">
        <f t="shared" si="63"/>
        <v/>
      </c>
      <c r="P1283" s="107"/>
      <c r="Q1283" s="87" t="s">
        <v>79</v>
      </c>
      <c r="R1283" s="87"/>
      <c r="S1283" s="87"/>
      <c r="T1283" s="87"/>
      <c r="U1283" s="87"/>
      <c r="V1283" s="86" t="s">
        <v>79</v>
      </c>
      <c r="W1283" s="75"/>
      <c r="X1283" s="102" t="s">
        <v>79</v>
      </c>
      <c r="Y1283" s="63" t="str">
        <f>IFERROR(IF(VLOOKUP(X1283,Listor!$T$6:$U$7,2,FALSE)&lt;O1283,TRUE),"")</f>
        <v/>
      </c>
      <c r="Z1283" s="87"/>
      <c r="AA1283" s="104"/>
    </row>
    <row r="1284" spans="2:27" x14ac:dyDescent="0.25">
      <c r="B1284" s="68" t="s">
        <v>68</v>
      </c>
      <c r="C1284" s="80" t="str">
        <f>IFERROR(VLOOKUP(B1284,Listor!$A$6:$B$62,2,FALSE),"")</f>
        <v/>
      </c>
      <c r="D1284" s="80" t="str">
        <f>IFERROR(VLOOKUP(B1284,Listor!$A$6:$C$62,3,FALSE),"")</f>
        <v/>
      </c>
      <c r="E1284" s="110" t="s">
        <v>79</v>
      </c>
      <c r="F1284" s="66"/>
      <c r="G1284" s="35" t="str">
        <f>IFERROR(VLOOKUP(B1284,Listor!$A$6:$G$62,7,FALSE),"")</f>
        <v/>
      </c>
      <c r="H1284" s="63" t="str">
        <f>IFERROR(VLOOKUP(B1284,Listor!$N$6:$O$47,2,FALSE),"")</f>
        <v/>
      </c>
      <c r="I1284" s="63" t="str">
        <f t="shared" si="61"/>
        <v/>
      </c>
      <c r="J1284" s="96" t="str">
        <f>IFERROR(VLOOKUP(B1284,Listor!$N$6:$P$47,3,FALSE)*I1284,"")</f>
        <v/>
      </c>
      <c r="K1284" s="81"/>
      <c r="L1284" s="88" t="str">
        <f>IFERROR((VLOOKUP(B1284,Listor!$N$6:$P$47,3,FALSE)*Biologiska!K1284)+(VLOOKUP(B1284,Listor!$N$6:$Q$47,4,FALSE)),"")</f>
        <v/>
      </c>
      <c r="M1284" s="63" t="str">
        <f t="shared" si="62"/>
        <v/>
      </c>
      <c r="N1284" s="75"/>
      <c r="O1284" s="84" t="str">
        <f t="shared" si="63"/>
        <v/>
      </c>
      <c r="P1284" s="107"/>
      <c r="Q1284" s="87" t="s">
        <v>79</v>
      </c>
      <c r="R1284" s="87"/>
      <c r="S1284" s="87"/>
      <c r="T1284" s="87"/>
      <c r="U1284" s="87"/>
      <c r="V1284" s="86" t="s">
        <v>79</v>
      </c>
      <c r="W1284" s="75"/>
      <c r="X1284" s="102" t="s">
        <v>79</v>
      </c>
      <c r="Y1284" s="63" t="str">
        <f>IFERROR(IF(VLOOKUP(X1284,Listor!$T$6:$U$7,2,FALSE)&lt;O1284,TRUE),"")</f>
        <v/>
      </c>
      <c r="Z1284" s="87"/>
      <c r="AA1284" s="104"/>
    </row>
    <row r="1285" spans="2:27" x14ac:dyDescent="0.25">
      <c r="B1285" s="68" t="s">
        <v>68</v>
      </c>
      <c r="C1285" s="80" t="str">
        <f>IFERROR(VLOOKUP(B1285,Listor!$A$6:$B$62,2,FALSE),"")</f>
        <v/>
      </c>
      <c r="D1285" s="80" t="str">
        <f>IFERROR(VLOOKUP(B1285,Listor!$A$6:$C$62,3,FALSE),"")</f>
        <v/>
      </c>
      <c r="E1285" s="110" t="s">
        <v>79</v>
      </c>
      <c r="F1285" s="66"/>
      <c r="G1285" s="35" t="str">
        <f>IFERROR(VLOOKUP(B1285,Listor!$A$6:$G$62,7,FALSE),"")</f>
        <v/>
      </c>
      <c r="H1285" s="63" t="str">
        <f>IFERROR(VLOOKUP(B1285,Listor!$N$6:$O$47,2,FALSE),"")</f>
        <v/>
      </c>
      <c r="I1285" s="63" t="str">
        <f t="shared" si="61"/>
        <v/>
      </c>
      <c r="J1285" s="96" t="str">
        <f>IFERROR(VLOOKUP(B1285,Listor!$N$6:$P$47,3,FALSE)*I1285,"")</f>
        <v/>
      </c>
      <c r="K1285" s="81"/>
      <c r="L1285" s="88" t="str">
        <f>IFERROR((VLOOKUP(B1285,Listor!$N$6:$P$47,3,FALSE)*Biologiska!K1285)+(VLOOKUP(B1285,Listor!$N$6:$Q$47,4,FALSE)),"")</f>
        <v/>
      </c>
      <c r="M1285" s="63" t="str">
        <f t="shared" si="62"/>
        <v/>
      </c>
      <c r="N1285" s="75"/>
      <c r="O1285" s="84" t="str">
        <f t="shared" si="63"/>
        <v/>
      </c>
      <c r="P1285" s="107"/>
      <c r="Q1285" s="87" t="s">
        <v>79</v>
      </c>
      <c r="R1285" s="87"/>
      <c r="S1285" s="87"/>
      <c r="T1285" s="87"/>
      <c r="U1285" s="87"/>
      <c r="V1285" s="86" t="s">
        <v>79</v>
      </c>
      <c r="W1285" s="75"/>
      <c r="X1285" s="102" t="s">
        <v>79</v>
      </c>
      <c r="Y1285" s="63" t="str">
        <f>IFERROR(IF(VLOOKUP(X1285,Listor!$T$6:$U$7,2,FALSE)&lt;O1285,TRUE),"")</f>
        <v/>
      </c>
      <c r="Z1285" s="87"/>
      <c r="AA1285" s="104"/>
    </row>
    <row r="1286" spans="2:27" x14ac:dyDescent="0.25">
      <c r="B1286" s="68" t="s">
        <v>68</v>
      </c>
      <c r="C1286" s="80" t="str">
        <f>IFERROR(VLOOKUP(B1286,Listor!$A$6:$B$62,2,FALSE),"")</f>
        <v/>
      </c>
      <c r="D1286" s="80" t="str">
        <f>IFERROR(VLOOKUP(B1286,Listor!$A$6:$C$62,3,FALSE),"")</f>
        <v/>
      </c>
      <c r="E1286" s="110" t="s">
        <v>79</v>
      </c>
      <c r="F1286" s="66"/>
      <c r="G1286" s="35" t="str">
        <f>IFERROR(VLOOKUP(B1286,Listor!$A$6:$G$62,7,FALSE),"")</f>
        <v/>
      </c>
      <c r="H1286" s="63" t="str">
        <f>IFERROR(VLOOKUP(B1286,Listor!$N$6:$O$47,2,FALSE),"")</f>
        <v/>
      </c>
      <c r="I1286" s="63" t="str">
        <f t="shared" si="61"/>
        <v/>
      </c>
      <c r="J1286" s="96" t="str">
        <f>IFERROR(VLOOKUP(B1286,Listor!$N$6:$P$47,3,FALSE)*I1286,"")</f>
        <v/>
      </c>
      <c r="K1286" s="81"/>
      <c r="L1286" s="88" t="str">
        <f>IFERROR((VLOOKUP(B1286,Listor!$N$6:$P$47,3,FALSE)*Biologiska!K1286)+(VLOOKUP(B1286,Listor!$N$6:$Q$47,4,FALSE)),"")</f>
        <v/>
      </c>
      <c r="M1286" s="63" t="str">
        <f t="shared" si="62"/>
        <v/>
      </c>
      <c r="N1286" s="75"/>
      <c r="O1286" s="84" t="str">
        <f t="shared" si="63"/>
        <v/>
      </c>
      <c r="P1286" s="107"/>
      <c r="Q1286" s="87" t="s">
        <v>79</v>
      </c>
      <c r="R1286" s="87"/>
      <c r="S1286" s="87"/>
      <c r="T1286" s="87"/>
      <c r="U1286" s="87"/>
      <c r="V1286" s="86" t="s">
        <v>79</v>
      </c>
      <c r="W1286" s="75"/>
      <c r="X1286" s="102" t="s">
        <v>79</v>
      </c>
      <c r="Y1286" s="63" t="str">
        <f>IFERROR(IF(VLOOKUP(X1286,Listor!$T$6:$U$7,2,FALSE)&lt;O1286,TRUE),"")</f>
        <v/>
      </c>
      <c r="Z1286" s="87"/>
      <c r="AA1286" s="104"/>
    </row>
    <row r="1287" spans="2:27" x14ac:dyDescent="0.25">
      <c r="B1287" s="68" t="s">
        <v>68</v>
      </c>
      <c r="C1287" s="80" t="str">
        <f>IFERROR(VLOOKUP(B1287,Listor!$A$6:$B$62,2,FALSE),"")</f>
        <v/>
      </c>
      <c r="D1287" s="80" t="str">
        <f>IFERROR(VLOOKUP(B1287,Listor!$A$6:$C$62,3,FALSE),"")</f>
        <v/>
      </c>
      <c r="E1287" s="110" t="s">
        <v>79</v>
      </c>
      <c r="F1287" s="66"/>
      <c r="G1287" s="35" t="str">
        <f>IFERROR(VLOOKUP(B1287,Listor!$A$6:$G$62,7,FALSE),"")</f>
        <v/>
      </c>
      <c r="H1287" s="63" t="str">
        <f>IFERROR(VLOOKUP(B1287,Listor!$N$6:$O$47,2,FALSE),"")</f>
        <v/>
      </c>
      <c r="I1287" s="63" t="str">
        <f t="shared" si="61"/>
        <v/>
      </c>
      <c r="J1287" s="96" t="str">
        <f>IFERROR(VLOOKUP(B1287,Listor!$N$6:$P$47,3,FALSE)*I1287,"")</f>
        <v/>
      </c>
      <c r="K1287" s="81"/>
      <c r="L1287" s="88" t="str">
        <f>IFERROR((VLOOKUP(B1287,Listor!$N$6:$P$47,3,FALSE)*Biologiska!K1287)+(VLOOKUP(B1287,Listor!$N$6:$Q$47,4,FALSE)),"")</f>
        <v/>
      </c>
      <c r="M1287" s="63" t="str">
        <f t="shared" si="62"/>
        <v/>
      </c>
      <c r="N1287" s="75"/>
      <c r="O1287" s="84" t="str">
        <f t="shared" si="63"/>
        <v/>
      </c>
      <c r="P1287" s="107"/>
      <c r="Q1287" s="87" t="s">
        <v>79</v>
      </c>
      <c r="R1287" s="87"/>
      <c r="S1287" s="87"/>
      <c r="T1287" s="87"/>
      <c r="U1287" s="87"/>
      <c r="V1287" s="86" t="s">
        <v>79</v>
      </c>
      <c r="W1287" s="75"/>
      <c r="X1287" s="102" t="s">
        <v>79</v>
      </c>
      <c r="Y1287" s="63" t="str">
        <f>IFERROR(IF(VLOOKUP(X1287,Listor!$T$6:$U$7,2,FALSE)&lt;O1287,TRUE),"")</f>
        <v/>
      </c>
      <c r="Z1287" s="87"/>
      <c r="AA1287" s="104"/>
    </row>
    <row r="1288" spans="2:27" x14ac:dyDescent="0.25">
      <c r="B1288" s="68" t="s">
        <v>68</v>
      </c>
      <c r="C1288" s="80" t="str">
        <f>IFERROR(VLOOKUP(B1288,Listor!$A$6:$B$62,2,FALSE),"")</f>
        <v/>
      </c>
      <c r="D1288" s="80" t="str">
        <f>IFERROR(VLOOKUP(B1288,Listor!$A$6:$C$62,3,FALSE),"")</f>
        <v/>
      </c>
      <c r="E1288" s="110" t="s">
        <v>79</v>
      </c>
      <c r="F1288" s="66"/>
      <c r="G1288" s="35" t="str">
        <f>IFERROR(VLOOKUP(B1288,Listor!$A$6:$G$62,7,FALSE),"")</f>
        <v/>
      </c>
      <c r="H1288" s="63" t="str">
        <f>IFERROR(VLOOKUP(B1288,Listor!$N$6:$O$47,2,FALSE),"")</f>
        <v/>
      </c>
      <c r="I1288" s="63" t="str">
        <f t="shared" si="61"/>
        <v/>
      </c>
      <c r="J1288" s="96" t="str">
        <f>IFERROR(VLOOKUP(B1288,Listor!$N$6:$P$47,3,FALSE)*I1288,"")</f>
        <v/>
      </c>
      <c r="K1288" s="81"/>
      <c r="L1288" s="88" t="str">
        <f>IFERROR((VLOOKUP(B1288,Listor!$N$6:$P$47,3,FALSE)*Biologiska!K1288)+(VLOOKUP(B1288,Listor!$N$6:$Q$47,4,FALSE)),"")</f>
        <v/>
      </c>
      <c r="M1288" s="63" t="str">
        <f t="shared" si="62"/>
        <v/>
      </c>
      <c r="N1288" s="75"/>
      <c r="O1288" s="84" t="str">
        <f t="shared" si="63"/>
        <v/>
      </c>
      <c r="P1288" s="107"/>
      <c r="Q1288" s="87" t="s">
        <v>79</v>
      </c>
      <c r="R1288" s="87"/>
      <c r="S1288" s="87"/>
      <c r="T1288" s="87"/>
      <c r="U1288" s="87"/>
      <c r="V1288" s="86" t="s">
        <v>79</v>
      </c>
      <c r="W1288" s="75"/>
      <c r="X1288" s="102" t="s">
        <v>79</v>
      </c>
      <c r="Y1288" s="63" t="str">
        <f>IFERROR(IF(VLOOKUP(X1288,Listor!$T$6:$U$7,2,FALSE)&lt;O1288,TRUE),"")</f>
        <v/>
      </c>
      <c r="Z1288" s="87"/>
      <c r="AA1288" s="104"/>
    </row>
    <row r="1289" spans="2:27" x14ac:dyDescent="0.25">
      <c r="B1289" s="68" t="s">
        <v>68</v>
      </c>
      <c r="C1289" s="80" t="str">
        <f>IFERROR(VLOOKUP(B1289,Listor!$A$6:$B$62,2,FALSE),"")</f>
        <v/>
      </c>
      <c r="D1289" s="80" t="str">
        <f>IFERROR(VLOOKUP(B1289,Listor!$A$6:$C$62,3,FALSE),"")</f>
        <v/>
      </c>
      <c r="E1289" s="110" t="s">
        <v>79</v>
      </c>
      <c r="F1289" s="66"/>
      <c r="G1289" s="35" t="str">
        <f>IFERROR(VLOOKUP(B1289,Listor!$A$6:$G$62,7,FALSE),"")</f>
        <v/>
      </c>
      <c r="H1289" s="63" t="str">
        <f>IFERROR(VLOOKUP(B1289,Listor!$N$6:$O$47,2,FALSE),"")</f>
        <v/>
      </c>
      <c r="I1289" s="63" t="str">
        <f t="shared" si="61"/>
        <v/>
      </c>
      <c r="J1289" s="96" t="str">
        <f>IFERROR(VLOOKUP(B1289,Listor!$N$6:$P$47,3,FALSE)*I1289,"")</f>
        <v/>
      </c>
      <c r="K1289" s="81"/>
      <c r="L1289" s="88" t="str">
        <f>IFERROR((VLOOKUP(B1289,Listor!$N$6:$P$47,3,FALSE)*Biologiska!K1289)+(VLOOKUP(B1289,Listor!$N$6:$Q$47,4,FALSE)),"")</f>
        <v/>
      </c>
      <c r="M1289" s="63" t="str">
        <f t="shared" si="62"/>
        <v/>
      </c>
      <c r="N1289" s="75"/>
      <c r="O1289" s="84" t="str">
        <f t="shared" si="63"/>
        <v/>
      </c>
      <c r="P1289" s="107"/>
      <c r="Q1289" s="87" t="s">
        <v>79</v>
      </c>
      <c r="R1289" s="87"/>
      <c r="S1289" s="87"/>
      <c r="T1289" s="87"/>
      <c r="U1289" s="87"/>
      <c r="V1289" s="86" t="s">
        <v>79</v>
      </c>
      <c r="W1289" s="75"/>
      <c r="X1289" s="102" t="s">
        <v>79</v>
      </c>
      <c r="Y1289" s="63" t="str">
        <f>IFERROR(IF(VLOOKUP(X1289,Listor!$T$6:$U$7,2,FALSE)&lt;O1289,TRUE),"")</f>
        <v/>
      </c>
      <c r="Z1289" s="87"/>
      <c r="AA1289" s="104"/>
    </row>
    <row r="1290" spans="2:27" x14ac:dyDescent="0.25">
      <c r="B1290" s="68" t="s">
        <v>68</v>
      </c>
      <c r="C1290" s="80" t="str">
        <f>IFERROR(VLOOKUP(B1290,Listor!$A$6:$B$62,2,FALSE),"")</f>
        <v/>
      </c>
      <c r="D1290" s="80" t="str">
        <f>IFERROR(VLOOKUP(B1290,Listor!$A$6:$C$62,3,FALSE),"")</f>
        <v/>
      </c>
      <c r="E1290" s="110" t="s">
        <v>79</v>
      </c>
      <c r="F1290" s="66"/>
      <c r="G1290" s="35" t="str">
        <f>IFERROR(VLOOKUP(B1290,Listor!$A$6:$G$62,7,FALSE),"")</f>
        <v/>
      </c>
      <c r="H1290" s="63" t="str">
        <f>IFERROR(VLOOKUP(B1290,Listor!$N$6:$O$47,2,FALSE),"")</f>
        <v/>
      </c>
      <c r="I1290" s="63" t="str">
        <f t="shared" si="61"/>
        <v/>
      </c>
      <c r="J1290" s="96" t="str">
        <f>IFERROR(VLOOKUP(B1290,Listor!$N$6:$P$47,3,FALSE)*I1290,"")</f>
        <v/>
      </c>
      <c r="K1290" s="81"/>
      <c r="L1290" s="88" t="str">
        <f>IFERROR((VLOOKUP(B1290,Listor!$N$6:$P$47,3,FALSE)*Biologiska!K1290)+(VLOOKUP(B1290,Listor!$N$6:$Q$47,4,FALSE)),"")</f>
        <v/>
      </c>
      <c r="M1290" s="63" t="str">
        <f t="shared" si="62"/>
        <v/>
      </c>
      <c r="N1290" s="75"/>
      <c r="O1290" s="84" t="str">
        <f t="shared" si="63"/>
        <v/>
      </c>
      <c r="P1290" s="107"/>
      <c r="Q1290" s="87" t="s">
        <v>79</v>
      </c>
      <c r="R1290" s="87"/>
      <c r="S1290" s="87"/>
      <c r="T1290" s="87"/>
      <c r="U1290" s="87"/>
      <c r="V1290" s="86" t="s">
        <v>79</v>
      </c>
      <c r="W1290" s="75"/>
      <c r="X1290" s="102" t="s">
        <v>79</v>
      </c>
      <c r="Y1290" s="63" t="str">
        <f>IFERROR(IF(VLOOKUP(X1290,Listor!$T$6:$U$7,2,FALSE)&lt;O1290,TRUE),"")</f>
        <v/>
      </c>
      <c r="Z1290" s="87"/>
      <c r="AA1290" s="104"/>
    </row>
    <row r="1291" spans="2:27" x14ac:dyDescent="0.25">
      <c r="B1291" s="68" t="s">
        <v>68</v>
      </c>
      <c r="C1291" s="80" t="str">
        <f>IFERROR(VLOOKUP(B1291,Listor!$A$6:$B$62,2,FALSE),"")</f>
        <v/>
      </c>
      <c r="D1291" s="80" t="str">
        <f>IFERROR(VLOOKUP(B1291,Listor!$A$6:$C$62,3,FALSE),"")</f>
        <v/>
      </c>
      <c r="E1291" s="110" t="s">
        <v>79</v>
      </c>
      <c r="F1291" s="66"/>
      <c r="G1291" s="35" t="str">
        <f>IFERROR(VLOOKUP(B1291,Listor!$A$6:$G$62,7,FALSE),"")</f>
        <v/>
      </c>
      <c r="H1291" s="63" t="str">
        <f>IFERROR(VLOOKUP(B1291,Listor!$N$6:$O$47,2,FALSE),"")</f>
        <v/>
      </c>
      <c r="I1291" s="63" t="str">
        <f t="shared" si="61"/>
        <v/>
      </c>
      <c r="J1291" s="96" t="str">
        <f>IFERROR(VLOOKUP(B1291,Listor!$N$6:$P$47,3,FALSE)*I1291,"")</f>
        <v/>
      </c>
      <c r="K1291" s="81"/>
      <c r="L1291" s="88" t="str">
        <f>IFERROR((VLOOKUP(B1291,Listor!$N$6:$P$47,3,FALSE)*Biologiska!K1291)+(VLOOKUP(B1291,Listor!$N$6:$Q$47,4,FALSE)),"")</f>
        <v/>
      </c>
      <c r="M1291" s="63" t="str">
        <f t="shared" si="62"/>
        <v/>
      </c>
      <c r="N1291" s="75"/>
      <c r="O1291" s="84" t="str">
        <f t="shared" si="63"/>
        <v/>
      </c>
      <c r="P1291" s="107"/>
      <c r="Q1291" s="87" t="s">
        <v>79</v>
      </c>
      <c r="R1291" s="87"/>
      <c r="S1291" s="87"/>
      <c r="T1291" s="87"/>
      <c r="U1291" s="87"/>
      <c r="V1291" s="86" t="s">
        <v>79</v>
      </c>
      <c r="W1291" s="75"/>
      <c r="X1291" s="102" t="s">
        <v>79</v>
      </c>
      <c r="Y1291" s="63" t="str">
        <f>IFERROR(IF(VLOOKUP(X1291,Listor!$T$6:$U$7,2,FALSE)&lt;O1291,TRUE),"")</f>
        <v/>
      </c>
      <c r="Z1291" s="87"/>
      <c r="AA1291" s="104"/>
    </row>
    <row r="1292" spans="2:27" x14ac:dyDescent="0.25">
      <c r="B1292" s="68" t="s">
        <v>68</v>
      </c>
      <c r="C1292" s="80" t="str">
        <f>IFERROR(VLOOKUP(B1292,Listor!$A$6:$B$62,2,FALSE),"")</f>
        <v/>
      </c>
      <c r="D1292" s="80" t="str">
        <f>IFERROR(VLOOKUP(B1292,Listor!$A$6:$C$62,3,FALSE),"")</f>
        <v/>
      </c>
      <c r="E1292" s="110" t="s">
        <v>79</v>
      </c>
      <c r="F1292" s="66"/>
      <c r="G1292" s="35" t="str">
        <f>IFERROR(VLOOKUP(B1292,Listor!$A$6:$G$62,7,FALSE),"")</f>
        <v/>
      </c>
      <c r="H1292" s="63" t="str">
        <f>IFERROR(VLOOKUP(B1292,Listor!$N$6:$O$47,2,FALSE),"")</f>
        <v/>
      </c>
      <c r="I1292" s="63" t="str">
        <f t="shared" si="61"/>
        <v/>
      </c>
      <c r="J1292" s="96" t="str">
        <f>IFERROR(VLOOKUP(B1292,Listor!$N$6:$P$47,3,FALSE)*I1292,"")</f>
        <v/>
      </c>
      <c r="K1292" s="81"/>
      <c r="L1292" s="88" t="str">
        <f>IFERROR((VLOOKUP(B1292,Listor!$N$6:$P$47,3,FALSE)*Biologiska!K1292)+(VLOOKUP(B1292,Listor!$N$6:$Q$47,4,FALSE)),"")</f>
        <v/>
      </c>
      <c r="M1292" s="63" t="str">
        <f t="shared" si="62"/>
        <v/>
      </c>
      <c r="N1292" s="75"/>
      <c r="O1292" s="84" t="str">
        <f t="shared" si="63"/>
        <v/>
      </c>
      <c r="P1292" s="107"/>
      <c r="Q1292" s="87" t="s">
        <v>79</v>
      </c>
      <c r="R1292" s="87"/>
      <c r="S1292" s="87"/>
      <c r="T1292" s="87"/>
      <c r="U1292" s="87"/>
      <c r="V1292" s="86" t="s">
        <v>79</v>
      </c>
      <c r="W1292" s="75"/>
      <c r="X1292" s="102" t="s">
        <v>79</v>
      </c>
      <c r="Y1292" s="63" t="str">
        <f>IFERROR(IF(VLOOKUP(X1292,Listor!$T$6:$U$7,2,FALSE)&lt;O1292,TRUE),"")</f>
        <v/>
      </c>
      <c r="Z1292" s="87"/>
      <c r="AA1292" s="104"/>
    </row>
    <row r="1293" spans="2:27" x14ac:dyDescent="0.25">
      <c r="B1293" s="68" t="s">
        <v>68</v>
      </c>
      <c r="C1293" s="80" t="str">
        <f>IFERROR(VLOOKUP(B1293,Listor!$A$6:$B$62,2,FALSE),"")</f>
        <v/>
      </c>
      <c r="D1293" s="80" t="str">
        <f>IFERROR(VLOOKUP(B1293,Listor!$A$6:$C$62,3,FALSE),"")</f>
        <v/>
      </c>
      <c r="E1293" s="110" t="s">
        <v>79</v>
      </c>
      <c r="F1293" s="66"/>
      <c r="G1293" s="35" t="str">
        <f>IFERROR(VLOOKUP(B1293,Listor!$A$6:$G$62,7,FALSE),"")</f>
        <v/>
      </c>
      <c r="H1293" s="63" t="str">
        <f>IFERROR(VLOOKUP(B1293,Listor!$N$6:$O$47,2,FALSE),"")</f>
        <v/>
      </c>
      <c r="I1293" s="63" t="str">
        <f t="shared" si="61"/>
        <v/>
      </c>
      <c r="J1293" s="96" t="str">
        <f>IFERROR(VLOOKUP(B1293,Listor!$N$6:$P$47,3,FALSE)*I1293,"")</f>
        <v/>
      </c>
      <c r="K1293" s="81"/>
      <c r="L1293" s="88" t="str">
        <f>IFERROR((VLOOKUP(B1293,Listor!$N$6:$P$47,3,FALSE)*Biologiska!K1293)+(VLOOKUP(B1293,Listor!$N$6:$Q$47,4,FALSE)),"")</f>
        <v/>
      </c>
      <c r="M1293" s="63" t="str">
        <f t="shared" si="62"/>
        <v/>
      </c>
      <c r="N1293" s="75"/>
      <c r="O1293" s="84" t="str">
        <f t="shared" si="63"/>
        <v/>
      </c>
      <c r="P1293" s="107"/>
      <c r="Q1293" s="87" t="s">
        <v>79</v>
      </c>
      <c r="R1293" s="87"/>
      <c r="S1293" s="87"/>
      <c r="T1293" s="87"/>
      <c r="U1293" s="87"/>
      <c r="V1293" s="86" t="s">
        <v>79</v>
      </c>
      <c r="W1293" s="75"/>
      <c r="X1293" s="102" t="s">
        <v>79</v>
      </c>
      <c r="Y1293" s="63" t="str">
        <f>IFERROR(IF(VLOOKUP(X1293,Listor!$T$6:$U$7,2,FALSE)&lt;O1293,TRUE),"")</f>
        <v/>
      </c>
      <c r="Z1293" s="87"/>
      <c r="AA1293" s="104"/>
    </row>
    <row r="1294" spans="2:27" x14ac:dyDescent="0.25">
      <c r="B1294" s="68" t="s">
        <v>68</v>
      </c>
      <c r="C1294" s="80" t="str">
        <f>IFERROR(VLOOKUP(B1294,Listor!$A$6:$B$62,2,FALSE),"")</f>
        <v/>
      </c>
      <c r="D1294" s="80" t="str">
        <f>IFERROR(VLOOKUP(B1294,Listor!$A$6:$C$62,3,FALSE),"")</f>
        <v/>
      </c>
      <c r="E1294" s="110" t="s">
        <v>79</v>
      </c>
      <c r="F1294" s="66"/>
      <c r="G1294" s="35" t="str">
        <f>IFERROR(VLOOKUP(B1294,Listor!$A$6:$G$62,7,FALSE),"")</f>
        <v/>
      </c>
      <c r="H1294" s="63" t="str">
        <f>IFERROR(VLOOKUP(B1294,Listor!$N$6:$O$47,2,FALSE),"")</f>
        <v/>
      </c>
      <c r="I1294" s="63" t="str">
        <f t="shared" si="61"/>
        <v/>
      </c>
      <c r="J1294" s="96" t="str">
        <f>IFERROR(VLOOKUP(B1294,Listor!$N$6:$P$47,3,FALSE)*I1294,"")</f>
        <v/>
      </c>
      <c r="K1294" s="81"/>
      <c r="L1294" s="88" t="str">
        <f>IFERROR((VLOOKUP(B1294,Listor!$N$6:$P$47,3,FALSE)*Biologiska!K1294)+(VLOOKUP(B1294,Listor!$N$6:$Q$47,4,FALSE)),"")</f>
        <v/>
      </c>
      <c r="M1294" s="63" t="str">
        <f t="shared" si="62"/>
        <v/>
      </c>
      <c r="N1294" s="75"/>
      <c r="O1294" s="84" t="str">
        <f t="shared" si="63"/>
        <v/>
      </c>
      <c r="P1294" s="107"/>
      <c r="Q1294" s="87" t="s">
        <v>79</v>
      </c>
      <c r="R1294" s="87"/>
      <c r="S1294" s="87"/>
      <c r="T1294" s="87"/>
      <c r="U1294" s="87"/>
      <c r="V1294" s="86" t="s">
        <v>79</v>
      </c>
      <c r="W1294" s="75"/>
      <c r="X1294" s="102" t="s">
        <v>79</v>
      </c>
      <c r="Y1294" s="63" t="str">
        <f>IFERROR(IF(VLOOKUP(X1294,Listor!$T$6:$U$7,2,FALSE)&lt;O1294,TRUE),"")</f>
        <v/>
      </c>
      <c r="Z1294" s="87"/>
      <c r="AA1294" s="104"/>
    </row>
    <row r="1295" spans="2:27" x14ac:dyDescent="0.25">
      <c r="B1295" s="68" t="s">
        <v>68</v>
      </c>
      <c r="C1295" s="80" t="str">
        <f>IFERROR(VLOOKUP(B1295,Listor!$A$6:$B$62,2,FALSE),"")</f>
        <v/>
      </c>
      <c r="D1295" s="80" t="str">
        <f>IFERROR(VLOOKUP(B1295,Listor!$A$6:$C$62,3,FALSE),"")</f>
        <v/>
      </c>
      <c r="E1295" s="110" t="s">
        <v>79</v>
      </c>
      <c r="F1295" s="66"/>
      <c r="G1295" s="35" t="str">
        <f>IFERROR(VLOOKUP(B1295,Listor!$A$6:$G$62,7,FALSE),"")</f>
        <v/>
      </c>
      <c r="H1295" s="63" t="str">
        <f>IFERROR(VLOOKUP(B1295,Listor!$N$6:$O$47,2,FALSE),"")</f>
        <v/>
      </c>
      <c r="I1295" s="63" t="str">
        <f t="shared" si="61"/>
        <v/>
      </c>
      <c r="J1295" s="96" t="str">
        <f>IFERROR(VLOOKUP(B1295,Listor!$N$6:$P$47,3,FALSE)*I1295,"")</f>
        <v/>
      </c>
      <c r="K1295" s="81"/>
      <c r="L1295" s="88" t="str">
        <f>IFERROR((VLOOKUP(B1295,Listor!$N$6:$P$47,3,FALSE)*Biologiska!K1295)+(VLOOKUP(B1295,Listor!$N$6:$Q$47,4,FALSE)),"")</f>
        <v/>
      </c>
      <c r="M1295" s="63" t="str">
        <f t="shared" si="62"/>
        <v/>
      </c>
      <c r="N1295" s="75"/>
      <c r="O1295" s="84" t="str">
        <f t="shared" si="63"/>
        <v/>
      </c>
      <c r="P1295" s="107"/>
      <c r="Q1295" s="87" t="s">
        <v>79</v>
      </c>
      <c r="R1295" s="87"/>
      <c r="S1295" s="87"/>
      <c r="T1295" s="87"/>
      <c r="U1295" s="87"/>
      <c r="V1295" s="86" t="s">
        <v>79</v>
      </c>
      <c r="W1295" s="75"/>
      <c r="X1295" s="102" t="s">
        <v>79</v>
      </c>
      <c r="Y1295" s="63" t="str">
        <f>IFERROR(IF(VLOOKUP(X1295,Listor!$T$6:$U$7,2,FALSE)&lt;O1295,TRUE),"")</f>
        <v/>
      </c>
      <c r="Z1295" s="87"/>
      <c r="AA1295" s="104"/>
    </row>
    <row r="1296" spans="2:27" x14ac:dyDescent="0.25">
      <c r="B1296" s="68" t="s">
        <v>68</v>
      </c>
      <c r="C1296" s="80" t="str">
        <f>IFERROR(VLOOKUP(B1296,Listor!$A$6:$B$62,2,FALSE),"")</f>
        <v/>
      </c>
      <c r="D1296" s="80" t="str">
        <f>IFERROR(VLOOKUP(B1296,Listor!$A$6:$C$62,3,FALSE),"")</f>
        <v/>
      </c>
      <c r="E1296" s="110" t="s">
        <v>79</v>
      </c>
      <c r="F1296" s="66"/>
      <c r="G1296" s="35" t="str">
        <f>IFERROR(VLOOKUP(B1296,Listor!$A$6:$G$62,7,FALSE),"")</f>
        <v/>
      </c>
      <c r="H1296" s="63" t="str">
        <f>IFERROR(VLOOKUP(B1296,Listor!$N$6:$O$47,2,FALSE),"")</f>
        <v/>
      </c>
      <c r="I1296" s="63" t="str">
        <f t="shared" si="61"/>
        <v/>
      </c>
      <c r="J1296" s="96" t="str">
        <f>IFERROR(VLOOKUP(B1296,Listor!$N$6:$P$47,3,FALSE)*I1296,"")</f>
        <v/>
      </c>
      <c r="K1296" s="81"/>
      <c r="L1296" s="88" t="str">
        <f>IFERROR((VLOOKUP(B1296,Listor!$N$6:$P$47,3,FALSE)*Biologiska!K1296)+(VLOOKUP(B1296,Listor!$N$6:$Q$47,4,FALSE)),"")</f>
        <v/>
      </c>
      <c r="M1296" s="63" t="str">
        <f t="shared" si="62"/>
        <v/>
      </c>
      <c r="N1296" s="75"/>
      <c r="O1296" s="84" t="str">
        <f t="shared" si="63"/>
        <v/>
      </c>
      <c r="P1296" s="107"/>
      <c r="Q1296" s="87" t="s">
        <v>79</v>
      </c>
      <c r="R1296" s="87"/>
      <c r="S1296" s="87"/>
      <c r="T1296" s="87"/>
      <c r="U1296" s="87"/>
      <c r="V1296" s="86" t="s">
        <v>79</v>
      </c>
      <c r="W1296" s="75"/>
      <c r="X1296" s="102" t="s">
        <v>79</v>
      </c>
      <c r="Y1296" s="63" t="str">
        <f>IFERROR(IF(VLOOKUP(X1296,Listor!$T$6:$U$7,2,FALSE)&lt;O1296,TRUE),"")</f>
        <v/>
      </c>
      <c r="Z1296" s="87"/>
      <c r="AA1296" s="104"/>
    </row>
    <row r="1297" spans="2:27" x14ac:dyDescent="0.25">
      <c r="B1297" s="68" t="s">
        <v>68</v>
      </c>
      <c r="C1297" s="80" t="str">
        <f>IFERROR(VLOOKUP(B1297,Listor!$A$6:$B$62,2,FALSE),"")</f>
        <v/>
      </c>
      <c r="D1297" s="80" t="str">
        <f>IFERROR(VLOOKUP(B1297,Listor!$A$6:$C$62,3,FALSE),"")</f>
        <v/>
      </c>
      <c r="E1297" s="110" t="s">
        <v>79</v>
      </c>
      <c r="F1297" s="66"/>
      <c r="G1297" s="35" t="str">
        <f>IFERROR(VLOOKUP(B1297,Listor!$A$6:$G$62,7,FALSE),"")</f>
        <v/>
      </c>
      <c r="H1297" s="63" t="str">
        <f>IFERROR(VLOOKUP(B1297,Listor!$N$6:$O$47,2,FALSE),"")</f>
        <v/>
      </c>
      <c r="I1297" s="63" t="str">
        <f t="shared" si="61"/>
        <v/>
      </c>
      <c r="J1297" s="96" t="str">
        <f>IFERROR(VLOOKUP(B1297,Listor!$N$6:$P$47,3,FALSE)*I1297,"")</f>
        <v/>
      </c>
      <c r="K1297" s="81"/>
      <c r="L1297" s="88" t="str">
        <f>IFERROR((VLOOKUP(B1297,Listor!$N$6:$P$47,3,FALSE)*Biologiska!K1297)+(VLOOKUP(B1297,Listor!$N$6:$Q$47,4,FALSE)),"")</f>
        <v/>
      </c>
      <c r="M1297" s="63" t="str">
        <f t="shared" si="62"/>
        <v/>
      </c>
      <c r="N1297" s="75"/>
      <c r="O1297" s="84" t="str">
        <f t="shared" si="63"/>
        <v/>
      </c>
      <c r="P1297" s="107"/>
      <c r="Q1297" s="87" t="s">
        <v>79</v>
      </c>
      <c r="R1297" s="87"/>
      <c r="S1297" s="87"/>
      <c r="T1297" s="87"/>
      <c r="U1297" s="87"/>
      <c r="V1297" s="86" t="s">
        <v>79</v>
      </c>
      <c r="W1297" s="75"/>
      <c r="X1297" s="102" t="s">
        <v>79</v>
      </c>
      <c r="Y1297" s="63" t="str">
        <f>IFERROR(IF(VLOOKUP(X1297,Listor!$T$6:$U$7,2,FALSE)&lt;O1297,TRUE),"")</f>
        <v/>
      </c>
      <c r="Z1297" s="87"/>
      <c r="AA1297" s="104"/>
    </row>
    <row r="1298" spans="2:27" x14ac:dyDescent="0.25">
      <c r="B1298" s="68" t="s">
        <v>68</v>
      </c>
      <c r="C1298" s="80" t="str">
        <f>IFERROR(VLOOKUP(B1298,Listor!$A$6:$B$62,2,FALSE),"")</f>
        <v/>
      </c>
      <c r="D1298" s="80" t="str">
        <f>IFERROR(VLOOKUP(B1298,Listor!$A$6:$C$62,3,FALSE),"")</f>
        <v/>
      </c>
      <c r="E1298" s="110" t="s">
        <v>79</v>
      </c>
      <c r="F1298" s="66"/>
      <c r="G1298" s="35" t="str">
        <f>IFERROR(VLOOKUP(B1298,Listor!$A$6:$G$62,7,FALSE),"")</f>
        <v/>
      </c>
      <c r="H1298" s="63" t="str">
        <f>IFERROR(VLOOKUP(B1298,Listor!$N$6:$O$47,2,FALSE),"")</f>
        <v/>
      </c>
      <c r="I1298" s="63" t="str">
        <f t="shared" si="61"/>
        <v/>
      </c>
      <c r="J1298" s="96" t="str">
        <f>IFERROR(VLOOKUP(B1298,Listor!$N$6:$P$47,3,FALSE)*I1298,"")</f>
        <v/>
      </c>
      <c r="K1298" s="81"/>
      <c r="L1298" s="88" t="str">
        <f>IFERROR((VLOOKUP(B1298,Listor!$N$6:$P$47,3,FALSE)*Biologiska!K1298)+(VLOOKUP(B1298,Listor!$N$6:$Q$47,4,FALSE)),"")</f>
        <v/>
      </c>
      <c r="M1298" s="63" t="str">
        <f t="shared" si="62"/>
        <v/>
      </c>
      <c r="N1298" s="75"/>
      <c r="O1298" s="84" t="str">
        <f t="shared" si="63"/>
        <v/>
      </c>
      <c r="P1298" s="107"/>
      <c r="Q1298" s="87" t="s">
        <v>79</v>
      </c>
      <c r="R1298" s="87"/>
      <c r="S1298" s="87"/>
      <c r="T1298" s="87"/>
      <c r="U1298" s="87"/>
      <c r="V1298" s="86" t="s">
        <v>79</v>
      </c>
      <c r="W1298" s="75"/>
      <c r="X1298" s="102" t="s">
        <v>79</v>
      </c>
      <c r="Y1298" s="63" t="str">
        <f>IFERROR(IF(VLOOKUP(X1298,Listor!$T$6:$U$7,2,FALSE)&lt;O1298,TRUE),"")</f>
        <v/>
      </c>
      <c r="Z1298" s="87"/>
      <c r="AA1298" s="104"/>
    </row>
    <row r="1299" spans="2:27" x14ac:dyDescent="0.25">
      <c r="B1299" s="68" t="s">
        <v>68</v>
      </c>
      <c r="C1299" s="80" t="str">
        <f>IFERROR(VLOOKUP(B1299,Listor!$A$6:$B$62,2,FALSE),"")</f>
        <v/>
      </c>
      <c r="D1299" s="80" t="str">
        <f>IFERROR(VLOOKUP(B1299,Listor!$A$6:$C$62,3,FALSE),"")</f>
        <v/>
      </c>
      <c r="E1299" s="110" t="s">
        <v>79</v>
      </c>
      <c r="F1299" s="66"/>
      <c r="G1299" s="35" t="str">
        <f>IFERROR(VLOOKUP(B1299,Listor!$A$6:$G$62,7,FALSE),"")</f>
        <v/>
      </c>
      <c r="H1299" s="63" t="str">
        <f>IFERROR(VLOOKUP(B1299,Listor!$N$6:$O$47,2,FALSE),"")</f>
        <v/>
      </c>
      <c r="I1299" s="63" t="str">
        <f t="shared" si="61"/>
        <v/>
      </c>
      <c r="J1299" s="96" t="str">
        <f>IFERROR(VLOOKUP(B1299,Listor!$N$6:$P$47,3,FALSE)*I1299,"")</f>
        <v/>
      </c>
      <c r="K1299" s="81"/>
      <c r="L1299" s="88" t="str">
        <f>IFERROR((VLOOKUP(B1299,Listor!$N$6:$P$47,3,FALSE)*Biologiska!K1299)+(VLOOKUP(B1299,Listor!$N$6:$Q$47,4,FALSE)),"")</f>
        <v/>
      </c>
      <c r="M1299" s="63" t="str">
        <f t="shared" si="62"/>
        <v/>
      </c>
      <c r="N1299" s="75"/>
      <c r="O1299" s="84" t="str">
        <f t="shared" si="63"/>
        <v/>
      </c>
      <c r="P1299" s="107"/>
      <c r="Q1299" s="87" t="s">
        <v>79</v>
      </c>
      <c r="R1299" s="87"/>
      <c r="S1299" s="87"/>
      <c r="T1299" s="87"/>
      <c r="U1299" s="87"/>
      <c r="V1299" s="86" t="s">
        <v>79</v>
      </c>
      <c r="W1299" s="75"/>
      <c r="X1299" s="102" t="s">
        <v>79</v>
      </c>
      <c r="Y1299" s="63" t="str">
        <f>IFERROR(IF(VLOOKUP(X1299,Listor!$T$6:$U$7,2,FALSE)&lt;O1299,TRUE),"")</f>
        <v/>
      </c>
      <c r="Z1299" s="87"/>
      <c r="AA1299" s="104"/>
    </row>
    <row r="1300" spans="2:27" x14ac:dyDescent="0.25">
      <c r="B1300" s="68" t="s">
        <v>68</v>
      </c>
      <c r="C1300" s="80" t="str">
        <f>IFERROR(VLOOKUP(B1300,Listor!$A$6:$B$62,2,FALSE),"")</f>
        <v/>
      </c>
      <c r="D1300" s="80" t="str">
        <f>IFERROR(VLOOKUP(B1300,Listor!$A$6:$C$62,3,FALSE),"")</f>
        <v/>
      </c>
      <c r="E1300" s="110" t="s">
        <v>79</v>
      </c>
      <c r="F1300" s="66"/>
      <c r="G1300" s="35" t="str">
        <f>IFERROR(VLOOKUP(B1300,Listor!$A$6:$G$62,7,FALSE),"")</f>
        <v/>
      </c>
      <c r="H1300" s="63" t="str">
        <f>IFERROR(VLOOKUP(B1300,Listor!$N$6:$O$47,2,FALSE),"")</f>
        <v/>
      </c>
      <c r="I1300" s="63" t="str">
        <f t="shared" si="61"/>
        <v/>
      </c>
      <c r="J1300" s="96" t="str">
        <f>IFERROR(VLOOKUP(B1300,Listor!$N$6:$P$47,3,FALSE)*I1300,"")</f>
        <v/>
      </c>
      <c r="K1300" s="81"/>
      <c r="L1300" s="88" t="str">
        <f>IFERROR((VLOOKUP(B1300,Listor!$N$6:$P$47,3,FALSE)*Biologiska!K1300)+(VLOOKUP(B1300,Listor!$N$6:$Q$47,4,FALSE)),"")</f>
        <v/>
      </c>
      <c r="M1300" s="63" t="str">
        <f t="shared" si="62"/>
        <v/>
      </c>
      <c r="N1300" s="75"/>
      <c r="O1300" s="84" t="str">
        <f t="shared" si="63"/>
        <v/>
      </c>
      <c r="P1300" s="107"/>
      <c r="Q1300" s="87" t="s">
        <v>79</v>
      </c>
      <c r="R1300" s="87"/>
      <c r="S1300" s="87"/>
      <c r="T1300" s="87"/>
      <c r="U1300" s="87"/>
      <c r="V1300" s="86" t="s">
        <v>79</v>
      </c>
      <c r="W1300" s="75"/>
      <c r="X1300" s="102" t="s">
        <v>79</v>
      </c>
      <c r="Y1300" s="63" t="str">
        <f>IFERROR(IF(VLOOKUP(X1300,Listor!$T$6:$U$7,2,FALSE)&lt;O1300,TRUE),"")</f>
        <v/>
      </c>
      <c r="Z1300" s="87"/>
      <c r="AA1300" s="104"/>
    </row>
    <row r="1301" spans="2:27" x14ac:dyDescent="0.25">
      <c r="B1301" s="68" t="s">
        <v>68</v>
      </c>
      <c r="C1301" s="80" t="str">
        <f>IFERROR(VLOOKUP(B1301,Listor!$A$6:$B$62,2,FALSE),"")</f>
        <v/>
      </c>
      <c r="D1301" s="80" t="str">
        <f>IFERROR(VLOOKUP(B1301,Listor!$A$6:$C$62,3,FALSE),"")</f>
        <v/>
      </c>
      <c r="E1301" s="110" t="s">
        <v>79</v>
      </c>
      <c r="F1301" s="66"/>
      <c r="G1301" s="35" t="str">
        <f>IFERROR(VLOOKUP(B1301,Listor!$A$6:$G$62,7,FALSE),"")</f>
        <v/>
      </c>
      <c r="H1301" s="63" t="str">
        <f>IFERROR(VLOOKUP(B1301,Listor!$N$6:$O$47,2,FALSE),"")</f>
        <v/>
      </c>
      <c r="I1301" s="63" t="str">
        <f t="shared" si="61"/>
        <v/>
      </c>
      <c r="J1301" s="96" t="str">
        <f>IFERROR(VLOOKUP(B1301,Listor!$N$6:$P$47,3,FALSE)*I1301,"")</f>
        <v/>
      </c>
      <c r="K1301" s="81"/>
      <c r="L1301" s="88" t="str">
        <f>IFERROR((VLOOKUP(B1301,Listor!$N$6:$P$47,3,FALSE)*Biologiska!K1301)+(VLOOKUP(B1301,Listor!$N$6:$Q$47,4,FALSE)),"")</f>
        <v/>
      </c>
      <c r="M1301" s="63" t="str">
        <f t="shared" si="62"/>
        <v/>
      </c>
      <c r="N1301" s="75"/>
      <c r="O1301" s="84" t="str">
        <f t="shared" si="63"/>
        <v/>
      </c>
      <c r="P1301" s="107"/>
      <c r="Q1301" s="87" t="s">
        <v>79</v>
      </c>
      <c r="R1301" s="87"/>
      <c r="S1301" s="87"/>
      <c r="T1301" s="87"/>
      <c r="U1301" s="87"/>
      <c r="V1301" s="86" t="s">
        <v>79</v>
      </c>
      <c r="W1301" s="75"/>
      <c r="X1301" s="102" t="s">
        <v>79</v>
      </c>
      <c r="Y1301" s="63" t="str">
        <f>IFERROR(IF(VLOOKUP(X1301,Listor!$T$6:$U$7,2,FALSE)&lt;O1301,TRUE),"")</f>
        <v/>
      </c>
      <c r="Z1301" s="87"/>
      <c r="AA1301" s="104"/>
    </row>
    <row r="1302" spans="2:27" x14ac:dyDescent="0.25">
      <c r="B1302" s="68" t="s">
        <v>68</v>
      </c>
      <c r="C1302" s="80" t="str">
        <f>IFERROR(VLOOKUP(B1302,Listor!$A$6:$B$62,2,FALSE),"")</f>
        <v/>
      </c>
      <c r="D1302" s="80" t="str">
        <f>IFERROR(VLOOKUP(B1302,Listor!$A$6:$C$62,3,FALSE),"")</f>
        <v/>
      </c>
      <c r="E1302" s="110" t="s">
        <v>79</v>
      </c>
      <c r="F1302" s="66"/>
      <c r="G1302" s="35" t="str">
        <f>IFERROR(VLOOKUP(B1302,Listor!$A$6:$G$62,7,FALSE),"")</f>
        <v/>
      </c>
      <c r="H1302" s="63" t="str">
        <f>IFERROR(VLOOKUP(B1302,Listor!$N$6:$O$47,2,FALSE),"")</f>
        <v/>
      </c>
      <c r="I1302" s="63" t="str">
        <f t="shared" si="61"/>
        <v/>
      </c>
      <c r="J1302" s="96" t="str">
        <f>IFERROR(VLOOKUP(B1302,Listor!$N$6:$P$47,3,FALSE)*I1302,"")</f>
        <v/>
      </c>
      <c r="K1302" s="81"/>
      <c r="L1302" s="88" t="str">
        <f>IFERROR((VLOOKUP(B1302,Listor!$N$6:$P$47,3,FALSE)*Biologiska!K1302)+(VLOOKUP(B1302,Listor!$N$6:$Q$47,4,FALSE)),"")</f>
        <v/>
      </c>
      <c r="M1302" s="63" t="str">
        <f t="shared" si="62"/>
        <v/>
      </c>
      <c r="N1302" s="75"/>
      <c r="O1302" s="84" t="str">
        <f t="shared" si="63"/>
        <v/>
      </c>
      <c r="P1302" s="107"/>
      <c r="Q1302" s="87" t="s">
        <v>79</v>
      </c>
      <c r="R1302" s="87"/>
      <c r="S1302" s="87"/>
      <c r="T1302" s="87"/>
      <c r="U1302" s="87"/>
      <c r="V1302" s="86" t="s">
        <v>79</v>
      </c>
      <c r="W1302" s="75"/>
      <c r="X1302" s="102" t="s">
        <v>79</v>
      </c>
      <c r="Y1302" s="63" t="str">
        <f>IFERROR(IF(VLOOKUP(X1302,Listor!$T$6:$U$7,2,FALSE)&lt;O1302,TRUE),"")</f>
        <v/>
      </c>
      <c r="Z1302" s="87"/>
      <c r="AA1302" s="104"/>
    </row>
    <row r="1303" spans="2:27" x14ac:dyDescent="0.25">
      <c r="B1303" s="68" t="s">
        <v>68</v>
      </c>
      <c r="C1303" s="80" t="str">
        <f>IFERROR(VLOOKUP(B1303,Listor!$A$6:$B$62,2,FALSE),"")</f>
        <v/>
      </c>
      <c r="D1303" s="80" t="str">
        <f>IFERROR(VLOOKUP(B1303,Listor!$A$6:$C$62,3,FALSE),"")</f>
        <v/>
      </c>
      <c r="E1303" s="110" t="s">
        <v>79</v>
      </c>
      <c r="F1303" s="66"/>
      <c r="G1303" s="35" t="str">
        <f>IFERROR(VLOOKUP(B1303,Listor!$A$6:$G$62,7,FALSE),"")</f>
        <v/>
      </c>
      <c r="H1303" s="63" t="str">
        <f>IFERROR(VLOOKUP(B1303,Listor!$N$6:$O$47,2,FALSE),"")</f>
        <v/>
      </c>
      <c r="I1303" s="63" t="str">
        <f t="shared" si="61"/>
        <v/>
      </c>
      <c r="J1303" s="96" t="str">
        <f>IFERROR(VLOOKUP(B1303,Listor!$N$6:$P$47,3,FALSE)*I1303,"")</f>
        <v/>
      </c>
      <c r="K1303" s="81"/>
      <c r="L1303" s="88" t="str">
        <f>IFERROR((VLOOKUP(B1303,Listor!$N$6:$P$47,3,FALSE)*Biologiska!K1303)+(VLOOKUP(B1303,Listor!$N$6:$Q$47,4,FALSE)),"")</f>
        <v/>
      </c>
      <c r="M1303" s="63" t="str">
        <f t="shared" si="62"/>
        <v/>
      </c>
      <c r="N1303" s="75"/>
      <c r="O1303" s="84" t="str">
        <f t="shared" si="63"/>
        <v/>
      </c>
      <c r="P1303" s="107"/>
      <c r="Q1303" s="87" t="s">
        <v>79</v>
      </c>
      <c r="R1303" s="87"/>
      <c r="S1303" s="87"/>
      <c r="T1303" s="87"/>
      <c r="U1303" s="87"/>
      <c r="V1303" s="86" t="s">
        <v>79</v>
      </c>
      <c r="W1303" s="75"/>
      <c r="X1303" s="102" t="s">
        <v>79</v>
      </c>
      <c r="Y1303" s="63" t="str">
        <f>IFERROR(IF(VLOOKUP(X1303,Listor!$T$6:$U$7,2,FALSE)&lt;O1303,TRUE),"")</f>
        <v/>
      </c>
      <c r="Z1303" s="87"/>
      <c r="AA1303" s="104"/>
    </row>
    <row r="1304" spans="2:27" x14ac:dyDescent="0.25">
      <c r="B1304" s="68" t="s">
        <v>68</v>
      </c>
      <c r="C1304" s="80" t="str">
        <f>IFERROR(VLOOKUP(B1304,Listor!$A$6:$B$62,2,FALSE),"")</f>
        <v/>
      </c>
      <c r="D1304" s="80" t="str">
        <f>IFERROR(VLOOKUP(B1304,Listor!$A$6:$C$62,3,FALSE),"")</f>
        <v/>
      </c>
      <c r="E1304" s="110" t="s">
        <v>79</v>
      </c>
      <c r="F1304" s="66"/>
      <c r="G1304" s="35" t="str">
        <f>IFERROR(VLOOKUP(B1304,Listor!$A$6:$G$62,7,FALSE),"")</f>
        <v/>
      </c>
      <c r="H1304" s="63" t="str">
        <f>IFERROR(VLOOKUP(B1304,Listor!$N$6:$O$47,2,FALSE),"")</f>
        <v/>
      </c>
      <c r="I1304" s="63" t="str">
        <f t="shared" si="61"/>
        <v/>
      </c>
      <c r="J1304" s="96" t="str">
        <f>IFERROR(VLOOKUP(B1304,Listor!$N$6:$P$47,3,FALSE)*I1304,"")</f>
        <v/>
      </c>
      <c r="K1304" s="81"/>
      <c r="L1304" s="88" t="str">
        <f>IFERROR((VLOOKUP(B1304,Listor!$N$6:$P$47,3,FALSE)*Biologiska!K1304)+(VLOOKUP(B1304,Listor!$N$6:$Q$47,4,FALSE)),"")</f>
        <v/>
      </c>
      <c r="M1304" s="63" t="str">
        <f t="shared" si="62"/>
        <v/>
      </c>
      <c r="N1304" s="75"/>
      <c r="O1304" s="84" t="str">
        <f t="shared" si="63"/>
        <v/>
      </c>
      <c r="P1304" s="107"/>
      <c r="Q1304" s="87" t="s">
        <v>79</v>
      </c>
      <c r="R1304" s="87"/>
      <c r="S1304" s="87"/>
      <c r="T1304" s="87"/>
      <c r="U1304" s="87"/>
      <c r="V1304" s="86" t="s">
        <v>79</v>
      </c>
      <c r="W1304" s="75"/>
      <c r="X1304" s="102" t="s">
        <v>79</v>
      </c>
      <c r="Y1304" s="63" t="str">
        <f>IFERROR(IF(VLOOKUP(X1304,Listor!$T$6:$U$7,2,FALSE)&lt;O1304,TRUE),"")</f>
        <v/>
      </c>
      <c r="Z1304" s="87"/>
      <c r="AA1304" s="104"/>
    </row>
    <row r="1305" spans="2:27" x14ac:dyDescent="0.25">
      <c r="B1305" s="68" t="s">
        <v>68</v>
      </c>
      <c r="C1305" s="80" t="str">
        <f>IFERROR(VLOOKUP(B1305,Listor!$A$6:$B$62,2,FALSE),"")</f>
        <v/>
      </c>
      <c r="D1305" s="80" t="str">
        <f>IFERROR(VLOOKUP(B1305,Listor!$A$6:$C$62,3,FALSE),"")</f>
        <v/>
      </c>
      <c r="E1305" s="110" t="s">
        <v>79</v>
      </c>
      <c r="F1305" s="66"/>
      <c r="G1305" s="35" t="str">
        <f>IFERROR(VLOOKUP(B1305,Listor!$A$6:$G$62,7,FALSE),"")</f>
        <v/>
      </c>
      <c r="H1305" s="63" t="str">
        <f>IFERROR(VLOOKUP(B1305,Listor!$N$6:$O$47,2,FALSE),"")</f>
        <v/>
      </c>
      <c r="I1305" s="63" t="str">
        <f t="shared" si="61"/>
        <v/>
      </c>
      <c r="J1305" s="96" t="str">
        <f>IFERROR(VLOOKUP(B1305,Listor!$N$6:$P$47,3,FALSE)*I1305,"")</f>
        <v/>
      </c>
      <c r="K1305" s="81"/>
      <c r="L1305" s="88" t="str">
        <f>IFERROR((VLOOKUP(B1305,Listor!$N$6:$P$47,3,FALSE)*Biologiska!K1305)+(VLOOKUP(B1305,Listor!$N$6:$Q$47,4,FALSE)),"")</f>
        <v/>
      </c>
      <c r="M1305" s="63" t="str">
        <f t="shared" si="62"/>
        <v/>
      </c>
      <c r="N1305" s="75"/>
      <c r="O1305" s="84" t="str">
        <f t="shared" si="63"/>
        <v/>
      </c>
      <c r="P1305" s="107"/>
      <c r="Q1305" s="87" t="s">
        <v>79</v>
      </c>
      <c r="R1305" s="87"/>
      <c r="S1305" s="87"/>
      <c r="T1305" s="87"/>
      <c r="U1305" s="87"/>
      <c r="V1305" s="86" t="s">
        <v>79</v>
      </c>
      <c r="W1305" s="75"/>
      <c r="X1305" s="102" t="s">
        <v>79</v>
      </c>
      <c r="Y1305" s="63" t="str">
        <f>IFERROR(IF(VLOOKUP(X1305,Listor!$T$6:$U$7,2,FALSE)&lt;O1305,TRUE),"")</f>
        <v/>
      </c>
      <c r="Z1305" s="87"/>
      <c r="AA1305" s="104"/>
    </row>
    <row r="1306" spans="2:27" x14ac:dyDescent="0.25">
      <c r="B1306" s="68" t="s">
        <v>68</v>
      </c>
      <c r="C1306" s="80" t="str">
        <f>IFERROR(VLOOKUP(B1306,Listor!$A$6:$B$62,2,FALSE),"")</f>
        <v/>
      </c>
      <c r="D1306" s="80" t="str">
        <f>IFERROR(VLOOKUP(B1306,Listor!$A$6:$C$62,3,FALSE),"")</f>
        <v/>
      </c>
      <c r="E1306" s="110" t="s">
        <v>79</v>
      </c>
      <c r="F1306" s="66"/>
      <c r="G1306" s="35" t="str">
        <f>IFERROR(VLOOKUP(B1306,Listor!$A$6:$G$62,7,FALSE),"")</f>
        <v/>
      </c>
      <c r="H1306" s="63" t="str">
        <f>IFERROR(VLOOKUP(B1306,Listor!$N$6:$O$47,2,FALSE),"")</f>
        <v/>
      </c>
      <c r="I1306" s="63" t="str">
        <f t="shared" si="61"/>
        <v/>
      </c>
      <c r="J1306" s="96" t="str">
        <f>IFERROR(VLOOKUP(B1306,Listor!$N$6:$P$47,3,FALSE)*I1306,"")</f>
        <v/>
      </c>
      <c r="K1306" s="81"/>
      <c r="L1306" s="88" t="str">
        <f>IFERROR((VLOOKUP(B1306,Listor!$N$6:$P$47,3,FALSE)*Biologiska!K1306)+(VLOOKUP(B1306,Listor!$N$6:$Q$47,4,FALSE)),"")</f>
        <v/>
      </c>
      <c r="M1306" s="63" t="str">
        <f t="shared" si="62"/>
        <v/>
      </c>
      <c r="N1306" s="75"/>
      <c r="O1306" s="84" t="str">
        <f t="shared" si="63"/>
        <v/>
      </c>
      <c r="P1306" s="107"/>
      <c r="Q1306" s="87" t="s">
        <v>79</v>
      </c>
      <c r="R1306" s="87"/>
      <c r="S1306" s="87"/>
      <c r="T1306" s="87"/>
      <c r="U1306" s="87"/>
      <c r="V1306" s="86" t="s">
        <v>79</v>
      </c>
      <c r="W1306" s="75"/>
      <c r="X1306" s="102" t="s">
        <v>79</v>
      </c>
      <c r="Y1306" s="63" t="str">
        <f>IFERROR(IF(VLOOKUP(X1306,Listor!$T$6:$U$7,2,FALSE)&lt;O1306,TRUE),"")</f>
        <v/>
      </c>
      <c r="Z1306" s="87"/>
      <c r="AA1306" s="104"/>
    </row>
    <row r="1307" spans="2:27" x14ac:dyDescent="0.25">
      <c r="B1307" s="68" t="s">
        <v>68</v>
      </c>
      <c r="C1307" s="80" t="str">
        <f>IFERROR(VLOOKUP(B1307,Listor!$A$6:$B$62,2,FALSE),"")</f>
        <v/>
      </c>
      <c r="D1307" s="80" t="str">
        <f>IFERROR(VLOOKUP(B1307,Listor!$A$6:$C$62,3,FALSE),"")</f>
        <v/>
      </c>
      <c r="E1307" s="110" t="s">
        <v>79</v>
      </c>
      <c r="F1307" s="66"/>
      <c r="G1307" s="35" t="str">
        <f>IFERROR(VLOOKUP(B1307,Listor!$A$6:$G$62,7,FALSE),"")</f>
        <v/>
      </c>
      <c r="H1307" s="63" t="str">
        <f>IFERROR(VLOOKUP(B1307,Listor!$N$6:$O$47,2,FALSE),"")</f>
        <v/>
      </c>
      <c r="I1307" s="63" t="str">
        <f t="shared" si="61"/>
        <v/>
      </c>
      <c r="J1307" s="96" t="str">
        <f>IFERROR(VLOOKUP(B1307,Listor!$N$6:$P$47,3,FALSE)*I1307,"")</f>
        <v/>
      </c>
      <c r="K1307" s="81"/>
      <c r="L1307" s="88" t="str">
        <f>IFERROR((VLOOKUP(B1307,Listor!$N$6:$P$47,3,FALSE)*Biologiska!K1307)+(VLOOKUP(B1307,Listor!$N$6:$Q$47,4,FALSE)),"")</f>
        <v/>
      </c>
      <c r="M1307" s="63" t="str">
        <f t="shared" si="62"/>
        <v/>
      </c>
      <c r="N1307" s="75"/>
      <c r="O1307" s="84" t="str">
        <f t="shared" si="63"/>
        <v/>
      </c>
      <c r="P1307" s="107"/>
      <c r="Q1307" s="87" t="s">
        <v>79</v>
      </c>
      <c r="R1307" s="87"/>
      <c r="S1307" s="87"/>
      <c r="T1307" s="87"/>
      <c r="U1307" s="87"/>
      <c r="V1307" s="86" t="s">
        <v>79</v>
      </c>
      <c r="W1307" s="75"/>
      <c r="X1307" s="102" t="s">
        <v>79</v>
      </c>
      <c r="Y1307" s="63" t="str">
        <f>IFERROR(IF(VLOOKUP(X1307,Listor!$T$6:$U$7,2,FALSE)&lt;O1307,TRUE),"")</f>
        <v/>
      </c>
      <c r="Z1307" s="87"/>
      <c r="AA1307" s="104"/>
    </row>
    <row r="1308" spans="2:27" x14ac:dyDescent="0.25">
      <c r="B1308" s="68" t="s">
        <v>68</v>
      </c>
      <c r="C1308" s="80" t="str">
        <f>IFERROR(VLOOKUP(B1308,Listor!$A$6:$B$62,2,FALSE),"")</f>
        <v/>
      </c>
      <c r="D1308" s="80" t="str">
        <f>IFERROR(VLOOKUP(B1308,Listor!$A$6:$C$62,3,FALSE),"")</f>
        <v/>
      </c>
      <c r="E1308" s="110" t="s">
        <v>79</v>
      </c>
      <c r="F1308" s="66"/>
      <c r="G1308" s="35" t="str">
        <f>IFERROR(VLOOKUP(B1308,Listor!$A$6:$G$62,7,FALSE),"")</f>
        <v/>
      </c>
      <c r="H1308" s="63" t="str">
        <f>IFERROR(VLOOKUP(B1308,Listor!$N$6:$O$47,2,FALSE),"")</f>
        <v/>
      </c>
      <c r="I1308" s="63" t="str">
        <f t="shared" si="61"/>
        <v/>
      </c>
      <c r="J1308" s="96" t="str">
        <f>IFERROR(VLOOKUP(B1308,Listor!$N$6:$P$47,3,FALSE)*I1308,"")</f>
        <v/>
      </c>
      <c r="K1308" s="81"/>
      <c r="L1308" s="88" t="str">
        <f>IFERROR((VLOOKUP(B1308,Listor!$N$6:$P$47,3,FALSE)*Biologiska!K1308)+(VLOOKUP(B1308,Listor!$N$6:$Q$47,4,FALSE)),"")</f>
        <v/>
      </c>
      <c r="M1308" s="63" t="str">
        <f t="shared" si="62"/>
        <v/>
      </c>
      <c r="N1308" s="75"/>
      <c r="O1308" s="84" t="str">
        <f t="shared" si="63"/>
        <v/>
      </c>
      <c r="P1308" s="107"/>
      <c r="Q1308" s="87" t="s">
        <v>79</v>
      </c>
      <c r="R1308" s="87"/>
      <c r="S1308" s="87"/>
      <c r="T1308" s="87"/>
      <c r="U1308" s="87"/>
      <c r="V1308" s="86" t="s">
        <v>79</v>
      </c>
      <c r="W1308" s="75"/>
      <c r="X1308" s="102" t="s">
        <v>79</v>
      </c>
      <c r="Y1308" s="63" t="str">
        <f>IFERROR(IF(VLOOKUP(X1308,Listor!$T$6:$U$7,2,FALSE)&lt;O1308,TRUE),"")</f>
        <v/>
      </c>
      <c r="Z1308" s="87"/>
      <c r="AA1308" s="104"/>
    </row>
    <row r="1309" spans="2:27" x14ac:dyDescent="0.25">
      <c r="B1309" s="68" t="s">
        <v>68</v>
      </c>
      <c r="C1309" s="80" t="str">
        <f>IFERROR(VLOOKUP(B1309,Listor!$A$6:$B$62,2,FALSE),"")</f>
        <v/>
      </c>
      <c r="D1309" s="80" t="str">
        <f>IFERROR(VLOOKUP(B1309,Listor!$A$6:$C$62,3,FALSE),"")</f>
        <v/>
      </c>
      <c r="E1309" s="110" t="s">
        <v>79</v>
      </c>
      <c r="F1309" s="66"/>
      <c r="G1309" s="35" t="str">
        <f>IFERROR(VLOOKUP(B1309,Listor!$A$6:$G$62,7,FALSE),"")</f>
        <v/>
      </c>
      <c r="H1309" s="63" t="str">
        <f>IFERROR(VLOOKUP(B1309,Listor!$N$6:$O$47,2,FALSE),"")</f>
        <v/>
      </c>
      <c r="I1309" s="63" t="str">
        <f t="shared" si="61"/>
        <v/>
      </c>
      <c r="J1309" s="96" t="str">
        <f>IFERROR(VLOOKUP(B1309,Listor!$N$6:$P$47,3,FALSE)*I1309,"")</f>
        <v/>
      </c>
      <c r="K1309" s="81"/>
      <c r="L1309" s="88" t="str">
        <f>IFERROR((VLOOKUP(B1309,Listor!$N$6:$P$47,3,FALSE)*Biologiska!K1309)+(VLOOKUP(B1309,Listor!$N$6:$Q$47,4,FALSE)),"")</f>
        <v/>
      </c>
      <c r="M1309" s="63" t="str">
        <f t="shared" si="62"/>
        <v/>
      </c>
      <c r="N1309" s="75"/>
      <c r="O1309" s="84" t="str">
        <f t="shared" si="63"/>
        <v/>
      </c>
      <c r="P1309" s="107"/>
      <c r="Q1309" s="87" t="s">
        <v>79</v>
      </c>
      <c r="R1309" s="87"/>
      <c r="S1309" s="87"/>
      <c r="T1309" s="87"/>
      <c r="U1309" s="87"/>
      <c r="V1309" s="86" t="s">
        <v>79</v>
      </c>
      <c r="W1309" s="75"/>
      <c r="X1309" s="102" t="s">
        <v>79</v>
      </c>
      <c r="Y1309" s="63" t="str">
        <f>IFERROR(IF(VLOOKUP(X1309,Listor!$T$6:$U$7,2,FALSE)&lt;O1309,TRUE),"")</f>
        <v/>
      </c>
      <c r="Z1309" s="87"/>
      <c r="AA1309" s="104"/>
    </row>
    <row r="1310" spans="2:27" x14ac:dyDescent="0.25">
      <c r="B1310" s="68" t="s">
        <v>68</v>
      </c>
      <c r="C1310" s="80" t="str">
        <f>IFERROR(VLOOKUP(B1310,Listor!$A$6:$B$62,2,FALSE),"")</f>
        <v/>
      </c>
      <c r="D1310" s="80" t="str">
        <f>IFERROR(VLOOKUP(B1310,Listor!$A$6:$C$62,3,FALSE),"")</f>
        <v/>
      </c>
      <c r="E1310" s="110" t="s">
        <v>79</v>
      </c>
      <c r="F1310" s="66"/>
      <c r="G1310" s="35" t="str">
        <f>IFERROR(VLOOKUP(B1310,Listor!$A$6:$G$62,7,FALSE),"")</f>
        <v/>
      </c>
      <c r="H1310" s="63" t="str">
        <f>IFERROR(VLOOKUP(B1310,Listor!$N$6:$O$47,2,FALSE),"")</f>
        <v/>
      </c>
      <c r="I1310" s="63" t="str">
        <f t="shared" si="61"/>
        <v/>
      </c>
      <c r="J1310" s="96" t="str">
        <f>IFERROR(VLOOKUP(B1310,Listor!$N$6:$P$47,3,FALSE)*I1310,"")</f>
        <v/>
      </c>
      <c r="K1310" s="81"/>
      <c r="L1310" s="88" t="str">
        <f>IFERROR((VLOOKUP(B1310,Listor!$N$6:$P$47,3,FALSE)*Biologiska!K1310)+(VLOOKUP(B1310,Listor!$N$6:$Q$47,4,FALSE)),"")</f>
        <v/>
      </c>
      <c r="M1310" s="63" t="str">
        <f t="shared" si="62"/>
        <v/>
      </c>
      <c r="N1310" s="75"/>
      <c r="O1310" s="84" t="str">
        <f t="shared" si="63"/>
        <v/>
      </c>
      <c r="P1310" s="107"/>
      <c r="Q1310" s="87" t="s">
        <v>79</v>
      </c>
      <c r="R1310" s="87"/>
      <c r="S1310" s="87"/>
      <c r="T1310" s="87"/>
      <c r="U1310" s="87"/>
      <c r="V1310" s="86" t="s">
        <v>79</v>
      </c>
      <c r="W1310" s="75"/>
      <c r="X1310" s="102" t="s">
        <v>79</v>
      </c>
      <c r="Y1310" s="63" t="str">
        <f>IFERROR(IF(VLOOKUP(X1310,Listor!$T$6:$U$7,2,FALSE)&lt;O1310,TRUE),"")</f>
        <v/>
      </c>
      <c r="Z1310" s="87"/>
      <c r="AA1310" s="104"/>
    </row>
    <row r="1311" spans="2:27" x14ac:dyDescent="0.25">
      <c r="B1311" s="68" t="s">
        <v>68</v>
      </c>
      <c r="C1311" s="80" t="str">
        <f>IFERROR(VLOOKUP(B1311,Listor!$A$6:$B$62,2,FALSE),"")</f>
        <v/>
      </c>
      <c r="D1311" s="80" t="str">
        <f>IFERROR(VLOOKUP(B1311,Listor!$A$6:$C$62,3,FALSE),"")</f>
        <v/>
      </c>
      <c r="E1311" s="110" t="s">
        <v>79</v>
      </c>
      <c r="F1311" s="66"/>
      <c r="G1311" s="35" t="str">
        <f>IFERROR(VLOOKUP(B1311,Listor!$A$6:$G$62,7,FALSE),"")</f>
        <v/>
      </c>
      <c r="H1311" s="63" t="str">
        <f>IFERROR(VLOOKUP(B1311,Listor!$N$6:$O$47,2,FALSE),"")</f>
        <v/>
      </c>
      <c r="I1311" s="63" t="str">
        <f t="shared" si="61"/>
        <v/>
      </c>
      <c r="J1311" s="96" t="str">
        <f>IFERROR(VLOOKUP(B1311,Listor!$N$6:$P$47,3,FALSE)*I1311,"")</f>
        <v/>
      </c>
      <c r="K1311" s="81"/>
      <c r="L1311" s="88" t="str">
        <f>IFERROR((VLOOKUP(B1311,Listor!$N$6:$P$47,3,FALSE)*Biologiska!K1311)+(VLOOKUP(B1311,Listor!$N$6:$Q$47,4,FALSE)),"")</f>
        <v/>
      </c>
      <c r="M1311" s="63" t="str">
        <f t="shared" si="62"/>
        <v/>
      </c>
      <c r="N1311" s="75"/>
      <c r="O1311" s="84" t="str">
        <f t="shared" si="63"/>
        <v/>
      </c>
      <c r="P1311" s="107"/>
      <c r="Q1311" s="87" t="s">
        <v>79</v>
      </c>
      <c r="R1311" s="87"/>
      <c r="S1311" s="87"/>
      <c r="T1311" s="87"/>
      <c r="U1311" s="87"/>
      <c r="V1311" s="86" t="s">
        <v>79</v>
      </c>
      <c r="W1311" s="75"/>
      <c r="X1311" s="102" t="s">
        <v>79</v>
      </c>
      <c r="Y1311" s="63" t="str">
        <f>IFERROR(IF(VLOOKUP(X1311,Listor!$T$6:$U$7,2,FALSE)&lt;O1311,TRUE),"")</f>
        <v/>
      </c>
      <c r="Z1311" s="87"/>
      <c r="AA1311" s="104"/>
    </row>
    <row r="1312" spans="2:27" x14ac:dyDescent="0.25">
      <c r="B1312" s="68" t="s">
        <v>68</v>
      </c>
      <c r="C1312" s="80" t="str">
        <f>IFERROR(VLOOKUP(B1312,Listor!$A$6:$B$62,2,FALSE),"")</f>
        <v/>
      </c>
      <c r="D1312" s="80" t="str">
        <f>IFERROR(VLOOKUP(B1312,Listor!$A$6:$C$62,3,FALSE),"")</f>
        <v/>
      </c>
      <c r="E1312" s="110" t="s">
        <v>79</v>
      </c>
      <c r="F1312" s="66"/>
      <c r="G1312" s="35" t="str">
        <f>IFERROR(VLOOKUP(B1312,Listor!$A$6:$G$62,7,FALSE),"")</f>
        <v/>
      </c>
      <c r="H1312" s="63" t="str">
        <f>IFERROR(VLOOKUP(B1312,Listor!$N$6:$O$47,2,FALSE),"")</f>
        <v/>
      </c>
      <c r="I1312" s="63" t="str">
        <f t="shared" si="61"/>
        <v/>
      </c>
      <c r="J1312" s="96" t="str">
        <f>IFERROR(VLOOKUP(B1312,Listor!$N$6:$P$47,3,FALSE)*I1312,"")</f>
        <v/>
      </c>
      <c r="K1312" s="81"/>
      <c r="L1312" s="88" t="str">
        <f>IFERROR((VLOOKUP(B1312,Listor!$N$6:$P$47,3,FALSE)*Biologiska!K1312)+(VLOOKUP(B1312,Listor!$N$6:$Q$47,4,FALSE)),"")</f>
        <v/>
      </c>
      <c r="M1312" s="63" t="str">
        <f t="shared" si="62"/>
        <v/>
      </c>
      <c r="N1312" s="75"/>
      <c r="O1312" s="84" t="str">
        <f t="shared" si="63"/>
        <v/>
      </c>
      <c r="P1312" s="107"/>
      <c r="Q1312" s="87" t="s">
        <v>79</v>
      </c>
      <c r="R1312" s="87"/>
      <c r="S1312" s="87"/>
      <c r="T1312" s="87"/>
      <c r="U1312" s="87"/>
      <c r="V1312" s="86" t="s">
        <v>79</v>
      </c>
      <c r="W1312" s="75"/>
      <c r="X1312" s="102" t="s">
        <v>79</v>
      </c>
      <c r="Y1312" s="63" t="str">
        <f>IFERROR(IF(VLOOKUP(X1312,Listor!$T$6:$U$7,2,FALSE)&lt;O1312,TRUE),"")</f>
        <v/>
      </c>
      <c r="Z1312" s="87"/>
      <c r="AA1312" s="104"/>
    </row>
    <row r="1313" spans="2:27" x14ac:dyDescent="0.25">
      <c r="B1313" s="68" t="s">
        <v>68</v>
      </c>
      <c r="C1313" s="80" t="str">
        <f>IFERROR(VLOOKUP(B1313,Listor!$A$6:$B$62,2,FALSE),"")</f>
        <v/>
      </c>
      <c r="D1313" s="80" t="str">
        <f>IFERROR(VLOOKUP(B1313,Listor!$A$6:$C$62,3,FALSE),"")</f>
        <v/>
      </c>
      <c r="E1313" s="110" t="s">
        <v>79</v>
      </c>
      <c r="F1313" s="66"/>
      <c r="G1313" s="35" t="str">
        <f>IFERROR(VLOOKUP(B1313,Listor!$A$6:$G$62,7,FALSE),"")</f>
        <v/>
      </c>
      <c r="H1313" s="63" t="str">
        <f>IFERROR(VLOOKUP(B1313,Listor!$N$6:$O$47,2,FALSE),"")</f>
        <v/>
      </c>
      <c r="I1313" s="63" t="str">
        <f t="shared" si="61"/>
        <v/>
      </c>
      <c r="J1313" s="96" t="str">
        <f>IFERROR(VLOOKUP(B1313,Listor!$N$6:$P$47,3,FALSE)*I1313,"")</f>
        <v/>
      </c>
      <c r="K1313" s="81"/>
      <c r="L1313" s="88" t="str">
        <f>IFERROR((VLOOKUP(B1313,Listor!$N$6:$P$47,3,FALSE)*Biologiska!K1313)+(VLOOKUP(B1313,Listor!$N$6:$Q$47,4,FALSE)),"")</f>
        <v/>
      </c>
      <c r="M1313" s="63" t="str">
        <f t="shared" si="62"/>
        <v/>
      </c>
      <c r="N1313" s="75"/>
      <c r="O1313" s="84" t="str">
        <f t="shared" si="63"/>
        <v/>
      </c>
      <c r="P1313" s="107"/>
      <c r="Q1313" s="87" t="s">
        <v>79</v>
      </c>
      <c r="R1313" s="87"/>
      <c r="S1313" s="87"/>
      <c r="T1313" s="87"/>
      <c r="U1313" s="87"/>
      <c r="V1313" s="86" t="s">
        <v>79</v>
      </c>
      <c r="W1313" s="75"/>
      <c r="X1313" s="102" t="s">
        <v>79</v>
      </c>
      <c r="Y1313" s="63" t="str">
        <f>IFERROR(IF(VLOOKUP(X1313,Listor!$T$6:$U$7,2,FALSE)&lt;O1313,TRUE),"")</f>
        <v/>
      </c>
      <c r="Z1313" s="87"/>
      <c r="AA1313" s="104"/>
    </row>
    <row r="1314" spans="2:27" x14ac:dyDescent="0.25">
      <c r="B1314" s="68" t="s">
        <v>68</v>
      </c>
      <c r="C1314" s="80" t="str">
        <f>IFERROR(VLOOKUP(B1314,Listor!$A$6:$B$62,2,FALSE),"")</f>
        <v/>
      </c>
      <c r="D1314" s="80" t="str">
        <f>IFERROR(VLOOKUP(B1314,Listor!$A$6:$C$62,3,FALSE),"")</f>
        <v/>
      </c>
      <c r="E1314" s="110" t="s">
        <v>79</v>
      </c>
      <c r="F1314" s="66"/>
      <c r="G1314" s="35" t="str">
        <f>IFERROR(VLOOKUP(B1314,Listor!$A$6:$G$62,7,FALSE),"")</f>
        <v/>
      </c>
      <c r="H1314" s="63" t="str">
        <f>IFERROR(VLOOKUP(B1314,Listor!$N$6:$O$47,2,FALSE),"")</f>
        <v/>
      </c>
      <c r="I1314" s="63" t="str">
        <f t="shared" si="61"/>
        <v/>
      </c>
      <c r="J1314" s="96" t="str">
        <f>IFERROR(VLOOKUP(B1314,Listor!$N$6:$P$47,3,FALSE)*I1314,"")</f>
        <v/>
      </c>
      <c r="K1314" s="81"/>
      <c r="L1314" s="88" t="str">
        <f>IFERROR((VLOOKUP(B1314,Listor!$N$6:$P$47,3,FALSE)*Biologiska!K1314)+(VLOOKUP(B1314,Listor!$N$6:$Q$47,4,FALSE)),"")</f>
        <v/>
      </c>
      <c r="M1314" s="63" t="str">
        <f t="shared" si="62"/>
        <v/>
      </c>
      <c r="N1314" s="75"/>
      <c r="O1314" s="84" t="str">
        <f t="shared" si="63"/>
        <v/>
      </c>
      <c r="P1314" s="107"/>
      <c r="Q1314" s="87" t="s">
        <v>79</v>
      </c>
      <c r="R1314" s="87"/>
      <c r="S1314" s="87"/>
      <c r="T1314" s="87"/>
      <c r="U1314" s="87"/>
      <c r="V1314" s="86" t="s">
        <v>79</v>
      </c>
      <c r="W1314" s="75"/>
      <c r="X1314" s="102" t="s">
        <v>79</v>
      </c>
      <c r="Y1314" s="63" t="str">
        <f>IFERROR(IF(VLOOKUP(X1314,Listor!$T$6:$U$7,2,FALSE)&lt;O1314,TRUE),"")</f>
        <v/>
      </c>
      <c r="Z1314" s="87"/>
      <c r="AA1314" s="104"/>
    </row>
    <row r="1315" spans="2:27" x14ac:dyDescent="0.25">
      <c r="B1315" s="68" t="s">
        <v>68</v>
      </c>
      <c r="C1315" s="80" t="str">
        <f>IFERROR(VLOOKUP(B1315,Listor!$A$6:$B$62,2,FALSE),"")</f>
        <v/>
      </c>
      <c r="D1315" s="80" t="str">
        <f>IFERROR(VLOOKUP(B1315,Listor!$A$6:$C$62,3,FALSE),"")</f>
        <v/>
      </c>
      <c r="E1315" s="110" t="s">
        <v>79</v>
      </c>
      <c r="F1315" s="66"/>
      <c r="G1315" s="35" t="str">
        <f>IFERROR(VLOOKUP(B1315,Listor!$A$6:$G$62,7,FALSE),"")</f>
        <v/>
      </c>
      <c r="H1315" s="63" t="str">
        <f>IFERROR(VLOOKUP(B1315,Listor!$N$6:$O$47,2,FALSE),"")</f>
        <v/>
      </c>
      <c r="I1315" s="63" t="str">
        <f t="shared" si="61"/>
        <v/>
      </c>
      <c r="J1315" s="96" t="str">
        <f>IFERROR(VLOOKUP(B1315,Listor!$N$6:$P$47,3,FALSE)*I1315,"")</f>
        <v/>
      </c>
      <c r="K1315" s="81"/>
      <c r="L1315" s="88" t="str">
        <f>IFERROR((VLOOKUP(B1315,Listor!$N$6:$P$47,3,FALSE)*Biologiska!K1315)+(VLOOKUP(B1315,Listor!$N$6:$Q$47,4,FALSE)),"")</f>
        <v/>
      </c>
      <c r="M1315" s="63" t="str">
        <f t="shared" si="62"/>
        <v/>
      </c>
      <c r="N1315" s="75"/>
      <c r="O1315" s="84" t="str">
        <f t="shared" si="63"/>
        <v/>
      </c>
      <c r="P1315" s="107"/>
      <c r="Q1315" s="87" t="s">
        <v>79</v>
      </c>
      <c r="R1315" s="87"/>
      <c r="S1315" s="87"/>
      <c r="T1315" s="87"/>
      <c r="U1315" s="87"/>
      <c r="V1315" s="86" t="s">
        <v>79</v>
      </c>
      <c r="W1315" s="75"/>
      <c r="X1315" s="102" t="s">
        <v>79</v>
      </c>
      <c r="Y1315" s="63" t="str">
        <f>IFERROR(IF(VLOOKUP(X1315,Listor!$T$6:$U$7,2,FALSE)&lt;O1315,TRUE),"")</f>
        <v/>
      </c>
      <c r="Z1315" s="87"/>
      <c r="AA1315" s="104"/>
    </row>
    <row r="1316" spans="2:27" x14ac:dyDescent="0.25">
      <c r="B1316" s="68" t="s">
        <v>68</v>
      </c>
      <c r="C1316" s="80" t="str">
        <f>IFERROR(VLOOKUP(B1316,Listor!$A$6:$B$62,2,FALSE),"")</f>
        <v/>
      </c>
      <c r="D1316" s="80" t="str">
        <f>IFERROR(VLOOKUP(B1316,Listor!$A$6:$C$62,3,FALSE),"")</f>
        <v/>
      </c>
      <c r="E1316" s="110" t="s">
        <v>79</v>
      </c>
      <c r="F1316" s="66"/>
      <c r="G1316" s="35" t="str">
        <f>IFERROR(VLOOKUP(B1316,Listor!$A$6:$G$62,7,FALSE),"")</f>
        <v/>
      </c>
      <c r="H1316" s="63" t="str">
        <f>IFERROR(VLOOKUP(B1316,Listor!$N$6:$O$47,2,FALSE),"")</f>
        <v/>
      </c>
      <c r="I1316" s="63" t="str">
        <f t="shared" si="61"/>
        <v/>
      </c>
      <c r="J1316" s="96" t="str">
        <f>IFERROR(VLOOKUP(B1316,Listor!$N$6:$P$47,3,FALSE)*I1316,"")</f>
        <v/>
      </c>
      <c r="K1316" s="81"/>
      <c r="L1316" s="88" t="str">
        <f>IFERROR((VLOOKUP(B1316,Listor!$N$6:$P$47,3,FALSE)*Biologiska!K1316)+(VLOOKUP(B1316,Listor!$N$6:$Q$47,4,FALSE)),"")</f>
        <v/>
      </c>
      <c r="M1316" s="63" t="str">
        <f t="shared" si="62"/>
        <v/>
      </c>
      <c r="N1316" s="75"/>
      <c r="O1316" s="84" t="str">
        <f t="shared" si="63"/>
        <v/>
      </c>
      <c r="P1316" s="107"/>
      <c r="Q1316" s="87" t="s">
        <v>79</v>
      </c>
      <c r="R1316" s="87"/>
      <c r="S1316" s="87"/>
      <c r="T1316" s="87"/>
      <c r="U1316" s="87"/>
      <c r="V1316" s="86" t="s">
        <v>79</v>
      </c>
      <c r="W1316" s="75"/>
      <c r="X1316" s="102" t="s">
        <v>79</v>
      </c>
      <c r="Y1316" s="63" t="str">
        <f>IFERROR(IF(VLOOKUP(X1316,Listor!$T$6:$U$7,2,FALSE)&lt;O1316,TRUE),"")</f>
        <v/>
      </c>
      <c r="Z1316" s="87"/>
      <c r="AA1316" s="104"/>
    </row>
    <row r="1317" spans="2:27" x14ac:dyDescent="0.25">
      <c r="B1317" s="68" t="s">
        <v>68</v>
      </c>
      <c r="C1317" s="80" t="str">
        <f>IFERROR(VLOOKUP(B1317,Listor!$A$6:$B$62,2,FALSE),"")</f>
        <v/>
      </c>
      <c r="D1317" s="80" t="str">
        <f>IFERROR(VLOOKUP(B1317,Listor!$A$6:$C$62,3,FALSE),"")</f>
        <v/>
      </c>
      <c r="E1317" s="110" t="s">
        <v>79</v>
      </c>
      <c r="F1317" s="66"/>
      <c r="G1317" s="35" t="str">
        <f>IFERROR(VLOOKUP(B1317,Listor!$A$6:$G$62,7,FALSE),"")</f>
        <v/>
      </c>
      <c r="H1317" s="63" t="str">
        <f>IFERROR(VLOOKUP(B1317,Listor!$N$6:$O$47,2,FALSE),"")</f>
        <v/>
      </c>
      <c r="I1317" s="63" t="str">
        <f t="shared" si="61"/>
        <v/>
      </c>
      <c r="J1317" s="96" t="str">
        <f>IFERROR(VLOOKUP(B1317,Listor!$N$6:$P$47,3,FALSE)*I1317,"")</f>
        <v/>
      </c>
      <c r="K1317" s="81"/>
      <c r="L1317" s="88" t="str">
        <f>IFERROR((VLOOKUP(B1317,Listor!$N$6:$P$47,3,FALSE)*Biologiska!K1317)+(VLOOKUP(B1317,Listor!$N$6:$Q$47,4,FALSE)),"")</f>
        <v/>
      </c>
      <c r="M1317" s="63" t="str">
        <f t="shared" si="62"/>
        <v/>
      </c>
      <c r="N1317" s="75"/>
      <c r="O1317" s="84" t="str">
        <f t="shared" si="63"/>
        <v/>
      </c>
      <c r="P1317" s="107"/>
      <c r="Q1317" s="87" t="s">
        <v>79</v>
      </c>
      <c r="R1317" s="87"/>
      <c r="S1317" s="87"/>
      <c r="T1317" s="87"/>
      <c r="U1317" s="87"/>
      <c r="V1317" s="86" t="s">
        <v>79</v>
      </c>
      <c r="W1317" s="75"/>
      <c r="X1317" s="102" t="s">
        <v>79</v>
      </c>
      <c r="Y1317" s="63" t="str">
        <f>IFERROR(IF(VLOOKUP(X1317,Listor!$T$6:$U$7,2,FALSE)&lt;O1317,TRUE),"")</f>
        <v/>
      </c>
      <c r="Z1317" s="87"/>
      <c r="AA1317" s="104"/>
    </row>
    <row r="1318" spans="2:27" x14ac:dyDescent="0.25">
      <c r="B1318" s="68" t="s">
        <v>68</v>
      </c>
      <c r="C1318" s="80" t="str">
        <f>IFERROR(VLOOKUP(B1318,Listor!$A$6:$B$62,2,FALSE),"")</f>
        <v/>
      </c>
      <c r="D1318" s="80" t="str">
        <f>IFERROR(VLOOKUP(B1318,Listor!$A$6:$C$62,3,FALSE),"")</f>
        <v/>
      </c>
      <c r="E1318" s="110" t="s">
        <v>79</v>
      </c>
      <c r="F1318" s="66"/>
      <c r="G1318" s="35" t="str">
        <f>IFERROR(VLOOKUP(B1318,Listor!$A$6:$G$62,7,FALSE),"")</f>
        <v/>
      </c>
      <c r="H1318" s="63" t="str">
        <f>IFERROR(VLOOKUP(B1318,Listor!$N$6:$O$47,2,FALSE),"")</f>
        <v/>
      </c>
      <c r="I1318" s="63" t="str">
        <f t="shared" si="61"/>
        <v/>
      </c>
      <c r="J1318" s="96" t="str">
        <f>IFERROR(VLOOKUP(B1318,Listor!$N$6:$P$47,3,FALSE)*I1318,"")</f>
        <v/>
      </c>
      <c r="K1318" s="81"/>
      <c r="L1318" s="88" t="str">
        <f>IFERROR((VLOOKUP(B1318,Listor!$N$6:$P$47,3,FALSE)*Biologiska!K1318)+(VLOOKUP(B1318,Listor!$N$6:$Q$47,4,FALSE)),"")</f>
        <v/>
      </c>
      <c r="M1318" s="63" t="str">
        <f t="shared" si="62"/>
        <v/>
      </c>
      <c r="N1318" s="75"/>
      <c r="O1318" s="84" t="str">
        <f t="shared" si="63"/>
        <v/>
      </c>
      <c r="P1318" s="107"/>
      <c r="Q1318" s="87" t="s">
        <v>79</v>
      </c>
      <c r="R1318" s="87"/>
      <c r="S1318" s="87"/>
      <c r="T1318" s="87"/>
      <c r="U1318" s="87"/>
      <c r="V1318" s="86" t="s">
        <v>79</v>
      </c>
      <c r="W1318" s="75"/>
      <c r="X1318" s="102" t="s">
        <v>79</v>
      </c>
      <c r="Y1318" s="63" t="str">
        <f>IFERROR(IF(VLOOKUP(X1318,Listor!$T$6:$U$7,2,FALSE)&lt;O1318,TRUE),"")</f>
        <v/>
      </c>
      <c r="Z1318" s="87"/>
      <c r="AA1318" s="104"/>
    </row>
    <row r="1319" spans="2:27" x14ac:dyDescent="0.25">
      <c r="B1319" s="68" t="s">
        <v>68</v>
      </c>
      <c r="C1319" s="80" t="str">
        <f>IFERROR(VLOOKUP(B1319,Listor!$A$6:$B$62,2,FALSE),"")</f>
        <v/>
      </c>
      <c r="D1319" s="80" t="str">
        <f>IFERROR(VLOOKUP(B1319,Listor!$A$6:$C$62,3,FALSE),"")</f>
        <v/>
      </c>
      <c r="E1319" s="110" t="s">
        <v>79</v>
      </c>
      <c r="F1319" s="66"/>
      <c r="G1319" s="35" t="str">
        <f>IFERROR(VLOOKUP(B1319,Listor!$A$6:$G$62,7,FALSE),"")</f>
        <v/>
      </c>
      <c r="H1319" s="63" t="str">
        <f>IFERROR(VLOOKUP(B1319,Listor!$N$6:$O$47,2,FALSE),"")</f>
        <v/>
      </c>
      <c r="I1319" s="63" t="str">
        <f t="shared" si="61"/>
        <v/>
      </c>
      <c r="J1319" s="96" t="str">
        <f>IFERROR(VLOOKUP(B1319,Listor!$N$6:$P$47,3,FALSE)*I1319,"")</f>
        <v/>
      </c>
      <c r="K1319" s="81"/>
      <c r="L1319" s="88" t="str">
        <f>IFERROR((VLOOKUP(B1319,Listor!$N$6:$P$47,3,FALSE)*Biologiska!K1319)+(VLOOKUP(B1319,Listor!$N$6:$Q$47,4,FALSE)),"")</f>
        <v/>
      </c>
      <c r="M1319" s="63" t="str">
        <f t="shared" si="62"/>
        <v/>
      </c>
      <c r="N1319" s="75"/>
      <c r="O1319" s="84" t="str">
        <f t="shared" si="63"/>
        <v/>
      </c>
      <c r="P1319" s="107"/>
      <c r="Q1319" s="87" t="s">
        <v>79</v>
      </c>
      <c r="R1319" s="87"/>
      <c r="S1319" s="87"/>
      <c r="T1319" s="87"/>
      <c r="U1319" s="87"/>
      <c r="V1319" s="86" t="s">
        <v>79</v>
      </c>
      <c r="W1319" s="75"/>
      <c r="X1319" s="102" t="s">
        <v>79</v>
      </c>
      <c r="Y1319" s="63" t="str">
        <f>IFERROR(IF(VLOOKUP(X1319,Listor!$T$6:$U$7,2,FALSE)&lt;O1319,TRUE),"")</f>
        <v/>
      </c>
      <c r="Z1319" s="87"/>
      <c r="AA1319" s="104"/>
    </row>
    <row r="1320" spans="2:27" x14ac:dyDescent="0.25">
      <c r="B1320" s="68" t="s">
        <v>68</v>
      </c>
      <c r="C1320" s="80" t="str">
        <f>IFERROR(VLOOKUP(B1320,Listor!$A$6:$B$62,2,FALSE),"")</f>
        <v/>
      </c>
      <c r="D1320" s="80" t="str">
        <f>IFERROR(VLOOKUP(B1320,Listor!$A$6:$C$62,3,FALSE),"")</f>
        <v/>
      </c>
      <c r="E1320" s="110" t="s">
        <v>79</v>
      </c>
      <c r="F1320" s="66"/>
      <c r="G1320" s="35" t="str">
        <f>IFERROR(VLOOKUP(B1320,Listor!$A$6:$G$62,7,FALSE),"")</f>
        <v/>
      </c>
      <c r="H1320" s="63" t="str">
        <f>IFERROR(VLOOKUP(B1320,Listor!$N$6:$O$47,2,FALSE),"")</f>
        <v/>
      </c>
      <c r="I1320" s="63" t="str">
        <f t="shared" si="61"/>
        <v/>
      </c>
      <c r="J1320" s="96" t="str">
        <f>IFERROR(VLOOKUP(B1320,Listor!$N$6:$P$47,3,FALSE)*I1320,"")</f>
        <v/>
      </c>
      <c r="K1320" s="81"/>
      <c r="L1320" s="88" t="str">
        <f>IFERROR((VLOOKUP(B1320,Listor!$N$6:$P$47,3,FALSE)*Biologiska!K1320)+(VLOOKUP(B1320,Listor!$N$6:$Q$47,4,FALSE)),"")</f>
        <v/>
      </c>
      <c r="M1320" s="63" t="str">
        <f t="shared" si="62"/>
        <v/>
      </c>
      <c r="N1320" s="75"/>
      <c r="O1320" s="84" t="str">
        <f t="shared" si="63"/>
        <v/>
      </c>
      <c r="P1320" s="107"/>
      <c r="Q1320" s="87" t="s">
        <v>79</v>
      </c>
      <c r="R1320" s="87"/>
      <c r="S1320" s="87"/>
      <c r="T1320" s="87"/>
      <c r="U1320" s="87"/>
      <c r="V1320" s="86" t="s">
        <v>79</v>
      </c>
      <c r="W1320" s="75"/>
      <c r="X1320" s="102" t="s">
        <v>79</v>
      </c>
      <c r="Y1320" s="63" t="str">
        <f>IFERROR(IF(VLOOKUP(X1320,Listor!$T$6:$U$7,2,FALSE)&lt;O1320,TRUE),"")</f>
        <v/>
      </c>
      <c r="Z1320" s="87"/>
      <c r="AA1320" s="104"/>
    </row>
    <row r="1321" spans="2:27" x14ac:dyDescent="0.25">
      <c r="B1321" s="68" t="s">
        <v>68</v>
      </c>
      <c r="C1321" s="80" t="str">
        <f>IFERROR(VLOOKUP(B1321,Listor!$A$6:$B$62,2,FALSE),"")</f>
        <v/>
      </c>
      <c r="D1321" s="80" t="str">
        <f>IFERROR(VLOOKUP(B1321,Listor!$A$6:$C$62,3,FALSE),"")</f>
        <v/>
      </c>
      <c r="E1321" s="110" t="s">
        <v>79</v>
      </c>
      <c r="F1321" s="66"/>
      <c r="G1321" s="35" t="str">
        <f>IFERROR(VLOOKUP(B1321,Listor!$A$6:$G$62,7,FALSE),"")</f>
        <v/>
      </c>
      <c r="H1321" s="63" t="str">
        <f>IFERROR(VLOOKUP(B1321,Listor!$N$6:$O$47,2,FALSE),"")</f>
        <v/>
      </c>
      <c r="I1321" s="63" t="str">
        <f t="shared" ref="I1321:I1384" si="64">IFERROR(F1321*H1321,"")</f>
        <v/>
      </c>
      <c r="J1321" s="96" t="str">
        <f>IFERROR(VLOOKUP(B1321,Listor!$N$6:$P$47,3,FALSE)*I1321,"")</f>
        <v/>
      </c>
      <c r="K1321" s="81"/>
      <c r="L1321" s="88" t="str">
        <f>IFERROR((VLOOKUP(B1321,Listor!$N$6:$P$47,3,FALSE)*Biologiska!K1321)+(VLOOKUP(B1321,Listor!$N$6:$Q$47,4,FALSE)),"")</f>
        <v/>
      </c>
      <c r="M1321" s="63" t="str">
        <f t="shared" ref="M1321:M1384" si="65">IFERROR(I1321*L1321,"")</f>
        <v/>
      </c>
      <c r="N1321" s="75"/>
      <c r="O1321" s="84" t="str">
        <f t="shared" ref="O1321:O1384" si="66">IF(ISBLANK(K1321),"",IFERROR(((83.8-K1321)/83.8)*100,""))</f>
        <v/>
      </c>
      <c r="P1321" s="107"/>
      <c r="Q1321" s="87" t="s">
        <v>79</v>
      </c>
      <c r="R1321" s="87"/>
      <c r="S1321" s="87"/>
      <c r="T1321" s="87"/>
      <c r="U1321" s="87"/>
      <c r="V1321" s="86" t="s">
        <v>79</v>
      </c>
      <c r="W1321" s="75"/>
      <c r="X1321" s="102" t="s">
        <v>79</v>
      </c>
      <c r="Y1321" s="63" t="str">
        <f>IFERROR(IF(VLOOKUP(X1321,Listor!$T$6:$U$7,2,FALSE)&lt;O1321,TRUE),"")</f>
        <v/>
      </c>
      <c r="Z1321" s="87"/>
      <c r="AA1321" s="104"/>
    </row>
    <row r="1322" spans="2:27" x14ac:dyDescent="0.25">
      <c r="B1322" s="68" t="s">
        <v>68</v>
      </c>
      <c r="C1322" s="80" t="str">
        <f>IFERROR(VLOOKUP(B1322,Listor!$A$6:$B$62,2,FALSE),"")</f>
        <v/>
      </c>
      <c r="D1322" s="80" t="str">
        <f>IFERROR(VLOOKUP(B1322,Listor!$A$6:$C$62,3,FALSE),"")</f>
        <v/>
      </c>
      <c r="E1322" s="110" t="s">
        <v>79</v>
      </c>
      <c r="F1322" s="66"/>
      <c r="G1322" s="35" t="str">
        <f>IFERROR(VLOOKUP(B1322,Listor!$A$6:$G$62,7,FALSE),"")</f>
        <v/>
      </c>
      <c r="H1322" s="63" t="str">
        <f>IFERROR(VLOOKUP(B1322,Listor!$N$6:$O$47,2,FALSE),"")</f>
        <v/>
      </c>
      <c r="I1322" s="63" t="str">
        <f t="shared" si="64"/>
        <v/>
      </c>
      <c r="J1322" s="96" t="str">
        <f>IFERROR(VLOOKUP(B1322,Listor!$N$6:$P$47,3,FALSE)*I1322,"")</f>
        <v/>
      </c>
      <c r="K1322" s="81"/>
      <c r="L1322" s="88" t="str">
        <f>IFERROR((VLOOKUP(B1322,Listor!$N$6:$P$47,3,FALSE)*Biologiska!K1322)+(VLOOKUP(B1322,Listor!$N$6:$Q$47,4,FALSE)),"")</f>
        <v/>
      </c>
      <c r="M1322" s="63" t="str">
        <f t="shared" si="65"/>
        <v/>
      </c>
      <c r="N1322" s="75"/>
      <c r="O1322" s="84" t="str">
        <f t="shared" si="66"/>
        <v/>
      </c>
      <c r="P1322" s="107"/>
      <c r="Q1322" s="87" t="s">
        <v>79</v>
      </c>
      <c r="R1322" s="87"/>
      <c r="S1322" s="87"/>
      <c r="T1322" s="87"/>
      <c r="U1322" s="87"/>
      <c r="V1322" s="86" t="s">
        <v>79</v>
      </c>
      <c r="W1322" s="75"/>
      <c r="X1322" s="102" t="s">
        <v>79</v>
      </c>
      <c r="Y1322" s="63" t="str">
        <f>IFERROR(IF(VLOOKUP(X1322,Listor!$T$6:$U$7,2,FALSE)&lt;O1322,TRUE),"")</f>
        <v/>
      </c>
      <c r="Z1322" s="87"/>
      <c r="AA1322" s="104"/>
    </row>
    <row r="1323" spans="2:27" x14ac:dyDescent="0.25">
      <c r="B1323" s="68" t="s">
        <v>68</v>
      </c>
      <c r="C1323" s="80" t="str">
        <f>IFERROR(VLOOKUP(B1323,Listor!$A$6:$B$62,2,FALSE),"")</f>
        <v/>
      </c>
      <c r="D1323" s="80" t="str">
        <f>IFERROR(VLOOKUP(B1323,Listor!$A$6:$C$62,3,FALSE),"")</f>
        <v/>
      </c>
      <c r="E1323" s="110" t="s">
        <v>79</v>
      </c>
      <c r="F1323" s="66"/>
      <c r="G1323" s="35" t="str">
        <f>IFERROR(VLOOKUP(B1323,Listor!$A$6:$G$62,7,FALSE),"")</f>
        <v/>
      </c>
      <c r="H1323" s="63" t="str">
        <f>IFERROR(VLOOKUP(B1323,Listor!$N$6:$O$47,2,FALSE),"")</f>
        <v/>
      </c>
      <c r="I1323" s="63" t="str">
        <f t="shared" si="64"/>
        <v/>
      </c>
      <c r="J1323" s="96" t="str">
        <f>IFERROR(VLOOKUP(B1323,Listor!$N$6:$P$47,3,FALSE)*I1323,"")</f>
        <v/>
      </c>
      <c r="K1323" s="81"/>
      <c r="L1323" s="88" t="str">
        <f>IFERROR((VLOOKUP(B1323,Listor!$N$6:$P$47,3,FALSE)*Biologiska!K1323)+(VLOOKUP(B1323,Listor!$N$6:$Q$47,4,FALSE)),"")</f>
        <v/>
      </c>
      <c r="M1323" s="63" t="str">
        <f t="shared" si="65"/>
        <v/>
      </c>
      <c r="N1323" s="75"/>
      <c r="O1323" s="84" t="str">
        <f t="shared" si="66"/>
        <v/>
      </c>
      <c r="P1323" s="107"/>
      <c r="Q1323" s="87" t="s">
        <v>79</v>
      </c>
      <c r="R1323" s="87"/>
      <c r="S1323" s="87"/>
      <c r="T1323" s="87"/>
      <c r="U1323" s="87"/>
      <c r="V1323" s="86" t="s">
        <v>79</v>
      </c>
      <c r="W1323" s="75"/>
      <c r="X1323" s="102" t="s">
        <v>79</v>
      </c>
      <c r="Y1323" s="63" t="str">
        <f>IFERROR(IF(VLOOKUP(X1323,Listor!$T$6:$U$7,2,FALSE)&lt;O1323,TRUE),"")</f>
        <v/>
      </c>
      <c r="Z1323" s="87"/>
      <c r="AA1323" s="104"/>
    </row>
    <row r="1324" spans="2:27" x14ac:dyDescent="0.25">
      <c r="B1324" s="68" t="s">
        <v>68</v>
      </c>
      <c r="C1324" s="80" t="str">
        <f>IFERROR(VLOOKUP(B1324,Listor!$A$6:$B$62,2,FALSE),"")</f>
        <v/>
      </c>
      <c r="D1324" s="80" t="str">
        <f>IFERROR(VLOOKUP(B1324,Listor!$A$6:$C$62,3,FALSE),"")</f>
        <v/>
      </c>
      <c r="E1324" s="110" t="s">
        <v>79</v>
      </c>
      <c r="F1324" s="66"/>
      <c r="G1324" s="35" t="str">
        <f>IFERROR(VLOOKUP(B1324,Listor!$A$6:$G$62,7,FALSE),"")</f>
        <v/>
      </c>
      <c r="H1324" s="63" t="str">
        <f>IFERROR(VLOOKUP(B1324,Listor!$N$6:$O$47,2,FALSE),"")</f>
        <v/>
      </c>
      <c r="I1324" s="63" t="str">
        <f t="shared" si="64"/>
        <v/>
      </c>
      <c r="J1324" s="96" t="str">
        <f>IFERROR(VLOOKUP(B1324,Listor!$N$6:$P$47,3,FALSE)*I1324,"")</f>
        <v/>
      </c>
      <c r="K1324" s="81"/>
      <c r="L1324" s="88" t="str">
        <f>IFERROR((VLOOKUP(B1324,Listor!$N$6:$P$47,3,FALSE)*Biologiska!K1324)+(VLOOKUP(B1324,Listor!$N$6:$Q$47,4,FALSE)),"")</f>
        <v/>
      </c>
      <c r="M1324" s="63" t="str">
        <f t="shared" si="65"/>
        <v/>
      </c>
      <c r="N1324" s="75"/>
      <c r="O1324" s="84" t="str">
        <f t="shared" si="66"/>
        <v/>
      </c>
      <c r="P1324" s="107"/>
      <c r="Q1324" s="87" t="s">
        <v>79</v>
      </c>
      <c r="R1324" s="87"/>
      <c r="S1324" s="87"/>
      <c r="T1324" s="87"/>
      <c r="U1324" s="87"/>
      <c r="V1324" s="86" t="s">
        <v>79</v>
      </c>
      <c r="W1324" s="75"/>
      <c r="X1324" s="102" t="s">
        <v>79</v>
      </c>
      <c r="Y1324" s="63" t="str">
        <f>IFERROR(IF(VLOOKUP(X1324,Listor!$T$6:$U$7,2,FALSE)&lt;O1324,TRUE),"")</f>
        <v/>
      </c>
      <c r="Z1324" s="87"/>
      <c r="AA1324" s="104"/>
    </row>
    <row r="1325" spans="2:27" x14ac:dyDescent="0.25">
      <c r="B1325" s="68" t="s">
        <v>68</v>
      </c>
      <c r="C1325" s="80" t="str">
        <f>IFERROR(VLOOKUP(B1325,Listor!$A$6:$B$62,2,FALSE),"")</f>
        <v/>
      </c>
      <c r="D1325" s="80" t="str">
        <f>IFERROR(VLOOKUP(B1325,Listor!$A$6:$C$62,3,FALSE),"")</f>
        <v/>
      </c>
      <c r="E1325" s="110" t="s">
        <v>79</v>
      </c>
      <c r="F1325" s="66"/>
      <c r="G1325" s="35" t="str">
        <f>IFERROR(VLOOKUP(B1325,Listor!$A$6:$G$62,7,FALSE),"")</f>
        <v/>
      </c>
      <c r="H1325" s="63" t="str">
        <f>IFERROR(VLOOKUP(B1325,Listor!$N$6:$O$47,2,FALSE),"")</f>
        <v/>
      </c>
      <c r="I1325" s="63" t="str">
        <f t="shared" si="64"/>
        <v/>
      </c>
      <c r="J1325" s="96" t="str">
        <f>IFERROR(VLOOKUP(B1325,Listor!$N$6:$P$47,3,FALSE)*I1325,"")</f>
        <v/>
      </c>
      <c r="K1325" s="81"/>
      <c r="L1325" s="88" t="str">
        <f>IFERROR((VLOOKUP(B1325,Listor!$N$6:$P$47,3,FALSE)*Biologiska!K1325)+(VLOOKUP(B1325,Listor!$N$6:$Q$47,4,FALSE)),"")</f>
        <v/>
      </c>
      <c r="M1325" s="63" t="str">
        <f t="shared" si="65"/>
        <v/>
      </c>
      <c r="N1325" s="75"/>
      <c r="O1325" s="84" t="str">
        <f t="shared" si="66"/>
        <v/>
      </c>
      <c r="P1325" s="107"/>
      <c r="Q1325" s="87" t="s">
        <v>79</v>
      </c>
      <c r="R1325" s="87"/>
      <c r="S1325" s="87"/>
      <c r="T1325" s="87"/>
      <c r="U1325" s="87"/>
      <c r="V1325" s="86" t="s">
        <v>79</v>
      </c>
      <c r="W1325" s="75"/>
      <c r="X1325" s="102" t="s">
        <v>79</v>
      </c>
      <c r="Y1325" s="63" t="str">
        <f>IFERROR(IF(VLOOKUP(X1325,Listor!$T$6:$U$7,2,FALSE)&lt;O1325,TRUE),"")</f>
        <v/>
      </c>
      <c r="Z1325" s="87"/>
      <c r="AA1325" s="104"/>
    </row>
    <row r="1326" spans="2:27" x14ac:dyDescent="0.25">
      <c r="B1326" s="68" t="s">
        <v>68</v>
      </c>
      <c r="C1326" s="80" t="str">
        <f>IFERROR(VLOOKUP(B1326,Listor!$A$6:$B$62,2,FALSE),"")</f>
        <v/>
      </c>
      <c r="D1326" s="80" t="str">
        <f>IFERROR(VLOOKUP(B1326,Listor!$A$6:$C$62,3,FALSE),"")</f>
        <v/>
      </c>
      <c r="E1326" s="110" t="s">
        <v>79</v>
      </c>
      <c r="F1326" s="66"/>
      <c r="G1326" s="35" t="str">
        <f>IFERROR(VLOOKUP(B1326,Listor!$A$6:$G$62,7,FALSE),"")</f>
        <v/>
      </c>
      <c r="H1326" s="63" t="str">
        <f>IFERROR(VLOOKUP(B1326,Listor!$N$6:$O$47,2,FALSE),"")</f>
        <v/>
      </c>
      <c r="I1326" s="63" t="str">
        <f t="shared" si="64"/>
        <v/>
      </c>
      <c r="J1326" s="96" t="str">
        <f>IFERROR(VLOOKUP(B1326,Listor!$N$6:$P$47,3,FALSE)*I1326,"")</f>
        <v/>
      </c>
      <c r="K1326" s="81"/>
      <c r="L1326" s="88" t="str">
        <f>IFERROR((VLOOKUP(B1326,Listor!$N$6:$P$47,3,FALSE)*Biologiska!K1326)+(VLOOKUP(B1326,Listor!$N$6:$Q$47,4,FALSE)),"")</f>
        <v/>
      </c>
      <c r="M1326" s="63" t="str">
        <f t="shared" si="65"/>
        <v/>
      </c>
      <c r="N1326" s="75"/>
      <c r="O1326" s="84" t="str">
        <f t="shared" si="66"/>
        <v/>
      </c>
      <c r="P1326" s="107"/>
      <c r="Q1326" s="87" t="s">
        <v>79</v>
      </c>
      <c r="R1326" s="87"/>
      <c r="S1326" s="87"/>
      <c r="T1326" s="87"/>
      <c r="U1326" s="87"/>
      <c r="V1326" s="86" t="s">
        <v>79</v>
      </c>
      <c r="W1326" s="75"/>
      <c r="X1326" s="102" t="s">
        <v>79</v>
      </c>
      <c r="Y1326" s="63" t="str">
        <f>IFERROR(IF(VLOOKUP(X1326,Listor!$T$6:$U$7,2,FALSE)&lt;O1326,TRUE),"")</f>
        <v/>
      </c>
      <c r="Z1326" s="87"/>
      <c r="AA1326" s="104"/>
    </row>
    <row r="1327" spans="2:27" x14ac:dyDescent="0.25">
      <c r="B1327" s="68" t="s">
        <v>68</v>
      </c>
      <c r="C1327" s="80" t="str">
        <f>IFERROR(VLOOKUP(B1327,Listor!$A$6:$B$62,2,FALSE),"")</f>
        <v/>
      </c>
      <c r="D1327" s="80" t="str">
        <f>IFERROR(VLOOKUP(B1327,Listor!$A$6:$C$62,3,FALSE),"")</f>
        <v/>
      </c>
      <c r="E1327" s="110" t="s">
        <v>79</v>
      </c>
      <c r="F1327" s="66"/>
      <c r="G1327" s="35" t="str">
        <f>IFERROR(VLOOKUP(B1327,Listor!$A$6:$G$62,7,FALSE),"")</f>
        <v/>
      </c>
      <c r="H1327" s="63" t="str">
        <f>IFERROR(VLOOKUP(B1327,Listor!$N$6:$O$47,2,FALSE),"")</f>
        <v/>
      </c>
      <c r="I1327" s="63" t="str">
        <f t="shared" si="64"/>
        <v/>
      </c>
      <c r="J1327" s="96" t="str">
        <f>IFERROR(VLOOKUP(B1327,Listor!$N$6:$P$47,3,FALSE)*I1327,"")</f>
        <v/>
      </c>
      <c r="K1327" s="81"/>
      <c r="L1327" s="88" t="str">
        <f>IFERROR((VLOOKUP(B1327,Listor!$N$6:$P$47,3,FALSE)*Biologiska!K1327)+(VLOOKUP(B1327,Listor!$N$6:$Q$47,4,FALSE)),"")</f>
        <v/>
      </c>
      <c r="M1327" s="63" t="str">
        <f t="shared" si="65"/>
        <v/>
      </c>
      <c r="N1327" s="75"/>
      <c r="O1327" s="84" t="str">
        <f t="shared" si="66"/>
        <v/>
      </c>
      <c r="P1327" s="107"/>
      <c r="Q1327" s="87" t="s">
        <v>79</v>
      </c>
      <c r="R1327" s="87"/>
      <c r="S1327" s="87"/>
      <c r="T1327" s="87"/>
      <c r="U1327" s="87"/>
      <c r="V1327" s="86" t="s">
        <v>79</v>
      </c>
      <c r="W1327" s="75"/>
      <c r="X1327" s="102" t="s">
        <v>79</v>
      </c>
      <c r="Y1327" s="63" t="str">
        <f>IFERROR(IF(VLOOKUP(X1327,Listor!$T$6:$U$7,2,FALSE)&lt;O1327,TRUE),"")</f>
        <v/>
      </c>
      <c r="Z1327" s="87"/>
      <c r="AA1327" s="104"/>
    </row>
    <row r="1328" spans="2:27" x14ac:dyDescent="0.25">
      <c r="B1328" s="68" t="s">
        <v>68</v>
      </c>
      <c r="C1328" s="80" t="str">
        <f>IFERROR(VLOOKUP(B1328,Listor!$A$6:$B$62,2,FALSE),"")</f>
        <v/>
      </c>
      <c r="D1328" s="80" t="str">
        <f>IFERROR(VLOOKUP(B1328,Listor!$A$6:$C$62,3,FALSE),"")</f>
        <v/>
      </c>
      <c r="E1328" s="110" t="s">
        <v>79</v>
      </c>
      <c r="F1328" s="66"/>
      <c r="G1328" s="35" t="str">
        <f>IFERROR(VLOOKUP(B1328,Listor!$A$6:$G$62,7,FALSE),"")</f>
        <v/>
      </c>
      <c r="H1328" s="63" t="str">
        <f>IFERROR(VLOOKUP(B1328,Listor!$N$6:$O$47,2,FALSE),"")</f>
        <v/>
      </c>
      <c r="I1328" s="63" t="str">
        <f t="shared" si="64"/>
        <v/>
      </c>
      <c r="J1328" s="96" t="str">
        <f>IFERROR(VLOOKUP(B1328,Listor!$N$6:$P$47,3,FALSE)*I1328,"")</f>
        <v/>
      </c>
      <c r="K1328" s="81"/>
      <c r="L1328" s="88" t="str">
        <f>IFERROR((VLOOKUP(B1328,Listor!$N$6:$P$47,3,FALSE)*Biologiska!K1328)+(VLOOKUP(B1328,Listor!$N$6:$Q$47,4,FALSE)),"")</f>
        <v/>
      </c>
      <c r="M1328" s="63" t="str">
        <f t="shared" si="65"/>
        <v/>
      </c>
      <c r="N1328" s="75"/>
      <c r="O1328" s="84" t="str">
        <f t="shared" si="66"/>
        <v/>
      </c>
      <c r="P1328" s="107"/>
      <c r="Q1328" s="87" t="s">
        <v>79</v>
      </c>
      <c r="R1328" s="87"/>
      <c r="S1328" s="87"/>
      <c r="T1328" s="87"/>
      <c r="U1328" s="87"/>
      <c r="V1328" s="86" t="s">
        <v>79</v>
      </c>
      <c r="W1328" s="75"/>
      <c r="X1328" s="102" t="s">
        <v>79</v>
      </c>
      <c r="Y1328" s="63" t="str">
        <f>IFERROR(IF(VLOOKUP(X1328,Listor!$T$6:$U$7,2,FALSE)&lt;O1328,TRUE),"")</f>
        <v/>
      </c>
      <c r="Z1328" s="87"/>
      <c r="AA1328" s="104"/>
    </row>
    <row r="1329" spans="2:27" x14ac:dyDescent="0.25">
      <c r="B1329" s="68" t="s">
        <v>68</v>
      </c>
      <c r="C1329" s="80" t="str">
        <f>IFERROR(VLOOKUP(B1329,Listor!$A$6:$B$62,2,FALSE),"")</f>
        <v/>
      </c>
      <c r="D1329" s="80" t="str">
        <f>IFERROR(VLOOKUP(B1329,Listor!$A$6:$C$62,3,FALSE),"")</f>
        <v/>
      </c>
      <c r="E1329" s="110" t="s">
        <v>79</v>
      </c>
      <c r="F1329" s="66"/>
      <c r="G1329" s="35" t="str">
        <f>IFERROR(VLOOKUP(B1329,Listor!$A$6:$G$62,7,FALSE),"")</f>
        <v/>
      </c>
      <c r="H1329" s="63" t="str">
        <f>IFERROR(VLOOKUP(B1329,Listor!$N$6:$O$47,2,FALSE),"")</f>
        <v/>
      </c>
      <c r="I1329" s="63" t="str">
        <f t="shared" si="64"/>
        <v/>
      </c>
      <c r="J1329" s="96" t="str">
        <f>IFERROR(VLOOKUP(B1329,Listor!$N$6:$P$47,3,FALSE)*I1329,"")</f>
        <v/>
      </c>
      <c r="K1329" s="81"/>
      <c r="L1329" s="88" t="str">
        <f>IFERROR((VLOOKUP(B1329,Listor!$N$6:$P$47,3,FALSE)*Biologiska!K1329)+(VLOOKUP(B1329,Listor!$N$6:$Q$47,4,FALSE)),"")</f>
        <v/>
      </c>
      <c r="M1329" s="63" t="str">
        <f t="shared" si="65"/>
        <v/>
      </c>
      <c r="N1329" s="75"/>
      <c r="O1329" s="84" t="str">
        <f t="shared" si="66"/>
        <v/>
      </c>
      <c r="P1329" s="107"/>
      <c r="Q1329" s="87" t="s">
        <v>79</v>
      </c>
      <c r="R1329" s="87"/>
      <c r="S1329" s="87"/>
      <c r="T1329" s="87"/>
      <c r="U1329" s="87"/>
      <c r="V1329" s="86" t="s">
        <v>79</v>
      </c>
      <c r="W1329" s="75"/>
      <c r="X1329" s="102" t="s">
        <v>79</v>
      </c>
      <c r="Y1329" s="63" t="str">
        <f>IFERROR(IF(VLOOKUP(X1329,Listor!$T$6:$U$7,2,FALSE)&lt;O1329,TRUE),"")</f>
        <v/>
      </c>
      <c r="Z1329" s="87"/>
      <c r="AA1329" s="104"/>
    </row>
    <row r="1330" spans="2:27" x14ac:dyDescent="0.25">
      <c r="B1330" s="68" t="s">
        <v>68</v>
      </c>
      <c r="C1330" s="80" t="str">
        <f>IFERROR(VLOOKUP(B1330,Listor!$A$6:$B$62,2,FALSE),"")</f>
        <v/>
      </c>
      <c r="D1330" s="80" t="str">
        <f>IFERROR(VLOOKUP(B1330,Listor!$A$6:$C$62,3,FALSE),"")</f>
        <v/>
      </c>
      <c r="E1330" s="110" t="s">
        <v>79</v>
      </c>
      <c r="F1330" s="66"/>
      <c r="G1330" s="35" t="str">
        <f>IFERROR(VLOOKUP(B1330,Listor!$A$6:$G$62,7,FALSE),"")</f>
        <v/>
      </c>
      <c r="H1330" s="63" t="str">
        <f>IFERROR(VLOOKUP(B1330,Listor!$N$6:$O$47,2,FALSE),"")</f>
        <v/>
      </c>
      <c r="I1330" s="63" t="str">
        <f t="shared" si="64"/>
        <v/>
      </c>
      <c r="J1330" s="96" t="str">
        <f>IFERROR(VLOOKUP(B1330,Listor!$N$6:$P$47,3,FALSE)*I1330,"")</f>
        <v/>
      </c>
      <c r="K1330" s="81"/>
      <c r="L1330" s="88" t="str">
        <f>IFERROR((VLOOKUP(B1330,Listor!$N$6:$P$47,3,FALSE)*Biologiska!K1330)+(VLOOKUP(B1330,Listor!$N$6:$Q$47,4,FALSE)),"")</f>
        <v/>
      </c>
      <c r="M1330" s="63" t="str">
        <f t="shared" si="65"/>
        <v/>
      </c>
      <c r="N1330" s="75"/>
      <c r="O1330" s="84" t="str">
        <f t="shared" si="66"/>
        <v/>
      </c>
      <c r="P1330" s="107"/>
      <c r="Q1330" s="87" t="s">
        <v>79</v>
      </c>
      <c r="R1330" s="87"/>
      <c r="S1330" s="87"/>
      <c r="T1330" s="87"/>
      <c r="U1330" s="87"/>
      <c r="V1330" s="86" t="s">
        <v>79</v>
      </c>
      <c r="W1330" s="75"/>
      <c r="X1330" s="102" t="s">
        <v>79</v>
      </c>
      <c r="Y1330" s="63" t="str">
        <f>IFERROR(IF(VLOOKUP(X1330,Listor!$T$6:$U$7,2,FALSE)&lt;O1330,TRUE),"")</f>
        <v/>
      </c>
      <c r="Z1330" s="87"/>
      <c r="AA1330" s="104"/>
    </row>
    <row r="1331" spans="2:27" x14ac:dyDescent="0.25">
      <c r="B1331" s="68" t="s">
        <v>68</v>
      </c>
      <c r="C1331" s="80" t="str">
        <f>IFERROR(VLOOKUP(B1331,Listor!$A$6:$B$62,2,FALSE),"")</f>
        <v/>
      </c>
      <c r="D1331" s="80" t="str">
        <f>IFERROR(VLOOKUP(B1331,Listor!$A$6:$C$62,3,FALSE),"")</f>
        <v/>
      </c>
      <c r="E1331" s="110" t="s">
        <v>79</v>
      </c>
      <c r="F1331" s="66"/>
      <c r="G1331" s="35" t="str">
        <f>IFERROR(VLOOKUP(B1331,Listor!$A$6:$G$62,7,FALSE),"")</f>
        <v/>
      </c>
      <c r="H1331" s="63" t="str">
        <f>IFERROR(VLOOKUP(B1331,Listor!$N$6:$O$47,2,FALSE),"")</f>
        <v/>
      </c>
      <c r="I1331" s="63" t="str">
        <f t="shared" si="64"/>
        <v/>
      </c>
      <c r="J1331" s="96" t="str">
        <f>IFERROR(VLOOKUP(B1331,Listor!$N$6:$P$47,3,FALSE)*I1331,"")</f>
        <v/>
      </c>
      <c r="K1331" s="81"/>
      <c r="L1331" s="88" t="str">
        <f>IFERROR((VLOOKUP(B1331,Listor!$N$6:$P$47,3,FALSE)*Biologiska!K1331)+(VLOOKUP(B1331,Listor!$N$6:$Q$47,4,FALSE)),"")</f>
        <v/>
      </c>
      <c r="M1331" s="63" t="str">
        <f t="shared" si="65"/>
        <v/>
      </c>
      <c r="N1331" s="75"/>
      <c r="O1331" s="84" t="str">
        <f t="shared" si="66"/>
        <v/>
      </c>
      <c r="P1331" s="107"/>
      <c r="Q1331" s="87" t="s">
        <v>79</v>
      </c>
      <c r="R1331" s="87"/>
      <c r="S1331" s="87"/>
      <c r="T1331" s="87"/>
      <c r="U1331" s="87"/>
      <c r="V1331" s="86" t="s">
        <v>79</v>
      </c>
      <c r="W1331" s="75"/>
      <c r="X1331" s="102" t="s">
        <v>79</v>
      </c>
      <c r="Y1331" s="63" t="str">
        <f>IFERROR(IF(VLOOKUP(X1331,Listor!$T$6:$U$7,2,FALSE)&lt;O1331,TRUE),"")</f>
        <v/>
      </c>
      <c r="Z1331" s="87"/>
      <c r="AA1331" s="104"/>
    </row>
    <row r="1332" spans="2:27" x14ac:dyDescent="0.25">
      <c r="B1332" s="68" t="s">
        <v>68</v>
      </c>
      <c r="C1332" s="80" t="str">
        <f>IFERROR(VLOOKUP(B1332,Listor!$A$6:$B$62,2,FALSE),"")</f>
        <v/>
      </c>
      <c r="D1332" s="80" t="str">
        <f>IFERROR(VLOOKUP(B1332,Listor!$A$6:$C$62,3,FALSE),"")</f>
        <v/>
      </c>
      <c r="E1332" s="110" t="s">
        <v>79</v>
      </c>
      <c r="F1332" s="66"/>
      <c r="G1332" s="35" t="str">
        <f>IFERROR(VLOOKUP(B1332,Listor!$A$6:$G$62,7,FALSE),"")</f>
        <v/>
      </c>
      <c r="H1332" s="63" t="str">
        <f>IFERROR(VLOOKUP(B1332,Listor!$N$6:$O$47,2,FALSE),"")</f>
        <v/>
      </c>
      <c r="I1332" s="63" t="str">
        <f t="shared" si="64"/>
        <v/>
      </c>
      <c r="J1332" s="96" t="str">
        <f>IFERROR(VLOOKUP(B1332,Listor!$N$6:$P$47,3,FALSE)*I1332,"")</f>
        <v/>
      </c>
      <c r="K1332" s="81"/>
      <c r="L1332" s="88" t="str">
        <f>IFERROR((VLOOKUP(B1332,Listor!$N$6:$P$47,3,FALSE)*Biologiska!K1332)+(VLOOKUP(B1332,Listor!$N$6:$Q$47,4,FALSE)),"")</f>
        <v/>
      </c>
      <c r="M1332" s="63" t="str">
        <f t="shared" si="65"/>
        <v/>
      </c>
      <c r="N1332" s="75"/>
      <c r="O1332" s="84" t="str">
        <f t="shared" si="66"/>
        <v/>
      </c>
      <c r="P1332" s="107"/>
      <c r="Q1332" s="87" t="s">
        <v>79</v>
      </c>
      <c r="R1332" s="87"/>
      <c r="S1332" s="87"/>
      <c r="T1332" s="87"/>
      <c r="U1332" s="87"/>
      <c r="V1332" s="86" t="s">
        <v>79</v>
      </c>
      <c r="W1332" s="75"/>
      <c r="X1332" s="102" t="s">
        <v>79</v>
      </c>
      <c r="Y1332" s="63" t="str">
        <f>IFERROR(IF(VLOOKUP(X1332,Listor!$T$6:$U$7,2,FALSE)&lt;O1332,TRUE),"")</f>
        <v/>
      </c>
      <c r="Z1332" s="87"/>
      <c r="AA1332" s="104"/>
    </row>
    <row r="1333" spans="2:27" x14ac:dyDescent="0.25">
      <c r="B1333" s="68" t="s">
        <v>68</v>
      </c>
      <c r="C1333" s="80" t="str">
        <f>IFERROR(VLOOKUP(B1333,Listor!$A$6:$B$62,2,FALSE),"")</f>
        <v/>
      </c>
      <c r="D1333" s="80" t="str">
        <f>IFERROR(VLOOKUP(B1333,Listor!$A$6:$C$62,3,FALSE),"")</f>
        <v/>
      </c>
      <c r="E1333" s="110" t="s">
        <v>79</v>
      </c>
      <c r="F1333" s="66"/>
      <c r="G1333" s="35" t="str">
        <f>IFERROR(VLOOKUP(B1333,Listor!$A$6:$G$62,7,FALSE),"")</f>
        <v/>
      </c>
      <c r="H1333" s="63" t="str">
        <f>IFERROR(VLOOKUP(B1333,Listor!$N$6:$O$47,2,FALSE),"")</f>
        <v/>
      </c>
      <c r="I1333" s="63" t="str">
        <f t="shared" si="64"/>
        <v/>
      </c>
      <c r="J1333" s="96" t="str">
        <f>IFERROR(VLOOKUP(B1333,Listor!$N$6:$P$47,3,FALSE)*I1333,"")</f>
        <v/>
      </c>
      <c r="K1333" s="81"/>
      <c r="L1333" s="88" t="str">
        <f>IFERROR((VLOOKUP(B1333,Listor!$N$6:$P$47,3,FALSE)*Biologiska!K1333)+(VLOOKUP(B1333,Listor!$N$6:$Q$47,4,FALSE)),"")</f>
        <v/>
      </c>
      <c r="M1333" s="63" t="str">
        <f t="shared" si="65"/>
        <v/>
      </c>
      <c r="N1333" s="75"/>
      <c r="O1333" s="84" t="str">
        <f t="shared" si="66"/>
        <v/>
      </c>
      <c r="P1333" s="107"/>
      <c r="Q1333" s="87" t="s">
        <v>79</v>
      </c>
      <c r="R1333" s="87"/>
      <c r="S1333" s="87"/>
      <c r="T1333" s="87"/>
      <c r="U1333" s="87"/>
      <c r="V1333" s="86" t="s">
        <v>79</v>
      </c>
      <c r="W1333" s="75"/>
      <c r="X1333" s="102" t="s">
        <v>79</v>
      </c>
      <c r="Y1333" s="63" t="str">
        <f>IFERROR(IF(VLOOKUP(X1333,Listor!$T$6:$U$7,2,FALSE)&lt;O1333,TRUE),"")</f>
        <v/>
      </c>
      <c r="Z1333" s="87"/>
      <c r="AA1333" s="104"/>
    </row>
    <row r="1334" spans="2:27" x14ac:dyDescent="0.25">
      <c r="B1334" s="68" t="s">
        <v>68</v>
      </c>
      <c r="C1334" s="80" t="str">
        <f>IFERROR(VLOOKUP(B1334,Listor!$A$6:$B$62,2,FALSE),"")</f>
        <v/>
      </c>
      <c r="D1334" s="80" t="str">
        <f>IFERROR(VLOOKUP(B1334,Listor!$A$6:$C$62,3,FALSE),"")</f>
        <v/>
      </c>
      <c r="E1334" s="110" t="s">
        <v>79</v>
      </c>
      <c r="F1334" s="66"/>
      <c r="G1334" s="35" t="str">
        <f>IFERROR(VLOOKUP(B1334,Listor!$A$6:$G$62,7,FALSE),"")</f>
        <v/>
      </c>
      <c r="H1334" s="63" t="str">
        <f>IFERROR(VLOOKUP(B1334,Listor!$N$6:$O$47,2,FALSE),"")</f>
        <v/>
      </c>
      <c r="I1334" s="63" t="str">
        <f t="shared" si="64"/>
        <v/>
      </c>
      <c r="J1334" s="96" t="str">
        <f>IFERROR(VLOOKUP(B1334,Listor!$N$6:$P$47,3,FALSE)*I1334,"")</f>
        <v/>
      </c>
      <c r="K1334" s="81"/>
      <c r="L1334" s="88" t="str">
        <f>IFERROR((VLOOKUP(B1334,Listor!$N$6:$P$47,3,FALSE)*Biologiska!K1334)+(VLOOKUP(B1334,Listor!$N$6:$Q$47,4,FALSE)),"")</f>
        <v/>
      </c>
      <c r="M1334" s="63" t="str">
        <f t="shared" si="65"/>
        <v/>
      </c>
      <c r="N1334" s="75"/>
      <c r="O1334" s="84" t="str">
        <f t="shared" si="66"/>
        <v/>
      </c>
      <c r="P1334" s="107"/>
      <c r="Q1334" s="87" t="s">
        <v>79</v>
      </c>
      <c r="R1334" s="87"/>
      <c r="S1334" s="87"/>
      <c r="T1334" s="87"/>
      <c r="U1334" s="87"/>
      <c r="V1334" s="86" t="s">
        <v>79</v>
      </c>
      <c r="W1334" s="75"/>
      <c r="X1334" s="102" t="s">
        <v>79</v>
      </c>
      <c r="Y1334" s="63" t="str">
        <f>IFERROR(IF(VLOOKUP(X1334,Listor!$T$6:$U$7,2,FALSE)&lt;O1334,TRUE),"")</f>
        <v/>
      </c>
      <c r="Z1334" s="87"/>
      <c r="AA1334" s="104"/>
    </row>
    <row r="1335" spans="2:27" x14ac:dyDescent="0.25">
      <c r="B1335" s="68" t="s">
        <v>68</v>
      </c>
      <c r="C1335" s="80" t="str">
        <f>IFERROR(VLOOKUP(B1335,Listor!$A$6:$B$62,2,FALSE),"")</f>
        <v/>
      </c>
      <c r="D1335" s="80" t="str">
        <f>IFERROR(VLOOKUP(B1335,Listor!$A$6:$C$62,3,FALSE),"")</f>
        <v/>
      </c>
      <c r="E1335" s="110" t="s">
        <v>79</v>
      </c>
      <c r="F1335" s="66"/>
      <c r="G1335" s="35" t="str">
        <f>IFERROR(VLOOKUP(B1335,Listor!$A$6:$G$62,7,FALSE),"")</f>
        <v/>
      </c>
      <c r="H1335" s="63" t="str">
        <f>IFERROR(VLOOKUP(B1335,Listor!$N$6:$O$47,2,FALSE),"")</f>
        <v/>
      </c>
      <c r="I1335" s="63" t="str">
        <f t="shared" si="64"/>
        <v/>
      </c>
      <c r="J1335" s="96" t="str">
        <f>IFERROR(VLOOKUP(B1335,Listor!$N$6:$P$47,3,FALSE)*I1335,"")</f>
        <v/>
      </c>
      <c r="K1335" s="81"/>
      <c r="L1335" s="88" t="str">
        <f>IFERROR((VLOOKUP(B1335,Listor!$N$6:$P$47,3,FALSE)*Biologiska!K1335)+(VLOOKUP(B1335,Listor!$N$6:$Q$47,4,FALSE)),"")</f>
        <v/>
      </c>
      <c r="M1335" s="63" t="str">
        <f t="shared" si="65"/>
        <v/>
      </c>
      <c r="N1335" s="75"/>
      <c r="O1335" s="84" t="str">
        <f t="shared" si="66"/>
        <v/>
      </c>
      <c r="P1335" s="107"/>
      <c r="Q1335" s="87" t="s">
        <v>79</v>
      </c>
      <c r="R1335" s="87"/>
      <c r="S1335" s="87"/>
      <c r="T1335" s="87"/>
      <c r="U1335" s="87"/>
      <c r="V1335" s="86" t="s">
        <v>79</v>
      </c>
      <c r="W1335" s="75"/>
      <c r="X1335" s="102" t="s">
        <v>79</v>
      </c>
      <c r="Y1335" s="63" t="str">
        <f>IFERROR(IF(VLOOKUP(X1335,Listor!$T$6:$U$7,2,FALSE)&lt;O1335,TRUE),"")</f>
        <v/>
      </c>
      <c r="Z1335" s="87"/>
      <c r="AA1335" s="104"/>
    </row>
    <row r="1336" spans="2:27" x14ac:dyDescent="0.25">
      <c r="B1336" s="68" t="s">
        <v>68</v>
      </c>
      <c r="C1336" s="80" t="str">
        <f>IFERROR(VLOOKUP(B1336,Listor!$A$6:$B$62,2,FALSE),"")</f>
        <v/>
      </c>
      <c r="D1336" s="80" t="str">
        <f>IFERROR(VLOOKUP(B1336,Listor!$A$6:$C$62,3,FALSE),"")</f>
        <v/>
      </c>
      <c r="E1336" s="110" t="s">
        <v>79</v>
      </c>
      <c r="F1336" s="66"/>
      <c r="G1336" s="35" t="str">
        <f>IFERROR(VLOOKUP(B1336,Listor!$A$6:$G$62,7,FALSE),"")</f>
        <v/>
      </c>
      <c r="H1336" s="63" t="str">
        <f>IFERROR(VLOOKUP(B1336,Listor!$N$6:$O$47,2,FALSE),"")</f>
        <v/>
      </c>
      <c r="I1336" s="63" t="str">
        <f t="shared" si="64"/>
        <v/>
      </c>
      <c r="J1336" s="96" t="str">
        <f>IFERROR(VLOOKUP(B1336,Listor!$N$6:$P$47,3,FALSE)*I1336,"")</f>
        <v/>
      </c>
      <c r="K1336" s="81"/>
      <c r="L1336" s="88" t="str">
        <f>IFERROR((VLOOKUP(B1336,Listor!$N$6:$P$47,3,FALSE)*Biologiska!K1336)+(VLOOKUP(B1336,Listor!$N$6:$Q$47,4,FALSE)),"")</f>
        <v/>
      </c>
      <c r="M1336" s="63" t="str">
        <f t="shared" si="65"/>
        <v/>
      </c>
      <c r="N1336" s="75"/>
      <c r="O1336" s="84" t="str">
        <f t="shared" si="66"/>
        <v/>
      </c>
      <c r="P1336" s="107"/>
      <c r="Q1336" s="87" t="s">
        <v>79</v>
      </c>
      <c r="R1336" s="87"/>
      <c r="S1336" s="87"/>
      <c r="T1336" s="87"/>
      <c r="U1336" s="87"/>
      <c r="V1336" s="86" t="s">
        <v>79</v>
      </c>
      <c r="W1336" s="75"/>
      <c r="X1336" s="102" t="s">
        <v>79</v>
      </c>
      <c r="Y1336" s="63" t="str">
        <f>IFERROR(IF(VLOOKUP(X1336,Listor!$T$6:$U$7,2,FALSE)&lt;O1336,TRUE),"")</f>
        <v/>
      </c>
      <c r="Z1336" s="87"/>
      <c r="AA1336" s="104"/>
    </row>
    <row r="1337" spans="2:27" x14ac:dyDescent="0.25">
      <c r="B1337" s="68" t="s">
        <v>68</v>
      </c>
      <c r="C1337" s="80" t="str">
        <f>IFERROR(VLOOKUP(B1337,Listor!$A$6:$B$62,2,FALSE),"")</f>
        <v/>
      </c>
      <c r="D1337" s="80" t="str">
        <f>IFERROR(VLOOKUP(B1337,Listor!$A$6:$C$62,3,FALSE),"")</f>
        <v/>
      </c>
      <c r="E1337" s="110" t="s">
        <v>79</v>
      </c>
      <c r="F1337" s="66"/>
      <c r="G1337" s="35" t="str">
        <f>IFERROR(VLOOKUP(B1337,Listor!$A$6:$G$62,7,FALSE),"")</f>
        <v/>
      </c>
      <c r="H1337" s="63" t="str">
        <f>IFERROR(VLOOKUP(B1337,Listor!$N$6:$O$47,2,FALSE),"")</f>
        <v/>
      </c>
      <c r="I1337" s="63" t="str">
        <f t="shared" si="64"/>
        <v/>
      </c>
      <c r="J1337" s="96" t="str">
        <f>IFERROR(VLOOKUP(B1337,Listor!$N$6:$P$47,3,FALSE)*I1337,"")</f>
        <v/>
      </c>
      <c r="K1337" s="81"/>
      <c r="L1337" s="88" t="str">
        <f>IFERROR((VLOOKUP(B1337,Listor!$N$6:$P$47,3,FALSE)*Biologiska!K1337)+(VLOOKUP(B1337,Listor!$N$6:$Q$47,4,FALSE)),"")</f>
        <v/>
      </c>
      <c r="M1337" s="63" t="str">
        <f t="shared" si="65"/>
        <v/>
      </c>
      <c r="N1337" s="75"/>
      <c r="O1337" s="84" t="str">
        <f t="shared" si="66"/>
        <v/>
      </c>
      <c r="P1337" s="107"/>
      <c r="Q1337" s="87" t="s">
        <v>79</v>
      </c>
      <c r="R1337" s="87"/>
      <c r="S1337" s="87"/>
      <c r="T1337" s="87"/>
      <c r="U1337" s="87"/>
      <c r="V1337" s="86" t="s">
        <v>79</v>
      </c>
      <c r="W1337" s="75"/>
      <c r="X1337" s="102" t="s">
        <v>79</v>
      </c>
      <c r="Y1337" s="63" t="str">
        <f>IFERROR(IF(VLOOKUP(X1337,Listor!$T$6:$U$7,2,FALSE)&lt;O1337,TRUE),"")</f>
        <v/>
      </c>
      <c r="Z1337" s="87"/>
      <c r="AA1337" s="104"/>
    </row>
    <row r="1338" spans="2:27" x14ac:dyDescent="0.25">
      <c r="B1338" s="68" t="s">
        <v>68</v>
      </c>
      <c r="C1338" s="80" t="str">
        <f>IFERROR(VLOOKUP(B1338,Listor!$A$6:$B$62,2,FALSE),"")</f>
        <v/>
      </c>
      <c r="D1338" s="80" t="str">
        <f>IFERROR(VLOOKUP(B1338,Listor!$A$6:$C$62,3,FALSE),"")</f>
        <v/>
      </c>
      <c r="E1338" s="110" t="s">
        <v>79</v>
      </c>
      <c r="F1338" s="66"/>
      <c r="G1338" s="35" t="str">
        <f>IFERROR(VLOOKUP(B1338,Listor!$A$6:$G$62,7,FALSE),"")</f>
        <v/>
      </c>
      <c r="H1338" s="63" t="str">
        <f>IFERROR(VLOOKUP(B1338,Listor!$N$6:$O$47,2,FALSE),"")</f>
        <v/>
      </c>
      <c r="I1338" s="63" t="str">
        <f t="shared" si="64"/>
        <v/>
      </c>
      <c r="J1338" s="96" t="str">
        <f>IFERROR(VLOOKUP(B1338,Listor!$N$6:$P$47,3,FALSE)*I1338,"")</f>
        <v/>
      </c>
      <c r="K1338" s="81"/>
      <c r="L1338" s="88" t="str">
        <f>IFERROR((VLOOKUP(B1338,Listor!$N$6:$P$47,3,FALSE)*Biologiska!K1338)+(VLOOKUP(B1338,Listor!$N$6:$Q$47,4,FALSE)),"")</f>
        <v/>
      </c>
      <c r="M1338" s="63" t="str">
        <f t="shared" si="65"/>
        <v/>
      </c>
      <c r="N1338" s="75"/>
      <c r="O1338" s="84" t="str">
        <f t="shared" si="66"/>
        <v/>
      </c>
      <c r="P1338" s="107"/>
      <c r="Q1338" s="87" t="s">
        <v>79</v>
      </c>
      <c r="R1338" s="87"/>
      <c r="S1338" s="87"/>
      <c r="T1338" s="87"/>
      <c r="U1338" s="87"/>
      <c r="V1338" s="86" t="s">
        <v>79</v>
      </c>
      <c r="W1338" s="75"/>
      <c r="X1338" s="102" t="s">
        <v>79</v>
      </c>
      <c r="Y1338" s="63" t="str">
        <f>IFERROR(IF(VLOOKUP(X1338,Listor!$T$6:$U$7,2,FALSE)&lt;O1338,TRUE),"")</f>
        <v/>
      </c>
      <c r="Z1338" s="87"/>
      <c r="AA1338" s="104"/>
    </row>
    <row r="1339" spans="2:27" x14ac:dyDescent="0.25">
      <c r="B1339" s="68" t="s">
        <v>68</v>
      </c>
      <c r="C1339" s="80" t="str">
        <f>IFERROR(VLOOKUP(B1339,Listor!$A$6:$B$62,2,FALSE),"")</f>
        <v/>
      </c>
      <c r="D1339" s="80" t="str">
        <f>IFERROR(VLOOKUP(B1339,Listor!$A$6:$C$62,3,FALSE),"")</f>
        <v/>
      </c>
      <c r="E1339" s="110" t="s">
        <v>79</v>
      </c>
      <c r="F1339" s="66"/>
      <c r="G1339" s="35" t="str">
        <f>IFERROR(VLOOKUP(B1339,Listor!$A$6:$G$62,7,FALSE),"")</f>
        <v/>
      </c>
      <c r="H1339" s="63" t="str">
        <f>IFERROR(VLOOKUP(B1339,Listor!$N$6:$O$47,2,FALSE),"")</f>
        <v/>
      </c>
      <c r="I1339" s="63" t="str">
        <f t="shared" si="64"/>
        <v/>
      </c>
      <c r="J1339" s="96" t="str">
        <f>IFERROR(VLOOKUP(B1339,Listor!$N$6:$P$47,3,FALSE)*I1339,"")</f>
        <v/>
      </c>
      <c r="K1339" s="81"/>
      <c r="L1339" s="88" t="str">
        <f>IFERROR((VLOOKUP(B1339,Listor!$N$6:$P$47,3,FALSE)*Biologiska!K1339)+(VLOOKUP(B1339,Listor!$N$6:$Q$47,4,FALSE)),"")</f>
        <v/>
      </c>
      <c r="M1339" s="63" t="str">
        <f t="shared" si="65"/>
        <v/>
      </c>
      <c r="N1339" s="75"/>
      <c r="O1339" s="84" t="str">
        <f t="shared" si="66"/>
        <v/>
      </c>
      <c r="P1339" s="107"/>
      <c r="Q1339" s="87" t="s">
        <v>79</v>
      </c>
      <c r="R1339" s="87"/>
      <c r="S1339" s="87"/>
      <c r="T1339" s="87"/>
      <c r="U1339" s="87"/>
      <c r="V1339" s="86" t="s">
        <v>79</v>
      </c>
      <c r="W1339" s="75"/>
      <c r="X1339" s="102" t="s">
        <v>79</v>
      </c>
      <c r="Y1339" s="63" t="str">
        <f>IFERROR(IF(VLOOKUP(X1339,Listor!$T$6:$U$7,2,FALSE)&lt;O1339,TRUE),"")</f>
        <v/>
      </c>
      <c r="Z1339" s="87"/>
      <c r="AA1339" s="104"/>
    </row>
    <row r="1340" spans="2:27" x14ac:dyDescent="0.25">
      <c r="B1340" s="68" t="s">
        <v>68</v>
      </c>
      <c r="C1340" s="80" t="str">
        <f>IFERROR(VLOOKUP(B1340,Listor!$A$6:$B$62,2,FALSE),"")</f>
        <v/>
      </c>
      <c r="D1340" s="80" t="str">
        <f>IFERROR(VLOOKUP(B1340,Listor!$A$6:$C$62,3,FALSE),"")</f>
        <v/>
      </c>
      <c r="E1340" s="110" t="s">
        <v>79</v>
      </c>
      <c r="F1340" s="66"/>
      <c r="G1340" s="35" t="str">
        <f>IFERROR(VLOOKUP(B1340,Listor!$A$6:$G$62,7,FALSE),"")</f>
        <v/>
      </c>
      <c r="H1340" s="63" t="str">
        <f>IFERROR(VLOOKUP(B1340,Listor!$N$6:$O$47,2,FALSE),"")</f>
        <v/>
      </c>
      <c r="I1340" s="63" t="str">
        <f t="shared" si="64"/>
        <v/>
      </c>
      <c r="J1340" s="96" t="str">
        <f>IFERROR(VLOOKUP(B1340,Listor!$N$6:$P$47,3,FALSE)*I1340,"")</f>
        <v/>
      </c>
      <c r="K1340" s="81"/>
      <c r="L1340" s="88" t="str">
        <f>IFERROR((VLOOKUP(B1340,Listor!$N$6:$P$47,3,FALSE)*Biologiska!K1340)+(VLOOKUP(B1340,Listor!$N$6:$Q$47,4,FALSE)),"")</f>
        <v/>
      </c>
      <c r="M1340" s="63" t="str">
        <f t="shared" si="65"/>
        <v/>
      </c>
      <c r="N1340" s="75"/>
      <c r="O1340" s="84" t="str">
        <f t="shared" si="66"/>
        <v/>
      </c>
      <c r="P1340" s="107"/>
      <c r="Q1340" s="87" t="s">
        <v>79</v>
      </c>
      <c r="R1340" s="87"/>
      <c r="S1340" s="87"/>
      <c r="T1340" s="87"/>
      <c r="U1340" s="87"/>
      <c r="V1340" s="86" t="s">
        <v>79</v>
      </c>
      <c r="W1340" s="75"/>
      <c r="X1340" s="102" t="s">
        <v>79</v>
      </c>
      <c r="Y1340" s="63" t="str">
        <f>IFERROR(IF(VLOOKUP(X1340,Listor!$T$6:$U$7,2,FALSE)&lt;O1340,TRUE),"")</f>
        <v/>
      </c>
      <c r="Z1340" s="87"/>
      <c r="AA1340" s="104"/>
    </row>
    <row r="1341" spans="2:27" x14ac:dyDescent="0.25">
      <c r="B1341" s="68" t="s">
        <v>68</v>
      </c>
      <c r="C1341" s="80" t="str">
        <f>IFERROR(VLOOKUP(B1341,Listor!$A$6:$B$62,2,FALSE),"")</f>
        <v/>
      </c>
      <c r="D1341" s="80" t="str">
        <f>IFERROR(VLOOKUP(B1341,Listor!$A$6:$C$62,3,FALSE),"")</f>
        <v/>
      </c>
      <c r="E1341" s="110" t="s">
        <v>79</v>
      </c>
      <c r="F1341" s="66"/>
      <c r="G1341" s="35" t="str">
        <f>IFERROR(VLOOKUP(B1341,Listor!$A$6:$G$62,7,FALSE),"")</f>
        <v/>
      </c>
      <c r="H1341" s="63" t="str">
        <f>IFERROR(VLOOKUP(B1341,Listor!$N$6:$O$47,2,FALSE),"")</f>
        <v/>
      </c>
      <c r="I1341" s="63" t="str">
        <f t="shared" si="64"/>
        <v/>
      </c>
      <c r="J1341" s="96" t="str">
        <f>IFERROR(VLOOKUP(B1341,Listor!$N$6:$P$47,3,FALSE)*I1341,"")</f>
        <v/>
      </c>
      <c r="K1341" s="81"/>
      <c r="L1341" s="88" t="str">
        <f>IFERROR((VLOOKUP(B1341,Listor!$N$6:$P$47,3,FALSE)*Biologiska!K1341)+(VLOOKUP(B1341,Listor!$N$6:$Q$47,4,FALSE)),"")</f>
        <v/>
      </c>
      <c r="M1341" s="63" t="str">
        <f t="shared" si="65"/>
        <v/>
      </c>
      <c r="N1341" s="75"/>
      <c r="O1341" s="84" t="str">
        <f t="shared" si="66"/>
        <v/>
      </c>
      <c r="P1341" s="107"/>
      <c r="Q1341" s="87" t="s">
        <v>79</v>
      </c>
      <c r="R1341" s="87"/>
      <c r="S1341" s="87"/>
      <c r="T1341" s="87"/>
      <c r="U1341" s="87"/>
      <c r="V1341" s="86" t="s">
        <v>79</v>
      </c>
      <c r="W1341" s="75"/>
      <c r="X1341" s="102" t="s">
        <v>79</v>
      </c>
      <c r="Y1341" s="63" t="str">
        <f>IFERROR(IF(VLOOKUP(X1341,Listor!$T$6:$U$7,2,FALSE)&lt;O1341,TRUE),"")</f>
        <v/>
      </c>
      <c r="Z1341" s="87"/>
      <c r="AA1341" s="104"/>
    </row>
    <row r="1342" spans="2:27" x14ac:dyDescent="0.25">
      <c r="B1342" s="68" t="s">
        <v>68</v>
      </c>
      <c r="C1342" s="80" t="str">
        <f>IFERROR(VLOOKUP(B1342,Listor!$A$6:$B$62,2,FALSE),"")</f>
        <v/>
      </c>
      <c r="D1342" s="80" t="str">
        <f>IFERROR(VLOOKUP(B1342,Listor!$A$6:$C$62,3,FALSE),"")</f>
        <v/>
      </c>
      <c r="E1342" s="110" t="s">
        <v>79</v>
      </c>
      <c r="F1342" s="66"/>
      <c r="G1342" s="35" t="str">
        <f>IFERROR(VLOOKUP(B1342,Listor!$A$6:$G$62,7,FALSE),"")</f>
        <v/>
      </c>
      <c r="H1342" s="63" t="str">
        <f>IFERROR(VLOOKUP(B1342,Listor!$N$6:$O$47,2,FALSE),"")</f>
        <v/>
      </c>
      <c r="I1342" s="63" t="str">
        <f t="shared" si="64"/>
        <v/>
      </c>
      <c r="J1342" s="96" t="str">
        <f>IFERROR(VLOOKUP(B1342,Listor!$N$6:$P$47,3,FALSE)*I1342,"")</f>
        <v/>
      </c>
      <c r="K1342" s="81"/>
      <c r="L1342" s="88" t="str">
        <f>IFERROR((VLOOKUP(B1342,Listor!$N$6:$P$47,3,FALSE)*Biologiska!K1342)+(VLOOKUP(B1342,Listor!$N$6:$Q$47,4,FALSE)),"")</f>
        <v/>
      </c>
      <c r="M1342" s="63" t="str">
        <f t="shared" si="65"/>
        <v/>
      </c>
      <c r="N1342" s="75"/>
      <c r="O1342" s="84" t="str">
        <f t="shared" si="66"/>
        <v/>
      </c>
      <c r="P1342" s="107"/>
      <c r="Q1342" s="87" t="s">
        <v>79</v>
      </c>
      <c r="R1342" s="87"/>
      <c r="S1342" s="87"/>
      <c r="T1342" s="87"/>
      <c r="U1342" s="87"/>
      <c r="V1342" s="86" t="s">
        <v>79</v>
      </c>
      <c r="W1342" s="75"/>
      <c r="X1342" s="102" t="s">
        <v>79</v>
      </c>
      <c r="Y1342" s="63" t="str">
        <f>IFERROR(IF(VLOOKUP(X1342,Listor!$T$6:$U$7,2,FALSE)&lt;O1342,TRUE),"")</f>
        <v/>
      </c>
      <c r="Z1342" s="87"/>
      <c r="AA1342" s="104"/>
    </row>
    <row r="1343" spans="2:27" x14ac:dyDescent="0.25">
      <c r="B1343" s="68" t="s">
        <v>68</v>
      </c>
      <c r="C1343" s="80" t="str">
        <f>IFERROR(VLOOKUP(B1343,Listor!$A$6:$B$62,2,FALSE),"")</f>
        <v/>
      </c>
      <c r="D1343" s="80" t="str">
        <f>IFERROR(VLOOKUP(B1343,Listor!$A$6:$C$62,3,FALSE),"")</f>
        <v/>
      </c>
      <c r="E1343" s="110" t="s">
        <v>79</v>
      </c>
      <c r="F1343" s="66"/>
      <c r="G1343" s="35" t="str">
        <f>IFERROR(VLOOKUP(B1343,Listor!$A$6:$G$62,7,FALSE),"")</f>
        <v/>
      </c>
      <c r="H1343" s="63" t="str">
        <f>IFERROR(VLOOKUP(B1343,Listor!$N$6:$O$47,2,FALSE),"")</f>
        <v/>
      </c>
      <c r="I1343" s="63" t="str">
        <f t="shared" si="64"/>
        <v/>
      </c>
      <c r="J1343" s="96" t="str">
        <f>IFERROR(VLOOKUP(B1343,Listor!$N$6:$P$47,3,FALSE)*I1343,"")</f>
        <v/>
      </c>
      <c r="K1343" s="81"/>
      <c r="L1343" s="88" t="str">
        <f>IFERROR((VLOOKUP(B1343,Listor!$N$6:$P$47,3,FALSE)*Biologiska!K1343)+(VLOOKUP(B1343,Listor!$N$6:$Q$47,4,FALSE)),"")</f>
        <v/>
      </c>
      <c r="M1343" s="63" t="str">
        <f t="shared" si="65"/>
        <v/>
      </c>
      <c r="N1343" s="75"/>
      <c r="O1343" s="84" t="str">
        <f t="shared" si="66"/>
        <v/>
      </c>
      <c r="P1343" s="107"/>
      <c r="Q1343" s="87" t="s">
        <v>79</v>
      </c>
      <c r="R1343" s="87"/>
      <c r="S1343" s="87"/>
      <c r="T1343" s="87"/>
      <c r="U1343" s="87"/>
      <c r="V1343" s="86" t="s">
        <v>79</v>
      </c>
      <c r="W1343" s="75"/>
      <c r="X1343" s="102" t="s">
        <v>79</v>
      </c>
      <c r="Y1343" s="63" t="str">
        <f>IFERROR(IF(VLOOKUP(X1343,Listor!$T$6:$U$7,2,FALSE)&lt;O1343,TRUE),"")</f>
        <v/>
      </c>
      <c r="Z1343" s="87"/>
      <c r="AA1343" s="104"/>
    </row>
    <row r="1344" spans="2:27" x14ac:dyDescent="0.25">
      <c r="B1344" s="68" t="s">
        <v>68</v>
      </c>
      <c r="C1344" s="80" t="str">
        <f>IFERROR(VLOOKUP(B1344,Listor!$A$6:$B$62,2,FALSE),"")</f>
        <v/>
      </c>
      <c r="D1344" s="80" t="str">
        <f>IFERROR(VLOOKUP(B1344,Listor!$A$6:$C$62,3,FALSE),"")</f>
        <v/>
      </c>
      <c r="E1344" s="110" t="s">
        <v>79</v>
      </c>
      <c r="F1344" s="66"/>
      <c r="G1344" s="35" t="str">
        <f>IFERROR(VLOOKUP(B1344,Listor!$A$6:$G$62,7,FALSE),"")</f>
        <v/>
      </c>
      <c r="H1344" s="63" t="str">
        <f>IFERROR(VLOOKUP(B1344,Listor!$N$6:$O$47,2,FALSE),"")</f>
        <v/>
      </c>
      <c r="I1344" s="63" t="str">
        <f t="shared" si="64"/>
        <v/>
      </c>
      <c r="J1344" s="96" t="str">
        <f>IFERROR(VLOOKUP(B1344,Listor!$N$6:$P$47,3,FALSE)*I1344,"")</f>
        <v/>
      </c>
      <c r="K1344" s="81"/>
      <c r="L1344" s="88" t="str">
        <f>IFERROR((VLOOKUP(B1344,Listor!$N$6:$P$47,3,FALSE)*Biologiska!K1344)+(VLOOKUP(B1344,Listor!$N$6:$Q$47,4,FALSE)),"")</f>
        <v/>
      </c>
      <c r="M1344" s="63" t="str">
        <f t="shared" si="65"/>
        <v/>
      </c>
      <c r="N1344" s="75"/>
      <c r="O1344" s="84" t="str">
        <f t="shared" si="66"/>
        <v/>
      </c>
      <c r="P1344" s="107"/>
      <c r="Q1344" s="87" t="s">
        <v>79</v>
      </c>
      <c r="R1344" s="87"/>
      <c r="S1344" s="87"/>
      <c r="T1344" s="87"/>
      <c r="U1344" s="87"/>
      <c r="V1344" s="86" t="s">
        <v>79</v>
      </c>
      <c r="W1344" s="75"/>
      <c r="X1344" s="102" t="s">
        <v>79</v>
      </c>
      <c r="Y1344" s="63" t="str">
        <f>IFERROR(IF(VLOOKUP(X1344,Listor!$T$6:$U$7,2,FALSE)&lt;O1344,TRUE),"")</f>
        <v/>
      </c>
      <c r="Z1344" s="87"/>
      <c r="AA1344" s="104"/>
    </row>
    <row r="1345" spans="2:27" x14ac:dyDescent="0.25">
      <c r="B1345" s="68" t="s">
        <v>68</v>
      </c>
      <c r="C1345" s="80" t="str">
        <f>IFERROR(VLOOKUP(B1345,Listor!$A$6:$B$62,2,FALSE),"")</f>
        <v/>
      </c>
      <c r="D1345" s="80" t="str">
        <f>IFERROR(VLOOKUP(B1345,Listor!$A$6:$C$62,3,FALSE),"")</f>
        <v/>
      </c>
      <c r="E1345" s="110" t="s">
        <v>79</v>
      </c>
      <c r="F1345" s="66"/>
      <c r="G1345" s="35" t="str">
        <f>IFERROR(VLOOKUP(B1345,Listor!$A$6:$G$62,7,FALSE),"")</f>
        <v/>
      </c>
      <c r="H1345" s="63" t="str">
        <f>IFERROR(VLOOKUP(B1345,Listor!$N$6:$O$47,2,FALSE),"")</f>
        <v/>
      </c>
      <c r="I1345" s="63" t="str">
        <f t="shared" si="64"/>
        <v/>
      </c>
      <c r="J1345" s="96" t="str">
        <f>IFERROR(VLOOKUP(B1345,Listor!$N$6:$P$47,3,FALSE)*I1345,"")</f>
        <v/>
      </c>
      <c r="K1345" s="81"/>
      <c r="L1345" s="88" t="str">
        <f>IFERROR((VLOOKUP(B1345,Listor!$N$6:$P$47,3,FALSE)*Biologiska!K1345)+(VLOOKUP(B1345,Listor!$N$6:$Q$47,4,FALSE)),"")</f>
        <v/>
      </c>
      <c r="M1345" s="63" t="str">
        <f t="shared" si="65"/>
        <v/>
      </c>
      <c r="N1345" s="75"/>
      <c r="O1345" s="84" t="str">
        <f t="shared" si="66"/>
        <v/>
      </c>
      <c r="P1345" s="107"/>
      <c r="Q1345" s="87" t="s">
        <v>79</v>
      </c>
      <c r="R1345" s="87"/>
      <c r="S1345" s="87"/>
      <c r="T1345" s="87"/>
      <c r="U1345" s="87"/>
      <c r="V1345" s="86" t="s">
        <v>79</v>
      </c>
      <c r="W1345" s="75"/>
      <c r="X1345" s="102" t="s">
        <v>79</v>
      </c>
      <c r="Y1345" s="63" t="str">
        <f>IFERROR(IF(VLOOKUP(X1345,Listor!$T$6:$U$7,2,FALSE)&lt;O1345,TRUE),"")</f>
        <v/>
      </c>
      <c r="Z1345" s="87"/>
      <c r="AA1345" s="104"/>
    </row>
    <row r="1346" spans="2:27" x14ac:dyDescent="0.25">
      <c r="B1346" s="68" t="s">
        <v>68</v>
      </c>
      <c r="C1346" s="80" t="str">
        <f>IFERROR(VLOOKUP(B1346,Listor!$A$6:$B$62,2,FALSE),"")</f>
        <v/>
      </c>
      <c r="D1346" s="80" t="str">
        <f>IFERROR(VLOOKUP(B1346,Listor!$A$6:$C$62,3,FALSE),"")</f>
        <v/>
      </c>
      <c r="E1346" s="110" t="s">
        <v>79</v>
      </c>
      <c r="F1346" s="66"/>
      <c r="G1346" s="35" t="str">
        <f>IFERROR(VLOOKUP(B1346,Listor!$A$6:$G$62,7,FALSE),"")</f>
        <v/>
      </c>
      <c r="H1346" s="63" t="str">
        <f>IFERROR(VLOOKUP(B1346,Listor!$N$6:$O$47,2,FALSE),"")</f>
        <v/>
      </c>
      <c r="I1346" s="63" t="str">
        <f t="shared" si="64"/>
        <v/>
      </c>
      <c r="J1346" s="96" t="str">
        <f>IFERROR(VLOOKUP(B1346,Listor!$N$6:$P$47,3,FALSE)*I1346,"")</f>
        <v/>
      </c>
      <c r="K1346" s="81"/>
      <c r="L1346" s="88" t="str">
        <f>IFERROR((VLOOKUP(B1346,Listor!$N$6:$P$47,3,FALSE)*Biologiska!K1346)+(VLOOKUP(B1346,Listor!$N$6:$Q$47,4,FALSE)),"")</f>
        <v/>
      </c>
      <c r="M1346" s="63" t="str">
        <f t="shared" si="65"/>
        <v/>
      </c>
      <c r="N1346" s="75"/>
      <c r="O1346" s="84" t="str">
        <f t="shared" si="66"/>
        <v/>
      </c>
      <c r="P1346" s="107"/>
      <c r="Q1346" s="87" t="s">
        <v>79</v>
      </c>
      <c r="R1346" s="87"/>
      <c r="S1346" s="87"/>
      <c r="T1346" s="87"/>
      <c r="U1346" s="87"/>
      <c r="V1346" s="86" t="s">
        <v>79</v>
      </c>
      <c r="W1346" s="75"/>
      <c r="X1346" s="102" t="s">
        <v>79</v>
      </c>
      <c r="Y1346" s="63" t="str">
        <f>IFERROR(IF(VLOOKUP(X1346,Listor!$T$6:$U$7,2,FALSE)&lt;O1346,TRUE),"")</f>
        <v/>
      </c>
      <c r="Z1346" s="87"/>
      <c r="AA1346" s="104"/>
    </row>
    <row r="1347" spans="2:27" x14ac:dyDescent="0.25">
      <c r="B1347" s="68" t="s">
        <v>68</v>
      </c>
      <c r="C1347" s="80" t="str">
        <f>IFERROR(VLOOKUP(B1347,Listor!$A$6:$B$62,2,FALSE),"")</f>
        <v/>
      </c>
      <c r="D1347" s="80" t="str">
        <f>IFERROR(VLOOKUP(B1347,Listor!$A$6:$C$62,3,FALSE),"")</f>
        <v/>
      </c>
      <c r="E1347" s="110" t="s">
        <v>79</v>
      </c>
      <c r="F1347" s="66"/>
      <c r="G1347" s="35" t="str">
        <f>IFERROR(VLOOKUP(B1347,Listor!$A$6:$G$62,7,FALSE),"")</f>
        <v/>
      </c>
      <c r="H1347" s="63" t="str">
        <f>IFERROR(VLOOKUP(B1347,Listor!$N$6:$O$47,2,FALSE),"")</f>
        <v/>
      </c>
      <c r="I1347" s="63" t="str">
        <f t="shared" si="64"/>
        <v/>
      </c>
      <c r="J1347" s="96" t="str">
        <f>IFERROR(VLOOKUP(B1347,Listor!$N$6:$P$47,3,FALSE)*I1347,"")</f>
        <v/>
      </c>
      <c r="K1347" s="81"/>
      <c r="L1347" s="88" t="str">
        <f>IFERROR((VLOOKUP(B1347,Listor!$N$6:$P$47,3,FALSE)*Biologiska!K1347)+(VLOOKUP(B1347,Listor!$N$6:$Q$47,4,FALSE)),"")</f>
        <v/>
      </c>
      <c r="M1347" s="63" t="str">
        <f t="shared" si="65"/>
        <v/>
      </c>
      <c r="N1347" s="75"/>
      <c r="O1347" s="84" t="str">
        <f t="shared" si="66"/>
        <v/>
      </c>
      <c r="P1347" s="107"/>
      <c r="Q1347" s="87" t="s">
        <v>79</v>
      </c>
      <c r="R1347" s="87"/>
      <c r="S1347" s="87"/>
      <c r="T1347" s="87"/>
      <c r="U1347" s="87"/>
      <c r="V1347" s="86" t="s">
        <v>79</v>
      </c>
      <c r="W1347" s="75"/>
      <c r="X1347" s="102" t="s">
        <v>79</v>
      </c>
      <c r="Y1347" s="63" t="str">
        <f>IFERROR(IF(VLOOKUP(X1347,Listor!$T$6:$U$7,2,FALSE)&lt;O1347,TRUE),"")</f>
        <v/>
      </c>
      <c r="Z1347" s="87"/>
      <c r="AA1347" s="104"/>
    </row>
    <row r="1348" spans="2:27" x14ac:dyDescent="0.25">
      <c r="B1348" s="68" t="s">
        <v>68</v>
      </c>
      <c r="C1348" s="80" t="str">
        <f>IFERROR(VLOOKUP(B1348,Listor!$A$6:$B$62,2,FALSE),"")</f>
        <v/>
      </c>
      <c r="D1348" s="80" t="str">
        <f>IFERROR(VLOOKUP(B1348,Listor!$A$6:$C$62,3,FALSE),"")</f>
        <v/>
      </c>
      <c r="E1348" s="110" t="s">
        <v>79</v>
      </c>
      <c r="F1348" s="66"/>
      <c r="G1348" s="35" t="str">
        <f>IFERROR(VLOOKUP(B1348,Listor!$A$6:$G$62,7,FALSE),"")</f>
        <v/>
      </c>
      <c r="H1348" s="63" t="str">
        <f>IFERROR(VLOOKUP(B1348,Listor!$N$6:$O$47,2,FALSE),"")</f>
        <v/>
      </c>
      <c r="I1348" s="63" t="str">
        <f t="shared" si="64"/>
        <v/>
      </c>
      <c r="J1348" s="96" t="str">
        <f>IFERROR(VLOOKUP(B1348,Listor!$N$6:$P$47,3,FALSE)*I1348,"")</f>
        <v/>
      </c>
      <c r="K1348" s="81"/>
      <c r="L1348" s="88" t="str">
        <f>IFERROR((VLOOKUP(B1348,Listor!$N$6:$P$47,3,FALSE)*Biologiska!K1348)+(VLOOKUP(B1348,Listor!$N$6:$Q$47,4,FALSE)),"")</f>
        <v/>
      </c>
      <c r="M1348" s="63" t="str">
        <f t="shared" si="65"/>
        <v/>
      </c>
      <c r="N1348" s="75"/>
      <c r="O1348" s="84" t="str">
        <f t="shared" si="66"/>
        <v/>
      </c>
      <c r="P1348" s="107"/>
      <c r="Q1348" s="87" t="s">
        <v>79</v>
      </c>
      <c r="R1348" s="87"/>
      <c r="S1348" s="87"/>
      <c r="T1348" s="87"/>
      <c r="U1348" s="87"/>
      <c r="V1348" s="86" t="s">
        <v>79</v>
      </c>
      <c r="W1348" s="75"/>
      <c r="X1348" s="102" t="s">
        <v>79</v>
      </c>
      <c r="Y1348" s="63" t="str">
        <f>IFERROR(IF(VLOOKUP(X1348,Listor!$T$6:$U$7,2,FALSE)&lt;O1348,TRUE),"")</f>
        <v/>
      </c>
      <c r="Z1348" s="87"/>
      <c r="AA1348" s="104"/>
    </row>
    <row r="1349" spans="2:27" x14ac:dyDescent="0.25">
      <c r="B1349" s="68" t="s">
        <v>68</v>
      </c>
      <c r="C1349" s="80" t="str">
        <f>IFERROR(VLOOKUP(B1349,Listor!$A$6:$B$62,2,FALSE),"")</f>
        <v/>
      </c>
      <c r="D1349" s="80" t="str">
        <f>IFERROR(VLOOKUP(B1349,Listor!$A$6:$C$62,3,FALSE),"")</f>
        <v/>
      </c>
      <c r="E1349" s="110" t="s">
        <v>79</v>
      </c>
      <c r="F1349" s="66"/>
      <c r="G1349" s="35" t="str">
        <f>IFERROR(VLOOKUP(B1349,Listor!$A$6:$G$62,7,FALSE),"")</f>
        <v/>
      </c>
      <c r="H1349" s="63" t="str">
        <f>IFERROR(VLOOKUP(B1349,Listor!$N$6:$O$47,2,FALSE),"")</f>
        <v/>
      </c>
      <c r="I1349" s="63" t="str">
        <f t="shared" si="64"/>
        <v/>
      </c>
      <c r="J1349" s="96" t="str">
        <f>IFERROR(VLOOKUP(B1349,Listor!$N$6:$P$47,3,FALSE)*I1349,"")</f>
        <v/>
      </c>
      <c r="K1349" s="81"/>
      <c r="L1349" s="88" t="str">
        <f>IFERROR((VLOOKUP(B1349,Listor!$N$6:$P$47,3,FALSE)*Biologiska!K1349)+(VLOOKUP(B1349,Listor!$N$6:$Q$47,4,FALSE)),"")</f>
        <v/>
      </c>
      <c r="M1349" s="63" t="str">
        <f t="shared" si="65"/>
        <v/>
      </c>
      <c r="N1349" s="75"/>
      <c r="O1349" s="84" t="str">
        <f t="shared" si="66"/>
        <v/>
      </c>
      <c r="P1349" s="107"/>
      <c r="Q1349" s="87" t="s">
        <v>79</v>
      </c>
      <c r="R1349" s="87"/>
      <c r="S1349" s="87"/>
      <c r="T1349" s="87"/>
      <c r="U1349" s="87"/>
      <c r="V1349" s="86" t="s">
        <v>79</v>
      </c>
      <c r="W1349" s="75"/>
      <c r="X1349" s="102" t="s">
        <v>79</v>
      </c>
      <c r="Y1349" s="63" t="str">
        <f>IFERROR(IF(VLOOKUP(X1349,Listor!$T$6:$U$7,2,FALSE)&lt;O1349,TRUE),"")</f>
        <v/>
      </c>
      <c r="Z1349" s="87"/>
      <c r="AA1349" s="104"/>
    </row>
    <row r="1350" spans="2:27" x14ac:dyDescent="0.25">
      <c r="B1350" s="68" t="s">
        <v>68</v>
      </c>
      <c r="C1350" s="80" t="str">
        <f>IFERROR(VLOOKUP(B1350,Listor!$A$6:$B$62,2,FALSE),"")</f>
        <v/>
      </c>
      <c r="D1350" s="80" t="str">
        <f>IFERROR(VLOOKUP(B1350,Listor!$A$6:$C$62,3,FALSE),"")</f>
        <v/>
      </c>
      <c r="E1350" s="110" t="s">
        <v>79</v>
      </c>
      <c r="F1350" s="66"/>
      <c r="G1350" s="35" t="str">
        <f>IFERROR(VLOOKUP(B1350,Listor!$A$6:$G$62,7,FALSE),"")</f>
        <v/>
      </c>
      <c r="H1350" s="63" t="str">
        <f>IFERROR(VLOOKUP(B1350,Listor!$N$6:$O$47,2,FALSE),"")</f>
        <v/>
      </c>
      <c r="I1350" s="63" t="str">
        <f t="shared" si="64"/>
        <v/>
      </c>
      <c r="J1350" s="96" t="str">
        <f>IFERROR(VLOOKUP(B1350,Listor!$N$6:$P$47,3,FALSE)*I1350,"")</f>
        <v/>
      </c>
      <c r="K1350" s="81"/>
      <c r="L1350" s="88" t="str">
        <f>IFERROR((VLOOKUP(B1350,Listor!$N$6:$P$47,3,FALSE)*Biologiska!K1350)+(VLOOKUP(B1350,Listor!$N$6:$Q$47,4,FALSE)),"")</f>
        <v/>
      </c>
      <c r="M1350" s="63" t="str">
        <f t="shared" si="65"/>
        <v/>
      </c>
      <c r="N1350" s="75"/>
      <c r="O1350" s="84" t="str">
        <f t="shared" si="66"/>
        <v/>
      </c>
      <c r="P1350" s="107"/>
      <c r="Q1350" s="87" t="s">
        <v>79</v>
      </c>
      <c r="R1350" s="87"/>
      <c r="S1350" s="87"/>
      <c r="T1350" s="87"/>
      <c r="U1350" s="87"/>
      <c r="V1350" s="86" t="s">
        <v>79</v>
      </c>
      <c r="W1350" s="75"/>
      <c r="X1350" s="102" t="s">
        <v>79</v>
      </c>
      <c r="Y1350" s="63" t="str">
        <f>IFERROR(IF(VLOOKUP(X1350,Listor!$T$6:$U$7,2,FALSE)&lt;O1350,TRUE),"")</f>
        <v/>
      </c>
      <c r="Z1350" s="87"/>
      <c r="AA1350" s="104"/>
    </row>
    <row r="1351" spans="2:27" x14ac:dyDescent="0.25">
      <c r="B1351" s="68" t="s">
        <v>68</v>
      </c>
      <c r="C1351" s="80" t="str">
        <f>IFERROR(VLOOKUP(B1351,Listor!$A$6:$B$62,2,FALSE),"")</f>
        <v/>
      </c>
      <c r="D1351" s="80" t="str">
        <f>IFERROR(VLOOKUP(B1351,Listor!$A$6:$C$62,3,FALSE),"")</f>
        <v/>
      </c>
      <c r="E1351" s="110" t="s">
        <v>79</v>
      </c>
      <c r="F1351" s="66"/>
      <c r="G1351" s="35" t="str">
        <f>IFERROR(VLOOKUP(B1351,Listor!$A$6:$G$62,7,FALSE),"")</f>
        <v/>
      </c>
      <c r="H1351" s="63" t="str">
        <f>IFERROR(VLOOKUP(B1351,Listor!$N$6:$O$47,2,FALSE),"")</f>
        <v/>
      </c>
      <c r="I1351" s="63" t="str">
        <f t="shared" si="64"/>
        <v/>
      </c>
      <c r="J1351" s="96" t="str">
        <f>IFERROR(VLOOKUP(B1351,Listor!$N$6:$P$47,3,FALSE)*I1351,"")</f>
        <v/>
      </c>
      <c r="K1351" s="81"/>
      <c r="L1351" s="88" t="str">
        <f>IFERROR((VLOOKUP(B1351,Listor!$N$6:$P$47,3,FALSE)*Biologiska!K1351)+(VLOOKUP(B1351,Listor!$N$6:$Q$47,4,FALSE)),"")</f>
        <v/>
      </c>
      <c r="M1351" s="63" t="str">
        <f t="shared" si="65"/>
        <v/>
      </c>
      <c r="N1351" s="75"/>
      <c r="O1351" s="84" t="str">
        <f t="shared" si="66"/>
        <v/>
      </c>
      <c r="P1351" s="107"/>
      <c r="Q1351" s="87" t="s">
        <v>79</v>
      </c>
      <c r="R1351" s="87"/>
      <c r="S1351" s="87"/>
      <c r="T1351" s="87"/>
      <c r="U1351" s="87"/>
      <c r="V1351" s="86" t="s">
        <v>79</v>
      </c>
      <c r="W1351" s="75"/>
      <c r="X1351" s="102" t="s">
        <v>79</v>
      </c>
      <c r="Y1351" s="63" t="str">
        <f>IFERROR(IF(VLOOKUP(X1351,Listor!$T$6:$U$7,2,FALSE)&lt;O1351,TRUE),"")</f>
        <v/>
      </c>
      <c r="Z1351" s="87"/>
      <c r="AA1351" s="104"/>
    </row>
    <row r="1352" spans="2:27" x14ac:dyDescent="0.25">
      <c r="B1352" s="68" t="s">
        <v>68</v>
      </c>
      <c r="C1352" s="80" t="str">
        <f>IFERROR(VLOOKUP(B1352,Listor!$A$6:$B$62,2,FALSE),"")</f>
        <v/>
      </c>
      <c r="D1352" s="80" t="str">
        <f>IFERROR(VLOOKUP(B1352,Listor!$A$6:$C$62,3,FALSE),"")</f>
        <v/>
      </c>
      <c r="E1352" s="110" t="s">
        <v>79</v>
      </c>
      <c r="F1352" s="66"/>
      <c r="G1352" s="35" t="str">
        <f>IFERROR(VLOOKUP(B1352,Listor!$A$6:$G$62,7,FALSE),"")</f>
        <v/>
      </c>
      <c r="H1352" s="63" t="str">
        <f>IFERROR(VLOOKUP(B1352,Listor!$N$6:$O$47,2,FALSE),"")</f>
        <v/>
      </c>
      <c r="I1352" s="63" t="str">
        <f t="shared" si="64"/>
        <v/>
      </c>
      <c r="J1352" s="96" t="str">
        <f>IFERROR(VLOOKUP(B1352,Listor!$N$6:$P$47,3,FALSE)*I1352,"")</f>
        <v/>
      </c>
      <c r="K1352" s="81"/>
      <c r="L1352" s="88" t="str">
        <f>IFERROR((VLOOKUP(B1352,Listor!$N$6:$P$47,3,FALSE)*Biologiska!K1352)+(VLOOKUP(B1352,Listor!$N$6:$Q$47,4,FALSE)),"")</f>
        <v/>
      </c>
      <c r="M1352" s="63" t="str">
        <f t="shared" si="65"/>
        <v/>
      </c>
      <c r="N1352" s="75"/>
      <c r="O1352" s="84" t="str">
        <f t="shared" si="66"/>
        <v/>
      </c>
      <c r="P1352" s="107"/>
      <c r="Q1352" s="87" t="s">
        <v>79</v>
      </c>
      <c r="R1352" s="87"/>
      <c r="S1352" s="87"/>
      <c r="T1352" s="87"/>
      <c r="U1352" s="87"/>
      <c r="V1352" s="86" t="s">
        <v>79</v>
      </c>
      <c r="W1352" s="75"/>
      <c r="X1352" s="102" t="s">
        <v>79</v>
      </c>
      <c r="Y1352" s="63" t="str">
        <f>IFERROR(IF(VLOOKUP(X1352,Listor!$T$6:$U$7,2,FALSE)&lt;O1352,TRUE),"")</f>
        <v/>
      </c>
      <c r="Z1352" s="87"/>
      <c r="AA1352" s="104"/>
    </row>
    <row r="1353" spans="2:27" x14ac:dyDescent="0.25">
      <c r="B1353" s="68" t="s">
        <v>68</v>
      </c>
      <c r="C1353" s="80" t="str">
        <f>IFERROR(VLOOKUP(B1353,Listor!$A$6:$B$62,2,FALSE),"")</f>
        <v/>
      </c>
      <c r="D1353" s="80" t="str">
        <f>IFERROR(VLOOKUP(B1353,Listor!$A$6:$C$62,3,FALSE),"")</f>
        <v/>
      </c>
      <c r="E1353" s="110" t="s">
        <v>79</v>
      </c>
      <c r="F1353" s="66"/>
      <c r="G1353" s="35" t="str">
        <f>IFERROR(VLOOKUP(B1353,Listor!$A$6:$G$62,7,FALSE),"")</f>
        <v/>
      </c>
      <c r="H1353" s="63" t="str">
        <f>IFERROR(VLOOKUP(B1353,Listor!$N$6:$O$47,2,FALSE),"")</f>
        <v/>
      </c>
      <c r="I1353" s="63" t="str">
        <f t="shared" si="64"/>
        <v/>
      </c>
      <c r="J1353" s="96" t="str">
        <f>IFERROR(VLOOKUP(B1353,Listor!$N$6:$P$47,3,FALSE)*I1353,"")</f>
        <v/>
      </c>
      <c r="K1353" s="81"/>
      <c r="L1353" s="88" t="str">
        <f>IFERROR((VLOOKUP(B1353,Listor!$N$6:$P$47,3,FALSE)*Biologiska!K1353)+(VLOOKUP(B1353,Listor!$N$6:$Q$47,4,FALSE)),"")</f>
        <v/>
      </c>
      <c r="M1353" s="63" t="str">
        <f t="shared" si="65"/>
        <v/>
      </c>
      <c r="N1353" s="75"/>
      <c r="O1353" s="84" t="str">
        <f t="shared" si="66"/>
        <v/>
      </c>
      <c r="P1353" s="107"/>
      <c r="Q1353" s="87" t="s">
        <v>79</v>
      </c>
      <c r="R1353" s="87"/>
      <c r="S1353" s="87"/>
      <c r="T1353" s="87"/>
      <c r="U1353" s="87"/>
      <c r="V1353" s="86" t="s">
        <v>79</v>
      </c>
      <c r="W1353" s="75"/>
      <c r="X1353" s="102" t="s">
        <v>79</v>
      </c>
      <c r="Y1353" s="63" t="str">
        <f>IFERROR(IF(VLOOKUP(X1353,Listor!$T$6:$U$7,2,FALSE)&lt;O1353,TRUE),"")</f>
        <v/>
      </c>
      <c r="Z1353" s="87"/>
      <c r="AA1353" s="104"/>
    </row>
    <row r="1354" spans="2:27" x14ac:dyDescent="0.25">
      <c r="B1354" s="68" t="s">
        <v>68</v>
      </c>
      <c r="C1354" s="80" t="str">
        <f>IFERROR(VLOOKUP(B1354,Listor!$A$6:$B$62,2,FALSE),"")</f>
        <v/>
      </c>
      <c r="D1354" s="80" t="str">
        <f>IFERROR(VLOOKUP(B1354,Listor!$A$6:$C$62,3,FALSE),"")</f>
        <v/>
      </c>
      <c r="E1354" s="110" t="s">
        <v>79</v>
      </c>
      <c r="F1354" s="66"/>
      <c r="G1354" s="35" t="str">
        <f>IFERROR(VLOOKUP(B1354,Listor!$A$6:$G$62,7,FALSE),"")</f>
        <v/>
      </c>
      <c r="H1354" s="63" t="str">
        <f>IFERROR(VLOOKUP(B1354,Listor!$N$6:$O$47,2,FALSE),"")</f>
        <v/>
      </c>
      <c r="I1354" s="63" t="str">
        <f t="shared" si="64"/>
        <v/>
      </c>
      <c r="J1354" s="96" t="str">
        <f>IFERROR(VLOOKUP(B1354,Listor!$N$6:$P$47,3,FALSE)*I1354,"")</f>
        <v/>
      </c>
      <c r="K1354" s="81"/>
      <c r="L1354" s="88" t="str">
        <f>IFERROR((VLOOKUP(B1354,Listor!$N$6:$P$47,3,FALSE)*Biologiska!K1354)+(VLOOKUP(B1354,Listor!$N$6:$Q$47,4,FALSE)),"")</f>
        <v/>
      </c>
      <c r="M1354" s="63" t="str">
        <f t="shared" si="65"/>
        <v/>
      </c>
      <c r="N1354" s="75"/>
      <c r="O1354" s="84" t="str">
        <f t="shared" si="66"/>
        <v/>
      </c>
      <c r="P1354" s="107"/>
      <c r="Q1354" s="87" t="s">
        <v>79</v>
      </c>
      <c r="R1354" s="87"/>
      <c r="S1354" s="87"/>
      <c r="T1354" s="87"/>
      <c r="U1354" s="87"/>
      <c r="V1354" s="86" t="s">
        <v>79</v>
      </c>
      <c r="W1354" s="75"/>
      <c r="X1354" s="102" t="s">
        <v>79</v>
      </c>
      <c r="Y1354" s="63" t="str">
        <f>IFERROR(IF(VLOOKUP(X1354,Listor!$T$6:$U$7,2,FALSE)&lt;O1354,TRUE),"")</f>
        <v/>
      </c>
      <c r="Z1354" s="87"/>
      <c r="AA1354" s="104"/>
    </row>
    <row r="1355" spans="2:27" x14ac:dyDescent="0.25">
      <c r="B1355" s="68" t="s">
        <v>68</v>
      </c>
      <c r="C1355" s="80" t="str">
        <f>IFERROR(VLOOKUP(B1355,Listor!$A$6:$B$62,2,FALSE),"")</f>
        <v/>
      </c>
      <c r="D1355" s="80" t="str">
        <f>IFERROR(VLOOKUP(B1355,Listor!$A$6:$C$62,3,FALSE),"")</f>
        <v/>
      </c>
      <c r="E1355" s="110" t="s">
        <v>79</v>
      </c>
      <c r="F1355" s="66"/>
      <c r="G1355" s="35" t="str">
        <f>IFERROR(VLOOKUP(B1355,Listor!$A$6:$G$62,7,FALSE),"")</f>
        <v/>
      </c>
      <c r="H1355" s="63" t="str">
        <f>IFERROR(VLOOKUP(B1355,Listor!$N$6:$O$47,2,FALSE),"")</f>
        <v/>
      </c>
      <c r="I1355" s="63" t="str">
        <f t="shared" si="64"/>
        <v/>
      </c>
      <c r="J1355" s="96" t="str">
        <f>IFERROR(VLOOKUP(B1355,Listor!$N$6:$P$47,3,FALSE)*I1355,"")</f>
        <v/>
      </c>
      <c r="K1355" s="81"/>
      <c r="L1355" s="88" t="str">
        <f>IFERROR((VLOOKUP(B1355,Listor!$N$6:$P$47,3,FALSE)*Biologiska!K1355)+(VLOOKUP(B1355,Listor!$N$6:$Q$47,4,FALSE)),"")</f>
        <v/>
      </c>
      <c r="M1355" s="63" t="str">
        <f t="shared" si="65"/>
        <v/>
      </c>
      <c r="N1355" s="75"/>
      <c r="O1355" s="84" t="str">
        <f t="shared" si="66"/>
        <v/>
      </c>
      <c r="P1355" s="107"/>
      <c r="Q1355" s="87" t="s">
        <v>79</v>
      </c>
      <c r="R1355" s="87"/>
      <c r="S1355" s="87"/>
      <c r="T1355" s="87"/>
      <c r="U1355" s="87"/>
      <c r="V1355" s="86" t="s">
        <v>79</v>
      </c>
      <c r="W1355" s="75"/>
      <c r="X1355" s="102" t="s">
        <v>79</v>
      </c>
      <c r="Y1355" s="63" t="str">
        <f>IFERROR(IF(VLOOKUP(X1355,Listor!$T$6:$U$7,2,FALSE)&lt;O1355,TRUE),"")</f>
        <v/>
      </c>
      <c r="Z1355" s="87"/>
      <c r="AA1355" s="104"/>
    </row>
    <row r="1356" spans="2:27" x14ac:dyDescent="0.25">
      <c r="B1356" s="68" t="s">
        <v>68</v>
      </c>
      <c r="C1356" s="80" t="str">
        <f>IFERROR(VLOOKUP(B1356,Listor!$A$6:$B$62,2,FALSE),"")</f>
        <v/>
      </c>
      <c r="D1356" s="80" t="str">
        <f>IFERROR(VLOOKUP(B1356,Listor!$A$6:$C$62,3,FALSE),"")</f>
        <v/>
      </c>
      <c r="E1356" s="110" t="s">
        <v>79</v>
      </c>
      <c r="F1356" s="66"/>
      <c r="G1356" s="35" t="str">
        <f>IFERROR(VLOOKUP(B1356,Listor!$A$6:$G$62,7,FALSE),"")</f>
        <v/>
      </c>
      <c r="H1356" s="63" t="str">
        <f>IFERROR(VLOOKUP(B1356,Listor!$N$6:$O$47,2,FALSE),"")</f>
        <v/>
      </c>
      <c r="I1356" s="63" t="str">
        <f t="shared" si="64"/>
        <v/>
      </c>
      <c r="J1356" s="96" t="str">
        <f>IFERROR(VLOOKUP(B1356,Listor!$N$6:$P$47,3,FALSE)*I1356,"")</f>
        <v/>
      </c>
      <c r="K1356" s="81"/>
      <c r="L1356" s="88" t="str">
        <f>IFERROR((VLOOKUP(B1356,Listor!$N$6:$P$47,3,FALSE)*Biologiska!K1356)+(VLOOKUP(B1356,Listor!$N$6:$Q$47,4,FALSE)),"")</f>
        <v/>
      </c>
      <c r="M1356" s="63" t="str">
        <f t="shared" si="65"/>
        <v/>
      </c>
      <c r="N1356" s="75"/>
      <c r="O1356" s="84" t="str">
        <f t="shared" si="66"/>
        <v/>
      </c>
      <c r="P1356" s="107"/>
      <c r="Q1356" s="87" t="s">
        <v>79</v>
      </c>
      <c r="R1356" s="87"/>
      <c r="S1356" s="87"/>
      <c r="T1356" s="87"/>
      <c r="U1356" s="87"/>
      <c r="V1356" s="86" t="s">
        <v>79</v>
      </c>
      <c r="W1356" s="75"/>
      <c r="X1356" s="102" t="s">
        <v>79</v>
      </c>
      <c r="Y1356" s="63" t="str">
        <f>IFERROR(IF(VLOOKUP(X1356,Listor!$T$6:$U$7,2,FALSE)&lt;O1356,TRUE),"")</f>
        <v/>
      </c>
      <c r="Z1356" s="87"/>
      <c r="AA1356" s="104"/>
    </row>
    <row r="1357" spans="2:27" x14ac:dyDescent="0.25">
      <c r="B1357" s="68" t="s">
        <v>68</v>
      </c>
      <c r="C1357" s="80" t="str">
        <f>IFERROR(VLOOKUP(B1357,Listor!$A$6:$B$62,2,FALSE),"")</f>
        <v/>
      </c>
      <c r="D1357" s="80" t="str">
        <f>IFERROR(VLOOKUP(B1357,Listor!$A$6:$C$62,3,FALSE),"")</f>
        <v/>
      </c>
      <c r="E1357" s="110" t="s">
        <v>79</v>
      </c>
      <c r="F1357" s="66"/>
      <c r="G1357" s="35" t="str">
        <f>IFERROR(VLOOKUP(B1357,Listor!$A$6:$G$62,7,FALSE),"")</f>
        <v/>
      </c>
      <c r="H1357" s="63" t="str">
        <f>IFERROR(VLOOKUP(B1357,Listor!$N$6:$O$47,2,FALSE),"")</f>
        <v/>
      </c>
      <c r="I1357" s="63" t="str">
        <f t="shared" si="64"/>
        <v/>
      </c>
      <c r="J1357" s="96" t="str">
        <f>IFERROR(VLOOKUP(B1357,Listor!$N$6:$P$47,3,FALSE)*I1357,"")</f>
        <v/>
      </c>
      <c r="K1357" s="81"/>
      <c r="L1357" s="88" t="str">
        <f>IFERROR((VLOOKUP(B1357,Listor!$N$6:$P$47,3,FALSE)*Biologiska!K1357)+(VLOOKUP(B1357,Listor!$N$6:$Q$47,4,FALSE)),"")</f>
        <v/>
      </c>
      <c r="M1357" s="63" t="str">
        <f t="shared" si="65"/>
        <v/>
      </c>
      <c r="N1357" s="75"/>
      <c r="O1357" s="84" t="str">
        <f t="shared" si="66"/>
        <v/>
      </c>
      <c r="P1357" s="107"/>
      <c r="Q1357" s="87" t="s">
        <v>79</v>
      </c>
      <c r="R1357" s="87"/>
      <c r="S1357" s="87"/>
      <c r="T1357" s="87"/>
      <c r="U1357" s="87"/>
      <c r="V1357" s="86" t="s">
        <v>79</v>
      </c>
      <c r="W1357" s="75"/>
      <c r="X1357" s="102" t="s">
        <v>79</v>
      </c>
      <c r="Y1357" s="63" t="str">
        <f>IFERROR(IF(VLOOKUP(X1357,Listor!$T$6:$U$7,2,FALSE)&lt;O1357,TRUE),"")</f>
        <v/>
      </c>
      <c r="Z1357" s="87"/>
      <c r="AA1357" s="104"/>
    </row>
    <row r="1358" spans="2:27" x14ac:dyDescent="0.25">
      <c r="B1358" s="68" t="s">
        <v>68</v>
      </c>
      <c r="C1358" s="80" t="str">
        <f>IFERROR(VLOOKUP(B1358,Listor!$A$6:$B$62,2,FALSE),"")</f>
        <v/>
      </c>
      <c r="D1358" s="80" t="str">
        <f>IFERROR(VLOOKUP(B1358,Listor!$A$6:$C$62,3,FALSE),"")</f>
        <v/>
      </c>
      <c r="E1358" s="110" t="s">
        <v>79</v>
      </c>
      <c r="F1358" s="66"/>
      <c r="G1358" s="35" t="str">
        <f>IFERROR(VLOOKUP(B1358,Listor!$A$6:$G$62,7,FALSE),"")</f>
        <v/>
      </c>
      <c r="H1358" s="63" t="str">
        <f>IFERROR(VLOOKUP(B1358,Listor!$N$6:$O$47,2,FALSE),"")</f>
        <v/>
      </c>
      <c r="I1358" s="63" t="str">
        <f t="shared" si="64"/>
        <v/>
      </c>
      <c r="J1358" s="96" t="str">
        <f>IFERROR(VLOOKUP(B1358,Listor!$N$6:$P$47,3,FALSE)*I1358,"")</f>
        <v/>
      </c>
      <c r="K1358" s="81"/>
      <c r="L1358" s="88" t="str">
        <f>IFERROR((VLOOKUP(B1358,Listor!$N$6:$P$47,3,FALSE)*Biologiska!K1358)+(VLOOKUP(B1358,Listor!$N$6:$Q$47,4,FALSE)),"")</f>
        <v/>
      </c>
      <c r="M1358" s="63" t="str">
        <f t="shared" si="65"/>
        <v/>
      </c>
      <c r="N1358" s="75"/>
      <c r="O1358" s="84" t="str">
        <f t="shared" si="66"/>
        <v/>
      </c>
      <c r="P1358" s="107"/>
      <c r="Q1358" s="87" t="s">
        <v>79</v>
      </c>
      <c r="R1358" s="87"/>
      <c r="S1358" s="87"/>
      <c r="T1358" s="87"/>
      <c r="U1358" s="87"/>
      <c r="V1358" s="86" t="s">
        <v>79</v>
      </c>
      <c r="W1358" s="75"/>
      <c r="X1358" s="102" t="s">
        <v>79</v>
      </c>
      <c r="Y1358" s="63" t="str">
        <f>IFERROR(IF(VLOOKUP(X1358,Listor!$T$6:$U$7,2,FALSE)&lt;O1358,TRUE),"")</f>
        <v/>
      </c>
      <c r="Z1358" s="87"/>
      <c r="AA1358" s="104"/>
    </row>
    <row r="1359" spans="2:27" x14ac:dyDescent="0.25">
      <c r="B1359" s="68" t="s">
        <v>68</v>
      </c>
      <c r="C1359" s="80" t="str">
        <f>IFERROR(VLOOKUP(B1359,Listor!$A$6:$B$62,2,FALSE),"")</f>
        <v/>
      </c>
      <c r="D1359" s="80" t="str">
        <f>IFERROR(VLOOKUP(B1359,Listor!$A$6:$C$62,3,FALSE),"")</f>
        <v/>
      </c>
      <c r="E1359" s="110" t="s">
        <v>79</v>
      </c>
      <c r="F1359" s="66"/>
      <c r="G1359" s="35" t="str">
        <f>IFERROR(VLOOKUP(B1359,Listor!$A$6:$G$62,7,FALSE),"")</f>
        <v/>
      </c>
      <c r="H1359" s="63" t="str">
        <f>IFERROR(VLOOKUP(B1359,Listor!$N$6:$O$47,2,FALSE),"")</f>
        <v/>
      </c>
      <c r="I1359" s="63" t="str">
        <f t="shared" si="64"/>
        <v/>
      </c>
      <c r="J1359" s="96" t="str">
        <f>IFERROR(VLOOKUP(B1359,Listor!$N$6:$P$47,3,FALSE)*I1359,"")</f>
        <v/>
      </c>
      <c r="K1359" s="81"/>
      <c r="L1359" s="88" t="str">
        <f>IFERROR((VLOOKUP(B1359,Listor!$N$6:$P$47,3,FALSE)*Biologiska!K1359)+(VLOOKUP(B1359,Listor!$N$6:$Q$47,4,FALSE)),"")</f>
        <v/>
      </c>
      <c r="M1359" s="63" t="str">
        <f t="shared" si="65"/>
        <v/>
      </c>
      <c r="N1359" s="75"/>
      <c r="O1359" s="84" t="str">
        <f t="shared" si="66"/>
        <v/>
      </c>
      <c r="P1359" s="107"/>
      <c r="Q1359" s="87" t="s">
        <v>79</v>
      </c>
      <c r="R1359" s="87"/>
      <c r="S1359" s="87"/>
      <c r="T1359" s="87"/>
      <c r="U1359" s="87"/>
      <c r="V1359" s="86" t="s">
        <v>79</v>
      </c>
      <c r="W1359" s="75"/>
      <c r="X1359" s="102" t="s">
        <v>79</v>
      </c>
      <c r="Y1359" s="63" t="str">
        <f>IFERROR(IF(VLOOKUP(X1359,Listor!$T$6:$U$7,2,FALSE)&lt;O1359,TRUE),"")</f>
        <v/>
      </c>
      <c r="Z1359" s="87"/>
      <c r="AA1359" s="104"/>
    </row>
    <row r="1360" spans="2:27" x14ac:dyDescent="0.25">
      <c r="B1360" s="68" t="s">
        <v>68</v>
      </c>
      <c r="C1360" s="80" t="str">
        <f>IFERROR(VLOOKUP(B1360,Listor!$A$6:$B$62,2,FALSE),"")</f>
        <v/>
      </c>
      <c r="D1360" s="80" t="str">
        <f>IFERROR(VLOOKUP(B1360,Listor!$A$6:$C$62,3,FALSE),"")</f>
        <v/>
      </c>
      <c r="E1360" s="110" t="s">
        <v>79</v>
      </c>
      <c r="F1360" s="66"/>
      <c r="G1360" s="35" t="str">
        <f>IFERROR(VLOOKUP(B1360,Listor!$A$6:$G$62,7,FALSE),"")</f>
        <v/>
      </c>
      <c r="H1360" s="63" t="str">
        <f>IFERROR(VLOOKUP(B1360,Listor!$N$6:$O$47,2,FALSE),"")</f>
        <v/>
      </c>
      <c r="I1360" s="63" t="str">
        <f t="shared" si="64"/>
        <v/>
      </c>
      <c r="J1360" s="96" t="str">
        <f>IFERROR(VLOOKUP(B1360,Listor!$N$6:$P$47,3,FALSE)*I1360,"")</f>
        <v/>
      </c>
      <c r="K1360" s="81"/>
      <c r="L1360" s="88" t="str">
        <f>IFERROR((VLOOKUP(B1360,Listor!$N$6:$P$47,3,FALSE)*Biologiska!K1360)+(VLOOKUP(B1360,Listor!$N$6:$Q$47,4,FALSE)),"")</f>
        <v/>
      </c>
      <c r="M1360" s="63" t="str">
        <f t="shared" si="65"/>
        <v/>
      </c>
      <c r="N1360" s="75"/>
      <c r="O1360" s="84" t="str">
        <f t="shared" si="66"/>
        <v/>
      </c>
      <c r="P1360" s="107"/>
      <c r="Q1360" s="87" t="s">
        <v>79</v>
      </c>
      <c r="R1360" s="87"/>
      <c r="S1360" s="87"/>
      <c r="T1360" s="87"/>
      <c r="U1360" s="87"/>
      <c r="V1360" s="86" t="s">
        <v>79</v>
      </c>
      <c r="W1360" s="75"/>
      <c r="X1360" s="102" t="s">
        <v>79</v>
      </c>
      <c r="Y1360" s="63" t="str">
        <f>IFERROR(IF(VLOOKUP(X1360,Listor!$T$6:$U$7,2,FALSE)&lt;O1360,TRUE),"")</f>
        <v/>
      </c>
      <c r="Z1360" s="87"/>
      <c r="AA1360" s="104"/>
    </row>
    <row r="1361" spans="2:27" x14ac:dyDescent="0.25">
      <c r="B1361" s="68" t="s">
        <v>68</v>
      </c>
      <c r="C1361" s="80" t="str">
        <f>IFERROR(VLOOKUP(B1361,Listor!$A$6:$B$62,2,FALSE),"")</f>
        <v/>
      </c>
      <c r="D1361" s="80" t="str">
        <f>IFERROR(VLOOKUP(B1361,Listor!$A$6:$C$62,3,FALSE),"")</f>
        <v/>
      </c>
      <c r="E1361" s="110" t="s">
        <v>79</v>
      </c>
      <c r="F1361" s="66"/>
      <c r="G1361" s="35" t="str">
        <f>IFERROR(VLOOKUP(B1361,Listor!$A$6:$G$62,7,FALSE),"")</f>
        <v/>
      </c>
      <c r="H1361" s="63" t="str">
        <f>IFERROR(VLOOKUP(B1361,Listor!$N$6:$O$47,2,FALSE),"")</f>
        <v/>
      </c>
      <c r="I1361" s="63" t="str">
        <f t="shared" si="64"/>
        <v/>
      </c>
      <c r="J1361" s="96" t="str">
        <f>IFERROR(VLOOKUP(B1361,Listor!$N$6:$P$47,3,FALSE)*I1361,"")</f>
        <v/>
      </c>
      <c r="K1361" s="81"/>
      <c r="L1361" s="88" t="str">
        <f>IFERROR((VLOOKUP(B1361,Listor!$N$6:$P$47,3,FALSE)*Biologiska!K1361)+(VLOOKUP(B1361,Listor!$N$6:$Q$47,4,FALSE)),"")</f>
        <v/>
      </c>
      <c r="M1361" s="63" t="str">
        <f t="shared" si="65"/>
        <v/>
      </c>
      <c r="N1361" s="75"/>
      <c r="O1361" s="84" t="str">
        <f t="shared" si="66"/>
        <v/>
      </c>
      <c r="P1361" s="107"/>
      <c r="Q1361" s="87" t="s">
        <v>79</v>
      </c>
      <c r="R1361" s="87"/>
      <c r="S1361" s="87"/>
      <c r="T1361" s="87"/>
      <c r="U1361" s="87"/>
      <c r="V1361" s="86" t="s">
        <v>79</v>
      </c>
      <c r="W1361" s="75"/>
      <c r="X1361" s="102" t="s">
        <v>79</v>
      </c>
      <c r="Y1361" s="63" t="str">
        <f>IFERROR(IF(VLOOKUP(X1361,Listor!$T$6:$U$7,2,FALSE)&lt;O1361,TRUE),"")</f>
        <v/>
      </c>
      <c r="Z1361" s="87"/>
      <c r="AA1361" s="104"/>
    </row>
    <row r="1362" spans="2:27" x14ac:dyDescent="0.25">
      <c r="B1362" s="68" t="s">
        <v>68</v>
      </c>
      <c r="C1362" s="80" t="str">
        <f>IFERROR(VLOOKUP(B1362,Listor!$A$6:$B$62,2,FALSE),"")</f>
        <v/>
      </c>
      <c r="D1362" s="80" t="str">
        <f>IFERROR(VLOOKUP(B1362,Listor!$A$6:$C$62,3,FALSE),"")</f>
        <v/>
      </c>
      <c r="E1362" s="110" t="s">
        <v>79</v>
      </c>
      <c r="F1362" s="66"/>
      <c r="G1362" s="35" t="str">
        <f>IFERROR(VLOOKUP(B1362,Listor!$A$6:$G$62,7,FALSE),"")</f>
        <v/>
      </c>
      <c r="H1362" s="63" t="str">
        <f>IFERROR(VLOOKUP(B1362,Listor!$N$6:$O$47,2,FALSE),"")</f>
        <v/>
      </c>
      <c r="I1362" s="63" t="str">
        <f t="shared" si="64"/>
        <v/>
      </c>
      <c r="J1362" s="96" t="str">
        <f>IFERROR(VLOOKUP(B1362,Listor!$N$6:$P$47,3,FALSE)*I1362,"")</f>
        <v/>
      </c>
      <c r="K1362" s="81"/>
      <c r="L1362" s="88" t="str">
        <f>IFERROR((VLOOKUP(B1362,Listor!$N$6:$P$47,3,FALSE)*Biologiska!K1362)+(VLOOKUP(B1362,Listor!$N$6:$Q$47,4,FALSE)),"")</f>
        <v/>
      </c>
      <c r="M1362" s="63" t="str">
        <f t="shared" si="65"/>
        <v/>
      </c>
      <c r="N1362" s="75"/>
      <c r="O1362" s="84" t="str">
        <f t="shared" si="66"/>
        <v/>
      </c>
      <c r="P1362" s="107"/>
      <c r="Q1362" s="87" t="s">
        <v>79</v>
      </c>
      <c r="R1362" s="87"/>
      <c r="S1362" s="87"/>
      <c r="T1362" s="87"/>
      <c r="U1362" s="87"/>
      <c r="V1362" s="86" t="s">
        <v>79</v>
      </c>
      <c r="W1362" s="75"/>
      <c r="X1362" s="102" t="s">
        <v>79</v>
      </c>
      <c r="Y1362" s="63" t="str">
        <f>IFERROR(IF(VLOOKUP(X1362,Listor!$T$6:$U$7,2,FALSE)&lt;O1362,TRUE),"")</f>
        <v/>
      </c>
      <c r="Z1362" s="87"/>
      <c r="AA1362" s="104"/>
    </row>
    <row r="1363" spans="2:27" x14ac:dyDescent="0.25">
      <c r="B1363" s="68" t="s">
        <v>68</v>
      </c>
      <c r="C1363" s="80" t="str">
        <f>IFERROR(VLOOKUP(B1363,Listor!$A$6:$B$62,2,FALSE),"")</f>
        <v/>
      </c>
      <c r="D1363" s="80" t="str">
        <f>IFERROR(VLOOKUP(B1363,Listor!$A$6:$C$62,3,FALSE),"")</f>
        <v/>
      </c>
      <c r="E1363" s="110" t="s">
        <v>79</v>
      </c>
      <c r="F1363" s="66"/>
      <c r="G1363" s="35" t="str">
        <f>IFERROR(VLOOKUP(B1363,Listor!$A$6:$G$62,7,FALSE),"")</f>
        <v/>
      </c>
      <c r="H1363" s="63" t="str">
        <f>IFERROR(VLOOKUP(B1363,Listor!$N$6:$O$47,2,FALSE),"")</f>
        <v/>
      </c>
      <c r="I1363" s="63" t="str">
        <f t="shared" si="64"/>
        <v/>
      </c>
      <c r="J1363" s="96" t="str">
        <f>IFERROR(VLOOKUP(B1363,Listor!$N$6:$P$47,3,FALSE)*I1363,"")</f>
        <v/>
      </c>
      <c r="K1363" s="81"/>
      <c r="L1363" s="88" t="str">
        <f>IFERROR((VLOOKUP(B1363,Listor!$N$6:$P$47,3,FALSE)*Biologiska!K1363)+(VLOOKUP(B1363,Listor!$N$6:$Q$47,4,FALSE)),"")</f>
        <v/>
      </c>
      <c r="M1363" s="63" t="str">
        <f t="shared" si="65"/>
        <v/>
      </c>
      <c r="N1363" s="75"/>
      <c r="O1363" s="84" t="str">
        <f t="shared" si="66"/>
        <v/>
      </c>
      <c r="P1363" s="107"/>
      <c r="Q1363" s="87" t="s">
        <v>79</v>
      </c>
      <c r="R1363" s="87"/>
      <c r="S1363" s="87"/>
      <c r="T1363" s="87"/>
      <c r="U1363" s="87"/>
      <c r="V1363" s="86" t="s">
        <v>79</v>
      </c>
      <c r="W1363" s="75"/>
      <c r="X1363" s="102" t="s">
        <v>79</v>
      </c>
      <c r="Y1363" s="63" t="str">
        <f>IFERROR(IF(VLOOKUP(X1363,Listor!$T$6:$U$7,2,FALSE)&lt;O1363,TRUE),"")</f>
        <v/>
      </c>
      <c r="Z1363" s="87"/>
      <c r="AA1363" s="104"/>
    </row>
    <row r="1364" spans="2:27" x14ac:dyDescent="0.25">
      <c r="B1364" s="68" t="s">
        <v>68</v>
      </c>
      <c r="C1364" s="80" t="str">
        <f>IFERROR(VLOOKUP(B1364,Listor!$A$6:$B$62,2,FALSE),"")</f>
        <v/>
      </c>
      <c r="D1364" s="80" t="str">
        <f>IFERROR(VLOOKUP(B1364,Listor!$A$6:$C$62,3,FALSE),"")</f>
        <v/>
      </c>
      <c r="E1364" s="110" t="s">
        <v>79</v>
      </c>
      <c r="F1364" s="66"/>
      <c r="G1364" s="35" t="str">
        <f>IFERROR(VLOOKUP(B1364,Listor!$A$6:$G$62,7,FALSE),"")</f>
        <v/>
      </c>
      <c r="H1364" s="63" t="str">
        <f>IFERROR(VLOOKUP(B1364,Listor!$N$6:$O$47,2,FALSE),"")</f>
        <v/>
      </c>
      <c r="I1364" s="63" t="str">
        <f t="shared" si="64"/>
        <v/>
      </c>
      <c r="J1364" s="96" t="str">
        <f>IFERROR(VLOOKUP(B1364,Listor!$N$6:$P$47,3,FALSE)*I1364,"")</f>
        <v/>
      </c>
      <c r="K1364" s="81"/>
      <c r="L1364" s="88" t="str">
        <f>IFERROR((VLOOKUP(B1364,Listor!$N$6:$P$47,3,FALSE)*Biologiska!K1364)+(VLOOKUP(B1364,Listor!$N$6:$Q$47,4,FALSE)),"")</f>
        <v/>
      </c>
      <c r="M1364" s="63" t="str">
        <f t="shared" si="65"/>
        <v/>
      </c>
      <c r="N1364" s="75"/>
      <c r="O1364" s="84" t="str">
        <f t="shared" si="66"/>
        <v/>
      </c>
      <c r="P1364" s="107"/>
      <c r="Q1364" s="87" t="s">
        <v>79</v>
      </c>
      <c r="R1364" s="87"/>
      <c r="S1364" s="87"/>
      <c r="T1364" s="87"/>
      <c r="U1364" s="87"/>
      <c r="V1364" s="86" t="s">
        <v>79</v>
      </c>
      <c r="W1364" s="75"/>
      <c r="X1364" s="102" t="s">
        <v>79</v>
      </c>
      <c r="Y1364" s="63" t="str">
        <f>IFERROR(IF(VLOOKUP(X1364,Listor!$T$6:$U$7,2,FALSE)&lt;O1364,TRUE),"")</f>
        <v/>
      </c>
      <c r="Z1364" s="87"/>
      <c r="AA1364" s="104"/>
    </row>
    <row r="1365" spans="2:27" x14ac:dyDescent="0.25">
      <c r="B1365" s="68" t="s">
        <v>68</v>
      </c>
      <c r="C1365" s="80" t="str">
        <f>IFERROR(VLOOKUP(B1365,Listor!$A$6:$B$62,2,FALSE),"")</f>
        <v/>
      </c>
      <c r="D1365" s="80" t="str">
        <f>IFERROR(VLOOKUP(B1365,Listor!$A$6:$C$62,3,FALSE),"")</f>
        <v/>
      </c>
      <c r="E1365" s="110" t="s">
        <v>79</v>
      </c>
      <c r="F1365" s="66"/>
      <c r="G1365" s="35" t="str">
        <f>IFERROR(VLOOKUP(B1365,Listor!$A$6:$G$62,7,FALSE),"")</f>
        <v/>
      </c>
      <c r="H1365" s="63" t="str">
        <f>IFERROR(VLOOKUP(B1365,Listor!$N$6:$O$47,2,FALSE),"")</f>
        <v/>
      </c>
      <c r="I1365" s="63" t="str">
        <f t="shared" si="64"/>
        <v/>
      </c>
      <c r="J1365" s="96" t="str">
        <f>IFERROR(VLOOKUP(B1365,Listor!$N$6:$P$47,3,FALSE)*I1365,"")</f>
        <v/>
      </c>
      <c r="K1365" s="81"/>
      <c r="L1365" s="88" t="str">
        <f>IFERROR((VLOOKUP(B1365,Listor!$N$6:$P$47,3,FALSE)*Biologiska!K1365)+(VLOOKUP(B1365,Listor!$N$6:$Q$47,4,FALSE)),"")</f>
        <v/>
      </c>
      <c r="M1365" s="63" t="str">
        <f t="shared" si="65"/>
        <v/>
      </c>
      <c r="N1365" s="75"/>
      <c r="O1365" s="84" t="str">
        <f t="shared" si="66"/>
        <v/>
      </c>
      <c r="P1365" s="107"/>
      <c r="Q1365" s="87" t="s">
        <v>79</v>
      </c>
      <c r="R1365" s="87"/>
      <c r="S1365" s="87"/>
      <c r="T1365" s="87"/>
      <c r="U1365" s="87"/>
      <c r="V1365" s="86" t="s">
        <v>79</v>
      </c>
      <c r="W1365" s="75"/>
      <c r="X1365" s="102" t="s">
        <v>79</v>
      </c>
      <c r="Y1365" s="63" t="str">
        <f>IFERROR(IF(VLOOKUP(X1365,Listor!$T$6:$U$7,2,FALSE)&lt;O1365,TRUE),"")</f>
        <v/>
      </c>
      <c r="Z1365" s="87"/>
      <c r="AA1365" s="104"/>
    </row>
    <row r="1366" spans="2:27" x14ac:dyDescent="0.25">
      <c r="B1366" s="68" t="s">
        <v>68</v>
      </c>
      <c r="C1366" s="80" t="str">
        <f>IFERROR(VLOOKUP(B1366,Listor!$A$6:$B$62,2,FALSE),"")</f>
        <v/>
      </c>
      <c r="D1366" s="80" t="str">
        <f>IFERROR(VLOOKUP(B1366,Listor!$A$6:$C$62,3,FALSE),"")</f>
        <v/>
      </c>
      <c r="E1366" s="110" t="s">
        <v>79</v>
      </c>
      <c r="F1366" s="66"/>
      <c r="G1366" s="35" t="str">
        <f>IFERROR(VLOOKUP(B1366,Listor!$A$6:$G$62,7,FALSE),"")</f>
        <v/>
      </c>
      <c r="H1366" s="63" t="str">
        <f>IFERROR(VLOOKUP(B1366,Listor!$N$6:$O$47,2,FALSE),"")</f>
        <v/>
      </c>
      <c r="I1366" s="63" t="str">
        <f t="shared" si="64"/>
        <v/>
      </c>
      <c r="J1366" s="96" t="str">
        <f>IFERROR(VLOOKUP(B1366,Listor!$N$6:$P$47,3,FALSE)*I1366,"")</f>
        <v/>
      </c>
      <c r="K1366" s="81"/>
      <c r="L1366" s="88" t="str">
        <f>IFERROR((VLOOKUP(B1366,Listor!$N$6:$P$47,3,FALSE)*Biologiska!K1366)+(VLOOKUP(B1366,Listor!$N$6:$Q$47,4,FALSE)),"")</f>
        <v/>
      </c>
      <c r="M1366" s="63" t="str">
        <f t="shared" si="65"/>
        <v/>
      </c>
      <c r="N1366" s="75"/>
      <c r="O1366" s="84" t="str">
        <f t="shared" si="66"/>
        <v/>
      </c>
      <c r="P1366" s="107"/>
      <c r="Q1366" s="87" t="s">
        <v>79</v>
      </c>
      <c r="R1366" s="87"/>
      <c r="S1366" s="87"/>
      <c r="T1366" s="87"/>
      <c r="U1366" s="87"/>
      <c r="V1366" s="86" t="s">
        <v>79</v>
      </c>
      <c r="W1366" s="75"/>
      <c r="X1366" s="102" t="s">
        <v>79</v>
      </c>
      <c r="Y1366" s="63" t="str">
        <f>IFERROR(IF(VLOOKUP(X1366,Listor!$T$6:$U$7,2,FALSE)&lt;O1366,TRUE),"")</f>
        <v/>
      </c>
      <c r="Z1366" s="87"/>
      <c r="AA1366" s="104"/>
    </row>
    <row r="1367" spans="2:27" x14ac:dyDescent="0.25">
      <c r="B1367" s="68" t="s">
        <v>68</v>
      </c>
      <c r="C1367" s="80" t="str">
        <f>IFERROR(VLOOKUP(B1367,Listor!$A$6:$B$62,2,FALSE),"")</f>
        <v/>
      </c>
      <c r="D1367" s="80" t="str">
        <f>IFERROR(VLOOKUP(B1367,Listor!$A$6:$C$62,3,FALSE),"")</f>
        <v/>
      </c>
      <c r="E1367" s="110" t="s">
        <v>79</v>
      </c>
      <c r="F1367" s="66"/>
      <c r="G1367" s="35" t="str">
        <f>IFERROR(VLOOKUP(B1367,Listor!$A$6:$G$62,7,FALSE),"")</f>
        <v/>
      </c>
      <c r="H1367" s="63" t="str">
        <f>IFERROR(VLOOKUP(B1367,Listor!$N$6:$O$47,2,FALSE),"")</f>
        <v/>
      </c>
      <c r="I1367" s="63" t="str">
        <f t="shared" si="64"/>
        <v/>
      </c>
      <c r="J1367" s="96" t="str">
        <f>IFERROR(VLOOKUP(B1367,Listor!$N$6:$P$47,3,FALSE)*I1367,"")</f>
        <v/>
      </c>
      <c r="K1367" s="81"/>
      <c r="L1367" s="88" t="str">
        <f>IFERROR((VLOOKUP(B1367,Listor!$N$6:$P$47,3,FALSE)*Biologiska!K1367)+(VLOOKUP(B1367,Listor!$N$6:$Q$47,4,FALSE)),"")</f>
        <v/>
      </c>
      <c r="M1367" s="63" t="str">
        <f t="shared" si="65"/>
        <v/>
      </c>
      <c r="N1367" s="75"/>
      <c r="O1367" s="84" t="str">
        <f t="shared" si="66"/>
        <v/>
      </c>
      <c r="P1367" s="107"/>
      <c r="Q1367" s="87" t="s">
        <v>79</v>
      </c>
      <c r="R1367" s="87"/>
      <c r="S1367" s="87"/>
      <c r="T1367" s="87"/>
      <c r="U1367" s="87"/>
      <c r="V1367" s="86" t="s">
        <v>79</v>
      </c>
      <c r="W1367" s="75"/>
      <c r="X1367" s="102" t="s">
        <v>79</v>
      </c>
      <c r="Y1367" s="63" t="str">
        <f>IFERROR(IF(VLOOKUP(X1367,Listor!$T$6:$U$7,2,FALSE)&lt;O1367,TRUE),"")</f>
        <v/>
      </c>
      <c r="Z1367" s="87"/>
      <c r="AA1367" s="104"/>
    </row>
    <row r="1368" spans="2:27" x14ac:dyDescent="0.25">
      <c r="B1368" s="68" t="s">
        <v>68</v>
      </c>
      <c r="C1368" s="80" t="str">
        <f>IFERROR(VLOOKUP(B1368,Listor!$A$6:$B$62,2,FALSE),"")</f>
        <v/>
      </c>
      <c r="D1368" s="80" t="str">
        <f>IFERROR(VLOOKUP(B1368,Listor!$A$6:$C$62,3,FALSE),"")</f>
        <v/>
      </c>
      <c r="E1368" s="110" t="s">
        <v>79</v>
      </c>
      <c r="F1368" s="66"/>
      <c r="G1368" s="35" t="str">
        <f>IFERROR(VLOOKUP(B1368,Listor!$A$6:$G$62,7,FALSE),"")</f>
        <v/>
      </c>
      <c r="H1368" s="63" t="str">
        <f>IFERROR(VLOOKUP(B1368,Listor!$N$6:$O$47,2,FALSE),"")</f>
        <v/>
      </c>
      <c r="I1368" s="63" t="str">
        <f t="shared" si="64"/>
        <v/>
      </c>
      <c r="J1368" s="96" t="str">
        <f>IFERROR(VLOOKUP(B1368,Listor!$N$6:$P$47,3,FALSE)*I1368,"")</f>
        <v/>
      </c>
      <c r="K1368" s="81"/>
      <c r="L1368" s="88" t="str">
        <f>IFERROR((VLOOKUP(B1368,Listor!$N$6:$P$47,3,FALSE)*Biologiska!K1368)+(VLOOKUP(B1368,Listor!$N$6:$Q$47,4,FALSE)),"")</f>
        <v/>
      </c>
      <c r="M1368" s="63" t="str">
        <f t="shared" si="65"/>
        <v/>
      </c>
      <c r="N1368" s="75"/>
      <c r="O1368" s="84" t="str">
        <f t="shared" si="66"/>
        <v/>
      </c>
      <c r="P1368" s="107"/>
      <c r="Q1368" s="87" t="s">
        <v>79</v>
      </c>
      <c r="R1368" s="87"/>
      <c r="S1368" s="87"/>
      <c r="T1368" s="87"/>
      <c r="U1368" s="87"/>
      <c r="V1368" s="86" t="s">
        <v>79</v>
      </c>
      <c r="W1368" s="75"/>
      <c r="X1368" s="102" t="s">
        <v>79</v>
      </c>
      <c r="Y1368" s="63" t="str">
        <f>IFERROR(IF(VLOOKUP(X1368,Listor!$T$6:$U$7,2,FALSE)&lt;O1368,TRUE),"")</f>
        <v/>
      </c>
      <c r="Z1368" s="87"/>
      <c r="AA1368" s="104"/>
    </row>
    <row r="1369" spans="2:27" x14ac:dyDescent="0.25">
      <c r="B1369" s="68" t="s">
        <v>68</v>
      </c>
      <c r="C1369" s="80" t="str">
        <f>IFERROR(VLOOKUP(B1369,Listor!$A$6:$B$62,2,FALSE),"")</f>
        <v/>
      </c>
      <c r="D1369" s="80" t="str">
        <f>IFERROR(VLOOKUP(B1369,Listor!$A$6:$C$62,3,FALSE),"")</f>
        <v/>
      </c>
      <c r="E1369" s="110" t="s">
        <v>79</v>
      </c>
      <c r="F1369" s="66"/>
      <c r="G1369" s="35" t="str">
        <f>IFERROR(VLOOKUP(B1369,Listor!$A$6:$G$62,7,FALSE),"")</f>
        <v/>
      </c>
      <c r="H1369" s="63" t="str">
        <f>IFERROR(VLOOKUP(B1369,Listor!$N$6:$O$47,2,FALSE),"")</f>
        <v/>
      </c>
      <c r="I1369" s="63" t="str">
        <f t="shared" si="64"/>
        <v/>
      </c>
      <c r="J1369" s="96" t="str">
        <f>IFERROR(VLOOKUP(B1369,Listor!$N$6:$P$47,3,FALSE)*I1369,"")</f>
        <v/>
      </c>
      <c r="K1369" s="81"/>
      <c r="L1369" s="88" t="str">
        <f>IFERROR((VLOOKUP(B1369,Listor!$N$6:$P$47,3,FALSE)*Biologiska!K1369)+(VLOOKUP(B1369,Listor!$N$6:$Q$47,4,FALSE)),"")</f>
        <v/>
      </c>
      <c r="M1369" s="63" t="str">
        <f t="shared" si="65"/>
        <v/>
      </c>
      <c r="N1369" s="75"/>
      <c r="O1369" s="84" t="str">
        <f t="shared" si="66"/>
        <v/>
      </c>
      <c r="P1369" s="107"/>
      <c r="Q1369" s="87" t="s">
        <v>79</v>
      </c>
      <c r="R1369" s="87"/>
      <c r="S1369" s="87"/>
      <c r="T1369" s="87"/>
      <c r="U1369" s="87"/>
      <c r="V1369" s="86" t="s">
        <v>79</v>
      </c>
      <c r="W1369" s="75"/>
      <c r="X1369" s="102" t="s">
        <v>79</v>
      </c>
      <c r="Y1369" s="63" t="str">
        <f>IFERROR(IF(VLOOKUP(X1369,Listor!$T$6:$U$7,2,FALSE)&lt;O1369,TRUE),"")</f>
        <v/>
      </c>
      <c r="Z1369" s="87"/>
      <c r="AA1369" s="104"/>
    </row>
    <row r="1370" spans="2:27" x14ac:dyDescent="0.25">
      <c r="B1370" s="68" t="s">
        <v>68</v>
      </c>
      <c r="C1370" s="80" t="str">
        <f>IFERROR(VLOOKUP(B1370,Listor!$A$6:$B$62,2,FALSE),"")</f>
        <v/>
      </c>
      <c r="D1370" s="80" t="str">
        <f>IFERROR(VLOOKUP(B1370,Listor!$A$6:$C$62,3,FALSE),"")</f>
        <v/>
      </c>
      <c r="E1370" s="110" t="s">
        <v>79</v>
      </c>
      <c r="F1370" s="66"/>
      <c r="G1370" s="35" t="str">
        <f>IFERROR(VLOOKUP(B1370,Listor!$A$6:$G$62,7,FALSE),"")</f>
        <v/>
      </c>
      <c r="H1370" s="63" t="str">
        <f>IFERROR(VLOOKUP(B1370,Listor!$N$6:$O$47,2,FALSE),"")</f>
        <v/>
      </c>
      <c r="I1370" s="63" t="str">
        <f t="shared" si="64"/>
        <v/>
      </c>
      <c r="J1370" s="96" t="str">
        <f>IFERROR(VLOOKUP(B1370,Listor!$N$6:$P$47,3,FALSE)*I1370,"")</f>
        <v/>
      </c>
      <c r="K1370" s="81"/>
      <c r="L1370" s="88" t="str">
        <f>IFERROR((VLOOKUP(B1370,Listor!$N$6:$P$47,3,FALSE)*Biologiska!K1370)+(VLOOKUP(B1370,Listor!$N$6:$Q$47,4,FALSE)),"")</f>
        <v/>
      </c>
      <c r="M1370" s="63" t="str">
        <f t="shared" si="65"/>
        <v/>
      </c>
      <c r="N1370" s="75"/>
      <c r="O1370" s="84" t="str">
        <f t="shared" si="66"/>
        <v/>
      </c>
      <c r="P1370" s="107"/>
      <c r="Q1370" s="87" t="s">
        <v>79</v>
      </c>
      <c r="R1370" s="87"/>
      <c r="S1370" s="87"/>
      <c r="T1370" s="87"/>
      <c r="U1370" s="87"/>
      <c r="V1370" s="86" t="s">
        <v>79</v>
      </c>
      <c r="W1370" s="75"/>
      <c r="X1370" s="102" t="s">
        <v>79</v>
      </c>
      <c r="Y1370" s="63" t="str">
        <f>IFERROR(IF(VLOOKUP(X1370,Listor!$T$6:$U$7,2,FALSE)&lt;O1370,TRUE),"")</f>
        <v/>
      </c>
      <c r="Z1370" s="87"/>
      <c r="AA1370" s="104"/>
    </row>
    <row r="1371" spans="2:27" x14ac:dyDescent="0.25">
      <c r="B1371" s="68" t="s">
        <v>68</v>
      </c>
      <c r="C1371" s="80" t="str">
        <f>IFERROR(VLOOKUP(B1371,Listor!$A$6:$B$62,2,FALSE),"")</f>
        <v/>
      </c>
      <c r="D1371" s="80" t="str">
        <f>IFERROR(VLOOKUP(B1371,Listor!$A$6:$C$62,3,FALSE),"")</f>
        <v/>
      </c>
      <c r="E1371" s="110" t="s">
        <v>79</v>
      </c>
      <c r="F1371" s="66"/>
      <c r="G1371" s="35" t="str">
        <f>IFERROR(VLOOKUP(B1371,Listor!$A$6:$G$62,7,FALSE),"")</f>
        <v/>
      </c>
      <c r="H1371" s="63" t="str">
        <f>IFERROR(VLOOKUP(B1371,Listor!$N$6:$O$47,2,FALSE),"")</f>
        <v/>
      </c>
      <c r="I1371" s="63" t="str">
        <f t="shared" si="64"/>
        <v/>
      </c>
      <c r="J1371" s="96" t="str">
        <f>IFERROR(VLOOKUP(B1371,Listor!$N$6:$P$47,3,FALSE)*I1371,"")</f>
        <v/>
      </c>
      <c r="K1371" s="81"/>
      <c r="L1371" s="88" t="str">
        <f>IFERROR((VLOOKUP(B1371,Listor!$N$6:$P$47,3,FALSE)*Biologiska!K1371)+(VLOOKUP(B1371,Listor!$N$6:$Q$47,4,FALSE)),"")</f>
        <v/>
      </c>
      <c r="M1371" s="63" t="str">
        <f t="shared" si="65"/>
        <v/>
      </c>
      <c r="N1371" s="75"/>
      <c r="O1371" s="84" t="str">
        <f t="shared" si="66"/>
        <v/>
      </c>
      <c r="P1371" s="107"/>
      <c r="Q1371" s="87" t="s">
        <v>79</v>
      </c>
      <c r="R1371" s="87"/>
      <c r="S1371" s="87"/>
      <c r="T1371" s="87"/>
      <c r="U1371" s="87"/>
      <c r="V1371" s="86" t="s">
        <v>79</v>
      </c>
      <c r="W1371" s="75"/>
      <c r="X1371" s="102" t="s">
        <v>79</v>
      </c>
      <c r="Y1371" s="63" t="str">
        <f>IFERROR(IF(VLOOKUP(X1371,Listor!$T$6:$U$7,2,FALSE)&lt;O1371,TRUE),"")</f>
        <v/>
      </c>
      <c r="Z1371" s="87"/>
      <c r="AA1371" s="104"/>
    </row>
    <row r="1372" spans="2:27" x14ac:dyDescent="0.25">
      <c r="B1372" s="68" t="s">
        <v>68</v>
      </c>
      <c r="C1372" s="80" t="str">
        <f>IFERROR(VLOOKUP(B1372,Listor!$A$6:$B$62,2,FALSE),"")</f>
        <v/>
      </c>
      <c r="D1372" s="80" t="str">
        <f>IFERROR(VLOOKUP(B1372,Listor!$A$6:$C$62,3,FALSE),"")</f>
        <v/>
      </c>
      <c r="E1372" s="110" t="s">
        <v>79</v>
      </c>
      <c r="F1372" s="66"/>
      <c r="G1372" s="35" t="str">
        <f>IFERROR(VLOOKUP(B1372,Listor!$A$6:$G$62,7,FALSE),"")</f>
        <v/>
      </c>
      <c r="H1372" s="63" t="str">
        <f>IFERROR(VLOOKUP(B1372,Listor!$N$6:$O$47,2,FALSE),"")</f>
        <v/>
      </c>
      <c r="I1372" s="63" t="str">
        <f t="shared" si="64"/>
        <v/>
      </c>
      <c r="J1372" s="96" t="str">
        <f>IFERROR(VLOOKUP(B1372,Listor!$N$6:$P$47,3,FALSE)*I1372,"")</f>
        <v/>
      </c>
      <c r="K1372" s="81"/>
      <c r="L1372" s="88" t="str">
        <f>IFERROR((VLOOKUP(B1372,Listor!$N$6:$P$47,3,FALSE)*Biologiska!K1372)+(VLOOKUP(B1372,Listor!$N$6:$Q$47,4,FALSE)),"")</f>
        <v/>
      </c>
      <c r="M1372" s="63" t="str">
        <f t="shared" si="65"/>
        <v/>
      </c>
      <c r="N1372" s="75"/>
      <c r="O1372" s="84" t="str">
        <f t="shared" si="66"/>
        <v/>
      </c>
      <c r="P1372" s="107"/>
      <c r="Q1372" s="87" t="s">
        <v>79</v>
      </c>
      <c r="R1372" s="87"/>
      <c r="S1372" s="87"/>
      <c r="T1372" s="87"/>
      <c r="U1372" s="87"/>
      <c r="V1372" s="86" t="s">
        <v>79</v>
      </c>
      <c r="W1372" s="75"/>
      <c r="X1372" s="102" t="s">
        <v>79</v>
      </c>
      <c r="Y1372" s="63" t="str">
        <f>IFERROR(IF(VLOOKUP(X1372,Listor!$T$6:$U$7,2,FALSE)&lt;O1372,TRUE),"")</f>
        <v/>
      </c>
      <c r="Z1372" s="87"/>
      <c r="AA1372" s="104"/>
    </row>
    <row r="1373" spans="2:27" x14ac:dyDescent="0.25">
      <c r="B1373" s="68" t="s">
        <v>68</v>
      </c>
      <c r="C1373" s="80" t="str">
        <f>IFERROR(VLOOKUP(B1373,Listor!$A$6:$B$62,2,FALSE),"")</f>
        <v/>
      </c>
      <c r="D1373" s="80" t="str">
        <f>IFERROR(VLOOKUP(B1373,Listor!$A$6:$C$62,3,FALSE),"")</f>
        <v/>
      </c>
      <c r="E1373" s="110" t="s">
        <v>79</v>
      </c>
      <c r="F1373" s="66"/>
      <c r="G1373" s="35" t="str">
        <f>IFERROR(VLOOKUP(B1373,Listor!$A$6:$G$62,7,FALSE),"")</f>
        <v/>
      </c>
      <c r="H1373" s="63" t="str">
        <f>IFERROR(VLOOKUP(B1373,Listor!$N$6:$O$47,2,FALSE),"")</f>
        <v/>
      </c>
      <c r="I1373" s="63" t="str">
        <f t="shared" si="64"/>
        <v/>
      </c>
      <c r="J1373" s="96" t="str">
        <f>IFERROR(VLOOKUP(B1373,Listor!$N$6:$P$47,3,FALSE)*I1373,"")</f>
        <v/>
      </c>
      <c r="K1373" s="81"/>
      <c r="L1373" s="88" t="str">
        <f>IFERROR((VLOOKUP(B1373,Listor!$N$6:$P$47,3,FALSE)*Biologiska!K1373)+(VLOOKUP(B1373,Listor!$N$6:$Q$47,4,FALSE)),"")</f>
        <v/>
      </c>
      <c r="M1373" s="63" t="str">
        <f t="shared" si="65"/>
        <v/>
      </c>
      <c r="N1373" s="75"/>
      <c r="O1373" s="84" t="str">
        <f t="shared" si="66"/>
        <v/>
      </c>
      <c r="P1373" s="107"/>
      <c r="Q1373" s="87" t="s">
        <v>79</v>
      </c>
      <c r="R1373" s="87"/>
      <c r="S1373" s="87"/>
      <c r="T1373" s="87"/>
      <c r="U1373" s="87"/>
      <c r="V1373" s="86" t="s">
        <v>79</v>
      </c>
      <c r="W1373" s="75"/>
      <c r="X1373" s="102" t="s">
        <v>79</v>
      </c>
      <c r="Y1373" s="63" t="str">
        <f>IFERROR(IF(VLOOKUP(X1373,Listor!$T$6:$U$7,2,FALSE)&lt;O1373,TRUE),"")</f>
        <v/>
      </c>
      <c r="Z1373" s="87"/>
      <c r="AA1373" s="104"/>
    </row>
    <row r="1374" spans="2:27" x14ac:dyDescent="0.25">
      <c r="B1374" s="68" t="s">
        <v>68</v>
      </c>
      <c r="C1374" s="80" t="str">
        <f>IFERROR(VLOOKUP(B1374,Listor!$A$6:$B$62,2,FALSE),"")</f>
        <v/>
      </c>
      <c r="D1374" s="80" t="str">
        <f>IFERROR(VLOOKUP(B1374,Listor!$A$6:$C$62,3,FALSE),"")</f>
        <v/>
      </c>
      <c r="E1374" s="110" t="s">
        <v>79</v>
      </c>
      <c r="F1374" s="66"/>
      <c r="G1374" s="35" t="str">
        <f>IFERROR(VLOOKUP(B1374,Listor!$A$6:$G$62,7,FALSE),"")</f>
        <v/>
      </c>
      <c r="H1374" s="63" t="str">
        <f>IFERROR(VLOOKUP(B1374,Listor!$N$6:$O$47,2,FALSE),"")</f>
        <v/>
      </c>
      <c r="I1374" s="63" t="str">
        <f t="shared" si="64"/>
        <v/>
      </c>
      <c r="J1374" s="96" t="str">
        <f>IFERROR(VLOOKUP(B1374,Listor!$N$6:$P$47,3,FALSE)*I1374,"")</f>
        <v/>
      </c>
      <c r="K1374" s="81"/>
      <c r="L1374" s="88" t="str">
        <f>IFERROR((VLOOKUP(B1374,Listor!$N$6:$P$47,3,FALSE)*Biologiska!K1374)+(VLOOKUP(B1374,Listor!$N$6:$Q$47,4,FALSE)),"")</f>
        <v/>
      </c>
      <c r="M1374" s="63" t="str">
        <f t="shared" si="65"/>
        <v/>
      </c>
      <c r="N1374" s="75"/>
      <c r="O1374" s="84" t="str">
        <f t="shared" si="66"/>
        <v/>
      </c>
      <c r="P1374" s="107"/>
      <c r="Q1374" s="87" t="s">
        <v>79</v>
      </c>
      <c r="R1374" s="87"/>
      <c r="S1374" s="87"/>
      <c r="T1374" s="87"/>
      <c r="U1374" s="87"/>
      <c r="V1374" s="86" t="s">
        <v>79</v>
      </c>
      <c r="W1374" s="75"/>
      <c r="X1374" s="102" t="s">
        <v>79</v>
      </c>
      <c r="Y1374" s="63" t="str">
        <f>IFERROR(IF(VLOOKUP(X1374,Listor!$T$6:$U$7,2,FALSE)&lt;O1374,TRUE),"")</f>
        <v/>
      </c>
      <c r="Z1374" s="87"/>
      <c r="AA1374" s="104"/>
    </row>
    <row r="1375" spans="2:27" x14ac:dyDescent="0.25">
      <c r="B1375" s="68" t="s">
        <v>68</v>
      </c>
      <c r="C1375" s="80" t="str">
        <f>IFERROR(VLOOKUP(B1375,Listor!$A$6:$B$62,2,FALSE),"")</f>
        <v/>
      </c>
      <c r="D1375" s="80" t="str">
        <f>IFERROR(VLOOKUP(B1375,Listor!$A$6:$C$62,3,FALSE),"")</f>
        <v/>
      </c>
      <c r="E1375" s="110" t="s">
        <v>79</v>
      </c>
      <c r="F1375" s="66"/>
      <c r="G1375" s="35" t="str">
        <f>IFERROR(VLOOKUP(B1375,Listor!$A$6:$G$62,7,FALSE),"")</f>
        <v/>
      </c>
      <c r="H1375" s="63" t="str">
        <f>IFERROR(VLOOKUP(B1375,Listor!$N$6:$O$47,2,FALSE),"")</f>
        <v/>
      </c>
      <c r="I1375" s="63" t="str">
        <f t="shared" si="64"/>
        <v/>
      </c>
      <c r="J1375" s="96" t="str">
        <f>IFERROR(VLOOKUP(B1375,Listor!$N$6:$P$47,3,FALSE)*I1375,"")</f>
        <v/>
      </c>
      <c r="K1375" s="81"/>
      <c r="L1375" s="88" t="str">
        <f>IFERROR((VLOOKUP(B1375,Listor!$N$6:$P$47,3,FALSE)*Biologiska!K1375)+(VLOOKUP(B1375,Listor!$N$6:$Q$47,4,FALSE)),"")</f>
        <v/>
      </c>
      <c r="M1375" s="63" t="str">
        <f t="shared" si="65"/>
        <v/>
      </c>
      <c r="N1375" s="75"/>
      <c r="O1375" s="84" t="str">
        <f t="shared" si="66"/>
        <v/>
      </c>
      <c r="P1375" s="107"/>
      <c r="Q1375" s="87" t="s">
        <v>79</v>
      </c>
      <c r="R1375" s="87"/>
      <c r="S1375" s="87"/>
      <c r="T1375" s="87"/>
      <c r="U1375" s="87"/>
      <c r="V1375" s="86" t="s">
        <v>79</v>
      </c>
      <c r="W1375" s="75"/>
      <c r="X1375" s="102" t="s">
        <v>79</v>
      </c>
      <c r="Y1375" s="63" t="str">
        <f>IFERROR(IF(VLOOKUP(X1375,Listor!$T$6:$U$7,2,FALSE)&lt;O1375,TRUE),"")</f>
        <v/>
      </c>
      <c r="Z1375" s="87"/>
      <c r="AA1375" s="104"/>
    </row>
    <row r="1376" spans="2:27" x14ac:dyDescent="0.25">
      <c r="B1376" s="68" t="s">
        <v>68</v>
      </c>
      <c r="C1376" s="80" t="str">
        <f>IFERROR(VLOOKUP(B1376,Listor!$A$6:$B$62,2,FALSE),"")</f>
        <v/>
      </c>
      <c r="D1376" s="80" t="str">
        <f>IFERROR(VLOOKUP(B1376,Listor!$A$6:$C$62,3,FALSE),"")</f>
        <v/>
      </c>
      <c r="E1376" s="110" t="s">
        <v>79</v>
      </c>
      <c r="F1376" s="66"/>
      <c r="G1376" s="35" t="str">
        <f>IFERROR(VLOOKUP(B1376,Listor!$A$6:$G$62,7,FALSE),"")</f>
        <v/>
      </c>
      <c r="H1376" s="63" t="str">
        <f>IFERROR(VLOOKUP(B1376,Listor!$N$6:$O$47,2,FALSE),"")</f>
        <v/>
      </c>
      <c r="I1376" s="63" t="str">
        <f t="shared" si="64"/>
        <v/>
      </c>
      <c r="J1376" s="96" t="str">
        <f>IFERROR(VLOOKUP(B1376,Listor!$N$6:$P$47,3,FALSE)*I1376,"")</f>
        <v/>
      </c>
      <c r="K1376" s="81"/>
      <c r="L1376" s="88" t="str">
        <f>IFERROR((VLOOKUP(B1376,Listor!$N$6:$P$47,3,FALSE)*Biologiska!K1376)+(VLOOKUP(B1376,Listor!$N$6:$Q$47,4,FALSE)),"")</f>
        <v/>
      </c>
      <c r="M1376" s="63" t="str">
        <f t="shared" si="65"/>
        <v/>
      </c>
      <c r="N1376" s="75"/>
      <c r="O1376" s="84" t="str">
        <f t="shared" si="66"/>
        <v/>
      </c>
      <c r="P1376" s="107"/>
      <c r="Q1376" s="87" t="s">
        <v>79</v>
      </c>
      <c r="R1376" s="87"/>
      <c r="S1376" s="87"/>
      <c r="T1376" s="87"/>
      <c r="U1376" s="87"/>
      <c r="V1376" s="86" t="s">
        <v>79</v>
      </c>
      <c r="W1376" s="75"/>
      <c r="X1376" s="102" t="s">
        <v>79</v>
      </c>
      <c r="Y1376" s="63" t="str">
        <f>IFERROR(IF(VLOOKUP(X1376,Listor!$T$6:$U$7,2,FALSE)&lt;O1376,TRUE),"")</f>
        <v/>
      </c>
      <c r="Z1376" s="87"/>
      <c r="AA1376" s="104"/>
    </row>
    <row r="1377" spans="2:27" x14ac:dyDescent="0.25">
      <c r="B1377" s="68" t="s">
        <v>68</v>
      </c>
      <c r="C1377" s="80" t="str">
        <f>IFERROR(VLOOKUP(B1377,Listor!$A$6:$B$62,2,FALSE),"")</f>
        <v/>
      </c>
      <c r="D1377" s="80" t="str">
        <f>IFERROR(VLOOKUP(B1377,Listor!$A$6:$C$62,3,FALSE),"")</f>
        <v/>
      </c>
      <c r="E1377" s="110" t="s">
        <v>79</v>
      </c>
      <c r="F1377" s="66"/>
      <c r="G1377" s="35" t="str">
        <f>IFERROR(VLOOKUP(B1377,Listor!$A$6:$G$62,7,FALSE),"")</f>
        <v/>
      </c>
      <c r="H1377" s="63" t="str">
        <f>IFERROR(VLOOKUP(B1377,Listor!$N$6:$O$47,2,FALSE),"")</f>
        <v/>
      </c>
      <c r="I1377" s="63" t="str">
        <f t="shared" si="64"/>
        <v/>
      </c>
      <c r="J1377" s="96" t="str">
        <f>IFERROR(VLOOKUP(B1377,Listor!$N$6:$P$47,3,FALSE)*I1377,"")</f>
        <v/>
      </c>
      <c r="K1377" s="81"/>
      <c r="L1377" s="88" t="str">
        <f>IFERROR((VLOOKUP(B1377,Listor!$N$6:$P$47,3,FALSE)*Biologiska!K1377)+(VLOOKUP(B1377,Listor!$N$6:$Q$47,4,FALSE)),"")</f>
        <v/>
      </c>
      <c r="M1377" s="63" t="str">
        <f t="shared" si="65"/>
        <v/>
      </c>
      <c r="N1377" s="75"/>
      <c r="O1377" s="84" t="str">
        <f t="shared" si="66"/>
        <v/>
      </c>
      <c r="P1377" s="107"/>
      <c r="Q1377" s="87" t="s">
        <v>79</v>
      </c>
      <c r="R1377" s="87"/>
      <c r="S1377" s="87"/>
      <c r="T1377" s="87"/>
      <c r="U1377" s="87"/>
      <c r="V1377" s="86" t="s">
        <v>79</v>
      </c>
      <c r="W1377" s="75"/>
      <c r="X1377" s="102" t="s">
        <v>79</v>
      </c>
      <c r="Y1377" s="63" t="str">
        <f>IFERROR(IF(VLOOKUP(X1377,Listor!$T$6:$U$7,2,FALSE)&lt;O1377,TRUE),"")</f>
        <v/>
      </c>
      <c r="Z1377" s="87"/>
      <c r="AA1377" s="104"/>
    </row>
    <row r="1378" spans="2:27" x14ac:dyDescent="0.25">
      <c r="B1378" s="68" t="s">
        <v>68</v>
      </c>
      <c r="C1378" s="80" t="str">
        <f>IFERROR(VLOOKUP(B1378,Listor!$A$6:$B$62,2,FALSE),"")</f>
        <v/>
      </c>
      <c r="D1378" s="80" t="str">
        <f>IFERROR(VLOOKUP(B1378,Listor!$A$6:$C$62,3,FALSE),"")</f>
        <v/>
      </c>
      <c r="E1378" s="110" t="s">
        <v>79</v>
      </c>
      <c r="F1378" s="66"/>
      <c r="G1378" s="35" t="str">
        <f>IFERROR(VLOOKUP(B1378,Listor!$A$6:$G$62,7,FALSE),"")</f>
        <v/>
      </c>
      <c r="H1378" s="63" t="str">
        <f>IFERROR(VLOOKUP(B1378,Listor!$N$6:$O$47,2,FALSE),"")</f>
        <v/>
      </c>
      <c r="I1378" s="63" t="str">
        <f t="shared" si="64"/>
        <v/>
      </c>
      <c r="J1378" s="96" t="str">
        <f>IFERROR(VLOOKUP(B1378,Listor!$N$6:$P$47,3,FALSE)*I1378,"")</f>
        <v/>
      </c>
      <c r="K1378" s="81"/>
      <c r="L1378" s="88" t="str">
        <f>IFERROR((VLOOKUP(B1378,Listor!$N$6:$P$47,3,FALSE)*Biologiska!K1378)+(VLOOKUP(B1378,Listor!$N$6:$Q$47,4,FALSE)),"")</f>
        <v/>
      </c>
      <c r="M1378" s="63" t="str">
        <f t="shared" si="65"/>
        <v/>
      </c>
      <c r="N1378" s="75"/>
      <c r="O1378" s="84" t="str">
        <f t="shared" si="66"/>
        <v/>
      </c>
      <c r="P1378" s="107"/>
      <c r="Q1378" s="87" t="s">
        <v>79</v>
      </c>
      <c r="R1378" s="87"/>
      <c r="S1378" s="87"/>
      <c r="T1378" s="87"/>
      <c r="U1378" s="87"/>
      <c r="V1378" s="86" t="s">
        <v>79</v>
      </c>
      <c r="W1378" s="75"/>
      <c r="X1378" s="102" t="s">
        <v>79</v>
      </c>
      <c r="Y1378" s="63" t="str">
        <f>IFERROR(IF(VLOOKUP(X1378,Listor!$T$6:$U$7,2,FALSE)&lt;O1378,TRUE),"")</f>
        <v/>
      </c>
      <c r="Z1378" s="87"/>
      <c r="AA1378" s="104"/>
    </row>
    <row r="1379" spans="2:27" x14ac:dyDescent="0.25">
      <c r="B1379" s="68" t="s">
        <v>68</v>
      </c>
      <c r="C1379" s="80" t="str">
        <f>IFERROR(VLOOKUP(B1379,Listor!$A$6:$B$62,2,FALSE),"")</f>
        <v/>
      </c>
      <c r="D1379" s="80" t="str">
        <f>IFERROR(VLOOKUP(B1379,Listor!$A$6:$C$62,3,FALSE),"")</f>
        <v/>
      </c>
      <c r="E1379" s="110" t="s">
        <v>79</v>
      </c>
      <c r="F1379" s="66"/>
      <c r="G1379" s="35" t="str">
        <f>IFERROR(VLOOKUP(B1379,Listor!$A$6:$G$62,7,FALSE),"")</f>
        <v/>
      </c>
      <c r="H1379" s="63" t="str">
        <f>IFERROR(VLOOKUP(B1379,Listor!$N$6:$O$47,2,FALSE),"")</f>
        <v/>
      </c>
      <c r="I1379" s="63" t="str">
        <f t="shared" si="64"/>
        <v/>
      </c>
      <c r="J1379" s="96" t="str">
        <f>IFERROR(VLOOKUP(B1379,Listor!$N$6:$P$47,3,FALSE)*I1379,"")</f>
        <v/>
      </c>
      <c r="K1379" s="81"/>
      <c r="L1379" s="88" t="str">
        <f>IFERROR((VLOOKUP(B1379,Listor!$N$6:$P$47,3,FALSE)*Biologiska!K1379)+(VLOOKUP(B1379,Listor!$N$6:$Q$47,4,FALSE)),"")</f>
        <v/>
      </c>
      <c r="M1379" s="63" t="str">
        <f t="shared" si="65"/>
        <v/>
      </c>
      <c r="N1379" s="75"/>
      <c r="O1379" s="84" t="str">
        <f t="shared" si="66"/>
        <v/>
      </c>
      <c r="P1379" s="107"/>
      <c r="Q1379" s="87" t="s">
        <v>79</v>
      </c>
      <c r="R1379" s="87"/>
      <c r="S1379" s="87"/>
      <c r="T1379" s="87"/>
      <c r="U1379" s="87"/>
      <c r="V1379" s="86" t="s">
        <v>79</v>
      </c>
      <c r="W1379" s="75"/>
      <c r="X1379" s="102" t="s">
        <v>79</v>
      </c>
      <c r="Y1379" s="63" t="str">
        <f>IFERROR(IF(VLOOKUP(X1379,Listor!$T$6:$U$7,2,FALSE)&lt;O1379,TRUE),"")</f>
        <v/>
      </c>
      <c r="Z1379" s="87"/>
      <c r="AA1379" s="104"/>
    </row>
    <row r="1380" spans="2:27" x14ac:dyDescent="0.25">
      <c r="B1380" s="68" t="s">
        <v>68</v>
      </c>
      <c r="C1380" s="80" t="str">
        <f>IFERROR(VLOOKUP(B1380,Listor!$A$6:$B$62,2,FALSE),"")</f>
        <v/>
      </c>
      <c r="D1380" s="80" t="str">
        <f>IFERROR(VLOOKUP(B1380,Listor!$A$6:$C$62,3,FALSE),"")</f>
        <v/>
      </c>
      <c r="E1380" s="110" t="s">
        <v>79</v>
      </c>
      <c r="F1380" s="66"/>
      <c r="G1380" s="35" t="str">
        <f>IFERROR(VLOOKUP(B1380,Listor!$A$6:$G$62,7,FALSE),"")</f>
        <v/>
      </c>
      <c r="H1380" s="63" t="str">
        <f>IFERROR(VLOOKUP(B1380,Listor!$N$6:$O$47,2,FALSE),"")</f>
        <v/>
      </c>
      <c r="I1380" s="63" t="str">
        <f t="shared" si="64"/>
        <v/>
      </c>
      <c r="J1380" s="96" t="str">
        <f>IFERROR(VLOOKUP(B1380,Listor!$N$6:$P$47,3,FALSE)*I1380,"")</f>
        <v/>
      </c>
      <c r="K1380" s="81"/>
      <c r="L1380" s="88" t="str">
        <f>IFERROR((VLOOKUP(B1380,Listor!$N$6:$P$47,3,FALSE)*Biologiska!K1380)+(VLOOKUP(B1380,Listor!$N$6:$Q$47,4,FALSE)),"")</f>
        <v/>
      </c>
      <c r="M1380" s="63" t="str">
        <f t="shared" si="65"/>
        <v/>
      </c>
      <c r="N1380" s="75"/>
      <c r="O1380" s="84" t="str">
        <f t="shared" si="66"/>
        <v/>
      </c>
      <c r="P1380" s="107"/>
      <c r="Q1380" s="87" t="s">
        <v>79</v>
      </c>
      <c r="R1380" s="87"/>
      <c r="S1380" s="87"/>
      <c r="T1380" s="87"/>
      <c r="U1380" s="87"/>
      <c r="V1380" s="86" t="s">
        <v>79</v>
      </c>
      <c r="W1380" s="75"/>
      <c r="X1380" s="102" t="s">
        <v>79</v>
      </c>
      <c r="Y1380" s="63" t="str">
        <f>IFERROR(IF(VLOOKUP(X1380,Listor!$T$6:$U$7,2,FALSE)&lt;O1380,TRUE),"")</f>
        <v/>
      </c>
      <c r="Z1380" s="87"/>
      <c r="AA1380" s="104"/>
    </row>
    <row r="1381" spans="2:27" x14ac:dyDescent="0.25">
      <c r="B1381" s="68" t="s">
        <v>68</v>
      </c>
      <c r="C1381" s="80" t="str">
        <f>IFERROR(VLOOKUP(B1381,Listor!$A$6:$B$62,2,FALSE),"")</f>
        <v/>
      </c>
      <c r="D1381" s="80" t="str">
        <f>IFERROR(VLOOKUP(B1381,Listor!$A$6:$C$62,3,FALSE),"")</f>
        <v/>
      </c>
      <c r="E1381" s="110" t="s">
        <v>79</v>
      </c>
      <c r="F1381" s="66"/>
      <c r="G1381" s="35" t="str">
        <f>IFERROR(VLOOKUP(B1381,Listor!$A$6:$G$62,7,FALSE),"")</f>
        <v/>
      </c>
      <c r="H1381" s="63" t="str">
        <f>IFERROR(VLOOKUP(B1381,Listor!$N$6:$O$47,2,FALSE),"")</f>
        <v/>
      </c>
      <c r="I1381" s="63" t="str">
        <f t="shared" si="64"/>
        <v/>
      </c>
      <c r="J1381" s="96" t="str">
        <f>IFERROR(VLOOKUP(B1381,Listor!$N$6:$P$47,3,FALSE)*I1381,"")</f>
        <v/>
      </c>
      <c r="K1381" s="81"/>
      <c r="L1381" s="88" t="str">
        <f>IFERROR((VLOOKUP(B1381,Listor!$N$6:$P$47,3,FALSE)*Biologiska!K1381)+(VLOOKUP(B1381,Listor!$N$6:$Q$47,4,FALSE)),"")</f>
        <v/>
      </c>
      <c r="M1381" s="63" t="str">
        <f t="shared" si="65"/>
        <v/>
      </c>
      <c r="N1381" s="75"/>
      <c r="O1381" s="84" t="str">
        <f t="shared" si="66"/>
        <v/>
      </c>
      <c r="P1381" s="107"/>
      <c r="Q1381" s="87" t="s">
        <v>79</v>
      </c>
      <c r="R1381" s="87"/>
      <c r="S1381" s="87"/>
      <c r="T1381" s="87"/>
      <c r="U1381" s="87"/>
      <c r="V1381" s="86" t="s">
        <v>79</v>
      </c>
      <c r="W1381" s="75"/>
      <c r="X1381" s="102" t="s">
        <v>79</v>
      </c>
      <c r="Y1381" s="63" t="str">
        <f>IFERROR(IF(VLOOKUP(X1381,Listor!$T$6:$U$7,2,FALSE)&lt;O1381,TRUE),"")</f>
        <v/>
      </c>
      <c r="Z1381" s="87"/>
      <c r="AA1381" s="104"/>
    </row>
    <row r="1382" spans="2:27" x14ac:dyDescent="0.25">
      <c r="B1382" s="68" t="s">
        <v>68</v>
      </c>
      <c r="C1382" s="80" t="str">
        <f>IFERROR(VLOOKUP(B1382,Listor!$A$6:$B$62,2,FALSE),"")</f>
        <v/>
      </c>
      <c r="D1382" s="80" t="str">
        <f>IFERROR(VLOOKUP(B1382,Listor!$A$6:$C$62,3,FALSE),"")</f>
        <v/>
      </c>
      <c r="E1382" s="110" t="s">
        <v>79</v>
      </c>
      <c r="F1382" s="66"/>
      <c r="G1382" s="35" t="str">
        <f>IFERROR(VLOOKUP(B1382,Listor!$A$6:$G$62,7,FALSE),"")</f>
        <v/>
      </c>
      <c r="H1382" s="63" t="str">
        <f>IFERROR(VLOOKUP(B1382,Listor!$N$6:$O$47,2,FALSE),"")</f>
        <v/>
      </c>
      <c r="I1382" s="63" t="str">
        <f t="shared" si="64"/>
        <v/>
      </c>
      <c r="J1382" s="96" t="str">
        <f>IFERROR(VLOOKUP(B1382,Listor!$N$6:$P$47,3,FALSE)*I1382,"")</f>
        <v/>
      </c>
      <c r="K1382" s="81"/>
      <c r="L1382" s="88" t="str">
        <f>IFERROR((VLOOKUP(B1382,Listor!$N$6:$P$47,3,FALSE)*Biologiska!K1382)+(VLOOKUP(B1382,Listor!$N$6:$Q$47,4,FALSE)),"")</f>
        <v/>
      </c>
      <c r="M1382" s="63" t="str">
        <f t="shared" si="65"/>
        <v/>
      </c>
      <c r="N1382" s="75"/>
      <c r="O1382" s="84" t="str">
        <f t="shared" si="66"/>
        <v/>
      </c>
      <c r="P1382" s="107"/>
      <c r="Q1382" s="87" t="s">
        <v>79</v>
      </c>
      <c r="R1382" s="87"/>
      <c r="S1382" s="87"/>
      <c r="T1382" s="87"/>
      <c r="U1382" s="87"/>
      <c r="V1382" s="86" t="s">
        <v>79</v>
      </c>
      <c r="W1382" s="75"/>
      <c r="X1382" s="102" t="s">
        <v>79</v>
      </c>
      <c r="Y1382" s="63" t="str">
        <f>IFERROR(IF(VLOOKUP(X1382,Listor!$T$6:$U$7,2,FALSE)&lt;O1382,TRUE),"")</f>
        <v/>
      </c>
      <c r="Z1382" s="87"/>
      <c r="AA1382" s="104"/>
    </row>
    <row r="1383" spans="2:27" x14ac:dyDescent="0.25">
      <c r="B1383" s="68" t="s">
        <v>68</v>
      </c>
      <c r="C1383" s="80" t="str">
        <f>IFERROR(VLOOKUP(B1383,Listor!$A$6:$B$62,2,FALSE),"")</f>
        <v/>
      </c>
      <c r="D1383" s="80" t="str">
        <f>IFERROR(VLOOKUP(B1383,Listor!$A$6:$C$62,3,FALSE),"")</f>
        <v/>
      </c>
      <c r="E1383" s="110" t="s">
        <v>79</v>
      </c>
      <c r="F1383" s="66"/>
      <c r="G1383" s="35" t="str">
        <f>IFERROR(VLOOKUP(B1383,Listor!$A$6:$G$62,7,FALSE),"")</f>
        <v/>
      </c>
      <c r="H1383" s="63" t="str">
        <f>IFERROR(VLOOKUP(B1383,Listor!$N$6:$O$47,2,FALSE),"")</f>
        <v/>
      </c>
      <c r="I1383" s="63" t="str">
        <f t="shared" si="64"/>
        <v/>
      </c>
      <c r="J1383" s="96" t="str">
        <f>IFERROR(VLOOKUP(B1383,Listor!$N$6:$P$47,3,FALSE)*I1383,"")</f>
        <v/>
      </c>
      <c r="K1383" s="81"/>
      <c r="L1383" s="88" t="str">
        <f>IFERROR((VLOOKUP(B1383,Listor!$N$6:$P$47,3,FALSE)*Biologiska!K1383)+(VLOOKUP(B1383,Listor!$N$6:$Q$47,4,FALSE)),"")</f>
        <v/>
      </c>
      <c r="M1383" s="63" t="str">
        <f t="shared" si="65"/>
        <v/>
      </c>
      <c r="N1383" s="75"/>
      <c r="O1383" s="84" t="str">
        <f t="shared" si="66"/>
        <v/>
      </c>
      <c r="P1383" s="107"/>
      <c r="Q1383" s="87" t="s">
        <v>79</v>
      </c>
      <c r="R1383" s="87"/>
      <c r="S1383" s="87"/>
      <c r="T1383" s="87"/>
      <c r="U1383" s="87"/>
      <c r="V1383" s="86" t="s">
        <v>79</v>
      </c>
      <c r="W1383" s="75"/>
      <c r="X1383" s="102" t="s">
        <v>79</v>
      </c>
      <c r="Y1383" s="63" t="str">
        <f>IFERROR(IF(VLOOKUP(X1383,Listor!$T$6:$U$7,2,FALSE)&lt;O1383,TRUE),"")</f>
        <v/>
      </c>
      <c r="Z1383" s="87"/>
      <c r="AA1383" s="104"/>
    </row>
    <row r="1384" spans="2:27" x14ac:dyDescent="0.25">
      <c r="B1384" s="68" t="s">
        <v>68</v>
      </c>
      <c r="C1384" s="80" t="str">
        <f>IFERROR(VLOOKUP(B1384,Listor!$A$6:$B$62,2,FALSE),"")</f>
        <v/>
      </c>
      <c r="D1384" s="80" t="str">
        <f>IFERROR(VLOOKUP(B1384,Listor!$A$6:$C$62,3,FALSE),"")</f>
        <v/>
      </c>
      <c r="E1384" s="110" t="s">
        <v>79</v>
      </c>
      <c r="F1384" s="66"/>
      <c r="G1384" s="35" t="str">
        <f>IFERROR(VLOOKUP(B1384,Listor!$A$6:$G$62,7,FALSE),"")</f>
        <v/>
      </c>
      <c r="H1384" s="63" t="str">
        <f>IFERROR(VLOOKUP(B1384,Listor!$N$6:$O$47,2,FALSE),"")</f>
        <v/>
      </c>
      <c r="I1384" s="63" t="str">
        <f t="shared" si="64"/>
        <v/>
      </c>
      <c r="J1384" s="96" t="str">
        <f>IFERROR(VLOOKUP(B1384,Listor!$N$6:$P$47,3,FALSE)*I1384,"")</f>
        <v/>
      </c>
      <c r="K1384" s="81"/>
      <c r="L1384" s="88" t="str">
        <f>IFERROR((VLOOKUP(B1384,Listor!$N$6:$P$47,3,FALSE)*Biologiska!K1384)+(VLOOKUP(B1384,Listor!$N$6:$Q$47,4,FALSE)),"")</f>
        <v/>
      </c>
      <c r="M1384" s="63" t="str">
        <f t="shared" si="65"/>
        <v/>
      </c>
      <c r="N1384" s="75"/>
      <c r="O1384" s="84" t="str">
        <f t="shared" si="66"/>
        <v/>
      </c>
      <c r="P1384" s="107"/>
      <c r="Q1384" s="87" t="s">
        <v>79</v>
      </c>
      <c r="R1384" s="87"/>
      <c r="S1384" s="87"/>
      <c r="T1384" s="87"/>
      <c r="U1384" s="87"/>
      <c r="V1384" s="86" t="s">
        <v>79</v>
      </c>
      <c r="W1384" s="75"/>
      <c r="X1384" s="102" t="s">
        <v>79</v>
      </c>
      <c r="Y1384" s="63" t="str">
        <f>IFERROR(IF(VLOOKUP(X1384,Listor!$T$6:$U$7,2,FALSE)&lt;O1384,TRUE),"")</f>
        <v/>
      </c>
      <c r="Z1384" s="87"/>
      <c r="AA1384" s="104"/>
    </row>
    <row r="1385" spans="2:27" x14ac:dyDescent="0.25">
      <c r="B1385" s="68" t="s">
        <v>68</v>
      </c>
      <c r="C1385" s="80" t="str">
        <f>IFERROR(VLOOKUP(B1385,Listor!$A$6:$B$62,2,FALSE),"")</f>
        <v/>
      </c>
      <c r="D1385" s="80" t="str">
        <f>IFERROR(VLOOKUP(B1385,Listor!$A$6:$C$62,3,FALSE),"")</f>
        <v/>
      </c>
      <c r="E1385" s="110" t="s">
        <v>79</v>
      </c>
      <c r="F1385" s="66"/>
      <c r="G1385" s="35" t="str">
        <f>IFERROR(VLOOKUP(B1385,Listor!$A$6:$G$62,7,FALSE),"")</f>
        <v/>
      </c>
      <c r="H1385" s="63" t="str">
        <f>IFERROR(VLOOKUP(B1385,Listor!$N$6:$O$47,2,FALSE),"")</f>
        <v/>
      </c>
      <c r="I1385" s="63" t="str">
        <f t="shared" ref="I1385:I1448" si="67">IFERROR(F1385*H1385,"")</f>
        <v/>
      </c>
      <c r="J1385" s="96" t="str">
        <f>IFERROR(VLOOKUP(B1385,Listor!$N$6:$P$47,3,FALSE)*I1385,"")</f>
        <v/>
      </c>
      <c r="K1385" s="81"/>
      <c r="L1385" s="88" t="str">
        <f>IFERROR((VLOOKUP(B1385,Listor!$N$6:$P$47,3,FALSE)*Biologiska!K1385)+(VLOOKUP(B1385,Listor!$N$6:$Q$47,4,FALSE)),"")</f>
        <v/>
      </c>
      <c r="M1385" s="63" t="str">
        <f t="shared" ref="M1385:M1448" si="68">IFERROR(I1385*L1385,"")</f>
        <v/>
      </c>
      <c r="N1385" s="75"/>
      <c r="O1385" s="84" t="str">
        <f t="shared" ref="O1385:O1448" si="69">IF(ISBLANK(K1385),"",IFERROR(((83.8-K1385)/83.8)*100,""))</f>
        <v/>
      </c>
      <c r="P1385" s="107"/>
      <c r="Q1385" s="87" t="s">
        <v>79</v>
      </c>
      <c r="R1385" s="87"/>
      <c r="S1385" s="87"/>
      <c r="T1385" s="87"/>
      <c r="U1385" s="87"/>
      <c r="V1385" s="86" t="s">
        <v>79</v>
      </c>
      <c r="W1385" s="75"/>
      <c r="X1385" s="102" t="s">
        <v>79</v>
      </c>
      <c r="Y1385" s="63" t="str">
        <f>IFERROR(IF(VLOOKUP(X1385,Listor!$T$6:$U$7,2,FALSE)&lt;O1385,TRUE),"")</f>
        <v/>
      </c>
      <c r="Z1385" s="87"/>
      <c r="AA1385" s="104"/>
    </row>
    <row r="1386" spans="2:27" x14ac:dyDescent="0.25">
      <c r="B1386" s="68" t="s">
        <v>68</v>
      </c>
      <c r="C1386" s="80" t="str">
        <f>IFERROR(VLOOKUP(B1386,Listor!$A$6:$B$62,2,FALSE),"")</f>
        <v/>
      </c>
      <c r="D1386" s="80" t="str">
        <f>IFERROR(VLOOKUP(B1386,Listor!$A$6:$C$62,3,FALSE),"")</f>
        <v/>
      </c>
      <c r="E1386" s="110" t="s">
        <v>79</v>
      </c>
      <c r="F1386" s="66"/>
      <c r="G1386" s="35" t="str">
        <f>IFERROR(VLOOKUP(B1386,Listor!$A$6:$G$62,7,FALSE),"")</f>
        <v/>
      </c>
      <c r="H1386" s="63" t="str">
        <f>IFERROR(VLOOKUP(B1386,Listor!$N$6:$O$47,2,FALSE),"")</f>
        <v/>
      </c>
      <c r="I1386" s="63" t="str">
        <f t="shared" si="67"/>
        <v/>
      </c>
      <c r="J1386" s="96" t="str">
        <f>IFERROR(VLOOKUP(B1386,Listor!$N$6:$P$47,3,FALSE)*I1386,"")</f>
        <v/>
      </c>
      <c r="K1386" s="81"/>
      <c r="L1386" s="88" t="str">
        <f>IFERROR((VLOOKUP(B1386,Listor!$N$6:$P$47,3,FALSE)*Biologiska!K1386)+(VLOOKUP(B1386,Listor!$N$6:$Q$47,4,FALSE)),"")</f>
        <v/>
      </c>
      <c r="M1386" s="63" t="str">
        <f t="shared" si="68"/>
        <v/>
      </c>
      <c r="N1386" s="75"/>
      <c r="O1386" s="84" t="str">
        <f t="shared" si="69"/>
        <v/>
      </c>
      <c r="P1386" s="107"/>
      <c r="Q1386" s="87" t="s">
        <v>79</v>
      </c>
      <c r="R1386" s="87"/>
      <c r="S1386" s="87"/>
      <c r="T1386" s="87"/>
      <c r="U1386" s="87"/>
      <c r="V1386" s="86" t="s">
        <v>79</v>
      </c>
      <c r="W1386" s="75"/>
      <c r="X1386" s="102" t="s">
        <v>79</v>
      </c>
      <c r="Y1386" s="63" t="str">
        <f>IFERROR(IF(VLOOKUP(X1386,Listor!$T$6:$U$7,2,FALSE)&lt;O1386,TRUE),"")</f>
        <v/>
      </c>
      <c r="Z1386" s="87"/>
      <c r="AA1386" s="104"/>
    </row>
    <row r="1387" spans="2:27" x14ac:dyDescent="0.25">
      <c r="B1387" s="68" t="s">
        <v>68</v>
      </c>
      <c r="C1387" s="80" t="str">
        <f>IFERROR(VLOOKUP(B1387,Listor!$A$6:$B$62,2,FALSE),"")</f>
        <v/>
      </c>
      <c r="D1387" s="80" t="str">
        <f>IFERROR(VLOOKUP(B1387,Listor!$A$6:$C$62,3,FALSE),"")</f>
        <v/>
      </c>
      <c r="E1387" s="110" t="s">
        <v>79</v>
      </c>
      <c r="F1387" s="66"/>
      <c r="G1387" s="35" t="str">
        <f>IFERROR(VLOOKUP(B1387,Listor!$A$6:$G$62,7,FALSE),"")</f>
        <v/>
      </c>
      <c r="H1387" s="63" t="str">
        <f>IFERROR(VLOOKUP(B1387,Listor!$N$6:$O$47,2,FALSE),"")</f>
        <v/>
      </c>
      <c r="I1387" s="63" t="str">
        <f t="shared" si="67"/>
        <v/>
      </c>
      <c r="J1387" s="96" t="str">
        <f>IFERROR(VLOOKUP(B1387,Listor!$N$6:$P$47,3,FALSE)*I1387,"")</f>
        <v/>
      </c>
      <c r="K1387" s="81"/>
      <c r="L1387" s="88" t="str">
        <f>IFERROR((VLOOKUP(B1387,Listor!$N$6:$P$47,3,FALSE)*Biologiska!K1387)+(VLOOKUP(B1387,Listor!$N$6:$Q$47,4,FALSE)),"")</f>
        <v/>
      </c>
      <c r="M1387" s="63" t="str">
        <f t="shared" si="68"/>
        <v/>
      </c>
      <c r="N1387" s="75"/>
      <c r="O1387" s="84" t="str">
        <f t="shared" si="69"/>
        <v/>
      </c>
      <c r="P1387" s="107"/>
      <c r="Q1387" s="87" t="s">
        <v>79</v>
      </c>
      <c r="R1387" s="87"/>
      <c r="S1387" s="87"/>
      <c r="T1387" s="87"/>
      <c r="U1387" s="87"/>
      <c r="V1387" s="86" t="s">
        <v>79</v>
      </c>
      <c r="W1387" s="75"/>
      <c r="X1387" s="102" t="s">
        <v>79</v>
      </c>
      <c r="Y1387" s="63" t="str">
        <f>IFERROR(IF(VLOOKUP(X1387,Listor!$T$6:$U$7,2,FALSE)&lt;O1387,TRUE),"")</f>
        <v/>
      </c>
      <c r="Z1387" s="87"/>
      <c r="AA1387" s="104"/>
    </row>
    <row r="1388" spans="2:27" x14ac:dyDescent="0.25">
      <c r="B1388" s="68" t="s">
        <v>68</v>
      </c>
      <c r="C1388" s="80" t="str">
        <f>IFERROR(VLOOKUP(B1388,Listor!$A$6:$B$62,2,FALSE),"")</f>
        <v/>
      </c>
      <c r="D1388" s="80" t="str">
        <f>IFERROR(VLOOKUP(B1388,Listor!$A$6:$C$62,3,FALSE),"")</f>
        <v/>
      </c>
      <c r="E1388" s="110" t="s">
        <v>79</v>
      </c>
      <c r="F1388" s="66"/>
      <c r="G1388" s="35" t="str">
        <f>IFERROR(VLOOKUP(B1388,Listor!$A$6:$G$62,7,FALSE),"")</f>
        <v/>
      </c>
      <c r="H1388" s="63" t="str">
        <f>IFERROR(VLOOKUP(B1388,Listor!$N$6:$O$47,2,FALSE),"")</f>
        <v/>
      </c>
      <c r="I1388" s="63" t="str">
        <f t="shared" si="67"/>
        <v/>
      </c>
      <c r="J1388" s="96" t="str">
        <f>IFERROR(VLOOKUP(B1388,Listor!$N$6:$P$47,3,FALSE)*I1388,"")</f>
        <v/>
      </c>
      <c r="K1388" s="81"/>
      <c r="L1388" s="88" t="str">
        <f>IFERROR((VLOOKUP(B1388,Listor!$N$6:$P$47,3,FALSE)*Biologiska!K1388)+(VLOOKUP(B1388,Listor!$N$6:$Q$47,4,FALSE)),"")</f>
        <v/>
      </c>
      <c r="M1388" s="63" t="str">
        <f t="shared" si="68"/>
        <v/>
      </c>
      <c r="N1388" s="75"/>
      <c r="O1388" s="84" t="str">
        <f t="shared" si="69"/>
        <v/>
      </c>
      <c r="P1388" s="107"/>
      <c r="Q1388" s="87" t="s">
        <v>79</v>
      </c>
      <c r="R1388" s="87"/>
      <c r="S1388" s="87"/>
      <c r="T1388" s="87"/>
      <c r="U1388" s="87"/>
      <c r="V1388" s="86" t="s">
        <v>79</v>
      </c>
      <c r="W1388" s="75"/>
      <c r="X1388" s="102" t="s">
        <v>79</v>
      </c>
      <c r="Y1388" s="63" t="str">
        <f>IFERROR(IF(VLOOKUP(X1388,Listor!$T$6:$U$7,2,FALSE)&lt;O1388,TRUE),"")</f>
        <v/>
      </c>
      <c r="Z1388" s="87"/>
      <c r="AA1388" s="104"/>
    </row>
    <row r="1389" spans="2:27" x14ac:dyDescent="0.25">
      <c r="B1389" s="68" t="s">
        <v>68</v>
      </c>
      <c r="C1389" s="80" t="str">
        <f>IFERROR(VLOOKUP(B1389,Listor!$A$6:$B$62,2,FALSE),"")</f>
        <v/>
      </c>
      <c r="D1389" s="80" t="str">
        <f>IFERROR(VLOOKUP(B1389,Listor!$A$6:$C$62,3,FALSE),"")</f>
        <v/>
      </c>
      <c r="E1389" s="110" t="s">
        <v>79</v>
      </c>
      <c r="F1389" s="66"/>
      <c r="G1389" s="35" t="str">
        <f>IFERROR(VLOOKUP(B1389,Listor!$A$6:$G$62,7,FALSE),"")</f>
        <v/>
      </c>
      <c r="H1389" s="63" t="str">
        <f>IFERROR(VLOOKUP(B1389,Listor!$N$6:$O$47,2,FALSE),"")</f>
        <v/>
      </c>
      <c r="I1389" s="63" t="str">
        <f t="shared" si="67"/>
        <v/>
      </c>
      <c r="J1389" s="96" t="str">
        <f>IFERROR(VLOOKUP(B1389,Listor!$N$6:$P$47,3,FALSE)*I1389,"")</f>
        <v/>
      </c>
      <c r="K1389" s="81"/>
      <c r="L1389" s="88" t="str">
        <f>IFERROR((VLOOKUP(B1389,Listor!$N$6:$P$47,3,FALSE)*Biologiska!K1389)+(VLOOKUP(B1389,Listor!$N$6:$Q$47,4,FALSE)),"")</f>
        <v/>
      </c>
      <c r="M1389" s="63" t="str">
        <f t="shared" si="68"/>
        <v/>
      </c>
      <c r="N1389" s="75"/>
      <c r="O1389" s="84" t="str">
        <f t="shared" si="69"/>
        <v/>
      </c>
      <c r="P1389" s="107"/>
      <c r="Q1389" s="87" t="s">
        <v>79</v>
      </c>
      <c r="R1389" s="87"/>
      <c r="S1389" s="87"/>
      <c r="T1389" s="87"/>
      <c r="U1389" s="87"/>
      <c r="V1389" s="86" t="s">
        <v>79</v>
      </c>
      <c r="W1389" s="75"/>
      <c r="X1389" s="102" t="s">
        <v>79</v>
      </c>
      <c r="Y1389" s="63" t="str">
        <f>IFERROR(IF(VLOOKUP(X1389,Listor!$T$6:$U$7,2,FALSE)&lt;O1389,TRUE),"")</f>
        <v/>
      </c>
      <c r="Z1389" s="87"/>
      <c r="AA1389" s="104"/>
    </row>
    <row r="1390" spans="2:27" x14ac:dyDescent="0.25">
      <c r="B1390" s="68" t="s">
        <v>68</v>
      </c>
      <c r="C1390" s="80" t="str">
        <f>IFERROR(VLOOKUP(B1390,Listor!$A$6:$B$62,2,FALSE),"")</f>
        <v/>
      </c>
      <c r="D1390" s="80" t="str">
        <f>IFERROR(VLOOKUP(B1390,Listor!$A$6:$C$62,3,FALSE),"")</f>
        <v/>
      </c>
      <c r="E1390" s="110" t="s">
        <v>79</v>
      </c>
      <c r="F1390" s="66"/>
      <c r="G1390" s="35" t="str">
        <f>IFERROR(VLOOKUP(B1390,Listor!$A$6:$G$62,7,FALSE),"")</f>
        <v/>
      </c>
      <c r="H1390" s="63" t="str">
        <f>IFERROR(VLOOKUP(B1390,Listor!$N$6:$O$47,2,FALSE),"")</f>
        <v/>
      </c>
      <c r="I1390" s="63" t="str">
        <f t="shared" si="67"/>
        <v/>
      </c>
      <c r="J1390" s="96" t="str">
        <f>IFERROR(VLOOKUP(B1390,Listor!$N$6:$P$47,3,FALSE)*I1390,"")</f>
        <v/>
      </c>
      <c r="K1390" s="81"/>
      <c r="L1390" s="88" t="str">
        <f>IFERROR((VLOOKUP(B1390,Listor!$N$6:$P$47,3,FALSE)*Biologiska!K1390)+(VLOOKUP(B1390,Listor!$N$6:$Q$47,4,FALSE)),"")</f>
        <v/>
      </c>
      <c r="M1390" s="63" t="str">
        <f t="shared" si="68"/>
        <v/>
      </c>
      <c r="N1390" s="75"/>
      <c r="O1390" s="84" t="str">
        <f t="shared" si="69"/>
        <v/>
      </c>
      <c r="P1390" s="107"/>
      <c r="Q1390" s="87" t="s">
        <v>79</v>
      </c>
      <c r="R1390" s="87"/>
      <c r="S1390" s="87"/>
      <c r="T1390" s="87"/>
      <c r="U1390" s="87"/>
      <c r="V1390" s="86" t="s">
        <v>79</v>
      </c>
      <c r="W1390" s="75"/>
      <c r="X1390" s="102" t="s">
        <v>79</v>
      </c>
      <c r="Y1390" s="63" t="str">
        <f>IFERROR(IF(VLOOKUP(X1390,Listor!$T$6:$U$7,2,FALSE)&lt;O1390,TRUE),"")</f>
        <v/>
      </c>
      <c r="Z1390" s="87"/>
      <c r="AA1390" s="104"/>
    </row>
    <row r="1391" spans="2:27" x14ac:dyDescent="0.25">
      <c r="B1391" s="68" t="s">
        <v>68</v>
      </c>
      <c r="C1391" s="80" t="str">
        <f>IFERROR(VLOOKUP(B1391,Listor!$A$6:$B$62,2,FALSE),"")</f>
        <v/>
      </c>
      <c r="D1391" s="80" t="str">
        <f>IFERROR(VLOOKUP(B1391,Listor!$A$6:$C$62,3,FALSE),"")</f>
        <v/>
      </c>
      <c r="E1391" s="110" t="s">
        <v>79</v>
      </c>
      <c r="F1391" s="66"/>
      <c r="G1391" s="35" t="str">
        <f>IFERROR(VLOOKUP(B1391,Listor!$A$6:$G$62,7,FALSE),"")</f>
        <v/>
      </c>
      <c r="H1391" s="63" t="str">
        <f>IFERROR(VLOOKUP(B1391,Listor!$N$6:$O$47,2,FALSE),"")</f>
        <v/>
      </c>
      <c r="I1391" s="63" t="str">
        <f t="shared" si="67"/>
        <v/>
      </c>
      <c r="J1391" s="96" t="str">
        <f>IFERROR(VLOOKUP(B1391,Listor!$N$6:$P$47,3,FALSE)*I1391,"")</f>
        <v/>
      </c>
      <c r="K1391" s="81"/>
      <c r="L1391" s="88" t="str">
        <f>IFERROR((VLOOKUP(B1391,Listor!$N$6:$P$47,3,FALSE)*Biologiska!K1391)+(VLOOKUP(B1391,Listor!$N$6:$Q$47,4,FALSE)),"")</f>
        <v/>
      </c>
      <c r="M1391" s="63" t="str">
        <f t="shared" si="68"/>
        <v/>
      </c>
      <c r="N1391" s="75"/>
      <c r="O1391" s="84" t="str">
        <f t="shared" si="69"/>
        <v/>
      </c>
      <c r="P1391" s="107"/>
      <c r="Q1391" s="87" t="s">
        <v>79</v>
      </c>
      <c r="R1391" s="87"/>
      <c r="S1391" s="87"/>
      <c r="T1391" s="87"/>
      <c r="U1391" s="87"/>
      <c r="V1391" s="86" t="s">
        <v>79</v>
      </c>
      <c r="W1391" s="75"/>
      <c r="X1391" s="102" t="s">
        <v>79</v>
      </c>
      <c r="Y1391" s="63" t="str">
        <f>IFERROR(IF(VLOOKUP(X1391,Listor!$T$6:$U$7,2,FALSE)&lt;O1391,TRUE),"")</f>
        <v/>
      </c>
      <c r="Z1391" s="87"/>
      <c r="AA1391" s="104"/>
    </row>
    <row r="1392" spans="2:27" x14ac:dyDescent="0.25">
      <c r="B1392" s="68" t="s">
        <v>68</v>
      </c>
      <c r="C1392" s="80" t="str">
        <f>IFERROR(VLOOKUP(B1392,Listor!$A$6:$B$62,2,FALSE),"")</f>
        <v/>
      </c>
      <c r="D1392" s="80" t="str">
        <f>IFERROR(VLOOKUP(B1392,Listor!$A$6:$C$62,3,FALSE),"")</f>
        <v/>
      </c>
      <c r="E1392" s="110" t="s">
        <v>79</v>
      </c>
      <c r="F1392" s="66"/>
      <c r="G1392" s="35" t="str">
        <f>IFERROR(VLOOKUP(B1392,Listor!$A$6:$G$62,7,FALSE),"")</f>
        <v/>
      </c>
      <c r="H1392" s="63" t="str">
        <f>IFERROR(VLOOKUP(B1392,Listor!$N$6:$O$47,2,FALSE),"")</f>
        <v/>
      </c>
      <c r="I1392" s="63" t="str">
        <f t="shared" si="67"/>
        <v/>
      </c>
      <c r="J1392" s="96" t="str">
        <f>IFERROR(VLOOKUP(B1392,Listor!$N$6:$P$47,3,FALSE)*I1392,"")</f>
        <v/>
      </c>
      <c r="K1392" s="81"/>
      <c r="L1392" s="88" t="str">
        <f>IFERROR((VLOOKUP(B1392,Listor!$N$6:$P$47,3,FALSE)*Biologiska!K1392)+(VLOOKUP(B1392,Listor!$N$6:$Q$47,4,FALSE)),"")</f>
        <v/>
      </c>
      <c r="M1392" s="63" t="str">
        <f t="shared" si="68"/>
        <v/>
      </c>
      <c r="N1392" s="75"/>
      <c r="O1392" s="84" t="str">
        <f t="shared" si="69"/>
        <v/>
      </c>
      <c r="P1392" s="107"/>
      <c r="Q1392" s="87" t="s">
        <v>79</v>
      </c>
      <c r="R1392" s="87"/>
      <c r="S1392" s="87"/>
      <c r="T1392" s="87"/>
      <c r="U1392" s="87"/>
      <c r="V1392" s="86" t="s">
        <v>79</v>
      </c>
      <c r="W1392" s="75"/>
      <c r="X1392" s="102" t="s">
        <v>79</v>
      </c>
      <c r="Y1392" s="63" t="str">
        <f>IFERROR(IF(VLOOKUP(X1392,Listor!$T$6:$U$7,2,FALSE)&lt;O1392,TRUE),"")</f>
        <v/>
      </c>
      <c r="Z1392" s="87"/>
      <c r="AA1392" s="104"/>
    </row>
    <row r="1393" spans="2:27" x14ac:dyDescent="0.25">
      <c r="B1393" s="68" t="s">
        <v>68</v>
      </c>
      <c r="C1393" s="80" t="str">
        <f>IFERROR(VLOOKUP(B1393,Listor!$A$6:$B$62,2,FALSE),"")</f>
        <v/>
      </c>
      <c r="D1393" s="80" t="str">
        <f>IFERROR(VLOOKUP(B1393,Listor!$A$6:$C$62,3,FALSE),"")</f>
        <v/>
      </c>
      <c r="E1393" s="110" t="s">
        <v>79</v>
      </c>
      <c r="F1393" s="66"/>
      <c r="G1393" s="35" t="str">
        <f>IFERROR(VLOOKUP(B1393,Listor!$A$6:$G$62,7,FALSE),"")</f>
        <v/>
      </c>
      <c r="H1393" s="63" t="str">
        <f>IFERROR(VLOOKUP(B1393,Listor!$N$6:$O$47,2,FALSE),"")</f>
        <v/>
      </c>
      <c r="I1393" s="63" t="str">
        <f t="shared" si="67"/>
        <v/>
      </c>
      <c r="J1393" s="96" t="str">
        <f>IFERROR(VLOOKUP(B1393,Listor!$N$6:$P$47,3,FALSE)*I1393,"")</f>
        <v/>
      </c>
      <c r="K1393" s="81"/>
      <c r="L1393" s="88" t="str">
        <f>IFERROR((VLOOKUP(B1393,Listor!$N$6:$P$47,3,FALSE)*Biologiska!K1393)+(VLOOKUP(B1393,Listor!$N$6:$Q$47,4,FALSE)),"")</f>
        <v/>
      </c>
      <c r="M1393" s="63" t="str">
        <f t="shared" si="68"/>
        <v/>
      </c>
      <c r="N1393" s="75"/>
      <c r="O1393" s="84" t="str">
        <f t="shared" si="69"/>
        <v/>
      </c>
      <c r="P1393" s="107"/>
      <c r="Q1393" s="87" t="s">
        <v>79</v>
      </c>
      <c r="R1393" s="87"/>
      <c r="S1393" s="87"/>
      <c r="T1393" s="87"/>
      <c r="U1393" s="87"/>
      <c r="V1393" s="86" t="s">
        <v>79</v>
      </c>
      <c r="W1393" s="75"/>
      <c r="X1393" s="102" t="s">
        <v>79</v>
      </c>
      <c r="Y1393" s="63" t="str">
        <f>IFERROR(IF(VLOOKUP(X1393,Listor!$T$6:$U$7,2,FALSE)&lt;O1393,TRUE),"")</f>
        <v/>
      </c>
      <c r="Z1393" s="87"/>
      <c r="AA1393" s="104"/>
    </row>
    <row r="1394" spans="2:27" x14ac:dyDescent="0.25">
      <c r="B1394" s="68" t="s">
        <v>68</v>
      </c>
      <c r="C1394" s="80" t="str">
        <f>IFERROR(VLOOKUP(B1394,Listor!$A$6:$B$62,2,FALSE),"")</f>
        <v/>
      </c>
      <c r="D1394" s="80" t="str">
        <f>IFERROR(VLOOKUP(B1394,Listor!$A$6:$C$62,3,FALSE),"")</f>
        <v/>
      </c>
      <c r="E1394" s="110" t="s">
        <v>79</v>
      </c>
      <c r="F1394" s="66"/>
      <c r="G1394" s="35" t="str">
        <f>IFERROR(VLOOKUP(B1394,Listor!$A$6:$G$62,7,FALSE),"")</f>
        <v/>
      </c>
      <c r="H1394" s="63" t="str">
        <f>IFERROR(VLOOKUP(B1394,Listor!$N$6:$O$47,2,FALSE),"")</f>
        <v/>
      </c>
      <c r="I1394" s="63" t="str">
        <f t="shared" si="67"/>
        <v/>
      </c>
      <c r="J1394" s="96" t="str">
        <f>IFERROR(VLOOKUP(B1394,Listor!$N$6:$P$47,3,FALSE)*I1394,"")</f>
        <v/>
      </c>
      <c r="K1394" s="81"/>
      <c r="L1394" s="88" t="str">
        <f>IFERROR((VLOOKUP(B1394,Listor!$N$6:$P$47,3,FALSE)*Biologiska!K1394)+(VLOOKUP(B1394,Listor!$N$6:$Q$47,4,FALSE)),"")</f>
        <v/>
      </c>
      <c r="M1394" s="63" t="str">
        <f t="shared" si="68"/>
        <v/>
      </c>
      <c r="N1394" s="75"/>
      <c r="O1394" s="84" t="str">
        <f t="shared" si="69"/>
        <v/>
      </c>
      <c r="P1394" s="107"/>
      <c r="Q1394" s="87" t="s">
        <v>79</v>
      </c>
      <c r="R1394" s="87"/>
      <c r="S1394" s="87"/>
      <c r="T1394" s="87"/>
      <c r="U1394" s="87"/>
      <c r="V1394" s="86" t="s">
        <v>79</v>
      </c>
      <c r="W1394" s="75"/>
      <c r="X1394" s="102" t="s">
        <v>79</v>
      </c>
      <c r="Y1394" s="63" t="str">
        <f>IFERROR(IF(VLOOKUP(X1394,Listor!$T$6:$U$7,2,FALSE)&lt;O1394,TRUE),"")</f>
        <v/>
      </c>
      <c r="Z1394" s="87"/>
      <c r="AA1394" s="104"/>
    </row>
    <row r="1395" spans="2:27" x14ac:dyDescent="0.25">
      <c r="B1395" s="68" t="s">
        <v>68</v>
      </c>
      <c r="C1395" s="80" t="str">
        <f>IFERROR(VLOOKUP(B1395,Listor!$A$6:$B$62,2,FALSE),"")</f>
        <v/>
      </c>
      <c r="D1395" s="80" t="str">
        <f>IFERROR(VLOOKUP(B1395,Listor!$A$6:$C$62,3,FALSE),"")</f>
        <v/>
      </c>
      <c r="E1395" s="110" t="s">
        <v>79</v>
      </c>
      <c r="F1395" s="66"/>
      <c r="G1395" s="35" t="str">
        <f>IFERROR(VLOOKUP(B1395,Listor!$A$6:$G$62,7,FALSE),"")</f>
        <v/>
      </c>
      <c r="H1395" s="63" t="str">
        <f>IFERROR(VLOOKUP(B1395,Listor!$N$6:$O$47,2,FALSE),"")</f>
        <v/>
      </c>
      <c r="I1395" s="63" t="str">
        <f t="shared" si="67"/>
        <v/>
      </c>
      <c r="J1395" s="96" t="str">
        <f>IFERROR(VLOOKUP(B1395,Listor!$N$6:$P$47,3,FALSE)*I1395,"")</f>
        <v/>
      </c>
      <c r="K1395" s="81"/>
      <c r="L1395" s="88" t="str">
        <f>IFERROR((VLOOKUP(B1395,Listor!$N$6:$P$47,3,FALSE)*Biologiska!K1395)+(VLOOKUP(B1395,Listor!$N$6:$Q$47,4,FALSE)),"")</f>
        <v/>
      </c>
      <c r="M1395" s="63" t="str">
        <f t="shared" si="68"/>
        <v/>
      </c>
      <c r="N1395" s="75"/>
      <c r="O1395" s="84" t="str">
        <f t="shared" si="69"/>
        <v/>
      </c>
      <c r="P1395" s="107"/>
      <c r="Q1395" s="87" t="s">
        <v>79</v>
      </c>
      <c r="R1395" s="87"/>
      <c r="S1395" s="87"/>
      <c r="T1395" s="87"/>
      <c r="U1395" s="87"/>
      <c r="V1395" s="86" t="s">
        <v>79</v>
      </c>
      <c r="W1395" s="75"/>
      <c r="X1395" s="102" t="s">
        <v>79</v>
      </c>
      <c r="Y1395" s="63" t="str">
        <f>IFERROR(IF(VLOOKUP(X1395,Listor!$T$6:$U$7,2,FALSE)&lt;O1395,TRUE),"")</f>
        <v/>
      </c>
      <c r="Z1395" s="87"/>
      <c r="AA1395" s="104"/>
    </row>
    <row r="1396" spans="2:27" x14ac:dyDescent="0.25">
      <c r="B1396" s="68" t="s">
        <v>68</v>
      </c>
      <c r="C1396" s="80" t="str">
        <f>IFERROR(VLOOKUP(B1396,Listor!$A$6:$B$62,2,FALSE),"")</f>
        <v/>
      </c>
      <c r="D1396" s="80" t="str">
        <f>IFERROR(VLOOKUP(B1396,Listor!$A$6:$C$62,3,FALSE),"")</f>
        <v/>
      </c>
      <c r="E1396" s="110" t="s">
        <v>79</v>
      </c>
      <c r="F1396" s="66"/>
      <c r="G1396" s="35" t="str">
        <f>IFERROR(VLOOKUP(B1396,Listor!$A$6:$G$62,7,FALSE),"")</f>
        <v/>
      </c>
      <c r="H1396" s="63" t="str">
        <f>IFERROR(VLOOKUP(B1396,Listor!$N$6:$O$47,2,FALSE),"")</f>
        <v/>
      </c>
      <c r="I1396" s="63" t="str">
        <f t="shared" si="67"/>
        <v/>
      </c>
      <c r="J1396" s="96" t="str">
        <f>IFERROR(VLOOKUP(B1396,Listor!$N$6:$P$47,3,FALSE)*I1396,"")</f>
        <v/>
      </c>
      <c r="K1396" s="81"/>
      <c r="L1396" s="88" t="str">
        <f>IFERROR((VLOOKUP(B1396,Listor!$N$6:$P$47,3,FALSE)*Biologiska!K1396)+(VLOOKUP(B1396,Listor!$N$6:$Q$47,4,FALSE)),"")</f>
        <v/>
      </c>
      <c r="M1396" s="63" t="str">
        <f t="shared" si="68"/>
        <v/>
      </c>
      <c r="N1396" s="75"/>
      <c r="O1396" s="84" t="str">
        <f t="shared" si="69"/>
        <v/>
      </c>
      <c r="P1396" s="107"/>
      <c r="Q1396" s="87" t="s">
        <v>79</v>
      </c>
      <c r="R1396" s="87"/>
      <c r="S1396" s="87"/>
      <c r="T1396" s="87"/>
      <c r="U1396" s="87"/>
      <c r="V1396" s="86" t="s">
        <v>79</v>
      </c>
      <c r="W1396" s="75"/>
      <c r="X1396" s="102" t="s">
        <v>79</v>
      </c>
      <c r="Y1396" s="63" t="str">
        <f>IFERROR(IF(VLOOKUP(X1396,Listor!$T$6:$U$7,2,FALSE)&lt;O1396,TRUE),"")</f>
        <v/>
      </c>
      <c r="Z1396" s="87"/>
      <c r="AA1396" s="104"/>
    </row>
    <row r="1397" spans="2:27" x14ac:dyDescent="0.25">
      <c r="B1397" s="68" t="s">
        <v>68</v>
      </c>
      <c r="C1397" s="80" t="str">
        <f>IFERROR(VLOOKUP(B1397,Listor!$A$6:$B$62,2,FALSE),"")</f>
        <v/>
      </c>
      <c r="D1397" s="80" t="str">
        <f>IFERROR(VLOOKUP(B1397,Listor!$A$6:$C$62,3,FALSE),"")</f>
        <v/>
      </c>
      <c r="E1397" s="110" t="s">
        <v>79</v>
      </c>
      <c r="F1397" s="66"/>
      <c r="G1397" s="35" t="str">
        <f>IFERROR(VLOOKUP(B1397,Listor!$A$6:$G$62,7,FALSE),"")</f>
        <v/>
      </c>
      <c r="H1397" s="63" t="str">
        <f>IFERROR(VLOOKUP(B1397,Listor!$N$6:$O$47,2,FALSE),"")</f>
        <v/>
      </c>
      <c r="I1397" s="63" t="str">
        <f t="shared" si="67"/>
        <v/>
      </c>
      <c r="J1397" s="96" t="str">
        <f>IFERROR(VLOOKUP(B1397,Listor!$N$6:$P$47,3,FALSE)*I1397,"")</f>
        <v/>
      </c>
      <c r="K1397" s="81"/>
      <c r="L1397" s="88" t="str">
        <f>IFERROR((VLOOKUP(B1397,Listor!$N$6:$P$47,3,FALSE)*Biologiska!K1397)+(VLOOKUP(B1397,Listor!$N$6:$Q$47,4,FALSE)),"")</f>
        <v/>
      </c>
      <c r="M1397" s="63" t="str">
        <f t="shared" si="68"/>
        <v/>
      </c>
      <c r="N1397" s="75"/>
      <c r="O1397" s="84" t="str">
        <f t="shared" si="69"/>
        <v/>
      </c>
      <c r="P1397" s="107"/>
      <c r="Q1397" s="87" t="s">
        <v>79</v>
      </c>
      <c r="R1397" s="87"/>
      <c r="S1397" s="87"/>
      <c r="T1397" s="87"/>
      <c r="U1397" s="87"/>
      <c r="V1397" s="86" t="s">
        <v>79</v>
      </c>
      <c r="W1397" s="75"/>
      <c r="X1397" s="102" t="s">
        <v>79</v>
      </c>
      <c r="Y1397" s="63" t="str">
        <f>IFERROR(IF(VLOOKUP(X1397,Listor!$T$6:$U$7,2,FALSE)&lt;O1397,TRUE),"")</f>
        <v/>
      </c>
      <c r="Z1397" s="87"/>
      <c r="AA1397" s="104"/>
    </row>
    <row r="1398" spans="2:27" x14ac:dyDescent="0.25">
      <c r="B1398" s="68" t="s">
        <v>68</v>
      </c>
      <c r="C1398" s="80" t="str">
        <f>IFERROR(VLOOKUP(B1398,Listor!$A$6:$B$62,2,FALSE),"")</f>
        <v/>
      </c>
      <c r="D1398" s="80" t="str">
        <f>IFERROR(VLOOKUP(B1398,Listor!$A$6:$C$62,3,FALSE),"")</f>
        <v/>
      </c>
      <c r="E1398" s="110" t="s">
        <v>79</v>
      </c>
      <c r="F1398" s="66"/>
      <c r="G1398" s="35" t="str">
        <f>IFERROR(VLOOKUP(B1398,Listor!$A$6:$G$62,7,FALSE),"")</f>
        <v/>
      </c>
      <c r="H1398" s="63" t="str">
        <f>IFERROR(VLOOKUP(B1398,Listor!$N$6:$O$47,2,FALSE),"")</f>
        <v/>
      </c>
      <c r="I1398" s="63" t="str">
        <f t="shared" si="67"/>
        <v/>
      </c>
      <c r="J1398" s="96" t="str">
        <f>IFERROR(VLOOKUP(B1398,Listor!$N$6:$P$47,3,FALSE)*I1398,"")</f>
        <v/>
      </c>
      <c r="K1398" s="81"/>
      <c r="L1398" s="88" t="str">
        <f>IFERROR((VLOOKUP(B1398,Listor!$N$6:$P$47,3,FALSE)*Biologiska!K1398)+(VLOOKUP(B1398,Listor!$N$6:$Q$47,4,FALSE)),"")</f>
        <v/>
      </c>
      <c r="M1398" s="63" t="str">
        <f t="shared" si="68"/>
        <v/>
      </c>
      <c r="N1398" s="75"/>
      <c r="O1398" s="84" t="str">
        <f t="shared" si="69"/>
        <v/>
      </c>
      <c r="P1398" s="107"/>
      <c r="Q1398" s="87" t="s">
        <v>79</v>
      </c>
      <c r="R1398" s="87"/>
      <c r="S1398" s="87"/>
      <c r="T1398" s="87"/>
      <c r="U1398" s="87"/>
      <c r="V1398" s="86" t="s">
        <v>79</v>
      </c>
      <c r="W1398" s="75"/>
      <c r="X1398" s="102" t="s">
        <v>79</v>
      </c>
      <c r="Y1398" s="63" t="str">
        <f>IFERROR(IF(VLOOKUP(X1398,Listor!$T$6:$U$7,2,FALSE)&lt;O1398,TRUE),"")</f>
        <v/>
      </c>
      <c r="Z1398" s="87"/>
      <c r="AA1398" s="104"/>
    </row>
    <row r="1399" spans="2:27" x14ac:dyDescent="0.25">
      <c r="B1399" s="68" t="s">
        <v>68</v>
      </c>
      <c r="C1399" s="80" t="str">
        <f>IFERROR(VLOOKUP(B1399,Listor!$A$6:$B$62,2,FALSE),"")</f>
        <v/>
      </c>
      <c r="D1399" s="80" t="str">
        <f>IFERROR(VLOOKUP(B1399,Listor!$A$6:$C$62,3,FALSE),"")</f>
        <v/>
      </c>
      <c r="E1399" s="110" t="s">
        <v>79</v>
      </c>
      <c r="F1399" s="66"/>
      <c r="G1399" s="35" t="str">
        <f>IFERROR(VLOOKUP(B1399,Listor!$A$6:$G$62,7,FALSE),"")</f>
        <v/>
      </c>
      <c r="H1399" s="63" t="str">
        <f>IFERROR(VLOOKUP(B1399,Listor!$N$6:$O$47,2,FALSE),"")</f>
        <v/>
      </c>
      <c r="I1399" s="63" t="str">
        <f t="shared" si="67"/>
        <v/>
      </c>
      <c r="J1399" s="96" t="str">
        <f>IFERROR(VLOOKUP(B1399,Listor!$N$6:$P$47,3,FALSE)*I1399,"")</f>
        <v/>
      </c>
      <c r="K1399" s="81"/>
      <c r="L1399" s="88" t="str">
        <f>IFERROR((VLOOKUP(B1399,Listor!$N$6:$P$47,3,FALSE)*Biologiska!K1399)+(VLOOKUP(B1399,Listor!$N$6:$Q$47,4,FALSE)),"")</f>
        <v/>
      </c>
      <c r="M1399" s="63" t="str">
        <f t="shared" si="68"/>
        <v/>
      </c>
      <c r="N1399" s="75"/>
      <c r="O1399" s="84" t="str">
        <f t="shared" si="69"/>
        <v/>
      </c>
      <c r="P1399" s="107"/>
      <c r="Q1399" s="87" t="s">
        <v>79</v>
      </c>
      <c r="R1399" s="87"/>
      <c r="S1399" s="87"/>
      <c r="T1399" s="87"/>
      <c r="U1399" s="87"/>
      <c r="V1399" s="86" t="s">
        <v>79</v>
      </c>
      <c r="W1399" s="75"/>
      <c r="X1399" s="102" t="s">
        <v>79</v>
      </c>
      <c r="Y1399" s="63" t="str">
        <f>IFERROR(IF(VLOOKUP(X1399,Listor!$T$6:$U$7,2,FALSE)&lt;O1399,TRUE),"")</f>
        <v/>
      </c>
      <c r="Z1399" s="87"/>
      <c r="AA1399" s="104"/>
    </row>
    <row r="1400" spans="2:27" x14ac:dyDescent="0.25">
      <c r="B1400" s="68" t="s">
        <v>68</v>
      </c>
      <c r="C1400" s="80" t="str">
        <f>IFERROR(VLOOKUP(B1400,Listor!$A$6:$B$62,2,FALSE),"")</f>
        <v/>
      </c>
      <c r="D1400" s="80" t="str">
        <f>IFERROR(VLOOKUP(B1400,Listor!$A$6:$C$62,3,FALSE),"")</f>
        <v/>
      </c>
      <c r="E1400" s="110" t="s">
        <v>79</v>
      </c>
      <c r="F1400" s="66"/>
      <c r="G1400" s="35" t="str">
        <f>IFERROR(VLOOKUP(B1400,Listor!$A$6:$G$62,7,FALSE),"")</f>
        <v/>
      </c>
      <c r="H1400" s="63" t="str">
        <f>IFERROR(VLOOKUP(B1400,Listor!$N$6:$O$47,2,FALSE),"")</f>
        <v/>
      </c>
      <c r="I1400" s="63" t="str">
        <f t="shared" si="67"/>
        <v/>
      </c>
      <c r="J1400" s="96" t="str">
        <f>IFERROR(VLOOKUP(B1400,Listor!$N$6:$P$47,3,FALSE)*I1400,"")</f>
        <v/>
      </c>
      <c r="K1400" s="81"/>
      <c r="L1400" s="88" t="str">
        <f>IFERROR((VLOOKUP(B1400,Listor!$N$6:$P$47,3,FALSE)*Biologiska!K1400)+(VLOOKUP(B1400,Listor!$N$6:$Q$47,4,FALSE)),"")</f>
        <v/>
      </c>
      <c r="M1400" s="63" t="str">
        <f t="shared" si="68"/>
        <v/>
      </c>
      <c r="N1400" s="75"/>
      <c r="O1400" s="84" t="str">
        <f t="shared" si="69"/>
        <v/>
      </c>
      <c r="P1400" s="107"/>
      <c r="Q1400" s="87" t="s">
        <v>79</v>
      </c>
      <c r="R1400" s="87"/>
      <c r="S1400" s="87"/>
      <c r="T1400" s="87"/>
      <c r="U1400" s="87"/>
      <c r="V1400" s="86" t="s">
        <v>79</v>
      </c>
      <c r="W1400" s="75"/>
      <c r="X1400" s="102" t="s">
        <v>79</v>
      </c>
      <c r="Y1400" s="63" t="str">
        <f>IFERROR(IF(VLOOKUP(X1400,Listor!$T$6:$U$7,2,FALSE)&lt;O1400,TRUE),"")</f>
        <v/>
      </c>
      <c r="Z1400" s="87"/>
      <c r="AA1400" s="104"/>
    </row>
    <row r="1401" spans="2:27" x14ac:dyDescent="0.25">
      <c r="B1401" s="68" t="s">
        <v>68</v>
      </c>
      <c r="C1401" s="80" t="str">
        <f>IFERROR(VLOOKUP(B1401,Listor!$A$6:$B$62,2,FALSE),"")</f>
        <v/>
      </c>
      <c r="D1401" s="80" t="str">
        <f>IFERROR(VLOOKUP(B1401,Listor!$A$6:$C$62,3,FALSE),"")</f>
        <v/>
      </c>
      <c r="E1401" s="110" t="s">
        <v>79</v>
      </c>
      <c r="F1401" s="66"/>
      <c r="G1401" s="35" t="str">
        <f>IFERROR(VLOOKUP(B1401,Listor!$A$6:$G$62,7,FALSE),"")</f>
        <v/>
      </c>
      <c r="H1401" s="63" t="str">
        <f>IFERROR(VLOOKUP(B1401,Listor!$N$6:$O$47,2,FALSE),"")</f>
        <v/>
      </c>
      <c r="I1401" s="63" t="str">
        <f t="shared" si="67"/>
        <v/>
      </c>
      <c r="J1401" s="96" t="str">
        <f>IFERROR(VLOOKUP(B1401,Listor!$N$6:$P$47,3,FALSE)*I1401,"")</f>
        <v/>
      </c>
      <c r="K1401" s="81"/>
      <c r="L1401" s="88" t="str">
        <f>IFERROR((VLOOKUP(B1401,Listor!$N$6:$P$47,3,FALSE)*Biologiska!K1401)+(VLOOKUP(B1401,Listor!$N$6:$Q$47,4,FALSE)),"")</f>
        <v/>
      </c>
      <c r="M1401" s="63" t="str">
        <f t="shared" si="68"/>
        <v/>
      </c>
      <c r="N1401" s="75"/>
      <c r="O1401" s="84" t="str">
        <f t="shared" si="69"/>
        <v/>
      </c>
      <c r="P1401" s="107"/>
      <c r="Q1401" s="87" t="s">
        <v>79</v>
      </c>
      <c r="R1401" s="87"/>
      <c r="S1401" s="87"/>
      <c r="T1401" s="87"/>
      <c r="U1401" s="87"/>
      <c r="V1401" s="86" t="s">
        <v>79</v>
      </c>
      <c r="W1401" s="75"/>
      <c r="X1401" s="102" t="s">
        <v>79</v>
      </c>
      <c r="Y1401" s="63" t="str">
        <f>IFERROR(IF(VLOOKUP(X1401,Listor!$T$6:$U$7,2,FALSE)&lt;O1401,TRUE),"")</f>
        <v/>
      </c>
      <c r="Z1401" s="87"/>
      <c r="AA1401" s="104"/>
    </row>
    <row r="1402" spans="2:27" x14ac:dyDescent="0.25">
      <c r="B1402" s="68" t="s">
        <v>68</v>
      </c>
      <c r="C1402" s="80" t="str">
        <f>IFERROR(VLOOKUP(B1402,Listor!$A$6:$B$62,2,FALSE),"")</f>
        <v/>
      </c>
      <c r="D1402" s="80" t="str">
        <f>IFERROR(VLOOKUP(B1402,Listor!$A$6:$C$62,3,FALSE),"")</f>
        <v/>
      </c>
      <c r="E1402" s="110" t="s">
        <v>79</v>
      </c>
      <c r="F1402" s="66"/>
      <c r="G1402" s="35" t="str">
        <f>IFERROR(VLOOKUP(B1402,Listor!$A$6:$G$62,7,FALSE),"")</f>
        <v/>
      </c>
      <c r="H1402" s="63" t="str">
        <f>IFERROR(VLOOKUP(B1402,Listor!$N$6:$O$47,2,FALSE),"")</f>
        <v/>
      </c>
      <c r="I1402" s="63" t="str">
        <f t="shared" si="67"/>
        <v/>
      </c>
      <c r="J1402" s="96" t="str">
        <f>IFERROR(VLOOKUP(B1402,Listor!$N$6:$P$47,3,FALSE)*I1402,"")</f>
        <v/>
      </c>
      <c r="K1402" s="81"/>
      <c r="L1402" s="88" t="str">
        <f>IFERROR((VLOOKUP(B1402,Listor!$N$6:$P$47,3,FALSE)*Biologiska!K1402)+(VLOOKUP(B1402,Listor!$N$6:$Q$47,4,FALSE)),"")</f>
        <v/>
      </c>
      <c r="M1402" s="63" t="str">
        <f t="shared" si="68"/>
        <v/>
      </c>
      <c r="N1402" s="75"/>
      <c r="O1402" s="84" t="str">
        <f t="shared" si="69"/>
        <v/>
      </c>
      <c r="P1402" s="107"/>
      <c r="Q1402" s="87" t="s">
        <v>79</v>
      </c>
      <c r="R1402" s="87"/>
      <c r="S1402" s="87"/>
      <c r="T1402" s="87"/>
      <c r="U1402" s="87"/>
      <c r="V1402" s="86" t="s">
        <v>79</v>
      </c>
      <c r="W1402" s="75"/>
      <c r="X1402" s="102" t="s">
        <v>79</v>
      </c>
      <c r="Y1402" s="63" t="str">
        <f>IFERROR(IF(VLOOKUP(X1402,Listor!$T$6:$U$7,2,FALSE)&lt;O1402,TRUE),"")</f>
        <v/>
      </c>
      <c r="Z1402" s="87"/>
      <c r="AA1402" s="104"/>
    </row>
    <row r="1403" spans="2:27" x14ac:dyDescent="0.25">
      <c r="B1403" s="68" t="s">
        <v>68</v>
      </c>
      <c r="C1403" s="80" t="str">
        <f>IFERROR(VLOOKUP(B1403,Listor!$A$6:$B$62,2,FALSE),"")</f>
        <v/>
      </c>
      <c r="D1403" s="80" t="str">
        <f>IFERROR(VLOOKUP(B1403,Listor!$A$6:$C$62,3,FALSE),"")</f>
        <v/>
      </c>
      <c r="E1403" s="110" t="s">
        <v>79</v>
      </c>
      <c r="F1403" s="66"/>
      <c r="G1403" s="35" t="str">
        <f>IFERROR(VLOOKUP(B1403,Listor!$A$6:$G$62,7,FALSE),"")</f>
        <v/>
      </c>
      <c r="H1403" s="63" t="str">
        <f>IFERROR(VLOOKUP(B1403,Listor!$N$6:$O$47,2,FALSE),"")</f>
        <v/>
      </c>
      <c r="I1403" s="63" t="str">
        <f t="shared" si="67"/>
        <v/>
      </c>
      <c r="J1403" s="96" t="str">
        <f>IFERROR(VLOOKUP(B1403,Listor!$N$6:$P$47,3,FALSE)*I1403,"")</f>
        <v/>
      </c>
      <c r="K1403" s="81"/>
      <c r="L1403" s="88" t="str">
        <f>IFERROR((VLOOKUP(B1403,Listor!$N$6:$P$47,3,FALSE)*Biologiska!K1403)+(VLOOKUP(B1403,Listor!$N$6:$Q$47,4,FALSE)),"")</f>
        <v/>
      </c>
      <c r="M1403" s="63" t="str">
        <f t="shared" si="68"/>
        <v/>
      </c>
      <c r="N1403" s="75"/>
      <c r="O1403" s="84" t="str">
        <f t="shared" si="69"/>
        <v/>
      </c>
      <c r="P1403" s="107"/>
      <c r="Q1403" s="87" t="s">
        <v>79</v>
      </c>
      <c r="R1403" s="87"/>
      <c r="S1403" s="87"/>
      <c r="T1403" s="87"/>
      <c r="U1403" s="87"/>
      <c r="V1403" s="86" t="s">
        <v>79</v>
      </c>
      <c r="W1403" s="75"/>
      <c r="X1403" s="102" t="s">
        <v>79</v>
      </c>
      <c r="Y1403" s="63" t="str">
        <f>IFERROR(IF(VLOOKUP(X1403,Listor!$T$6:$U$7,2,FALSE)&lt;O1403,TRUE),"")</f>
        <v/>
      </c>
      <c r="Z1403" s="87"/>
      <c r="AA1403" s="104"/>
    </row>
    <row r="1404" spans="2:27" x14ac:dyDescent="0.25">
      <c r="B1404" s="68" t="s">
        <v>68</v>
      </c>
      <c r="C1404" s="80" t="str">
        <f>IFERROR(VLOOKUP(B1404,Listor!$A$6:$B$62,2,FALSE),"")</f>
        <v/>
      </c>
      <c r="D1404" s="80" t="str">
        <f>IFERROR(VLOOKUP(B1404,Listor!$A$6:$C$62,3,FALSE),"")</f>
        <v/>
      </c>
      <c r="E1404" s="110" t="s">
        <v>79</v>
      </c>
      <c r="F1404" s="66"/>
      <c r="G1404" s="35" t="str">
        <f>IFERROR(VLOOKUP(B1404,Listor!$A$6:$G$62,7,FALSE),"")</f>
        <v/>
      </c>
      <c r="H1404" s="63" t="str">
        <f>IFERROR(VLOOKUP(B1404,Listor!$N$6:$O$47,2,FALSE),"")</f>
        <v/>
      </c>
      <c r="I1404" s="63" t="str">
        <f t="shared" si="67"/>
        <v/>
      </c>
      <c r="J1404" s="96" t="str">
        <f>IFERROR(VLOOKUP(B1404,Listor!$N$6:$P$47,3,FALSE)*I1404,"")</f>
        <v/>
      </c>
      <c r="K1404" s="81"/>
      <c r="L1404" s="88" t="str">
        <f>IFERROR((VLOOKUP(B1404,Listor!$N$6:$P$47,3,FALSE)*Biologiska!K1404)+(VLOOKUP(B1404,Listor!$N$6:$Q$47,4,FALSE)),"")</f>
        <v/>
      </c>
      <c r="M1404" s="63" t="str">
        <f t="shared" si="68"/>
        <v/>
      </c>
      <c r="N1404" s="75"/>
      <c r="O1404" s="84" t="str">
        <f t="shared" si="69"/>
        <v/>
      </c>
      <c r="P1404" s="107"/>
      <c r="Q1404" s="87" t="s">
        <v>79</v>
      </c>
      <c r="R1404" s="87"/>
      <c r="S1404" s="87"/>
      <c r="T1404" s="87"/>
      <c r="U1404" s="87"/>
      <c r="V1404" s="86" t="s">
        <v>79</v>
      </c>
      <c r="W1404" s="75"/>
      <c r="X1404" s="102" t="s">
        <v>79</v>
      </c>
      <c r="Y1404" s="63" t="str">
        <f>IFERROR(IF(VLOOKUP(X1404,Listor!$T$6:$U$7,2,FALSE)&lt;O1404,TRUE),"")</f>
        <v/>
      </c>
      <c r="Z1404" s="87"/>
      <c r="AA1404" s="104"/>
    </row>
    <row r="1405" spans="2:27" x14ac:dyDescent="0.25">
      <c r="B1405" s="68" t="s">
        <v>68</v>
      </c>
      <c r="C1405" s="80" t="str">
        <f>IFERROR(VLOOKUP(B1405,Listor!$A$6:$B$62,2,FALSE),"")</f>
        <v/>
      </c>
      <c r="D1405" s="80" t="str">
        <f>IFERROR(VLOOKUP(B1405,Listor!$A$6:$C$62,3,FALSE),"")</f>
        <v/>
      </c>
      <c r="E1405" s="110" t="s">
        <v>79</v>
      </c>
      <c r="F1405" s="66"/>
      <c r="G1405" s="35" t="str">
        <f>IFERROR(VLOOKUP(B1405,Listor!$A$6:$G$62,7,FALSE),"")</f>
        <v/>
      </c>
      <c r="H1405" s="63" t="str">
        <f>IFERROR(VLOOKUP(B1405,Listor!$N$6:$O$47,2,FALSE),"")</f>
        <v/>
      </c>
      <c r="I1405" s="63" t="str">
        <f t="shared" si="67"/>
        <v/>
      </c>
      <c r="J1405" s="96" t="str">
        <f>IFERROR(VLOOKUP(B1405,Listor!$N$6:$P$47,3,FALSE)*I1405,"")</f>
        <v/>
      </c>
      <c r="K1405" s="81"/>
      <c r="L1405" s="88" t="str">
        <f>IFERROR((VLOOKUP(B1405,Listor!$N$6:$P$47,3,FALSE)*Biologiska!K1405)+(VLOOKUP(B1405,Listor!$N$6:$Q$47,4,FALSE)),"")</f>
        <v/>
      </c>
      <c r="M1405" s="63" t="str">
        <f t="shared" si="68"/>
        <v/>
      </c>
      <c r="N1405" s="75"/>
      <c r="O1405" s="84" t="str">
        <f t="shared" si="69"/>
        <v/>
      </c>
      <c r="P1405" s="107"/>
      <c r="Q1405" s="87" t="s">
        <v>79</v>
      </c>
      <c r="R1405" s="87"/>
      <c r="S1405" s="87"/>
      <c r="T1405" s="87"/>
      <c r="U1405" s="87"/>
      <c r="V1405" s="86" t="s">
        <v>79</v>
      </c>
      <c r="W1405" s="75"/>
      <c r="X1405" s="102" t="s">
        <v>79</v>
      </c>
      <c r="Y1405" s="63" t="str">
        <f>IFERROR(IF(VLOOKUP(X1405,Listor!$T$6:$U$7,2,FALSE)&lt;O1405,TRUE),"")</f>
        <v/>
      </c>
      <c r="Z1405" s="87"/>
      <c r="AA1405" s="104"/>
    </row>
    <row r="1406" spans="2:27" x14ac:dyDescent="0.25">
      <c r="B1406" s="68" t="s">
        <v>68</v>
      </c>
      <c r="C1406" s="80" t="str">
        <f>IFERROR(VLOOKUP(B1406,Listor!$A$6:$B$62,2,FALSE),"")</f>
        <v/>
      </c>
      <c r="D1406" s="80" t="str">
        <f>IFERROR(VLOOKUP(B1406,Listor!$A$6:$C$62,3,FALSE),"")</f>
        <v/>
      </c>
      <c r="E1406" s="110" t="s">
        <v>79</v>
      </c>
      <c r="F1406" s="66"/>
      <c r="G1406" s="35" t="str">
        <f>IFERROR(VLOOKUP(B1406,Listor!$A$6:$G$62,7,FALSE),"")</f>
        <v/>
      </c>
      <c r="H1406" s="63" t="str">
        <f>IFERROR(VLOOKUP(B1406,Listor!$N$6:$O$47,2,FALSE),"")</f>
        <v/>
      </c>
      <c r="I1406" s="63" t="str">
        <f t="shared" si="67"/>
        <v/>
      </c>
      <c r="J1406" s="96" t="str">
        <f>IFERROR(VLOOKUP(B1406,Listor!$N$6:$P$47,3,FALSE)*I1406,"")</f>
        <v/>
      </c>
      <c r="K1406" s="81"/>
      <c r="L1406" s="88" t="str">
        <f>IFERROR((VLOOKUP(B1406,Listor!$N$6:$P$47,3,FALSE)*Biologiska!K1406)+(VLOOKUP(B1406,Listor!$N$6:$Q$47,4,FALSE)),"")</f>
        <v/>
      </c>
      <c r="M1406" s="63" t="str">
        <f t="shared" si="68"/>
        <v/>
      </c>
      <c r="N1406" s="75"/>
      <c r="O1406" s="84" t="str">
        <f t="shared" si="69"/>
        <v/>
      </c>
      <c r="P1406" s="107"/>
      <c r="Q1406" s="87" t="s">
        <v>79</v>
      </c>
      <c r="R1406" s="87"/>
      <c r="S1406" s="87"/>
      <c r="T1406" s="87"/>
      <c r="U1406" s="87"/>
      <c r="V1406" s="86" t="s">
        <v>79</v>
      </c>
      <c r="W1406" s="75"/>
      <c r="X1406" s="102" t="s">
        <v>79</v>
      </c>
      <c r="Y1406" s="63" t="str">
        <f>IFERROR(IF(VLOOKUP(X1406,Listor!$T$6:$U$7,2,FALSE)&lt;O1406,TRUE),"")</f>
        <v/>
      </c>
      <c r="Z1406" s="87"/>
      <c r="AA1406" s="104"/>
    </row>
    <row r="1407" spans="2:27" x14ac:dyDescent="0.25">
      <c r="B1407" s="68" t="s">
        <v>68</v>
      </c>
      <c r="C1407" s="80" t="str">
        <f>IFERROR(VLOOKUP(B1407,Listor!$A$6:$B$62,2,FALSE),"")</f>
        <v/>
      </c>
      <c r="D1407" s="80" t="str">
        <f>IFERROR(VLOOKUP(B1407,Listor!$A$6:$C$62,3,FALSE),"")</f>
        <v/>
      </c>
      <c r="E1407" s="110" t="s">
        <v>79</v>
      </c>
      <c r="F1407" s="66"/>
      <c r="G1407" s="35" t="str">
        <f>IFERROR(VLOOKUP(B1407,Listor!$A$6:$G$62,7,FALSE),"")</f>
        <v/>
      </c>
      <c r="H1407" s="63" t="str">
        <f>IFERROR(VLOOKUP(B1407,Listor!$N$6:$O$47,2,FALSE),"")</f>
        <v/>
      </c>
      <c r="I1407" s="63" t="str">
        <f t="shared" si="67"/>
        <v/>
      </c>
      <c r="J1407" s="96" t="str">
        <f>IFERROR(VLOOKUP(B1407,Listor!$N$6:$P$47,3,FALSE)*I1407,"")</f>
        <v/>
      </c>
      <c r="K1407" s="81"/>
      <c r="L1407" s="88" t="str">
        <f>IFERROR((VLOOKUP(B1407,Listor!$N$6:$P$47,3,FALSE)*Biologiska!K1407)+(VLOOKUP(B1407,Listor!$N$6:$Q$47,4,FALSE)),"")</f>
        <v/>
      </c>
      <c r="M1407" s="63" t="str">
        <f t="shared" si="68"/>
        <v/>
      </c>
      <c r="N1407" s="75"/>
      <c r="O1407" s="84" t="str">
        <f t="shared" si="69"/>
        <v/>
      </c>
      <c r="P1407" s="107"/>
      <c r="Q1407" s="87" t="s">
        <v>79</v>
      </c>
      <c r="R1407" s="87"/>
      <c r="S1407" s="87"/>
      <c r="T1407" s="87"/>
      <c r="U1407" s="87"/>
      <c r="V1407" s="86" t="s">
        <v>79</v>
      </c>
      <c r="W1407" s="75"/>
      <c r="X1407" s="102" t="s">
        <v>79</v>
      </c>
      <c r="Y1407" s="63" t="str">
        <f>IFERROR(IF(VLOOKUP(X1407,Listor!$T$6:$U$7,2,FALSE)&lt;O1407,TRUE),"")</f>
        <v/>
      </c>
      <c r="Z1407" s="87"/>
      <c r="AA1407" s="104"/>
    </row>
    <row r="1408" spans="2:27" x14ac:dyDescent="0.25">
      <c r="B1408" s="68" t="s">
        <v>68</v>
      </c>
      <c r="C1408" s="80" t="str">
        <f>IFERROR(VLOOKUP(B1408,Listor!$A$6:$B$62,2,FALSE),"")</f>
        <v/>
      </c>
      <c r="D1408" s="80" t="str">
        <f>IFERROR(VLOOKUP(B1408,Listor!$A$6:$C$62,3,FALSE),"")</f>
        <v/>
      </c>
      <c r="E1408" s="110" t="s">
        <v>79</v>
      </c>
      <c r="F1408" s="66"/>
      <c r="G1408" s="35" t="str">
        <f>IFERROR(VLOOKUP(B1408,Listor!$A$6:$G$62,7,FALSE),"")</f>
        <v/>
      </c>
      <c r="H1408" s="63" t="str">
        <f>IFERROR(VLOOKUP(B1408,Listor!$N$6:$O$47,2,FALSE),"")</f>
        <v/>
      </c>
      <c r="I1408" s="63" t="str">
        <f t="shared" si="67"/>
        <v/>
      </c>
      <c r="J1408" s="96" t="str">
        <f>IFERROR(VLOOKUP(B1408,Listor!$N$6:$P$47,3,FALSE)*I1408,"")</f>
        <v/>
      </c>
      <c r="K1408" s="81"/>
      <c r="L1408" s="88" t="str">
        <f>IFERROR((VLOOKUP(B1408,Listor!$N$6:$P$47,3,FALSE)*Biologiska!K1408)+(VLOOKUP(B1408,Listor!$N$6:$Q$47,4,FALSE)),"")</f>
        <v/>
      </c>
      <c r="M1408" s="63" t="str">
        <f t="shared" si="68"/>
        <v/>
      </c>
      <c r="N1408" s="75"/>
      <c r="O1408" s="84" t="str">
        <f t="shared" si="69"/>
        <v/>
      </c>
      <c r="P1408" s="107"/>
      <c r="Q1408" s="87" t="s">
        <v>79</v>
      </c>
      <c r="R1408" s="87"/>
      <c r="S1408" s="87"/>
      <c r="T1408" s="87"/>
      <c r="U1408" s="87"/>
      <c r="V1408" s="86" t="s">
        <v>79</v>
      </c>
      <c r="W1408" s="75"/>
      <c r="X1408" s="102" t="s">
        <v>79</v>
      </c>
      <c r="Y1408" s="63" t="str">
        <f>IFERROR(IF(VLOOKUP(X1408,Listor!$T$6:$U$7,2,FALSE)&lt;O1408,TRUE),"")</f>
        <v/>
      </c>
      <c r="Z1408" s="87"/>
      <c r="AA1408" s="104"/>
    </row>
    <row r="1409" spans="2:27" x14ac:dyDescent="0.25">
      <c r="B1409" s="68" t="s">
        <v>68</v>
      </c>
      <c r="C1409" s="80" t="str">
        <f>IFERROR(VLOOKUP(B1409,Listor!$A$6:$B$62,2,FALSE),"")</f>
        <v/>
      </c>
      <c r="D1409" s="80" t="str">
        <f>IFERROR(VLOOKUP(B1409,Listor!$A$6:$C$62,3,FALSE),"")</f>
        <v/>
      </c>
      <c r="E1409" s="110" t="s">
        <v>79</v>
      </c>
      <c r="F1409" s="66"/>
      <c r="G1409" s="35" t="str">
        <f>IFERROR(VLOOKUP(B1409,Listor!$A$6:$G$62,7,FALSE),"")</f>
        <v/>
      </c>
      <c r="H1409" s="63" t="str">
        <f>IFERROR(VLOOKUP(B1409,Listor!$N$6:$O$47,2,FALSE),"")</f>
        <v/>
      </c>
      <c r="I1409" s="63" t="str">
        <f t="shared" si="67"/>
        <v/>
      </c>
      <c r="J1409" s="96" t="str">
        <f>IFERROR(VLOOKUP(B1409,Listor!$N$6:$P$47,3,FALSE)*I1409,"")</f>
        <v/>
      </c>
      <c r="K1409" s="81"/>
      <c r="L1409" s="88" t="str">
        <f>IFERROR((VLOOKUP(B1409,Listor!$N$6:$P$47,3,FALSE)*Biologiska!K1409)+(VLOOKUP(B1409,Listor!$N$6:$Q$47,4,FALSE)),"")</f>
        <v/>
      </c>
      <c r="M1409" s="63" t="str">
        <f t="shared" si="68"/>
        <v/>
      </c>
      <c r="N1409" s="75"/>
      <c r="O1409" s="84" t="str">
        <f t="shared" si="69"/>
        <v/>
      </c>
      <c r="P1409" s="107"/>
      <c r="Q1409" s="87" t="s">
        <v>79</v>
      </c>
      <c r="R1409" s="87"/>
      <c r="S1409" s="87"/>
      <c r="T1409" s="87"/>
      <c r="U1409" s="87"/>
      <c r="V1409" s="86" t="s">
        <v>79</v>
      </c>
      <c r="W1409" s="75"/>
      <c r="X1409" s="102" t="s">
        <v>79</v>
      </c>
      <c r="Y1409" s="63" t="str">
        <f>IFERROR(IF(VLOOKUP(X1409,Listor!$T$6:$U$7,2,FALSE)&lt;O1409,TRUE),"")</f>
        <v/>
      </c>
      <c r="Z1409" s="87"/>
      <c r="AA1409" s="104"/>
    </row>
    <row r="1410" spans="2:27" x14ac:dyDescent="0.25">
      <c r="B1410" s="68" t="s">
        <v>68</v>
      </c>
      <c r="C1410" s="80" t="str">
        <f>IFERROR(VLOOKUP(B1410,Listor!$A$6:$B$62,2,FALSE),"")</f>
        <v/>
      </c>
      <c r="D1410" s="80" t="str">
        <f>IFERROR(VLOOKUP(B1410,Listor!$A$6:$C$62,3,FALSE),"")</f>
        <v/>
      </c>
      <c r="E1410" s="110" t="s">
        <v>79</v>
      </c>
      <c r="F1410" s="66"/>
      <c r="G1410" s="35" t="str">
        <f>IFERROR(VLOOKUP(B1410,Listor!$A$6:$G$62,7,FALSE),"")</f>
        <v/>
      </c>
      <c r="H1410" s="63" t="str">
        <f>IFERROR(VLOOKUP(B1410,Listor!$N$6:$O$47,2,FALSE),"")</f>
        <v/>
      </c>
      <c r="I1410" s="63" t="str">
        <f t="shared" si="67"/>
        <v/>
      </c>
      <c r="J1410" s="96" t="str">
        <f>IFERROR(VLOOKUP(B1410,Listor!$N$6:$P$47,3,FALSE)*I1410,"")</f>
        <v/>
      </c>
      <c r="K1410" s="81"/>
      <c r="L1410" s="88" t="str">
        <f>IFERROR((VLOOKUP(B1410,Listor!$N$6:$P$47,3,FALSE)*Biologiska!K1410)+(VLOOKUP(B1410,Listor!$N$6:$Q$47,4,FALSE)),"")</f>
        <v/>
      </c>
      <c r="M1410" s="63" t="str">
        <f t="shared" si="68"/>
        <v/>
      </c>
      <c r="N1410" s="75"/>
      <c r="O1410" s="84" t="str">
        <f t="shared" si="69"/>
        <v/>
      </c>
      <c r="P1410" s="107"/>
      <c r="Q1410" s="87" t="s">
        <v>79</v>
      </c>
      <c r="R1410" s="87"/>
      <c r="S1410" s="87"/>
      <c r="T1410" s="87"/>
      <c r="U1410" s="87"/>
      <c r="V1410" s="86" t="s">
        <v>79</v>
      </c>
      <c r="W1410" s="75"/>
      <c r="X1410" s="102" t="s">
        <v>79</v>
      </c>
      <c r="Y1410" s="63" t="str">
        <f>IFERROR(IF(VLOOKUP(X1410,Listor!$T$6:$U$7,2,FALSE)&lt;O1410,TRUE),"")</f>
        <v/>
      </c>
      <c r="Z1410" s="87"/>
      <c r="AA1410" s="104"/>
    </row>
    <row r="1411" spans="2:27" x14ac:dyDescent="0.25">
      <c r="B1411" s="68" t="s">
        <v>68</v>
      </c>
      <c r="C1411" s="80" t="str">
        <f>IFERROR(VLOOKUP(B1411,Listor!$A$6:$B$62,2,FALSE),"")</f>
        <v/>
      </c>
      <c r="D1411" s="80" t="str">
        <f>IFERROR(VLOOKUP(B1411,Listor!$A$6:$C$62,3,FALSE),"")</f>
        <v/>
      </c>
      <c r="E1411" s="110" t="s">
        <v>79</v>
      </c>
      <c r="F1411" s="66"/>
      <c r="G1411" s="35" t="str">
        <f>IFERROR(VLOOKUP(B1411,Listor!$A$6:$G$62,7,FALSE),"")</f>
        <v/>
      </c>
      <c r="H1411" s="63" t="str">
        <f>IFERROR(VLOOKUP(B1411,Listor!$N$6:$O$47,2,FALSE),"")</f>
        <v/>
      </c>
      <c r="I1411" s="63" t="str">
        <f t="shared" si="67"/>
        <v/>
      </c>
      <c r="J1411" s="96" t="str">
        <f>IFERROR(VLOOKUP(B1411,Listor!$N$6:$P$47,3,FALSE)*I1411,"")</f>
        <v/>
      </c>
      <c r="K1411" s="81"/>
      <c r="L1411" s="88" t="str">
        <f>IFERROR((VLOOKUP(B1411,Listor!$N$6:$P$47,3,FALSE)*Biologiska!K1411)+(VLOOKUP(B1411,Listor!$N$6:$Q$47,4,FALSE)),"")</f>
        <v/>
      </c>
      <c r="M1411" s="63" t="str">
        <f t="shared" si="68"/>
        <v/>
      </c>
      <c r="N1411" s="75"/>
      <c r="O1411" s="84" t="str">
        <f t="shared" si="69"/>
        <v/>
      </c>
      <c r="P1411" s="107"/>
      <c r="Q1411" s="87" t="s">
        <v>79</v>
      </c>
      <c r="R1411" s="87"/>
      <c r="S1411" s="87"/>
      <c r="T1411" s="87"/>
      <c r="U1411" s="87"/>
      <c r="V1411" s="86" t="s">
        <v>79</v>
      </c>
      <c r="W1411" s="75"/>
      <c r="X1411" s="102" t="s">
        <v>79</v>
      </c>
      <c r="Y1411" s="63" t="str">
        <f>IFERROR(IF(VLOOKUP(X1411,Listor!$T$6:$U$7,2,FALSE)&lt;O1411,TRUE),"")</f>
        <v/>
      </c>
      <c r="Z1411" s="87"/>
      <c r="AA1411" s="104"/>
    </row>
    <row r="1412" spans="2:27" x14ac:dyDescent="0.25">
      <c r="B1412" s="68" t="s">
        <v>68</v>
      </c>
      <c r="C1412" s="80" t="str">
        <f>IFERROR(VLOOKUP(B1412,Listor!$A$6:$B$62,2,FALSE),"")</f>
        <v/>
      </c>
      <c r="D1412" s="80" t="str">
        <f>IFERROR(VLOOKUP(B1412,Listor!$A$6:$C$62,3,FALSE),"")</f>
        <v/>
      </c>
      <c r="E1412" s="110" t="s">
        <v>79</v>
      </c>
      <c r="F1412" s="66"/>
      <c r="G1412" s="35" t="str">
        <f>IFERROR(VLOOKUP(B1412,Listor!$A$6:$G$62,7,FALSE),"")</f>
        <v/>
      </c>
      <c r="H1412" s="63" t="str">
        <f>IFERROR(VLOOKUP(B1412,Listor!$N$6:$O$47,2,FALSE),"")</f>
        <v/>
      </c>
      <c r="I1412" s="63" t="str">
        <f t="shared" si="67"/>
        <v/>
      </c>
      <c r="J1412" s="96" t="str">
        <f>IFERROR(VLOOKUP(B1412,Listor!$N$6:$P$47,3,FALSE)*I1412,"")</f>
        <v/>
      </c>
      <c r="K1412" s="81"/>
      <c r="L1412" s="88" t="str">
        <f>IFERROR((VLOOKUP(B1412,Listor!$N$6:$P$47,3,FALSE)*Biologiska!K1412)+(VLOOKUP(B1412,Listor!$N$6:$Q$47,4,FALSE)),"")</f>
        <v/>
      </c>
      <c r="M1412" s="63" t="str">
        <f t="shared" si="68"/>
        <v/>
      </c>
      <c r="N1412" s="75"/>
      <c r="O1412" s="84" t="str">
        <f t="shared" si="69"/>
        <v/>
      </c>
      <c r="P1412" s="107"/>
      <c r="Q1412" s="87" t="s">
        <v>79</v>
      </c>
      <c r="R1412" s="87"/>
      <c r="S1412" s="87"/>
      <c r="T1412" s="87"/>
      <c r="U1412" s="87"/>
      <c r="V1412" s="86" t="s">
        <v>79</v>
      </c>
      <c r="W1412" s="75"/>
      <c r="X1412" s="102" t="s">
        <v>79</v>
      </c>
      <c r="Y1412" s="63" t="str">
        <f>IFERROR(IF(VLOOKUP(X1412,Listor!$T$6:$U$7,2,FALSE)&lt;O1412,TRUE),"")</f>
        <v/>
      </c>
      <c r="Z1412" s="87"/>
      <c r="AA1412" s="104"/>
    </row>
    <row r="1413" spans="2:27" x14ac:dyDescent="0.25">
      <c r="B1413" s="68" t="s">
        <v>68</v>
      </c>
      <c r="C1413" s="80" t="str">
        <f>IFERROR(VLOOKUP(B1413,Listor!$A$6:$B$62,2,FALSE),"")</f>
        <v/>
      </c>
      <c r="D1413" s="80" t="str">
        <f>IFERROR(VLOOKUP(B1413,Listor!$A$6:$C$62,3,FALSE),"")</f>
        <v/>
      </c>
      <c r="E1413" s="110" t="s">
        <v>79</v>
      </c>
      <c r="F1413" s="66"/>
      <c r="G1413" s="35" t="str">
        <f>IFERROR(VLOOKUP(B1413,Listor!$A$6:$G$62,7,FALSE),"")</f>
        <v/>
      </c>
      <c r="H1413" s="63" t="str">
        <f>IFERROR(VLOOKUP(B1413,Listor!$N$6:$O$47,2,FALSE),"")</f>
        <v/>
      </c>
      <c r="I1413" s="63" t="str">
        <f t="shared" si="67"/>
        <v/>
      </c>
      <c r="J1413" s="96" t="str">
        <f>IFERROR(VLOOKUP(B1413,Listor!$N$6:$P$47,3,FALSE)*I1413,"")</f>
        <v/>
      </c>
      <c r="K1413" s="81"/>
      <c r="L1413" s="88" t="str">
        <f>IFERROR((VLOOKUP(B1413,Listor!$N$6:$P$47,3,FALSE)*Biologiska!K1413)+(VLOOKUP(B1413,Listor!$N$6:$Q$47,4,FALSE)),"")</f>
        <v/>
      </c>
      <c r="M1413" s="63" t="str">
        <f t="shared" si="68"/>
        <v/>
      </c>
      <c r="N1413" s="75"/>
      <c r="O1413" s="84" t="str">
        <f t="shared" si="69"/>
        <v/>
      </c>
      <c r="P1413" s="107"/>
      <c r="Q1413" s="87" t="s">
        <v>79</v>
      </c>
      <c r="R1413" s="87"/>
      <c r="S1413" s="87"/>
      <c r="T1413" s="87"/>
      <c r="U1413" s="87"/>
      <c r="V1413" s="86" t="s">
        <v>79</v>
      </c>
      <c r="W1413" s="75"/>
      <c r="X1413" s="102" t="s">
        <v>79</v>
      </c>
      <c r="Y1413" s="63" t="str">
        <f>IFERROR(IF(VLOOKUP(X1413,Listor!$T$6:$U$7,2,FALSE)&lt;O1413,TRUE),"")</f>
        <v/>
      </c>
      <c r="Z1413" s="87"/>
      <c r="AA1413" s="104"/>
    </row>
    <row r="1414" spans="2:27" x14ac:dyDescent="0.25">
      <c r="B1414" s="68" t="s">
        <v>68</v>
      </c>
      <c r="C1414" s="80" t="str">
        <f>IFERROR(VLOOKUP(B1414,Listor!$A$6:$B$62,2,FALSE),"")</f>
        <v/>
      </c>
      <c r="D1414" s="80" t="str">
        <f>IFERROR(VLOOKUP(B1414,Listor!$A$6:$C$62,3,FALSE),"")</f>
        <v/>
      </c>
      <c r="E1414" s="110" t="s">
        <v>79</v>
      </c>
      <c r="F1414" s="66"/>
      <c r="G1414" s="35" t="str">
        <f>IFERROR(VLOOKUP(B1414,Listor!$A$6:$G$62,7,FALSE),"")</f>
        <v/>
      </c>
      <c r="H1414" s="63" t="str">
        <f>IFERROR(VLOOKUP(B1414,Listor!$N$6:$O$47,2,FALSE),"")</f>
        <v/>
      </c>
      <c r="I1414" s="63" t="str">
        <f t="shared" si="67"/>
        <v/>
      </c>
      <c r="J1414" s="96" t="str">
        <f>IFERROR(VLOOKUP(B1414,Listor!$N$6:$P$47,3,FALSE)*I1414,"")</f>
        <v/>
      </c>
      <c r="K1414" s="81"/>
      <c r="L1414" s="88" t="str">
        <f>IFERROR((VLOOKUP(B1414,Listor!$N$6:$P$47,3,FALSE)*Biologiska!K1414)+(VLOOKUP(B1414,Listor!$N$6:$Q$47,4,FALSE)),"")</f>
        <v/>
      </c>
      <c r="M1414" s="63" t="str">
        <f t="shared" si="68"/>
        <v/>
      </c>
      <c r="N1414" s="75"/>
      <c r="O1414" s="84" t="str">
        <f t="shared" si="69"/>
        <v/>
      </c>
      <c r="P1414" s="107"/>
      <c r="Q1414" s="87" t="s">
        <v>79</v>
      </c>
      <c r="R1414" s="87"/>
      <c r="S1414" s="87"/>
      <c r="T1414" s="87"/>
      <c r="U1414" s="87"/>
      <c r="V1414" s="86" t="s">
        <v>79</v>
      </c>
      <c r="W1414" s="75"/>
      <c r="X1414" s="102" t="s">
        <v>79</v>
      </c>
      <c r="Y1414" s="63" t="str">
        <f>IFERROR(IF(VLOOKUP(X1414,Listor!$T$6:$U$7,2,FALSE)&lt;O1414,TRUE),"")</f>
        <v/>
      </c>
      <c r="Z1414" s="87"/>
      <c r="AA1414" s="104"/>
    </row>
    <row r="1415" spans="2:27" x14ac:dyDescent="0.25">
      <c r="B1415" s="68" t="s">
        <v>68</v>
      </c>
      <c r="C1415" s="80" t="str">
        <f>IFERROR(VLOOKUP(B1415,Listor!$A$6:$B$62,2,FALSE),"")</f>
        <v/>
      </c>
      <c r="D1415" s="80" t="str">
        <f>IFERROR(VLOOKUP(B1415,Listor!$A$6:$C$62,3,FALSE),"")</f>
        <v/>
      </c>
      <c r="E1415" s="110" t="s">
        <v>79</v>
      </c>
      <c r="F1415" s="66"/>
      <c r="G1415" s="35" t="str">
        <f>IFERROR(VLOOKUP(B1415,Listor!$A$6:$G$62,7,FALSE),"")</f>
        <v/>
      </c>
      <c r="H1415" s="63" t="str">
        <f>IFERROR(VLOOKUP(B1415,Listor!$N$6:$O$47,2,FALSE),"")</f>
        <v/>
      </c>
      <c r="I1415" s="63" t="str">
        <f t="shared" si="67"/>
        <v/>
      </c>
      <c r="J1415" s="96" t="str">
        <f>IFERROR(VLOOKUP(B1415,Listor!$N$6:$P$47,3,FALSE)*I1415,"")</f>
        <v/>
      </c>
      <c r="K1415" s="81"/>
      <c r="L1415" s="88" t="str">
        <f>IFERROR((VLOOKUP(B1415,Listor!$N$6:$P$47,3,FALSE)*Biologiska!K1415)+(VLOOKUP(B1415,Listor!$N$6:$Q$47,4,FALSE)),"")</f>
        <v/>
      </c>
      <c r="M1415" s="63" t="str">
        <f t="shared" si="68"/>
        <v/>
      </c>
      <c r="N1415" s="75"/>
      <c r="O1415" s="84" t="str">
        <f t="shared" si="69"/>
        <v/>
      </c>
      <c r="P1415" s="107"/>
      <c r="Q1415" s="87" t="s">
        <v>79</v>
      </c>
      <c r="R1415" s="87"/>
      <c r="S1415" s="87"/>
      <c r="T1415" s="87"/>
      <c r="U1415" s="87"/>
      <c r="V1415" s="86" t="s">
        <v>79</v>
      </c>
      <c r="W1415" s="75"/>
      <c r="X1415" s="102" t="s">
        <v>79</v>
      </c>
      <c r="Y1415" s="63" t="str">
        <f>IFERROR(IF(VLOOKUP(X1415,Listor!$T$6:$U$7,2,FALSE)&lt;O1415,TRUE),"")</f>
        <v/>
      </c>
      <c r="Z1415" s="87"/>
      <c r="AA1415" s="104"/>
    </row>
    <row r="1416" spans="2:27" x14ac:dyDescent="0.25">
      <c r="B1416" s="68" t="s">
        <v>68</v>
      </c>
      <c r="C1416" s="80" t="str">
        <f>IFERROR(VLOOKUP(B1416,Listor!$A$6:$B$62,2,FALSE),"")</f>
        <v/>
      </c>
      <c r="D1416" s="80" t="str">
        <f>IFERROR(VLOOKUP(B1416,Listor!$A$6:$C$62,3,FALSE),"")</f>
        <v/>
      </c>
      <c r="E1416" s="110" t="s">
        <v>79</v>
      </c>
      <c r="F1416" s="66"/>
      <c r="G1416" s="35" t="str">
        <f>IFERROR(VLOOKUP(B1416,Listor!$A$6:$G$62,7,FALSE),"")</f>
        <v/>
      </c>
      <c r="H1416" s="63" t="str">
        <f>IFERROR(VLOOKUP(B1416,Listor!$N$6:$O$47,2,FALSE),"")</f>
        <v/>
      </c>
      <c r="I1416" s="63" t="str">
        <f t="shared" si="67"/>
        <v/>
      </c>
      <c r="J1416" s="96" t="str">
        <f>IFERROR(VLOOKUP(B1416,Listor!$N$6:$P$47,3,FALSE)*I1416,"")</f>
        <v/>
      </c>
      <c r="K1416" s="81"/>
      <c r="L1416" s="88" t="str">
        <f>IFERROR((VLOOKUP(B1416,Listor!$N$6:$P$47,3,FALSE)*Biologiska!K1416)+(VLOOKUP(B1416,Listor!$N$6:$Q$47,4,FALSE)),"")</f>
        <v/>
      </c>
      <c r="M1416" s="63" t="str">
        <f t="shared" si="68"/>
        <v/>
      </c>
      <c r="N1416" s="75"/>
      <c r="O1416" s="84" t="str">
        <f t="shared" si="69"/>
        <v/>
      </c>
      <c r="P1416" s="107"/>
      <c r="Q1416" s="87" t="s">
        <v>79</v>
      </c>
      <c r="R1416" s="87"/>
      <c r="S1416" s="87"/>
      <c r="T1416" s="87"/>
      <c r="U1416" s="87"/>
      <c r="V1416" s="86" t="s">
        <v>79</v>
      </c>
      <c r="W1416" s="75"/>
      <c r="X1416" s="102" t="s">
        <v>79</v>
      </c>
      <c r="Y1416" s="63" t="str">
        <f>IFERROR(IF(VLOOKUP(X1416,Listor!$T$6:$U$7,2,FALSE)&lt;O1416,TRUE),"")</f>
        <v/>
      </c>
      <c r="Z1416" s="87"/>
      <c r="AA1416" s="104"/>
    </row>
    <row r="1417" spans="2:27" x14ac:dyDescent="0.25">
      <c r="B1417" s="68" t="s">
        <v>68</v>
      </c>
      <c r="C1417" s="80" t="str">
        <f>IFERROR(VLOOKUP(B1417,Listor!$A$6:$B$62,2,FALSE),"")</f>
        <v/>
      </c>
      <c r="D1417" s="80" t="str">
        <f>IFERROR(VLOOKUP(B1417,Listor!$A$6:$C$62,3,FALSE),"")</f>
        <v/>
      </c>
      <c r="E1417" s="110" t="s">
        <v>79</v>
      </c>
      <c r="F1417" s="66"/>
      <c r="G1417" s="35" t="str">
        <f>IFERROR(VLOOKUP(B1417,Listor!$A$6:$G$62,7,FALSE),"")</f>
        <v/>
      </c>
      <c r="H1417" s="63" t="str">
        <f>IFERROR(VLOOKUP(B1417,Listor!$N$6:$O$47,2,FALSE),"")</f>
        <v/>
      </c>
      <c r="I1417" s="63" t="str">
        <f t="shared" si="67"/>
        <v/>
      </c>
      <c r="J1417" s="96" t="str">
        <f>IFERROR(VLOOKUP(B1417,Listor!$N$6:$P$47,3,FALSE)*I1417,"")</f>
        <v/>
      </c>
      <c r="K1417" s="81"/>
      <c r="L1417" s="88" t="str">
        <f>IFERROR((VLOOKUP(B1417,Listor!$N$6:$P$47,3,FALSE)*Biologiska!K1417)+(VLOOKUP(B1417,Listor!$N$6:$Q$47,4,FALSE)),"")</f>
        <v/>
      </c>
      <c r="M1417" s="63" t="str">
        <f t="shared" si="68"/>
        <v/>
      </c>
      <c r="N1417" s="75"/>
      <c r="O1417" s="84" t="str">
        <f t="shared" si="69"/>
        <v/>
      </c>
      <c r="P1417" s="107"/>
      <c r="Q1417" s="87" t="s">
        <v>79</v>
      </c>
      <c r="R1417" s="87"/>
      <c r="S1417" s="87"/>
      <c r="T1417" s="87"/>
      <c r="U1417" s="87"/>
      <c r="V1417" s="86" t="s">
        <v>79</v>
      </c>
      <c r="W1417" s="75"/>
      <c r="X1417" s="102" t="s">
        <v>79</v>
      </c>
      <c r="Y1417" s="63" t="str">
        <f>IFERROR(IF(VLOOKUP(X1417,Listor!$T$6:$U$7,2,FALSE)&lt;O1417,TRUE),"")</f>
        <v/>
      </c>
      <c r="Z1417" s="87"/>
      <c r="AA1417" s="104"/>
    </row>
    <row r="1418" spans="2:27" x14ac:dyDescent="0.25">
      <c r="B1418" s="68" t="s">
        <v>68</v>
      </c>
      <c r="C1418" s="80" t="str">
        <f>IFERROR(VLOOKUP(B1418,Listor!$A$6:$B$62,2,FALSE),"")</f>
        <v/>
      </c>
      <c r="D1418" s="80" t="str">
        <f>IFERROR(VLOOKUP(B1418,Listor!$A$6:$C$62,3,FALSE),"")</f>
        <v/>
      </c>
      <c r="E1418" s="110" t="s">
        <v>79</v>
      </c>
      <c r="F1418" s="66"/>
      <c r="G1418" s="35" t="str">
        <f>IFERROR(VLOOKUP(B1418,Listor!$A$6:$G$62,7,FALSE),"")</f>
        <v/>
      </c>
      <c r="H1418" s="63" t="str">
        <f>IFERROR(VLOOKUP(B1418,Listor!$N$6:$O$47,2,FALSE),"")</f>
        <v/>
      </c>
      <c r="I1418" s="63" t="str">
        <f t="shared" si="67"/>
        <v/>
      </c>
      <c r="J1418" s="96" t="str">
        <f>IFERROR(VLOOKUP(B1418,Listor!$N$6:$P$47,3,FALSE)*I1418,"")</f>
        <v/>
      </c>
      <c r="K1418" s="81"/>
      <c r="L1418" s="88" t="str">
        <f>IFERROR((VLOOKUP(B1418,Listor!$N$6:$P$47,3,FALSE)*Biologiska!K1418)+(VLOOKUP(B1418,Listor!$N$6:$Q$47,4,FALSE)),"")</f>
        <v/>
      </c>
      <c r="M1418" s="63" t="str">
        <f t="shared" si="68"/>
        <v/>
      </c>
      <c r="N1418" s="75"/>
      <c r="O1418" s="84" t="str">
        <f t="shared" si="69"/>
        <v/>
      </c>
      <c r="P1418" s="107"/>
      <c r="Q1418" s="87" t="s">
        <v>79</v>
      </c>
      <c r="R1418" s="87"/>
      <c r="S1418" s="87"/>
      <c r="T1418" s="87"/>
      <c r="U1418" s="87"/>
      <c r="V1418" s="86" t="s">
        <v>79</v>
      </c>
      <c r="W1418" s="75"/>
      <c r="X1418" s="102" t="s">
        <v>79</v>
      </c>
      <c r="Y1418" s="63" t="str">
        <f>IFERROR(IF(VLOOKUP(X1418,Listor!$T$6:$U$7,2,FALSE)&lt;O1418,TRUE),"")</f>
        <v/>
      </c>
      <c r="Z1418" s="87"/>
      <c r="AA1418" s="104"/>
    </row>
    <row r="1419" spans="2:27" x14ac:dyDescent="0.25">
      <c r="B1419" s="68" t="s">
        <v>68</v>
      </c>
      <c r="C1419" s="80" t="str">
        <f>IFERROR(VLOOKUP(B1419,Listor!$A$6:$B$62,2,FALSE),"")</f>
        <v/>
      </c>
      <c r="D1419" s="80" t="str">
        <f>IFERROR(VLOOKUP(B1419,Listor!$A$6:$C$62,3,FALSE),"")</f>
        <v/>
      </c>
      <c r="E1419" s="110" t="s">
        <v>79</v>
      </c>
      <c r="F1419" s="66"/>
      <c r="G1419" s="35" t="str">
        <f>IFERROR(VLOOKUP(B1419,Listor!$A$6:$G$62,7,FALSE),"")</f>
        <v/>
      </c>
      <c r="H1419" s="63" t="str">
        <f>IFERROR(VLOOKUP(B1419,Listor!$N$6:$O$47,2,FALSE),"")</f>
        <v/>
      </c>
      <c r="I1419" s="63" t="str">
        <f t="shared" si="67"/>
        <v/>
      </c>
      <c r="J1419" s="96" t="str">
        <f>IFERROR(VLOOKUP(B1419,Listor!$N$6:$P$47,3,FALSE)*I1419,"")</f>
        <v/>
      </c>
      <c r="K1419" s="81"/>
      <c r="L1419" s="88" t="str">
        <f>IFERROR((VLOOKUP(B1419,Listor!$N$6:$P$47,3,FALSE)*Biologiska!K1419)+(VLOOKUP(B1419,Listor!$N$6:$Q$47,4,FALSE)),"")</f>
        <v/>
      </c>
      <c r="M1419" s="63" t="str">
        <f t="shared" si="68"/>
        <v/>
      </c>
      <c r="N1419" s="75"/>
      <c r="O1419" s="84" t="str">
        <f t="shared" si="69"/>
        <v/>
      </c>
      <c r="P1419" s="107"/>
      <c r="Q1419" s="87" t="s">
        <v>79</v>
      </c>
      <c r="R1419" s="87"/>
      <c r="S1419" s="87"/>
      <c r="T1419" s="87"/>
      <c r="U1419" s="87"/>
      <c r="V1419" s="86" t="s">
        <v>79</v>
      </c>
      <c r="W1419" s="75"/>
      <c r="X1419" s="102" t="s">
        <v>79</v>
      </c>
      <c r="Y1419" s="63" t="str">
        <f>IFERROR(IF(VLOOKUP(X1419,Listor!$T$6:$U$7,2,FALSE)&lt;O1419,TRUE),"")</f>
        <v/>
      </c>
      <c r="Z1419" s="87"/>
      <c r="AA1419" s="104"/>
    </row>
    <row r="1420" spans="2:27" x14ac:dyDescent="0.25">
      <c r="B1420" s="68" t="s">
        <v>68</v>
      </c>
      <c r="C1420" s="80" t="str">
        <f>IFERROR(VLOOKUP(B1420,Listor!$A$6:$B$62,2,FALSE),"")</f>
        <v/>
      </c>
      <c r="D1420" s="80" t="str">
        <f>IFERROR(VLOOKUP(B1420,Listor!$A$6:$C$62,3,FALSE),"")</f>
        <v/>
      </c>
      <c r="E1420" s="110" t="s">
        <v>79</v>
      </c>
      <c r="F1420" s="66"/>
      <c r="G1420" s="35" t="str">
        <f>IFERROR(VLOOKUP(B1420,Listor!$A$6:$G$62,7,FALSE),"")</f>
        <v/>
      </c>
      <c r="H1420" s="63" t="str">
        <f>IFERROR(VLOOKUP(B1420,Listor!$N$6:$O$47,2,FALSE),"")</f>
        <v/>
      </c>
      <c r="I1420" s="63" t="str">
        <f t="shared" si="67"/>
        <v/>
      </c>
      <c r="J1420" s="96" t="str">
        <f>IFERROR(VLOOKUP(B1420,Listor!$N$6:$P$47,3,FALSE)*I1420,"")</f>
        <v/>
      </c>
      <c r="K1420" s="81"/>
      <c r="L1420" s="88" t="str">
        <f>IFERROR((VLOOKUP(B1420,Listor!$N$6:$P$47,3,FALSE)*Biologiska!K1420)+(VLOOKUP(B1420,Listor!$N$6:$Q$47,4,FALSE)),"")</f>
        <v/>
      </c>
      <c r="M1420" s="63" t="str">
        <f t="shared" si="68"/>
        <v/>
      </c>
      <c r="N1420" s="75"/>
      <c r="O1420" s="84" t="str">
        <f t="shared" si="69"/>
        <v/>
      </c>
      <c r="P1420" s="107"/>
      <c r="Q1420" s="87" t="s">
        <v>79</v>
      </c>
      <c r="R1420" s="87"/>
      <c r="S1420" s="87"/>
      <c r="T1420" s="87"/>
      <c r="U1420" s="87"/>
      <c r="V1420" s="86" t="s">
        <v>79</v>
      </c>
      <c r="W1420" s="75"/>
      <c r="X1420" s="102" t="s">
        <v>79</v>
      </c>
      <c r="Y1420" s="63" t="str">
        <f>IFERROR(IF(VLOOKUP(X1420,Listor!$T$6:$U$7,2,FALSE)&lt;O1420,TRUE),"")</f>
        <v/>
      </c>
      <c r="Z1420" s="87"/>
      <c r="AA1420" s="104"/>
    </row>
    <row r="1421" spans="2:27" x14ac:dyDescent="0.25">
      <c r="B1421" s="68" t="s">
        <v>68</v>
      </c>
      <c r="C1421" s="80" t="str">
        <f>IFERROR(VLOOKUP(B1421,Listor!$A$6:$B$62,2,FALSE),"")</f>
        <v/>
      </c>
      <c r="D1421" s="80" t="str">
        <f>IFERROR(VLOOKUP(B1421,Listor!$A$6:$C$62,3,FALSE),"")</f>
        <v/>
      </c>
      <c r="E1421" s="110" t="s">
        <v>79</v>
      </c>
      <c r="F1421" s="66"/>
      <c r="G1421" s="35" t="str">
        <f>IFERROR(VLOOKUP(B1421,Listor!$A$6:$G$62,7,FALSE),"")</f>
        <v/>
      </c>
      <c r="H1421" s="63" t="str">
        <f>IFERROR(VLOOKUP(B1421,Listor!$N$6:$O$47,2,FALSE),"")</f>
        <v/>
      </c>
      <c r="I1421" s="63" t="str">
        <f t="shared" si="67"/>
        <v/>
      </c>
      <c r="J1421" s="96" t="str">
        <f>IFERROR(VLOOKUP(B1421,Listor!$N$6:$P$47,3,FALSE)*I1421,"")</f>
        <v/>
      </c>
      <c r="K1421" s="81"/>
      <c r="L1421" s="88" t="str">
        <f>IFERROR((VLOOKUP(B1421,Listor!$N$6:$P$47,3,FALSE)*Biologiska!K1421)+(VLOOKUP(B1421,Listor!$N$6:$Q$47,4,FALSE)),"")</f>
        <v/>
      </c>
      <c r="M1421" s="63" t="str">
        <f t="shared" si="68"/>
        <v/>
      </c>
      <c r="N1421" s="75"/>
      <c r="O1421" s="84" t="str">
        <f t="shared" si="69"/>
        <v/>
      </c>
      <c r="P1421" s="107"/>
      <c r="Q1421" s="87" t="s">
        <v>79</v>
      </c>
      <c r="R1421" s="87"/>
      <c r="S1421" s="87"/>
      <c r="T1421" s="87"/>
      <c r="U1421" s="87"/>
      <c r="V1421" s="86" t="s">
        <v>79</v>
      </c>
      <c r="W1421" s="75"/>
      <c r="X1421" s="102" t="s">
        <v>79</v>
      </c>
      <c r="Y1421" s="63" t="str">
        <f>IFERROR(IF(VLOOKUP(X1421,Listor!$T$6:$U$7,2,FALSE)&lt;O1421,TRUE),"")</f>
        <v/>
      </c>
      <c r="Z1421" s="87"/>
      <c r="AA1421" s="104"/>
    </row>
    <row r="1422" spans="2:27" x14ac:dyDescent="0.25">
      <c r="B1422" s="68" t="s">
        <v>68</v>
      </c>
      <c r="C1422" s="80" t="str">
        <f>IFERROR(VLOOKUP(B1422,Listor!$A$6:$B$62,2,FALSE),"")</f>
        <v/>
      </c>
      <c r="D1422" s="80" t="str">
        <f>IFERROR(VLOOKUP(B1422,Listor!$A$6:$C$62,3,FALSE),"")</f>
        <v/>
      </c>
      <c r="E1422" s="110" t="s">
        <v>79</v>
      </c>
      <c r="F1422" s="66"/>
      <c r="G1422" s="35" t="str">
        <f>IFERROR(VLOOKUP(B1422,Listor!$A$6:$G$62,7,FALSE),"")</f>
        <v/>
      </c>
      <c r="H1422" s="63" t="str">
        <f>IFERROR(VLOOKUP(B1422,Listor!$N$6:$O$47,2,FALSE),"")</f>
        <v/>
      </c>
      <c r="I1422" s="63" t="str">
        <f t="shared" si="67"/>
        <v/>
      </c>
      <c r="J1422" s="96" t="str">
        <f>IFERROR(VLOOKUP(B1422,Listor!$N$6:$P$47,3,FALSE)*I1422,"")</f>
        <v/>
      </c>
      <c r="K1422" s="81"/>
      <c r="L1422" s="88" t="str">
        <f>IFERROR((VLOOKUP(B1422,Listor!$N$6:$P$47,3,FALSE)*Biologiska!K1422)+(VLOOKUP(B1422,Listor!$N$6:$Q$47,4,FALSE)),"")</f>
        <v/>
      </c>
      <c r="M1422" s="63" t="str">
        <f t="shared" si="68"/>
        <v/>
      </c>
      <c r="N1422" s="75"/>
      <c r="O1422" s="84" t="str">
        <f t="shared" si="69"/>
        <v/>
      </c>
      <c r="P1422" s="107"/>
      <c r="Q1422" s="87" t="s">
        <v>79</v>
      </c>
      <c r="R1422" s="87"/>
      <c r="S1422" s="87"/>
      <c r="T1422" s="87"/>
      <c r="U1422" s="87"/>
      <c r="V1422" s="86" t="s">
        <v>79</v>
      </c>
      <c r="W1422" s="75"/>
      <c r="X1422" s="102" t="s">
        <v>79</v>
      </c>
      <c r="Y1422" s="63" t="str">
        <f>IFERROR(IF(VLOOKUP(X1422,Listor!$T$6:$U$7,2,FALSE)&lt;O1422,TRUE),"")</f>
        <v/>
      </c>
      <c r="Z1422" s="87"/>
      <c r="AA1422" s="104"/>
    </row>
    <row r="1423" spans="2:27" x14ac:dyDescent="0.25">
      <c r="B1423" s="68" t="s">
        <v>68</v>
      </c>
      <c r="C1423" s="80" t="str">
        <f>IFERROR(VLOOKUP(B1423,Listor!$A$6:$B$62,2,FALSE),"")</f>
        <v/>
      </c>
      <c r="D1423" s="80" t="str">
        <f>IFERROR(VLOOKUP(B1423,Listor!$A$6:$C$62,3,FALSE),"")</f>
        <v/>
      </c>
      <c r="E1423" s="110" t="s">
        <v>79</v>
      </c>
      <c r="F1423" s="66"/>
      <c r="G1423" s="35" t="str">
        <f>IFERROR(VLOOKUP(B1423,Listor!$A$6:$G$62,7,FALSE),"")</f>
        <v/>
      </c>
      <c r="H1423" s="63" t="str">
        <f>IFERROR(VLOOKUP(B1423,Listor!$N$6:$O$47,2,FALSE),"")</f>
        <v/>
      </c>
      <c r="I1423" s="63" t="str">
        <f t="shared" si="67"/>
        <v/>
      </c>
      <c r="J1423" s="96" t="str">
        <f>IFERROR(VLOOKUP(B1423,Listor!$N$6:$P$47,3,FALSE)*I1423,"")</f>
        <v/>
      </c>
      <c r="K1423" s="81"/>
      <c r="L1423" s="88" t="str">
        <f>IFERROR((VLOOKUP(B1423,Listor!$N$6:$P$47,3,FALSE)*Biologiska!K1423)+(VLOOKUP(B1423,Listor!$N$6:$Q$47,4,FALSE)),"")</f>
        <v/>
      </c>
      <c r="M1423" s="63" t="str">
        <f t="shared" si="68"/>
        <v/>
      </c>
      <c r="N1423" s="75"/>
      <c r="O1423" s="84" t="str">
        <f t="shared" si="69"/>
        <v/>
      </c>
      <c r="P1423" s="107"/>
      <c r="Q1423" s="87" t="s">
        <v>79</v>
      </c>
      <c r="R1423" s="87"/>
      <c r="S1423" s="87"/>
      <c r="T1423" s="87"/>
      <c r="U1423" s="87"/>
      <c r="V1423" s="86" t="s">
        <v>79</v>
      </c>
      <c r="W1423" s="75"/>
      <c r="X1423" s="102" t="s">
        <v>79</v>
      </c>
      <c r="Y1423" s="63" t="str">
        <f>IFERROR(IF(VLOOKUP(X1423,Listor!$T$6:$U$7,2,FALSE)&lt;O1423,TRUE),"")</f>
        <v/>
      </c>
      <c r="Z1423" s="87"/>
      <c r="AA1423" s="104"/>
    </row>
    <row r="1424" spans="2:27" x14ac:dyDescent="0.25">
      <c r="B1424" s="68" t="s">
        <v>68</v>
      </c>
      <c r="C1424" s="80" t="str">
        <f>IFERROR(VLOOKUP(B1424,Listor!$A$6:$B$62,2,FALSE),"")</f>
        <v/>
      </c>
      <c r="D1424" s="80" t="str">
        <f>IFERROR(VLOOKUP(B1424,Listor!$A$6:$C$62,3,FALSE),"")</f>
        <v/>
      </c>
      <c r="E1424" s="110" t="s">
        <v>79</v>
      </c>
      <c r="F1424" s="66"/>
      <c r="G1424" s="35" t="str">
        <f>IFERROR(VLOOKUP(B1424,Listor!$A$6:$G$62,7,FALSE),"")</f>
        <v/>
      </c>
      <c r="H1424" s="63" t="str">
        <f>IFERROR(VLOOKUP(B1424,Listor!$N$6:$O$47,2,FALSE),"")</f>
        <v/>
      </c>
      <c r="I1424" s="63" t="str">
        <f t="shared" si="67"/>
        <v/>
      </c>
      <c r="J1424" s="96" t="str">
        <f>IFERROR(VLOOKUP(B1424,Listor!$N$6:$P$47,3,FALSE)*I1424,"")</f>
        <v/>
      </c>
      <c r="K1424" s="81"/>
      <c r="L1424" s="88" t="str">
        <f>IFERROR((VLOOKUP(B1424,Listor!$N$6:$P$47,3,FALSE)*Biologiska!K1424)+(VLOOKUP(B1424,Listor!$N$6:$Q$47,4,FALSE)),"")</f>
        <v/>
      </c>
      <c r="M1424" s="63" t="str">
        <f t="shared" si="68"/>
        <v/>
      </c>
      <c r="N1424" s="75"/>
      <c r="O1424" s="84" t="str">
        <f t="shared" si="69"/>
        <v/>
      </c>
      <c r="P1424" s="107"/>
      <c r="Q1424" s="87" t="s">
        <v>79</v>
      </c>
      <c r="R1424" s="87"/>
      <c r="S1424" s="87"/>
      <c r="T1424" s="87"/>
      <c r="U1424" s="87"/>
      <c r="V1424" s="86" t="s">
        <v>79</v>
      </c>
      <c r="W1424" s="75"/>
      <c r="X1424" s="102" t="s">
        <v>79</v>
      </c>
      <c r="Y1424" s="63" t="str">
        <f>IFERROR(IF(VLOOKUP(X1424,Listor!$T$6:$U$7,2,FALSE)&lt;O1424,TRUE),"")</f>
        <v/>
      </c>
      <c r="Z1424" s="87"/>
      <c r="AA1424" s="104"/>
    </row>
    <row r="1425" spans="2:27" x14ac:dyDescent="0.25">
      <c r="B1425" s="68" t="s">
        <v>68</v>
      </c>
      <c r="C1425" s="80" t="str">
        <f>IFERROR(VLOOKUP(B1425,Listor!$A$6:$B$62,2,FALSE),"")</f>
        <v/>
      </c>
      <c r="D1425" s="80" t="str">
        <f>IFERROR(VLOOKUP(B1425,Listor!$A$6:$C$62,3,FALSE),"")</f>
        <v/>
      </c>
      <c r="E1425" s="110" t="s">
        <v>79</v>
      </c>
      <c r="F1425" s="66"/>
      <c r="G1425" s="35" t="str">
        <f>IFERROR(VLOOKUP(B1425,Listor!$A$6:$G$62,7,FALSE),"")</f>
        <v/>
      </c>
      <c r="H1425" s="63" t="str">
        <f>IFERROR(VLOOKUP(B1425,Listor!$N$6:$O$47,2,FALSE),"")</f>
        <v/>
      </c>
      <c r="I1425" s="63" t="str">
        <f t="shared" si="67"/>
        <v/>
      </c>
      <c r="J1425" s="96" t="str">
        <f>IFERROR(VLOOKUP(B1425,Listor!$N$6:$P$47,3,FALSE)*I1425,"")</f>
        <v/>
      </c>
      <c r="K1425" s="81"/>
      <c r="L1425" s="88" t="str">
        <f>IFERROR((VLOOKUP(B1425,Listor!$N$6:$P$47,3,FALSE)*Biologiska!K1425)+(VLOOKUP(B1425,Listor!$N$6:$Q$47,4,FALSE)),"")</f>
        <v/>
      </c>
      <c r="M1425" s="63" t="str">
        <f t="shared" si="68"/>
        <v/>
      </c>
      <c r="N1425" s="75"/>
      <c r="O1425" s="84" t="str">
        <f t="shared" si="69"/>
        <v/>
      </c>
      <c r="P1425" s="107"/>
      <c r="Q1425" s="87" t="s">
        <v>79</v>
      </c>
      <c r="R1425" s="87"/>
      <c r="S1425" s="87"/>
      <c r="T1425" s="87"/>
      <c r="U1425" s="87"/>
      <c r="V1425" s="86" t="s">
        <v>79</v>
      </c>
      <c r="W1425" s="75"/>
      <c r="X1425" s="102" t="s">
        <v>79</v>
      </c>
      <c r="Y1425" s="63" t="str">
        <f>IFERROR(IF(VLOOKUP(X1425,Listor!$T$6:$U$7,2,FALSE)&lt;O1425,TRUE),"")</f>
        <v/>
      </c>
      <c r="Z1425" s="87"/>
      <c r="AA1425" s="104"/>
    </row>
    <row r="1426" spans="2:27" x14ac:dyDescent="0.25">
      <c r="B1426" s="68" t="s">
        <v>68</v>
      </c>
      <c r="C1426" s="80" t="str">
        <f>IFERROR(VLOOKUP(B1426,Listor!$A$6:$B$62,2,FALSE),"")</f>
        <v/>
      </c>
      <c r="D1426" s="80" t="str">
        <f>IFERROR(VLOOKUP(B1426,Listor!$A$6:$C$62,3,FALSE),"")</f>
        <v/>
      </c>
      <c r="E1426" s="110" t="s">
        <v>79</v>
      </c>
      <c r="F1426" s="66"/>
      <c r="G1426" s="35" t="str">
        <f>IFERROR(VLOOKUP(B1426,Listor!$A$6:$G$62,7,FALSE),"")</f>
        <v/>
      </c>
      <c r="H1426" s="63" t="str">
        <f>IFERROR(VLOOKUP(B1426,Listor!$N$6:$O$47,2,FALSE),"")</f>
        <v/>
      </c>
      <c r="I1426" s="63" t="str">
        <f t="shared" si="67"/>
        <v/>
      </c>
      <c r="J1426" s="96" t="str">
        <f>IFERROR(VLOOKUP(B1426,Listor!$N$6:$P$47,3,FALSE)*I1426,"")</f>
        <v/>
      </c>
      <c r="K1426" s="81"/>
      <c r="L1426" s="88" t="str">
        <f>IFERROR((VLOOKUP(B1426,Listor!$N$6:$P$47,3,FALSE)*Biologiska!K1426)+(VLOOKUP(B1426,Listor!$N$6:$Q$47,4,FALSE)),"")</f>
        <v/>
      </c>
      <c r="M1426" s="63" t="str">
        <f t="shared" si="68"/>
        <v/>
      </c>
      <c r="N1426" s="75"/>
      <c r="O1426" s="84" t="str">
        <f t="shared" si="69"/>
        <v/>
      </c>
      <c r="P1426" s="107"/>
      <c r="Q1426" s="87" t="s">
        <v>79</v>
      </c>
      <c r="R1426" s="87"/>
      <c r="S1426" s="87"/>
      <c r="T1426" s="87"/>
      <c r="U1426" s="87"/>
      <c r="V1426" s="86" t="s">
        <v>79</v>
      </c>
      <c r="W1426" s="75"/>
      <c r="X1426" s="102" t="s">
        <v>79</v>
      </c>
      <c r="Y1426" s="63" t="str">
        <f>IFERROR(IF(VLOOKUP(X1426,Listor!$T$6:$U$7,2,FALSE)&lt;O1426,TRUE),"")</f>
        <v/>
      </c>
      <c r="Z1426" s="87"/>
      <c r="AA1426" s="104"/>
    </row>
    <row r="1427" spans="2:27" x14ac:dyDescent="0.25">
      <c r="B1427" s="68" t="s">
        <v>68</v>
      </c>
      <c r="C1427" s="80" t="str">
        <f>IFERROR(VLOOKUP(B1427,Listor!$A$6:$B$62,2,FALSE),"")</f>
        <v/>
      </c>
      <c r="D1427" s="80" t="str">
        <f>IFERROR(VLOOKUP(B1427,Listor!$A$6:$C$62,3,FALSE),"")</f>
        <v/>
      </c>
      <c r="E1427" s="110" t="s">
        <v>79</v>
      </c>
      <c r="F1427" s="66"/>
      <c r="G1427" s="35" t="str">
        <f>IFERROR(VLOOKUP(B1427,Listor!$A$6:$G$62,7,FALSE),"")</f>
        <v/>
      </c>
      <c r="H1427" s="63" t="str">
        <f>IFERROR(VLOOKUP(B1427,Listor!$N$6:$O$47,2,FALSE),"")</f>
        <v/>
      </c>
      <c r="I1427" s="63" t="str">
        <f t="shared" si="67"/>
        <v/>
      </c>
      <c r="J1427" s="96" t="str">
        <f>IFERROR(VLOOKUP(B1427,Listor!$N$6:$P$47,3,FALSE)*I1427,"")</f>
        <v/>
      </c>
      <c r="K1427" s="81"/>
      <c r="L1427" s="88" t="str">
        <f>IFERROR((VLOOKUP(B1427,Listor!$N$6:$P$47,3,FALSE)*Biologiska!K1427)+(VLOOKUP(B1427,Listor!$N$6:$Q$47,4,FALSE)),"")</f>
        <v/>
      </c>
      <c r="M1427" s="63" t="str">
        <f t="shared" si="68"/>
        <v/>
      </c>
      <c r="N1427" s="75"/>
      <c r="O1427" s="84" t="str">
        <f t="shared" si="69"/>
        <v/>
      </c>
      <c r="P1427" s="107"/>
      <c r="Q1427" s="87" t="s">
        <v>79</v>
      </c>
      <c r="R1427" s="87"/>
      <c r="S1427" s="87"/>
      <c r="T1427" s="87"/>
      <c r="U1427" s="87"/>
      <c r="V1427" s="86" t="s">
        <v>79</v>
      </c>
      <c r="W1427" s="75"/>
      <c r="X1427" s="102" t="s">
        <v>79</v>
      </c>
      <c r="Y1427" s="63" t="str">
        <f>IFERROR(IF(VLOOKUP(X1427,Listor!$T$6:$U$7,2,FALSE)&lt;O1427,TRUE),"")</f>
        <v/>
      </c>
      <c r="Z1427" s="87"/>
      <c r="AA1427" s="104"/>
    </row>
    <row r="1428" spans="2:27" x14ac:dyDescent="0.25">
      <c r="B1428" s="68" t="s">
        <v>68</v>
      </c>
      <c r="C1428" s="80" t="str">
        <f>IFERROR(VLOOKUP(B1428,Listor!$A$6:$B$62,2,FALSE),"")</f>
        <v/>
      </c>
      <c r="D1428" s="80" t="str">
        <f>IFERROR(VLOOKUP(B1428,Listor!$A$6:$C$62,3,FALSE),"")</f>
        <v/>
      </c>
      <c r="E1428" s="110" t="s">
        <v>79</v>
      </c>
      <c r="F1428" s="66"/>
      <c r="G1428" s="35" t="str">
        <f>IFERROR(VLOOKUP(B1428,Listor!$A$6:$G$62,7,FALSE),"")</f>
        <v/>
      </c>
      <c r="H1428" s="63" t="str">
        <f>IFERROR(VLOOKUP(B1428,Listor!$N$6:$O$47,2,FALSE),"")</f>
        <v/>
      </c>
      <c r="I1428" s="63" t="str">
        <f t="shared" si="67"/>
        <v/>
      </c>
      <c r="J1428" s="96" t="str">
        <f>IFERROR(VLOOKUP(B1428,Listor!$N$6:$P$47,3,FALSE)*I1428,"")</f>
        <v/>
      </c>
      <c r="K1428" s="81"/>
      <c r="L1428" s="88" t="str">
        <f>IFERROR((VLOOKUP(B1428,Listor!$N$6:$P$47,3,FALSE)*Biologiska!K1428)+(VLOOKUP(B1428,Listor!$N$6:$Q$47,4,FALSE)),"")</f>
        <v/>
      </c>
      <c r="M1428" s="63" t="str">
        <f t="shared" si="68"/>
        <v/>
      </c>
      <c r="N1428" s="75"/>
      <c r="O1428" s="84" t="str">
        <f t="shared" si="69"/>
        <v/>
      </c>
      <c r="P1428" s="107"/>
      <c r="Q1428" s="87" t="s">
        <v>79</v>
      </c>
      <c r="R1428" s="87"/>
      <c r="S1428" s="87"/>
      <c r="T1428" s="87"/>
      <c r="U1428" s="87"/>
      <c r="V1428" s="86" t="s">
        <v>79</v>
      </c>
      <c r="W1428" s="75"/>
      <c r="X1428" s="102" t="s">
        <v>79</v>
      </c>
      <c r="Y1428" s="63" t="str">
        <f>IFERROR(IF(VLOOKUP(X1428,Listor!$T$6:$U$7,2,FALSE)&lt;O1428,TRUE),"")</f>
        <v/>
      </c>
      <c r="Z1428" s="87"/>
      <c r="AA1428" s="104"/>
    </row>
    <row r="1429" spans="2:27" x14ac:dyDescent="0.25">
      <c r="B1429" s="68" t="s">
        <v>68</v>
      </c>
      <c r="C1429" s="80" t="str">
        <f>IFERROR(VLOOKUP(B1429,Listor!$A$6:$B$62,2,FALSE),"")</f>
        <v/>
      </c>
      <c r="D1429" s="80" t="str">
        <f>IFERROR(VLOOKUP(B1429,Listor!$A$6:$C$62,3,FALSE),"")</f>
        <v/>
      </c>
      <c r="E1429" s="110" t="s">
        <v>79</v>
      </c>
      <c r="F1429" s="66"/>
      <c r="G1429" s="35" t="str">
        <f>IFERROR(VLOOKUP(B1429,Listor!$A$6:$G$62,7,FALSE),"")</f>
        <v/>
      </c>
      <c r="H1429" s="63" t="str">
        <f>IFERROR(VLOOKUP(B1429,Listor!$N$6:$O$47,2,FALSE),"")</f>
        <v/>
      </c>
      <c r="I1429" s="63" t="str">
        <f t="shared" si="67"/>
        <v/>
      </c>
      <c r="J1429" s="96" t="str">
        <f>IFERROR(VLOOKUP(B1429,Listor!$N$6:$P$47,3,FALSE)*I1429,"")</f>
        <v/>
      </c>
      <c r="K1429" s="81"/>
      <c r="L1429" s="88" t="str">
        <f>IFERROR((VLOOKUP(B1429,Listor!$N$6:$P$47,3,FALSE)*Biologiska!K1429)+(VLOOKUP(B1429,Listor!$N$6:$Q$47,4,FALSE)),"")</f>
        <v/>
      </c>
      <c r="M1429" s="63" t="str">
        <f t="shared" si="68"/>
        <v/>
      </c>
      <c r="N1429" s="75"/>
      <c r="O1429" s="84" t="str">
        <f t="shared" si="69"/>
        <v/>
      </c>
      <c r="P1429" s="107"/>
      <c r="Q1429" s="87" t="s">
        <v>79</v>
      </c>
      <c r="R1429" s="87"/>
      <c r="S1429" s="87"/>
      <c r="T1429" s="87"/>
      <c r="U1429" s="87"/>
      <c r="V1429" s="86" t="s">
        <v>79</v>
      </c>
      <c r="W1429" s="75"/>
      <c r="X1429" s="102" t="s">
        <v>79</v>
      </c>
      <c r="Y1429" s="63" t="str">
        <f>IFERROR(IF(VLOOKUP(X1429,Listor!$T$6:$U$7,2,FALSE)&lt;O1429,TRUE),"")</f>
        <v/>
      </c>
      <c r="Z1429" s="87"/>
      <c r="AA1429" s="104"/>
    </row>
    <row r="1430" spans="2:27" x14ac:dyDescent="0.25">
      <c r="B1430" s="68" t="s">
        <v>68</v>
      </c>
      <c r="C1430" s="80" t="str">
        <f>IFERROR(VLOOKUP(B1430,Listor!$A$6:$B$62,2,FALSE),"")</f>
        <v/>
      </c>
      <c r="D1430" s="80" t="str">
        <f>IFERROR(VLOOKUP(B1430,Listor!$A$6:$C$62,3,FALSE),"")</f>
        <v/>
      </c>
      <c r="E1430" s="110" t="s">
        <v>79</v>
      </c>
      <c r="F1430" s="66"/>
      <c r="G1430" s="35" t="str">
        <f>IFERROR(VLOOKUP(B1430,Listor!$A$6:$G$62,7,FALSE),"")</f>
        <v/>
      </c>
      <c r="H1430" s="63" t="str">
        <f>IFERROR(VLOOKUP(B1430,Listor!$N$6:$O$47,2,FALSE),"")</f>
        <v/>
      </c>
      <c r="I1430" s="63" t="str">
        <f t="shared" si="67"/>
        <v/>
      </c>
      <c r="J1430" s="96" t="str">
        <f>IFERROR(VLOOKUP(B1430,Listor!$N$6:$P$47,3,FALSE)*I1430,"")</f>
        <v/>
      </c>
      <c r="K1430" s="81"/>
      <c r="L1430" s="88" t="str">
        <f>IFERROR((VLOOKUP(B1430,Listor!$N$6:$P$47,3,FALSE)*Biologiska!K1430)+(VLOOKUP(B1430,Listor!$N$6:$Q$47,4,FALSE)),"")</f>
        <v/>
      </c>
      <c r="M1430" s="63" t="str">
        <f t="shared" si="68"/>
        <v/>
      </c>
      <c r="N1430" s="75"/>
      <c r="O1430" s="84" t="str">
        <f t="shared" si="69"/>
        <v/>
      </c>
      <c r="P1430" s="107"/>
      <c r="Q1430" s="87" t="s">
        <v>79</v>
      </c>
      <c r="R1430" s="87"/>
      <c r="S1430" s="87"/>
      <c r="T1430" s="87"/>
      <c r="U1430" s="87"/>
      <c r="V1430" s="86" t="s">
        <v>79</v>
      </c>
      <c r="W1430" s="75"/>
      <c r="X1430" s="102" t="s">
        <v>79</v>
      </c>
      <c r="Y1430" s="63" t="str">
        <f>IFERROR(IF(VLOOKUP(X1430,Listor!$T$6:$U$7,2,FALSE)&lt;O1430,TRUE),"")</f>
        <v/>
      </c>
      <c r="Z1430" s="87"/>
      <c r="AA1430" s="104"/>
    </row>
    <row r="1431" spans="2:27" x14ac:dyDescent="0.25">
      <c r="B1431" s="68" t="s">
        <v>68</v>
      </c>
      <c r="C1431" s="80" t="str">
        <f>IFERROR(VLOOKUP(B1431,Listor!$A$6:$B$62,2,FALSE),"")</f>
        <v/>
      </c>
      <c r="D1431" s="80" t="str">
        <f>IFERROR(VLOOKUP(B1431,Listor!$A$6:$C$62,3,FALSE),"")</f>
        <v/>
      </c>
      <c r="E1431" s="110" t="s">
        <v>79</v>
      </c>
      <c r="F1431" s="66"/>
      <c r="G1431" s="35" t="str">
        <f>IFERROR(VLOOKUP(B1431,Listor!$A$6:$G$62,7,FALSE),"")</f>
        <v/>
      </c>
      <c r="H1431" s="63" t="str">
        <f>IFERROR(VLOOKUP(B1431,Listor!$N$6:$O$47,2,FALSE),"")</f>
        <v/>
      </c>
      <c r="I1431" s="63" t="str">
        <f t="shared" si="67"/>
        <v/>
      </c>
      <c r="J1431" s="96" t="str">
        <f>IFERROR(VLOOKUP(B1431,Listor!$N$6:$P$47,3,FALSE)*I1431,"")</f>
        <v/>
      </c>
      <c r="K1431" s="81"/>
      <c r="L1431" s="88" t="str">
        <f>IFERROR((VLOOKUP(B1431,Listor!$N$6:$P$47,3,FALSE)*Biologiska!K1431)+(VLOOKUP(B1431,Listor!$N$6:$Q$47,4,FALSE)),"")</f>
        <v/>
      </c>
      <c r="M1431" s="63" t="str">
        <f t="shared" si="68"/>
        <v/>
      </c>
      <c r="N1431" s="75"/>
      <c r="O1431" s="84" t="str">
        <f t="shared" si="69"/>
        <v/>
      </c>
      <c r="P1431" s="107"/>
      <c r="Q1431" s="87" t="s">
        <v>79</v>
      </c>
      <c r="R1431" s="87"/>
      <c r="S1431" s="87"/>
      <c r="T1431" s="87"/>
      <c r="U1431" s="87"/>
      <c r="V1431" s="86" t="s">
        <v>79</v>
      </c>
      <c r="W1431" s="75"/>
      <c r="X1431" s="102" t="s">
        <v>79</v>
      </c>
      <c r="Y1431" s="63" t="str">
        <f>IFERROR(IF(VLOOKUP(X1431,Listor!$T$6:$U$7,2,FALSE)&lt;O1431,TRUE),"")</f>
        <v/>
      </c>
      <c r="Z1431" s="87"/>
      <c r="AA1431" s="104"/>
    </row>
    <row r="1432" spans="2:27" x14ac:dyDescent="0.25">
      <c r="B1432" s="68" t="s">
        <v>68</v>
      </c>
      <c r="C1432" s="80" t="str">
        <f>IFERROR(VLOOKUP(B1432,Listor!$A$6:$B$62,2,FALSE),"")</f>
        <v/>
      </c>
      <c r="D1432" s="80" t="str">
        <f>IFERROR(VLOOKUP(B1432,Listor!$A$6:$C$62,3,FALSE),"")</f>
        <v/>
      </c>
      <c r="E1432" s="110" t="s">
        <v>79</v>
      </c>
      <c r="F1432" s="66"/>
      <c r="G1432" s="35" t="str">
        <f>IFERROR(VLOOKUP(B1432,Listor!$A$6:$G$62,7,FALSE),"")</f>
        <v/>
      </c>
      <c r="H1432" s="63" t="str">
        <f>IFERROR(VLOOKUP(B1432,Listor!$N$6:$O$47,2,FALSE),"")</f>
        <v/>
      </c>
      <c r="I1432" s="63" t="str">
        <f t="shared" si="67"/>
        <v/>
      </c>
      <c r="J1432" s="96" t="str">
        <f>IFERROR(VLOOKUP(B1432,Listor!$N$6:$P$47,3,FALSE)*I1432,"")</f>
        <v/>
      </c>
      <c r="K1432" s="81"/>
      <c r="L1432" s="88" t="str">
        <f>IFERROR((VLOOKUP(B1432,Listor!$N$6:$P$47,3,FALSE)*Biologiska!K1432)+(VLOOKUP(B1432,Listor!$N$6:$Q$47,4,FALSE)),"")</f>
        <v/>
      </c>
      <c r="M1432" s="63" t="str">
        <f t="shared" si="68"/>
        <v/>
      </c>
      <c r="N1432" s="75"/>
      <c r="O1432" s="84" t="str">
        <f t="shared" si="69"/>
        <v/>
      </c>
      <c r="P1432" s="107"/>
      <c r="Q1432" s="87" t="s">
        <v>79</v>
      </c>
      <c r="R1432" s="87"/>
      <c r="S1432" s="87"/>
      <c r="T1432" s="87"/>
      <c r="U1432" s="87"/>
      <c r="V1432" s="86" t="s">
        <v>79</v>
      </c>
      <c r="W1432" s="75"/>
      <c r="X1432" s="102" t="s">
        <v>79</v>
      </c>
      <c r="Y1432" s="63" t="str">
        <f>IFERROR(IF(VLOOKUP(X1432,Listor!$T$6:$U$7,2,FALSE)&lt;O1432,TRUE),"")</f>
        <v/>
      </c>
      <c r="Z1432" s="87"/>
      <c r="AA1432" s="104"/>
    </row>
    <row r="1433" spans="2:27" x14ac:dyDescent="0.25">
      <c r="B1433" s="68" t="s">
        <v>68</v>
      </c>
      <c r="C1433" s="80" t="str">
        <f>IFERROR(VLOOKUP(B1433,Listor!$A$6:$B$62,2,FALSE),"")</f>
        <v/>
      </c>
      <c r="D1433" s="80" t="str">
        <f>IFERROR(VLOOKUP(B1433,Listor!$A$6:$C$62,3,FALSE),"")</f>
        <v/>
      </c>
      <c r="E1433" s="110" t="s">
        <v>79</v>
      </c>
      <c r="F1433" s="66"/>
      <c r="G1433" s="35" t="str">
        <f>IFERROR(VLOOKUP(B1433,Listor!$A$6:$G$62,7,FALSE),"")</f>
        <v/>
      </c>
      <c r="H1433" s="63" t="str">
        <f>IFERROR(VLOOKUP(B1433,Listor!$N$6:$O$47,2,FALSE),"")</f>
        <v/>
      </c>
      <c r="I1433" s="63" t="str">
        <f t="shared" si="67"/>
        <v/>
      </c>
      <c r="J1433" s="96" t="str">
        <f>IFERROR(VLOOKUP(B1433,Listor!$N$6:$P$47,3,FALSE)*I1433,"")</f>
        <v/>
      </c>
      <c r="K1433" s="81"/>
      <c r="L1433" s="88" t="str">
        <f>IFERROR((VLOOKUP(B1433,Listor!$N$6:$P$47,3,FALSE)*Biologiska!K1433)+(VLOOKUP(B1433,Listor!$N$6:$Q$47,4,FALSE)),"")</f>
        <v/>
      </c>
      <c r="M1433" s="63" t="str">
        <f t="shared" si="68"/>
        <v/>
      </c>
      <c r="N1433" s="75"/>
      <c r="O1433" s="84" t="str">
        <f t="shared" si="69"/>
        <v/>
      </c>
      <c r="P1433" s="107"/>
      <c r="Q1433" s="87" t="s">
        <v>79</v>
      </c>
      <c r="R1433" s="87"/>
      <c r="S1433" s="87"/>
      <c r="T1433" s="87"/>
      <c r="U1433" s="87"/>
      <c r="V1433" s="86" t="s">
        <v>79</v>
      </c>
      <c r="W1433" s="75"/>
      <c r="X1433" s="102" t="s">
        <v>79</v>
      </c>
      <c r="Y1433" s="63" t="str">
        <f>IFERROR(IF(VLOOKUP(X1433,Listor!$T$6:$U$7,2,FALSE)&lt;O1433,TRUE),"")</f>
        <v/>
      </c>
      <c r="Z1433" s="87"/>
      <c r="AA1433" s="104"/>
    </row>
    <row r="1434" spans="2:27" x14ac:dyDescent="0.25">
      <c r="B1434" s="68" t="s">
        <v>68</v>
      </c>
      <c r="C1434" s="80" t="str">
        <f>IFERROR(VLOOKUP(B1434,Listor!$A$6:$B$62,2,FALSE),"")</f>
        <v/>
      </c>
      <c r="D1434" s="80" t="str">
        <f>IFERROR(VLOOKUP(B1434,Listor!$A$6:$C$62,3,FALSE),"")</f>
        <v/>
      </c>
      <c r="E1434" s="110" t="s">
        <v>79</v>
      </c>
      <c r="F1434" s="66"/>
      <c r="G1434" s="35" t="str">
        <f>IFERROR(VLOOKUP(B1434,Listor!$A$6:$G$62,7,FALSE),"")</f>
        <v/>
      </c>
      <c r="H1434" s="63" t="str">
        <f>IFERROR(VLOOKUP(B1434,Listor!$N$6:$O$47,2,FALSE),"")</f>
        <v/>
      </c>
      <c r="I1434" s="63" t="str">
        <f t="shared" si="67"/>
        <v/>
      </c>
      <c r="J1434" s="96" t="str">
        <f>IFERROR(VLOOKUP(B1434,Listor!$N$6:$P$47,3,FALSE)*I1434,"")</f>
        <v/>
      </c>
      <c r="K1434" s="81"/>
      <c r="L1434" s="88" t="str">
        <f>IFERROR((VLOOKUP(B1434,Listor!$N$6:$P$47,3,FALSE)*Biologiska!K1434)+(VLOOKUP(B1434,Listor!$N$6:$Q$47,4,FALSE)),"")</f>
        <v/>
      </c>
      <c r="M1434" s="63" t="str">
        <f t="shared" si="68"/>
        <v/>
      </c>
      <c r="N1434" s="75"/>
      <c r="O1434" s="84" t="str">
        <f t="shared" si="69"/>
        <v/>
      </c>
      <c r="P1434" s="107"/>
      <c r="Q1434" s="87" t="s">
        <v>79</v>
      </c>
      <c r="R1434" s="87"/>
      <c r="S1434" s="87"/>
      <c r="T1434" s="87"/>
      <c r="U1434" s="87"/>
      <c r="V1434" s="86" t="s">
        <v>79</v>
      </c>
      <c r="W1434" s="75"/>
      <c r="X1434" s="102" t="s">
        <v>79</v>
      </c>
      <c r="Y1434" s="63" t="str">
        <f>IFERROR(IF(VLOOKUP(X1434,Listor!$T$6:$U$7,2,FALSE)&lt;O1434,TRUE),"")</f>
        <v/>
      </c>
      <c r="Z1434" s="87"/>
      <c r="AA1434" s="104"/>
    </row>
    <row r="1435" spans="2:27" x14ac:dyDescent="0.25">
      <c r="B1435" s="68" t="s">
        <v>68</v>
      </c>
      <c r="C1435" s="80" t="str">
        <f>IFERROR(VLOOKUP(B1435,Listor!$A$6:$B$62,2,FALSE),"")</f>
        <v/>
      </c>
      <c r="D1435" s="80" t="str">
        <f>IFERROR(VLOOKUP(B1435,Listor!$A$6:$C$62,3,FALSE),"")</f>
        <v/>
      </c>
      <c r="E1435" s="110" t="s">
        <v>79</v>
      </c>
      <c r="F1435" s="66"/>
      <c r="G1435" s="35" t="str">
        <f>IFERROR(VLOOKUP(B1435,Listor!$A$6:$G$62,7,FALSE),"")</f>
        <v/>
      </c>
      <c r="H1435" s="63" t="str">
        <f>IFERROR(VLOOKUP(B1435,Listor!$N$6:$O$47,2,FALSE),"")</f>
        <v/>
      </c>
      <c r="I1435" s="63" t="str">
        <f t="shared" si="67"/>
        <v/>
      </c>
      <c r="J1435" s="96" t="str">
        <f>IFERROR(VLOOKUP(B1435,Listor!$N$6:$P$47,3,FALSE)*I1435,"")</f>
        <v/>
      </c>
      <c r="K1435" s="81"/>
      <c r="L1435" s="88" t="str">
        <f>IFERROR((VLOOKUP(B1435,Listor!$N$6:$P$47,3,FALSE)*Biologiska!K1435)+(VLOOKUP(B1435,Listor!$N$6:$Q$47,4,FALSE)),"")</f>
        <v/>
      </c>
      <c r="M1435" s="63" t="str">
        <f t="shared" si="68"/>
        <v/>
      </c>
      <c r="N1435" s="75"/>
      <c r="O1435" s="84" t="str">
        <f t="shared" si="69"/>
        <v/>
      </c>
      <c r="P1435" s="107"/>
      <c r="Q1435" s="87" t="s">
        <v>79</v>
      </c>
      <c r="R1435" s="87"/>
      <c r="S1435" s="87"/>
      <c r="T1435" s="87"/>
      <c r="U1435" s="87"/>
      <c r="V1435" s="86" t="s">
        <v>79</v>
      </c>
      <c r="W1435" s="75"/>
      <c r="X1435" s="102" t="s">
        <v>79</v>
      </c>
      <c r="Y1435" s="63" t="str">
        <f>IFERROR(IF(VLOOKUP(X1435,Listor!$T$6:$U$7,2,FALSE)&lt;O1435,TRUE),"")</f>
        <v/>
      </c>
      <c r="Z1435" s="87"/>
      <c r="AA1435" s="104"/>
    </row>
    <row r="1436" spans="2:27" x14ac:dyDescent="0.25">
      <c r="B1436" s="68" t="s">
        <v>68</v>
      </c>
      <c r="C1436" s="80" t="str">
        <f>IFERROR(VLOOKUP(B1436,Listor!$A$6:$B$62,2,FALSE),"")</f>
        <v/>
      </c>
      <c r="D1436" s="80" t="str">
        <f>IFERROR(VLOOKUP(B1436,Listor!$A$6:$C$62,3,FALSE),"")</f>
        <v/>
      </c>
      <c r="E1436" s="110" t="s">
        <v>79</v>
      </c>
      <c r="F1436" s="66"/>
      <c r="G1436" s="35" t="str">
        <f>IFERROR(VLOOKUP(B1436,Listor!$A$6:$G$62,7,FALSE),"")</f>
        <v/>
      </c>
      <c r="H1436" s="63" t="str">
        <f>IFERROR(VLOOKUP(B1436,Listor!$N$6:$O$47,2,FALSE),"")</f>
        <v/>
      </c>
      <c r="I1436" s="63" t="str">
        <f t="shared" si="67"/>
        <v/>
      </c>
      <c r="J1436" s="96" t="str">
        <f>IFERROR(VLOOKUP(B1436,Listor!$N$6:$P$47,3,FALSE)*I1436,"")</f>
        <v/>
      </c>
      <c r="K1436" s="81"/>
      <c r="L1436" s="88" t="str">
        <f>IFERROR((VLOOKUP(B1436,Listor!$N$6:$P$47,3,FALSE)*Biologiska!K1436)+(VLOOKUP(B1436,Listor!$N$6:$Q$47,4,FALSE)),"")</f>
        <v/>
      </c>
      <c r="M1436" s="63" t="str">
        <f t="shared" si="68"/>
        <v/>
      </c>
      <c r="N1436" s="75"/>
      <c r="O1436" s="84" t="str">
        <f t="shared" si="69"/>
        <v/>
      </c>
      <c r="P1436" s="107"/>
      <c r="Q1436" s="87" t="s">
        <v>79</v>
      </c>
      <c r="R1436" s="87"/>
      <c r="S1436" s="87"/>
      <c r="T1436" s="87"/>
      <c r="U1436" s="87"/>
      <c r="V1436" s="86" t="s">
        <v>79</v>
      </c>
      <c r="W1436" s="75"/>
      <c r="X1436" s="102" t="s">
        <v>79</v>
      </c>
      <c r="Y1436" s="63" t="str">
        <f>IFERROR(IF(VLOOKUP(X1436,Listor!$T$6:$U$7,2,FALSE)&lt;O1436,TRUE),"")</f>
        <v/>
      </c>
      <c r="Z1436" s="87"/>
      <c r="AA1436" s="104"/>
    </row>
    <row r="1437" spans="2:27" x14ac:dyDescent="0.25">
      <c r="B1437" s="68" t="s">
        <v>68</v>
      </c>
      <c r="C1437" s="80" t="str">
        <f>IFERROR(VLOOKUP(B1437,Listor!$A$6:$B$62,2,FALSE),"")</f>
        <v/>
      </c>
      <c r="D1437" s="80" t="str">
        <f>IFERROR(VLOOKUP(B1437,Listor!$A$6:$C$62,3,FALSE),"")</f>
        <v/>
      </c>
      <c r="E1437" s="110" t="s">
        <v>79</v>
      </c>
      <c r="F1437" s="66"/>
      <c r="G1437" s="35" t="str">
        <f>IFERROR(VLOOKUP(B1437,Listor!$A$6:$G$62,7,FALSE),"")</f>
        <v/>
      </c>
      <c r="H1437" s="63" t="str">
        <f>IFERROR(VLOOKUP(B1437,Listor!$N$6:$O$47,2,FALSE),"")</f>
        <v/>
      </c>
      <c r="I1437" s="63" t="str">
        <f t="shared" si="67"/>
        <v/>
      </c>
      <c r="J1437" s="96" t="str">
        <f>IFERROR(VLOOKUP(B1437,Listor!$N$6:$P$47,3,FALSE)*I1437,"")</f>
        <v/>
      </c>
      <c r="K1437" s="81"/>
      <c r="L1437" s="88" t="str">
        <f>IFERROR((VLOOKUP(B1437,Listor!$N$6:$P$47,3,FALSE)*Biologiska!K1437)+(VLOOKUP(B1437,Listor!$N$6:$Q$47,4,FALSE)),"")</f>
        <v/>
      </c>
      <c r="M1437" s="63" t="str">
        <f t="shared" si="68"/>
        <v/>
      </c>
      <c r="N1437" s="75"/>
      <c r="O1437" s="84" t="str">
        <f t="shared" si="69"/>
        <v/>
      </c>
      <c r="P1437" s="107"/>
      <c r="Q1437" s="87" t="s">
        <v>79</v>
      </c>
      <c r="R1437" s="87"/>
      <c r="S1437" s="87"/>
      <c r="T1437" s="87"/>
      <c r="U1437" s="87"/>
      <c r="V1437" s="86" t="s">
        <v>79</v>
      </c>
      <c r="W1437" s="75"/>
      <c r="X1437" s="102" t="s">
        <v>79</v>
      </c>
      <c r="Y1437" s="63" t="str">
        <f>IFERROR(IF(VLOOKUP(X1437,Listor!$T$6:$U$7,2,FALSE)&lt;O1437,TRUE),"")</f>
        <v/>
      </c>
      <c r="Z1437" s="87"/>
      <c r="AA1437" s="104"/>
    </row>
    <row r="1438" spans="2:27" x14ac:dyDescent="0.25">
      <c r="B1438" s="68" t="s">
        <v>68</v>
      </c>
      <c r="C1438" s="80" t="str">
        <f>IFERROR(VLOOKUP(B1438,Listor!$A$6:$B$62,2,FALSE),"")</f>
        <v/>
      </c>
      <c r="D1438" s="80" t="str">
        <f>IFERROR(VLOOKUP(B1438,Listor!$A$6:$C$62,3,FALSE),"")</f>
        <v/>
      </c>
      <c r="E1438" s="110" t="s">
        <v>79</v>
      </c>
      <c r="F1438" s="66"/>
      <c r="G1438" s="35" t="str">
        <f>IFERROR(VLOOKUP(B1438,Listor!$A$6:$G$62,7,FALSE),"")</f>
        <v/>
      </c>
      <c r="H1438" s="63" t="str">
        <f>IFERROR(VLOOKUP(B1438,Listor!$N$6:$O$47,2,FALSE),"")</f>
        <v/>
      </c>
      <c r="I1438" s="63" t="str">
        <f t="shared" si="67"/>
        <v/>
      </c>
      <c r="J1438" s="96" t="str">
        <f>IFERROR(VLOOKUP(B1438,Listor!$N$6:$P$47,3,FALSE)*I1438,"")</f>
        <v/>
      </c>
      <c r="K1438" s="81"/>
      <c r="L1438" s="88" t="str">
        <f>IFERROR((VLOOKUP(B1438,Listor!$N$6:$P$47,3,FALSE)*Biologiska!K1438)+(VLOOKUP(B1438,Listor!$N$6:$Q$47,4,FALSE)),"")</f>
        <v/>
      </c>
      <c r="M1438" s="63" t="str">
        <f t="shared" si="68"/>
        <v/>
      </c>
      <c r="N1438" s="75"/>
      <c r="O1438" s="84" t="str">
        <f t="shared" si="69"/>
        <v/>
      </c>
      <c r="P1438" s="107"/>
      <c r="Q1438" s="87" t="s">
        <v>79</v>
      </c>
      <c r="R1438" s="87"/>
      <c r="S1438" s="87"/>
      <c r="T1438" s="87"/>
      <c r="U1438" s="87"/>
      <c r="V1438" s="86" t="s">
        <v>79</v>
      </c>
      <c r="W1438" s="75"/>
      <c r="X1438" s="102" t="s">
        <v>79</v>
      </c>
      <c r="Y1438" s="63" t="str">
        <f>IFERROR(IF(VLOOKUP(X1438,Listor!$T$6:$U$7,2,FALSE)&lt;O1438,TRUE),"")</f>
        <v/>
      </c>
      <c r="Z1438" s="87"/>
      <c r="AA1438" s="104"/>
    </row>
    <row r="1439" spans="2:27" x14ac:dyDescent="0.25">
      <c r="B1439" s="68" t="s">
        <v>68</v>
      </c>
      <c r="C1439" s="80" t="str">
        <f>IFERROR(VLOOKUP(B1439,Listor!$A$6:$B$62,2,FALSE),"")</f>
        <v/>
      </c>
      <c r="D1439" s="80" t="str">
        <f>IFERROR(VLOOKUP(B1439,Listor!$A$6:$C$62,3,FALSE),"")</f>
        <v/>
      </c>
      <c r="E1439" s="110" t="s">
        <v>79</v>
      </c>
      <c r="F1439" s="66"/>
      <c r="G1439" s="35" t="str">
        <f>IFERROR(VLOOKUP(B1439,Listor!$A$6:$G$62,7,FALSE),"")</f>
        <v/>
      </c>
      <c r="H1439" s="63" t="str">
        <f>IFERROR(VLOOKUP(B1439,Listor!$N$6:$O$47,2,FALSE),"")</f>
        <v/>
      </c>
      <c r="I1439" s="63" t="str">
        <f t="shared" si="67"/>
        <v/>
      </c>
      <c r="J1439" s="96" t="str">
        <f>IFERROR(VLOOKUP(B1439,Listor!$N$6:$P$47,3,FALSE)*I1439,"")</f>
        <v/>
      </c>
      <c r="K1439" s="81"/>
      <c r="L1439" s="88" t="str">
        <f>IFERROR((VLOOKUP(B1439,Listor!$N$6:$P$47,3,FALSE)*Biologiska!K1439)+(VLOOKUP(B1439,Listor!$N$6:$Q$47,4,FALSE)),"")</f>
        <v/>
      </c>
      <c r="M1439" s="63" t="str">
        <f t="shared" si="68"/>
        <v/>
      </c>
      <c r="N1439" s="75"/>
      <c r="O1439" s="84" t="str">
        <f t="shared" si="69"/>
        <v/>
      </c>
      <c r="P1439" s="107"/>
      <c r="Q1439" s="87" t="s">
        <v>79</v>
      </c>
      <c r="R1439" s="87"/>
      <c r="S1439" s="87"/>
      <c r="T1439" s="87"/>
      <c r="U1439" s="87"/>
      <c r="V1439" s="86" t="s">
        <v>79</v>
      </c>
      <c r="W1439" s="75"/>
      <c r="X1439" s="102" t="s">
        <v>79</v>
      </c>
      <c r="Y1439" s="63" t="str">
        <f>IFERROR(IF(VLOOKUP(X1439,Listor!$T$6:$U$7,2,FALSE)&lt;O1439,TRUE),"")</f>
        <v/>
      </c>
      <c r="Z1439" s="87"/>
      <c r="AA1439" s="104"/>
    </row>
    <row r="1440" spans="2:27" x14ac:dyDescent="0.25">
      <c r="B1440" s="68" t="s">
        <v>68</v>
      </c>
      <c r="C1440" s="80" t="str">
        <f>IFERROR(VLOOKUP(B1440,Listor!$A$6:$B$62,2,FALSE),"")</f>
        <v/>
      </c>
      <c r="D1440" s="80" t="str">
        <f>IFERROR(VLOOKUP(B1440,Listor!$A$6:$C$62,3,FALSE),"")</f>
        <v/>
      </c>
      <c r="E1440" s="110" t="s">
        <v>79</v>
      </c>
      <c r="F1440" s="66"/>
      <c r="G1440" s="35" t="str">
        <f>IFERROR(VLOOKUP(B1440,Listor!$A$6:$G$62,7,FALSE),"")</f>
        <v/>
      </c>
      <c r="H1440" s="63" t="str">
        <f>IFERROR(VLOOKUP(B1440,Listor!$N$6:$O$47,2,FALSE),"")</f>
        <v/>
      </c>
      <c r="I1440" s="63" t="str">
        <f t="shared" si="67"/>
        <v/>
      </c>
      <c r="J1440" s="96" t="str">
        <f>IFERROR(VLOOKUP(B1440,Listor!$N$6:$P$47,3,FALSE)*I1440,"")</f>
        <v/>
      </c>
      <c r="K1440" s="81"/>
      <c r="L1440" s="88" t="str">
        <f>IFERROR((VLOOKUP(B1440,Listor!$N$6:$P$47,3,FALSE)*Biologiska!K1440)+(VLOOKUP(B1440,Listor!$N$6:$Q$47,4,FALSE)),"")</f>
        <v/>
      </c>
      <c r="M1440" s="63" t="str">
        <f t="shared" si="68"/>
        <v/>
      </c>
      <c r="N1440" s="75"/>
      <c r="O1440" s="84" t="str">
        <f t="shared" si="69"/>
        <v/>
      </c>
      <c r="P1440" s="107"/>
      <c r="Q1440" s="87" t="s">
        <v>79</v>
      </c>
      <c r="R1440" s="87"/>
      <c r="S1440" s="87"/>
      <c r="T1440" s="87"/>
      <c r="U1440" s="87"/>
      <c r="V1440" s="86" t="s">
        <v>79</v>
      </c>
      <c r="W1440" s="75"/>
      <c r="X1440" s="102" t="s">
        <v>79</v>
      </c>
      <c r="Y1440" s="63" t="str">
        <f>IFERROR(IF(VLOOKUP(X1440,Listor!$T$6:$U$7,2,FALSE)&lt;O1440,TRUE),"")</f>
        <v/>
      </c>
      <c r="Z1440" s="87"/>
      <c r="AA1440" s="104"/>
    </row>
    <row r="1441" spans="2:27" x14ac:dyDescent="0.25">
      <c r="B1441" s="68" t="s">
        <v>68</v>
      </c>
      <c r="C1441" s="80" t="str">
        <f>IFERROR(VLOOKUP(B1441,Listor!$A$6:$B$62,2,FALSE),"")</f>
        <v/>
      </c>
      <c r="D1441" s="80" t="str">
        <f>IFERROR(VLOOKUP(B1441,Listor!$A$6:$C$62,3,FALSE),"")</f>
        <v/>
      </c>
      <c r="E1441" s="110" t="s">
        <v>79</v>
      </c>
      <c r="F1441" s="66"/>
      <c r="G1441" s="35" t="str">
        <f>IFERROR(VLOOKUP(B1441,Listor!$A$6:$G$62,7,FALSE),"")</f>
        <v/>
      </c>
      <c r="H1441" s="63" t="str">
        <f>IFERROR(VLOOKUP(B1441,Listor!$N$6:$O$47,2,FALSE),"")</f>
        <v/>
      </c>
      <c r="I1441" s="63" t="str">
        <f t="shared" si="67"/>
        <v/>
      </c>
      <c r="J1441" s="96" t="str">
        <f>IFERROR(VLOOKUP(B1441,Listor!$N$6:$P$47,3,FALSE)*I1441,"")</f>
        <v/>
      </c>
      <c r="K1441" s="81"/>
      <c r="L1441" s="88" t="str">
        <f>IFERROR((VLOOKUP(B1441,Listor!$N$6:$P$47,3,FALSE)*Biologiska!K1441)+(VLOOKUP(B1441,Listor!$N$6:$Q$47,4,FALSE)),"")</f>
        <v/>
      </c>
      <c r="M1441" s="63" t="str">
        <f t="shared" si="68"/>
        <v/>
      </c>
      <c r="N1441" s="75"/>
      <c r="O1441" s="84" t="str">
        <f t="shared" si="69"/>
        <v/>
      </c>
      <c r="P1441" s="107"/>
      <c r="Q1441" s="87" t="s">
        <v>79</v>
      </c>
      <c r="R1441" s="87"/>
      <c r="S1441" s="87"/>
      <c r="T1441" s="87"/>
      <c r="U1441" s="87"/>
      <c r="V1441" s="86" t="s">
        <v>79</v>
      </c>
      <c r="W1441" s="75"/>
      <c r="X1441" s="102" t="s">
        <v>79</v>
      </c>
      <c r="Y1441" s="63" t="str">
        <f>IFERROR(IF(VLOOKUP(X1441,Listor!$T$6:$U$7,2,FALSE)&lt;O1441,TRUE),"")</f>
        <v/>
      </c>
      <c r="Z1441" s="87"/>
      <c r="AA1441" s="104"/>
    </row>
    <row r="1442" spans="2:27" x14ac:dyDescent="0.25">
      <c r="B1442" s="68" t="s">
        <v>68</v>
      </c>
      <c r="C1442" s="80" t="str">
        <f>IFERROR(VLOOKUP(B1442,Listor!$A$6:$B$62,2,FALSE),"")</f>
        <v/>
      </c>
      <c r="D1442" s="80" t="str">
        <f>IFERROR(VLOOKUP(B1442,Listor!$A$6:$C$62,3,FALSE),"")</f>
        <v/>
      </c>
      <c r="E1442" s="110" t="s">
        <v>79</v>
      </c>
      <c r="F1442" s="66"/>
      <c r="G1442" s="35" t="str">
        <f>IFERROR(VLOOKUP(B1442,Listor!$A$6:$G$62,7,FALSE),"")</f>
        <v/>
      </c>
      <c r="H1442" s="63" t="str">
        <f>IFERROR(VLOOKUP(B1442,Listor!$N$6:$O$47,2,FALSE),"")</f>
        <v/>
      </c>
      <c r="I1442" s="63" t="str">
        <f t="shared" si="67"/>
        <v/>
      </c>
      <c r="J1442" s="96" t="str">
        <f>IFERROR(VLOOKUP(B1442,Listor!$N$6:$P$47,3,FALSE)*I1442,"")</f>
        <v/>
      </c>
      <c r="K1442" s="81"/>
      <c r="L1442" s="88" t="str">
        <f>IFERROR((VLOOKUP(B1442,Listor!$N$6:$P$47,3,FALSE)*Biologiska!K1442)+(VLOOKUP(B1442,Listor!$N$6:$Q$47,4,FALSE)),"")</f>
        <v/>
      </c>
      <c r="M1442" s="63" t="str">
        <f t="shared" si="68"/>
        <v/>
      </c>
      <c r="N1442" s="75"/>
      <c r="O1442" s="84" t="str">
        <f t="shared" si="69"/>
        <v/>
      </c>
      <c r="P1442" s="107"/>
      <c r="Q1442" s="87" t="s">
        <v>79</v>
      </c>
      <c r="R1442" s="87"/>
      <c r="S1442" s="87"/>
      <c r="T1442" s="87"/>
      <c r="U1442" s="87"/>
      <c r="V1442" s="86" t="s">
        <v>79</v>
      </c>
      <c r="W1442" s="75"/>
      <c r="X1442" s="102" t="s">
        <v>79</v>
      </c>
      <c r="Y1442" s="63" t="str">
        <f>IFERROR(IF(VLOOKUP(X1442,Listor!$T$6:$U$7,2,FALSE)&lt;O1442,TRUE),"")</f>
        <v/>
      </c>
      <c r="Z1442" s="87"/>
      <c r="AA1442" s="104"/>
    </row>
    <row r="1443" spans="2:27" x14ac:dyDescent="0.25">
      <c r="B1443" s="68" t="s">
        <v>68</v>
      </c>
      <c r="C1443" s="80" t="str">
        <f>IFERROR(VLOOKUP(B1443,Listor!$A$6:$B$62,2,FALSE),"")</f>
        <v/>
      </c>
      <c r="D1443" s="80" t="str">
        <f>IFERROR(VLOOKUP(B1443,Listor!$A$6:$C$62,3,FALSE),"")</f>
        <v/>
      </c>
      <c r="E1443" s="110" t="s">
        <v>79</v>
      </c>
      <c r="F1443" s="66"/>
      <c r="G1443" s="35" t="str">
        <f>IFERROR(VLOOKUP(B1443,Listor!$A$6:$G$62,7,FALSE),"")</f>
        <v/>
      </c>
      <c r="H1443" s="63" t="str">
        <f>IFERROR(VLOOKUP(B1443,Listor!$N$6:$O$47,2,FALSE),"")</f>
        <v/>
      </c>
      <c r="I1443" s="63" t="str">
        <f t="shared" si="67"/>
        <v/>
      </c>
      <c r="J1443" s="96" t="str">
        <f>IFERROR(VLOOKUP(B1443,Listor!$N$6:$P$47,3,FALSE)*I1443,"")</f>
        <v/>
      </c>
      <c r="K1443" s="81"/>
      <c r="L1443" s="88" t="str">
        <f>IFERROR((VLOOKUP(B1443,Listor!$N$6:$P$47,3,FALSE)*Biologiska!K1443)+(VLOOKUP(B1443,Listor!$N$6:$Q$47,4,FALSE)),"")</f>
        <v/>
      </c>
      <c r="M1443" s="63" t="str">
        <f t="shared" si="68"/>
        <v/>
      </c>
      <c r="N1443" s="75"/>
      <c r="O1443" s="84" t="str">
        <f t="shared" si="69"/>
        <v/>
      </c>
      <c r="P1443" s="107"/>
      <c r="Q1443" s="87" t="s">
        <v>79</v>
      </c>
      <c r="R1443" s="87"/>
      <c r="S1443" s="87"/>
      <c r="T1443" s="87"/>
      <c r="U1443" s="87"/>
      <c r="V1443" s="86" t="s">
        <v>79</v>
      </c>
      <c r="W1443" s="75"/>
      <c r="X1443" s="102" t="s">
        <v>79</v>
      </c>
      <c r="Y1443" s="63" t="str">
        <f>IFERROR(IF(VLOOKUP(X1443,Listor!$T$6:$U$7,2,FALSE)&lt;O1443,TRUE),"")</f>
        <v/>
      </c>
      <c r="Z1443" s="87"/>
      <c r="AA1443" s="104"/>
    </row>
    <row r="1444" spans="2:27" x14ac:dyDescent="0.25">
      <c r="B1444" s="68" t="s">
        <v>68</v>
      </c>
      <c r="C1444" s="80" t="str">
        <f>IFERROR(VLOOKUP(B1444,Listor!$A$6:$B$62,2,FALSE),"")</f>
        <v/>
      </c>
      <c r="D1444" s="80" t="str">
        <f>IFERROR(VLOOKUP(B1444,Listor!$A$6:$C$62,3,FALSE),"")</f>
        <v/>
      </c>
      <c r="E1444" s="110" t="s">
        <v>79</v>
      </c>
      <c r="F1444" s="66"/>
      <c r="G1444" s="35" t="str">
        <f>IFERROR(VLOOKUP(B1444,Listor!$A$6:$G$62,7,FALSE),"")</f>
        <v/>
      </c>
      <c r="H1444" s="63" t="str">
        <f>IFERROR(VLOOKUP(B1444,Listor!$N$6:$O$47,2,FALSE),"")</f>
        <v/>
      </c>
      <c r="I1444" s="63" t="str">
        <f t="shared" si="67"/>
        <v/>
      </c>
      <c r="J1444" s="96" t="str">
        <f>IFERROR(VLOOKUP(B1444,Listor!$N$6:$P$47,3,FALSE)*I1444,"")</f>
        <v/>
      </c>
      <c r="K1444" s="81"/>
      <c r="L1444" s="88" t="str">
        <f>IFERROR((VLOOKUP(B1444,Listor!$N$6:$P$47,3,FALSE)*Biologiska!K1444)+(VLOOKUP(B1444,Listor!$N$6:$Q$47,4,FALSE)),"")</f>
        <v/>
      </c>
      <c r="M1444" s="63" t="str">
        <f t="shared" si="68"/>
        <v/>
      </c>
      <c r="N1444" s="75"/>
      <c r="O1444" s="84" t="str">
        <f t="shared" si="69"/>
        <v/>
      </c>
      <c r="P1444" s="107"/>
      <c r="Q1444" s="87" t="s">
        <v>79</v>
      </c>
      <c r="R1444" s="87"/>
      <c r="S1444" s="87"/>
      <c r="T1444" s="87"/>
      <c r="U1444" s="87"/>
      <c r="V1444" s="86" t="s">
        <v>79</v>
      </c>
      <c r="W1444" s="75"/>
      <c r="X1444" s="102" t="s">
        <v>79</v>
      </c>
      <c r="Y1444" s="63" t="str">
        <f>IFERROR(IF(VLOOKUP(X1444,Listor!$T$6:$U$7,2,FALSE)&lt;O1444,TRUE),"")</f>
        <v/>
      </c>
      <c r="Z1444" s="87"/>
      <c r="AA1444" s="104"/>
    </row>
    <row r="1445" spans="2:27" x14ac:dyDescent="0.25">
      <c r="B1445" s="68" t="s">
        <v>68</v>
      </c>
      <c r="C1445" s="80" t="str">
        <f>IFERROR(VLOOKUP(B1445,Listor!$A$6:$B$62,2,FALSE),"")</f>
        <v/>
      </c>
      <c r="D1445" s="80" t="str">
        <f>IFERROR(VLOOKUP(B1445,Listor!$A$6:$C$62,3,FALSE),"")</f>
        <v/>
      </c>
      <c r="E1445" s="110" t="s">
        <v>79</v>
      </c>
      <c r="F1445" s="66"/>
      <c r="G1445" s="35" t="str">
        <f>IFERROR(VLOOKUP(B1445,Listor!$A$6:$G$62,7,FALSE),"")</f>
        <v/>
      </c>
      <c r="H1445" s="63" t="str">
        <f>IFERROR(VLOOKUP(B1445,Listor!$N$6:$O$47,2,FALSE),"")</f>
        <v/>
      </c>
      <c r="I1445" s="63" t="str">
        <f t="shared" si="67"/>
        <v/>
      </c>
      <c r="J1445" s="96" t="str">
        <f>IFERROR(VLOOKUP(B1445,Listor!$N$6:$P$47,3,FALSE)*I1445,"")</f>
        <v/>
      </c>
      <c r="K1445" s="81"/>
      <c r="L1445" s="88" t="str">
        <f>IFERROR((VLOOKUP(B1445,Listor!$N$6:$P$47,3,FALSE)*Biologiska!K1445)+(VLOOKUP(B1445,Listor!$N$6:$Q$47,4,FALSE)),"")</f>
        <v/>
      </c>
      <c r="M1445" s="63" t="str">
        <f t="shared" si="68"/>
        <v/>
      </c>
      <c r="N1445" s="75"/>
      <c r="O1445" s="84" t="str">
        <f t="shared" si="69"/>
        <v/>
      </c>
      <c r="P1445" s="107"/>
      <c r="Q1445" s="87" t="s">
        <v>79</v>
      </c>
      <c r="R1445" s="87"/>
      <c r="S1445" s="87"/>
      <c r="T1445" s="87"/>
      <c r="U1445" s="87"/>
      <c r="V1445" s="86" t="s">
        <v>79</v>
      </c>
      <c r="W1445" s="75"/>
      <c r="X1445" s="102" t="s">
        <v>79</v>
      </c>
      <c r="Y1445" s="63" t="str">
        <f>IFERROR(IF(VLOOKUP(X1445,Listor!$T$6:$U$7,2,FALSE)&lt;O1445,TRUE),"")</f>
        <v/>
      </c>
      <c r="Z1445" s="87"/>
      <c r="AA1445" s="104"/>
    </row>
    <row r="1446" spans="2:27" x14ac:dyDescent="0.25">
      <c r="B1446" s="68" t="s">
        <v>68</v>
      </c>
      <c r="C1446" s="80" t="str">
        <f>IFERROR(VLOOKUP(B1446,Listor!$A$6:$B$62,2,FALSE),"")</f>
        <v/>
      </c>
      <c r="D1446" s="80" t="str">
        <f>IFERROR(VLOOKUP(B1446,Listor!$A$6:$C$62,3,FALSE),"")</f>
        <v/>
      </c>
      <c r="E1446" s="110" t="s">
        <v>79</v>
      </c>
      <c r="F1446" s="66"/>
      <c r="G1446" s="35" t="str">
        <f>IFERROR(VLOOKUP(B1446,Listor!$A$6:$G$62,7,FALSE),"")</f>
        <v/>
      </c>
      <c r="H1446" s="63" t="str">
        <f>IFERROR(VLOOKUP(B1446,Listor!$N$6:$O$47,2,FALSE),"")</f>
        <v/>
      </c>
      <c r="I1446" s="63" t="str">
        <f t="shared" si="67"/>
        <v/>
      </c>
      <c r="J1446" s="96" t="str">
        <f>IFERROR(VLOOKUP(B1446,Listor!$N$6:$P$47,3,FALSE)*I1446,"")</f>
        <v/>
      </c>
      <c r="K1446" s="81"/>
      <c r="L1446" s="88" t="str">
        <f>IFERROR((VLOOKUP(B1446,Listor!$N$6:$P$47,3,FALSE)*Biologiska!K1446)+(VLOOKUP(B1446,Listor!$N$6:$Q$47,4,FALSE)),"")</f>
        <v/>
      </c>
      <c r="M1446" s="63" t="str">
        <f t="shared" si="68"/>
        <v/>
      </c>
      <c r="N1446" s="75"/>
      <c r="O1446" s="84" t="str">
        <f t="shared" si="69"/>
        <v/>
      </c>
      <c r="P1446" s="107"/>
      <c r="Q1446" s="87" t="s">
        <v>79</v>
      </c>
      <c r="R1446" s="87"/>
      <c r="S1446" s="87"/>
      <c r="T1446" s="87"/>
      <c r="U1446" s="87"/>
      <c r="V1446" s="86" t="s">
        <v>79</v>
      </c>
      <c r="W1446" s="75"/>
      <c r="X1446" s="102" t="s">
        <v>79</v>
      </c>
      <c r="Y1446" s="63" t="str">
        <f>IFERROR(IF(VLOOKUP(X1446,Listor!$T$6:$U$7,2,FALSE)&lt;O1446,TRUE),"")</f>
        <v/>
      </c>
      <c r="Z1446" s="87"/>
      <c r="AA1446" s="104"/>
    </row>
    <row r="1447" spans="2:27" x14ac:dyDescent="0.25">
      <c r="B1447" s="68" t="s">
        <v>68</v>
      </c>
      <c r="C1447" s="80" t="str">
        <f>IFERROR(VLOOKUP(B1447,Listor!$A$6:$B$62,2,FALSE),"")</f>
        <v/>
      </c>
      <c r="D1447" s="80" t="str">
        <f>IFERROR(VLOOKUP(B1447,Listor!$A$6:$C$62,3,FALSE),"")</f>
        <v/>
      </c>
      <c r="E1447" s="110" t="s">
        <v>79</v>
      </c>
      <c r="F1447" s="66"/>
      <c r="G1447" s="35" t="str">
        <f>IFERROR(VLOOKUP(B1447,Listor!$A$6:$G$62,7,FALSE),"")</f>
        <v/>
      </c>
      <c r="H1447" s="63" t="str">
        <f>IFERROR(VLOOKUP(B1447,Listor!$N$6:$O$47,2,FALSE),"")</f>
        <v/>
      </c>
      <c r="I1447" s="63" t="str">
        <f t="shared" si="67"/>
        <v/>
      </c>
      <c r="J1447" s="96" t="str">
        <f>IFERROR(VLOOKUP(B1447,Listor!$N$6:$P$47,3,FALSE)*I1447,"")</f>
        <v/>
      </c>
      <c r="K1447" s="81"/>
      <c r="L1447" s="88" t="str">
        <f>IFERROR((VLOOKUP(B1447,Listor!$N$6:$P$47,3,FALSE)*Biologiska!K1447)+(VLOOKUP(B1447,Listor!$N$6:$Q$47,4,FALSE)),"")</f>
        <v/>
      </c>
      <c r="M1447" s="63" t="str">
        <f t="shared" si="68"/>
        <v/>
      </c>
      <c r="N1447" s="75"/>
      <c r="O1447" s="84" t="str">
        <f t="shared" si="69"/>
        <v/>
      </c>
      <c r="P1447" s="107"/>
      <c r="Q1447" s="87" t="s">
        <v>79</v>
      </c>
      <c r="R1447" s="87"/>
      <c r="S1447" s="87"/>
      <c r="T1447" s="87"/>
      <c r="U1447" s="87"/>
      <c r="V1447" s="86" t="s">
        <v>79</v>
      </c>
      <c r="W1447" s="75"/>
      <c r="X1447" s="102" t="s">
        <v>79</v>
      </c>
      <c r="Y1447" s="63" t="str">
        <f>IFERROR(IF(VLOOKUP(X1447,Listor!$T$6:$U$7,2,FALSE)&lt;O1447,TRUE),"")</f>
        <v/>
      </c>
      <c r="Z1447" s="87"/>
      <c r="AA1447" s="104"/>
    </row>
    <row r="1448" spans="2:27" x14ac:dyDescent="0.25">
      <c r="B1448" s="68" t="s">
        <v>68</v>
      </c>
      <c r="C1448" s="80" t="str">
        <f>IFERROR(VLOOKUP(B1448,Listor!$A$6:$B$62,2,FALSE),"")</f>
        <v/>
      </c>
      <c r="D1448" s="80" t="str">
        <f>IFERROR(VLOOKUP(B1448,Listor!$A$6:$C$62,3,FALSE),"")</f>
        <v/>
      </c>
      <c r="E1448" s="110" t="s">
        <v>79</v>
      </c>
      <c r="F1448" s="66"/>
      <c r="G1448" s="35" t="str">
        <f>IFERROR(VLOOKUP(B1448,Listor!$A$6:$G$62,7,FALSE),"")</f>
        <v/>
      </c>
      <c r="H1448" s="63" t="str">
        <f>IFERROR(VLOOKUP(B1448,Listor!$N$6:$O$47,2,FALSE),"")</f>
        <v/>
      </c>
      <c r="I1448" s="63" t="str">
        <f t="shared" si="67"/>
        <v/>
      </c>
      <c r="J1448" s="96" t="str">
        <f>IFERROR(VLOOKUP(B1448,Listor!$N$6:$P$47,3,FALSE)*I1448,"")</f>
        <v/>
      </c>
      <c r="K1448" s="81"/>
      <c r="L1448" s="88" t="str">
        <f>IFERROR((VLOOKUP(B1448,Listor!$N$6:$P$47,3,FALSE)*Biologiska!K1448)+(VLOOKUP(B1448,Listor!$N$6:$Q$47,4,FALSE)),"")</f>
        <v/>
      </c>
      <c r="M1448" s="63" t="str">
        <f t="shared" si="68"/>
        <v/>
      </c>
      <c r="N1448" s="75"/>
      <c r="O1448" s="84" t="str">
        <f t="shared" si="69"/>
        <v/>
      </c>
      <c r="P1448" s="107"/>
      <c r="Q1448" s="87" t="s">
        <v>79</v>
      </c>
      <c r="R1448" s="87"/>
      <c r="S1448" s="87"/>
      <c r="T1448" s="87"/>
      <c r="U1448" s="87"/>
      <c r="V1448" s="86" t="s">
        <v>79</v>
      </c>
      <c r="W1448" s="75"/>
      <c r="X1448" s="102" t="s">
        <v>79</v>
      </c>
      <c r="Y1448" s="63" t="str">
        <f>IFERROR(IF(VLOOKUP(X1448,Listor!$T$6:$U$7,2,FALSE)&lt;O1448,TRUE),"")</f>
        <v/>
      </c>
      <c r="Z1448" s="87"/>
      <c r="AA1448" s="104"/>
    </row>
    <row r="1449" spans="2:27" x14ac:dyDescent="0.25">
      <c r="B1449" s="68" t="s">
        <v>68</v>
      </c>
      <c r="C1449" s="80" t="str">
        <f>IFERROR(VLOOKUP(B1449,Listor!$A$6:$B$62,2,FALSE),"")</f>
        <v/>
      </c>
      <c r="D1449" s="80" t="str">
        <f>IFERROR(VLOOKUP(B1449,Listor!$A$6:$C$62,3,FALSE),"")</f>
        <v/>
      </c>
      <c r="E1449" s="110" t="s">
        <v>79</v>
      </c>
      <c r="F1449" s="66"/>
      <c r="G1449" s="35" t="str">
        <f>IFERROR(VLOOKUP(B1449,Listor!$A$6:$G$62,7,FALSE),"")</f>
        <v/>
      </c>
      <c r="H1449" s="63" t="str">
        <f>IFERROR(VLOOKUP(B1449,Listor!$N$6:$O$47,2,FALSE),"")</f>
        <v/>
      </c>
      <c r="I1449" s="63" t="str">
        <f t="shared" ref="I1449:I1512" si="70">IFERROR(F1449*H1449,"")</f>
        <v/>
      </c>
      <c r="J1449" s="96" t="str">
        <f>IFERROR(VLOOKUP(B1449,Listor!$N$6:$P$47,3,FALSE)*I1449,"")</f>
        <v/>
      </c>
      <c r="K1449" s="81"/>
      <c r="L1449" s="88" t="str">
        <f>IFERROR((VLOOKUP(B1449,Listor!$N$6:$P$47,3,FALSE)*Biologiska!K1449)+(VLOOKUP(B1449,Listor!$N$6:$Q$47,4,FALSE)),"")</f>
        <v/>
      </c>
      <c r="M1449" s="63" t="str">
        <f t="shared" ref="M1449:M1512" si="71">IFERROR(I1449*L1449,"")</f>
        <v/>
      </c>
      <c r="N1449" s="75"/>
      <c r="O1449" s="84" t="str">
        <f t="shared" ref="O1449:O1512" si="72">IF(ISBLANK(K1449),"",IFERROR(((83.8-K1449)/83.8)*100,""))</f>
        <v/>
      </c>
      <c r="P1449" s="107"/>
      <c r="Q1449" s="87" t="s">
        <v>79</v>
      </c>
      <c r="R1449" s="87"/>
      <c r="S1449" s="87"/>
      <c r="T1449" s="87"/>
      <c r="U1449" s="87"/>
      <c r="V1449" s="86" t="s">
        <v>79</v>
      </c>
      <c r="W1449" s="75"/>
      <c r="X1449" s="102" t="s">
        <v>79</v>
      </c>
      <c r="Y1449" s="63" t="str">
        <f>IFERROR(IF(VLOOKUP(X1449,Listor!$T$6:$U$7,2,FALSE)&lt;O1449,TRUE),"")</f>
        <v/>
      </c>
      <c r="Z1449" s="87"/>
      <c r="AA1449" s="104"/>
    </row>
    <row r="1450" spans="2:27" x14ac:dyDescent="0.25">
      <c r="B1450" s="68" t="s">
        <v>68</v>
      </c>
      <c r="C1450" s="80" t="str">
        <f>IFERROR(VLOOKUP(B1450,Listor!$A$6:$B$62,2,FALSE),"")</f>
        <v/>
      </c>
      <c r="D1450" s="80" t="str">
        <f>IFERROR(VLOOKUP(B1450,Listor!$A$6:$C$62,3,FALSE),"")</f>
        <v/>
      </c>
      <c r="E1450" s="110" t="s">
        <v>79</v>
      </c>
      <c r="F1450" s="66"/>
      <c r="G1450" s="35" t="str">
        <f>IFERROR(VLOOKUP(B1450,Listor!$A$6:$G$62,7,FALSE),"")</f>
        <v/>
      </c>
      <c r="H1450" s="63" t="str">
        <f>IFERROR(VLOOKUP(B1450,Listor!$N$6:$O$47,2,FALSE),"")</f>
        <v/>
      </c>
      <c r="I1450" s="63" t="str">
        <f t="shared" si="70"/>
        <v/>
      </c>
      <c r="J1450" s="96" t="str">
        <f>IFERROR(VLOOKUP(B1450,Listor!$N$6:$P$47,3,FALSE)*I1450,"")</f>
        <v/>
      </c>
      <c r="K1450" s="81"/>
      <c r="L1450" s="88" t="str">
        <f>IFERROR((VLOOKUP(B1450,Listor!$N$6:$P$47,3,FALSE)*Biologiska!K1450)+(VLOOKUP(B1450,Listor!$N$6:$Q$47,4,FALSE)),"")</f>
        <v/>
      </c>
      <c r="M1450" s="63" t="str">
        <f t="shared" si="71"/>
        <v/>
      </c>
      <c r="N1450" s="75"/>
      <c r="O1450" s="84" t="str">
        <f t="shared" si="72"/>
        <v/>
      </c>
      <c r="P1450" s="107"/>
      <c r="Q1450" s="87" t="s">
        <v>79</v>
      </c>
      <c r="R1450" s="87"/>
      <c r="S1450" s="87"/>
      <c r="T1450" s="87"/>
      <c r="U1450" s="87"/>
      <c r="V1450" s="86" t="s">
        <v>79</v>
      </c>
      <c r="W1450" s="75"/>
      <c r="X1450" s="102" t="s">
        <v>79</v>
      </c>
      <c r="Y1450" s="63" t="str">
        <f>IFERROR(IF(VLOOKUP(X1450,Listor!$T$6:$U$7,2,FALSE)&lt;O1450,TRUE),"")</f>
        <v/>
      </c>
      <c r="Z1450" s="87"/>
      <c r="AA1450" s="104"/>
    </row>
    <row r="1451" spans="2:27" x14ac:dyDescent="0.25">
      <c r="B1451" s="68" t="s">
        <v>68</v>
      </c>
      <c r="C1451" s="80" t="str">
        <f>IFERROR(VLOOKUP(B1451,Listor!$A$6:$B$62,2,FALSE),"")</f>
        <v/>
      </c>
      <c r="D1451" s="80" t="str">
        <f>IFERROR(VLOOKUP(B1451,Listor!$A$6:$C$62,3,FALSE),"")</f>
        <v/>
      </c>
      <c r="E1451" s="110" t="s">
        <v>79</v>
      </c>
      <c r="F1451" s="66"/>
      <c r="G1451" s="35" t="str">
        <f>IFERROR(VLOOKUP(B1451,Listor!$A$6:$G$62,7,FALSE),"")</f>
        <v/>
      </c>
      <c r="H1451" s="63" t="str">
        <f>IFERROR(VLOOKUP(B1451,Listor!$N$6:$O$47,2,FALSE),"")</f>
        <v/>
      </c>
      <c r="I1451" s="63" t="str">
        <f t="shared" si="70"/>
        <v/>
      </c>
      <c r="J1451" s="96" t="str">
        <f>IFERROR(VLOOKUP(B1451,Listor!$N$6:$P$47,3,FALSE)*I1451,"")</f>
        <v/>
      </c>
      <c r="K1451" s="81"/>
      <c r="L1451" s="88" t="str">
        <f>IFERROR((VLOOKUP(B1451,Listor!$N$6:$P$47,3,FALSE)*Biologiska!K1451)+(VLOOKUP(B1451,Listor!$N$6:$Q$47,4,FALSE)),"")</f>
        <v/>
      </c>
      <c r="M1451" s="63" t="str">
        <f t="shared" si="71"/>
        <v/>
      </c>
      <c r="N1451" s="75"/>
      <c r="O1451" s="84" t="str">
        <f t="shared" si="72"/>
        <v/>
      </c>
      <c r="P1451" s="107"/>
      <c r="Q1451" s="87" t="s">
        <v>79</v>
      </c>
      <c r="R1451" s="87"/>
      <c r="S1451" s="87"/>
      <c r="T1451" s="87"/>
      <c r="U1451" s="87"/>
      <c r="V1451" s="86" t="s">
        <v>79</v>
      </c>
      <c r="W1451" s="75"/>
      <c r="X1451" s="102" t="s">
        <v>79</v>
      </c>
      <c r="Y1451" s="63" t="str">
        <f>IFERROR(IF(VLOOKUP(X1451,Listor!$T$6:$U$7,2,FALSE)&lt;O1451,TRUE),"")</f>
        <v/>
      </c>
      <c r="Z1451" s="87"/>
      <c r="AA1451" s="104"/>
    </row>
    <row r="1452" spans="2:27" x14ac:dyDescent="0.25">
      <c r="B1452" s="68" t="s">
        <v>68</v>
      </c>
      <c r="C1452" s="80" t="str">
        <f>IFERROR(VLOOKUP(B1452,Listor!$A$6:$B$62,2,FALSE),"")</f>
        <v/>
      </c>
      <c r="D1452" s="80" t="str">
        <f>IFERROR(VLOOKUP(B1452,Listor!$A$6:$C$62,3,FALSE),"")</f>
        <v/>
      </c>
      <c r="E1452" s="110" t="s">
        <v>79</v>
      </c>
      <c r="F1452" s="66"/>
      <c r="G1452" s="35" t="str">
        <f>IFERROR(VLOOKUP(B1452,Listor!$A$6:$G$62,7,FALSE),"")</f>
        <v/>
      </c>
      <c r="H1452" s="63" t="str">
        <f>IFERROR(VLOOKUP(B1452,Listor!$N$6:$O$47,2,FALSE),"")</f>
        <v/>
      </c>
      <c r="I1452" s="63" t="str">
        <f t="shared" si="70"/>
        <v/>
      </c>
      <c r="J1452" s="96" t="str">
        <f>IFERROR(VLOOKUP(B1452,Listor!$N$6:$P$47,3,FALSE)*I1452,"")</f>
        <v/>
      </c>
      <c r="K1452" s="81"/>
      <c r="L1452" s="88" t="str">
        <f>IFERROR((VLOOKUP(B1452,Listor!$N$6:$P$47,3,FALSE)*Biologiska!K1452)+(VLOOKUP(B1452,Listor!$N$6:$Q$47,4,FALSE)),"")</f>
        <v/>
      </c>
      <c r="M1452" s="63" t="str">
        <f t="shared" si="71"/>
        <v/>
      </c>
      <c r="N1452" s="75"/>
      <c r="O1452" s="84" t="str">
        <f t="shared" si="72"/>
        <v/>
      </c>
      <c r="P1452" s="107"/>
      <c r="Q1452" s="87" t="s">
        <v>79</v>
      </c>
      <c r="R1452" s="87"/>
      <c r="S1452" s="87"/>
      <c r="T1452" s="87"/>
      <c r="U1452" s="87"/>
      <c r="V1452" s="86" t="s">
        <v>79</v>
      </c>
      <c r="W1452" s="75"/>
      <c r="X1452" s="102" t="s">
        <v>79</v>
      </c>
      <c r="Y1452" s="63" t="str">
        <f>IFERROR(IF(VLOOKUP(X1452,Listor!$T$6:$U$7,2,FALSE)&lt;O1452,TRUE),"")</f>
        <v/>
      </c>
      <c r="Z1452" s="87"/>
      <c r="AA1452" s="104"/>
    </row>
    <row r="1453" spans="2:27" x14ac:dyDescent="0.25">
      <c r="B1453" s="68" t="s">
        <v>68</v>
      </c>
      <c r="C1453" s="80" t="str">
        <f>IFERROR(VLOOKUP(B1453,Listor!$A$6:$B$62,2,FALSE),"")</f>
        <v/>
      </c>
      <c r="D1453" s="80" t="str">
        <f>IFERROR(VLOOKUP(B1453,Listor!$A$6:$C$62,3,FALSE),"")</f>
        <v/>
      </c>
      <c r="E1453" s="110" t="s">
        <v>79</v>
      </c>
      <c r="F1453" s="66"/>
      <c r="G1453" s="35" t="str">
        <f>IFERROR(VLOOKUP(B1453,Listor!$A$6:$G$62,7,FALSE),"")</f>
        <v/>
      </c>
      <c r="H1453" s="63" t="str">
        <f>IFERROR(VLOOKUP(B1453,Listor!$N$6:$O$47,2,FALSE),"")</f>
        <v/>
      </c>
      <c r="I1453" s="63" t="str">
        <f t="shared" si="70"/>
        <v/>
      </c>
      <c r="J1453" s="96" t="str">
        <f>IFERROR(VLOOKUP(B1453,Listor!$N$6:$P$47,3,FALSE)*I1453,"")</f>
        <v/>
      </c>
      <c r="K1453" s="81"/>
      <c r="L1453" s="88" t="str">
        <f>IFERROR((VLOOKUP(B1453,Listor!$N$6:$P$47,3,FALSE)*Biologiska!K1453)+(VLOOKUP(B1453,Listor!$N$6:$Q$47,4,FALSE)),"")</f>
        <v/>
      </c>
      <c r="M1453" s="63" t="str">
        <f t="shared" si="71"/>
        <v/>
      </c>
      <c r="N1453" s="75"/>
      <c r="O1453" s="84" t="str">
        <f t="shared" si="72"/>
        <v/>
      </c>
      <c r="P1453" s="107"/>
      <c r="Q1453" s="87" t="s">
        <v>79</v>
      </c>
      <c r="R1453" s="87"/>
      <c r="S1453" s="87"/>
      <c r="T1453" s="87"/>
      <c r="U1453" s="87"/>
      <c r="V1453" s="86" t="s">
        <v>79</v>
      </c>
      <c r="W1453" s="75"/>
      <c r="X1453" s="102" t="s">
        <v>79</v>
      </c>
      <c r="Y1453" s="63" t="str">
        <f>IFERROR(IF(VLOOKUP(X1453,Listor!$T$6:$U$7,2,FALSE)&lt;O1453,TRUE),"")</f>
        <v/>
      </c>
      <c r="Z1453" s="87"/>
      <c r="AA1453" s="104"/>
    </row>
    <row r="1454" spans="2:27" x14ac:dyDescent="0.25">
      <c r="B1454" s="68" t="s">
        <v>68</v>
      </c>
      <c r="C1454" s="80" t="str">
        <f>IFERROR(VLOOKUP(B1454,Listor!$A$6:$B$62,2,FALSE),"")</f>
        <v/>
      </c>
      <c r="D1454" s="80" t="str">
        <f>IFERROR(VLOOKUP(B1454,Listor!$A$6:$C$62,3,FALSE),"")</f>
        <v/>
      </c>
      <c r="E1454" s="110" t="s">
        <v>79</v>
      </c>
      <c r="F1454" s="66"/>
      <c r="G1454" s="35" t="str">
        <f>IFERROR(VLOOKUP(B1454,Listor!$A$6:$G$62,7,FALSE),"")</f>
        <v/>
      </c>
      <c r="H1454" s="63" t="str">
        <f>IFERROR(VLOOKUP(B1454,Listor!$N$6:$O$47,2,FALSE),"")</f>
        <v/>
      </c>
      <c r="I1454" s="63" t="str">
        <f t="shared" si="70"/>
        <v/>
      </c>
      <c r="J1454" s="96" t="str">
        <f>IFERROR(VLOOKUP(B1454,Listor!$N$6:$P$47,3,FALSE)*I1454,"")</f>
        <v/>
      </c>
      <c r="K1454" s="81"/>
      <c r="L1454" s="88" t="str">
        <f>IFERROR((VLOOKUP(B1454,Listor!$N$6:$P$47,3,FALSE)*Biologiska!K1454)+(VLOOKUP(B1454,Listor!$N$6:$Q$47,4,FALSE)),"")</f>
        <v/>
      </c>
      <c r="M1454" s="63" t="str">
        <f t="shared" si="71"/>
        <v/>
      </c>
      <c r="N1454" s="75"/>
      <c r="O1454" s="84" t="str">
        <f t="shared" si="72"/>
        <v/>
      </c>
      <c r="P1454" s="107"/>
      <c r="Q1454" s="87" t="s">
        <v>79</v>
      </c>
      <c r="R1454" s="87"/>
      <c r="S1454" s="87"/>
      <c r="T1454" s="87"/>
      <c r="U1454" s="87"/>
      <c r="V1454" s="86" t="s">
        <v>79</v>
      </c>
      <c r="W1454" s="75"/>
      <c r="X1454" s="102" t="s">
        <v>79</v>
      </c>
      <c r="Y1454" s="63" t="str">
        <f>IFERROR(IF(VLOOKUP(X1454,Listor!$T$6:$U$7,2,FALSE)&lt;O1454,TRUE),"")</f>
        <v/>
      </c>
      <c r="Z1454" s="87"/>
      <c r="AA1454" s="104"/>
    </row>
    <row r="1455" spans="2:27" x14ac:dyDescent="0.25">
      <c r="B1455" s="68" t="s">
        <v>68</v>
      </c>
      <c r="C1455" s="80" t="str">
        <f>IFERROR(VLOOKUP(B1455,Listor!$A$6:$B$62,2,FALSE),"")</f>
        <v/>
      </c>
      <c r="D1455" s="80" t="str">
        <f>IFERROR(VLOOKUP(B1455,Listor!$A$6:$C$62,3,FALSE),"")</f>
        <v/>
      </c>
      <c r="E1455" s="110" t="s">
        <v>79</v>
      </c>
      <c r="F1455" s="66"/>
      <c r="G1455" s="35" t="str">
        <f>IFERROR(VLOOKUP(B1455,Listor!$A$6:$G$62,7,FALSE),"")</f>
        <v/>
      </c>
      <c r="H1455" s="63" t="str">
        <f>IFERROR(VLOOKUP(B1455,Listor!$N$6:$O$47,2,FALSE),"")</f>
        <v/>
      </c>
      <c r="I1455" s="63" t="str">
        <f t="shared" si="70"/>
        <v/>
      </c>
      <c r="J1455" s="96" t="str">
        <f>IFERROR(VLOOKUP(B1455,Listor!$N$6:$P$47,3,FALSE)*I1455,"")</f>
        <v/>
      </c>
      <c r="K1455" s="81"/>
      <c r="L1455" s="88" t="str">
        <f>IFERROR((VLOOKUP(B1455,Listor!$N$6:$P$47,3,FALSE)*Biologiska!K1455)+(VLOOKUP(B1455,Listor!$N$6:$Q$47,4,FALSE)),"")</f>
        <v/>
      </c>
      <c r="M1455" s="63" t="str">
        <f t="shared" si="71"/>
        <v/>
      </c>
      <c r="N1455" s="75"/>
      <c r="O1455" s="84" t="str">
        <f t="shared" si="72"/>
        <v/>
      </c>
      <c r="P1455" s="107"/>
      <c r="Q1455" s="87" t="s">
        <v>79</v>
      </c>
      <c r="R1455" s="87"/>
      <c r="S1455" s="87"/>
      <c r="T1455" s="87"/>
      <c r="U1455" s="87"/>
      <c r="V1455" s="86" t="s">
        <v>79</v>
      </c>
      <c r="W1455" s="75"/>
      <c r="X1455" s="102" t="s">
        <v>79</v>
      </c>
      <c r="Y1455" s="63" t="str">
        <f>IFERROR(IF(VLOOKUP(X1455,Listor!$T$6:$U$7,2,FALSE)&lt;O1455,TRUE),"")</f>
        <v/>
      </c>
      <c r="Z1455" s="87"/>
      <c r="AA1455" s="104"/>
    </row>
    <row r="1456" spans="2:27" x14ac:dyDescent="0.25">
      <c r="B1456" s="68" t="s">
        <v>68</v>
      </c>
      <c r="C1456" s="80" t="str">
        <f>IFERROR(VLOOKUP(B1456,Listor!$A$6:$B$62,2,FALSE),"")</f>
        <v/>
      </c>
      <c r="D1456" s="80" t="str">
        <f>IFERROR(VLOOKUP(B1456,Listor!$A$6:$C$62,3,FALSE),"")</f>
        <v/>
      </c>
      <c r="E1456" s="110" t="s">
        <v>79</v>
      </c>
      <c r="F1456" s="66"/>
      <c r="G1456" s="35" t="str">
        <f>IFERROR(VLOOKUP(B1456,Listor!$A$6:$G$62,7,FALSE),"")</f>
        <v/>
      </c>
      <c r="H1456" s="63" t="str">
        <f>IFERROR(VLOOKUP(B1456,Listor!$N$6:$O$47,2,FALSE),"")</f>
        <v/>
      </c>
      <c r="I1456" s="63" t="str">
        <f t="shared" si="70"/>
        <v/>
      </c>
      <c r="J1456" s="96" t="str">
        <f>IFERROR(VLOOKUP(B1456,Listor!$N$6:$P$47,3,FALSE)*I1456,"")</f>
        <v/>
      </c>
      <c r="K1456" s="81"/>
      <c r="L1456" s="88" t="str">
        <f>IFERROR((VLOOKUP(B1456,Listor!$N$6:$P$47,3,FALSE)*Biologiska!K1456)+(VLOOKUP(B1456,Listor!$N$6:$Q$47,4,FALSE)),"")</f>
        <v/>
      </c>
      <c r="M1456" s="63" t="str">
        <f t="shared" si="71"/>
        <v/>
      </c>
      <c r="N1456" s="75"/>
      <c r="O1456" s="84" t="str">
        <f t="shared" si="72"/>
        <v/>
      </c>
      <c r="P1456" s="107"/>
      <c r="Q1456" s="87" t="s">
        <v>79</v>
      </c>
      <c r="R1456" s="87"/>
      <c r="S1456" s="87"/>
      <c r="T1456" s="87"/>
      <c r="U1456" s="87"/>
      <c r="V1456" s="86" t="s">
        <v>79</v>
      </c>
      <c r="W1456" s="75"/>
      <c r="X1456" s="102" t="s">
        <v>79</v>
      </c>
      <c r="Y1456" s="63" t="str">
        <f>IFERROR(IF(VLOOKUP(X1456,Listor!$T$6:$U$7,2,FALSE)&lt;O1456,TRUE),"")</f>
        <v/>
      </c>
      <c r="Z1456" s="87"/>
      <c r="AA1456" s="104"/>
    </row>
    <row r="1457" spans="2:27" x14ac:dyDescent="0.25">
      <c r="B1457" s="68" t="s">
        <v>68</v>
      </c>
      <c r="C1457" s="80" t="str">
        <f>IFERROR(VLOOKUP(B1457,Listor!$A$6:$B$62,2,FALSE),"")</f>
        <v/>
      </c>
      <c r="D1457" s="80" t="str">
        <f>IFERROR(VLOOKUP(B1457,Listor!$A$6:$C$62,3,FALSE),"")</f>
        <v/>
      </c>
      <c r="E1457" s="110" t="s">
        <v>79</v>
      </c>
      <c r="F1457" s="66"/>
      <c r="G1457" s="35" t="str">
        <f>IFERROR(VLOOKUP(B1457,Listor!$A$6:$G$62,7,FALSE),"")</f>
        <v/>
      </c>
      <c r="H1457" s="63" t="str">
        <f>IFERROR(VLOOKUP(B1457,Listor!$N$6:$O$47,2,FALSE),"")</f>
        <v/>
      </c>
      <c r="I1457" s="63" t="str">
        <f t="shared" si="70"/>
        <v/>
      </c>
      <c r="J1457" s="96" t="str">
        <f>IFERROR(VLOOKUP(B1457,Listor!$N$6:$P$47,3,FALSE)*I1457,"")</f>
        <v/>
      </c>
      <c r="K1457" s="81"/>
      <c r="L1457" s="88" t="str">
        <f>IFERROR((VLOOKUP(B1457,Listor!$N$6:$P$47,3,FALSE)*Biologiska!K1457)+(VLOOKUP(B1457,Listor!$N$6:$Q$47,4,FALSE)),"")</f>
        <v/>
      </c>
      <c r="M1457" s="63" t="str">
        <f t="shared" si="71"/>
        <v/>
      </c>
      <c r="N1457" s="75"/>
      <c r="O1457" s="84" t="str">
        <f t="shared" si="72"/>
        <v/>
      </c>
      <c r="P1457" s="107"/>
      <c r="Q1457" s="87" t="s">
        <v>79</v>
      </c>
      <c r="R1457" s="87"/>
      <c r="S1457" s="87"/>
      <c r="T1457" s="87"/>
      <c r="U1457" s="87"/>
      <c r="V1457" s="86" t="s">
        <v>79</v>
      </c>
      <c r="W1457" s="75"/>
      <c r="X1457" s="102" t="s">
        <v>79</v>
      </c>
      <c r="Y1457" s="63" t="str">
        <f>IFERROR(IF(VLOOKUP(X1457,Listor!$T$6:$U$7,2,FALSE)&lt;O1457,TRUE),"")</f>
        <v/>
      </c>
      <c r="Z1457" s="87"/>
      <c r="AA1457" s="104"/>
    </row>
    <row r="1458" spans="2:27" x14ac:dyDescent="0.25">
      <c r="B1458" s="68" t="s">
        <v>68</v>
      </c>
      <c r="C1458" s="80" t="str">
        <f>IFERROR(VLOOKUP(B1458,Listor!$A$6:$B$62,2,FALSE),"")</f>
        <v/>
      </c>
      <c r="D1458" s="80" t="str">
        <f>IFERROR(VLOOKUP(B1458,Listor!$A$6:$C$62,3,FALSE),"")</f>
        <v/>
      </c>
      <c r="E1458" s="110" t="s">
        <v>79</v>
      </c>
      <c r="F1458" s="66"/>
      <c r="G1458" s="35" t="str">
        <f>IFERROR(VLOOKUP(B1458,Listor!$A$6:$G$62,7,FALSE),"")</f>
        <v/>
      </c>
      <c r="H1458" s="63" t="str">
        <f>IFERROR(VLOOKUP(B1458,Listor!$N$6:$O$47,2,FALSE),"")</f>
        <v/>
      </c>
      <c r="I1458" s="63" t="str">
        <f t="shared" si="70"/>
        <v/>
      </c>
      <c r="J1458" s="96" t="str">
        <f>IFERROR(VLOOKUP(B1458,Listor!$N$6:$P$47,3,FALSE)*I1458,"")</f>
        <v/>
      </c>
      <c r="K1458" s="81"/>
      <c r="L1458" s="88" t="str">
        <f>IFERROR((VLOOKUP(B1458,Listor!$N$6:$P$47,3,FALSE)*Biologiska!K1458)+(VLOOKUP(B1458,Listor!$N$6:$Q$47,4,FALSE)),"")</f>
        <v/>
      </c>
      <c r="M1458" s="63" t="str">
        <f t="shared" si="71"/>
        <v/>
      </c>
      <c r="N1458" s="75"/>
      <c r="O1458" s="84" t="str">
        <f t="shared" si="72"/>
        <v/>
      </c>
      <c r="P1458" s="107"/>
      <c r="Q1458" s="87" t="s">
        <v>79</v>
      </c>
      <c r="R1458" s="87"/>
      <c r="S1458" s="87"/>
      <c r="T1458" s="87"/>
      <c r="U1458" s="87"/>
      <c r="V1458" s="86" t="s">
        <v>79</v>
      </c>
      <c r="W1458" s="75"/>
      <c r="X1458" s="102" t="s">
        <v>79</v>
      </c>
      <c r="Y1458" s="63" t="str">
        <f>IFERROR(IF(VLOOKUP(X1458,Listor!$T$6:$U$7,2,FALSE)&lt;O1458,TRUE),"")</f>
        <v/>
      </c>
      <c r="Z1458" s="87"/>
      <c r="AA1458" s="104"/>
    </row>
    <row r="1459" spans="2:27" x14ac:dyDescent="0.25">
      <c r="B1459" s="68" t="s">
        <v>68</v>
      </c>
      <c r="C1459" s="80" t="str">
        <f>IFERROR(VLOOKUP(B1459,Listor!$A$6:$B$62,2,FALSE),"")</f>
        <v/>
      </c>
      <c r="D1459" s="80" t="str">
        <f>IFERROR(VLOOKUP(B1459,Listor!$A$6:$C$62,3,FALSE),"")</f>
        <v/>
      </c>
      <c r="E1459" s="110" t="s">
        <v>79</v>
      </c>
      <c r="F1459" s="66"/>
      <c r="G1459" s="35" t="str">
        <f>IFERROR(VLOOKUP(B1459,Listor!$A$6:$G$62,7,FALSE),"")</f>
        <v/>
      </c>
      <c r="H1459" s="63" t="str">
        <f>IFERROR(VLOOKUP(B1459,Listor!$N$6:$O$47,2,FALSE),"")</f>
        <v/>
      </c>
      <c r="I1459" s="63" t="str">
        <f t="shared" si="70"/>
        <v/>
      </c>
      <c r="J1459" s="96" t="str">
        <f>IFERROR(VLOOKUP(B1459,Listor!$N$6:$P$47,3,FALSE)*I1459,"")</f>
        <v/>
      </c>
      <c r="K1459" s="81"/>
      <c r="L1459" s="88" t="str">
        <f>IFERROR((VLOOKUP(B1459,Listor!$N$6:$P$47,3,FALSE)*Biologiska!K1459)+(VLOOKUP(B1459,Listor!$N$6:$Q$47,4,FALSE)),"")</f>
        <v/>
      </c>
      <c r="M1459" s="63" t="str">
        <f t="shared" si="71"/>
        <v/>
      </c>
      <c r="N1459" s="75"/>
      <c r="O1459" s="84" t="str">
        <f t="shared" si="72"/>
        <v/>
      </c>
      <c r="P1459" s="107"/>
      <c r="Q1459" s="87" t="s">
        <v>79</v>
      </c>
      <c r="R1459" s="87"/>
      <c r="S1459" s="87"/>
      <c r="T1459" s="87"/>
      <c r="U1459" s="87"/>
      <c r="V1459" s="86" t="s">
        <v>79</v>
      </c>
      <c r="W1459" s="75"/>
      <c r="X1459" s="102" t="s">
        <v>79</v>
      </c>
      <c r="Y1459" s="63" t="str">
        <f>IFERROR(IF(VLOOKUP(X1459,Listor!$T$6:$U$7,2,FALSE)&lt;O1459,TRUE),"")</f>
        <v/>
      </c>
      <c r="Z1459" s="87"/>
      <c r="AA1459" s="104"/>
    </row>
    <row r="1460" spans="2:27" x14ac:dyDescent="0.25">
      <c r="B1460" s="68" t="s">
        <v>68</v>
      </c>
      <c r="C1460" s="80" t="str">
        <f>IFERROR(VLOOKUP(B1460,Listor!$A$6:$B$62,2,FALSE),"")</f>
        <v/>
      </c>
      <c r="D1460" s="80" t="str">
        <f>IFERROR(VLOOKUP(B1460,Listor!$A$6:$C$62,3,FALSE),"")</f>
        <v/>
      </c>
      <c r="E1460" s="110" t="s">
        <v>79</v>
      </c>
      <c r="F1460" s="66"/>
      <c r="G1460" s="35" t="str">
        <f>IFERROR(VLOOKUP(B1460,Listor!$A$6:$G$62,7,FALSE),"")</f>
        <v/>
      </c>
      <c r="H1460" s="63" t="str">
        <f>IFERROR(VLOOKUP(B1460,Listor!$N$6:$O$47,2,FALSE),"")</f>
        <v/>
      </c>
      <c r="I1460" s="63" t="str">
        <f t="shared" si="70"/>
        <v/>
      </c>
      <c r="J1460" s="96" t="str">
        <f>IFERROR(VLOOKUP(B1460,Listor!$N$6:$P$47,3,FALSE)*I1460,"")</f>
        <v/>
      </c>
      <c r="K1460" s="81"/>
      <c r="L1460" s="88" t="str">
        <f>IFERROR((VLOOKUP(B1460,Listor!$N$6:$P$47,3,FALSE)*Biologiska!K1460)+(VLOOKUP(B1460,Listor!$N$6:$Q$47,4,FALSE)),"")</f>
        <v/>
      </c>
      <c r="M1460" s="63" t="str">
        <f t="shared" si="71"/>
        <v/>
      </c>
      <c r="N1460" s="75"/>
      <c r="O1460" s="84" t="str">
        <f t="shared" si="72"/>
        <v/>
      </c>
      <c r="P1460" s="107"/>
      <c r="Q1460" s="87" t="s">
        <v>79</v>
      </c>
      <c r="R1460" s="87"/>
      <c r="S1460" s="87"/>
      <c r="T1460" s="87"/>
      <c r="U1460" s="87"/>
      <c r="V1460" s="86" t="s">
        <v>79</v>
      </c>
      <c r="W1460" s="75"/>
      <c r="X1460" s="102" t="s">
        <v>79</v>
      </c>
      <c r="Y1460" s="63" t="str">
        <f>IFERROR(IF(VLOOKUP(X1460,Listor!$T$6:$U$7,2,FALSE)&lt;O1460,TRUE),"")</f>
        <v/>
      </c>
      <c r="Z1460" s="87"/>
      <c r="AA1460" s="104"/>
    </row>
    <row r="1461" spans="2:27" x14ac:dyDescent="0.25">
      <c r="B1461" s="68" t="s">
        <v>68</v>
      </c>
      <c r="C1461" s="80" t="str">
        <f>IFERROR(VLOOKUP(B1461,Listor!$A$6:$B$62,2,FALSE),"")</f>
        <v/>
      </c>
      <c r="D1461" s="80" t="str">
        <f>IFERROR(VLOOKUP(B1461,Listor!$A$6:$C$62,3,FALSE),"")</f>
        <v/>
      </c>
      <c r="E1461" s="110" t="s">
        <v>79</v>
      </c>
      <c r="F1461" s="66"/>
      <c r="G1461" s="35" t="str">
        <f>IFERROR(VLOOKUP(B1461,Listor!$A$6:$G$62,7,FALSE),"")</f>
        <v/>
      </c>
      <c r="H1461" s="63" t="str">
        <f>IFERROR(VLOOKUP(B1461,Listor!$N$6:$O$47,2,FALSE),"")</f>
        <v/>
      </c>
      <c r="I1461" s="63" t="str">
        <f t="shared" si="70"/>
        <v/>
      </c>
      <c r="J1461" s="96" t="str">
        <f>IFERROR(VLOOKUP(B1461,Listor!$N$6:$P$47,3,FALSE)*I1461,"")</f>
        <v/>
      </c>
      <c r="K1461" s="81"/>
      <c r="L1461" s="88" t="str">
        <f>IFERROR((VLOOKUP(B1461,Listor!$N$6:$P$47,3,FALSE)*Biologiska!K1461)+(VLOOKUP(B1461,Listor!$N$6:$Q$47,4,FALSE)),"")</f>
        <v/>
      </c>
      <c r="M1461" s="63" t="str">
        <f t="shared" si="71"/>
        <v/>
      </c>
      <c r="N1461" s="75"/>
      <c r="O1461" s="84" t="str">
        <f t="shared" si="72"/>
        <v/>
      </c>
      <c r="P1461" s="107"/>
      <c r="Q1461" s="87" t="s">
        <v>79</v>
      </c>
      <c r="R1461" s="87"/>
      <c r="S1461" s="87"/>
      <c r="T1461" s="87"/>
      <c r="U1461" s="87"/>
      <c r="V1461" s="86" t="s">
        <v>79</v>
      </c>
      <c r="W1461" s="75"/>
      <c r="X1461" s="102" t="s">
        <v>79</v>
      </c>
      <c r="Y1461" s="63" t="str">
        <f>IFERROR(IF(VLOOKUP(X1461,Listor!$T$6:$U$7,2,FALSE)&lt;O1461,TRUE),"")</f>
        <v/>
      </c>
      <c r="Z1461" s="87"/>
      <c r="AA1461" s="104"/>
    </row>
    <row r="1462" spans="2:27" x14ac:dyDescent="0.25">
      <c r="B1462" s="68" t="s">
        <v>68</v>
      </c>
      <c r="C1462" s="80" t="str">
        <f>IFERROR(VLOOKUP(B1462,Listor!$A$6:$B$62,2,FALSE),"")</f>
        <v/>
      </c>
      <c r="D1462" s="80" t="str">
        <f>IFERROR(VLOOKUP(B1462,Listor!$A$6:$C$62,3,FALSE),"")</f>
        <v/>
      </c>
      <c r="E1462" s="110" t="s">
        <v>79</v>
      </c>
      <c r="F1462" s="66"/>
      <c r="G1462" s="35" t="str">
        <f>IFERROR(VLOOKUP(B1462,Listor!$A$6:$G$62,7,FALSE),"")</f>
        <v/>
      </c>
      <c r="H1462" s="63" t="str">
        <f>IFERROR(VLOOKUP(B1462,Listor!$N$6:$O$47,2,FALSE),"")</f>
        <v/>
      </c>
      <c r="I1462" s="63" t="str">
        <f t="shared" si="70"/>
        <v/>
      </c>
      <c r="J1462" s="96" t="str">
        <f>IFERROR(VLOOKUP(B1462,Listor!$N$6:$P$47,3,FALSE)*I1462,"")</f>
        <v/>
      </c>
      <c r="K1462" s="81"/>
      <c r="L1462" s="88" t="str">
        <f>IFERROR((VLOOKUP(B1462,Listor!$N$6:$P$47,3,FALSE)*Biologiska!K1462)+(VLOOKUP(B1462,Listor!$N$6:$Q$47,4,FALSE)),"")</f>
        <v/>
      </c>
      <c r="M1462" s="63" t="str">
        <f t="shared" si="71"/>
        <v/>
      </c>
      <c r="N1462" s="75"/>
      <c r="O1462" s="84" t="str">
        <f t="shared" si="72"/>
        <v/>
      </c>
      <c r="P1462" s="107"/>
      <c r="Q1462" s="87" t="s">
        <v>79</v>
      </c>
      <c r="R1462" s="87"/>
      <c r="S1462" s="87"/>
      <c r="T1462" s="87"/>
      <c r="U1462" s="87"/>
      <c r="V1462" s="86" t="s">
        <v>79</v>
      </c>
      <c r="W1462" s="75"/>
      <c r="X1462" s="102" t="s">
        <v>79</v>
      </c>
      <c r="Y1462" s="63" t="str">
        <f>IFERROR(IF(VLOOKUP(X1462,Listor!$T$6:$U$7,2,FALSE)&lt;O1462,TRUE),"")</f>
        <v/>
      </c>
      <c r="Z1462" s="87"/>
      <c r="AA1462" s="104"/>
    </row>
    <row r="1463" spans="2:27" x14ac:dyDescent="0.25">
      <c r="B1463" s="68" t="s">
        <v>68</v>
      </c>
      <c r="C1463" s="80" t="str">
        <f>IFERROR(VLOOKUP(B1463,Listor!$A$6:$B$62,2,FALSE),"")</f>
        <v/>
      </c>
      <c r="D1463" s="80" t="str">
        <f>IFERROR(VLOOKUP(B1463,Listor!$A$6:$C$62,3,FALSE),"")</f>
        <v/>
      </c>
      <c r="E1463" s="110" t="s">
        <v>79</v>
      </c>
      <c r="F1463" s="66"/>
      <c r="G1463" s="35" t="str">
        <f>IFERROR(VLOOKUP(B1463,Listor!$A$6:$G$62,7,FALSE),"")</f>
        <v/>
      </c>
      <c r="H1463" s="63" t="str">
        <f>IFERROR(VLOOKUP(B1463,Listor!$N$6:$O$47,2,FALSE),"")</f>
        <v/>
      </c>
      <c r="I1463" s="63" t="str">
        <f t="shared" si="70"/>
        <v/>
      </c>
      <c r="J1463" s="96" t="str">
        <f>IFERROR(VLOOKUP(B1463,Listor!$N$6:$P$47,3,FALSE)*I1463,"")</f>
        <v/>
      </c>
      <c r="K1463" s="81"/>
      <c r="L1463" s="88" t="str">
        <f>IFERROR((VLOOKUP(B1463,Listor!$N$6:$P$47,3,FALSE)*Biologiska!K1463)+(VLOOKUP(B1463,Listor!$N$6:$Q$47,4,FALSE)),"")</f>
        <v/>
      </c>
      <c r="M1463" s="63" t="str">
        <f t="shared" si="71"/>
        <v/>
      </c>
      <c r="N1463" s="75"/>
      <c r="O1463" s="84" t="str">
        <f t="shared" si="72"/>
        <v/>
      </c>
      <c r="P1463" s="107"/>
      <c r="Q1463" s="87" t="s">
        <v>79</v>
      </c>
      <c r="R1463" s="87"/>
      <c r="S1463" s="87"/>
      <c r="T1463" s="87"/>
      <c r="U1463" s="87"/>
      <c r="V1463" s="86" t="s">
        <v>79</v>
      </c>
      <c r="W1463" s="75"/>
      <c r="X1463" s="102" t="s">
        <v>79</v>
      </c>
      <c r="Y1463" s="63" t="str">
        <f>IFERROR(IF(VLOOKUP(X1463,Listor!$T$6:$U$7,2,FALSE)&lt;O1463,TRUE),"")</f>
        <v/>
      </c>
      <c r="Z1463" s="87"/>
      <c r="AA1463" s="104"/>
    </row>
    <row r="1464" spans="2:27" x14ac:dyDescent="0.25">
      <c r="B1464" s="68" t="s">
        <v>68</v>
      </c>
      <c r="C1464" s="80" t="str">
        <f>IFERROR(VLOOKUP(B1464,Listor!$A$6:$B$62,2,FALSE),"")</f>
        <v/>
      </c>
      <c r="D1464" s="80" t="str">
        <f>IFERROR(VLOOKUP(B1464,Listor!$A$6:$C$62,3,FALSE),"")</f>
        <v/>
      </c>
      <c r="E1464" s="110" t="s">
        <v>79</v>
      </c>
      <c r="F1464" s="66"/>
      <c r="G1464" s="35" t="str">
        <f>IFERROR(VLOOKUP(B1464,Listor!$A$6:$G$62,7,FALSE),"")</f>
        <v/>
      </c>
      <c r="H1464" s="63" t="str">
        <f>IFERROR(VLOOKUP(B1464,Listor!$N$6:$O$47,2,FALSE),"")</f>
        <v/>
      </c>
      <c r="I1464" s="63" t="str">
        <f t="shared" si="70"/>
        <v/>
      </c>
      <c r="J1464" s="96" t="str">
        <f>IFERROR(VLOOKUP(B1464,Listor!$N$6:$P$47,3,FALSE)*I1464,"")</f>
        <v/>
      </c>
      <c r="K1464" s="81"/>
      <c r="L1464" s="88" t="str">
        <f>IFERROR((VLOOKUP(B1464,Listor!$N$6:$P$47,3,FALSE)*Biologiska!K1464)+(VLOOKUP(B1464,Listor!$N$6:$Q$47,4,FALSE)),"")</f>
        <v/>
      </c>
      <c r="M1464" s="63" t="str">
        <f t="shared" si="71"/>
        <v/>
      </c>
      <c r="N1464" s="75"/>
      <c r="O1464" s="84" t="str">
        <f t="shared" si="72"/>
        <v/>
      </c>
      <c r="P1464" s="107"/>
      <c r="Q1464" s="87" t="s">
        <v>79</v>
      </c>
      <c r="R1464" s="87"/>
      <c r="S1464" s="87"/>
      <c r="T1464" s="87"/>
      <c r="U1464" s="87"/>
      <c r="V1464" s="86" t="s">
        <v>79</v>
      </c>
      <c r="W1464" s="75"/>
      <c r="X1464" s="102" t="s">
        <v>79</v>
      </c>
      <c r="Y1464" s="63" t="str">
        <f>IFERROR(IF(VLOOKUP(X1464,Listor!$T$6:$U$7,2,FALSE)&lt;O1464,TRUE),"")</f>
        <v/>
      </c>
      <c r="Z1464" s="87"/>
      <c r="AA1464" s="104"/>
    </row>
    <row r="1465" spans="2:27" x14ac:dyDescent="0.25">
      <c r="B1465" s="68" t="s">
        <v>68</v>
      </c>
      <c r="C1465" s="80" t="str">
        <f>IFERROR(VLOOKUP(B1465,Listor!$A$6:$B$62,2,FALSE),"")</f>
        <v/>
      </c>
      <c r="D1465" s="80" t="str">
        <f>IFERROR(VLOOKUP(B1465,Listor!$A$6:$C$62,3,FALSE),"")</f>
        <v/>
      </c>
      <c r="E1465" s="110" t="s">
        <v>79</v>
      </c>
      <c r="F1465" s="66"/>
      <c r="G1465" s="35" t="str">
        <f>IFERROR(VLOOKUP(B1465,Listor!$A$6:$G$62,7,FALSE),"")</f>
        <v/>
      </c>
      <c r="H1465" s="63" t="str">
        <f>IFERROR(VLOOKUP(B1465,Listor!$N$6:$O$47,2,FALSE),"")</f>
        <v/>
      </c>
      <c r="I1465" s="63" t="str">
        <f t="shared" si="70"/>
        <v/>
      </c>
      <c r="J1465" s="96" t="str">
        <f>IFERROR(VLOOKUP(B1465,Listor!$N$6:$P$47,3,FALSE)*I1465,"")</f>
        <v/>
      </c>
      <c r="K1465" s="81"/>
      <c r="L1465" s="88" t="str">
        <f>IFERROR((VLOOKUP(B1465,Listor!$N$6:$P$47,3,FALSE)*Biologiska!K1465)+(VLOOKUP(B1465,Listor!$N$6:$Q$47,4,FALSE)),"")</f>
        <v/>
      </c>
      <c r="M1465" s="63" t="str">
        <f t="shared" si="71"/>
        <v/>
      </c>
      <c r="N1465" s="75"/>
      <c r="O1465" s="84" t="str">
        <f t="shared" si="72"/>
        <v/>
      </c>
      <c r="P1465" s="107"/>
      <c r="Q1465" s="87" t="s">
        <v>79</v>
      </c>
      <c r="R1465" s="87"/>
      <c r="S1465" s="87"/>
      <c r="T1465" s="87"/>
      <c r="U1465" s="87"/>
      <c r="V1465" s="86" t="s">
        <v>79</v>
      </c>
      <c r="W1465" s="75"/>
      <c r="X1465" s="102" t="s">
        <v>79</v>
      </c>
      <c r="Y1465" s="63" t="str">
        <f>IFERROR(IF(VLOOKUP(X1465,Listor!$T$6:$U$7,2,FALSE)&lt;O1465,TRUE),"")</f>
        <v/>
      </c>
      <c r="Z1465" s="87"/>
      <c r="AA1465" s="104"/>
    </row>
    <row r="1466" spans="2:27" x14ac:dyDescent="0.25">
      <c r="B1466" s="68" t="s">
        <v>68</v>
      </c>
      <c r="C1466" s="80" t="str">
        <f>IFERROR(VLOOKUP(B1466,Listor!$A$6:$B$62,2,FALSE),"")</f>
        <v/>
      </c>
      <c r="D1466" s="80" t="str">
        <f>IFERROR(VLOOKUP(B1466,Listor!$A$6:$C$62,3,FALSE),"")</f>
        <v/>
      </c>
      <c r="E1466" s="110" t="s">
        <v>79</v>
      </c>
      <c r="F1466" s="66"/>
      <c r="G1466" s="35" t="str">
        <f>IFERROR(VLOOKUP(B1466,Listor!$A$6:$G$62,7,FALSE),"")</f>
        <v/>
      </c>
      <c r="H1466" s="63" t="str">
        <f>IFERROR(VLOOKUP(B1466,Listor!$N$6:$O$47,2,FALSE),"")</f>
        <v/>
      </c>
      <c r="I1466" s="63" t="str">
        <f t="shared" si="70"/>
        <v/>
      </c>
      <c r="J1466" s="96" t="str">
        <f>IFERROR(VLOOKUP(B1466,Listor!$N$6:$P$47,3,FALSE)*I1466,"")</f>
        <v/>
      </c>
      <c r="K1466" s="81"/>
      <c r="L1466" s="88" t="str">
        <f>IFERROR((VLOOKUP(B1466,Listor!$N$6:$P$47,3,FALSE)*Biologiska!K1466)+(VLOOKUP(B1466,Listor!$N$6:$Q$47,4,FALSE)),"")</f>
        <v/>
      </c>
      <c r="M1466" s="63" t="str">
        <f t="shared" si="71"/>
        <v/>
      </c>
      <c r="N1466" s="75"/>
      <c r="O1466" s="84" t="str">
        <f t="shared" si="72"/>
        <v/>
      </c>
      <c r="P1466" s="107"/>
      <c r="Q1466" s="87" t="s">
        <v>79</v>
      </c>
      <c r="R1466" s="87"/>
      <c r="S1466" s="87"/>
      <c r="T1466" s="87"/>
      <c r="U1466" s="87"/>
      <c r="V1466" s="86" t="s">
        <v>79</v>
      </c>
      <c r="W1466" s="75"/>
      <c r="X1466" s="102" t="s">
        <v>79</v>
      </c>
      <c r="Y1466" s="63" t="str">
        <f>IFERROR(IF(VLOOKUP(X1466,Listor!$T$6:$U$7,2,FALSE)&lt;O1466,TRUE),"")</f>
        <v/>
      </c>
      <c r="Z1466" s="87"/>
      <c r="AA1466" s="104"/>
    </row>
    <row r="1467" spans="2:27" x14ac:dyDescent="0.25">
      <c r="B1467" s="68" t="s">
        <v>68</v>
      </c>
      <c r="C1467" s="80" t="str">
        <f>IFERROR(VLOOKUP(B1467,Listor!$A$6:$B$62,2,FALSE),"")</f>
        <v/>
      </c>
      <c r="D1467" s="80" t="str">
        <f>IFERROR(VLOOKUP(B1467,Listor!$A$6:$C$62,3,FALSE),"")</f>
        <v/>
      </c>
      <c r="E1467" s="110" t="s">
        <v>79</v>
      </c>
      <c r="F1467" s="66"/>
      <c r="G1467" s="35" t="str">
        <f>IFERROR(VLOOKUP(B1467,Listor!$A$6:$G$62,7,FALSE),"")</f>
        <v/>
      </c>
      <c r="H1467" s="63" t="str">
        <f>IFERROR(VLOOKUP(B1467,Listor!$N$6:$O$47,2,FALSE),"")</f>
        <v/>
      </c>
      <c r="I1467" s="63" t="str">
        <f t="shared" si="70"/>
        <v/>
      </c>
      <c r="J1467" s="96" t="str">
        <f>IFERROR(VLOOKUP(B1467,Listor!$N$6:$P$47,3,FALSE)*I1467,"")</f>
        <v/>
      </c>
      <c r="K1467" s="81"/>
      <c r="L1467" s="88" t="str">
        <f>IFERROR((VLOOKUP(B1467,Listor!$N$6:$P$47,3,FALSE)*Biologiska!K1467)+(VLOOKUP(B1467,Listor!$N$6:$Q$47,4,FALSE)),"")</f>
        <v/>
      </c>
      <c r="M1467" s="63" t="str">
        <f t="shared" si="71"/>
        <v/>
      </c>
      <c r="N1467" s="75"/>
      <c r="O1467" s="84" t="str">
        <f t="shared" si="72"/>
        <v/>
      </c>
      <c r="P1467" s="107"/>
      <c r="Q1467" s="87" t="s">
        <v>79</v>
      </c>
      <c r="R1467" s="87"/>
      <c r="S1467" s="87"/>
      <c r="T1467" s="87"/>
      <c r="U1467" s="87"/>
      <c r="V1467" s="86" t="s">
        <v>79</v>
      </c>
      <c r="W1467" s="75"/>
      <c r="X1467" s="102" t="s">
        <v>79</v>
      </c>
      <c r="Y1467" s="63" t="str">
        <f>IFERROR(IF(VLOOKUP(X1467,Listor!$T$6:$U$7,2,FALSE)&lt;O1467,TRUE),"")</f>
        <v/>
      </c>
      <c r="Z1467" s="87"/>
      <c r="AA1467" s="104"/>
    </row>
    <row r="1468" spans="2:27" x14ac:dyDescent="0.25">
      <c r="B1468" s="68" t="s">
        <v>68</v>
      </c>
      <c r="C1468" s="80" t="str">
        <f>IFERROR(VLOOKUP(B1468,Listor!$A$6:$B$62,2,FALSE),"")</f>
        <v/>
      </c>
      <c r="D1468" s="80" t="str">
        <f>IFERROR(VLOOKUP(B1468,Listor!$A$6:$C$62,3,FALSE),"")</f>
        <v/>
      </c>
      <c r="E1468" s="110" t="s">
        <v>79</v>
      </c>
      <c r="F1468" s="66"/>
      <c r="G1468" s="35" t="str">
        <f>IFERROR(VLOOKUP(B1468,Listor!$A$6:$G$62,7,FALSE),"")</f>
        <v/>
      </c>
      <c r="H1468" s="63" t="str">
        <f>IFERROR(VLOOKUP(B1468,Listor!$N$6:$O$47,2,FALSE),"")</f>
        <v/>
      </c>
      <c r="I1468" s="63" t="str">
        <f t="shared" si="70"/>
        <v/>
      </c>
      <c r="J1468" s="96" t="str">
        <f>IFERROR(VLOOKUP(B1468,Listor!$N$6:$P$47,3,FALSE)*I1468,"")</f>
        <v/>
      </c>
      <c r="K1468" s="81"/>
      <c r="L1468" s="88" t="str">
        <f>IFERROR((VLOOKUP(B1468,Listor!$N$6:$P$47,3,FALSE)*Biologiska!K1468)+(VLOOKUP(B1468,Listor!$N$6:$Q$47,4,FALSE)),"")</f>
        <v/>
      </c>
      <c r="M1468" s="63" t="str">
        <f t="shared" si="71"/>
        <v/>
      </c>
      <c r="N1468" s="75"/>
      <c r="O1468" s="84" t="str">
        <f t="shared" si="72"/>
        <v/>
      </c>
      <c r="P1468" s="107"/>
      <c r="Q1468" s="87" t="s">
        <v>79</v>
      </c>
      <c r="R1468" s="87"/>
      <c r="S1468" s="87"/>
      <c r="T1468" s="87"/>
      <c r="U1468" s="87"/>
      <c r="V1468" s="86" t="s">
        <v>79</v>
      </c>
      <c r="W1468" s="75"/>
      <c r="X1468" s="102" t="s">
        <v>79</v>
      </c>
      <c r="Y1468" s="63" t="str">
        <f>IFERROR(IF(VLOOKUP(X1468,Listor!$T$6:$U$7,2,FALSE)&lt;O1468,TRUE),"")</f>
        <v/>
      </c>
      <c r="Z1468" s="87"/>
      <c r="AA1468" s="104"/>
    </row>
    <row r="1469" spans="2:27" x14ac:dyDescent="0.25">
      <c r="B1469" s="68" t="s">
        <v>68</v>
      </c>
      <c r="C1469" s="80" t="str">
        <f>IFERROR(VLOOKUP(B1469,Listor!$A$6:$B$62,2,FALSE),"")</f>
        <v/>
      </c>
      <c r="D1469" s="80" t="str">
        <f>IFERROR(VLOOKUP(B1469,Listor!$A$6:$C$62,3,FALSE),"")</f>
        <v/>
      </c>
      <c r="E1469" s="110" t="s">
        <v>79</v>
      </c>
      <c r="F1469" s="66"/>
      <c r="G1469" s="35" t="str">
        <f>IFERROR(VLOOKUP(B1469,Listor!$A$6:$G$62,7,FALSE),"")</f>
        <v/>
      </c>
      <c r="H1469" s="63" t="str">
        <f>IFERROR(VLOOKUP(B1469,Listor!$N$6:$O$47,2,FALSE),"")</f>
        <v/>
      </c>
      <c r="I1469" s="63" t="str">
        <f t="shared" si="70"/>
        <v/>
      </c>
      <c r="J1469" s="96" t="str">
        <f>IFERROR(VLOOKUP(B1469,Listor!$N$6:$P$47,3,FALSE)*I1469,"")</f>
        <v/>
      </c>
      <c r="K1469" s="81"/>
      <c r="L1469" s="88" t="str">
        <f>IFERROR((VLOOKUP(B1469,Listor!$N$6:$P$47,3,FALSE)*Biologiska!K1469)+(VLOOKUP(B1469,Listor!$N$6:$Q$47,4,FALSE)),"")</f>
        <v/>
      </c>
      <c r="M1469" s="63" t="str">
        <f t="shared" si="71"/>
        <v/>
      </c>
      <c r="N1469" s="75"/>
      <c r="O1469" s="84" t="str">
        <f t="shared" si="72"/>
        <v/>
      </c>
      <c r="P1469" s="107"/>
      <c r="Q1469" s="87" t="s">
        <v>79</v>
      </c>
      <c r="R1469" s="87"/>
      <c r="S1469" s="87"/>
      <c r="T1469" s="87"/>
      <c r="U1469" s="87"/>
      <c r="V1469" s="86" t="s">
        <v>79</v>
      </c>
      <c r="W1469" s="75"/>
      <c r="X1469" s="102" t="s">
        <v>79</v>
      </c>
      <c r="Y1469" s="63" t="str">
        <f>IFERROR(IF(VLOOKUP(X1469,Listor!$T$6:$U$7,2,FALSE)&lt;O1469,TRUE),"")</f>
        <v/>
      </c>
      <c r="Z1469" s="87"/>
      <c r="AA1469" s="104"/>
    </row>
    <row r="1470" spans="2:27" x14ac:dyDescent="0.25">
      <c r="B1470" s="68" t="s">
        <v>68</v>
      </c>
      <c r="C1470" s="80" t="str">
        <f>IFERROR(VLOOKUP(B1470,Listor!$A$6:$B$62,2,FALSE),"")</f>
        <v/>
      </c>
      <c r="D1470" s="80" t="str">
        <f>IFERROR(VLOOKUP(B1470,Listor!$A$6:$C$62,3,FALSE),"")</f>
        <v/>
      </c>
      <c r="E1470" s="110" t="s">
        <v>79</v>
      </c>
      <c r="F1470" s="66"/>
      <c r="G1470" s="35" t="str">
        <f>IFERROR(VLOOKUP(B1470,Listor!$A$6:$G$62,7,FALSE),"")</f>
        <v/>
      </c>
      <c r="H1470" s="63" t="str">
        <f>IFERROR(VLOOKUP(B1470,Listor!$N$6:$O$47,2,FALSE),"")</f>
        <v/>
      </c>
      <c r="I1470" s="63" t="str">
        <f t="shared" si="70"/>
        <v/>
      </c>
      <c r="J1470" s="96" t="str">
        <f>IFERROR(VLOOKUP(B1470,Listor!$N$6:$P$47,3,FALSE)*I1470,"")</f>
        <v/>
      </c>
      <c r="K1470" s="81"/>
      <c r="L1470" s="88" t="str">
        <f>IFERROR((VLOOKUP(B1470,Listor!$N$6:$P$47,3,FALSE)*Biologiska!K1470)+(VLOOKUP(B1470,Listor!$N$6:$Q$47,4,FALSE)),"")</f>
        <v/>
      </c>
      <c r="M1470" s="63" t="str">
        <f t="shared" si="71"/>
        <v/>
      </c>
      <c r="N1470" s="75"/>
      <c r="O1470" s="84" t="str">
        <f t="shared" si="72"/>
        <v/>
      </c>
      <c r="P1470" s="107"/>
      <c r="Q1470" s="87" t="s">
        <v>79</v>
      </c>
      <c r="R1470" s="87"/>
      <c r="S1470" s="87"/>
      <c r="T1470" s="87"/>
      <c r="U1470" s="87"/>
      <c r="V1470" s="86" t="s">
        <v>79</v>
      </c>
      <c r="W1470" s="75"/>
      <c r="X1470" s="102" t="s">
        <v>79</v>
      </c>
      <c r="Y1470" s="63" t="str">
        <f>IFERROR(IF(VLOOKUP(X1470,Listor!$T$6:$U$7,2,FALSE)&lt;O1470,TRUE),"")</f>
        <v/>
      </c>
      <c r="Z1470" s="87"/>
      <c r="AA1470" s="104"/>
    </row>
    <row r="1471" spans="2:27" x14ac:dyDescent="0.25">
      <c r="B1471" s="68" t="s">
        <v>68</v>
      </c>
      <c r="C1471" s="80" t="str">
        <f>IFERROR(VLOOKUP(B1471,Listor!$A$6:$B$62,2,FALSE),"")</f>
        <v/>
      </c>
      <c r="D1471" s="80" t="str">
        <f>IFERROR(VLOOKUP(B1471,Listor!$A$6:$C$62,3,FALSE),"")</f>
        <v/>
      </c>
      <c r="E1471" s="110" t="s">
        <v>79</v>
      </c>
      <c r="F1471" s="66"/>
      <c r="G1471" s="35" t="str">
        <f>IFERROR(VLOOKUP(B1471,Listor!$A$6:$G$62,7,FALSE),"")</f>
        <v/>
      </c>
      <c r="H1471" s="63" t="str">
        <f>IFERROR(VLOOKUP(B1471,Listor!$N$6:$O$47,2,FALSE),"")</f>
        <v/>
      </c>
      <c r="I1471" s="63" t="str">
        <f t="shared" si="70"/>
        <v/>
      </c>
      <c r="J1471" s="96" t="str">
        <f>IFERROR(VLOOKUP(B1471,Listor!$N$6:$P$47,3,FALSE)*I1471,"")</f>
        <v/>
      </c>
      <c r="K1471" s="81"/>
      <c r="L1471" s="88" t="str">
        <f>IFERROR((VLOOKUP(B1471,Listor!$N$6:$P$47,3,FALSE)*Biologiska!K1471)+(VLOOKUP(B1471,Listor!$N$6:$Q$47,4,FALSE)),"")</f>
        <v/>
      </c>
      <c r="M1471" s="63" t="str">
        <f t="shared" si="71"/>
        <v/>
      </c>
      <c r="N1471" s="75"/>
      <c r="O1471" s="84" t="str">
        <f t="shared" si="72"/>
        <v/>
      </c>
      <c r="P1471" s="107"/>
      <c r="Q1471" s="87" t="s">
        <v>79</v>
      </c>
      <c r="R1471" s="87"/>
      <c r="S1471" s="87"/>
      <c r="T1471" s="87"/>
      <c r="U1471" s="87"/>
      <c r="V1471" s="86" t="s">
        <v>79</v>
      </c>
      <c r="W1471" s="75"/>
      <c r="X1471" s="102" t="s">
        <v>79</v>
      </c>
      <c r="Y1471" s="63" t="str">
        <f>IFERROR(IF(VLOOKUP(X1471,Listor!$T$6:$U$7,2,FALSE)&lt;O1471,TRUE),"")</f>
        <v/>
      </c>
      <c r="Z1471" s="87"/>
      <c r="AA1471" s="104"/>
    </row>
    <row r="1472" spans="2:27" x14ac:dyDescent="0.25">
      <c r="B1472" s="68" t="s">
        <v>68</v>
      </c>
      <c r="C1472" s="80" t="str">
        <f>IFERROR(VLOOKUP(B1472,Listor!$A$6:$B$62,2,FALSE),"")</f>
        <v/>
      </c>
      <c r="D1472" s="80" t="str">
        <f>IFERROR(VLOOKUP(B1472,Listor!$A$6:$C$62,3,FALSE),"")</f>
        <v/>
      </c>
      <c r="E1472" s="110" t="s">
        <v>79</v>
      </c>
      <c r="F1472" s="66"/>
      <c r="G1472" s="35" t="str">
        <f>IFERROR(VLOOKUP(B1472,Listor!$A$6:$G$62,7,FALSE),"")</f>
        <v/>
      </c>
      <c r="H1472" s="63" t="str">
        <f>IFERROR(VLOOKUP(B1472,Listor!$N$6:$O$47,2,FALSE),"")</f>
        <v/>
      </c>
      <c r="I1472" s="63" t="str">
        <f t="shared" si="70"/>
        <v/>
      </c>
      <c r="J1472" s="96" t="str">
        <f>IFERROR(VLOOKUP(B1472,Listor!$N$6:$P$47,3,FALSE)*I1472,"")</f>
        <v/>
      </c>
      <c r="K1472" s="81"/>
      <c r="L1472" s="88" t="str">
        <f>IFERROR((VLOOKUP(B1472,Listor!$N$6:$P$47,3,FALSE)*Biologiska!K1472)+(VLOOKUP(B1472,Listor!$N$6:$Q$47,4,FALSE)),"")</f>
        <v/>
      </c>
      <c r="M1472" s="63" t="str">
        <f t="shared" si="71"/>
        <v/>
      </c>
      <c r="N1472" s="75"/>
      <c r="O1472" s="84" t="str">
        <f t="shared" si="72"/>
        <v/>
      </c>
      <c r="P1472" s="107"/>
      <c r="Q1472" s="87" t="s">
        <v>79</v>
      </c>
      <c r="R1472" s="87"/>
      <c r="S1472" s="87"/>
      <c r="T1472" s="87"/>
      <c r="U1472" s="87"/>
      <c r="V1472" s="86" t="s">
        <v>79</v>
      </c>
      <c r="W1472" s="75"/>
      <c r="X1472" s="102" t="s">
        <v>79</v>
      </c>
      <c r="Y1472" s="63" t="str">
        <f>IFERROR(IF(VLOOKUP(X1472,Listor!$T$6:$U$7,2,FALSE)&lt;O1472,TRUE),"")</f>
        <v/>
      </c>
      <c r="Z1472" s="87"/>
      <c r="AA1472" s="104"/>
    </row>
    <row r="1473" spans="2:27" x14ac:dyDescent="0.25">
      <c r="B1473" s="68" t="s">
        <v>68</v>
      </c>
      <c r="C1473" s="80" t="str">
        <f>IFERROR(VLOOKUP(B1473,Listor!$A$6:$B$62,2,FALSE),"")</f>
        <v/>
      </c>
      <c r="D1473" s="80" t="str">
        <f>IFERROR(VLOOKUP(B1473,Listor!$A$6:$C$62,3,FALSE),"")</f>
        <v/>
      </c>
      <c r="E1473" s="110" t="s">
        <v>79</v>
      </c>
      <c r="F1473" s="66"/>
      <c r="G1473" s="35" t="str">
        <f>IFERROR(VLOOKUP(B1473,Listor!$A$6:$G$62,7,FALSE),"")</f>
        <v/>
      </c>
      <c r="H1473" s="63" t="str">
        <f>IFERROR(VLOOKUP(B1473,Listor!$N$6:$O$47,2,FALSE),"")</f>
        <v/>
      </c>
      <c r="I1473" s="63" t="str">
        <f t="shared" si="70"/>
        <v/>
      </c>
      <c r="J1473" s="96" t="str">
        <f>IFERROR(VLOOKUP(B1473,Listor!$N$6:$P$47,3,FALSE)*I1473,"")</f>
        <v/>
      </c>
      <c r="K1473" s="81"/>
      <c r="L1473" s="88" t="str">
        <f>IFERROR((VLOOKUP(B1473,Listor!$N$6:$P$47,3,FALSE)*Biologiska!K1473)+(VLOOKUP(B1473,Listor!$N$6:$Q$47,4,FALSE)),"")</f>
        <v/>
      </c>
      <c r="M1473" s="63" t="str">
        <f t="shared" si="71"/>
        <v/>
      </c>
      <c r="N1473" s="75"/>
      <c r="O1473" s="84" t="str">
        <f t="shared" si="72"/>
        <v/>
      </c>
      <c r="P1473" s="107"/>
      <c r="Q1473" s="87" t="s">
        <v>79</v>
      </c>
      <c r="R1473" s="87"/>
      <c r="S1473" s="87"/>
      <c r="T1473" s="87"/>
      <c r="U1473" s="87"/>
      <c r="V1473" s="86" t="s">
        <v>79</v>
      </c>
      <c r="W1473" s="75"/>
      <c r="X1473" s="102" t="s">
        <v>79</v>
      </c>
      <c r="Y1473" s="63" t="str">
        <f>IFERROR(IF(VLOOKUP(X1473,Listor!$T$6:$U$7,2,FALSE)&lt;O1473,TRUE),"")</f>
        <v/>
      </c>
      <c r="Z1473" s="87"/>
      <c r="AA1473" s="104"/>
    </row>
    <row r="1474" spans="2:27" x14ac:dyDescent="0.25">
      <c r="B1474" s="68" t="s">
        <v>68</v>
      </c>
      <c r="C1474" s="80" t="str">
        <f>IFERROR(VLOOKUP(B1474,Listor!$A$6:$B$62,2,FALSE),"")</f>
        <v/>
      </c>
      <c r="D1474" s="80" t="str">
        <f>IFERROR(VLOOKUP(B1474,Listor!$A$6:$C$62,3,FALSE),"")</f>
        <v/>
      </c>
      <c r="E1474" s="110" t="s">
        <v>79</v>
      </c>
      <c r="F1474" s="66"/>
      <c r="G1474" s="35" t="str">
        <f>IFERROR(VLOOKUP(B1474,Listor!$A$6:$G$62,7,FALSE),"")</f>
        <v/>
      </c>
      <c r="H1474" s="63" t="str">
        <f>IFERROR(VLOOKUP(B1474,Listor!$N$6:$O$47,2,FALSE),"")</f>
        <v/>
      </c>
      <c r="I1474" s="63" t="str">
        <f t="shared" si="70"/>
        <v/>
      </c>
      <c r="J1474" s="96" t="str">
        <f>IFERROR(VLOOKUP(B1474,Listor!$N$6:$P$47,3,FALSE)*I1474,"")</f>
        <v/>
      </c>
      <c r="K1474" s="81"/>
      <c r="L1474" s="88" t="str">
        <f>IFERROR((VLOOKUP(B1474,Listor!$N$6:$P$47,3,FALSE)*Biologiska!K1474)+(VLOOKUP(B1474,Listor!$N$6:$Q$47,4,FALSE)),"")</f>
        <v/>
      </c>
      <c r="M1474" s="63" t="str">
        <f t="shared" si="71"/>
        <v/>
      </c>
      <c r="N1474" s="75"/>
      <c r="O1474" s="84" t="str">
        <f t="shared" si="72"/>
        <v/>
      </c>
      <c r="P1474" s="107"/>
      <c r="Q1474" s="87" t="s">
        <v>79</v>
      </c>
      <c r="R1474" s="87"/>
      <c r="S1474" s="87"/>
      <c r="T1474" s="87"/>
      <c r="U1474" s="87"/>
      <c r="V1474" s="86" t="s">
        <v>79</v>
      </c>
      <c r="W1474" s="75"/>
      <c r="X1474" s="102" t="s">
        <v>79</v>
      </c>
      <c r="Y1474" s="63" t="str">
        <f>IFERROR(IF(VLOOKUP(X1474,Listor!$T$6:$U$7,2,FALSE)&lt;O1474,TRUE),"")</f>
        <v/>
      </c>
      <c r="Z1474" s="87"/>
      <c r="AA1474" s="104"/>
    </row>
    <row r="1475" spans="2:27" x14ac:dyDescent="0.25">
      <c r="B1475" s="68" t="s">
        <v>68</v>
      </c>
      <c r="C1475" s="80" t="str">
        <f>IFERROR(VLOOKUP(B1475,Listor!$A$6:$B$62,2,FALSE),"")</f>
        <v/>
      </c>
      <c r="D1475" s="80" t="str">
        <f>IFERROR(VLOOKUP(B1475,Listor!$A$6:$C$62,3,FALSE),"")</f>
        <v/>
      </c>
      <c r="E1475" s="110" t="s">
        <v>79</v>
      </c>
      <c r="F1475" s="66"/>
      <c r="G1475" s="35" t="str">
        <f>IFERROR(VLOOKUP(B1475,Listor!$A$6:$G$62,7,FALSE),"")</f>
        <v/>
      </c>
      <c r="H1475" s="63" t="str">
        <f>IFERROR(VLOOKUP(B1475,Listor!$N$6:$O$47,2,FALSE),"")</f>
        <v/>
      </c>
      <c r="I1475" s="63" t="str">
        <f t="shared" si="70"/>
        <v/>
      </c>
      <c r="J1475" s="96" t="str">
        <f>IFERROR(VLOOKUP(B1475,Listor!$N$6:$P$47,3,FALSE)*I1475,"")</f>
        <v/>
      </c>
      <c r="K1475" s="81"/>
      <c r="L1475" s="88" t="str">
        <f>IFERROR((VLOOKUP(B1475,Listor!$N$6:$P$47,3,FALSE)*Biologiska!K1475)+(VLOOKUP(B1475,Listor!$N$6:$Q$47,4,FALSE)),"")</f>
        <v/>
      </c>
      <c r="M1475" s="63" t="str">
        <f t="shared" si="71"/>
        <v/>
      </c>
      <c r="N1475" s="75"/>
      <c r="O1475" s="84" t="str">
        <f t="shared" si="72"/>
        <v/>
      </c>
      <c r="P1475" s="107"/>
      <c r="Q1475" s="87" t="s">
        <v>79</v>
      </c>
      <c r="R1475" s="87"/>
      <c r="S1475" s="87"/>
      <c r="T1475" s="87"/>
      <c r="U1475" s="87"/>
      <c r="V1475" s="86" t="s">
        <v>79</v>
      </c>
      <c r="W1475" s="75"/>
      <c r="X1475" s="102" t="s">
        <v>79</v>
      </c>
      <c r="Y1475" s="63" t="str">
        <f>IFERROR(IF(VLOOKUP(X1475,Listor!$T$6:$U$7,2,FALSE)&lt;O1475,TRUE),"")</f>
        <v/>
      </c>
      <c r="Z1475" s="87"/>
      <c r="AA1475" s="104"/>
    </row>
    <row r="1476" spans="2:27" x14ac:dyDescent="0.25">
      <c r="B1476" s="68" t="s">
        <v>68</v>
      </c>
      <c r="C1476" s="80" t="str">
        <f>IFERROR(VLOOKUP(B1476,Listor!$A$6:$B$62,2,FALSE),"")</f>
        <v/>
      </c>
      <c r="D1476" s="80" t="str">
        <f>IFERROR(VLOOKUP(B1476,Listor!$A$6:$C$62,3,FALSE),"")</f>
        <v/>
      </c>
      <c r="E1476" s="110" t="s">
        <v>79</v>
      </c>
      <c r="F1476" s="66"/>
      <c r="G1476" s="35" t="str">
        <f>IFERROR(VLOOKUP(B1476,Listor!$A$6:$G$62,7,FALSE),"")</f>
        <v/>
      </c>
      <c r="H1476" s="63" t="str">
        <f>IFERROR(VLOOKUP(B1476,Listor!$N$6:$O$47,2,FALSE),"")</f>
        <v/>
      </c>
      <c r="I1476" s="63" t="str">
        <f t="shared" si="70"/>
        <v/>
      </c>
      <c r="J1476" s="96" t="str">
        <f>IFERROR(VLOOKUP(B1476,Listor!$N$6:$P$47,3,FALSE)*I1476,"")</f>
        <v/>
      </c>
      <c r="K1476" s="81"/>
      <c r="L1476" s="88" t="str">
        <f>IFERROR((VLOOKUP(B1476,Listor!$N$6:$P$47,3,FALSE)*Biologiska!K1476)+(VLOOKUP(B1476,Listor!$N$6:$Q$47,4,FALSE)),"")</f>
        <v/>
      </c>
      <c r="M1476" s="63" t="str">
        <f t="shared" si="71"/>
        <v/>
      </c>
      <c r="N1476" s="75"/>
      <c r="O1476" s="84" t="str">
        <f t="shared" si="72"/>
        <v/>
      </c>
      <c r="P1476" s="107"/>
      <c r="Q1476" s="87" t="s">
        <v>79</v>
      </c>
      <c r="R1476" s="87"/>
      <c r="S1476" s="87"/>
      <c r="T1476" s="87"/>
      <c r="U1476" s="87"/>
      <c r="V1476" s="86" t="s">
        <v>79</v>
      </c>
      <c r="W1476" s="75"/>
      <c r="X1476" s="102" t="s">
        <v>79</v>
      </c>
      <c r="Y1476" s="63" t="str">
        <f>IFERROR(IF(VLOOKUP(X1476,Listor!$T$6:$U$7,2,FALSE)&lt;O1476,TRUE),"")</f>
        <v/>
      </c>
      <c r="Z1476" s="87"/>
      <c r="AA1476" s="104"/>
    </row>
    <row r="1477" spans="2:27" x14ac:dyDescent="0.25">
      <c r="B1477" s="68" t="s">
        <v>68</v>
      </c>
      <c r="C1477" s="80" t="str">
        <f>IFERROR(VLOOKUP(B1477,Listor!$A$6:$B$62,2,FALSE),"")</f>
        <v/>
      </c>
      <c r="D1477" s="80" t="str">
        <f>IFERROR(VLOOKUP(B1477,Listor!$A$6:$C$62,3,FALSE),"")</f>
        <v/>
      </c>
      <c r="E1477" s="110" t="s">
        <v>79</v>
      </c>
      <c r="F1477" s="66"/>
      <c r="G1477" s="35" t="str">
        <f>IFERROR(VLOOKUP(B1477,Listor!$A$6:$G$62,7,FALSE),"")</f>
        <v/>
      </c>
      <c r="H1477" s="63" t="str">
        <f>IFERROR(VLOOKUP(B1477,Listor!$N$6:$O$47,2,FALSE),"")</f>
        <v/>
      </c>
      <c r="I1477" s="63" t="str">
        <f t="shared" si="70"/>
        <v/>
      </c>
      <c r="J1477" s="96" t="str">
        <f>IFERROR(VLOOKUP(B1477,Listor!$N$6:$P$47,3,FALSE)*I1477,"")</f>
        <v/>
      </c>
      <c r="K1477" s="81"/>
      <c r="L1477" s="88" t="str">
        <f>IFERROR((VLOOKUP(B1477,Listor!$N$6:$P$47,3,FALSE)*Biologiska!K1477)+(VLOOKUP(B1477,Listor!$N$6:$Q$47,4,FALSE)),"")</f>
        <v/>
      </c>
      <c r="M1477" s="63" t="str">
        <f t="shared" si="71"/>
        <v/>
      </c>
      <c r="N1477" s="75"/>
      <c r="O1477" s="84" t="str">
        <f t="shared" si="72"/>
        <v/>
      </c>
      <c r="P1477" s="107"/>
      <c r="Q1477" s="87" t="s">
        <v>79</v>
      </c>
      <c r="R1477" s="87"/>
      <c r="S1477" s="87"/>
      <c r="T1477" s="87"/>
      <c r="U1477" s="87"/>
      <c r="V1477" s="86" t="s">
        <v>79</v>
      </c>
      <c r="W1477" s="75"/>
      <c r="X1477" s="102" t="s">
        <v>79</v>
      </c>
      <c r="Y1477" s="63" t="str">
        <f>IFERROR(IF(VLOOKUP(X1477,Listor!$T$6:$U$7,2,FALSE)&lt;O1477,TRUE),"")</f>
        <v/>
      </c>
      <c r="Z1477" s="87"/>
      <c r="AA1477" s="104"/>
    </row>
    <row r="1478" spans="2:27" x14ac:dyDescent="0.25">
      <c r="B1478" s="68" t="s">
        <v>68</v>
      </c>
      <c r="C1478" s="80" t="str">
        <f>IFERROR(VLOOKUP(B1478,Listor!$A$6:$B$62,2,FALSE),"")</f>
        <v/>
      </c>
      <c r="D1478" s="80" t="str">
        <f>IFERROR(VLOOKUP(B1478,Listor!$A$6:$C$62,3,FALSE),"")</f>
        <v/>
      </c>
      <c r="E1478" s="110" t="s">
        <v>79</v>
      </c>
      <c r="F1478" s="66"/>
      <c r="G1478" s="35" t="str">
        <f>IFERROR(VLOOKUP(B1478,Listor!$A$6:$G$62,7,FALSE),"")</f>
        <v/>
      </c>
      <c r="H1478" s="63" t="str">
        <f>IFERROR(VLOOKUP(B1478,Listor!$N$6:$O$47,2,FALSE),"")</f>
        <v/>
      </c>
      <c r="I1478" s="63" t="str">
        <f t="shared" si="70"/>
        <v/>
      </c>
      <c r="J1478" s="96" t="str">
        <f>IFERROR(VLOOKUP(B1478,Listor!$N$6:$P$47,3,FALSE)*I1478,"")</f>
        <v/>
      </c>
      <c r="K1478" s="81"/>
      <c r="L1478" s="88" t="str">
        <f>IFERROR((VLOOKUP(B1478,Listor!$N$6:$P$47,3,FALSE)*Biologiska!K1478)+(VLOOKUP(B1478,Listor!$N$6:$Q$47,4,FALSE)),"")</f>
        <v/>
      </c>
      <c r="M1478" s="63" t="str">
        <f t="shared" si="71"/>
        <v/>
      </c>
      <c r="N1478" s="75"/>
      <c r="O1478" s="84" t="str">
        <f t="shared" si="72"/>
        <v/>
      </c>
      <c r="P1478" s="107"/>
      <c r="Q1478" s="87" t="s">
        <v>79</v>
      </c>
      <c r="R1478" s="87"/>
      <c r="S1478" s="87"/>
      <c r="T1478" s="87"/>
      <c r="U1478" s="87"/>
      <c r="V1478" s="86" t="s">
        <v>79</v>
      </c>
      <c r="W1478" s="75"/>
      <c r="X1478" s="102" t="s">
        <v>79</v>
      </c>
      <c r="Y1478" s="63" t="str">
        <f>IFERROR(IF(VLOOKUP(X1478,Listor!$T$6:$U$7,2,FALSE)&lt;O1478,TRUE),"")</f>
        <v/>
      </c>
      <c r="Z1478" s="87"/>
      <c r="AA1478" s="104"/>
    </row>
    <row r="1479" spans="2:27" x14ac:dyDescent="0.25">
      <c r="B1479" s="68" t="s">
        <v>68</v>
      </c>
      <c r="C1479" s="80" t="str">
        <f>IFERROR(VLOOKUP(B1479,Listor!$A$6:$B$62,2,FALSE),"")</f>
        <v/>
      </c>
      <c r="D1479" s="80" t="str">
        <f>IFERROR(VLOOKUP(B1479,Listor!$A$6:$C$62,3,FALSE),"")</f>
        <v/>
      </c>
      <c r="E1479" s="110" t="s">
        <v>79</v>
      </c>
      <c r="F1479" s="66"/>
      <c r="G1479" s="35" t="str">
        <f>IFERROR(VLOOKUP(B1479,Listor!$A$6:$G$62,7,FALSE),"")</f>
        <v/>
      </c>
      <c r="H1479" s="63" t="str">
        <f>IFERROR(VLOOKUP(B1479,Listor!$N$6:$O$47,2,FALSE),"")</f>
        <v/>
      </c>
      <c r="I1479" s="63" t="str">
        <f t="shared" si="70"/>
        <v/>
      </c>
      <c r="J1479" s="96" t="str">
        <f>IFERROR(VLOOKUP(B1479,Listor!$N$6:$P$47,3,FALSE)*I1479,"")</f>
        <v/>
      </c>
      <c r="K1479" s="81"/>
      <c r="L1479" s="88" t="str">
        <f>IFERROR((VLOOKUP(B1479,Listor!$N$6:$P$47,3,FALSE)*Biologiska!K1479)+(VLOOKUP(B1479,Listor!$N$6:$Q$47,4,FALSE)),"")</f>
        <v/>
      </c>
      <c r="M1479" s="63" t="str">
        <f t="shared" si="71"/>
        <v/>
      </c>
      <c r="N1479" s="75"/>
      <c r="O1479" s="84" t="str">
        <f t="shared" si="72"/>
        <v/>
      </c>
      <c r="P1479" s="107"/>
      <c r="Q1479" s="87" t="s">
        <v>79</v>
      </c>
      <c r="R1479" s="87"/>
      <c r="S1479" s="87"/>
      <c r="T1479" s="87"/>
      <c r="U1479" s="87"/>
      <c r="V1479" s="86" t="s">
        <v>79</v>
      </c>
      <c r="W1479" s="75"/>
      <c r="X1479" s="102" t="s">
        <v>79</v>
      </c>
      <c r="Y1479" s="63" t="str">
        <f>IFERROR(IF(VLOOKUP(X1479,Listor!$T$6:$U$7,2,FALSE)&lt;O1479,TRUE),"")</f>
        <v/>
      </c>
      <c r="Z1479" s="87"/>
      <c r="AA1479" s="104"/>
    </row>
    <row r="1480" spans="2:27" x14ac:dyDescent="0.25">
      <c r="B1480" s="68" t="s">
        <v>68</v>
      </c>
      <c r="C1480" s="80" t="str">
        <f>IFERROR(VLOOKUP(B1480,Listor!$A$6:$B$62,2,FALSE),"")</f>
        <v/>
      </c>
      <c r="D1480" s="80" t="str">
        <f>IFERROR(VLOOKUP(B1480,Listor!$A$6:$C$62,3,FALSE),"")</f>
        <v/>
      </c>
      <c r="E1480" s="110" t="s">
        <v>79</v>
      </c>
      <c r="F1480" s="66"/>
      <c r="G1480" s="35" t="str">
        <f>IFERROR(VLOOKUP(B1480,Listor!$A$6:$G$62,7,FALSE),"")</f>
        <v/>
      </c>
      <c r="H1480" s="63" t="str">
        <f>IFERROR(VLOOKUP(B1480,Listor!$N$6:$O$47,2,FALSE),"")</f>
        <v/>
      </c>
      <c r="I1480" s="63" t="str">
        <f t="shared" si="70"/>
        <v/>
      </c>
      <c r="J1480" s="96" t="str">
        <f>IFERROR(VLOOKUP(B1480,Listor!$N$6:$P$47,3,FALSE)*I1480,"")</f>
        <v/>
      </c>
      <c r="K1480" s="81"/>
      <c r="L1480" s="88" t="str">
        <f>IFERROR((VLOOKUP(B1480,Listor!$N$6:$P$47,3,FALSE)*Biologiska!K1480)+(VLOOKUP(B1480,Listor!$N$6:$Q$47,4,FALSE)),"")</f>
        <v/>
      </c>
      <c r="M1480" s="63" t="str">
        <f t="shared" si="71"/>
        <v/>
      </c>
      <c r="N1480" s="75"/>
      <c r="O1480" s="84" t="str">
        <f t="shared" si="72"/>
        <v/>
      </c>
      <c r="P1480" s="107"/>
      <c r="Q1480" s="87" t="s">
        <v>79</v>
      </c>
      <c r="R1480" s="87"/>
      <c r="S1480" s="87"/>
      <c r="T1480" s="87"/>
      <c r="U1480" s="87"/>
      <c r="V1480" s="86" t="s">
        <v>79</v>
      </c>
      <c r="W1480" s="75"/>
      <c r="X1480" s="102" t="s">
        <v>79</v>
      </c>
      <c r="Y1480" s="63" t="str">
        <f>IFERROR(IF(VLOOKUP(X1480,Listor!$T$6:$U$7,2,FALSE)&lt;O1480,TRUE),"")</f>
        <v/>
      </c>
      <c r="Z1480" s="87"/>
      <c r="AA1480" s="104"/>
    </row>
    <row r="1481" spans="2:27" x14ac:dyDescent="0.25">
      <c r="B1481" s="68" t="s">
        <v>68</v>
      </c>
      <c r="C1481" s="80" t="str">
        <f>IFERROR(VLOOKUP(B1481,Listor!$A$6:$B$62,2,FALSE),"")</f>
        <v/>
      </c>
      <c r="D1481" s="80" t="str">
        <f>IFERROR(VLOOKUP(B1481,Listor!$A$6:$C$62,3,FALSE),"")</f>
        <v/>
      </c>
      <c r="E1481" s="110" t="s">
        <v>79</v>
      </c>
      <c r="F1481" s="66"/>
      <c r="G1481" s="35" t="str">
        <f>IFERROR(VLOOKUP(B1481,Listor!$A$6:$G$62,7,FALSE),"")</f>
        <v/>
      </c>
      <c r="H1481" s="63" t="str">
        <f>IFERROR(VLOOKUP(B1481,Listor!$N$6:$O$47,2,FALSE),"")</f>
        <v/>
      </c>
      <c r="I1481" s="63" t="str">
        <f t="shared" si="70"/>
        <v/>
      </c>
      <c r="J1481" s="96" t="str">
        <f>IFERROR(VLOOKUP(B1481,Listor!$N$6:$P$47,3,FALSE)*I1481,"")</f>
        <v/>
      </c>
      <c r="K1481" s="81"/>
      <c r="L1481" s="88" t="str">
        <f>IFERROR((VLOOKUP(B1481,Listor!$N$6:$P$47,3,FALSE)*Biologiska!K1481)+(VLOOKUP(B1481,Listor!$N$6:$Q$47,4,FALSE)),"")</f>
        <v/>
      </c>
      <c r="M1481" s="63" t="str">
        <f t="shared" si="71"/>
        <v/>
      </c>
      <c r="N1481" s="75"/>
      <c r="O1481" s="84" t="str">
        <f t="shared" si="72"/>
        <v/>
      </c>
      <c r="P1481" s="107"/>
      <c r="Q1481" s="87" t="s">
        <v>79</v>
      </c>
      <c r="R1481" s="87"/>
      <c r="S1481" s="87"/>
      <c r="T1481" s="87"/>
      <c r="U1481" s="87"/>
      <c r="V1481" s="86" t="s">
        <v>79</v>
      </c>
      <c r="W1481" s="75"/>
      <c r="X1481" s="102" t="s">
        <v>79</v>
      </c>
      <c r="Y1481" s="63" t="str">
        <f>IFERROR(IF(VLOOKUP(X1481,Listor!$T$6:$U$7,2,FALSE)&lt;O1481,TRUE),"")</f>
        <v/>
      </c>
      <c r="Z1481" s="87"/>
      <c r="AA1481" s="104"/>
    </row>
    <row r="1482" spans="2:27" x14ac:dyDescent="0.25">
      <c r="B1482" s="68" t="s">
        <v>68</v>
      </c>
      <c r="C1482" s="80" t="str">
        <f>IFERROR(VLOOKUP(B1482,Listor!$A$6:$B$62,2,FALSE),"")</f>
        <v/>
      </c>
      <c r="D1482" s="80" t="str">
        <f>IFERROR(VLOOKUP(B1482,Listor!$A$6:$C$62,3,FALSE),"")</f>
        <v/>
      </c>
      <c r="E1482" s="110" t="s">
        <v>79</v>
      </c>
      <c r="F1482" s="66"/>
      <c r="G1482" s="35" t="str">
        <f>IFERROR(VLOOKUP(B1482,Listor!$A$6:$G$62,7,FALSE),"")</f>
        <v/>
      </c>
      <c r="H1482" s="63" t="str">
        <f>IFERROR(VLOOKUP(B1482,Listor!$N$6:$O$47,2,FALSE),"")</f>
        <v/>
      </c>
      <c r="I1482" s="63" t="str">
        <f t="shared" si="70"/>
        <v/>
      </c>
      <c r="J1482" s="96" t="str">
        <f>IFERROR(VLOOKUP(B1482,Listor!$N$6:$P$47,3,FALSE)*I1482,"")</f>
        <v/>
      </c>
      <c r="K1482" s="81"/>
      <c r="L1482" s="88" t="str">
        <f>IFERROR((VLOOKUP(B1482,Listor!$N$6:$P$47,3,FALSE)*Biologiska!K1482)+(VLOOKUP(B1482,Listor!$N$6:$Q$47,4,FALSE)),"")</f>
        <v/>
      </c>
      <c r="M1482" s="63" t="str">
        <f t="shared" si="71"/>
        <v/>
      </c>
      <c r="N1482" s="75"/>
      <c r="O1482" s="84" t="str">
        <f t="shared" si="72"/>
        <v/>
      </c>
      <c r="P1482" s="107"/>
      <c r="Q1482" s="87" t="s">
        <v>79</v>
      </c>
      <c r="R1482" s="87"/>
      <c r="S1482" s="87"/>
      <c r="T1482" s="87"/>
      <c r="U1482" s="87"/>
      <c r="V1482" s="86" t="s">
        <v>79</v>
      </c>
      <c r="W1482" s="75"/>
      <c r="X1482" s="102" t="s">
        <v>79</v>
      </c>
      <c r="Y1482" s="63" t="str">
        <f>IFERROR(IF(VLOOKUP(X1482,Listor!$T$6:$U$7,2,FALSE)&lt;O1482,TRUE),"")</f>
        <v/>
      </c>
      <c r="Z1482" s="87"/>
      <c r="AA1482" s="104"/>
    </row>
    <row r="1483" spans="2:27" x14ac:dyDescent="0.25">
      <c r="B1483" s="68" t="s">
        <v>68</v>
      </c>
      <c r="C1483" s="80" t="str">
        <f>IFERROR(VLOOKUP(B1483,Listor!$A$6:$B$62,2,FALSE),"")</f>
        <v/>
      </c>
      <c r="D1483" s="80" t="str">
        <f>IFERROR(VLOOKUP(B1483,Listor!$A$6:$C$62,3,FALSE),"")</f>
        <v/>
      </c>
      <c r="E1483" s="110" t="s">
        <v>79</v>
      </c>
      <c r="F1483" s="66"/>
      <c r="G1483" s="35" t="str">
        <f>IFERROR(VLOOKUP(B1483,Listor!$A$6:$G$62,7,FALSE),"")</f>
        <v/>
      </c>
      <c r="H1483" s="63" t="str">
        <f>IFERROR(VLOOKUP(B1483,Listor!$N$6:$O$47,2,FALSE),"")</f>
        <v/>
      </c>
      <c r="I1483" s="63" t="str">
        <f t="shared" si="70"/>
        <v/>
      </c>
      <c r="J1483" s="96" t="str">
        <f>IFERROR(VLOOKUP(B1483,Listor!$N$6:$P$47,3,FALSE)*I1483,"")</f>
        <v/>
      </c>
      <c r="K1483" s="81"/>
      <c r="L1483" s="88" t="str">
        <f>IFERROR((VLOOKUP(B1483,Listor!$N$6:$P$47,3,FALSE)*Biologiska!K1483)+(VLOOKUP(B1483,Listor!$N$6:$Q$47,4,FALSE)),"")</f>
        <v/>
      </c>
      <c r="M1483" s="63" t="str">
        <f t="shared" si="71"/>
        <v/>
      </c>
      <c r="N1483" s="75"/>
      <c r="O1483" s="84" t="str">
        <f t="shared" si="72"/>
        <v/>
      </c>
      <c r="P1483" s="107"/>
      <c r="Q1483" s="87" t="s">
        <v>79</v>
      </c>
      <c r="R1483" s="87"/>
      <c r="S1483" s="87"/>
      <c r="T1483" s="87"/>
      <c r="U1483" s="87"/>
      <c r="V1483" s="86" t="s">
        <v>79</v>
      </c>
      <c r="W1483" s="75"/>
      <c r="X1483" s="102" t="s">
        <v>79</v>
      </c>
      <c r="Y1483" s="63" t="str">
        <f>IFERROR(IF(VLOOKUP(X1483,Listor!$T$6:$U$7,2,FALSE)&lt;O1483,TRUE),"")</f>
        <v/>
      </c>
      <c r="Z1483" s="87"/>
      <c r="AA1483" s="104"/>
    </row>
    <row r="1484" spans="2:27" x14ac:dyDescent="0.25">
      <c r="B1484" s="68" t="s">
        <v>68</v>
      </c>
      <c r="C1484" s="80" t="str">
        <f>IFERROR(VLOOKUP(B1484,Listor!$A$6:$B$62,2,FALSE),"")</f>
        <v/>
      </c>
      <c r="D1484" s="80" t="str">
        <f>IFERROR(VLOOKUP(B1484,Listor!$A$6:$C$62,3,FALSE),"")</f>
        <v/>
      </c>
      <c r="E1484" s="110" t="s">
        <v>79</v>
      </c>
      <c r="F1484" s="66"/>
      <c r="G1484" s="35" t="str">
        <f>IFERROR(VLOOKUP(B1484,Listor!$A$6:$G$62,7,FALSE),"")</f>
        <v/>
      </c>
      <c r="H1484" s="63" t="str">
        <f>IFERROR(VLOOKUP(B1484,Listor!$N$6:$O$47,2,FALSE),"")</f>
        <v/>
      </c>
      <c r="I1484" s="63" t="str">
        <f t="shared" si="70"/>
        <v/>
      </c>
      <c r="J1484" s="96" t="str">
        <f>IFERROR(VLOOKUP(B1484,Listor!$N$6:$P$47,3,FALSE)*I1484,"")</f>
        <v/>
      </c>
      <c r="K1484" s="81"/>
      <c r="L1484" s="88" t="str">
        <f>IFERROR((VLOOKUP(B1484,Listor!$N$6:$P$47,3,FALSE)*Biologiska!K1484)+(VLOOKUP(B1484,Listor!$N$6:$Q$47,4,FALSE)),"")</f>
        <v/>
      </c>
      <c r="M1484" s="63" t="str">
        <f t="shared" si="71"/>
        <v/>
      </c>
      <c r="N1484" s="75"/>
      <c r="O1484" s="84" t="str">
        <f t="shared" si="72"/>
        <v/>
      </c>
      <c r="P1484" s="107"/>
      <c r="Q1484" s="87" t="s">
        <v>79</v>
      </c>
      <c r="R1484" s="87"/>
      <c r="S1484" s="87"/>
      <c r="T1484" s="87"/>
      <c r="U1484" s="87"/>
      <c r="V1484" s="86" t="s">
        <v>79</v>
      </c>
      <c r="W1484" s="75"/>
      <c r="X1484" s="102" t="s">
        <v>79</v>
      </c>
      <c r="Y1484" s="63" t="str">
        <f>IFERROR(IF(VLOOKUP(X1484,Listor!$T$6:$U$7,2,FALSE)&lt;O1484,TRUE),"")</f>
        <v/>
      </c>
      <c r="Z1484" s="87"/>
      <c r="AA1484" s="104"/>
    </row>
    <row r="1485" spans="2:27" x14ac:dyDescent="0.25">
      <c r="B1485" s="68" t="s">
        <v>68</v>
      </c>
      <c r="C1485" s="80" t="str">
        <f>IFERROR(VLOOKUP(B1485,Listor!$A$6:$B$62,2,FALSE),"")</f>
        <v/>
      </c>
      <c r="D1485" s="80" t="str">
        <f>IFERROR(VLOOKUP(B1485,Listor!$A$6:$C$62,3,FALSE),"")</f>
        <v/>
      </c>
      <c r="E1485" s="110" t="s">
        <v>79</v>
      </c>
      <c r="F1485" s="66"/>
      <c r="G1485" s="35" t="str">
        <f>IFERROR(VLOOKUP(B1485,Listor!$A$6:$G$62,7,FALSE),"")</f>
        <v/>
      </c>
      <c r="H1485" s="63" t="str">
        <f>IFERROR(VLOOKUP(B1485,Listor!$N$6:$O$47,2,FALSE),"")</f>
        <v/>
      </c>
      <c r="I1485" s="63" t="str">
        <f t="shared" si="70"/>
        <v/>
      </c>
      <c r="J1485" s="96" t="str">
        <f>IFERROR(VLOOKUP(B1485,Listor!$N$6:$P$47,3,FALSE)*I1485,"")</f>
        <v/>
      </c>
      <c r="K1485" s="81"/>
      <c r="L1485" s="88" t="str">
        <f>IFERROR((VLOOKUP(B1485,Listor!$N$6:$P$47,3,FALSE)*Biologiska!K1485)+(VLOOKUP(B1485,Listor!$N$6:$Q$47,4,FALSE)),"")</f>
        <v/>
      </c>
      <c r="M1485" s="63" t="str">
        <f t="shared" si="71"/>
        <v/>
      </c>
      <c r="N1485" s="75"/>
      <c r="O1485" s="84" t="str">
        <f t="shared" si="72"/>
        <v/>
      </c>
      <c r="P1485" s="107"/>
      <c r="Q1485" s="87" t="s">
        <v>79</v>
      </c>
      <c r="R1485" s="87"/>
      <c r="S1485" s="87"/>
      <c r="T1485" s="87"/>
      <c r="U1485" s="87"/>
      <c r="V1485" s="86" t="s">
        <v>79</v>
      </c>
      <c r="W1485" s="75"/>
      <c r="X1485" s="102" t="s">
        <v>79</v>
      </c>
      <c r="Y1485" s="63" t="str">
        <f>IFERROR(IF(VLOOKUP(X1485,Listor!$T$6:$U$7,2,FALSE)&lt;O1485,TRUE),"")</f>
        <v/>
      </c>
      <c r="Z1485" s="87"/>
      <c r="AA1485" s="104"/>
    </row>
    <row r="1486" spans="2:27" x14ac:dyDescent="0.25">
      <c r="B1486" s="68" t="s">
        <v>68</v>
      </c>
      <c r="C1486" s="80" t="str">
        <f>IFERROR(VLOOKUP(B1486,Listor!$A$6:$B$62,2,FALSE),"")</f>
        <v/>
      </c>
      <c r="D1486" s="80" t="str">
        <f>IFERROR(VLOOKUP(B1486,Listor!$A$6:$C$62,3,FALSE),"")</f>
        <v/>
      </c>
      <c r="E1486" s="110" t="s">
        <v>79</v>
      </c>
      <c r="F1486" s="66"/>
      <c r="G1486" s="35" t="str">
        <f>IFERROR(VLOOKUP(B1486,Listor!$A$6:$G$62,7,FALSE),"")</f>
        <v/>
      </c>
      <c r="H1486" s="63" t="str">
        <f>IFERROR(VLOOKUP(B1486,Listor!$N$6:$O$47,2,FALSE),"")</f>
        <v/>
      </c>
      <c r="I1486" s="63" t="str">
        <f t="shared" si="70"/>
        <v/>
      </c>
      <c r="J1486" s="96" t="str">
        <f>IFERROR(VLOOKUP(B1486,Listor!$N$6:$P$47,3,FALSE)*I1486,"")</f>
        <v/>
      </c>
      <c r="K1486" s="81"/>
      <c r="L1486" s="88" t="str">
        <f>IFERROR((VLOOKUP(B1486,Listor!$N$6:$P$47,3,FALSE)*Biologiska!K1486)+(VLOOKUP(B1486,Listor!$N$6:$Q$47,4,FALSE)),"")</f>
        <v/>
      </c>
      <c r="M1486" s="63" t="str">
        <f t="shared" si="71"/>
        <v/>
      </c>
      <c r="N1486" s="75"/>
      <c r="O1486" s="84" t="str">
        <f t="shared" si="72"/>
        <v/>
      </c>
      <c r="P1486" s="107"/>
      <c r="Q1486" s="87" t="s">
        <v>79</v>
      </c>
      <c r="R1486" s="87"/>
      <c r="S1486" s="87"/>
      <c r="T1486" s="87"/>
      <c r="U1486" s="87"/>
      <c r="V1486" s="86" t="s">
        <v>79</v>
      </c>
      <c r="W1486" s="75"/>
      <c r="X1486" s="102" t="s">
        <v>79</v>
      </c>
      <c r="Y1486" s="63" t="str">
        <f>IFERROR(IF(VLOOKUP(X1486,Listor!$T$6:$U$7,2,FALSE)&lt;O1486,TRUE),"")</f>
        <v/>
      </c>
      <c r="Z1486" s="87"/>
      <c r="AA1486" s="104"/>
    </row>
    <row r="1487" spans="2:27" x14ac:dyDescent="0.25">
      <c r="B1487" s="68" t="s">
        <v>68</v>
      </c>
      <c r="C1487" s="80" t="str">
        <f>IFERROR(VLOOKUP(B1487,Listor!$A$6:$B$62,2,FALSE),"")</f>
        <v/>
      </c>
      <c r="D1487" s="80" t="str">
        <f>IFERROR(VLOOKUP(B1487,Listor!$A$6:$C$62,3,FALSE),"")</f>
        <v/>
      </c>
      <c r="E1487" s="110" t="s">
        <v>79</v>
      </c>
      <c r="F1487" s="66"/>
      <c r="G1487" s="35" t="str">
        <f>IFERROR(VLOOKUP(B1487,Listor!$A$6:$G$62,7,FALSE),"")</f>
        <v/>
      </c>
      <c r="H1487" s="63" t="str">
        <f>IFERROR(VLOOKUP(B1487,Listor!$N$6:$O$47,2,FALSE),"")</f>
        <v/>
      </c>
      <c r="I1487" s="63" t="str">
        <f t="shared" si="70"/>
        <v/>
      </c>
      <c r="J1487" s="96" t="str">
        <f>IFERROR(VLOOKUP(B1487,Listor!$N$6:$P$47,3,FALSE)*I1487,"")</f>
        <v/>
      </c>
      <c r="K1487" s="81"/>
      <c r="L1487" s="88" t="str">
        <f>IFERROR((VLOOKUP(B1487,Listor!$N$6:$P$47,3,FALSE)*Biologiska!K1487)+(VLOOKUP(B1487,Listor!$N$6:$Q$47,4,FALSE)),"")</f>
        <v/>
      </c>
      <c r="M1487" s="63" t="str">
        <f t="shared" si="71"/>
        <v/>
      </c>
      <c r="N1487" s="75"/>
      <c r="O1487" s="84" t="str">
        <f t="shared" si="72"/>
        <v/>
      </c>
      <c r="P1487" s="107"/>
      <c r="Q1487" s="87" t="s">
        <v>79</v>
      </c>
      <c r="R1487" s="87"/>
      <c r="S1487" s="87"/>
      <c r="T1487" s="87"/>
      <c r="U1487" s="87"/>
      <c r="V1487" s="86" t="s">
        <v>79</v>
      </c>
      <c r="W1487" s="75"/>
      <c r="X1487" s="102" t="s">
        <v>79</v>
      </c>
      <c r="Y1487" s="63" t="str">
        <f>IFERROR(IF(VLOOKUP(X1487,Listor!$T$6:$U$7,2,FALSE)&lt;O1487,TRUE),"")</f>
        <v/>
      </c>
      <c r="Z1487" s="87"/>
      <c r="AA1487" s="104"/>
    </row>
    <row r="1488" spans="2:27" x14ac:dyDescent="0.25">
      <c r="B1488" s="68" t="s">
        <v>68</v>
      </c>
      <c r="C1488" s="80" t="str">
        <f>IFERROR(VLOOKUP(B1488,Listor!$A$6:$B$62,2,FALSE),"")</f>
        <v/>
      </c>
      <c r="D1488" s="80" t="str">
        <f>IFERROR(VLOOKUP(B1488,Listor!$A$6:$C$62,3,FALSE),"")</f>
        <v/>
      </c>
      <c r="E1488" s="110" t="s">
        <v>79</v>
      </c>
      <c r="F1488" s="66"/>
      <c r="G1488" s="35" t="str">
        <f>IFERROR(VLOOKUP(B1488,Listor!$A$6:$G$62,7,FALSE),"")</f>
        <v/>
      </c>
      <c r="H1488" s="63" t="str">
        <f>IFERROR(VLOOKUP(B1488,Listor!$N$6:$O$47,2,FALSE),"")</f>
        <v/>
      </c>
      <c r="I1488" s="63" t="str">
        <f t="shared" si="70"/>
        <v/>
      </c>
      <c r="J1488" s="96" t="str">
        <f>IFERROR(VLOOKUP(B1488,Listor!$N$6:$P$47,3,FALSE)*I1488,"")</f>
        <v/>
      </c>
      <c r="K1488" s="81"/>
      <c r="L1488" s="88" t="str">
        <f>IFERROR((VLOOKUP(B1488,Listor!$N$6:$P$47,3,FALSE)*Biologiska!K1488)+(VLOOKUP(B1488,Listor!$N$6:$Q$47,4,FALSE)),"")</f>
        <v/>
      </c>
      <c r="M1488" s="63" t="str">
        <f t="shared" si="71"/>
        <v/>
      </c>
      <c r="N1488" s="75"/>
      <c r="O1488" s="84" t="str">
        <f t="shared" si="72"/>
        <v/>
      </c>
      <c r="P1488" s="107"/>
      <c r="Q1488" s="87" t="s">
        <v>79</v>
      </c>
      <c r="R1488" s="87"/>
      <c r="S1488" s="87"/>
      <c r="T1488" s="87"/>
      <c r="U1488" s="87"/>
      <c r="V1488" s="86" t="s">
        <v>79</v>
      </c>
      <c r="W1488" s="75"/>
      <c r="X1488" s="102" t="s">
        <v>79</v>
      </c>
      <c r="Y1488" s="63" t="str">
        <f>IFERROR(IF(VLOOKUP(X1488,Listor!$T$6:$U$7,2,FALSE)&lt;O1488,TRUE),"")</f>
        <v/>
      </c>
      <c r="Z1488" s="87"/>
      <c r="AA1488" s="104"/>
    </row>
    <row r="1489" spans="2:27" x14ac:dyDescent="0.25">
      <c r="B1489" s="68" t="s">
        <v>68</v>
      </c>
      <c r="C1489" s="80" t="str">
        <f>IFERROR(VLOOKUP(B1489,Listor!$A$6:$B$62,2,FALSE),"")</f>
        <v/>
      </c>
      <c r="D1489" s="80" t="str">
        <f>IFERROR(VLOOKUP(B1489,Listor!$A$6:$C$62,3,FALSE),"")</f>
        <v/>
      </c>
      <c r="E1489" s="110" t="s">
        <v>79</v>
      </c>
      <c r="F1489" s="66"/>
      <c r="G1489" s="35" t="str">
        <f>IFERROR(VLOOKUP(B1489,Listor!$A$6:$G$62,7,FALSE),"")</f>
        <v/>
      </c>
      <c r="H1489" s="63" t="str">
        <f>IFERROR(VLOOKUP(B1489,Listor!$N$6:$O$47,2,FALSE),"")</f>
        <v/>
      </c>
      <c r="I1489" s="63" t="str">
        <f t="shared" si="70"/>
        <v/>
      </c>
      <c r="J1489" s="96" t="str">
        <f>IFERROR(VLOOKUP(B1489,Listor!$N$6:$P$47,3,FALSE)*I1489,"")</f>
        <v/>
      </c>
      <c r="K1489" s="81"/>
      <c r="L1489" s="88" t="str">
        <f>IFERROR((VLOOKUP(B1489,Listor!$N$6:$P$47,3,FALSE)*Biologiska!K1489)+(VLOOKUP(B1489,Listor!$N$6:$Q$47,4,FALSE)),"")</f>
        <v/>
      </c>
      <c r="M1489" s="63" t="str">
        <f t="shared" si="71"/>
        <v/>
      </c>
      <c r="N1489" s="75"/>
      <c r="O1489" s="84" t="str">
        <f t="shared" si="72"/>
        <v/>
      </c>
      <c r="P1489" s="107"/>
      <c r="Q1489" s="87" t="s">
        <v>79</v>
      </c>
      <c r="R1489" s="87"/>
      <c r="S1489" s="87"/>
      <c r="T1489" s="87"/>
      <c r="U1489" s="87"/>
      <c r="V1489" s="86" t="s">
        <v>79</v>
      </c>
      <c r="W1489" s="75"/>
      <c r="X1489" s="102" t="s">
        <v>79</v>
      </c>
      <c r="Y1489" s="63" t="str">
        <f>IFERROR(IF(VLOOKUP(X1489,Listor!$T$6:$U$7,2,FALSE)&lt;O1489,TRUE),"")</f>
        <v/>
      </c>
      <c r="Z1489" s="87"/>
      <c r="AA1489" s="104"/>
    </row>
    <row r="1490" spans="2:27" x14ac:dyDescent="0.25">
      <c r="B1490" s="68" t="s">
        <v>68</v>
      </c>
      <c r="C1490" s="80" t="str">
        <f>IFERROR(VLOOKUP(B1490,Listor!$A$6:$B$62,2,FALSE),"")</f>
        <v/>
      </c>
      <c r="D1490" s="80" t="str">
        <f>IFERROR(VLOOKUP(B1490,Listor!$A$6:$C$62,3,FALSE),"")</f>
        <v/>
      </c>
      <c r="E1490" s="110" t="s">
        <v>79</v>
      </c>
      <c r="F1490" s="66"/>
      <c r="G1490" s="35" t="str">
        <f>IFERROR(VLOOKUP(B1490,Listor!$A$6:$G$62,7,FALSE),"")</f>
        <v/>
      </c>
      <c r="H1490" s="63" t="str">
        <f>IFERROR(VLOOKUP(B1490,Listor!$N$6:$O$47,2,FALSE),"")</f>
        <v/>
      </c>
      <c r="I1490" s="63" t="str">
        <f t="shared" si="70"/>
        <v/>
      </c>
      <c r="J1490" s="96" t="str">
        <f>IFERROR(VLOOKUP(B1490,Listor!$N$6:$P$47,3,FALSE)*I1490,"")</f>
        <v/>
      </c>
      <c r="K1490" s="81"/>
      <c r="L1490" s="88" t="str">
        <f>IFERROR((VLOOKUP(B1490,Listor!$N$6:$P$47,3,FALSE)*Biologiska!K1490)+(VLOOKUP(B1490,Listor!$N$6:$Q$47,4,FALSE)),"")</f>
        <v/>
      </c>
      <c r="M1490" s="63" t="str">
        <f t="shared" si="71"/>
        <v/>
      </c>
      <c r="N1490" s="75"/>
      <c r="O1490" s="84" t="str">
        <f t="shared" si="72"/>
        <v/>
      </c>
      <c r="P1490" s="107"/>
      <c r="Q1490" s="87" t="s">
        <v>79</v>
      </c>
      <c r="R1490" s="87"/>
      <c r="S1490" s="87"/>
      <c r="T1490" s="87"/>
      <c r="U1490" s="87"/>
      <c r="V1490" s="86" t="s">
        <v>79</v>
      </c>
      <c r="W1490" s="75"/>
      <c r="X1490" s="102" t="s">
        <v>79</v>
      </c>
      <c r="Y1490" s="63" t="str">
        <f>IFERROR(IF(VLOOKUP(X1490,Listor!$T$6:$U$7,2,FALSE)&lt;O1490,TRUE),"")</f>
        <v/>
      </c>
      <c r="Z1490" s="87"/>
      <c r="AA1490" s="104"/>
    </row>
    <row r="1491" spans="2:27" x14ac:dyDescent="0.25">
      <c r="B1491" s="68" t="s">
        <v>68</v>
      </c>
      <c r="C1491" s="80" t="str">
        <f>IFERROR(VLOOKUP(B1491,Listor!$A$6:$B$62,2,FALSE),"")</f>
        <v/>
      </c>
      <c r="D1491" s="80" t="str">
        <f>IFERROR(VLOOKUP(B1491,Listor!$A$6:$C$62,3,FALSE),"")</f>
        <v/>
      </c>
      <c r="E1491" s="110" t="s">
        <v>79</v>
      </c>
      <c r="F1491" s="66"/>
      <c r="G1491" s="35" t="str">
        <f>IFERROR(VLOOKUP(B1491,Listor!$A$6:$G$62,7,FALSE),"")</f>
        <v/>
      </c>
      <c r="H1491" s="63" t="str">
        <f>IFERROR(VLOOKUP(B1491,Listor!$N$6:$O$47,2,FALSE),"")</f>
        <v/>
      </c>
      <c r="I1491" s="63" t="str">
        <f t="shared" si="70"/>
        <v/>
      </c>
      <c r="J1491" s="96" t="str">
        <f>IFERROR(VLOOKUP(B1491,Listor!$N$6:$P$47,3,FALSE)*I1491,"")</f>
        <v/>
      </c>
      <c r="K1491" s="81"/>
      <c r="L1491" s="88" t="str">
        <f>IFERROR((VLOOKUP(B1491,Listor!$N$6:$P$47,3,FALSE)*Biologiska!K1491)+(VLOOKUP(B1491,Listor!$N$6:$Q$47,4,FALSE)),"")</f>
        <v/>
      </c>
      <c r="M1491" s="63" t="str">
        <f t="shared" si="71"/>
        <v/>
      </c>
      <c r="N1491" s="75"/>
      <c r="O1491" s="84" t="str">
        <f t="shared" si="72"/>
        <v/>
      </c>
      <c r="P1491" s="107"/>
      <c r="Q1491" s="87" t="s">
        <v>79</v>
      </c>
      <c r="R1491" s="87"/>
      <c r="S1491" s="87"/>
      <c r="T1491" s="87"/>
      <c r="U1491" s="87"/>
      <c r="V1491" s="86" t="s">
        <v>79</v>
      </c>
      <c r="W1491" s="75"/>
      <c r="X1491" s="102" t="s">
        <v>79</v>
      </c>
      <c r="Y1491" s="63" t="str">
        <f>IFERROR(IF(VLOOKUP(X1491,Listor!$T$6:$U$7,2,FALSE)&lt;O1491,TRUE),"")</f>
        <v/>
      </c>
      <c r="Z1491" s="87"/>
      <c r="AA1491" s="104"/>
    </row>
    <row r="1492" spans="2:27" x14ac:dyDescent="0.25">
      <c r="B1492" s="68" t="s">
        <v>68</v>
      </c>
      <c r="C1492" s="80" t="str">
        <f>IFERROR(VLOOKUP(B1492,Listor!$A$6:$B$62,2,FALSE),"")</f>
        <v/>
      </c>
      <c r="D1492" s="80" t="str">
        <f>IFERROR(VLOOKUP(B1492,Listor!$A$6:$C$62,3,FALSE),"")</f>
        <v/>
      </c>
      <c r="E1492" s="110" t="s">
        <v>79</v>
      </c>
      <c r="F1492" s="66"/>
      <c r="G1492" s="35" t="str">
        <f>IFERROR(VLOOKUP(B1492,Listor!$A$6:$G$62,7,FALSE),"")</f>
        <v/>
      </c>
      <c r="H1492" s="63" t="str">
        <f>IFERROR(VLOOKUP(B1492,Listor!$N$6:$O$47,2,FALSE),"")</f>
        <v/>
      </c>
      <c r="I1492" s="63" t="str">
        <f t="shared" si="70"/>
        <v/>
      </c>
      <c r="J1492" s="96" t="str">
        <f>IFERROR(VLOOKUP(B1492,Listor!$N$6:$P$47,3,FALSE)*I1492,"")</f>
        <v/>
      </c>
      <c r="K1492" s="81"/>
      <c r="L1492" s="88" t="str">
        <f>IFERROR((VLOOKUP(B1492,Listor!$N$6:$P$47,3,FALSE)*Biologiska!K1492)+(VLOOKUP(B1492,Listor!$N$6:$Q$47,4,FALSE)),"")</f>
        <v/>
      </c>
      <c r="M1492" s="63" t="str">
        <f t="shared" si="71"/>
        <v/>
      </c>
      <c r="N1492" s="75"/>
      <c r="O1492" s="84" t="str">
        <f t="shared" si="72"/>
        <v/>
      </c>
      <c r="P1492" s="107"/>
      <c r="Q1492" s="87" t="s">
        <v>79</v>
      </c>
      <c r="R1492" s="87"/>
      <c r="S1492" s="87"/>
      <c r="T1492" s="87"/>
      <c r="U1492" s="87"/>
      <c r="V1492" s="86" t="s">
        <v>79</v>
      </c>
      <c r="W1492" s="75"/>
      <c r="X1492" s="102" t="s">
        <v>79</v>
      </c>
      <c r="Y1492" s="63" t="str">
        <f>IFERROR(IF(VLOOKUP(X1492,Listor!$T$6:$U$7,2,FALSE)&lt;O1492,TRUE),"")</f>
        <v/>
      </c>
      <c r="Z1492" s="87"/>
      <c r="AA1492" s="104"/>
    </row>
    <row r="1493" spans="2:27" x14ac:dyDescent="0.25">
      <c r="B1493" s="68" t="s">
        <v>68</v>
      </c>
      <c r="C1493" s="80" t="str">
        <f>IFERROR(VLOOKUP(B1493,Listor!$A$6:$B$62,2,FALSE),"")</f>
        <v/>
      </c>
      <c r="D1493" s="80" t="str">
        <f>IFERROR(VLOOKUP(B1493,Listor!$A$6:$C$62,3,FALSE),"")</f>
        <v/>
      </c>
      <c r="E1493" s="110" t="s">
        <v>79</v>
      </c>
      <c r="F1493" s="66"/>
      <c r="G1493" s="35" t="str">
        <f>IFERROR(VLOOKUP(B1493,Listor!$A$6:$G$62,7,FALSE),"")</f>
        <v/>
      </c>
      <c r="H1493" s="63" t="str">
        <f>IFERROR(VLOOKUP(B1493,Listor!$N$6:$O$47,2,FALSE),"")</f>
        <v/>
      </c>
      <c r="I1493" s="63" t="str">
        <f t="shared" si="70"/>
        <v/>
      </c>
      <c r="J1493" s="96" t="str">
        <f>IFERROR(VLOOKUP(B1493,Listor!$N$6:$P$47,3,FALSE)*I1493,"")</f>
        <v/>
      </c>
      <c r="K1493" s="81"/>
      <c r="L1493" s="88" t="str">
        <f>IFERROR((VLOOKUP(B1493,Listor!$N$6:$P$47,3,FALSE)*Biologiska!K1493)+(VLOOKUP(B1493,Listor!$N$6:$Q$47,4,FALSE)),"")</f>
        <v/>
      </c>
      <c r="M1493" s="63" t="str">
        <f t="shared" si="71"/>
        <v/>
      </c>
      <c r="N1493" s="75"/>
      <c r="O1493" s="84" t="str">
        <f t="shared" si="72"/>
        <v/>
      </c>
      <c r="P1493" s="107"/>
      <c r="Q1493" s="87" t="s">
        <v>79</v>
      </c>
      <c r="R1493" s="87"/>
      <c r="S1493" s="87"/>
      <c r="T1493" s="87"/>
      <c r="U1493" s="87"/>
      <c r="V1493" s="86" t="s">
        <v>79</v>
      </c>
      <c r="W1493" s="75"/>
      <c r="X1493" s="102" t="s">
        <v>79</v>
      </c>
      <c r="Y1493" s="63" t="str">
        <f>IFERROR(IF(VLOOKUP(X1493,Listor!$T$6:$U$7,2,FALSE)&lt;O1493,TRUE),"")</f>
        <v/>
      </c>
      <c r="Z1493" s="87"/>
      <c r="AA1493" s="104"/>
    </row>
    <row r="1494" spans="2:27" x14ac:dyDescent="0.25">
      <c r="B1494" s="68" t="s">
        <v>68</v>
      </c>
      <c r="C1494" s="80" t="str">
        <f>IFERROR(VLOOKUP(B1494,Listor!$A$6:$B$62,2,FALSE),"")</f>
        <v/>
      </c>
      <c r="D1494" s="80" t="str">
        <f>IFERROR(VLOOKUP(B1494,Listor!$A$6:$C$62,3,FALSE),"")</f>
        <v/>
      </c>
      <c r="E1494" s="110" t="s">
        <v>79</v>
      </c>
      <c r="F1494" s="66"/>
      <c r="G1494" s="35" t="str">
        <f>IFERROR(VLOOKUP(B1494,Listor!$A$6:$G$62,7,FALSE),"")</f>
        <v/>
      </c>
      <c r="H1494" s="63" t="str">
        <f>IFERROR(VLOOKUP(B1494,Listor!$N$6:$O$47,2,FALSE),"")</f>
        <v/>
      </c>
      <c r="I1494" s="63" t="str">
        <f t="shared" si="70"/>
        <v/>
      </c>
      <c r="J1494" s="96" t="str">
        <f>IFERROR(VLOOKUP(B1494,Listor!$N$6:$P$47,3,FALSE)*I1494,"")</f>
        <v/>
      </c>
      <c r="K1494" s="81"/>
      <c r="L1494" s="88" t="str">
        <f>IFERROR((VLOOKUP(B1494,Listor!$N$6:$P$47,3,FALSE)*Biologiska!K1494)+(VLOOKUP(B1494,Listor!$N$6:$Q$47,4,FALSE)),"")</f>
        <v/>
      </c>
      <c r="M1494" s="63" t="str">
        <f t="shared" si="71"/>
        <v/>
      </c>
      <c r="N1494" s="75"/>
      <c r="O1494" s="84" t="str">
        <f t="shared" si="72"/>
        <v/>
      </c>
      <c r="P1494" s="107"/>
      <c r="Q1494" s="87" t="s">
        <v>79</v>
      </c>
      <c r="R1494" s="87"/>
      <c r="S1494" s="87"/>
      <c r="T1494" s="87"/>
      <c r="U1494" s="87"/>
      <c r="V1494" s="86" t="s">
        <v>79</v>
      </c>
      <c r="W1494" s="75"/>
      <c r="X1494" s="102" t="s">
        <v>79</v>
      </c>
      <c r="Y1494" s="63" t="str">
        <f>IFERROR(IF(VLOOKUP(X1494,Listor!$T$6:$U$7,2,FALSE)&lt;O1494,TRUE),"")</f>
        <v/>
      </c>
      <c r="Z1494" s="87"/>
      <c r="AA1494" s="104"/>
    </row>
    <row r="1495" spans="2:27" x14ac:dyDescent="0.25">
      <c r="B1495" s="68" t="s">
        <v>68</v>
      </c>
      <c r="C1495" s="80" t="str">
        <f>IFERROR(VLOOKUP(B1495,Listor!$A$6:$B$62,2,FALSE),"")</f>
        <v/>
      </c>
      <c r="D1495" s="80" t="str">
        <f>IFERROR(VLOOKUP(B1495,Listor!$A$6:$C$62,3,FALSE),"")</f>
        <v/>
      </c>
      <c r="E1495" s="110" t="s">
        <v>79</v>
      </c>
      <c r="F1495" s="66"/>
      <c r="G1495" s="35" t="str">
        <f>IFERROR(VLOOKUP(B1495,Listor!$A$6:$G$62,7,FALSE),"")</f>
        <v/>
      </c>
      <c r="H1495" s="63" t="str">
        <f>IFERROR(VLOOKUP(B1495,Listor!$N$6:$O$47,2,FALSE),"")</f>
        <v/>
      </c>
      <c r="I1495" s="63" t="str">
        <f t="shared" si="70"/>
        <v/>
      </c>
      <c r="J1495" s="96" t="str">
        <f>IFERROR(VLOOKUP(B1495,Listor!$N$6:$P$47,3,FALSE)*I1495,"")</f>
        <v/>
      </c>
      <c r="K1495" s="81"/>
      <c r="L1495" s="88" t="str">
        <f>IFERROR((VLOOKUP(B1495,Listor!$N$6:$P$47,3,FALSE)*Biologiska!K1495)+(VLOOKUP(B1495,Listor!$N$6:$Q$47,4,FALSE)),"")</f>
        <v/>
      </c>
      <c r="M1495" s="63" t="str">
        <f t="shared" si="71"/>
        <v/>
      </c>
      <c r="N1495" s="75"/>
      <c r="O1495" s="84" t="str">
        <f t="shared" si="72"/>
        <v/>
      </c>
      <c r="P1495" s="107"/>
      <c r="Q1495" s="87" t="s">
        <v>79</v>
      </c>
      <c r="R1495" s="87"/>
      <c r="S1495" s="87"/>
      <c r="T1495" s="87"/>
      <c r="U1495" s="87"/>
      <c r="V1495" s="86" t="s">
        <v>79</v>
      </c>
      <c r="W1495" s="75"/>
      <c r="X1495" s="102" t="s">
        <v>79</v>
      </c>
      <c r="Y1495" s="63" t="str">
        <f>IFERROR(IF(VLOOKUP(X1495,Listor!$T$6:$U$7,2,FALSE)&lt;O1495,TRUE),"")</f>
        <v/>
      </c>
      <c r="Z1495" s="87"/>
      <c r="AA1495" s="104"/>
    </row>
    <row r="1496" spans="2:27" x14ac:dyDescent="0.25">
      <c r="B1496" s="68" t="s">
        <v>68</v>
      </c>
      <c r="C1496" s="80" t="str">
        <f>IFERROR(VLOOKUP(B1496,Listor!$A$6:$B$62,2,FALSE),"")</f>
        <v/>
      </c>
      <c r="D1496" s="80" t="str">
        <f>IFERROR(VLOOKUP(B1496,Listor!$A$6:$C$62,3,FALSE),"")</f>
        <v/>
      </c>
      <c r="E1496" s="110" t="s">
        <v>79</v>
      </c>
      <c r="F1496" s="66"/>
      <c r="G1496" s="35" t="str">
        <f>IFERROR(VLOOKUP(B1496,Listor!$A$6:$G$62,7,FALSE),"")</f>
        <v/>
      </c>
      <c r="H1496" s="63" t="str">
        <f>IFERROR(VLOOKUP(B1496,Listor!$N$6:$O$47,2,FALSE),"")</f>
        <v/>
      </c>
      <c r="I1496" s="63" t="str">
        <f t="shared" si="70"/>
        <v/>
      </c>
      <c r="J1496" s="96" t="str">
        <f>IFERROR(VLOOKUP(B1496,Listor!$N$6:$P$47,3,FALSE)*I1496,"")</f>
        <v/>
      </c>
      <c r="K1496" s="81"/>
      <c r="L1496" s="88" t="str">
        <f>IFERROR((VLOOKUP(B1496,Listor!$N$6:$P$47,3,FALSE)*Biologiska!K1496)+(VLOOKUP(B1496,Listor!$N$6:$Q$47,4,FALSE)),"")</f>
        <v/>
      </c>
      <c r="M1496" s="63" t="str">
        <f t="shared" si="71"/>
        <v/>
      </c>
      <c r="N1496" s="75"/>
      <c r="O1496" s="84" t="str">
        <f t="shared" si="72"/>
        <v/>
      </c>
      <c r="P1496" s="107"/>
      <c r="Q1496" s="87" t="s">
        <v>79</v>
      </c>
      <c r="R1496" s="87"/>
      <c r="S1496" s="87"/>
      <c r="T1496" s="87"/>
      <c r="U1496" s="87"/>
      <c r="V1496" s="86" t="s">
        <v>79</v>
      </c>
      <c r="W1496" s="75"/>
      <c r="X1496" s="102" t="s">
        <v>79</v>
      </c>
      <c r="Y1496" s="63" t="str">
        <f>IFERROR(IF(VLOOKUP(X1496,Listor!$T$6:$U$7,2,FALSE)&lt;O1496,TRUE),"")</f>
        <v/>
      </c>
      <c r="Z1496" s="87"/>
      <c r="AA1496" s="104"/>
    </row>
    <row r="1497" spans="2:27" x14ac:dyDescent="0.25">
      <c r="B1497" s="68" t="s">
        <v>68</v>
      </c>
      <c r="C1497" s="80" t="str">
        <f>IFERROR(VLOOKUP(B1497,Listor!$A$6:$B$62,2,FALSE),"")</f>
        <v/>
      </c>
      <c r="D1497" s="80" t="str">
        <f>IFERROR(VLOOKUP(B1497,Listor!$A$6:$C$62,3,FALSE),"")</f>
        <v/>
      </c>
      <c r="E1497" s="110" t="s">
        <v>79</v>
      </c>
      <c r="F1497" s="66"/>
      <c r="G1497" s="35" t="str">
        <f>IFERROR(VLOOKUP(B1497,Listor!$A$6:$G$62,7,FALSE),"")</f>
        <v/>
      </c>
      <c r="H1497" s="63" t="str">
        <f>IFERROR(VLOOKUP(B1497,Listor!$N$6:$O$47,2,FALSE),"")</f>
        <v/>
      </c>
      <c r="I1497" s="63" t="str">
        <f t="shared" si="70"/>
        <v/>
      </c>
      <c r="J1497" s="96" t="str">
        <f>IFERROR(VLOOKUP(B1497,Listor!$N$6:$P$47,3,FALSE)*I1497,"")</f>
        <v/>
      </c>
      <c r="K1497" s="81"/>
      <c r="L1497" s="88" t="str">
        <f>IFERROR((VLOOKUP(B1497,Listor!$N$6:$P$47,3,FALSE)*Biologiska!K1497)+(VLOOKUP(B1497,Listor!$N$6:$Q$47,4,FALSE)),"")</f>
        <v/>
      </c>
      <c r="M1497" s="63" t="str">
        <f t="shared" si="71"/>
        <v/>
      </c>
      <c r="N1497" s="75"/>
      <c r="O1497" s="84" t="str">
        <f t="shared" si="72"/>
        <v/>
      </c>
      <c r="P1497" s="107"/>
      <c r="Q1497" s="87" t="s">
        <v>79</v>
      </c>
      <c r="R1497" s="87"/>
      <c r="S1497" s="87"/>
      <c r="T1497" s="87"/>
      <c r="U1497" s="87"/>
      <c r="V1497" s="86" t="s">
        <v>79</v>
      </c>
      <c r="W1497" s="75"/>
      <c r="X1497" s="102" t="s">
        <v>79</v>
      </c>
      <c r="Y1497" s="63" t="str">
        <f>IFERROR(IF(VLOOKUP(X1497,Listor!$T$6:$U$7,2,FALSE)&lt;O1497,TRUE),"")</f>
        <v/>
      </c>
      <c r="Z1497" s="87"/>
      <c r="AA1497" s="104"/>
    </row>
    <row r="1498" spans="2:27" x14ac:dyDescent="0.25">
      <c r="B1498" s="68" t="s">
        <v>68</v>
      </c>
      <c r="C1498" s="80" t="str">
        <f>IFERROR(VLOOKUP(B1498,Listor!$A$6:$B$62,2,FALSE),"")</f>
        <v/>
      </c>
      <c r="D1498" s="80" t="str">
        <f>IFERROR(VLOOKUP(B1498,Listor!$A$6:$C$62,3,FALSE),"")</f>
        <v/>
      </c>
      <c r="E1498" s="110" t="s">
        <v>79</v>
      </c>
      <c r="F1498" s="66"/>
      <c r="G1498" s="35" t="str">
        <f>IFERROR(VLOOKUP(B1498,Listor!$A$6:$G$62,7,FALSE),"")</f>
        <v/>
      </c>
      <c r="H1498" s="63" t="str">
        <f>IFERROR(VLOOKUP(B1498,Listor!$N$6:$O$47,2,FALSE),"")</f>
        <v/>
      </c>
      <c r="I1498" s="63" t="str">
        <f t="shared" si="70"/>
        <v/>
      </c>
      <c r="J1498" s="96" t="str">
        <f>IFERROR(VLOOKUP(B1498,Listor!$N$6:$P$47,3,FALSE)*I1498,"")</f>
        <v/>
      </c>
      <c r="K1498" s="81"/>
      <c r="L1498" s="88" t="str">
        <f>IFERROR((VLOOKUP(B1498,Listor!$N$6:$P$47,3,FALSE)*Biologiska!K1498)+(VLOOKUP(B1498,Listor!$N$6:$Q$47,4,FALSE)),"")</f>
        <v/>
      </c>
      <c r="M1498" s="63" t="str">
        <f t="shared" si="71"/>
        <v/>
      </c>
      <c r="N1498" s="75"/>
      <c r="O1498" s="84" t="str">
        <f t="shared" si="72"/>
        <v/>
      </c>
      <c r="P1498" s="107"/>
      <c r="Q1498" s="87" t="s">
        <v>79</v>
      </c>
      <c r="R1498" s="87"/>
      <c r="S1498" s="87"/>
      <c r="T1498" s="87"/>
      <c r="U1498" s="87"/>
      <c r="V1498" s="86" t="s">
        <v>79</v>
      </c>
      <c r="W1498" s="75"/>
      <c r="X1498" s="102" t="s">
        <v>79</v>
      </c>
      <c r="Y1498" s="63" t="str">
        <f>IFERROR(IF(VLOOKUP(X1498,Listor!$T$6:$U$7,2,FALSE)&lt;O1498,TRUE),"")</f>
        <v/>
      </c>
      <c r="Z1498" s="87"/>
      <c r="AA1498" s="104"/>
    </row>
    <row r="1499" spans="2:27" x14ac:dyDescent="0.25">
      <c r="B1499" s="68" t="s">
        <v>68</v>
      </c>
      <c r="C1499" s="80" t="str">
        <f>IFERROR(VLOOKUP(B1499,Listor!$A$6:$B$62,2,FALSE),"")</f>
        <v/>
      </c>
      <c r="D1499" s="80" t="str">
        <f>IFERROR(VLOOKUP(B1499,Listor!$A$6:$C$62,3,FALSE),"")</f>
        <v/>
      </c>
      <c r="E1499" s="110" t="s">
        <v>79</v>
      </c>
      <c r="F1499" s="66"/>
      <c r="G1499" s="35" t="str">
        <f>IFERROR(VLOOKUP(B1499,Listor!$A$6:$G$62,7,FALSE),"")</f>
        <v/>
      </c>
      <c r="H1499" s="63" t="str">
        <f>IFERROR(VLOOKUP(B1499,Listor!$N$6:$O$47,2,FALSE),"")</f>
        <v/>
      </c>
      <c r="I1499" s="63" t="str">
        <f t="shared" si="70"/>
        <v/>
      </c>
      <c r="J1499" s="96" t="str">
        <f>IFERROR(VLOOKUP(B1499,Listor!$N$6:$P$47,3,FALSE)*I1499,"")</f>
        <v/>
      </c>
      <c r="K1499" s="81"/>
      <c r="L1499" s="88" t="str">
        <f>IFERROR((VLOOKUP(B1499,Listor!$N$6:$P$47,3,FALSE)*Biologiska!K1499)+(VLOOKUP(B1499,Listor!$N$6:$Q$47,4,FALSE)),"")</f>
        <v/>
      </c>
      <c r="M1499" s="63" t="str">
        <f t="shared" si="71"/>
        <v/>
      </c>
      <c r="N1499" s="75"/>
      <c r="O1499" s="84" t="str">
        <f t="shared" si="72"/>
        <v/>
      </c>
      <c r="P1499" s="107"/>
      <c r="Q1499" s="87" t="s">
        <v>79</v>
      </c>
      <c r="R1499" s="87"/>
      <c r="S1499" s="87"/>
      <c r="T1499" s="87"/>
      <c r="U1499" s="87"/>
      <c r="V1499" s="86" t="s">
        <v>79</v>
      </c>
      <c r="W1499" s="75"/>
      <c r="X1499" s="102" t="s">
        <v>79</v>
      </c>
      <c r="Y1499" s="63" t="str">
        <f>IFERROR(IF(VLOOKUP(X1499,Listor!$T$6:$U$7,2,FALSE)&lt;O1499,TRUE),"")</f>
        <v/>
      </c>
      <c r="Z1499" s="87"/>
      <c r="AA1499" s="104"/>
    </row>
    <row r="1500" spans="2:27" x14ac:dyDescent="0.25">
      <c r="B1500" s="68" t="s">
        <v>68</v>
      </c>
      <c r="C1500" s="80" t="str">
        <f>IFERROR(VLOOKUP(B1500,Listor!$A$6:$B$62,2,FALSE),"")</f>
        <v/>
      </c>
      <c r="D1500" s="80" t="str">
        <f>IFERROR(VLOOKUP(B1500,Listor!$A$6:$C$62,3,FALSE),"")</f>
        <v/>
      </c>
      <c r="E1500" s="110" t="s">
        <v>79</v>
      </c>
      <c r="F1500" s="66"/>
      <c r="G1500" s="35" t="str">
        <f>IFERROR(VLOOKUP(B1500,Listor!$A$6:$G$62,7,FALSE),"")</f>
        <v/>
      </c>
      <c r="H1500" s="63" t="str">
        <f>IFERROR(VLOOKUP(B1500,Listor!$N$6:$O$47,2,FALSE),"")</f>
        <v/>
      </c>
      <c r="I1500" s="63" t="str">
        <f t="shared" si="70"/>
        <v/>
      </c>
      <c r="J1500" s="96" t="str">
        <f>IFERROR(VLOOKUP(B1500,Listor!$N$6:$P$47,3,FALSE)*I1500,"")</f>
        <v/>
      </c>
      <c r="K1500" s="81"/>
      <c r="L1500" s="88" t="str">
        <f>IFERROR((VLOOKUP(B1500,Listor!$N$6:$P$47,3,FALSE)*Biologiska!K1500)+(VLOOKUP(B1500,Listor!$N$6:$Q$47,4,FALSE)),"")</f>
        <v/>
      </c>
      <c r="M1500" s="63" t="str">
        <f t="shared" si="71"/>
        <v/>
      </c>
      <c r="N1500" s="75"/>
      <c r="O1500" s="84" t="str">
        <f t="shared" si="72"/>
        <v/>
      </c>
      <c r="P1500" s="107"/>
      <c r="Q1500" s="87" t="s">
        <v>79</v>
      </c>
      <c r="R1500" s="87"/>
      <c r="S1500" s="87"/>
      <c r="T1500" s="87"/>
      <c r="U1500" s="87"/>
      <c r="V1500" s="86" t="s">
        <v>79</v>
      </c>
      <c r="W1500" s="75"/>
      <c r="X1500" s="102" t="s">
        <v>79</v>
      </c>
      <c r="Y1500" s="63" t="str">
        <f>IFERROR(IF(VLOOKUP(X1500,Listor!$T$6:$U$7,2,FALSE)&lt;O1500,TRUE),"")</f>
        <v/>
      </c>
      <c r="Z1500" s="87"/>
      <c r="AA1500" s="104"/>
    </row>
    <row r="1501" spans="2:27" x14ac:dyDescent="0.25">
      <c r="B1501" s="68" t="s">
        <v>68</v>
      </c>
      <c r="C1501" s="80" t="str">
        <f>IFERROR(VLOOKUP(B1501,Listor!$A$6:$B$62,2,FALSE),"")</f>
        <v/>
      </c>
      <c r="D1501" s="80" t="str">
        <f>IFERROR(VLOOKUP(B1501,Listor!$A$6:$C$62,3,FALSE),"")</f>
        <v/>
      </c>
      <c r="E1501" s="110" t="s">
        <v>79</v>
      </c>
      <c r="F1501" s="66"/>
      <c r="G1501" s="35" t="str">
        <f>IFERROR(VLOOKUP(B1501,Listor!$A$6:$G$62,7,FALSE),"")</f>
        <v/>
      </c>
      <c r="H1501" s="63" t="str">
        <f>IFERROR(VLOOKUP(B1501,Listor!$N$6:$O$47,2,FALSE),"")</f>
        <v/>
      </c>
      <c r="I1501" s="63" t="str">
        <f t="shared" si="70"/>
        <v/>
      </c>
      <c r="J1501" s="96" t="str">
        <f>IFERROR(VLOOKUP(B1501,Listor!$N$6:$P$47,3,FALSE)*I1501,"")</f>
        <v/>
      </c>
      <c r="K1501" s="81"/>
      <c r="L1501" s="88" t="str">
        <f>IFERROR((VLOOKUP(B1501,Listor!$N$6:$P$47,3,FALSE)*Biologiska!K1501)+(VLOOKUP(B1501,Listor!$N$6:$Q$47,4,FALSE)),"")</f>
        <v/>
      </c>
      <c r="M1501" s="63" t="str">
        <f t="shared" si="71"/>
        <v/>
      </c>
      <c r="N1501" s="75"/>
      <c r="O1501" s="84" t="str">
        <f t="shared" si="72"/>
        <v/>
      </c>
      <c r="P1501" s="107"/>
      <c r="Q1501" s="87" t="s">
        <v>79</v>
      </c>
      <c r="R1501" s="87"/>
      <c r="S1501" s="87"/>
      <c r="T1501" s="87"/>
      <c r="U1501" s="87"/>
      <c r="V1501" s="86" t="s">
        <v>79</v>
      </c>
      <c r="W1501" s="75"/>
      <c r="X1501" s="102" t="s">
        <v>79</v>
      </c>
      <c r="Y1501" s="63" t="str">
        <f>IFERROR(IF(VLOOKUP(X1501,Listor!$T$6:$U$7,2,FALSE)&lt;O1501,TRUE),"")</f>
        <v/>
      </c>
      <c r="Z1501" s="87"/>
      <c r="AA1501" s="104"/>
    </row>
    <row r="1502" spans="2:27" x14ac:dyDescent="0.25">
      <c r="B1502" s="68" t="s">
        <v>68</v>
      </c>
      <c r="C1502" s="80" t="str">
        <f>IFERROR(VLOOKUP(B1502,Listor!$A$6:$B$62,2,FALSE),"")</f>
        <v/>
      </c>
      <c r="D1502" s="80" t="str">
        <f>IFERROR(VLOOKUP(B1502,Listor!$A$6:$C$62,3,FALSE),"")</f>
        <v/>
      </c>
      <c r="E1502" s="110" t="s">
        <v>79</v>
      </c>
      <c r="F1502" s="66"/>
      <c r="G1502" s="35" t="str">
        <f>IFERROR(VLOOKUP(B1502,Listor!$A$6:$G$62,7,FALSE),"")</f>
        <v/>
      </c>
      <c r="H1502" s="63" t="str">
        <f>IFERROR(VLOOKUP(B1502,Listor!$N$6:$O$47,2,FALSE),"")</f>
        <v/>
      </c>
      <c r="I1502" s="63" t="str">
        <f t="shared" si="70"/>
        <v/>
      </c>
      <c r="J1502" s="96" t="str">
        <f>IFERROR(VLOOKUP(B1502,Listor!$N$6:$P$47,3,FALSE)*I1502,"")</f>
        <v/>
      </c>
      <c r="K1502" s="81"/>
      <c r="L1502" s="88" t="str">
        <f>IFERROR((VLOOKUP(B1502,Listor!$N$6:$P$47,3,FALSE)*Biologiska!K1502)+(VLOOKUP(B1502,Listor!$N$6:$Q$47,4,FALSE)),"")</f>
        <v/>
      </c>
      <c r="M1502" s="63" t="str">
        <f t="shared" si="71"/>
        <v/>
      </c>
      <c r="N1502" s="75"/>
      <c r="O1502" s="84" t="str">
        <f t="shared" si="72"/>
        <v/>
      </c>
      <c r="P1502" s="107"/>
      <c r="Q1502" s="87" t="s">
        <v>79</v>
      </c>
      <c r="R1502" s="87"/>
      <c r="S1502" s="87"/>
      <c r="T1502" s="87"/>
      <c r="U1502" s="87"/>
      <c r="V1502" s="86" t="s">
        <v>79</v>
      </c>
      <c r="W1502" s="75"/>
      <c r="X1502" s="102" t="s">
        <v>79</v>
      </c>
      <c r="Y1502" s="63" t="str">
        <f>IFERROR(IF(VLOOKUP(X1502,Listor!$T$6:$U$7,2,FALSE)&lt;O1502,TRUE),"")</f>
        <v/>
      </c>
      <c r="Z1502" s="87"/>
      <c r="AA1502" s="104"/>
    </row>
    <row r="1503" spans="2:27" x14ac:dyDescent="0.25">
      <c r="B1503" s="68" t="s">
        <v>68</v>
      </c>
      <c r="C1503" s="80" t="str">
        <f>IFERROR(VLOOKUP(B1503,Listor!$A$6:$B$62,2,FALSE),"")</f>
        <v/>
      </c>
      <c r="D1503" s="80" t="str">
        <f>IFERROR(VLOOKUP(B1503,Listor!$A$6:$C$62,3,FALSE),"")</f>
        <v/>
      </c>
      <c r="E1503" s="110" t="s">
        <v>79</v>
      </c>
      <c r="F1503" s="66"/>
      <c r="G1503" s="35" t="str">
        <f>IFERROR(VLOOKUP(B1503,Listor!$A$6:$G$62,7,FALSE),"")</f>
        <v/>
      </c>
      <c r="H1503" s="63" t="str">
        <f>IFERROR(VLOOKUP(B1503,Listor!$N$6:$O$47,2,FALSE),"")</f>
        <v/>
      </c>
      <c r="I1503" s="63" t="str">
        <f t="shared" si="70"/>
        <v/>
      </c>
      <c r="J1503" s="96" t="str">
        <f>IFERROR(VLOOKUP(B1503,Listor!$N$6:$P$47,3,FALSE)*I1503,"")</f>
        <v/>
      </c>
      <c r="K1503" s="81"/>
      <c r="L1503" s="88" t="str">
        <f>IFERROR((VLOOKUP(B1503,Listor!$N$6:$P$47,3,FALSE)*Biologiska!K1503)+(VLOOKUP(B1503,Listor!$N$6:$Q$47,4,FALSE)),"")</f>
        <v/>
      </c>
      <c r="M1503" s="63" t="str">
        <f t="shared" si="71"/>
        <v/>
      </c>
      <c r="N1503" s="75"/>
      <c r="O1503" s="84" t="str">
        <f t="shared" si="72"/>
        <v/>
      </c>
      <c r="P1503" s="107"/>
      <c r="Q1503" s="87" t="s">
        <v>79</v>
      </c>
      <c r="R1503" s="87"/>
      <c r="S1503" s="87"/>
      <c r="T1503" s="87"/>
      <c r="U1503" s="87"/>
      <c r="V1503" s="86" t="s">
        <v>79</v>
      </c>
      <c r="W1503" s="75"/>
      <c r="X1503" s="102" t="s">
        <v>79</v>
      </c>
      <c r="Y1503" s="63" t="str">
        <f>IFERROR(IF(VLOOKUP(X1503,Listor!$T$6:$U$7,2,FALSE)&lt;O1503,TRUE),"")</f>
        <v/>
      </c>
      <c r="Z1503" s="87"/>
      <c r="AA1503" s="104"/>
    </row>
    <row r="1504" spans="2:27" x14ac:dyDescent="0.25">
      <c r="B1504" s="68" t="s">
        <v>68</v>
      </c>
      <c r="C1504" s="80" t="str">
        <f>IFERROR(VLOOKUP(B1504,Listor!$A$6:$B$62,2,FALSE),"")</f>
        <v/>
      </c>
      <c r="D1504" s="80" t="str">
        <f>IFERROR(VLOOKUP(B1504,Listor!$A$6:$C$62,3,FALSE),"")</f>
        <v/>
      </c>
      <c r="E1504" s="110" t="s">
        <v>79</v>
      </c>
      <c r="F1504" s="66"/>
      <c r="G1504" s="35" t="str">
        <f>IFERROR(VLOOKUP(B1504,Listor!$A$6:$G$62,7,FALSE),"")</f>
        <v/>
      </c>
      <c r="H1504" s="63" t="str">
        <f>IFERROR(VLOOKUP(B1504,Listor!$N$6:$O$47,2,FALSE),"")</f>
        <v/>
      </c>
      <c r="I1504" s="63" t="str">
        <f t="shared" si="70"/>
        <v/>
      </c>
      <c r="J1504" s="96" t="str">
        <f>IFERROR(VLOOKUP(B1504,Listor!$N$6:$P$47,3,FALSE)*I1504,"")</f>
        <v/>
      </c>
      <c r="K1504" s="81"/>
      <c r="L1504" s="88" t="str">
        <f>IFERROR((VLOOKUP(B1504,Listor!$N$6:$P$47,3,FALSE)*Biologiska!K1504)+(VLOOKUP(B1504,Listor!$N$6:$Q$47,4,FALSE)),"")</f>
        <v/>
      </c>
      <c r="M1504" s="63" t="str">
        <f t="shared" si="71"/>
        <v/>
      </c>
      <c r="N1504" s="75"/>
      <c r="O1504" s="84" t="str">
        <f t="shared" si="72"/>
        <v/>
      </c>
      <c r="P1504" s="107"/>
      <c r="Q1504" s="87" t="s">
        <v>79</v>
      </c>
      <c r="R1504" s="87"/>
      <c r="S1504" s="87"/>
      <c r="T1504" s="87"/>
      <c r="U1504" s="87"/>
      <c r="V1504" s="86" t="s">
        <v>79</v>
      </c>
      <c r="W1504" s="75"/>
      <c r="X1504" s="102" t="s">
        <v>79</v>
      </c>
      <c r="Y1504" s="63" t="str">
        <f>IFERROR(IF(VLOOKUP(X1504,Listor!$T$6:$U$7,2,FALSE)&lt;O1504,TRUE),"")</f>
        <v/>
      </c>
      <c r="Z1504" s="87"/>
      <c r="AA1504" s="104"/>
    </row>
    <row r="1505" spans="2:27" x14ac:dyDescent="0.25">
      <c r="B1505" s="68" t="s">
        <v>68</v>
      </c>
      <c r="C1505" s="80" t="str">
        <f>IFERROR(VLOOKUP(B1505,Listor!$A$6:$B$62,2,FALSE),"")</f>
        <v/>
      </c>
      <c r="D1505" s="80" t="str">
        <f>IFERROR(VLOOKUP(B1505,Listor!$A$6:$C$62,3,FALSE),"")</f>
        <v/>
      </c>
      <c r="E1505" s="110" t="s">
        <v>79</v>
      </c>
      <c r="F1505" s="66"/>
      <c r="G1505" s="35" t="str">
        <f>IFERROR(VLOOKUP(B1505,Listor!$A$6:$G$62,7,FALSE),"")</f>
        <v/>
      </c>
      <c r="H1505" s="63" t="str">
        <f>IFERROR(VLOOKUP(B1505,Listor!$N$6:$O$47,2,FALSE),"")</f>
        <v/>
      </c>
      <c r="I1505" s="63" t="str">
        <f t="shared" si="70"/>
        <v/>
      </c>
      <c r="J1505" s="96" t="str">
        <f>IFERROR(VLOOKUP(B1505,Listor!$N$6:$P$47,3,FALSE)*I1505,"")</f>
        <v/>
      </c>
      <c r="K1505" s="81"/>
      <c r="L1505" s="88" t="str">
        <f>IFERROR((VLOOKUP(B1505,Listor!$N$6:$P$47,3,FALSE)*Biologiska!K1505)+(VLOOKUP(B1505,Listor!$N$6:$Q$47,4,FALSE)),"")</f>
        <v/>
      </c>
      <c r="M1505" s="63" t="str">
        <f t="shared" si="71"/>
        <v/>
      </c>
      <c r="N1505" s="75"/>
      <c r="O1505" s="84" t="str">
        <f t="shared" si="72"/>
        <v/>
      </c>
      <c r="P1505" s="107"/>
      <c r="Q1505" s="87" t="s">
        <v>79</v>
      </c>
      <c r="R1505" s="87"/>
      <c r="S1505" s="87"/>
      <c r="T1505" s="87"/>
      <c r="U1505" s="87"/>
      <c r="V1505" s="86" t="s">
        <v>79</v>
      </c>
      <c r="W1505" s="75"/>
      <c r="X1505" s="102" t="s">
        <v>79</v>
      </c>
      <c r="Y1505" s="63" t="str">
        <f>IFERROR(IF(VLOOKUP(X1505,Listor!$T$6:$U$7,2,FALSE)&lt;O1505,TRUE),"")</f>
        <v/>
      </c>
      <c r="Z1505" s="87"/>
      <c r="AA1505" s="104"/>
    </row>
    <row r="1506" spans="2:27" x14ac:dyDescent="0.25">
      <c r="B1506" s="68" t="s">
        <v>68</v>
      </c>
      <c r="C1506" s="80" t="str">
        <f>IFERROR(VLOOKUP(B1506,Listor!$A$6:$B$62,2,FALSE),"")</f>
        <v/>
      </c>
      <c r="D1506" s="80" t="str">
        <f>IFERROR(VLOOKUP(B1506,Listor!$A$6:$C$62,3,FALSE),"")</f>
        <v/>
      </c>
      <c r="E1506" s="110" t="s">
        <v>79</v>
      </c>
      <c r="F1506" s="66"/>
      <c r="G1506" s="35" t="str">
        <f>IFERROR(VLOOKUP(B1506,Listor!$A$6:$G$62,7,FALSE),"")</f>
        <v/>
      </c>
      <c r="H1506" s="63" t="str">
        <f>IFERROR(VLOOKUP(B1506,Listor!$N$6:$O$47,2,FALSE),"")</f>
        <v/>
      </c>
      <c r="I1506" s="63" t="str">
        <f t="shared" si="70"/>
        <v/>
      </c>
      <c r="J1506" s="96" t="str">
        <f>IFERROR(VLOOKUP(B1506,Listor!$N$6:$P$47,3,FALSE)*I1506,"")</f>
        <v/>
      </c>
      <c r="K1506" s="81"/>
      <c r="L1506" s="88" t="str">
        <f>IFERROR((VLOOKUP(B1506,Listor!$N$6:$P$47,3,FALSE)*Biologiska!K1506)+(VLOOKUP(B1506,Listor!$N$6:$Q$47,4,FALSE)),"")</f>
        <v/>
      </c>
      <c r="M1506" s="63" t="str">
        <f t="shared" si="71"/>
        <v/>
      </c>
      <c r="N1506" s="75"/>
      <c r="O1506" s="84" t="str">
        <f t="shared" si="72"/>
        <v/>
      </c>
      <c r="P1506" s="107"/>
      <c r="Q1506" s="87" t="s">
        <v>79</v>
      </c>
      <c r="R1506" s="87"/>
      <c r="S1506" s="87"/>
      <c r="T1506" s="87"/>
      <c r="U1506" s="87"/>
      <c r="V1506" s="86" t="s">
        <v>79</v>
      </c>
      <c r="W1506" s="75"/>
      <c r="X1506" s="102" t="s">
        <v>79</v>
      </c>
      <c r="Y1506" s="63" t="str">
        <f>IFERROR(IF(VLOOKUP(X1506,Listor!$T$6:$U$7,2,FALSE)&lt;O1506,TRUE),"")</f>
        <v/>
      </c>
      <c r="Z1506" s="87"/>
      <c r="AA1506" s="104"/>
    </row>
    <row r="1507" spans="2:27" x14ac:dyDescent="0.25">
      <c r="B1507" s="68" t="s">
        <v>68</v>
      </c>
      <c r="C1507" s="80" t="str">
        <f>IFERROR(VLOOKUP(B1507,Listor!$A$6:$B$62,2,FALSE),"")</f>
        <v/>
      </c>
      <c r="D1507" s="80" t="str">
        <f>IFERROR(VLOOKUP(B1507,Listor!$A$6:$C$62,3,FALSE),"")</f>
        <v/>
      </c>
      <c r="E1507" s="110" t="s">
        <v>79</v>
      </c>
      <c r="F1507" s="66"/>
      <c r="G1507" s="35" t="str">
        <f>IFERROR(VLOOKUP(B1507,Listor!$A$6:$G$62,7,FALSE),"")</f>
        <v/>
      </c>
      <c r="H1507" s="63" t="str">
        <f>IFERROR(VLOOKUP(B1507,Listor!$N$6:$O$47,2,FALSE),"")</f>
        <v/>
      </c>
      <c r="I1507" s="63" t="str">
        <f t="shared" si="70"/>
        <v/>
      </c>
      <c r="J1507" s="96" t="str">
        <f>IFERROR(VLOOKUP(B1507,Listor!$N$6:$P$47,3,FALSE)*I1507,"")</f>
        <v/>
      </c>
      <c r="K1507" s="81"/>
      <c r="L1507" s="88" t="str">
        <f>IFERROR((VLOOKUP(B1507,Listor!$N$6:$P$47,3,FALSE)*Biologiska!K1507)+(VLOOKUP(B1507,Listor!$N$6:$Q$47,4,FALSE)),"")</f>
        <v/>
      </c>
      <c r="M1507" s="63" t="str">
        <f t="shared" si="71"/>
        <v/>
      </c>
      <c r="N1507" s="75"/>
      <c r="O1507" s="84" t="str">
        <f t="shared" si="72"/>
        <v/>
      </c>
      <c r="P1507" s="107"/>
      <c r="Q1507" s="87" t="s">
        <v>79</v>
      </c>
      <c r="R1507" s="87"/>
      <c r="S1507" s="87"/>
      <c r="T1507" s="87"/>
      <c r="U1507" s="87"/>
      <c r="V1507" s="86" t="s">
        <v>79</v>
      </c>
      <c r="W1507" s="75"/>
      <c r="X1507" s="102" t="s">
        <v>79</v>
      </c>
      <c r="Y1507" s="63" t="str">
        <f>IFERROR(IF(VLOOKUP(X1507,Listor!$T$6:$U$7,2,FALSE)&lt;O1507,TRUE),"")</f>
        <v/>
      </c>
      <c r="Z1507" s="87"/>
      <c r="AA1507" s="104"/>
    </row>
    <row r="1508" spans="2:27" x14ac:dyDescent="0.25">
      <c r="B1508" s="68" t="s">
        <v>68</v>
      </c>
      <c r="C1508" s="80" t="str">
        <f>IFERROR(VLOOKUP(B1508,Listor!$A$6:$B$62,2,FALSE),"")</f>
        <v/>
      </c>
      <c r="D1508" s="80" t="str">
        <f>IFERROR(VLOOKUP(B1508,Listor!$A$6:$C$62,3,FALSE),"")</f>
        <v/>
      </c>
      <c r="E1508" s="110" t="s">
        <v>79</v>
      </c>
      <c r="F1508" s="66"/>
      <c r="G1508" s="35" t="str">
        <f>IFERROR(VLOOKUP(B1508,Listor!$A$6:$G$62,7,FALSE),"")</f>
        <v/>
      </c>
      <c r="H1508" s="63" t="str">
        <f>IFERROR(VLOOKUP(B1508,Listor!$N$6:$O$47,2,FALSE),"")</f>
        <v/>
      </c>
      <c r="I1508" s="63" t="str">
        <f t="shared" si="70"/>
        <v/>
      </c>
      <c r="J1508" s="96" t="str">
        <f>IFERROR(VLOOKUP(B1508,Listor!$N$6:$P$47,3,FALSE)*I1508,"")</f>
        <v/>
      </c>
      <c r="K1508" s="81"/>
      <c r="L1508" s="88" t="str">
        <f>IFERROR((VLOOKUP(B1508,Listor!$N$6:$P$47,3,FALSE)*Biologiska!K1508)+(VLOOKUP(B1508,Listor!$N$6:$Q$47,4,FALSE)),"")</f>
        <v/>
      </c>
      <c r="M1508" s="63" t="str">
        <f t="shared" si="71"/>
        <v/>
      </c>
      <c r="N1508" s="75"/>
      <c r="O1508" s="84" t="str">
        <f t="shared" si="72"/>
        <v/>
      </c>
      <c r="P1508" s="107"/>
      <c r="Q1508" s="87" t="s">
        <v>79</v>
      </c>
      <c r="R1508" s="87"/>
      <c r="S1508" s="87"/>
      <c r="T1508" s="87"/>
      <c r="U1508" s="87"/>
      <c r="V1508" s="86" t="s">
        <v>79</v>
      </c>
      <c r="W1508" s="75"/>
      <c r="X1508" s="102" t="s">
        <v>79</v>
      </c>
      <c r="Y1508" s="63" t="str">
        <f>IFERROR(IF(VLOOKUP(X1508,Listor!$T$6:$U$7,2,FALSE)&lt;O1508,TRUE),"")</f>
        <v/>
      </c>
      <c r="Z1508" s="87"/>
      <c r="AA1508" s="104"/>
    </row>
    <row r="1509" spans="2:27" x14ac:dyDescent="0.25">
      <c r="B1509" s="68" t="s">
        <v>68</v>
      </c>
      <c r="C1509" s="80" t="str">
        <f>IFERROR(VLOOKUP(B1509,Listor!$A$6:$B$62,2,FALSE),"")</f>
        <v/>
      </c>
      <c r="D1509" s="80" t="str">
        <f>IFERROR(VLOOKUP(B1509,Listor!$A$6:$C$62,3,FALSE),"")</f>
        <v/>
      </c>
      <c r="E1509" s="110" t="s">
        <v>79</v>
      </c>
      <c r="F1509" s="66"/>
      <c r="G1509" s="35" t="str">
        <f>IFERROR(VLOOKUP(B1509,Listor!$A$6:$G$62,7,FALSE),"")</f>
        <v/>
      </c>
      <c r="H1509" s="63" t="str">
        <f>IFERROR(VLOOKUP(B1509,Listor!$N$6:$O$47,2,FALSE),"")</f>
        <v/>
      </c>
      <c r="I1509" s="63" t="str">
        <f t="shared" si="70"/>
        <v/>
      </c>
      <c r="J1509" s="96" t="str">
        <f>IFERROR(VLOOKUP(B1509,Listor!$N$6:$P$47,3,FALSE)*I1509,"")</f>
        <v/>
      </c>
      <c r="K1509" s="81"/>
      <c r="L1509" s="88" t="str">
        <f>IFERROR((VLOOKUP(B1509,Listor!$N$6:$P$47,3,FALSE)*Biologiska!K1509)+(VLOOKUP(B1509,Listor!$N$6:$Q$47,4,FALSE)),"")</f>
        <v/>
      </c>
      <c r="M1509" s="63" t="str">
        <f t="shared" si="71"/>
        <v/>
      </c>
      <c r="N1509" s="75"/>
      <c r="O1509" s="84" t="str">
        <f t="shared" si="72"/>
        <v/>
      </c>
      <c r="P1509" s="107"/>
      <c r="Q1509" s="87" t="s">
        <v>79</v>
      </c>
      <c r="R1509" s="87"/>
      <c r="S1509" s="87"/>
      <c r="T1509" s="87"/>
      <c r="U1509" s="87"/>
      <c r="V1509" s="86" t="s">
        <v>79</v>
      </c>
      <c r="W1509" s="75"/>
      <c r="X1509" s="102" t="s">
        <v>79</v>
      </c>
      <c r="Y1509" s="63" t="str">
        <f>IFERROR(IF(VLOOKUP(X1509,Listor!$T$6:$U$7,2,FALSE)&lt;O1509,TRUE),"")</f>
        <v/>
      </c>
      <c r="Z1509" s="87"/>
      <c r="AA1509" s="104"/>
    </row>
    <row r="1510" spans="2:27" x14ac:dyDescent="0.25">
      <c r="B1510" s="68" t="s">
        <v>68</v>
      </c>
      <c r="C1510" s="80" t="str">
        <f>IFERROR(VLOOKUP(B1510,Listor!$A$6:$B$62,2,FALSE),"")</f>
        <v/>
      </c>
      <c r="D1510" s="80" t="str">
        <f>IFERROR(VLOOKUP(B1510,Listor!$A$6:$C$62,3,FALSE),"")</f>
        <v/>
      </c>
      <c r="E1510" s="110" t="s">
        <v>79</v>
      </c>
      <c r="F1510" s="66"/>
      <c r="G1510" s="35" t="str">
        <f>IFERROR(VLOOKUP(B1510,Listor!$A$6:$G$62,7,FALSE),"")</f>
        <v/>
      </c>
      <c r="H1510" s="63" t="str">
        <f>IFERROR(VLOOKUP(B1510,Listor!$N$6:$O$47,2,FALSE),"")</f>
        <v/>
      </c>
      <c r="I1510" s="63" t="str">
        <f t="shared" si="70"/>
        <v/>
      </c>
      <c r="J1510" s="96" t="str">
        <f>IFERROR(VLOOKUP(B1510,Listor!$N$6:$P$47,3,FALSE)*I1510,"")</f>
        <v/>
      </c>
      <c r="K1510" s="81"/>
      <c r="L1510" s="88" t="str">
        <f>IFERROR((VLOOKUP(B1510,Listor!$N$6:$P$47,3,FALSE)*Biologiska!K1510)+(VLOOKUP(B1510,Listor!$N$6:$Q$47,4,FALSE)),"")</f>
        <v/>
      </c>
      <c r="M1510" s="63" t="str">
        <f t="shared" si="71"/>
        <v/>
      </c>
      <c r="N1510" s="75"/>
      <c r="O1510" s="84" t="str">
        <f t="shared" si="72"/>
        <v/>
      </c>
      <c r="P1510" s="107"/>
      <c r="Q1510" s="87" t="s">
        <v>79</v>
      </c>
      <c r="R1510" s="87"/>
      <c r="S1510" s="87"/>
      <c r="T1510" s="87"/>
      <c r="U1510" s="87"/>
      <c r="V1510" s="86" t="s">
        <v>79</v>
      </c>
      <c r="W1510" s="75"/>
      <c r="X1510" s="102" t="s">
        <v>79</v>
      </c>
      <c r="Y1510" s="63" t="str">
        <f>IFERROR(IF(VLOOKUP(X1510,Listor!$T$6:$U$7,2,FALSE)&lt;O1510,TRUE),"")</f>
        <v/>
      </c>
      <c r="Z1510" s="87"/>
      <c r="AA1510" s="104"/>
    </row>
    <row r="1511" spans="2:27" x14ac:dyDescent="0.25">
      <c r="B1511" s="68" t="s">
        <v>68</v>
      </c>
      <c r="C1511" s="80" t="str">
        <f>IFERROR(VLOOKUP(B1511,Listor!$A$6:$B$62,2,FALSE),"")</f>
        <v/>
      </c>
      <c r="D1511" s="80" t="str">
        <f>IFERROR(VLOOKUP(B1511,Listor!$A$6:$C$62,3,FALSE),"")</f>
        <v/>
      </c>
      <c r="E1511" s="110" t="s">
        <v>79</v>
      </c>
      <c r="F1511" s="66"/>
      <c r="G1511" s="35" t="str">
        <f>IFERROR(VLOOKUP(B1511,Listor!$A$6:$G$62,7,FALSE),"")</f>
        <v/>
      </c>
      <c r="H1511" s="63" t="str">
        <f>IFERROR(VLOOKUP(B1511,Listor!$N$6:$O$47,2,FALSE),"")</f>
        <v/>
      </c>
      <c r="I1511" s="63" t="str">
        <f t="shared" si="70"/>
        <v/>
      </c>
      <c r="J1511" s="96" t="str">
        <f>IFERROR(VLOOKUP(B1511,Listor!$N$6:$P$47,3,FALSE)*I1511,"")</f>
        <v/>
      </c>
      <c r="K1511" s="81"/>
      <c r="L1511" s="88" t="str">
        <f>IFERROR((VLOOKUP(B1511,Listor!$N$6:$P$47,3,FALSE)*Biologiska!K1511)+(VLOOKUP(B1511,Listor!$N$6:$Q$47,4,FALSE)),"")</f>
        <v/>
      </c>
      <c r="M1511" s="63" t="str">
        <f t="shared" si="71"/>
        <v/>
      </c>
      <c r="N1511" s="75"/>
      <c r="O1511" s="84" t="str">
        <f t="shared" si="72"/>
        <v/>
      </c>
      <c r="P1511" s="107"/>
      <c r="Q1511" s="87" t="s">
        <v>79</v>
      </c>
      <c r="R1511" s="87"/>
      <c r="S1511" s="87"/>
      <c r="T1511" s="87"/>
      <c r="U1511" s="87"/>
      <c r="V1511" s="86" t="s">
        <v>79</v>
      </c>
      <c r="W1511" s="75"/>
      <c r="X1511" s="102" t="s">
        <v>79</v>
      </c>
      <c r="Y1511" s="63" t="str">
        <f>IFERROR(IF(VLOOKUP(X1511,Listor!$T$6:$U$7,2,FALSE)&lt;O1511,TRUE),"")</f>
        <v/>
      </c>
      <c r="Z1511" s="87"/>
      <c r="AA1511" s="104"/>
    </row>
    <row r="1512" spans="2:27" x14ac:dyDescent="0.25">
      <c r="B1512" s="68" t="s">
        <v>68</v>
      </c>
      <c r="C1512" s="80" t="str">
        <f>IFERROR(VLOOKUP(B1512,Listor!$A$6:$B$62,2,FALSE),"")</f>
        <v/>
      </c>
      <c r="D1512" s="80" t="str">
        <f>IFERROR(VLOOKUP(B1512,Listor!$A$6:$C$62,3,FALSE),"")</f>
        <v/>
      </c>
      <c r="E1512" s="110" t="s">
        <v>79</v>
      </c>
      <c r="F1512" s="66"/>
      <c r="G1512" s="35" t="str">
        <f>IFERROR(VLOOKUP(B1512,Listor!$A$6:$G$62,7,FALSE),"")</f>
        <v/>
      </c>
      <c r="H1512" s="63" t="str">
        <f>IFERROR(VLOOKUP(B1512,Listor!$N$6:$O$47,2,FALSE),"")</f>
        <v/>
      </c>
      <c r="I1512" s="63" t="str">
        <f t="shared" si="70"/>
        <v/>
      </c>
      <c r="J1512" s="96" t="str">
        <f>IFERROR(VLOOKUP(B1512,Listor!$N$6:$P$47,3,FALSE)*I1512,"")</f>
        <v/>
      </c>
      <c r="K1512" s="81"/>
      <c r="L1512" s="88" t="str">
        <f>IFERROR((VLOOKUP(B1512,Listor!$N$6:$P$47,3,FALSE)*Biologiska!K1512)+(VLOOKUP(B1512,Listor!$N$6:$Q$47,4,FALSE)),"")</f>
        <v/>
      </c>
      <c r="M1512" s="63" t="str">
        <f t="shared" si="71"/>
        <v/>
      </c>
      <c r="N1512" s="75"/>
      <c r="O1512" s="84" t="str">
        <f t="shared" si="72"/>
        <v/>
      </c>
      <c r="P1512" s="107"/>
      <c r="Q1512" s="87" t="s">
        <v>79</v>
      </c>
      <c r="R1512" s="87"/>
      <c r="S1512" s="87"/>
      <c r="T1512" s="87"/>
      <c r="U1512" s="87"/>
      <c r="V1512" s="86" t="s">
        <v>79</v>
      </c>
      <c r="W1512" s="75"/>
      <c r="X1512" s="102" t="s">
        <v>79</v>
      </c>
      <c r="Y1512" s="63" t="str">
        <f>IFERROR(IF(VLOOKUP(X1512,Listor!$T$6:$U$7,2,FALSE)&lt;O1512,TRUE),"")</f>
        <v/>
      </c>
      <c r="Z1512" s="87"/>
      <c r="AA1512" s="104"/>
    </row>
    <row r="1513" spans="2:27" x14ac:dyDescent="0.25">
      <c r="B1513" s="68" t="s">
        <v>68</v>
      </c>
      <c r="C1513" s="80" t="str">
        <f>IFERROR(VLOOKUP(B1513,Listor!$A$6:$B$62,2,FALSE),"")</f>
        <v/>
      </c>
      <c r="D1513" s="80" t="str">
        <f>IFERROR(VLOOKUP(B1513,Listor!$A$6:$C$62,3,FALSE),"")</f>
        <v/>
      </c>
      <c r="E1513" s="110" t="s">
        <v>79</v>
      </c>
      <c r="F1513" s="66"/>
      <c r="G1513" s="35" t="str">
        <f>IFERROR(VLOOKUP(B1513,Listor!$A$6:$G$62,7,FALSE),"")</f>
        <v/>
      </c>
      <c r="H1513" s="63" t="str">
        <f>IFERROR(VLOOKUP(B1513,Listor!$N$6:$O$47,2,FALSE),"")</f>
        <v/>
      </c>
      <c r="I1513" s="63" t="str">
        <f t="shared" ref="I1513:I1576" si="73">IFERROR(F1513*H1513,"")</f>
        <v/>
      </c>
      <c r="J1513" s="96" t="str">
        <f>IFERROR(VLOOKUP(B1513,Listor!$N$6:$P$47,3,FALSE)*I1513,"")</f>
        <v/>
      </c>
      <c r="K1513" s="81"/>
      <c r="L1513" s="88" t="str">
        <f>IFERROR((VLOOKUP(B1513,Listor!$N$6:$P$47,3,FALSE)*Biologiska!K1513)+(VLOOKUP(B1513,Listor!$N$6:$Q$47,4,FALSE)),"")</f>
        <v/>
      </c>
      <c r="M1513" s="63" t="str">
        <f t="shared" ref="M1513:M1576" si="74">IFERROR(I1513*L1513,"")</f>
        <v/>
      </c>
      <c r="N1513" s="75"/>
      <c r="O1513" s="84" t="str">
        <f t="shared" ref="O1513:O1576" si="75">IF(ISBLANK(K1513),"",IFERROR(((83.8-K1513)/83.8)*100,""))</f>
        <v/>
      </c>
      <c r="P1513" s="107"/>
      <c r="Q1513" s="87" t="s">
        <v>79</v>
      </c>
      <c r="R1513" s="87"/>
      <c r="S1513" s="87"/>
      <c r="T1513" s="87"/>
      <c r="U1513" s="87"/>
      <c r="V1513" s="86" t="s">
        <v>79</v>
      </c>
      <c r="W1513" s="75"/>
      <c r="X1513" s="102" t="s">
        <v>79</v>
      </c>
      <c r="Y1513" s="63" t="str">
        <f>IFERROR(IF(VLOOKUP(X1513,Listor!$T$6:$U$7,2,FALSE)&lt;O1513,TRUE),"")</f>
        <v/>
      </c>
      <c r="Z1513" s="87"/>
      <c r="AA1513" s="104"/>
    </row>
    <row r="1514" spans="2:27" x14ac:dyDescent="0.25">
      <c r="B1514" s="68" t="s">
        <v>68</v>
      </c>
      <c r="C1514" s="80" t="str">
        <f>IFERROR(VLOOKUP(B1514,Listor!$A$6:$B$62,2,FALSE),"")</f>
        <v/>
      </c>
      <c r="D1514" s="80" t="str">
        <f>IFERROR(VLOOKUP(B1514,Listor!$A$6:$C$62,3,FALSE),"")</f>
        <v/>
      </c>
      <c r="E1514" s="110" t="s">
        <v>79</v>
      </c>
      <c r="F1514" s="66"/>
      <c r="G1514" s="35" t="str">
        <f>IFERROR(VLOOKUP(B1514,Listor!$A$6:$G$62,7,FALSE),"")</f>
        <v/>
      </c>
      <c r="H1514" s="63" t="str">
        <f>IFERROR(VLOOKUP(B1514,Listor!$N$6:$O$47,2,FALSE),"")</f>
        <v/>
      </c>
      <c r="I1514" s="63" t="str">
        <f t="shared" si="73"/>
        <v/>
      </c>
      <c r="J1514" s="96" t="str">
        <f>IFERROR(VLOOKUP(B1514,Listor!$N$6:$P$47,3,FALSE)*I1514,"")</f>
        <v/>
      </c>
      <c r="K1514" s="81"/>
      <c r="L1514" s="88" t="str">
        <f>IFERROR((VLOOKUP(B1514,Listor!$N$6:$P$47,3,FALSE)*Biologiska!K1514)+(VLOOKUP(B1514,Listor!$N$6:$Q$47,4,FALSE)),"")</f>
        <v/>
      </c>
      <c r="M1514" s="63" t="str">
        <f t="shared" si="74"/>
        <v/>
      </c>
      <c r="N1514" s="75"/>
      <c r="O1514" s="84" t="str">
        <f t="shared" si="75"/>
        <v/>
      </c>
      <c r="P1514" s="107"/>
      <c r="Q1514" s="87" t="s">
        <v>79</v>
      </c>
      <c r="R1514" s="87"/>
      <c r="S1514" s="87"/>
      <c r="T1514" s="87"/>
      <c r="U1514" s="87"/>
      <c r="V1514" s="86" t="s">
        <v>79</v>
      </c>
      <c r="W1514" s="75"/>
      <c r="X1514" s="102" t="s">
        <v>79</v>
      </c>
      <c r="Y1514" s="63" t="str">
        <f>IFERROR(IF(VLOOKUP(X1514,Listor!$T$6:$U$7,2,FALSE)&lt;O1514,TRUE),"")</f>
        <v/>
      </c>
      <c r="Z1514" s="87"/>
      <c r="AA1514" s="104"/>
    </row>
    <row r="1515" spans="2:27" x14ac:dyDescent="0.25">
      <c r="B1515" s="68" t="s">
        <v>68</v>
      </c>
      <c r="C1515" s="80" t="str">
        <f>IFERROR(VLOOKUP(B1515,Listor!$A$6:$B$62,2,FALSE),"")</f>
        <v/>
      </c>
      <c r="D1515" s="80" t="str">
        <f>IFERROR(VLOOKUP(B1515,Listor!$A$6:$C$62,3,FALSE),"")</f>
        <v/>
      </c>
      <c r="E1515" s="110" t="s">
        <v>79</v>
      </c>
      <c r="F1515" s="66"/>
      <c r="G1515" s="35" t="str">
        <f>IFERROR(VLOOKUP(B1515,Listor!$A$6:$G$62,7,FALSE),"")</f>
        <v/>
      </c>
      <c r="H1515" s="63" t="str">
        <f>IFERROR(VLOOKUP(B1515,Listor!$N$6:$O$47,2,FALSE),"")</f>
        <v/>
      </c>
      <c r="I1515" s="63" t="str">
        <f t="shared" si="73"/>
        <v/>
      </c>
      <c r="J1515" s="96" t="str">
        <f>IFERROR(VLOOKUP(B1515,Listor!$N$6:$P$47,3,FALSE)*I1515,"")</f>
        <v/>
      </c>
      <c r="K1515" s="81"/>
      <c r="L1515" s="88" t="str">
        <f>IFERROR((VLOOKUP(B1515,Listor!$N$6:$P$47,3,FALSE)*Biologiska!K1515)+(VLOOKUP(B1515,Listor!$N$6:$Q$47,4,FALSE)),"")</f>
        <v/>
      </c>
      <c r="M1515" s="63" t="str">
        <f t="shared" si="74"/>
        <v/>
      </c>
      <c r="N1515" s="75"/>
      <c r="O1515" s="84" t="str">
        <f t="shared" si="75"/>
        <v/>
      </c>
      <c r="P1515" s="107"/>
      <c r="Q1515" s="87" t="s">
        <v>79</v>
      </c>
      <c r="R1515" s="87"/>
      <c r="S1515" s="87"/>
      <c r="T1515" s="87"/>
      <c r="U1515" s="87"/>
      <c r="V1515" s="86" t="s">
        <v>79</v>
      </c>
      <c r="W1515" s="75"/>
      <c r="X1515" s="102" t="s">
        <v>79</v>
      </c>
      <c r="Y1515" s="63" t="str">
        <f>IFERROR(IF(VLOOKUP(X1515,Listor!$T$6:$U$7,2,FALSE)&lt;O1515,TRUE),"")</f>
        <v/>
      </c>
      <c r="Z1515" s="87"/>
      <c r="AA1515" s="104"/>
    </row>
    <row r="1516" spans="2:27" x14ac:dyDescent="0.25">
      <c r="B1516" s="68" t="s">
        <v>68</v>
      </c>
      <c r="C1516" s="80" t="str">
        <f>IFERROR(VLOOKUP(B1516,Listor!$A$6:$B$62,2,FALSE),"")</f>
        <v/>
      </c>
      <c r="D1516" s="80" t="str">
        <f>IFERROR(VLOOKUP(B1516,Listor!$A$6:$C$62,3,FALSE),"")</f>
        <v/>
      </c>
      <c r="E1516" s="110" t="s">
        <v>79</v>
      </c>
      <c r="F1516" s="66"/>
      <c r="G1516" s="35" t="str">
        <f>IFERROR(VLOOKUP(B1516,Listor!$A$6:$G$62,7,FALSE),"")</f>
        <v/>
      </c>
      <c r="H1516" s="63" t="str">
        <f>IFERROR(VLOOKUP(B1516,Listor!$N$6:$O$47,2,FALSE),"")</f>
        <v/>
      </c>
      <c r="I1516" s="63" t="str">
        <f t="shared" si="73"/>
        <v/>
      </c>
      <c r="J1516" s="96" t="str">
        <f>IFERROR(VLOOKUP(B1516,Listor!$N$6:$P$47,3,FALSE)*I1516,"")</f>
        <v/>
      </c>
      <c r="K1516" s="81"/>
      <c r="L1516" s="88" t="str">
        <f>IFERROR((VLOOKUP(B1516,Listor!$N$6:$P$47,3,FALSE)*Biologiska!K1516)+(VLOOKUP(B1516,Listor!$N$6:$Q$47,4,FALSE)),"")</f>
        <v/>
      </c>
      <c r="M1516" s="63" t="str">
        <f t="shared" si="74"/>
        <v/>
      </c>
      <c r="N1516" s="75"/>
      <c r="O1516" s="84" t="str">
        <f t="shared" si="75"/>
        <v/>
      </c>
      <c r="P1516" s="107"/>
      <c r="Q1516" s="87" t="s">
        <v>79</v>
      </c>
      <c r="R1516" s="87"/>
      <c r="S1516" s="87"/>
      <c r="T1516" s="87"/>
      <c r="U1516" s="87"/>
      <c r="V1516" s="86" t="s">
        <v>79</v>
      </c>
      <c r="W1516" s="75"/>
      <c r="X1516" s="102" t="s">
        <v>79</v>
      </c>
      <c r="Y1516" s="63" t="str">
        <f>IFERROR(IF(VLOOKUP(X1516,Listor!$T$6:$U$7,2,FALSE)&lt;O1516,TRUE),"")</f>
        <v/>
      </c>
      <c r="Z1516" s="87"/>
      <c r="AA1516" s="104"/>
    </row>
    <row r="1517" spans="2:27" x14ac:dyDescent="0.25">
      <c r="B1517" s="68" t="s">
        <v>68</v>
      </c>
      <c r="C1517" s="80" t="str">
        <f>IFERROR(VLOOKUP(B1517,Listor!$A$6:$B$62,2,FALSE),"")</f>
        <v/>
      </c>
      <c r="D1517" s="80" t="str">
        <f>IFERROR(VLOOKUP(B1517,Listor!$A$6:$C$62,3,FALSE),"")</f>
        <v/>
      </c>
      <c r="E1517" s="110" t="s">
        <v>79</v>
      </c>
      <c r="F1517" s="66"/>
      <c r="G1517" s="35" t="str">
        <f>IFERROR(VLOOKUP(B1517,Listor!$A$6:$G$62,7,FALSE),"")</f>
        <v/>
      </c>
      <c r="H1517" s="63" t="str">
        <f>IFERROR(VLOOKUP(B1517,Listor!$N$6:$O$47,2,FALSE),"")</f>
        <v/>
      </c>
      <c r="I1517" s="63" t="str">
        <f t="shared" si="73"/>
        <v/>
      </c>
      <c r="J1517" s="96" t="str">
        <f>IFERROR(VLOOKUP(B1517,Listor!$N$6:$P$47,3,FALSE)*I1517,"")</f>
        <v/>
      </c>
      <c r="K1517" s="81"/>
      <c r="L1517" s="88" t="str">
        <f>IFERROR((VLOOKUP(B1517,Listor!$N$6:$P$47,3,FALSE)*Biologiska!K1517)+(VLOOKUP(B1517,Listor!$N$6:$Q$47,4,FALSE)),"")</f>
        <v/>
      </c>
      <c r="M1517" s="63" t="str">
        <f t="shared" si="74"/>
        <v/>
      </c>
      <c r="N1517" s="75"/>
      <c r="O1517" s="84" t="str">
        <f t="shared" si="75"/>
        <v/>
      </c>
      <c r="P1517" s="107"/>
      <c r="Q1517" s="87" t="s">
        <v>79</v>
      </c>
      <c r="R1517" s="87"/>
      <c r="S1517" s="87"/>
      <c r="T1517" s="87"/>
      <c r="U1517" s="87"/>
      <c r="V1517" s="86" t="s">
        <v>79</v>
      </c>
      <c r="W1517" s="75"/>
      <c r="X1517" s="102" t="s">
        <v>79</v>
      </c>
      <c r="Y1517" s="63" t="str">
        <f>IFERROR(IF(VLOOKUP(X1517,Listor!$T$6:$U$7,2,FALSE)&lt;O1517,TRUE),"")</f>
        <v/>
      </c>
      <c r="Z1517" s="87"/>
      <c r="AA1517" s="104"/>
    </row>
    <row r="1518" spans="2:27" x14ac:dyDescent="0.25">
      <c r="B1518" s="68" t="s">
        <v>68</v>
      </c>
      <c r="C1518" s="80" t="str">
        <f>IFERROR(VLOOKUP(B1518,Listor!$A$6:$B$62,2,FALSE),"")</f>
        <v/>
      </c>
      <c r="D1518" s="80" t="str">
        <f>IFERROR(VLOOKUP(B1518,Listor!$A$6:$C$62,3,FALSE),"")</f>
        <v/>
      </c>
      <c r="E1518" s="110" t="s">
        <v>79</v>
      </c>
      <c r="F1518" s="66"/>
      <c r="G1518" s="35" t="str">
        <f>IFERROR(VLOOKUP(B1518,Listor!$A$6:$G$62,7,FALSE),"")</f>
        <v/>
      </c>
      <c r="H1518" s="63" t="str">
        <f>IFERROR(VLOOKUP(B1518,Listor!$N$6:$O$47,2,FALSE),"")</f>
        <v/>
      </c>
      <c r="I1518" s="63" t="str">
        <f t="shared" si="73"/>
        <v/>
      </c>
      <c r="J1518" s="96" t="str">
        <f>IFERROR(VLOOKUP(B1518,Listor!$N$6:$P$47,3,FALSE)*I1518,"")</f>
        <v/>
      </c>
      <c r="K1518" s="81"/>
      <c r="L1518" s="88" t="str">
        <f>IFERROR((VLOOKUP(B1518,Listor!$N$6:$P$47,3,FALSE)*Biologiska!K1518)+(VLOOKUP(B1518,Listor!$N$6:$Q$47,4,FALSE)),"")</f>
        <v/>
      </c>
      <c r="M1518" s="63" t="str">
        <f t="shared" si="74"/>
        <v/>
      </c>
      <c r="N1518" s="75"/>
      <c r="O1518" s="84" t="str">
        <f t="shared" si="75"/>
        <v/>
      </c>
      <c r="P1518" s="107"/>
      <c r="Q1518" s="87" t="s">
        <v>79</v>
      </c>
      <c r="R1518" s="87"/>
      <c r="S1518" s="87"/>
      <c r="T1518" s="87"/>
      <c r="U1518" s="87"/>
      <c r="V1518" s="86" t="s">
        <v>79</v>
      </c>
      <c r="W1518" s="75"/>
      <c r="X1518" s="102" t="s">
        <v>79</v>
      </c>
      <c r="Y1518" s="63" t="str">
        <f>IFERROR(IF(VLOOKUP(X1518,Listor!$T$6:$U$7,2,FALSE)&lt;O1518,TRUE),"")</f>
        <v/>
      </c>
      <c r="Z1518" s="87"/>
      <c r="AA1518" s="104"/>
    </row>
    <row r="1519" spans="2:27" x14ac:dyDescent="0.25">
      <c r="B1519" s="68" t="s">
        <v>68</v>
      </c>
      <c r="C1519" s="80" t="str">
        <f>IFERROR(VLOOKUP(B1519,Listor!$A$6:$B$62,2,FALSE),"")</f>
        <v/>
      </c>
      <c r="D1519" s="80" t="str">
        <f>IFERROR(VLOOKUP(B1519,Listor!$A$6:$C$62,3,FALSE),"")</f>
        <v/>
      </c>
      <c r="E1519" s="110" t="s">
        <v>79</v>
      </c>
      <c r="F1519" s="66"/>
      <c r="G1519" s="35" t="str">
        <f>IFERROR(VLOOKUP(B1519,Listor!$A$6:$G$62,7,FALSE),"")</f>
        <v/>
      </c>
      <c r="H1519" s="63" t="str">
        <f>IFERROR(VLOOKUP(B1519,Listor!$N$6:$O$47,2,FALSE),"")</f>
        <v/>
      </c>
      <c r="I1519" s="63" t="str">
        <f t="shared" si="73"/>
        <v/>
      </c>
      <c r="J1519" s="96" t="str">
        <f>IFERROR(VLOOKUP(B1519,Listor!$N$6:$P$47,3,FALSE)*I1519,"")</f>
        <v/>
      </c>
      <c r="K1519" s="81"/>
      <c r="L1519" s="88" t="str">
        <f>IFERROR((VLOOKUP(B1519,Listor!$N$6:$P$47,3,FALSE)*Biologiska!K1519)+(VLOOKUP(B1519,Listor!$N$6:$Q$47,4,FALSE)),"")</f>
        <v/>
      </c>
      <c r="M1519" s="63" t="str">
        <f t="shared" si="74"/>
        <v/>
      </c>
      <c r="N1519" s="75"/>
      <c r="O1519" s="84" t="str">
        <f t="shared" si="75"/>
        <v/>
      </c>
      <c r="P1519" s="107"/>
      <c r="Q1519" s="87" t="s">
        <v>79</v>
      </c>
      <c r="R1519" s="87"/>
      <c r="S1519" s="87"/>
      <c r="T1519" s="87"/>
      <c r="U1519" s="87"/>
      <c r="V1519" s="86" t="s">
        <v>79</v>
      </c>
      <c r="W1519" s="75"/>
      <c r="X1519" s="102" t="s">
        <v>79</v>
      </c>
      <c r="Y1519" s="63" t="str">
        <f>IFERROR(IF(VLOOKUP(X1519,Listor!$T$6:$U$7,2,FALSE)&lt;O1519,TRUE),"")</f>
        <v/>
      </c>
      <c r="Z1519" s="87"/>
      <c r="AA1519" s="104"/>
    </row>
    <row r="1520" spans="2:27" x14ac:dyDescent="0.25">
      <c r="B1520" s="68" t="s">
        <v>68</v>
      </c>
      <c r="C1520" s="80" t="str">
        <f>IFERROR(VLOOKUP(B1520,Listor!$A$6:$B$62,2,FALSE),"")</f>
        <v/>
      </c>
      <c r="D1520" s="80" t="str">
        <f>IFERROR(VLOOKUP(B1520,Listor!$A$6:$C$62,3,FALSE),"")</f>
        <v/>
      </c>
      <c r="E1520" s="110" t="s">
        <v>79</v>
      </c>
      <c r="F1520" s="66"/>
      <c r="G1520" s="35" t="str">
        <f>IFERROR(VLOOKUP(B1520,Listor!$A$6:$G$62,7,FALSE),"")</f>
        <v/>
      </c>
      <c r="H1520" s="63" t="str">
        <f>IFERROR(VLOOKUP(B1520,Listor!$N$6:$O$47,2,FALSE),"")</f>
        <v/>
      </c>
      <c r="I1520" s="63" t="str">
        <f t="shared" si="73"/>
        <v/>
      </c>
      <c r="J1520" s="96" t="str">
        <f>IFERROR(VLOOKUP(B1520,Listor!$N$6:$P$47,3,FALSE)*I1520,"")</f>
        <v/>
      </c>
      <c r="K1520" s="81"/>
      <c r="L1520" s="88" t="str">
        <f>IFERROR((VLOOKUP(B1520,Listor!$N$6:$P$47,3,FALSE)*Biologiska!K1520)+(VLOOKUP(B1520,Listor!$N$6:$Q$47,4,FALSE)),"")</f>
        <v/>
      </c>
      <c r="M1520" s="63" t="str">
        <f t="shared" si="74"/>
        <v/>
      </c>
      <c r="N1520" s="75"/>
      <c r="O1520" s="84" t="str">
        <f t="shared" si="75"/>
        <v/>
      </c>
      <c r="P1520" s="107"/>
      <c r="Q1520" s="87" t="s">
        <v>79</v>
      </c>
      <c r="R1520" s="87"/>
      <c r="S1520" s="87"/>
      <c r="T1520" s="87"/>
      <c r="U1520" s="87"/>
      <c r="V1520" s="86" t="s">
        <v>79</v>
      </c>
      <c r="W1520" s="75"/>
      <c r="X1520" s="102" t="s">
        <v>79</v>
      </c>
      <c r="Y1520" s="63" t="str">
        <f>IFERROR(IF(VLOOKUP(X1520,Listor!$T$6:$U$7,2,FALSE)&lt;O1520,TRUE),"")</f>
        <v/>
      </c>
      <c r="Z1520" s="87"/>
      <c r="AA1520" s="104"/>
    </row>
    <row r="1521" spans="2:27" x14ac:dyDescent="0.25">
      <c r="B1521" s="68" t="s">
        <v>68</v>
      </c>
      <c r="C1521" s="80" t="str">
        <f>IFERROR(VLOOKUP(B1521,Listor!$A$6:$B$62,2,FALSE),"")</f>
        <v/>
      </c>
      <c r="D1521" s="80" t="str">
        <f>IFERROR(VLOOKUP(B1521,Listor!$A$6:$C$62,3,FALSE),"")</f>
        <v/>
      </c>
      <c r="E1521" s="110" t="s">
        <v>79</v>
      </c>
      <c r="F1521" s="66"/>
      <c r="G1521" s="35" t="str">
        <f>IFERROR(VLOOKUP(B1521,Listor!$A$6:$G$62,7,FALSE),"")</f>
        <v/>
      </c>
      <c r="H1521" s="63" t="str">
        <f>IFERROR(VLOOKUP(B1521,Listor!$N$6:$O$47,2,FALSE),"")</f>
        <v/>
      </c>
      <c r="I1521" s="63" t="str">
        <f t="shared" si="73"/>
        <v/>
      </c>
      <c r="J1521" s="96" t="str">
        <f>IFERROR(VLOOKUP(B1521,Listor!$N$6:$P$47,3,FALSE)*I1521,"")</f>
        <v/>
      </c>
      <c r="K1521" s="81"/>
      <c r="L1521" s="88" t="str">
        <f>IFERROR((VLOOKUP(B1521,Listor!$N$6:$P$47,3,FALSE)*Biologiska!K1521)+(VLOOKUP(B1521,Listor!$N$6:$Q$47,4,FALSE)),"")</f>
        <v/>
      </c>
      <c r="M1521" s="63" t="str">
        <f t="shared" si="74"/>
        <v/>
      </c>
      <c r="N1521" s="75"/>
      <c r="O1521" s="84" t="str">
        <f t="shared" si="75"/>
        <v/>
      </c>
      <c r="P1521" s="107"/>
      <c r="Q1521" s="87" t="s">
        <v>79</v>
      </c>
      <c r="R1521" s="87"/>
      <c r="S1521" s="87"/>
      <c r="T1521" s="87"/>
      <c r="U1521" s="87"/>
      <c r="V1521" s="86" t="s">
        <v>79</v>
      </c>
      <c r="W1521" s="75"/>
      <c r="X1521" s="102" t="s">
        <v>79</v>
      </c>
      <c r="Y1521" s="63" t="str">
        <f>IFERROR(IF(VLOOKUP(X1521,Listor!$T$6:$U$7,2,FALSE)&lt;O1521,TRUE),"")</f>
        <v/>
      </c>
      <c r="Z1521" s="87"/>
      <c r="AA1521" s="104"/>
    </row>
    <row r="1522" spans="2:27" x14ac:dyDescent="0.25">
      <c r="B1522" s="68" t="s">
        <v>68</v>
      </c>
      <c r="C1522" s="80" t="str">
        <f>IFERROR(VLOOKUP(B1522,Listor!$A$6:$B$62,2,FALSE),"")</f>
        <v/>
      </c>
      <c r="D1522" s="80" t="str">
        <f>IFERROR(VLOOKUP(B1522,Listor!$A$6:$C$62,3,FALSE),"")</f>
        <v/>
      </c>
      <c r="E1522" s="110" t="s">
        <v>79</v>
      </c>
      <c r="F1522" s="66"/>
      <c r="G1522" s="35" t="str">
        <f>IFERROR(VLOOKUP(B1522,Listor!$A$6:$G$62,7,FALSE),"")</f>
        <v/>
      </c>
      <c r="H1522" s="63" t="str">
        <f>IFERROR(VLOOKUP(B1522,Listor!$N$6:$O$47,2,FALSE),"")</f>
        <v/>
      </c>
      <c r="I1522" s="63" t="str">
        <f t="shared" si="73"/>
        <v/>
      </c>
      <c r="J1522" s="96" t="str">
        <f>IFERROR(VLOOKUP(B1522,Listor!$N$6:$P$47,3,FALSE)*I1522,"")</f>
        <v/>
      </c>
      <c r="K1522" s="81"/>
      <c r="L1522" s="88" t="str">
        <f>IFERROR((VLOOKUP(B1522,Listor!$N$6:$P$47,3,FALSE)*Biologiska!K1522)+(VLOOKUP(B1522,Listor!$N$6:$Q$47,4,FALSE)),"")</f>
        <v/>
      </c>
      <c r="M1522" s="63" t="str">
        <f t="shared" si="74"/>
        <v/>
      </c>
      <c r="N1522" s="75"/>
      <c r="O1522" s="84" t="str">
        <f t="shared" si="75"/>
        <v/>
      </c>
      <c r="P1522" s="107"/>
      <c r="Q1522" s="87" t="s">
        <v>79</v>
      </c>
      <c r="R1522" s="87"/>
      <c r="S1522" s="87"/>
      <c r="T1522" s="87"/>
      <c r="U1522" s="87"/>
      <c r="V1522" s="86" t="s">
        <v>79</v>
      </c>
      <c r="W1522" s="75"/>
      <c r="X1522" s="102" t="s">
        <v>79</v>
      </c>
      <c r="Y1522" s="63" t="str">
        <f>IFERROR(IF(VLOOKUP(X1522,Listor!$T$6:$U$7,2,FALSE)&lt;O1522,TRUE),"")</f>
        <v/>
      </c>
      <c r="Z1522" s="87"/>
      <c r="AA1522" s="104"/>
    </row>
    <row r="1523" spans="2:27" x14ac:dyDescent="0.25">
      <c r="B1523" s="68" t="s">
        <v>68</v>
      </c>
      <c r="C1523" s="80" t="str">
        <f>IFERROR(VLOOKUP(B1523,Listor!$A$6:$B$62,2,FALSE),"")</f>
        <v/>
      </c>
      <c r="D1523" s="80" t="str">
        <f>IFERROR(VLOOKUP(B1523,Listor!$A$6:$C$62,3,FALSE),"")</f>
        <v/>
      </c>
      <c r="E1523" s="110" t="s">
        <v>79</v>
      </c>
      <c r="F1523" s="66"/>
      <c r="G1523" s="35" t="str">
        <f>IFERROR(VLOOKUP(B1523,Listor!$A$6:$G$62,7,FALSE),"")</f>
        <v/>
      </c>
      <c r="H1523" s="63" t="str">
        <f>IFERROR(VLOOKUP(B1523,Listor!$N$6:$O$47,2,FALSE),"")</f>
        <v/>
      </c>
      <c r="I1523" s="63" t="str">
        <f t="shared" si="73"/>
        <v/>
      </c>
      <c r="J1523" s="96" t="str">
        <f>IFERROR(VLOOKUP(B1523,Listor!$N$6:$P$47,3,FALSE)*I1523,"")</f>
        <v/>
      </c>
      <c r="K1523" s="81"/>
      <c r="L1523" s="88" t="str">
        <f>IFERROR((VLOOKUP(B1523,Listor!$N$6:$P$47,3,FALSE)*Biologiska!K1523)+(VLOOKUP(B1523,Listor!$N$6:$Q$47,4,FALSE)),"")</f>
        <v/>
      </c>
      <c r="M1523" s="63" t="str">
        <f t="shared" si="74"/>
        <v/>
      </c>
      <c r="N1523" s="75"/>
      <c r="O1523" s="84" t="str">
        <f t="shared" si="75"/>
        <v/>
      </c>
      <c r="P1523" s="107"/>
      <c r="Q1523" s="87" t="s">
        <v>79</v>
      </c>
      <c r="R1523" s="87"/>
      <c r="S1523" s="87"/>
      <c r="T1523" s="87"/>
      <c r="U1523" s="87"/>
      <c r="V1523" s="86" t="s">
        <v>79</v>
      </c>
      <c r="W1523" s="75"/>
      <c r="X1523" s="102" t="s">
        <v>79</v>
      </c>
      <c r="Y1523" s="63" t="str">
        <f>IFERROR(IF(VLOOKUP(X1523,Listor!$T$6:$U$7,2,FALSE)&lt;O1523,TRUE),"")</f>
        <v/>
      </c>
      <c r="Z1523" s="87"/>
      <c r="AA1523" s="104"/>
    </row>
    <row r="1524" spans="2:27" x14ac:dyDescent="0.25">
      <c r="B1524" s="68" t="s">
        <v>68</v>
      </c>
      <c r="C1524" s="80" t="str">
        <f>IFERROR(VLOOKUP(B1524,Listor!$A$6:$B$62,2,FALSE),"")</f>
        <v/>
      </c>
      <c r="D1524" s="80" t="str">
        <f>IFERROR(VLOOKUP(B1524,Listor!$A$6:$C$62,3,FALSE),"")</f>
        <v/>
      </c>
      <c r="E1524" s="110" t="s">
        <v>79</v>
      </c>
      <c r="F1524" s="66"/>
      <c r="G1524" s="35" t="str">
        <f>IFERROR(VLOOKUP(B1524,Listor!$A$6:$G$62,7,FALSE),"")</f>
        <v/>
      </c>
      <c r="H1524" s="63" t="str">
        <f>IFERROR(VLOOKUP(B1524,Listor!$N$6:$O$47,2,FALSE),"")</f>
        <v/>
      </c>
      <c r="I1524" s="63" t="str">
        <f t="shared" si="73"/>
        <v/>
      </c>
      <c r="J1524" s="96" t="str">
        <f>IFERROR(VLOOKUP(B1524,Listor!$N$6:$P$47,3,FALSE)*I1524,"")</f>
        <v/>
      </c>
      <c r="K1524" s="81"/>
      <c r="L1524" s="88" t="str">
        <f>IFERROR((VLOOKUP(B1524,Listor!$N$6:$P$47,3,FALSE)*Biologiska!K1524)+(VLOOKUP(B1524,Listor!$N$6:$Q$47,4,FALSE)),"")</f>
        <v/>
      </c>
      <c r="M1524" s="63" t="str">
        <f t="shared" si="74"/>
        <v/>
      </c>
      <c r="N1524" s="75"/>
      <c r="O1524" s="84" t="str">
        <f t="shared" si="75"/>
        <v/>
      </c>
      <c r="P1524" s="107"/>
      <c r="Q1524" s="87" t="s">
        <v>79</v>
      </c>
      <c r="R1524" s="87"/>
      <c r="S1524" s="87"/>
      <c r="T1524" s="87"/>
      <c r="U1524" s="87"/>
      <c r="V1524" s="86" t="s">
        <v>79</v>
      </c>
      <c r="W1524" s="75"/>
      <c r="X1524" s="102" t="s">
        <v>79</v>
      </c>
      <c r="Y1524" s="63" t="str">
        <f>IFERROR(IF(VLOOKUP(X1524,Listor!$T$6:$U$7,2,FALSE)&lt;O1524,TRUE),"")</f>
        <v/>
      </c>
      <c r="Z1524" s="87"/>
      <c r="AA1524" s="104"/>
    </row>
    <row r="1525" spans="2:27" x14ac:dyDescent="0.25">
      <c r="B1525" s="68" t="s">
        <v>68</v>
      </c>
      <c r="C1525" s="80" t="str">
        <f>IFERROR(VLOOKUP(B1525,Listor!$A$6:$B$62,2,FALSE),"")</f>
        <v/>
      </c>
      <c r="D1525" s="80" t="str">
        <f>IFERROR(VLOOKUP(B1525,Listor!$A$6:$C$62,3,FALSE),"")</f>
        <v/>
      </c>
      <c r="E1525" s="110" t="s">
        <v>79</v>
      </c>
      <c r="F1525" s="66"/>
      <c r="G1525" s="35" t="str">
        <f>IFERROR(VLOOKUP(B1525,Listor!$A$6:$G$62,7,FALSE),"")</f>
        <v/>
      </c>
      <c r="H1525" s="63" t="str">
        <f>IFERROR(VLOOKUP(B1525,Listor!$N$6:$O$47,2,FALSE),"")</f>
        <v/>
      </c>
      <c r="I1525" s="63" t="str">
        <f t="shared" si="73"/>
        <v/>
      </c>
      <c r="J1525" s="96" t="str">
        <f>IFERROR(VLOOKUP(B1525,Listor!$N$6:$P$47,3,FALSE)*I1525,"")</f>
        <v/>
      </c>
      <c r="K1525" s="81"/>
      <c r="L1525" s="88" t="str">
        <f>IFERROR((VLOOKUP(B1525,Listor!$N$6:$P$47,3,FALSE)*Biologiska!K1525)+(VLOOKUP(B1525,Listor!$N$6:$Q$47,4,FALSE)),"")</f>
        <v/>
      </c>
      <c r="M1525" s="63" t="str">
        <f t="shared" si="74"/>
        <v/>
      </c>
      <c r="N1525" s="75"/>
      <c r="O1525" s="84" t="str">
        <f t="shared" si="75"/>
        <v/>
      </c>
      <c r="P1525" s="107"/>
      <c r="Q1525" s="87" t="s">
        <v>79</v>
      </c>
      <c r="R1525" s="87"/>
      <c r="S1525" s="87"/>
      <c r="T1525" s="87"/>
      <c r="U1525" s="87"/>
      <c r="V1525" s="86" t="s">
        <v>79</v>
      </c>
      <c r="W1525" s="75"/>
      <c r="X1525" s="102" t="s">
        <v>79</v>
      </c>
      <c r="Y1525" s="63" t="str">
        <f>IFERROR(IF(VLOOKUP(X1525,Listor!$T$6:$U$7,2,FALSE)&lt;O1525,TRUE),"")</f>
        <v/>
      </c>
      <c r="Z1525" s="87"/>
      <c r="AA1525" s="104"/>
    </row>
    <row r="1526" spans="2:27" x14ac:dyDescent="0.25">
      <c r="B1526" s="68" t="s">
        <v>68</v>
      </c>
      <c r="C1526" s="80" t="str">
        <f>IFERROR(VLOOKUP(B1526,Listor!$A$6:$B$62,2,FALSE),"")</f>
        <v/>
      </c>
      <c r="D1526" s="80" t="str">
        <f>IFERROR(VLOOKUP(B1526,Listor!$A$6:$C$62,3,FALSE),"")</f>
        <v/>
      </c>
      <c r="E1526" s="110" t="s">
        <v>79</v>
      </c>
      <c r="F1526" s="66"/>
      <c r="G1526" s="35" t="str">
        <f>IFERROR(VLOOKUP(B1526,Listor!$A$6:$G$62,7,FALSE),"")</f>
        <v/>
      </c>
      <c r="H1526" s="63" t="str">
        <f>IFERROR(VLOOKUP(B1526,Listor!$N$6:$O$47,2,FALSE),"")</f>
        <v/>
      </c>
      <c r="I1526" s="63" t="str">
        <f t="shared" si="73"/>
        <v/>
      </c>
      <c r="J1526" s="96" t="str">
        <f>IFERROR(VLOOKUP(B1526,Listor!$N$6:$P$47,3,FALSE)*I1526,"")</f>
        <v/>
      </c>
      <c r="K1526" s="81"/>
      <c r="L1526" s="88" t="str">
        <f>IFERROR((VLOOKUP(B1526,Listor!$N$6:$P$47,3,FALSE)*Biologiska!K1526)+(VLOOKUP(B1526,Listor!$N$6:$Q$47,4,FALSE)),"")</f>
        <v/>
      </c>
      <c r="M1526" s="63" t="str">
        <f t="shared" si="74"/>
        <v/>
      </c>
      <c r="N1526" s="75"/>
      <c r="O1526" s="84" t="str">
        <f t="shared" si="75"/>
        <v/>
      </c>
      <c r="P1526" s="107"/>
      <c r="Q1526" s="87" t="s">
        <v>79</v>
      </c>
      <c r="R1526" s="87"/>
      <c r="S1526" s="87"/>
      <c r="T1526" s="87"/>
      <c r="U1526" s="87"/>
      <c r="V1526" s="86" t="s">
        <v>79</v>
      </c>
      <c r="W1526" s="75"/>
      <c r="X1526" s="102" t="s">
        <v>79</v>
      </c>
      <c r="Y1526" s="63" t="str">
        <f>IFERROR(IF(VLOOKUP(X1526,Listor!$T$6:$U$7,2,FALSE)&lt;O1526,TRUE),"")</f>
        <v/>
      </c>
      <c r="Z1526" s="87"/>
      <c r="AA1526" s="104"/>
    </row>
    <row r="1527" spans="2:27" x14ac:dyDescent="0.25">
      <c r="B1527" s="68" t="s">
        <v>68</v>
      </c>
      <c r="C1527" s="80" t="str">
        <f>IFERROR(VLOOKUP(B1527,Listor!$A$6:$B$62,2,FALSE),"")</f>
        <v/>
      </c>
      <c r="D1527" s="80" t="str">
        <f>IFERROR(VLOOKUP(B1527,Listor!$A$6:$C$62,3,FALSE),"")</f>
        <v/>
      </c>
      <c r="E1527" s="110" t="s">
        <v>79</v>
      </c>
      <c r="F1527" s="66"/>
      <c r="G1527" s="35" t="str">
        <f>IFERROR(VLOOKUP(B1527,Listor!$A$6:$G$62,7,FALSE),"")</f>
        <v/>
      </c>
      <c r="H1527" s="63" t="str">
        <f>IFERROR(VLOOKUP(B1527,Listor!$N$6:$O$47,2,FALSE),"")</f>
        <v/>
      </c>
      <c r="I1527" s="63" t="str">
        <f t="shared" si="73"/>
        <v/>
      </c>
      <c r="J1527" s="96" t="str">
        <f>IFERROR(VLOOKUP(B1527,Listor!$N$6:$P$47,3,FALSE)*I1527,"")</f>
        <v/>
      </c>
      <c r="K1527" s="81"/>
      <c r="L1527" s="88" t="str">
        <f>IFERROR((VLOOKUP(B1527,Listor!$N$6:$P$47,3,FALSE)*Biologiska!K1527)+(VLOOKUP(B1527,Listor!$N$6:$Q$47,4,FALSE)),"")</f>
        <v/>
      </c>
      <c r="M1527" s="63" t="str">
        <f t="shared" si="74"/>
        <v/>
      </c>
      <c r="N1527" s="75"/>
      <c r="O1527" s="84" t="str">
        <f t="shared" si="75"/>
        <v/>
      </c>
      <c r="P1527" s="107"/>
      <c r="Q1527" s="87" t="s">
        <v>79</v>
      </c>
      <c r="R1527" s="87"/>
      <c r="S1527" s="87"/>
      <c r="T1527" s="87"/>
      <c r="U1527" s="87"/>
      <c r="V1527" s="86" t="s">
        <v>79</v>
      </c>
      <c r="W1527" s="75"/>
      <c r="X1527" s="102" t="s">
        <v>79</v>
      </c>
      <c r="Y1527" s="63" t="str">
        <f>IFERROR(IF(VLOOKUP(X1527,Listor!$T$6:$U$7,2,FALSE)&lt;O1527,TRUE),"")</f>
        <v/>
      </c>
      <c r="Z1527" s="87"/>
      <c r="AA1527" s="104"/>
    </row>
    <row r="1528" spans="2:27" x14ac:dyDescent="0.25">
      <c r="B1528" s="68" t="s">
        <v>68</v>
      </c>
      <c r="C1528" s="80" t="str">
        <f>IFERROR(VLOOKUP(B1528,Listor!$A$6:$B$62,2,FALSE),"")</f>
        <v/>
      </c>
      <c r="D1528" s="80" t="str">
        <f>IFERROR(VLOOKUP(B1528,Listor!$A$6:$C$62,3,FALSE),"")</f>
        <v/>
      </c>
      <c r="E1528" s="110" t="s">
        <v>79</v>
      </c>
      <c r="F1528" s="66"/>
      <c r="G1528" s="35" t="str">
        <f>IFERROR(VLOOKUP(B1528,Listor!$A$6:$G$62,7,FALSE),"")</f>
        <v/>
      </c>
      <c r="H1528" s="63" t="str">
        <f>IFERROR(VLOOKUP(B1528,Listor!$N$6:$O$47,2,FALSE),"")</f>
        <v/>
      </c>
      <c r="I1528" s="63" t="str">
        <f t="shared" si="73"/>
        <v/>
      </c>
      <c r="J1528" s="96" t="str">
        <f>IFERROR(VLOOKUP(B1528,Listor!$N$6:$P$47,3,FALSE)*I1528,"")</f>
        <v/>
      </c>
      <c r="K1528" s="81"/>
      <c r="L1528" s="88" t="str">
        <f>IFERROR((VLOOKUP(B1528,Listor!$N$6:$P$47,3,FALSE)*Biologiska!K1528)+(VLOOKUP(B1528,Listor!$N$6:$Q$47,4,FALSE)),"")</f>
        <v/>
      </c>
      <c r="M1528" s="63" t="str">
        <f t="shared" si="74"/>
        <v/>
      </c>
      <c r="N1528" s="75"/>
      <c r="O1528" s="84" t="str">
        <f t="shared" si="75"/>
        <v/>
      </c>
      <c r="P1528" s="107"/>
      <c r="Q1528" s="87" t="s">
        <v>79</v>
      </c>
      <c r="R1528" s="87"/>
      <c r="S1528" s="87"/>
      <c r="T1528" s="87"/>
      <c r="U1528" s="87"/>
      <c r="V1528" s="86" t="s">
        <v>79</v>
      </c>
      <c r="W1528" s="75"/>
      <c r="X1528" s="102" t="s">
        <v>79</v>
      </c>
      <c r="Y1528" s="63" t="str">
        <f>IFERROR(IF(VLOOKUP(X1528,Listor!$T$6:$U$7,2,FALSE)&lt;O1528,TRUE),"")</f>
        <v/>
      </c>
      <c r="Z1528" s="87"/>
      <c r="AA1528" s="104"/>
    </row>
    <row r="1529" spans="2:27" x14ac:dyDescent="0.25">
      <c r="B1529" s="68" t="s">
        <v>68</v>
      </c>
      <c r="C1529" s="80" t="str">
        <f>IFERROR(VLOOKUP(B1529,Listor!$A$6:$B$62,2,FALSE),"")</f>
        <v/>
      </c>
      <c r="D1529" s="80" t="str">
        <f>IFERROR(VLOOKUP(B1529,Listor!$A$6:$C$62,3,FALSE),"")</f>
        <v/>
      </c>
      <c r="E1529" s="110" t="s">
        <v>79</v>
      </c>
      <c r="F1529" s="66"/>
      <c r="G1529" s="35" t="str">
        <f>IFERROR(VLOOKUP(B1529,Listor!$A$6:$G$62,7,FALSE),"")</f>
        <v/>
      </c>
      <c r="H1529" s="63" t="str">
        <f>IFERROR(VLOOKUP(B1529,Listor!$N$6:$O$47,2,FALSE),"")</f>
        <v/>
      </c>
      <c r="I1529" s="63" t="str">
        <f t="shared" si="73"/>
        <v/>
      </c>
      <c r="J1529" s="96" t="str">
        <f>IFERROR(VLOOKUP(B1529,Listor!$N$6:$P$47,3,FALSE)*I1529,"")</f>
        <v/>
      </c>
      <c r="K1529" s="81"/>
      <c r="L1529" s="88" t="str">
        <f>IFERROR((VLOOKUP(B1529,Listor!$N$6:$P$47,3,FALSE)*Biologiska!K1529)+(VLOOKUP(B1529,Listor!$N$6:$Q$47,4,FALSE)),"")</f>
        <v/>
      </c>
      <c r="M1529" s="63" t="str">
        <f t="shared" si="74"/>
        <v/>
      </c>
      <c r="N1529" s="75"/>
      <c r="O1529" s="84" t="str">
        <f t="shared" si="75"/>
        <v/>
      </c>
      <c r="P1529" s="107"/>
      <c r="Q1529" s="87" t="s">
        <v>79</v>
      </c>
      <c r="R1529" s="87"/>
      <c r="S1529" s="87"/>
      <c r="T1529" s="87"/>
      <c r="U1529" s="87"/>
      <c r="V1529" s="86" t="s">
        <v>79</v>
      </c>
      <c r="W1529" s="75"/>
      <c r="X1529" s="102" t="s">
        <v>79</v>
      </c>
      <c r="Y1529" s="63" t="str">
        <f>IFERROR(IF(VLOOKUP(X1529,Listor!$T$6:$U$7,2,FALSE)&lt;O1529,TRUE),"")</f>
        <v/>
      </c>
      <c r="Z1529" s="87"/>
      <c r="AA1529" s="104"/>
    </row>
    <row r="1530" spans="2:27" x14ac:dyDescent="0.25">
      <c r="B1530" s="68" t="s">
        <v>68</v>
      </c>
      <c r="C1530" s="80" t="str">
        <f>IFERROR(VLOOKUP(B1530,Listor!$A$6:$B$62,2,FALSE),"")</f>
        <v/>
      </c>
      <c r="D1530" s="80" t="str">
        <f>IFERROR(VLOOKUP(B1530,Listor!$A$6:$C$62,3,FALSE),"")</f>
        <v/>
      </c>
      <c r="E1530" s="110" t="s">
        <v>79</v>
      </c>
      <c r="F1530" s="66"/>
      <c r="G1530" s="35" t="str">
        <f>IFERROR(VLOOKUP(B1530,Listor!$A$6:$G$62,7,FALSE),"")</f>
        <v/>
      </c>
      <c r="H1530" s="63" t="str">
        <f>IFERROR(VLOOKUP(B1530,Listor!$N$6:$O$47,2,FALSE),"")</f>
        <v/>
      </c>
      <c r="I1530" s="63" t="str">
        <f t="shared" si="73"/>
        <v/>
      </c>
      <c r="J1530" s="96" t="str">
        <f>IFERROR(VLOOKUP(B1530,Listor!$N$6:$P$47,3,FALSE)*I1530,"")</f>
        <v/>
      </c>
      <c r="K1530" s="81"/>
      <c r="L1530" s="88" t="str">
        <f>IFERROR((VLOOKUP(B1530,Listor!$N$6:$P$47,3,FALSE)*Biologiska!K1530)+(VLOOKUP(B1530,Listor!$N$6:$Q$47,4,FALSE)),"")</f>
        <v/>
      </c>
      <c r="M1530" s="63" t="str">
        <f t="shared" si="74"/>
        <v/>
      </c>
      <c r="N1530" s="75"/>
      <c r="O1530" s="84" t="str">
        <f t="shared" si="75"/>
        <v/>
      </c>
      <c r="P1530" s="107"/>
      <c r="Q1530" s="87" t="s">
        <v>79</v>
      </c>
      <c r="R1530" s="87"/>
      <c r="S1530" s="87"/>
      <c r="T1530" s="87"/>
      <c r="U1530" s="87"/>
      <c r="V1530" s="86" t="s">
        <v>79</v>
      </c>
      <c r="W1530" s="75"/>
      <c r="X1530" s="102" t="s">
        <v>79</v>
      </c>
      <c r="Y1530" s="63" t="str">
        <f>IFERROR(IF(VLOOKUP(X1530,Listor!$T$6:$U$7,2,FALSE)&lt;O1530,TRUE),"")</f>
        <v/>
      </c>
      <c r="Z1530" s="87"/>
      <c r="AA1530" s="104"/>
    </row>
    <row r="1531" spans="2:27" x14ac:dyDescent="0.25">
      <c r="B1531" s="68" t="s">
        <v>68</v>
      </c>
      <c r="C1531" s="80" t="str">
        <f>IFERROR(VLOOKUP(B1531,Listor!$A$6:$B$62,2,FALSE),"")</f>
        <v/>
      </c>
      <c r="D1531" s="80" t="str">
        <f>IFERROR(VLOOKUP(B1531,Listor!$A$6:$C$62,3,FALSE),"")</f>
        <v/>
      </c>
      <c r="E1531" s="110" t="s">
        <v>79</v>
      </c>
      <c r="F1531" s="66"/>
      <c r="G1531" s="35" t="str">
        <f>IFERROR(VLOOKUP(B1531,Listor!$A$6:$G$62,7,FALSE),"")</f>
        <v/>
      </c>
      <c r="H1531" s="63" t="str">
        <f>IFERROR(VLOOKUP(B1531,Listor!$N$6:$O$47,2,FALSE),"")</f>
        <v/>
      </c>
      <c r="I1531" s="63" t="str">
        <f t="shared" si="73"/>
        <v/>
      </c>
      <c r="J1531" s="96" t="str">
        <f>IFERROR(VLOOKUP(B1531,Listor!$N$6:$P$47,3,FALSE)*I1531,"")</f>
        <v/>
      </c>
      <c r="K1531" s="81"/>
      <c r="L1531" s="88" t="str">
        <f>IFERROR((VLOOKUP(B1531,Listor!$N$6:$P$47,3,FALSE)*Biologiska!K1531)+(VLOOKUP(B1531,Listor!$N$6:$Q$47,4,FALSE)),"")</f>
        <v/>
      </c>
      <c r="M1531" s="63" t="str">
        <f t="shared" si="74"/>
        <v/>
      </c>
      <c r="N1531" s="75"/>
      <c r="O1531" s="84" t="str">
        <f t="shared" si="75"/>
        <v/>
      </c>
      <c r="P1531" s="107"/>
      <c r="Q1531" s="87" t="s">
        <v>79</v>
      </c>
      <c r="R1531" s="87"/>
      <c r="S1531" s="87"/>
      <c r="T1531" s="87"/>
      <c r="U1531" s="87"/>
      <c r="V1531" s="86" t="s">
        <v>79</v>
      </c>
      <c r="W1531" s="75"/>
      <c r="X1531" s="102" t="s">
        <v>79</v>
      </c>
      <c r="Y1531" s="63" t="str">
        <f>IFERROR(IF(VLOOKUP(X1531,Listor!$T$6:$U$7,2,FALSE)&lt;O1531,TRUE),"")</f>
        <v/>
      </c>
      <c r="Z1531" s="87"/>
      <c r="AA1531" s="104"/>
    </row>
    <row r="1532" spans="2:27" x14ac:dyDescent="0.25">
      <c r="B1532" s="68" t="s">
        <v>68</v>
      </c>
      <c r="C1532" s="80" t="str">
        <f>IFERROR(VLOOKUP(B1532,Listor!$A$6:$B$62,2,FALSE),"")</f>
        <v/>
      </c>
      <c r="D1532" s="80" t="str">
        <f>IFERROR(VLOOKUP(B1532,Listor!$A$6:$C$62,3,FALSE),"")</f>
        <v/>
      </c>
      <c r="E1532" s="110" t="s">
        <v>79</v>
      </c>
      <c r="F1532" s="66"/>
      <c r="G1532" s="35" t="str">
        <f>IFERROR(VLOOKUP(B1532,Listor!$A$6:$G$62,7,FALSE),"")</f>
        <v/>
      </c>
      <c r="H1532" s="63" t="str">
        <f>IFERROR(VLOOKUP(B1532,Listor!$N$6:$O$47,2,FALSE),"")</f>
        <v/>
      </c>
      <c r="I1532" s="63" t="str">
        <f t="shared" si="73"/>
        <v/>
      </c>
      <c r="J1532" s="96" t="str">
        <f>IFERROR(VLOOKUP(B1532,Listor!$N$6:$P$47,3,FALSE)*I1532,"")</f>
        <v/>
      </c>
      <c r="K1532" s="81"/>
      <c r="L1532" s="88" t="str">
        <f>IFERROR((VLOOKUP(B1532,Listor!$N$6:$P$47,3,FALSE)*Biologiska!K1532)+(VLOOKUP(B1532,Listor!$N$6:$Q$47,4,FALSE)),"")</f>
        <v/>
      </c>
      <c r="M1532" s="63" t="str">
        <f t="shared" si="74"/>
        <v/>
      </c>
      <c r="N1532" s="75"/>
      <c r="O1532" s="84" t="str">
        <f t="shared" si="75"/>
        <v/>
      </c>
      <c r="P1532" s="107"/>
      <c r="Q1532" s="87" t="s">
        <v>79</v>
      </c>
      <c r="R1532" s="87"/>
      <c r="S1532" s="87"/>
      <c r="T1532" s="87"/>
      <c r="U1532" s="87"/>
      <c r="V1532" s="86" t="s">
        <v>79</v>
      </c>
      <c r="W1532" s="75"/>
      <c r="X1532" s="102" t="s">
        <v>79</v>
      </c>
      <c r="Y1532" s="63" t="str">
        <f>IFERROR(IF(VLOOKUP(X1532,Listor!$T$6:$U$7,2,FALSE)&lt;O1532,TRUE),"")</f>
        <v/>
      </c>
      <c r="Z1532" s="87"/>
      <c r="AA1532" s="104"/>
    </row>
    <row r="1533" spans="2:27" x14ac:dyDescent="0.25">
      <c r="B1533" s="68" t="s">
        <v>68</v>
      </c>
      <c r="C1533" s="80" t="str">
        <f>IFERROR(VLOOKUP(B1533,Listor!$A$6:$B$62,2,FALSE),"")</f>
        <v/>
      </c>
      <c r="D1533" s="80" t="str">
        <f>IFERROR(VLOOKUP(B1533,Listor!$A$6:$C$62,3,FALSE),"")</f>
        <v/>
      </c>
      <c r="E1533" s="110" t="s">
        <v>79</v>
      </c>
      <c r="F1533" s="66"/>
      <c r="G1533" s="35" t="str">
        <f>IFERROR(VLOOKUP(B1533,Listor!$A$6:$G$62,7,FALSE),"")</f>
        <v/>
      </c>
      <c r="H1533" s="63" t="str">
        <f>IFERROR(VLOOKUP(B1533,Listor!$N$6:$O$47,2,FALSE),"")</f>
        <v/>
      </c>
      <c r="I1533" s="63" t="str">
        <f t="shared" si="73"/>
        <v/>
      </c>
      <c r="J1533" s="96" t="str">
        <f>IFERROR(VLOOKUP(B1533,Listor!$N$6:$P$47,3,FALSE)*I1533,"")</f>
        <v/>
      </c>
      <c r="K1533" s="81"/>
      <c r="L1533" s="88" t="str">
        <f>IFERROR((VLOOKUP(B1533,Listor!$N$6:$P$47,3,FALSE)*Biologiska!K1533)+(VLOOKUP(B1533,Listor!$N$6:$Q$47,4,FALSE)),"")</f>
        <v/>
      </c>
      <c r="M1533" s="63" t="str">
        <f t="shared" si="74"/>
        <v/>
      </c>
      <c r="N1533" s="75"/>
      <c r="O1533" s="84" t="str">
        <f t="shared" si="75"/>
        <v/>
      </c>
      <c r="P1533" s="107"/>
      <c r="Q1533" s="87" t="s">
        <v>79</v>
      </c>
      <c r="R1533" s="87"/>
      <c r="S1533" s="87"/>
      <c r="T1533" s="87"/>
      <c r="U1533" s="87"/>
      <c r="V1533" s="86" t="s">
        <v>79</v>
      </c>
      <c r="W1533" s="75"/>
      <c r="X1533" s="102" t="s">
        <v>79</v>
      </c>
      <c r="Y1533" s="63" t="str">
        <f>IFERROR(IF(VLOOKUP(X1533,Listor!$T$6:$U$7,2,FALSE)&lt;O1533,TRUE),"")</f>
        <v/>
      </c>
      <c r="Z1533" s="87"/>
      <c r="AA1533" s="104"/>
    </row>
    <row r="1534" spans="2:27" x14ac:dyDescent="0.25">
      <c r="B1534" s="68" t="s">
        <v>68</v>
      </c>
      <c r="C1534" s="80" t="str">
        <f>IFERROR(VLOOKUP(B1534,Listor!$A$6:$B$62,2,FALSE),"")</f>
        <v/>
      </c>
      <c r="D1534" s="80" t="str">
        <f>IFERROR(VLOOKUP(B1534,Listor!$A$6:$C$62,3,FALSE),"")</f>
        <v/>
      </c>
      <c r="E1534" s="110" t="s">
        <v>79</v>
      </c>
      <c r="F1534" s="66"/>
      <c r="G1534" s="35" t="str">
        <f>IFERROR(VLOOKUP(B1534,Listor!$A$6:$G$62,7,FALSE),"")</f>
        <v/>
      </c>
      <c r="H1534" s="63" t="str">
        <f>IFERROR(VLOOKUP(B1534,Listor!$N$6:$O$47,2,FALSE),"")</f>
        <v/>
      </c>
      <c r="I1534" s="63" t="str">
        <f t="shared" si="73"/>
        <v/>
      </c>
      <c r="J1534" s="96" t="str">
        <f>IFERROR(VLOOKUP(B1534,Listor!$N$6:$P$47,3,FALSE)*I1534,"")</f>
        <v/>
      </c>
      <c r="K1534" s="81"/>
      <c r="L1534" s="88" t="str">
        <f>IFERROR((VLOOKUP(B1534,Listor!$N$6:$P$47,3,FALSE)*Biologiska!K1534)+(VLOOKUP(B1534,Listor!$N$6:$Q$47,4,FALSE)),"")</f>
        <v/>
      </c>
      <c r="M1534" s="63" t="str">
        <f t="shared" si="74"/>
        <v/>
      </c>
      <c r="N1534" s="75"/>
      <c r="O1534" s="84" t="str">
        <f t="shared" si="75"/>
        <v/>
      </c>
      <c r="P1534" s="107"/>
      <c r="Q1534" s="87" t="s">
        <v>79</v>
      </c>
      <c r="R1534" s="87"/>
      <c r="S1534" s="87"/>
      <c r="T1534" s="87"/>
      <c r="U1534" s="87"/>
      <c r="V1534" s="86" t="s">
        <v>79</v>
      </c>
      <c r="W1534" s="75"/>
      <c r="X1534" s="102" t="s">
        <v>79</v>
      </c>
      <c r="Y1534" s="63" t="str">
        <f>IFERROR(IF(VLOOKUP(X1534,Listor!$T$6:$U$7,2,FALSE)&lt;O1534,TRUE),"")</f>
        <v/>
      </c>
      <c r="Z1534" s="87"/>
      <c r="AA1534" s="104"/>
    </row>
    <row r="1535" spans="2:27" x14ac:dyDescent="0.25">
      <c r="B1535" s="68" t="s">
        <v>68</v>
      </c>
      <c r="C1535" s="80" t="str">
        <f>IFERROR(VLOOKUP(B1535,Listor!$A$6:$B$62,2,FALSE),"")</f>
        <v/>
      </c>
      <c r="D1535" s="80" t="str">
        <f>IFERROR(VLOOKUP(B1535,Listor!$A$6:$C$62,3,FALSE),"")</f>
        <v/>
      </c>
      <c r="E1535" s="110" t="s">
        <v>79</v>
      </c>
      <c r="F1535" s="66"/>
      <c r="G1535" s="35" t="str">
        <f>IFERROR(VLOOKUP(B1535,Listor!$A$6:$G$62,7,FALSE),"")</f>
        <v/>
      </c>
      <c r="H1535" s="63" t="str">
        <f>IFERROR(VLOOKUP(B1535,Listor!$N$6:$O$47,2,FALSE),"")</f>
        <v/>
      </c>
      <c r="I1535" s="63" t="str">
        <f t="shared" si="73"/>
        <v/>
      </c>
      <c r="J1535" s="96" t="str">
        <f>IFERROR(VLOOKUP(B1535,Listor!$N$6:$P$47,3,FALSE)*I1535,"")</f>
        <v/>
      </c>
      <c r="K1535" s="81"/>
      <c r="L1535" s="88" t="str">
        <f>IFERROR((VLOOKUP(B1535,Listor!$N$6:$P$47,3,FALSE)*Biologiska!K1535)+(VLOOKUP(B1535,Listor!$N$6:$Q$47,4,FALSE)),"")</f>
        <v/>
      </c>
      <c r="M1535" s="63" t="str">
        <f t="shared" si="74"/>
        <v/>
      </c>
      <c r="N1535" s="75"/>
      <c r="O1535" s="84" t="str">
        <f t="shared" si="75"/>
        <v/>
      </c>
      <c r="P1535" s="107"/>
      <c r="Q1535" s="87" t="s">
        <v>79</v>
      </c>
      <c r="R1535" s="87"/>
      <c r="S1535" s="87"/>
      <c r="T1535" s="87"/>
      <c r="U1535" s="87"/>
      <c r="V1535" s="86" t="s">
        <v>79</v>
      </c>
      <c r="W1535" s="75"/>
      <c r="X1535" s="102" t="s">
        <v>79</v>
      </c>
      <c r="Y1535" s="63" t="str">
        <f>IFERROR(IF(VLOOKUP(X1535,Listor!$T$6:$U$7,2,FALSE)&lt;O1535,TRUE),"")</f>
        <v/>
      </c>
      <c r="Z1535" s="87"/>
      <c r="AA1535" s="104"/>
    </row>
    <row r="1536" spans="2:27" x14ac:dyDescent="0.25">
      <c r="B1536" s="68" t="s">
        <v>68</v>
      </c>
      <c r="C1536" s="80" t="str">
        <f>IFERROR(VLOOKUP(B1536,Listor!$A$6:$B$62,2,FALSE),"")</f>
        <v/>
      </c>
      <c r="D1536" s="80" t="str">
        <f>IFERROR(VLOOKUP(B1536,Listor!$A$6:$C$62,3,FALSE),"")</f>
        <v/>
      </c>
      <c r="E1536" s="110" t="s">
        <v>79</v>
      </c>
      <c r="F1536" s="66"/>
      <c r="G1536" s="35" t="str">
        <f>IFERROR(VLOOKUP(B1536,Listor!$A$6:$G$62,7,FALSE),"")</f>
        <v/>
      </c>
      <c r="H1536" s="63" t="str">
        <f>IFERROR(VLOOKUP(B1536,Listor!$N$6:$O$47,2,FALSE),"")</f>
        <v/>
      </c>
      <c r="I1536" s="63" t="str">
        <f t="shared" si="73"/>
        <v/>
      </c>
      <c r="J1536" s="96" t="str">
        <f>IFERROR(VLOOKUP(B1536,Listor!$N$6:$P$47,3,FALSE)*I1536,"")</f>
        <v/>
      </c>
      <c r="K1536" s="81"/>
      <c r="L1536" s="88" t="str">
        <f>IFERROR((VLOOKUP(B1536,Listor!$N$6:$P$47,3,FALSE)*Biologiska!K1536)+(VLOOKUP(B1536,Listor!$N$6:$Q$47,4,FALSE)),"")</f>
        <v/>
      </c>
      <c r="M1536" s="63" t="str">
        <f t="shared" si="74"/>
        <v/>
      </c>
      <c r="N1536" s="75"/>
      <c r="O1536" s="84" t="str">
        <f t="shared" si="75"/>
        <v/>
      </c>
      <c r="P1536" s="107"/>
      <c r="Q1536" s="87" t="s">
        <v>79</v>
      </c>
      <c r="R1536" s="87"/>
      <c r="S1536" s="87"/>
      <c r="T1536" s="87"/>
      <c r="U1536" s="87"/>
      <c r="V1536" s="86" t="s">
        <v>79</v>
      </c>
      <c r="W1536" s="75"/>
      <c r="X1536" s="102" t="s">
        <v>79</v>
      </c>
      <c r="Y1536" s="63" t="str">
        <f>IFERROR(IF(VLOOKUP(X1536,Listor!$T$6:$U$7,2,FALSE)&lt;O1536,TRUE),"")</f>
        <v/>
      </c>
      <c r="Z1536" s="87"/>
      <c r="AA1536" s="104"/>
    </row>
    <row r="1537" spans="2:27" x14ac:dyDescent="0.25">
      <c r="B1537" s="68" t="s">
        <v>68</v>
      </c>
      <c r="C1537" s="80" t="str">
        <f>IFERROR(VLOOKUP(B1537,Listor!$A$6:$B$62,2,FALSE),"")</f>
        <v/>
      </c>
      <c r="D1537" s="80" t="str">
        <f>IFERROR(VLOOKUP(B1537,Listor!$A$6:$C$62,3,FALSE),"")</f>
        <v/>
      </c>
      <c r="E1537" s="110" t="s">
        <v>79</v>
      </c>
      <c r="F1537" s="66"/>
      <c r="G1537" s="35" t="str">
        <f>IFERROR(VLOOKUP(B1537,Listor!$A$6:$G$62,7,FALSE),"")</f>
        <v/>
      </c>
      <c r="H1537" s="63" t="str">
        <f>IFERROR(VLOOKUP(B1537,Listor!$N$6:$O$47,2,FALSE),"")</f>
        <v/>
      </c>
      <c r="I1537" s="63" t="str">
        <f t="shared" si="73"/>
        <v/>
      </c>
      <c r="J1537" s="96" t="str">
        <f>IFERROR(VLOOKUP(B1537,Listor!$N$6:$P$47,3,FALSE)*I1537,"")</f>
        <v/>
      </c>
      <c r="K1537" s="81"/>
      <c r="L1537" s="88" t="str">
        <f>IFERROR((VLOOKUP(B1537,Listor!$N$6:$P$47,3,FALSE)*Biologiska!K1537)+(VLOOKUP(B1537,Listor!$N$6:$Q$47,4,FALSE)),"")</f>
        <v/>
      </c>
      <c r="M1537" s="63" t="str">
        <f t="shared" si="74"/>
        <v/>
      </c>
      <c r="N1537" s="75"/>
      <c r="O1537" s="84" t="str">
        <f t="shared" si="75"/>
        <v/>
      </c>
      <c r="P1537" s="107"/>
      <c r="Q1537" s="87" t="s">
        <v>79</v>
      </c>
      <c r="R1537" s="87"/>
      <c r="S1537" s="87"/>
      <c r="T1537" s="87"/>
      <c r="U1537" s="87"/>
      <c r="V1537" s="86" t="s">
        <v>79</v>
      </c>
      <c r="W1537" s="75"/>
      <c r="X1537" s="102" t="s">
        <v>79</v>
      </c>
      <c r="Y1537" s="63" t="str">
        <f>IFERROR(IF(VLOOKUP(X1537,Listor!$T$6:$U$7,2,FALSE)&lt;O1537,TRUE),"")</f>
        <v/>
      </c>
      <c r="Z1537" s="87"/>
      <c r="AA1537" s="104"/>
    </row>
    <row r="1538" spans="2:27" x14ac:dyDescent="0.25">
      <c r="B1538" s="68" t="s">
        <v>68</v>
      </c>
      <c r="C1538" s="80" t="str">
        <f>IFERROR(VLOOKUP(B1538,Listor!$A$6:$B$62,2,FALSE),"")</f>
        <v/>
      </c>
      <c r="D1538" s="80" t="str">
        <f>IFERROR(VLOOKUP(B1538,Listor!$A$6:$C$62,3,FALSE),"")</f>
        <v/>
      </c>
      <c r="E1538" s="110" t="s">
        <v>79</v>
      </c>
      <c r="F1538" s="66"/>
      <c r="G1538" s="35" t="str">
        <f>IFERROR(VLOOKUP(B1538,Listor!$A$6:$G$62,7,FALSE),"")</f>
        <v/>
      </c>
      <c r="H1538" s="63" t="str">
        <f>IFERROR(VLOOKUP(B1538,Listor!$N$6:$O$47,2,FALSE),"")</f>
        <v/>
      </c>
      <c r="I1538" s="63" t="str">
        <f t="shared" si="73"/>
        <v/>
      </c>
      <c r="J1538" s="96" t="str">
        <f>IFERROR(VLOOKUP(B1538,Listor!$N$6:$P$47,3,FALSE)*I1538,"")</f>
        <v/>
      </c>
      <c r="K1538" s="81"/>
      <c r="L1538" s="88" t="str">
        <f>IFERROR((VLOOKUP(B1538,Listor!$N$6:$P$47,3,FALSE)*Biologiska!K1538)+(VLOOKUP(B1538,Listor!$N$6:$Q$47,4,FALSE)),"")</f>
        <v/>
      </c>
      <c r="M1538" s="63" t="str">
        <f t="shared" si="74"/>
        <v/>
      </c>
      <c r="N1538" s="75"/>
      <c r="O1538" s="84" t="str">
        <f t="shared" si="75"/>
        <v/>
      </c>
      <c r="P1538" s="107"/>
      <c r="Q1538" s="87" t="s">
        <v>79</v>
      </c>
      <c r="R1538" s="87"/>
      <c r="S1538" s="87"/>
      <c r="T1538" s="87"/>
      <c r="U1538" s="87"/>
      <c r="V1538" s="86" t="s">
        <v>79</v>
      </c>
      <c r="W1538" s="75"/>
      <c r="X1538" s="102" t="s">
        <v>79</v>
      </c>
      <c r="Y1538" s="63" t="str">
        <f>IFERROR(IF(VLOOKUP(X1538,Listor!$T$6:$U$7,2,FALSE)&lt;O1538,TRUE),"")</f>
        <v/>
      </c>
      <c r="Z1538" s="87"/>
      <c r="AA1538" s="104"/>
    </row>
    <row r="1539" spans="2:27" x14ac:dyDescent="0.25">
      <c r="B1539" s="68" t="s">
        <v>68</v>
      </c>
      <c r="C1539" s="80" t="str">
        <f>IFERROR(VLOOKUP(B1539,Listor!$A$6:$B$62,2,FALSE),"")</f>
        <v/>
      </c>
      <c r="D1539" s="80" t="str">
        <f>IFERROR(VLOOKUP(B1539,Listor!$A$6:$C$62,3,FALSE),"")</f>
        <v/>
      </c>
      <c r="E1539" s="110" t="s">
        <v>79</v>
      </c>
      <c r="F1539" s="66"/>
      <c r="G1539" s="35" t="str">
        <f>IFERROR(VLOOKUP(B1539,Listor!$A$6:$G$62,7,FALSE),"")</f>
        <v/>
      </c>
      <c r="H1539" s="63" t="str">
        <f>IFERROR(VLOOKUP(B1539,Listor!$N$6:$O$47,2,FALSE),"")</f>
        <v/>
      </c>
      <c r="I1539" s="63" t="str">
        <f t="shared" si="73"/>
        <v/>
      </c>
      <c r="J1539" s="96" t="str">
        <f>IFERROR(VLOOKUP(B1539,Listor!$N$6:$P$47,3,FALSE)*I1539,"")</f>
        <v/>
      </c>
      <c r="K1539" s="81"/>
      <c r="L1539" s="88" t="str">
        <f>IFERROR((VLOOKUP(B1539,Listor!$N$6:$P$47,3,FALSE)*Biologiska!K1539)+(VLOOKUP(B1539,Listor!$N$6:$Q$47,4,FALSE)),"")</f>
        <v/>
      </c>
      <c r="M1539" s="63" t="str">
        <f t="shared" si="74"/>
        <v/>
      </c>
      <c r="N1539" s="75"/>
      <c r="O1539" s="84" t="str">
        <f t="shared" si="75"/>
        <v/>
      </c>
      <c r="P1539" s="107"/>
      <c r="Q1539" s="87" t="s">
        <v>79</v>
      </c>
      <c r="R1539" s="87"/>
      <c r="S1539" s="87"/>
      <c r="T1539" s="87"/>
      <c r="U1539" s="87"/>
      <c r="V1539" s="86" t="s">
        <v>79</v>
      </c>
      <c r="W1539" s="75"/>
      <c r="X1539" s="102" t="s">
        <v>79</v>
      </c>
      <c r="Y1539" s="63" t="str">
        <f>IFERROR(IF(VLOOKUP(X1539,Listor!$T$6:$U$7,2,FALSE)&lt;O1539,TRUE),"")</f>
        <v/>
      </c>
      <c r="Z1539" s="87"/>
      <c r="AA1539" s="104"/>
    </row>
    <row r="1540" spans="2:27" x14ac:dyDescent="0.25">
      <c r="B1540" s="68" t="s">
        <v>68</v>
      </c>
      <c r="C1540" s="80" t="str">
        <f>IFERROR(VLOOKUP(B1540,Listor!$A$6:$B$62,2,FALSE),"")</f>
        <v/>
      </c>
      <c r="D1540" s="80" t="str">
        <f>IFERROR(VLOOKUP(B1540,Listor!$A$6:$C$62,3,FALSE),"")</f>
        <v/>
      </c>
      <c r="E1540" s="110" t="s">
        <v>79</v>
      </c>
      <c r="F1540" s="66"/>
      <c r="G1540" s="35" t="str">
        <f>IFERROR(VLOOKUP(B1540,Listor!$A$6:$G$62,7,FALSE),"")</f>
        <v/>
      </c>
      <c r="H1540" s="63" t="str">
        <f>IFERROR(VLOOKUP(B1540,Listor!$N$6:$O$47,2,FALSE),"")</f>
        <v/>
      </c>
      <c r="I1540" s="63" t="str">
        <f t="shared" si="73"/>
        <v/>
      </c>
      <c r="J1540" s="96" t="str">
        <f>IFERROR(VLOOKUP(B1540,Listor!$N$6:$P$47,3,FALSE)*I1540,"")</f>
        <v/>
      </c>
      <c r="K1540" s="81"/>
      <c r="L1540" s="88" t="str">
        <f>IFERROR((VLOOKUP(B1540,Listor!$N$6:$P$47,3,FALSE)*Biologiska!K1540)+(VLOOKUP(B1540,Listor!$N$6:$Q$47,4,FALSE)),"")</f>
        <v/>
      </c>
      <c r="M1540" s="63" t="str">
        <f t="shared" si="74"/>
        <v/>
      </c>
      <c r="N1540" s="75"/>
      <c r="O1540" s="84" t="str">
        <f t="shared" si="75"/>
        <v/>
      </c>
      <c r="P1540" s="107"/>
      <c r="Q1540" s="87" t="s">
        <v>79</v>
      </c>
      <c r="R1540" s="87"/>
      <c r="S1540" s="87"/>
      <c r="T1540" s="87"/>
      <c r="U1540" s="87"/>
      <c r="V1540" s="86" t="s">
        <v>79</v>
      </c>
      <c r="W1540" s="75"/>
      <c r="X1540" s="102" t="s">
        <v>79</v>
      </c>
      <c r="Y1540" s="63" t="str">
        <f>IFERROR(IF(VLOOKUP(X1540,Listor!$T$6:$U$7,2,FALSE)&lt;O1540,TRUE),"")</f>
        <v/>
      </c>
      <c r="Z1540" s="87"/>
      <c r="AA1540" s="104"/>
    </row>
    <row r="1541" spans="2:27" x14ac:dyDescent="0.25">
      <c r="B1541" s="68" t="s">
        <v>68</v>
      </c>
      <c r="C1541" s="80" t="str">
        <f>IFERROR(VLOOKUP(B1541,Listor!$A$6:$B$62,2,FALSE),"")</f>
        <v/>
      </c>
      <c r="D1541" s="80" t="str">
        <f>IFERROR(VLOOKUP(B1541,Listor!$A$6:$C$62,3,FALSE),"")</f>
        <v/>
      </c>
      <c r="E1541" s="110" t="s">
        <v>79</v>
      </c>
      <c r="F1541" s="66"/>
      <c r="G1541" s="35" t="str">
        <f>IFERROR(VLOOKUP(B1541,Listor!$A$6:$G$62,7,FALSE),"")</f>
        <v/>
      </c>
      <c r="H1541" s="63" t="str">
        <f>IFERROR(VLOOKUP(B1541,Listor!$N$6:$O$47,2,FALSE),"")</f>
        <v/>
      </c>
      <c r="I1541" s="63" t="str">
        <f t="shared" si="73"/>
        <v/>
      </c>
      <c r="J1541" s="96" t="str">
        <f>IFERROR(VLOOKUP(B1541,Listor!$N$6:$P$47,3,FALSE)*I1541,"")</f>
        <v/>
      </c>
      <c r="K1541" s="81"/>
      <c r="L1541" s="88" t="str">
        <f>IFERROR((VLOOKUP(B1541,Listor!$N$6:$P$47,3,FALSE)*Biologiska!K1541)+(VLOOKUP(B1541,Listor!$N$6:$Q$47,4,FALSE)),"")</f>
        <v/>
      </c>
      <c r="M1541" s="63" t="str">
        <f t="shared" si="74"/>
        <v/>
      </c>
      <c r="N1541" s="75"/>
      <c r="O1541" s="84" t="str">
        <f t="shared" si="75"/>
        <v/>
      </c>
      <c r="P1541" s="107"/>
      <c r="Q1541" s="87" t="s">
        <v>79</v>
      </c>
      <c r="R1541" s="87"/>
      <c r="S1541" s="87"/>
      <c r="T1541" s="87"/>
      <c r="U1541" s="87"/>
      <c r="V1541" s="86" t="s">
        <v>79</v>
      </c>
      <c r="W1541" s="75"/>
      <c r="X1541" s="102" t="s">
        <v>79</v>
      </c>
      <c r="Y1541" s="63" t="str">
        <f>IFERROR(IF(VLOOKUP(X1541,Listor!$T$6:$U$7,2,FALSE)&lt;O1541,TRUE),"")</f>
        <v/>
      </c>
      <c r="Z1541" s="87"/>
      <c r="AA1541" s="104"/>
    </row>
    <row r="1542" spans="2:27" x14ac:dyDescent="0.25">
      <c r="B1542" s="68" t="s">
        <v>68</v>
      </c>
      <c r="C1542" s="80" t="str">
        <f>IFERROR(VLOOKUP(B1542,Listor!$A$6:$B$62,2,FALSE),"")</f>
        <v/>
      </c>
      <c r="D1542" s="80" t="str">
        <f>IFERROR(VLOOKUP(B1542,Listor!$A$6:$C$62,3,FALSE),"")</f>
        <v/>
      </c>
      <c r="E1542" s="110" t="s">
        <v>79</v>
      </c>
      <c r="F1542" s="66"/>
      <c r="G1542" s="35" t="str">
        <f>IFERROR(VLOOKUP(B1542,Listor!$A$6:$G$62,7,FALSE),"")</f>
        <v/>
      </c>
      <c r="H1542" s="63" t="str">
        <f>IFERROR(VLOOKUP(B1542,Listor!$N$6:$O$47,2,FALSE),"")</f>
        <v/>
      </c>
      <c r="I1542" s="63" t="str">
        <f t="shared" si="73"/>
        <v/>
      </c>
      <c r="J1542" s="96" t="str">
        <f>IFERROR(VLOOKUP(B1542,Listor!$N$6:$P$47,3,FALSE)*I1542,"")</f>
        <v/>
      </c>
      <c r="K1542" s="81"/>
      <c r="L1542" s="88" t="str">
        <f>IFERROR((VLOOKUP(B1542,Listor!$N$6:$P$47,3,FALSE)*Biologiska!K1542)+(VLOOKUP(B1542,Listor!$N$6:$Q$47,4,FALSE)),"")</f>
        <v/>
      </c>
      <c r="M1542" s="63" t="str">
        <f t="shared" si="74"/>
        <v/>
      </c>
      <c r="N1542" s="75"/>
      <c r="O1542" s="84" t="str">
        <f t="shared" si="75"/>
        <v/>
      </c>
      <c r="P1542" s="107"/>
      <c r="Q1542" s="87" t="s">
        <v>79</v>
      </c>
      <c r="R1542" s="87"/>
      <c r="S1542" s="87"/>
      <c r="T1542" s="87"/>
      <c r="U1542" s="87"/>
      <c r="V1542" s="86" t="s">
        <v>79</v>
      </c>
      <c r="W1542" s="75"/>
      <c r="X1542" s="102" t="s">
        <v>79</v>
      </c>
      <c r="Y1542" s="63" t="str">
        <f>IFERROR(IF(VLOOKUP(X1542,Listor!$T$6:$U$7,2,FALSE)&lt;O1542,TRUE),"")</f>
        <v/>
      </c>
      <c r="Z1542" s="87"/>
      <c r="AA1542" s="104"/>
    </row>
    <row r="1543" spans="2:27" x14ac:dyDescent="0.25">
      <c r="B1543" s="68" t="s">
        <v>68</v>
      </c>
      <c r="C1543" s="80" t="str">
        <f>IFERROR(VLOOKUP(B1543,Listor!$A$6:$B$62,2,FALSE),"")</f>
        <v/>
      </c>
      <c r="D1543" s="80" t="str">
        <f>IFERROR(VLOOKUP(B1543,Listor!$A$6:$C$62,3,FALSE),"")</f>
        <v/>
      </c>
      <c r="E1543" s="110" t="s">
        <v>79</v>
      </c>
      <c r="F1543" s="66"/>
      <c r="G1543" s="35" t="str">
        <f>IFERROR(VLOOKUP(B1543,Listor!$A$6:$G$62,7,FALSE),"")</f>
        <v/>
      </c>
      <c r="H1543" s="63" t="str">
        <f>IFERROR(VLOOKUP(B1543,Listor!$N$6:$O$47,2,FALSE),"")</f>
        <v/>
      </c>
      <c r="I1543" s="63" t="str">
        <f t="shared" si="73"/>
        <v/>
      </c>
      <c r="J1543" s="96" t="str">
        <f>IFERROR(VLOOKUP(B1543,Listor!$N$6:$P$47,3,FALSE)*I1543,"")</f>
        <v/>
      </c>
      <c r="K1543" s="81"/>
      <c r="L1543" s="88" t="str">
        <f>IFERROR((VLOOKUP(B1543,Listor!$N$6:$P$47,3,FALSE)*Biologiska!K1543)+(VLOOKUP(B1543,Listor!$N$6:$Q$47,4,FALSE)),"")</f>
        <v/>
      </c>
      <c r="M1543" s="63" t="str">
        <f t="shared" si="74"/>
        <v/>
      </c>
      <c r="N1543" s="75"/>
      <c r="O1543" s="84" t="str">
        <f t="shared" si="75"/>
        <v/>
      </c>
      <c r="P1543" s="107"/>
      <c r="Q1543" s="87" t="s">
        <v>79</v>
      </c>
      <c r="R1543" s="87"/>
      <c r="S1543" s="87"/>
      <c r="T1543" s="87"/>
      <c r="U1543" s="87"/>
      <c r="V1543" s="86" t="s">
        <v>79</v>
      </c>
      <c r="W1543" s="75"/>
      <c r="X1543" s="102" t="s">
        <v>79</v>
      </c>
      <c r="Y1543" s="63" t="str">
        <f>IFERROR(IF(VLOOKUP(X1543,Listor!$T$6:$U$7,2,FALSE)&lt;O1543,TRUE),"")</f>
        <v/>
      </c>
      <c r="Z1543" s="87"/>
      <c r="AA1543" s="104"/>
    </row>
    <row r="1544" spans="2:27" x14ac:dyDescent="0.25">
      <c r="B1544" s="68" t="s">
        <v>68</v>
      </c>
      <c r="C1544" s="80" t="str">
        <f>IFERROR(VLOOKUP(B1544,Listor!$A$6:$B$62,2,FALSE),"")</f>
        <v/>
      </c>
      <c r="D1544" s="80" t="str">
        <f>IFERROR(VLOOKUP(B1544,Listor!$A$6:$C$62,3,FALSE),"")</f>
        <v/>
      </c>
      <c r="E1544" s="110" t="s">
        <v>79</v>
      </c>
      <c r="F1544" s="66"/>
      <c r="G1544" s="35" t="str">
        <f>IFERROR(VLOOKUP(B1544,Listor!$A$6:$G$62,7,FALSE),"")</f>
        <v/>
      </c>
      <c r="H1544" s="63" t="str">
        <f>IFERROR(VLOOKUP(B1544,Listor!$N$6:$O$47,2,FALSE),"")</f>
        <v/>
      </c>
      <c r="I1544" s="63" t="str">
        <f t="shared" si="73"/>
        <v/>
      </c>
      <c r="J1544" s="96" t="str">
        <f>IFERROR(VLOOKUP(B1544,Listor!$N$6:$P$47,3,FALSE)*I1544,"")</f>
        <v/>
      </c>
      <c r="K1544" s="81"/>
      <c r="L1544" s="88" t="str">
        <f>IFERROR((VLOOKUP(B1544,Listor!$N$6:$P$47,3,FALSE)*Biologiska!K1544)+(VLOOKUP(B1544,Listor!$N$6:$Q$47,4,FALSE)),"")</f>
        <v/>
      </c>
      <c r="M1544" s="63" t="str">
        <f t="shared" si="74"/>
        <v/>
      </c>
      <c r="N1544" s="75"/>
      <c r="O1544" s="84" t="str">
        <f t="shared" si="75"/>
        <v/>
      </c>
      <c r="P1544" s="107"/>
      <c r="Q1544" s="87" t="s">
        <v>79</v>
      </c>
      <c r="R1544" s="87"/>
      <c r="S1544" s="87"/>
      <c r="T1544" s="87"/>
      <c r="U1544" s="87"/>
      <c r="V1544" s="86" t="s">
        <v>79</v>
      </c>
      <c r="W1544" s="75"/>
      <c r="X1544" s="102" t="s">
        <v>79</v>
      </c>
      <c r="Y1544" s="63" t="str">
        <f>IFERROR(IF(VLOOKUP(X1544,Listor!$T$6:$U$7,2,FALSE)&lt;O1544,TRUE),"")</f>
        <v/>
      </c>
      <c r="Z1544" s="87"/>
      <c r="AA1544" s="104"/>
    </row>
    <row r="1545" spans="2:27" x14ac:dyDescent="0.25">
      <c r="B1545" s="68" t="s">
        <v>68</v>
      </c>
      <c r="C1545" s="80" t="str">
        <f>IFERROR(VLOOKUP(B1545,Listor!$A$6:$B$62,2,FALSE),"")</f>
        <v/>
      </c>
      <c r="D1545" s="80" t="str">
        <f>IFERROR(VLOOKUP(B1545,Listor!$A$6:$C$62,3,FALSE),"")</f>
        <v/>
      </c>
      <c r="E1545" s="110" t="s">
        <v>79</v>
      </c>
      <c r="F1545" s="66"/>
      <c r="G1545" s="35" t="str">
        <f>IFERROR(VLOOKUP(B1545,Listor!$A$6:$G$62,7,FALSE),"")</f>
        <v/>
      </c>
      <c r="H1545" s="63" t="str">
        <f>IFERROR(VLOOKUP(B1545,Listor!$N$6:$O$47,2,FALSE),"")</f>
        <v/>
      </c>
      <c r="I1545" s="63" t="str">
        <f t="shared" si="73"/>
        <v/>
      </c>
      <c r="J1545" s="96" t="str">
        <f>IFERROR(VLOOKUP(B1545,Listor!$N$6:$P$47,3,FALSE)*I1545,"")</f>
        <v/>
      </c>
      <c r="K1545" s="81"/>
      <c r="L1545" s="88" t="str">
        <f>IFERROR((VLOOKUP(B1545,Listor!$N$6:$P$47,3,FALSE)*Biologiska!K1545)+(VLOOKUP(B1545,Listor!$N$6:$Q$47,4,FALSE)),"")</f>
        <v/>
      </c>
      <c r="M1545" s="63" t="str">
        <f t="shared" si="74"/>
        <v/>
      </c>
      <c r="N1545" s="75"/>
      <c r="O1545" s="84" t="str">
        <f t="shared" si="75"/>
        <v/>
      </c>
      <c r="P1545" s="107"/>
      <c r="Q1545" s="87" t="s">
        <v>79</v>
      </c>
      <c r="R1545" s="87"/>
      <c r="S1545" s="87"/>
      <c r="T1545" s="87"/>
      <c r="U1545" s="87"/>
      <c r="V1545" s="86" t="s">
        <v>79</v>
      </c>
      <c r="W1545" s="75"/>
      <c r="X1545" s="102" t="s">
        <v>79</v>
      </c>
      <c r="Y1545" s="63" t="str">
        <f>IFERROR(IF(VLOOKUP(X1545,Listor!$T$6:$U$7,2,FALSE)&lt;O1545,TRUE),"")</f>
        <v/>
      </c>
      <c r="Z1545" s="87"/>
      <c r="AA1545" s="104"/>
    </row>
    <row r="1546" spans="2:27" x14ac:dyDescent="0.25">
      <c r="B1546" s="68" t="s">
        <v>68</v>
      </c>
      <c r="C1546" s="80" t="str">
        <f>IFERROR(VLOOKUP(B1546,Listor!$A$6:$B$62,2,FALSE),"")</f>
        <v/>
      </c>
      <c r="D1546" s="80" t="str">
        <f>IFERROR(VLOOKUP(B1546,Listor!$A$6:$C$62,3,FALSE),"")</f>
        <v/>
      </c>
      <c r="E1546" s="110" t="s">
        <v>79</v>
      </c>
      <c r="F1546" s="66"/>
      <c r="G1546" s="35" t="str">
        <f>IFERROR(VLOOKUP(B1546,Listor!$A$6:$G$62,7,FALSE),"")</f>
        <v/>
      </c>
      <c r="H1546" s="63" t="str">
        <f>IFERROR(VLOOKUP(B1546,Listor!$N$6:$O$47,2,FALSE),"")</f>
        <v/>
      </c>
      <c r="I1546" s="63" t="str">
        <f t="shared" si="73"/>
        <v/>
      </c>
      <c r="J1546" s="96" t="str">
        <f>IFERROR(VLOOKUP(B1546,Listor!$N$6:$P$47,3,FALSE)*I1546,"")</f>
        <v/>
      </c>
      <c r="K1546" s="81"/>
      <c r="L1546" s="88" t="str">
        <f>IFERROR((VLOOKUP(B1546,Listor!$N$6:$P$47,3,FALSE)*Biologiska!K1546)+(VLOOKUP(B1546,Listor!$N$6:$Q$47,4,FALSE)),"")</f>
        <v/>
      </c>
      <c r="M1546" s="63" t="str">
        <f t="shared" si="74"/>
        <v/>
      </c>
      <c r="N1546" s="75"/>
      <c r="O1546" s="84" t="str">
        <f t="shared" si="75"/>
        <v/>
      </c>
      <c r="P1546" s="107"/>
      <c r="Q1546" s="87" t="s">
        <v>79</v>
      </c>
      <c r="R1546" s="87"/>
      <c r="S1546" s="87"/>
      <c r="T1546" s="87"/>
      <c r="U1546" s="87"/>
      <c r="V1546" s="86" t="s">
        <v>79</v>
      </c>
      <c r="W1546" s="75"/>
      <c r="X1546" s="102" t="s">
        <v>79</v>
      </c>
      <c r="Y1546" s="63" t="str">
        <f>IFERROR(IF(VLOOKUP(X1546,Listor!$T$6:$U$7,2,FALSE)&lt;O1546,TRUE),"")</f>
        <v/>
      </c>
      <c r="Z1546" s="87"/>
      <c r="AA1546" s="104"/>
    </row>
    <row r="1547" spans="2:27" x14ac:dyDescent="0.25">
      <c r="B1547" s="68" t="s">
        <v>68</v>
      </c>
      <c r="C1547" s="80" t="str">
        <f>IFERROR(VLOOKUP(B1547,Listor!$A$6:$B$62,2,FALSE),"")</f>
        <v/>
      </c>
      <c r="D1547" s="80" t="str">
        <f>IFERROR(VLOOKUP(B1547,Listor!$A$6:$C$62,3,FALSE),"")</f>
        <v/>
      </c>
      <c r="E1547" s="110" t="s">
        <v>79</v>
      </c>
      <c r="F1547" s="66"/>
      <c r="G1547" s="35" t="str">
        <f>IFERROR(VLOOKUP(B1547,Listor!$A$6:$G$62,7,FALSE),"")</f>
        <v/>
      </c>
      <c r="H1547" s="63" t="str">
        <f>IFERROR(VLOOKUP(B1547,Listor!$N$6:$O$47,2,FALSE),"")</f>
        <v/>
      </c>
      <c r="I1547" s="63" t="str">
        <f t="shared" si="73"/>
        <v/>
      </c>
      <c r="J1547" s="96" t="str">
        <f>IFERROR(VLOOKUP(B1547,Listor!$N$6:$P$47,3,FALSE)*I1547,"")</f>
        <v/>
      </c>
      <c r="K1547" s="81"/>
      <c r="L1547" s="88" t="str">
        <f>IFERROR((VLOOKUP(B1547,Listor!$N$6:$P$47,3,FALSE)*Biologiska!K1547)+(VLOOKUP(B1547,Listor!$N$6:$Q$47,4,FALSE)),"")</f>
        <v/>
      </c>
      <c r="M1547" s="63" t="str">
        <f t="shared" si="74"/>
        <v/>
      </c>
      <c r="N1547" s="75"/>
      <c r="O1547" s="84" t="str">
        <f t="shared" si="75"/>
        <v/>
      </c>
      <c r="P1547" s="107"/>
      <c r="Q1547" s="87" t="s">
        <v>79</v>
      </c>
      <c r="R1547" s="87"/>
      <c r="S1547" s="87"/>
      <c r="T1547" s="87"/>
      <c r="U1547" s="87"/>
      <c r="V1547" s="86" t="s">
        <v>79</v>
      </c>
      <c r="W1547" s="75"/>
      <c r="X1547" s="102" t="s">
        <v>79</v>
      </c>
      <c r="Y1547" s="63" t="str">
        <f>IFERROR(IF(VLOOKUP(X1547,Listor!$T$6:$U$7,2,FALSE)&lt;O1547,TRUE),"")</f>
        <v/>
      </c>
      <c r="Z1547" s="87"/>
      <c r="AA1547" s="104"/>
    </row>
    <row r="1548" spans="2:27" x14ac:dyDescent="0.25">
      <c r="B1548" s="68" t="s">
        <v>68</v>
      </c>
      <c r="C1548" s="80" t="str">
        <f>IFERROR(VLOOKUP(B1548,Listor!$A$6:$B$62,2,FALSE),"")</f>
        <v/>
      </c>
      <c r="D1548" s="80" t="str">
        <f>IFERROR(VLOOKUP(B1548,Listor!$A$6:$C$62,3,FALSE),"")</f>
        <v/>
      </c>
      <c r="E1548" s="110" t="s">
        <v>79</v>
      </c>
      <c r="F1548" s="66"/>
      <c r="G1548" s="35" t="str">
        <f>IFERROR(VLOOKUP(B1548,Listor!$A$6:$G$62,7,FALSE),"")</f>
        <v/>
      </c>
      <c r="H1548" s="63" t="str">
        <f>IFERROR(VLOOKUP(B1548,Listor!$N$6:$O$47,2,FALSE),"")</f>
        <v/>
      </c>
      <c r="I1548" s="63" t="str">
        <f t="shared" si="73"/>
        <v/>
      </c>
      <c r="J1548" s="96" t="str">
        <f>IFERROR(VLOOKUP(B1548,Listor!$N$6:$P$47,3,FALSE)*I1548,"")</f>
        <v/>
      </c>
      <c r="K1548" s="81"/>
      <c r="L1548" s="88" t="str">
        <f>IFERROR((VLOOKUP(B1548,Listor!$N$6:$P$47,3,FALSE)*Biologiska!K1548)+(VLOOKUP(B1548,Listor!$N$6:$Q$47,4,FALSE)),"")</f>
        <v/>
      </c>
      <c r="M1548" s="63" t="str">
        <f t="shared" si="74"/>
        <v/>
      </c>
      <c r="N1548" s="75"/>
      <c r="O1548" s="84" t="str">
        <f t="shared" si="75"/>
        <v/>
      </c>
      <c r="P1548" s="107"/>
      <c r="Q1548" s="87" t="s">
        <v>79</v>
      </c>
      <c r="R1548" s="87"/>
      <c r="S1548" s="87"/>
      <c r="T1548" s="87"/>
      <c r="U1548" s="87"/>
      <c r="V1548" s="86" t="s">
        <v>79</v>
      </c>
      <c r="W1548" s="75"/>
      <c r="X1548" s="102" t="s">
        <v>79</v>
      </c>
      <c r="Y1548" s="63" t="str">
        <f>IFERROR(IF(VLOOKUP(X1548,Listor!$T$6:$U$7,2,FALSE)&lt;O1548,TRUE),"")</f>
        <v/>
      </c>
      <c r="Z1548" s="87"/>
      <c r="AA1548" s="104"/>
    </row>
    <row r="1549" spans="2:27" x14ac:dyDescent="0.25">
      <c r="B1549" s="68" t="s">
        <v>68</v>
      </c>
      <c r="C1549" s="80" t="str">
        <f>IFERROR(VLOOKUP(B1549,Listor!$A$6:$B$62,2,FALSE),"")</f>
        <v/>
      </c>
      <c r="D1549" s="80" t="str">
        <f>IFERROR(VLOOKUP(B1549,Listor!$A$6:$C$62,3,FALSE),"")</f>
        <v/>
      </c>
      <c r="E1549" s="110" t="s">
        <v>79</v>
      </c>
      <c r="F1549" s="66"/>
      <c r="G1549" s="35" t="str">
        <f>IFERROR(VLOOKUP(B1549,Listor!$A$6:$G$62,7,FALSE),"")</f>
        <v/>
      </c>
      <c r="H1549" s="63" t="str">
        <f>IFERROR(VLOOKUP(B1549,Listor!$N$6:$O$47,2,FALSE),"")</f>
        <v/>
      </c>
      <c r="I1549" s="63" t="str">
        <f t="shared" si="73"/>
        <v/>
      </c>
      <c r="J1549" s="96" t="str">
        <f>IFERROR(VLOOKUP(B1549,Listor!$N$6:$P$47,3,FALSE)*I1549,"")</f>
        <v/>
      </c>
      <c r="K1549" s="81"/>
      <c r="L1549" s="88" t="str">
        <f>IFERROR((VLOOKUP(B1549,Listor!$N$6:$P$47,3,FALSE)*Biologiska!K1549)+(VLOOKUP(B1549,Listor!$N$6:$Q$47,4,FALSE)),"")</f>
        <v/>
      </c>
      <c r="M1549" s="63" t="str">
        <f t="shared" si="74"/>
        <v/>
      </c>
      <c r="N1549" s="75"/>
      <c r="O1549" s="84" t="str">
        <f t="shared" si="75"/>
        <v/>
      </c>
      <c r="P1549" s="107"/>
      <c r="Q1549" s="87" t="s">
        <v>79</v>
      </c>
      <c r="R1549" s="87"/>
      <c r="S1549" s="87"/>
      <c r="T1549" s="87"/>
      <c r="U1549" s="87"/>
      <c r="V1549" s="86" t="s">
        <v>79</v>
      </c>
      <c r="W1549" s="75"/>
      <c r="X1549" s="102" t="s">
        <v>79</v>
      </c>
      <c r="Y1549" s="63" t="str">
        <f>IFERROR(IF(VLOOKUP(X1549,Listor!$T$6:$U$7,2,FALSE)&lt;O1549,TRUE),"")</f>
        <v/>
      </c>
      <c r="Z1549" s="87"/>
      <c r="AA1549" s="104"/>
    </row>
    <row r="1550" spans="2:27" x14ac:dyDescent="0.25">
      <c r="B1550" s="68" t="s">
        <v>68</v>
      </c>
      <c r="C1550" s="80" t="str">
        <f>IFERROR(VLOOKUP(B1550,Listor!$A$6:$B$62,2,FALSE),"")</f>
        <v/>
      </c>
      <c r="D1550" s="80" t="str">
        <f>IFERROR(VLOOKUP(B1550,Listor!$A$6:$C$62,3,FALSE),"")</f>
        <v/>
      </c>
      <c r="E1550" s="110" t="s">
        <v>79</v>
      </c>
      <c r="F1550" s="66"/>
      <c r="G1550" s="35" t="str">
        <f>IFERROR(VLOOKUP(B1550,Listor!$A$6:$G$62,7,FALSE),"")</f>
        <v/>
      </c>
      <c r="H1550" s="63" t="str">
        <f>IFERROR(VLOOKUP(B1550,Listor!$N$6:$O$47,2,FALSE),"")</f>
        <v/>
      </c>
      <c r="I1550" s="63" t="str">
        <f t="shared" si="73"/>
        <v/>
      </c>
      <c r="J1550" s="96" t="str">
        <f>IFERROR(VLOOKUP(B1550,Listor!$N$6:$P$47,3,FALSE)*I1550,"")</f>
        <v/>
      </c>
      <c r="K1550" s="81"/>
      <c r="L1550" s="88" t="str">
        <f>IFERROR((VLOOKUP(B1550,Listor!$N$6:$P$47,3,FALSE)*Biologiska!K1550)+(VLOOKUP(B1550,Listor!$N$6:$Q$47,4,FALSE)),"")</f>
        <v/>
      </c>
      <c r="M1550" s="63" t="str">
        <f t="shared" si="74"/>
        <v/>
      </c>
      <c r="N1550" s="75"/>
      <c r="O1550" s="84" t="str">
        <f t="shared" si="75"/>
        <v/>
      </c>
      <c r="P1550" s="107"/>
      <c r="Q1550" s="87" t="s">
        <v>79</v>
      </c>
      <c r="R1550" s="87"/>
      <c r="S1550" s="87"/>
      <c r="T1550" s="87"/>
      <c r="U1550" s="87"/>
      <c r="V1550" s="86" t="s">
        <v>79</v>
      </c>
      <c r="W1550" s="75"/>
      <c r="X1550" s="102" t="s">
        <v>79</v>
      </c>
      <c r="Y1550" s="63" t="str">
        <f>IFERROR(IF(VLOOKUP(X1550,Listor!$T$6:$U$7,2,FALSE)&lt;O1550,TRUE),"")</f>
        <v/>
      </c>
      <c r="Z1550" s="87"/>
      <c r="AA1550" s="104"/>
    </row>
    <row r="1551" spans="2:27" x14ac:dyDescent="0.25">
      <c r="B1551" s="68" t="s">
        <v>68</v>
      </c>
      <c r="C1551" s="80" t="str">
        <f>IFERROR(VLOOKUP(B1551,Listor!$A$6:$B$62,2,FALSE),"")</f>
        <v/>
      </c>
      <c r="D1551" s="80" t="str">
        <f>IFERROR(VLOOKUP(B1551,Listor!$A$6:$C$62,3,FALSE),"")</f>
        <v/>
      </c>
      <c r="E1551" s="110" t="s">
        <v>79</v>
      </c>
      <c r="F1551" s="66"/>
      <c r="G1551" s="35" t="str">
        <f>IFERROR(VLOOKUP(B1551,Listor!$A$6:$G$62,7,FALSE),"")</f>
        <v/>
      </c>
      <c r="H1551" s="63" t="str">
        <f>IFERROR(VLOOKUP(B1551,Listor!$N$6:$O$47,2,FALSE),"")</f>
        <v/>
      </c>
      <c r="I1551" s="63" t="str">
        <f t="shared" si="73"/>
        <v/>
      </c>
      <c r="J1551" s="96" t="str">
        <f>IFERROR(VLOOKUP(B1551,Listor!$N$6:$P$47,3,FALSE)*I1551,"")</f>
        <v/>
      </c>
      <c r="K1551" s="81"/>
      <c r="L1551" s="88" t="str">
        <f>IFERROR((VLOOKUP(B1551,Listor!$N$6:$P$47,3,FALSE)*Biologiska!K1551)+(VLOOKUP(B1551,Listor!$N$6:$Q$47,4,FALSE)),"")</f>
        <v/>
      </c>
      <c r="M1551" s="63" t="str">
        <f t="shared" si="74"/>
        <v/>
      </c>
      <c r="N1551" s="75"/>
      <c r="O1551" s="84" t="str">
        <f t="shared" si="75"/>
        <v/>
      </c>
      <c r="P1551" s="107"/>
      <c r="Q1551" s="87" t="s">
        <v>79</v>
      </c>
      <c r="R1551" s="87"/>
      <c r="S1551" s="87"/>
      <c r="T1551" s="87"/>
      <c r="U1551" s="87"/>
      <c r="V1551" s="86" t="s">
        <v>79</v>
      </c>
      <c r="W1551" s="75"/>
      <c r="X1551" s="102" t="s">
        <v>79</v>
      </c>
      <c r="Y1551" s="63" t="str">
        <f>IFERROR(IF(VLOOKUP(X1551,Listor!$T$6:$U$7,2,FALSE)&lt;O1551,TRUE),"")</f>
        <v/>
      </c>
      <c r="Z1551" s="87"/>
      <c r="AA1551" s="104"/>
    </row>
    <row r="1552" spans="2:27" x14ac:dyDescent="0.25">
      <c r="B1552" s="68" t="s">
        <v>68</v>
      </c>
      <c r="C1552" s="80" t="str">
        <f>IFERROR(VLOOKUP(B1552,Listor!$A$6:$B$62,2,FALSE),"")</f>
        <v/>
      </c>
      <c r="D1552" s="80" t="str">
        <f>IFERROR(VLOOKUP(B1552,Listor!$A$6:$C$62,3,FALSE),"")</f>
        <v/>
      </c>
      <c r="E1552" s="110" t="s">
        <v>79</v>
      </c>
      <c r="F1552" s="66"/>
      <c r="G1552" s="35" t="str">
        <f>IFERROR(VLOOKUP(B1552,Listor!$A$6:$G$62,7,FALSE),"")</f>
        <v/>
      </c>
      <c r="H1552" s="63" t="str">
        <f>IFERROR(VLOOKUP(B1552,Listor!$N$6:$O$47,2,FALSE),"")</f>
        <v/>
      </c>
      <c r="I1552" s="63" t="str">
        <f t="shared" si="73"/>
        <v/>
      </c>
      <c r="J1552" s="96" t="str">
        <f>IFERROR(VLOOKUP(B1552,Listor!$N$6:$P$47,3,FALSE)*I1552,"")</f>
        <v/>
      </c>
      <c r="K1552" s="81"/>
      <c r="L1552" s="88" t="str">
        <f>IFERROR((VLOOKUP(B1552,Listor!$N$6:$P$47,3,FALSE)*Biologiska!K1552)+(VLOOKUP(B1552,Listor!$N$6:$Q$47,4,FALSE)),"")</f>
        <v/>
      </c>
      <c r="M1552" s="63" t="str">
        <f t="shared" si="74"/>
        <v/>
      </c>
      <c r="N1552" s="75"/>
      <c r="O1552" s="84" t="str">
        <f t="shared" si="75"/>
        <v/>
      </c>
      <c r="P1552" s="107"/>
      <c r="Q1552" s="87" t="s">
        <v>79</v>
      </c>
      <c r="R1552" s="87"/>
      <c r="S1552" s="87"/>
      <c r="T1552" s="87"/>
      <c r="U1552" s="87"/>
      <c r="V1552" s="86" t="s">
        <v>79</v>
      </c>
      <c r="W1552" s="75"/>
      <c r="X1552" s="102" t="s">
        <v>79</v>
      </c>
      <c r="Y1552" s="63" t="str">
        <f>IFERROR(IF(VLOOKUP(X1552,Listor!$T$6:$U$7,2,FALSE)&lt;O1552,TRUE),"")</f>
        <v/>
      </c>
      <c r="Z1552" s="87"/>
      <c r="AA1552" s="104"/>
    </row>
    <row r="1553" spans="2:27" x14ac:dyDescent="0.25">
      <c r="B1553" s="68" t="s">
        <v>68</v>
      </c>
      <c r="C1553" s="80" t="str">
        <f>IFERROR(VLOOKUP(B1553,Listor!$A$6:$B$62,2,FALSE),"")</f>
        <v/>
      </c>
      <c r="D1553" s="80" t="str">
        <f>IFERROR(VLOOKUP(B1553,Listor!$A$6:$C$62,3,FALSE),"")</f>
        <v/>
      </c>
      <c r="E1553" s="110" t="s">
        <v>79</v>
      </c>
      <c r="F1553" s="66"/>
      <c r="G1553" s="35" t="str">
        <f>IFERROR(VLOOKUP(B1553,Listor!$A$6:$G$62,7,FALSE),"")</f>
        <v/>
      </c>
      <c r="H1553" s="63" t="str">
        <f>IFERROR(VLOOKUP(B1553,Listor!$N$6:$O$47,2,FALSE),"")</f>
        <v/>
      </c>
      <c r="I1553" s="63" t="str">
        <f t="shared" si="73"/>
        <v/>
      </c>
      <c r="J1553" s="96" t="str">
        <f>IFERROR(VLOOKUP(B1553,Listor!$N$6:$P$47,3,FALSE)*I1553,"")</f>
        <v/>
      </c>
      <c r="K1553" s="81"/>
      <c r="L1553" s="88" t="str">
        <f>IFERROR((VLOOKUP(B1553,Listor!$N$6:$P$47,3,FALSE)*Biologiska!K1553)+(VLOOKUP(B1553,Listor!$N$6:$Q$47,4,FALSE)),"")</f>
        <v/>
      </c>
      <c r="M1553" s="63" t="str">
        <f t="shared" si="74"/>
        <v/>
      </c>
      <c r="N1553" s="75"/>
      <c r="O1553" s="84" t="str">
        <f t="shared" si="75"/>
        <v/>
      </c>
      <c r="P1553" s="107"/>
      <c r="Q1553" s="87" t="s">
        <v>79</v>
      </c>
      <c r="R1553" s="87"/>
      <c r="S1553" s="87"/>
      <c r="T1553" s="87"/>
      <c r="U1553" s="87"/>
      <c r="V1553" s="86" t="s">
        <v>79</v>
      </c>
      <c r="W1553" s="75"/>
      <c r="X1553" s="102" t="s">
        <v>79</v>
      </c>
      <c r="Y1553" s="63" t="str">
        <f>IFERROR(IF(VLOOKUP(X1553,Listor!$T$6:$U$7,2,FALSE)&lt;O1553,TRUE),"")</f>
        <v/>
      </c>
      <c r="Z1553" s="87"/>
      <c r="AA1553" s="104"/>
    </row>
    <row r="1554" spans="2:27" x14ac:dyDescent="0.25">
      <c r="B1554" s="68" t="s">
        <v>68</v>
      </c>
      <c r="C1554" s="80" t="str">
        <f>IFERROR(VLOOKUP(B1554,Listor!$A$6:$B$62,2,FALSE),"")</f>
        <v/>
      </c>
      <c r="D1554" s="80" t="str">
        <f>IFERROR(VLOOKUP(B1554,Listor!$A$6:$C$62,3,FALSE),"")</f>
        <v/>
      </c>
      <c r="E1554" s="110" t="s">
        <v>79</v>
      </c>
      <c r="F1554" s="66"/>
      <c r="G1554" s="35" t="str">
        <f>IFERROR(VLOOKUP(B1554,Listor!$A$6:$G$62,7,FALSE),"")</f>
        <v/>
      </c>
      <c r="H1554" s="63" t="str">
        <f>IFERROR(VLOOKUP(B1554,Listor!$N$6:$O$47,2,FALSE),"")</f>
        <v/>
      </c>
      <c r="I1554" s="63" t="str">
        <f t="shared" si="73"/>
        <v/>
      </c>
      <c r="J1554" s="96" t="str">
        <f>IFERROR(VLOOKUP(B1554,Listor!$N$6:$P$47,3,FALSE)*I1554,"")</f>
        <v/>
      </c>
      <c r="K1554" s="81"/>
      <c r="L1554" s="88" t="str">
        <f>IFERROR((VLOOKUP(B1554,Listor!$N$6:$P$47,3,FALSE)*Biologiska!K1554)+(VLOOKUP(B1554,Listor!$N$6:$Q$47,4,FALSE)),"")</f>
        <v/>
      </c>
      <c r="M1554" s="63" t="str">
        <f t="shared" si="74"/>
        <v/>
      </c>
      <c r="N1554" s="75"/>
      <c r="O1554" s="84" t="str">
        <f t="shared" si="75"/>
        <v/>
      </c>
      <c r="P1554" s="107"/>
      <c r="Q1554" s="87" t="s">
        <v>79</v>
      </c>
      <c r="R1554" s="87"/>
      <c r="S1554" s="87"/>
      <c r="T1554" s="87"/>
      <c r="U1554" s="87"/>
      <c r="V1554" s="86" t="s">
        <v>79</v>
      </c>
      <c r="W1554" s="75"/>
      <c r="X1554" s="102" t="s">
        <v>79</v>
      </c>
      <c r="Y1554" s="63" t="str">
        <f>IFERROR(IF(VLOOKUP(X1554,Listor!$T$6:$U$7,2,FALSE)&lt;O1554,TRUE),"")</f>
        <v/>
      </c>
      <c r="Z1554" s="87"/>
      <c r="AA1554" s="104"/>
    </row>
    <row r="1555" spans="2:27" x14ac:dyDescent="0.25">
      <c r="B1555" s="68" t="s">
        <v>68</v>
      </c>
      <c r="C1555" s="80" t="str">
        <f>IFERROR(VLOOKUP(B1555,Listor!$A$6:$B$62,2,FALSE),"")</f>
        <v/>
      </c>
      <c r="D1555" s="80" t="str">
        <f>IFERROR(VLOOKUP(B1555,Listor!$A$6:$C$62,3,FALSE),"")</f>
        <v/>
      </c>
      <c r="E1555" s="110" t="s">
        <v>79</v>
      </c>
      <c r="F1555" s="66"/>
      <c r="G1555" s="35" t="str">
        <f>IFERROR(VLOOKUP(B1555,Listor!$A$6:$G$62,7,FALSE),"")</f>
        <v/>
      </c>
      <c r="H1555" s="63" t="str">
        <f>IFERROR(VLOOKUP(B1555,Listor!$N$6:$O$47,2,FALSE),"")</f>
        <v/>
      </c>
      <c r="I1555" s="63" t="str">
        <f t="shared" si="73"/>
        <v/>
      </c>
      <c r="J1555" s="96" t="str">
        <f>IFERROR(VLOOKUP(B1555,Listor!$N$6:$P$47,3,FALSE)*I1555,"")</f>
        <v/>
      </c>
      <c r="K1555" s="81"/>
      <c r="L1555" s="88" t="str">
        <f>IFERROR((VLOOKUP(B1555,Listor!$N$6:$P$47,3,FALSE)*Biologiska!K1555)+(VLOOKUP(B1555,Listor!$N$6:$Q$47,4,FALSE)),"")</f>
        <v/>
      </c>
      <c r="M1555" s="63" t="str">
        <f t="shared" si="74"/>
        <v/>
      </c>
      <c r="N1555" s="75"/>
      <c r="O1555" s="84" t="str">
        <f t="shared" si="75"/>
        <v/>
      </c>
      <c r="P1555" s="107"/>
      <c r="Q1555" s="87" t="s">
        <v>79</v>
      </c>
      <c r="R1555" s="87"/>
      <c r="S1555" s="87"/>
      <c r="T1555" s="87"/>
      <c r="U1555" s="87"/>
      <c r="V1555" s="86" t="s">
        <v>79</v>
      </c>
      <c r="W1555" s="75"/>
      <c r="X1555" s="102" t="s">
        <v>79</v>
      </c>
      <c r="Y1555" s="63" t="str">
        <f>IFERROR(IF(VLOOKUP(X1555,Listor!$T$6:$U$7,2,FALSE)&lt;O1555,TRUE),"")</f>
        <v/>
      </c>
      <c r="Z1555" s="87"/>
      <c r="AA1555" s="104"/>
    </row>
    <row r="1556" spans="2:27" x14ac:dyDescent="0.25">
      <c r="B1556" s="68" t="s">
        <v>68</v>
      </c>
      <c r="C1556" s="80" t="str">
        <f>IFERROR(VLOOKUP(B1556,Listor!$A$6:$B$62,2,FALSE),"")</f>
        <v/>
      </c>
      <c r="D1556" s="80" t="str">
        <f>IFERROR(VLOOKUP(B1556,Listor!$A$6:$C$62,3,FALSE),"")</f>
        <v/>
      </c>
      <c r="E1556" s="110" t="s">
        <v>79</v>
      </c>
      <c r="F1556" s="66"/>
      <c r="G1556" s="35" t="str">
        <f>IFERROR(VLOOKUP(B1556,Listor!$A$6:$G$62,7,FALSE),"")</f>
        <v/>
      </c>
      <c r="H1556" s="63" t="str">
        <f>IFERROR(VLOOKUP(B1556,Listor!$N$6:$O$47,2,FALSE),"")</f>
        <v/>
      </c>
      <c r="I1556" s="63" t="str">
        <f t="shared" si="73"/>
        <v/>
      </c>
      <c r="J1556" s="96" t="str">
        <f>IFERROR(VLOOKUP(B1556,Listor!$N$6:$P$47,3,FALSE)*I1556,"")</f>
        <v/>
      </c>
      <c r="K1556" s="81"/>
      <c r="L1556" s="88" t="str">
        <f>IFERROR((VLOOKUP(B1556,Listor!$N$6:$P$47,3,FALSE)*Biologiska!K1556)+(VLOOKUP(B1556,Listor!$N$6:$Q$47,4,FALSE)),"")</f>
        <v/>
      </c>
      <c r="M1556" s="63" t="str">
        <f t="shared" si="74"/>
        <v/>
      </c>
      <c r="N1556" s="75"/>
      <c r="O1556" s="84" t="str">
        <f t="shared" si="75"/>
        <v/>
      </c>
      <c r="P1556" s="107"/>
      <c r="Q1556" s="87" t="s">
        <v>79</v>
      </c>
      <c r="R1556" s="87"/>
      <c r="S1556" s="87"/>
      <c r="T1556" s="87"/>
      <c r="U1556" s="87"/>
      <c r="V1556" s="86" t="s">
        <v>79</v>
      </c>
      <c r="W1556" s="75"/>
      <c r="X1556" s="102" t="s">
        <v>79</v>
      </c>
      <c r="Y1556" s="63" t="str">
        <f>IFERROR(IF(VLOOKUP(X1556,Listor!$T$6:$U$7,2,FALSE)&lt;O1556,TRUE),"")</f>
        <v/>
      </c>
      <c r="Z1556" s="87"/>
      <c r="AA1556" s="104"/>
    </row>
    <row r="1557" spans="2:27" x14ac:dyDescent="0.25">
      <c r="B1557" s="68" t="s">
        <v>68</v>
      </c>
      <c r="C1557" s="80" t="str">
        <f>IFERROR(VLOOKUP(B1557,Listor!$A$6:$B$62,2,FALSE),"")</f>
        <v/>
      </c>
      <c r="D1557" s="80" t="str">
        <f>IFERROR(VLOOKUP(B1557,Listor!$A$6:$C$62,3,FALSE),"")</f>
        <v/>
      </c>
      <c r="E1557" s="110" t="s">
        <v>79</v>
      </c>
      <c r="F1557" s="66"/>
      <c r="G1557" s="35" t="str">
        <f>IFERROR(VLOOKUP(B1557,Listor!$A$6:$G$62,7,FALSE),"")</f>
        <v/>
      </c>
      <c r="H1557" s="63" t="str">
        <f>IFERROR(VLOOKUP(B1557,Listor!$N$6:$O$47,2,FALSE),"")</f>
        <v/>
      </c>
      <c r="I1557" s="63" t="str">
        <f t="shared" si="73"/>
        <v/>
      </c>
      <c r="J1557" s="96" t="str">
        <f>IFERROR(VLOOKUP(B1557,Listor!$N$6:$P$47,3,FALSE)*I1557,"")</f>
        <v/>
      </c>
      <c r="K1557" s="81"/>
      <c r="L1557" s="88" t="str">
        <f>IFERROR((VLOOKUP(B1557,Listor!$N$6:$P$47,3,FALSE)*Biologiska!K1557)+(VLOOKUP(B1557,Listor!$N$6:$Q$47,4,FALSE)),"")</f>
        <v/>
      </c>
      <c r="M1557" s="63" t="str">
        <f t="shared" si="74"/>
        <v/>
      </c>
      <c r="N1557" s="75"/>
      <c r="O1557" s="84" t="str">
        <f t="shared" si="75"/>
        <v/>
      </c>
      <c r="P1557" s="107"/>
      <c r="Q1557" s="87" t="s">
        <v>79</v>
      </c>
      <c r="R1557" s="87"/>
      <c r="S1557" s="87"/>
      <c r="T1557" s="87"/>
      <c r="U1557" s="87"/>
      <c r="V1557" s="86" t="s">
        <v>79</v>
      </c>
      <c r="W1557" s="75"/>
      <c r="X1557" s="102" t="s">
        <v>79</v>
      </c>
      <c r="Y1557" s="63" t="str">
        <f>IFERROR(IF(VLOOKUP(X1557,Listor!$T$6:$U$7,2,FALSE)&lt;O1557,TRUE),"")</f>
        <v/>
      </c>
      <c r="Z1557" s="87"/>
      <c r="AA1557" s="104"/>
    </row>
    <row r="1558" spans="2:27" x14ac:dyDescent="0.25">
      <c r="B1558" s="68" t="s">
        <v>68</v>
      </c>
      <c r="C1558" s="80" t="str">
        <f>IFERROR(VLOOKUP(B1558,Listor!$A$6:$B$62,2,FALSE),"")</f>
        <v/>
      </c>
      <c r="D1558" s="80" t="str">
        <f>IFERROR(VLOOKUP(B1558,Listor!$A$6:$C$62,3,FALSE),"")</f>
        <v/>
      </c>
      <c r="E1558" s="110" t="s">
        <v>79</v>
      </c>
      <c r="F1558" s="66"/>
      <c r="G1558" s="35" t="str">
        <f>IFERROR(VLOOKUP(B1558,Listor!$A$6:$G$62,7,FALSE),"")</f>
        <v/>
      </c>
      <c r="H1558" s="63" t="str">
        <f>IFERROR(VLOOKUP(B1558,Listor!$N$6:$O$47,2,FALSE),"")</f>
        <v/>
      </c>
      <c r="I1558" s="63" t="str">
        <f t="shared" si="73"/>
        <v/>
      </c>
      <c r="J1558" s="96" t="str">
        <f>IFERROR(VLOOKUP(B1558,Listor!$N$6:$P$47,3,FALSE)*I1558,"")</f>
        <v/>
      </c>
      <c r="K1558" s="81"/>
      <c r="L1558" s="88" t="str">
        <f>IFERROR((VLOOKUP(B1558,Listor!$N$6:$P$47,3,FALSE)*Biologiska!K1558)+(VLOOKUP(B1558,Listor!$N$6:$Q$47,4,FALSE)),"")</f>
        <v/>
      </c>
      <c r="M1558" s="63" t="str">
        <f t="shared" si="74"/>
        <v/>
      </c>
      <c r="N1558" s="75"/>
      <c r="O1558" s="84" t="str">
        <f t="shared" si="75"/>
        <v/>
      </c>
      <c r="P1558" s="107"/>
      <c r="Q1558" s="87" t="s">
        <v>79</v>
      </c>
      <c r="R1558" s="87"/>
      <c r="S1558" s="87"/>
      <c r="T1558" s="87"/>
      <c r="U1558" s="87"/>
      <c r="V1558" s="86" t="s">
        <v>79</v>
      </c>
      <c r="W1558" s="75"/>
      <c r="X1558" s="102" t="s">
        <v>79</v>
      </c>
      <c r="Y1558" s="63" t="str">
        <f>IFERROR(IF(VLOOKUP(X1558,Listor!$T$6:$U$7,2,FALSE)&lt;O1558,TRUE),"")</f>
        <v/>
      </c>
      <c r="Z1558" s="87"/>
      <c r="AA1558" s="104"/>
    </row>
    <row r="1559" spans="2:27" x14ac:dyDescent="0.25">
      <c r="B1559" s="68" t="s">
        <v>68</v>
      </c>
      <c r="C1559" s="80" t="str">
        <f>IFERROR(VLOOKUP(B1559,Listor!$A$6:$B$62,2,FALSE),"")</f>
        <v/>
      </c>
      <c r="D1559" s="80" t="str">
        <f>IFERROR(VLOOKUP(B1559,Listor!$A$6:$C$62,3,FALSE),"")</f>
        <v/>
      </c>
      <c r="E1559" s="110" t="s">
        <v>79</v>
      </c>
      <c r="F1559" s="66"/>
      <c r="G1559" s="35" t="str">
        <f>IFERROR(VLOOKUP(B1559,Listor!$A$6:$G$62,7,FALSE),"")</f>
        <v/>
      </c>
      <c r="H1559" s="63" t="str">
        <f>IFERROR(VLOOKUP(B1559,Listor!$N$6:$O$47,2,FALSE),"")</f>
        <v/>
      </c>
      <c r="I1559" s="63" t="str">
        <f t="shared" si="73"/>
        <v/>
      </c>
      <c r="J1559" s="96" t="str">
        <f>IFERROR(VLOOKUP(B1559,Listor!$N$6:$P$47,3,FALSE)*I1559,"")</f>
        <v/>
      </c>
      <c r="K1559" s="81"/>
      <c r="L1559" s="88" t="str">
        <f>IFERROR((VLOOKUP(B1559,Listor!$N$6:$P$47,3,FALSE)*Biologiska!K1559)+(VLOOKUP(B1559,Listor!$N$6:$Q$47,4,FALSE)),"")</f>
        <v/>
      </c>
      <c r="M1559" s="63" t="str">
        <f t="shared" si="74"/>
        <v/>
      </c>
      <c r="N1559" s="75"/>
      <c r="O1559" s="84" t="str">
        <f t="shared" si="75"/>
        <v/>
      </c>
      <c r="P1559" s="107"/>
      <c r="Q1559" s="87" t="s">
        <v>79</v>
      </c>
      <c r="R1559" s="87"/>
      <c r="S1559" s="87"/>
      <c r="T1559" s="87"/>
      <c r="U1559" s="87"/>
      <c r="V1559" s="86" t="s">
        <v>79</v>
      </c>
      <c r="W1559" s="75"/>
      <c r="X1559" s="102" t="s">
        <v>79</v>
      </c>
      <c r="Y1559" s="63" t="str">
        <f>IFERROR(IF(VLOOKUP(X1559,Listor!$T$6:$U$7,2,FALSE)&lt;O1559,TRUE),"")</f>
        <v/>
      </c>
      <c r="Z1559" s="87"/>
      <c r="AA1559" s="104"/>
    </row>
    <row r="1560" spans="2:27" x14ac:dyDescent="0.25">
      <c r="B1560" s="68" t="s">
        <v>68</v>
      </c>
      <c r="C1560" s="80" t="str">
        <f>IFERROR(VLOOKUP(B1560,Listor!$A$6:$B$62,2,FALSE),"")</f>
        <v/>
      </c>
      <c r="D1560" s="80" t="str">
        <f>IFERROR(VLOOKUP(B1560,Listor!$A$6:$C$62,3,FALSE),"")</f>
        <v/>
      </c>
      <c r="E1560" s="110" t="s">
        <v>79</v>
      </c>
      <c r="F1560" s="66"/>
      <c r="G1560" s="35" t="str">
        <f>IFERROR(VLOOKUP(B1560,Listor!$A$6:$G$62,7,FALSE),"")</f>
        <v/>
      </c>
      <c r="H1560" s="63" t="str">
        <f>IFERROR(VLOOKUP(B1560,Listor!$N$6:$O$47,2,FALSE),"")</f>
        <v/>
      </c>
      <c r="I1560" s="63" t="str">
        <f t="shared" si="73"/>
        <v/>
      </c>
      <c r="J1560" s="96" t="str">
        <f>IFERROR(VLOOKUP(B1560,Listor!$N$6:$P$47,3,FALSE)*I1560,"")</f>
        <v/>
      </c>
      <c r="K1560" s="81"/>
      <c r="L1560" s="88" t="str">
        <f>IFERROR((VLOOKUP(B1560,Listor!$N$6:$P$47,3,FALSE)*Biologiska!K1560)+(VLOOKUP(B1560,Listor!$N$6:$Q$47,4,FALSE)),"")</f>
        <v/>
      </c>
      <c r="M1560" s="63" t="str">
        <f t="shared" si="74"/>
        <v/>
      </c>
      <c r="N1560" s="75"/>
      <c r="O1560" s="84" t="str">
        <f t="shared" si="75"/>
        <v/>
      </c>
      <c r="P1560" s="107"/>
      <c r="Q1560" s="87" t="s">
        <v>79</v>
      </c>
      <c r="R1560" s="87"/>
      <c r="S1560" s="87"/>
      <c r="T1560" s="87"/>
      <c r="U1560" s="87"/>
      <c r="V1560" s="86" t="s">
        <v>79</v>
      </c>
      <c r="W1560" s="75"/>
      <c r="X1560" s="102" t="s">
        <v>79</v>
      </c>
      <c r="Y1560" s="63" t="str">
        <f>IFERROR(IF(VLOOKUP(X1560,Listor!$T$6:$U$7,2,FALSE)&lt;O1560,TRUE),"")</f>
        <v/>
      </c>
      <c r="Z1560" s="87"/>
      <c r="AA1560" s="104"/>
    </row>
    <row r="1561" spans="2:27" x14ac:dyDescent="0.25">
      <c r="B1561" s="68" t="s">
        <v>68</v>
      </c>
      <c r="C1561" s="80" t="str">
        <f>IFERROR(VLOOKUP(B1561,Listor!$A$6:$B$62,2,FALSE),"")</f>
        <v/>
      </c>
      <c r="D1561" s="80" t="str">
        <f>IFERROR(VLOOKUP(B1561,Listor!$A$6:$C$62,3,FALSE),"")</f>
        <v/>
      </c>
      <c r="E1561" s="110" t="s">
        <v>79</v>
      </c>
      <c r="F1561" s="66"/>
      <c r="G1561" s="35" t="str">
        <f>IFERROR(VLOOKUP(B1561,Listor!$A$6:$G$62,7,FALSE),"")</f>
        <v/>
      </c>
      <c r="H1561" s="63" t="str">
        <f>IFERROR(VLOOKUP(B1561,Listor!$N$6:$O$47,2,FALSE),"")</f>
        <v/>
      </c>
      <c r="I1561" s="63" t="str">
        <f t="shared" si="73"/>
        <v/>
      </c>
      <c r="J1561" s="96" t="str">
        <f>IFERROR(VLOOKUP(B1561,Listor!$N$6:$P$47,3,FALSE)*I1561,"")</f>
        <v/>
      </c>
      <c r="K1561" s="81"/>
      <c r="L1561" s="88" t="str">
        <f>IFERROR((VLOOKUP(B1561,Listor!$N$6:$P$47,3,FALSE)*Biologiska!K1561)+(VLOOKUP(B1561,Listor!$N$6:$Q$47,4,FALSE)),"")</f>
        <v/>
      </c>
      <c r="M1561" s="63" t="str">
        <f t="shared" si="74"/>
        <v/>
      </c>
      <c r="N1561" s="75"/>
      <c r="O1561" s="84" t="str">
        <f t="shared" si="75"/>
        <v/>
      </c>
      <c r="P1561" s="107"/>
      <c r="Q1561" s="87" t="s">
        <v>79</v>
      </c>
      <c r="R1561" s="87"/>
      <c r="S1561" s="87"/>
      <c r="T1561" s="87"/>
      <c r="U1561" s="87"/>
      <c r="V1561" s="86" t="s">
        <v>79</v>
      </c>
      <c r="W1561" s="75"/>
      <c r="X1561" s="102" t="s">
        <v>79</v>
      </c>
      <c r="Y1561" s="63" t="str">
        <f>IFERROR(IF(VLOOKUP(X1561,Listor!$T$6:$U$7,2,FALSE)&lt;O1561,TRUE),"")</f>
        <v/>
      </c>
      <c r="Z1561" s="87"/>
      <c r="AA1561" s="104"/>
    </row>
    <row r="1562" spans="2:27" x14ac:dyDescent="0.25">
      <c r="B1562" s="68" t="s">
        <v>68</v>
      </c>
      <c r="C1562" s="80" t="str">
        <f>IFERROR(VLOOKUP(B1562,Listor!$A$6:$B$62,2,FALSE),"")</f>
        <v/>
      </c>
      <c r="D1562" s="80" t="str">
        <f>IFERROR(VLOOKUP(B1562,Listor!$A$6:$C$62,3,FALSE),"")</f>
        <v/>
      </c>
      <c r="E1562" s="110" t="s">
        <v>79</v>
      </c>
      <c r="F1562" s="66"/>
      <c r="G1562" s="35" t="str">
        <f>IFERROR(VLOOKUP(B1562,Listor!$A$6:$G$62,7,FALSE),"")</f>
        <v/>
      </c>
      <c r="H1562" s="63" t="str">
        <f>IFERROR(VLOOKUP(B1562,Listor!$N$6:$O$47,2,FALSE),"")</f>
        <v/>
      </c>
      <c r="I1562" s="63" t="str">
        <f t="shared" si="73"/>
        <v/>
      </c>
      <c r="J1562" s="96" t="str">
        <f>IFERROR(VLOOKUP(B1562,Listor!$N$6:$P$47,3,FALSE)*I1562,"")</f>
        <v/>
      </c>
      <c r="K1562" s="81"/>
      <c r="L1562" s="88" t="str">
        <f>IFERROR((VLOOKUP(B1562,Listor!$N$6:$P$47,3,FALSE)*Biologiska!K1562)+(VLOOKUP(B1562,Listor!$N$6:$Q$47,4,FALSE)),"")</f>
        <v/>
      </c>
      <c r="M1562" s="63" t="str">
        <f t="shared" si="74"/>
        <v/>
      </c>
      <c r="N1562" s="75"/>
      <c r="O1562" s="84" t="str">
        <f t="shared" si="75"/>
        <v/>
      </c>
      <c r="P1562" s="107"/>
      <c r="Q1562" s="87" t="s">
        <v>79</v>
      </c>
      <c r="R1562" s="87"/>
      <c r="S1562" s="87"/>
      <c r="T1562" s="87"/>
      <c r="U1562" s="87"/>
      <c r="V1562" s="86" t="s">
        <v>79</v>
      </c>
      <c r="W1562" s="75"/>
      <c r="X1562" s="102" t="s">
        <v>79</v>
      </c>
      <c r="Y1562" s="63" t="str">
        <f>IFERROR(IF(VLOOKUP(X1562,Listor!$T$6:$U$7,2,FALSE)&lt;O1562,TRUE),"")</f>
        <v/>
      </c>
      <c r="Z1562" s="87"/>
      <c r="AA1562" s="104"/>
    </row>
    <row r="1563" spans="2:27" x14ac:dyDescent="0.25">
      <c r="B1563" s="68" t="s">
        <v>68</v>
      </c>
      <c r="C1563" s="80" t="str">
        <f>IFERROR(VLOOKUP(B1563,Listor!$A$6:$B$62,2,FALSE),"")</f>
        <v/>
      </c>
      <c r="D1563" s="80" t="str">
        <f>IFERROR(VLOOKUP(B1563,Listor!$A$6:$C$62,3,FALSE),"")</f>
        <v/>
      </c>
      <c r="E1563" s="110" t="s">
        <v>79</v>
      </c>
      <c r="F1563" s="66"/>
      <c r="G1563" s="35" t="str">
        <f>IFERROR(VLOOKUP(B1563,Listor!$A$6:$G$62,7,FALSE),"")</f>
        <v/>
      </c>
      <c r="H1563" s="63" t="str">
        <f>IFERROR(VLOOKUP(B1563,Listor!$N$6:$O$47,2,FALSE),"")</f>
        <v/>
      </c>
      <c r="I1563" s="63" t="str">
        <f t="shared" si="73"/>
        <v/>
      </c>
      <c r="J1563" s="96" t="str">
        <f>IFERROR(VLOOKUP(B1563,Listor!$N$6:$P$47,3,FALSE)*I1563,"")</f>
        <v/>
      </c>
      <c r="K1563" s="81"/>
      <c r="L1563" s="88" t="str">
        <f>IFERROR((VLOOKUP(B1563,Listor!$N$6:$P$47,3,FALSE)*Biologiska!K1563)+(VLOOKUP(B1563,Listor!$N$6:$Q$47,4,FALSE)),"")</f>
        <v/>
      </c>
      <c r="M1563" s="63" t="str">
        <f t="shared" si="74"/>
        <v/>
      </c>
      <c r="N1563" s="75"/>
      <c r="O1563" s="84" t="str">
        <f t="shared" si="75"/>
        <v/>
      </c>
      <c r="P1563" s="107"/>
      <c r="Q1563" s="87" t="s">
        <v>79</v>
      </c>
      <c r="R1563" s="87"/>
      <c r="S1563" s="87"/>
      <c r="T1563" s="87"/>
      <c r="U1563" s="87"/>
      <c r="V1563" s="86" t="s">
        <v>79</v>
      </c>
      <c r="W1563" s="75"/>
      <c r="X1563" s="102" t="s">
        <v>79</v>
      </c>
      <c r="Y1563" s="63" t="str">
        <f>IFERROR(IF(VLOOKUP(X1563,Listor!$T$6:$U$7,2,FALSE)&lt;O1563,TRUE),"")</f>
        <v/>
      </c>
      <c r="Z1563" s="87"/>
      <c r="AA1563" s="104"/>
    </row>
    <row r="1564" spans="2:27" x14ac:dyDescent="0.25">
      <c r="B1564" s="68" t="s">
        <v>68</v>
      </c>
      <c r="C1564" s="80" t="str">
        <f>IFERROR(VLOOKUP(B1564,Listor!$A$6:$B$62,2,FALSE),"")</f>
        <v/>
      </c>
      <c r="D1564" s="80" t="str">
        <f>IFERROR(VLOOKUP(B1564,Listor!$A$6:$C$62,3,FALSE),"")</f>
        <v/>
      </c>
      <c r="E1564" s="110" t="s">
        <v>79</v>
      </c>
      <c r="F1564" s="66"/>
      <c r="G1564" s="35" t="str">
        <f>IFERROR(VLOOKUP(B1564,Listor!$A$6:$G$62,7,FALSE),"")</f>
        <v/>
      </c>
      <c r="H1564" s="63" t="str">
        <f>IFERROR(VLOOKUP(B1564,Listor!$N$6:$O$47,2,FALSE),"")</f>
        <v/>
      </c>
      <c r="I1564" s="63" t="str">
        <f t="shared" si="73"/>
        <v/>
      </c>
      <c r="J1564" s="96" t="str">
        <f>IFERROR(VLOOKUP(B1564,Listor!$N$6:$P$47,3,FALSE)*I1564,"")</f>
        <v/>
      </c>
      <c r="K1564" s="81"/>
      <c r="L1564" s="88" t="str">
        <f>IFERROR((VLOOKUP(B1564,Listor!$N$6:$P$47,3,FALSE)*Biologiska!K1564)+(VLOOKUP(B1564,Listor!$N$6:$Q$47,4,FALSE)),"")</f>
        <v/>
      </c>
      <c r="M1564" s="63" t="str">
        <f t="shared" si="74"/>
        <v/>
      </c>
      <c r="N1564" s="75"/>
      <c r="O1564" s="84" t="str">
        <f t="shared" si="75"/>
        <v/>
      </c>
      <c r="P1564" s="107"/>
      <c r="Q1564" s="87" t="s">
        <v>79</v>
      </c>
      <c r="R1564" s="87"/>
      <c r="S1564" s="87"/>
      <c r="T1564" s="87"/>
      <c r="U1564" s="87"/>
      <c r="V1564" s="86" t="s">
        <v>79</v>
      </c>
      <c r="W1564" s="75"/>
      <c r="X1564" s="102" t="s">
        <v>79</v>
      </c>
      <c r="Y1564" s="63" t="str">
        <f>IFERROR(IF(VLOOKUP(X1564,Listor!$T$6:$U$7,2,FALSE)&lt;O1564,TRUE),"")</f>
        <v/>
      </c>
      <c r="Z1564" s="87"/>
      <c r="AA1564" s="104"/>
    </row>
    <row r="1565" spans="2:27" x14ac:dyDescent="0.25">
      <c r="B1565" s="68" t="s">
        <v>68</v>
      </c>
      <c r="C1565" s="80" t="str">
        <f>IFERROR(VLOOKUP(B1565,Listor!$A$6:$B$62,2,FALSE),"")</f>
        <v/>
      </c>
      <c r="D1565" s="80" t="str">
        <f>IFERROR(VLOOKUP(B1565,Listor!$A$6:$C$62,3,FALSE),"")</f>
        <v/>
      </c>
      <c r="E1565" s="110" t="s">
        <v>79</v>
      </c>
      <c r="F1565" s="66"/>
      <c r="G1565" s="35" t="str">
        <f>IFERROR(VLOOKUP(B1565,Listor!$A$6:$G$62,7,FALSE),"")</f>
        <v/>
      </c>
      <c r="H1565" s="63" t="str">
        <f>IFERROR(VLOOKUP(B1565,Listor!$N$6:$O$47,2,FALSE),"")</f>
        <v/>
      </c>
      <c r="I1565" s="63" t="str">
        <f t="shared" si="73"/>
        <v/>
      </c>
      <c r="J1565" s="96" t="str">
        <f>IFERROR(VLOOKUP(B1565,Listor!$N$6:$P$47,3,FALSE)*I1565,"")</f>
        <v/>
      </c>
      <c r="K1565" s="81"/>
      <c r="L1565" s="88" t="str">
        <f>IFERROR((VLOOKUP(B1565,Listor!$N$6:$P$47,3,FALSE)*Biologiska!K1565)+(VLOOKUP(B1565,Listor!$N$6:$Q$47,4,FALSE)),"")</f>
        <v/>
      </c>
      <c r="M1565" s="63" t="str">
        <f t="shared" si="74"/>
        <v/>
      </c>
      <c r="N1565" s="75"/>
      <c r="O1565" s="84" t="str">
        <f t="shared" si="75"/>
        <v/>
      </c>
      <c r="P1565" s="107"/>
      <c r="Q1565" s="87" t="s">
        <v>79</v>
      </c>
      <c r="R1565" s="87"/>
      <c r="S1565" s="87"/>
      <c r="T1565" s="87"/>
      <c r="U1565" s="87"/>
      <c r="V1565" s="86" t="s">
        <v>79</v>
      </c>
      <c r="W1565" s="75"/>
      <c r="X1565" s="102" t="s">
        <v>79</v>
      </c>
      <c r="Y1565" s="63" t="str">
        <f>IFERROR(IF(VLOOKUP(X1565,Listor!$T$6:$U$7,2,FALSE)&lt;O1565,TRUE),"")</f>
        <v/>
      </c>
      <c r="Z1565" s="87"/>
      <c r="AA1565" s="104"/>
    </row>
    <row r="1566" spans="2:27" x14ac:dyDescent="0.25">
      <c r="B1566" s="68" t="s">
        <v>68</v>
      </c>
      <c r="C1566" s="80" t="str">
        <f>IFERROR(VLOOKUP(B1566,Listor!$A$6:$B$62,2,FALSE),"")</f>
        <v/>
      </c>
      <c r="D1566" s="80" t="str">
        <f>IFERROR(VLOOKUP(B1566,Listor!$A$6:$C$62,3,FALSE),"")</f>
        <v/>
      </c>
      <c r="E1566" s="110" t="s">
        <v>79</v>
      </c>
      <c r="F1566" s="66"/>
      <c r="G1566" s="35" t="str">
        <f>IFERROR(VLOOKUP(B1566,Listor!$A$6:$G$62,7,FALSE),"")</f>
        <v/>
      </c>
      <c r="H1566" s="63" t="str">
        <f>IFERROR(VLOOKUP(B1566,Listor!$N$6:$O$47,2,FALSE),"")</f>
        <v/>
      </c>
      <c r="I1566" s="63" t="str">
        <f t="shared" si="73"/>
        <v/>
      </c>
      <c r="J1566" s="96" t="str">
        <f>IFERROR(VLOOKUP(B1566,Listor!$N$6:$P$47,3,FALSE)*I1566,"")</f>
        <v/>
      </c>
      <c r="K1566" s="81"/>
      <c r="L1566" s="88" t="str">
        <f>IFERROR((VLOOKUP(B1566,Listor!$N$6:$P$47,3,FALSE)*Biologiska!K1566)+(VLOOKUP(B1566,Listor!$N$6:$Q$47,4,FALSE)),"")</f>
        <v/>
      </c>
      <c r="M1566" s="63" t="str">
        <f t="shared" si="74"/>
        <v/>
      </c>
      <c r="N1566" s="75"/>
      <c r="O1566" s="84" t="str">
        <f t="shared" si="75"/>
        <v/>
      </c>
      <c r="P1566" s="107"/>
      <c r="Q1566" s="87" t="s">
        <v>79</v>
      </c>
      <c r="R1566" s="87"/>
      <c r="S1566" s="87"/>
      <c r="T1566" s="87"/>
      <c r="U1566" s="87"/>
      <c r="V1566" s="86" t="s">
        <v>79</v>
      </c>
      <c r="W1566" s="75"/>
      <c r="X1566" s="102" t="s">
        <v>79</v>
      </c>
      <c r="Y1566" s="63" t="str">
        <f>IFERROR(IF(VLOOKUP(X1566,Listor!$T$6:$U$7,2,FALSE)&lt;O1566,TRUE),"")</f>
        <v/>
      </c>
      <c r="Z1566" s="87"/>
      <c r="AA1566" s="104"/>
    </row>
    <row r="1567" spans="2:27" x14ac:dyDescent="0.25">
      <c r="B1567" s="68" t="s">
        <v>68</v>
      </c>
      <c r="C1567" s="80" t="str">
        <f>IFERROR(VLOOKUP(B1567,Listor!$A$6:$B$62,2,FALSE),"")</f>
        <v/>
      </c>
      <c r="D1567" s="80" t="str">
        <f>IFERROR(VLOOKUP(B1567,Listor!$A$6:$C$62,3,FALSE),"")</f>
        <v/>
      </c>
      <c r="E1567" s="110" t="s">
        <v>79</v>
      </c>
      <c r="F1567" s="66"/>
      <c r="G1567" s="35" t="str">
        <f>IFERROR(VLOOKUP(B1567,Listor!$A$6:$G$62,7,FALSE),"")</f>
        <v/>
      </c>
      <c r="H1567" s="63" t="str">
        <f>IFERROR(VLOOKUP(B1567,Listor!$N$6:$O$47,2,FALSE),"")</f>
        <v/>
      </c>
      <c r="I1567" s="63" t="str">
        <f t="shared" si="73"/>
        <v/>
      </c>
      <c r="J1567" s="96" t="str">
        <f>IFERROR(VLOOKUP(B1567,Listor!$N$6:$P$47,3,FALSE)*I1567,"")</f>
        <v/>
      </c>
      <c r="K1567" s="81"/>
      <c r="L1567" s="88" t="str">
        <f>IFERROR((VLOOKUP(B1567,Listor!$N$6:$P$47,3,FALSE)*Biologiska!K1567)+(VLOOKUP(B1567,Listor!$N$6:$Q$47,4,FALSE)),"")</f>
        <v/>
      </c>
      <c r="M1567" s="63" t="str">
        <f t="shared" si="74"/>
        <v/>
      </c>
      <c r="N1567" s="75"/>
      <c r="O1567" s="84" t="str">
        <f t="shared" si="75"/>
        <v/>
      </c>
      <c r="P1567" s="107"/>
      <c r="Q1567" s="87" t="s">
        <v>79</v>
      </c>
      <c r="R1567" s="87"/>
      <c r="S1567" s="87"/>
      <c r="T1567" s="87"/>
      <c r="U1567" s="87"/>
      <c r="V1567" s="86" t="s">
        <v>79</v>
      </c>
      <c r="W1567" s="75"/>
      <c r="X1567" s="102" t="s">
        <v>79</v>
      </c>
      <c r="Y1567" s="63" t="str">
        <f>IFERROR(IF(VLOOKUP(X1567,Listor!$T$6:$U$7,2,FALSE)&lt;O1567,TRUE),"")</f>
        <v/>
      </c>
      <c r="Z1567" s="87"/>
      <c r="AA1567" s="104"/>
    </row>
    <row r="1568" spans="2:27" x14ac:dyDescent="0.25">
      <c r="B1568" s="68" t="s">
        <v>68</v>
      </c>
      <c r="C1568" s="80" t="str">
        <f>IFERROR(VLOOKUP(B1568,Listor!$A$6:$B$62,2,FALSE),"")</f>
        <v/>
      </c>
      <c r="D1568" s="80" t="str">
        <f>IFERROR(VLOOKUP(B1568,Listor!$A$6:$C$62,3,FALSE),"")</f>
        <v/>
      </c>
      <c r="E1568" s="110" t="s">
        <v>79</v>
      </c>
      <c r="F1568" s="66"/>
      <c r="G1568" s="35" t="str">
        <f>IFERROR(VLOOKUP(B1568,Listor!$A$6:$G$62,7,FALSE),"")</f>
        <v/>
      </c>
      <c r="H1568" s="63" t="str">
        <f>IFERROR(VLOOKUP(B1568,Listor!$N$6:$O$47,2,FALSE),"")</f>
        <v/>
      </c>
      <c r="I1568" s="63" t="str">
        <f t="shared" si="73"/>
        <v/>
      </c>
      <c r="J1568" s="96" t="str">
        <f>IFERROR(VLOOKUP(B1568,Listor!$N$6:$P$47,3,FALSE)*I1568,"")</f>
        <v/>
      </c>
      <c r="K1568" s="81"/>
      <c r="L1568" s="88" t="str">
        <f>IFERROR((VLOOKUP(B1568,Listor!$N$6:$P$47,3,FALSE)*Biologiska!K1568)+(VLOOKUP(B1568,Listor!$N$6:$Q$47,4,FALSE)),"")</f>
        <v/>
      </c>
      <c r="M1568" s="63" t="str">
        <f t="shared" si="74"/>
        <v/>
      </c>
      <c r="N1568" s="75"/>
      <c r="O1568" s="84" t="str">
        <f t="shared" si="75"/>
        <v/>
      </c>
      <c r="P1568" s="107"/>
      <c r="Q1568" s="87" t="s">
        <v>79</v>
      </c>
      <c r="R1568" s="87"/>
      <c r="S1568" s="87"/>
      <c r="T1568" s="87"/>
      <c r="U1568" s="87"/>
      <c r="V1568" s="86" t="s">
        <v>79</v>
      </c>
      <c r="W1568" s="75"/>
      <c r="X1568" s="102" t="s">
        <v>79</v>
      </c>
      <c r="Y1568" s="63" t="str">
        <f>IFERROR(IF(VLOOKUP(X1568,Listor!$T$6:$U$7,2,FALSE)&lt;O1568,TRUE),"")</f>
        <v/>
      </c>
      <c r="Z1568" s="87"/>
      <c r="AA1568" s="104"/>
    </row>
    <row r="1569" spans="2:27" x14ac:dyDescent="0.25">
      <c r="B1569" s="68" t="s">
        <v>68</v>
      </c>
      <c r="C1569" s="80" t="str">
        <f>IFERROR(VLOOKUP(B1569,Listor!$A$6:$B$62,2,FALSE),"")</f>
        <v/>
      </c>
      <c r="D1569" s="80" t="str">
        <f>IFERROR(VLOOKUP(B1569,Listor!$A$6:$C$62,3,FALSE),"")</f>
        <v/>
      </c>
      <c r="E1569" s="110" t="s">
        <v>79</v>
      </c>
      <c r="F1569" s="66"/>
      <c r="G1569" s="35" t="str">
        <f>IFERROR(VLOOKUP(B1569,Listor!$A$6:$G$62,7,FALSE),"")</f>
        <v/>
      </c>
      <c r="H1569" s="63" t="str">
        <f>IFERROR(VLOOKUP(B1569,Listor!$N$6:$O$47,2,FALSE),"")</f>
        <v/>
      </c>
      <c r="I1569" s="63" t="str">
        <f t="shared" si="73"/>
        <v/>
      </c>
      <c r="J1569" s="96" t="str">
        <f>IFERROR(VLOOKUP(B1569,Listor!$N$6:$P$47,3,FALSE)*I1569,"")</f>
        <v/>
      </c>
      <c r="K1569" s="81"/>
      <c r="L1569" s="88" t="str">
        <f>IFERROR((VLOOKUP(B1569,Listor!$N$6:$P$47,3,FALSE)*Biologiska!K1569)+(VLOOKUP(B1569,Listor!$N$6:$Q$47,4,FALSE)),"")</f>
        <v/>
      </c>
      <c r="M1569" s="63" t="str">
        <f t="shared" si="74"/>
        <v/>
      </c>
      <c r="N1569" s="75"/>
      <c r="O1569" s="84" t="str">
        <f t="shared" si="75"/>
        <v/>
      </c>
      <c r="P1569" s="107"/>
      <c r="Q1569" s="87" t="s">
        <v>79</v>
      </c>
      <c r="R1569" s="87"/>
      <c r="S1569" s="87"/>
      <c r="T1569" s="87"/>
      <c r="U1569" s="87"/>
      <c r="V1569" s="86" t="s">
        <v>79</v>
      </c>
      <c r="W1569" s="75"/>
      <c r="X1569" s="102" t="s">
        <v>79</v>
      </c>
      <c r="Y1569" s="63" t="str">
        <f>IFERROR(IF(VLOOKUP(X1569,Listor!$T$6:$U$7,2,FALSE)&lt;O1569,TRUE),"")</f>
        <v/>
      </c>
      <c r="Z1569" s="87"/>
      <c r="AA1569" s="104"/>
    </row>
    <row r="1570" spans="2:27" x14ac:dyDescent="0.25">
      <c r="B1570" s="68" t="s">
        <v>68</v>
      </c>
      <c r="C1570" s="80" t="str">
        <f>IFERROR(VLOOKUP(B1570,Listor!$A$6:$B$62,2,FALSE),"")</f>
        <v/>
      </c>
      <c r="D1570" s="80" t="str">
        <f>IFERROR(VLOOKUP(B1570,Listor!$A$6:$C$62,3,FALSE),"")</f>
        <v/>
      </c>
      <c r="E1570" s="110" t="s">
        <v>79</v>
      </c>
      <c r="F1570" s="66"/>
      <c r="G1570" s="35" t="str">
        <f>IFERROR(VLOOKUP(B1570,Listor!$A$6:$G$62,7,FALSE),"")</f>
        <v/>
      </c>
      <c r="H1570" s="63" t="str">
        <f>IFERROR(VLOOKUP(B1570,Listor!$N$6:$O$47,2,FALSE),"")</f>
        <v/>
      </c>
      <c r="I1570" s="63" t="str">
        <f t="shared" si="73"/>
        <v/>
      </c>
      <c r="J1570" s="96" t="str">
        <f>IFERROR(VLOOKUP(B1570,Listor!$N$6:$P$47,3,FALSE)*I1570,"")</f>
        <v/>
      </c>
      <c r="K1570" s="81"/>
      <c r="L1570" s="88" t="str">
        <f>IFERROR((VLOOKUP(B1570,Listor!$N$6:$P$47,3,FALSE)*Biologiska!K1570)+(VLOOKUP(B1570,Listor!$N$6:$Q$47,4,FALSE)),"")</f>
        <v/>
      </c>
      <c r="M1570" s="63" t="str">
        <f t="shared" si="74"/>
        <v/>
      </c>
      <c r="N1570" s="75"/>
      <c r="O1570" s="84" t="str">
        <f t="shared" si="75"/>
        <v/>
      </c>
      <c r="P1570" s="107"/>
      <c r="Q1570" s="87" t="s">
        <v>79</v>
      </c>
      <c r="R1570" s="87"/>
      <c r="S1570" s="87"/>
      <c r="T1570" s="87"/>
      <c r="U1570" s="87"/>
      <c r="V1570" s="86" t="s">
        <v>79</v>
      </c>
      <c r="W1570" s="75"/>
      <c r="X1570" s="102" t="s">
        <v>79</v>
      </c>
      <c r="Y1570" s="63" t="str">
        <f>IFERROR(IF(VLOOKUP(X1570,Listor!$T$6:$U$7,2,FALSE)&lt;O1570,TRUE),"")</f>
        <v/>
      </c>
      <c r="Z1570" s="87"/>
      <c r="AA1570" s="104"/>
    </row>
    <row r="1571" spans="2:27" x14ac:dyDescent="0.25">
      <c r="B1571" s="68" t="s">
        <v>68</v>
      </c>
      <c r="C1571" s="80" t="str">
        <f>IFERROR(VLOOKUP(B1571,Listor!$A$6:$B$62,2,FALSE),"")</f>
        <v/>
      </c>
      <c r="D1571" s="80" t="str">
        <f>IFERROR(VLOOKUP(B1571,Listor!$A$6:$C$62,3,FALSE),"")</f>
        <v/>
      </c>
      <c r="E1571" s="110" t="s">
        <v>79</v>
      </c>
      <c r="F1571" s="66"/>
      <c r="G1571" s="35" t="str">
        <f>IFERROR(VLOOKUP(B1571,Listor!$A$6:$G$62,7,FALSE),"")</f>
        <v/>
      </c>
      <c r="H1571" s="63" t="str">
        <f>IFERROR(VLOOKUP(B1571,Listor!$N$6:$O$47,2,FALSE),"")</f>
        <v/>
      </c>
      <c r="I1571" s="63" t="str">
        <f t="shared" si="73"/>
        <v/>
      </c>
      <c r="J1571" s="96" t="str">
        <f>IFERROR(VLOOKUP(B1571,Listor!$N$6:$P$47,3,FALSE)*I1571,"")</f>
        <v/>
      </c>
      <c r="K1571" s="81"/>
      <c r="L1571" s="88" t="str">
        <f>IFERROR((VLOOKUP(B1571,Listor!$N$6:$P$47,3,FALSE)*Biologiska!K1571)+(VLOOKUP(B1571,Listor!$N$6:$Q$47,4,FALSE)),"")</f>
        <v/>
      </c>
      <c r="M1571" s="63" t="str">
        <f t="shared" si="74"/>
        <v/>
      </c>
      <c r="N1571" s="75"/>
      <c r="O1571" s="84" t="str">
        <f t="shared" si="75"/>
        <v/>
      </c>
      <c r="P1571" s="107"/>
      <c r="Q1571" s="87" t="s">
        <v>79</v>
      </c>
      <c r="R1571" s="87"/>
      <c r="S1571" s="87"/>
      <c r="T1571" s="87"/>
      <c r="U1571" s="87"/>
      <c r="V1571" s="86" t="s">
        <v>79</v>
      </c>
      <c r="W1571" s="75"/>
      <c r="X1571" s="102" t="s">
        <v>79</v>
      </c>
      <c r="Y1571" s="63" t="str">
        <f>IFERROR(IF(VLOOKUP(X1571,Listor!$T$6:$U$7,2,FALSE)&lt;O1571,TRUE),"")</f>
        <v/>
      </c>
      <c r="Z1571" s="87"/>
      <c r="AA1571" s="104"/>
    </row>
    <row r="1572" spans="2:27" x14ac:dyDescent="0.25">
      <c r="B1572" s="68" t="s">
        <v>68</v>
      </c>
      <c r="C1572" s="80" t="str">
        <f>IFERROR(VLOOKUP(B1572,Listor!$A$6:$B$62,2,FALSE),"")</f>
        <v/>
      </c>
      <c r="D1572" s="80" t="str">
        <f>IFERROR(VLOOKUP(B1572,Listor!$A$6:$C$62,3,FALSE),"")</f>
        <v/>
      </c>
      <c r="E1572" s="110" t="s">
        <v>79</v>
      </c>
      <c r="F1572" s="66"/>
      <c r="G1572" s="35" t="str">
        <f>IFERROR(VLOOKUP(B1572,Listor!$A$6:$G$62,7,FALSE),"")</f>
        <v/>
      </c>
      <c r="H1572" s="63" t="str">
        <f>IFERROR(VLOOKUP(B1572,Listor!$N$6:$O$47,2,FALSE),"")</f>
        <v/>
      </c>
      <c r="I1572" s="63" t="str">
        <f t="shared" si="73"/>
        <v/>
      </c>
      <c r="J1572" s="96" t="str">
        <f>IFERROR(VLOOKUP(B1572,Listor!$N$6:$P$47,3,FALSE)*I1572,"")</f>
        <v/>
      </c>
      <c r="K1572" s="81"/>
      <c r="L1572" s="88" t="str">
        <f>IFERROR((VLOOKUP(B1572,Listor!$N$6:$P$47,3,FALSE)*Biologiska!K1572)+(VLOOKUP(B1572,Listor!$N$6:$Q$47,4,FALSE)),"")</f>
        <v/>
      </c>
      <c r="M1572" s="63" t="str">
        <f t="shared" si="74"/>
        <v/>
      </c>
      <c r="N1572" s="75"/>
      <c r="O1572" s="84" t="str">
        <f t="shared" si="75"/>
        <v/>
      </c>
      <c r="P1572" s="107"/>
      <c r="Q1572" s="87" t="s">
        <v>79</v>
      </c>
      <c r="R1572" s="87"/>
      <c r="S1572" s="87"/>
      <c r="T1572" s="87"/>
      <c r="U1572" s="87"/>
      <c r="V1572" s="86" t="s">
        <v>79</v>
      </c>
      <c r="W1572" s="75"/>
      <c r="X1572" s="102" t="s">
        <v>79</v>
      </c>
      <c r="Y1572" s="63" t="str">
        <f>IFERROR(IF(VLOOKUP(X1572,Listor!$T$6:$U$7,2,FALSE)&lt;O1572,TRUE),"")</f>
        <v/>
      </c>
      <c r="Z1572" s="87"/>
      <c r="AA1572" s="104"/>
    </row>
    <row r="1573" spans="2:27" x14ac:dyDescent="0.25">
      <c r="B1573" s="68" t="s">
        <v>68</v>
      </c>
      <c r="C1573" s="80" t="str">
        <f>IFERROR(VLOOKUP(B1573,Listor!$A$6:$B$62,2,FALSE),"")</f>
        <v/>
      </c>
      <c r="D1573" s="80" t="str">
        <f>IFERROR(VLOOKUP(B1573,Listor!$A$6:$C$62,3,FALSE),"")</f>
        <v/>
      </c>
      <c r="E1573" s="110" t="s">
        <v>79</v>
      </c>
      <c r="F1573" s="66"/>
      <c r="G1573" s="35" t="str">
        <f>IFERROR(VLOOKUP(B1573,Listor!$A$6:$G$62,7,FALSE),"")</f>
        <v/>
      </c>
      <c r="H1573" s="63" t="str">
        <f>IFERROR(VLOOKUP(B1573,Listor!$N$6:$O$47,2,FALSE),"")</f>
        <v/>
      </c>
      <c r="I1573" s="63" t="str">
        <f t="shared" si="73"/>
        <v/>
      </c>
      <c r="J1573" s="96" t="str">
        <f>IFERROR(VLOOKUP(B1573,Listor!$N$6:$P$47,3,FALSE)*I1573,"")</f>
        <v/>
      </c>
      <c r="K1573" s="81"/>
      <c r="L1573" s="88" t="str">
        <f>IFERROR((VLOOKUP(B1573,Listor!$N$6:$P$47,3,FALSE)*Biologiska!K1573)+(VLOOKUP(B1573,Listor!$N$6:$Q$47,4,FALSE)),"")</f>
        <v/>
      </c>
      <c r="M1573" s="63" t="str">
        <f t="shared" si="74"/>
        <v/>
      </c>
      <c r="N1573" s="75"/>
      <c r="O1573" s="84" t="str">
        <f t="shared" si="75"/>
        <v/>
      </c>
      <c r="P1573" s="107"/>
      <c r="Q1573" s="87" t="s">
        <v>79</v>
      </c>
      <c r="R1573" s="87"/>
      <c r="S1573" s="87"/>
      <c r="T1573" s="87"/>
      <c r="U1573" s="87"/>
      <c r="V1573" s="86" t="s">
        <v>79</v>
      </c>
      <c r="W1573" s="75"/>
      <c r="X1573" s="102" t="s">
        <v>79</v>
      </c>
      <c r="Y1573" s="63" t="str">
        <f>IFERROR(IF(VLOOKUP(X1573,Listor!$T$6:$U$7,2,FALSE)&lt;O1573,TRUE),"")</f>
        <v/>
      </c>
      <c r="Z1573" s="87"/>
      <c r="AA1573" s="104"/>
    </row>
    <row r="1574" spans="2:27" x14ac:dyDescent="0.25">
      <c r="B1574" s="68" t="s">
        <v>68</v>
      </c>
      <c r="C1574" s="80" t="str">
        <f>IFERROR(VLOOKUP(B1574,Listor!$A$6:$B$62,2,FALSE),"")</f>
        <v/>
      </c>
      <c r="D1574" s="80" t="str">
        <f>IFERROR(VLOOKUP(B1574,Listor!$A$6:$C$62,3,FALSE),"")</f>
        <v/>
      </c>
      <c r="E1574" s="110" t="s">
        <v>79</v>
      </c>
      <c r="F1574" s="66"/>
      <c r="G1574" s="35" t="str">
        <f>IFERROR(VLOOKUP(B1574,Listor!$A$6:$G$62,7,FALSE),"")</f>
        <v/>
      </c>
      <c r="H1574" s="63" t="str">
        <f>IFERROR(VLOOKUP(B1574,Listor!$N$6:$O$47,2,FALSE),"")</f>
        <v/>
      </c>
      <c r="I1574" s="63" t="str">
        <f t="shared" si="73"/>
        <v/>
      </c>
      <c r="J1574" s="96" t="str">
        <f>IFERROR(VLOOKUP(B1574,Listor!$N$6:$P$47,3,FALSE)*I1574,"")</f>
        <v/>
      </c>
      <c r="K1574" s="81"/>
      <c r="L1574" s="88" t="str">
        <f>IFERROR((VLOOKUP(B1574,Listor!$N$6:$P$47,3,FALSE)*Biologiska!K1574)+(VLOOKUP(B1574,Listor!$N$6:$Q$47,4,FALSE)),"")</f>
        <v/>
      </c>
      <c r="M1574" s="63" t="str">
        <f t="shared" si="74"/>
        <v/>
      </c>
      <c r="N1574" s="75"/>
      <c r="O1574" s="84" t="str">
        <f t="shared" si="75"/>
        <v/>
      </c>
      <c r="P1574" s="107"/>
      <c r="Q1574" s="87" t="s">
        <v>79</v>
      </c>
      <c r="R1574" s="87"/>
      <c r="S1574" s="87"/>
      <c r="T1574" s="87"/>
      <c r="U1574" s="87"/>
      <c r="V1574" s="86" t="s">
        <v>79</v>
      </c>
      <c r="W1574" s="75"/>
      <c r="X1574" s="102" t="s">
        <v>79</v>
      </c>
      <c r="Y1574" s="63" t="str">
        <f>IFERROR(IF(VLOOKUP(X1574,Listor!$T$6:$U$7,2,FALSE)&lt;O1574,TRUE),"")</f>
        <v/>
      </c>
      <c r="Z1574" s="87"/>
      <c r="AA1574" s="104"/>
    </row>
    <row r="1575" spans="2:27" x14ac:dyDescent="0.25">
      <c r="B1575" s="68" t="s">
        <v>68</v>
      </c>
      <c r="C1575" s="80" t="str">
        <f>IFERROR(VLOOKUP(B1575,Listor!$A$6:$B$62,2,FALSE),"")</f>
        <v/>
      </c>
      <c r="D1575" s="80" t="str">
        <f>IFERROR(VLOOKUP(B1575,Listor!$A$6:$C$62,3,FALSE),"")</f>
        <v/>
      </c>
      <c r="E1575" s="110" t="s">
        <v>79</v>
      </c>
      <c r="F1575" s="66"/>
      <c r="G1575" s="35" t="str">
        <f>IFERROR(VLOOKUP(B1575,Listor!$A$6:$G$62,7,FALSE),"")</f>
        <v/>
      </c>
      <c r="H1575" s="63" t="str">
        <f>IFERROR(VLOOKUP(B1575,Listor!$N$6:$O$47,2,FALSE),"")</f>
        <v/>
      </c>
      <c r="I1575" s="63" t="str">
        <f t="shared" si="73"/>
        <v/>
      </c>
      <c r="J1575" s="96" t="str">
        <f>IFERROR(VLOOKUP(B1575,Listor!$N$6:$P$47,3,FALSE)*I1575,"")</f>
        <v/>
      </c>
      <c r="K1575" s="81"/>
      <c r="L1575" s="88" t="str">
        <f>IFERROR((VLOOKUP(B1575,Listor!$N$6:$P$47,3,FALSE)*Biologiska!K1575)+(VLOOKUP(B1575,Listor!$N$6:$Q$47,4,FALSE)),"")</f>
        <v/>
      </c>
      <c r="M1575" s="63" t="str">
        <f t="shared" si="74"/>
        <v/>
      </c>
      <c r="N1575" s="75"/>
      <c r="O1575" s="84" t="str">
        <f t="shared" si="75"/>
        <v/>
      </c>
      <c r="P1575" s="107"/>
      <c r="Q1575" s="87" t="s">
        <v>79</v>
      </c>
      <c r="R1575" s="87"/>
      <c r="S1575" s="87"/>
      <c r="T1575" s="87"/>
      <c r="U1575" s="87"/>
      <c r="V1575" s="86" t="s">
        <v>79</v>
      </c>
      <c r="W1575" s="75"/>
      <c r="X1575" s="102" t="s">
        <v>79</v>
      </c>
      <c r="Y1575" s="63" t="str">
        <f>IFERROR(IF(VLOOKUP(X1575,Listor!$T$6:$U$7,2,FALSE)&lt;O1575,TRUE),"")</f>
        <v/>
      </c>
      <c r="Z1575" s="87"/>
      <c r="AA1575" s="104"/>
    </row>
    <row r="1576" spans="2:27" x14ac:dyDescent="0.25">
      <c r="B1576" s="68" t="s">
        <v>68</v>
      </c>
      <c r="C1576" s="80" t="str">
        <f>IFERROR(VLOOKUP(B1576,Listor!$A$6:$B$62,2,FALSE),"")</f>
        <v/>
      </c>
      <c r="D1576" s="80" t="str">
        <f>IFERROR(VLOOKUP(B1576,Listor!$A$6:$C$62,3,FALSE),"")</f>
        <v/>
      </c>
      <c r="E1576" s="110" t="s">
        <v>79</v>
      </c>
      <c r="F1576" s="66"/>
      <c r="G1576" s="35" t="str">
        <f>IFERROR(VLOOKUP(B1576,Listor!$A$6:$G$62,7,FALSE),"")</f>
        <v/>
      </c>
      <c r="H1576" s="63" t="str">
        <f>IFERROR(VLOOKUP(B1576,Listor!$N$6:$O$47,2,FALSE),"")</f>
        <v/>
      </c>
      <c r="I1576" s="63" t="str">
        <f t="shared" si="73"/>
        <v/>
      </c>
      <c r="J1576" s="96" t="str">
        <f>IFERROR(VLOOKUP(B1576,Listor!$N$6:$P$47,3,FALSE)*I1576,"")</f>
        <v/>
      </c>
      <c r="K1576" s="81"/>
      <c r="L1576" s="88" t="str">
        <f>IFERROR((VLOOKUP(B1576,Listor!$N$6:$P$47,3,FALSE)*Biologiska!K1576)+(VLOOKUP(B1576,Listor!$N$6:$Q$47,4,FALSE)),"")</f>
        <v/>
      </c>
      <c r="M1576" s="63" t="str">
        <f t="shared" si="74"/>
        <v/>
      </c>
      <c r="N1576" s="75"/>
      <c r="O1576" s="84" t="str">
        <f t="shared" si="75"/>
        <v/>
      </c>
      <c r="P1576" s="107"/>
      <c r="Q1576" s="87" t="s">
        <v>79</v>
      </c>
      <c r="R1576" s="87"/>
      <c r="S1576" s="87"/>
      <c r="T1576" s="87"/>
      <c r="U1576" s="87"/>
      <c r="V1576" s="86" t="s">
        <v>79</v>
      </c>
      <c r="W1576" s="75"/>
      <c r="X1576" s="102" t="s">
        <v>79</v>
      </c>
      <c r="Y1576" s="63" t="str">
        <f>IFERROR(IF(VLOOKUP(X1576,Listor!$T$6:$U$7,2,FALSE)&lt;O1576,TRUE),"")</f>
        <v/>
      </c>
      <c r="Z1576" s="87"/>
      <c r="AA1576" s="104"/>
    </row>
    <row r="1577" spans="2:27" x14ac:dyDescent="0.25">
      <c r="B1577" s="68" t="s">
        <v>68</v>
      </c>
      <c r="C1577" s="80" t="str">
        <f>IFERROR(VLOOKUP(B1577,Listor!$A$6:$B$62,2,FALSE),"")</f>
        <v/>
      </c>
      <c r="D1577" s="80" t="str">
        <f>IFERROR(VLOOKUP(B1577,Listor!$A$6:$C$62,3,FALSE),"")</f>
        <v/>
      </c>
      <c r="E1577" s="110" t="s">
        <v>79</v>
      </c>
      <c r="F1577" s="66"/>
      <c r="G1577" s="35" t="str">
        <f>IFERROR(VLOOKUP(B1577,Listor!$A$6:$G$62,7,FALSE),"")</f>
        <v/>
      </c>
      <c r="H1577" s="63" t="str">
        <f>IFERROR(VLOOKUP(B1577,Listor!$N$6:$O$47,2,FALSE),"")</f>
        <v/>
      </c>
      <c r="I1577" s="63" t="str">
        <f t="shared" ref="I1577:I1640" si="76">IFERROR(F1577*H1577,"")</f>
        <v/>
      </c>
      <c r="J1577" s="96" t="str">
        <f>IFERROR(VLOOKUP(B1577,Listor!$N$6:$P$47,3,FALSE)*I1577,"")</f>
        <v/>
      </c>
      <c r="K1577" s="81"/>
      <c r="L1577" s="88" t="str">
        <f>IFERROR((VLOOKUP(B1577,Listor!$N$6:$P$47,3,FALSE)*Biologiska!K1577)+(VLOOKUP(B1577,Listor!$N$6:$Q$47,4,FALSE)),"")</f>
        <v/>
      </c>
      <c r="M1577" s="63" t="str">
        <f t="shared" ref="M1577:M1640" si="77">IFERROR(I1577*L1577,"")</f>
        <v/>
      </c>
      <c r="N1577" s="75"/>
      <c r="O1577" s="84" t="str">
        <f t="shared" ref="O1577:O1640" si="78">IF(ISBLANK(K1577),"",IFERROR(((83.8-K1577)/83.8)*100,""))</f>
        <v/>
      </c>
      <c r="P1577" s="107"/>
      <c r="Q1577" s="87" t="s">
        <v>79</v>
      </c>
      <c r="R1577" s="87"/>
      <c r="S1577" s="87"/>
      <c r="T1577" s="87"/>
      <c r="U1577" s="87"/>
      <c r="V1577" s="86" t="s">
        <v>79</v>
      </c>
      <c r="W1577" s="75"/>
      <c r="X1577" s="102" t="s">
        <v>79</v>
      </c>
      <c r="Y1577" s="63" t="str">
        <f>IFERROR(IF(VLOOKUP(X1577,Listor!$T$6:$U$7,2,FALSE)&lt;O1577,TRUE),"")</f>
        <v/>
      </c>
      <c r="Z1577" s="87"/>
      <c r="AA1577" s="104"/>
    </row>
    <row r="1578" spans="2:27" x14ac:dyDescent="0.25">
      <c r="B1578" s="68" t="s">
        <v>68</v>
      </c>
      <c r="C1578" s="80" t="str">
        <f>IFERROR(VLOOKUP(B1578,Listor!$A$6:$B$62,2,FALSE),"")</f>
        <v/>
      </c>
      <c r="D1578" s="80" t="str">
        <f>IFERROR(VLOOKUP(B1578,Listor!$A$6:$C$62,3,FALSE),"")</f>
        <v/>
      </c>
      <c r="E1578" s="110" t="s">
        <v>79</v>
      </c>
      <c r="F1578" s="66"/>
      <c r="G1578" s="35" t="str">
        <f>IFERROR(VLOOKUP(B1578,Listor!$A$6:$G$62,7,FALSE),"")</f>
        <v/>
      </c>
      <c r="H1578" s="63" t="str">
        <f>IFERROR(VLOOKUP(B1578,Listor!$N$6:$O$47,2,FALSE),"")</f>
        <v/>
      </c>
      <c r="I1578" s="63" t="str">
        <f t="shared" si="76"/>
        <v/>
      </c>
      <c r="J1578" s="96" t="str">
        <f>IFERROR(VLOOKUP(B1578,Listor!$N$6:$P$47,3,FALSE)*I1578,"")</f>
        <v/>
      </c>
      <c r="K1578" s="81"/>
      <c r="L1578" s="88" t="str">
        <f>IFERROR((VLOOKUP(B1578,Listor!$N$6:$P$47,3,FALSE)*Biologiska!K1578)+(VLOOKUP(B1578,Listor!$N$6:$Q$47,4,FALSE)),"")</f>
        <v/>
      </c>
      <c r="M1578" s="63" t="str">
        <f t="shared" si="77"/>
        <v/>
      </c>
      <c r="N1578" s="75"/>
      <c r="O1578" s="84" t="str">
        <f t="shared" si="78"/>
        <v/>
      </c>
      <c r="P1578" s="107"/>
      <c r="Q1578" s="87" t="s">
        <v>79</v>
      </c>
      <c r="R1578" s="87"/>
      <c r="S1578" s="87"/>
      <c r="T1578" s="87"/>
      <c r="U1578" s="87"/>
      <c r="V1578" s="86" t="s">
        <v>79</v>
      </c>
      <c r="W1578" s="75"/>
      <c r="X1578" s="102" t="s">
        <v>79</v>
      </c>
      <c r="Y1578" s="63" t="str">
        <f>IFERROR(IF(VLOOKUP(X1578,Listor!$T$6:$U$7,2,FALSE)&lt;O1578,TRUE),"")</f>
        <v/>
      </c>
      <c r="Z1578" s="87"/>
      <c r="AA1578" s="104"/>
    </row>
    <row r="1579" spans="2:27" x14ac:dyDescent="0.25">
      <c r="B1579" s="68" t="s">
        <v>68</v>
      </c>
      <c r="C1579" s="80" t="str">
        <f>IFERROR(VLOOKUP(B1579,Listor!$A$6:$B$62,2,FALSE),"")</f>
        <v/>
      </c>
      <c r="D1579" s="80" t="str">
        <f>IFERROR(VLOOKUP(B1579,Listor!$A$6:$C$62,3,FALSE),"")</f>
        <v/>
      </c>
      <c r="E1579" s="110" t="s">
        <v>79</v>
      </c>
      <c r="F1579" s="66"/>
      <c r="G1579" s="35" t="str">
        <f>IFERROR(VLOOKUP(B1579,Listor!$A$6:$G$62,7,FALSE),"")</f>
        <v/>
      </c>
      <c r="H1579" s="63" t="str">
        <f>IFERROR(VLOOKUP(B1579,Listor!$N$6:$O$47,2,FALSE),"")</f>
        <v/>
      </c>
      <c r="I1579" s="63" t="str">
        <f t="shared" si="76"/>
        <v/>
      </c>
      <c r="J1579" s="96" t="str">
        <f>IFERROR(VLOOKUP(B1579,Listor!$N$6:$P$47,3,FALSE)*I1579,"")</f>
        <v/>
      </c>
      <c r="K1579" s="81"/>
      <c r="L1579" s="88" t="str">
        <f>IFERROR((VLOOKUP(B1579,Listor!$N$6:$P$47,3,FALSE)*Biologiska!K1579)+(VLOOKUP(B1579,Listor!$N$6:$Q$47,4,FALSE)),"")</f>
        <v/>
      </c>
      <c r="M1579" s="63" t="str">
        <f t="shared" si="77"/>
        <v/>
      </c>
      <c r="N1579" s="75"/>
      <c r="O1579" s="84" t="str">
        <f t="shared" si="78"/>
        <v/>
      </c>
      <c r="P1579" s="107"/>
      <c r="Q1579" s="87" t="s">
        <v>79</v>
      </c>
      <c r="R1579" s="87"/>
      <c r="S1579" s="87"/>
      <c r="T1579" s="87"/>
      <c r="U1579" s="87"/>
      <c r="V1579" s="86" t="s">
        <v>79</v>
      </c>
      <c r="W1579" s="75"/>
      <c r="X1579" s="102" t="s">
        <v>79</v>
      </c>
      <c r="Y1579" s="63" t="str">
        <f>IFERROR(IF(VLOOKUP(X1579,Listor!$T$6:$U$7,2,FALSE)&lt;O1579,TRUE),"")</f>
        <v/>
      </c>
      <c r="Z1579" s="87"/>
      <c r="AA1579" s="104"/>
    </row>
    <row r="1580" spans="2:27" x14ac:dyDescent="0.25">
      <c r="B1580" s="68" t="s">
        <v>68</v>
      </c>
      <c r="C1580" s="80" t="str">
        <f>IFERROR(VLOOKUP(B1580,Listor!$A$6:$B$62,2,FALSE),"")</f>
        <v/>
      </c>
      <c r="D1580" s="80" t="str">
        <f>IFERROR(VLOOKUP(B1580,Listor!$A$6:$C$62,3,FALSE),"")</f>
        <v/>
      </c>
      <c r="E1580" s="110" t="s">
        <v>79</v>
      </c>
      <c r="F1580" s="66"/>
      <c r="G1580" s="35" t="str">
        <f>IFERROR(VLOOKUP(B1580,Listor!$A$6:$G$62,7,FALSE),"")</f>
        <v/>
      </c>
      <c r="H1580" s="63" t="str">
        <f>IFERROR(VLOOKUP(B1580,Listor!$N$6:$O$47,2,FALSE),"")</f>
        <v/>
      </c>
      <c r="I1580" s="63" t="str">
        <f t="shared" si="76"/>
        <v/>
      </c>
      <c r="J1580" s="96" t="str">
        <f>IFERROR(VLOOKUP(B1580,Listor!$N$6:$P$47,3,FALSE)*I1580,"")</f>
        <v/>
      </c>
      <c r="K1580" s="81"/>
      <c r="L1580" s="88" t="str">
        <f>IFERROR((VLOOKUP(B1580,Listor!$N$6:$P$47,3,FALSE)*Biologiska!K1580)+(VLOOKUP(B1580,Listor!$N$6:$Q$47,4,FALSE)),"")</f>
        <v/>
      </c>
      <c r="M1580" s="63" t="str">
        <f t="shared" si="77"/>
        <v/>
      </c>
      <c r="N1580" s="75"/>
      <c r="O1580" s="84" t="str">
        <f t="shared" si="78"/>
        <v/>
      </c>
      <c r="P1580" s="107"/>
      <c r="Q1580" s="87" t="s">
        <v>79</v>
      </c>
      <c r="R1580" s="87"/>
      <c r="S1580" s="87"/>
      <c r="T1580" s="87"/>
      <c r="U1580" s="87"/>
      <c r="V1580" s="86" t="s">
        <v>79</v>
      </c>
      <c r="W1580" s="75"/>
      <c r="X1580" s="102" t="s">
        <v>79</v>
      </c>
      <c r="Y1580" s="63" t="str">
        <f>IFERROR(IF(VLOOKUP(X1580,Listor!$T$6:$U$7,2,FALSE)&lt;O1580,TRUE),"")</f>
        <v/>
      </c>
      <c r="Z1580" s="87"/>
      <c r="AA1580" s="104"/>
    </row>
    <row r="1581" spans="2:27" x14ac:dyDescent="0.25">
      <c r="B1581" s="68" t="s">
        <v>68</v>
      </c>
      <c r="C1581" s="80" t="str">
        <f>IFERROR(VLOOKUP(B1581,Listor!$A$6:$B$62,2,FALSE),"")</f>
        <v/>
      </c>
      <c r="D1581" s="80" t="str">
        <f>IFERROR(VLOOKUP(B1581,Listor!$A$6:$C$62,3,FALSE),"")</f>
        <v/>
      </c>
      <c r="E1581" s="110" t="s">
        <v>79</v>
      </c>
      <c r="F1581" s="66"/>
      <c r="G1581" s="35" t="str">
        <f>IFERROR(VLOOKUP(B1581,Listor!$A$6:$G$62,7,FALSE),"")</f>
        <v/>
      </c>
      <c r="H1581" s="63" t="str">
        <f>IFERROR(VLOOKUP(B1581,Listor!$N$6:$O$47,2,FALSE),"")</f>
        <v/>
      </c>
      <c r="I1581" s="63" t="str">
        <f t="shared" si="76"/>
        <v/>
      </c>
      <c r="J1581" s="96" t="str">
        <f>IFERROR(VLOOKUP(B1581,Listor!$N$6:$P$47,3,FALSE)*I1581,"")</f>
        <v/>
      </c>
      <c r="K1581" s="81"/>
      <c r="L1581" s="88" t="str">
        <f>IFERROR((VLOOKUP(B1581,Listor!$N$6:$P$47,3,FALSE)*Biologiska!K1581)+(VLOOKUP(B1581,Listor!$N$6:$Q$47,4,FALSE)),"")</f>
        <v/>
      </c>
      <c r="M1581" s="63" t="str">
        <f t="shared" si="77"/>
        <v/>
      </c>
      <c r="N1581" s="75"/>
      <c r="O1581" s="84" t="str">
        <f t="shared" si="78"/>
        <v/>
      </c>
      <c r="P1581" s="107"/>
      <c r="Q1581" s="87" t="s">
        <v>79</v>
      </c>
      <c r="R1581" s="87"/>
      <c r="S1581" s="87"/>
      <c r="T1581" s="87"/>
      <c r="U1581" s="87"/>
      <c r="V1581" s="86" t="s">
        <v>79</v>
      </c>
      <c r="W1581" s="75"/>
      <c r="X1581" s="102" t="s">
        <v>79</v>
      </c>
      <c r="Y1581" s="63" t="str">
        <f>IFERROR(IF(VLOOKUP(X1581,Listor!$T$6:$U$7,2,FALSE)&lt;O1581,TRUE),"")</f>
        <v/>
      </c>
      <c r="Z1581" s="87"/>
      <c r="AA1581" s="104"/>
    </row>
    <row r="1582" spans="2:27" x14ac:dyDescent="0.25">
      <c r="B1582" s="68" t="s">
        <v>68</v>
      </c>
      <c r="C1582" s="80" t="str">
        <f>IFERROR(VLOOKUP(B1582,Listor!$A$6:$B$62,2,FALSE),"")</f>
        <v/>
      </c>
      <c r="D1582" s="80" t="str">
        <f>IFERROR(VLOOKUP(B1582,Listor!$A$6:$C$62,3,FALSE),"")</f>
        <v/>
      </c>
      <c r="E1582" s="110" t="s">
        <v>79</v>
      </c>
      <c r="F1582" s="66"/>
      <c r="G1582" s="35" t="str">
        <f>IFERROR(VLOOKUP(B1582,Listor!$A$6:$G$62,7,FALSE),"")</f>
        <v/>
      </c>
      <c r="H1582" s="63" t="str">
        <f>IFERROR(VLOOKUP(B1582,Listor!$N$6:$O$47,2,FALSE),"")</f>
        <v/>
      </c>
      <c r="I1582" s="63" t="str">
        <f t="shared" si="76"/>
        <v/>
      </c>
      <c r="J1582" s="96" t="str">
        <f>IFERROR(VLOOKUP(B1582,Listor!$N$6:$P$47,3,FALSE)*I1582,"")</f>
        <v/>
      </c>
      <c r="K1582" s="81"/>
      <c r="L1582" s="88" t="str">
        <f>IFERROR((VLOOKUP(B1582,Listor!$N$6:$P$47,3,FALSE)*Biologiska!K1582)+(VLOOKUP(B1582,Listor!$N$6:$Q$47,4,FALSE)),"")</f>
        <v/>
      </c>
      <c r="M1582" s="63" t="str">
        <f t="shared" si="77"/>
        <v/>
      </c>
      <c r="N1582" s="75"/>
      <c r="O1582" s="84" t="str">
        <f t="shared" si="78"/>
        <v/>
      </c>
      <c r="P1582" s="107"/>
      <c r="Q1582" s="87" t="s">
        <v>79</v>
      </c>
      <c r="R1582" s="87"/>
      <c r="S1582" s="87"/>
      <c r="T1582" s="87"/>
      <c r="U1582" s="87"/>
      <c r="V1582" s="86" t="s">
        <v>79</v>
      </c>
      <c r="W1582" s="75"/>
      <c r="X1582" s="102" t="s">
        <v>79</v>
      </c>
      <c r="Y1582" s="63" t="str">
        <f>IFERROR(IF(VLOOKUP(X1582,Listor!$T$6:$U$7,2,FALSE)&lt;O1582,TRUE),"")</f>
        <v/>
      </c>
      <c r="Z1582" s="87"/>
      <c r="AA1582" s="104"/>
    </row>
    <row r="1583" spans="2:27" x14ac:dyDescent="0.25">
      <c r="B1583" s="68" t="s">
        <v>68</v>
      </c>
      <c r="C1583" s="80" t="str">
        <f>IFERROR(VLOOKUP(B1583,Listor!$A$6:$B$62,2,FALSE),"")</f>
        <v/>
      </c>
      <c r="D1583" s="80" t="str">
        <f>IFERROR(VLOOKUP(B1583,Listor!$A$6:$C$62,3,FALSE),"")</f>
        <v/>
      </c>
      <c r="E1583" s="110" t="s">
        <v>79</v>
      </c>
      <c r="F1583" s="66"/>
      <c r="G1583" s="35" t="str">
        <f>IFERROR(VLOOKUP(B1583,Listor!$A$6:$G$62,7,FALSE),"")</f>
        <v/>
      </c>
      <c r="H1583" s="63" t="str">
        <f>IFERROR(VLOOKUP(B1583,Listor!$N$6:$O$47,2,FALSE),"")</f>
        <v/>
      </c>
      <c r="I1583" s="63" t="str">
        <f t="shared" si="76"/>
        <v/>
      </c>
      <c r="J1583" s="96" t="str">
        <f>IFERROR(VLOOKUP(B1583,Listor!$N$6:$P$47,3,FALSE)*I1583,"")</f>
        <v/>
      </c>
      <c r="K1583" s="81"/>
      <c r="L1583" s="88" t="str">
        <f>IFERROR((VLOOKUP(B1583,Listor!$N$6:$P$47,3,FALSE)*Biologiska!K1583)+(VLOOKUP(B1583,Listor!$N$6:$Q$47,4,FALSE)),"")</f>
        <v/>
      </c>
      <c r="M1583" s="63" t="str">
        <f t="shared" si="77"/>
        <v/>
      </c>
      <c r="N1583" s="75"/>
      <c r="O1583" s="84" t="str">
        <f t="shared" si="78"/>
        <v/>
      </c>
      <c r="P1583" s="107"/>
      <c r="Q1583" s="87" t="s">
        <v>79</v>
      </c>
      <c r="R1583" s="87"/>
      <c r="S1583" s="87"/>
      <c r="T1583" s="87"/>
      <c r="U1583" s="87"/>
      <c r="V1583" s="86" t="s">
        <v>79</v>
      </c>
      <c r="W1583" s="75"/>
      <c r="X1583" s="102" t="s">
        <v>79</v>
      </c>
      <c r="Y1583" s="63" t="str">
        <f>IFERROR(IF(VLOOKUP(X1583,Listor!$T$6:$U$7,2,FALSE)&lt;O1583,TRUE),"")</f>
        <v/>
      </c>
      <c r="Z1583" s="87"/>
      <c r="AA1583" s="104"/>
    </row>
    <row r="1584" spans="2:27" x14ac:dyDescent="0.25">
      <c r="B1584" s="68" t="s">
        <v>68</v>
      </c>
      <c r="C1584" s="80" t="str">
        <f>IFERROR(VLOOKUP(B1584,Listor!$A$6:$B$62,2,FALSE),"")</f>
        <v/>
      </c>
      <c r="D1584" s="80" t="str">
        <f>IFERROR(VLOOKUP(B1584,Listor!$A$6:$C$62,3,FALSE),"")</f>
        <v/>
      </c>
      <c r="E1584" s="110" t="s">
        <v>79</v>
      </c>
      <c r="F1584" s="66"/>
      <c r="G1584" s="35" t="str">
        <f>IFERROR(VLOOKUP(B1584,Listor!$A$6:$G$62,7,FALSE),"")</f>
        <v/>
      </c>
      <c r="H1584" s="63" t="str">
        <f>IFERROR(VLOOKUP(B1584,Listor!$N$6:$O$47,2,FALSE),"")</f>
        <v/>
      </c>
      <c r="I1584" s="63" t="str">
        <f t="shared" si="76"/>
        <v/>
      </c>
      <c r="J1584" s="96" t="str">
        <f>IFERROR(VLOOKUP(B1584,Listor!$N$6:$P$47,3,FALSE)*I1584,"")</f>
        <v/>
      </c>
      <c r="K1584" s="81"/>
      <c r="L1584" s="88" t="str">
        <f>IFERROR((VLOOKUP(B1584,Listor!$N$6:$P$47,3,FALSE)*Biologiska!K1584)+(VLOOKUP(B1584,Listor!$N$6:$Q$47,4,FALSE)),"")</f>
        <v/>
      </c>
      <c r="M1584" s="63" t="str">
        <f t="shared" si="77"/>
        <v/>
      </c>
      <c r="N1584" s="75"/>
      <c r="O1584" s="84" t="str">
        <f t="shared" si="78"/>
        <v/>
      </c>
      <c r="P1584" s="107"/>
      <c r="Q1584" s="87" t="s">
        <v>79</v>
      </c>
      <c r="R1584" s="87"/>
      <c r="S1584" s="87"/>
      <c r="T1584" s="87"/>
      <c r="U1584" s="87"/>
      <c r="V1584" s="86" t="s">
        <v>79</v>
      </c>
      <c r="W1584" s="75"/>
      <c r="X1584" s="102" t="s">
        <v>79</v>
      </c>
      <c r="Y1584" s="63" t="str">
        <f>IFERROR(IF(VLOOKUP(X1584,Listor!$T$6:$U$7,2,FALSE)&lt;O1584,TRUE),"")</f>
        <v/>
      </c>
      <c r="Z1584" s="87"/>
      <c r="AA1584" s="104"/>
    </row>
    <row r="1585" spans="2:27" x14ac:dyDescent="0.25">
      <c r="B1585" s="68" t="s">
        <v>68</v>
      </c>
      <c r="C1585" s="80" t="str">
        <f>IFERROR(VLOOKUP(B1585,Listor!$A$6:$B$62,2,FALSE),"")</f>
        <v/>
      </c>
      <c r="D1585" s="80" t="str">
        <f>IFERROR(VLOOKUP(B1585,Listor!$A$6:$C$62,3,FALSE),"")</f>
        <v/>
      </c>
      <c r="E1585" s="110" t="s">
        <v>79</v>
      </c>
      <c r="F1585" s="66"/>
      <c r="G1585" s="35" t="str">
        <f>IFERROR(VLOOKUP(B1585,Listor!$A$6:$G$62,7,FALSE),"")</f>
        <v/>
      </c>
      <c r="H1585" s="63" t="str">
        <f>IFERROR(VLOOKUP(B1585,Listor!$N$6:$O$47,2,FALSE),"")</f>
        <v/>
      </c>
      <c r="I1585" s="63" t="str">
        <f t="shared" si="76"/>
        <v/>
      </c>
      <c r="J1585" s="96" t="str">
        <f>IFERROR(VLOOKUP(B1585,Listor!$N$6:$P$47,3,FALSE)*I1585,"")</f>
        <v/>
      </c>
      <c r="K1585" s="81"/>
      <c r="L1585" s="88" t="str">
        <f>IFERROR((VLOOKUP(B1585,Listor!$N$6:$P$47,3,FALSE)*Biologiska!K1585)+(VLOOKUP(B1585,Listor!$N$6:$Q$47,4,FALSE)),"")</f>
        <v/>
      </c>
      <c r="M1585" s="63" t="str">
        <f t="shared" si="77"/>
        <v/>
      </c>
      <c r="N1585" s="75"/>
      <c r="O1585" s="84" t="str">
        <f t="shared" si="78"/>
        <v/>
      </c>
      <c r="P1585" s="107"/>
      <c r="Q1585" s="87" t="s">
        <v>79</v>
      </c>
      <c r="R1585" s="87"/>
      <c r="S1585" s="87"/>
      <c r="T1585" s="87"/>
      <c r="U1585" s="87"/>
      <c r="V1585" s="86" t="s">
        <v>79</v>
      </c>
      <c r="W1585" s="75"/>
      <c r="X1585" s="102" t="s">
        <v>79</v>
      </c>
      <c r="Y1585" s="63" t="str">
        <f>IFERROR(IF(VLOOKUP(X1585,Listor!$T$6:$U$7,2,FALSE)&lt;O1585,TRUE),"")</f>
        <v/>
      </c>
      <c r="Z1585" s="87"/>
      <c r="AA1585" s="104"/>
    </row>
    <row r="1586" spans="2:27" x14ac:dyDescent="0.25">
      <c r="B1586" s="68" t="s">
        <v>68</v>
      </c>
      <c r="C1586" s="80" t="str">
        <f>IFERROR(VLOOKUP(B1586,Listor!$A$6:$B$62,2,FALSE),"")</f>
        <v/>
      </c>
      <c r="D1586" s="80" t="str">
        <f>IFERROR(VLOOKUP(B1586,Listor!$A$6:$C$62,3,FALSE),"")</f>
        <v/>
      </c>
      <c r="E1586" s="110" t="s">
        <v>79</v>
      </c>
      <c r="F1586" s="66"/>
      <c r="G1586" s="35" t="str">
        <f>IFERROR(VLOOKUP(B1586,Listor!$A$6:$G$62,7,FALSE),"")</f>
        <v/>
      </c>
      <c r="H1586" s="63" t="str">
        <f>IFERROR(VLOOKUP(B1586,Listor!$N$6:$O$47,2,FALSE),"")</f>
        <v/>
      </c>
      <c r="I1586" s="63" t="str">
        <f t="shared" si="76"/>
        <v/>
      </c>
      <c r="J1586" s="96" t="str">
        <f>IFERROR(VLOOKUP(B1586,Listor!$N$6:$P$47,3,FALSE)*I1586,"")</f>
        <v/>
      </c>
      <c r="K1586" s="81"/>
      <c r="L1586" s="88" t="str">
        <f>IFERROR((VLOOKUP(B1586,Listor!$N$6:$P$47,3,FALSE)*Biologiska!K1586)+(VLOOKUP(B1586,Listor!$N$6:$Q$47,4,FALSE)),"")</f>
        <v/>
      </c>
      <c r="M1586" s="63" t="str">
        <f t="shared" si="77"/>
        <v/>
      </c>
      <c r="N1586" s="75"/>
      <c r="O1586" s="84" t="str">
        <f t="shared" si="78"/>
        <v/>
      </c>
      <c r="P1586" s="107"/>
      <c r="Q1586" s="87" t="s">
        <v>79</v>
      </c>
      <c r="R1586" s="87"/>
      <c r="S1586" s="87"/>
      <c r="T1586" s="87"/>
      <c r="U1586" s="87"/>
      <c r="V1586" s="86" t="s">
        <v>79</v>
      </c>
      <c r="W1586" s="75"/>
      <c r="X1586" s="102" t="s">
        <v>79</v>
      </c>
      <c r="Y1586" s="63" t="str">
        <f>IFERROR(IF(VLOOKUP(X1586,Listor!$T$6:$U$7,2,FALSE)&lt;O1586,TRUE),"")</f>
        <v/>
      </c>
      <c r="Z1586" s="87"/>
      <c r="AA1586" s="104"/>
    </row>
    <row r="1587" spans="2:27" x14ac:dyDescent="0.25">
      <c r="B1587" s="68" t="s">
        <v>68</v>
      </c>
      <c r="C1587" s="80" t="str">
        <f>IFERROR(VLOOKUP(B1587,Listor!$A$6:$B$62,2,FALSE),"")</f>
        <v/>
      </c>
      <c r="D1587" s="80" t="str">
        <f>IFERROR(VLOOKUP(B1587,Listor!$A$6:$C$62,3,FALSE),"")</f>
        <v/>
      </c>
      <c r="E1587" s="110" t="s">
        <v>79</v>
      </c>
      <c r="F1587" s="66"/>
      <c r="G1587" s="35" t="str">
        <f>IFERROR(VLOOKUP(B1587,Listor!$A$6:$G$62,7,FALSE),"")</f>
        <v/>
      </c>
      <c r="H1587" s="63" t="str">
        <f>IFERROR(VLOOKUP(B1587,Listor!$N$6:$O$47,2,FALSE),"")</f>
        <v/>
      </c>
      <c r="I1587" s="63" t="str">
        <f t="shared" si="76"/>
        <v/>
      </c>
      <c r="J1587" s="96" t="str">
        <f>IFERROR(VLOOKUP(B1587,Listor!$N$6:$P$47,3,FALSE)*I1587,"")</f>
        <v/>
      </c>
      <c r="K1587" s="81"/>
      <c r="L1587" s="88" t="str">
        <f>IFERROR((VLOOKUP(B1587,Listor!$N$6:$P$47,3,FALSE)*Biologiska!K1587)+(VLOOKUP(B1587,Listor!$N$6:$Q$47,4,FALSE)),"")</f>
        <v/>
      </c>
      <c r="M1587" s="63" t="str">
        <f t="shared" si="77"/>
        <v/>
      </c>
      <c r="N1587" s="75"/>
      <c r="O1587" s="84" t="str">
        <f t="shared" si="78"/>
        <v/>
      </c>
      <c r="P1587" s="107"/>
      <c r="Q1587" s="87" t="s">
        <v>79</v>
      </c>
      <c r="R1587" s="87"/>
      <c r="S1587" s="87"/>
      <c r="T1587" s="87"/>
      <c r="U1587" s="87"/>
      <c r="V1587" s="86" t="s">
        <v>79</v>
      </c>
      <c r="W1587" s="75"/>
      <c r="X1587" s="102" t="s">
        <v>79</v>
      </c>
      <c r="Y1587" s="63" t="str">
        <f>IFERROR(IF(VLOOKUP(X1587,Listor!$T$6:$U$7,2,FALSE)&lt;O1587,TRUE),"")</f>
        <v/>
      </c>
      <c r="Z1587" s="87"/>
      <c r="AA1587" s="104"/>
    </row>
    <row r="1588" spans="2:27" x14ac:dyDescent="0.25">
      <c r="B1588" s="68" t="s">
        <v>68</v>
      </c>
      <c r="C1588" s="80" t="str">
        <f>IFERROR(VLOOKUP(B1588,Listor!$A$6:$B$62,2,FALSE),"")</f>
        <v/>
      </c>
      <c r="D1588" s="80" t="str">
        <f>IFERROR(VLOOKUP(B1588,Listor!$A$6:$C$62,3,FALSE),"")</f>
        <v/>
      </c>
      <c r="E1588" s="110" t="s">
        <v>79</v>
      </c>
      <c r="F1588" s="66"/>
      <c r="G1588" s="35" t="str">
        <f>IFERROR(VLOOKUP(B1588,Listor!$A$6:$G$62,7,FALSE),"")</f>
        <v/>
      </c>
      <c r="H1588" s="63" t="str">
        <f>IFERROR(VLOOKUP(B1588,Listor!$N$6:$O$47,2,FALSE),"")</f>
        <v/>
      </c>
      <c r="I1588" s="63" t="str">
        <f t="shared" si="76"/>
        <v/>
      </c>
      <c r="J1588" s="96" t="str">
        <f>IFERROR(VLOOKUP(B1588,Listor!$N$6:$P$47,3,FALSE)*I1588,"")</f>
        <v/>
      </c>
      <c r="K1588" s="81"/>
      <c r="L1588" s="88" t="str">
        <f>IFERROR((VLOOKUP(B1588,Listor!$N$6:$P$47,3,FALSE)*Biologiska!K1588)+(VLOOKUP(B1588,Listor!$N$6:$Q$47,4,FALSE)),"")</f>
        <v/>
      </c>
      <c r="M1588" s="63" t="str">
        <f t="shared" si="77"/>
        <v/>
      </c>
      <c r="N1588" s="75"/>
      <c r="O1588" s="84" t="str">
        <f t="shared" si="78"/>
        <v/>
      </c>
      <c r="P1588" s="107"/>
      <c r="Q1588" s="87" t="s">
        <v>79</v>
      </c>
      <c r="R1588" s="87"/>
      <c r="S1588" s="87"/>
      <c r="T1588" s="87"/>
      <c r="U1588" s="87"/>
      <c r="V1588" s="86" t="s">
        <v>79</v>
      </c>
      <c r="W1588" s="75"/>
      <c r="X1588" s="102" t="s">
        <v>79</v>
      </c>
      <c r="Y1588" s="63" t="str">
        <f>IFERROR(IF(VLOOKUP(X1588,Listor!$T$6:$U$7,2,FALSE)&lt;O1588,TRUE),"")</f>
        <v/>
      </c>
      <c r="Z1588" s="87"/>
      <c r="AA1588" s="104"/>
    </row>
    <row r="1589" spans="2:27" x14ac:dyDescent="0.25">
      <c r="B1589" s="68" t="s">
        <v>68</v>
      </c>
      <c r="C1589" s="80" t="str">
        <f>IFERROR(VLOOKUP(B1589,Listor!$A$6:$B$62,2,FALSE),"")</f>
        <v/>
      </c>
      <c r="D1589" s="80" t="str">
        <f>IFERROR(VLOOKUP(B1589,Listor!$A$6:$C$62,3,FALSE),"")</f>
        <v/>
      </c>
      <c r="E1589" s="110" t="s">
        <v>79</v>
      </c>
      <c r="F1589" s="66"/>
      <c r="G1589" s="35" t="str">
        <f>IFERROR(VLOOKUP(B1589,Listor!$A$6:$G$62,7,FALSE),"")</f>
        <v/>
      </c>
      <c r="H1589" s="63" t="str">
        <f>IFERROR(VLOOKUP(B1589,Listor!$N$6:$O$47,2,FALSE),"")</f>
        <v/>
      </c>
      <c r="I1589" s="63" t="str">
        <f t="shared" si="76"/>
        <v/>
      </c>
      <c r="J1589" s="96" t="str">
        <f>IFERROR(VLOOKUP(B1589,Listor!$N$6:$P$47,3,FALSE)*I1589,"")</f>
        <v/>
      </c>
      <c r="K1589" s="81"/>
      <c r="L1589" s="88" t="str">
        <f>IFERROR((VLOOKUP(B1589,Listor!$N$6:$P$47,3,FALSE)*Biologiska!K1589)+(VLOOKUP(B1589,Listor!$N$6:$Q$47,4,FALSE)),"")</f>
        <v/>
      </c>
      <c r="M1589" s="63" t="str">
        <f t="shared" si="77"/>
        <v/>
      </c>
      <c r="N1589" s="75"/>
      <c r="O1589" s="84" t="str">
        <f t="shared" si="78"/>
        <v/>
      </c>
      <c r="P1589" s="107"/>
      <c r="Q1589" s="87" t="s">
        <v>79</v>
      </c>
      <c r="R1589" s="87"/>
      <c r="S1589" s="87"/>
      <c r="T1589" s="87"/>
      <c r="U1589" s="87"/>
      <c r="V1589" s="86" t="s">
        <v>79</v>
      </c>
      <c r="W1589" s="75"/>
      <c r="X1589" s="102" t="s">
        <v>79</v>
      </c>
      <c r="Y1589" s="63" t="str">
        <f>IFERROR(IF(VLOOKUP(X1589,Listor!$T$6:$U$7,2,FALSE)&lt;O1589,TRUE),"")</f>
        <v/>
      </c>
      <c r="Z1589" s="87"/>
      <c r="AA1589" s="104"/>
    </row>
    <row r="1590" spans="2:27" x14ac:dyDescent="0.25">
      <c r="B1590" s="68" t="s">
        <v>68</v>
      </c>
      <c r="C1590" s="80" t="str">
        <f>IFERROR(VLOOKUP(B1590,Listor!$A$6:$B$62,2,FALSE),"")</f>
        <v/>
      </c>
      <c r="D1590" s="80" t="str">
        <f>IFERROR(VLOOKUP(B1590,Listor!$A$6:$C$62,3,FALSE),"")</f>
        <v/>
      </c>
      <c r="E1590" s="110" t="s">
        <v>79</v>
      </c>
      <c r="F1590" s="66"/>
      <c r="G1590" s="35" t="str">
        <f>IFERROR(VLOOKUP(B1590,Listor!$A$6:$G$62,7,FALSE),"")</f>
        <v/>
      </c>
      <c r="H1590" s="63" t="str">
        <f>IFERROR(VLOOKUP(B1590,Listor!$N$6:$O$47,2,FALSE),"")</f>
        <v/>
      </c>
      <c r="I1590" s="63" t="str">
        <f t="shared" si="76"/>
        <v/>
      </c>
      <c r="J1590" s="96" t="str">
        <f>IFERROR(VLOOKUP(B1590,Listor!$N$6:$P$47,3,FALSE)*I1590,"")</f>
        <v/>
      </c>
      <c r="K1590" s="81"/>
      <c r="L1590" s="88" t="str">
        <f>IFERROR((VLOOKUP(B1590,Listor!$N$6:$P$47,3,FALSE)*Biologiska!K1590)+(VLOOKUP(B1590,Listor!$N$6:$Q$47,4,FALSE)),"")</f>
        <v/>
      </c>
      <c r="M1590" s="63" t="str">
        <f t="shared" si="77"/>
        <v/>
      </c>
      <c r="N1590" s="75"/>
      <c r="O1590" s="84" t="str">
        <f t="shared" si="78"/>
        <v/>
      </c>
      <c r="P1590" s="107"/>
      <c r="Q1590" s="87" t="s">
        <v>79</v>
      </c>
      <c r="R1590" s="87"/>
      <c r="S1590" s="87"/>
      <c r="T1590" s="87"/>
      <c r="U1590" s="87"/>
      <c r="V1590" s="86" t="s">
        <v>79</v>
      </c>
      <c r="W1590" s="75"/>
      <c r="X1590" s="102" t="s">
        <v>79</v>
      </c>
      <c r="Y1590" s="63" t="str">
        <f>IFERROR(IF(VLOOKUP(X1590,Listor!$T$6:$U$7,2,FALSE)&lt;O1590,TRUE),"")</f>
        <v/>
      </c>
      <c r="Z1590" s="87"/>
      <c r="AA1590" s="104"/>
    </row>
    <row r="1591" spans="2:27" x14ac:dyDescent="0.25">
      <c r="B1591" s="68" t="s">
        <v>68</v>
      </c>
      <c r="C1591" s="80" t="str">
        <f>IFERROR(VLOOKUP(B1591,Listor!$A$6:$B$62,2,FALSE),"")</f>
        <v/>
      </c>
      <c r="D1591" s="80" t="str">
        <f>IFERROR(VLOOKUP(B1591,Listor!$A$6:$C$62,3,FALSE),"")</f>
        <v/>
      </c>
      <c r="E1591" s="110" t="s">
        <v>79</v>
      </c>
      <c r="F1591" s="66"/>
      <c r="G1591" s="35" t="str">
        <f>IFERROR(VLOOKUP(B1591,Listor!$A$6:$G$62,7,FALSE),"")</f>
        <v/>
      </c>
      <c r="H1591" s="63" t="str">
        <f>IFERROR(VLOOKUP(B1591,Listor!$N$6:$O$47,2,FALSE),"")</f>
        <v/>
      </c>
      <c r="I1591" s="63" t="str">
        <f t="shared" si="76"/>
        <v/>
      </c>
      <c r="J1591" s="96" t="str">
        <f>IFERROR(VLOOKUP(B1591,Listor!$N$6:$P$47,3,FALSE)*I1591,"")</f>
        <v/>
      </c>
      <c r="K1591" s="81"/>
      <c r="L1591" s="88" t="str">
        <f>IFERROR((VLOOKUP(B1591,Listor!$N$6:$P$47,3,FALSE)*Biologiska!K1591)+(VLOOKUP(B1591,Listor!$N$6:$Q$47,4,FALSE)),"")</f>
        <v/>
      </c>
      <c r="M1591" s="63" t="str">
        <f t="shared" si="77"/>
        <v/>
      </c>
      <c r="N1591" s="75"/>
      <c r="O1591" s="84" t="str">
        <f t="shared" si="78"/>
        <v/>
      </c>
      <c r="P1591" s="107"/>
      <c r="Q1591" s="87" t="s">
        <v>79</v>
      </c>
      <c r="R1591" s="87"/>
      <c r="S1591" s="87"/>
      <c r="T1591" s="87"/>
      <c r="U1591" s="87"/>
      <c r="V1591" s="86" t="s">
        <v>79</v>
      </c>
      <c r="W1591" s="75"/>
      <c r="X1591" s="102" t="s">
        <v>79</v>
      </c>
      <c r="Y1591" s="63" t="str">
        <f>IFERROR(IF(VLOOKUP(X1591,Listor!$T$6:$U$7,2,FALSE)&lt;O1591,TRUE),"")</f>
        <v/>
      </c>
      <c r="Z1591" s="87"/>
      <c r="AA1591" s="104"/>
    </row>
    <row r="1592" spans="2:27" x14ac:dyDescent="0.25">
      <c r="B1592" s="68" t="s">
        <v>68</v>
      </c>
      <c r="C1592" s="80" t="str">
        <f>IFERROR(VLOOKUP(B1592,Listor!$A$6:$B$62,2,FALSE),"")</f>
        <v/>
      </c>
      <c r="D1592" s="80" t="str">
        <f>IFERROR(VLOOKUP(B1592,Listor!$A$6:$C$62,3,FALSE),"")</f>
        <v/>
      </c>
      <c r="E1592" s="110" t="s">
        <v>79</v>
      </c>
      <c r="F1592" s="66"/>
      <c r="G1592" s="35" t="str">
        <f>IFERROR(VLOOKUP(B1592,Listor!$A$6:$G$62,7,FALSE),"")</f>
        <v/>
      </c>
      <c r="H1592" s="63" t="str">
        <f>IFERROR(VLOOKUP(B1592,Listor!$N$6:$O$47,2,FALSE),"")</f>
        <v/>
      </c>
      <c r="I1592" s="63" t="str">
        <f t="shared" si="76"/>
        <v/>
      </c>
      <c r="J1592" s="96" t="str">
        <f>IFERROR(VLOOKUP(B1592,Listor!$N$6:$P$47,3,FALSE)*I1592,"")</f>
        <v/>
      </c>
      <c r="K1592" s="81"/>
      <c r="L1592" s="88" t="str">
        <f>IFERROR((VLOOKUP(B1592,Listor!$N$6:$P$47,3,FALSE)*Biologiska!K1592)+(VLOOKUP(B1592,Listor!$N$6:$Q$47,4,FALSE)),"")</f>
        <v/>
      </c>
      <c r="M1592" s="63" t="str">
        <f t="shared" si="77"/>
        <v/>
      </c>
      <c r="N1592" s="75"/>
      <c r="O1592" s="84" t="str">
        <f t="shared" si="78"/>
        <v/>
      </c>
      <c r="P1592" s="107"/>
      <c r="Q1592" s="87" t="s">
        <v>79</v>
      </c>
      <c r="R1592" s="87"/>
      <c r="S1592" s="87"/>
      <c r="T1592" s="87"/>
      <c r="U1592" s="87"/>
      <c r="V1592" s="86" t="s">
        <v>79</v>
      </c>
      <c r="W1592" s="75"/>
      <c r="X1592" s="102" t="s">
        <v>79</v>
      </c>
      <c r="Y1592" s="63" t="str">
        <f>IFERROR(IF(VLOOKUP(X1592,Listor!$T$6:$U$7,2,FALSE)&lt;O1592,TRUE),"")</f>
        <v/>
      </c>
      <c r="Z1592" s="87"/>
      <c r="AA1592" s="104"/>
    </row>
    <row r="1593" spans="2:27" x14ac:dyDescent="0.25">
      <c r="B1593" s="68" t="s">
        <v>68</v>
      </c>
      <c r="C1593" s="80" t="str">
        <f>IFERROR(VLOOKUP(B1593,Listor!$A$6:$B$62,2,FALSE),"")</f>
        <v/>
      </c>
      <c r="D1593" s="80" t="str">
        <f>IFERROR(VLOOKUP(B1593,Listor!$A$6:$C$62,3,FALSE),"")</f>
        <v/>
      </c>
      <c r="E1593" s="110" t="s">
        <v>79</v>
      </c>
      <c r="F1593" s="66"/>
      <c r="G1593" s="35" t="str">
        <f>IFERROR(VLOOKUP(B1593,Listor!$A$6:$G$62,7,FALSE),"")</f>
        <v/>
      </c>
      <c r="H1593" s="63" t="str">
        <f>IFERROR(VLOOKUP(B1593,Listor!$N$6:$O$47,2,FALSE),"")</f>
        <v/>
      </c>
      <c r="I1593" s="63" t="str">
        <f t="shared" si="76"/>
        <v/>
      </c>
      <c r="J1593" s="96" t="str">
        <f>IFERROR(VLOOKUP(B1593,Listor!$N$6:$P$47,3,FALSE)*I1593,"")</f>
        <v/>
      </c>
      <c r="K1593" s="81"/>
      <c r="L1593" s="88" t="str">
        <f>IFERROR((VLOOKUP(B1593,Listor!$N$6:$P$47,3,FALSE)*Biologiska!K1593)+(VLOOKUP(B1593,Listor!$N$6:$Q$47,4,FALSE)),"")</f>
        <v/>
      </c>
      <c r="M1593" s="63" t="str">
        <f t="shared" si="77"/>
        <v/>
      </c>
      <c r="N1593" s="75"/>
      <c r="O1593" s="84" t="str">
        <f t="shared" si="78"/>
        <v/>
      </c>
      <c r="P1593" s="107"/>
      <c r="Q1593" s="87" t="s">
        <v>79</v>
      </c>
      <c r="R1593" s="87"/>
      <c r="S1593" s="87"/>
      <c r="T1593" s="87"/>
      <c r="U1593" s="87"/>
      <c r="V1593" s="86" t="s">
        <v>79</v>
      </c>
      <c r="W1593" s="75"/>
      <c r="X1593" s="102" t="s">
        <v>79</v>
      </c>
      <c r="Y1593" s="63" t="str">
        <f>IFERROR(IF(VLOOKUP(X1593,Listor!$T$6:$U$7,2,FALSE)&lt;O1593,TRUE),"")</f>
        <v/>
      </c>
      <c r="Z1593" s="87"/>
      <c r="AA1593" s="104"/>
    </row>
    <row r="1594" spans="2:27" x14ac:dyDescent="0.25">
      <c r="B1594" s="68" t="s">
        <v>68</v>
      </c>
      <c r="C1594" s="80" t="str">
        <f>IFERROR(VLOOKUP(B1594,Listor!$A$6:$B$62,2,FALSE),"")</f>
        <v/>
      </c>
      <c r="D1594" s="80" t="str">
        <f>IFERROR(VLOOKUP(B1594,Listor!$A$6:$C$62,3,FALSE),"")</f>
        <v/>
      </c>
      <c r="E1594" s="110" t="s">
        <v>79</v>
      </c>
      <c r="F1594" s="66"/>
      <c r="G1594" s="35" t="str">
        <f>IFERROR(VLOOKUP(B1594,Listor!$A$6:$G$62,7,FALSE),"")</f>
        <v/>
      </c>
      <c r="H1594" s="63" t="str">
        <f>IFERROR(VLOOKUP(B1594,Listor!$N$6:$O$47,2,FALSE),"")</f>
        <v/>
      </c>
      <c r="I1594" s="63" t="str">
        <f t="shared" si="76"/>
        <v/>
      </c>
      <c r="J1594" s="96" t="str">
        <f>IFERROR(VLOOKUP(B1594,Listor!$N$6:$P$47,3,FALSE)*I1594,"")</f>
        <v/>
      </c>
      <c r="K1594" s="81"/>
      <c r="L1594" s="88" t="str">
        <f>IFERROR((VLOOKUP(B1594,Listor!$N$6:$P$47,3,FALSE)*Biologiska!K1594)+(VLOOKUP(B1594,Listor!$N$6:$Q$47,4,FALSE)),"")</f>
        <v/>
      </c>
      <c r="M1594" s="63" t="str">
        <f t="shared" si="77"/>
        <v/>
      </c>
      <c r="N1594" s="75"/>
      <c r="O1594" s="84" t="str">
        <f t="shared" si="78"/>
        <v/>
      </c>
      <c r="P1594" s="107"/>
      <c r="Q1594" s="87" t="s">
        <v>79</v>
      </c>
      <c r="R1594" s="87"/>
      <c r="S1594" s="87"/>
      <c r="T1594" s="87"/>
      <c r="U1594" s="87"/>
      <c r="V1594" s="86" t="s">
        <v>79</v>
      </c>
      <c r="W1594" s="75"/>
      <c r="X1594" s="102" t="s">
        <v>79</v>
      </c>
      <c r="Y1594" s="63" t="str">
        <f>IFERROR(IF(VLOOKUP(X1594,Listor!$T$6:$U$7,2,FALSE)&lt;O1594,TRUE),"")</f>
        <v/>
      </c>
      <c r="Z1594" s="87"/>
      <c r="AA1594" s="104"/>
    </row>
    <row r="1595" spans="2:27" x14ac:dyDescent="0.25">
      <c r="B1595" s="68" t="s">
        <v>68</v>
      </c>
      <c r="C1595" s="80" t="str">
        <f>IFERROR(VLOOKUP(B1595,Listor!$A$6:$B$62,2,FALSE),"")</f>
        <v/>
      </c>
      <c r="D1595" s="80" t="str">
        <f>IFERROR(VLOOKUP(B1595,Listor!$A$6:$C$62,3,FALSE),"")</f>
        <v/>
      </c>
      <c r="E1595" s="110" t="s">
        <v>79</v>
      </c>
      <c r="F1595" s="66"/>
      <c r="G1595" s="35" t="str">
        <f>IFERROR(VLOOKUP(B1595,Listor!$A$6:$G$62,7,FALSE),"")</f>
        <v/>
      </c>
      <c r="H1595" s="63" t="str">
        <f>IFERROR(VLOOKUP(B1595,Listor!$N$6:$O$47,2,FALSE),"")</f>
        <v/>
      </c>
      <c r="I1595" s="63" t="str">
        <f t="shared" si="76"/>
        <v/>
      </c>
      <c r="J1595" s="96" t="str">
        <f>IFERROR(VLOOKUP(B1595,Listor!$N$6:$P$47,3,FALSE)*I1595,"")</f>
        <v/>
      </c>
      <c r="K1595" s="81"/>
      <c r="L1595" s="88" t="str">
        <f>IFERROR((VLOOKUP(B1595,Listor!$N$6:$P$47,3,FALSE)*Biologiska!K1595)+(VLOOKUP(B1595,Listor!$N$6:$Q$47,4,FALSE)),"")</f>
        <v/>
      </c>
      <c r="M1595" s="63" t="str">
        <f t="shared" si="77"/>
        <v/>
      </c>
      <c r="N1595" s="75"/>
      <c r="O1595" s="84" t="str">
        <f t="shared" si="78"/>
        <v/>
      </c>
      <c r="P1595" s="107"/>
      <c r="Q1595" s="87" t="s">
        <v>79</v>
      </c>
      <c r="R1595" s="87"/>
      <c r="S1595" s="87"/>
      <c r="T1595" s="87"/>
      <c r="U1595" s="87"/>
      <c r="V1595" s="86" t="s">
        <v>79</v>
      </c>
      <c r="W1595" s="75"/>
      <c r="X1595" s="102" t="s">
        <v>79</v>
      </c>
      <c r="Y1595" s="63" t="str">
        <f>IFERROR(IF(VLOOKUP(X1595,Listor!$T$6:$U$7,2,FALSE)&lt;O1595,TRUE),"")</f>
        <v/>
      </c>
      <c r="Z1595" s="87"/>
      <c r="AA1595" s="104"/>
    </row>
    <row r="1596" spans="2:27" x14ac:dyDescent="0.25">
      <c r="B1596" s="68" t="s">
        <v>68</v>
      </c>
      <c r="C1596" s="80" t="str">
        <f>IFERROR(VLOOKUP(B1596,Listor!$A$6:$B$62,2,FALSE),"")</f>
        <v/>
      </c>
      <c r="D1596" s="80" t="str">
        <f>IFERROR(VLOOKUP(B1596,Listor!$A$6:$C$62,3,FALSE),"")</f>
        <v/>
      </c>
      <c r="E1596" s="110" t="s">
        <v>79</v>
      </c>
      <c r="F1596" s="66"/>
      <c r="G1596" s="35" t="str">
        <f>IFERROR(VLOOKUP(B1596,Listor!$A$6:$G$62,7,FALSE),"")</f>
        <v/>
      </c>
      <c r="H1596" s="63" t="str">
        <f>IFERROR(VLOOKUP(B1596,Listor!$N$6:$O$47,2,FALSE),"")</f>
        <v/>
      </c>
      <c r="I1596" s="63" t="str">
        <f t="shared" si="76"/>
        <v/>
      </c>
      <c r="J1596" s="96" t="str">
        <f>IFERROR(VLOOKUP(B1596,Listor!$N$6:$P$47,3,FALSE)*I1596,"")</f>
        <v/>
      </c>
      <c r="K1596" s="81"/>
      <c r="L1596" s="88" t="str">
        <f>IFERROR((VLOOKUP(B1596,Listor!$N$6:$P$47,3,FALSE)*Biologiska!K1596)+(VLOOKUP(B1596,Listor!$N$6:$Q$47,4,FALSE)),"")</f>
        <v/>
      </c>
      <c r="M1596" s="63" t="str">
        <f t="shared" si="77"/>
        <v/>
      </c>
      <c r="N1596" s="75"/>
      <c r="O1596" s="84" t="str">
        <f t="shared" si="78"/>
        <v/>
      </c>
      <c r="P1596" s="107"/>
      <c r="Q1596" s="87" t="s">
        <v>79</v>
      </c>
      <c r="R1596" s="87"/>
      <c r="S1596" s="87"/>
      <c r="T1596" s="87"/>
      <c r="U1596" s="87"/>
      <c r="V1596" s="86" t="s">
        <v>79</v>
      </c>
      <c r="W1596" s="75"/>
      <c r="X1596" s="102" t="s">
        <v>79</v>
      </c>
      <c r="Y1596" s="63" t="str">
        <f>IFERROR(IF(VLOOKUP(X1596,Listor!$T$6:$U$7,2,FALSE)&lt;O1596,TRUE),"")</f>
        <v/>
      </c>
      <c r="Z1596" s="87"/>
      <c r="AA1596" s="104"/>
    </row>
    <row r="1597" spans="2:27" x14ac:dyDescent="0.25">
      <c r="B1597" s="68" t="s">
        <v>68</v>
      </c>
      <c r="C1597" s="80" t="str">
        <f>IFERROR(VLOOKUP(B1597,Listor!$A$6:$B$62,2,FALSE),"")</f>
        <v/>
      </c>
      <c r="D1597" s="80" t="str">
        <f>IFERROR(VLOOKUP(B1597,Listor!$A$6:$C$62,3,FALSE),"")</f>
        <v/>
      </c>
      <c r="E1597" s="110" t="s">
        <v>79</v>
      </c>
      <c r="F1597" s="66"/>
      <c r="G1597" s="35" t="str">
        <f>IFERROR(VLOOKUP(B1597,Listor!$A$6:$G$62,7,FALSE),"")</f>
        <v/>
      </c>
      <c r="H1597" s="63" t="str">
        <f>IFERROR(VLOOKUP(B1597,Listor!$N$6:$O$47,2,FALSE),"")</f>
        <v/>
      </c>
      <c r="I1597" s="63" t="str">
        <f t="shared" si="76"/>
        <v/>
      </c>
      <c r="J1597" s="96" t="str">
        <f>IFERROR(VLOOKUP(B1597,Listor!$N$6:$P$47,3,FALSE)*I1597,"")</f>
        <v/>
      </c>
      <c r="K1597" s="81"/>
      <c r="L1597" s="88" t="str">
        <f>IFERROR((VLOOKUP(B1597,Listor!$N$6:$P$47,3,FALSE)*Biologiska!K1597)+(VLOOKUP(B1597,Listor!$N$6:$Q$47,4,FALSE)),"")</f>
        <v/>
      </c>
      <c r="M1597" s="63" t="str">
        <f t="shared" si="77"/>
        <v/>
      </c>
      <c r="N1597" s="75"/>
      <c r="O1597" s="84" t="str">
        <f t="shared" si="78"/>
        <v/>
      </c>
      <c r="P1597" s="107"/>
      <c r="Q1597" s="87" t="s">
        <v>79</v>
      </c>
      <c r="R1597" s="87"/>
      <c r="S1597" s="87"/>
      <c r="T1597" s="87"/>
      <c r="U1597" s="87"/>
      <c r="V1597" s="86" t="s">
        <v>79</v>
      </c>
      <c r="W1597" s="75"/>
      <c r="X1597" s="102" t="s">
        <v>79</v>
      </c>
      <c r="Y1597" s="63" t="str">
        <f>IFERROR(IF(VLOOKUP(X1597,Listor!$T$6:$U$7,2,FALSE)&lt;O1597,TRUE),"")</f>
        <v/>
      </c>
      <c r="Z1597" s="87"/>
      <c r="AA1597" s="104"/>
    </row>
    <row r="1598" spans="2:27" x14ac:dyDescent="0.25">
      <c r="B1598" s="68" t="s">
        <v>68</v>
      </c>
      <c r="C1598" s="80" t="str">
        <f>IFERROR(VLOOKUP(B1598,Listor!$A$6:$B$62,2,FALSE),"")</f>
        <v/>
      </c>
      <c r="D1598" s="80" t="str">
        <f>IFERROR(VLOOKUP(B1598,Listor!$A$6:$C$62,3,FALSE),"")</f>
        <v/>
      </c>
      <c r="E1598" s="110" t="s">
        <v>79</v>
      </c>
      <c r="F1598" s="66"/>
      <c r="G1598" s="35" t="str">
        <f>IFERROR(VLOOKUP(B1598,Listor!$A$6:$G$62,7,FALSE),"")</f>
        <v/>
      </c>
      <c r="H1598" s="63" t="str">
        <f>IFERROR(VLOOKUP(B1598,Listor!$N$6:$O$47,2,FALSE),"")</f>
        <v/>
      </c>
      <c r="I1598" s="63" t="str">
        <f t="shared" si="76"/>
        <v/>
      </c>
      <c r="J1598" s="96" t="str">
        <f>IFERROR(VLOOKUP(B1598,Listor!$N$6:$P$47,3,FALSE)*I1598,"")</f>
        <v/>
      </c>
      <c r="K1598" s="81"/>
      <c r="L1598" s="88" t="str">
        <f>IFERROR((VLOOKUP(B1598,Listor!$N$6:$P$47,3,FALSE)*Biologiska!K1598)+(VLOOKUP(B1598,Listor!$N$6:$Q$47,4,FALSE)),"")</f>
        <v/>
      </c>
      <c r="M1598" s="63" t="str">
        <f t="shared" si="77"/>
        <v/>
      </c>
      <c r="N1598" s="75"/>
      <c r="O1598" s="84" t="str">
        <f t="shared" si="78"/>
        <v/>
      </c>
      <c r="P1598" s="107"/>
      <c r="Q1598" s="87" t="s">
        <v>79</v>
      </c>
      <c r="R1598" s="87"/>
      <c r="S1598" s="87"/>
      <c r="T1598" s="87"/>
      <c r="U1598" s="87"/>
      <c r="V1598" s="86" t="s">
        <v>79</v>
      </c>
      <c r="W1598" s="75"/>
      <c r="X1598" s="102" t="s">
        <v>79</v>
      </c>
      <c r="Y1598" s="63" t="str">
        <f>IFERROR(IF(VLOOKUP(X1598,Listor!$T$6:$U$7,2,FALSE)&lt;O1598,TRUE),"")</f>
        <v/>
      </c>
      <c r="Z1598" s="87"/>
      <c r="AA1598" s="104"/>
    </row>
    <row r="1599" spans="2:27" x14ac:dyDescent="0.25">
      <c r="B1599" s="68" t="s">
        <v>68</v>
      </c>
      <c r="C1599" s="80" t="str">
        <f>IFERROR(VLOOKUP(B1599,Listor!$A$6:$B$62,2,FALSE),"")</f>
        <v/>
      </c>
      <c r="D1599" s="80" t="str">
        <f>IFERROR(VLOOKUP(B1599,Listor!$A$6:$C$62,3,FALSE),"")</f>
        <v/>
      </c>
      <c r="E1599" s="110" t="s">
        <v>79</v>
      </c>
      <c r="F1599" s="66"/>
      <c r="G1599" s="35" t="str">
        <f>IFERROR(VLOOKUP(B1599,Listor!$A$6:$G$62,7,FALSE),"")</f>
        <v/>
      </c>
      <c r="H1599" s="63" t="str">
        <f>IFERROR(VLOOKUP(B1599,Listor!$N$6:$O$47,2,FALSE),"")</f>
        <v/>
      </c>
      <c r="I1599" s="63" t="str">
        <f t="shared" si="76"/>
        <v/>
      </c>
      <c r="J1599" s="96" t="str">
        <f>IFERROR(VLOOKUP(B1599,Listor!$N$6:$P$47,3,FALSE)*I1599,"")</f>
        <v/>
      </c>
      <c r="K1599" s="81"/>
      <c r="L1599" s="88" t="str">
        <f>IFERROR((VLOOKUP(B1599,Listor!$N$6:$P$47,3,FALSE)*Biologiska!K1599)+(VLOOKUP(B1599,Listor!$N$6:$Q$47,4,FALSE)),"")</f>
        <v/>
      </c>
      <c r="M1599" s="63" t="str">
        <f t="shared" si="77"/>
        <v/>
      </c>
      <c r="N1599" s="75"/>
      <c r="O1599" s="84" t="str">
        <f t="shared" si="78"/>
        <v/>
      </c>
      <c r="P1599" s="107"/>
      <c r="Q1599" s="87" t="s">
        <v>79</v>
      </c>
      <c r="R1599" s="87"/>
      <c r="S1599" s="87"/>
      <c r="T1599" s="87"/>
      <c r="U1599" s="87"/>
      <c r="V1599" s="86" t="s">
        <v>79</v>
      </c>
      <c r="W1599" s="75"/>
      <c r="X1599" s="102" t="s">
        <v>79</v>
      </c>
      <c r="Y1599" s="63" t="str">
        <f>IFERROR(IF(VLOOKUP(X1599,Listor!$T$6:$U$7,2,FALSE)&lt;O1599,TRUE),"")</f>
        <v/>
      </c>
      <c r="Z1599" s="87"/>
      <c r="AA1599" s="104"/>
    </row>
    <row r="1600" spans="2:27" x14ac:dyDescent="0.25">
      <c r="B1600" s="68" t="s">
        <v>68</v>
      </c>
      <c r="C1600" s="80" t="str">
        <f>IFERROR(VLOOKUP(B1600,Listor!$A$6:$B$62,2,FALSE),"")</f>
        <v/>
      </c>
      <c r="D1600" s="80" t="str">
        <f>IFERROR(VLOOKUP(B1600,Listor!$A$6:$C$62,3,FALSE),"")</f>
        <v/>
      </c>
      <c r="E1600" s="110" t="s">
        <v>79</v>
      </c>
      <c r="F1600" s="66"/>
      <c r="G1600" s="35" t="str">
        <f>IFERROR(VLOOKUP(B1600,Listor!$A$6:$G$62,7,FALSE),"")</f>
        <v/>
      </c>
      <c r="H1600" s="63" t="str">
        <f>IFERROR(VLOOKUP(B1600,Listor!$N$6:$O$47,2,FALSE),"")</f>
        <v/>
      </c>
      <c r="I1600" s="63" t="str">
        <f t="shared" si="76"/>
        <v/>
      </c>
      <c r="J1600" s="96" t="str">
        <f>IFERROR(VLOOKUP(B1600,Listor!$N$6:$P$47,3,FALSE)*I1600,"")</f>
        <v/>
      </c>
      <c r="K1600" s="81"/>
      <c r="L1600" s="88" t="str">
        <f>IFERROR((VLOOKUP(B1600,Listor!$N$6:$P$47,3,FALSE)*Biologiska!K1600)+(VLOOKUP(B1600,Listor!$N$6:$Q$47,4,FALSE)),"")</f>
        <v/>
      </c>
      <c r="M1600" s="63" t="str">
        <f t="shared" si="77"/>
        <v/>
      </c>
      <c r="N1600" s="75"/>
      <c r="O1600" s="84" t="str">
        <f t="shared" si="78"/>
        <v/>
      </c>
      <c r="P1600" s="107"/>
      <c r="Q1600" s="87" t="s">
        <v>79</v>
      </c>
      <c r="R1600" s="87"/>
      <c r="S1600" s="87"/>
      <c r="T1600" s="87"/>
      <c r="U1600" s="87"/>
      <c r="V1600" s="86" t="s">
        <v>79</v>
      </c>
      <c r="W1600" s="75"/>
      <c r="X1600" s="102" t="s">
        <v>79</v>
      </c>
      <c r="Y1600" s="63" t="str">
        <f>IFERROR(IF(VLOOKUP(X1600,Listor!$T$6:$U$7,2,FALSE)&lt;O1600,TRUE),"")</f>
        <v/>
      </c>
      <c r="Z1600" s="87"/>
      <c r="AA1600" s="104"/>
    </row>
    <row r="1601" spans="2:27" x14ac:dyDescent="0.25">
      <c r="B1601" s="68" t="s">
        <v>68</v>
      </c>
      <c r="C1601" s="80" t="str">
        <f>IFERROR(VLOOKUP(B1601,Listor!$A$6:$B$62,2,FALSE),"")</f>
        <v/>
      </c>
      <c r="D1601" s="80" t="str">
        <f>IFERROR(VLOOKUP(B1601,Listor!$A$6:$C$62,3,FALSE),"")</f>
        <v/>
      </c>
      <c r="E1601" s="110" t="s">
        <v>79</v>
      </c>
      <c r="F1601" s="66"/>
      <c r="G1601" s="35" t="str">
        <f>IFERROR(VLOOKUP(B1601,Listor!$A$6:$G$62,7,FALSE),"")</f>
        <v/>
      </c>
      <c r="H1601" s="63" t="str">
        <f>IFERROR(VLOOKUP(B1601,Listor!$N$6:$O$47,2,FALSE),"")</f>
        <v/>
      </c>
      <c r="I1601" s="63" t="str">
        <f t="shared" si="76"/>
        <v/>
      </c>
      <c r="J1601" s="96" t="str">
        <f>IFERROR(VLOOKUP(B1601,Listor!$N$6:$P$47,3,FALSE)*I1601,"")</f>
        <v/>
      </c>
      <c r="K1601" s="81"/>
      <c r="L1601" s="88" t="str">
        <f>IFERROR((VLOOKUP(B1601,Listor!$N$6:$P$47,3,FALSE)*Biologiska!K1601)+(VLOOKUP(B1601,Listor!$N$6:$Q$47,4,FALSE)),"")</f>
        <v/>
      </c>
      <c r="M1601" s="63" t="str">
        <f t="shared" si="77"/>
        <v/>
      </c>
      <c r="N1601" s="75"/>
      <c r="O1601" s="84" t="str">
        <f t="shared" si="78"/>
        <v/>
      </c>
      <c r="P1601" s="107"/>
      <c r="Q1601" s="87" t="s">
        <v>79</v>
      </c>
      <c r="R1601" s="87"/>
      <c r="S1601" s="87"/>
      <c r="T1601" s="87"/>
      <c r="U1601" s="87"/>
      <c r="V1601" s="86" t="s">
        <v>79</v>
      </c>
      <c r="W1601" s="75"/>
      <c r="X1601" s="102" t="s">
        <v>79</v>
      </c>
      <c r="Y1601" s="63" t="str">
        <f>IFERROR(IF(VLOOKUP(X1601,Listor!$T$6:$U$7,2,FALSE)&lt;O1601,TRUE),"")</f>
        <v/>
      </c>
      <c r="Z1601" s="87"/>
      <c r="AA1601" s="104"/>
    </row>
    <row r="1602" spans="2:27" x14ac:dyDescent="0.25">
      <c r="B1602" s="68" t="s">
        <v>68</v>
      </c>
      <c r="C1602" s="80" t="str">
        <f>IFERROR(VLOOKUP(B1602,Listor!$A$6:$B$62,2,FALSE),"")</f>
        <v/>
      </c>
      <c r="D1602" s="80" t="str">
        <f>IFERROR(VLOOKUP(B1602,Listor!$A$6:$C$62,3,FALSE),"")</f>
        <v/>
      </c>
      <c r="E1602" s="110" t="s">
        <v>79</v>
      </c>
      <c r="F1602" s="66"/>
      <c r="G1602" s="35" t="str">
        <f>IFERROR(VLOOKUP(B1602,Listor!$A$6:$G$62,7,FALSE),"")</f>
        <v/>
      </c>
      <c r="H1602" s="63" t="str">
        <f>IFERROR(VLOOKUP(B1602,Listor!$N$6:$O$47,2,FALSE),"")</f>
        <v/>
      </c>
      <c r="I1602" s="63" t="str">
        <f t="shared" si="76"/>
        <v/>
      </c>
      <c r="J1602" s="96" t="str">
        <f>IFERROR(VLOOKUP(B1602,Listor!$N$6:$P$47,3,FALSE)*I1602,"")</f>
        <v/>
      </c>
      <c r="K1602" s="81"/>
      <c r="L1602" s="88" t="str">
        <f>IFERROR((VLOOKUP(B1602,Listor!$N$6:$P$47,3,FALSE)*Biologiska!K1602)+(VLOOKUP(B1602,Listor!$N$6:$Q$47,4,FALSE)),"")</f>
        <v/>
      </c>
      <c r="M1602" s="63" t="str">
        <f t="shared" si="77"/>
        <v/>
      </c>
      <c r="N1602" s="75"/>
      <c r="O1602" s="84" t="str">
        <f t="shared" si="78"/>
        <v/>
      </c>
      <c r="P1602" s="107"/>
      <c r="Q1602" s="87" t="s">
        <v>79</v>
      </c>
      <c r="R1602" s="87"/>
      <c r="S1602" s="87"/>
      <c r="T1602" s="87"/>
      <c r="U1602" s="87"/>
      <c r="V1602" s="86" t="s">
        <v>79</v>
      </c>
      <c r="W1602" s="75"/>
      <c r="X1602" s="102" t="s">
        <v>79</v>
      </c>
      <c r="Y1602" s="63" t="str">
        <f>IFERROR(IF(VLOOKUP(X1602,Listor!$T$6:$U$7,2,FALSE)&lt;O1602,TRUE),"")</f>
        <v/>
      </c>
      <c r="Z1602" s="87"/>
      <c r="AA1602" s="104"/>
    </row>
    <row r="1603" spans="2:27" x14ac:dyDescent="0.25">
      <c r="B1603" s="68" t="s">
        <v>68</v>
      </c>
      <c r="C1603" s="80" t="str">
        <f>IFERROR(VLOOKUP(B1603,Listor!$A$6:$B$62,2,FALSE),"")</f>
        <v/>
      </c>
      <c r="D1603" s="80" t="str">
        <f>IFERROR(VLOOKUP(B1603,Listor!$A$6:$C$62,3,FALSE),"")</f>
        <v/>
      </c>
      <c r="E1603" s="110" t="s">
        <v>79</v>
      </c>
      <c r="F1603" s="66"/>
      <c r="G1603" s="35" t="str">
        <f>IFERROR(VLOOKUP(B1603,Listor!$A$6:$G$62,7,FALSE),"")</f>
        <v/>
      </c>
      <c r="H1603" s="63" t="str">
        <f>IFERROR(VLOOKUP(B1603,Listor!$N$6:$O$47,2,FALSE),"")</f>
        <v/>
      </c>
      <c r="I1603" s="63" t="str">
        <f t="shared" si="76"/>
        <v/>
      </c>
      <c r="J1603" s="96" t="str">
        <f>IFERROR(VLOOKUP(B1603,Listor!$N$6:$P$47,3,FALSE)*I1603,"")</f>
        <v/>
      </c>
      <c r="K1603" s="81"/>
      <c r="L1603" s="88" t="str">
        <f>IFERROR((VLOOKUP(B1603,Listor!$N$6:$P$47,3,FALSE)*Biologiska!K1603)+(VLOOKUP(B1603,Listor!$N$6:$Q$47,4,FALSE)),"")</f>
        <v/>
      </c>
      <c r="M1603" s="63" t="str">
        <f t="shared" si="77"/>
        <v/>
      </c>
      <c r="N1603" s="75"/>
      <c r="O1603" s="84" t="str">
        <f t="shared" si="78"/>
        <v/>
      </c>
      <c r="P1603" s="107"/>
      <c r="Q1603" s="87" t="s">
        <v>79</v>
      </c>
      <c r="R1603" s="87"/>
      <c r="S1603" s="87"/>
      <c r="T1603" s="87"/>
      <c r="U1603" s="87"/>
      <c r="V1603" s="86" t="s">
        <v>79</v>
      </c>
      <c r="W1603" s="75"/>
      <c r="X1603" s="102" t="s">
        <v>79</v>
      </c>
      <c r="Y1603" s="63" t="str">
        <f>IFERROR(IF(VLOOKUP(X1603,Listor!$T$6:$U$7,2,FALSE)&lt;O1603,TRUE),"")</f>
        <v/>
      </c>
      <c r="Z1603" s="87"/>
      <c r="AA1603" s="104"/>
    </row>
    <row r="1604" spans="2:27" x14ac:dyDescent="0.25">
      <c r="B1604" s="68" t="s">
        <v>68</v>
      </c>
      <c r="C1604" s="80" t="str">
        <f>IFERROR(VLOOKUP(B1604,Listor!$A$6:$B$62,2,FALSE),"")</f>
        <v/>
      </c>
      <c r="D1604" s="80" t="str">
        <f>IFERROR(VLOOKUP(B1604,Listor!$A$6:$C$62,3,FALSE),"")</f>
        <v/>
      </c>
      <c r="E1604" s="110" t="s">
        <v>79</v>
      </c>
      <c r="F1604" s="66"/>
      <c r="G1604" s="35" t="str">
        <f>IFERROR(VLOOKUP(B1604,Listor!$A$6:$G$62,7,FALSE),"")</f>
        <v/>
      </c>
      <c r="H1604" s="63" t="str">
        <f>IFERROR(VLOOKUP(B1604,Listor!$N$6:$O$47,2,FALSE),"")</f>
        <v/>
      </c>
      <c r="I1604" s="63" t="str">
        <f t="shared" si="76"/>
        <v/>
      </c>
      <c r="J1604" s="96" t="str">
        <f>IFERROR(VLOOKUP(B1604,Listor!$N$6:$P$47,3,FALSE)*I1604,"")</f>
        <v/>
      </c>
      <c r="K1604" s="81"/>
      <c r="L1604" s="88" t="str">
        <f>IFERROR((VLOOKUP(B1604,Listor!$N$6:$P$47,3,FALSE)*Biologiska!K1604)+(VLOOKUP(B1604,Listor!$N$6:$Q$47,4,FALSE)),"")</f>
        <v/>
      </c>
      <c r="M1604" s="63" t="str">
        <f t="shared" si="77"/>
        <v/>
      </c>
      <c r="N1604" s="75"/>
      <c r="O1604" s="84" t="str">
        <f t="shared" si="78"/>
        <v/>
      </c>
      <c r="P1604" s="107"/>
      <c r="Q1604" s="87" t="s">
        <v>79</v>
      </c>
      <c r="R1604" s="87"/>
      <c r="S1604" s="87"/>
      <c r="T1604" s="87"/>
      <c r="U1604" s="87"/>
      <c r="V1604" s="86" t="s">
        <v>79</v>
      </c>
      <c r="W1604" s="75"/>
      <c r="X1604" s="102" t="s">
        <v>79</v>
      </c>
      <c r="Y1604" s="63" t="str">
        <f>IFERROR(IF(VLOOKUP(X1604,Listor!$T$6:$U$7,2,FALSE)&lt;O1604,TRUE),"")</f>
        <v/>
      </c>
      <c r="Z1604" s="87"/>
      <c r="AA1604" s="104"/>
    </row>
    <row r="1605" spans="2:27" x14ac:dyDescent="0.25">
      <c r="B1605" s="68" t="s">
        <v>68</v>
      </c>
      <c r="C1605" s="80" t="str">
        <f>IFERROR(VLOOKUP(B1605,Listor!$A$6:$B$62,2,FALSE),"")</f>
        <v/>
      </c>
      <c r="D1605" s="80" t="str">
        <f>IFERROR(VLOOKUP(B1605,Listor!$A$6:$C$62,3,FALSE),"")</f>
        <v/>
      </c>
      <c r="E1605" s="110" t="s">
        <v>79</v>
      </c>
      <c r="F1605" s="66"/>
      <c r="G1605" s="35" t="str">
        <f>IFERROR(VLOOKUP(B1605,Listor!$A$6:$G$62,7,FALSE),"")</f>
        <v/>
      </c>
      <c r="H1605" s="63" t="str">
        <f>IFERROR(VLOOKUP(B1605,Listor!$N$6:$O$47,2,FALSE),"")</f>
        <v/>
      </c>
      <c r="I1605" s="63" t="str">
        <f t="shared" si="76"/>
        <v/>
      </c>
      <c r="J1605" s="96" t="str">
        <f>IFERROR(VLOOKUP(B1605,Listor!$N$6:$P$47,3,FALSE)*I1605,"")</f>
        <v/>
      </c>
      <c r="K1605" s="81"/>
      <c r="L1605" s="88" t="str">
        <f>IFERROR((VLOOKUP(B1605,Listor!$N$6:$P$47,3,FALSE)*Biologiska!K1605)+(VLOOKUP(B1605,Listor!$N$6:$Q$47,4,FALSE)),"")</f>
        <v/>
      </c>
      <c r="M1605" s="63" t="str">
        <f t="shared" si="77"/>
        <v/>
      </c>
      <c r="N1605" s="75"/>
      <c r="O1605" s="84" t="str">
        <f t="shared" si="78"/>
        <v/>
      </c>
      <c r="P1605" s="107"/>
      <c r="Q1605" s="87" t="s">
        <v>79</v>
      </c>
      <c r="R1605" s="87"/>
      <c r="S1605" s="87"/>
      <c r="T1605" s="87"/>
      <c r="U1605" s="87"/>
      <c r="V1605" s="86" t="s">
        <v>79</v>
      </c>
      <c r="W1605" s="75"/>
      <c r="X1605" s="102" t="s">
        <v>79</v>
      </c>
      <c r="Y1605" s="63" t="str">
        <f>IFERROR(IF(VLOOKUP(X1605,Listor!$T$6:$U$7,2,FALSE)&lt;O1605,TRUE),"")</f>
        <v/>
      </c>
      <c r="Z1605" s="87"/>
      <c r="AA1605" s="104"/>
    </row>
    <row r="1606" spans="2:27" x14ac:dyDescent="0.25">
      <c r="B1606" s="68" t="s">
        <v>68</v>
      </c>
      <c r="C1606" s="80" t="str">
        <f>IFERROR(VLOOKUP(B1606,Listor!$A$6:$B$62,2,FALSE),"")</f>
        <v/>
      </c>
      <c r="D1606" s="80" t="str">
        <f>IFERROR(VLOOKUP(B1606,Listor!$A$6:$C$62,3,FALSE),"")</f>
        <v/>
      </c>
      <c r="E1606" s="110" t="s">
        <v>79</v>
      </c>
      <c r="F1606" s="66"/>
      <c r="G1606" s="35" t="str">
        <f>IFERROR(VLOOKUP(B1606,Listor!$A$6:$G$62,7,FALSE),"")</f>
        <v/>
      </c>
      <c r="H1606" s="63" t="str">
        <f>IFERROR(VLOOKUP(B1606,Listor!$N$6:$O$47,2,FALSE),"")</f>
        <v/>
      </c>
      <c r="I1606" s="63" t="str">
        <f t="shared" si="76"/>
        <v/>
      </c>
      <c r="J1606" s="96" t="str">
        <f>IFERROR(VLOOKUP(B1606,Listor!$N$6:$P$47,3,FALSE)*I1606,"")</f>
        <v/>
      </c>
      <c r="K1606" s="81"/>
      <c r="L1606" s="88" t="str">
        <f>IFERROR((VLOOKUP(B1606,Listor!$N$6:$P$47,3,FALSE)*Biologiska!K1606)+(VLOOKUP(B1606,Listor!$N$6:$Q$47,4,FALSE)),"")</f>
        <v/>
      </c>
      <c r="M1606" s="63" t="str">
        <f t="shared" si="77"/>
        <v/>
      </c>
      <c r="N1606" s="75"/>
      <c r="O1606" s="84" t="str">
        <f t="shared" si="78"/>
        <v/>
      </c>
      <c r="P1606" s="107"/>
      <c r="Q1606" s="87" t="s">
        <v>79</v>
      </c>
      <c r="R1606" s="87"/>
      <c r="S1606" s="87"/>
      <c r="T1606" s="87"/>
      <c r="U1606" s="87"/>
      <c r="V1606" s="86" t="s">
        <v>79</v>
      </c>
      <c r="W1606" s="75"/>
      <c r="X1606" s="102" t="s">
        <v>79</v>
      </c>
      <c r="Y1606" s="63" t="str">
        <f>IFERROR(IF(VLOOKUP(X1606,Listor!$T$6:$U$7,2,FALSE)&lt;O1606,TRUE),"")</f>
        <v/>
      </c>
      <c r="Z1606" s="87"/>
      <c r="AA1606" s="104"/>
    </row>
    <row r="1607" spans="2:27" x14ac:dyDescent="0.25">
      <c r="B1607" s="68" t="s">
        <v>68</v>
      </c>
      <c r="C1607" s="80" t="str">
        <f>IFERROR(VLOOKUP(B1607,Listor!$A$6:$B$62,2,FALSE),"")</f>
        <v/>
      </c>
      <c r="D1607" s="80" t="str">
        <f>IFERROR(VLOOKUP(B1607,Listor!$A$6:$C$62,3,FALSE),"")</f>
        <v/>
      </c>
      <c r="E1607" s="110" t="s">
        <v>79</v>
      </c>
      <c r="F1607" s="66"/>
      <c r="G1607" s="35" t="str">
        <f>IFERROR(VLOOKUP(B1607,Listor!$A$6:$G$62,7,FALSE),"")</f>
        <v/>
      </c>
      <c r="H1607" s="63" t="str">
        <f>IFERROR(VLOOKUP(B1607,Listor!$N$6:$O$47,2,FALSE),"")</f>
        <v/>
      </c>
      <c r="I1607" s="63" t="str">
        <f t="shared" si="76"/>
        <v/>
      </c>
      <c r="J1607" s="96" t="str">
        <f>IFERROR(VLOOKUP(B1607,Listor!$N$6:$P$47,3,FALSE)*I1607,"")</f>
        <v/>
      </c>
      <c r="K1607" s="81"/>
      <c r="L1607" s="88" t="str">
        <f>IFERROR((VLOOKUP(B1607,Listor!$N$6:$P$47,3,FALSE)*Biologiska!K1607)+(VLOOKUP(B1607,Listor!$N$6:$Q$47,4,FALSE)),"")</f>
        <v/>
      </c>
      <c r="M1607" s="63" t="str">
        <f t="shared" si="77"/>
        <v/>
      </c>
      <c r="N1607" s="75"/>
      <c r="O1607" s="84" t="str">
        <f t="shared" si="78"/>
        <v/>
      </c>
      <c r="P1607" s="107"/>
      <c r="Q1607" s="87" t="s">
        <v>79</v>
      </c>
      <c r="R1607" s="87"/>
      <c r="S1607" s="87"/>
      <c r="T1607" s="87"/>
      <c r="U1607" s="87"/>
      <c r="V1607" s="86" t="s">
        <v>79</v>
      </c>
      <c r="W1607" s="75"/>
      <c r="X1607" s="102" t="s">
        <v>79</v>
      </c>
      <c r="Y1607" s="63" t="str">
        <f>IFERROR(IF(VLOOKUP(X1607,Listor!$T$6:$U$7,2,FALSE)&lt;O1607,TRUE),"")</f>
        <v/>
      </c>
      <c r="Z1607" s="87"/>
      <c r="AA1607" s="104"/>
    </row>
    <row r="1608" spans="2:27" x14ac:dyDescent="0.25">
      <c r="B1608" s="68" t="s">
        <v>68</v>
      </c>
      <c r="C1608" s="80" t="str">
        <f>IFERROR(VLOOKUP(B1608,Listor!$A$6:$B$62,2,FALSE),"")</f>
        <v/>
      </c>
      <c r="D1608" s="80" t="str">
        <f>IFERROR(VLOOKUP(B1608,Listor!$A$6:$C$62,3,FALSE),"")</f>
        <v/>
      </c>
      <c r="E1608" s="110" t="s">
        <v>79</v>
      </c>
      <c r="F1608" s="66"/>
      <c r="G1608" s="35" t="str">
        <f>IFERROR(VLOOKUP(B1608,Listor!$A$6:$G$62,7,FALSE),"")</f>
        <v/>
      </c>
      <c r="H1608" s="63" t="str">
        <f>IFERROR(VLOOKUP(B1608,Listor!$N$6:$O$47,2,FALSE),"")</f>
        <v/>
      </c>
      <c r="I1608" s="63" t="str">
        <f t="shared" si="76"/>
        <v/>
      </c>
      <c r="J1608" s="96" t="str">
        <f>IFERROR(VLOOKUP(B1608,Listor!$N$6:$P$47,3,FALSE)*I1608,"")</f>
        <v/>
      </c>
      <c r="K1608" s="81"/>
      <c r="L1608" s="88" t="str">
        <f>IFERROR((VLOOKUP(B1608,Listor!$N$6:$P$47,3,FALSE)*Biologiska!K1608)+(VLOOKUP(B1608,Listor!$N$6:$Q$47,4,FALSE)),"")</f>
        <v/>
      </c>
      <c r="M1608" s="63" t="str">
        <f t="shared" si="77"/>
        <v/>
      </c>
      <c r="N1608" s="75"/>
      <c r="O1608" s="84" t="str">
        <f t="shared" si="78"/>
        <v/>
      </c>
      <c r="P1608" s="107"/>
      <c r="Q1608" s="87" t="s">
        <v>79</v>
      </c>
      <c r="R1608" s="87"/>
      <c r="S1608" s="87"/>
      <c r="T1608" s="87"/>
      <c r="U1608" s="87"/>
      <c r="V1608" s="86" t="s">
        <v>79</v>
      </c>
      <c r="W1608" s="75"/>
      <c r="X1608" s="102" t="s">
        <v>79</v>
      </c>
      <c r="Y1608" s="63" t="str">
        <f>IFERROR(IF(VLOOKUP(X1608,Listor!$T$6:$U$7,2,FALSE)&lt;O1608,TRUE),"")</f>
        <v/>
      </c>
      <c r="Z1608" s="87"/>
      <c r="AA1608" s="104"/>
    </row>
    <row r="1609" spans="2:27" x14ac:dyDescent="0.25">
      <c r="B1609" s="68" t="s">
        <v>68</v>
      </c>
      <c r="C1609" s="80" t="str">
        <f>IFERROR(VLOOKUP(B1609,Listor!$A$6:$B$62,2,FALSE),"")</f>
        <v/>
      </c>
      <c r="D1609" s="80" t="str">
        <f>IFERROR(VLOOKUP(B1609,Listor!$A$6:$C$62,3,FALSE),"")</f>
        <v/>
      </c>
      <c r="E1609" s="110" t="s">
        <v>79</v>
      </c>
      <c r="F1609" s="66"/>
      <c r="G1609" s="35" t="str">
        <f>IFERROR(VLOOKUP(B1609,Listor!$A$6:$G$62,7,FALSE),"")</f>
        <v/>
      </c>
      <c r="H1609" s="63" t="str">
        <f>IFERROR(VLOOKUP(B1609,Listor!$N$6:$O$47,2,FALSE),"")</f>
        <v/>
      </c>
      <c r="I1609" s="63" t="str">
        <f t="shared" si="76"/>
        <v/>
      </c>
      <c r="J1609" s="96" t="str">
        <f>IFERROR(VLOOKUP(B1609,Listor!$N$6:$P$47,3,FALSE)*I1609,"")</f>
        <v/>
      </c>
      <c r="K1609" s="81"/>
      <c r="L1609" s="88" t="str">
        <f>IFERROR((VLOOKUP(B1609,Listor!$N$6:$P$47,3,FALSE)*Biologiska!K1609)+(VLOOKUP(B1609,Listor!$N$6:$Q$47,4,FALSE)),"")</f>
        <v/>
      </c>
      <c r="M1609" s="63" t="str">
        <f t="shared" si="77"/>
        <v/>
      </c>
      <c r="N1609" s="75"/>
      <c r="O1609" s="84" t="str">
        <f t="shared" si="78"/>
        <v/>
      </c>
      <c r="P1609" s="107"/>
      <c r="Q1609" s="87" t="s">
        <v>79</v>
      </c>
      <c r="R1609" s="87"/>
      <c r="S1609" s="87"/>
      <c r="T1609" s="87"/>
      <c r="U1609" s="87"/>
      <c r="V1609" s="86" t="s">
        <v>79</v>
      </c>
      <c r="W1609" s="75"/>
      <c r="X1609" s="102" t="s">
        <v>79</v>
      </c>
      <c r="Y1609" s="63" t="str">
        <f>IFERROR(IF(VLOOKUP(X1609,Listor!$T$6:$U$7,2,FALSE)&lt;O1609,TRUE),"")</f>
        <v/>
      </c>
      <c r="Z1609" s="87"/>
      <c r="AA1609" s="104"/>
    </row>
    <row r="1610" spans="2:27" x14ac:dyDescent="0.25">
      <c r="B1610" s="68" t="s">
        <v>68</v>
      </c>
      <c r="C1610" s="80" t="str">
        <f>IFERROR(VLOOKUP(B1610,Listor!$A$6:$B$62,2,FALSE),"")</f>
        <v/>
      </c>
      <c r="D1610" s="80" t="str">
        <f>IFERROR(VLOOKUP(B1610,Listor!$A$6:$C$62,3,FALSE),"")</f>
        <v/>
      </c>
      <c r="E1610" s="110" t="s">
        <v>79</v>
      </c>
      <c r="F1610" s="66"/>
      <c r="G1610" s="35" t="str">
        <f>IFERROR(VLOOKUP(B1610,Listor!$A$6:$G$62,7,FALSE),"")</f>
        <v/>
      </c>
      <c r="H1610" s="63" t="str">
        <f>IFERROR(VLOOKUP(B1610,Listor!$N$6:$O$47,2,FALSE),"")</f>
        <v/>
      </c>
      <c r="I1610" s="63" t="str">
        <f t="shared" si="76"/>
        <v/>
      </c>
      <c r="J1610" s="96" t="str">
        <f>IFERROR(VLOOKUP(B1610,Listor!$N$6:$P$47,3,FALSE)*I1610,"")</f>
        <v/>
      </c>
      <c r="K1610" s="81"/>
      <c r="L1610" s="88" t="str">
        <f>IFERROR((VLOOKUP(B1610,Listor!$N$6:$P$47,3,FALSE)*Biologiska!K1610)+(VLOOKUP(B1610,Listor!$N$6:$Q$47,4,FALSE)),"")</f>
        <v/>
      </c>
      <c r="M1610" s="63" t="str">
        <f t="shared" si="77"/>
        <v/>
      </c>
      <c r="N1610" s="75"/>
      <c r="O1610" s="84" t="str">
        <f t="shared" si="78"/>
        <v/>
      </c>
      <c r="P1610" s="107"/>
      <c r="Q1610" s="87" t="s">
        <v>79</v>
      </c>
      <c r="R1610" s="87"/>
      <c r="S1610" s="87"/>
      <c r="T1610" s="87"/>
      <c r="U1610" s="87"/>
      <c r="V1610" s="86" t="s">
        <v>79</v>
      </c>
      <c r="W1610" s="75"/>
      <c r="X1610" s="102" t="s">
        <v>79</v>
      </c>
      <c r="Y1610" s="63" t="str">
        <f>IFERROR(IF(VLOOKUP(X1610,Listor!$T$6:$U$7,2,FALSE)&lt;O1610,TRUE),"")</f>
        <v/>
      </c>
      <c r="Z1610" s="87"/>
      <c r="AA1610" s="104"/>
    </row>
    <row r="1611" spans="2:27" x14ac:dyDescent="0.25">
      <c r="B1611" s="68" t="s">
        <v>68</v>
      </c>
      <c r="C1611" s="80" t="str">
        <f>IFERROR(VLOOKUP(B1611,Listor!$A$6:$B$62,2,FALSE),"")</f>
        <v/>
      </c>
      <c r="D1611" s="80" t="str">
        <f>IFERROR(VLOOKUP(B1611,Listor!$A$6:$C$62,3,FALSE),"")</f>
        <v/>
      </c>
      <c r="E1611" s="110" t="s">
        <v>79</v>
      </c>
      <c r="F1611" s="66"/>
      <c r="G1611" s="35" t="str">
        <f>IFERROR(VLOOKUP(B1611,Listor!$A$6:$G$62,7,FALSE),"")</f>
        <v/>
      </c>
      <c r="H1611" s="63" t="str">
        <f>IFERROR(VLOOKUP(B1611,Listor!$N$6:$O$47,2,FALSE),"")</f>
        <v/>
      </c>
      <c r="I1611" s="63" t="str">
        <f t="shared" si="76"/>
        <v/>
      </c>
      <c r="J1611" s="96" t="str">
        <f>IFERROR(VLOOKUP(B1611,Listor!$N$6:$P$47,3,FALSE)*I1611,"")</f>
        <v/>
      </c>
      <c r="K1611" s="81"/>
      <c r="L1611" s="88" t="str">
        <f>IFERROR((VLOOKUP(B1611,Listor!$N$6:$P$47,3,FALSE)*Biologiska!K1611)+(VLOOKUP(B1611,Listor!$N$6:$Q$47,4,FALSE)),"")</f>
        <v/>
      </c>
      <c r="M1611" s="63" t="str">
        <f t="shared" si="77"/>
        <v/>
      </c>
      <c r="N1611" s="75"/>
      <c r="O1611" s="84" t="str">
        <f t="shared" si="78"/>
        <v/>
      </c>
      <c r="P1611" s="107"/>
      <c r="Q1611" s="87" t="s">
        <v>79</v>
      </c>
      <c r="R1611" s="87"/>
      <c r="S1611" s="87"/>
      <c r="T1611" s="87"/>
      <c r="U1611" s="87"/>
      <c r="V1611" s="86" t="s">
        <v>79</v>
      </c>
      <c r="W1611" s="75"/>
      <c r="X1611" s="102" t="s">
        <v>79</v>
      </c>
      <c r="Y1611" s="63" t="str">
        <f>IFERROR(IF(VLOOKUP(X1611,Listor!$T$6:$U$7,2,FALSE)&lt;O1611,TRUE),"")</f>
        <v/>
      </c>
      <c r="Z1611" s="87"/>
      <c r="AA1611" s="104"/>
    </row>
    <row r="1612" spans="2:27" x14ac:dyDescent="0.25">
      <c r="B1612" s="68" t="s">
        <v>68</v>
      </c>
      <c r="C1612" s="80" t="str">
        <f>IFERROR(VLOOKUP(B1612,Listor!$A$6:$B$62,2,FALSE),"")</f>
        <v/>
      </c>
      <c r="D1612" s="80" t="str">
        <f>IFERROR(VLOOKUP(B1612,Listor!$A$6:$C$62,3,FALSE),"")</f>
        <v/>
      </c>
      <c r="E1612" s="110" t="s">
        <v>79</v>
      </c>
      <c r="F1612" s="66"/>
      <c r="G1612" s="35" t="str">
        <f>IFERROR(VLOOKUP(B1612,Listor!$A$6:$G$62,7,FALSE),"")</f>
        <v/>
      </c>
      <c r="H1612" s="63" t="str">
        <f>IFERROR(VLOOKUP(B1612,Listor!$N$6:$O$47,2,FALSE),"")</f>
        <v/>
      </c>
      <c r="I1612" s="63" t="str">
        <f t="shared" si="76"/>
        <v/>
      </c>
      <c r="J1612" s="96" t="str">
        <f>IFERROR(VLOOKUP(B1612,Listor!$N$6:$P$47,3,FALSE)*I1612,"")</f>
        <v/>
      </c>
      <c r="K1612" s="81"/>
      <c r="L1612" s="88" t="str">
        <f>IFERROR((VLOOKUP(B1612,Listor!$N$6:$P$47,3,FALSE)*Biologiska!K1612)+(VLOOKUP(B1612,Listor!$N$6:$Q$47,4,FALSE)),"")</f>
        <v/>
      </c>
      <c r="M1612" s="63" t="str">
        <f t="shared" si="77"/>
        <v/>
      </c>
      <c r="N1612" s="75"/>
      <c r="O1612" s="84" t="str">
        <f t="shared" si="78"/>
        <v/>
      </c>
      <c r="P1612" s="107"/>
      <c r="Q1612" s="87" t="s">
        <v>79</v>
      </c>
      <c r="R1612" s="87"/>
      <c r="S1612" s="87"/>
      <c r="T1612" s="87"/>
      <c r="U1612" s="87"/>
      <c r="V1612" s="86" t="s">
        <v>79</v>
      </c>
      <c r="W1612" s="75"/>
      <c r="X1612" s="102" t="s">
        <v>79</v>
      </c>
      <c r="Y1612" s="63" t="str">
        <f>IFERROR(IF(VLOOKUP(X1612,Listor!$T$6:$U$7,2,FALSE)&lt;O1612,TRUE),"")</f>
        <v/>
      </c>
      <c r="Z1612" s="87"/>
      <c r="AA1612" s="104"/>
    </row>
    <row r="1613" spans="2:27" x14ac:dyDescent="0.25">
      <c r="B1613" s="68" t="s">
        <v>68</v>
      </c>
      <c r="C1613" s="80" t="str">
        <f>IFERROR(VLOOKUP(B1613,Listor!$A$6:$B$62,2,FALSE),"")</f>
        <v/>
      </c>
      <c r="D1613" s="80" t="str">
        <f>IFERROR(VLOOKUP(B1613,Listor!$A$6:$C$62,3,FALSE),"")</f>
        <v/>
      </c>
      <c r="E1613" s="110" t="s">
        <v>79</v>
      </c>
      <c r="F1613" s="66"/>
      <c r="G1613" s="35" t="str">
        <f>IFERROR(VLOOKUP(B1613,Listor!$A$6:$G$62,7,FALSE),"")</f>
        <v/>
      </c>
      <c r="H1613" s="63" t="str">
        <f>IFERROR(VLOOKUP(B1613,Listor!$N$6:$O$47,2,FALSE),"")</f>
        <v/>
      </c>
      <c r="I1613" s="63" t="str">
        <f t="shared" si="76"/>
        <v/>
      </c>
      <c r="J1613" s="96" t="str">
        <f>IFERROR(VLOOKUP(B1613,Listor!$N$6:$P$47,3,FALSE)*I1613,"")</f>
        <v/>
      </c>
      <c r="K1613" s="81"/>
      <c r="L1613" s="88" t="str">
        <f>IFERROR((VLOOKUP(B1613,Listor!$N$6:$P$47,3,FALSE)*Biologiska!K1613)+(VLOOKUP(B1613,Listor!$N$6:$Q$47,4,FALSE)),"")</f>
        <v/>
      </c>
      <c r="M1613" s="63" t="str">
        <f t="shared" si="77"/>
        <v/>
      </c>
      <c r="N1613" s="75"/>
      <c r="O1613" s="84" t="str">
        <f t="shared" si="78"/>
        <v/>
      </c>
      <c r="P1613" s="107"/>
      <c r="Q1613" s="87" t="s">
        <v>79</v>
      </c>
      <c r="R1613" s="87"/>
      <c r="S1613" s="87"/>
      <c r="T1613" s="87"/>
      <c r="U1613" s="87"/>
      <c r="V1613" s="86" t="s">
        <v>79</v>
      </c>
      <c r="W1613" s="75"/>
      <c r="X1613" s="102" t="s">
        <v>79</v>
      </c>
      <c r="Y1613" s="63" t="str">
        <f>IFERROR(IF(VLOOKUP(X1613,Listor!$T$6:$U$7,2,FALSE)&lt;O1613,TRUE),"")</f>
        <v/>
      </c>
      <c r="Z1613" s="87"/>
      <c r="AA1613" s="104"/>
    </row>
    <row r="1614" spans="2:27" x14ac:dyDescent="0.25">
      <c r="B1614" s="68" t="s">
        <v>68</v>
      </c>
      <c r="C1614" s="80" t="str">
        <f>IFERROR(VLOOKUP(B1614,Listor!$A$6:$B$62,2,FALSE),"")</f>
        <v/>
      </c>
      <c r="D1614" s="80" t="str">
        <f>IFERROR(VLOOKUP(B1614,Listor!$A$6:$C$62,3,FALSE),"")</f>
        <v/>
      </c>
      <c r="E1614" s="110" t="s">
        <v>79</v>
      </c>
      <c r="F1614" s="66"/>
      <c r="G1614" s="35" t="str">
        <f>IFERROR(VLOOKUP(B1614,Listor!$A$6:$G$62,7,FALSE),"")</f>
        <v/>
      </c>
      <c r="H1614" s="63" t="str">
        <f>IFERROR(VLOOKUP(B1614,Listor!$N$6:$O$47,2,FALSE),"")</f>
        <v/>
      </c>
      <c r="I1614" s="63" t="str">
        <f t="shared" si="76"/>
        <v/>
      </c>
      <c r="J1614" s="96" t="str">
        <f>IFERROR(VLOOKUP(B1614,Listor!$N$6:$P$47,3,FALSE)*I1614,"")</f>
        <v/>
      </c>
      <c r="K1614" s="81"/>
      <c r="L1614" s="88" t="str">
        <f>IFERROR((VLOOKUP(B1614,Listor!$N$6:$P$47,3,FALSE)*Biologiska!K1614)+(VLOOKUP(B1614,Listor!$N$6:$Q$47,4,FALSE)),"")</f>
        <v/>
      </c>
      <c r="M1614" s="63" t="str">
        <f t="shared" si="77"/>
        <v/>
      </c>
      <c r="N1614" s="75"/>
      <c r="O1614" s="84" t="str">
        <f t="shared" si="78"/>
        <v/>
      </c>
      <c r="P1614" s="107"/>
      <c r="Q1614" s="87" t="s">
        <v>79</v>
      </c>
      <c r="R1614" s="87"/>
      <c r="S1614" s="87"/>
      <c r="T1614" s="87"/>
      <c r="U1614" s="87"/>
      <c r="V1614" s="86" t="s">
        <v>79</v>
      </c>
      <c r="W1614" s="75"/>
      <c r="X1614" s="102" t="s">
        <v>79</v>
      </c>
      <c r="Y1614" s="63" t="str">
        <f>IFERROR(IF(VLOOKUP(X1614,Listor!$T$6:$U$7,2,FALSE)&lt;O1614,TRUE),"")</f>
        <v/>
      </c>
      <c r="Z1614" s="87"/>
      <c r="AA1614" s="104"/>
    </row>
    <row r="1615" spans="2:27" x14ac:dyDescent="0.25">
      <c r="B1615" s="68" t="s">
        <v>68</v>
      </c>
      <c r="C1615" s="80" t="str">
        <f>IFERROR(VLOOKUP(B1615,Listor!$A$6:$B$62,2,FALSE),"")</f>
        <v/>
      </c>
      <c r="D1615" s="80" t="str">
        <f>IFERROR(VLOOKUP(B1615,Listor!$A$6:$C$62,3,FALSE),"")</f>
        <v/>
      </c>
      <c r="E1615" s="110" t="s">
        <v>79</v>
      </c>
      <c r="F1615" s="66"/>
      <c r="G1615" s="35" t="str">
        <f>IFERROR(VLOOKUP(B1615,Listor!$A$6:$G$62,7,FALSE),"")</f>
        <v/>
      </c>
      <c r="H1615" s="63" t="str">
        <f>IFERROR(VLOOKUP(B1615,Listor!$N$6:$O$47,2,FALSE),"")</f>
        <v/>
      </c>
      <c r="I1615" s="63" t="str">
        <f t="shared" si="76"/>
        <v/>
      </c>
      <c r="J1615" s="96" t="str">
        <f>IFERROR(VLOOKUP(B1615,Listor!$N$6:$P$47,3,FALSE)*I1615,"")</f>
        <v/>
      </c>
      <c r="K1615" s="81"/>
      <c r="L1615" s="88" t="str">
        <f>IFERROR((VLOOKUP(B1615,Listor!$N$6:$P$47,3,FALSE)*Biologiska!K1615)+(VLOOKUP(B1615,Listor!$N$6:$Q$47,4,FALSE)),"")</f>
        <v/>
      </c>
      <c r="M1615" s="63" t="str">
        <f t="shared" si="77"/>
        <v/>
      </c>
      <c r="N1615" s="75"/>
      <c r="O1615" s="84" t="str">
        <f t="shared" si="78"/>
        <v/>
      </c>
      <c r="P1615" s="107"/>
      <c r="Q1615" s="87" t="s">
        <v>79</v>
      </c>
      <c r="R1615" s="87"/>
      <c r="S1615" s="87"/>
      <c r="T1615" s="87"/>
      <c r="U1615" s="87"/>
      <c r="V1615" s="86" t="s">
        <v>79</v>
      </c>
      <c r="W1615" s="75"/>
      <c r="X1615" s="102" t="s">
        <v>79</v>
      </c>
      <c r="Y1615" s="63" t="str">
        <f>IFERROR(IF(VLOOKUP(X1615,Listor!$T$6:$U$7,2,FALSE)&lt;O1615,TRUE),"")</f>
        <v/>
      </c>
      <c r="Z1615" s="87"/>
      <c r="AA1615" s="104"/>
    </row>
    <row r="1616" spans="2:27" x14ac:dyDescent="0.25">
      <c r="B1616" s="68" t="s">
        <v>68</v>
      </c>
      <c r="C1616" s="80" t="str">
        <f>IFERROR(VLOOKUP(B1616,Listor!$A$6:$B$62,2,FALSE),"")</f>
        <v/>
      </c>
      <c r="D1616" s="80" t="str">
        <f>IFERROR(VLOOKUP(B1616,Listor!$A$6:$C$62,3,FALSE),"")</f>
        <v/>
      </c>
      <c r="E1616" s="110" t="s">
        <v>79</v>
      </c>
      <c r="F1616" s="66"/>
      <c r="G1616" s="35" t="str">
        <f>IFERROR(VLOOKUP(B1616,Listor!$A$6:$G$62,7,FALSE),"")</f>
        <v/>
      </c>
      <c r="H1616" s="63" t="str">
        <f>IFERROR(VLOOKUP(B1616,Listor!$N$6:$O$47,2,FALSE),"")</f>
        <v/>
      </c>
      <c r="I1616" s="63" t="str">
        <f t="shared" si="76"/>
        <v/>
      </c>
      <c r="J1616" s="96" t="str">
        <f>IFERROR(VLOOKUP(B1616,Listor!$N$6:$P$47,3,FALSE)*I1616,"")</f>
        <v/>
      </c>
      <c r="K1616" s="81"/>
      <c r="L1616" s="88" t="str">
        <f>IFERROR((VLOOKUP(B1616,Listor!$N$6:$P$47,3,FALSE)*Biologiska!K1616)+(VLOOKUP(B1616,Listor!$N$6:$Q$47,4,FALSE)),"")</f>
        <v/>
      </c>
      <c r="M1616" s="63" t="str">
        <f t="shared" si="77"/>
        <v/>
      </c>
      <c r="N1616" s="75"/>
      <c r="O1616" s="84" t="str">
        <f t="shared" si="78"/>
        <v/>
      </c>
      <c r="P1616" s="107"/>
      <c r="Q1616" s="87" t="s">
        <v>79</v>
      </c>
      <c r="R1616" s="87"/>
      <c r="S1616" s="87"/>
      <c r="T1616" s="87"/>
      <c r="U1616" s="87"/>
      <c r="V1616" s="86" t="s">
        <v>79</v>
      </c>
      <c r="W1616" s="75"/>
      <c r="X1616" s="102" t="s">
        <v>79</v>
      </c>
      <c r="Y1616" s="63" t="str">
        <f>IFERROR(IF(VLOOKUP(X1616,Listor!$T$6:$U$7,2,FALSE)&lt;O1616,TRUE),"")</f>
        <v/>
      </c>
      <c r="Z1616" s="87"/>
      <c r="AA1616" s="104"/>
    </row>
    <row r="1617" spans="2:27" x14ac:dyDescent="0.25">
      <c r="B1617" s="68" t="s">
        <v>68</v>
      </c>
      <c r="C1617" s="80" t="str">
        <f>IFERROR(VLOOKUP(B1617,Listor!$A$6:$B$62,2,FALSE),"")</f>
        <v/>
      </c>
      <c r="D1617" s="80" t="str">
        <f>IFERROR(VLOOKUP(B1617,Listor!$A$6:$C$62,3,FALSE),"")</f>
        <v/>
      </c>
      <c r="E1617" s="110" t="s">
        <v>79</v>
      </c>
      <c r="F1617" s="66"/>
      <c r="G1617" s="35" t="str">
        <f>IFERROR(VLOOKUP(B1617,Listor!$A$6:$G$62,7,FALSE),"")</f>
        <v/>
      </c>
      <c r="H1617" s="63" t="str">
        <f>IFERROR(VLOOKUP(B1617,Listor!$N$6:$O$47,2,FALSE),"")</f>
        <v/>
      </c>
      <c r="I1617" s="63" t="str">
        <f t="shared" si="76"/>
        <v/>
      </c>
      <c r="J1617" s="96" t="str">
        <f>IFERROR(VLOOKUP(B1617,Listor!$N$6:$P$47,3,FALSE)*I1617,"")</f>
        <v/>
      </c>
      <c r="K1617" s="81"/>
      <c r="L1617" s="88" t="str">
        <f>IFERROR((VLOOKUP(B1617,Listor!$N$6:$P$47,3,FALSE)*Biologiska!K1617)+(VLOOKUP(B1617,Listor!$N$6:$Q$47,4,FALSE)),"")</f>
        <v/>
      </c>
      <c r="M1617" s="63" t="str">
        <f t="shared" si="77"/>
        <v/>
      </c>
      <c r="N1617" s="75"/>
      <c r="O1617" s="84" t="str">
        <f t="shared" si="78"/>
        <v/>
      </c>
      <c r="P1617" s="107"/>
      <c r="Q1617" s="87" t="s">
        <v>79</v>
      </c>
      <c r="R1617" s="87"/>
      <c r="S1617" s="87"/>
      <c r="T1617" s="87"/>
      <c r="U1617" s="87"/>
      <c r="V1617" s="86" t="s">
        <v>79</v>
      </c>
      <c r="W1617" s="75"/>
      <c r="X1617" s="102" t="s">
        <v>79</v>
      </c>
      <c r="Y1617" s="63" t="str">
        <f>IFERROR(IF(VLOOKUP(X1617,Listor!$T$6:$U$7,2,FALSE)&lt;O1617,TRUE),"")</f>
        <v/>
      </c>
      <c r="Z1617" s="87"/>
      <c r="AA1617" s="104"/>
    </row>
    <row r="1618" spans="2:27" x14ac:dyDescent="0.25">
      <c r="B1618" s="68" t="s">
        <v>68</v>
      </c>
      <c r="C1618" s="80" t="str">
        <f>IFERROR(VLOOKUP(B1618,Listor!$A$6:$B$62,2,FALSE),"")</f>
        <v/>
      </c>
      <c r="D1618" s="80" t="str">
        <f>IFERROR(VLOOKUP(B1618,Listor!$A$6:$C$62,3,FALSE),"")</f>
        <v/>
      </c>
      <c r="E1618" s="110" t="s">
        <v>79</v>
      </c>
      <c r="F1618" s="66"/>
      <c r="G1618" s="35" t="str">
        <f>IFERROR(VLOOKUP(B1618,Listor!$A$6:$G$62,7,FALSE),"")</f>
        <v/>
      </c>
      <c r="H1618" s="63" t="str">
        <f>IFERROR(VLOOKUP(B1618,Listor!$N$6:$O$47,2,FALSE),"")</f>
        <v/>
      </c>
      <c r="I1618" s="63" t="str">
        <f t="shared" si="76"/>
        <v/>
      </c>
      <c r="J1618" s="96" t="str">
        <f>IFERROR(VLOOKUP(B1618,Listor!$N$6:$P$47,3,FALSE)*I1618,"")</f>
        <v/>
      </c>
      <c r="K1618" s="81"/>
      <c r="L1618" s="88" t="str">
        <f>IFERROR((VLOOKUP(B1618,Listor!$N$6:$P$47,3,FALSE)*Biologiska!K1618)+(VLOOKUP(B1618,Listor!$N$6:$Q$47,4,FALSE)),"")</f>
        <v/>
      </c>
      <c r="M1618" s="63" t="str">
        <f t="shared" si="77"/>
        <v/>
      </c>
      <c r="N1618" s="75"/>
      <c r="O1618" s="84" t="str">
        <f t="shared" si="78"/>
        <v/>
      </c>
      <c r="P1618" s="107"/>
      <c r="Q1618" s="87" t="s">
        <v>79</v>
      </c>
      <c r="R1618" s="87"/>
      <c r="S1618" s="87"/>
      <c r="T1618" s="87"/>
      <c r="U1618" s="87"/>
      <c r="V1618" s="86" t="s">
        <v>79</v>
      </c>
      <c r="W1618" s="75"/>
      <c r="X1618" s="102" t="s">
        <v>79</v>
      </c>
      <c r="Y1618" s="63" t="str">
        <f>IFERROR(IF(VLOOKUP(X1618,Listor!$T$6:$U$7,2,FALSE)&lt;O1618,TRUE),"")</f>
        <v/>
      </c>
      <c r="Z1618" s="87"/>
      <c r="AA1618" s="104"/>
    </row>
    <row r="1619" spans="2:27" x14ac:dyDescent="0.25">
      <c r="B1619" s="68" t="s">
        <v>68</v>
      </c>
      <c r="C1619" s="80" t="str">
        <f>IFERROR(VLOOKUP(B1619,Listor!$A$6:$B$62,2,FALSE),"")</f>
        <v/>
      </c>
      <c r="D1619" s="80" t="str">
        <f>IFERROR(VLOOKUP(B1619,Listor!$A$6:$C$62,3,FALSE),"")</f>
        <v/>
      </c>
      <c r="E1619" s="110" t="s">
        <v>79</v>
      </c>
      <c r="F1619" s="66"/>
      <c r="G1619" s="35" t="str">
        <f>IFERROR(VLOOKUP(B1619,Listor!$A$6:$G$62,7,FALSE),"")</f>
        <v/>
      </c>
      <c r="H1619" s="63" t="str">
        <f>IFERROR(VLOOKUP(B1619,Listor!$N$6:$O$47,2,FALSE),"")</f>
        <v/>
      </c>
      <c r="I1619" s="63" t="str">
        <f t="shared" si="76"/>
        <v/>
      </c>
      <c r="J1619" s="96" t="str">
        <f>IFERROR(VLOOKUP(B1619,Listor!$N$6:$P$47,3,FALSE)*I1619,"")</f>
        <v/>
      </c>
      <c r="K1619" s="81"/>
      <c r="L1619" s="88" t="str">
        <f>IFERROR((VLOOKUP(B1619,Listor!$N$6:$P$47,3,FALSE)*Biologiska!K1619)+(VLOOKUP(B1619,Listor!$N$6:$Q$47,4,FALSE)),"")</f>
        <v/>
      </c>
      <c r="M1619" s="63" t="str">
        <f t="shared" si="77"/>
        <v/>
      </c>
      <c r="N1619" s="75"/>
      <c r="O1619" s="84" t="str">
        <f t="shared" si="78"/>
        <v/>
      </c>
      <c r="P1619" s="107"/>
      <c r="Q1619" s="87" t="s">
        <v>79</v>
      </c>
      <c r="R1619" s="87"/>
      <c r="S1619" s="87"/>
      <c r="T1619" s="87"/>
      <c r="U1619" s="87"/>
      <c r="V1619" s="86" t="s">
        <v>79</v>
      </c>
      <c r="W1619" s="75"/>
      <c r="X1619" s="102" t="s">
        <v>79</v>
      </c>
      <c r="Y1619" s="63" t="str">
        <f>IFERROR(IF(VLOOKUP(X1619,Listor!$T$6:$U$7,2,FALSE)&lt;O1619,TRUE),"")</f>
        <v/>
      </c>
      <c r="Z1619" s="87"/>
      <c r="AA1619" s="104"/>
    </row>
    <row r="1620" spans="2:27" x14ac:dyDescent="0.25">
      <c r="B1620" s="68" t="s">
        <v>68</v>
      </c>
      <c r="C1620" s="80" t="str">
        <f>IFERROR(VLOOKUP(B1620,Listor!$A$6:$B$62,2,FALSE),"")</f>
        <v/>
      </c>
      <c r="D1620" s="80" t="str">
        <f>IFERROR(VLOOKUP(B1620,Listor!$A$6:$C$62,3,FALSE),"")</f>
        <v/>
      </c>
      <c r="E1620" s="110" t="s">
        <v>79</v>
      </c>
      <c r="F1620" s="66"/>
      <c r="G1620" s="35" t="str">
        <f>IFERROR(VLOOKUP(B1620,Listor!$A$6:$G$62,7,FALSE),"")</f>
        <v/>
      </c>
      <c r="H1620" s="63" t="str">
        <f>IFERROR(VLOOKUP(B1620,Listor!$N$6:$O$47,2,FALSE),"")</f>
        <v/>
      </c>
      <c r="I1620" s="63" t="str">
        <f t="shared" si="76"/>
        <v/>
      </c>
      <c r="J1620" s="96" t="str">
        <f>IFERROR(VLOOKUP(B1620,Listor!$N$6:$P$47,3,FALSE)*I1620,"")</f>
        <v/>
      </c>
      <c r="K1620" s="81"/>
      <c r="L1620" s="88" t="str">
        <f>IFERROR((VLOOKUP(B1620,Listor!$N$6:$P$47,3,FALSE)*Biologiska!K1620)+(VLOOKUP(B1620,Listor!$N$6:$Q$47,4,FALSE)),"")</f>
        <v/>
      </c>
      <c r="M1620" s="63" t="str">
        <f t="shared" si="77"/>
        <v/>
      </c>
      <c r="N1620" s="75"/>
      <c r="O1620" s="84" t="str">
        <f t="shared" si="78"/>
        <v/>
      </c>
      <c r="P1620" s="107"/>
      <c r="Q1620" s="87" t="s">
        <v>79</v>
      </c>
      <c r="R1620" s="87"/>
      <c r="S1620" s="87"/>
      <c r="T1620" s="87"/>
      <c r="U1620" s="87"/>
      <c r="V1620" s="86" t="s">
        <v>79</v>
      </c>
      <c r="W1620" s="75"/>
      <c r="X1620" s="102" t="s">
        <v>79</v>
      </c>
      <c r="Y1620" s="63" t="str">
        <f>IFERROR(IF(VLOOKUP(X1620,Listor!$T$6:$U$7,2,FALSE)&lt;O1620,TRUE),"")</f>
        <v/>
      </c>
      <c r="Z1620" s="87"/>
      <c r="AA1620" s="104"/>
    </row>
    <row r="1621" spans="2:27" x14ac:dyDescent="0.25">
      <c r="B1621" s="68" t="s">
        <v>68</v>
      </c>
      <c r="C1621" s="80" t="str">
        <f>IFERROR(VLOOKUP(B1621,Listor!$A$6:$B$62,2,FALSE),"")</f>
        <v/>
      </c>
      <c r="D1621" s="80" t="str">
        <f>IFERROR(VLOOKUP(B1621,Listor!$A$6:$C$62,3,FALSE),"")</f>
        <v/>
      </c>
      <c r="E1621" s="110" t="s">
        <v>79</v>
      </c>
      <c r="F1621" s="66"/>
      <c r="G1621" s="35" t="str">
        <f>IFERROR(VLOOKUP(B1621,Listor!$A$6:$G$62,7,FALSE),"")</f>
        <v/>
      </c>
      <c r="H1621" s="63" t="str">
        <f>IFERROR(VLOOKUP(B1621,Listor!$N$6:$O$47,2,FALSE),"")</f>
        <v/>
      </c>
      <c r="I1621" s="63" t="str">
        <f t="shared" si="76"/>
        <v/>
      </c>
      <c r="J1621" s="96" t="str">
        <f>IFERROR(VLOOKUP(B1621,Listor!$N$6:$P$47,3,FALSE)*I1621,"")</f>
        <v/>
      </c>
      <c r="K1621" s="81"/>
      <c r="L1621" s="88" t="str">
        <f>IFERROR((VLOOKUP(B1621,Listor!$N$6:$P$47,3,FALSE)*Biologiska!K1621)+(VLOOKUP(B1621,Listor!$N$6:$Q$47,4,FALSE)),"")</f>
        <v/>
      </c>
      <c r="M1621" s="63" t="str">
        <f t="shared" si="77"/>
        <v/>
      </c>
      <c r="N1621" s="75"/>
      <c r="O1621" s="84" t="str">
        <f t="shared" si="78"/>
        <v/>
      </c>
      <c r="P1621" s="107"/>
      <c r="Q1621" s="87" t="s">
        <v>79</v>
      </c>
      <c r="R1621" s="87"/>
      <c r="S1621" s="87"/>
      <c r="T1621" s="87"/>
      <c r="U1621" s="87"/>
      <c r="V1621" s="86" t="s">
        <v>79</v>
      </c>
      <c r="W1621" s="75"/>
      <c r="X1621" s="102" t="s">
        <v>79</v>
      </c>
      <c r="Y1621" s="63" t="str">
        <f>IFERROR(IF(VLOOKUP(X1621,Listor!$T$6:$U$7,2,FALSE)&lt;O1621,TRUE),"")</f>
        <v/>
      </c>
      <c r="Z1621" s="87"/>
      <c r="AA1621" s="104"/>
    </row>
    <row r="1622" spans="2:27" x14ac:dyDescent="0.25">
      <c r="B1622" s="68" t="s">
        <v>68</v>
      </c>
      <c r="C1622" s="80" t="str">
        <f>IFERROR(VLOOKUP(B1622,Listor!$A$6:$B$62,2,FALSE),"")</f>
        <v/>
      </c>
      <c r="D1622" s="80" t="str">
        <f>IFERROR(VLOOKUP(B1622,Listor!$A$6:$C$62,3,FALSE),"")</f>
        <v/>
      </c>
      <c r="E1622" s="110" t="s">
        <v>79</v>
      </c>
      <c r="F1622" s="66"/>
      <c r="G1622" s="35" t="str">
        <f>IFERROR(VLOOKUP(B1622,Listor!$A$6:$G$62,7,FALSE),"")</f>
        <v/>
      </c>
      <c r="H1622" s="63" t="str">
        <f>IFERROR(VLOOKUP(B1622,Listor!$N$6:$O$47,2,FALSE),"")</f>
        <v/>
      </c>
      <c r="I1622" s="63" t="str">
        <f t="shared" si="76"/>
        <v/>
      </c>
      <c r="J1622" s="96" t="str">
        <f>IFERROR(VLOOKUP(B1622,Listor!$N$6:$P$47,3,FALSE)*I1622,"")</f>
        <v/>
      </c>
      <c r="K1622" s="81"/>
      <c r="L1622" s="88" t="str">
        <f>IFERROR((VLOOKUP(B1622,Listor!$N$6:$P$47,3,FALSE)*Biologiska!K1622)+(VLOOKUP(B1622,Listor!$N$6:$Q$47,4,FALSE)),"")</f>
        <v/>
      </c>
      <c r="M1622" s="63" t="str">
        <f t="shared" si="77"/>
        <v/>
      </c>
      <c r="N1622" s="75"/>
      <c r="O1622" s="84" t="str">
        <f t="shared" si="78"/>
        <v/>
      </c>
      <c r="P1622" s="107"/>
      <c r="Q1622" s="87" t="s">
        <v>79</v>
      </c>
      <c r="R1622" s="87"/>
      <c r="S1622" s="87"/>
      <c r="T1622" s="87"/>
      <c r="U1622" s="87"/>
      <c r="V1622" s="86" t="s">
        <v>79</v>
      </c>
      <c r="W1622" s="75"/>
      <c r="X1622" s="102" t="s">
        <v>79</v>
      </c>
      <c r="Y1622" s="63" t="str">
        <f>IFERROR(IF(VLOOKUP(X1622,Listor!$T$6:$U$7,2,FALSE)&lt;O1622,TRUE),"")</f>
        <v/>
      </c>
      <c r="Z1622" s="87"/>
      <c r="AA1622" s="104"/>
    </row>
    <row r="1623" spans="2:27" x14ac:dyDescent="0.25">
      <c r="B1623" s="68" t="s">
        <v>68</v>
      </c>
      <c r="C1623" s="80" t="str">
        <f>IFERROR(VLOOKUP(B1623,Listor!$A$6:$B$62,2,FALSE),"")</f>
        <v/>
      </c>
      <c r="D1623" s="80" t="str">
        <f>IFERROR(VLOOKUP(B1623,Listor!$A$6:$C$62,3,FALSE),"")</f>
        <v/>
      </c>
      <c r="E1623" s="110" t="s">
        <v>79</v>
      </c>
      <c r="F1623" s="66"/>
      <c r="G1623" s="35" t="str">
        <f>IFERROR(VLOOKUP(B1623,Listor!$A$6:$G$62,7,FALSE),"")</f>
        <v/>
      </c>
      <c r="H1623" s="63" t="str">
        <f>IFERROR(VLOOKUP(B1623,Listor!$N$6:$O$47,2,FALSE),"")</f>
        <v/>
      </c>
      <c r="I1623" s="63" t="str">
        <f t="shared" si="76"/>
        <v/>
      </c>
      <c r="J1623" s="96" t="str">
        <f>IFERROR(VLOOKUP(B1623,Listor!$N$6:$P$47,3,FALSE)*I1623,"")</f>
        <v/>
      </c>
      <c r="K1623" s="81"/>
      <c r="L1623" s="88" t="str">
        <f>IFERROR((VLOOKUP(B1623,Listor!$N$6:$P$47,3,FALSE)*Biologiska!K1623)+(VLOOKUP(B1623,Listor!$N$6:$Q$47,4,FALSE)),"")</f>
        <v/>
      </c>
      <c r="M1623" s="63" t="str">
        <f t="shared" si="77"/>
        <v/>
      </c>
      <c r="N1623" s="75"/>
      <c r="O1623" s="84" t="str">
        <f t="shared" si="78"/>
        <v/>
      </c>
      <c r="P1623" s="107"/>
      <c r="Q1623" s="87" t="s">
        <v>79</v>
      </c>
      <c r="R1623" s="87"/>
      <c r="S1623" s="87"/>
      <c r="T1623" s="87"/>
      <c r="U1623" s="87"/>
      <c r="V1623" s="86" t="s">
        <v>79</v>
      </c>
      <c r="W1623" s="75"/>
      <c r="X1623" s="102" t="s">
        <v>79</v>
      </c>
      <c r="Y1623" s="63" t="str">
        <f>IFERROR(IF(VLOOKUP(X1623,Listor!$T$6:$U$7,2,FALSE)&lt;O1623,TRUE),"")</f>
        <v/>
      </c>
      <c r="Z1623" s="87"/>
      <c r="AA1623" s="104"/>
    </row>
    <row r="1624" spans="2:27" x14ac:dyDescent="0.25">
      <c r="B1624" s="68" t="s">
        <v>68</v>
      </c>
      <c r="C1624" s="80" t="str">
        <f>IFERROR(VLOOKUP(B1624,Listor!$A$6:$B$62,2,FALSE),"")</f>
        <v/>
      </c>
      <c r="D1624" s="80" t="str">
        <f>IFERROR(VLOOKUP(B1624,Listor!$A$6:$C$62,3,FALSE),"")</f>
        <v/>
      </c>
      <c r="E1624" s="110" t="s">
        <v>79</v>
      </c>
      <c r="F1624" s="66"/>
      <c r="G1624" s="35" t="str">
        <f>IFERROR(VLOOKUP(B1624,Listor!$A$6:$G$62,7,FALSE),"")</f>
        <v/>
      </c>
      <c r="H1624" s="63" t="str">
        <f>IFERROR(VLOOKUP(B1624,Listor!$N$6:$O$47,2,FALSE),"")</f>
        <v/>
      </c>
      <c r="I1624" s="63" t="str">
        <f t="shared" si="76"/>
        <v/>
      </c>
      <c r="J1624" s="96" t="str">
        <f>IFERROR(VLOOKUP(B1624,Listor!$N$6:$P$47,3,FALSE)*I1624,"")</f>
        <v/>
      </c>
      <c r="K1624" s="81"/>
      <c r="L1624" s="88" t="str">
        <f>IFERROR((VLOOKUP(B1624,Listor!$N$6:$P$47,3,FALSE)*Biologiska!K1624)+(VLOOKUP(B1624,Listor!$N$6:$Q$47,4,FALSE)),"")</f>
        <v/>
      </c>
      <c r="M1624" s="63" t="str">
        <f t="shared" si="77"/>
        <v/>
      </c>
      <c r="N1624" s="75"/>
      <c r="O1624" s="84" t="str">
        <f t="shared" si="78"/>
        <v/>
      </c>
      <c r="P1624" s="107"/>
      <c r="Q1624" s="87" t="s">
        <v>79</v>
      </c>
      <c r="R1624" s="87"/>
      <c r="S1624" s="87"/>
      <c r="T1624" s="87"/>
      <c r="U1624" s="87"/>
      <c r="V1624" s="86" t="s">
        <v>79</v>
      </c>
      <c r="W1624" s="75"/>
      <c r="X1624" s="102" t="s">
        <v>79</v>
      </c>
      <c r="Y1624" s="63" t="str">
        <f>IFERROR(IF(VLOOKUP(X1624,Listor!$T$6:$U$7,2,FALSE)&lt;O1624,TRUE),"")</f>
        <v/>
      </c>
      <c r="Z1624" s="87"/>
      <c r="AA1624" s="104"/>
    </row>
    <row r="1625" spans="2:27" x14ac:dyDescent="0.25">
      <c r="B1625" s="68" t="s">
        <v>68</v>
      </c>
      <c r="C1625" s="80" t="str">
        <f>IFERROR(VLOOKUP(B1625,Listor!$A$6:$B$62,2,FALSE),"")</f>
        <v/>
      </c>
      <c r="D1625" s="80" t="str">
        <f>IFERROR(VLOOKUP(B1625,Listor!$A$6:$C$62,3,FALSE),"")</f>
        <v/>
      </c>
      <c r="E1625" s="110" t="s">
        <v>79</v>
      </c>
      <c r="F1625" s="66"/>
      <c r="G1625" s="35" t="str">
        <f>IFERROR(VLOOKUP(B1625,Listor!$A$6:$G$62,7,FALSE),"")</f>
        <v/>
      </c>
      <c r="H1625" s="63" t="str">
        <f>IFERROR(VLOOKUP(B1625,Listor!$N$6:$O$47,2,FALSE),"")</f>
        <v/>
      </c>
      <c r="I1625" s="63" t="str">
        <f t="shared" si="76"/>
        <v/>
      </c>
      <c r="J1625" s="96" t="str">
        <f>IFERROR(VLOOKUP(B1625,Listor!$N$6:$P$47,3,FALSE)*I1625,"")</f>
        <v/>
      </c>
      <c r="K1625" s="81"/>
      <c r="L1625" s="88" t="str">
        <f>IFERROR((VLOOKUP(B1625,Listor!$N$6:$P$47,3,FALSE)*Biologiska!K1625)+(VLOOKUP(B1625,Listor!$N$6:$Q$47,4,FALSE)),"")</f>
        <v/>
      </c>
      <c r="M1625" s="63" t="str">
        <f t="shared" si="77"/>
        <v/>
      </c>
      <c r="N1625" s="75"/>
      <c r="O1625" s="84" t="str">
        <f t="shared" si="78"/>
        <v/>
      </c>
      <c r="P1625" s="107"/>
      <c r="Q1625" s="87" t="s">
        <v>79</v>
      </c>
      <c r="R1625" s="87"/>
      <c r="S1625" s="87"/>
      <c r="T1625" s="87"/>
      <c r="U1625" s="87"/>
      <c r="V1625" s="86" t="s">
        <v>79</v>
      </c>
      <c r="W1625" s="75"/>
      <c r="X1625" s="102" t="s">
        <v>79</v>
      </c>
      <c r="Y1625" s="63" t="str">
        <f>IFERROR(IF(VLOOKUP(X1625,Listor!$T$6:$U$7,2,FALSE)&lt;O1625,TRUE),"")</f>
        <v/>
      </c>
      <c r="Z1625" s="87"/>
      <c r="AA1625" s="104"/>
    </row>
    <row r="1626" spans="2:27" x14ac:dyDescent="0.25">
      <c r="B1626" s="68" t="s">
        <v>68</v>
      </c>
      <c r="C1626" s="80" t="str">
        <f>IFERROR(VLOOKUP(B1626,Listor!$A$6:$B$62,2,FALSE),"")</f>
        <v/>
      </c>
      <c r="D1626" s="80" t="str">
        <f>IFERROR(VLOOKUP(B1626,Listor!$A$6:$C$62,3,FALSE),"")</f>
        <v/>
      </c>
      <c r="E1626" s="110" t="s">
        <v>79</v>
      </c>
      <c r="F1626" s="66"/>
      <c r="G1626" s="35" t="str">
        <f>IFERROR(VLOOKUP(B1626,Listor!$A$6:$G$62,7,FALSE),"")</f>
        <v/>
      </c>
      <c r="H1626" s="63" t="str">
        <f>IFERROR(VLOOKUP(B1626,Listor!$N$6:$O$47,2,FALSE),"")</f>
        <v/>
      </c>
      <c r="I1626" s="63" t="str">
        <f t="shared" si="76"/>
        <v/>
      </c>
      <c r="J1626" s="96" t="str">
        <f>IFERROR(VLOOKUP(B1626,Listor!$N$6:$P$47,3,FALSE)*I1626,"")</f>
        <v/>
      </c>
      <c r="K1626" s="81"/>
      <c r="L1626" s="88" t="str">
        <f>IFERROR((VLOOKUP(B1626,Listor!$N$6:$P$47,3,FALSE)*Biologiska!K1626)+(VLOOKUP(B1626,Listor!$N$6:$Q$47,4,FALSE)),"")</f>
        <v/>
      </c>
      <c r="M1626" s="63" t="str">
        <f t="shared" si="77"/>
        <v/>
      </c>
      <c r="N1626" s="75"/>
      <c r="O1626" s="84" t="str">
        <f t="shared" si="78"/>
        <v/>
      </c>
      <c r="P1626" s="107"/>
      <c r="Q1626" s="87" t="s">
        <v>79</v>
      </c>
      <c r="R1626" s="87"/>
      <c r="S1626" s="87"/>
      <c r="T1626" s="87"/>
      <c r="U1626" s="87"/>
      <c r="V1626" s="86" t="s">
        <v>79</v>
      </c>
      <c r="W1626" s="75"/>
      <c r="X1626" s="102" t="s">
        <v>79</v>
      </c>
      <c r="Y1626" s="63" t="str">
        <f>IFERROR(IF(VLOOKUP(X1626,Listor!$T$6:$U$7,2,FALSE)&lt;O1626,TRUE),"")</f>
        <v/>
      </c>
      <c r="Z1626" s="87"/>
      <c r="AA1626" s="104"/>
    </row>
    <row r="1627" spans="2:27" x14ac:dyDescent="0.25">
      <c r="B1627" s="68" t="s">
        <v>68</v>
      </c>
      <c r="C1627" s="80" t="str">
        <f>IFERROR(VLOOKUP(B1627,Listor!$A$6:$B$62,2,FALSE),"")</f>
        <v/>
      </c>
      <c r="D1627" s="80" t="str">
        <f>IFERROR(VLOOKUP(B1627,Listor!$A$6:$C$62,3,FALSE),"")</f>
        <v/>
      </c>
      <c r="E1627" s="110" t="s">
        <v>79</v>
      </c>
      <c r="F1627" s="66"/>
      <c r="G1627" s="35" t="str">
        <f>IFERROR(VLOOKUP(B1627,Listor!$A$6:$G$62,7,FALSE),"")</f>
        <v/>
      </c>
      <c r="H1627" s="63" t="str">
        <f>IFERROR(VLOOKUP(B1627,Listor!$N$6:$O$47,2,FALSE),"")</f>
        <v/>
      </c>
      <c r="I1627" s="63" t="str">
        <f t="shared" si="76"/>
        <v/>
      </c>
      <c r="J1627" s="96" t="str">
        <f>IFERROR(VLOOKUP(B1627,Listor!$N$6:$P$47,3,FALSE)*I1627,"")</f>
        <v/>
      </c>
      <c r="K1627" s="81"/>
      <c r="L1627" s="88" t="str">
        <f>IFERROR((VLOOKUP(B1627,Listor!$N$6:$P$47,3,FALSE)*Biologiska!K1627)+(VLOOKUP(B1627,Listor!$N$6:$Q$47,4,FALSE)),"")</f>
        <v/>
      </c>
      <c r="M1627" s="63" t="str">
        <f t="shared" si="77"/>
        <v/>
      </c>
      <c r="N1627" s="75"/>
      <c r="O1627" s="84" t="str">
        <f t="shared" si="78"/>
        <v/>
      </c>
      <c r="P1627" s="107"/>
      <c r="Q1627" s="87" t="s">
        <v>79</v>
      </c>
      <c r="R1627" s="87"/>
      <c r="S1627" s="87"/>
      <c r="T1627" s="87"/>
      <c r="U1627" s="87"/>
      <c r="V1627" s="86" t="s">
        <v>79</v>
      </c>
      <c r="W1627" s="75"/>
      <c r="X1627" s="102" t="s">
        <v>79</v>
      </c>
      <c r="Y1627" s="63" t="str">
        <f>IFERROR(IF(VLOOKUP(X1627,Listor!$T$6:$U$7,2,FALSE)&lt;O1627,TRUE),"")</f>
        <v/>
      </c>
      <c r="Z1627" s="87"/>
      <c r="AA1627" s="104"/>
    </row>
    <row r="1628" spans="2:27" x14ac:dyDescent="0.25">
      <c r="B1628" s="68" t="s">
        <v>68</v>
      </c>
      <c r="C1628" s="80" t="str">
        <f>IFERROR(VLOOKUP(B1628,Listor!$A$6:$B$62,2,FALSE),"")</f>
        <v/>
      </c>
      <c r="D1628" s="80" t="str">
        <f>IFERROR(VLOOKUP(B1628,Listor!$A$6:$C$62,3,FALSE),"")</f>
        <v/>
      </c>
      <c r="E1628" s="110" t="s">
        <v>79</v>
      </c>
      <c r="F1628" s="66"/>
      <c r="G1628" s="35" t="str">
        <f>IFERROR(VLOOKUP(B1628,Listor!$A$6:$G$62,7,FALSE),"")</f>
        <v/>
      </c>
      <c r="H1628" s="63" t="str">
        <f>IFERROR(VLOOKUP(B1628,Listor!$N$6:$O$47,2,FALSE),"")</f>
        <v/>
      </c>
      <c r="I1628" s="63" t="str">
        <f t="shared" si="76"/>
        <v/>
      </c>
      <c r="J1628" s="96" t="str">
        <f>IFERROR(VLOOKUP(B1628,Listor!$N$6:$P$47,3,FALSE)*I1628,"")</f>
        <v/>
      </c>
      <c r="K1628" s="81"/>
      <c r="L1628" s="88" t="str">
        <f>IFERROR((VLOOKUP(B1628,Listor!$N$6:$P$47,3,FALSE)*Biologiska!K1628)+(VLOOKUP(B1628,Listor!$N$6:$Q$47,4,FALSE)),"")</f>
        <v/>
      </c>
      <c r="M1628" s="63" t="str">
        <f t="shared" si="77"/>
        <v/>
      </c>
      <c r="N1628" s="75"/>
      <c r="O1628" s="84" t="str">
        <f t="shared" si="78"/>
        <v/>
      </c>
      <c r="P1628" s="107"/>
      <c r="Q1628" s="87" t="s">
        <v>79</v>
      </c>
      <c r="R1628" s="87"/>
      <c r="S1628" s="87"/>
      <c r="T1628" s="87"/>
      <c r="U1628" s="87"/>
      <c r="V1628" s="86" t="s">
        <v>79</v>
      </c>
      <c r="W1628" s="75"/>
      <c r="X1628" s="102" t="s">
        <v>79</v>
      </c>
      <c r="Y1628" s="63" t="str">
        <f>IFERROR(IF(VLOOKUP(X1628,Listor!$T$6:$U$7,2,FALSE)&lt;O1628,TRUE),"")</f>
        <v/>
      </c>
      <c r="Z1628" s="87"/>
      <c r="AA1628" s="104"/>
    </row>
    <row r="1629" spans="2:27" x14ac:dyDescent="0.25">
      <c r="B1629" s="68" t="s">
        <v>68</v>
      </c>
      <c r="C1629" s="80" t="str">
        <f>IFERROR(VLOOKUP(B1629,Listor!$A$6:$B$62,2,FALSE),"")</f>
        <v/>
      </c>
      <c r="D1629" s="80" t="str">
        <f>IFERROR(VLOOKUP(B1629,Listor!$A$6:$C$62,3,FALSE),"")</f>
        <v/>
      </c>
      <c r="E1629" s="110" t="s">
        <v>79</v>
      </c>
      <c r="F1629" s="66"/>
      <c r="G1629" s="35" t="str">
        <f>IFERROR(VLOOKUP(B1629,Listor!$A$6:$G$62,7,FALSE),"")</f>
        <v/>
      </c>
      <c r="H1629" s="63" t="str">
        <f>IFERROR(VLOOKUP(B1629,Listor!$N$6:$O$47,2,FALSE),"")</f>
        <v/>
      </c>
      <c r="I1629" s="63" t="str">
        <f t="shared" si="76"/>
        <v/>
      </c>
      <c r="J1629" s="96" t="str">
        <f>IFERROR(VLOOKUP(B1629,Listor!$N$6:$P$47,3,FALSE)*I1629,"")</f>
        <v/>
      </c>
      <c r="K1629" s="81"/>
      <c r="L1629" s="88" t="str">
        <f>IFERROR((VLOOKUP(B1629,Listor!$N$6:$P$47,3,FALSE)*Biologiska!K1629)+(VLOOKUP(B1629,Listor!$N$6:$Q$47,4,FALSE)),"")</f>
        <v/>
      </c>
      <c r="M1629" s="63" t="str">
        <f t="shared" si="77"/>
        <v/>
      </c>
      <c r="N1629" s="75"/>
      <c r="O1629" s="84" t="str">
        <f t="shared" si="78"/>
        <v/>
      </c>
      <c r="P1629" s="107"/>
      <c r="Q1629" s="87" t="s">
        <v>79</v>
      </c>
      <c r="R1629" s="87"/>
      <c r="S1629" s="87"/>
      <c r="T1629" s="87"/>
      <c r="U1629" s="87"/>
      <c r="V1629" s="86" t="s">
        <v>79</v>
      </c>
      <c r="W1629" s="75"/>
      <c r="X1629" s="102" t="s">
        <v>79</v>
      </c>
      <c r="Y1629" s="63" t="str">
        <f>IFERROR(IF(VLOOKUP(X1629,Listor!$T$6:$U$7,2,FALSE)&lt;O1629,TRUE),"")</f>
        <v/>
      </c>
      <c r="Z1629" s="87"/>
      <c r="AA1629" s="104"/>
    </row>
    <row r="1630" spans="2:27" x14ac:dyDescent="0.25">
      <c r="B1630" s="68" t="s">
        <v>68</v>
      </c>
      <c r="C1630" s="80" t="str">
        <f>IFERROR(VLOOKUP(B1630,Listor!$A$6:$B$62,2,FALSE),"")</f>
        <v/>
      </c>
      <c r="D1630" s="80" t="str">
        <f>IFERROR(VLOOKUP(B1630,Listor!$A$6:$C$62,3,FALSE),"")</f>
        <v/>
      </c>
      <c r="E1630" s="110" t="s">
        <v>79</v>
      </c>
      <c r="F1630" s="66"/>
      <c r="G1630" s="35" t="str">
        <f>IFERROR(VLOOKUP(B1630,Listor!$A$6:$G$62,7,FALSE),"")</f>
        <v/>
      </c>
      <c r="H1630" s="63" t="str">
        <f>IFERROR(VLOOKUP(B1630,Listor!$N$6:$O$47,2,FALSE),"")</f>
        <v/>
      </c>
      <c r="I1630" s="63" t="str">
        <f t="shared" si="76"/>
        <v/>
      </c>
      <c r="J1630" s="96" t="str">
        <f>IFERROR(VLOOKUP(B1630,Listor!$N$6:$P$47,3,FALSE)*I1630,"")</f>
        <v/>
      </c>
      <c r="K1630" s="81"/>
      <c r="L1630" s="88" t="str">
        <f>IFERROR((VLOOKUP(B1630,Listor!$N$6:$P$47,3,FALSE)*Biologiska!K1630)+(VLOOKUP(B1630,Listor!$N$6:$Q$47,4,FALSE)),"")</f>
        <v/>
      </c>
      <c r="M1630" s="63" t="str">
        <f t="shared" si="77"/>
        <v/>
      </c>
      <c r="N1630" s="75"/>
      <c r="O1630" s="84" t="str">
        <f t="shared" si="78"/>
        <v/>
      </c>
      <c r="P1630" s="107"/>
      <c r="Q1630" s="87" t="s">
        <v>79</v>
      </c>
      <c r="R1630" s="87"/>
      <c r="S1630" s="87"/>
      <c r="T1630" s="87"/>
      <c r="U1630" s="87"/>
      <c r="V1630" s="86" t="s">
        <v>79</v>
      </c>
      <c r="W1630" s="75"/>
      <c r="X1630" s="102" t="s">
        <v>79</v>
      </c>
      <c r="Y1630" s="63" t="str">
        <f>IFERROR(IF(VLOOKUP(X1630,Listor!$T$6:$U$7,2,FALSE)&lt;O1630,TRUE),"")</f>
        <v/>
      </c>
      <c r="Z1630" s="87"/>
      <c r="AA1630" s="104"/>
    </row>
    <row r="1631" spans="2:27" x14ac:dyDescent="0.25">
      <c r="B1631" s="68" t="s">
        <v>68</v>
      </c>
      <c r="C1631" s="80" t="str">
        <f>IFERROR(VLOOKUP(B1631,Listor!$A$6:$B$62,2,FALSE),"")</f>
        <v/>
      </c>
      <c r="D1631" s="80" t="str">
        <f>IFERROR(VLOOKUP(B1631,Listor!$A$6:$C$62,3,FALSE),"")</f>
        <v/>
      </c>
      <c r="E1631" s="110" t="s">
        <v>79</v>
      </c>
      <c r="F1631" s="66"/>
      <c r="G1631" s="35" t="str">
        <f>IFERROR(VLOOKUP(B1631,Listor!$A$6:$G$62,7,FALSE),"")</f>
        <v/>
      </c>
      <c r="H1631" s="63" t="str">
        <f>IFERROR(VLOOKUP(B1631,Listor!$N$6:$O$47,2,FALSE),"")</f>
        <v/>
      </c>
      <c r="I1631" s="63" t="str">
        <f t="shared" si="76"/>
        <v/>
      </c>
      <c r="J1631" s="96" t="str">
        <f>IFERROR(VLOOKUP(B1631,Listor!$N$6:$P$47,3,FALSE)*I1631,"")</f>
        <v/>
      </c>
      <c r="K1631" s="81"/>
      <c r="L1631" s="88" t="str">
        <f>IFERROR((VLOOKUP(B1631,Listor!$N$6:$P$47,3,FALSE)*Biologiska!K1631)+(VLOOKUP(B1631,Listor!$N$6:$Q$47,4,FALSE)),"")</f>
        <v/>
      </c>
      <c r="M1631" s="63" t="str">
        <f t="shared" si="77"/>
        <v/>
      </c>
      <c r="N1631" s="75"/>
      <c r="O1631" s="84" t="str">
        <f t="shared" si="78"/>
        <v/>
      </c>
      <c r="P1631" s="107"/>
      <c r="Q1631" s="87" t="s">
        <v>79</v>
      </c>
      <c r="R1631" s="87"/>
      <c r="S1631" s="87"/>
      <c r="T1631" s="87"/>
      <c r="U1631" s="87"/>
      <c r="V1631" s="86" t="s">
        <v>79</v>
      </c>
      <c r="W1631" s="75"/>
      <c r="X1631" s="102" t="s">
        <v>79</v>
      </c>
      <c r="Y1631" s="63" t="str">
        <f>IFERROR(IF(VLOOKUP(X1631,Listor!$T$6:$U$7,2,FALSE)&lt;O1631,TRUE),"")</f>
        <v/>
      </c>
      <c r="Z1631" s="87"/>
      <c r="AA1631" s="104"/>
    </row>
    <row r="1632" spans="2:27" x14ac:dyDescent="0.25">
      <c r="B1632" s="68" t="s">
        <v>68</v>
      </c>
      <c r="C1632" s="80" t="str">
        <f>IFERROR(VLOOKUP(B1632,Listor!$A$6:$B$62,2,FALSE),"")</f>
        <v/>
      </c>
      <c r="D1632" s="80" t="str">
        <f>IFERROR(VLOOKUP(B1632,Listor!$A$6:$C$62,3,FALSE),"")</f>
        <v/>
      </c>
      <c r="E1632" s="110" t="s">
        <v>79</v>
      </c>
      <c r="F1632" s="66"/>
      <c r="G1632" s="35" t="str">
        <f>IFERROR(VLOOKUP(B1632,Listor!$A$6:$G$62,7,FALSE),"")</f>
        <v/>
      </c>
      <c r="H1632" s="63" t="str">
        <f>IFERROR(VLOOKUP(B1632,Listor!$N$6:$O$47,2,FALSE),"")</f>
        <v/>
      </c>
      <c r="I1632" s="63" t="str">
        <f t="shared" si="76"/>
        <v/>
      </c>
      <c r="J1632" s="96" t="str">
        <f>IFERROR(VLOOKUP(B1632,Listor!$N$6:$P$47,3,FALSE)*I1632,"")</f>
        <v/>
      </c>
      <c r="K1632" s="81"/>
      <c r="L1632" s="88" t="str">
        <f>IFERROR((VLOOKUP(B1632,Listor!$N$6:$P$47,3,FALSE)*Biologiska!K1632)+(VLOOKUP(B1632,Listor!$N$6:$Q$47,4,FALSE)),"")</f>
        <v/>
      </c>
      <c r="M1632" s="63" t="str">
        <f t="shared" si="77"/>
        <v/>
      </c>
      <c r="N1632" s="75"/>
      <c r="O1632" s="84" t="str">
        <f t="shared" si="78"/>
        <v/>
      </c>
      <c r="P1632" s="107"/>
      <c r="Q1632" s="87" t="s">
        <v>79</v>
      </c>
      <c r="R1632" s="87"/>
      <c r="S1632" s="87"/>
      <c r="T1632" s="87"/>
      <c r="U1632" s="87"/>
      <c r="V1632" s="86" t="s">
        <v>79</v>
      </c>
      <c r="W1632" s="75"/>
      <c r="X1632" s="102" t="s">
        <v>79</v>
      </c>
      <c r="Y1632" s="63" t="str">
        <f>IFERROR(IF(VLOOKUP(X1632,Listor!$T$6:$U$7,2,FALSE)&lt;O1632,TRUE),"")</f>
        <v/>
      </c>
      <c r="Z1632" s="87"/>
      <c r="AA1632" s="104"/>
    </row>
    <row r="1633" spans="2:27" x14ac:dyDescent="0.25">
      <c r="B1633" s="68" t="s">
        <v>68</v>
      </c>
      <c r="C1633" s="80" t="str">
        <f>IFERROR(VLOOKUP(B1633,Listor!$A$6:$B$62,2,FALSE),"")</f>
        <v/>
      </c>
      <c r="D1633" s="80" t="str">
        <f>IFERROR(VLOOKUP(B1633,Listor!$A$6:$C$62,3,FALSE),"")</f>
        <v/>
      </c>
      <c r="E1633" s="110" t="s">
        <v>79</v>
      </c>
      <c r="F1633" s="66"/>
      <c r="G1633" s="35" t="str">
        <f>IFERROR(VLOOKUP(B1633,Listor!$A$6:$G$62,7,FALSE),"")</f>
        <v/>
      </c>
      <c r="H1633" s="63" t="str">
        <f>IFERROR(VLOOKUP(B1633,Listor!$N$6:$O$47,2,FALSE),"")</f>
        <v/>
      </c>
      <c r="I1633" s="63" t="str">
        <f t="shared" si="76"/>
        <v/>
      </c>
      <c r="J1633" s="96" t="str">
        <f>IFERROR(VLOOKUP(B1633,Listor!$N$6:$P$47,3,FALSE)*I1633,"")</f>
        <v/>
      </c>
      <c r="K1633" s="81"/>
      <c r="L1633" s="88" t="str">
        <f>IFERROR((VLOOKUP(B1633,Listor!$N$6:$P$47,3,FALSE)*Biologiska!K1633)+(VLOOKUP(B1633,Listor!$N$6:$Q$47,4,FALSE)),"")</f>
        <v/>
      </c>
      <c r="M1633" s="63" t="str">
        <f t="shared" si="77"/>
        <v/>
      </c>
      <c r="N1633" s="75"/>
      <c r="O1633" s="84" t="str">
        <f t="shared" si="78"/>
        <v/>
      </c>
      <c r="P1633" s="107"/>
      <c r="Q1633" s="87" t="s">
        <v>79</v>
      </c>
      <c r="R1633" s="87"/>
      <c r="S1633" s="87"/>
      <c r="T1633" s="87"/>
      <c r="U1633" s="87"/>
      <c r="V1633" s="86" t="s">
        <v>79</v>
      </c>
      <c r="W1633" s="75"/>
      <c r="X1633" s="102" t="s">
        <v>79</v>
      </c>
      <c r="Y1633" s="63" t="str">
        <f>IFERROR(IF(VLOOKUP(X1633,Listor!$T$6:$U$7,2,FALSE)&lt;O1633,TRUE),"")</f>
        <v/>
      </c>
      <c r="Z1633" s="87"/>
      <c r="AA1633" s="104"/>
    </row>
    <row r="1634" spans="2:27" x14ac:dyDescent="0.25">
      <c r="B1634" s="68" t="s">
        <v>68</v>
      </c>
      <c r="C1634" s="80" t="str">
        <f>IFERROR(VLOOKUP(B1634,Listor!$A$6:$B$62,2,FALSE),"")</f>
        <v/>
      </c>
      <c r="D1634" s="80" t="str">
        <f>IFERROR(VLOOKUP(B1634,Listor!$A$6:$C$62,3,FALSE),"")</f>
        <v/>
      </c>
      <c r="E1634" s="110" t="s">
        <v>79</v>
      </c>
      <c r="F1634" s="66"/>
      <c r="G1634" s="35" t="str">
        <f>IFERROR(VLOOKUP(B1634,Listor!$A$6:$G$62,7,FALSE),"")</f>
        <v/>
      </c>
      <c r="H1634" s="63" t="str">
        <f>IFERROR(VLOOKUP(B1634,Listor!$N$6:$O$47,2,FALSE),"")</f>
        <v/>
      </c>
      <c r="I1634" s="63" t="str">
        <f t="shared" si="76"/>
        <v/>
      </c>
      <c r="J1634" s="96" t="str">
        <f>IFERROR(VLOOKUP(B1634,Listor!$N$6:$P$47,3,FALSE)*I1634,"")</f>
        <v/>
      </c>
      <c r="K1634" s="81"/>
      <c r="L1634" s="88" t="str">
        <f>IFERROR((VLOOKUP(B1634,Listor!$N$6:$P$47,3,FALSE)*Biologiska!K1634)+(VLOOKUP(B1634,Listor!$N$6:$Q$47,4,FALSE)),"")</f>
        <v/>
      </c>
      <c r="M1634" s="63" t="str">
        <f t="shared" si="77"/>
        <v/>
      </c>
      <c r="N1634" s="75"/>
      <c r="O1634" s="84" t="str">
        <f t="shared" si="78"/>
        <v/>
      </c>
      <c r="P1634" s="107"/>
      <c r="Q1634" s="87" t="s">
        <v>79</v>
      </c>
      <c r="R1634" s="87"/>
      <c r="S1634" s="87"/>
      <c r="T1634" s="87"/>
      <c r="U1634" s="87"/>
      <c r="V1634" s="86" t="s">
        <v>79</v>
      </c>
      <c r="W1634" s="75"/>
      <c r="X1634" s="102" t="s">
        <v>79</v>
      </c>
      <c r="Y1634" s="63" t="str">
        <f>IFERROR(IF(VLOOKUP(X1634,Listor!$T$6:$U$7,2,FALSE)&lt;O1634,TRUE),"")</f>
        <v/>
      </c>
      <c r="Z1634" s="87"/>
      <c r="AA1634" s="104"/>
    </row>
    <row r="1635" spans="2:27" x14ac:dyDescent="0.25">
      <c r="B1635" s="68" t="s">
        <v>68</v>
      </c>
      <c r="C1635" s="80" t="str">
        <f>IFERROR(VLOOKUP(B1635,Listor!$A$6:$B$62,2,FALSE),"")</f>
        <v/>
      </c>
      <c r="D1635" s="80" t="str">
        <f>IFERROR(VLOOKUP(B1635,Listor!$A$6:$C$62,3,FALSE),"")</f>
        <v/>
      </c>
      <c r="E1635" s="110" t="s">
        <v>79</v>
      </c>
      <c r="F1635" s="66"/>
      <c r="G1635" s="35" t="str">
        <f>IFERROR(VLOOKUP(B1635,Listor!$A$6:$G$62,7,FALSE),"")</f>
        <v/>
      </c>
      <c r="H1635" s="63" t="str">
        <f>IFERROR(VLOOKUP(B1635,Listor!$N$6:$O$47,2,FALSE),"")</f>
        <v/>
      </c>
      <c r="I1635" s="63" t="str">
        <f t="shared" si="76"/>
        <v/>
      </c>
      <c r="J1635" s="96" t="str">
        <f>IFERROR(VLOOKUP(B1635,Listor!$N$6:$P$47,3,FALSE)*I1635,"")</f>
        <v/>
      </c>
      <c r="K1635" s="81"/>
      <c r="L1635" s="88" t="str">
        <f>IFERROR((VLOOKUP(B1635,Listor!$N$6:$P$47,3,FALSE)*Biologiska!K1635)+(VLOOKUP(B1635,Listor!$N$6:$Q$47,4,FALSE)),"")</f>
        <v/>
      </c>
      <c r="M1635" s="63" t="str">
        <f t="shared" si="77"/>
        <v/>
      </c>
      <c r="N1635" s="75"/>
      <c r="O1635" s="84" t="str">
        <f t="shared" si="78"/>
        <v/>
      </c>
      <c r="P1635" s="107"/>
      <c r="Q1635" s="87" t="s">
        <v>79</v>
      </c>
      <c r="R1635" s="87"/>
      <c r="S1635" s="87"/>
      <c r="T1635" s="87"/>
      <c r="U1635" s="87"/>
      <c r="V1635" s="86" t="s">
        <v>79</v>
      </c>
      <c r="W1635" s="75"/>
      <c r="X1635" s="102" t="s">
        <v>79</v>
      </c>
      <c r="Y1635" s="63" t="str">
        <f>IFERROR(IF(VLOOKUP(X1635,Listor!$T$6:$U$7,2,FALSE)&lt;O1635,TRUE),"")</f>
        <v/>
      </c>
      <c r="Z1635" s="87"/>
      <c r="AA1635" s="104"/>
    </row>
    <row r="1636" spans="2:27" x14ac:dyDescent="0.25">
      <c r="B1636" s="68" t="s">
        <v>68</v>
      </c>
      <c r="C1636" s="80" t="str">
        <f>IFERROR(VLOOKUP(B1636,Listor!$A$6:$B$62,2,FALSE),"")</f>
        <v/>
      </c>
      <c r="D1636" s="80" t="str">
        <f>IFERROR(VLOOKUP(B1636,Listor!$A$6:$C$62,3,FALSE),"")</f>
        <v/>
      </c>
      <c r="E1636" s="110" t="s">
        <v>79</v>
      </c>
      <c r="F1636" s="66"/>
      <c r="G1636" s="35" t="str">
        <f>IFERROR(VLOOKUP(B1636,Listor!$A$6:$G$62,7,FALSE),"")</f>
        <v/>
      </c>
      <c r="H1636" s="63" t="str">
        <f>IFERROR(VLOOKUP(B1636,Listor!$N$6:$O$47,2,FALSE),"")</f>
        <v/>
      </c>
      <c r="I1636" s="63" t="str">
        <f t="shared" si="76"/>
        <v/>
      </c>
      <c r="J1636" s="96" t="str">
        <f>IFERROR(VLOOKUP(B1636,Listor!$N$6:$P$47,3,FALSE)*I1636,"")</f>
        <v/>
      </c>
      <c r="K1636" s="81"/>
      <c r="L1636" s="88" t="str">
        <f>IFERROR((VLOOKUP(B1636,Listor!$N$6:$P$47,3,FALSE)*Biologiska!K1636)+(VLOOKUP(B1636,Listor!$N$6:$Q$47,4,FALSE)),"")</f>
        <v/>
      </c>
      <c r="M1636" s="63" t="str">
        <f t="shared" si="77"/>
        <v/>
      </c>
      <c r="N1636" s="75"/>
      <c r="O1636" s="84" t="str">
        <f t="shared" si="78"/>
        <v/>
      </c>
      <c r="P1636" s="107"/>
      <c r="Q1636" s="87" t="s">
        <v>79</v>
      </c>
      <c r="R1636" s="87"/>
      <c r="S1636" s="87"/>
      <c r="T1636" s="87"/>
      <c r="U1636" s="87"/>
      <c r="V1636" s="86" t="s">
        <v>79</v>
      </c>
      <c r="W1636" s="75"/>
      <c r="X1636" s="102" t="s">
        <v>79</v>
      </c>
      <c r="Y1636" s="63" t="str">
        <f>IFERROR(IF(VLOOKUP(X1636,Listor!$T$6:$U$7,2,FALSE)&lt;O1636,TRUE),"")</f>
        <v/>
      </c>
      <c r="Z1636" s="87"/>
      <c r="AA1636" s="104"/>
    </row>
    <row r="1637" spans="2:27" x14ac:dyDescent="0.25">
      <c r="B1637" s="68" t="s">
        <v>68</v>
      </c>
      <c r="C1637" s="80" t="str">
        <f>IFERROR(VLOOKUP(B1637,Listor!$A$6:$B$62,2,FALSE),"")</f>
        <v/>
      </c>
      <c r="D1637" s="80" t="str">
        <f>IFERROR(VLOOKUP(B1637,Listor!$A$6:$C$62,3,FALSE),"")</f>
        <v/>
      </c>
      <c r="E1637" s="110" t="s">
        <v>79</v>
      </c>
      <c r="F1637" s="66"/>
      <c r="G1637" s="35" t="str">
        <f>IFERROR(VLOOKUP(B1637,Listor!$A$6:$G$62,7,FALSE),"")</f>
        <v/>
      </c>
      <c r="H1637" s="63" t="str">
        <f>IFERROR(VLOOKUP(B1637,Listor!$N$6:$O$47,2,FALSE),"")</f>
        <v/>
      </c>
      <c r="I1637" s="63" t="str">
        <f t="shared" si="76"/>
        <v/>
      </c>
      <c r="J1637" s="96" t="str">
        <f>IFERROR(VLOOKUP(B1637,Listor!$N$6:$P$47,3,FALSE)*I1637,"")</f>
        <v/>
      </c>
      <c r="K1637" s="81"/>
      <c r="L1637" s="88" t="str">
        <f>IFERROR((VLOOKUP(B1637,Listor!$N$6:$P$47,3,FALSE)*Biologiska!K1637)+(VLOOKUP(B1637,Listor!$N$6:$Q$47,4,FALSE)),"")</f>
        <v/>
      </c>
      <c r="M1637" s="63" t="str">
        <f t="shared" si="77"/>
        <v/>
      </c>
      <c r="N1637" s="75"/>
      <c r="O1637" s="84" t="str">
        <f t="shared" si="78"/>
        <v/>
      </c>
      <c r="P1637" s="107"/>
      <c r="Q1637" s="87" t="s">
        <v>79</v>
      </c>
      <c r="R1637" s="87"/>
      <c r="S1637" s="87"/>
      <c r="T1637" s="87"/>
      <c r="U1637" s="87"/>
      <c r="V1637" s="86" t="s">
        <v>79</v>
      </c>
      <c r="W1637" s="75"/>
      <c r="X1637" s="102" t="s">
        <v>79</v>
      </c>
      <c r="Y1637" s="63" t="str">
        <f>IFERROR(IF(VLOOKUP(X1637,Listor!$T$6:$U$7,2,FALSE)&lt;O1637,TRUE),"")</f>
        <v/>
      </c>
      <c r="Z1637" s="87"/>
      <c r="AA1637" s="104"/>
    </row>
    <row r="1638" spans="2:27" x14ac:dyDescent="0.25">
      <c r="B1638" s="68" t="s">
        <v>68</v>
      </c>
      <c r="C1638" s="80" t="str">
        <f>IFERROR(VLOOKUP(B1638,Listor!$A$6:$B$62,2,FALSE),"")</f>
        <v/>
      </c>
      <c r="D1638" s="80" t="str">
        <f>IFERROR(VLOOKUP(B1638,Listor!$A$6:$C$62,3,FALSE),"")</f>
        <v/>
      </c>
      <c r="E1638" s="110" t="s">
        <v>79</v>
      </c>
      <c r="F1638" s="66"/>
      <c r="G1638" s="35" t="str">
        <f>IFERROR(VLOOKUP(B1638,Listor!$A$6:$G$62,7,FALSE),"")</f>
        <v/>
      </c>
      <c r="H1638" s="63" t="str">
        <f>IFERROR(VLOOKUP(B1638,Listor!$N$6:$O$47,2,FALSE),"")</f>
        <v/>
      </c>
      <c r="I1638" s="63" t="str">
        <f t="shared" si="76"/>
        <v/>
      </c>
      <c r="J1638" s="96" t="str">
        <f>IFERROR(VLOOKUP(B1638,Listor!$N$6:$P$47,3,FALSE)*I1638,"")</f>
        <v/>
      </c>
      <c r="K1638" s="81"/>
      <c r="L1638" s="88" t="str">
        <f>IFERROR((VLOOKUP(B1638,Listor!$N$6:$P$47,3,FALSE)*Biologiska!K1638)+(VLOOKUP(B1638,Listor!$N$6:$Q$47,4,FALSE)),"")</f>
        <v/>
      </c>
      <c r="M1638" s="63" t="str">
        <f t="shared" si="77"/>
        <v/>
      </c>
      <c r="N1638" s="75"/>
      <c r="O1638" s="84" t="str">
        <f t="shared" si="78"/>
        <v/>
      </c>
      <c r="P1638" s="107"/>
      <c r="Q1638" s="87" t="s">
        <v>79</v>
      </c>
      <c r="R1638" s="87"/>
      <c r="S1638" s="87"/>
      <c r="T1638" s="87"/>
      <c r="U1638" s="87"/>
      <c r="V1638" s="86" t="s">
        <v>79</v>
      </c>
      <c r="W1638" s="75"/>
      <c r="X1638" s="102" t="s">
        <v>79</v>
      </c>
      <c r="Y1638" s="63" t="str">
        <f>IFERROR(IF(VLOOKUP(X1638,Listor!$T$6:$U$7,2,FALSE)&lt;O1638,TRUE),"")</f>
        <v/>
      </c>
      <c r="Z1638" s="87"/>
      <c r="AA1638" s="104"/>
    </row>
    <row r="1639" spans="2:27" x14ac:dyDescent="0.25">
      <c r="B1639" s="68" t="s">
        <v>68</v>
      </c>
      <c r="C1639" s="80" t="str">
        <f>IFERROR(VLOOKUP(B1639,Listor!$A$6:$B$62,2,FALSE),"")</f>
        <v/>
      </c>
      <c r="D1639" s="80" t="str">
        <f>IFERROR(VLOOKUP(B1639,Listor!$A$6:$C$62,3,FALSE),"")</f>
        <v/>
      </c>
      <c r="E1639" s="110" t="s">
        <v>79</v>
      </c>
      <c r="F1639" s="66"/>
      <c r="G1639" s="35" t="str">
        <f>IFERROR(VLOOKUP(B1639,Listor!$A$6:$G$62,7,FALSE),"")</f>
        <v/>
      </c>
      <c r="H1639" s="63" t="str">
        <f>IFERROR(VLOOKUP(B1639,Listor!$N$6:$O$47,2,FALSE),"")</f>
        <v/>
      </c>
      <c r="I1639" s="63" t="str">
        <f t="shared" si="76"/>
        <v/>
      </c>
      <c r="J1639" s="96" t="str">
        <f>IFERROR(VLOOKUP(B1639,Listor!$N$6:$P$47,3,FALSE)*I1639,"")</f>
        <v/>
      </c>
      <c r="K1639" s="81"/>
      <c r="L1639" s="88" t="str">
        <f>IFERROR((VLOOKUP(B1639,Listor!$N$6:$P$47,3,FALSE)*Biologiska!K1639)+(VLOOKUP(B1639,Listor!$N$6:$Q$47,4,FALSE)),"")</f>
        <v/>
      </c>
      <c r="M1639" s="63" t="str">
        <f t="shared" si="77"/>
        <v/>
      </c>
      <c r="N1639" s="75"/>
      <c r="O1639" s="84" t="str">
        <f t="shared" si="78"/>
        <v/>
      </c>
      <c r="P1639" s="107"/>
      <c r="Q1639" s="87" t="s">
        <v>79</v>
      </c>
      <c r="R1639" s="87"/>
      <c r="S1639" s="87"/>
      <c r="T1639" s="87"/>
      <c r="U1639" s="87"/>
      <c r="V1639" s="86" t="s">
        <v>79</v>
      </c>
      <c r="W1639" s="75"/>
      <c r="X1639" s="102" t="s">
        <v>79</v>
      </c>
      <c r="Y1639" s="63" t="str">
        <f>IFERROR(IF(VLOOKUP(X1639,Listor!$T$6:$U$7,2,FALSE)&lt;O1639,TRUE),"")</f>
        <v/>
      </c>
      <c r="Z1639" s="87"/>
      <c r="AA1639" s="104"/>
    </row>
    <row r="1640" spans="2:27" x14ac:dyDescent="0.25">
      <c r="B1640" s="68" t="s">
        <v>68</v>
      </c>
      <c r="C1640" s="80" t="str">
        <f>IFERROR(VLOOKUP(B1640,Listor!$A$6:$B$62,2,FALSE),"")</f>
        <v/>
      </c>
      <c r="D1640" s="80" t="str">
        <f>IFERROR(VLOOKUP(B1640,Listor!$A$6:$C$62,3,FALSE),"")</f>
        <v/>
      </c>
      <c r="E1640" s="110" t="s">
        <v>79</v>
      </c>
      <c r="F1640" s="66"/>
      <c r="G1640" s="35" t="str">
        <f>IFERROR(VLOOKUP(B1640,Listor!$A$6:$G$62,7,FALSE),"")</f>
        <v/>
      </c>
      <c r="H1640" s="63" t="str">
        <f>IFERROR(VLOOKUP(B1640,Listor!$N$6:$O$47,2,FALSE),"")</f>
        <v/>
      </c>
      <c r="I1640" s="63" t="str">
        <f t="shared" si="76"/>
        <v/>
      </c>
      <c r="J1640" s="96" t="str">
        <f>IFERROR(VLOOKUP(B1640,Listor!$N$6:$P$47,3,FALSE)*I1640,"")</f>
        <v/>
      </c>
      <c r="K1640" s="81"/>
      <c r="L1640" s="88" t="str">
        <f>IFERROR((VLOOKUP(B1640,Listor!$N$6:$P$47,3,FALSE)*Biologiska!K1640)+(VLOOKUP(B1640,Listor!$N$6:$Q$47,4,FALSE)),"")</f>
        <v/>
      </c>
      <c r="M1640" s="63" t="str">
        <f t="shared" si="77"/>
        <v/>
      </c>
      <c r="N1640" s="75"/>
      <c r="O1640" s="84" t="str">
        <f t="shared" si="78"/>
        <v/>
      </c>
      <c r="P1640" s="107"/>
      <c r="Q1640" s="87" t="s">
        <v>79</v>
      </c>
      <c r="R1640" s="87"/>
      <c r="S1640" s="87"/>
      <c r="T1640" s="87"/>
      <c r="U1640" s="87"/>
      <c r="V1640" s="86" t="s">
        <v>79</v>
      </c>
      <c r="W1640" s="75"/>
      <c r="X1640" s="102" t="s">
        <v>79</v>
      </c>
      <c r="Y1640" s="63" t="str">
        <f>IFERROR(IF(VLOOKUP(X1640,Listor!$T$6:$U$7,2,FALSE)&lt;O1640,TRUE),"")</f>
        <v/>
      </c>
      <c r="Z1640" s="87"/>
      <c r="AA1640" s="104"/>
    </row>
    <row r="1641" spans="2:27" x14ac:dyDescent="0.25">
      <c r="B1641" s="68" t="s">
        <v>68</v>
      </c>
      <c r="C1641" s="80" t="str">
        <f>IFERROR(VLOOKUP(B1641,Listor!$A$6:$B$62,2,FALSE),"")</f>
        <v/>
      </c>
      <c r="D1641" s="80" t="str">
        <f>IFERROR(VLOOKUP(B1641,Listor!$A$6:$C$62,3,FALSE),"")</f>
        <v/>
      </c>
      <c r="E1641" s="110" t="s">
        <v>79</v>
      </c>
      <c r="F1641" s="66"/>
      <c r="G1641" s="35" t="str">
        <f>IFERROR(VLOOKUP(B1641,Listor!$A$6:$G$62,7,FALSE),"")</f>
        <v/>
      </c>
      <c r="H1641" s="63" t="str">
        <f>IFERROR(VLOOKUP(B1641,Listor!$N$6:$O$47,2,FALSE),"")</f>
        <v/>
      </c>
      <c r="I1641" s="63" t="str">
        <f t="shared" ref="I1641:I1704" si="79">IFERROR(F1641*H1641,"")</f>
        <v/>
      </c>
      <c r="J1641" s="96" t="str">
        <f>IFERROR(VLOOKUP(B1641,Listor!$N$6:$P$47,3,FALSE)*I1641,"")</f>
        <v/>
      </c>
      <c r="K1641" s="81"/>
      <c r="L1641" s="88" t="str">
        <f>IFERROR((VLOOKUP(B1641,Listor!$N$6:$P$47,3,FALSE)*Biologiska!K1641)+(VLOOKUP(B1641,Listor!$N$6:$Q$47,4,FALSE)),"")</f>
        <v/>
      </c>
      <c r="M1641" s="63" t="str">
        <f t="shared" ref="M1641:M1704" si="80">IFERROR(I1641*L1641,"")</f>
        <v/>
      </c>
      <c r="N1641" s="75"/>
      <c r="O1641" s="84" t="str">
        <f t="shared" ref="O1641:O1704" si="81">IF(ISBLANK(K1641),"",IFERROR(((83.8-K1641)/83.8)*100,""))</f>
        <v/>
      </c>
      <c r="P1641" s="107"/>
      <c r="Q1641" s="87" t="s">
        <v>79</v>
      </c>
      <c r="R1641" s="87"/>
      <c r="S1641" s="87"/>
      <c r="T1641" s="87"/>
      <c r="U1641" s="87"/>
      <c r="V1641" s="86" t="s">
        <v>79</v>
      </c>
      <c r="W1641" s="75"/>
      <c r="X1641" s="102" t="s">
        <v>79</v>
      </c>
      <c r="Y1641" s="63" t="str">
        <f>IFERROR(IF(VLOOKUP(X1641,Listor!$T$6:$U$7,2,FALSE)&lt;O1641,TRUE),"")</f>
        <v/>
      </c>
      <c r="Z1641" s="87"/>
      <c r="AA1641" s="104"/>
    </row>
    <row r="1642" spans="2:27" x14ac:dyDescent="0.25">
      <c r="B1642" s="68" t="s">
        <v>68</v>
      </c>
      <c r="C1642" s="80" t="str">
        <f>IFERROR(VLOOKUP(B1642,Listor!$A$6:$B$62,2,FALSE),"")</f>
        <v/>
      </c>
      <c r="D1642" s="80" t="str">
        <f>IFERROR(VLOOKUP(B1642,Listor!$A$6:$C$62,3,FALSE),"")</f>
        <v/>
      </c>
      <c r="E1642" s="110" t="s">
        <v>79</v>
      </c>
      <c r="F1642" s="66"/>
      <c r="G1642" s="35" t="str">
        <f>IFERROR(VLOOKUP(B1642,Listor!$A$6:$G$62,7,FALSE),"")</f>
        <v/>
      </c>
      <c r="H1642" s="63" t="str">
        <f>IFERROR(VLOOKUP(B1642,Listor!$N$6:$O$47,2,FALSE),"")</f>
        <v/>
      </c>
      <c r="I1642" s="63" t="str">
        <f t="shared" si="79"/>
        <v/>
      </c>
      <c r="J1642" s="96" t="str">
        <f>IFERROR(VLOOKUP(B1642,Listor!$N$6:$P$47,3,FALSE)*I1642,"")</f>
        <v/>
      </c>
      <c r="K1642" s="81"/>
      <c r="L1642" s="88" t="str">
        <f>IFERROR((VLOOKUP(B1642,Listor!$N$6:$P$47,3,FALSE)*Biologiska!K1642)+(VLOOKUP(B1642,Listor!$N$6:$Q$47,4,FALSE)),"")</f>
        <v/>
      </c>
      <c r="M1642" s="63" t="str">
        <f t="shared" si="80"/>
        <v/>
      </c>
      <c r="N1642" s="75"/>
      <c r="O1642" s="84" t="str">
        <f t="shared" si="81"/>
        <v/>
      </c>
      <c r="P1642" s="107"/>
      <c r="Q1642" s="87" t="s">
        <v>79</v>
      </c>
      <c r="R1642" s="87"/>
      <c r="S1642" s="87"/>
      <c r="T1642" s="87"/>
      <c r="U1642" s="87"/>
      <c r="V1642" s="86" t="s">
        <v>79</v>
      </c>
      <c r="W1642" s="75"/>
      <c r="X1642" s="102" t="s">
        <v>79</v>
      </c>
      <c r="Y1642" s="63" t="str">
        <f>IFERROR(IF(VLOOKUP(X1642,Listor!$T$6:$U$7,2,FALSE)&lt;O1642,TRUE),"")</f>
        <v/>
      </c>
      <c r="Z1642" s="87"/>
      <c r="AA1642" s="104"/>
    </row>
    <row r="1643" spans="2:27" x14ac:dyDescent="0.25">
      <c r="B1643" s="68" t="s">
        <v>68</v>
      </c>
      <c r="C1643" s="80" t="str">
        <f>IFERROR(VLOOKUP(B1643,Listor!$A$6:$B$62,2,FALSE),"")</f>
        <v/>
      </c>
      <c r="D1643" s="80" t="str">
        <f>IFERROR(VLOOKUP(B1643,Listor!$A$6:$C$62,3,FALSE),"")</f>
        <v/>
      </c>
      <c r="E1643" s="110" t="s">
        <v>79</v>
      </c>
      <c r="F1643" s="66"/>
      <c r="G1643" s="35" t="str">
        <f>IFERROR(VLOOKUP(B1643,Listor!$A$6:$G$62,7,FALSE),"")</f>
        <v/>
      </c>
      <c r="H1643" s="63" t="str">
        <f>IFERROR(VLOOKUP(B1643,Listor!$N$6:$O$47,2,FALSE),"")</f>
        <v/>
      </c>
      <c r="I1643" s="63" t="str">
        <f t="shared" si="79"/>
        <v/>
      </c>
      <c r="J1643" s="96" t="str">
        <f>IFERROR(VLOOKUP(B1643,Listor!$N$6:$P$47,3,FALSE)*I1643,"")</f>
        <v/>
      </c>
      <c r="K1643" s="81"/>
      <c r="L1643" s="88" t="str">
        <f>IFERROR((VLOOKUP(B1643,Listor!$N$6:$P$47,3,FALSE)*Biologiska!K1643)+(VLOOKUP(B1643,Listor!$N$6:$Q$47,4,FALSE)),"")</f>
        <v/>
      </c>
      <c r="M1643" s="63" t="str">
        <f t="shared" si="80"/>
        <v/>
      </c>
      <c r="N1643" s="75"/>
      <c r="O1643" s="84" t="str">
        <f t="shared" si="81"/>
        <v/>
      </c>
      <c r="P1643" s="107"/>
      <c r="Q1643" s="87" t="s">
        <v>79</v>
      </c>
      <c r="R1643" s="87"/>
      <c r="S1643" s="87"/>
      <c r="T1643" s="87"/>
      <c r="U1643" s="87"/>
      <c r="V1643" s="86" t="s">
        <v>79</v>
      </c>
      <c r="W1643" s="75"/>
      <c r="X1643" s="102" t="s">
        <v>79</v>
      </c>
      <c r="Y1643" s="63" t="str">
        <f>IFERROR(IF(VLOOKUP(X1643,Listor!$T$6:$U$7,2,FALSE)&lt;O1643,TRUE),"")</f>
        <v/>
      </c>
      <c r="Z1643" s="87"/>
      <c r="AA1643" s="104"/>
    </row>
    <row r="1644" spans="2:27" x14ac:dyDescent="0.25">
      <c r="B1644" s="68" t="s">
        <v>68</v>
      </c>
      <c r="C1644" s="80" t="str">
        <f>IFERROR(VLOOKUP(B1644,Listor!$A$6:$B$62,2,FALSE),"")</f>
        <v/>
      </c>
      <c r="D1644" s="80" t="str">
        <f>IFERROR(VLOOKUP(B1644,Listor!$A$6:$C$62,3,FALSE),"")</f>
        <v/>
      </c>
      <c r="E1644" s="110" t="s">
        <v>79</v>
      </c>
      <c r="F1644" s="66"/>
      <c r="G1644" s="35" t="str">
        <f>IFERROR(VLOOKUP(B1644,Listor!$A$6:$G$62,7,FALSE),"")</f>
        <v/>
      </c>
      <c r="H1644" s="63" t="str">
        <f>IFERROR(VLOOKUP(B1644,Listor!$N$6:$O$47,2,FALSE),"")</f>
        <v/>
      </c>
      <c r="I1644" s="63" t="str">
        <f t="shared" si="79"/>
        <v/>
      </c>
      <c r="J1644" s="96" t="str">
        <f>IFERROR(VLOOKUP(B1644,Listor!$N$6:$P$47,3,FALSE)*I1644,"")</f>
        <v/>
      </c>
      <c r="K1644" s="81"/>
      <c r="L1644" s="88" t="str">
        <f>IFERROR((VLOOKUP(B1644,Listor!$N$6:$P$47,3,FALSE)*Biologiska!K1644)+(VLOOKUP(B1644,Listor!$N$6:$Q$47,4,FALSE)),"")</f>
        <v/>
      </c>
      <c r="M1644" s="63" t="str">
        <f t="shared" si="80"/>
        <v/>
      </c>
      <c r="N1644" s="75"/>
      <c r="O1644" s="84" t="str">
        <f t="shared" si="81"/>
        <v/>
      </c>
      <c r="P1644" s="107"/>
      <c r="Q1644" s="87" t="s">
        <v>79</v>
      </c>
      <c r="R1644" s="87"/>
      <c r="S1644" s="87"/>
      <c r="T1644" s="87"/>
      <c r="U1644" s="87"/>
      <c r="V1644" s="86" t="s">
        <v>79</v>
      </c>
      <c r="W1644" s="75"/>
      <c r="X1644" s="102" t="s">
        <v>79</v>
      </c>
      <c r="Y1644" s="63" t="str">
        <f>IFERROR(IF(VLOOKUP(X1644,Listor!$T$6:$U$7,2,FALSE)&lt;O1644,TRUE),"")</f>
        <v/>
      </c>
      <c r="Z1644" s="87"/>
      <c r="AA1644" s="104"/>
    </row>
    <row r="1645" spans="2:27" x14ac:dyDescent="0.25">
      <c r="B1645" s="68" t="s">
        <v>68</v>
      </c>
      <c r="C1645" s="80" t="str">
        <f>IFERROR(VLOOKUP(B1645,Listor!$A$6:$B$62,2,FALSE),"")</f>
        <v/>
      </c>
      <c r="D1645" s="80" t="str">
        <f>IFERROR(VLOOKUP(B1645,Listor!$A$6:$C$62,3,FALSE),"")</f>
        <v/>
      </c>
      <c r="E1645" s="110" t="s">
        <v>79</v>
      </c>
      <c r="F1645" s="66"/>
      <c r="G1645" s="35" t="str">
        <f>IFERROR(VLOOKUP(B1645,Listor!$A$6:$G$62,7,FALSE),"")</f>
        <v/>
      </c>
      <c r="H1645" s="63" t="str">
        <f>IFERROR(VLOOKUP(B1645,Listor!$N$6:$O$47,2,FALSE),"")</f>
        <v/>
      </c>
      <c r="I1645" s="63" t="str">
        <f t="shared" si="79"/>
        <v/>
      </c>
      <c r="J1645" s="96" t="str">
        <f>IFERROR(VLOOKUP(B1645,Listor!$N$6:$P$47,3,FALSE)*I1645,"")</f>
        <v/>
      </c>
      <c r="K1645" s="81"/>
      <c r="L1645" s="88" t="str">
        <f>IFERROR((VLOOKUP(B1645,Listor!$N$6:$P$47,3,FALSE)*Biologiska!K1645)+(VLOOKUP(B1645,Listor!$N$6:$Q$47,4,FALSE)),"")</f>
        <v/>
      </c>
      <c r="M1645" s="63" t="str">
        <f t="shared" si="80"/>
        <v/>
      </c>
      <c r="N1645" s="75"/>
      <c r="O1645" s="84" t="str">
        <f t="shared" si="81"/>
        <v/>
      </c>
      <c r="P1645" s="107"/>
      <c r="Q1645" s="87" t="s">
        <v>79</v>
      </c>
      <c r="R1645" s="87"/>
      <c r="S1645" s="87"/>
      <c r="T1645" s="87"/>
      <c r="U1645" s="87"/>
      <c r="V1645" s="86" t="s">
        <v>79</v>
      </c>
      <c r="W1645" s="75"/>
      <c r="X1645" s="102" t="s">
        <v>79</v>
      </c>
      <c r="Y1645" s="63" t="str">
        <f>IFERROR(IF(VLOOKUP(X1645,Listor!$T$6:$U$7,2,FALSE)&lt;O1645,TRUE),"")</f>
        <v/>
      </c>
      <c r="Z1645" s="87"/>
      <c r="AA1645" s="104"/>
    </row>
    <row r="1646" spans="2:27" x14ac:dyDescent="0.25">
      <c r="B1646" s="68" t="s">
        <v>68</v>
      </c>
      <c r="C1646" s="80" t="str">
        <f>IFERROR(VLOOKUP(B1646,Listor!$A$6:$B$62,2,FALSE),"")</f>
        <v/>
      </c>
      <c r="D1646" s="80" t="str">
        <f>IFERROR(VLOOKUP(B1646,Listor!$A$6:$C$62,3,FALSE),"")</f>
        <v/>
      </c>
      <c r="E1646" s="110" t="s">
        <v>79</v>
      </c>
      <c r="F1646" s="66"/>
      <c r="G1646" s="35" t="str">
        <f>IFERROR(VLOOKUP(B1646,Listor!$A$6:$G$62,7,FALSE),"")</f>
        <v/>
      </c>
      <c r="H1646" s="63" t="str">
        <f>IFERROR(VLOOKUP(B1646,Listor!$N$6:$O$47,2,FALSE),"")</f>
        <v/>
      </c>
      <c r="I1646" s="63" t="str">
        <f t="shared" si="79"/>
        <v/>
      </c>
      <c r="J1646" s="96" t="str">
        <f>IFERROR(VLOOKUP(B1646,Listor!$N$6:$P$47,3,FALSE)*I1646,"")</f>
        <v/>
      </c>
      <c r="K1646" s="81"/>
      <c r="L1646" s="88" t="str">
        <f>IFERROR((VLOOKUP(B1646,Listor!$N$6:$P$47,3,FALSE)*Biologiska!K1646)+(VLOOKUP(B1646,Listor!$N$6:$Q$47,4,FALSE)),"")</f>
        <v/>
      </c>
      <c r="M1646" s="63" t="str">
        <f t="shared" si="80"/>
        <v/>
      </c>
      <c r="N1646" s="75"/>
      <c r="O1646" s="84" t="str">
        <f t="shared" si="81"/>
        <v/>
      </c>
      <c r="P1646" s="107"/>
      <c r="Q1646" s="87" t="s">
        <v>79</v>
      </c>
      <c r="R1646" s="87"/>
      <c r="S1646" s="87"/>
      <c r="T1646" s="87"/>
      <c r="U1646" s="87"/>
      <c r="V1646" s="86" t="s">
        <v>79</v>
      </c>
      <c r="W1646" s="75"/>
      <c r="X1646" s="102" t="s">
        <v>79</v>
      </c>
      <c r="Y1646" s="63" t="str">
        <f>IFERROR(IF(VLOOKUP(X1646,Listor!$T$6:$U$7,2,FALSE)&lt;O1646,TRUE),"")</f>
        <v/>
      </c>
      <c r="Z1646" s="87"/>
      <c r="AA1646" s="104"/>
    </row>
    <row r="1647" spans="2:27" x14ac:dyDescent="0.25">
      <c r="B1647" s="68" t="s">
        <v>68</v>
      </c>
      <c r="C1647" s="80" t="str">
        <f>IFERROR(VLOOKUP(B1647,Listor!$A$6:$B$62,2,FALSE),"")</f>
        <v/>
      </c>
      <c r="D1647" s="80" t="str">
        <f>IFERROR(VLOOKUP(B1647,Listor!$A$6:$C$62,3,FALSE),"")</f>
        <v/>
      </c>
      <c r="E1647" s="110" t="s">
        <v>79</v>
      </c>
      <c r="F1647" s="66"/>
      <c r="G1647" s="35" t="str">
        <f>IFERROR(VLOOKUP(B1647,Listor!$A$6:$G$62,7,FALSE),"")</f>
        <v/>
      </c>
      <c r="H1647" s="63" t="str">
        <f>IFERROR(VLOOKUP(B1647,Listor!$N$6:$O$47,2,FALSE),"")</f>
        <v/>
      </c>
      <c r="I1647" s="63" t="str">
        <f t="shared" si="79"/>
        <v/>
      </c>
      <c r="J1647" s="96" t="str">
        <f>IFERROR(VLOOKUP(B1647,Listor!$N$6:$P$47,3,FALSE)*I1647,"")</f>
        <v/>
      </c>
      <c r="K1647" s="81"/>
      <c r="L1647" s="88" t="str">
        <f>IFERROR((VLOOKUP(B1647,Listor!$N$6:$P$47,3,FALSE)*Biologiska!K1647)+(VLOOKUP(B1647,Listor!$N$6:$Q$47,4,FALSE)),"")</f>
        <v/>
      </c>
      <c r="M1647" s="63" t="str">
        <f t="shared" si="80"/>
        <v/>
      </c>
      <c r="N1647" s="75"/>
      <c r="O1647" s="84" t="str">
        <f t="shared" si="81"/>
        <v/>
      </c>
      <c r="P1647" s="107"/>
      <c r="Q1647" s="87" t="s">
        <v>79</v>
      </c>
      <c r="R1647" s="87"/>
      <c r="S1647" s="87"/>
      <c r="T1647" s="87"/>
      <c r="U1647" s="87"/>
      <c r="V1647" s="86" t="s">
        <v>79</v>
      </c>
      <c r="W1647" s="75"/>
      <c r="X1647" s="102" t="s">
        <v>79</v>
      </c>
      <c r="Y1647" s="63" t="str">
        <f>IFERROR(IF(VLOOKUP(X1647,Listor!$T$6:$U$7,2,FALSE)&lt;O1647,TRUE),"")</f>
        <v/>
      </c>
      <c r="Z1647" s="87"/>
      <c r="AA1647" s="104"/>
    </row>
    <row r="1648" spans="2:27" x14ac:dyDescent="0.25">
      <c r="B1648" s="68" t="s">
        <v>68</v>
      </c>
      <c r="C1648" s="80" t="str">
        <f>IFERROR(VLOOKUP(B1648,Listor!$A$6:$B$62,2,FALSE),"")</f>
        <v/>
      </c>
      <c r="D1648" s="80" t="str">
        <f>IFERROR(VLOOKUP(B1648,Listor!$A$6:$C$62,3,FALSE),"")</f>
        <v/>
      </c>
      <c r="E1648" s="110" t="s">
        <v>79</v>
      </c>
      <c r="F1648" s="66"/>
      <c r="G1648" s="35" t="str">
        <f>IFERROR(VLOOKUP(B1648,Listor!$A$6:$G$62,7,FALSE),"")</f>
        <v/>
      </c>
      <c r="H1648" s="63" t="str">
        <f>IFERROR(VLOOKUP(B1648,Listor!$N$6:$O$47,2,FALSE),"")</f>
        <v/>
      </c>
      <c r="I1648" s="63" t="str">
        <f t="shared" si="79"/>
        <v/>
      </c>
      <c r="J1648" s="96" t="str">
        <f>IFERROR(VLOOKUP(B1648,Listor!$N$6:$P$47,3,FALSE)*I1648,"")</f>
        <v/>
      </c>
      <c r="K1648" s="81"/>
      <c r="L1648" s="88" t="str">
        <f>IFERROR((VLOOKUP(B1648,Listor!$N$6:$P$47,3,FALSE)*Biologiska!K1648)+(VLOOKUP(B1648,Listor!$N$6:$Q$47,4,FALSE)),"")</f>
        <v/>
      </c>
      <c r="M1648" s="63" t="str">
        <f t="shared" si="80"/>
        <v/>
      </c>
      <c r="N1648" s="75"/>
      <c r="O1648" s="84" t="str">
        <f t="shared" si="81"/>
        <v/>
      </c>
      <c r="P1648" s="107"/>
      <c r="Q1648" s="87" t="s">
        <v>79</v>
      </c>
      <c r="R1648" s="87"/>
      <c r="S1648" s="87"/>
      <c r="T1648" s="87"/>
      <c r="U1648" s="87"/>
      <c r="V1648" s="86" t="s">
        <v>79</v>
      </c>
      <c r="W1648" s="75"/>
      <c r="X1648" s="102" t="s">
        <v>79</v>
      </c>
      <c r="Y1648" s="63" t="str">
        <f>IFERROR(IF(VLOOKUP(X1648,Listor!$T$6:$U$7,2,FALSE)&lt;O1648,TRUE),"")</f>
        <v/>
      </c>
      <c r="Z1648" s="87"/>
      <c r="AA1648" s="104"/>
    </row>
    <row r="1649" spans="2:27" x14ac:dyDescent="0.25">
      <c r="B1649" s="68" t="s">
        <v>68</v>
      </c>
      <c r="C1649" s="80" t="str">
        <f>IFERROR(VLOOKUP(B1649,Listor!$A$6:$B$62,2,FALSE),"")</f>
        <v/>
      </c>
      <c r="D1649" s="80" t="str">
        <f>IFERROR(VLOOKUP(B1649,Listor!$A$6:$C$62,3,FALSE),"")</f>
        <v/>
      </c>
      <c r="E1649" s="110" t="s">
        <v>79</v>
      </c>
      <c r="F1649" s="66"/>
      <c r="G1649" s="35" t="str">
        <f>IFERROR(VLOOKUP(B1649,Listor!$A$6:$G$62,7,FALSE),"")</f>
        <v/>
      </c>
      <c r="H1649" s="63" t="str">
        <f>IFERROR(VLOOKUP(B1649,Listor!$N$6:$O$47,2,FALSE),"")</f>
        <v/>
      </c>
      <c r="I1649" s="63" t="str">
        <f t="shared" si="79"/>
        <v/>
      </c>
      <c r="J1649" s="96" t="str">
        <f>IFERROR(VLOOKUP(B1649,Listor!$N$6:$P$47,3,FALSE)*I1649,"")</f>
        <v/>
      </c>
      <c r="K1649" s="81"/>
      <c r="L1649" s="88" t="str">
        <f>IFERROR((VLOOKUP(B1649,Listor!$N$6:$P$47,3,FALSE)*Biologiska!K1649)+(VLOOKUP(B1649,Listor!$N$6:$Q$47,4,FALSE)),"")</f>
        <v/>
      </c>
      <c r="M1649" s="63" t="str">
        <f t="shared" si="80"/>
        <v/>
      </c>
      <c r="N1649" s="75"/>
      <c r="O1649" s="84" t="str">
        <f t="shared" si="81"/>
        <v/>
      </c>
      <c r="P1649" s="107"/>
      <c r="Q1649" s="87" t="s">
        <v>79</v>
      </c>
      <c r="R1649" s="87"/>
      <c r="S1649" s="87"/>
      <c r="T1649" s="87"/>
      <c r="U1649" s="87"/>
      <c r="V1649" s="86" t="s">
        <v>79</v>
      </c>
      <c r="W1649" s="75"/>
      <c r="X1649" s="102" t="s">
        <v>79</v>
      </c>
      <c r="Y1649" s="63" t="str">
        <f>IFERROR(IF(VLOOKUP(X1649,Listor!$T$6:$U$7,2,FALSE)&lt;O1649,TRUE),"")</f>
        <v/>
      </c>
      <c r="Z1649" s="87"/>
      <c r="AA1649" s="104"/>
    </row>
    <row r="1650" spans="2:27" x14ac:dyDescent="0.25">
      <c r="B1650" s="68" t="s">
        <v>68</v>
      </c>
      <c r="C1650" s="80" t="str">
        <f>IFERROR(VLOOKUP(B1650,Listor!$A$6:$B$62,2,FALSE),"")</f>
        <v/>
      </c>
      <c r="D1650" s="80" t="str">
        <f>IFERROR(VLOOKUP(B1650,Listor!$A$6:$C$62,3,FALSE),"")</f>
        <v/>
      </c>
      <c r="E1650" s="110" t="s">
        <v>79</v>
      </c>
      <c r="F1650" s="66"/>
      <c r="G1650" s="35" t="str">
        <f>IFERROR(VLOOKUP(B1650,Listor!$A$6:$G$62,7,FALSE),"")</f>
        <v/>
      </c>
      <c r="H1650" s="63" t="str">
        <f>IFERROR(VLOOKUP(B1650,Listor!$N$6:$O$47,2,FALSE),"")</f>
        <v/>
      </c>
      <c r="I1650" s="63" t="str">
        <f t="shared" si="79"/>
        <v/>
      </c>
      <c r="J1650" s="96" t="str">
        <f>IFERROR(VLOOKUP(B1650,Listor!$N$6:$P$47,3,FALSE)*I1650,"")</f>
        <v/>
      </c>
      <c r="K1650" s="81"/>
      <c r="L1650" s="88" t="str">
        <f>IFERROR((VLOOKUP(B1650,Listor!$N$6:$P$47,3,FALSE)*Biologiska!K1650)+(VLOOKUP(B1650,Listor!$N$6:$Q$47,4,FALSE)),"")</f>
        <v/>
      </c>
      <c r="M1650" s="63" t="str">
        <f t="shared" si="80"/>
        <v/>
      </c>
      <c r="N1650" s="75"/>
      <c r="O1650" s="84" t="str">
        <f t="shared" si="81"/>
        <v/>
      </c>
      <c r="P1650" s="107"/>
      <c r="Q1650" s="87" t="s">
        <v>79</v>
      </c>
      <c r="R1650" s="87"/>
      <c r="S1650" s="87"/>
      <c r="T1650" s="87"/>
      <c r="U1650" s="87"/>
      <c r="V1650" s="86" t="s">
        <v>79</v>
      </c>
      <c r="W1650" s="75"/>
      <c r="X1650" s="102" t="s">
        <v>79</v>
      </c>
      <c r="Y1650" s="63" t="str">
        <f>IFERROR(IF(VLOOKUP(X1650,Listor!$T$6:$U$7,2,FALSE)&lt;O1650,TRUE),"")</f>
        <v/>
      </c>
      <c r="Z1650" s="87"/>
      <c r="AA1650" s="104"/>
    </row>
    <row r="1651" spans="2:27" x14ac:dyDescent="0.25">
      <c r="B1651" s="68" t="s">
        <v>68</v>
      </c>
      <c r="C1651" s="80" t="str">
        <f>IFERROR(VLOOKUP(B1651,Listor!$A$6:$B$62,2,FALSE),"")</f>
        <v/>
      </c>
      <c r="D1651" s="80" t="str">
        <f>IFERROR(VLOOKUP(B1651,Listor!$A$6:$C$62,3,FALSE),"")</f>
        <v/>
      </c>
      <c r="E1651" s="110" t="s">
        <v>79</v>
      </c>
      <c r="F1651" s="66"/>
      <c r="G1651" s="35" t="str">
        <f>IFERROR(VLOOKUP(B1651,Listor!$A$6:$G$62,7,FALSE),"")</f>
        <v/>
      </c>
      <c r="H1651" s="63" t="str">
        <f>IFERROR(VLOOKUP(B1651,Listor!$N$6:$O$47,2,FALSE),"")</f>
        <v/>
      </c>
      <c r="I1651" s="63" t="str">
        <f t="shared" si="79"/>
        <v/>
      </c>
      <c r="J1651" s="96" t="str">
        <f>IFERROR(VLOOKUP(B1651,Listor!$N$6:$P$47,3,FALSE)*I1651,"")</f>
        <v/>
      </c>
      <c r="K1651" s="81"/>
      <c r="L1651" s="88" t="str">
        <f>IFERROR((VLOOKUP(B1651,Listor!$N$6:$P$47,3,FALSE)*Biologiska!K1651)+(VLOOKUP(B1651,Listor!$N$6:$Q$47,4,FALSE)),"")</f>
        <v/>
      </c>
      <c r="M1651" s="63" t="str">
        <f t="shared" si="80"/>
        <v/>
      </c>
      <c r="N1651" s="75"/>
      <c r="O1651" s="84" t="str">
        <f t="shared" si="81"/>
        <v/>
      </c>
      <c r="P1651" s="107"/>
      <c r="Q1651" s="87" t="s">
        <v>79</v>
      </c>
      <c r="R1651" s="87"/>
      <c r="S1651" s="87"/>
      <c r="T1651" s="87"/>
      <c r="U1651" s="87"/>
      <c r="V1651" s="86" t="s">
        <v>79</v>
      </c>
      <c r="W1651" s="75"/>
      <c r="X1651" s="102" t="s">
        <v>79</v>
      </c>
      <c r="Y1651" s="63" t="str">
        <f>IFERROR(IF(VLOOKUP(X1651,Listor!$T$6:$U$7,2,FALSE)&lt;O1651,TRUE),"")</f>
        <v/>
      </c>
      <c r="Z1651" s="87"/>
      <c r="AA1651" s="104"/>
    </row>
    <row r="1652" spans="2:27" x14ac:dyDescent="0.25">
      <c r="B1652" s="68" t="s">
        <v>68</v>
      </c>
      <c r="C1652" s="80" t="str">
        <f>IFERROR(VLOOKUP(B1652,Listor!$A$6:$B$62,2,FALSE),"")</f>
        <v/>
      </c>
      <c r="D1652" s="80" t="str">
        <f>IFERROR(VLOOKUP(B1652,Listor!$A$6:$C$62,3,FALSE),"")</f>
        <v/>
      </c>
      <c r="E1652" s="110" t="s">
        <v>79</v>
      </c>
      <c r="F1652" s="66"/>
      <c r="G1652" s="35" t="str">
        <f>IFERROR(VLOOKUP(B1652,Listor!$A$6:$G$62,7,FALSE),"")</f>
        <v/>
      </c>
      <c r="H1652" s="63" t="str">
        <f>IFERROR(VLOOKUP(B1652,Listor!$N$6:$O$47,2,FALSE),"")</f>
        <v/>
      </c>
      <c r="I1652" s="63" t="str">
        <f t="shared" si="79"/>
        <v/>
      </c>
      <c r="J1652" s="96" t="str">
        <f>IFERROR(VLOOKUP(B1652,Listor!$N$6:$P$47,3,FALSE)*I1652,"")</f>
        <v/>
      </c>
      <c r="K1652" s="81"/>
      <c r="L1652" s="88" t="str">
        <f>IFERROR((VLOOKUP(B1652,Listor!$N$6:$P$47,3,FALSE)*Biologiska!K1652)+(VLOOKUP(B1652,Listor!$N$6:$Q$47,4,FALSE)),"")</f>
        <v/>
      </c>
      <c r="M1652" s="63" t="str">
        <f t="shared" si="80"/>
        <v/>
      </c>
      <c r="N1652" s="75"/>
      <c r="O1652" s="84" t="str">
        <f t="shared" si="81"/>
        <v/>
      </c>
      <c r="P1652" s="107"/>
      <c r="Q1652" s="87" t="s">
        <v>79</v>
      </c>
      <c r="R1652" s="87"/>
      <c r="S1652" s="87"/>
      <c r="T1652" s="87"/>
      <c r="U1652" s="87"/>
      <c r="V1652" s="86" t="s">
        <v>79</v>
      </c>
      <c r="W1652" s="75"/>
      <c r="X1652" s="102" t="s">
        <v>79</v>
      </c>
      <c r="Y1652" s="63" t="str">
        <f>IFERROR(IF(VLOOKUP(X1652,Listor!$T$6:$U$7,2,FALSE)&lt;O1652,TRUE),"")</f>
        <v/>
      </c>
      <c r="Z1652" s="87"/>
      <c r="AA1652" s="104"/>
    </row>
    <row r="1653" spans="2:27" x14ac:dyDescent="0.25">
      <c r="B1653" s="68" t="s">
        <v>68</v>
      </c>
      <c r="C1653" s="80" t="str">
        <f>IFERROR(VLOOKUP(B1653,Listor!$A$6:$B$62,2,FALSE),"")</f>
        <v/>
      </c>
      <c r="D1653" s="80" t="str">
        <f>IFERROR(VLOOKUP(B1653,Listor!$A$6:$C$62,3,FALSE),"")</f>
        <v/>
      </c>
      <c r="E1653" s="110" t="s">
        <v>79</v>
      </c>
      <c r="F1653" s="66"/>
      <c r="G1653" s="35" t="str">
        <f>IFERROR(VLOOKUP(B1653,Listor!$A$6:$G$62,7,FALSE),"")</f>
        <v/>
      </c>
      <c r="H1653" s="63" t="str">
        <f>IFERROR(VLOOKUP(B1653,Listor!$N$6:$O$47,2,FALSE),"")</f>
        <v/>
      </c>
      <c r="I1653" s="63" t="str">
        <f t="shared" si="79"/>
        <v/>
      </c>
      <c r="J1653" s="96" t="str">
        <f>IFERROR(VLOOKUP(B1653,Listor!$N$6:$P$47,3,FALSE)*I1653,"")</f>
        <v/>
      </c>
      <c r="K1653" s="81"/>
      <c r="L1653" s="88" t="str">
        <f>IFERROR((VLOOKUP(B1653,Listor!$N$6:$P$47,3,FALSE)*Biologiska!K1653)+(VLOOKUP(B1653,Listor!$N$6:$Q$47,4,FALSE)),"")</f>
        <v/>
      </c>
      <c r="M1653" s="63" t="str">
        <f t="shared" si="80"/>
        <v/>
      </c>
      <c r="N1653" s="75"/>
      <c r="O1653" s="84" t="str">
        <f t="shared" si="81"/>
        <v/>
      </c>
      <c r="P1653" s="107"/>
      <c r="Q1653" s="87" t="s">
        <v>79</v>
      </c>
      <c r="R1653" s="87"/>
      <c r="S1653" s="87"/>
      <c r="T1653" s="87"/>
      <c r="U1653" s="87"/>
      <c r="V1653" s="86" t="s">
        <v>79</v>
      </c>
      <c r="W1653" s="75"/>
      <c r="X1653" s="102" t="s">
        <v>79</v>
      </c>
      <c r="Y1653" s="63" t="str">
        <f>IFERROR(IF(VLOOKUP(X1653,Listor!$T$6:$U$7,2,FALSE)&lt;O1653,TRUE),"")</f>
        <v/>
      </c>
      <c r="Z1653" s="87"/>
      <c r="AA1653" s="104"/>
    </row>
    <row r="1654" spans="2:27" x14ac:dyDescent="0.25">
      <c r="B1654" s="68" t="s">
        <v>68</v>
      </c>
      <c r="C1654" s="80" t="str">
        <f>IFERROR(VLOOKUP(B1654,Listor!$A$6:$B$62,2,FALSE),"")</f>
        <v/>
      </c>
      <c r="D1654" s="80" t="str">
        <f>IFERROR(VLOOKUP(B1654,Listor!$A$6:$C$62,3,FALSE),"")</f>
        <v/>
      </c>
      <c r="E1654" s="110" t="s">
        <v>79</v>
      </c>
      <c r="F1654" s="66"/>
      <c r="G1654" s="35" t="str">
        <f>IFERROR(VLOOKUP(B1654,Listor!$A$6:$G$62,7,FALSE),"")</f>
        <v/>
      </c>
      <c r="H1654" s="63" t="str">
        <f>IFERROR(VLOOKUP(B1654,Listor!$N$6:$O$47,2,FALSE),"")</f>
        <v/>
      </c>
      <c r="I1654" s="63" t="str">
        <f t="shared" si="79"/>
        <v/>
      </c>
      <c r="J1654" s="96" t="str">
        <f>IFERROR(VLOOKUP(B1654,Listor!$N$6:$P$47,3,FALSE)*I1654,"")</f>
        <v/>
      </c>
      <c r="K1654" s="81"/>
      <c r="L1654" s="88" t="str">
        <f>IFERROR((VLOOKUP(B1654,Listor!$N$6:$P$47,3,FALSE)*Biologiska!K1654)+(VLOOKUP(B1654,Listor!$N$6:$Q$47,4,FALSE)),"")</f>
        <v/>
      </c>
      <c r="M1654" s="63" t="str">
        <f t="shared" si="80"/>
        <v/>
      </c>
      <c r="N1654" s="75"/>
      <c r="O1654" s="84" t="str">
        <f t="shared" si="81"/>
        <v/>
      </c>
      <c r="P1654" s="107"/>
      <c r="Q1654" s="87" t="s">
        <v>79</v>
      </c>
      <c r="R1654" s="87"/>
      <c r="S1654" s="87"/>
      <c r="T1654" s="87"/>
      <c r="U1654" s="87"/>
      <c r="V1654" s="86" t="s">
        <v>79</v>
      </c>
      <c r="W1654" s="75"/>
      <c r="X1654" s="102" t="s">
        <v>79</v>
      </c>
      <c r="Y1654" s="63" t="str">
        <f>IFERROR(IF(VLOOKUP(X1654,Listor!$T$6:$U$7,2,FALSE)&lt;O1654,TRUE),"")</f>
        <v/>
      </c>
      <c r="Z1654" s="87"/>
      <c r="AA1654" s="104"/>
    </row>
    <row r="1655" spans="2:27" x14ac:dyDescent="0.25">
      <c r="B1655" s="68" t="s">
        <v>68</v>
      </c>
      <c r="C1655" s="80" t="str">
        <f>IFERROR(VLOOKUP(B1655,Listor!$A$6:$B$62,2,FALSE),"")</f>
        <v/>
      </c>
      <c r="D1655" s="80" t="str">
        <f>IFERROR(VLOOKUP(B1655,Listor!$A$6:$C$62,3,FALSE),"")</f>
        <v/>
      </c>
      <c r="E1655" s="110" t="s">
        <v>79</v>
      </c>
      <c r="F1655" s="66"/>
      <c r="G1655" s="35" t="str">
        <f>IFERROR(VLOOKUP(B1655,Listor!$A$6:$G$62,7,FALSE),"")</f>
        <v/>
      </c>
      <c r="H1655" s="63" t="str">
        <f>IFERROR(VLOOKUP(B1655,Listor!$N$6:$O$47,2,FALSE),"")</f>
        <v/>
      </c>
      <c r="I1655" s="63" t="str">
        <f t="shared" si="79"/>
        <v/>
      </c>
      <c r="J1655" s="96" t="str">
        <f>IFERROR(VLOOKUP(B1655,Listor!$N$6:$P$47,3,FALSE)*I1655,"")</f>
        <v/>
      </c>
      <c r="K1655" s="81"/>
      <c r="L1655" s="88" t="str">
        <f>IFERROR((VLOOKUP(B1655,Listor!$N$6:$P$47,3,FALSE)*Biologiska!K1655)+(VLOOKUP(B1655,Listor!$N$6:$Q$47,4,FALSE)),"")</f>
        <v/>
      </c>
      <c r="M1655" s="63" t="str">
        <f t="shared" si="80"/>
        <v/>
      </c>
      <c r="N1655" s="75"/>
      <c r="O1655" s="84" t="str">
        <f t="shared" si="81"/>
        <v/>
      </c>
      <c r="P1655" s="107"/>
      <c r="Q1655" s="87" t="s">
        <v>79</v>
      </c>
      <c r="R1655" s="87"/>
      <c r="S1655" s="87"/>
      <c r="T1655" s="87"/>
      <c r="U1655" s="87"/>
      <c r="V1655" s="86" t="s">
        <v>79</v>
      </c>
      <c r="W1655" s="75"/>
      <c r="X1655" s="102" t="s">
        <v>79</v>
      </c>
      <c r="Y1655" s="63" t="str">
        <f>IFERROR(IF(VLOOKUP(X1655,Listor!$T$6:$U$7,2,FALSE)&lt;O1655,TRUE),"")</f>
        <v/>
      </c>
      <c r="Z1655" s="87"/>
      <c r="AA1655" s="104"/>
    </row>
    <row r="1656" spans="2:27" x14ac:dyDescent="0.25">
      <c r="B1656" s="68" t="s">
        <v>68</v>
      </c>
      <c r="C1656" s="80" t="str">
        <f>IFERROR(VLOOKUP(B1656,Listor!$A$6:$B$62,2,FALSE),"")</f>
        <v/>
      </c>
      <c r="D1656" s="80" t="str">
        <f>IFERROR(VLOOKUP(B1656,Listor!$A$6:$C$62,3,FALSE),"")</f>
        <v/>
      </c>
      <c r="E1656" s="110" t="s">
        <v>79</v>
      </c>
      <c r="F1656" s="66"/>
      <c r="G1656" s="35" t="str">
        <f>IFERROR(VLOOKUP(B1656,Listor!$A$6:$G$62,7,FALSE),"")</f>
        <v/>
      </c>
      <c r="H1656" s="63" t="str">
        <f>IFERROR(VLOOKUP(B1656,Listor!$N$6:$O$47,2,FALSE),"")</f>
        <v/>
      </c>
      <c r="I1656" s="63" t="str">
        <f t="shared" si="79"/>
        <v/>
      </c>
      <c r="J1656" s="96" t="str">
        <f>IFERROR(VLOOKUP(B1656,Listor!$N$6:$P$47,3,FALSE)*I1656,"")</f>
        <v/>
      </c>
      <c r="K1656" s="81"/>
      <c r="L1656" s="88" t="str">
        <f>IFERROR((VLOOKUP(B1656,Listor!$N$6:$P$47,3,FALSE)*Biologiska!K1656)+(VLOOKUP(B1656,Listor!$N$6:$Q$47,4,FALSE)),"")</f>
        <v/>
      </c>
      <c r="M1656" s="63" t="str">
        <f t="shared" si="80"/>
        <v/>
      </c>
      <c r="N1656" s="75"/>
      <c r="O1656" s="84" t="str">
        <f t="shared" si="81"/>
        <v/>
      </c>
      <c r="P1656" s="107"/>
      <c r="Q1656" s="87" t="s">
        <v>79</v>
      </c>
      <c r="R1656" s="87"/>
      <c r="S1656" s="87"/>
      <c r="T1656" s="87"/>
      <c r="U1656" s="87"/>
      <c r="V1656" s="86" t="s">
        <v>79</v>
      </c>
      <c r="W1656" s="75"/>
      <c r="X1656" s="102" t="s">
        <v>79</v>
      </c>
      <c r="Y1656" s="63" t="str">
        <f>IFERROR(IF(VLOOKUP(X1656,Listor!$T$6:$U$7,2,FALSE)&lt;O1656,TRUE),"")</f>
        <v/>
      </c>
      <c r="Z1656" s="87"/>
      <c r="AA1656" s="104"/>
    </row>
    <row r="1657" spans="2:27" x14ac:dyDescent="0.25">
      <c r="B1657" s="68" t="s">
        <v>68</v>
      </c>
      <c r="C1657" s="80" t="str">
        <f>IFERROR(VLOOKUP(B1657,Listor!$A$6:$B$62,2,FALSE),"")</f>
        <v/>
      </c>
      <c r="D1657" s="80" t="str">
        <f>IFERROR(VLOOKUP(B1657,Listor!$A$6:$C$62,3,FALSE),"")</f>
        <v/>
      </c>
      <c r="E1657" s="110" t="s">
        <v>79</v>
      </c>
      <c r="F1657" s="66"/>
      <c r="G1657" s="35" t="str">
        <f>IFERROR(VLOOKUP(B1657,Listor!$A$6:$G$62,7,FALSE),"")</f>
        <v/>
      </c>
      <c r="H1657" s="63" t="str">
        <f>IFERROR(VLOOKUP(B1657,Listor!$N$6:$O$47,2,FALSE),"")</f>
        <v/>
      </c>
      <c r="I1657" s="63" t="str">
        <f t="shared" si="79"/>
        <v/>
      </c>
      <c r="J1657" s="96" t="str">
        <f>IFERROR(VLOOKUP(B1657,Listor!$N$6:$P$47,3,FALSE)*I1657,"")</f>
        <v/>
      </c>
      <c r="K1657" s="81"/>
      <c r="L1657" s="88" t="str">
        <f>IFERROR((VLOOKUP(B1657,Listor!$N$6:$P$47,3,FALSE)*Biologiska!K1657)+(VLOOKUP(B1657,Listor!$N$6:$Q$47,4,FALSE)),"")</f>
        <v/>
      </c>
      <c r="M1657" s="63" t="str">
        <f t="shared" si="80"/>
        <v/>
      </c>
      <c r="N1657" s="75"/>
      <c r="O1657" s="84" t="str">
        <f t="shared" si="81"/>
        <v/>
      </c>
      <c r="P1657" s="107"/>
      <c r="Q1657" s="87" t="s">
        <v>79</v>
      </c>
      <c r="R1657" s="87"/>
      <c r="S1657" s="87"/>
      <c r="T1657" s="87"/>
      <c r="U1657" s="87"/>
      <c r="V1657" s="86" t="s">
        <v>79</v>
      </c>
      <c r="W1657" s="75"/>
      <c r="X1657" s="102" t="s">
        <v>79</v>
      </c>
      <c r="Y1657" s="63" t="str">
        <f>IFERROR(IF(VLOOKUP(X1657,Listor!$T$6:$U$7,2,FALSE)&lt;O1657,TRUE),"")</f>
        <v/>
      </c>
      <c r="Z1657" s="87"/>
      <c r="AA1657" s="104"/>
    </row>
    <row r="1658" spans="2:27" x14ac:dyDescent="0.25">
      <c r="B1658" s="68" t="s">
        <v>68</v>
      </c>
      <c r="C1658" s="80" t="str">
        <f>IFERROR(VLOOKUP(B1658,Listor!$A$6:$B$62,2,FALSE),"")</f>
        <v/>
      </c>
      <c r="D1658" s="80" t="str">
        <f>IFERROR(VLOOKUP(B1658,Listor!$A$6:$C$62,3,FALSE),"")</f>
        <v/>
      </c>
      <c r="E1658" s="110" t="s">
        <v>79</v>
      </c>
      <c r="F1658" s="66"/>
      <c r="G1658" s="35" t="str">
        <f>IFERROR(VLOOKUP(B1658,Listor!$A$6:$G$62,7,FALSE),"")</f>
        <v/>
      </c>
      <c r="H1658" s="63" t="str">
        <f>IFERROR(VLOOKUP(B1658,Listor!$N$6:$O$47,2,FALSE),"")</f>
        <v/>
      </c>
      <c r="I1658" s="63" t="str">
        <f t="shared" si="79"/>
        <v/>
      </c>
      <c r="J1658" s="96" t="str">
        <f>IFERROR(VLOOKUP(B1658,Listor!$N$6:$P$47,3,FALSE)*I1658,"")</f>
        <v/>
      </c>
      <c r="K1658" s="81"/>
      <c r="L1658" s="88" t="str">
        <f>IFERROR((VLOOKUP(B1658,Listor!$N$6:$P$47,3,FALSE)*Biologiska!K1658)+(VLOOKUP(B1658,Listor!$N$6:$Q$47,4,FALSE)),"")</f>
        <v/>
      </c>
      <c r="M1658" s="63" t="str">
        <f t="shared" si="80"/>
        <v/>
      </c>
      <c r="N1658" s="75"/>
      <c r="O1658" s="84" t="str">
        <f t="shared" si="81"/>
        <v/>
      </c>
      <c r="P1658" s="107"/>
      <c r="Q1658" s="87" t="s">
        <v>79</v>
      </c>
      <c r="R1658" s="87"/>
      <c r="S1658" s="87"/>
      <c r="T1658" s="87"/>
      <c r="U1658" s="87"/>
      <c r="V1658" s="86" t="s">
        <v>79</v>
      </c>
      <c r="W1658" s="75"/>
      <c r="X1658" s="102" t="s">
        <v>79</v>
      </c>
      <c r="Y1658" s="63" t="str">
        <f>IFERROR(IF(VLOOKUP(X1658,Listor!$T$6:$U$7,2,FALSE)&lt;O1658,TRUE),"")</f>
        <v/>
      </c>
      <c r="Z1658" s="87"/>
      <c r="AA1658" s="104"/>
    </row>
    <row r="1659" spans="2:27" x14ac:dyDescent="0.25">
      <c r="B1659" s="68" t="s">
        <v>68</v>
      </c>
      <c r="C1659" s="80" t="str">
        <f>IFERROR(VLOOKUP(B1659,Listor!$A$6:$B$62,2,FALSE),"")</f>
        <v/>
      </c>
      <c r="D1659" s="80" t="str">
        <f>IFERROR(VLOOKUP(B1659,Listor!$A$6:$C$62,3,FALSE),"")</f>
        <v/>
      </c>
      <c r="E1659" s="110" t="s">
        <v>79</v>
      </c>
      <c r="F1659" s="66"/>
      <c r="G1659" s="35" t="str">
        <f>IFERROR(VLOOKUP(B1659,Listor!$A$6:$G$62,7,FALSE),"")</f>
        <v/>
      </c>
      <c r="H1659" s="63" t="str">
        <f>IFERROR(VLOOKUP(B1659,Listor!$N$6:$O$47,2,FALSE),"")</f>
        <v/>
      </c>
      <c r="I1659" s="63" t="str">
        <f t="shared" si="79"/>
        <v/>
      </c>
      <c r="J1659" s="96" t="str">
        <f>IFERROR(VLOOKUP(B1659,Listor!$N$6:$P$47,3,FALSE)*I1659,"")</f>
        <v/>
      </c>
      <c r="K1659" s="81"/>
      <c r="L1659" s="88" t="str">
        <f>IFERROR((VLOOKUP(B1659,Listor!$N$6:$P$47,3,FALSE)*Biologiska!K1659)+(VLOOKUP(B1659,Listor!$N$6:$Q$47,4,FALSE)),"")</f>
        <v/>
      </c>
      <c r="M1659" s="63" t="str">
        <f t="shared" si="80"/>
        <v/>
      </c>
      <c r="N1659" s="75"/>
      <c r="O1659" s="84" t="str">
        <f t="shared" si="81"/>
        <v/>
      </c>
      <c r="P1659" s="107"/>
      <c r="Q1659" s="87" t="s">
        <v>79</v>
      </c>
      <c r="R1659" s="87"/>
      <c r="S1659" s="87"/>
      <c r="T1659" s="87"/>
      <c r="U1659" s="87"/>
      <c r="V1659" s="86" t="s">
        <v>79</v>
      </c>
      <c r="W1659" s="75"/>
      <c r="X1659" s="102" t="s">
        <v>79</v>
      </c>
      <c r="Y1659" s="63" t="str">
        <f>IFERROR(IF(VLOOKUP(X1659,Listor!$T$6:$U$7,2,FALSE)&lt;O1659,TRUE),"")</f>
        <v/>
      </c>
      <c r="Z1659" s="87"/>
      <c r="AA1659" s="104"/>
    </row>
    <row r="1660" spans="2:27" x14ac:dyDescent="0.25">
      <c r="B1660" s="68" t="s">
        <v>68</v>
      </c>
      <c r="C1660" s="80" t="str">
        <f>IFERROR(VLOOKUP(B1660,Listor!$A$6:$B$62,2,FALSE),"")</f>
        <v/>
      </c>
      <c r="D1660" s="80" t="str">
        <f>IFERROR(VLOOKUP(B1660,Listor!$A$6:$C$62,3,FALSE),"")</f>
        <v/>
      </c>
      <c r="E1660" s="110" t="s">
        <v>79</v>
      </c>
      <c r="F1660" s="66"/>
      <c r="G1660" s="35" t="str">
        <f>IFERROR(VLOOKUP(B1660,Listor!$A$6:$G$62,7,FALSE),"")</f>
        <v/>
      </c>
      <c r="H1660" s="63" t="str">
        <f>IFERROR(VLOOKUP(B1660,Listor!$N$6:$O$47,2,FALSE),"")</f>
        <v/>
      </c>
      <c r="I1660" s="63" t="str">
        <f t="shared" si="79"/>
        <v/>
      </c>
      <c r="J1660" s="96" t="str">
        <f>IFERROR(VLOOKUP(B1660,Listor!$N$6:$P$47,3,FALSE)*I1660,"")</f>
        <v/>
      </c>
      <c r="K1660" s="81"/>
      <c r="L1660" s="88" t="str">
        <f>IFERROR((VLOOKUP(B1660,Listor!$N$6:$P$47,3,FALSE)*Biologiska!K1660)+(VLOOKUP(B1660,Listor!$N$6:$Q$47,4,FALSE)),"")</f>
        <v/>
      </c>
      <c r="M1660" s="63" t="str">
        <f t="shared" si="80"/>
        <v/>
      </c>
      <c r="N1660" s="75"/>
      <c r="O1660" s="84" t="str">
        <f t="shared" si="81"/>
        <v/>
      </c>
      <c r="P1660" s="107"/>
      <c r="Q1660" s="87" t="s">
        <v>79</v>
      </c>
      <c r="R1660" s="87"/>
      <c r="S1660" s="87"/>
      <c r="T1660" s="87"/>
      <c r="U1660" s="87"/>
      <c r="V1660" s="86" t="s">
        <v>79</v>
      </c>
      <c r="W1660" s="75"/>
      <c r="X1660" s="102" t="s">
        <v>79</v>
      </c>
      <c r="Y1660" s="63" t="str">
        <f>IFERROR(IF(VLOOKUP(X1660,Listor!$T$6:$U$7,2,FALSE)&lt;O1660,TRUE),"")</f>
        <v/>
      </c>
      <c r="Z1660" s="87"/>
      <c r="AA1660" s="104"/>
    </row>
    <row r="1661" spans="2:27" x14ac:dyDescent="0.25">
      <c r="B1661" s="68" t="s">
        <v>68</v>
      </c>
      <c r="C1661" s="80" t="str">
        <f>IFERROR(VLOOKUP(B1661,Listor!$A$6:$B$62,2,FALSE),"")</f>
        <v/>
      </c>
      <c r="D1661" s="80" t="str">
        <f>IFERROR(VLOOKUP(B1661,Listor!$A$6:$C$62,3,FALSE),"")</f>
        <v/>
      </c>
      <c r="E1661" s="110" t="s">
        <v>79</v>
      </c>
      <c r="F1661" s="66"/>
      <c r="G1661" s="35" t="str">
        <f>IFERROR(VLOOKUP(B1661,Listor!$A$6:$G$62,7,FALSE),"")</f>
        <v/>
      </c>
      <c r="H1661" s="63" t="str">
        <f>IFERROR(VLOOKUP(B1661,Listor!$N$6:$O$47,2,FALSE),"")</f>
        <v/>
      </c>
      <c r="I1661" s="63" t="str">
        <f t="shared" si="79"/>
        <v/>
      </c>
      <c r="J1661" s="96" t="str">
        <f>IFERROR(VLOOKUP(B1661,Listor!$N$6:$P$47,3,FALSE)*I1661,"")</f>
        <v/>
      </c>
      <c r="K1661" s="81"/>
      <c r="L1661" s="88" t="str">
        <f>IFERROR((VLOOKUP(B1661,Listor!$N$6:$P$47,3,FALSE)*Biologiska!K1661)+(VLOOKUP(B1661,Listor!$N$6:$Q$47,4,FALSE)),"")</f>
        <v/>
      </c>
      <c r="M1661" s="63" t="str">
        <f t="shared" si="80"/>
        <v/>
      </c>
      <c r="N1661" s="75"/>
      <c r="O1661" s="84" t="str">
        <f t="shared" si="81"/>
        <v/>
      </c>
      <c r="P1661" s="107"/>
      <c r="Q1661" s="87" t="s">
        <v>79</v>
      </c>
      <c r="R1661" s="87"/>
      <c r="S1661" s="87"/>
      <c r="T1661" s="87"/>
      <c r="U1661" s="87"/>
      <c r="V1661" s="86" t="s">
        <v>79</v>
      </c>
      <c r="W1661" s="75"/>
      <c r="X1661" s="102" t="s">
        <v>79</v>
      </c>
      <c r="Y1661" s="63" t="str">
        <f>IFERROR(IF(VLOOKUP(X1661,Listor!$T$6:$U$7,2,FALSE)&lt;O1661,TRUE),"")</f>
        <v/>
      </c>
      <c r="Z1661" s="87"/>
      <c r="AA1661" s="104"/>
    </row>
    <row r="1662" spans="2:27" x14ac:dyDescent="0.25">
      <c r="B1662" s="68" t="s">
        <v>68</v>
      </c>
      <c r="C1662" s="80" t="str">
        <f>IFERROR(VLOOKUP(B1662,Listor!$A$6:$B$62,2,FALSE),"")</f>
        <v/>
      </c>
      <c r="D1662" s="80" t="str">
        <f>IFERROR(VLOOKUP(B1662,Listor!$A$6:$C$62,3,FALSE),"")</f>
        <v/>
      </c>
      <c r="E1662" s="110" t="s">
        <v>79</v>
      </c>
      <c r="F1662" s="66"/>
      <c r="G1662" s="35" t="str">
        <f>IFERROR(VLOOKUP(B1662,Listor!$A$6:$G$62,7,FALSE),"")</f>
        <v/>
      </c>
      <c r="H1662" s="63" t="str">
        <f>IFERROR(VLOOKUP(B1662,Listor!$N$6:$O$47,2,FALSE),"")</f>
        <v/>
      </c>
      <c r="I1662" s="63" t="str">
        <f t="shared" si="79"/>
        <v/>
      </c>
      <c r="J1662" s="96" t="str">
        <f>IFERROR(VLOOKUP(B1662,Listor!$N$6:$P$47,3,FALSE)*I1662,"")</f>
        <v/>
      </c>
      <c r="K1662" s="81"/>
      <c r="L1662" s="88" t="str">
        <f>IFERROR((VLOOKUP(B1662,Listor!$N$6:$P$47,3,FALSE)*Biologiska!K1662)+(VLOOKUP(B1662,Listor!$N$6:$Q$47,4,FALSE)),"")</f>
        <v/>
      </c>
      <c r="M1662" s="63" t="str">
        <f t="shared" si="80"/>
        <v/>
      </c>
      <c r="N1662" s="75"/>
      <c r="O1662" s="84" t="str">
        <f t="shared" si="81"/>
        <v/>
      </c>
      <c r="P1662" s="107"/>
      <c r="Q1662" s="87" t="s">
        <v>79</v>
      </c>
      <c r="R1662" s="87"/>
      <c r="S1662" s="87"/>
      <c r="T1662" s="87"/>
      <c r="U1662" s="87"/>
      <c r="V1662" s="86" t="s">
        <v>79</v>
      </c>
      <c r="W1662" s="75"/>
      <c r="X1662" s="102" t="s">
        <v>79</v>
      </c>
      <c r="Y1662" s="63" t="str">
        <f>IFERROR(IF(VLOOKUP(X1662,Listor!$T$6:$U$7,2,FALSE)&lt;O1662,TRUE),"")</f>
        <v/>
      </c>
      <c r="Z1662" s="87"/>
      <c r="AA1662" s="104"/>
    </row>
    <row r="1663" spans="2:27" x14ac:dyDescent="0.25">
      <c r="B1663" s="68" t="s">
        <v>68</v>
      </c>
      <c r="C1663" s="80" t="str">
        <f>IFERROR(VLOOKUP(B1663,Listor!$A$6:$B$62,2,FALSE),"")</f>
        <v/>
      </c>
      <c r="D1663" s="80" t="str">
        <f>IFERROR(VLOOKUP(B1663,Listor!$A$6:$C$62,3,FALSE),"")</f>
        <v/>
      </c>
      <c r="E1663" s="110" t="s">
        <v>79</v>
      </c>
      <c r="F1663" s="66"/>
      <c r="G1663" s="35" t="str">
        <f>IFERROR(VLOOKUP(B1663,Listor!$A$6:$G$62,7,FALSE),"")</f>
        <v/>
      </c>
      <c r="H1663" s="63" t="str">
        <f>IFERROR(VLOOKUP(B1663,Listor!$N$6:$O$47,2,FALSE),"")</f>
        <v/>
      </c>
      <c r="I1663" s="63" t="str">
        <f t="shared" si="79"/>
        <v/>
      </c>
      <c r="J1663" s="96" t="str">
        <f>IFERROR(VLOOKUP(B1663,Listor!$N$6:$P$47,3,FALSE)*I1663,"")</f>
        <v/>
      </c>
      <c r="K1663" s="81"/>
      <c r="L1663" s="88" t="str">
        <f>IFERROR((VLOOKUP(B1663,Listor!$N$6:$P$47,3,FALSE)*Biologiska!K1663)+(VLOOKUP(B1663,Listor!$N$6:$Q$47,4,FALSE)),"")</f>
        <v/>
      </c>
      <c r="M1663" s="63" t="str">
        <f t="shared" si="80"/>
        <v/>
      </c>
      <c r="N1663" s="75"/>
      <c r="O1663" s="84" t="str">
        <f t="shared" si="81"/>
        <v/>
      </c>
      <c r="P1663" s="107"/>
      <c r="Q1663" s="87" t="s">
        <v>79</v>
      </c>
      <c r="R1663" s="87"/>
      <c r="S1663" s="87"/>
      <c r="T1663" s="87"/>
      <c r="U1663" s="87"/>
      <c r="V1663" s="86" t="s">
        <v>79</v>
      </c>
      <c r="W1663" s="75"/>
      <c r="X1663" s="102" t="s">
        <v>79</v>
      </c>
      <c r="Y1663" s="63" t="str">
        <f>IFERROR(IF(VLOOKUP(X1663,Listor!$T$6:$U$7,2,FALSE)&lt;O1663,TRUE),"")</f>
        <v/>
      </c>
      <c r="Z1663" s="87"/>
      <c r="AA1663" s="104"/>
    </row>
    <row r="1664" spans="2:27" x14ac:dyDescent="0.25">
      <c r="B1664" s="68" t="s">
        <v>68</v>
      </c>
      <c r="C1664" s="80" t="str">
        <f>IFERROR(VLOOKUP(B1664,Listor!$A$6:$B$62,2,FALSE),"")</f>
        <v/>
      </c>
      <c r="D1664" s="80" t="str">
        <f>IFERROR(VLOOKUP(B1664,Listor!$A$6:$C$62,3,FALSE),"")</f>
        <v/>
      </c>
      <c r="E1664" s="110" t="s">
        <v>79</v>
      </c>
      <c r="F1664" s="66"/>
      <c r="G1664" s="35" t="str">
        <f>IFERROR(VLOOKUP(B1664,Listor!$A$6:$G$62,7,FALSE),"")</f>
        <v/>
      </c>
      <c r="H1664" s="63" t="str">
        <f>IFERROR(VLOOKUP(B1664,Listor!$N$6:$O$47,2,FALSE),"")</f>
        <v/>
      </c>
      <c r="I1664" s="63" t="str">
        <f t="shared" si="79"/>
        <v/>
      </c>
      <c r="J1664" s="96" t="str">
        <f>IFERROR(VLOOKUP(B1664,Listor!$N$6:$P$47,3,FALSE)*I1664,"")</f>
        <v/>
      </c>
      <c r="K1664" s="81"/>
      <c r="L1664" s="88" t="str">
        <f>IFERROR((VLOOKUP(B1664,Listor!$N$6:$P$47,3,FALSE)*Biologiska!K1664)+(VLOOKUP(B1664,Listor!$N$6:$Q$47,4,FALSE)),"")</f>
        <v/>
      </c>
      <c r="M1664" s="63" t="str">
        <f t="shared" si="80"/>
        <v/>
      </c>
      <c r="N1664" s="75"/>
      <c r="O1664" s="84" t="str">
        <f t="shared" si="81"/>
        <v/>
      </c>
      <c r="P1664" s="107"/>
      <c r="Q1664" s="87" t="s">
        <v>79</v>
      </c>
      <c r="R1664" s="87"/>
      <c r="S1664" s="87"/>
      <c r="T1664" s="87"/>
      <c r="U1664" s="87"/>
      <c r="V1664" s="86" t="s">
        <v>79</v>
      </c>
      <c r="W1664" s="75"/>
      <c r="X1664" s="102" t="s">
        <v>79</v>
      </c>
      <c r="Y1664" s="63" t="str">
        <f>IFERROR(IF(VLOOKUP(X1664,Listor!$T$6:$U$7,2,FALSE)&lt;O1664,TRUE),"")</f>
        <v/>
      </c>
      <c r="Z1664" s="87"/>
      <c r="AA1664" s="104"/>
    </row>
    <row r="1665" spans="2:27" x14ac:dyDescent="0.25">
      <c r="B1665" s="68" t="s">
        <v>68</v>
      </c>
      <c r="C1665" s="80" t="str">
        <f>IFERROR(VLOOKUP(B1665,Listor!$A$6:$B$62,2,FALSE),"")</f>
        <v/>
      </c>
      <c r="D1665" s="80" t="str">
        <f>IFERROR(VLOOKUP(B1665,Listor!$A$6:$C$62,3,FALSE),"")</f>
        <v/>
      </c>
      <c r="E1665" s="110" t="s">
        <v>79</v>
      </c>
      <c r="F1665" s="66"/>
      <c r="G1665" s="35" t="str">
        <f>IFERROR(VLOOKUP(B1665,Listor!$A$6:$G$62,7,FALSE),"")</f>
        <v/>
      </c>
      <c r="H1665" s="63" t="str">
        <f>IFERROR(VLOOKUP(B1665,Listor!$N$6:$O$47,2,FALSE),"")</f>
        <v/>
      </c>
      <c r="I1665" s="63" t="str">
        <f t="shared" si="79"/>
        <v/>
      </c>
      <c r="J1665" s="96" t="str">
        <f>IFERROR(VLOOKUP(B1665,Listor!$N$6:$P$47,3,FALSE)*I1665,"")</f>
        <v/>
      </c>
      <c r="K1665" s="81"/>
      <c r="L1665" s="88" t="str">
        <f>IFERROR((VLOOKUP(B1665,Listor!$N$6:$P$47,3,FALSE)*Biologiska!K1665)+(VLOOKUP(B1665,Listor!$N$6:$Q$47,4,FALSE)),"")</f>
        <v/>
      </c>
      <c r="M1665" s="63" t="str">
        <f t="shared" si="80"/>
        <v/>
      </c>
      <c r="N1665" s="75"/>
      <c r="O1665" s="84" t="str">
        <f t="shared" si="81"/>
        <v/>
      </c>
      <c r="P1665" s="107"/>
      <c r="Q1665" s="87" t="s">
        <v>79</v>
      </c>
      <c r="R1665" s="87"/>
      <c r="S1665" s="87"/>
      <c r="T1665" s="87"/>
      <c r="U1665" s="87"/>
      <c r="V1665" s="86" t="s">
        <v>79</v>
      </c>
      <c r="W1665" s="75"/>
      <c r="X1665" s="102" t="s">
        <v>79</v>
      </c>
      <c r="Y1665" s="63" t="str">
        <f>IFERROR(IF(VLOOKUP(X1665,Listor!$T$6:$U$7,2,FALSE)&lt;O1665,TRUE),"")</f>
        <v/>
      </c>
      <c r="Z1665" s="87"/>
      <c r="AA1665" s="104"/>
    </row>
    <row r="1666" spans="2:27" x14ac:dyDescent="0.25">
      <c r="B1666" s="68" t="s">
        <v>68</v>
      </c>
      <c r="C1666" s="80" t="str">
        <f>IFERROR(VLOOKUP(B1666,Listor!$A$6:$B$62,2,FALSE),"")</f>
        <v/>
      </c>
      <c r="D1666" s="80" t="str">
        <f>IFERROR(VLOOKUP(B1666,Listor!$A$6:$C$62,3,FALSE),"")</f>
        <v/>
      </c>
      <c r="E1666" s="110" t="s">
        <v>79</v>
      </c>
      <c r="F1666" s="66"/>
      <c r="G1666" s="35" t="str">
        <f>IFERROR(VLOOKUP(B1666,Listor!$A$6:$G$62,7,FALSE),"")</f>
        <v/>
      </c>
      <c r="H1666" s="63" t="str">
        <f>IFERROR(VLOOKUP(B1666,Listor!$N$6:$O$47,2,FALSE),"")</f>
        <v/>
      </c>
      <c r="I1666" s="63" t="str">
        <f t="shared" si="79"/>
        <v/>
      </c>
      <c r="J1666" s="96" t="str">
        <f>IFERROR(VLOOKUP(B1666,Listor!$N$6:$P$47,3,FALSE)*I1666,"")</f>
        <v/>
      </c>
      <c r="K1666" s="81"/>
      <c r="L1666" s="88" t="str">
        <f>IFERROR((VLOOKUP(B1666,Listor!$N$6:$P$47,3,FALSE)*Biologiska!K1666)+(VLOOKUP(B1666,Listor!$N$6:$Q$47,4,FALSE)),"")</f>
        <v/>
      </c>
      <c r="M1666" s="63" t="str">
        <f t="shared" si="80"/>
        <v/>
      </c>
      <c r="N1666" s="75"/>
      <c r="O1666" s="84" t="str">
        <f t="shared" si="81"/>
        <v/>
      </c>
      <c r="P1666" s="107"/>
      <c r="Q1666" s="87" t="s">
        <v>79</v>
      </c>
      <c r="R1666" s="87"/>
      <c r="S1666" s="87"/>
      <c r="T1666" s="87"/>
      <c r="U1666" s="87"/>
      <c r="V1666" s="86" t="s">
        <v>79</v>
      </c>
      <c r="W1666" s="75"/>
      <c r="X1666" s="102" t="s">
        <v>79</v>
      </c>
      <c r="Y1666" s="63" t="str">
        <f>IFERROR(IF(VLOOKUP(X1666,Listor!$T$6:$U$7,2,FALSE)&lt;O1666,TRUE),"")</f>
        <v/>
      </c>
      <c r="Z1666" s="87"/>
      <c r="AA1666" s="104"/>
    </row>
    <row r="1667" spans="2:27" x14ac:dyDescent="0.25">
      <c r="B1667" s="68" t="s">
        <v>68</v>
      </c>
      <c r="C1667" s="80" t="str">
        <f>IFERROR(VLOOKUP(B1667,Listor!$A$6:$B$62,2,FALSE),"")</f>
        <v/>
      </c>
      <c r="D1667" s="80" t="str">
        <f>IFERROR(VLOOKUP(B1667,Listor!$A$6:$C$62,3,FALSE),"")</f>
        <v/>
      </c>
      <c r="E1667" s="110" t="s">
        <v>79</v>
      </c>
      <c r="F1667" s="66"/>
      <c r="G1667" s="35" t="str">
        <f>IFERROR(VLOOKUP(B1667,Listor!$A$6:$G$62,7,FALSE),"")</f>
        <v/>
      </c>
      <c r="H1667" s="63" t="str">
        <f>IFERROR(VLOOKUP(B1667,Listor!$N$6:$O$47,2,FALSE),"")</f>
        <v/>
      </c>
      <c r="I1667" s="63" t="str">
        <f t="shared" si="79"/>
        <v/>
      </c>
      <c r="J1667" s="96" t="str">
        <f>IFERROR(VLOOKUP(B1667,Listor!$N$6:$P$47,3,FALSE)*I1667,"")</f>
        <v/>
      </c>
      <c r="K1667" s="81"/>
      <c r="L1667" s="88" t="str">
        <f>IFERROR((VLOOKUP(B1667,Listor!$N$6:$P$47,3,FALSE)*Biologiska!K1667)+(VLOOKUP(B1667,Listor!$N$6:$Q$47,4,FALSE)),"")</f>
        <v/>
      </c>
      <c r="M1667" s="63" t="str">
        <f t="shared" si="80"/>
        <v/>
      </c>
      <c r="N1667" s="75"/>
      <c r="O1667" s="84" t="str">
        <f t="shared" si="81"/>
        <v/>
      </c>
      <c r="P1667" s="107"/>
      <c r="Q1667" s="87" t="s">
        <v>79</v>
      </c>
      <c r="R1667" s="87"/>
      <c r="S1667" s="87"/>
      <c r="T1667" s="87"/>
      <c r="U1667" s="87"/>
      <c r="V1667" s="86" t="s">
        <v>79</v>
      </c>
      <c r="W1667" s="75"/>
      <c r="X1667" s="102" t="s">
        <v>79</v>
      </c>
      <c r="Y1667" s="63" t="str">
        <f>IFERROR(IF(VLOOKUP(X1667,Listor!$T$6:$U$7,2,FALSE)&lt;O1667,TRUE),"")</f>
        <v/>
      </c>
      <c r="Z1667" s="87"/>
      <c r="AA1667" s="104"/>
    </row>
    <row r="1668" spans="2:27" x14ac:dyDescent="0.25">
      <c r="B1668" s="68" t="s">
        <v>68</v>
      </c>
      <c r="C1668" s="80" t="str">
        <f>IFERROR(VLOOKUP(B1668,Listor!$A$6:$B$62,2,FALSE),"")</f>
        <v/>
      </c>
      <c r="D1668" s="80" t="str">
        <f>IFERROR(VLOOKUP(B1668,Listor!$A$6:$C$62,3,FALSE),"")</f>
        <v/>
      </c>
      <c r="E1668" s="110" t="s">
        <v>79</v>
      </c>
      <c r="F1668" s="66"/>
      <c r="G1668" s="35" t="str">
        <f>IFERROR(VLOOKUP(B1668,Listor!$A$6:$G$62,7,FALSE),"")</f>
        <v/>
      </c>
      <c r="H1668" s="63" t="str">
        <f>IFERROR(VLOOKUP(B1668,Listor!$N$6:$O$47,2,FALSE),"")</f>
        <v/>
      </c>
      <c r="I1668" s="63" t="str">
        <f t="shared" si="79"/>
        <v/>
      </c>
      <c r="J1668" s="96" t="str">
        <f>IFERROR(VLOOKUP(B1668,Listor!$N$6:$P$47,3,FALSE)*I1668,"")</f>
        <v/>
      </c>
      <c r="K1668" s="81"/>
      <c r="L1668" s="88" t="str">
        <f>IFERROR((VLOOKUP(B1668,Listor!$N$6:$P$47,3,FALSE)*Biologiska!K1668)+(VLOOKUP(B1668,Listor!$N$6:$Q$47,4,FALSE)),"")</f>
        <v/>
      </c>
      <c r="M1668" s="63" t="str">
        <f t="shared" si="80"/>
        <v/>
      </c>
      <c r="N1668" s="75"/>
      <c r="O1668" s="84" t="str">
        <f t="shared" si="81"/>
        <v/>
      </c>
      <c r="P1668" s="107"/>
      <c r="Q1668" s="87" t="s">
        <v>79</v>
      </c>
      <c r="R1668" s="87"/>
      <c r="S1668" s="87"/>
      <c r="T1668" s="87"/>
      <c r="U1668" s="87"/>
      <c r="V1668" s="86" t="s">
        <v>79</v>
      </c>
      <c r="W1668" s="75"/>
      <c r="X1668" s="102" t="s">
        <v>79</v>
      </c>
      <c r="Y1668" s="63" t="str">
        <f>IFERROR(IF(VLOOKUP(X1668,Listor!$T$6:$U$7,2,FALSE)&lt;O1668,TRUE),"")</f>
        <v/>
      </c>
      <c r="Z1668" s="87"/>
      <c r="AA1668" s="104"/>
    </row>
    <row r="1669" spans="2:27" x14ac:dyDescent="0.25">
      <c r="B1669" s="68" t="s">
        <v>68</v>
      </c>
      <c r="C1669" s="80" t="str">
        <f>IFERROR(VLOOKUP(B1669,Listor!$A$6:$B$62,2,FALSE),"")</f>
        <v/>
      </c>
      <c r="D1669" s="80" t="str">
        <f>IFERROR(VLOOKUP(B1669,Listor!$A$6:$C$62,3,FALSE),"")</f>
        <v/>
      </c>
      <c r="E1669" s="110" t="s">
        <v>79</v>
      </c>
      <c r="F1669" s="66"/>
      <c r="G1669" s="35" t="str">
        <f>IFERROR(VLOOKUP(B1669,Listor!$A$6:$G$62,7,FALSE),"")</f>
        <v/>
      </c>
      <c r="H1669" s="63" t="str">
        <f>IFERROR(VLOOKUP(B1669,Listor!$N$6:$O$47,2,FALSE),"")</f>
        <v/>
      </c>
      <c r="I1669" s="63" t="str">
        <f t="shared" si="79"/>
        <v/>
      </c>
      <c r="J1669" s="96" t="str">
        <f>IFERROR(VLOOKUP(B1669,Listor!$N$6:$P$47,3,FALSE)*I1669,"")</f>
        <v/>
      </c>
      <c r="K1669" s="81"/>
      <c r="L1669" s="88" t="str">
        <f>IFERROR((VLOOKUP(B1669,Listor!$N$6:$P$47,3,FALSE)*Biologiska!K1669)+(VLOOKUP(B1669,Listor!$N$6:$Q$47,4,FALSE)),"")</f>
        <v/>
      </c>
      <c r="M1669" s="63" t="str">
        <f t="shared" si="80"/>
        <v/>
      </c>
      <c r="N1669" s="75"/>
      <c r="O1669" s="84" t="str">
        <f t="shared" si="81"/>
        <v/>
      </c>
      <c r="P1669" s="107"/>
      <c r="Q1669" s="87" t="s">
        <v>79</v>
      </c>
      <c r="R1669" s="87"/>
      <c r="S1669" s="87"/>
      <c r="T1669" s="87"/>
      <c r="U1669" s="87"/>
      <c r="V1669" s="86" t="s">
        <v>79</v>
      </c>
      <c r="W1669" s="75"/>
      <c r="X1669" s="102" t="s">
        <v>79</v>
      </c>
      <c r="Y1669" s="63" t="str">
        <f>IFERROR(IF(VLOOKUP(X1669,Listor!$T$6:$U$7,2,FALSE)&lt;O1669,TRUE),"")</f>
        <v/>
      </c>
      <c r="Z1669" s="87"/>
      <c r="AA1669" s="104"/>
    </row>
    <row r="1670" spans="2:27" x14ac:dyDescent="0.25">
      <c r="B1670" s="68" t="s">
        <v>68</v>
      </c>
      <c r="C1670" s="80" t="str">
        <f>IFERROR(VLOOKUP(B1670,Listor!$A$6:$B$62,2,FALSE),"")</f>
        <v/>
      </c>
      <c r="D1670" s="80" t="str">
        <f>IFERROR(VLOOKUP(B1670,Listor!$A$6:$C$62,3,FALSE),"")</f>
        <v/>
      </c>
      <c r="E1670" s="110" t="s">
        <v>79</v>
      </c>
      <c r="F1670" s="66"/>
      <c r="G1670" s="35" t="str">
        <f>IFERROR(VLOOKUP(B1670,Listor!$A$6:$G$62,7,FALSE),"")</f>
        <v/>
      </c>
      <c r="H1670" s="63" t="str">
        <f>IFERROR(VLOOKUP(B1670,Listor!$N$6:$O$47,2,FALSE),"")</f>
        <v/>
      </c>
      <c r="I1670" s="63" t="str">
        <f t="shared" si="79"/>
        <v/>
      </c>
      <c r="J1670" s="96" t="str">
        <f>IFERROR(VLOOKUP(B1670,Listor!$N$6:$P$47,3,FALSE)*I1670,"")</f>
        <v/>
      </c>
      <c r="K1670" s="81"/>
      <c r="L1670" s="88" t="str">
        <f>IFERROR((VLOOKUP(B1670,Listor!$N$6:$P$47,3,FALSE)*Biologiska!K1670)+(VLOOKUP(B1670,Listor!$N$6:$Q$47,4,FALSE)),"")</f>
        <v/>
      </c>
      <c r="M1670" s="63" t="str">
        <f t="shared" si="80"/>
        <v/>
      </c>
      <c r="N1670" s="75"/>
      <c r="O1670" s="84" t="str">
        <f t="shared" si="81"/>
        <v/>
      </c>
      <c r="P1670" s="107"/>
      <c r="Q1670" s="87" t="s">
        <v>79</v>
      </c>
      <c r="R1670" s="87"/>
      <c r="S1670" s="87"/>
      <c r="T1670" s="87"/>
      <c r="U1670" s="87"/>
      <c r="V1670" s="86" t="s">
        <v>79</v>
      </c>
      <c r="W1670" s="75"/>
      <c r="X1670" s="102" t="s">
        <v>79</v>
      </c>
      <c r="Y1670" s="63" t="str">
        <f>IFERROR(IF(VLOOKUP(X1670,Listor!$T$6:$U$7,2,FALSE)&lt;O1670,TRUE),"")</f>
        <v/>
      </c>
      <c r="Z1670" s="87"/>
      <c r="AA1670" s="104"/>
    </row>
    <row r="1671" spans="2:27" x14ac:dyDescent="0.25">
      <c r="B1671" s="68" t="s">
        <v>68</v>
      </c>
      <c r="C1671" s="80" t="str">
        <f>IFERROR(VLOOKUP(B1671,Listor!$A$6:$B$62,2,FALSE),"")</f>
        <v/>
      </c>
      <c r="D1671" s="80" t="str">
        <f>IFERROR(VLOOKUP(B1671,Listor!$A$6:$C$62,3,FALSE),"")</f>
        <v/>
      </c>
      <c r="E1671" s="110" t="s">
        <v>79</v>
      </c>
      <c r="F1671" s="66"/>
      <c r="G1671" s="35" t="str">
        <f>IFERROR(VLOOKUP(B1671,Listor!$A$6:$G$62,7,FALSE),"")</f>
        <v/>
      </c>
      <c r="H1671" s="63" t="str">
        <f>IFERROR(VLOOKUP(B1671,Listor!$N$6:$O$47,2,FALSE),"")</f>
        <v/>
      </c>
      <c r="I1671" s="63" t="str">
        <f t="shared" si="79"/>
        <v/>
      </c>
      <c r="J1671" s="96" t="str">
        <f>IFERROR(VLOOKUP(B1671,Listor!$N$6:$P$47,3,FALSE)*I1671,"")</f>
        <v/>
      </c>
      <c r="K1671" s="81"/>
      <c r="L1671" s="88" t="str">
        <f>IFERROR((VLOOKUP(B1671,Listor!$N$6:$P$47,3,FALSE)*Biologiska!K1671)+(VLOOKUP(B1671,Listor!$N$6:$Q$47,4,FALSE)),"")</f>
        <v/>
      </c>
      <c r="M1671" s="63" t="str">
        <f t="shared" si="80"/>
        <v/>
      </c>
      <c r="N1671" s="75"/>
      <c r="O1671" s="84" t="str">
        <f t="shared" si="81"/>
        <v/>
      </c>
      <c r="P1671" s="107"/>
      <c r="Q1671" s="87" t="s">
        <v>79</v>
      </c>
      <c r="R1671" s="87"/>
      <c r="S1671" s="87"/>
      <c r="T1671" s="87"/>
      <c r="U1671" s="87"/>
      <c r="V1671" s="86" t="s">
        <v>79</v>
      </c>
      <c r="W1671" s="75"/>
      <c r="X1671" s="102" t="s">
        <v>79</v>
      </c>
      <c r="Y1671" s="63" t="str">
        <f>IFERROR(IF(VLOOKUP(X1671,Listor!$T$6:$U$7,2,FALSE)&lt;O1671,TRUE),"")</f>
        <v/>
      </c>
      <c r="Z1671" s="87"/>
      <c r="AA1671" s="104"/>
    </row>
    <row r="1672" spans="2:27" x14ac:dyDescent="0.25">
      <c r="B1672" s="68" t="s">
        <v>68</v>
      </c>
      <c r="C1672" s="80" t="str">
        <f>IFERROR(VLOOKUP(B1672,Listor!$A$6:$B$62,2,FALSE),"")</f>
        <v/>
      </c>
      <c r="D1672" s="80" t="str">
        <f>IFERROR(VLOOKUP(B1672,Listor!$A$6:$C$62,3,FALSE),"")</f>
        <v/>
      </c>
      <c r="E1672" s="110" t="s">
        <v>79</v>
      </c>
      <c r="F1672" s="66"/>
      <c r="G1672" s="35" t="str">
        <f>IFERROR(VLOOKUP(B1672,Listor!$A$6:$G$62,7,FALSE),"")</f>
        <v/>
      </c>
      <c r="H1672" s="63" t="str">
        <f>IFERROR(VLOOKUP(B1672,Listor!$N$6:$O$47,2,FALSE),"")</f>
        <v/>
      </c>
      <c r="I1672" s="63" t="str">
        <f t="shared" si="79"/>
        <v/>
      </c>
      <c r="J1672" s="96" t="str">
        <f>IFERROR(VLOOKUP(B1672,Listor!$N$6:$P$47,3,FALSE)*I1672,"")</f>
        <v/>
      </c>
      <c r="K1672" s="81"/>
      <c r="L1672" s="88" t="str">
        <f>IFERROR((VLOOKUP(B1672,Listor!$N$6:$P$47,3,FALSE)*Biologiska!K1672)+(VLOOKUP(B1672,Listor!$N$6:$Q$47,4,FALSE)),"")</f>
        <v/>
      </c>
      <c r="M1672" s="63" t="str">
        <f t="shared" si="80"/>
        <v/>
      </c>
      <c r="N1672" s="75"/>
      <c r="O1672" s="84" t="str">
        <f t="shared" si="81"/>
        <v/>
      </c>
      <c r="P1672" s="107"/>
      <c r="Q1672" s="87" t="s">
        <v>79</v>
      </c>
      <c r="R1672" s="87"/>
      <c r="S1672" s="87"/>
      <c r="T1672" s="87"/>
      <c r="U1672" s="87"/>
      <c r="V1672" s="86" t="s">
        <v>79</v>
      </c>
      <c r="W1672" s="75"/>
      <c r="X1672" s="102" t="s">
        <v>79</v>
      </c>
      <c r="Y1672" s="63" t="str">
        <f>IFERROR(IF(VLOOKUP(X1672,Listor!$T$6:$U$7,2,FALSE)&lt;O1672,TRUE),"")</f>
        <v/>
      </c>
      <c r="Z1672" s="87"/>
      <c r="AA1672" s="104"/>
    </row>
    <row r="1673" spans="2:27" x14ac:dyDescent="0.25">
      <c r="B1673" s="68" t="s">
        <v>68</v>
      </c>
      <c r="C1673" s="80" t="str">
        <f>IFERROR(VLOOKUP(B1673,Listor!$A$6:$B$62,2,FALSE),"")</f>
        <v/>
      </c>
      <c r="D1673" s="80" t="str">
        <f>IFERROR(VLOOKUP(B1673,Listor!$A$6:$C$62,3,FALSE),"")</f>
        <v/>
      </c>
      <c r="E1673" s="110" t="s">
        <v>79</v>
      </c>
      <c r="F1673" s="66"/>
      <c r="G1673" s="35" t="str">
        <f>IFERROR(VLOOKUP(B1673,Listor!$A$6:$G$62,7,FALSE),"")</f>
        <v/>
      </c>
      <c r="H1673" s="63" t="str">
        <f>IFERROR(VLOOKUP(B1673,Listor!$N$6:$O$47,2,FALSE),"")</f>
        <v/>
      </c>
      <c r="I1673" s="63" t="str">
        <f t="shared" si="79"/>
        <v/>
      </c>
      <c r="J1673" s="96" t="str">
        <f>IFERROR(VLOOKUP(B1673,Listor!$N$6:$P$47,3,FALSE)*I1673,"")</f>
        <v/>
      </c>
      <c r="K1673" s="81"/>
      <c r="L1673" s="88" t="str">
        <f>IFERROR((VLOOKUP(B1673,Listor!$N$6:$P$47,3,FALSE)*Biologiska!K1673)+(VLOOKUP(B1673,Listor!$N$6:$Q$47,4,FALSE)),"")</f>
        <v/>
      </c>
      <c r="M1673" s="63" t="str">
        <f t="shared" si="80"/>
        <v/>
      </c>
      <c r="N1673" s="75"/>
      <c r="O1673" s="84" t="str">
        <f t="shared" si="81"/>
        <v/>
      </c>
      <c r="P1673" s="107"/>
      <c r="Q1673" s="87" t="s">
        <v>79</v>
      </c>
      <c r="R1673" s="87"/>
      <c r="S1673" s="87"/>
      <c r="T1673" s="87"/>
      <c r="U1673" s="87"/>
      <c r="V1673" s="86" t="s">
        <v>79</v>
      </c>
      <c r="W1673" s="75"/>
      <c r="X1673" s="102" t="s">
        <v>79</v>
      </c>
      <c r="Y1673" s="63" t="str">
        <f>IFERROR(IF(VLOOKUP(X1673,Listor!$T$6:$U$7,2,FALSE)&lt;O1673,TRUE),"")</f>
        <v/>
      </c>
      <c r="Z1673" s="87"/>
      <c r="AA1673" s="104"/>
    </row>
    <row r="1674" spans="2:27" x14ac:dyDescent="0.25">
      <c r="B1674" s="68" t="s">
        <v>68</v>
      </c>
      <c r="C1674" s="80" t="str">
        <f>IFERROR(VLOOKUP(B1674,Listor!$A$6:$B$62,2,FALSE),"")</f>
        <v/>
      </c>
      <c r="D1674" s="80" t="str">
        <f>IFERROR(VLOOKUP(B1674,Listor!$A$6:$C$62,3,FALSE),"")</f>
        <v/>
      </c>
      <c r="E1674" s="110" t="s">
        <v>79</v>
      </c>
      <c r="F1674" s="66"/>
      <c r="G1674" s="35" t="str">
        <f>IFERROR(VLOOKUP(B1674,Listor!$A$6:$G$62,7,FALSE),"")</f>
        <v/>
      </c>
      <c r="H1674" s="63" t="str">
        <f>IFERROR(VLOOKUP(B1674,Listor!$N$6:$O$47,2,FALSE),"")</f>
        <v/>
      </c>
      <c r="I1674" s="63" t="str">
        <f t="shared" si="79"/>
        <v/>
      </c>
      <c r="J1674" s="96" t="str">
        <f>IFERROR(VLOOKUP(B1674,Listor!$N$6:$P$47,3,FALSE)*I1674,"")</f>
        <v/>
      </c>
      <c r="K1674" s="81"/>
      <c r="L1674" s="88" t="str">
        <f>IFERROR((VLOOKUP(B1674,Listor!$N$6:$P$47,3,FALSE)*Biologiska!K1674)+(VLOOKUP(B1674,Listor!$N$6:$Q$47,4,FALSE)),"")</f>
        <v/>
      </c>
      <c r="M1674" s="63" t="str">
        <f t="shared" si="80"/>
        <v/>
      </c>
      <c r="N1674" s="75"/>
      <c r="O1674" s="84" t="str">
        <f t="shared" si="81"/>
        <v/>
      </c>
      <c r="P1674" s="107"/>
      <c r="Q1674" s="87" t="s">
        <v>79</v>
      </c>
      <c r="R1674" s="87"/>
      <c r="S1674" s="87"/>
      <c r="T1674" s="87"/>
      <c r="U1674" s="87"/>
      <c r="V1674" s="86" t="s">
        <v>79</v>
      </c>
      <c r="W1674" s="75"/>
      <c r="X1674" s="102" t="s">
        <v>79</v>
      </c>
      <c r="Y1674" s="63" t="str">
        <f>IFERROR(IF(VLOOKUP(X1674,Listor!$T$6:$U$7,2,FALSE)&lt;O1674,TRUE),"")</f>
        <v/>
      </c>
      <c r="Z1674" s="87"/>
      <c r="AA1674" s="104"/>
    </row>
    <row r="1675" spans="2:27" x14ac:dyDescent="0.25">
      <c r="B1675" s="68" t="s">
        <v>68</v>
      </c>
      <c r="C1675" s="80" t="str">
        <f>IFERROR(VLOOKUP(B1675,Listor!$A$6:$B$62,2,FALSE),"")</f>
        <v/>
      </c>
      <c r="D1675" s="80" t="str">
        <f>IFERROR(VLOOKUP(B1675,Listor!$A$6:$C$62,3,FALSE),"")</f>
        <v/>
      </c>
      <c r="E1675" s="110" t="s">
        <v>79</v>
      </c>
      <c r="F1675" s="66"/>
      <c r="G1675" s="35" t="str">
        <f>IFERROR(VLOOKUP(B1675,Listor!$A$6:$G$62,7,FALSE),"")</f>
        <v/>
      </c>
      <c r="H1675" s="63" t="str">
        <f>IFERROR(VLOOKUP(B1675,Listor!$N$6:$O$47,2,FALSE),"")</f>
        <v/>
      </c>
      <c r="I1675" s="63" t="str">
        <f t="shared" si="79"/>
        <v/>
      </c>
      <c r="J1675" s="96" t="str">
        <f>IFERROR(VLOOKUP(B1675,Listor!$N$6:$P$47,3,FALSE)*I1675,"")</f>
        <v/>
      </c>
      <c r="K1675" s="81"/>
      <c r="L1675" s="88" t="str">
        <f>IFERROR((VLOOKUP(B1675,Listor!$N$6:$P$47,3,FALSE)*Biologiska!K1675)+(VLOOKUP(B1675,Listor!$N$6:$Q$47,4,FALSE)),"")</f>
        <v/>
      </c>
      <c r="M1675" s="63" t="str">
        <f t="shared" si="80"/>
        <v/>
      </c>
      <c r="N1675" s="75"/>
      <c r="O1675" s="84" t="str">
        <f t="shared" si="81"/>
        <v/>
      </c>
      <c r="P1675" s="107"/>
      <c r="Q1675" s="87" t="s">
        <v>79</v>
      </c>
      <c r="R1675" s="87"/>
      <c r="S1675" s="87"/>
      <c r="T1675" s="87"/>
      <c r="U1675" s="87"/>
      <c r="V1675" s="86" t="s">
        <v>79</v>
      </c>
      <c r="W1675" s="75"/>
      <c r="X1675" s="102" t="s">
        <v>79</v>
      </c>
      <c r="Y1675" s="63" t="str">
        <f>IFERROR(IF(VLOOKUP(X1675,Listor!$T$6:$U$7,2,FALSE)&lt;O1675,TRUE),"")</f>
        <v/>
      </c>
      <c r="Z1675" s="87"/>
      <c r="AA1675" s="104"/>
    </row>
    <row r="1676" spans="2:27" x14ac:dyDescent="0.25">
      <c r="B1676" s="68" t="s">
        <v>68</v>
      </c>
      <c r="C1676" s="80" t="str">
        <f>IFERROR(VLOOKUP(B1676,Listor!$A$6:$B$62,2,FALSE),"")</f>
        <v/>
      </c>
      <c r="D1676" s="80" t="str">
        <f>IFERROR(VLOOKUP(B1676,Listor!$A$6:$C$62,3,FALSE),"")</f>
        <v/>
      </c>
      <c r="E1676" s="110" t="s">
        <v>79</v>
      </c>
      <c r="F1676" s="66"/>
      <c r="G1676" s="35" t="str">
        <f>IFERROR(VLOOKUP(B1676,Listor!$A$6:$G$62,7,FALSE),"")</f>
        <v/>
      </c>
      <c r="H1676" s="63" t="str">
        <f>IFERROR(VLOOKUP(B1676,Listor!$N$6:$O$47,2,FALSE),"")</f>
        <v/>
      </c>
      <c r="I1676" s="63" t="str">
        <f t="shared" si="79"/>
        <v/>
      </c>
      <c r="J1676" s="96" t="str">
        <f>IFERROR(VLOOKUP(B1676,Listor!$N$6:$P$47,3,FALSE)*I1676,"")</f>
        <v/>
      </c>
      <c r="K1676" s="81"/>
      <c r="L1676" s="88" t="str">
        <f>IFERROR((VLOOKUP(B1676,Listor!$N$6:$P$47,3,FALSE)*Biologiska!K1676)+(VLOOKUP(B1676,Listor!$N$6:$Q$47,4,FALSE)),"")</f>
        <v/>
      </c>
      <c r="M1676" s="63" t="str">
        <f t="shared" si="80"/>
        <v/>
      </c>
      <c r="N1676" s="75"/>
      <c r="O1676" s="84" t="str">
        <f t="shared" si="81"/>
        <v/>
      </c>
      <c r="P1676" s="107"/>
      <c r="Q1676" s="87" t="s">
        <v>79</v>
      </c>
      <c r="R1676" s="87"/>
      <c r="S1676" s="87"/>
      <c r="T1676" s="87"/>
      <c r="U1676" s="87"/>
      <c r="V1676" s="86" t="s">
        <v>79</v>
      </c>
      <c r="W1676" s="75"/>
      <c r="X1676" s="102" t="s">
        <v>79</v>
      </c>
      <c r="Y1676" s="63" t="str">
        <f>IFERROR(IF(VLOOKUP(X1676,Listor!$T$6:$U$7,2,FALSE)&lt;O1676,TRUE),"")</f>
        <v/>
      </c>
      <c r="Z1676" s="87"/>
      <c r="AA1676" s="104"/>
    </row>
    <row r="1677" spans="2:27" x14ac:dyDescent="0.25">
      <c r="B1677" s="68" t="s">
        <v>68</v>
      </c>
      <c r="C1677" s="80" t="str">
        <f>IFERROR(VLOOKUP(B1677,Listor!$A$6:$B$62,2,FALSE),"")</f>
        <v/>
      </c>
      <c r="D1677" s="80" t="str">
        <f>IFERROR(VLOOKUP(B1677,Listor!$A$6:$C$62,3,FALSE),"")</f>
        <v/>
      </c>
      <c r="E1677" s="110" t="s">
        <v>79</v>
      </c>
      <c r="F1677" s="66"/>
      <c r="G1677" s="35" t="str">
        <f>IFERROR(VLOOKUP(B1677,Listor!$A$6:$G$62,7,FALSE),"")</f>
        <v/>
      </c>
      <c r="H1677" s="63" t="str">
        <f>IFERROR(VLOOKUP(B1677,Listor!$N$6:$O$47,2,FALSE),"")</f>
        <v/>
      </c>
      <c r="I1677" s="63" t="str">
        <f t="shared" si="79"/>
        <v/>
      </c>
      <c r="J1677" s="96" t="str">
        <f>IFERROR(VLOOKUP(B1677,Listor!$N$6:$P$47,3,FALSE)*I1677,"")</f>
        <v/>
      </c>
      <c r="K1677" s="81"/>
      <c r="L1677" s="88" t="str">
        <f>IFERROR((VLOOKUP(B1677,Listor!$N$6:$P$47,3,FALSE)*Biologiska!K1677)+(VLOOKUP(B1677,Listor!$N$6:$Q$47,4,FALSE)),"")</f>
        <v/>
      </c>
      <c r="M1677" s="63" t="str">
        <f t="shared" si="80"/>
        <v/>
      </c>
      <c r="N1677" s="75"/>
      <c r="O1677" s="84" t="str">
        <f t="shared" si="81"/>
        <v/>
      </c>
      <c r="P1677" s="107"/>
      <c r="Q1677" s="87" t="s">
        <v>79</v>
      </c>
      <c r="R1677" s="87"/>
      <c r="S1677" s="87"/>
      <c r="T1677" s="87"/>
      <c r="U1677" s="87"/>
      <c r="V1677" s="86" t="s">
        <v>79</v>
      </c>
      <c r="W1677" s="75"/>
      <c r="X1677" s="102" t="s">
        <v>79</v>
      </c>
      <c r="Y1677" s="63" t="str">
        <f>IFERROR(IF(VLOOKUP(X1677,Listor!$T$6:$U$7,2,FALSE)&lt;O1677,TRUE),"")</f>
        <v/>
      </c>
      <c r="Z1677" s="87"/>
      <c r="AA1677" s="104"/>
    </row>
    <row r="1678" spans="2:27" x14ac:dyDescent="0.25">
      <c r="B1678" s="68" t="s">
        <v>68</v>
      </c>
      <c r="C1678" s="80" t="str">
        <f>IFERROR(VLOOKUP(B1678,Listor!$A$6:$B$62,2,FALSE),"")</f>
        <v/>
      </c>
      <c r="D1678" s="80" t="str">
        <f>IFERROR(VLOOKUP(B1678,Listor!$A$6:$C$62,3,FALSE),"")</f>
        <v/>
      </c>
      <c r="E1678" s="110" t="s">
        <v>79</v>
      </c>
      <c r="F1678" s="66"/>
      <c r="G1678" s="35" t="str">
        <f>IFERROR(VLOOKUP(B1678,Listor!$A$6:$G$62,7,FALSE),"")</f>
        <v/>
      </c>
      <c r="H1678" s="63" t="str">
        <f>IFERROR(VLOOKUP(B1678,Listor!$N$6:$O$47,2,FALSE),"")</f>
        <v/>
      </c>
      <c r="I1678" s="63" t="str">
        <f t="shared" si="79"/>
        <v/>
      </c>
      <c r="J1678" s="96" t="str">
        <f>IFERROR(VLOOKUP(B1678,Listor!$N$6:$P$47,3,FALSE)*I1678,"")</f>
        <v/>
      </c>
      <c r="K1678" s="81"/>
      <c r="L1678" s="88" t="str">
        <f>IFERROR((VLOOKUP(B1678,Listor!$N$6:$P$47,3,FALSE)*Biologiska!K1678)+(VLOOKUP(B1678,Listor!$N$6:$Q$47,4,FALSE)),"")</f>
        <v/>
      </c>
      <c r="M1678" s="63" t="str">
        <f t="shared" si="80"/>
        <v/>
      </c>
      <c r="N1678" s="75"/>
      <c r="O1678" s="84" t="str">
        <f t="shared" si="81"/>
        <v/>
      </c>
      <c r="P1678" s="107"/>
      <c r="Q1678" s="87" t="s">
        <v>79</v>
      </c>
      <c r="R1678" s="87"/>
      <c r="S1678" s="87"/>
      <c r="T1678" s="87"/>
      <c r="U1678" s="87"/>
      <c r="V1678" s="86" t="s">
        <v>79</v>
      </c>
      <c r="W1678" s="75"/>
      <c r="X1678" s="102" t="s">
        <v>79</v>
      </c>
      <c r="Y1678" s="63" t="str">
        <f>IFERROR(IF(VLOOKUP(X1678,Listor!$T$6:$U$7,2,FALSE)&lt;O1678,TRUE),"")</f>
        <v/>
      </c>
      <c r="Z1678" s="87"/>
      <c r="AA1678" s="104"/>
    </row>
    <row r="1679" spans="2:27" x14ac:dyDescent="0.25">
      <c r="B1679" s="68" t="s">
        <v>68</v>
      </c>
      <c r="C1679" s="80" t="str">
        <f>IFERROR(VLOOKUP(B1679,Listor!$A$6:$B$62,2,FALSE),"")</f>
        <v/>
      </c>
      <c r="D1679" s="80" t="str">
        <f>IFERROR(VLOOKUP(B1679,Listor!$A$6:$C$62,3,FALSE),"")</f>
        <v/>
      </c>
      <c r="E1679" s="110" t="s">
        <v>79</v>
      </c>
      <c r="F1679" s="66"/>
      <c r="G1679" s="35" t="str">
        <f>IFERROR(VLOOKUP(B1679,Listor!$A$6:$G$62,7,FALSE),"")</f>
        <v/>
      </c>
      <c r="H1679" s="63" t="str">
        <f>IFERROR(VLOOKUP(B1679,Listor!$N$6:$O$47,2,FALSE),"")</f>
        <v/>
      </c>
      <c r="I1679" s="63" t="str">
        <f t="shared" si="79"/>
        <v/>
      </c>
      <c r="J1679" s="96" t="str">
        <f>IFERROR(VLOOKUP(B1679,Listor!$N$6:$P$47,3,FALSE)*I1679,"")</f>
        <v/>
      </c>
      <c r="K1679" s="81"/>
      <c r="L1679" s="88" t="str">
        <f>IFERROR((VLOOKUP(B1679,Listor!$N$6:$P$47,3,FALSE)*Biologiska!K1679)+(VLOOKUP(B1679,Listor!$N$6:$Q$47,4,FALSE)),"")</f>
        <v/>
      </c>
      <c r="M1679" s="63" t="str">
        <f t="shared" si="80"/>
        <v/>
      </c>
      <c r="N1679" s="75"/>
      <c r="O1679" s="84" t="str">
        <f t="shared" si="81"/>
        <v/>
      </c>
      <c r="P1679" s="107"/>
      <c r="Q1679" s="87" t="s">
        <v>79</v>
      </c>
      <c r="R1679" s="87"/>
      <c r="S1679" s="87"/>
      <c r="T1679" s="87"/>
      <c r="U1679" s="87"/>
      <c r="V1679" s="86" t="s">
        <v>79</v>
      </c>
      <c r="W1679" s="75"/>
      <c r="X1679" s="102" t="s">
        <v>79</v>
      </c>
      <c r="Y1679" s="63" t="str">
        <f>IFERROR(IF(VLOOKUP(X1679,Listor!$T$6:$U$7,2,FALSE)&lt;O1679,TRUE),"")</f>
        <v/>
      </c>
      <c r="Z1679" s="87"/>
      <c r="AA1679" s="104"/>
    </row>
    <row r="1680" spans="2:27" x14ac:dyDescent="0.25">
      <c r="B1680" s="68" t="s">
        <v>68</v>
      </c>
      <c r="C1680" s="80" t="str">
        <f>IFERROR(VLOOKUP(B1680,Listor!$A$6:$B$62,2,FALSE),"")</f>
        <v/>
      </c>
      <c r="D1680" s="80" t="str">
        <f>IFERROR(VLOOKUP(B1680,Listor!$A$6:$C$62,3,FALSE),"")</f>
        <v/>
      </c>
      <c r="E1680" s="110" t="s">
        <v>79</v>
      </c>
      <c r="F1680" s="66"/>
      <c r="G1680" s="35" t="str">
        <f>IFERROR(VLOOKUP(B1680,Listor!$A$6:$G$62,7,FALSE),"")</f>
        <v/>
      </c>
      <c r="H1680" s="63" t="str">
        <f>IFERROR(VLOOKUP(B1680,Listor!$N$6:$O$47,2,FALSE),"")</f>
        <v/>
      </c>
      <c r="I1680" s="63" t="str">
        <f t="shared" si="79"/>
        <v/>
      </c>
      <c r="J1680" s="96" t="str">
        <f>IFERROR(VLOOKUP(B1680,Listor!$N$6:$P$47,3,FALSE)*I1680,"")</f>
        <v/>
      </c>
      <c r="K1680" s="81"/>
      <c r="L1680" s="88" t="str">
        <f>IFERROR((VLOOKUP(B1680,Listor!$N$6:$P$47,3,FALSE)*Biologiska!K1680)+(VLOOKUP(B1680,Listor!$N$6:$Q$47,4,FALSE)),"")</f>
        <v/>
      </c>
      <c r="M1680" s="63" t="str">
        <f t="shared" si="80"/>
        <v/>
      </c>
      <c r="N1680" s="75"/>
      <c r="O1680" s="84" t="str">
        <f t="shared" si="81"/>
        <v/>
      </c>
      <c r="P1680" s="107"/>
      <c r="Q1680" s="87" t="s">
        <v>79</v>
      </c>
      <c r="R1680" s="87"/>
      <c r="S1680" s="87"/>
      <c r="T1680" s="87"/>
      <c r="U1680" s="87"/>
      <c r="V1680" s="86" t="s">
        <v>79</v>
      </c>
      <c r="W1680" s="75"/>
      <c r="X1680" s="102" t="s">
        <v>79</v>
      </c>
      <c r="Y1680" s="63" t="str">
        <f>IFERROR(IF(VLOOKUP(X1680,Listor!$T$6:$U$7,2,FALSE)&lt;O1680,TRUE),"")</f>
        <v/>
      </c>
      <c r="Z1680" s="87"/>
      <c r="AA1680" s="104"/>
    </row>
    <row r="1681" spans="2:27" x14ac:dyDescent="0.25">
      <c r="B1681" s="68" t="s">
        <v>68</v>
      </c>
      <c r="C1681" s="80" t="str">
        <f>IFERROR(VLOOKUP(B1681,Listor!$A$6:$B$62,2,FALSE),"")</f>
        <v/>
      </c>
      <c r="D1681" s="80" t="str">
        <f>IFERROR(VLOOKUP(B1681,Listor!$A$6:$C$62,3,FALSE),"")</f>
        <v/>
      </c>
      <c r="E1681" s="110" t="s">
        <v>79</v>
      </c>
      <c r="F1681" s="66"/>
      <c r="G1681" s="35" t="str">
        <f>IFERROR(VLOOKUP(B1681,Listor!$A$6:$G$62,7,FALSE),"")</f>
        <v/>
      </c>
      <c r="H1681" s="63" t="str">
        <f>IFERROR(VLOOKUP(B1681,Listor!$N$6:$O$47,2,FALSE),"")</f>
        <v/>
      </c>
      <c r="I1681" s="63" t="str">
        <f t="shared" si="79"/>
        <v/>
      </c>
      <c r="J1681" s="96" t="str">
        <f>IFERROR(VLOOKUP(B1681,Listor!$N$6:$P$47,3,FALSE)*I1681,"")</f>
        <v/>
      </c>
      <c r="K1681" s="81"/>
      <c r="L1681" s="88" t="str">
        <f>IFERROR((VLOOKUP(B1681,Listor!$N$6:$P$47,3,FALSE)*Biologiska!K1681)+(VLOOKUP(B1681,Listor!$N$6:$Q$47,4,FALSE)),"")</f>
        <v/>
      </c>
      <c r="M1681" s="63" t="str">
        <f t="shared" si="80"/>
        <v/>
      </c>
      <c r="N1681" s="75"/>
      <c r="O1681" s="84" t="str">
        <f t="shared" si="81"/>
        <v/>
      </c>
      <c r="P1681" s="107"/>
      <c r="Q1681" s="87" t="s">
        <v>79</v>
      </c>
      <c r="R1681" s="87"/>
      <c r="S1681" s="87"/>
      <c r="T1681" s="87"/>
      <c r="U1681" s="87"/>
      <c r="V1681" s="86" t="s">
        <v>79</v>
      </c>
      <c r="W1681" s="75"/>
      <c r="X1681" s="102" t="s">
        <v>79</v>
      </c>
      <c r="Y1681" s="63" t="str">
        <f>IFERROR(IF(VLOOKUP(X1681,Listor!$T$6:$U$7,2,FALSE)&lt;O1681,TRUE),"")</f>
        <v/>
      </c>
      <c r="Z1681" s="87"/>
      <c r="AA1681" s="104"/>
    </row>
    <row r="1682" spans="2:27" x14ac:dyDescent="0.25">
      <c r="B1682" s="68" t="s">
        <v>68</v>
      </c>
      <c r="C1682" s="80" t="str">
        <f>IFERROR(VLOOKUP(B1682,Listor!$A$6:$B$62,2,FALSE),"")</f>
        <v/>
      </c>
      <c r="D1682" s="80" t="str">
        <f>IFERROR(VLOOKUP(B1682,Listor!$A$6:$C$62,3,FALSE),"")</f>
        <v/>
      </c>
      <c r="E1682" s="110" t="s">
        <v>79</v>
      </c>
      <c r="F1682" s="66"/>
      <c r="G1682" s="35" t="str">
        <f>IFERROR(VLOOKUP(B1682,Listor!$A$6:$G$62,7,FALSE),"")</f>
        <v/>
      </c>
      <c r="H1682" s="63" t="str">
        <f>IFERROR(VLOOKUP(B1682,Listor!$N$6:$O$47,2,FALSE),"")</f>
        <v/>
      </c>
      <c r="I1682" s="63" t="str">
        <f t="shared" si="79"/>
        <v/>
      </c>
      <c r="J1682" s="96" t="str">
        <f>IFERROR(VLOOKUP(B1682,Listor!$N$6:$P$47,3,FALSE)*I1682,"")</f>
        <v/>
      </c>
      <c r="K1682" s="81"/>
      <c r="L1682" s="88" t="str">
        <f>IFERROR((VLOOKUP(B1682,Listor!$N$6:$P$47,3,FALSE)*Biologiska!K1682)+(VLOOKUP(B1682,Listor!$N$6:$Q$47,4,FALSE)),"")</f>
        <v/>
      </c>
      <c r="M1682" s="63" t="str">
        <f t="shared" si="80"/>
        <v/>
      </c>
      <c r="N1682" s="75"/>
      <c r="O1682" s="84" t="str">
        <f t="shared" si="81"/>
        <v/>
      </c>
      <c r="P1682" s="107"/>
      <c r="Q1682" s="87" t="s">
        <v>79</v>
      </c>
      <c r="R1682" s="87"/>
      <c r="S1682" s="87"/>
      <c r="T1682" s="87"/>
      <c r="U1682" s="87"/>
      <c r="V1682" s="86" t="s">
        <v>79</v>
      </c>
      <c r="W1682" s="75"/>
      <c r="X1682" s="102" t="s">
        <v>79</v>
      </c>
      <c r="Y1682" s="63" t="str">
        <f>IFERROR(IF(VLOOKUP(X1682,Listor!$T$6:$U$7,2,FALSE)&lt;O1682,TRUE),"")</f>
        <v/>
      </c>
      <c r="Z1682" s="87"/>
      <c r="AA1682" s="104"/>
    </row>
    <row r="1683" spans="2:27" x14ac:dyDescent="0.25">
      <c r="B1683" s="68" t="s">
        <v>68</v>
      </c>
      <c r="C1683" s="80" t="str">
        <f>IFERROR(VLOOKUP(B1683,Listor!$A$6:$B$62,2,FALSE),"")</f>
        <v/>
      </c>
      <c r="D1683" s="80" t="str">
        <f>IFERROR(VLOOKUP(B1683,Listor!$A$6:$C$62,3,FALSE),"")</f>
        <v/>
      </c>
      <c r="E1683" s="110" t="s">
        <v>79</v>
      </c>
      <c r="F1683" s="66"/>
      <c r="G1683" s="35" t="str">
        <f>IFERROR(VLOOKUP(B1683,Listor!$A$6:$G$62,7,FALSE),"")</f>
        <v/>
      </c>
      <c r="H1683" s="63" t="str">
        <f>IFERROR(VLOOKUP(B1683,Listor!$N$6:$O$47,2,FALSE),"")</f>
        <v/>
      </c>
      <c r="I1683" s="63" t="str">
        <f t="shared" si="79"/>
        <v/>
      </c>
      <c r="J1683" s="96" t="str">
        <f>IFERROR(VLOOKUP(B1683,Listor!$N$6:$P$47,3,FALSE)*I1683,"")</f>
        <v/>
      </c>
      <c r="K1683" s="81"/>
      <c r="L1683" s="88" t="str">
        <f>IFERROR((VLOOKUP(B1683,Listor!$N$6:$P$47,3,FALSE)*Biologiska!K1683)+(VLOOKUP(B1683,Listor!$N$6:$Q$47,4,FALSE)),"")</f>
        <v/>
      </c>
      <c r="M1683" s="63" t="str">
        <f t="shared" si="80"/>
        <v/>
      </c>
      <c r="N1683" s="75"/>
      <c r="O1683" s="84" t="str">
        <f t="shared" si="81"/>
        <v/>
      </c>
      <c r="P1683" s="107"/>
      <c r="Q1683" s="87" t="s">
        <v>79</v>
      </c>
      <c r="R1683" s="87"/>
      <c r="S1683" s="87"/>
      <c r="T1683" s="87"/>
      <c r="U1683" s="87"/>
      <c r="V1683" s="86" t="s">
        <v>79</v>
      </c>
      <c r="W1683" s="75"/>
      <c r="X1683" s="102" t="s">
        <v>79</v>
      </c>
      <c r="Y1683" s="63" t="str">
        <f>IFERROR(IF(VLOOKUP(X1683,Listor!$T$6:$U$7,2,FALSE)&lt;O1683,TRUE),"")</f>
        <v/>
      </c>
      <c r="Z1683" s="87"/>
      <c r="AA1683" s="104"/>
    </row>
    <row r="1684" spans="2:27" x14ac:dyDescent="0.25">
      <c r="B1684" s="68" t="s">
        <v>68</v>
      </c>
      <c r="C1684" s="80" t="str">
        <f>IFERROR(VLOOKUP(B1684,Listor!$A$6:$B$62,2,FALSE),"")</f>
        <v/>
      </c>
      <c r="D1684" s="80" t="str">
        <f>IFERROR(VLOOKUP(B1684,Listor!$A$6:$C$62,3,FALSE),"")</f>
        <v/>
      </c>
      <c r="E1684" s="110" t="s">
        <v>79</v>
      </c>
      <c r="F1684" s="66"/>
      <c r="G1684" s="35" t="str">
        <f>IFERROR(VLOOKUP(B1684,Listor!$A$6:$G$62,7,FALSE),"")</f>
        <v/>
      </c>
      <c r="H1684" s="63" t="str">
        <f>IFERROR(VLOOKUP(B1684,Listor!$N$6:$O$47,2,FALSE),"")</f>
        <v/>
      </c>
      <c r="I1684" s="63" t="str">
        <f t="shared" si="79"/>
        <v/>
      </c>
      <c r="J1684" s="96" t="str">
        <f>IFERROR(VLOOKUP(B1684,Listor!$N$6:$P$47,3,FALSE)*I1684,"")</f>
        <v/>
      </c>
      <c r="K1684" s="81"/>
      <c r="L1684" s="88" t="str">
        <f>IFERROR((VLOOKUP(B1684,Listor!$N$6:$P$47,3,FALSE)*Biologiska!K1684)+(VLOOKUP(B1684,Listor!$N$6:$Q$47,4,FALSE)),"")</f>
        <v/>
      </c>
      <c r="M1684" s="63" t="str">
        <f t="shared" si="80"/>
        <v/>
      </c>
      <c r="N1684" s="75"/>
      <c r="O1684" s="84" t="str">
        <f t="shared" si="81"/>
        <v/>
      </c>
      <c r="P1684" s="107"/>
      <c r="Q1684" s="87" t="s">
        <v>79</v>
      </c>
      <c r="R1684" s="87"/>
      <c r="S1684" s="87"/>
      <c r="T1684" s="87"/>
      <c r="U1684" s="87"/>
      <c r="V1684" s="86" t="s">
        <v>79</v>
      </c>
      <c r="W1684" s="75"/>
      <c r="X1684" s="102" t="s">
        <v>79</v>
      </c>
      <c r="Y1684" s="63" t="str">
        <f>IFERROR(IF(VLOOKUP(X1684,Listor!$T$6:$U$7,2,FALSE)&lt;O1684,TRUE),"")</f>
        <v/>
      </c>
      <c r="Z1684" s="87"/>
      <c r="AA1684" s="104"/>
    </row>
    <row r="1685" spans="2:27" x14ac:dyDescent="0.25">
      <c r="B1685" s="68" t="s">
        <v>68</v>
      </c>
      <c r="C1685" s="80" t="str">
        <f>IFERROR(VLOOKUP(B1685,Listor!$A$6:$B$62,2,FALSE),"")</f>
        <v/>
      </c>
      <c r="D1685" s="80" t="str">
        <f>IFERROR(VLOOKUP(B1685,Listor!$A$6:$C$62,3,FALSE),"")</f>
        <v/>
      </c>
      <c r="E1685" s="110" t="s">
        <v>79</v>
      </c>
      <c r="F1685" s="66"/>
      <c r="G1685" s="35" t="str">
        <f>IFERROR(VLOOKUP(B1685,Listor!$A$6:$G$62,7,FALSE),"")</f>
        <v/>
      </c>
      <c r="H1685" s="63" t="str">
        <f>IFERROR(VLOOKUP(B1685,Listor!$N$6:$O$47,2,FALSE),"")</f>
        <v/>
      </c>
      <c r="I1685" s="63" t="str">
        <f t="shared" si="79"/>
        <v/>
      </c>
      <c r="J1685" s="96" t="str">
        <f>IFERROR(VLOOKUP(B1685,Listor!$N$6:$P$47,3,FALSE)*I1685,"")</f>
        <v/>
      </c>
      <c r="K1685" s="81"/>
      <c r="L1685" s="88" t="str">
        <f>IFERROR((VLOOKUP(B1685,Listor!$N$6:$P$47,3,FALSE)*Biologiska!K1685)+(VLOOKUP(B1685,Listor!$N$6:$Q$47,4,FALSE)),"")</f>
        <v/>
      </c>
      <c r="M1685" s="63" t="str">
        <f t="shared" si="80"/>
        <v/>
      </c>
      <c r="N1685" s="75"/>
      <c r="O1685" s="84" t="str">
        <f t="shared" si="81"/>
        <v/>
      </c>
      <c r="P1685" s="107"/>
      <c r="Q1685" s="87" t="s">
        <v>79</v>
      </c>
      <c r="R1685" s="87"/>
      <c r="S1685" s="87"/>
      <c r="T1685" s="87"/>
      <c r="U1685" s="87"/>
      <c r="V1685" s="86" t="s">
        <v>79</v>
      </c>
      <c r="W1685" s="75"/>
      <c r="X1685" s="102" t="s">
        <v>79</v>
      </c>
      <c r="Y1685" s="63" t="str">
        <f>IFERROR(IF(VLOOKUP(X1685,Listor!$T$6:$U$7,2,FALSE)&lt;O1685,TRUE),"")</f>
        <v/>
      </c>
      <c r="Z1685" s="87"/>
      <c r="AA1685" s="104"/>
    </row>
    <row r="1686" spans="2:27" x14ac:dyDescent="0.25">
      <c r="B1686" s="68" t="s">
        <v>68</v>
      </c>
      <c r="C1686" s="80" t="str">
        <f>IFERROR(VLOOKUP(B1686,Listor!$A$6:$B$62,2,FALSE),"")</f>
        <v/>
      </c>
      <c r="D1686" s="80" t="str">
        <f>IFERROR(VLOOKUP(B1686,Listor!$A$6:$C$62,3,FALSE),"")</f>
        <v/>
      </c>
      <c r="E1686" s="110" t="s">
        <v>79</v>
      </c>
      <c r="F1686" s="66"/>
      <c r="G1686" s="35" t="str">
        <f>IFERROR(VLOOKUP(B1686,Listor!$A$6:$G$62,7,FALSE),"")</f>
        <v/>
      </c>
      <c r="H1686" s="63" t="str">
        <f>IFERROR(VLOOKUP(B1686,Listor!$N$6:$O$47,2,FALSE),"")</f>
        <v/>
      </c>
      <c r="I1686" s="63" t="str">
        <f t="shared" si="79"/>
        <v/>
      </c>
      <c r="J1686" s="96" t="str">
        <f>IFERROR(VLOOKUP(B1686,Listor!$N$6:$P$47,3,FALSE)*I1686,"")</f>
        <v/>
      </c>
      <c r="K1686" s="81"/>
      <c r="L1686" s="88" t="str">
        <f>IFERROR((VLOOKUP(B1686,Listor!$N$6:$P$47,3,FALSE)*Biologiska!K1686)+(VLOOKUP(B1686,Listor!$N$6:$Q$47,4,FALSE)),"")</f>
        <v/>
      </c>
      <c r="M1686" s="63" t="str">
        <f t="shared" si="80"/>
        <v/>
      </c>
      <c r="N1686" s="75"/>
      <c r="O1686" s="84" t="str">
        <f t="shared" si="81"/>
        <v/>
      </c>
      <c r="P1686" s="107"/>
      <c r="Q1686" s="87" t="s">
        <v>79</v>
      </c>
      <c r="R1686" s="87"/>
      <c r="S1686" s="87"/>
      <c r="T1686" s="87"/>
      <c r="U1686" s="87"/>
      <c r="V1686" s="86" t="s">
        <v>79</v>
      </c>
      <c r="W1686" s="75"/>
      <c r="X1686" s="102" t="s">
        <v>79</v>
      </c>
      <c r="Y1686" s="63" t="str">
        <f>IFERROR(IF(VLOOKUP(X1686,Listor!$T$6:$U$7,2,FALSE)&lt;O1686,TRUE),"")</f>
        <v/>
      </c>
      <c r="Z1686" s="87"/>
      <c r="AA1686" s="104"/>
    </row>
    <row r="1687" spans="2:27" x14ac:dyDescent="0.25">
      <c r="B1687" s="68" t="s">
        <v>68</v>
      </c>
      <c r="C1687" s="80" t="str">
        <f>IFERROR(VLOOKUP(B1687,Listor!$A$6:$B$62,2,FALSE),"")</f>
        <v/>
      </c>
      <c r="D1687" s="80" t="str">
        <f>IFERROR(VLOOKUP(B1687,Listor!$A$6:$C$62,3,FALSE),"")</f>
        <v/>
      </c>
      <c r="E1687" s="110" t="s">
        <v>79</v>
      </c>
      <c r="F1687" s="66"/>
      <c r="G1687" s="35" t="str">
        <f>IFERROR(VLOOKUP(B1687,Listor!$A$6:$G$62,7,FALSE),"")</f>
        <v/>
      </c>
      <c r="H1687" s="63" t="str">
        <f>IFERROR(VLOOKUP(B1687,Listor!$N$6:$O$47,2,FALSE),"")</f>
        <v/>
      </c>
      <c r="I1687" s="63" t="str">
        <f t="shared" si="79"/>
        <v/>
      </c>
      <c r="J1687" s="96" t="str">
        <f>IFERROR(VLOOKUP(B1687,Listor!$N$6:$P$47,3,FALSE)*I1687,"")</f>
        <v/>
      </c>
      <c r="K1687" s="81"/>
      <c r="L1687" s="88" t="str">
        <f>IFERROR((VLOOKUP(B1687,Listor!$N$6:$P$47,3,FALSE)*Biologiska!K1687)+(VLOOKUP(B1687,Listor!$N$6:$Q$47,4,FALSE)),"")</f>
        <v/>
      </c>
      <c r="M1687" s="63" t="str">
        <f t="shared" si="80"/>
        <v/>
      </c>
      <c r="N1687" s="75"/>
      <c r="O1687" s="84" t="str">
        <f t="shared" si="81"/>
        <v/>
      </c>
      <c r="P1687" s="107"/>
      <c r="Q1687" s="87" t="s">
        <v>79</v>
      </c>
      <c r="R1687" s="87"/>
      <c r="S1687" s="87"/>
      <c r="T1687" s="87"/>
      <c r="U1687" s="87"/>
      <c r="V1687" s="86" t="s">
        <v>79</v>
      </c>
      <c r="W1687" s="75"/>
      <c r="X1687" s="102" t="s">
        <v>79</v>
      </c>
      <c r="Y1687" s="63" t="str">
        <f>IFERROR(IF(VLOOKUP(X1687,Listor!$T$6:$U$7,2,FALSE)&lt;O1687,TRUE),"")</f>
        <v/>
      </c>
      <c r="Z1687" s="87"/>
      <c r="AA1687" s="104"/>
    </row>
    <row r="1688" spans="2:27" x14ac:dyDescent="0.25">
      <c r="B1688" s="68" t="s">
        <v>68</v>
      </c>
      <c r="C1688" s="80" t="str">
        <f>IFERROR(VLOOKUP(B1688,Listor!$A$6:$B$62,2,FALSE),"")</f>
        <v/>
      </c>
      <c r="D1688" s="80" t="str">
        <f>IFERROR(VLOOKUP(B1688,Listor!$A$6:$C$62,3,FALSE),"")</f>
        <v/>
      </c>
      <c r="E1688" s="110" t="s">
        <v>79</v>
      </c>
      <c r="F1688" s="66"/>
      <c r="G1688" s="35" t="str">
        <f>IFERROR(VLOOKUP(B1688,Listor!$A$6:$G$62,7,FALSE),"")</f>
        <v/>
      </c>
      <c r="H1688" s="63" t="str">
        <f>IFERROR(VLOOKUP(B1688,Listor!$N$6:$O$47,2,FALSE),"")</f>
        <v/>
      </c>
      <c r="I1688" s="63" t="str">
        <f t="shared" si="79"/>
        <v/>
      </c>
      <c r="J1688" s="96" t="str">
        <f>IFERROR(VLOOKUP(B1688,Listor!$N$6:$P$47,3,FALSE)*I1688,"")</f>
        <v/>
      </c>
      <c r="K1688" s="81"/>
      <c r="L1688" s="88" t="str">
        <f>IFERROR((VLOOKUP(B1688,Listor!$N$6:$P$47,3,FALSE)*Biologiska!K1688)+(VLOOKUP(B1688,Listor!$N$6:$Q$47,4,FALSE)),"")</f>
        <v/>
      </c>
      <c r="M1688" s="63" t="str">
        <f t="shared" si="80"/>
        <v/>
      </c>
      <c r="N1688" s="75"/>
      <c r="O1688" s="84" t="str">
        <f t="shared" si="81"/>
        <v/>
      </c>
      <c r="P1688" s="107"/>
      <c r="Q1688" s="87" t="s">
        <v>79</v>
      </c>
      <c r="R1688" s="87"/>
      <c r="S1688" s="87"/>
      <c r="T1688" s="87"/>
      <c r="U1688" s="87"/>
      <c r="V1688" s="86" t="s">
        <v>79</v>
      </c>
      <c r="W1688" s="75"/>
      <c r="X1688" s="102" t="s">
        <v>79</v>
      </c>
      <c r="Y1688" s="63" t="str">
        <f>IFERROR(IF(VLOOKUP(X1688,Listor!$T$6:$U$7,2,FALSE)&lt;O1688,TRUE),"")</f>
        <v/>
      </c>
      <c r="Z1688" s="87"/>
      <c r="AA1688" s="104"/>
    </row>
    <row r="1689" spans="2:27" x14ac:dyDescent="0.25">
      <c r="B1689" s="68" t="s">
        <v>68</v>
      </c>
      <c r="C1689" s="80" t="str">
        <f>IFERROR(VLOOKUP(B1689,Listor!$A$6:$B$62,2,FALSE),"")</f>
        <v/>
      </c>
      <c r="D1689" s="80" t="str">
        <f>IFERROR(VLOOKUP(B1689,Listor!$A$6:$C$62,3,FALSE),"")</f>
        <v/>
      </c>
      <c r="E1689" s="110" t="s">
        <v>79</v>
      </c>
      <c r="F1689" s="66"/>
      <c r="G1689" s="35" t="str">
        <f>IFERROR(VLOOKUP(B1689,Listor!$A$6:$G$62,7,FALSE),"")</f>
        <v/>
      </c>
      <c r="H1689" s="63" t="str">
        <f>IFERROR(VLOOKUP(B1689,Listor!$N$6:$O$47,2,FALSE),"")</f>
        <v/>
      </c>
      <c r="I1689" s="63" t="str">
        <f t="shared" si="79"/>
        <v/>
      </c>
      <c r="J1689" s="96" t="str">
        <f>IFERROR(VLOOKUP(B1689,Listor!$N$6:$P$47,3,FALSE)*I1689,"")</f>
        <v/>
      </c>
      <c r="K1689" s="81"/>
      <c r="L1689" s="88" t="str">
        <f>IFERROR((VLOOKUP(B1689,Listor!$N$6:$P$47,3,FALSE)*Biologiska!K1689)+(VLOOKUP(B1689,Listor!$N$6:$Q$47,4,FALSE)),"")</f>
        <v/>
      </c>
      <c r="M1689" s="63" t="str">
        <f t="shared" si="80"/>
        <v/>
      </c>
      <c r="N1689" s="75"/>
      <c r="O1689" s="84" t="str">
        <f t="shared" si="81"/>
        <v/>
      </c>
      <c r="P1689" s="107"/>
      <c r="Q1689" s="87" t="s">
        <v>79</v>
      </c>
      <c r="R1689" s="87"/>
      <c r="S1689" s="87"/>
      <c r="T1689" s="87"/>
      <c r="U1689" s="87"/>
      <c r="V1689" s="86" t="s">
        <v>79</v>
      </c>
      <c r="W1689" s="75"/>
      <c r="X1689" s="102" t="s">
        <v>79</v>
      </c>
      <c r="Y1689" s="63" t="str">
        <f>IFERROR(IF(VLOOKUP(X1689,Listor!$T$6:$U$7,2,FALSE)&lt;O1689,TRUE),"")</f>
        <v/>
      </c>
      <c r="Z1689" s="87"/>
      <c r="AA1689" s="104"/>
    </row>
    <row r="1690" spans="2:27" x14ac:dyDescent="0.25">
      <c r="B1690" s="68" t="s">
        <v>68</v>
      </c>
      <c r="C1690" s="80" t="str">
        <f>IFERROR(VLOOKUP(B1690,Listor!$A$6:$B$62,2,FALSE),"")</f>
        <v/>
      </c>
      <c r="D1690" s="80" t="str">
        <f>IFERROR(VLOOKUP(B1690,Listor!$A$6:$C$62,3,FALSE),"")</f>
        <v/>
      </c>
      <c r="E1690" s="110" t="s">
        <v>79</v>
      </c>
      <c r="F1690" s="66"/>
      <c r="G1690" s="35" t="str">
        <f>IFERROR(VLOOKUP(B1690,Listor!$A$6:$G$62,7,FALSE),"")</f>
        <v/>
      </c>
      <c r="H1690" s="63" t="str">
        <f>IFERROR(VLOOKUP(B1690,Listor!$N$6:$O$47,2,FALSE),"")</f>
        <v/>
      </c>
      <c r="I1690" s="63" t="str">
        <f t="shared" si="79"/>
        <v/>
      </c>
      <c r="J1690" s="96" t="str">
        <f>IFERROR(VLOOKUP(B1690,Listor!$N$6:$P$47,3,FALSE)*I1690,"")</f>
        <v/>
      </c>
      <c r="K1690" s="81"/>
      <c r="L1690" s="88" t="str">
        <f>IFERROR((VLOOKUP(B1690,Listor!$N$6:$P$47,3,FALSE)*Biologiska!K1690)+(VLOOKUP(B1690,Listor!$N$6:$Q$47,4,FALSE)),"")</f>
        <v/>
      </c>
      <c r="M1690" s="63" t="str">
        <f t="shared" si="80"/>
        <v/>
      </c>
      <c r="N1690" s="75"/>
      <c r="O1690" s="84" t="str">
        <f t="shared" si="81"/>
        <v/>
      </c>
      <c r="P1690" s="107"/>
      <c r="Q1690" s="87" t="s">
        <v>79</v>
      </c>
      <c r="R1690" s="87"/>
      <c r="S1690" s="87"/>
      <c r="T1690" s="87"/>
      <c r="U1690" s="87"/>
      <c r="V1690" s="86" t="s">
        <v>79</v>
      </c>
      <c r="W1690" s="75"/>
      <c r="X1690" s="102" t="s">
        <v>79</v>
      </c>
      <c r="Y1690" s="63" t="str">
        <f>IFERROR(IF(VLOOKUP(X1690,Listor!$T$6:$U$7,2,FALSE)&lt;O1690,TRUE),"")</f>
        <v/>
      </c>
      <c r="Z1690" s="87"/>
      <c r="AA1690" s="104"/>
    </row>
    <row r="1691" spans="2:27" x14ac:dyDescent="0.25">
      <c r="B1691" s="68" t="s">
        <v>68</v>
      </c>
      <c r="C1691" s="80" t="str">
        <f>IFERROR(VLOOKUP(B1691,Listor!$A$6:$B$62,2,FALSE),"")</f>
        <v/>
      </c>
      <c r="D1691" s="80" t="str">
        <f>IFERROR(VLOOKUP(B1691,Listor!$A$6:$C$62,3,FALSE),"")</f>
        <v/>
      </c>
      <c r="E1691" s="110" t="s">
        <v>79</v>
      </c>
      <c r="F1691" s="66"/>
      <c r="G1691" s="35" t="str">
        <f>IFERROR(VLOOKUP(B1691,Listor!$A$6:$G$62,7,FALSE),"")</f>
        <v/>
      </c>
      <c r="H1691" s="63" t="str">
        <f>IFERROR(VLOOKUP(B1691,Listor!$N$6:$O$47,2,FALSE),"")</f>
        <v/>
      </c>
      <c r="I1691" s="63" t="str">
        <f t="shared" si="79"/>
        <v/>
      </c>
      <c r="J1691" s="96" t="str">
        <f>IFERROR(VLOOKUP(B1691,Listor!$N$6:$P$47,3,FALSE)*I1691,"")</f>
        <v/>
      </c>
      <c r="K1691" s="81"/>
      <c r="L1691" s="88" t="str">
        <f>IFERROR((VLOOKUP(B1691,Listor!$N$6:$P$47,3,FALSE)*Biologiska!K1691)+(VLOOKUP(B1691,Listor!$N$6:$Q$47,4,FALSE)),"")</f>
        <v/>
      </c>
      <c r="M1691" s="63" t="str">
        <f t="shared" si="80"/>
        <v/>
      </c>
      <c r="N1691" s="75"/>
      <c r="O1691" s="84" t="str">
        <f t="shared" si="81"/>
        <v/>
      </c>
      <c r="P1691" s="107"/>
      <c r="Q1691" s="87" t="s">
        <v>79</v>
      </c>
      <c r="R1691" s="87"/>
      <c r="S1691" s="87"/>
      <c r="T1691" s="87"/>
      <c r="U1691" s="87"/>
      <c r="V1691" s="86" t="s">
        <v>79</v>
      </c>
      <c r="W1691" s="75"/>
      <c r="X1691" s="102" t="s">
        <v>79</v>
      </c>
      <c r="Y1691" s="63" t="str">
        <f>IFERROR(IF(VLOOKUP(X1691,Listor!$T$6:$U$7,2,FALSE)&lt;O1691,TRUE),"")</f>
        <v/>
      </c>
      <c r="Z1691" s="87"/>
      <c r="AA1691" s="104"/>
    </row>
    <row r="1692" spans="2:27" x14ac:dyDescent="0.25">
      <c r="B1692" s="68" t="s">
        <v>68</v>
      </c>
      <c r="C1692" s="80" t="str">
        <f>IFERROR(VLOOKUP(B1692,Listor!$A$6:$B$62,2,FALSE),"")</f>
        <v/>
      </c>
      <c r="D1692" s="80" t="str">
        <f>IFERROR(VLOOKUP(B1692,Listor!$A$6:$C$62,3,FALSE),"")</f>
        <v/>
      </c>
      <c r="E1692" s="110" t="s">
        <v>79</v>
      </c>
      <c r="F1692" s="66"/>
      <c r="G1692" s="35" t="str">
        <f>IFERROR(VLOOKUP(B1692,Listor!$A$6:$G$62,7,FALSE),"")</f>
        <v/>
      </c>
      <c r="H1692" s="63" t="str">
        <f>IFERROR(VLOOKUP(B1692,Listor!$N$6:$O$47,2,FALSE),"")</f>
        <v/>
      </c>
      <c r="I1692" s="63" t="str">
        <f t="shared" si="79"/>
        <v/>
      </c>
      <c r="J1692" s="96" t="str">
        <f>IFERROR(VLOOKUP(B1692,Listor!$N$6:$P$47,3,FALSE)*I1692,"")</f>
        <v/>
      </c>
      <c r="K1692" s="81"/>
      <c r="L1692" s="88" t="str">
        <f>IFERROR((VLOOKUP(B1692,Listor!$N$6:$P$47,3,FALSE)*Biologiska!K1692)+(VLOOKUP(B1692,Listor!$N$6:$Q$47,4,FALSE)),"")</f>
        <v/>
      </c>
      <c r="M1692" s="63" t="str">
        <f t="shared" si="80"/>
        <v/>
      </c>
      <c r="N1692" s="75"/>
      <c r="O1692" s="84" t="str">
        <f t="shared" si="81"/>
        <v/>
      </c>
      <c r="P1692" s="107"/>
      <c r="Q1692" s="87" t="s">
        <v>79</v>
      </c>
      <c r="R1692" s="87"/>
      <c r="S1692" s="87"/>
      <c r="T1692" s="87"/>
      <c r="U1692" s="87"/>
      <c r="V1692" s="86" t="s">
        <v>79</v>
      </c>
      <c r="W1692" s="75"/>
      <c r="X1692" s="102" t="s">
        <v>79</v>
      </c>
      <c r="Y1692" s="63" t="str">
        <f>IFERROR(IF(VLOOKUP(X1692,Listor!$T$6:$U$7,2,FALSE)&lt;O1692,TRUE),"")</f>
        <v/>
      </c>
      <c r="Z1692" s="87"/>
      <c r="AA1692" s="104"/>
    </row>
    <row r="1693" spans="2:27" x14ac:dyDescent="0.25">
      <c r="B1693" s="68" t="s">
        <v>68</v>
      </c>
      <c r="C1693" s="80" t="str">
        <f>IFERROR(VLOOKUP(B1693,Listor!$A$6:$B$62,2,FALSE),"")</f>
        <v/>
      </c>
      <c r="D1693" s="80" t="str">
        <f>IFERROR(VLOOKUP(B1693,Listor!$A$6:$C$62,3,FALSE),"")</f>
        <v/>
      </c>
      <c r="E1693" s="110" t="s">
        <v>79</v>
      </c>
      <c r="F1693" s="66"/>
      <c r="G1693" s="35" t="str">
        <f>IFERROR(VLOOKUP(B1693,Listor!$A$6:$G$62,7,FALSE),"")</f>
        <v/>
      </c>
      <c r="H1693" s="63" t="str">
        <f>IFERROR(VLOOKUP(B1693,Listor!$N$6:$O$47,2,FALSE),"")</f>
        <v/>
      </c>
      <c r="I1693" s="63" t="str">
        <f t="shared" si="79"/>
        <v/>
      </c>
      <c r="J1693" s="96" t="str">
        <f>IFERROR(VLOOKUP(B1693,Listor!$N$6:$P$47,3,FALSE)*I1693,"")</f>
        <v/>
      </c>
      <c r="K1693" s="81"/>
      <c r="L1693" s="88" t="str">
        <f>IFERROR((VLOOKUP(B1693,Listor!$N$6:$P$47,3,FALSE)*Biologiska!K1693)+(VLOOKUP(B1693,Listor!$N$6:$Q$47,4,FALSE)),"")</f>
        <v/>
      </c>
      <c r="M1693" s="63" t="str">
        <f t="shared" si="80"/>
        <v/>
      </c>
      <c r="N1693" s="75"/>
      <c r="O1693" s="84" t="str">
        <f t="shared" si="81"/>
        <v/>
      </c>
      <c r="P1693" s="107"/>
      <c r="Q1693" s="87" t="s">
        <v>79</v>
      </c>
      <c r="R1693" s="87"/>
      <c r="S1693" s="87"/>
      <c r="T1693" s="87"/>
      <c r="U1693" s="87"/>
      <c r="V1693" s="86" t="s">
        <v>79</v>
      </c>
      <c r="W1693" s="75"/>
      <c r="X1693" s="102" t="s">
        <v>79</v>
      </c>
      <c r="Y1693" s="63" t="str">
        <f>IFERROR(IF(VLOOKUP(X1693,Listor!$T$6:$U$7,2,FALSE)&lt;O1693,TRUE),"")</f>
        <v/>
      </c>
      <c r="Z1693" s="87"/>
      <c r="AA1693" s="104"/>
    </row>
    <row r="1694" spans="2:27" x14ac:dyDescent="0.25">
      <c r="B1694" s="68" t="s">
        <v>68</v>
      </c>
      <c r="C1694" s="80" t="str">
        <f>IFERROR(VLOOKUP(B1694,Listor!$A$6:$B$62,2,FALSE),"")</f>
        <v/>
      </c>
      <c r="D1694" s="80" t="str">
        <f>IFERROR(VLOOKUP(B1694,Listor!$A$6:$C$62,3,FALSE),"")</f>
        <v/>
      </c>
      <c r="E1694" s="110" t="s">
        <v>79</v>
      </c>
      <c r="F1694" s="66"/>
      <c r="G1694" s="35" t="str">
        <f>IFERROR(VLOOKUP(B1694,Listor!$A$6:$G$62,7,FALSE),"")</f>
        <v/>
      </c>
      <c r="H1694" s="63" t="str">
        <f>IFERROR(VLOOKUP(B1694,Listor!$N$6:$O$47,2,FALSE),"")</f>
        <v/>
      </c>
      <c r="I1694" s="63" t="str">
        <f t="shared" si="79"/>
        <v/>
      </c>
      <c r="J1694" s="96" t="str">
        <f>IFERROR(VLOOKUP(B1694,Listor!$N$6:$P$47,3,FALSE)*I1694,"")</f>
        <v/>
      </c>
      <c r="K1694" s="81"/>
      <c r="L1694" s="88" t="str">
        <f>IFERROR((VLOOKUP(B1694,Listor!$N$6:$P$47,3,FALSE)*Biologiska!K1694)+(VLOOKUP(B1694,Listor!$N$6:$Q$47,4,FALSE)),"")</f>
        <v/>
      </c>
      <c r="M1694" s="63" t="str">
        <f t="shared" si="80"/>
        <v/>
      </c>
      <c r="N1694" s="75"/>
      <c r="O1694" s="84" t="str">
        <f t="shared" si="81"/>
        <v/>
      </c>
      <c r="P1694" s="107"/>
      <c r="Q1694" s="87" t="s">
        <v>79</v>
      </c>
      <c r="R1694" s="87"/>
      <c r="S1694" s="87"/>
      <c r="T1694" s="87"/>
      <c r="U1694" s="87"/>
      <c r="V1694" s="86" t="s">
        <v>79</v>
      </c>
      <c r="W1694" s="75"/>
      <c r="X1694" s="102" t="s">
        <v>79</v>
      </c>
      <c r="Y1694" s="63" t="str">
        <f>IFERROR(IF(VLOOKUP(X1694,Listor!$T$6:$U$7,2,FALSE)&lt;O1694,TRUE),"")</f>
        <v/>
      </c>
      <c r="Z1694" s="87"/>
      <c r="AA1694" s="104"/>
    </row>
    <row r="1695" spans="2:27" x14ac:dyDescent="0.25">
      <c r="B1695" s="68" t="s">
        <v>68</v>
      </c>
      <c r="C1695" s="80" t="str">
        <f>IFERROR(VLOOKUP(B1695,Listor!$A$6:$B$62,2,FALSE),"")</f>
        <v/>
      </c>
      <c r="D1695" s="80" t="str">
        <f>IFERROR(VLOOKUP(B1695,Listor!$A$6:$C$62,3,FALSE),"")</f>
        <v/>
      </c>
      <c r="E1695" s="110" t="s">
        <v>79</v>
      </c>
      <c r="F1695" s="66"/>
      <c r="G1695" s="35" t="str">
        <f>IFERROR(VLOOKUP(B1695,Listor!$A$6:$G$62,7,FALSE),"")</f>
        <v/>
      </c>
      <c r="H1695" s="63" t="str">
        <f>IFERROR(VLOOKUP(B1695,Listor!$N$6:$O$47,2,FALSE),"")</f>
        <v/>
      </c>
      <c r="I1695" s="63" t="str">
        <f t="shared" si="79"/>
        <v/>
      </c>
      <c r="J1695" s="96" t="str">
        <f>IFERROR(VLOOKUP(B1695,Listor!$N$6:$P$47,3,FALSE)*I1695,"")</f>
        <v/>
      </c>
      <c r="K1695" s="81"/>
      <c r="L1695" s="88" t="str">
        <f>IFERROR((VLOOKUP(B1695,Listor!$N$6:$P$47,3,FALSE)*Biologiska!K1695)+(VLOOKUP(B1695,Listor!$N$6:$Q$47,4,FALSE)),"")</f>
        <v/>
      </c>
      <c r="M1695" s="63" t="str">
        <f t="shared" si="80"/>
        <v/>
      </c>
      <c r="N1695" s="75"/>
      <c r="O1695" s="84" t="str">
        <f t="shared" si="81"/>
        <v/>
      </c>
      <c r="P1695" s="107"/>
      <c r="Q1695" s="87" t="s">
        <v>79</v>
      </c>
      <c r="R1695" s="87"/>
      <c r="S1695" s="87"/>
      <c r="T1695" s="87"/>
      <c r="U1695" s="87"/>
      <c r="V1695" s="86" t="s">
        <v>79</v>
      </c>
      <c r="W1695" s="75"/>
      <c r="X1695" s="102" t="s">
        <v>79</v>
      </c>
      <c r="Y1695" s="63" t="str">
        <f>IFERROR(IF(VLOOKUP(X1695,Listor!$T$6:$U$7,2,FALSE)&lt;O1695,TRUE),"")</f>
        <v/>
      </c>
      <c r="Z1695" s="87"/>
      <c r="AA1695" s="104"/>
    </row>
    <row r="1696" spans="2:27" x14ac:dyDescent="0.25">
      <c r="B1696" s="68" t="s">
        <v>68</v>
      </c>
      <c r="C1696" s="80" t="str">
        <f>IFERROR(VLOOKUP(B1696,Listor!$A$6:$B$62,2,FALSE),"")</f>
        <v/>
      </c>
      <c r="D1696" s="80" t="str">
        <f>IFERROR(VLOOKUP(B1696,Listor!$A$6:$C$62,3,FALSE),"")</f>
        <v/>
      </c>
      <c r="E1696" s="110" t="s">
        <v>79</v>
      </c>
      <c r="F1696" s="66"/>
      <c r="G1696" s="35" t="str">
        <f>IFERROR(VLOOKUP(B1696,Listor!$A$6:$G$62,7,FALSE),"")</f>
        <v/>
      </c>
      <c r="H1696" s="63" t="str">
        <f>IFERROR(VLOOKUP(B1696,Listor!$N$6:$O$47,2,FALSE),"")</f>
        <v/>
      </c>
      <c r="I1696" s="63" t="str">
        <f t="shared" si="79"/>
        <v/>
      </c>
      <c r="J1696" s="96" t="str">
        <f>IFERROR(VLOOKUP(B1696,Listor!$N$6:$P$47,3,FALSE)*I1696,"")</f>
        <v/>
      </c>
      <c r="K1696" s="81"/>
      <c r="L1696" s="88" t="str">
        <f>IFERROR((VLOOKUP(B1696,Listor!$N$6:$P$47,3,FALSE)*Biologiska!K1696)+(VLOOKUP(B1696,Listor!$N$6:$Q$47,4,FALSE)),"")</f>
        <v/>
      </c>
      <c r="M1696" s="63" t="str">
        <f t="shared" si="80"/>
        <v/>
      </c>
      <c r="N1696" s="75"/>
      <c r="O1696" s="84" t="str">
        <f t="shared" si="81"/>
        <v/>
      </c>
      <c r="P1696" s="107"/>
      <c r="Q1696" s="87" t="s">
        <v>79</v>
      </c>
      <c r="R1696" s="87"/>
      <c r="S1696" s="87"/>
      <c r="T1696" s="87"/>
      <c r="U1696" s="87"/>
      <c r="V1696" s="86" t="s">
        <v>79</v>
      </c>
      <c r="W1696" s="75"/>
      <c r="X1696" s="102" t="s">
        <v>79</v>
      </c>
      <c r="Y1696" s="63" t="str">
        <f>IFERROR(IF(VLOOKUP(X1696,Listor!$T$6:$U$7,2,FALSE)&lt;O1696,TRUE),"")</f>
        <v/>
      </c>
      <c r="Z1696" s="87"/>
      <c r="AA1696" s="104"/>
    </row>
    <row r="1697" spans="2:27" x14ac:dyDescent="0.25">
      <c r="B1697" s="68" t="s">
        <v>68</v>
      </c>
      <c r="C1697" s="80" t="str">
        <f>IFERROR(VLOOKUP(B1697,Listor!$A$6:$B$62,2,FALSE),"")</f>
        <v/>
      </c>
      <c r="D1697" s="80" t="str">
        <f>IFERROR(VLOOKUP(B1697,Listor!$A$6:$C$62,3,FALSE),"")</f>
        <v/>
      </c>
      <c r="E1697" s="110" t="s">
        <v>79</v>
      </c>
      <c r="F1697" s="66"/>
      <c r="G1697" s="35" t="str">
        <f>IFERROR(VLOOKUP(B1697,Listor!$A$6:$G$62,7,FALSE),"")</f>
        <v/>
      </c>
      <c r="H1697" s="63" t="str">
        <f>IFERROR(VLOOKUP(B1697,Listor!$N$6:$O$47,2,FALSE),"")</f>
        <v/>
      </c>
      <c r="I1697" s="63" t="str">
        <f t="shared" si="79"/>
        <v/>
      </c>
      <c r="J1697" s="96" t="str">
        <f>IFERROR(VLOOKUP(B1697,Listor!$N$6:$P$47,3,FALSE)*I1697,"")</f>
        <v/>
      </c>
      <c r="K1697" s="81"/>
      <c r="L1697" s="88" t="str">
        <f>IFERROR((VLOOKUP(B1697,Listor!$N$6:$P$47,3,FALSE)*Biologiska!K1697)+(VLOOKUP(B1697,Listor!$N$6:$Q$47,4,FALSE)),"")</f>
        <v/>
      </c>
      <c r="M1697" s="63" t="str">
        <f t="shared" si="80"/>
        <v/>
      </c>
      <c r="N1697" s="75"/>
      <c r="O1697" s="84" t="str">
        <f t="shared" si="81"/>
        <v/>
      </c>
      <c r="P1697" s="107"/>
      <c r="Q1697" s="87" t="s">
        <v>79</v>
      </c>
      <c r="R1697" s="87"/>
      <c r="S1697" s="87"/>
      <c r="T1697" s="87"/>
      <c r="U1697" s="87"/>
      <c r="V1697" s="86" t="s">
        <v>79</v>
      </c>
      <c r="W1697" s="75"/>
      <c r="X1697" s="102" t="s">
        <v>79</v>
      </c>
      <c r="Y1697" s="63" t="str">
        <f>IFERROR(IF(VLOOKUP(X1697,Listor!$T$6:$U$7,2,FALSE)&lt;O1697,TRUE),"")</f>
        <v/>
      </c>
      <c r="Z1697" s="87"/>
      <c r="AA1697" s="104"/>
    </row>
    <row r="1698" spans="2:27" x14ac:dyDescent="0.25">
      <c r="B1698" s="68" t="s">
        <v>68</v>
      </c>
      <c r="C1698" s="80" t="str">
        <f>IFERROR(VLOOKUP(B1698,Listor!$A$6:$B$62,2,FALSE),"")</f>
        <v/>
      </c>
      <c r="D1698" s="80" t="str">
        <f>IFERROR(VLOOKUP(B1698,Listor!$A$6:$C$62,3,FALSE),"")</f>
        <v/>
      </c>
      <c r="E1698" s="110" t="s">
        <v>79</v>
      </c>
      <c r="F1698" s="66"/>
      <c r="G1698" s="35" t="str">
        <f>IFERROR(VLOOKUP(B1698,Listor!$A$6:$G$62,7,FALSE),"")</f>
        <v/>
      </c>
      <c r="H1698" s="63" t="str">
        <f>IFERROR(VLOOKUP(B1698,Listor!$N$6:$O$47,2,FALSE),"")</f>
        <v/>
      </c>
      <c r="I1698" s="63" t="str">
        <f t="shared" si="79"/>
        <v/>
      </c>
      <c r="J1698" s="96" t="str">
        <f>IFERROR(VLOOKUP(B1698,Listor!$N$6:$P$47,3,FALSE)*I1698,"")</f>
        <v/>
      </c>
      <c r="K1698" s="81"/>
      <c r="L1698" s="88" t="str">
        <f>IFERROR((VLOOKUP(B1698,Listor!$N$6:$P$47,3,FALSE)*Biologiska!K1698)+(VLOOKUP(B1698,Listor!$N$6:$Q$47,4,FALSE)),"")</f>
        <v/>
      </c>
      <c r="M1698" s="63" t="str">
        <f t="shared" si="80"/>
        <v/>
      </c>
      <c r="N1698" s="75"/>
      <c r="O1698" s="84" t="str">
        <f t="shared" si="81"/>
        <v/>
      </c>
      <c r="P1698" s="107"/>
      <c r="Q1698" s="87" t="s">
        <v>79</v>
      </c>
      <c r="R1698" s="87"/>
      <c r="S1698" s="87"/>
      <c r="T1698" s="87"/>
      <c r="U1698" s="87"/>
      <c r="V1698" s="86" t="s">
        <v>79</v>
      </c>
      <c r="W1698" s="75"/>
      <c r="X1698" s="102" t="s">
        <v>79</v>
      </c>
      <c r="Y1698" s="63" t="str">
        <f>IFERROR(IF(VLOOKUP(X1698,Listor!$T$6:$U$7,2,FALSE)&lt;O1698,TRUE),"")</f>
        <v/>
      </c>
      <c r="Z1698" s="87"/>
      <c r="AA1698" s="104"/>
    </row>
    <row r="1699" spans="2:27" x14ac:dyDescent="0.25">
      <c r="B1699" s="68" t="s">
        <v>68</v>
      </c>
      <c r="C1699" s="80" t="str">
        <f>IFERROR(VLOOKUP(B1699,Listor!$A$6:$B$62,2,FALSE),"")</f>
        <v/>
      </c>
      <c r="D1699" s="80" t="str">
        <f>IFERROR(VLOOKUP(B1699,Listor!$A$6:$C$62,3,FALSE),"")</f>
        <v/>
      </c>
      <c r="E1699" s="110" t="s">
        <v>79</v>
      </c>
      <c r="F1699" s="66"/>
      <c r="G1699" s="35" t="str">
        <f>IFERROR(VLOOKUP(B1699,Listor!$A$6:$G$62,7,FALSE),"")</f>
        <v/>
      </c>
      <c r="H1699" s="63" t="str">
        <f>IFERROR(VLOOKUP(B1699,Listor!$N$6:$O$47,2,FALSE),"")</f>
        <v/>
      </c>
      <c r="I1699" s="63" t="str">
        <f t="shared" si="79"/>
        <v/>
      </c>
      <c r="J1699" s="96" t="str">
        <f>IFERROR(VLOOKUP(B1699,Listor!$N$6:$P$47,3,FALSE)*I1699,"")</f>
        <v/>
      </c>
      <c r="K1699" s="81"/>
      <c r="L1699" s="88" t="str">
        <f>IFERROR((VLOOKUP(B1699,Listor!$N$6:$P$47,3,FALSE)*Biologiska!K1699)+(VLOOKUP(B1699,Listor!$N$6:$Q$47,4,FALSE)),"")</f>
        <v/>
      </c>
      <c r="M1699" s="63" t="str">
        <f t="shared" si="80"/>
        <v/>
      </c>
      <c r="N1699" s="75"/>
      <c r="O1699" s="84" t="str">
        <f t="shared" si="81"/>
        <v/>
      </c>
      <c r="P1699" s="107"/>
      <c r="Q1699" s="87" t="s">
        <v>79</v>
      </c>
      <c r="R1699" s="87"/>
      <c r="S1699" s="87"/>
      <c r="T1699" s="87"/>
      <c r="U1699" s="87"/>
      <c r="V1699" s="86" t="s">
        <v>79</v>
      </c>
      <c r="W1699" s="75"/>
      <c r="X1699" s="102" t="s">
        <v>79</v>
      </c>
      <c r="Y1699" s="63" t="str">
        <f>IFERROR(IF(VLOOKUP(X1699,Listor!$T$6:$U$7,2,FALSE)&lt;O1699,TRUE),"")</f>
        <v/>
      </c>
      <c r="Z1699" s="87"/>
      <c r="AA1699" s="104"/>
    </row>
    <row r="1700" spans="2:27" x14ac:dyDescent="0.25">
      <c r="B1700" s="68" t="s">
        <v>68</v>
      </c>
      <c r="C1700" s="80" t="str">
        <f>IFERROR(VLOOKUP(B1700,Listor!$A$6:$B$62,2,FALSE),"")</f>
        <v/>
      </c>
      <c r="D1700" s="80" t="str">
        <f>IFERROR(VLOOKUP(B1700,Listor!$A$6:$C$62,3,FALSE),"")</f>
        <v/>
      </c>
      <c r="E1700" s="110" t="s">
        <v>79</v>
      </c>
      <c r="F1700" s="66"/>
      <c r="G1700" s="35" t="str">
        <f>IFERROR(VLOOKUP(B1700,Listor!$A$6:$G$62,7,FALSE),"")</f>
        <v/>
      </c>
      <c r="H1700" s="63" t="str">
        <f>IFERROR(VLOOKUP(B1700,Listor!$N$6:$O$47,2,FALSE),"")</f>
        <v/>
      </c>
      <c r="I1700" s="63" t="str">
        <f t="shared" si="79"/>
        <v/>
      </c>
      <c r="J1700" s="96" t="str">
        <f>IFERROR(VLOOKUP(B1700,Listor!$N$6:$P$47,3,FALSE)*I1700,"")</f>
        <v/>
      </c>
      <c r="K1700" s="81"/>
      <c r="L1700" s="88" t="str">
        <f>IFERROR((VLOOKUP(B1700,Listor!$N$6:$P$47,3,FALSE)*Biologiska!K1700)+(VLOOKUP(B1700,Listor!$N$6:$Q$47,4,FALSE)),"")</f>
        <v/>
      </c>
      <c r="M1700" s="63" t="str">
        <f t="shared" si="80"/>
        <v/>
      </c>
      <c r="N1700" s="75"/>
      <c r="O1700" s="84" t="str">
        <f t="shared" si="81"/>
        <v/>
      </c>
      <c r="P1700" s="107"/>
      <c r="Q1700" s="87" t="s">
        <v>79</v>
      </c>
      <c r="R1700" s="87"/>
      <c r="S1700" s="87"/>
      <c r="T1700" s="87"/>
      <c r="U1700" s="87"/>
      <c r="V1700" s="86" t="s">
        <v>79</v>
      </c>
      <c r="W1700" s="75"/>
      <c r="X1700" s="102" t="s">
        <v>79</v>
      </c>
      <c r="Y1700" s="63" t="str">
        <f>IFERROR(IF(VLOOKUP(X1700,Listor!$T$6:$U$7,2,FALSE)&lt;O1700,TRUE),"")</f>
        <v/>
      </c>
      <c r="Z1700" s="87"/>
      <c r="AA1700" s="104"/>
    </row>
    <row r="1701" spans="2:27" x14ac:dyDescent="0.25">
      <c r="B1701" s="68" t="s">
        <v>68</v>
      </c>
      <c r="C1701" s="80" t="str">
        <f>IFERROR(VLOOKUP(B1701,Listor!$A$6:$B$62,2,FALSE),"")</f>
        <v/>
      </c>
      <c r="D1701" s="80" t="str">
        <f>IFERROR(VLOOKUP(B1701,Listor!$A$6:$C$62,3,FALSE),"")</f>
        <v/>
      </c>
      <c r="E1701" s="110" t="s">
        <v>79</v>
      </c>
      <c r="F1701" s="66"/>
      <c r="G1701" s="35" t="str">
        <f>IFERROR(VLOOKUP(B1701,Listor!$A$6:$G$62,7,FALSE),"")</f>
        <v/>
      </c>
      <c r="H1701" s="63" t="str">
        <f>IFERROR(VLOOKUP(B1701,Listor!$N$6:$O$47,2,FALSE),"")</f>
        <v/>
      </c>
      <c r="I1701" s="63" t="str">
        <f t="shared" si="79"/>
        <v/>
      </c>
      <c r="J1701" s="96" t="str">
        <f>IFERROR(VLOOKUP(B1701,Listor!$N$6:$P$47,3,FALSE)*I1701,"")</f>
        <v/>
      </c>
      <c r="K1701" s="81"/>
      <c r="L1701" s="88" t="str">
        <f>IFERROR((VLOOKUP(B1701,Listor!$N$6:$P$47,3,FALSE)*Biologiska!K1701)+(VLOOKUP(B1701,Listor!$N$6:$Q$47,4,FALSE)),"")</f>
        <v/>
      </c>
      <c r="M1701" s="63" t="str">
        <f t="shared" si="80"/>
        <v/>
      </c>
      <c r="N1701" s="75"/>
      <c r="O1701" s="84" t="str">
        <f t="shared" si="81"/>
        <v/>
      </c>
      <c r="P1701" s="107"/>
      <c r="Q1701" s="87" t="s">
        <v>79</v>
      </c>
      <c r="R1701" s="87"/>
      <c r="S1701" s="87"/>
      <c r="T1701" s="87"/>
      <c r="U1701" s="87"/>
      <c r="V1701" s="86" t="s">
        <v>79</v>
      </c>
      <c r="W1701" s="75"/>
      <c r="X1701" s="102" t="s">
        <v>79</v>
      </c>
      <c r="Y1701" s="63" t="str">
        <f>IFERROR(IF(VLOOKUP(X1701,Listor!$T$6:$U$7,2,FALSE)&lt;O1701,TRUE),"")</f>
        <v/>
      </c>
      <c r="Z1701" s="87"/>
      <c r="AA1701" s="104"/>
    </row>
    <row r="1702" spans="2:27" x14ac:dyDescent="0.25">
      <c r="B1702" s="68" t="s">
        <v>68</v>
      </c>
      <c r="C1702" s="80" t="str">
        <f>IFERROR(VLOOKUP(B1702,Listor!$A$6:$B$62,2,FALSE),"")</f>
        <v/>
      </c>
      <c r="D1702" s="80" t="str">
        <f>IFERROR(VLOOKUP(B1702,Listor!$A$6:$C$62,3,FALSE),"")</f>
        <v/>
      </c>
      <c r="E1702" s="110" t="s">
        <v>79</v>
      </c>
      <c r="F1702" s="66"/>
      <c r="G1702" s="35" t="str">
        <f>IFERROR(VLOOKUP(B1702,Listor!$A$6:$G$62,7,FALSE),"")</f>
        <v/>
      </c>
      <c r="H1702" s="63" t="str">
        <f>IFERROR(VLOOKUP(B1702,Listor!$N$6:$O$47,2,FALSE),"")</f>
        <v/>
      </c>
      <c r="I1702" s="63" t="str">
        <f t="shared" si="79"/>
        <v/>
      </c>
      <c r="J1702" s="96" t="str">
        <f>IFERROR(VLOOKUP(B1702,Listor!$N$6:$P$47,3,FALSE)*I1702,"")</f>
        <v/>
      </c>
      <c r="K1702" s="81"/>
      <c r="L1702" s="88" t="str">
        <f>IFERROR((VLOOKUP(B1702,Listor!$N$6:$P$47,3,FALSE)*Biologiska!K1702)+(VLOOKUP(B1702,Listor!$N$6:$Q$47,4,FALSE)),"")</f>
        <v/>
      </c>
      <c r="M1702" s="63" t="str">
        <f t="shared" si="80"/>
        <v/>
      </c>
      <c r="N1702" s="75"/>
      <c r="O1702" s="84" t="str">
        <f t="shared" si="81"/>
        <v/>
      </c>
      <c r="P1702" s="107"/>
      <c r="Q1702" s="87" t="s">
        <v>79</v>
      </c>
      <c r="R1702" s="87"/>
      <c r="S1702" s="87"/>
      <c r="T1702" s="87"/>
      <c r="U1702" s="87"/>
      <c r="V1702" s="86" t="s">
        <v>79</v>
      </c>
      <c r="W1702" s="75"/>
      <c r="X1702" s="102" t="s">
        <v>79</v>
      </c>
      <c r="Y1702" s="63" t="str">
        <f>IFERROR(IF(VLOOKUP(X1702,Listor!$T$6:$U$7,2,FALSE)&lt;O1702,TRUE),"")</f>
        <v/>
      </c>
      <c r="Z1702" s="87"/>
      <c r="AA1702" s="104"/>
    </row>
    <row r="1703" spans="2:27" x14ac:dyDescent="0.25">
      <c r="B1703" s="68" t="s">
        <v>68</v>
      </c>
      <c r="C1703" s="80" t="str">
        <f>IFERROR(VLOOKUP(B1703,Listor!$A$6:$B$62,2,FALSE),"")</f>
        <v/>
      </c>
      <c r="D1703" s="80" t="str">
        <f>IFERROR(VLOOKUP(B1703,Listor!$A$6:$C$62,3,FALSE),"")</f>
        <v/>
      </c>
      <c r="E1703" s="110" t="s">
        <v>79</v>
      </c>
      <c r="F1703" s="66"/>
      <c r="G1703" s="35" t="str">
        <f>IFERROR(VLOOKUP(B1703,Listor!$A$6:$G$62,7,FALSE),"")</f>
        <v/>
      </c>
      <c r="H1703" s="63" t="str">
        <f>IFERROR(VLOOKUP(B1703,Listor!$N$6:$O$47,2,FALSE),"")</f>
        <v/>
      </c>
      <c r="I1703" s="63" t="str">
        <f t="shared" si="79"/>
        <v/>
      </c>
      <c r="J1703" s="96" t="str">
        <f>IFERROR(VLOOKUP(B1703,Listor!$N$6:$P$47,3,FALSE)*I1703,"")</f>
        <v/>
      </c>
      <c r="K1703" s="81"/>
      <c r="L1703" s="88" t="str">
        <f>IFERROR((VLOOKUP(B1703,Listor!$N$6:$P$47,3,FALSE)*Biologiska!K1703)+(VLOOKUP(B1703,Listor!$N$6:$Q$47,4,FALSE)),"")</f>
        <v/>
      </c>
      <c r="M1703" s="63" t="str">
        <f t="shared" si="80"/>
        <v/>
      </c>
      <c r="N1703" s="75"/>
      <c r="O1703" s="84" t="str">
        <f t="shared" si="81"/>
        <v/>
      </c>
      <c r="P1703" s="107"/>
      <c r="Q1703" s="87" t="s">
        <v>79</v>
      </c>
      <c r="R1703" s="87"/>
      <c r="S1703" s="87"/>
      <c r="T1703" s="87"/>
      <c r="U1703" s="87"/>
      <c r="V1703" s="86" t="s">
        <v>79</v>
      </c>
      <c r="W1703" s="75"/>
      <c r="X1703" s="102" t="s">
        <v>79</v>
      </c>
      <c r="Y1703" s="63" t="str">
        <f>IFERROR(IF(VLOOKUP(X1703,Listor!$T$6:$U$7,2,FALSE)&lt;O1703,TRUE),"")</f>
        <v/>
      </c>
      <c r="Z1703" s="87"/>
      <c r="AA1703" s="104"/>
    </row>
    <row r="1704" spans="2:27" x14ac:dyDescent="0.25">
      <c r="B1704" s="68" t="s">
        <v>68</v>
      </c>
      <c r="C1704" s="80" t="str">
        <f>IFERROR(VLOOKUP(B1704,Listor!$A$6:$B$62,2,FALSE),"")</f>
        <v/>
      </c>
      <c r="D1704" s="80" t="str">
        <f>IFERROR(VLOOKUP(B1704,Listor!$A$6:$C$62,3,FALSE),"")</f>
        <v/>
      </c>
      <c r="E1704" s="110" t="s">
        <v>79</v>
      </c>
      <c r="F1704" s="66"/>
      <c r="G1704" s="35" t="str">
        <f>IFERROR(VLOOKUP(B1704,Listor!$A$6:$G$62,7,FALSE),"")</f>
        <v/>
      </c>
      <c r="H1704" s="63" t="str">
        <f>IFERROR(VLOOKUP(B1704,Listor!$N$6:$O$47,2,FALSE),"")</f>
        <v/>
      </c>
      <c r="I1704" s="63" t="str">
        <f t="shared" si="79"/>
        <v/>
      </c>
      <c r="J1704" s="96" t="str">
        <f>IFERROR(VLOOKUP(B1704,Listor!$N$6:$P$47,3,FALSE)*I1704,"")</f>
        <v/>
      </c>
      <c r="K1704" s="81"/>
      <c r="L1704" s="88" t="str">
        <f>IFERROR((VLOOKUP(B1704,Listor!$N$6:$P$47,3,FALSE)*Biologiska!K1704)+(VLOOKUP(B1704,Listor!$N$6:$Q$47,4,FALSE)),"")</f>
        <v/>
      </c>
      <c r="M1704" s="63" t="str">
        <f t="shared" si="80"/>
        <v/>
      </c>
      <c r="N1704" s="75"/>
      <c r="O1704" s="84" t="str">
        <f t="shared" si="81"/>
        <v/>
      </c>
      <c r="P1704" s="107"/>
      <c r="Q1704" s="87" t="s">
        <v>79</v>
      </c>
      <c r="R1704" s="87"/>
      <c r="S1704" s="87"/>
      <c r="T1704" s="87"/>
      <c r="U1704" s="87"/>
      <c r="V1704" s="86" t="s">
        <v>79</v>
      </c>
      <c r="W1704" s="75"/>
      <c r="X1704" s="102" t="s">
        <v>79</v>
      </c>
      <c r="Y1704" s="63" t="str">
        <f>IFERROR(IF(VLOOKUP(X1704,Listor!$T$6:$U$7,2,FALSE)&lt;O1704,TRUE),"")</f>
        <v/>
      </c>
      <c r="Z1704" s="87"/>
      <c r="AA1704" s="104"/>
    </row>
    <row r="1705" spans="2:27" x14ac:dyDescent="0.25">
      <c r="B1705" s="68" t="s">
        <v>68</v>
      </c>
      <c r="C1705" s="80" t="str">
        <f>IFERROR(VLOOKUP(B1705,Listor!$A$6:$B$62,2,FALSE),"")</f>
        <v/>
      </c>
      <c r="D1705" s="80" t="str">
        <f>IFERROR(VLOOKUP(B1705,Listor!$A$6:$C$62,3,FALSE),"")</f>
        <v/>
      </c>
      <c r="E1705" s="110" t="s">
        <v>79</v>
      </c>
      <c r="F1705" s="66"/>
      <c r="G1705" s="35" t="str">
        <f>IFERROR(VLOOKUP(B1705,Listor!$A$6:$G$62,7,FALSE),"")</f>
        <v/>
      </c>
      <c r="H1705" s="63" t="str">
        <f>IFERROR(VLOOKUP(B1705,Listor!$N$6:$O$47,2,FALSE),"")</f>
        <v/>
      </c>
      <c r="I1705" s="63" t="str">
        <f t="shared" ref="I1705:I1768" si="82">IFERROR(F1705*H1705,"")</f>
        <v/>
      </c>
      <c r="J1705" s="96" t="str">
        <f>IFERROR(VLOOKUP(B1705,Listor!$N$6:$P$47,3,FALSE)*I1705,"")</f>
        <v/>
      </c>
      <c r="K1705" s="81"/>
      <c r="L1705" s="88" t="str">
        <f>IFERROR((VLOOKUP(B1705,Listor!$N$6:$P$47,3,FALSE)*Biologiska!K1705)+(VLOOKUP(B1705,Listor!$N$6:$Q$47,4,FALSE)),"")</f>
        <v/>
      </c>
      <c r="M1705" s="63" t="str">
        <f t="shared" ref="M1705:M1768" si="83">IFERROR(I1705*L1705,"")</f>
        <v/>
      </c>
      <c r="N1705" s="75"/>
      <c r="O1705" s="84" t="str">
        <f t="shared" ref="O1705:O1768" si="84">IF(ISBLANK(K1705),"",IFERROR(((83.8-K1705)/83.8)*100,""))</f>
        <v/>
      </c>
      <c r="P1705" s="107"/>
      <c r="Q1705" s="87" t="s">
        <v>79</v>
      </c>
      <c r="R1705" s="87"/>
      <c r="S1705" s="87"/>
      <c r="T1705" s="87"/>
      <c r="U1705" s="87"/>
      <c r="V1705" s="86" t="s">
        <v>79</v>
      </c>
      <c r="W1705" s="75"/>
      <c r="X1705" s="102" t="s">
        <v>79</v>
      </c>
      <c r="Y1705" s="63" t="str">
        <f>IFERROR(IF(VLOOKUP(X1705,Listor!$T$6:$U$7,2,FALSE)&lt;O1705,TRUE),"")</f>
        <v/>
      </c>
      <c r="Z1705" s="87"/>
      <c r="AA1705" s="104"/>
    </row>
    <row r="1706" spans="2:27" x14ac:dyDescent="0.25">
      <c r="B1706" s="68" t="s">
        <v>68</v>
      </c>
      <c r="C1706" s="80" t="str">
        <f>IFERROR(VLOOKUP(B1706,Listor!$A$6:$B$62,2,FALSE),"")</f>
        <v/>
      </c>
      <c r="D1706" s="80" t="str">
        <f>IFERROR(VLOOKUP(B1706,Listor!$A$6:$C$62,3,FALSE),"")</f>
        <v/>
      </c>
      <c r="E1706" s="110" t="s">
        <v>79</v>
      </c>
      <c r="F1706" s="66"/>
      <c r="G1706" s="35" t="str">
        <f>IFERROR(VLOOKUP(B1706,Listor!$A$6:$G$62,7,FALSE),"")</f>
        <v/>
      </c>
      <c r="H1706" s="63" t="str">
        <f>IFERROR(VLOOKUP(B1706,Listor!$N$6:$O$47,2,FALSE),"")</f>
        <v/>
      </c>
      <c r="I1706" s="63" t="str">
        <f t="shared" si="82"/>
        <v/>
      </c>
      <c r="J1706" s="96" t="str">
        <f>IFERROR(VLOOKUP(B1706,Listor!$N$6:$P$47,3,FALSE)*I1706,"")</f>
        <v/>
      </c>
      <c r="K1706" s="81"/>
      <c r="L1706" s="88" t="str">
        <f>IFERROR((VLOOKUP(B1706,Listor!$N$6:$P$47,3,FALSE)*Biologiska!K1706)+(VLOOKUP(B1706,Listor!$N$6:$Q$47,4,FALSE)),"")</f>
        <v/>
      </c>
      <c r="M1706" s="63" t="str">
        <f t="shared" si="83"/>
        <v/>
      </c>
      <c r="N1706" s="75"/>
      <c r="O1706" s="84" t="str">
        <f t="shared" si="84"/>
        <v/>
      </c>
      <c r="P1706" s="107"/>
      <c r="Q1706" s="87" t="s">
        <v>79</v>
      </c>
      <c r="R1706" s="87"/>
      <c r="S1706" s="87"/>
      <c r="T1706" s="87"/>
      <c r="U1706" s="87"/>
      <c r="V1706" s="86" t="s">
        <v>79</v>
      </c>
      <c r="W1706" s="75"/>
      <c r="X1706" s="102" t="s">
        <v>79</v>
      </c>
      <c r="Y1706" s="63" t="str">
        <f>IFERROR(IF(VLOOKUP(X1706,Listor!$T$6:$U$7,2,FALSE)&lt;O1706,TRUE),"")</f>
        <v/>
      </c>
      <c r="Z1706" s="87"/>
      <c r="AA1706" s="104"/>
    </row>
    <row r="1707" spans="2:27" x14ac:dyDescent="0.25">
      <c r="B1707" s="68" t="s">
        <v>68</v>
      </c>
      <c r="C1707" s="80" t="str">
        <f>IFERROR(VLOOKUP(B1707,Listor!$A$6:$B$62,2,FALSE),"")</f>
        <v/>
      </c>
      <c r="D1707" s="80" t="str">
        <f>IFERROR(VLOOKUP(B1707,Listor!$A$6:$C$62,3,FALSE),"")</f>
        <v/>
      </c>
      <c r="E1707" s="110" t="s">
        <v>79</v>
      </c>
      <c r="F1707" s="66"/>
      <c r="G1707" s="35" t="str">
        <f>IFERROR(VLOOKUP(B1707,Listor!$A$6:$G$62,7,FALSE),"")</f>
        <v/>
      </c>
      <c r="H1707" s="63" t="str">
        <f>IFERROR(VLOOKUP(B1707,Listor!$N$6:$O$47,2,FALSE),"")</f>
        <v/>
      </c>
      <c r="I1707" s="63" t="str">
        <f t="shared" si="82"/>
        <v/>
      </c>
      <c r="J1707" s="96" t="str">
        <f>IFERROR(VLOOKUP(B1707,Listor!$N$6:$P$47,3,FALSE)*I1707,"")</f>
        <v/>
      </c>
      <c r="K1707" s="81"/>
      <c r="L1707" s="88" t="str">
        <f>IFERROR((VLOOKUP(B1707,Listor!$N$6:$P$47,3,FALSE)*Biologiska!K1707)+(VLOOKUP(B1707,Listor!$N$6:$Q$47,4,FALSE)),"")</f>
        <v/>
      </c>
      <c r="M1707" s="63" t="str">
        <f t="shared" si="83"/>
        <v/>
      </c>
      <c r="N1707" s="75"/>
      <c r="O1707" s="84" t="str">
        <f t="shared" si="84"/>
        <v/>
      </c>
      <c r="P1707" s="107"/>
      <c r="Q1707" s="87" t="s">
        <v>79</v>
      </c>
      <c r="R1707" s="87"/>
      <c r="S1707" s="87"/>
      <c r="T1707" s="87"/>
      <c r="U1707" s="87"/>
      <c r="V1707" s="86" t="s">
        <v>79</v>
      </c>
      <c r="W1707" s="75"/>
      <c r="X1707" s="102" t="s">
        <v>79</v>
      </c>
      <c r="Y1707" s="63" t="str">
        <f>IFERROR(IF(VLOOKUP(X1707,Listor!$T$6:$U$7,2,FALSE)&lt;O1707,TRUE),"")</f>
        <v/>
      </c>
      <c r="Z1707" s="87"/>
      <c r="AA1707" s="104"/>
    </row>
    <row r="1708" spans="2:27" x14ac:dyDescent="0.25">
      <c r="B1708" s="68" t="s">
        <v>68</v>
      </c>
      <c r="C1708" s="80" t="str">
        <f>IFERROR(VLOOKUP(B1708,Listor!$A$6:$B$62,2,FALSE),"")</f>
        <v/>
      </c>
      <c r="D1708" s="80" t="str">
        <f>IFERROR(VLOOKUP(B1708,Listor!$A$6:$C$62,3,FALSE),"")</f>
        <v/>
      </c>
      <c r="E1708" s="110" t="s">
        <v>79</v>
      </c>
      <c r="F1708" s="66"/>
      <c r="G1708" s="35" t="str">
        <f>IFERROR(VLOOKUP(B1708,Listor!$A$6:$G$62,7,FALSE),"")</f>
        <v/>
      </c>
      <c r="H1708" s="63" t="str">
        <f>IFERROR(VLOOKUP(B1708,Listor!$N$6:$O$47,2,FALSE),"")</f>
        <v/>
      </c>
      <c r="I1708" s="63" t="str">
        <f t="shared" si="82"/>
        <v/>
      </c>
      <c r="J1708" s="96" t="str">
        <f>IFERROR(VLOOKUP(B1708,Listor!$N$6:$P$47,3,FALSE)*I1708,"")</f>
        <v/>
      </c>
      <c r="K1708" s="81"/>
      <c r="L1708" s="88" t="str">
        <f>IFERROR((VLOOKUP(B1708,Listor!$N$6:$P$47,3,FALSE)*Biologiska!K1708)+(VLOOKUP(B1708,Listor!$N$6:$Q$47,4,FALSE)),"")</f>
        <v/>
      </c>
      <c r="M1708" s="63" t="str">
        <f t="shared" si="83"/>
        <v/>
      </c>
      <c r="N1708" s="75"/>
      <c r="O1708" s="84" t="str">
        <f t="shared" si="84"/>
        <v/>
      </c>
      <c r="P1708" s="107"/>
      <c r="Q1708" s="87" t="s">
        <v>79</v>
      </c>
      <c r="R1708" s="87"/>
      <c r="S1708" s="87"/>
      <c r="T1708" s="87"/>
      <c r="U1708" s="87"/>
      <c r="V1708" s="86" t="s">
        <v>79</v>
      </c>
      <c r="W1708" s="75"/>
      <c r="X1708" s="102" t="s">
        <v>79</v>
      </c>
      <c r="Y1708" s="63" t="str">
        <f>IFERROR(IF(VLOOKUP(X1708,Listor!$T$6:$U$7,2,FALSE)&lt;O1708,TRUE),"")</f>
        <v/>
      </c>
      <c r="Z1708" s="87"/>
      <c r="AA1708" s="104"/>
    </row>
    <row r="1709" spans="2:27" x14ac:dyDescent="0.25">
      <c r="B1709" s="68" t="s">
        <v>68</v>
      </c>
      <c r="C1709" s="80" t="str">
        <f>IFERROR(VLOOKUP(B1709,Listor!$A$6:$B$62,2,FALSE),"")</f>
        <v/>
      </c>
      <c r="D1709" s="80" t="str">
        <f>IFERROR(VLOOKUP(B1709,Listor!$A$6:$C$62,3,FALSE),"")</f>
        <v/>
      </c>
      <c r="E1709" s="110" t="s">
        <v>79</v>
      </c>
      <c r="F1709" s="66"/>
      <c r="G1709" s="35" t="str">
        <f>IFERROR(VLOOKUP(B1709,Listor!$A$6:$G$62,7,FALSE),"")</f>
        <v/>
      </c>
      <c r="H1709" s="63" t="str">
        <f>IFERROR(VLOOKUP(B1709,Listor!$N$6:$O$47,2,FALSE),"")</f>
        <v/>
      </c>
      <c r="I1709" s="63" t="str">
        <f t="shared" si="82"/>
        <v/>
      </c>
      <c r="J1709" s="96" t="str">
        <f>IFERROR(VLOOKUP(B1709,Listor!$N$6:$P$47,3,FALSE)*I1709,"")</f>
        <v/>
      </c>
      <c r="K1709" s="81"/>
      <c r="L1709" s="88" t="str">
        <f>IFERROR((VLOOKUP(B1709,Listor!$N$6:$P$47,3,FALSE)*Biologiska!K1709)+(VLOOKUP(B1709,Listor!$N$6:$Q$47,4,FALSE)),"")</f>
        <v/>
      </c>
      <c r="M1709" s="63" t="str">
        <f t="shared" si="83"/>
        <v/>
      </c>
      <c r="N1709" s="75"/>
      <c r="O1709" s="84" t="str">
        <f t="shared" si="84"/>
        <v/>
      </c>
      <c r="P1709" s="107"/>
      <c r="Q1709" s="87" t="s">
        <v>79</v>
      </c>
      <c r="R1709" s="87"/>
      <c r="S1709" s="87"/>
      <c r="T1709" s="87"/>
      <c r="U1709" s="87"/>
      <c r="V1709" s="86" t="s">
        <v>79</v>
      </c>
      <c r="W1709" s="75"/>
      <c r="X1709" s="102" t="s">
        <v>79</v>
      </c>
      <c r="Y1709" s="63" t="str">
        <f>IFERROR(IF(VLOOKUP(X1709,Listor!$T$6:$U$7,2,FALSE)&lt;O1709,TRUE),"")</f>
        <v/>
      </c>
      <c r="Z1709" s="87"/>
      <c r="AA1709" s="104"/>
    </row>
    <row r="1710" spans="2:27" x14ac:dyDescent="0.25">
      <c r="B1710" s="68" t="s">
        <v>68</v>
      </c>
      <c r="C1710" s="80" t="str">
        <f>IFERROR(VLOOKUP(B1710,Listor!$A$6:$B$62,2,FALSE),"")</f>
        <v/>
      </c>
      <c r="D1710" s="80" t="str">
        <f>IFERROR(VLOOKUP(B1710,Listor!$A$6:$C$62,3,FALSE),"")</f>
        <v/>
      </c>
      <c r="E1710" s="110" t="s">
        <v>79</v>
      </c>
      <c r="F1710" s="66"/>
      <c r="G1710" s="35" t="str">
        <f>IFERROR(VLOOKUP(B1710,Listor!$A$6:$G$62,7,FALSE),"")</f>
        <v/>
      </c>
      <c r="H1710" s="63" t="str">
        <f>IFERROR(VLOOKUP(B1710,Listor!$N$6:$O$47,2,FALSE),"")</f>
        <v/>
      </c>
      <c r="I1710" s="63" t="str">
        <f t="shared" si="82"/>
        <v/>
      </c>
      <c r="J1710" s="96" t="str">
        <f>IFERROR(VLOOKUP(B1710,Listor!$N$6:$P$47,3,FALSE)*I1710,"")</f>
        <v/>
      </c>
      <c r="K1710" s="81"/>
      <c r="L1710" s="88" t="str">
        <f>IFERROR((VLOOKUP(B1710,Listor!$N$6:$P$47,3,FALSE)*Biologiska!K1710)+(VLOOKUP(B1710,Listor!$N$6:$Q$47,4,FALSE)),"")</f>
        <v/>
      </c>
      <c r="M1710" s="63" t="str">
        <f t="shared" si="83"/>
        <v/>
      </c>
      <c r="N1710" s="75"/>
      <c r="O1710" s="84" t="str">
        <f t="shared" si="84"/>
        <v/>
      </c>
      <c r="P1710" s="107"/>
      <c r="Q1710" s="87" t="s">
        <v>79</v>
      </c>
      <c r="R1710" s="87"/>
      <c r="S1710" s="87"/>
      <c r="T1710" s="87"/>
      <c r="U1710" s="87"/>
      <c r="V1710" s="86" t="s">
        <v>79</v>
      </c>
      <c r="W1710" s="75"/>
      <c r="X1710" s="102" t="s">
        <v>79</v>
      </c>
      <c r="Y1710" s="63" t="str">
        <f>IFERROR(IF(VLOOKUP(X1710,Listor!$T$6:$U$7,2,FALSE)&lt;O1710,TRUE),"")</f>
        <v/>
      </c>
      <c r="Z1710" s="87"/>
      <c r="AA1710" s="104"/>
    </row>
    <row r="1711" spans="2:27" x14ac:dyDescent="0.25">
      <c r="B1711" s="68" t="s">
        <v>68</v>
      </c>
      <c r="C1711" s="80" t="str">
        <f>IFERROR(VLOOKUP(B1711,Listor!$A$6:$B$62,2,FALSE),"")</f>
        <v/>
      </c>
      <c r="D1711" s="80" t="str">
        <f>IFERROR(VLOOKUP(B1711,Listor!$A$6:$C$62,3,FALSE),"")</f>
        <v/>
      </c>
      <c r="E1711" s="110" t="s">
        <v>79</v>
      </c>
      <c r="F1711" s="66"/>
      <c r="G1711" s="35" t="str">
        <f>IFERROR(VLOOKUP(B1711,Listor!$A$6:$G$62,7,FALSE),"")</f>
        <v/>
      </c>
      <c r="H1711" s="63" t="str">
        <f>IFERROR(VLOOKUP(B1711,Listor!$N$6:$O$47,2,FALSE),"")</f>
        <v/>
      </c>
      <c r="I1711" s="63" t="str">
        <f t="shared" si="82"/>
        <v/>
      </c>
      <c r="J1711" s="96" t="str">
        <f>IFERROR(VLOOKUP(B1711,Listor!$N$6:$P$47,3,FALSE)*I1711,"")</f>
        <v/>
      </c>
      <c r="K1711" s="81"/>
      <c r="L1711" s="88" t="str">
        <f>IFERROR((VLOOKUP(B1711,Listor!$N$6:$P$47,3,FALSE)*Biologiska!K1711)+(VLOOKUP(B1711,Listor!$N$6:$Q$47,4,FALSE)),"")</f>
        <v/>
      </c>
      <c r="M1711" s="63" t="str">
        <f t="shared" si="83"/>
        <v/>
      </c>
      <c r="N1711" s="75"/>
      <c r="O1711" s="84" t="str">
        <f t="shared" si="84"/>
        <v/>
      </c>
      <c r="P1711" s="107"/>
      <c r="Q1711" s="87" t="s">
        <v>79</v>
      </c>
      <c r="R1711" s="87"/>
      <c r="S1711" s="87"/>
      <c r="T1711" s="87"/>
      <c r="U1711" s="87"/>
      <c r="V1711" s="86" t="s">
        <v>79</v>
      </c>
      <c r="W1711" s="75"/>
      <c r="X1711" s="102" t="s">
        <v>79</v>
      </c>
      <c r="Y1711" s="63" t="str">
        <f>IFERROR(IF(VLOOKUP(X1711,Listor!$T$6:$U$7,2,FALSE)&lt;O1711,TRUE),"")</f>
        <v/>
      </c>
      <c r="Z1711" s="87"/>
      <c r="AA1711" s="104"/>
    </row>
    <row r="1712" spans="2:27" x14ac:dyDescent="0.25">
      <c r="B1712" s="68" t="s">
        <v>68</v>
      </c>
      <c r="C1712" s="80" t="str">
        <f>IFERROR(VLOOKUP(B1712,Listor!$A$6:$B$62,2,FALSE),"")</f>
        <v/>
      </c>
      <c r="D1712" s="80" t="str">
        <f>IFERROR(VLOOKUP(B1712,Listor!$A$6:$C$62,3,FALSE),"")</f>
        <v/>
      </c>
      <c r="E1712" s="110" t="s">
        <v>79</v>
      </c>
      <c r="F1712" s="66"/>
      <c r="G1712" s="35" t="str">
        <f>IFERROR(VLOOKUP(B1712,Listor!$A$6:$G$62,7,FALSE),"")</f>
        <v/>
      </c>
      <c r="H1712" s="63" t="str">
        <f>IFERROR(VLOOKUP(B1712,Listor!$N$6:$O$47,2,FALSE),"")</f>
        <v/>
      </c>
      <c r="I1712" s="63" t="str">
        <f t="shared" si="82"/>
        <v/>
      </c>
      <c r="J1712" s="96" t="str">
        <f>IFERROR(VLOOKUP(B1712,Listor!$N$6:$P$47,3,FALSE)*I1712,"")</f>
        <v/>
      </c>
      <c r="K1712" s="81"/>
      <c r="L1712" s="88" t="str">
        <f>IFERROR((VLOOKUP(B1712,Listor!$N$6:$P$47,3,FALSE)*Biologiska!K1712)+(VLOOKUP(B1712,Listor!$N$6:$Q$47,4,FALSE)),"")</f>
        <v/>
      </c>
      <c r="M1712" s="63" t="str">
        <f t="shared" si="83"/>
        <v/>
      </c>
      <c r="N1712" s="75"/>
      <c r="O1712" s="84" t="str">
        <f t="shared" si="84"/>
        <v/>
      </c>
      <c r="P1712" s="107"/>
      <c r="Q1712" s="87" t="s">
        <v>79</v>
      </c>
      <c r="R1712" s="87"/>
      <c r="S1712" s="87"/>
      <c r="T1712" s="87"/>
      <c r="U1712" s="87"/>
      <c r="V1712" s="86" t="s">
        <v>79</v>
      </c>
      <c r="W1712" s="75"/>
      <c r="X1712" s="102" t="s">
        <v>79</v>
      </c>
      <c r="Y1712" s="63" t="str">
        <f>IFERROR(IF(VLOOKUP(X1712,Listor!$T$6:$U$7,2,FALSE)&lt;O1712,TRUE),"")</f>
        <v/>
      </c>
      <c r="Z1712" s="87"/>
      <c r="AA1712" s="104"/>
    </row>
    <row r="1713" spans="2:27" x14ac:dyDescent="0.25">
      <c r="B1713" s="68" t="s">
        <v>68</v>
      </c>
      <c r="C1713" s="80" t="str">
        <f>IFERROR(VLOOKUP(B1713,Listor!$A$6:$B$62,2,FALSE),"")</f>
        <v/>
      </c>
      <c r="D1713" s="80" t="str">
        <f>IFERROR(VLOOKUP(B1713,Listor!$A$6:$C$62,3,FALSE),"")</f>
        <v/>
      </c>
      <c r="E1713" s="110" t="s">
        <v>79</v>
      </c>
      <c r="F1713" s="66"/>
      <c r="G1713" s="35" t="str">
        <f>IFERROR(VLOOKUP(B1713,Listor!$A$6:$G$62,7,FALSE),"")</f>
        <v/>
      </c>
      <c r="H1713" s="63" t="str">
        <f>IFERROR(VLOOKUP(B1713,Listor!$N$6:$O$47,2,FALSE),"")</f>
        <v/>
      </c>
      <c r="I1713" s="63" t="str">
        <f t="shared" si="82"/>
        <v/>
      </c>
      <c r="J1713" s="96" t="str">
        <f>IFERROR(VLOOKUP(B1713,Listor!$N$6:$P$47,3,FALSE)*I1713,"")</f>
        <v/>
      </c>
      <c r="K1713" s="81"/>
      <c r="L1713" s="88" t="str">
        <f>IFERROR((VLOOKUP(B1713,Listor!$N$6:$P$47,3,FALSE)*Biologiska!K1713)+(VLOOKUP(B1713,Listor!$N$6:$Q$47,4,FALSE)),"")</f>
        <v/>
      </c>
      <c r="M1713" s="63" t="str">
        <f t="shared" si="83"/>
        <v/>
      </c>
      <c r="N1713" s="75"/>
      <c r="O1713" s="84" t="str">
        <f t="shared" si="84"/>
        <v/>
      </c>
      <c r="P1713" s="107"/>
      <c r="Q1713" s="87" t="s">
        <v>79</v>
      </c>
      <c r="R1713" s="87"/>
      <c r="S1713" s="87"/>
      <c r="T1713" s="87"/>
      <c r="U1713" s="87"/>
      <c r="V1713" s="86" t="s">
        <v>79</v>
      </c>
      <c r="W1713" s="75"/>
      <c r="X1713" s="102" t="s">
        <v>79</v>
      </c>
      <c r="Y1713" s="63" t="str">
        <f>IFERROR(IF(VLOOKUP(X1713,Listor!$T$6:$U$7,2,FALSE)&lt;O1713,TRUE),"")</f>
        <v/>
      </c>
      <c r="Z1713" s="87"/>
      <c r="AA1713" s="104"/>
    </row>
    <row r="1714" spans="2:27" x14ac:dyDescent="0.25">
      <c r="B1714" s="68" t="s">
        <v>68</v>
      </c>
      <c r="C1714" s="80" t="str">
        <f>IFERROR(VLOOKUP(B1714,Listor!$A$6:$B$62,2,FALSE),"")</f>
        <v/>
      </c>
      <c r="D1714" s="80" t="str">
        <f>IFERROR(VLOOKUP(B1714,Listor!$A$6:$C$62,3,FALSE),"")</f>
        <v/>
      </c>
      <c r="E1714" s="110" t="s">
        <v>79</v>
      </c>
      <c r="F1714" s="66"/>
      <c r="G1714" s="35" t="str">
        <f>IFERROR(VLOOKUP(B1714,Listor!$A$6:$G$62,7,FALSE),"")</f>
        <v/>
      </c>
      <c r="H1714" s="63" t="str">
        <f>IFERROR(VLOOKUP(B1714,Listor!$N$6:$O$47,2,FALSE),"")</f>
        <v/>
      </c>
      <c r="I1714" s="63" t="str">
        <f t="shared" si="82"/>
        <v/>
      </c>
      <c r="J1714" s="96" t="str">
        <f>IFERROR(VLOOKUP(B1714,Listor!$N$6:$P$47,3,FALSE)*I1714,"")</f>
        <v/>
      </c>
      <c r="K1714" s="81"/>
      <c r="L1714" s="88" t="str">
        <f>IFERROR((VLOOKUP(B1714,Listor!$N$6:$P$47,3,FALSE)*Biologiska!K1714)+(VLOOKUP(B1714,Listor!$N$6:$Q$47,4,FALSE)),"")</f>
        <v/>
      </c>
      <c r="M1714" s="63" t="str">
        <f t="shared" si="83"/>
        <v/>
      </c>
      <c r="N1714" s="75"/>
      <c r="O1714" s="84" t="str">
        <f t="shared" si="84"/>
        <v/>
      </c>
      <c r="P1714" s="107"/>
      <c r="Q1714" s="87" t="s">
        <v>79</v>
      </c>
      <c r="R1714" s="87"/>
      <c r="S1714" s="87"/>
      <c r="T1714" s="87"/>
      <c r="U1714" s="87"/>
      <c r="V1714" s="86" t="s">
        <v>79</v>
      </c>
      <c r="W1714" s="75"/>
      <c r="X1714" s="102" t="s">
        <v>79</v>
      </c>
      <c r="Y1714" s="63" t="str">
        <f>IFERROR(IF(VLOOKUP(X1714,Listor!$T$6:$U$7,2,FALSE)&lt;O1714,TRUE),"")</f>
        <v/>
      </c>
      <c r="Z1714" s="87"/>
      <c r="AA1714" s="104"/>
    </row>
    <row r="1715" spans="2:27" x14ac:dyDescent="0.25">
      <c r="B1715" s="68" t="s">
        <v>68</v>
      </c>
      <c r="C1715" s="80" t="str">
        <f>IFERROR(VLOOKUP(B1715,Listor!$A$6:$B$62,2,FALSE),"")</f>
        <v/>
      </c>
      <c r="D1715" s="80" t="str">
        <f>IFERROR(VLOOKUP(B1715,Listor!$A$6:$C$62,3,FALSE),"")</f>
        <v/>
      </c>
      <c r="E1715" s="110" t="s">
        <v>79</v>
      </c>
      <c r="F1715" s="66"/>
      <c r="G1715" s="35" t="str">
        <f>IFERROR(VLOOKUP(B1715,Listor!$A$6:$G$62,7,FALSE),"")</f>
        <v/>
      </c>
      <c r="H1715" s="63" t="str">
        <f>IFERROR(VLOOKUP(B1715,Listor!$N$6:$O$47,2,FALSE),"")</f>
        <v/>
      </c>
      <c r="I1715" s="63" t="str">
        <f t="shared" si="82"/>
        <v/>
      </c>
      <c r="J1715" s="96" t="str">
        <f>IFERROR(VLOOKUP(B1715,Listor!$N$6:$P$47,3,FALSE)*I1715,"")</f>
        <v/>
      </c>
      <c r="K1715" s="81"/>
      <c r="L1715" s="88" t="str">
        <f>IFERROR((VLOOKUP(B1715,Listor!$N$6:$P$47,3,FALSE)*Biologiska!K1715)+(VLOOKUP(B1715,Listor!$N$6:$Q$47,4,FALSE)),"")</f>
        <v/>
      </c>
      <c r="M1715" s="63" t="str">
        <f t="shared" si="83"/>
        <v/>
      </c>
      <c r="N1715" s="75"/>
      <c r="O1715" s="84" t="str">
        <f t="shared" si="84"/>
        <v/>
      </c>
      <c r="P1715" s="107"/>
      <c r="Q1715" s="87" t="s">
        <v>79</v>
      </c>
      <c r="R1715" s="87"/>
      <c r="S1715" s="87"/>
      <c r="T1715" s="87"/>
      <c r="U1715" s="87"/>
      <c r="V1715" s="86" t="s">
        <v>79</v>
      </c>
      <c r="W1715" s="75"/>
      <c r="X1715" s="102" t="s">
        <v>79</v>
      </c>
      <c r="Y1715" s="63" t="str">
        <f>IFERROR(IF(VLOOKUP(X1715,Listor!$T$6:$U$7,2,FALSE)&lt;O1715,TRUE),"")</f>
        <v/>
      </c>
      <c r="Z1715" s="87"/>
      <c r="AA1715" s="104"/>
    </row>
    <row r="1716" spans="2:27" x14ac:dyDescent="0.25">
      <c r="B1716" s="68" t="s">
        <v>68</v>
      </c>
      <c r="C1716" s="80" t="str">
        <f>IFERROR(VLOOKUP(B1716,Listor!$A$6:$B$62,2,FALSE),"")</f>
        <v/>
      </c>
      <c r="D1716" s="80" t="str">
        <f>IFERROR(VLOOKUP(B1716,Listor!$A$6:$C$62,3,FALSE),"")</f>
        <v/>
      </c>
      <c r="E1716" s="110" t="s">
        <v>79</v>
      </c>
      <c r="F1716" s="66"/>
      <c r="G1716" s="35" t="str">
        <f>IFERROR(VLOOKUP(B1716,Listor!$A$6:$G$62,7,FALSE),"")</f>
        <v/>
      </c>
      <c r="H1716" s="63" t="str">
        <f>IFERROR(VLOOKUP(B1716,Listor!$N$6:$O$47,2,FALSE),"")</f>
        <v/>
      </c>
      <c r="I1716" s="63" t="str">
        <f t="shared" si="82"/>
        <v/>
      </c>
      <c r="J1716" s="96" t="str">
        <f>IFERROR(VLOOKUP(B1716,Listor!$N$6:$P$47,3,FALSE)*I1716,"")</f>
        <v/>
      </c>
      <c r="K1716" s="81"/>
      <c r="L1716" s="88" t="str">
        <f>IFERROR((VLOOKUP(B1716,Listor!$N$6:$P$47,3,FALSE)*Biologiska!K1716)+(VLOOKUP(B1716,Listor!$N$6:$Q$47,4,FALSE)),"")</f>
        <v/>
      </c>
      <c r="M1716" s="63" t="str">
        <f t="shared" si="83"/>
        <v/>
      </c>
      <c r="N1716" s="75"/>
      <c r="O1716" s="84" t="str">
        <f t="shared" si="84"/>
        <v/>
      </c>
      <c r="P1716" s="107"/>
      <c r="Q1716" s="87" t="s">
        <v>79</v>
      </c>
      <c r="R1716" s="87"/>
      <c r="S1716" s="87"/>
      <c r="T1716" s="87"/>
      <c r="U1716" s="87"/>
      <c r="V1716" s="86" t="s">
        <v>79</v>
      </c>
      <c r="W1716" s="75"/>
      <c r="X1716" s="102" t="s">
        <v>79</v>
      </c>
      <c r="Y1716" s="63" t="str">
        <f>IFERROR(IF(VLOOKUP(X1716,Listor!$T$6:$U$7,2,FALSE)&lt;O1716,TRUE),"")</f>
        <v/>
      </c>
      <c r="Z1716" s="87"/>
      <c r="AA1716" s="104"/>
    </row>
    <row r="1717" spans="2:27" x14ac:dyDescent="0.25">
      <c r="B1717" s="68" t="s">
        <v>68</v>
      </c>
      <c r="C1717" s="80" t="str">
        <f>IFERROR(VLOOKUP(B1717,Listor!$A$6:$B$62,2,FALSE),"")</f>
        <v/>
      </c>
      <c r="D1717" s="80" t="str">
        <f>IFERROR(VLOOKUP(B1717,Listor!$A$6:$C$62,3,FALSE),"")</f>
        <v/>
      </c>
      <c r="E1717" s="110" t="s">
        <v>79</v>
      </c>
      <c r="F1717" s="66"/>
      <c r="G1717" s="35" t="str">
        <f>IFERROR(VLOOKUP(B1717,Listor!$A$6:$G$62,7,FALSE),"")</f>
        <v/>
      </c>
      <c r="H1717" s="63" t="str">
        <f>IFERROR(VLOOKUP(B1717,Listor!$N$6:$O$47,2,FALSE),"")</f>
        <v/>
      </c>
      <c r="I1717" s="63" t="str">
        <f t="shared" si="82"/>
        <v/>
      </c>
      <c r="J1717" s="96" t="str">
        <f>IFERROR(VLOOKUP(B1717,Listor!$N$6:$P$47,3,FALSE)*I1717,"")</f>
        <v/>
      </c>
      <c r="K1717" s="81"/>
      <c r="L1717" s="88" t="str">
        <f>IFERROR((VLOOKUP(B1717,Listor!$N$6:$P$47,3,FALSE)*Biologiska!K1717)+(VLOOKUP(B1717,Listor!$N$6:$Q$47,4,FALSE)),"")</f>
        <v/>
      </c>
      <c r="M1717" s="63" t="str">
        <f t="shared" si="83"/>
        <v/>
      </c>
      <c r="N1717" s="75"/>
      <c r="O1717" s="84" t="str">
        <f t="shared" si="84"/>
        <v/>
      </c>
      <c r="P1717" s="107"/>
      <c r="Q1717" s="87" t="s">
        <v>79</v>
      </c>
      <c r="R1717" s="87"/>
      <c r="S1717" s="87"/>
      <c r="T1717" s="87"/>
      <c r="U1717" s="87"/>
      <c r="V1717" s="86" t="s">
        <v>79</v>
      </c>
      <c r="W1717" s="75"/>
      <c r="X1717" s="102" t="s">
        <v>79</v>
      </c>
      <c r="Y1717" s="63" t="str">
        <f>IFERROR(IF(VLOOKUP(X1717,Listor!$T$6:$U$7,2,FALSE)&lt;O1717,TRUE),"")</f>
        <v/>
      </c>
      <c r="Z1717" s="87"/>
      <c r="AA1717" s="104"/>
    </row>
    <row r="1718" spans="2:27" x14ac:dyDescent="0.25">
      <c r="B1718" s="68" t="s">
        <v>68</v>
      </c>
      <c r="C1718" s="80" t="str">
        <f>IFERROR(VLOOKUP(B1718,Listor!$A$6:$B$62,2,FALSE),"")</f>
        <v/>
      </c>
      <c r="D1718" s="80" t="str">
        <f>IFERROR(VLOOKUP(B1718,Listor!$A$6:$C$62,3,FALSE),"")</f>
        <v/>
      </c>
      <c r="E1718" s="110" t="s">
        <v>79</v>
      </c>
      <c r="F1718" s="66"/>
      <c r="G1718" s="35" t="str">
        <f>IFERROR(VLOOKUP(B1718,Listor!$A$6:$G$62,7,FALSE),"")</f>
        <v/>
      </c>
      <c r="H1718" s="63" t="str">
        <f>IFERROR(VLOOKUP(B1718,Listor!$N$6:$O$47,2,FALSE),"")</f>
        <v/>
      </c>
      <c r="I1718" s="63" t="str">
        <f t="shared" si="82"/>
        <v/>
      </c>
      <c r="J1718" s="96" t="str">
        <f>IFERROR(VLOOKUP(B1718,Listor!$N$6:$P$47,3,FALSE)*I1718,"")</f>
        <v/>
      </c>
      <c r="K1718" s="81"/>
      <c r="L1718" s="88" t="str">
        <f>IFERROR((VLOOKUP(B1718,Listor!$N$6:$P$47,3,FALSE)*Biologiska!K1718)+(VLOOKUP(B1718,Listor!$N$6:$Q$47,4,FALSE)),"")</f>
        <v/>
      </c>
      <c r="M1718" s="63" t="str">
        <f t="shared" si="83"/>
        <v/>
      </c>
      <c r="N1718" s="75"/>
      <c r="O1718" s="84" t="str">
        <f t="shared" si="84"/>
        <v/>
      </c>
      <c r="P1718" s="107"/>
      <c r="Q1718" s="87" t="s">
        <v>79</v>
      </c>
      <c r="R1718" s="87"/>
      <c r="S1718" s="87"/>
      <c r="T1718" s="87"/>
      <c r="U1718" s="87"/>
      <c r="V1718" s="86" t="s">
        <v>79</v>
      </c>
      <c r="W1718" s="75"/>
      <c r="X1718" s="102" t="s">
        <v>79</v>
      </c>
      <c r="Y1718" s="63" t="str">
        <f>IFERROR(IF(VLOOKUP(X1718,Listor!$T$6:$U$7,2,FALSE)&lt;O1718,TRUE),"")</f>
        <v/>
      </c>
      <c r="Z1718" s="87"/>
      <c r="AA1718" s="104"/>
    </row>
    <row r="1719" spans="2:27" x14ac:dyDescent="0.25">
      <c r="B1719" s="68" t="s">
        <v>68</v>
      </c>
      <c r="C1719" s="80" t="str">
        <f>IFERROR(VLOOKUP(B1719,Listor!$A$6:$B$62,2,FALSE),"")</f>
        <v/>
      </c>
      <c r="D1719" s="80" t="str">
        <f>IFERROR(VLOOKUP(B1719,Listor!$A$6:$C$62,3,FALSE),"")</f>
        <v/>
      </c>
      <c r="E1719" s="110" t="s">
        <v>79</v>
      </c>
      <c r="F1719" s="66"/>
      <c r="G1719" s="35" t="str">
        <f>IFERROR(VLOOKUP(B1719,Listor!$A$6:$G$62,7,FALSE),"")</f>
        <v/>
      </c>
      <c r="H1719" s="63" t="str">
        <f>IFERROR(VLOOKUP(B1719,Listor!$N$6:$O$47,2,FALSE),"")</f>
        <v/>
      </c>
      <c r="I1719" s="63" t="str">
        <f t="shared" si="82"/>
        <v/>
      </c>
      <c r="J1719" s="96" t="str">
        <f>IFERROR(VLOOKUP(B1719,Listor!$N$6:$P$47,3,FALSE)*I1719,"")</f>
        <v/>
      </c>
      <c r="K1719" s="81"/>
      <c r="L1719" s="88" t="str">
        <f>IFERROR((VLOOKUP(B1719,Listor!$N$6:$P$47,3,FALSE)*Biologiska!K1719)+(VLOOKUP(B1719,Listor!$N$6:$Q$47,4,FALSE)),"")</f>
        <v/>
      </c>
      <c r="M1719" s="63" t="str">
        <f t="shared" si="83"/>
        <v/>
      </c>
      <c r="N1719" s="75"/>
      <c r="O1719" s="84" t="str">
        <f t="shared" si="84"/>
        <v/>
      </c>
      <c r="P1719" s="107"/>
      <c r="Q1719" s="87" t="s">
        <v>79</v>
      </c>
      <c r="R1719" s="87"/>
      <c r="S1719" s="87"/>
      <c r="T1719" s="87"/>
      <c r="U1719" s="87"/>
      <c r="V1719" s="86" t="s">
        <v>79</v>
      </c>
      <c r="W1719" s="75"/>
      <c r="X1719" s="102" t="s">
        <v>79</v>
      </c>
      <c r="Y1719" s="63" t="str">
        <f>IFERROR(IF(VLOOKUP(X1719,Listor!$T$6:$U$7,2,FALSE)&lt;O1719,TRUE),"")</f>
        <v/>
      </c>
      <c r="Z1719" s="87"/>
      <c r="AA1719" s="104"/>
    </row>
    <row r="1720" spans="2:27" x14ac:dyDescent="0.25">
      <c r="B1720" s="68" t="s">
        <v>68</v>
      </c>
      <c r="C1720" s="80" t="str">
        <f>IFERROR(VLOOKUP(B1720,Listor!$A$6:$B$62,2,FALSE),"")</f>
        <v/>
      </c>
      <c r="D1720" s="80" t="str">
        <f>IFERROR(VLOOKUP(B1720,Listor!$A$6:$C$62,3,FALSE),"")</f>
        <v/>
      </c>
      <c r="E1720" s="110" t="s">
        <v>79</v>
      </c>
      <c r="F1720" s="66"/>
      <c r="G1720" s="35" t="str">
        <f>IFERROR(VLOOKUP(B1720,Listor!$A$6:$G$62,7,FALSE),"")</f>
        <v/>
      </c>
      <c r="H1720" s="63" t="str">
        <f>IFERROR(VLOOKUP(B1720,Listor!$N$6:$O$47,2,FALSE),"")</f>
        <v/>
      </c>
      <c r="I1720" s="63" t="str">
        <f t="shared" si="82"/>
        <v/>
      </c>
      <c r="J1720" s="96" t="str">
        <f>IFERROR(VLOOKUP(B1720,Listor!$N$6:$P$47,3,FALSE)*I1720,"")</f>
        <v/>
      </c>
      <c r="K1720" s="81"/>
      <c r="L1720" s="88" t="str">
        <f>IFERROR((VLOOKUP(B1720,Listor!$N$6:$P$47,3,FALSE)*Biologiska!K1720)+(VLOOKUP(B1720,Listor!$N$6:$Q$47,4,FALSE)),"")</f>
        <v/>
      </c>
      <c r="M1720" s="63" t="str">
        <f t="shared" si="83"/>
        <v/>
      </c>
      <c r="N1720" s="75"/>
      <c r="O1720" s="84" t="str">
        <f t="shared" si="84"/>
        <v/>
      </c>
      <c r="P1720" s="107"/>
      <c r="Q1720" s="87" t="s">
        <v>79</v>
      </c>
      <c r="R1720" s="87"/>
      <c r="S1720" s="87"/>
      <c r="T1720" s="87"/>
      <c r="U1720" s="87"/>
      <c r="V1720" s="86" t="s">
        <v>79</v>
      </c>
      <c r="W1720" s="75"/>
      <c r="X1720" s="102" t="s">
        <v>79</v>
      </c>
      <c r="Y1720" s="63" t="str">
        <f>IFERROR(IF(VLOOKUP(X1720,Listor!$T$6:$U$7,2,FALSE)&lt;O1720,TRUE),"")</f>
        <v/>
      </c>
      <c r="Z1720" s="87"/>
      <c r="AA1720" s="104"/>
    </row>
    <row r="1721" spans="2:27" x14ac:dyDescent="0.25">
      <c r="B1721" s="68" t="s">
        <v>68</v>
      </c>
      <c r="C1721" s="80" t="str">
        <f>IFERROR(VLOOKUP(B1721,Listor!$A$6:$B$62,2,FALSE),"")</f>
        <v/>
      </c>
      <c r="D1721" s="80" t="str">
        <f>IFERROR(VLOOKUP(B1721,Listor!$A$6:$C$62,3,FALSE),"")</f>
        <v/>
      </c>
      <c r="E1721" s="110" t="s">
        <v>79</v>
      </c>
      <c r="F1721" s="66"/>
      <c r="G1721" s="35" t="str">
        <f>IFERROR(VLOOKUP(B1721,Listor!$A$6:$G$62,7,FALSE),"")</f>
        <v/>
      </c>
      <c r="H1721" s="63" t="str">
        <f>IFERROR(VLOOKUP(B1721,Listor!$N$6:$O$47,2,FALSE),"")</f>
        <v/>
      </c>
      <c r="I1721" s="63" t="str">
        <f t="shared" si="82"/>
        <v/>
      </c>
      <c r="J1721" s="96" t="str">
        <f>IFERROR(VLOOKUP(B1721,Listor!$N$6:$P$47,3,FALSE)*I1721,"")</f>
        <v/>
      </c>
      <c r="K1721" s="81"/>
      <c r="L1721" s="88" t="str">
        <f>IFERROR((VLOOKUP(B1721,Listor!$N$6:$P$47,3,FALSE)*Biologiska!K1721)+(VLOOKUP(B1721,Listor!$N$6:$Q$47,4,FALSE)),"")</f>
        <v/>
      </c>
      <c r="M1721" s="63" t="str">
        <f t="shared" si="83"/>
        <v/>
      </c>
      <c r="N1721" s="75"/>
      <c r="O1721" s="84" t="str">
        <f t="shared" si="84"/>
        <v/>
      </c>
      <c r="P1721" s="107"/>
      <c r="Q1721" s="87" t="s">
        <v>79</v>
      </c>
      <c r="R1721" s="87"/>
      <c r="S1721" s="87"/>
      <c r="T1721" s="87"/>
      <c r="U1721" s="87"/>
      <c r="V1721" s="86" t="s">
        <v>79</v>
      </c>
      <c r="W1721" s="75"/>
      <c r="X1721" s="102" t="s">
        <v>79</v>
      </c>
      <c r="Y1721" s="63" t="str">
        <f>IFERROR(IF(VLOOKUP(X1721,Listor!$T$6:$U$7,2,FALSE)&lt;O1721,TRUE),"")</f>
        <v/>
      </c>
      <c r="Z1721" s="87"/>
      <c r="AA1721" s="104"/>
    </row>
    <row r="1722" spans="2:27" x14ac:dyDescent="0.25">
      <c r="B1722" s="68" t="s">
        <v>68</v>
      </c>
      <c r="C1722" s="80" t="str">
        <f>IFERROR(VLOOKUP(B1722,Listor!$A$6:$B$62,2,FALSE),"")</f>
        <v/>
      </c>
      <c r="D1722" s="80" t="str">
        <f>IFERROR(VLOOKUP(B1722,Listor!$A$6:$C$62,3,FALSE),"")</f>
        <v/>
      </c>
      <c r="E1722" s="110" t="s">
        <v>79</v>
      </c>
      <c r="F1722" s="66"/>
      <c r="G1722" s="35" t="str">
        <f>IFERROR(VLOOKUP(B1722,Listor!$A$6:$G$62,7,FALSE),"")</f>
        <v/>
      </c>
      <c r="H1722" s="63" t="str">
        <f>IFERROR(VLOOKUP(B1722,Listor!$N$6:$O$47,2,FALSE),"")</f>
        <v/>
      </c>
      <c r="I1722" s="63" t="str">
        <f t="shared" si="82"/>
        <v/>
      </c>
      <c r="J1722" s="96" t="str">
        <f>IFERROR(VLOOKUP(B1722,Listor!$N$6:$P$47,3,FALSE)*I1722,"")</f>
        <v/>
      </c>
      <c r="K1722" s="81"/>
      <c r="L1722" s="88" t="str">
        <f>IFERROR((VLOOKUP(B1722,Listor!$N$6:$P$47,3,FALSE)*Biologiska!K1722)+(VLOOKUP(B1722,Listor!$N$6:$Q$47,4,FALSE)),"")</f>
        <v/>
      </c>
      <c r="M1722" s="63" t="str">
        <f t="shared" si="83"/>
        <v/>
      </c>
      <c r="N1722" s="75"/>
      <c r="O1722" s="84" t="str">
        <f t="shared" si="84"/>
        <v/>
      </c>
      <c r="P1722" s="107"/>
      <c r="Q1722" s="87" t="s">
        <v>79</v>
      </c>
      <c r="R1722" s="87"/>
      <c r="S1722" s="87"/>
      <c r="T1722" s="87"/>
      <c r="U1722" s="87"/>
      <c r="V1722" s="86" t="s">
        <v>79</v>
      </c>
      <c r="W1722" s="75"/>
      <c r="X1722" s="102" t="s">
        <v>79</v>
      </c>
      <c r="Y1722" s="63" t="str">
        <f>IFERROR(IF(VLOOKUP(X1722,Listor!$T$6:$U$7,2,FALSE)&lt;O1722,TRUE),"")</f>
        <v/>
      </c>
      <c r="Z1722" s="87"/>
      <c r="AA1722" s="104"/>
    </row>
    <row r="1723" spans="2:27" x14ac:dyDescent="0.25">
      <c r="B1723" s="68" t="s">
        <v>68</v>
      </c>
      <c r="C1723" s="80" t="str">
        <f>IFERROR(VLOOKUP(B1723,Listor!$A$6:$B$62,2,FALSE),"")</f>
        <v/>
      </c>
      <c r="D1723" s="80" t="str">
        <f>IFERROR(VLOOKUP(B1723,Listor!$A$6:$C$62,3,FALSE),"")</f>
        <v/>
      </c>
      <c r="E1723" s="110" t="s">
        <v>79</v>
      </c>
      <c r="F1723" s="66"/>
      <c r="G1723" s="35" t="str">
        <f>IFERROR(VLOOKUP(B1723,Listor!$A$6:$G$62,7,FALSE),"")</f>
        <v/>
      </c>
      <c r="H1723" s="63" t="str">
        <f>IFERROR(VLOOKUP(B1723,Listor!$N$6:$O$47,2,FALSE),"")</f>
        <v/>
      </c>
      <c r="I1723" s="63" t="str">
        <f t="shared" si="82"/>
        <v/>
      </c>
      <c r="J1723" s="96" t="str">
        <f>IFERROR(VLOOKUP(B1723,Listor!$N$6:$P$47,3,FALSE)*I1723,"")</f>
        <v/>
      </c>
      <c r="K1723" s="81"/>
      <c r="L1723" s="88" t="str">
        <f>IFERROR((VLOOKUP(B1723,Listor!$N$6:$P$47,3,FALSE)*Biologiska!K1723)+(VLOOKUP(B1723,Listor!$N$6:$Q$47,4,FALSE)),"")</f>
        <v/>
      </c>
      <c r="M1723" s="63" t="str">
        <f t="shared" si="83"/>
        <v/>
      </c>
      <c r="N1723" s="75"/>
      <c r="O1723" s="84" t="str">
        <f t="shared" si="84"/>
        <v/>
      </c>
      <c r="P1723" s="107"/>
      <c r="Q1723" s="87" t="s">
        <v>79</v>
      </c>
      <c r="R1723" s="87"/>
      <c r="S1723" s="87"/>
      <c r="T1723" s="87"/>
      <c r="U1723" s="87"/>
      <c r="V1723" s="86" t="s">
        <v>79</v>
      </c>
      <c r="W1723" s="75"/>
      <c r="X1723" s="102" t="s">
        <v>79</v>
      </c>
      <c r="Y1723" s="63" t="str">
        <f>IFERROR(IF(VLOOKUP(X1723,Listor!$T$6:$U$7,2,FALSE)&lt;O1723,TRUE),"")</f>
        <v/>
      </c>
      <c r="Z1723" s="87"/>
      <c r="AA1723" s="104"/>
    </row>
    <row r="1724" spans="2:27" x14ac:dyDescent="0.25">
      <c r="B1724" s="68" t="s">
        <v>68</v>
      </c>
      <c r="C1724" s="80" t="str">
        <f>IFERROR(VLOOKUP(B1724,Listor!$A$6:$B$62,2,FALSE),"")</f>
        <v/>
      </c>
      <c r="D1724" s="80" t="str">
        <f>IFERROR(VLOOKUP(B1724,Listor!$A$6:$C$62,3,FALSE),"")</f>
        <v/>
      </c>
      <c r="E1724" s="110" t="s">
        <v>79</v>
      </c>
      <c r="F1724" s="66"/>
      <c r="G1724" s="35" t="str">
        <f>IFERROR(VLOOKUP(B1724,Listor!$A$6:$G$62,7,FALSE),"")</f>
        <v/>
      </c>
      <c r="H1724" s="63" t="str">
        <f>IFERROR(VLOOKUP(B1724,Listor!$N$6:$O$47,2,FALSE),"")</f>
        <v/>
      </c>
      <c r="I1724" s="63" t="str">
        <f t="shared" si="82"/>
        <v/>
      </c>
      <c r="J1724" s="96" t="str">
        <f>IFERROR(VLOOKUP(B1724,Listor!$N$6:$P$47,3,FALSE)*I1724,"")</f>
        <v/>
      </c>
      <c r="K1724" s="81"/>
      <c r="L1724" s="88" t="str">
        <f>IFERROR((VLOOKUP(B1724,Listor!$N$6:$P$47,3,FALSE)*Biologiska!K1724)+(VLOOKUP(B1724,Listor!$N$6:$Q$47,4,FALSE)),"")</f>
        <v/>
      </c>
      <c r="M1724" s="63" t="str">
        <f t="shared" si="83"/>
        <v/>
      </c>
      <c r="N1724" s="75"/>
      <c r="O1724" s="84" t="str">
        <f t="shared" si="84"/>
        <v/>
      </c>
      <c r="P1724" s="107"/>
      <c r="Q1724" s="87" t="s">
        <v>79</v>
      </c>
      <c r="R1724" s="87"/>
      <c r="S1724" s="87"/>
      <c r="T1724" s="87"/>
      <c r="U1724" s="87"/>
      <c r="V1724" s="86" t="s">
        <v>79</v>
      </c>
      <c r="W1724" s="75"/>
      <c r="X1724" s="102" t="s">
        <v>79</v>
      </c>
      <c r="Y1724" s="63" t="str">
        <f>IFERROR(IF(VLOOKUP(X1724,Listor!$T$6:$U$7,2,FALSE)&lt;O1724,TRUE),"")</f>
        <v/>
      </c>
      <c r="Z1724" s="87"/>
      <c r="AA1724" s="104"/>
    </row>
    <row r="1725" spans="2:27" x14ac:dyDescent="0.25">
      <c r="B1725" s="68" t="s">
        <v>68</v>
      </c>
      <c r="C1725" s="80" t="str">
        <f>IFERROR(VLOOKUP(B1725,Listor!$A$6:$B$62,2,FALSE),"")</f>
        <v/>
      </c>
      <c r="D1725" s="80" t="str">
        <f>IFERROR(VLOOKUP(B1725,Listor!$A$6:$C$62,3,FALSE),"")</f>
        <v/>
      </c>
      <c r="E1725" s="110" t="s">
        <v>79</v>
      </c>
      <c r="F1725" s="66"/>
      <c r="G1725" s="35" t="str">
        <f>IFERROR(VLOOKUP(B1725,Listor!$A$6:$G$62,7,FALSE),"")</f>
        <v/>
      </c>
      <c r="H1725" s="63" t="str">
        <f>IFERROR(VLOOKUP(B1725,Listor!$N$6:$O$47,2,FALSE),"")</f>
        <v/>
      </c>
      <c r="I1725" s="63" t="str">
        <f t="shared" si="82"/>
        <v/>
      </c>
      <c r="J1725" s="96" t="str">
        <f>IFERROR(VLOOKUP(B1725,Listor!$N$6:$P$47,3,FALSE)*I1725,"")</f>
        <v/>
      </c>
      <c r="K1725" s="81"/>
      <c r="L1725" s="88" t="str">
        <f>IFERROR((VLOOKUP(B1725,Listor!$N$6:$P$47,3,FALSE)*Biologiska!K1725)+(VLOOKUP(B1725,Listor!$N$6:$Q$47,4,FALSE)),"")</f>
        <v/>
      </c>
      <c r="M1725" s="63" t="str">
        <f t="shared" si="83"/>
        <v/>
      </c>
      <c r="N1725" s="75"/>
      <c r="O1725" s="84" t="str">
        <f t="shared" si="84"/>
        <v/>
      </c>
      <c r="P1725" s="107"/>
      <c r="Q1725" s="87" t="s">
        <v>79</v>
      </c>
      <c r="R1725" s="87"/>
      <c r="S1725" s="87"/>
      <c r="T1725" s="87"/>
      <c r="U1725" s="87"/>
      <c r="V1725" s="86" t="s">
        <v>79</v>
      </c>
      <c r="W1725" s="75"/>
      <c r="X1725" s="102" t="s">
        <v>79</v>
      </c>
      <c r="Y1725" s="63" t="str">
        <f>IFERROR(IF(VLOOKUP(X1725,Listor!$T$6:$U$7,2,FALSE)&lt;O1725,TRUE),"")</f>
        <v/>
      </c>
      <c r="Z1725" s="87"/>
      <c r="AA1725" s="104"/>
    </row>
    <row r="1726" spans="2:27" x14ac:dyDescent="0.25">
      <c r="B1726" s="68" t="s">
        <v>68</v>
      </c>
      <c r="C1726" s="80" t="str">
        <f>IFERROR(VLOOKUP(B1726,Listor!$A$6:$B$62,2,FALSE),"")</f>
        <v/>
      </c>
      <c r="D1726" s="80" t="str">
        <f>IFERROR(VLOOKUP(B1726,Listor!$A$6:$C$62,3,FALSE),"")</f>
        <v/>
      </c>
      <c r="E1726" s="110" t="s">
        <v>79</v>
      </c>
      <c r="F1726" s="66"/>
      <c r="G1726" s="35" t="str">
        <f>IFERROR(VLOOKUP(B1726,Listor!$A$6:$G$62,7,FALSE),"")</f>
        <v/>
      </c>
      <c r="H1726" s="63" t="str">
        <f>IFERROR(VLOOKUP(B1726,Listor!$N$6:$O$47,2,FALSE),"")</f>
        <v/>
      </c>
      <c r="I1726" s="63" t="str">
        <f t="shared" si="82"/>
        <v/>
      </c>
      <c r="J1726" s="96" t="str">
        <f>IFERROR(VLOOKUP(B1726,Listor!$N$6:$P$47,3,FALSE)*I1726,"")</f>
        <v/>
      </c>
      <c r="K1726" s="81"/>
      <c r="L1726" s="88" t="str">
        <f>IFERROR((VLOOKUP(B1726,Listor!$N$6:$P$47,3,FALSE)*Biologiska!K1726)+(VLOOKUP(B1726,Listor!$N$6:$Q$47,4,FALSE)),"")</f>
        <v/>
      </c>
      <c r="M1726" s="63" t="str">
        <f t="shared" si="83"/>
        <v/>
      </c>
      <c r="N1726" s="75"/>
      <c r="O1726" s="84" t="str">
        <f t="shared" si="84"/>
        <v/>
      </c>
      <c r="P1726" s="107"/>
      <c r="Q1726" s="87" t="s">
        <v>79</v>
      </c>
      <c r="R1726" s="87"/>
      <c r="S1726" s="87"/>
      <c r="T1726" s="87"/>
      <c r="U1726" s="87"/>
      <c r="V1726" s="86" t="s">
        <v>79</v>
      </c>
      <c r="W1726" s="75"/>
      <c r="X1726" s="102" t="s">
        <v>79</v>
      </c>
      <c r="Y1726" s="63" t="str">
        <f>IFERROR(IF(VLOOKUP(X1726,Listor!$T$6:$U$7,2,FALSE)&lt;O1726,TRUE),"")</f>
        <v/>
      </c>
      <c r="Z1726" s="87"/>
      <c r="AA1726" s="104"/>
    </row>
    <row r="1727" spans="2:27" x14ac:dyDescent="0.25">
      <c r="B1727" s="68" t="s">
        <v>68</v>
      </c>
      <c r="C1727" s="80" t="str">
        <f>IFERROR(VLOOKUP(B1727,Listor!$A$6:$B$62,2,FALSE),"")</f>
        <v/>
      </c>
      <c r="D1727" s="80" t="str">
        <f>IFERROR(VLOOKUP(B1727,Listor!$A$6:$C$62,3,FALSE),"")</f>
        <v/>
      </c>
      <c r="E1727" s="110" t="s">
        <v>79</v>
      </c>
      <c r="F1727" s="66"/>
      <c r="G1727" s="35" t="str">
        <f>IFERROR(VLOOKUP(B1727,Listor!$A$6:$G$62,7,FALSE),"")</f>
        <v/>
      </c>
      <c r="H1727" s="63" t="str">
        <f>IFERROR(VLOOKUP(B1727,Listor!$N$6:$O$47,2,FALSE),"")</f>
        <v/>
      </c>
      <c r="I1727" s="63" t="str">
        <f t="shared" si="82"/>
        <v/>
      </c>
      <c r="J1727" s="96" t="str">
        <f>IFERROR(VLOOKUP(B1727,Listor!$N$6:$P$47,3,FALSE)*I1727,"")</f>
        <v/>
      </c>
      <c r="K1727" s="81"/>
      <c r="L1727" s="88" t="str">
        <f>IFERROR((VLOOKUP(B1727,Listor!$N$6:$P$47,3,FALSE)*Biologiska!K1727)+(VLOOKUP(B1727,Listor!$N$6:$Q$47,4,FALSE)),"")</f>
        <v/>
      </c>
      <c r="M1727" s="63" t="str">
        <f t="shared" si="83"/>
        <v/>
      </c>
      <c r="N1727" s="75"/>
      <c r="O1727" s="84" t="str">
        <f t="shared" si="84"/>
        <v/>
      </c>
      <c r="P1727" s="107"/>
      <c r="Q1727" s="87" t="s">
        <v>79</v>
      </c>
      <c r="R1727" s="87"/>
      <c r="S1727" s="87"/>
      <c r="T1727" s="87"/>
      <c r="U1727" s="87"/>
      <c r="V1727" s="86" t="s">
        <v>79</v>
      </c>
      <c r="W1727" s="75"/>
      <c r="X1727" s="102" t="s">
        <v>79</v>
      </c>
      <c r="Y1727" s="63" t="str">
        <f>IFERROR(IF(VLOOKUP(X1727,Listor!$T$6:$U$7,2,FALSE)&lt;O1727,TRUE),"")</f>
        <v/>
      </c>
      <c r="Z1727" s="87"/>
      <c r="AA1727" s="104"/>
    </row>
    <row r="1728" spans="2:27" x14ac:dyDescent="0.25">
      <c r="B1728" s="68" t="s">
        <v>68</v>
      </c>
      <c r="C1728" s="80" t="str">
        <f>IFERROR(VLOOKUP(B1728,Listor!$A$6:$B$62,2,FALSE),"")</f>
        <v/>
      </c>
      <c r="D1728" s="80" t="str">
        <f>IFERROR(VLOOKUP(B1728,Listor!$A$6:$C$62,3,FALSE),"")</f>
        <v/>
      </c>
      <c r="E1728" s="110" t="s">
        <v>79</v>
      </c>
      <c r="F1728" s="66"/>
      <c r="G1728" s="35" t="str">
        <f>IFERROR(VLOOKUP(B1728,Listor!$A$6:$G$62,7,FALSE),"")</f>
        <v/>
      </c>
      <c r="H1728" s="63" t="str">
        <f>IFERROR(VLOOKUP(B1728,Listor!$N$6:$O$47,2,FALSE),"")</f>
        <v/>
      </c>
      <c r="I1728" s="63" t="str">
        <f t="shared" si="82"/>
        <v/>
      </c>
      <c r="J1728" s="96" t="str">
        <f>IFERROR(VLOOKUP(B1728,Listor!$N$6:$P$47,3,FALSE)*I1728,"")</f>
        <v/>
      </c>
      <c r="K1728" s="81"/>
      <c r="L1728" s="88" t="str">
        <f>IFERROR((VLOOKUP(B1728,Listor!$N$6:$P$47,3,FALSE)*Biologiska!K1728)+(VLOOKUP(B1728,Listor!$N$6:$Q$47,4,FALSE)),"")</f>
        <v/>
      </c>
      <c r="M1728" s="63" t="str">
        <f t="shared" si="83"/>
        <v/>
      </c>
      <c r="N1728" s="75"/>
      <c r="O1728" s="84" t="str">
        <f t="shared" si="84"/>
        <v/>
      </c>
      <c r="P1728" s="107"/>
      <c r="Q1728" s="87" t="s">
        <v>79</v>
      </c>
      <c r="R1728" s="87"/>
      <c r="S1728" s="87"/>
      <c r="T1728" s="87"/>
      <c r="U1728" s="87"/>
      <c r="V1728" s="86" t="s">
        <v>79</v>
      </c>
      <c r="W1728" s="75"/>
      <c r="X1728" s="102" t="s">
        <v>79</v>
      </c>
      <c r="Y1728" s="63" t="str">
        <f>IFERROR(IF(VLOOKUP(X1728,Listor!$T$6:$U$7,2,FALSE)&lt;O1728,TRUE),"")</f>
        <v/>
      </c>
      <c r="Z1728" s="87"/>
      <c r="AA1728" s="104"/>
    </row>
    <row r="1729" spans="2:27" x14ac:dyDescent="0.25">
      <c r="B1729" s="68" t="s">
        <v>68</v>
      </c>
      <c r="C1729" s="80" t="str">
        <f>IFERROR(VLOOKUP(B1729,Listor!$A$6:$B$62,2,FALSE),"")</f>
        <v/>
      </c>
      <c r="D1729" s="80" t="str">
        <f>IFERROR(VLOOKUP(B1729,Listor!$A$6:$C$62,3,FALSE),"")</f>
        <v/>
      </c>
      <c r="E1729" s="110" t="s">
        <v>79</v>
      </c>
      <c r="F1729" s="66"/>
      <c r="G1729" s="35" t="str">
        <f>IFERROR(VLOOKUP(B1729,Listor!$A$6:$G$62,7,FALSE),"")</f>
        <v/>
      </c>
      <c r="H1729" s="63" t="str">
        <f>IFERROR(VLOOKUP(B1729,Listor!$N$6:$O$47,2,FALSE),"")</f>
        <v/>
      </c>
      <c r="I1729" s="63" t="str">
        <f t="shared" si="82"/>
        <v/>
      </c>
      <c r="J1729" s="96" t="str">
        <f>IFERROR(VLOOKUP(B1729,Listor!$N$6:$P$47,3,FALSE)*I1729,"")</f>
        <v/>
      </c>
      <c r="K1729" s="81"/>
      <c r="L1729" s="88" t="str">
        <f>IFERROR((VLOOKUP(B1729,Listor!$N$6:$P$47,3,FALSE)*Biologiska!K1729)+(VLOOKUP(B1729,Listor!$N$6:$Q$47,4,FALSE)),"")</f>
        <v/>
      </c>
      <c r="M1729" s="63" t="str">
        <f t="shared" si="83"/>
        <v/>
      </c>
      <c r="N1729" s="75"/>
      <c r="O1729" s="84" t="str">
        <f t="shared" si="84"/>
        <v/>
      </c>
      <c r="P1729" s="107"/>
      <c r="Q1729" s="87" t="s">
        <v>79</v>
      </c>
      <c r="R1729" s="87"/>
      <c r="S1729" s="87"/>
      <c r="T1729" s="87"/>
      <c r="U1729" s="87"/>
      <c r="V1729" s="86" t="s">
        <v>79</v>
      </c>
      <c r="W1729" s="75"/>
      <c r="X1729" s="102" t="s">
        <v>79</v>
      </c>
      <c r="Y1729" s="63" t="str">
        <f>IFERROR(IF(VLOOKUP(X1729,Listor!$T$6:$U$7,2,FALSE)&lt;O1729,TRUE),"")</f>
        <v/>
      </c>
      <c r="Z1729" s="87"/>
      <c r="AA1729" s="104"/>
    </row>
    <row r="1730" spans="2:27" x14ac:dyDescent="0.25">
      <c r="B1730" s="68" t="s">
        <v>68</v>
      </c>
      <c r="C1730" s="80" t="str">
        <f>IFERROR(VLOOKUP(B1730,Listor!$A$6:$B$62,2,FALSE),"")</f>
        <v/>
      </c>
      <c r="D1730" s="80" t="str">
        <f>IFERROR(VLOOKUP(B1730,Listor!$A$6:$C$62,3,FALSE),"")</f>
        <v/>
      </c>
      <c r="E1730" s="110" t="s">
        <v>79</v>
      </c>
      <c r="F1730" s="66"/>
      <c r="G1730" s="35" t="str">
        <f>IFERROR(VLOOKUP(B1730,Listor!$A$6:$G$62,7,FALSE),"")</f>
        <v/>
      </c>
      <c r="H1730" s="63" t="str">
        <f>IFERROR(VLOOKUP(B1730,Listor!$N$6:$O$47,2,FALSE),"")</f>
        <v/>
      </c>
      <c r="I1730" s="63" t="str">
        <f t="shared" si="82"/>
        <v/>
      </c>
      <c r="J1730" s="96" t="str">
        <f>IFERROR(VLOOKUP(B1730,Listor!$N$6:$P$47,3,FALSE)*I1730,"")</f>
        <v/>
      </c>
      <c r="K1730" s="81"/>
      <c r="L1730" s="88" t="str">
        <f>IFERROR((VLOOKUP(B1730,Listor!$N$6:$P$47,3,FALSE)*Biologiska!K1730)+(VLOOKUP(B1730,Listor!$N$6:$Q$47,4,FALSE)),"")</f>
        <v/>
      </c>
      <c r="M1730" s="63" t="str">
        <f t="shared" si="83"/>
        <v/>
      </c>
      <c r="N1730" s="75"/>
      <c r="O1730" s="84" t="str">
        <f t="shared" si="84"/>
        <v/>
      </c>
      <c r="P1730" s="107"/>
      <c r="Q1730" s="87" t="s">
        <v>79</v>
      </c>
      <c r="R1730" s="87"/>
      <c r="S1730" s="87"/>
      <c r="T1730" s="87"/>
      <c r="U1730" s="87"/>
      <c r="V1730" s="86" t="s">
        <v>79</v>
      </c>
      <c r="W1730" s="75"/>
      <c r="X1730" s="102" t="s">
        <v>79</v>
      </c>
      <c r="Y1730" s="63" t="str">
        <f>IFERROR(IF(VLOOKUP(X1730,Listor!$T$6:$U$7,2,FALSE)&lt;O1730,TRUE),"")</f>
        <v/>
      </c>
      <c r="Z1730" s="87"/>
      <c r="AA1730" s="104"/>
    </row>
    <row r="1731" spans="2:27" x14ac:dyDescent="0.25">
      <c r="B1731" s="68" t="s">
        <v>68</v>
      </c>
      <c r="C1731" s="80" t="str">
        <f>IFERROR(VLOOKUP(B1731,Listor!$A$6:$B$62,2,FALSE),"")</f>
        <v/>
      </c>
      <c r="D1731" s="80" t="str">
        <f>IFERROR(VLOOKUP(B1731,Listor!$A$6:$C$62,3,FALSE),"")</f>
        <v/>
      </c>
      <c r="E1731" s="110" t="s">
        <v>79</v>
      </c>
      <c r="F1731" s="66"/>
      <c r="G1731" s="35" t="str">
        <f>IFERROR(VLOOKUP(B1731,Listor!$A$6:$G$62,7,FALSE),"")</f>
        <v/>
      </c>
      <c r="H1731" s="63" t="str">
        <f>IFERROR(VLOOKUP(B1731,Listor!$N$6:$O$47,2,FALSE),"")</f>
        <v/>
      </c>
      <c r="I1731" s="63" t="str">
        <f t="shared" si="82"/>
        <v/>
      </c>
      <c r="J1731" s="96" t="str">
        <f>IFERROR(VLOOKUP(B1731,Listor!$N$6:$P$47,3,FALSE)*I1731,"")</f>
        <v/>
      </c>
      <c r="K1731" s="81"/>
      <c r="L1731" s="88" t="str">
        <f>IFERROR((VLOOKUP(B1731,Listor!$N$6:$P$47,3,FALSE)*Biologiska!K1731)+(VLOOKUP(B1731,Listor!$N$6:$Q$47,4,FALSE)),"")</f>
        <v/>
      </c>
      <c r="M1731" s="63" t="str">
        <f t="shared" si="83"/>
        <v/>
      </c>
      <c r="N1731" s="75"/>
      <c r="O1731" s="84" t="str">
        <f t="shared" si="84"/>
        <v/>
      </c>
      <c r="P1731" s="107"/>
      <c r="Q1731" s="87" t="s">
        <v>79</v>
      </c>
      <c r="R1731" s="87"/>
      <c r="S1731" s="87"/>
      <c r="T1731" s="87"/>
      <c r="U1731" s="87"/>
      <c r="V1731" s="86" t="s">
        <v>79</v>
      </c>
      <c r="W1731" s="75"/>
      <c r="X1731" s="102" t="s">
        <v>79</v>
      </c>
      <c r="Y1731" s="63" t="str">
        <f>IFERROR(IF(VLOOKUP(X1731,Listor!$T$6:$U$7,2,FALSE)&lt;O1731,TRUE),"")</f>
        <v/>
      </c>
      <c r="Z1731" s="87"/>
      <c r="AA1731" s="104"/>
    </row>
    <row r="1732" spans="2:27" x14ac:dyDescent="0.25">
      <c r="B1732" s="68" t="s">
        <v>68</v>
      </c>
      <c r="C1732" s="80" t="str">
        <f>IFERROR(VLOOKUP(B1732,Listor!$A$6:$B$62,2,FALSE),"")</f>
        <v/>
      </c>
      <c r="D1732" s="80" t="str">
        <f>IFERROR(VLOOKUP(B1732,Listor!$A$6:$C$62,3,FALSE),"")</f>
        <v/>
      </c>
      <c r="E1732" s="110" t="s">
        <v>79</v>
      </c>
      <c r="F1732" s="66"/>
      <c r="G1732" s="35" t="str">
        <f>IFERROR(VLOOKUP(B1732,Listor!$A$6:$G$62,7,FALSE),"")</f>
        <v/>
      </c>
      <c r="H1732" s="63" t="str">
        <f>IFERROR(VLOOKUP(B1732,Listor!$N$6:$O$47,2,FALSE),"")</f>
        <v/>
      </c>
      <c r="I1732" s="63" t="str">
        <f t="shared" si="82"/>
        <v/>
      </c>
      <c r="J1732" s="96" t="str">
        <f>IFERROR(VLOOKUP(B1732,Listor!$N$6:$P$47,3,FALSE)*I1732,"")</f>
        <v/>
      </c>
      <c r="K1732" s="81"/>
      <c r="L1732" s="88" t="str">
        <f>IFERROR((VLOOKUP(B1732,Listor!$N$6:$P$47,3,FALSE)*Biologiska!K1732)+(VLOOKUP(B1732,Listor!$N$6:$Q$47,4,FALSE)),"")</f>
        <v/>
      </c>
      <c r="M1732" s="63" t="str">
        <f t="shared" si="83"/>
        <v/>
      </c>
      <c r="N1732" s="75"/>
      <c r="O1732" s="84" t="str">
        <f t="shared" si="84"/>
        <v/>
      </c>
      <c r="P1732" s="107"/>
      <c r="Q1732" s="87" t="s">
        <v>79</v>
      </c>
      <c r="R1732" s="87"/>
      <c r="S1732" s="87"/>
      <c r="T1732" s="87"/>
      <c r="U1732" s="87"/>
      <c r="V1732" s="86" t="s">
        <v>79</v>
      </c>
      <c r="W1732" s="75"/>
      <c r="X1732" s="102" t="s">
        <v>79</v>
      </c>
      <c r="Y1732" s="63" t="str">
        <f>IFERROR(IF(VLOOKUP(X1732,Listor!$T$6:$U$7,2,FALSE)&lt;O1732,TRUE),"")</f>
        <v/>
      </c>
      <c r="Z1732" s="87"/>
      <c r="AA1732" s="104"/>
    </row>
    <row r="1733" spans="2:27" x14ac:dyDescent="0.25">
      <c r="B1733" s="68" t="s">
        <v>68</v>
      </c>
      <c r="C1733" s="80" t="str">
        <f>IFERROR(VLOOKUP(B1733,Listor!$A$6:$B$62,2,FALSE),"")</f>
        <v/>
      </c>
      <c r="D1733" s="80" t="str">
        <f>IFERROR(VLOOKUP(B1733,Listor!$A$6:$C$62,3,FALSE),"")</f>
        <v/>
      </c>
      <c r="E1733" s="110" t="s">
        <v>79</v>
      </c>
      <c r="F1733" s="66"/>
      <c r="G1733" s="35" t="str">
        <f>IFERROR(VLOOKUP(B1733,Listor!$A$6:$G$62,7,FALSE),"")</f>
        <v/>
      </c>
      <c r="H1733" s="63" t="str">
        <f>IFERROR(VLOOKUP(B1733,Listor!$N$6:$O$47,2,FALSE),"")</f>
        <v/>
      </c>
      <c r="I1733" s="63" t="str">
        <f t="shared" si="82"/>
        <v/>
      </c>
      <c r="J1733" s="96" t="str">
        <f>IFERROR(VLOOKUP(B1733,Listor!$N$6:$P$47,3,FALSE)*I1733,"")</f>
        <v/>
      </c>
      <c r="K1733" s="81"/>
      <c r="L1733" s="88" t="str">
        <f>IFERROR((VLOOKUP(B1733,Listor!$N$6:$P$47,3,FALSE)*Biologiska!K1733)+(VLOOKUP(B1733,Listor!$N$6:$Q$47,4,FALSE)),"")</f>
        <v/>
      </c>
      <c r="M1733" s="63" t="str">
        <f t="shared" si="83"/>
        <v/>
      </c>
      <c r="N1733" s="75"/>
      <c r="O1733" s="84" t="str">
        <f t="shared" si="84"/>
        <v/>
      </c>
      <c r="P1733" s="107"/>
      <c r="Q1733" s="87" t="s">
        <v>79</v>
      </c>
      <c r="R1733" s="87"/>
      <c r="S1733" s="87"/>
      <c r="T1733" s="87"/>
      <c r="U1733" s="87"/>
      <c r="V1733" s="86" t="s">
        <v>79</v>
      </c>
      <c r="W1733" s="75"/>
      <c r="X1733" s="102" t="s">
        <v>79</v>
      </c>
      <c r="Y1733" s="63" t="str">
        <f>IFERROR(IF(VLOOKUP(X1733,Listor!$T$6:$U$7,2,FALSE)&lt;O1733,TRUE),"")</f>
        <v/>
      </c>
      <c r="Z1733" s="87"/>
      <c r="AA1733" s="104"/>
    </row>
    <row r="1734" spans="2:27" x14ac:dyDescent="0.25">
      <c r="B1734" s="68" t="s">
        <v>68</v>
      </c>
      <c r="C1734" s="80" t="str">
        <f>IFERROR(VLOOKUP(B1734,Listor!$A$6:$B$62,2,FALSE),"")</f>
        <v/>
      </c>
      <c r="D1734" s="80" t="str">
        <f>IFERROR(VLOOKUP(B1734,Listor!$A$6:$C$62,3,FALSE),"")</f>
        <v/>
      </c>
      <c r="E1734" s="110" t="s">
        <v>79</v>
      </c>
      <c r="F1734" s="66"/>
      <c r="G1734" s="35" t="str">
        <f>IFERROR(VLOOKUP(B1734,Listor!$A$6:$G$62,7,FALSE),"")</f>
        <v/>
      </c>
      <c r="H1734" s="63" t="str">
        <f>IFERROR(VLOOKUP(B1734,Listor!$N$6:$O$47,2,FALSE),"")</f>
        <v/>
      </c>
      <c r="I1734" s="63" t="str">
        <f t="shared" si="82"/>
        <v/>
      </c>
      <c r="J1734" s="96" t="str">
        <f>IFERROR(VLOOKUP(B1734,Listor!$N$6:$P$47,3,FALSE)*I1734,"")</f>
        <v/>
      </c>
      <c r="K1734" s="81"/>
      <c r="L1734" s="88" t="str">
        <f>IFERROR((VLOOKUP(B1734,Listor!$N$6:$P$47,3,FALSE)*Biologiska!K1734)+(VLOOKUP(B1734,Listor!$N$6:$Q$47,4,FALSE)),"")</f>
        <v/>
      </c>
      <c r="M1734" s="63" t="str">
        <f t="shared" si="83"/>
        <v/>
      </c>
      <c r="N1734" s="75"/>
      <c r="O1734" s="84" t="str">
        <f t="shared" si="84"/>
        <v/>
      </c>
      <c r="P1734" s="107"/>
      <c r="Q1734" s="87" t="s">
        <v>79</v>
      </c>
      <c r="R1734" s="87"/>
      <c r="S1734" s="87"/>
      <c r="T1734" s="87"/>
      <c r="U1734" s="87"/>
      <c r="V1734" s="86" t="s">
        <v>79</v>
      </c>
      <c r="W1734" s="75"/>
      <c r="X1734" s="102" t="s">
        <v>79</v>
      </c>
      <c r="Y1734" s="63" t="str">
        <f>IFERROR(IF(VLOOKUP(X1734,Listor!$T$6:$U$7,2,FALSE)&lt;O1734,TRUE),"")</f>
        <v/>
      </c>
      <c r="Z1734" s="87"/>
      <c r="AA1734" s="104"/>
    </row>
    <row r="1735" spans="2:27" x14ac:dyDescent="0.25">
      <c r="B1735" s="68" t="s">
        <v>68</v>
      </c>
      <c r="C1735" s="80" t="str">
        <f>IFERROR(VLOOKUP(B1735,Listor!$A$6:$B$62,2,FALSE),"")</f>
        <v/>
      </c>
      <c r="D1735" s="80" t="str">
        <f>IFERROR(VLOOKUP(B1735,Listor!$A$6:$C$62,3,FALSE),"")</f>
        <v/>
      </c>
      <c r="E1735" s="110" t="s">
        <v>79</v>
      </c>
      <c r="F1735" s="66"/>
      <c r="G1735" s="35" t="str">
        <f>IFERROR(VLOOKUP(B1735,Listor!$A$6:$G$62,7,FALSE),"")</f>
        <v/>
      </c>
      <c r="H1735" s="63" t="str">
        <f>IFERROR(VLOOKUP(B1735,Listor!$N$6:$O$47,2,FALSE),"")</f>
        <v/>
      </c>
      <c r="I1735" s="63" t="str">
        <f t="shared" si="82"/>
        <v/>
      </c>
      <c r="J1735" s="96" t="str">
        <f>IFERROR(VLOOKUP(B1735,Listor!$N$6:$P$47,3,FALSE)*I1735,"")</f>
        <v/>
      </c>
      <c r="K1735" s="81"/>
      <c r="L1735" s="88" t="str">
        <f>IFERROR((VLOOKUP(B1735,Listor!$N$6:$P$47,3,FALSE)*Biologiska!K1735)+(VLOOKUP(B1735,Listor!$N$6:$Q$47,4,FALSE)),"")</f>
        <v/>
      </c>
      <c r="M1735" s="63" t="str">
        <f t="shared" si="83"/>
        <v/>
      </c>
      <c r="N1735" s="75"/>
      <c r="O1735" s="84" t="str">
        <f t="shared" si="84"/>
        <v/>
      </c>
      <c r="P1735" s="107"/>
      <c r="Q1735" s="87" t="s">
        <v>79</v>
      </c>
      <c r="R1735" s="87"/>
      <c r="S1735" s="87"/>
      <c r="T1735" s="87"/>
      <c r="U1735" s="87"/>
      <c r="V1735" s="86" t="s">
        <v>79</v>
      </c>
      <c r="W1735" s="75"/>
      <c r="X1735" s="102" t="s">
        <v>79</v>
      </c>
      <c r="Y1735" s="63" t="str">
        <f>IFERROR(IF(VLOOKUP(X1735,Listor!$T$6:$U$7,2,FALSE)&lt;O1735,TRUE),"")</f>
        <v/>
      </c>
      <c r="Z1735" s="87"/>
      <c r="AA1735" s="104"/>
    </row>
    <row r="1736" spans="2:27" x14ac:dyDescent="0.25">
      <c r="B1736" s="68" t="s">
        <v>68</v>
      </c>
      <c r="C1736" s="80" t="str">
        <f>IFERROR(VLOOKUP(B1736,Listor!$A$6:$B$62,2,FALSE),"")</f>
        <v/>
      </c>
      <c r="D1736" s="80" t="str">
        <f>IFERROR(VLOOKUP(B1736,Listor!$A$6:$C$62,3,FALSE),"")</f>
        <v/>
      </c>
      <c r="E1736" s="110" t="s">
        <v>79</v>
      </c>
      <c r="F1736" s="66"/>
      <c r="G1736" s="35" t="str">
        <f>IFERROR(VLOOKUP(B1736,Listor!$A$6:$G$62,7,FALSE),"")</f>
        <v/>
      </c>
      <c r="H1736" s="63" t="str">
        <f>IFERROR(VLOOKUP(B1736,Listor!$N$6:$O$47,2,FALSE),"")</f>
        <v/>
      </c>
      <c r="I1736" s="63" t="str">
        <f t="shared" si="82"/>
        <v/>
      </c>
      <c r="J1736" s="96" t="str">
        <f>IFERROR(VLOOKUP(B1736,Listor!$N$6:$P$47,3,FALSE)*I1736,"")</f>
        <v/>
      </c>
      <c r="K1736" s="81"/>
      <c r="L1736" s="88" t="str">
        <f>IFERROR((VLOOKUP(B1736,Listor!$N$6:$P$47,3,FALSE)*Biologiska!K1736)+(VLOOKUP(B1736,Listor!$N$6:$Q$47,4,FALSE)),"")</f>
        <v/>
      </c>
      <c r="M1736" s="63" t="str">
        <f t="shared" si="83"/>
        <v/>
      </c>
      <c r="N1736" s="75"/>
      <c r="O1736" s="84" t="str">
        <f t="shared" si="84"/>
        <v/>
      </c>
      <c r="P1736" s="107"/>
      <c r="Q1736" s="87" t="s">
        <v>79</v>
      </c>
      <c r="R1736" s="87"/>
      <c r="S1736" s="87"/>
      <c r="T1736" s="87"/>
      <c r="U1736" s="87"/>
      <c r="V1736" s="86" t="s">
        <v>79</v>
      </c>
      <c r="W1736" s="75"/>
      <c r="X1736" s="102" t="s">
        <v>79</v>
      </c>
      <c r="Y1736" s="63" t="str">
        <f>IFERROR(IF(VLOOKUP(X1736,Listor!$T$6:$U$7,2,FALSE)&lt;O1736,TRUE),"")</f>
        <v/>
      </c>
      <c r="Z1736" s="87"/>
      <c r="AA1736" s="104"/>
    </row>
    <row r="1737" spans="2:27" x14ac:dyDescent="0.25">
      <c r="B1737" s="68" t="s">
        <v>68</v>
      </c>
      <c r="C1737" s="80" t="str">
        <f>IFERROR(VLOOKUP(B1737,Listor!$A$6:$B$62,2,FALSE),"")</f>
        <v/>
      </c>
      <c r="D1737" s="80" t="str">
        <f>IFERROR(VLOOKUP(B1737,Listor!$A$6:$C$62,3,FALSE),"")</f>
        <v/>
      </c>
      <c r="E1737" s="110" t="s">
        <v>79</v>
      </c>
      <c r="F1737" s="66"/>
      <c r="G1737" s="35" t="str">
        <f>IFERROR(VLOOKUP(B1737,Listor!$A$6:$G$62,7,FALSE),"")</f>
        <v/>
      </c>
      <c r="H1737" s="63" t="str">
        <f>IFERROR(VLOOKUP(B1737,Listor!$N$6:$O$47,2,FALSE),"")</f>
        <v/>
      </c>
      <c r="I1737" s="63" t="str">
        <f t="shared" si="82"/>
        <v/>
      </c>
      <c r="J1737" s="96" t="str">
        <f>IFERROR(VLOOKUP(B1737,Listor!$N$6:$P$47,3,FALSE)*I1737,"")</f>
        <v/>
      </c>
      <c r="K1737" s="81"/>
      <c r="L1737" s="88" t="str">
        <f>IFERROR((VLOOKUP(B1737,Listor!$N$6:$P$47,3,FALSE)*Biologiska!K1737)+(VLOOKUP(B1737,Listor!$N$6:$Q$47,4,FALSE)),"")</f>
        <v/>
      </c>
      <c r="M1737" s="63" t="str">
        <f t="shared" si="83"/>
        <v/>
      </c>
      <c r="N1737" s="75"/>
      <c r="O1737" s="84" t="str">
        <f t="shared" si="84"/>
        <v/>
      </c>
      <c r="P1737" s="107"/>
      <c r="Q1737" s="87" t="s">
        <v>79</v>
      </c>
      <c r="R1737" s="87"/>
      <c r="S1737" s="87"/>
      <c r="T1737" s="87"/>
      <c r="U1737" s="87"/>
      <c r="V1737" s="86" t="s">
        <v>79</v>
      </c>
      <c r="W1737" s="75"/>
      <c r="X1737" s="102" t="s">
        <v>79</v>
      </c>
      <c r="Y1737" s="63" t="str">
        <f>IFERROR(IF(VLOOKUP(X1737,Listor!$T$6:$U$7,2,FALSE)&lt;O1737,TRUE),"")</f>
        <v/>
      </c>
      <c r="Z1737" s="87"/>
      <c r="AA1737" s="104"/>
    </row>
    <row r="1738" spans="2:27" x14ac:dyDescent="0.25">
      <c r="B1738" s="68" t="s">
        <v>68</v>
      </c>
      <c r="C1738" s="80" t="str">
        <f>IFERROR(VLOOKUP(B1738,Listor!$A$6:$B$62,2,FALSE),"")</f>
        <v/>
      </c>
      <c r="D1738" s="80" t="str">
        <f>IFERROR(VLOOKUP(B1738,Listor!$A$6:$C$62,3,FALSE),"")</f>
        <v/>
      </c>
      <c r="E1738" s="110" t="s">
        <v>79</v>
      </c>
      <c r="F1738" s="66"/>
      <c r="G1738" s="35" t="str">
        <f>IFERROR(VLOOKUP(B1738,Listor!$A$6:$G$62,7,FALSE),"")</f>
        <v/>
      </c>
      <c r="H1738" s="63" t="str">
        <f>IFERROR(VLOOKUP(B1738,Listor!$N$6:$O$47,2,FALSE),"")</f>
        <v/>
      </c>
      <c r="I1738" s="63" t="str">
        <f t="shared" si="82"/>
        <v/>
      </c>
      <c r="J1738" s="96" t="str">
        <f>IFERROR(VLOOKUP(B1738,Listor!$N$6:$P$47,3,FALSE)*I1738,"")</f>
        <v/>
      </c>
      <c r="K1738" s="81"/>
      <c r="L1738" s="88" t="str">
        <f>IFERROR((VLOOKUP(B1738,Listor!$N$6:$P$47,3,FALSE)*Biologiska!K1738)+(VLOOKUP(B1738,Listor!$N$6:$Q$47,4,FALSE)),"")</f>
        <v/>
      </c>
      <c r="M1738" s="63" t="str">
        <f t="shared" si="83"/>
        <v/>
      </c>
      <c r="N1738" s="75"/>
      <c r="O1738" s="84" t="str">
        <f t="shared" si="84"/>
        <v/>
      </c>
      <c r="P1738" s="107"/>
      <c r="Q1738" s="87" t="s">
        <v>79</v>
      </c>
      <c r="R1738" s="87"/>
      <c r="S1738" s="87"/>
      <c r="T1738" s="87"/>
      <c r="U1738" s="87"/>
      <c r="V1738" s="86" t="s">
        <v>79</v>
      </c>
      <c r="W1738" s="75"/>
      <c r="X1738" s="102" t="s">
        <v>79</v>
      </c>
      <c r="Y1738" s="63" t="str">
        <f>IFERROR(IF(VLOOKUP(X1738,Listor!$T$6:$U$7,2,FALSE)&lt;O1738,TRUE),"")</f>
        <v/>
      </c>
      <c r="Z1738" s="87"/>
      <c r="AA1738" s="104"/>
    </row>
    <row r="1739" spans="2:27" x14ac:dyDescent="0.25">
      <c r="B1739" s="68" t="s">
        <v>68</v>
      </c>
      <c r="C1739" s="80" t="str">
        <f>IFERROR(VLOOKUP(B1739,Listor!$A$6:$B$62,2,FALSE),"")</f>
        <v/>
      </c>
      <c r="D1739" s="80" t="str">
        <f>IFERROR(VLOOKUP(B1739,Listor!$A$6:$C$62,3,FALSE),"")</f>
        <v/>
      </c>
      <c r="E1739" s="110" t="s">
        <v>79</v>
      </c>
      <c r="F1739" s="66"/>
      <c r="G1739" s="35" t="str">
        <f>IFERROR(VLOOKUP(B1739,Listor!$A$6:$G$62,7,FALSE),"")</f>
        <v/>
      </c>
      <c r="H1739" s="63" t="str">
        <f>IFERROR(VLOOKUP(B1739,Listor!$N$6:$O$47,2,FALSE),"")</f>
        <v/>
      </c>
      <c r="I1739" s="63" t="str">
        <f t="shared" si="82"/>
        <v/>
      </c>
      <c r="J1739" s="96" t="str">
        <f>IFERROR(VLOOKUP(B1739,Listor!$N$6:$P$47,3,FALSE)*I1739,"")</f>
        <v/>
      </c>
      <c r="K1739" s="81"/>
      <c r="L1739" s="88" t="str">
        <f>IFERROR((VLOOKUP(B1739,Listor!$N$6:$P$47,3,FALSE)*Biologiska!K1739)+(VLOOKUP(B1739,Listor!$N$6:$Q$47,4,FALSE)),"")</f>
        <v/>
      </c>
      <c r="M1739" s="63" t="str">
        <f t="shared" si="83"/>
        <v/>
      </c>
      <c r="N1739" s="75"/>
      <c r="O1739" s="84" t="str">
        <f t="shared" si="84"/>
        <v/>
      </c>
      <c r="P1739" s="107"/>
      <c r="Q1739" s="87" t="s">
        <v>79</v>
      </c>
      <c r="R1739" s="87"/>
      <c r="S1739" s="87"/>
      <c r="T1739" s="87"/>
      <c r="U1739" s="87"/>
      <c r="V1739" s="86" t="s">
        <v>79</v>
      </c>
      <c r="W1739" s="75"/>
      <c r="X1739" s="102" t="s">
        <v>79</v>
      </c>
      <c r="Y1739" s="63" t="str">
        <f>IFERROR(IF(VLOOKUP(X1739,Listor!$T$6:$U$7,2,FALSE)&lt;O1739,TRUE),"")</f>
        <v/>
      </c>
      <c r="Z1739" s="87"/>
      <c r="AA1739" s="104"/>
    </row>
    <row r="1740" spans="2:27" x14ac:dyDescent="0.25">
      <c r="B1740" s="68" t="s">
        <v>68</v>
      </c>
      <c r="C1740" s="80" t="str">
        <f>IFERROR(VLOOKUP(B1740,Listor!$A$6:$B$62,2,FALSE),"")</f>
        <v/>
      </c>
      <c r="D1740" s="80" t="str">
        <f>IFERROR(VLOOKUP(B1740,Listor!$A$6:$C$62,3,FALSE),"")</f>
        <v/>
      </c>
      <c r="E1740" s="110" t="s">
        <v>79</v>
      </c>
      <c r="F1740" s="66"/>
      <c r="G1740" s="35" t="str">
        <f>IFERROR(VLOOKUP(B1740,Listor!$A$6:$G$62,7,FALSE),"")</f>
        <v/>
      </c>
      <c r="H1740" s="63" t="str">
        <f>IFERROR(VLOOKUP(B1740,Listor!$N$6:$O$47,2,FALSE),"")</f>
        <v/>
      </c>
      <c r="I1740" s="63" t="str">
        <f t="shared" si="82"/>
        <v/>
      </c>
      <c r="J1740" s="96" t="str">
        <f>IFERROR(VLOOKUP(B1740,Listor!$N$6:$P$47,3,FALSE)*I1740,"")</f>
        <v/>
      </c>
      <c r="K1740" s="81"/>
      <c r="L1740" s="88" t="str">
        <f>IFERROR((VLOOKUP(B1740,Listor!$N$6:$P$47,3,FALSE)*Biologiska!K1740)+(VLOOKUP(B1740,Listor!$N$6:$Q$47,4,FALSE)),"")</f>
        <v/>
      </c>
      <c r="M1740" s="63" t="str">
        <f t="shared" si="83"/>
        <v/>
      </c>
      <c r="N1740" s="75"/>
      <c r="O1740" s="84" t="str">
        <f t="shared" si="84"/>
        <v/>
      </c>
      <c r="P1740" s="107"/>
      <c r="Q1740" s="87" t="s">
        <v>79</v>
      </c>
      <c r="R1740" s="87"/>
      <c r="S1740" s="87"/>
      <c r="T1740" s="87"/>
      <c r="U1740" s="87"/>
      <c r="V1740" s="86" t="s">
        <v>79</v>
      </c>
      <c r="W1740" s="75"/>
      <c r="X1740" s="102" t="s">
        <v>79</v>
      </c>
      <c r="Y1740" s="63" t="str">
        <f>IFERROR(IF(VLOOKUP(X1740,Listor!$T$6:$U$7,2,FALSE)&lt;O1740,TRUE),"")</f>
        <v/>
      </c>
      <c r="Z1740" s="87"/>
      <c r="AA1740" s="104"/>
    </row>
    <row r="1741" spans="2:27" x14ac:dyDescent="0.25">
      <c r="B1741" s="68" t="s">
        <v>68</v>
      </c>
      <c r="C1741" s="80" t="str">
        <f>IFERROR(VLOOKUP(B1741,Listor!$A$6:$B$62,2,FALSE),"")</f>
        <v/>
      </c>
      <c r="D1741" s="80" t="str">
        <f>IFERROR(VLOOKUP(B1741,Listor!$A$6:$C$62,3,FALSE),"")</f>
        <v/>
      </c>
      <c r="E1741" s="110" t="s">
        <v>79</v>
      </c>
      <c r="F1741" s="66"/>
      <c r="G1741" s="35" t="str">
        <f>IFERROR(VLOOKUP(B1741,Listor!$A$6:$G$62,7,FALSE),"")</f>
        <v/>
      </c>
      <c r="H1741" s="63" t="str">
        <f>IFERROR(VLOOKUP(B1741,Listor!$N$6:$O$47,2,FALSE),"")</f>
        <v/>
      </c>
      <c r="I1741" s="63" t="str">
        <f t="shared" si="82"/>
        <v/>
      </c>
      <c r="J1741" s="96" t="str">
        <f>IFERROR(VLOOKUP(B1741,Listor!$N$6:$P$47,3,FALSE)*I1741,"")</f>
        <v/>
      </c>
      <c r="K1741" s="81"/>
      <c r="L1741" s="88" t="str">
        <f>IFERROR((VLOOKUP(B1741,Listor!$N$6:$P$47,3,FALSE)*Biologiska!K1741)+(VLOOKUP(B1741,Listor!$N$6:$Q$47,4,FALSE)),"")</f>
        <v/>
      </c>
      <c r="M1741" s="63" t="str">
        <f t="shared" si="83"/>
        <v/>
      </c>
      <c r="N1741" s="75"/>
      <c r="O1741" s="84" t="str">
        <f t="shared" si="84"/>
        <v/>
      </c>
      <c r="P1741" s="107"/>
      <c r="Q1741" s="87" t="s">
        <v>79</v>
      </c>
      <c r="R1741" s="87"/>
      <c r="S1741" s="87"/>
      <c r="T1741" s="87"/>
      <c r="U1741" s="87"/>
      <c r="V1741" s="86" t="s">
        <v>79</v>
      </c>
      <c r="W1741" s="75"/>
      <c r="X1741" s="102" t="s">
        <v>79</v>
      </c>
      <c r="Y1741" s="63" t="str">
        <f>IFERROR(IF(VLOOKUP(X1741,Listor!$T$6:$U$7,2,FALSE)&lt;O1741,TRUE),"")</f>
        <v/>
      </c>
      <c r="Z1741" s="87"/>
      <c r="AA1741" s="104"/>
    </row>
    <row r="1742" spans="2:27" x14ac:dyDescent="0.25">
      <c r="B1742" s="68" t="s">
        <v>68</v>
      </c>
      <c r="C1742" s="80" t="str">
        <f>IFERROR(VLOOKUP(B1742,Listor!$A$6:$B$62,2,FALSE),"")</f>
        <v/>
      </c>
      <c r="D1742" s="80" t="str">
        <f>IFERROR(VLOOKUP(B1742,Listor!$A$6:$C$62,3,FALSE),"")</f>
        <v/>
      </c>
      <c r="E1742" s="110" t="s">
        <v>79</v>
      </c>
      <c r="F1742" s="66"/>
      <c r="G1742" s="35" t="str">
        <f>IFERROR(VLOOKUP(B1742,Listor!$A$6:$G$62,7,FALSE),"")</f>
        <v/>
      </c>
      <c r="H1742" s="63" t="str">
        <f>IFERROR(VLOOKUP(B1742,Listor!$N$6:$O$47,2,FALSE),"")</f>
        <v/>
      </c>
      <c r="I1742" s="63" t="str">
        <f t="shared" si="82"/>
        <v/>
      </c>
      <c r="J1742" s="96" t="str">
        <f>IFERROR(VLOOKUP(B1742,Listor!$N$6:$P$47,3,FALSE)*I1742,"")</f>
        <v/>
      </c>
      <c r="K1742" s="81"/>
      <c r="L1742" s="88" t="str">
        <f>IFERROR((VLOOKUP(B1742,Listor!$N$6:$P$47,3,FALSE)*Biologiska!K1742)+(VLOOKUP(B1742,Listor!$N$6:$Q$47,4,FALSE)),"")</f>
        <v/>
      </c>
      <c r="M1742" s="63" t="str">
        <f t="shared" si="83"/>
        <v/>
      </c>
      <c r="N1742" s="75"/>
      <c r="O1742" s="84" t="str">
        <f t="shared" si="84"/>
        <v/>
      </c>
      <c r="P1742" s="107"/>
      <c r="Q1742" s="87" t="s">
        <v>79</v>
      </c>
      <c r="R1742" s="87"/>
      <c r="S1742" s="87"/>
      <c r="T1742" s="87"/>
      <c r="U1742" s="87"/>
      <c r="V1742" s="86" t="s">
        <v>79</v>
      </c>
      <c r="W1742" s="75"/>
      <c r="X1742" s="102" t="s">
        <v>79</v>
      </c>
      <c r="Y1742" s="63" t="str">
        <f>IFERROR(IF(VLOOKUP(X1742,Listor!$T$6:$U$7,2,FALSE)&lt;O1742,TRUE),"")</f>
        <v/>
      </c>
      <c r="Z1742" s="87"/>
      <c r="AA1742" s="104"/>
    </row>
    <row r="1743" spans="2:27" x14ac:dyDescent="0.25">
      <c r="B1743" s="68" t="s">
        <v>68</v>
      </c>
      <c r="C1743" s="80" t="str">
        <f>IFERROR(VLOOKUP(B1743,Listor!$A$6:$B$62,2,FALSE),"")</f>
        <v/>
      </c>
      <c r="D1743" s="80" t="str">
        <f>IFERROR(VLOOKUP(B1743,Listor!$A$6:$C$62,3,FALSE),"")</f>
        <v/>
      </c>
      <c r="E1743" s="110" t="s">
        <v>79</v>
      </c>
      <c r="F1743" s="66"/>
      <c r="G1743" s="35" t="str">
        <f>IFERROR(VLOOKUP(B1743,Listor!$A$6:$G$62,7,FALSE),"")</f>
        <v/>
      </c>
      <c r="H1743" s="63" t="str">
        <f>IFERROR(VLOOKUP(B1743,Listor!$N$6:$O$47,2,FALSE),"")</f>
        <v/>
      </c>
      <c r="I1743" s="63" t="str">
        <f t="shared" si="82"/>
        <v/>
      </c>
      <c r="J1743" s="96" t="str">
        <f>IFERROR(VLOOKUP(B1743,Listor!$N$6:$P$47,3,FALSE)*I1743,"")</f>
        <v/>
      </c>
      <c r="K1743" s="81"/>
      <c r="L1743" s="88" t="str">
        <f>IFERROR((VLOOKUP(B1743,Listor!$N$6:$P$47,3,FALSE)*Biologiska!K1743)+(VLOOKUP(B1743,Listor!$N$6:$Q$47,4,FALSE)),"")</f>
        <v/>
      </c>
      <c r="M1743" s="63" t="str">
        <f t="shared" si="83"/>
        <v/>
      </c>
      <c r="N1743" s="75"/>
      <c r="O1743" s="84" t="str">
        <f t="shared" si="84"/>
        <v/>
      </c>
      <c r="P1743" s="107"/>
      <c r="Q1743" s="87" t="s">
        <v>79</v>
      </c>
      <c r="R1743" s="87"/>
      <c r="S1743" s="87"/>
      <c r="T1743" s="87"/>
      <c r="U1743" s="87"/>
      <c r="V1743" s="86" t="s">
        <v>79</v>
      </c>
      <c r="W1743" s="75"/>
      <c r="X1743" s="102" t="s">
        <v>79</v>
      </c>
      <c r="Y1743" s="63" t="str">
        <f>IFERROR(IF(VLOOKUP(X1743,Listor!$T$6:$U$7,2,FALSE)&lt;O1743,TRUE),"")</f>
        <v/>
      </c>
      <c r="Z1743" s="87"/>
      <c r="AA1743" s="104"/>
    </row>
    <row r="1744" spans="2:27" x14ac:dyDescent="0.25">
      <c r="B1744" s="68" t="s">
        <v>68</v>
      </c>
      <c r="C1744" s="80" t="str">
        <f>IFERROR(VLOOKUP(B1744,Listor!$A$6:$B$62,2,FALSE),"")</f>
        <v/>
      </c>
      <c r="D1744" s="80" t="str">
        <f>IFERROR(VLOOKUP(B1744,Listor!$A$6:$C$62,3,FALSE),"")</f>
        <v/>
      </c>
      <c r="E1744" s="110" t="s">
        <v>79</v>
      </c>
      <c r="F1744" s="66"/>
      <c r="G1744" s="35" t="str">
        <f>IFERROR(VLOOKUP(B1744,Listor!$A$6:$G$62,7,FALSE),"")</f>
        <v/>
      </c>
      <c r="H1744" s="63" t="str">
        <f>IFERROR(VLOOKUP(B1744,Listor!$N$6:$O$47,2,FALSE),"")</f>
        <v/>
      </c>
      <c r="I1744" s="63" t="str">
        <f t="shared" si="82"/>
        <v/>
      </c>
      <c r="J1744" s="96" t="str">
        <f>IFERROR(VLOOKUP(B1744,Listor!$N$6:$P$47,3,FALSE)*I1744,"")</f>
        <v/>
      </c>
      <c r="K1744" s="81"/>
      <c r="L1744" s="88" t="str">
        <f>IFERROR((VLOOKUP(B1744,Listor!$N$6:$P$47,3,FALSE)*Biologiska!K1744)+(VLOOKUP(B1744,Listor!$N$6:$Q$47,4,FALSE)),"")</f>
        <v/>
      </c>
      <c r="M1744" s="63" t="str">
        <f t="shared" si="83"/>
        <v/>
      </c>
      <c r="N1744" s="75"/>
      <c r="O1744" s="84" t="str">
        <f t="shared" si="84"/>
        <v/>
      </c>
      <c r="P1744" s="107"/>
      <c r="Q1744" s="87" t="s">
        <v>79</v>
      </c>
      <c r="R1744" s="87"/>
      <c r="S1744" s="87"/>
      <c r="T1744" s="87"/>
      <c r="U1744" s="87"/>
      <c r="V1744" s="86" t="s">
        <v>79</v>
      </c>
      <c r="W1744" s="75"/>
      <c r="X1744" s="102" t="s">
        <v>79</v>
      </c>
      <c r="Y1744" s="63" t="str">
        <f>IFERROR(IF(VLOOKUP(X1744,Listor!$T$6:$U$7,2,FALSE)&lt;O1744,TRUE),"")</f>
        <v/>
      </c>
      <c r="Z1744" s="87"/>
      <c r="AA1744" s="104"/>
    </row>
    <row r="1745" spans="2:27" x14ac:dyDescent="0.25">
      <c r="B1745" s="68" t="s">
        <v>68</v>
      </c>
      <c r="C1745" s="80" t="str">
        <f>IFERROR(VLOOKUP(B1745,Listor!$A$6:$B$62,2,FALSE),"")</f>
        <v/>
      </c>
      <c r="D1745" s="80" t="str">
        <f>IFERROR(VLOOKUP(B1745,Listor!$A$6:$C$62,3,FALSE),"")</f>
        <v/>
      </c>
      <c r="E1745" s="110" t="s">
        <v>79</v>
      </c>
      <c r="F1745" s="66"/>
      <c r="G1745" s="35" t="str">
        <f>IFERROR(VLOOKUP(B1745,Listor!$A$6:$G$62,7,FALSE),"")</f>
        <v/>
      </c>
      <c r="H1745" s="63" t="str">
        <f>IFERROR(VLOOKUP(B1745,Listor!$N$6:$O$47,2,FALSE),"")</f>
        <v/>
      </c>
      <c r="I1745" s="63" t="str">
        <f t="shared" si="82"/>
        <v/>
      </c>
      <c r="J1745" s="96" t="str">
        <f>IFERROR(VLOOKUP(B1745,Listor!$N$6:$P$47,3,FALSE)*I1745,"")</f>
        <v/>
      </c>
      <c r="K1745" s="81"/>
      <c r="L1745" s="88" t="str">
        <f>IFERROR((VLOOKUP(B1745,Listor!$N$6:$P$47,3,FALSE)*Biologiska!K1745)+(VLOOKUP(B1745,Listor!$N$6:$Q$47,4,FALSE)),"")</f>
        <v/>
      </c>
      <c r="M1745" s="63" t="str">
        <f t="shared" si="83"/>
        <v/>
      </c>
      <c r="N1745" s="75"/>
      <c r="O1745" s="84" t="str">
        <f t="shared" si="84"/>
        <v/>
      </c>
      <c r="P1745" s="107"/>
      <c r="Q1745" s="87" t="s">
        <v>79</v>
      </c>
      <c r="R1745" s="87"/>
      <c r="S1745" s="87"/>
      <c r="T1745" s="87"/>
      <c r="U1745" s="87"/>
      <c r="V1745" s="86" t="s">
        <v>79</v>
      </c>
      <c r="W1745" s="75"/>
      <c r="X1745" s="102" t="s">
        <v>79</v>
      </c>
      <c r="Y1745" s="63" t="str">
        <f>IFERROR(IF(VLOOKUP(X1745,Listor!$T$6:$U$7,2,FALSE)&lt;O1745,TRUE),"")</f>
        <v/>
      </c>
      <c r="Z1745" s="87"/>
      <c r="AA1745" s="104"/>
    </row>
    <row r="1746" spans="2:27" x14ac:dyDescent="0.25">
      <c r="B1746" s="68" t="s">
        <v>68</v>
      </c>
      <c r="C1746" s="80" t="str">
        <f>IFERROR(VLOOKUP(B1746,Listor!$A$6:$B$62,2,FALSE),"")</f>
        <v/>
      </c>
      <c r="D1746" s="80" t="str">
        <f>IFERROR(VLOOKUP(B1746,Listor!$A$6:$C$62,3,FALSE),"")</f>
        <v/>
      </c>
      <c r="E1746" s="110" t="s">
        <v>79</v>
      </c>
      <c r="F1746" s="66"/>
      <c r="G1746" s="35" t="str">
        <f>IFERROR(VLOOKUP(B1746,Listor!$A$6:$G$62,7,FALSE),"")</f>
        <v/>
      </c>
      <c r="H1746" s="63" t="str">
        <f>IFERROR(VLOOKUP(B1746,Listor!$N$6:$O$47,2,FALSE),"")</f>
        <v/>
      </c>
      <c r="I1746" s="63" t="str">
        <f t="shared" si="82"/>
        <v/>
      </c>
      <c r="J1746" s="96" t="str">
        <f>IFERROR(VLOOKUP(B1746,Listor!$N$6:$P$47,3,FALSE)*I1746,"")</f>
        <v/>
      </c>
      <c r="K1746" s="81"/>
      <c r="L1746" s="88" t="str">
        <f>IFERROR((VLOOKUP(B1746,Listor!$N$6:$P$47,3,FALSE)*Biologiska!K1746)+(VLOOKUP(B1746,Listor!$N$6:$Q$47,4,FALSE)),"")</f>
        <v/>
      </c>
      <c r="M1746" s="63" t="str">
        <f t="shared" si="83"/>
        <v/>
      </c>
      <c r="N1746" s="75"/>
      <c r="O1746" s="84" t="str">
        <f t="shared" si="84"/>
        <v/>
      </c>
      <c r="P1746" s="107"/>
      <c r="Q1746" s="87" t="s">
        <v>79</v>
      </c>
      <c r="R1746" s="87"/>
      <c r="S1746" s="87"/>
      <c r="T1746" s="87"/>
      <c r="U1746" s="87"/>
      <c r="V1746" s="86" t="s">
        <v>79</v>
      </c>
      <c r="W1746" s="75"/>
      <c r="X1746" s="102" t="s">
        <v>79</v>
      </c>
      <c r="Y1746" s="63" t="str">
        <f>IFERROR(IF(VLOOKUP(X1746,Listor!$T$6:$U$7,2,FALSE)&lt;O1746,TRUE),"")</f>
        <v/>
      </c>
      <c r="Z1746" s="87"/>
      <c r="AA1746" s="104"/>
    </row>
    <row r="1747" spans="2:27" x14ac:dyDescent="0.25">
      <c r="B1747" s="68" t="s">
        <v>68</v>
      </c>
      <c r="C1747" s="80" t="str">
        <f>IFERROR(VLOOKUP(B1747,Listor!$A$6:$B$62,2,FALSE),"")</f>
        <v/>
      </c>
      <c r="D1747" s="80" t="str">
        <f>IFERROR(VLOOKUP(B1747,Listor!$A$6:$C$62,3,FALSE),"")</f>
        <v/>
      </c>
      <c r="E1747" s="110" t="s">
        <v>79</v>
      </c>
      <c r="F1747" s="66"/>
      <c r="G1747" s="35" t="str">
        <f>IFERROR(VLOOKUP(B1747,Listor!$A$6:$G$62,7,FALSE),"")</f>
        <v/>
      </c>
      <c r="H1747" s="63" t="str">
        <f>IFERROR(VLOOKUP(B1747,Listor!$N$6:$O$47,2,FALSE),"")</f>
        <v/>
      </c>
      <c r="I1747" s="63" t="str">
        <f t="shared" si="82"/>
        <v/>
      </c>
      <c r="J1747" s="96" t="str">
        <f>IFERROR(VLOOKUP(B1747,Listor!$N$6:$P$47,3,FALSE)*I1747,"")</f>
        <v/>
      </c>
      <c r="K1747" s="81"/>
      <c r="L1747" s="88" t="str">
        <f>IFERROR((VLOOKUP(B1747,Listor!$N$6:$P$47,3,FALSE)*Biologiska!K1747)+(VLOOKUP(B1747,Listor!$N$6:$Q$47,4,FALSE)),"")</f>
        <v/>
      </c>
      <c r="M1747" s="63" t="str">
        <f t="shared" si="83"/>
        <v/>
      </c>
      <c r="N1747" s="75"/>
      <c r="O1747" s="84" t="str">
        <f t="shared" si="84"/>
        <v/>
      </c>
      <c r="P1747" s="107"/>
      <c r="Q1747" s="87" t="s">
        <v>79</v>
      </c>
      <c r="R1747" s="87"/>
      <c r="S1747" s="87"/>
      <c r="T1747" s="87"/>
      <c r="U1747" s="87"/>
      <c r="V1747" s="86" t="s">
        <v>79</v>
      </c>
      <c r="W1747" s="75"/>
      <c r="X1747" s="102" t="s">
        <v>79</v>
      </c>
      <c r="Y1747" s="63" t="str">
        <f>IFERROR(IF(VLOOKUP(X1747,Listor!$T$6:$U$7,2,FALSE)&lt;O1747,TRUE),"")</f>
        <v/>
      </c>
      <c r="Z1747" s="87"/>
      <c r="AA1747" s="104"/>
    </row>
    <row r="1748" spans="2:27" x14ac:dyDescent="0.25">
      <c r="B1748" s="68" t="s">
        <v>68</v>
      </c>
      <c r="C1748" s="80" t="str">
        <f>IFERROR(VLOOKUP(B1748,Listor!$A$6:$B$62,2,FALSE),"")</f>
        <v/>
      </c>
      <c r="D1748" s="80" t="str">
        <f>IFERROR(VLOOKUP(B1748,Listor!$A$6:$C$62,3,FALSE),"")</f>
        <v/>
      </c>
      <c r="E1748" s="110" t="s">
        <v>79</v>
      </c>
      <c r="F1748" s="66"/>
      <c r="G1748" s="35" t="str">
        <f>IFERROR(VLOOKUP(B1748,Listor!$A$6:$G$62,7,FALSE),"")</f>
        <v/>
      </c>
      <c r="H1748" s="63" t="str">
        <f>IFERROR(VLOOKUP(B1748,Listor!$N$6:$O$47,2,FALSE),"")</f>
        <v/>
      </c>
      <c r="I1748" s="63" t="str">
        <f t="shared" si="82"/>
        <v/>
      </c>
      <c r="J1748" s="96" t="str">
        <f>IFERROR(VLOOKUP(B1748,Listor!$N$6:$P$47,3,FALSE)*I1748,"")</f>
        <v/>
      </c>
      <c r="K1748" s="81"/>
      <c r="L1748" s="88" t="str">
        <f>IFERROR((VLOOKUP(B1748,Listor!$N$6:$P$47,3,FALSE)*Biologiska!K1748)+(VLOOKUP(B1748,Listor!$N$6:$Q$47,4,FALSE)),"")</f>
        <v/>
      </c>
      <c r="M1748" s="63" t="str">
        <f t="shared" si="83"/>
        <v/>
      </c>
      <c r="N1748" s="75"/>
      <c r="O1748" s="84" t="str">
        <f t="shared" si="84"/>
        <v/>
      </c>
      <c r="P1748" s="107"/>
      <c r="Q1748" s="87" t="s">
        <v>79</v>
      </c>
      <c r="R1748" s="87"/>
      <c r="S1748" s="87"/>
      <c r="T1748" s="87"/>
      <c r="U1748" s="87"/>
      <c r="V1748" s="86" t="s">
        <v>79</v>
      </c>
      <c r="W1748" s="75"/>
      <c r="X1748" s="102" t="s">
        <v>79</v>
      </c>
      <c r="Y1748" s="63" t="str">
        <f>IFERROR(IF(VLOOKUP(X1748,Listor!$T$6:$U$7,2,FALSE)&lt;O1748,TRUE),"")</f>
        <v/>
      </c>
      <c r="Z1748" s="87"/>
      <c r="AA1748" s="104"/>
    </row>
    <row r="1749" spans="2:27" x14ac:dyDescent="0.25">
      <c r="B1749" s="68" t="s">
        <v>68</v>
      </c>
      <c r="C1749" s="80" t="str">
        <f>IFERROR(VLOOKUP(B1749,Listor!$A$6:$B$62,2,FALSE),"")</f>
        <v/>
      </c>
      <c r="D1749" s="80" t="str">
        <f>IFERROR(VLOOKUP(B1749,Listor!$A$6:$C$62,3,FALSE),"")</f>
        <v/>
      </c>
      <c r="E1749" s="110" t="s">
        <v>79</v>
      </c>
      <c r="F1749" s="66"/>
      <c r="G1749" s="35" t="str">
        <f>IFERROR(VLOOKUP(B1749,Listor!$A$6:$G$62,7,FALSE),"")</f>
        <v/>
      </c>
      <c r="H1749" s="63" t="str">
        <f>IFERROR(VLOOKUP(B1749,Listor!$N$6:$O$47,2,FALSE),"")</f>
        <v/>
      </c>
      <c r="I1749" s="63" t="str">
        <f t="shared" si="82"/>
        <v/>
      </c>
      <c r="J1749" s="96" t="str">
        <f>IFERROR(VLOOKUP(B1749,Listor!$N$6:$P$47,3,FALSE)*I1749,"")</f>
        <v/>
      </c>
      <c r="K1749" s="81"/>
      <c r="L1749" s="88" t="str">
        <f>IFERROR((VLOOKUP(B1749,Listor!$N$6:$P$47,3,FALSE)*Biologiska!K1749)+(VLOOKUP(B1749,Listor!$N$6:$Q$47,4,FALSE)),"")</f>
        <v/>
      </c>
      <c r="M1749" s="63" t="str">
        <f t="shared" si="83"/>
        <v/>
      </c>
      <c r="N1749" s="75"/>
      <c r="O1749" s="84" t="str">
        <f t="shared" si="84"/>
        <v/>
      </c>
      <c r="P1749" s="107"/>
      <c r="Q1749" s="87" t="s">
        <v>79</v>
      </c>
      <c r="R1749" s="87"/>
      <c r="S1749" s="87"/>
      <c r="T1749" s="87"/>
      <c r="U1749" s="87"/>
      <c r="V1749" s="86" t="s">
        <v>79</v>
      </c>
      <c r="W1749" s="75"/>
      <c r="X1749" s="102" t="s">
        <v>79</v>
      </c>
      <c r="Y1749" s="63" t="str">
        <f>IFERROR(IF(VLOOKUP(X1749,Listor!$T$6:$U$7,2,FALSE)&lt;O1749,TRUE),"")</f>
        <v/>
      </c>
      <c r="Z1749" s="87"/>
      <c r="AA1749" s="104"/>
    </row>
    <row r="1750" spans="2:27" x14ac:dyDescent="0.25">
      <c r="B1750" s="68" t="s">
        <v>68</v>
      </c>
      <c r="C1750" s="80" t="str">
        <f>IFERROR(VLOOKUP(B1750,Listor!$A$6:$B$62,2,FALSE),"")</f>
        <v/>
      </c>
      <c r="D1750" s="80" t="str">
        <f>IFERROR(VLOOKUP(B1750,Listor!$A$6:$C$62,3,FALSE),"")</f>
        <v/>
      </c>
      <c r="E1750" s="110" t="s">
        <v>79</v>
      </c>
      <c r="F1750" s="66"/>
      <c r="G1750" s="35" t="str">
        <f>IFERROR(VLOOKUP(B1750,Listor!$A$6:$G$62,7,FALSE),"")</f>
        <v/>
      </c>
      <c r="H1750" s="63" t="str">
        <f>IFERROR(VLOOKUP(B1750,Listor!$N$6:$O$47,2,FALSE),"")</f>
        <v/>
      </c>
      <c r="I1750" s="63" t="str">
        <f t="shared" si="82"/>
        <v/>
      </c>
      <c r="J1750" s="96" t="str">
        <f>IFERROR(VLOOKUP(B1750,Listor!$N$6:$P$47,3,FALSE)*I1750,"")</f>
        <v/>
      </c>
      <c r="K1750" s="81"/>
      <c r="L1750" s="88" t="str">
        <f>IFERROR((VLOOKUP(B1750,Listor!$N$6:$P$47,3,FALSE)*Biologiska!K1750)+(VLOOKUP(B1750,Listor!$N$6:$Q$47,4,FALSE)),"")</f>
        <v/>
      </c>
      <c r="M1750" s="63" t="str">
        <f t="shared" si="83"/>
        <v/>
      </c>
      <c r="N1750" s="75"/>
      <c r="O1750" s="84" t="str">
        <f t="shared" si="84"/>
        <v/>
      </c>
      <c r="P1750" s="107"/>
      <c r="Q1750" s="87" t="s">
        <v>79</v>
      </c>
      <c r="R1750" s="87"/>
      <c r="S1750" s="87"/>
      <c r="T1750" s="87"/>
      <c r="U1750" s="87"/>
      <c r="V1750" s="86" t="s">
        <v>79</v>
      </c>
      <c r="W1750" s="75"/>
      <c r="X1750" s="102" t="s">
        <v>79</v>
      </c>
      <c r="Y1750" s="63" t="str">
        <f>IFERROR(IF(VLOOKUP(X1750,Listor!$T$6:$U$7,2,FALSE)&lt;O1750,TRUE),"")</f>
        <v/>
      </c>
      <c r="Z1750" s="87"/>
      <c r="AA1750" s="104"/>
    </row>
    <row r="1751" spans="2:27" x14ac:dyDescent="0.25">
      <c r="B1751" s="68" t="s">
        <v>68</v>
      </c>
      <c r="C1751" s="80" t="str">
        <f>IFERROR(VLOOKUP(B1751,Listor!$A$6:$B$62,2,FALSE),"")</f>
        <v/>
      </c>
      <c r="D1751" s="80" t="str">
        <f>IFERROR(VLOOKUP(B1751,Listor!$A$6:$C$62,3,FALSE),"")</f>
        <v/>
      </c>
      <c r="E1751" s="110" t="s">
        <v>79</v>
      </c>
      <c r="F1751" s="66"/>
      <c r="G1751" s="35" t="str">
        <f>IFERROR(VLOOKUP(B1751,Listor!$A$6:$G$62,7,FALSE),"")</f>
        <v/>
      </c>
      <c r="H1751" s="63" t="str">
        <f>IFERROR(VLOOKUP(B1751,Listor!$N$6:$O$47,2,FALSE),"")</f>
        <v/>
      </c>
      <c r="I1751" s="63" t="str">
        <f t="shared" si="82"/>
        <v/>
      </c>
      <c r="J1751" s="96" t="str">
        <f>IFERROR(VLOOKUP(B1751,Listor!$N$6:$P$47,3,FALSE)*I1751,"")</f>
        <v/>
      </c>
      <c r="K1751" s="81"/>
      <c r="L1751" s="88" t="str">
        <f>IFERROR((VLOOKUP(B1751,Listor!$N$6:$P$47,3,FALSE)*Biologiska!K1751)+(VLOOKUP(B1751,Listor!$N$6:$Q$47,4,FALSE)),"")</f>
        <v/>
      </c>
      <c r="M1751" s="63" t="str">
        <f t="shared" si="83"/>
        <v/>
      </c>
      <c r="N1751" s="75"/>
      <c r="O1751" s="84" t="str">
        <f t="shared" si="84"/>
        <v/>
      </c>
      <c r="P1751" s="107"/>
      <c r="Q1751" s="87" t="s">
        <v>79</v>
      </c>
      <c r="R1751" s="87"/>
      <c r="S1751" s="87"/>
      <c r="T1751" s="87"/>
      <c r="U1751" s="87"/>
      <c r="V1751" s="86" t="s">
        <v>79</v>
      </c>
      <c r="W1751" s="75"/>
      <c r="X1751" s="102" t="s">
        <v>79</v>
      </c>
      <c r="Y1751" s="63" t="str">
        <f>IFERROR(IF(VLOOKUP(X1751,Listor!$T$6:$U$7,2,FALSE)&lt;O1751,TRUE),"")</f>
        <v/>
      </c>
      <c r="Z1751" s="87"/>
      <c r="AA1751" s="104"/>
    </row>
    <row r="1752" spans="2:27" x14ac:dyDescent="0.25">
      <c r="B1752" s="68" t="s">
        <v>68</v>
      </c>
      <c r="C1752" s="80" t="str">
        <f>IFERROR(VLOOKUP(B1752,Listor!$A$6:$B$62,2,FALSE),"")</f>
        <v/>
      </c>
      <c r="D1752" s="80" t="str">
        <f>IFERROR(VLOOKUP(B1752,Listor!$A$6:$C$62,3,FALSE),"")</f>
        <v/>
      </c>
      <c r="E1752" s="110" t="s">
        <v>79</v>
      </c>
      <c r="F1752" s="66"/>
      <c r="G1752" s="35" t="str">
        <f>IFERROR(VLOOKUP(B1752,Listor!$A$6:$G$62,7,FALSE),"")</f>
        <v/>
      </c>
      <c r="H1752" s="63" t="str">
        <f>IFERROR(VLOOKUP(B1752,Listor!$N$6:$O$47,2,FALSE),"")</f>
        <v/>
      </c>
      <c r="I1752" s="63" t="str">
        <f t="shared" si="82"/>
        <v/>
      </c>
      <c r="J1752" s="96" t="str">
        <f>IFERROR(VLOOKUP(B1752,Listor!$N$6:$P$47,3,FALSE)*I1752,"")</f>
        <v/>
      </c>
      <c r="K1752" s="81"/>
      <c r="L1752" s="88" t="str">
        <f>IFERROR((VLOOKUP(B1752,Listor!$N$6:$P$47,3,FALSE)*Biologiska!K1752)+(VLOOKUP(B1752,Listor!$N$6:$Q$47,4,FALSE)),"")</f>
        <v/>
      </c>
      <c r="M1752" s="63" t="str">
        <f t="shared" si="83"/>
        <v/>
      </c>
      <c r="N1752" s="75"/>
      <c r="O1752" s="84" t="str">
        <f t="shared" si="84"/>
        <v/>
      </c>
      <c r="P1752" s="107"/>
      <c r="Q1752" s="87" t="s">
        <v>79</v>
      </c>
      <c r="R1752" s="87"/>
      <c r="S1752" s="87"/>
      <c r="T1752" s="87"/>
      <c r="U1752" s="87"/>
      <c r="V1752" s="86" t="s">
        <v>79</v>
      </c>
      <c r="W1752" s="75"/>
      <c r="X1752" s="102" t="s">
        <v>79</v>
      </c>
      <c r="Y1752" s="63" t="str">
        <f>IFERROR(IF(VLOOKUP(X1752,Listor!$T$6:$U$7,2,FALSE)&lt;O1752,TRUE),"")</f>
        <v/>
      </c>
      <c r="Z1752" s="87"/>
      <c r="AA1752" s="104"/>
    </row>
    <row r="1753" spans="2:27" x14ac:dyDescent="0.25">
      <c r="B1753" s="68" t="s">
        <v>68</v>
      </c>
      <c r="C1753" s="80" t="str">
        <f>IFERROR(VLOOKUP(B1753,Listor!$A$6:$B$62,2,FALSE),"")</f>
        <v/>
      </c>
      <c r="D1753" s="80" t="str">
        <f>IFERROR(VLOOKUP(B1753,Listor!$A$6:$C$62,3,FALSE),"")</f>
        <v/>
      </c>
      <c r="E1753" s="110" t="s">
        <v>79</v>
      </c>
      <c r="F1753" s="66"/>
      <c r="G1753" s="35" t="str">
        <f>IFERROR(VLOOKUP(B1753,Listor!$A$6:$G$62,7,FALSE),"")</f>
        <v/>
      </c>
      <c r="H1753" s="63" t="str">
        <f>IFERROR(VLOOKUP(B1753,Listor!$N$6:$O$47,2,FALSE),"")</f>
        <v/>
      </c>
      <c r="I1753" s="63" t="str">
        <f t="shared" si="82"/>
        <v/>
      </c>
      <c r="J1753" s="96" t="str">
        <f>IFERROR(VLOOKUP(B1753,Listor!$N$6:$P$47,3,FALSE)*I1753,"")</f>
        <v/>
      </c>
      <c r="K1753" s="81"/>
      <c r="L1753" s="88" t="str">
        <f>IFERROR((VLOOKUP(B1753,Listor!$N$6:$P$47,3,FALSE)*Biologiska!K1753)+(VLOOKUP(B1753,Listor!$N$6:$Q$47,4,FALSE)),"")</f>
        <v/>
      </c>
      <c r="M1753" s="63" t="str">
        <f t="shared" si="83"/>
        <v/>
      </c>
      <c r="N1753" s="75"/>
      <c r="O1753" s="84" t="str">
        <f t="shared" si="84"/>
        <v/>
      </c>
      <c r="P1753" s="107"/>
      <c r="Q1753" s="87" t="s">
        <v>79</v>
      </c>
      <c r="R1753" s="87"/>
      <c r="S1753" s="87"/>
      <c r="T1753" s="87"/>
      <c r="U1753" s="87"/>
      <c r="V1753" s="86" t="s">
        <v>79</v>
      </c>
      <c r="W1753" s="75"/>
      <c r="X1753" s="102" t="s">
        <v>79</v>
      </c>
      <c r="Y1753" s="63" t="str">
        <f>IFERROR(IF(VLOOKUP(X1753,Listor!$T$6:$U$7,2,FALSE)&lt;O1753,TRUE),"")</f>
        <v/>
      </c>
      <c r="Z1753" s="87"/>
      <c r="AA1753" s="104"/>
    </row>
    <row r="1754" spans="2:27" x14ac:dyDescent="0.25">
      <c r="B1754" s="68" t="s">
        <v>68</v>
      </c>
      <c r="C1754" s="80" t="str">
        <f>IFERROR(VLOOKUP(B1754,Listor!$A$6:$B$62,2,FALSE),"")</f>
        <v/>
      </c>
      <c r="D1754" s="80" t="str">
        <f>IFERROR(VLOOKUP(B1754,Listor!$A$6:$C$62,3,FALSE),"")</f>
        <v/>
      </c>
      <c r="E1754" s="110" t="s">
        <v>79</v>
      </c>
      <c r="F1754" s="66"/>
      <c r="G1754" s="35" t="str">
        <f>IFERROR(VLOOKUP(B1754,Listor!$A$6:$G$62,7,FALSE),"")</f>
        <v/>
      </c>
      <c r="H1754" s="63" t="str">
        <f>IFERROR(VLOOKUP(B1754,Listor!$N$6:$O$47,2,FALSE),"")</f>
        <v/>
      </c>
      <c r="I1754" s="63" t="str">
        <f t="shared" si="82"/>
        <v/>
      </c>
      <c r="J1754" s="96" t="str">
        <f>IFERROR(VLOOKUP(B1754,Listor!$N$6:$P$47,3,FALSE)*I1754,"")</f>
        <v/>
      </c>
      <c r="K1754" s="81"/>
      <c r="L1754" s="88" t="str">
        <f>IFERROR((VLOOKUP(B1754,Listor!$N$6:$P$47,3,FALSE)*Biologiska!K1754)+(VLOOKUP(B1754,Listor!$N$6:$Q$47,4,FALSE)),"")</f>
        <v/>
      </c>
      <c r="M1754" s="63" t="str">
        <f t="shared" si="83"/>
        <v/>
      </c>
      <c r="N1754" s="75"/>
      <c r="O1754" s="84" t="str">
        <f t="shared" si="84"/>
        <v/>
      </c>
      <c r="P1754" s="107"/>
      <c r="Q1754" s="87" t="s">
        <v>79</v>
      </c>
      <c r="R1754" s="87"/>
      <c r="S1754" s="87"/>
      <c r="T1754" s="87"/>
      <c r="U1754" s="87"/>
      <c r="V1754" s="86" t="s">
        <v>79</v>
      </c>
      <c r="W1754" s="75"/>
      <c r="X1754" s="102" t="s">
        <v>79</v>
      </c>
      <c r="Y1754" s="63" t="str">
        <f>IFERROR(IF(VLOOKUP(X1754,Listor!$T$6:$U$7,2,FALSE)&lt;O1754,TRUE),"")</f>
        <v/>
      </c>
      <c r="Z1754" s="87"/>
      <c r="AA1754" s="104"/>
    </row>
    <row r="1755" spans="2:27" x14ac:dyDescent="0.25">
      <c r="B1755" s="68" t="s">
        <v>68</v>
      </c>
      <c r="C1755" s="80" t="str">
        <f>IFERROR(VLOOKUP(B1755,Listor!$A$6:$B$62,2,FALSE),"")</f>
        <v/>
      </c>
      <c r="D1755" s="80" t="str">
        <f>IFERROR(VLOOKUP(B1755,Listor!$A$6:$C$62,3,FALSE),"")</f>
        <v/>
      </c>
      <c r="E1755" s="110" t="s">
        <v>79</v>
      </c>
      <c r="F1755" s="66"/>
      <c r="G1755" s="35" t="str">
        <f>IFERROR(VLOOKUP(B1755,Listor!$A$6:$G$62,7,FALSE),"")</f>
        <v/>
      </c>
      <c r="H1755" s="63" t="str">
        <f>IFERROR(VLOOKUP(B1755,Listor!$N$6:$O$47,2,FALSE),"")</f>
        <v/>
      </c>
      <c r="I1755" s="63" t="str">
        <f t="shared" si="82"/>
        <v/>
      </c>
      <c r="J1755" s="96" t="str">
        <f>IFERROR(VLOOKUP(B1755,Listor!$N$6:$P$47,3,FALSE)*I1755,"")</f>
        <v/>
      </c>
      <c r="K1755" s="81"/>
      <c r="L1755" s="88" t="str">
        <f>IFERROR((VLOOKUP(B1755,Listor!$N$6:$P$47,3,FALSE)*Biologiska!K1755)+(VLOOKUP(B1755,Listor!$N$6:$Q$47,4,FALSE)),"")</f>
        <v/>
      </c>
      <c r="M1755" s="63" t="str">
        <f t="shared" si="83"/>
        <v/>
      </c>
      <c r="N1755" s="75"/>
      <c r="O1755" s="84" t="str">
        <f t="shared" si="84"/>
        <v/>
      </c>
      <c r="P1755" s="107"/>
      <c r="Q1755" s="87" t="s">
        <v>79</v>
      </c>
      <c r="R1755" s="87"/>
      <c r="S1755" s="87"/>
      <c r="T1755" s="87"/>
      <c r="U1755" s="87"/>
      <c r="V1755" s="86" t="s">
        <v>79</v>
      </c>
      <c r="W1755" s="75"/>
      <c r="X1755" s="102" t="s">
        <v>79</v>
      </c>
      <c r="Y1755" s="63" t="str">
        <f>IFERROR(IF(VLOOKUP(X1755,Listor!$T$6:$U$7,2,FALSE)&lt;O1755,TRUE),"")</f>
        <v/>
      </c>
      <c r="Z1755" s="87"/>
      <c r="AA1755" s="104"/>
    </row>
    <row r="1756" spans="2:27" x14ac:dyDescent="0.25">
      <c r="B1756" s="68" t="s">
        <v>68</v>
      </c>
      <c r="C1756" s="80" t="str">
        <f>IFERROR(VLOOKUP(B1756,Listor!$A$6:$B$62,2,FALSE),"")</f>
        <v/>
      </c>
      <c r="D1756" s="80" t="str">
        <f>IFERROR(VLOOKUP(B1756,Listor!$A$6:$C$62,3,FALSE),"")</f>
        <v/>
      </c>
      <c r="E1756" s="110" t="s">
        <v>79</v>
      </c>
      <c r="F1756" s="66"/>
      <c r="G1756" s="35" t="str">
        <f>IFERROR(VLOOKUP(B1756,Listor!$A$6:$G$62,7,FALSE),"")</f>
        <v/>
      </c>
      <c r="H1756" s="63" t="str">
        <f>IFERROR(VLOOKUP(B1756,Listor!$N$6:$O$47,2,FALSE),"")</f>
        <v/>
      </c>
      <c r="I1756" s="63" t="str">
        <f t="shared" si="82"/>
        <v/>
      </c>
      <c r="J1756" s="96" t="str">
        <f>IFERROR(VLOOKUP(B1756,Listor!$N$6:$P$47,3,FALSE)*I1756,"")</f>
        <v/>
      </c>
      <c r="K1756" s="81"/>
      <c r="L1756" s="88" t="str">
        <f>IFERROR((VLOOKUP(B1756,Listor!$N$6:$P$47,3,FALSE)*Biologiska!K1756)+(VLOOKUP(B1756,Listor!$N$6:$Q$47,4,FALSE)),"")</f>
        <v/>
      </c>
      <c r="M1756" s="63" t="str">
        <f t="shared" si="83"/>
        <v/>
      </c>
      <c r="N1756" s="75"/>
      <c r="O1756" s="84" t="str">
        <f t="shared" si="84"/>
        <v/>
      </c>
      <c r="P1756" s="107"/>
      <c r="Q1756" s="87" t="s">
        <v>79</v>
      </c>
      <c r="R1756" s="87"/>
      <c r="S1756" s="87"/>
      <c r="T1756" s="87"/>
      <c r="U1756" s="87"/>
      <c r="V1756" s="86" t="s">
        <v>79</v>
      </c>
      <c r="W1756" s="75"/>
      <c r="X1756" s="102" t="s">
        <v>79</v>
      </c>
      <c r="Y1756" s="63" t="str">
        <f>IFERROR(IF(VLOOKUP(X1756,Listor!$T$6:$U$7,2,FALSE)&lt;O1756,TRUE),"")</f>
        <v/>
      </c>
      <c r="Z1756" s="87"/>
      <c r="AA1756" s="104"/>
    </row>
    <row r="1757" spans="2:27" x14ac:dyDescent="0.25">
      <c r="B1757" s="68" t="s">
        <v>68</v>
      </c>
      <c r="C1757" s="80" t="str">
        <f>IFERROR(VLOOKUP(B1757,Listor!$A$6:$B$62,2,FALSE),"")</f>
        <v/>
      </c>
      <c r="D1757" s="80" t="str">
        <f>IFERROR(VLOOKUP(B1757,Listor!$A$6:$C$62,3,FALSE),"")</f>
        <v/>
      </c>
      <c r="E1757" s="110" t="s">
        <v>79</v>
      </c>
      <c r="F1757" s="66"/>
      <c r="G1757" s="35" t="str">
        <f>IFERROR(VLOOKUP(B1757,Listor!$A$6:$G$62,7,FALSE),"")</f>
        <v/>
      </c>
      <c r="H1757" s="63" t="str">
        <f>IFERROR(VLOOKUP(B1757,Listor!$N$6:$O$47,2,FALSE),"")</f>
        <v/>
      </c>
      <c r="I1757" s="63" t="str">
        <f t="shared" si="82"/>
        <v/>
      </c>
      <c r="J1757" s="96" t="str">
        <f>IFERROR(VLOOKUP(B1757,Listor!$N$6:$P$47,3,FALSE)*I1757,"")</f>
        <v/>
      </c>
      <c r="K1757" s="81"/>
      <c r="L1757" s="88" t="str">
        <f>IFERROR((VLOOKUP(B1757,Listor!$N$6:$P$47,3,FALSE)*Biologiska!K1757)+(VLOOKUP(B1757,Listor!$N$6:$Q$47,4,FALSE)),"")</f>
        <v/>
      </c>
      <c r="M1757" s="63" t="str">
        <f t="shared" si="83"/>
        <v/>
      </c>
      <c r="N1757" s="75"/>
      <c r="O1757" s="84" t="str">
        <f t="shared" si="84"/>
        <v/>
      </c>
      <c r="P1757" s="107"/>
      <c r="Q1757" s="87" t="s">
        <v>79</v>
      </c>
      <c r="R1757" s="87"/>
      <c r="S1757" s="87"/>
      <c r="T1757" s="87"/>
      <c r="U1757" s="87"/>
      <c r="V1757" s="86" t="s">
        <v>79</v>
      </c>
      <c r="W1757" s="75"/>
      <c r="X1757" s="102" t="s">
        <v>79</v>
      </c>
      <c r="Y1757" s="63" t="str">
        <f>IFERROR(IF(VLOOKUP(X1757,Listor!$T$6:$U$7,2,FALSE)&lt;O1757,TRUE),"")</f>
        <v/>
      </c>
      <c r="Z1757" s="87"/>
      <c r="AA1757" s="104"/>
    </row>
    <row r="1758" spans="2:27" x14ac:dyDescent="0.25">
      <c r="B1758" s="68" t="s">
        <v>68</v>
      </c>
      <c r="C1758" s="80" t="str">
        <f>IFERROR(VLOOKUP(B1758,Listor!$A$6:$B$62,2,FALSE),"")</f>
        <v/>
      </c>
      <c r="D1758" s="80" t="str">
        <f>IFERROR(VLOOKUP(B1758,Listor!$A$6:$C$62,3,FALSE),"")</f>
        <v/>
      </c>
      <c r="E1758" s="110" t="s">
        <v>79</v>
      </c>
      <c r="F1758" s="66"/>
      <c r="G1758" s="35" t="str">
        <f>IFERROR(VLOOKUP(B1758,Listor!$A$6:$G$62,7,FALSE),"")</f>
        <v/>
      </c>
      <c r="H1758" s="63" t="str">
        <f>IFERROR(VLOOKUP(B1758,Listor!$N$6:$O$47,2,FALSE),"")</f>
        <v/>
      </c>
      <c r="I1758" s="63" t="str">
        <f t="shared" si="82"/>
        <v/>
      </c>
      <c r="J1758" s="96" t="str">
        <f>IFERROR(VLOOKUP(B1758,Listor!$N$6:$P$47,3,FALSE)*I1758,"")</f>
        <v/>
      </c>
      <c r="K1758" s="81"/>
      <c r="L1758" s="88" t="str">
        <f>IFERROR((VLOOKUP(B1758,Listor!$N$6:$P$47,3,FALSE)*Biologiska!K1758)+(VLOOKUP(B1758,Listor!$N$6:$Q$47,4,FALSE)),"")</f>
        <v/>
      </c>
      <c r="M1758" s="63" t="str">
        <f t="shared" si="83"/>
        <v/>
      </c>
      <c r="N1758" s="75"/>
      <c r="O1758" s="84" t="str">
        <f t="shared" si="84"/>
        <v/>
      </c>
      <c r="P1758" s="107"/>
      <c r="Q1758" s="87" t="s">
        <v>79</v>
      </c>
      <c r="R1758" s="87"/>
      <c r="S1758" s="87"/>
      <c r="T1758" s="87"/>
      <c r="U1758" s="87"/>
      <c r="V1758" s="86" t="s">
        <v>79</v>
      </c>
      <c r="W1758" s="75"/>
      <c r="X1758" s="102" t="s">
        <v>79</v>
      </c>
      <c r="Y1758" s="63" t="str">
        <f>IFERROR(IF(VLOOKUP(X1758,Listor!$T$6:$U$7,2,FALSE)&lt;O1758,TRUE),"")</f>
        <v/>
      </c>
      <c r="Z1758" s="87"/>
      <c r="AA1758" s="104"/>
    </row>
    <row r="1759" spans="2:27" x14ac:dyDescent="0.25">
      <c r="B1759" s="68" t="s">
        <v>68</v>
      </c>
      <c r="C1759" s="80" t="str">
        <f>IFERROR(VLOOKUP(B1759,Listor!$A$6:$B$62,2,FALSE),"")</f>
        <v/>
      </c>
      <c r="D1759" s="80" t="str">
        <f>IFERROR(VLOOKUP(B1759,Listor!$A$6:$C$62,3,FALSE),"")</f>
        <v/>
      </c>
      <c r="E1759" s="110" t="s">
        <v>79</v>
      </c>
      <c r="F1759" s="66"/>
      <c r="G1759" s="35" t="str">
        <f>IFERROR(VLOOKUP(B1759,Listor!$A$6:$G$62,7,FALSE),"")</f>
        <v/>
      </c>
      <c r="H1759" s="63" t="str">
        <f>IFERROR(VLOOKUP(B1759,Listor!$N$6:$O$47,2,FALSE),"")</f>
        <v/>
      </c>
      <c r="I1759" s="63" t="str">
        <f t="shared" si="82"/>
        <v/>
      </c>
      <c r="J1759" s="96" t="str">
        <f>IFERROR(VLOOKUP(B1759,Listor!$N$6:$P$47,3,FALSE)*I1759,"")</f>
        <v/>
      </c>
      <c r="K1759" s="81"/>
      <c r="L1759" s="88" t="str">
        <f>IFERROR((VLOOKUP(B1759,Listor!$N$6:$P$47,3,FALSE)*Biologiska!K1759)+(VLOOKUP(B1759,Listor!$N$6:$Q$47,4,FALSE)),"")</f>
        <v/>
      </c>
      <c r="M1759" s="63" t="str">
        <f t="shared" si="83"/>
        <v/>
      </c>
      <c r="N1759" s="75"/>
      <c r="O1759" s="84" t="str">
        <f t="shared" si="84"/>
        <v/>
      </c>
      <c r="P1759" s="107"/>
      <c r="Q1759" s="87" t="s">
        <v>79</v>
      </c>
      <c r="R1759" s="87"/>
      <c r="S1759" s="87"/>
      <c r="T1759" s="87"/>
      <c r="U1759" s="87"/>
      <c r="V1759" s="86" t="s">
        <v>79</v>
      </c>
      <c r="W1759" s="75"/>
      <c r="X1759" s="102" t="s">
        <v>79</v>
      </c>
      <c r="Y1759" s="63" t="str">
        <f>IFERROR(IF(VLOOKUP(X1759,Listor!$T$6:$U$7,2,FALSE)&lt;O1759,TRUE),"")</f>
        <v/>
      </c>
      <c r="Z1759" s="87"/>
      <c r="AA1759" s="104"/>
    </row>
    <row r="1760" spans="2:27" x14ac:dyDescent="0.25">
      <c r="B1760" s="68" t="s">
        <v>68</v>
      </c>
      <c r="C1760" s="80" t="str">
        <f>IFERROR(VLOOKUP(B1760,Listor!$A$6:$B$62,2,FALSE),"")</f>
        <v/>
      </c>
      <c r="D1760" s="80" t="str">
        <f>IFERROR(VLOOKUP(B1760,Listor!$A$6:$C$62,3,FALSE),"")</f>
        <v/>
      </c>
      <c r="E1760" s="110" t="s">
        <v>79</v>
      </c>
      <c r="F1760" s="66"/>
      <c r="G1760" s="35" t="str">
        <f>IFERROR(VLOOKUP(B1760,Listor!$A$6:$G$62,7,FALSE),"")</f>
        <v/>
      </c>
      <c r="H1760" s="63" t="str">
        <f>IFERROR(VLOOKUP(B1760,Listor!$N$6:$O$47,2,FALSE),"")</f>
        <v/>
      </c>
      <c r="I1760" s="63" t="str">
        <f t="shared" si="82"/>
        <v/>
      </c>
      <c r="J1760" s="96" t="str">
        <f>IFERROR(VLOOKUP(B1760,Listor!$N$6:$P$47,3,FALSE)*I1760,"")</f>
        <v/>
      </c>
      <c r="K1760" s="81"/>
      <c r="L1760" s="88" t="str">
        <f>IFERROR((VLOOKUP(B1760,Listor!$N$6:$P$47,3,FALSE)*Biologiska!K1760)+(VLOOKUP(B1760,Listor!$N$6:$Q$47,4,FALSE)),"")</f>
        <v/>
      </c>
      <c r="M1760" s="63" t="str">
        <f t="shared" si="83"/>
        <v/>
      </c>
      <c r="N1760" s="75"/>
      <c r="O1760" s="84" t="str">
        <f t="shared" si="84"/>
        <v/>
      </c>
      <c r="P1760" s="107"/>
      <c r="Q1760" s="87" t="s">
        <v>79</v>
      </c>
      <c r="R1760" s="87"/>
      <c r="S1760" s="87"/>
      <c r="T1760" s="87"/>
      <c r="U1760" s="87"/>
      <c r="V1760" s="86" t="s">
        <v>79</v>
      </c>
      <c r="W1760" s="75"/>
      <c r="X1760" s="102" t="s">
        <v>79</v>
      </c>
      <c r="Y1760" s="63" t="str">
        <f>IFERROR(IF(VLOOKUP(X1760,Listor!$T$6:$U$7,2,FALSE)&lt;O1760,TRUE),"")</f>
        <v/>
      </c>
      <c r="Z1760" s="87"/>
      <c r="AA1760" s="104"/>
    </row>
    <row r="1761" spans="2:27" x14ac:dyDescent="0.25">
      <c r="B1761" s="68" t="s">
        <v>68</v>
      </c>
      <c r="C1761" s="80" t="str">
        <f>IFERROR(VLOOKUP(B1761,Listor!$A$6:$B$62,2,FALSE),"")</f>
        <v/>
      </c>
      <c r="D1761" s="80" t="str">
        <f>IFERROR(VLOOKUP(B1761,Listor!$A$6:$C$62,3,FALSE),"")</f>
        <v/>
      </c>
      <c r="E1761" s="110" t="s">
        <v>79</v>
      </c>
      <c r="F1761" s="66"/>
      <c r="G1761" s="35" t="str">
        <f>IFERROR(VLOOKUP(B1761,Listor!$A$6:$G$62,7,FALSE),"")</f>
        <v/>
      </c>
      <c r="H1761" s="63" t="str">
        <f>IFERROR(VLOOKUP(B1761,Listor!$N$6:$O$47,2,FALSE),"")</f>
        <v/>
      </c>
      <c r="I1761" s="63" t="str">
        <f t="shared" si="82"/>
        <v/>
      </c>
      <c r="J1761" s="96" t="str">
        <f>IFERROR(VLOOKUP(B1761,Listor!$N$6:$P$47,3,FALSE)*I1761,"")</f>
        <v/>
      </c>
      <c r="K1761" s="81"/>
      <c r="L1761" s="88" t="str">
        <f>IFERROR((VLOOKUP(B1761,Listor!$N$6:$P$47,3,FALSE)*Biologiska!K1761)+(VLOOKUP(B1761,Listor!$N$6:$Q$47,4,FALSE)),"")</f>
        <v/>
      </c>
      <c r="M1761" s="63" t="str">
        <f t="shared" si="83"/>
        <v/>
      </c>
      <c r="N1761" s="75"/>
      <c r="O1761" s="84" t="str">
        <f t="shared" si="84"/>
        <v/>
      </c>
      <c r="P1761" s="107"/>
      <c r="Q1761" s="87" t="s">
        <v>79</v>
      </c>
      <c r="R1761" s="87"/>
      <c r="S1761" s="87"/>
      <c r="T1761" s="87"/>
      <c r="U1761" s="87"/>
      <c r="V1761" s="86" t="s">
        <v>79</v>
      </c>
      <c r="W1761" s="75"/>
      <c r="X1761" s="102" t="s">
        <v>79</v>
      </c>
      <c r="Y1761" s="63" t="str">
        <f>IFERROR(IF(VLOOKUP(X1761,Listor!$T$6:$U$7,2,FALSE)&lt;O1761,TRUE),"")</f>
        <v/>
      </c>
      <c r="Z1761" s="87"/>
      <c r="AA1761" s="104"/>
    </row>
    <row r="1762" spans="2:27" x14ac:dyDescent="0.25">
      <c r="B1762" s="68" t="s">
        <v>68</v>
      </c>
      <c r="C1762" s="80" t="str">
        <f>IFERROR(VLOOKUP(B1762,Listor!$A$6:$B$62,2,FALSE),"")</f>
        <v/>
      </c>
      <c r="D1762" s="80" t="str">
        <f>IFERROR(VLOOKUP(B1762,Listor!$A$6:$C$62,3,FALSE),"")</f>
        <v/>
      </c>
      <c r="E1762" s="110" t="s">
        <v>79</v>
      </c>
      <c r="F1762" s="66"/>
      <c r="G1762" s="35" t="str">
        <f>IFERROR(VLOOKUP(B1762,Listor!$A$6:$G$62,7,FALSE),"")</f>
        <v/>
      </c>
      <c r="H1762" s="63" t="str">
        <f>IFERROR(VLOOKUP(B1762,Listor!$N$6:$O$47,2,FALSE),"")</f>
        <v/>
      </c>
      <c r="I1762" s="63" t="str">
        <f t="shared" si="82"/>
        <v/>
      </c>
      <c r="J1762" s="96" t="str">
        <f>IFERROR(VLOOKUP(B1762,Listor!$N$6:$P$47,3,FALSE)*I1762,"")</f>
        <v/>
      </c>
      <c r="K1762" s="81"/>
      <c r="L1762" s="88" t="str">
        <f>IFERROR((VLOOKUP(B1762,Listor!$N$6:$P$47,3,FALSE)*Biologiska!K1762)+(VLOOKUP(B1762,Listor!$N$6:$Q$47,4,FALSE)),"")</f>
        <v/>
      </c>
      <c r="M1762" s="63" t="str">
        <f t="shared" si="83"/>
        <v/>
      </c>
      <c r="N1762" s="75"/>
      <c r="O1762" s="84" t="str">
        <f t="shared" si="84"/>
        <v/>
      </c>
      <c r="P1762" s="107"/>
      <c r="Q1762" s="87" t="s">
        <v>79</v>
      </c>
      <c r="R1762" s="87"/>
      <c r="S1762" s="87"/>
      <c r="T1762" s="87"/>
      <c r="U1762" s="87"/>
      <c r="V1762" s="86" t="s">
        <v>79</v>
      </c>
      <c r="W1762" s="75"/>
      <c r="X1762" s="102" t="s">
        <v>79</v>
      </c>
      <c r="Y1762" s="63" t="str">
        <f>IFERROR(IF(VLOOKUP(X1762,Listor!$T$6:$U$7,2,FALSE)&lt;O1762,TRUE),"")</f>
        <v/>
      </c>
      <c r="Z1762" s="87"/>
      <c r="AA1762" s="104"/>
    </row>
    <row r="1763" spans="2:27" x14ac:dyDescent="0.25">
      <c r="B1763" s="68" t="s">
        <v>68</v>
      </c>
      <c r="C1763" s="80" t="str">
        <f>IFERROR(VLOOKUP(B1763,Listor!$A$6:$B$62,2,FALSE),"")</f>
        <v/>
      </c>
      <c r="D1763" s="80" t="str">
        <f>IFERROR(VLOOKUP(B1763,Listor!$A$6:$C$62,3,FALSE),"")</f>
        <v/>
      </c>
      <c r="E1763" s="110" t="s">
        <v>79</v>
      </c>
      <c r="F1763" s="66"/>
      <c r="G1763" s="35" t="str">
        <f>IFERROR(VLOOKUP(B1763,Listor!$A$6:$G$62,7,FALSE),"")</f>
        <v/>
      </c>
      <c r="H1763" s="63" t="str">
        <f>IFERROR(VLOOKUP(B1763,Listor!$N$6:$O$47,2,FALSE),"")</f>
        <v/>
      </c>
      <c r="I1763" s="63" t="str">
        <f t="shared" si="82"/>
        <v/>
      </c>
      <c r="J1763" s="96" t="str">
        <f>IFERROR(VLOOKUP(B1763,Listor!$N$6:$P$47,3,FALSE)*I1763,"")</f>
        <v/>
      </c>
      <c r="K1763" s="81"/>
      <c r="L1763" s="88" t="str">
        <f>IFERROR((VLOOKUP(B1763,Listor!$N$6:$P$47,3,FALSE)*Biologiska!K1763)+(VLOOKUP(B1763,Listor!$N$6:$Q$47,4,FALSE)),"")</f>
        <v/>
      </c>
      <c r="M1763" s="63" t="str">
        <f t="shared" si="83"/>
        <v/>
      </c>
      <c r="N1763" s="75"/>
      <c r="O1763" s="84" t="str">
        <f t="shared" si="84"/>
        <v/>
      </c>
      <c r="P1763" s="107"/>
      <c r="Q1763" s="87" t="s">
        <v>79</v>
      </c>
      <c r="R1763" s="87"/>
      <c r="S1763" s="87"/>
      <c r="T1763" s="87"/>
      <c r="U1763" s="87"/>
      <c r="V1763" s="86" t="s">
        <v>79</v>
      </c>
      <c r="W1763" s="75"/>
      <c r="X1763" s="102" t="s">
        <v>79</v>
      </c>
      <c r="Y1763" s="63" t="str">
        <f>IFERROR(IF(VLOOKUP(X1763,Listor!$T$6:$U$7,2,FALSE)&lt;O1763,TRUE),"")</f>
        <v/>
      </c>
      <c r="Z1763" s="87"/>
      <c r="AA1763" s="104"/>
    </row>
    <row r="1764" spans="2:27" x14ac:dyDescent="0.25">
      <c r="B1764" s="68" t="s">
        <v>68</v>
      </c>
      <c r="C1764" s="80" t="str">
        <f>IFERROR(VLOOKUP(B1764,Listor!$A$6:$B$62,2,FALSE),"")</f>
        <v/>
      </c>
      <c r="D1764" s="80" t="str">
        <f>IFERROR(VLOOKUP(B1764,Listor!$A$6:$C$62,3,FALSE),"")</f>
        <v/>
      </c>
      <c r="E1764" s="110" t="s">
        <v>79</v>
      </c>
      <c r="F1764" s="66"/>
      <c r="G1764" s="35" t="str">
        <f>IFERROR(VLOOKUP(B1764,Listor!$A$6:$G$62,7,FALSE),"")</f>
        <v/>
      </c>
      <c r="H1764" s="63" t="str">
        <f>IFERROR(VLOOKUP(B1764,Listor!$N$6:$O$47,2,FALSE),"")</f>
        <v/>
      </c>
      <c r="I1764" s="63" t="str">
        <f t="shared" si="82"/>
        <v/>
      </c>
      <c r="J1764" s="96" t="str">
        <f>IFERROR(VLOOKUP(B1764,Listor!$N$6:$P$47,3,FALSE)*I1764,"")</f>
        <v/>
      </c>
      <c r="K1764" s="81"/>
      <c r="L1764" s="88" t="str">
        <f>IFERROR((VLOOKUP(B1764,Listor!$N$6:$P$47,3,FALSE)*Biologiska!K1764)+(VLOOKUP(B1764,Listor!$N$6:$Q$47,4,FALSE)),"")</f>
        <v/>
      </c>
      <c r="M1764" s="63" t="str">
        <f t="shared" si="83"/>
        <v/>
      </c>
      <c r="N1764" s="75"/>
      <c r="O1764" s="84" t="str">
        <f t="shared" si="84"/>
        <v/>
      </c>
      <c r="P1764" s="107"/>
      <c r="Q1764" s="87" t="s">
        <v>79</v>
      </c>
      <c r="R1764" s="87"/>
      <c r="S1764" s="87"/>
      <c r="T1764" s="87"/>
      <c r="U1764" s="87"/>
      <c r="V1764" s="86" t="s">
        <v>79</v>
      </c>
      <c r="W1764" s="75"/>
      <c r="X1764" s="102" t="s">
        <v>79</v>
      </c>
      <c r="Y1764" s="63" t="str">
        <f>IFERROR(IF(VLOOKUP(X1764,Listor!$T$6:$U$7,2,FALSE)&lt;O1764,TRUE),"")</f>
        <v/>
      </c>
      <c r="Z1764" s="87"/>
      <c r="AA1764" s="104"/>
    </row>
    <row r="1765" spans="2:27" x14ac:dyDescent="0.25">
      <c r="B1765" s="68" t="s">
        <v>68</v>
      </c>
      <c r="C1765" s="80" t="str">
        <f>IFERROR(VLOOKUP(B1765,Listor!$A$6:$B$62,2,FALSE),"")</f>
        <v/>
      </c>
      <c r="D1765" s="80" t="str">
        <f>IFERROR(VLOOKUP(B1765,Listor!$A$6:$C$62,3,FALSE),"")</f>
        <v/>
      </c>
      <c r="E1765" s="110" t="s">
        <v>79</v>
      </c>
      <c r="F1765" s="66"/>
      <c r="G1765" s="35" t="str">
        <f>IFERROR(VLOOKUP(B1765,Listor!$A$6:$G$62,7,FALSE),"")</f>
        <v/>
      </c>
      <c r="H1765" s="63" t="str">
        <f>IFERROR(VLOOKUP(B1765,Listor!$N$6:$O$47,2,FALSE),"")</f>
        <v/>
      </c>
      <c r="I1765" s="63" t="str">
        <f t="shared" si="82"/>
        <v/>
      </c>
      <c r="J1765" s="96" t="str">
        <f>IFERROR(VLOOKUP(B1765,Listor!$N$6:$P$47,3,FALSE)*I1765,"")</f>
        <v/>
      </c>
      <c r="K1765" s="81"/>
      <c r="L1765" s="88" t="str">
        <f>IFERROR((VLOOKUP(B1765,Listor!$N$6:$P$47,3,FALSE)*Biologiska!K1765)+(VLOOKUP(B1765,Listor!$N$6:$Q$47,4,FALSE)),"")</f>
        <v/>
      </c>
      <c r="M1765" s="63" t="str">
        <f t="shared" si="83"/>
        <v/>
      </c>
      <c r="N1765" s="75"/>
      <c r="O1765" s="84" t="str">
        <f t="shared" si="84"/>
        <v/>
      </c>
      <c r="P1765" s="107"/>
      <c r="Q1765" s="87" t="s">
        <v>79</v>
      </c>
      <c r="R1765" s="87"/>
      <c r="S1765" s="87"/>
      <c r="T1765" s="87"/>
      <c r="U1765" s="87"/>
      <c r="V1765" s="86" t="s">
        <v>79</v>
      </c>
      <c r="W1765" s="75"/>
      <c r="X1765" s="102" t="s">
        <v>79</v>
      </c>
      <c r="Y1765" s="63" t="str">
        <f>IFERROR(IF(VLOOKUP(X1765,Listor!$T$6:$U$7,2,FALSE)&lt;O1765,TRUE),"")</f>
        <v/>
      </c>
      <c r="Z1765" s="87"/>
      <c r="AA1765" s="104"/>
    </row>
    <row r="1766" spans="2:27" x14ac:dyDescent="0.25">
      <c r="B1766" s="68" t="s">
        <v>68</v>
      </c>
      <c r="C1766" s="80" t="str">
        <f>IFERROR(VLOOKUP(B1766,Listor!$A$6:$B$62,2,FALSE),"")</f>
        <v/>
      </c>
      <c r="D1766" s="80" t="str">
        <f>IFERROR(VLOOKUP(B1766,Listor!$A$6:$C$62,3,FALSE),"")</f>
        <v/>
      </c>
      <c r="E1766" s="110" t="s">
        <v>79</v>
      </c>
      <c r="F1766" s="66"/>
      <c r="G1766" s="35" t="str">
        <f>IFERROR(VLOOKUP(B1766,Listor!$A$6:$G$62,7,FALSE),"")</f>
        <v/>
      </c>
      <c r="H1766" s="63" t="str">
        <f>IFERROR(VLOOKUP(B1766,Listor!$N$6:$O$47,2,FALSE),"")</f>
        <v/>
      </c>
      <c r="I1766" s="63" t="str">
        <f t="shared" si="82"/>
        <v/>
      </c>
      <c r="J1766" s="96" t="str">
        <f>IFERROR(VLOOKUP(B1766,Listor!$N$6:$P$47,3,FALSE)*I1766,"")</f>
        <v/>
      </c>
      <c r="K1766" s="81"/>
      <c r="L1766" s="88" t="str">
        <f>IFERROR((VLOOKUP(B1766,Listor!$N$6:$P$47,3,FALSE)*Biologiska!K1766)+(VLOOKUP(B1766,Listor!$N$6:$Q$47,4,FALSE)),"")</f>
        <v/>
      </c>
      <c r="M1766" s="63" t="str">
        <f t="shared" si="83"/>
        <v/>
      </c>
      <c r="N1766" s="75"/>
      <c r="O1766" s="84" t="str">
        <f t="shared" si="84"/>
        <v/>
      </c>
      <c r="P1766" s="107"/>
      <c r="Q1766" s="87" t="s">
        <v>79</v>
      </c>
      <c r="R1766" s="87"/>
      <c r="S1766" s="87"/>
      <c r="T1766" s="87"/>
      <c r="U1766" s="87"/>
      <c r="V1766" s="86" t="s">
        <v>79</v>
      </c>
      <c r="W1766" s="75"/>
      <c r="X1766" s="102" t="s">
        <v>79</v>
      </c>
      <c r="Y1766" s="63" t="str">
        <f>IFERROR(IF(VLOOKUP(X1766,Listor!$T$6:$U$7,2,FALSE)&lt;O1766,TRUE),"")</f>
        <v/>
      </c>
      <c r="Z1766" s="87"/>
      <c r="AA1766" s="104"/>
    </row>
    <row r="1767" spans="2:27" x14ac:dyDescent="0.25">
      <c r="B1767" s="68" t="s">
        <v>68</v>
      </c>
      <c r="C1767" s="80" t="str">
        <f>IFERROR(VLOOKUP(B1767,Listor!$A$6:$B$62,2,FALSE),"")</f>
        <v/>
      </c>
      <c r="D1767" s="80" t="str">
        <f>IFERROR(VLOOKUP(B1767,Listor!$A$6:$C$62,3,FALSE),"")</f>
        <v/>
      </c>
      <c r="E1767" s="110" t="s">
        <v>79</v>
      </c>
      <c r="F1767" s="66"/>
      <c r="G1767" s="35" t="str">
        <f>IFERROR(VLOOKUP(B1767,Listor!$A$6:$G$62,7,FALSE),"")</f>
        <v/>
      </c>
      <c r="H1767" s="63" t="str">
        <f>IFERROR(VLOOKUP(B1767,Listor!$N$6:$O$47,2,FALSE),"")</f>
        <v/>
      </c>
      <c r="I1767" s="63" t="str">
        <f t="shared" si="82"/>
        <v/>
      </c>
      <c r="J1767" s="96" t="str">
        <f>IFERROR(VLOOKUP(B1767,Listor!$N$6:$P$47,3,FALSE)*I1767,"")</f>
        <v/>
      </c>
      <c r="K1767" s="81"/>
      <c r="L1767" s="88" t="str">
        <f>IFERROR((VLOOKUP(B1767,Listor!$N$6:$P$47,3,FALSE)*Biologiska!K1767)+(VLOOKUP(B1767,Listor!$N$6:$Q$47,4,FALSE)),"")</f>
        <v/>
      </c>
      <c r="M1767" s="63" t="str">
        <f t="shared" si="83"/>
        <v/>
      </c>
      <c r="N1767" s="75"/>
      <c r="O1767" s="84" t="str">
        <f t="shared" si="84"/>
        <v/>
      </c>
      <c r="P1767" s="107"/>
      <c r="Q1767" s="87" t="s">
        <v>79</v>
      </c>
      <c r="R1767" s="87"/>
      <c r="S1767" s="87"/>
      <c r="T1767" s="87"/>
      <c r="U1767" s="87"/>
      <c r="V1767" s="86" t="s">
        <v>79</v>
      </c>
      <c r="W1767" s="75"/>
      <c r="X1767" s="102" t="s">
        <v>79</v>
      </c>
      <c r="Y1767" s="63" t="str">
        <f>IFERROR(IF(VLOOKUP(X1767,Listor!$T$6:$U$7,2,FALSE)&lt;O1767,TRUE),"")</f>
        <v/>
      </c>
      <c r="Z1767" s="87"/>
      <c r="AA1767" s="104"/>
    </row>
    <row r="1768" spans="2:27" x14ac:dyDescent="0.25">
      <c r="B1768" s="68" t="s">
        <v>68</v>
      </c>
      <c r="C1768" s="80" t="str">
        <f>IFERROR(VLOOKUP(B1768,Listor!$A$6:$B$62,2,FALSE),"")</f>
        <v/>
      </c>
      <c r="D1768" s="80" t="str">
        <f>IFERROR(VLOOKUP(B1768,Listor!$A$6:$C$62,3,FALSE),"")</f>
        <v/>
      </c>
      <c r="E1768" s="110" t="s">
        <v>79</v>
      </c>
      <c r="F1768" s="66"/>
      <c r="G1768" s="35" t="str">
        <f>IFERROR(VLOOKUP(B1768,Listor!$A$6:$G$62,7,FALSE),"")</f>
        <v/>
      </c>
      <c r="H1768" s="63" t="str">
        <f>IFERROR(VLOOKUP(B1768,Listor!$N$6:$O$47,2,FALSE),"")</f>
        <v/>
      </c>
      <c r="I1768" s="63" t="str">
        <f t="shared" si="82"/>
        <v/>
      </c>
      <c r="J1768" s="96" t="str">
        <f>IFERROR(VLOOKUP(B1768,Listor!$N$6:$P$47,3,FALSE)*I1768,"")</f>
        <v/>
      </c>
      <c r="K1768" s="81"/>
      <c r="L1768" s="88" t="str">
        <f>IFERROR((VLOOKUP(B1768,Listor!$N$6:$P$47,3,FALSE)*Biologiska!K1768)+(VLOOKUP(B1768,Listor!$N$6:$Q$47,4,FALSE)),"")</f>
        <v/>
      </c>
      <c r="M1768" s="63" t="str">
        <f t="shared" si="83"/>
        <v/>
      </c>
      <c r="N1768" s="75"/>
      <c r="O1768" s="84" t="str">
        <f t="shared" si="84"/>
        <v/>
      </c>
      <c r="P1768" s="107"/>
      <c r="Q1768" s="87" t="s">
        <v>79</v>
      </c>
      <c r="R1768" s="87"/>
      <c r="S1768" s="87"/>
      <c r="T1768" s="87"/>
      <c r="U1768" s="87"/>
      <c r="V1768" s="86" t="s">
        <v>79</v>
      </c>
      <c r="W1768" s="75"/>
      <c r="X1768" s="102" t="s">
        <v>79</v>
      </c>
      <c r="Y1768" s="63" t="str">
        <f>IFERROR(IF(VLOOKUP(X1768,Listor!$T$6:$U$7,2,FALSE)&lt;O1768,TRUE),"")</f>
        <v/>
      </c>
      <c r="Z1768" s="87"/>
      <c r="AA1768" s="104"/>
    </row>
    <row r="1769" spans="2:27" x14ac:dyDescent="0.25">
      <c r="B1769" s="68" t="s">
        <v>68</v>
      </c>
      <c r="C1769" s="80" t="str">
        <f>IFERROR(VLOOKUP(B1769,Listor!$A$6:$B$62,2,FALSE),"")</f>
        <v/>
      </c>
      <c r="D1769" s="80" t="str">
        <f>IFERROR(VLOOKUP(B1769,Listor!$A$6:$C$62,3,FALSE),"")</f>
        <v/>
      </c>
      <c r="E1769" s="110" t="s">
        <v>79</v>
      </c>
      <c r="F1769" s="66"/>
      <c r="G1769" s="35" t="str">
        <f>IFERROR(VLOOKUP(B1769,Listor!$A$6:$G$62,7,FALSE),"")</f>
        <v/>
      </c>
      <c r="H1769" s="63" t="str">
        <f>IFERROR(VLOOKUP(B1769,Listor!$N$6:$O$47,2,FALSE),"")</f>
        <v/>
      </c>
      <c r="I1769" s="63" t="str">
        <f t="shared" ref="I1769:I1832" si="85">IFERROR(F1769*H1769,"")</f>
        <v/>
      </c>
      <c r="J1769" s="96" t="str">
        <f>IFERROR(VLOOKUP(B1769,Listor!$N$6:$P$47,3,FALSE)*I1769,"")</f>
        <v/>
      </c>
      <c r="K1769" s="81"/>
      <c r="L1769" s="88" t="str">
        <f>IFERROR((VLOOKUP(B1769,Listor!$N$6:$P$47,3,FALSE)*Biologiska!K1769)+(VLOOKUP(B1769,Listor!$N$6:$Q$47,4,FALSE)),"")</f>
        <v/>
      </c>
      <c r="M1769" s="63" t="str">
        <f t="shared" ref="M1769:M1832" si="86">IFERROR(I1769*L1769,"")</f>
        <v/>
      </c>
      <c r="N1769" s="75"/>
      <c r="O1769" s="84" t="str">
        <f t="shared" ref="O1769:O1832" si="87">IF(ISBLANK(K1769),"",IFERROR(((83.8-K1769)/83.8)*100,""))</f>
        <v/>
      </c>
      <c r="P1769" s="107"/>
      <c r="Q1769" s="87" t="s">
        <v>79</v>
      </c>
      <c r="R1769" s="87"/>
      <c r="S1769" s="87"/>
      <c r="T1769" s="87"/>
      <c r="U1769" s="87"/>
      <c r="V1769" s="86" t="s">
        <v>79</v>
      </c>
      <c r="W1769" s="75"/>
      <c r="X1769" s="102" t="s">
        <v>79</v>
      </c>
      <c r="Y1769" s="63" t="str">
        <f>IFERROR(IF(VLOOKUP(X1769,Listor!$T$6:$U$7,2,FALSE)&lt;O1769,TRUE),"")</f>
        <v/>
      </c>
      <c r="Z1769" s="87"/>
      <c r="AA1769" s="104"/>
    </row>
    <row r="1770" spans="2:27" x14ac:dyDescent="0.25">
      <c r="B1770" s="68" t="s">
        <v>68</v>
      </c>
      <c r="C1770" s="80" t="str">
        <f>IFERROR(VLOOKUP(B1770,Listor!$A$6:$B$62,2,FALSE),"")</f>
        <v/>
      </c>
      <c r="D1770" s="80" t="str">
        <f>IFERROR(VLOOKUP(B1770,Listor!$A$6:$C$62,3,FALSE),"")</f>
        <v/>
      </c>
      <c r="E1770" s="110" t="s">
        <v>79</v>
      </c>
      <c r="F1770" s="66"/>
      <c r="G1770" s="35" t="str">
        <f>IFERROR(VLOOKUP(B1770,Listor!$A$6:$G$62,7,FALSE),"")</f>
        <v/>
      </c>
      <c r="H1770" s="63" t="str">
        <f>IFERROR(VLOOKUP(B1770,Listor!$N$6:$O$47,2,FALSE),"")</f>
        <v/>
      </c>
      <c r="I1770" s="63" t="str">
        <f t="shared" si="85"/>
        <v/>
      </c>
      <c r="J1770" s="96" t="str">
        <f>IFERROR(VLOOKUP(B1770,Listor!$N$6:$P$47,3,FALSE)*I1770,"")</f>
        <v/>
      </c>
      <c r="K1770" s="81"/>
      <c r="L1770" s="88" t="str">
        <f>IFERROR((VLOOKUP(B1770,Listor!$N$6:$P$47,3,FALSE)*Biologiska!K1770)+(VLOOKUP(B1770,Listor!$N$6:$Q$47,4,FALSE)),"")</f>
        <v/>
      </c>
      <c r="M1770" s="63" t="str">
        <f t="shared" si="86"/>
        <v/>
      </c>
      <c r="N1770" s="75"/>
      <c r="O1770" s="84" t="str">
        <f t="shared" si="87"/>
        <v/>
      </c>
      <c r="P1770" s="107"/>
      <c r="Q1770" s="87" t="s">
        <v>79</v>
      </c>
      <c r="R1770" s="87"/>
      <c r="S1770" s="87"/>
      <c r="T1770" s="87"/>
      <c r="U1770" s="87"/>
      <c r="V1770" s="86" t="s">
        <v>79</v>
      </c>
      <c r="W1770" s="75"/>
      <c r="X1770" s="102" t="s">
        <v>79</v>
      </c>
      <c r="Y1770" s="63" t="str">
        <f>IFERROR(IF(VLOOKUP(X1770,Listor!$T$6:$U$7,2,FALSE)&lt;O1770,TRUE),"")</f>
        <v/>
      </c>
      <c r="Z1770" s="87"/>
      <c r="AA1770" s="104"/>
    </row>
    <row r="1771" spans="2:27" x14ac:dyDescent="0.25">
      <c r="B1771" s="68" t="s">
        <v>68</v>
      </c>
      <c r="C1771" s="80" t="str">
        <f>IFERROR(VLOOKUP(B1771,Listor!$A$6:$B$62,2,FALSE),"")</f>
        <v/>
      </c>
      <c r="D1771" s="80" t="str">
        <f>IFERROR(VLOOKUP(B1771,Listor!$A$6:$C$62,3,FALSE),"")</f>
        <v/>
      </c>
      <c r="E1771" s="110" t="s">
        <v>79</v>
      </c>
      <c r="F1771" s="66"/>
      <c r="G1771" s="35" t="str">
        <f>IFERROR(VLOOKUP(B1771,Listor!$A$6:$G$62,7,FALSE),"")</f>
        <v/>
      </c>
      <c r="H1771" s="63" t="str">
        <f>IFERROR(VLOOKUP(B1771,Listor!$N$6:$O$47,2,FALSE),"")</f>
        <v/>
      </c>
      <c r="I1771" s="63" t="str">
        <f t="shared" si="85"/>
        <v/>
      </c>
      <c r="J1771" s="96" t="str">
        <f>IFERROR(VLOOKUP(B1771,Listor!$N$6:$P$47,3,FALSE)*I1771,"")</f>
        <v/>
      </c>
      <c r="K1771" s="81"/>
      <c r="L1771" s="88" t="str">
        <f>IFERROR((VLOOKUP(B1771,Listor!$N$6:$P$47,3,FALSE)*Biologiska!K1771)+(VLOOKUP(B1771,Listor!$N$6:$Q$47,4,FALSE)),"")</f>
        <v/>
      </c>
      <c r="M1771" s="63" t="str">
        <f t="shared" si="86"/>
        <v/>
      </c>
      <c r="N1771" s="75"/>
      <c r="O1771" s="84" t="str">
        <f t="shared" si="87"/>
        <v/>
      </c>
      <c r="P1771" s="107"/>
      <c r="Q1771" s="87" t="s">
        <v>79</v>
      </c>
      <c r="R1771" s="87"/>
      <c r="S1771" s="87"/>
      <c r="T1771" s="87"/>
      <c r="U1771" s="87"/>
      <c r="V1771" s="86" t="s">
        <v>79</v>
      </c>
      <c r="W1771" s="75"/>
      <c r="X1771" s="102" t="s">
        <v>79</v>
      </c>
      <c r="Y1771" s="63" t="str">
        <f>IFERROR(IF(VLOOKUP(X1771,Listor!$T$6:$U$7,2,FALSE)&lt;O1771,TRUE),"")</f>
        <v/>
      </c>
      <c r="Z1771" s="87"/>
      <c r="AA1771" s="104"/>
    </row>
    <row r="1772" spans="2:27" x14ac:dyDescent="0.25">
      <c r="B1772" s="68" t="s">
        <v>68</v>
      </c>
      <c r="C1772" s="80" t="str">
        <f>IFERROR(VLOOKUP(B1772,Listor!$A$6:$B$62,2,FALSE),"")</f>
        <v/>
      </c>
      <c r="D1772" s="80" t="str">
        <f>IFERROR(VLOOKUP(B1772,Listor!$A$6:$C$62,3,FALSE),"")</f>
        <v/>
      </c>
      <c r="E1772" s="110" t="s">
        <v>79</v>
      </c>
      <c r="F1772" s="66"/>
      <c r="G1772" s="35" t="str">
        <f>IFERROR(VLOOKUP(B1772,Listor!$A$6:$G$62,7,FALSE),"")</f>
        <v/>
      </c>
      <c r="H1772" s="63" t="str">
        <f>IFERROR(VLOOKUP(B1772,Listor!$N$6:$O$47,2,FALSE),"")</f>
        <v/>
      </c>
      <c r="I1772" s="63" t="str">
        <f t="shared" si="85"/>
        <v/>
      </c>
      <c r="J1772" s="96" t="str">
        <f>IFERROR(VLOOKUP(B1772,Listor!$N$6:$P$47,3,FALSE)*I1772,"")</f>
        <v/>
      </c>
      <c r="K1772" s="81"/>
      <c r="L1772" s="88" t="str">
        <f>IFERROR((VLOOKUP(B1772,Listor!$N$6:$P$47,3,FALSE)*Biologiska!K1772)+(VLOOKUP(B1772,Listor!$N$6:$Q$47,4,FALSE)),"")</f>
        <v/>
      </c>
      <c r="M1772" s="63" t="str">
        <f t="shared" si="86"/>
        <v/>
      </c>
      <c r="N1772" s="75"/>
      <c r="O1772" s="84" t="str">
        <f t="shared" si="87"/>
        <v/>
      </c>
      <c r="P1772" s="107"/>
      <c r="Q1772" s="87" t="s">
        <v>79</v>
      </c>
      <c r="R1772" s="87"/>
      <c r="S1772" s="87"/>
      <c r="T1772" s="87"/>
      <c r="U1772" s="87"/>
      <c r="V1772" s="86" t="s">
        <v>79</v>
      </c>
      <c r="W1772" s="75"/>
      <c r="X1772" s="102" t="s">
        <v>79</v>
      </c>
      <c r="Y1772" s="63" t="str">
        <f>IFERROR(IF(VLOOKUP(X1772,Listor!$T$6:$U$7,2,FALSE)&lt;O1772,TRUE),"")</f>
        <v/>
      </c>
      <c r="Z1772" s="87"/>
      <c r="AA1772" s="104"/>
    </row>
    <row r="1773" spans="2:27" x14ac:dyDescent="0.25">
      <c r="B1773" s="68" t="s">
        <v>68</v>
      </c>
      <c r="C1773" s="80" t="str">
        <f>IFERROR(VLOOKUP(B1773,Listor!$A$6:$B$62,2,FALSE),"")</f>
        <v/>
      </c>
      <c r="D1773" s="80" t="str">
        <f>IFERROR(VLOOKUP(B1773,Listor!$A$6:$C$62,3,FALSE),"")</f>
        <v/>
      </c>
      <c r="E1773" s="110" t="s">
        <v>79</v>
      </c>
      <c r="F1773" s="66"/>
      <c r="G1773" s="35" t="str">
        <f>IFERROR(VLOOKUP(B1773,Listor!$A$6:$G$62,7,FALSE),"")</f>
        <v/>
      </c>
      <c r="H1773" s="63" t="str">
        <f>IFERROR(VLOOKUP(B1773,Listor!$N$6:$O$47,2,FALSE),"")</f>
        <v/>
      </c>
      <c r="I1773" s="63" t="str">
        <f t="shared" si="85"/>
        <v/>
      </c>
      <c r="J1773" s="96" t="str">
        <f>IFERROR(VLOOKUP(B1773,Listor!$N$6:$P$47,3,FALSE)*I1773,"")</f>
        <v/>
      </c>
      <c r="K1773" s="81"/>
      <c r="L1773" s="88" t="str">
        <f>IFERROR((VLOOKUP(B1773,Listor!$N$6:$P$47,3,FALSE)*Biologiska!K1773)+(VLOOKUP(B1773,Listor!$N$6:$Q$47,4,FALSE)),"")</f>
        <v/>
      </c>
      <c r="M1773" s="63" t="str">
        <f t="shared" si="86"/>
        <v/>
      </c>
      <c r="N1773" s="75"/>
      <c r="O1773" s="84" t="str">
        <f t="shared" si="87"/>
        <v/>
      </c>
      <c r="P1773" s="107"/>
      <c r="Q1773" s="87" t="s">
        <v>79</v>
      </c>
      <c r="R1773" s="87"/>
      <c r="S1773" s="87"/>
      <c r="T1773" s="87"/>
      <c r="U1773" s="87"/>
      <c r="V1773" s="86" t="s">
        <v>79</v>
      </c>
      <c r="W1773" s="75"/>
      <c r="X1773" s="102" t="s">
        <v>79</v>
      </c>
      <c r="Y1773" s="63" t="str">
        <f>IFERROR(IF(VLOOKUP(X1773,Listor!$T$6:$U$7,2,FALSE)&lt;O1773,TRUE),"")</f>
        <v/>
      </c>
      <c r="Z1773" s="87"/>
      <c r="AA1773" s="104"/>
    </row>
    <row r="1774" spans="2:27" x14ac:dyDescent="0.25">
      <c r="B1774" s="68" t="s">
        <v>68</v>
      </c>
      <c r="C1774" s="80" t="str">
        <f>IFERROR(VLOOKUP(B1774,Listor!$A$6:$B$62,2,FALSE),"")</f>
        <v/>
      </c>
      <c r="D1774" s="80" t="str">
        <f>IFERROR(VLOOKUP(B1774,Listor!$A$6:$C$62,3,FALSE),"")</f>
        <v/>
      </c>
      <c r="E1774" s="110" t="s">
        <v>79</v>
      </c>
      <c r="F1774" s="66"/>
      <c r="G1774" s="35" t="str">
        <f>IFERROR(VLOOKUP(B1774,Listor!$A$6:$G$62,7,FALSE),"")</f>
        <v/>
      </c>
      <c r="H1774" s="63" t="str">
        <f>IFERROR(VLOOKUP(B1774,Listor!$N$6:$O$47,2,FALSE),"")</f>
        <v/>
      </c>
      <c r="I1774" s="63" t="str">
        <f t="shared" si="85"/>
        <v/>
      </c>
      <c r="J1774" s="96" t="str">
        <f>IFERROR(VLOOKUP(B1774,Listor!$N$6:$P$47,3,FALSE)*I1774,"")</f>
        <v/>
      </c>
      <c r="K1774" s="81"/>
      <c r="L1774" s="88" t="str">
        <f>IFERROR((VLOOKUP(B1774,Listor!$N$6:$P$47,3,FALSE)*Biologiska!K1774)+(VLOOKUP(B1774,Listor!$N$6:$Q$47,4,FALSE)),"")</f>
        <v/>
      </c>
      <c r="M1774" s="63" t="str">
        <f t="shared" si="86"/>
        <v/>
      </c>
      <c r="N1774" s="75"/>
      <c r="O1774" s="84" t="str">
        <f t="shared" si="87"/>
        <v/>
      </c>
      <c r="P1774" s="107"/>
      <c r="Q1774" s="87" t="s">
        <v>79</v>
      </c>
      <c r="R1774" s="87"/>
      <c r="S1774" s="87"/>
      <c r="T1774" s="87"/>
      <c r="U1774" s="87"/>
      <c r="V1774" s="86" t="s">
        <v>79</v>
      </c>
      <c r="W1774" s="75"/>
      <c r="X1774" s="102" t="s">
        <v>79</v>
      </c>
      <c r="Y1774" s="63" t="str">
        <f>IFERROR(IF(VLOOKUP(X1774,Listor!$T$6:$U$7,2,FALSE)&lt;O1774,TRUE),"")</f>
        <v/>
      </c>
      <c r="Z1774" s="87"/>
      <c r="AA1774" s="104"/>
    </row>
    <row r="1775" spans="2:27" x14ac:dyDescent="0.25">
      <c r="B1775" s="68" t="s">
        <v>68</v>
      </c>
      <c r="C1775" s="80" t="str">
        <f>IFERROR(VLOOKUP(B1775,Listor!$A$6:$B$62,2,FALSE),"")</f>
        <v/>
      </c>
      <c r="D1775" s="80" t="str">
        <f>IFERROR(VLOOKUP(B1775,Listor!$A$6:$C$62,3,FALSE),"")</f>
        <v/>
      </c>
      <c r="E1775" s="110" t="s">
        <v>79</v>
      </c>
      <c r="F1775" s="66"/>
      <c r="G1775" s="35" t="str">
        <f>IFERROR(VLOOKUP(B1775,Listor!$A$6:$G$62,7,FALSE),"")</f>
        <v/>
      </c>
      <c r="H1775" s="63" t="str">
        <f>IFERROR(VLOOKUP(B1775,Listor!$N$6:$O$47,2,FALSE),"")</f>
        <v/>
      </c>
      <c r="I1775" s="63" t="str">
        <f t="shared" si="85"/>
        <v/>
      </c>
      <c r="J1775" s="96" t="str">
        <f>IFERROR(VLOOKUP(B1775,Listor!$N$6:$P$47,3,FALSE)*I1775,"")</f>
        <v/>
      </c>
      <c r="K1775" s="81"/>
      <c r="L1775" s="88" t="str">
        <f>IFERROR((VLOOKUP(B1775,Listor!$N$6:$P$47,3,FALSE)*Biologiska!K1775)+(VLOOKUP(B1775,Listor!$N$6:$Q$47,4,FALSE)),"")</f>
        <v/>
      </c>
      <c r="M1775" s="63" t="str">
        <f t="shared" si="86"/>
        <v/>
      </c>
      <c r="N1775" s="75"/>
      <c r="O1775" s="84" t="str">
        <f t="shared" si="87"/>
        <v/>
      </c>
      <c r="P1775" s="107"/>
      <c r="Q1775" s="87" t="s">
        <v>79</v>
      </c>
      <c r="R1775" s="87"/>
      <c r="S1775" s="87"/>
      <c r="T1775" s="87"/>
      <c r="U1775" s="87"/>
      <c r="V1775" s="86" t="s">
        <v>79</v>
      </c>
      <c r="W1775" s="75"/>
      <c r="X1775" s="102" t="s">
        <v>79</v>
      </c>
      <c r="Y1775" s="63" t="str">
        <f>IFERROR(IF(VLOOKUP(X1775,Listor!$T$6:$U$7,2,FALSE)&lt;O1775,TRUE),"")</f>
        <v/>
      </c>
      <c r="Z1775" s="87"/>
      <c r="AA1775" s="104"/>
    </row>
    <row r="1776" spans="2:27" x14ac:dyDescent="0.25">
      <c r="B1776" s="68" t="s">
        <v>68</v>
      </c>
      <c r="C1776" s="80" t="str">
        <f>IFERROR(VLOOKUP(B1776,Listor!$A$6:$B$62,2,FALSE),"")</f>
        <v/>
      </c>
      <c r="D1776" s="80" t="str">
        <f>IFERROR(VLOOKUP(B1776,Listor!$A$6:$C$62,3,FALSE),"")</f>
        <v/>
      </c>
      <c r="E1776" s="110" t="s">
        <v>79</v>
      </c>
      <c r="F1776" s="66"/>
      <c r="G1776" s="35" t="str">
        <f>IFERROR(VLOOKUP(B1776,Listor!$A$6:$G$62,7,FALSE),"")</f>
        <v/>
      </c>
      <c r="H1776" s="63" t="str">
        <f>IFERROR(VLOOKUP(B1776,Listor!$N$6:$O$47,2,FALSE),"")</f>
        <v/>
      </c>
      <c r="I1776" s="63" t="str">
        <f t="shared" si="85"/>
        <v/>
      </c>
      <c r="J1776" s="96" t="str">
        <f>IFERROR(VLOOKUP(B1776,Listor!$N$6:$P$47,3,FALSE)*I1776,"")</f>
        <v/>
      </c>
      <c r="K1776" s="81"/>
      <c r="L1776" s="88" t="str">
        <f>IFERROR((VLOOKUP(B1776,Listor!$N$6:$P$47,3,FALSE)*Biologiska!K1776)+(VLOOKUP(B1776,Listor!$N$6:$Q$47,4,FALSE)),"")</f>
        <v/>
      </c>
      <c r="M1776" s="63" t="str">
        <f t="shared" si="86"/>
        <v/>
      </c>
      <c r="N1776" s="75"/>
      <c r="O1776" s="84" t="str">
        <f t="shared" si="87"/>
        <v/>
      </c>
      <c r="P1776" s="107"/>
      <c r="Q1776" s="87" t="s">
        <v>79</v>
      </c>
      <c r="R1776" s="87"/>
      <c r="S1776" s="87"/>
      <c r="T1776" s="87"/>
      <c r="U1776" s="87"/>
      <c r="V1776" s="86" t="s">
        <v>79</v>
      </c>
      <c r="W1776" s="75"/>
      <c r="X1776" s="102" t="s">
        <v>79</v>
      </c>
      <c r="Y1776" s="63" t="str">
        <f>IFERROR(IF(VLOOKUP(X1776,Listor!$T$6:$U$7,2,FALSE)&lt;O1776,TRUE),"")</f>
        <v/>
      </c>
      <c r="Z1776" s="87"/>
      <c r="AA1776" s="104"/>
    </row>
    <row r="1777" spans="2:27" x14ac:dyDescent="0.25">
      <c r="B1777" s="68" t="s">
        <v>68</v>
      </c>
      <c r="C1777" s="80" t="str">
        <f>IFERROR(VLOOKUP(B1777,Listor!$A$6:$B$62,2,FALSE),"")</f>
        <v/>
      </c>
      <c r="D1777" s="80" t="str">
        <f>IFERROR(VLOOKUP(B1777,Listor!$A$6:$C$62,3,FALSE),"")</f>
        <v/>
      </c>
      <c r="E1777" s="110" t="s">
        <v>79</v>
      </c>
      <c r="F1777" s="66"/>
      <c r="G1777" s="35" t="str">
        <f>IFERROR(VLOOKUP(B1777,Listor!$A$6:$G$62,7,FALSE),"")</f>
        <v/>
      </c>
      <c r="H1777" s="63" t="str">
        <f>IFERROR(VLOOKUP(B1777,Listor!$N$6:$O$47,2,FALSE),"")</f>
        <v/>
      </c>
      <c r="I1777" s="63" t="str">
        <f t="shared" si="85"/>
        <v/>
      </c>
      <c r="J1777" s="96" t="str">
        <f>IFERROR(VLOOKUP(B1777,Listor!$N$6:$P$47,3,FALSE)*I1777,"")</f>
        <v/>
      </c>
      <c r="K1777" s="81"/>
      <c r="L1777" s="88" t="str">
        <f>IFERROR((VLOOKUP(B1777,Listor!$N$6:$P$47,3,FALSE)*Biologiska!K1777)+(VLOOKUP(B1777,Listor!$N$6:$Q$47,4,FALSE)),"")</f>
        <v/>
      </c>
      <c r="M1777" s="63" t="str">
        <f t="shared" si="86"/>
        <v/>
      </c>
      <c r="N1777" s="75"/>
      <c r="O1777" s="84" t="str">
        <f t="shared" si="87"/>
        <v/>
      </c>
      <c r="P1777" s="107"/>
      <c r="Q1777" s="87" t="s">
        <v>79</v>
      </c>
      <c r="R1777" s="87"/>
      <c r="S1777" s="87"/>
      <c r="T1777" s="87"/>
      <c r="U1777" s="87"/>
      <c r="V1777" s="86" t="s">
        <v>79</v>
      </c>
      <c r="W1777" s="75"/>
      <c r="X1777" s="102" t="s">
        <v>79</v>
      </c>
      <c r="Y1777" s="63" t="str">
        <f>IFERROR(IF(VLOOKUP(X1777,Listor!$T$6:$U$7,2,FALSE)&lt;O1777,TRUE),"")</f>
        <v/>
      </c>
      <c r="Z1777" s="87"/>
      <c r="AA1777" s="104"/>
    </row>
    <row r="1778" spans="2:27" x14ac:dyDescent="0.25">
      <c r="B1778" s="68" t="s">
        <v>68</v>
      </c>
      <c r="C1778" s="80" t="str">
        <f>IFERROR(VLOOKUP(B1778,Listor!$A$6:$B$62,2,FALSE),"")</f>
        <v/>
      </c>
      <c r="D1778" s="80" t="str">
        <f>IFERROR(VLOOKUP(B1778,Listor!$A$6:$C$62,3,FALSE),"")</f>
        <v/>
      </c>
      <c r="E1778" s="110" t="s">
        <v>79</v>
      </c>
      <c r="F1778" s="66"/>
      <c r="G1778" s="35" t="str">
        <f>IFERROR(VLOOKUP(B1778,Listor!$A$6:$G$62,7,FALSE),"")</f>
        <v/>
      </c>
      <c r="H1778" s="63" t="str">
        <f>IFERROR(VLOOKUP(B1778,Listor!$N$6:$O$47,2,FALSE),"")</f>
        <v/>
      </c>
      <c r="I1778" s="63" t="str">
        <f t="shared" si="85"/>
        <v/>
      </c>
      <c r="J1778" s="96" t="str">
        <f>IFERROR(VLOOKUP(B1778,Listor!$N$6:$P$47,3,FALSE)*I1778,"")</f>
        <v/>
      </c>
      <c r="K1778" s="81"/>
      <c r="L1778" s="88" t="str">
        <f>IFERROR((VLOOKUP(B1778,Listor!$N$6:$P$47,3,FALSE)*Biologiska!K1778)+(VLOOKUP(B1778,Listor!$N$6:$Q$47,4,FALSE)),"")</f>
        <v/>
      </c>
      <c r="M1778" s="63" t="str">
        <f t="shared" si="86"/>
        <v/>
      </c>
      <c r="N1778" s="75"/>
      <c r="O1778" s="84" t="str">
        <f t="shared" si="87"/>
        <v/>
      </c>
      <c r="P1778" s="107"/>
      <c r="Q1778" s="87" t="s">
        <v>79</v>
      </c>
      <c r="R1778" s="87"/>
      <c r="S1778" s="87"/>
      <c r="T1778" s="87"/>
      <c r="U1778" s="87"/>
      <c r="V1778" s="86" t="s">
        <v>79</v>
      </c>
      <c r="W1778" s="75"/>
      <c r="X1778" s="102" t="s">
        <v>79</v>
      </c>
      <c r="Y1778" s="63" t="str">
        <f>IFERROR(IF(VLOOKUP(X1778,Listor!$T$6:$U$7,2,FALSE)&lt;O1778,TRUE),"")</f>
        <v/>
      </c>
      <c r="Z1778" s="87"/>
      <c r="AA1778" s="104"/>
    </row>
    <row r="1779" spans="2:27" x14ac:dyDescent="0.25">
      <c r="B1779" s="68" t="s">
        <v>68</v>
      </c>
      <c r="C1779" s="80" t="str">
        <f>IFERROR(VLOOKUP(B1779,Listor!$A$6:$B$62,2,FALSE),"")</f>
        <v/>
      </c>
      <c r="D1779" s="80" t="str">
        <f>IFERROR(VLOOKUP(B1779,Listor!$A$6:$C$62,3,FALSE),"")</f>
        <v/>
      </c>
      <c r="E1779" s="110" t="s">
        <v>79</v>
      </c>
      <c r="F1779" s="66"/>
      <c r="G1779" s="35" t="str">
        <f>IFERROR(VLOOKUP(B1779,Listor!$A$6:$G$62,7,FALSE),"")</f>
        <v/>
      </c>
      <c r="H1779" s="63" t="str">
        <f>IFERROR(VLOOKUP(B1779,Listor!$N$6:$O$47,2,FALSE),"")</f>
        <v/>
      </c>
      <c r="I1779" s="63" t="str">
        <f t="shared" si="85"/>
        <v/>
      </c>
      <c r="J1779" s="96" t="str">
        <f>IFERROR(VLOOKUP(B1779,Listor!$N$6:$P$47,3,FALSE)*I1779,"")</f>
        <v/>
      </c>
      <c r="K1779" s="81"/>
      <c r="L1779" s="88" t="str">
        <f>IFERROR((VLOOKUP(B1779,Listor!$N$6:$P$47,3,FALSE)*Biologiska!K1779)+(VLOOKUP(B1779,Listor!$N$6:$Q$47,4,FALSE)),"")</f>
        <v/>
      </c>
      <c r="M1779" s="63" t="str">
        <f t="shared" si="86"/>
        <v/>
      </c>
      <c r="N1779" s="75"/>
      <c r="O1779" s="84" t="str">
        <f t="shared" si="87"/>
        <v/>
      </c>
      <c r="P1779" s="107"/>
      <c r="Q1779" s="87" t="s">
        <v>79</v>
      </c>
      <c r="R1779" s="87"/>
      <c r="S1779" s="87"/>
      <c r="T1779" s="87"/>
      <c r="U1779" s="87"/>
      <c r="V1779" s="86" t="s">
        <v>79</v>
      </c>
      <c r="W1779" s="75"/>
      <c r="X1779" s="102" t="s">
        <v>79</v>
      </c>
      <c r="Y1779" s="63" t="str">
        <f>IFERROR(IF(VLOOKUP(X1779,Listor!$T$6:$U$7,2,FALSE)&lt;O1779,TRUE),"")</f>
        <v/>
      </c>
      <c r="Z1779" s="87"/>
      <c r="AA1779" s="104"/>
    </row>
    <row r="1780" spans="2:27" x14ac:dyDescent="0.25">
      <c r="B1780" s="68" t="s">
        <v>68</v>
      </c>
      <c r="C1780" s="80" t="str">
        <f>IFERROR(VLOOKUP(B1780,Listor!$A$6:$B$62,2,FALSE),"")</f>
        <v/>
      </c>
      <c r="D1780" s="80" t="str">
        <f>IFERROR(VLOOKUP(B1780,Listor!$A$6:$C$62,3,FALSE),"")</f>
        <v/>
      </c>
      <c r="E1780" s="110" t="s">
        <v>79</v>
      </c>
      <c r="F1780" s="66"/>
      <c r="G1780" s="35" t="str">
        <f>IFERROR(VLOOKUP(B1780,Listor!$A$6:$G$62,7,FALSE),"")</f>
        <v/>
      </c>
      <c r="H1780" s="63" t="str">
        <f>IFERROR(VLOOKUP(B1780,Listor!$N$6:$O$47,2,FALSE),"")</f>
        <v/>
      </c>
      <c r="I1780" s="63" t="str">
        <f t="shared" si="85"/>
        <v/>
      </c>
      <c r="J1780" s="96" t="str">
        <f>IFERROR(VLOOKUP(B1780,Listor!$N$6:$P$47,3,FALSE)*I1780,"")</f>
        <v/>
      </c>
      <c r="K1780" s="81"/>
      <c r="L1780" s="88" t="str">
        <f>IFERROR((VLOOKUP(B1780,Listor!$N$6:$P$47,3,FALSE)*Biologiska!K1780)+(VLOOKUP(B1780,Listor!$N$6:$Q$47,4,FALSE)),"")</f>
        <v/>
      </c>
      <c r="M1780" s="63" t="str">
        <f t="shared" si="86"/>
        <v/>
      </c>
      <c r="N1780" s="75"/>
      <c r="O1780" s="84" t="str">
        <f t="shared" si="87"/>
        <v/>
      </c>
      <c r="P1780" s="107"/>
      <c r="Q1780" s="87" t="s">
        <v>79</v>
      </c>
      <c r="R1780" s="87"/>
      <c r="S1780" s="87"/>
      <c r="T1780" s="87"/>
      <c r="U1780" s="87"/>
      <c r="V1780" s="86" t="s">
        <v>79</v>
      </c>
      <c r="W1780" s="75"/>
      <c r="X1780" s="102" t="s">
        <v>79</v>
      </c>
      <c r="Y1780" s="63" t="str">
        <f>IFERROR(IF(VLOOKUP(X1780,Listor!$T$6:$U$7,2,FALSE)&lt;O1780,TRUE),"")</f>
        <v/>
      </c>
      <c r="Z1780" s="87"/>
      <c r="AA1780" s="104"/>
    </row>
    <row r="1781" spans="2:27" x14ac:dyDescent="0.25">
      <c r="B1781" s="68" t="s">
        <v>68</v>
      </c>
      <c r="C1781" s="80" t="str">
        <f>IFERROR(VLOOKUP(B1781,Listor!$A$6:$B$62,2,FALSE),"")</f>
        <v/>
      </c>
      <c r="D1781" s="80" t="str">
        <f>IFERROR(VLOOKUP(B1781,Listor!$A$6:$C$62,3,FALSE),"")</f>
        <v/>
      </c>
      <c r="E1781" s="110" t="s">
        <v>79</v>
      </c>
      <c r="F1781" s="66"/>
      <c r="G1781" s="35" t="str">
        <f>IFERROR(VLOOKUP(B1781,Listor!$A$6:$G$62,7,FALSE),"")</f>
        <v/>
      </c>
      <c r="H1781" s="63" t="str">
        <f>IFERROR(VLOOKUP(B1781,Listor!$N$6:$O$47,2,FALSE),"")</f>
        <v/>
      </c>
      <c r="I1781" s="63" t="str">
        <f t="shared" si="85"/>
        <v/>
      </c>
      <c r="J1781" s="96" t="str">
        <f>IFERROR(VLOOKUP(B1781,Listor!$N$6:$P$47,3,FALSE)*I1781,"")</f>
        <v/>
      </c>
      <c r="K1781" s="81"/>
      <c r="L1781" s="88" t="str">
        <f>IFERROR((VLOOKUP(B1781,Listor!$N$6:$P$47,3,FALSE)*Biologiska!K1781)+(VLOOKUP(B1781,Listor!$N$6:$Q$47,4,FALSE)),"")</f>
        <v/>
      </c>
      <c r="M1781" s="63" t="str">
        <f t="shared" si="86"/>
        <v/>
      </c>
      <c r="N1781" s="75"/>
      <c r="O1781" s="84" t="str">
        <f t="shared" si="87"/>
        <v/>
      </c>
      <c r="P1781" s="107"/>
      <c r="Q1781" s="87" t="s">
        <v>79</v>
      </c>
      <c r="R1781" s="87"/>
      <c r="S1781" s="87"/>
      <c r="T1781" s="87"/>
      <c r="U1781" s="87"/>
      <c r="V1781" s="86" t="s">
        <v>79</v>
      </c>
      <c r="W1781" s="75"/>
      <c r="X1781" s="102" t="s">
        <v>79</v>
      </c>
      <c r="Y1781" s="63" t="str">
        <f>IFERROR(IF(VLOOKUP(X1781,Listor!$T$6:$U$7,2,FALSE)&lt;O1781,TRUE),"")</f>
        <v/>
      </c>
      <c r="Z1781" s="87"/>
      <c r="AA1781" s="104"/>
    </row>
    <row r="1782" spans="2:27" x14ac:dyDescent="0.25">
      <c r="B1782" s="68" t="s">
        <v>68</v>
      </c>
      <c r="C1782" s="80" t="str">
        <f>IFERROR(VLOOKUP(B1782,Listor!$A$6:$B$62,2,FALSE),"")</f>
        <v/>
      </c>
      <c r="D1782" s="80" t="str">
        <f>IFERROR(VLOOKUP(B1782,Listor!$A$6:$C$62,3,FALSE),"")</f>
        <v/>
      </c>
      <c r="E1782" s="110" t="s">
        <v>79</v>
      </c>
      <c r="F1782" s="66"/>
      <c r="G1782" s="35" t="str">
        <f>IFERROR(VLOOKUP(B1782,Listor!$A$6:$G$62,7,FALSE),"")</f>
        <v/>
      </c>
      <c r="H1782" s="63" t="str">
        <f>IFERROR(VLOOKUP(B1782,Listor!$N$6:$O$47,2,FALSE),"")</f>
        <v/>
      </c>
      <c r="I1782" s="63" t="str">
        <f t="shared" si="85"/>
        <v/>
      </c>
      <c r="J1782" s="96" t="str">
        <f>IFERROR(VLOOKUP(B1782,Listor!$N$6:$P$47,3,FALSE)*I1782,"")</f>
        <v/>
      </c>
      <c r="K1782" s="81"/>
      <c r="L1782" s="88" t="str">
        <f>IFERROR((VLOOKUP(B1782,Listor!$N$6:$P$47,3,FALSE)*Biologiska!K1782)+(VLOOKUP(B1782,Listor!$N$6:$Q$47,4,FALSE)),"")</f>
        <v/>
      </c>
      <c r="M1782" s="63" t="str">
        <f t="shared" si="86"/>
        <v/>
      </c>
      <c r="N1782" s="75"/>
      <c r="O1782" s="84" t="str">
        <f t="shared" si="87"/>
        <v/>
      </c>
      <c r="P1782" s="107"/>
      <c r="Q1782" s="87" t="s">
        <v>79</v>
      </c>
      <c r="R1782" s="87"/>
      <c r="S1782" s="87"/>
      <c r="T1782" s="87"/>
      <c r="U1782" s="87"/>
      <c r="V1782" s="86" t="s">
        <v>79</v>
      </c>
      <c r="W1782" s="75"/>
      <c r="X1782" s="102" t="s">
        <v>79</v>
      </c>
      <c r="Y1782" s="63" t="str">
        <f>IFERROR(IF(VLOOKUP(X1782,Listor!$T$6:$U$7,2,FALSE)&lt;O1782,TRUE),"")</f>
        <v/>
      </c>
      <c r="Z1782" s="87"/>
      <c r="AA1782" s="104"/>
    </row>
    <row r="1783" spans="2:27" x14ac:dyDescent="0.25">
      <c r="B1783" s="68" t="s">
        <v>68</v>
      </c>
      <c r="C1783" s="80" t="str">
        <f>IFERROR(VLOOKUP(B1783,Listor!$A$6:$B$62,2,FALSE),"")</f>
        <v/>
      </c>
      <c r="D1783" s="80" t="str">
        <f>IFERROR(VLOOKUP(B1783,Listor!$A$6:$C$62,3,FALSE),"")</f>
        <v/>
      </c>
      <c r="E1783" s="110" t="s">
        <v>79</v>
      </c>
      <c r="F1783" s="66"/>
      <c r="G1783" s="35" t="str">
        <f>IFERROR(VLOOKUP(B1783,Listor!$A$6:$G$62,7,FALSE),"")</f>
        <v/>
      </c>
      <c r="H1783" s="63" t="str">
        <f>IFERROR(VLOOKUP(B1783,Listor!$N$6:$O$47,2,FALSE),"")</f>
        <v/>
      </c>
      <c r="I1783" s="63" t="str">
        <f t="shared" si="85"/>
        <v/>
      </c>
      <c r="J1783" s="96" t="str">
        <f>IFERROR(VLOOKUP(B1783,Listor!$N$6:$P$47,3,FALSE)*I1783,"")</f>
        <v/>
      </c>
      <c r="K1783" s="81"/>
      <c r="L1783" s="88" t="str">
        <f>IFERROR((VLOOKUP(B1783,Listor!$N$6:$P$47,3,FALSE)*Biologiska!K1783)+(VLOOKUP(B1783,Listor!$N$6:$Q$47,4,FALSE)),"")</f>
        <v/>
      </c>
      <c r="M1783" s="63" t="str">
        <f t="shared" si="86"/>
        <v/>
      </c>
      <c r="N1783" s="75"/>
      <c r="O1783" s="84" t="str">
        <f t="shared" si="87"/>
        <v/>
      </c>
      <c r="P1783" s="107"/>
      <c r="Q1783" s="87" t="s">
        <v>79</v>
      </c>
      <c r="R1783" s="87"/>
      <c r="S1783" s="87"/>
      <c r="T1783" s="87"/>
      <c r="U1783" s="87"/>
      <c r="V1783" s="86" t="s">
        <v>79</v>
      </c>
      <c r="W1783" s="75"/>
      <c r="X1783" s="102" t="s">
        <v>79</v>
      </c>
      <c r="Y1783" s="63" t="str">
        <f>IFERROR(IF(VLOOKUP(X1783,Listor!$T$6:$U$7,2,FALSE)&lt;O1783,TRUE),"")</f>
        <v/>
      </c>
      <c r="Z1783" s="87"/>
      <c r="AA1783" s="104"/>
    </row>
    <row r="1784" spans="2:27" x14ac:dyDescent="0.25">
      <c r="B1784" s="68" t="s">
        <v>68</v>
      </c>
      <c r="C1784" s="80" t="str">
        <f>IFERROR(VLOOKUP(B1784,Listor!$A$6:$B$62,2,FALSE),"")</f>
        <v/>
      </c>
      <c r="D1784" s="80" t="str">
        <f>IFERROR(VLOOKUP(B1784,Listor!$A$6:$C$62,3,FALSE),"")</f>
        <v/>
      </c>
      <c r="E1784" s="110" t="s">
        <v>79</v>
      </c>
      <c r="F1784" s="66"/>
      <c r="G1784" s="35" t="str">
        <f>IFERROR(VLOOKUP(B1784,Listor!$A$6:$G$62,7,FALSE),"")</f>
        <v/>
      </c>
      <c r="H1784" s="63" t="str">
        <f>IFERROR(VLOOKUP(B1784,Listor!$N$6:$O$47,2,FALSE),"")</f>
        <v/>
      </c>
      <c r="I1784" s="63" t="str">
        <f t="shared" si="85"/>
        <v/>
      </c>
      <c r="J1784" s="96" t="str">
        <f>IFERROR(VLOOKUP(B1784,Listor!$N$6:$P$47,3,FALSE)*I1784,"")</f>
        <v/>
      </c>
      <c r="K1784" s="81"/>
      <c r="L1784" s="88" t="str">
        <f>IFERROR((VLOOKUP(B1784,Listor!$N$6:$P$47,3,FALSE)*Biologiska!K1784)+(VLOOKUP(B1784,Listor!$N$6:$Q$47,4,FALSE)),"")</f>
        <v/>
      </c>
      <c r="M1784" s="63" t="str">
        <f t="shared" si="86"/>
        <v/>
      </c>
      <c r="N1784" s="75"/>
      <c r="O1784" s="84" t="str">
        <f t="shared" si="87"/>
        <v/>
      </c>
      <c r="P1784" s="107"/>
      <c r="Q1784" s="87" t="s">
        <v>79</v>
      </c>
      <c r="R1784" s="87"/>
      <c r="S1784" s="87"/>
      <c r="T1784" s="87"/>
      <c r="U1784" s="87"/>
      <c r="V1784" s="86" t="s">
        <v>79</v>
      </c>
      <c r="W1784" s="75"/>
      <c r="X1784" s="102" t="s">
        <v>79</v>
      </c>
      <c r="Y1784" s="63" t="str">
        <f>IFERROR(IF(VLOOKUP(X1784,Listor!$T$6:$U$7,2,FALSE)&lt;O1784,TRUE),"")</f>
        <v/>
      </c>
      <c r="Z1784" s="87"/>
      <c r="AA1784" s="104"/>
    </row>
    <row r="1785" spans="2:27" x14ac:dyDescent="0.25">
      <c r="B1785" s="68" t="s">
        <v>68</v>
      </c>
      <c r="C1785" s="80" t="str">
        <f>IFERROR(VLOOKUP(B1785,Listor!$A$6:$B$62,2,FALSE),"")</f>
        <v/>
      </c>
      <c r="D1785" s="80" t="str">
        <f>IFERROR(VLOOKUP(B1785,Listor!$A$6:$C$62,3,FALSE),"")</f>
        <v/>
      </c>
      <c r="E1785" s="110" t="s">
        <v>79</v>
      </c>
      <c r="F1785" s="66"/>
      <c r="G1785" s="35" t="str">
        <f>IFERROR(VLOOKUP(B1785,Listor!$A$6:$G$62,7,FALSE),"")</f>
        <v/>
      </c>
      <c r="H1785" s="63" t="str">
        <f>IFERROR(VLOOKUP(B1785,Listor!$N$6:$O$47,2,FALSE),"")</f>
        <v/>
      </c>
      <c r="I1785" s="63" t="str">
        <f t="shared" si="85"/>
        <v/>
      </c>
      <c r="J1785" s="96" t="str">
        <f>IFERROR(VLOOKUP(B1785,Listor!$N$6:$P$47,3,FALSE)*I1785,"")</f>
        <v/>
      </c>
      <c r="K1785" s="81"/>
      <c r="L1785" s="88" t="str">
        <f>IFERROR((VLOOKUP(B1785,Listor!$N$6:$P$47,3,FALSE)*Biologiska!K1785)+(VLOOKUP(B1785,Listor!$N$6:$Q$47,4,FALSE)),"")</f>
        <v/>
      </c>
      <c r="M1785" s="63" t="str">
        <f t="shared" si="86"/>
        <v/>
      </c>
      <c r="N1785" s="75"/>
      <c r="O1785" s="84" t="str">
        <f t="shared" si="87"/>
        <v/>
      </c>
      <c r="P1785" s="107"/>
      <c r="Q1785" s="87" t="s">
        <v>79</v>
      </c>
      <c r="R1785" s="87"/>
      <c r="S1785" s="87"/>
      <c r="T1785" s="87"/>
      <c r="U1785" s="87"/>
      <c r="V1785" s="86" t="s">
        <v>79</v>
      </c>
      <c r="W1785" s="75"/>
      <c r="X1785" s="102" t="s">
        <v>79</v>
      </c>
      <c r="Y1785" s="63" t="str">
        <f>IFERROR(IF(VLOOKUP(X1785,Listor!$T$6:$U$7,2,FALSE)&lt;O1785,TRUE),"")</f>
        <v/>
      </c>
      <c r="Z1785" s="87"/>
      <c r="AA1785" s="104"/>
    </row>
    <row r="1786" spans="2:27" x14ac:dyDescent="0.25">
      <c r="B1786" s="68" t="s">
        <v>68</v>
      </c>
      <c r="C1786" s="80" t="str">
        <f>IFERROR(VLOOKUP(B1786,Listor!$A$6:$B$62,2,FALSE),"")</f>
        <v/>
      </c>
      <c r="D1786" s="80" t="str">
        <f>IFERROR(VLOOKUP(B1786,Listor!$A$6:$C$62,3,FALSE),"")</f>
        <v/>
      </c>
      <c r="E1786" s="110" t="s">
        <v>79</v>
      </c>
      <c r="F1786" s="66"/>
      <c r="G1786" s="35" t="str">
        <f>IFERROR(VLOOKUP(B1786,Listor!$A$6:$G$62,7,FALSE),"")</f>
        <v/>
      </c>
      <c r="H1786" s="63" t="str">
        <f>IFERROR(VLOOKUP(B1786,Listor!$N$6:$O$47,2,FALSE),"")</f>
        <v/>
      </c>
      <c r="I1786" s="63" t="str">
        <f t="shared" si="85"/>
        <v/>
      </c>
      <c r="J1786" s="96" t="str">
        <f>IFERROR(VLOOKUP(B1786,Listor!$N$6:$P$47,3,FALSE)*I1786,"")</f>
        <v/>
      </c>
      <c r="K1786" s="81"/>
      <c r="L1786" s="88" t="str">
        <f>IFERROR((VLOOKUP(B1786,Listor!$N$6:$P$47,3,FALSE)*Biologiska!K1786)+(VLOOKUP(B1786,Listor!$N$6:$Q$47,4,FALSE)),"")</f>
        <v/>
      </c>
      <c r="M1786" s="63" t="str">
        <f t="shared" si="86"/>
        <v/>
      </c>
      <c r="N1786" s="75"/>
      <c r="O1786" s="84" t="str">
        <f t="shared" si="87"/>
        <v/>
      </c>
      <c r="P1786" s="107"/>
      <c r="Q1786" s="87" t="s">
        <v>79</v>
      </c>
      <c r="R1786" s="87"/>
      <c r="S1786" s="87"/>
      <c r="T1786" s="87"/>
      <c r="U1786" s="87"/>
      <c r="V1786" s="86" t="s">
        <v>79</v>
      </c>
      <c r="W1786" s="75"/>
      <c r="X1786" s="102" t="s">
        <v>79</v>
      </c>
      <c r="Y1786" s="63" t="str">
        <f>IFERROR(IF(VLOOKUP(X1786,Listor!$T$6:$U$7,2,FALSE)&lt;O1786,TRUE),"")</f>
        <v/>
      </c>
      <c r="Z1786" s="87"/>
      <c r="AA1786" s="104"/>
    </row>
    <row r="1787" spans="2:27" x14ac:dyDescent="0.25">
      <c r="B1787" s="68" t="s">
        <v>68</v>
      </c>
      <c r="C1787" s="80" t="str">
        <f>IFERROR(VLOOKUP(B1787,Listor!$A$6:$B$62,2,FALSE),"")</f>
        <v/>
      </c>
      <c r="D1787" s="80" t="str">
        <f>IFERROR(VLOOKUP(B1787,Listor!$A$6:$C$62,3,FALSE),"")</f>
        <v/>
      </c>
      <c r="E1787" s="110" t="s">
        <v>79</v>
      </c>
      <c r="F1787" s="66"/>
      <c r="G1787" s="35" t="str">
        <f>IFERROR(VLOOKUP(B1787,Listor!$A$6:$G$62,7,FALSE),"")</f>
        <v/>
      </c>
      <c r="H1787" s="63" t="str">
        <f>IFERROR(VLOOKUP(B1787,Listor!$N$6:$O$47,2,FALSE),"")</f>
        <v/>
      </c>
      <c r="I1787" s="63" t="str">
        <f t="shared" si="85"/>
        <v/>
      </c>
      <c r="J1787" s="96" t="str">
        <f>IFERROR(VLOOKUP(B1787,Listor!$N$6:$P$47,3,FALSE)*I1787,"")</f>
        <v/>
      </c>
      <c r="K1787" s="81"/>
      <c r="L1787" s="88" t="str">
        <f>IFERROR((VLOOKUP(B1787,Listor!$N$6:$P$47,3,FALSE)*Biologiska!K1787)+(VLOOKUP(B1787,Listor!$N$6:$Q$47,4,FALSE)),"")</f>
        <v/>
      </c>
      <c r="M1787" s="63" t="str">
        <f t="shared" si="86"/>
        <v/>
      </c>
      <c r="N1787" s="75"/>
      <c r="O1787" s="84" t="str">
        <f t="shared" si="87"/>
        <v/>
      </c>
      <c r="P1787" s="107"/>
      <c r="Q1787" s="87" t="s">
        <v>79</v>
      </c>
      <c r="R1787" s="87"/>
      <c r="S1787" s="87"/>
      <c r="T1787" s="87"/>
      <c r="U1787" s="87"/>
      <c r="V1787" s="86" t="s">
        <v>79</v>
      </c>
      <c r="W1787" s="75"/>
      <c r="X1787" s="102" t="s">
        <v>79</v>
      </c>
      <c r="Y1787" s="63" t="str">
        <f>IFERROR(IF(VLOOKUP(X1787,Listor!$T$6:$U$7,2,FALSE)&lt;O1787,TRUE),"")</f>
        <v/>
      </c>
      <c r="Z1787" s="87"/>
      <c r="AA1787" s="104"/>
    </row>
    <row r="1788" spans="2:27" x14ac:dyDescent="0.25">
      <c r="B1788" s="68" t="s">
        <v>68</v>
      </c>
      <c r="C1788" s="80" t="str">
        <f>IFERROR(VLOOKUP(B1788,Listor!$A$6:$B$62,2,FALSE),"")</f>
        <v/>
      </c>
      <c r="D1788" s="80" t="str">
        <f>IFERROR(VLOOKUP(B1788,Listor!$A$6:$C$62,3,FALSE),"")</f>
        <v/>
      </c>
      <c r="E1788" s="110" t="s">
        <v>79</v>
      </c>
      <c r="F1788" s="66"/>
      <c r="G1788" s="35" t="str">
        <f>IFERROR(VLOOKUP(B1788,Listor!$A$6:$G$62,7,FALSE),"")</f>
        <v/>
      </c>
      <c r="H1788" s="63" t="str">
        <f>IFERROR(VLOOKUP(B1788,Listor!$N$6:$O$47,2,FALSE),"")</f>
        <v/>
      </c>
      <c r="I1788" s="63" t="str">
        <f t="shared" si="85"/>
        <v/>
      </c>
      <c r="J1788" s="96" t="str">
        <f>IFERROR(VLOOKUP(B1788,Listor!$N$6:$P$47,3,FALSE)*I1788,"")</f>
        <v/>
      </c>
      <c r="K1788" s="81"/>
      <c r="L1788" s="88" t="str">
        <f>IFERROR((VLOOKUP(B1788,Listor!$N$6:$P$47,3,FALSE)*Biologiska!K1788)+(VLOOKUP(B1788,Listor!$N$6:$Q$47,4,FALSE)),"")</f>
        <v/>
      </c>
      <c r="M1788" s="63" t="str">
        <f t="shared" si="86"/>
        <v/>
      </c>
      <c r="N1788" s="75"/>
      <c r="O1788" s="84" t="str">
        <f t="shared" si="87"/>
        <v/>
      </c>
      <c r="P1788" s="107"/>
      <c r="Q1788" s="87" t="s">
        <v>79</v>
      </c>
      <c r="R1788" s="87"/>
      <c r="S1788" s="87"/>
      <c r="T1788" s="87"/>
      <c r="U1788" s="87"/>
      <c r="V1788" s="86" t="s">
        <v>79</v>
      </c>
      <c r="W1788" s="75"/>
      <c r="X1788" s="102" t="s">
        <v>79</v>
      </c>
      <c r="Y1788" s="63" t="str">
        <f>IFERROR(IF(VLOOKUP(X1788,Listor!$T$6:$U$7,2,FALSE)&lt;O1788,TRUE),"")</f>
        <v/>
      </c>
      <c r="Z1788" s="87"/>
      <c r="AA1788" s="104"/>
    </row>
    <row r="1789" spans="2:27" x14ac:dyDescent="0.25">
      <c r="B1789" s="68" t="s">
        <v>68</v>
      </c>
      <c r="C1789" s="80" t="str">
        <f>IFERROR(VLOOKUP(B1789,Listor!$A$6:$B$62,2,FALSE),"")</f>
        <v/>
      </c>
      <c r="D1789" s="80" t="str">
        <f>IFERROR(VLOOKUP(B1789,Listor!$A$6:$C$62,3,FALSE),"")</f>
        <v/>
      </c>
      <c r="E1789" s="110" t="s">
        <v>79</v>
      </c>
      <c r="F1789" s="66"/>
      <c r="G1789" s="35" t="str">
        <f>IFERROR(VLOOKUP(B1789,Listor!$A$6:$G$62,7,FALSE),"")</f>
        <v/>
      </c>
      <c r="H1789" s="63" t="str">
        <f>IFERROR(VLOOKUP(B1789,Listor!$N$6:$O$47,2,FALSE),"")</f>
        <v/>
      </c>
      <c r="I1789" s="63" t="str">
        <f t="shared" si="85"/>
        <v/>
      </c>
      <c r="J1789" s="96" t="str">
        <f>IFERROR(VLOOKUP(B1789,Listor!$N$6:$P$47,3,FALSE)*I1789,"")</f>
        <v/>
      </c>
      <c r="K1789" s="81"/>
      <c r="L1789" s="88" t="str">
        <f>IFERROR((VLOOKUP(B1789,Listor!$N$6:$P$47,3,FALSE)*Biologiska!K1789)+(VLOOKUP(B1789,Listor!$N$6:$Q$47,4,FALSE)),"")</f>
        <v/>
      </c>
      <c r="M1789" s="63" t="str">
        <f t="shared" si="86"/>
        <v/>
      </c>
      <c r="N1789" s="75"/>
      <c r="O1789" s="84" t="str">
        <f t="shared" si="87"/>
        <v/>
      </c>
      <c r="P1789" s="107"/>
      <c r="Q1789" s="87" t="s">
        <v>79</v>
      </c>
      <c r="R1789" s="87"/>
      <c r="S1789" s="87"/>
      <c r="T1789" s="87"/>
      <c r="U1789" s="87"/>
      <c r="V1789" s="86" t="s">
        <v>79</v>
      </c>
      <c r="W1789" s="75"/>
      <c r="X1789" s="102" t="s">
        <v>79</v>
      </c>
      <c r="Y1789" s="63" t="str">
        <f>IFERROR(IF(VLOOKUP(X1789,Listor!$T$6:$U$7,2,FALSE)&lt;O1789,TRUE),"")</f>
        <v/>
      </c>
      <c r="Z1789" s="87"/>
      <c r="AA1789" s="104"/>
    </row>
    <row r="1790" spans="2:27" x14ac:dyDescent="0.25">
      <c r="B1790" s="68" t="s">
        <v>68</v>
      </c>
      <c r="C1790" s="80" t="str">
        <f>IFERROR(VLOOKUP(B1790,Listor!$A$6:$B$62,2,FALSE),"")</f>
        <v/>
      </c>
      <c r="D1790" s="80" t="str">
        <f>IFERROR(VLOOKUP(B1790,Listor!$A$6:$C$62,3,FALSE),"")</f>
        <v/>
      </c>
      <c r="E1790" s="110" t="s">
        <v>79</v>
      </c>
      <c r="F1790" s="66"/>
      <c r="G1790" s="35" t="str">
        <f>IFERROR(VLOOKUP(B1790,Listor!$A$6:$G$62,7,FALSE),"")</f>
        <v/>
      </c>
      <c r="H1790" s="63" t="str">
        <f>IFERROR(VLOOKUP(B1790,Listor!$N$6:$O$47,2,FALSE),"")</f>
        <v/>
      </c>
      <c r="I1790" s="63" t="str">
        <f t="shared" si="85"/>
        <v/>
      </c>
      <c r="J1790" s="96" t="str">
        <f>IFERROR(VLOOKUP(B1790,Listor!$N$6:$P$47,3,FALSE)*I1790,"")</f>
        <v/>
      </c>
      <c r="K1790" s="81"/>
      <c r="L1790" s="88" t="str">
        <f>IFERROR((VLOOKUP(B1790,Listor!$N$6:$P$47,3,FALSE)*Biologiska!K1790)+(VLOOKUP(B1790,Listor!$N$6:$Q$47,4,FALSE)),"")</f>
        <v/>
      </c>
      <c r="M1790" s="63" t="str">
        <f t="shared" si="86"/>
        <v/>
      </c>
      <c r="N1790" s="75"/>
      <c r="O1790" s="84" t="str">
        <f t="shared" si="87"/>
        <v/>
      </c>
      <c r="P1790" s="107"/>
      <c r="Q1790" s="87" t="s">
        <v>79</v>
      </c>
      <c r="R1790" s="87"/>
      <c r="S1790" s="87"/>
      <c r="T1790" s="87"/>
      <c r="U1790" s="87"/>
      <c r="V1790" s="86" t="s">
        <v>79</v>
      </c>
      <c r="W1790" s="75"/>
      <c r="X1790" s="102" t="s">
        <v>79</v>
      </c>
      <c r="Y1790" s="63" t="str">
        <f>IFERROR(IF(VLOOKUP(X1790,Listor!$T$6:$U$7,2,FALSE)&lt;O1790,TRUE),"")</f>
        <v/>
      </c>
      <c r="Z1790" s="87"/>
      <c r="AA1790" s="104"/>
    </row>
    <row r="1791" spans="2:27" x14ac:dyDescent="0.25">
      <c r="B1791" s="68" t="s">
        <v>68</v>
      </c>
      <c r="C1791" s="80" t="str">
        <f>IFERROR(VLOOKUP(B1791,Listor!$A$6:$B$62,2,FALSE),"")</f>
        <v/>
      </c>
      <c r="D1791" s="80" t="str">
        <f>IFERROR(VLOOKUP(B1791,Listor!$A$6:$C$62,3,FALSE),"")</f>
        <v/>
      </c>
      <c r="E1791" s="110" t="s">
        <v>79</v>
      </c>
      <c r="F1791" s="66"/>
      <c r="G1791" s="35" t="str">
        <f>IFERROR(VLOOKUP(B1791,Listor!$A$6:$G$62,7,FALSE),"")</f>
        <v/>
      </c>
      <c r="H1791" s="63" t="str">
        <f>IFERROR(VLOOKUP(B1791,Listor!$N$6:$O$47,2,FALSE),"")</f>
        <v/>
      </c>
      <c r="I1791" s="63" t="str">
        <f t="shared" si="85"/>
        <v/>
      </c>
      <c r="J1791" s="96" t="str">
        <f>IFERROR(VLOOKUP(B1791,Listor!$N$6:$P$47,3,FALSE)*I1791,"")</f>
        <v/>
      </c>
      <c r="K1791" s="81"/>
      <c r="L1791" s="88" t="str">
        <f>IFERROR((VLOOKUP(B1791,Listor!$N$6:$P$47,3,FALSE)*Biologiska!K1791)+(VLOOKUP(B1791,Listor!$N$6:$Q$47,4,FALSE)),"")</f>
        <v/>
      </c>
      <c r="M1791" s="63" t="str">
        <f t="shared" si="86"/>
        <v/>
      </c>
      <c r="N1791" s="75"/>
      <c r="O1791" s="84" t="str">
        <f t="shared" si="87"/>
        <v/>
      </c>
      <c r="P1791" s="107"/>
      <c r="Q1791" s="87" t="s">
        <v>79</v>
      </c>
      <c r="R1791" s="87"/>
      <c r="S1791" s="87"/>
      <c r="T1791" s="87"/>
      <c r="U1791" s="87"/>
      <c r="V1791" s="86" t="s">
        <v>79</v>
      </c>
      <c r="W1791" s="75"/>
      <c r="X1791" s="102" t="s">
        <v>79</v>
      </c>
      <c r="Y1791" s="63" t="str">
        <f>IFERROR(IF(VLOOKUP(X1791,Listor!$T$6:$U$7,2,FALSE)&lt;O1791,TRUE),"")</f>
        <v/>
      </c>
      <c r="Z1791" s="87"/>
      <c r="AA1791" s="104"/>
    </row>
    <row r="1792" spans="2:27" x14ac:dyDescent="0.25">
      <c r="B1792" s="68" t="s">
        <v>68</v>
      </c>
      <c r="C1792" s="80" t="str">
        <f>IFERROR(VLOOKUP(B1792,Listor!$A$6:$B$62,2,FALSE),"")</f>
        <v/>
      </c>
      <c r="D1792" s="80" t="str">
        <f>IFERROR(VLOOKUP(B1792,Listor!$A$6:$C$62,3,FALSE),"")</f>
        <v/>
      </c>
      <c r="E1792" s="110" t="s">
        <v>79</v>
      </c>
      <c r="F1792" s="66"/>
      <c r="G1792" s="35" t="str">
        <f>IFERROR(VLOOKUP(B1792,Listor!$A$6:$G$62,7,FALSE),"")</f>
        <v/>
      </c>
      <c r="H1792" s="63" t="str">
        <f>IFERROR(VLOOKUP(B1792,Listor!$N$6:$O$47,2,FALSE),"")</f>
        <v/>
      </c>
      <c r="I1792" s="63" t="str">
        <f t="shared" si="85"/>
        <v/>
      </c>
      <c r="J1792" s="96" t="str">
        <f>IFERROR(VLOOKUP(B1792,Listor!$N$6:$P$47,3,FALSE)*I1792,"")</f>
        <v/>
      </c>
      <c r="K1792" s="81"/>
      <c r="L1792" s="88" t="str">
        <f>IFERROR((VLOOKUP(B1792,Listor!$N$6:$P$47,3,FALSE)*Biologiska!K1792)+(VLOOKUP(B1792,Listor!$N$6:$Q$47,4,FALSE)),"")</f>
        <v/>
      </c>
      <c r="M1792" s="63" t="str">
        <f t="shared" si="86"/>
        <v/>
      </c>
      <c r="N1792" s="75"/>
      <c r="O1792" s="84" t="str">
        <f t="shared" si="87"/>
        <v/>
      </c>
      <c r="P1792" s="107"/>
      <c r="Q1792" s="87" t="s">
        <v>79</v>
      </c>
      <c r="R1792" s="87"/>
      <c r="S1792" s="87"/>
      <c r="T1792" s="87"/>
      <c r="U1792" s="87"/>
      <c r="V1792" s="86" t="s">
        <v>79</v>
      </c>
      <c r="W1792" s="75"/>
      <c r="X1792" s="102" t="s">
        <v>79</v>
      </c>
      <c r="Y1792" s="63" t="str">
        <f>IFERROR(IF(VLOOKUP(X1792,Listor!$T$6:$U$7,2,FALSE)&lt;O1792,TRUE),"")</f>
        <v/>
      </c>
      <c r="Z1792" s="87"/>
      <c r="AA1792" s="104"/>
    </row>
    <row r="1793" spans="2:27" x14ac:dyDescent="0.25">
      <c r="B1793" s="68" t="s">
        <v>68</v>
      </c>
      <c r="C1793" s="80" t="str">
        <f>IFERROR(VLOOKUP(B1793,Listor!$A$6:$B$62,2,FALSE),"")</f>
        <v/>
      </c>
      <c r="D1793" s="80" t="str">
        <f>IFERROR(VLOOKUP(B1793,Listor!$A$6:$C$62,3,FALSE),"")</f>
        <v/>
      </c>
      <c r="E1793" s="110" t="s">
        <v>79</v>
      </c>
      <c r="F1793" s="66"/>
      <c r="G1793" s="35" t="str">
        <f>IFERROR(VLOOKUP(B1793,Listor!$A$6:$G$62,7,FALSE),"")</f>
        <v/>
      </c>
      <c r="H1793" s="63" t="str">
        <f>IFERROR(VLOOKUP(B1793,Listor!$N$6:$O$47,2,FALSE),"")</f>
        <v/>
      </c>
      <c r="I1793" s="63" t="str">
        <f t="shared" si="85"/>
        <v/>
      </c>
      <c r="J1793" s="96" t="str">
        <f>IFERROR(VLOOKUP(B1793,Listor!$N$6:$P$47,3,FALSE)*I1793,"")</f>
        <v/>
      </c>
      <c r="K1793" s="81"/>
      <c r="L1793" s="88" t="str">
        <f>IFERROR((VLOOKUP(B1793,Listor!$N$6:$P$47,3,FALSE)*Biologiska!K1793)+(VLOOKUP(B1793,Listor!$N$6:$Q$47,4,FALSE)),"")</f>
        <v/>
      </c>
      <c r="M1793" s="63" t="str">
        <f t="shared" si="86"/>
        <v/>
      </c>
      <c r="N1793" s="75"/>
      <c r="O1793" s="84" t="str">
        <f t="shared" si="87"/>
        <v/>
      </c>
      <c r="P1793" s="107"/>
      <c r="Q1793" s="87" t="s">
        <v>79</v>
      </c>
      <c r="R1793" s="87"/>
      <c r="S1793" s="87"/>
      <c r="T1793" s="87"/>
      <c r="U1793" s="87"/>
      <c r="V1793" s="86" t="s">
        <v>79</v>
      </c>
      <c r="W1793" s="75"/>
      <c r="X1793" s="102" t="s">
        <v>79</v>
      </c>
      <c r="Y1793" s="63" t="str">
        <f>IFERROR(IF(VLOOKUP(X1793,Listor!$T$6:$U$7,2,FALSE)&lt;O1793,TRUE),"")</f>
        <v/>
      </c>
      <c r="Z1793" s="87"/>
      <c r="AA1793" s="104"/>
    </row>
    <row r="1794" spans="2:27" x14ac:dyDescent="0.25">
      <c r="B1794" s="68" t="s">
        <v>68</v>
      </c>
      <c r="C1794" s="80" t="str">
        <f>IFERROR(VLOOKUP(B1794,Listor!$A$6:$B$62,2,FALSE),"")</f>
        <v/>
      </c>
      <c r="D1794" s="80" t="str">
        <f>IFERROR(VLOOKUP(B1794,Listor!$A$6:$C$62,3,FALSE),"")</f>
        <v/>
      </c>
      <c r="E1794" s="110" t="s">
        <v>79</v>
      </c>
      <c r="F1794" s="66"/>
      <c r="G1794" s="35" t="str">
        <f>IFERROR(VLOOKUP(B1794,Listor!$A$6:$G$62,7,FALSE),"")</f>
        <v/>
      </c>
      <c r="H1794" s="63" t="str">
        <f>IFERROR(VLOOKUP(B1794,Listor!$N$6:$O$47,2,FALSE),"")</f>
        <v/>
      </c>
      <c r="I1794" s="63" t="str">
        <f t="shared" si="85"/>
        <v/>
      </c>
      <c r="J1794" s="96" t="str">
        <f>IFERROR(VLOOKUP(B1794,Listor!$N$6:$P$47,3,FALSE)*I1794,"")</f>
        <v/>
      </c>
      <c r="K1794" s="81"/>
      <c r="L1794" s="88" t="str">
        <f>IFERROR((VLOOKUP(B1794,Listor!$N$6:$P$47,3,FALSE)*Biologiska!K1794)+(VLOOKUP(B1794,Listor!$N$6:$Q$47,4,FALSE)),"")</f>
        <v/>
      </c>
      <c r="M1794" s="63" t="str">
        <f t="shared" si="86"/>
        <v/>
      </c>
      <c r="N1794" s="75"/>
      <c r="O1794" s="84" t="str">
        <f t="shared" si="87"/>
        <v/>
      </c>
      <c r="P1794" s="107"/>
      <c r="Q1794" s="87" t="s">
        <v>79</v>
      </c>
      <c r="R1794" s="87"/>
      <c r="S1794" s="87"/>
      <c r="T1794" s="87"/>
      <c r="U1794" s="87"/>
      <c r="V1794" s="86" t="s">
        <v>79</v>
      </c>
      <c r="W1794" s="75"/>
      <c r="X1794" s="102" t="s">
        <v>79</v>
      </c>
      <c r="Y1794" s="63" t="str">
        <f>IFERROR(IF(VLOOKUP(X1794,Listor!$T$6:$U$7,2,FALSE)&lt;O1794,TRUE),"")</f>
        <v/>
      </c>
      <c r="Z1794" s="87"/>
      <c r="AA1794" s="104"/>
    </row>
    <row r="1795" spans="2:27" x14ac:dyDescent="0.25">
      <c r="B1795" s="68" t="s">
        <v>68</v>
      </c>
      <c r="C1795" s="80" t="str">
        <f>IFERROR(VLOOKUP(B1795,Listor!$A$6:$B$62,2,FALSE),"")</f>
        <v/>
      </c>
      <c r="D1795" s="80" t="str">
        <f>IFERROR(VLOOKUP(B1795,Listor!$A$6:$C$62,3,FALSE),"")</f>
        <v/>
      </c>
      <c r="E1795" s="110" t="s">
        <v>79</v>
      </c>
      <c r="F1795" s="66"/>
      <c r="G1795" s="35" t="str">
        <f>IFERROR(VLOOKUP(B1795,Listor!$A$6:$G$62,7,FALSE),"")</f>
        <v/>
      </c>
      <c r="H1795" s="63" t="str">
        <f>IFERROR(VLOOKUP(B1795,Listor!$N$6:$O$47,2,FALSE),"")</f>
        <v/>
      </c>
      <c r="I1795" s="63" t="str">
        <f t="shared" si="85"/>
        <v/>
      </c>
      <c r="J1795" s="96" t="str">
        <f>IFERROR(VLOOKUP(B1795,Listor!$N$6:$P$47,3,FALSE)*I1795,"")</f>
        <v/>
      </c>
      <c r="K1795" s="81"/>
      <c r="L1795" s="88" t="str">
        <f>IFERROR((VLOOKUP(B1795,Listor!$N$6:$P$47,3,FALSE)*Biologiska!K1795)+(VLOOKUP(B1795,Listor!$N$6:$Q$47,4,FALSE)),"")</f>
        <v/>
      </c>
      <c r="M1795" s="63" t="str">
        <f t="shared" si="86"/>
        <v/>
      </c>
      <c r="N1795" s="75"/>
      <c r="O1795" s="84" t="str">
        <f t="shared" si="87"/>
        <v/>
      </c>
      <c r="P1795" s="107"/>
      <c r="Q1795" s="87" t="s">
        <v>79</v>
      </c>
      <c r="R1795" s="87"/>
      <c r="S1795" s="87"/>
      <c r="T1795" s="87"/>
      <c r="U1795" s="87"/>
      <c r="V1795" s="86" t="s">
        <v>79</v>
      </c>
      <c r="W1795" s="75"/>
      <c r="X1795" s="102" t="s">
        <v>79</v>
      </c>
      <c r="Y1795" s="63" t="str">
        <f>IFERROR(IF(VLOOKUP(X1795,Listor!$T$6:$U$7,2,FALSE)&lt;O1795,TRUE),"")</f>
        <v/>
      </c>
      <c r="Z1795" s="87"/>
      <c r="AA1795" s="104"/>
    </row>
    <row r="1796" spans="2:27" x14ac:dyDescent="0.25">
      <c r="B1796" s="68" t="s">
        <v>68</v>
      </c>
      <c r="C1796" s="80" t="str">
        <f>IFERROR(VLOOKUP(B1796,Listor!$A$6:$B$62,2,FALSE),"")</f>
        <v/>
      </c>
      <c r="D1796" s="80" t="str">
        <f>IFERROR(VLOOKUP(B1796,Listor!$A$6:$C$62,3,FALSE),"")</f>
        <v/>
      </c>
      <c r="E1796" s="110" t="s">
        <v>79</v>
      </c>
      <c r="F1796" s="66"/>
      <c r="G1796" s="35" t="str">
        <f>IFERROR(VLOOKUP(B1796,Listor!$A$6:$G$62,7,FALSE),"")</f>
        <v/>
      </c>
      <c r="H1796" s="63" t="str">
        <f>IFERROR(VLOOKUP(B1796,Listor!$N$6:$O$47,2,FALSE),"")</f>
        <v/>
      </c>
      <c r="I1796" s="63" t="str">
        <f t="shared" si="85"/>
        <v/>
      </c>
      <c r="J1796" s="96" t="str">
        <f>IFERROR(VLOOKUP(B1796,Listor!$N$6:$P$47,3,FALSE)*I1796,"")</f>
        <v/>
      </c>
      <c r="K1796" s="81"/>
      <c r="L1796" s="88" t="str">
        <f>IFERROR((VLOOKUP(B1796,Listor!$N$6:$P$47,3,FALSE)*Biologiska!K1796)+(VLOOKUP(B1796,Listor!$N$6:$Q$47,4,FALSE)),"")</f>
        <v/>
      </c>
      <c r="M1796" s="63" t="str">
        <f t="shared" si="86"/>
        <v/>
      </c>
      <c r="N1796" s="75"/>
      <c r="O1796" s="84" t="str">
        <f t="shared" si="87"/>
        <v/>
      </c>
      <c r="P1796" s="107"/>
      <c r="Q1796" s="87" t="s">
        <v>79</v>
      </c>
      <c r="R1796" s="87"/>
      <c r="S1796" s="87"/>
      <c r="T1796" s="87"/>
      <c r="U1796" s="87"/>
      <c r="V1796" s="86" t="s">
        <v>79</v>
      </c>
      <c r="W1796" s="75"/>
      <c r="X1796" s="102" t="s">
        <v>79</v>
      </c>
      <c r="Y1796" s="63" t="str">
        <f>IFERROR(IF(VLOOKUP(X1796,Listor!$T$6:$U$7,2,FALSE)&lt;O1796,TRUE),"")</f>
        <v/>
      </c>
      <c r="Z1796" s="87"/>
      <c r="AA1796" s="104"/>
    </row>
    <row r="1797" spans="2:27" x14ac:dyDescent="0.25">
      <c r="B1797" s="68" t="s">
        <v>68</v>
      </c>
      <c r="C1797" s="80" t="str">
        <f>IFERROR(VLOOKUP(B1797,Listor!$A$6:$B$62,2,FALSE),"")</f>
        <v/>
      </c>
      <c r="D1797" s="80" t="str">
        <f>IFERROR(VLOOKUP(B1797,Listor!$A$6:$C$62,3,FALSE),"")</f>
        <v/>
      </c>
      <c r="E1797" s="110" t="s">
        <v>79</v>
      </c>
      <c r="F1797" s="66"/>
      <c r="G1797" s="35" t="str">
        <f>IFERROR(VLOOKUP(B1797,Listor!$A$6:$G$62,7,FALSE),"")</f>
        <v/>
      </c>
      <c r="H1797" s="63" t="str">
        <f>IFERROR(VLOOKUP(B1797,Listor!$N$6:$O$47,2,FALSE),"")</f>
        <v/>
      </c>
      <c r="I1797" s="63" t="str">
        <f t="shared" si="85"/>
        <v/>
      </c>
      <c r="J1797" s="96" t="str">
        <f>IFERROR(VLOOKUP(B1797,Listor!$N$6:$P$47,3,FALSE)*I1797,"")</f>
        <v/>
      </c>
      <c r="K1797" s="81"/>
      <c r="L1797" s="88" t="str">
        <f>IFERROR((VLOOKUP(B1797,Listor!$N$6:$P$47,3,FALSE)*Biologiska!K1797)+(VLOOKUP(B1797,Listor!$N$6:$Q$47,4,FALSE)),"")</f>
        <v/>
      </c>
      <c r="M1797" s="63" t="str">
        <f t="shared" si="86"/>
        <v/>
      </c>
      <c r="N1797" s="75"/>
      <c r="O1797" s="84" t="str">
        <f t="shared" si="87"/>
        <v/>
      </c>
      <c r="P1797" s="107"/>
      <c r="Q1797" s="87" t="s">
        <v>79</v>
      </c>
      <c r="R1797" s="87"/>
      <c r="S1797" s="87"/>
      <c r="T1797" s="87"/>
      <c r="U1797" s="87"/>
      <c r="V1797" s="86" t="s">
        <v>79</v>
      </c>
      <c r="W1797" s="75"/>
      <c r="X1797" s="102" t="s">
        <v>79</v>
      </c>
      <c r="Y1797" s="63" t="str">
        <f>IFERROR(IF(VLOOKUP(X1797,Listor!$T$6:$U$7,2,FALSE)&lt;O1797,TRUE),"")</f>
        <v/>
      </c>
      <c r="Z1797" s="87"/>
      <c r="AA1797" s="104"/>
    </row>
    <row r="1798" spans="2:27" x14ac:dyDescent="0.25">
      <c r="B1798" s="68" t="s">
        <v>68</v>
      </c>
      <c r="C1798" s="80" t="str">
        <f>IFERROR(VLOOKUP(B1798,Listor!$A$6:$B$62,2,FALSE),"")</f>
        <v/>
      </c>
      <c r="D1798" s="80" t="str">
        <f>IFERROR(VLOOKUP(B1798,Listor!$A$6:$C$62,3,FALSE),"")</f>
        <v/>
      </c>
      <c r="E1798" s="110" t="s">
        <v>79</v>
      </c>
      <c r="F1798" s="66"/>
      <c r="G1798" s="35" t="str">
        <f>IFERROR(VLOOKUP(B1798,Listor!$A$6:$G$62,7,FALSE),"")</f>
        <v/>
      </c>
      <c r="H1798" s="63" t="str">
        <f>IFERROR(VLOOKUP(B1798,Listor!$N$6:$O$47,2,FALSE),"")</f>
        <v/>
      </c>
      <c r="I1798" s="63" t="str">
        <f t="shared" si="85"/>
        <v/>
      </c>
      <c r="J1798" s="96" t="str">
        <f>IFERROR(VLOOKUP(B1798,Listor!$N$6:$P$47,3,FALSE)*I1798,"")</f>
        <v/>
      </c>
      <c r="K1798" s="81"/>
      <c r="L1798" s="88" t="str">
        <f>IFERROR((VLOOKUP(B1798,Listor!$N$6:$P$47,3,FALSE)*Biologiska!K1798)+(VLOOKUP(B1798,Listor!$N$6:$Q$47,4,FALSE)),"")</f>
        <v/>
      </c>
      <c r="M1798" s="63" t="str">
        <f t="shared" si="86"/>
        <v/>
      </c>
      <c r="N1798" s="75"/>
      <c r="O1798" s="84" t="str">
        <f t="shared" si="87"/>
        <v/>
      </c>
      <c r="P1798" s="107"/>
      <c r="Q1798" s="87" t="s">
        <v>79</v>
      </c>
      <c r="R1798" s="87"/>
      <c r="S1798" s="87"/>
      <c r="T1798" s="87"/>
      <c r="U1798" s="87"/>
      <c r="V1798" s="86" t="s">
        <v>79</v>
      </c>
      <c r="W1798" s="75"/>
      <c r="X1798" s="102" t="s">
        <v>79</v>
      </c>
      <c r="Y1798" s="63" t="str">
        <f>IFERROR(IF(VLOOKUP(X1798,Listor!$T$6:$U$7,2,FALSE)&lt;O1798,TRUE),"")</f>
        <v/>
      </c>
      <c r="Z1798" s="87"/>
      <c r="AA1798" s="104"/>
    </row>
    <row r="1799" spans="2:27" x14ac:dyDescent="0.25">
      <c r="B1799" s="68" t="s">
        <v>68</v>
      </c>
      <c r="C1799" s="80" t="str">
        <f>IFERROR(VLOOKUP(B1799,Listor!$A$6:$B$62,2,FALSE),"")</f>
        <v/>
      </c>
      <c r="D1799" s="80" t="str">
        <f>IFERROR(VLOOKUP(B1799,Listor!$A$6:$C$62,3,FALSE),"")</f>
        <v/>
      </c>
      <c r="E1799" s="110" t="s">
        <v>79</v>
      </c>
      <c r="F1799" s="66"/>
      <c r="G1799" s="35" t="str">
        <f>IFERROR(VLOOKUP(B1799,Listor!$A$6:$G$62,7,FALSE),"")</f>
        <v/>
      </c>
      <c r="H1799" s="63" t="str">
        <f>IFERROR(VLOOKUP(B1799,Listor!$N$6:$O$47,2,FALSE),"")</f>
        <v/>
      </c>
      <c r="I1799" s="63" t="str">
        <f t="shared" si="85"/>
        <v/>
      </c>
      <c r="J1799" s="96" t="str">
        <f>IFERROR(VLOOKUP(B1799,Listor!$N$6:$P$47,3,FALSE)*I1799,"")</f>
        <v/>
      </c>
      <c r="K1799" s="81"/>
      <c r="L1799" s="88" t="str">
        <f>IFERROR((VLOOKUP(B1799,Listor!$N$6:$P$47,3,FALSE)*Biologiska!K1799)+(VLOOKUP(B1799,Listor!$N$6:$Q$47,4,FALSE)),"")</f>
        <v/>
      </c>
      <c r="M1799" s="63" t="str">
        <f t="shared" si="86"/>
        <v/>
      </c>
      <c r="N1799" s="75"/>
      <c r="O1799" s="84" t="str">
        <f t="shared" si="87"/>
        <v/>
      </c>
      <c r="P1799" s="107"/>
      <c r="Q1799" s="87" t="s">
        <v>79</v>
      </c>
      <c r="R1799" s="87"/>
      <c r="S1799" s="87"/>
      <c r="T1799" s="87"/>
      <c r="U1799" s="87"/>
      <c r="V1799" s="86" t="s">
        <v>79</v>
      </c>
      <c r="W1799" s="75"/>
      <c r="X1799" s="102" t="s">
        <v>79</v>
      </c>
      <c r="Y1799" s="63" t="str">
        <f>IFERROR(IF(VLOOKUP(X1799,Listor!$T$6:$U$7,2,FALSE)&lt;O1799,TRUE),"")</f>
        <v/>
      </c>
      <c r="Z1799" s="87"/>
      <c r="AA1799" s="104"/>
    </row>
    <row r="1800" spans="2:27" x14ac:dyDescent="0.25">
      <c r="B1800" s="68" t="s">
        <v>68</v>
      </c>
      <c r="C1800" s="80" t="str">
        <f>IFERROR(VLOOKUP(B1800,Listor!$A$6:$B$62,2,FALSE),"")</f>
        <v/>
      </c>
      <c r="D1800" s="80" t="str">
        <f>IFERROR(VLOOKUP(B1800,Listor!$A$6:$C$62,3,FALSE),"")</f>
        <v/>
      </c>
      <c r="E1800" s="110" t="s">
        <v>79</v>
      </c>
      <c r="F1800" s="66"/>
      <c r="G1800" s="35" t="str">
        <f>IFERROR(VLOOKUP(B1800,Listor!$A$6:$G$62,7,FALSE),"")</f>
        <v/>
      </c>
      <c r="H1800" s="63" t="str">
        <f>IFERROR(VLOOKUP(B1800,Listor!$N$6:$O$47,2,FALSE),"")</f>
        <v/>
      </c>
      <c r="I1800" s="63" t="str">
        <f t="shared" si="85"/>
        <v/>
      </c>
      <c r="J1800" s="96" t="str">
        <f>IFERROR(VLOOKUP(B1800,Listor!$N$6:$P$47,3,FALSE)*I1800,"")</f>
        <v/>
      </c>
      <c r="K1800" s="81"/>
      <c r="L1800" s="88" t="str">
        <f>IFERROR((VLOOKUP(B1800,Listor!$N$6:$P$47,3,FALSE)*Biologiska!K1800)+(VLOOKUP(B1800,Listor!$N$6:$Q$47,4,FALSE)),"")</f>
        <v/>
      </c>
      <c r="M1800" s="63" t="str">
        <f t="shared" si="86"/>
        <v/>
      </c>
      <c r="N1800" s="75"/>
      <c r="O1800" s="84" t="str">
        <f t="shared" si="87"/>
        <v/>
      </c>
      <c r="P1800" s="107"/>
      <c r="Q1800" s="87" t="s">
        <v>79</v>
      </c>
      <c r="R1800" s="87"/>
      <c r="S1800" s="87"/>
      <c r="T1800" s="87"/>
      <c r="U1800" s="87"/>
      <c r="V1800" s="86" t="s">
        <v>79</v>
      </c>
      <c r="W1800" s="75"/>
      <c r="X1800" s="102" t="s">
        <v>79</v>
      </c>
      <c r="Y1800" s="63" t="str">
        <f>IFERROR(IF(VLOOKUP(X1800,Listor!$T$6:$U$7,2,FALSE)&lt;O1800,TRUE),"")</f>
        <v/>
      </c>
      <c r="Z1800" s="87"/>
      <c r="AA1800" s="104"/>
    </row>
    <row r="1801" spans="2:27" x14ac:dyDescent="0.25">
      <c r="B1801" s="68" t="s">
        <v>68</v>
      </c>
      <c r="C1801" s="80" t="str">
        <f>IFERROR(VLOOKUP(B1801,Listor!$A$6:$B$62,2,FALSE),"")</f>
        <v/>
      </c>
      <c r="D1801" s="80" t="str">
        <f>IFERROR(VLOOKUP(B1801,Listor!$A$6:$C$62,3,FALSE),"")</f>
        <v/>
      </c>
      <c r="E1801" s="110" t="s">
        <v>79</v>
      </c>
      <c r="F1801" s="66"/>
      <c r="G1801" s="35" t="str">
        <f>IFERROR(VLOOKUP(B1801,Listor!$A$6:$G$62,7,FALSE),"")</f>
        <v/>
      </c>
      <c r="H1801" s="63" t="str">
        <f>IFERROR(VLOOKUP(B1801,Listor!$N$6:$O$47,2,FALSE),"")</f>
        <v/>
      </c>
      <c r="I1801" s="63" t="str">
        <f t="shared" si="85"/>
        <v/>
      </c>
      <c r="J1801" s="96" t="str">
        <f>IFERROR(VLOOKUP(B1801,Listor!$N$6:$P$47,3,FALSE)*I1801,"")</f>
        <v/>
      </c>
      <c r="K1801" s="81"/>
      <c r="L1801" s="88" t="str">
        <f>IFERROR((VLOOKUP(B1801,Listor!$N$6:$P$47,3,FALSE)*Biologiska!K1801)+(VLOOKUP(B1801,Listor!$N$6:$Q$47,4,FALSE)),"")</f>
        <v/>
      </c>
      <c r="M1801" s="63" t="str">
        <f t="shared" si="86"/>
        <v/>
      </c>
      <c r="N1801" s="75"/>
      <c r="O1801" s="84" t="str">
        <f t="shared" si="87"/>
        <v/>
      </c>
      <c r="P1801" s="107"/>
      <c r="Q1801" s="87" t="s">
        <v>79</v>
      </c>
      <c r="R1801" s="87"/>
      <c r="S1801" s="87"/>
      <c r="T1801" s="87"/>
      <c r="U1801" s="87"/>
      <c r="V1801" s="86" t="s">
        <v>79</v>
      </c>
      <c r="W1801" s="75"/>
      <c r="X1801" s="102" t="s">
        <v>79</v>
      </c>
      <c r="Y1801" s="63" t="str">
        <f>IFERROR(IF(VLOOKUP(X1801,Listor!$T$6:$U$7,2,FALSE)&lt;O1801,TRUE),"")</f>
        <v/>
      </c>
      <c r="Z1801" s="87"/>
      <c r="AA1801" s="104"/>
    </row>
    <row r="1802" spans="2:27" x14ac:dyDescent="0.25">
      <c r="B1802" s="68" t="s">
        <v>68</v>
      </c>
      <c r="C1802" s="80" t="str">
        <f>IFERROR(VLOOKUP(B1802,Listor!$A$6:$B$62,2,FALSE),"")</f>
        <v/>
      </c>
      <c r="D1802" s="80" t="str">
        <f>IFERROR(VLOOKUP(B1802,Listor!$A$6:$C$62,3,FALSE),"")</f>
        <v/>
      </c>
      <c r="E1802" s="110" t="s">
        <v>79</v>
      </c>
      <c r="F1802" s="66"/>
      <c r="G1802" s="35" t="str">
        <f>IFERROR(VLOOKUP(B1802,Listor!$A$6:$G$62,7,FALSE),"")</f>
        <v/>
      </c>
      <c r="H1802" s="63" t="str">
        <f>IFERROR(VLOOKUP(B1802,Listor!$N$6:$O$47,2,FALSE),"")</f>
        <v/>
      </c>
      <c r="I1802" s="63" t="str">
        <f t="shared" si="85"/>
        <v/>
      </c>
      <c r="J1802" s="96" t="str">
        <f>IFERROR(VLOOKUP(B1802,Listor!$N$6:$P$47,3,FALSE)*I1802,"")</f>
        <v/>
      </c>
      <c r="K1802" s="81"/>
      <c r="L1802" s="88" t="str">
        <f>IFERROR((VLOOKUP(B1802,Listor!$N$6:$P$47,3,FALSE)*Biologiska!K1802)+(VLOOKUP(B1802,Listor!$N$6:$Q$47,4,FALSE)),"")</f>
        <v/>
      </c>
      <c r="M1802" s="63" t="str">
        <f t="shared" si="86"/>
        <v/>
      </c>
      <c r="N1802" s="75"/>
      <c r="O1802" s="84" t="str">
        <f t="shared" si="87"/>
        <v/>
      </c>
      <c r="P1802" s="107"/>
      <c r="Q1802" s="87" t="s">
        <v>79</v>
      </c>
      <c r="R1802" s="87"/>
      <c r="S1802" s="87"/>
      <c r="T1802" s="87"/>
      <c r="U1802" s="87"/>
      <c r="V1802" s="86" t="s">
        <v>79</v>
      </c>
      <c r="W1802" s="75"/>
      <c r="X1802" s="102" t="s">
        <v>79</v>
      </c>
      <c r="Y1802" s="63" t="str">
        <f>IFERROR(IF(VLOOKUP(X1802,Listor!$T$6:$U$7,2,FALSE)&lt;O1802,TRUE),"")</f>
        <v/>
      </c>
      <c r="Z1802" s="87"/>
      <c r="AA1802" s="104"/>
    </row>
    <row r="1803" spans="2:27" x14ac:dyDescent="0.25">
      <c r="B1803" s="68" t="s">
        <v>68</v>
      </c>
      <c r="C1803" s="80" t="str">
        <f>IFERROR(VLOOKUP(B1803,Listor!$A$6:$B$62,2,FALSE),"")</f>
        <v/>
      </c>
      <c r="D1803" s="80" t="str">
        <f>IFERROR(VLOOKUP(B1803,Listor!$A$6:$C$62,3,FALSE),"")</f>
        <v/>
      </c>
      <c r="E1803" s="110" t="s">
        <v>79</v>
      </c>
      <c r="F1803" s="66"/>
      <c r="G1803" s="35" t="str">
        <f>IFERROR(VLOOKUP(B1803,Listor!$A$6:$G$62,7,FALSE),"")</f>
        <v/>
      </c>
      <c r="H1803" s="63" t="str">
        <f>IFERROR(VLOOKUP(B1803,Listor!$N$6:$O$47,2,FALSE),"")</f>
        <v/>
      </c>
      <c r="I1803" s="63" t="str">
        <f t="shared" si="85"/>
        <v/>
      </c>
      <c r="J1803" s="96" t="str">
        <f>IFERROR(VLOOKUP(B1803,Listor!$N$6:$P$47,3,FALSE)*I1803,"")</f>
        <v/>
      </c>
      <c r="K1803" s="81"/>
      <c r="L1803" s="88" t="str">
        <f>IFERROR((VLOOKUP(B1803,Listor!$N$6:$P$47,3,FALSE)*Biologiska!K1803)+(VLOOKUP(B1803,Listor!$N$6:$Q$47,4,FALSE)),"")</f>
        <v/>
      </c>
      <c r="M1803" s="63" t="str">
        <f t="shared" si="86"/>
        <v/>
      </c>
      <c r="N1803" s="75"/>
      <c r="O1803" s="84" t="str">
        <f t="shared" si="87"/>
        <v/>
      </c>
      <c r="P1803" s="107"/>
      <c r="Q1803" s="87" t="s">
        <v>79</v>
      </c>
      <c r="R1803" s="87"/>
      <c r="S1803" s="87"/>
      <c r="T1803" s="87"/>
      <c r="U1803" s="87"/>
      <c r="V1803" s="86" t="s">
        <v>79</v>
      </c>
      <c r="W1803" s="75"/>
      <c r="X1803" s="102" t="s">
        <v>79</v>
      </c>
      <c r="Y1803" s="63" t="str">
        <f>IFERROR(IF(VLOOKUP(X1803,Listor!$T$6:$U$7,2,FALSE)&lt;O1803,TRUE),"")</f>
        <v/>
      </c>
      <c r="Z1803" s="87"/>
      <c r="AA1803" s="104"/>
    </row>
    <row r="1804" spans="2:27" x14ac:dyDescent="0.25">
      <c r="B1804" s="68" t="s">
        <v>68</v>
      </c>
      <c r="C1804" s="80" t="str">
        <f>IFERROR(VLOOKUP(B1804,Listor!$A$6:$B$62,2,FALSE),"")</f>
        <v/>
      </c>
      <c r="D1804" s="80" t="str">
        <f>IFERROR(VLOOKUP(B1804,Listor!$A$6:$C$62,3,FALSE),"")</f>
        <v/>
      </c>
      <c r="E1804" s="110" t="s">
        <v>79</v>
      </c>
      <c r="F1804" s="66"/>
      <c r="G1804" s="35" t="str">
        <f>IFERROR(VLOOKUP(B1804,Listor!$A$6:$G$62,7,FALSE),"")</f>
        <v/>
      </c>
      <c r="H1804" s="63" t="str">
        <f>IFERROR(VLOOKUP(B1804,Listor!$N$6:$O$47,2,FALSE),"")</f>
        <v/>
      </c>
      <c r="I1804" s="63" t="str">
        <f t="shared" si="85"/>
        <v/>
      </c>
      <c r="J1804" s="96" t="str">
        <f>IFERROR(VLOOKUP(B1804,Listor!$N$6:$P$47,3,FALSE)*I1804,"")</f>
        <v/>
      </c>
      <c r="K1804" s="81"/>
      <c r="L1804" s="88" t="str">
        <f>IFERROR((VLOOKUP(B1804,Listor!$N$6:$P$47,3,FALSE)*Biologiska!K1804)+(VLOOKUP(B1804,Listor!$N$6:$Q$47,4,FALSE)),"")</f>
        <v/>
      </c>
      <c r="M1804" s="63" t="str">
        <f t="shared" si="86"/>
        <v/>
      </c>
      <c r="N1804" s="75"/>
      <c r="O1804" s="84" t="str">
        <f t="shared" si="87"/>
        <v/>
      </c>
      <c r="P1804" s="107"/>
      <c r="Q1804" s="87" t="s">
        <v>79</v>
      </c>
      <c r="R1804" s="87"/>
      <c r="S1804" s="87"/>
      <c r="T1804" s="87"/>
      <c r="U1804" s="87"/>
      <c r="V1804" s="86" t="s">
        <v>79</v>
      </c>
      <c r="W1804" s="75"/>
      <c r="X1804" s="102" t="s">
        <v>79</v>
      </c>
      <c r="Y1804" s="63" t="str">
        <f>IFERROR(IF(VLOOKUP(X1804,Listor!$T$6:$U$7,2,FALSE)&lt;O1804,TRUE),"")</f>
        <v/>
      </c>
      <c r="Z1804" s="87"/>
      <c r="AA1804" s="104"/>
    </row>
    <row r="1805" spans="2:27" x14ac:dyDescent="0.25">
      <c r="B1805" s="68" t="s">
        <v>68</v>
      </c>
      <c r="C1805" s="80" t="str">
        <f>IFERROR(VLOOKUP(B1805,Listor!$A$6:$B$62,2,FALSE),"")</f>
        <v/>
      </c>
      <c r="D1805" s="80" t="str">
        <f>IFERROR(VLOOKUP(B1805,Listor!$A$6:$C$62,3,FALSE),"")</f>
        <v/>
      </c>
      <c r="E1805" s="110" t="s">
        <v>79</v>
      </c>
      <c r="F1805" s="66"/>
      <c r="G1805" s="35" t="str">
        <f>IFERROR(VLOOKUP(B1805,Listor!$A$6:$G$62,7,FALSE),"")</f>
        <v/>
      </c>
      <c r="H1805" s="63" t="str">
        <f>IFERROR(VLOOKUP(B1805,Listor!$N$6:$O$47,2,FALSE),"")</f>
        <v/>
      </c>
      <c r="I1805" s="63" t="str">
        <f t="shared" si="85"/>
        <v/>
      </c>
      <c r="J1805" s="96" t="str">
        <f>IFERROR(VLOOKUP(B1805,Listor!$N$6:$P$47,3,FALSE)*I1805,"")</f>
        <v/>
      </c>
      <c r="K1805" s="81"/>
      <c r="L1805" s="88" t="str">
        <f>IFERROR((VLOOKUP(B1805,Listor!$N$6:$P$47,3,FALSE)*Biologiska!K1805)+(VLOOKUP(B1805,Listor!$N$6:$Q$47,4,FALSE)),"")</f>
        <v/>
      </c>
      <c r="M1805" s="63" t="str">
        <f t="shared" si="86"/>
        <v/>
      </c>
      <c r="N1805" s="75"/>
      <c r="O1805" s="84" t="str">
        <f t="shared" si="87"/>
        <v/>
      </c>
      <c r="P1805" s="107"/>
      <c r="Q1805" s="87" t="s">
        <v>79</v>
      </c>
      <c r="R1805" s="87"/>
      <c r="S1805" s="87"/>
      <c r="T1805" s="87"/>
      <c r="U1805" s="87"/>
      <c r="V1805" s="86" t="s">
        <v>79</v>
      </c>
      <c r="W1805" s="75"/>
      <c r="X1805" s="102" t="s">
        <v>79</v>
      </c>
      <c r="Y1805" s="63" t="str">
        <f>IFERROR(IF(VLOOKUP(X1805,Listor!$T$6:$U$7,2,FALSE)&lt;O1805,TRUE),"")</f>
        <v/>
      </c>
      <c r="Z1805" s="87"/>
      <c r="AA1805" s="104"/>
    </row>
    <row r="1806" spans="2:27" x14ac:dyDescent="0.25">
      <c r="B1806" s="68" t="s">
        <v>68</v>
      </c>
      <c r="C1806" s="80" t="str">
        <f>IFERROR(VLOOKUP(B1806,Listor!$A$6:$B$62,2,FALSE),"")</f>
        <v/>
      </c>
      <c r="D1806" s="80" t="str">
        <f>IFERROR(VLOOKUP(B1806,Listor!$A$6:$C$62,3,FALSE),"")</f>
        <v/>
      </c>
      <c r="E1806" s="110" t="s">
        <v>79</v>
      </c>
      <c r="F1806" s="66"/>
      <c r="G1806" s="35" t="str">
        <f>IFERROR(VLOOKUP(B1806,Listor!$A$6:$G$62,7,FALSE),"")</f>
        <v/>
      </c>
      <c r="H1806" s="63" t="str">
        <f>IFERROR(VLOOKUP(B1806,Listor!$N$6:$O$47,2,FALSE),"")</f>
        <v/>
      </c>
      <c r="I1806" s="63" t="str">
        <f t="shared" si="85"/>
        <v/>
      </c>
      <c r="J1806" s="96" t="str">
        <f>IFERROR(VLOOKUP(B1806,Listor!$N$6:$P$47,3,FALSE)*I1806,"")</f>
        <v/>
      </c>
      <c r="K1806" s="81"/>
      <c r="L1806" s="88" t="str">
        <f>IFERROR((VLOOKUP(B1806,Listor!$N$6:$P$47,3,FALSE)*Biologiska!K1806)+(VLOOKUP(B1806,Listor!$N$6:$Q$47,4,FALSE)),"")</f>
        <v/>
      </c>
      <c r="M1806" s="63" t="str">
        <f t="shared" si="86"/>
        <v/>
      </c>
      <c r="N1806" s="75"/>
      <c r="O1806" s="84" t="str">
        <f t="shared" si="87"/>
        <v/>
      </c>
      <c r="P1806" s="107"/>
      <c r="Q1806" s="87" t="s">
        <v>79</v>
      </c>
      <c r="R1806" s="87"/>
      <c r="S1806" s="87"/>
      <c r="T1806" s="87"/>
      <c r="U1806" s="87"/>
      <c r="V1806" s="86" t="s">
        <v>79</v>
      </c>
      <c r="W1806" s="75"/>
      <c r="X1806" s="102" t="s">
        <v>79</v>
      </c>
      <c r="Y1806" s="63" t="str">
        <f>IFERROR(IF(VLOOKUP(X1806,Listor!$T$6:$U$7,2,FALSE)&lt;O1806,TRUE),"")</f>
        <v/>
      </c>
      <c r="Z1806" s="87"/>
      <c r="AA1806" s="104"/>
    </row>
    <row r="1807" spans="2:27" x14ac:dyDescent="0.25">
      <c r="B1807" s="68" t="s">
        <v>68</v>
      </c>
      <c r="C1807" s="80" t="str">
        <f>IFERROR(VLOOKUP(B1807,Listor!$A$6:$B$62,2,FALSE),"")</f>
        <v/>
      </c>
      <c r="D1807" s="80" t="str">
        <f>IFERROR(VLOOKUP(B1807,Listor!$A$6:$C$62,3,FALSE),"")</f>
        <v/>
      </c>
      <c r="E1807" s="110" t="s">
        <v>79</v>
      </c>
      <c r="F1807" s="66"/>
      <c r="G1807" s="35" t="str">
        <f>IFERROR(VLOOKUP(B1807,Listor!$A$6:$G$62,7,FALSE),"")</f>
        <v/>
      </c>
      <c r="H1807" s="63" t="str">
        <f>IFERROR(VLOOKUP(B1807,Listor!$N$6:$O$47,2,FALSE),"")</f>
        <v/>
      </c>
      <c r="I1807" s="63" t="str">
        <f t="shared" si="85"/>
        <v/>
      </c>
      <c r="J1807" s="96" t="str">
        <f>IFERROR(VLOOKUP(B1807,Listor!$N$6:$P$47,3,FALSE)*I1807,"")</f>
        <v/>
      </c>
      <c r="K1807" s="81"/>
      <c r="L1807" s="88" t="str">
        <f>IFERROR((VLOOKUP(B1807,Listor!$N$6:$P$47,3,FALSE)*Biologiska!K1807)+(VLOOKUP(B1807,Listor!$N$6:$Q$47,4,FALSE)),"")</f>
        <v/>
      </c>
      <c r="M1807" s="63" t="str">
        <f t="shared" si="86"/>
        <v/>
      </c>
      <c r="N1807" s="75"/>
      <c r="O1807" s="84" t="str">
        <f t="shared" si="87"/>
        <v/>
      </c>
      <c r="P1807" s="107"/>
      <c r="Q1807" s="87" t="s">
        <v>79</v>
      </c>
      <c r="R1807" s="87"/>
      <c r="S1807" s="87"/>
      <c r="T1807" s="87"/>
      <c r="U1807" s="87"/>
      <c r="V1807" s="86" t="s">
        <v>79</v>
      </c>
      <c r="W1807" s="75"/>
      <c r="X1807" s="102" t="s">
        <v>79</v>
      </c>
      <c r="Y1807" s="63" t="str">
        <f>IFERROR(IF(VLOOKUP(X1807,Listor!$T$6:$U$7,2,FALSE)&lt;O1807,TRUE),"")</f>
        <v/>
      </c>
      <c r="Z1807" s="87"/>
      <c r="AA1807" s="104"/>
    </row>
    <row r="1808" spans="2:27" x14ac:dyDescent="0.25">
      <c r="B1808" s="68" t="s">
        <v>68</v>
      </c>
      <c r="C1808" s="80" t="str">
        <f>IFERROR(VLOOKUP(B1808,Listor!$A$6:$B$62,2,FALSE),"")</f>
        <v/>
      </c>
      <c r="D1808" s="80" t="str">
        <f>IFERROR(VLOOKUP(B1808,Listor!$A$6:$C$62,3,FALSE),"")</f>
        <v/>
      </c>
      <c r="E1808" s="110" t="s">
        <v>79</v>
      </c>
      <c r="F1808" s="66"/>
      <c r="G1808" s="35" t="str">
        <f>IFERROR(VLOOKUP(B1808,Listor!$A$6:$G$62,7,FALSE),"")</f>
        <v/>
      </c>
      <c r="H1808" s="63" t="str">
        <f>IFERROR(VLOOKUP(B1808,Listor!$N$6:$O$47,2,FALSE),"")</f>
        <v/>
      </c>
      <c r="I1808" s="63" t="str">
        <f t="shared" si="85"/>
        <v/>
      </c>
      <c r="J1808" s="96" t="str">
        <f>IFERROR(VLOOKUP(B1808,Listor!$N$6:$P$47,3,FALSE)*I1808,"")</f>
        <v/>
      </c>
      <c r="K1808" s="81"/>
      <c r="L1808" s="88" t="str">
        <f>IFERROR((VLOOKUP(B1808,Listor!$N$6:$P$47,3,FALSE)*Biologiska!K1808)+(VLOOKUP(B1808,Listor!$N$6:$Q$47,4,FALSE)),"")</f>
        <v/>
      </c>
      <c r="M1808" s="63" t="str">
        <f t="shared" si="86"/>
        <v/>
      </c>
      <c r="N1808" s="75"/>
      <c r="O1808" s="84" t="str">
        <f t="shared" si="87"/>
        <v/>
      </c>
      <c r="P1808" s="107"/>
      <c r="Q1808" s="87" t="s">
        <v>79</v>
      </c>
      <c r="R1808" s="87"/>
      <c r="S1808" s="87"/>
      <c r="T1808" s="87"/>
      <c r="U1808" s="87"/>
      <c r="V1808" s="86" t="s">
        <v>79</v>
      </c>
      <c r="W1808" s="75"/>
      <c r="X1808" s="102" t="s">
        <v>79</v>
      </c>
      <c r="Y1808" s="63" t="str">
        <f>IFERROR(IF(VLOOKUP(X1808,Listor!$T$6:$U$7,2,FALSE)&lt;O1808,TRUE),"")</f>
        <v/>
      </c>
      <c r="Z1808" s="87"/>
      <c r="AA1808" s="104"/>
    </row>
    <row r="1809" spans="2:27" x14ac:dyDescent="0.25">
      <c r="B1809" s="68" t="s">
        <v>68</v>
      </c>
      <c r="C1809" s="80" t="str">
        <f>IFERROR(VLOOKUP(B1809,Listor!$A$6:$B$62,2,FALSE),"")</f>
        <v/>
      </c>
      <c r="D1809" s="80" t="str">
        <f>IFERROR(VLOOKUP(B1809,Listor!$A$6:$C$62,3,FALSE),"")</f>
        <v/>
      </c>
      <c r="E1809" s="110" t="s">
        <v>79</v>
      </c>
      <c r="F1809" s="66"/>
      <c r="G1809" s="35" t="str">
        <f>IFERROR(VLOOKUP(B1809,Listor!$A$6:$G$62,7,FALSE),"")</f>
        <v/>
      </c>
      <c r="H1809" s="63" t="str">
        <f>IFERROR(VLOOKUP(B1809,Listor!$N$6:$O$47,2,FALSE),"")</f>
        <v/>
      </c>
      <c r="I1809" s="63" t="str">
        <f t="shared" si="85"/>
        <v/>
      </c>
      <c r="J1809" s="96" t="str">
        <f>IFERROR(VLOOKUP(B1809,Listor!$N$6:$P$47,3,FALSE)*I1809,"")</f>
        <v/>
      </c>
      <c r="K1809" s="81"/>
      <c r="L1809" s="88" t="str">
        <f>IFERROR((VLOOKUP(B1809,Listor!$N$6:$P$47,3,FALSE)*Biologiska!K1809)+(VLOOKUP(B1809,Listor!$N$6:$Q$47,4,FALSE)),"")</f>
        <v/>
      </c>
      <c r="M1809" s="63" t="str">
        <f t="shared" si="86"/>
        <v/>
      </c>
      <c r="N1809" s="75"/>
      <c r="O1809" s="84" t="str">
        <f t="shared" si="87"/>
        <v/>
      </c>
      <c r="P1809" s="107"/>
      <c r="Q1809" s="87" t="s">
        <v>79</v>
      </c>
      <c r="R1809" s="87"/>
      <c r="S1809" s="87"/>
      <c r="T1809" s="87"/>
      <c r="U1809" s="87"/>
      <c r="V1809" s="86" t="s">
        <v>79</v>
      </c>
      <c r="W1809" s="75"/>
      <c r="X1809" s="102" t="s">
        <v>79</v>
      </c>
      <c r="Y1809" s="63" t="str">
        <f>IFERROR(IF(VLOOKUP(X1809,Listor!$T$6:$U$7,2,FALSE)&lt;O1809,TRUE),"")</f>
        <v/>
      </c>
      <c r="Z1809" s="87"/>
      <c r="AA1809" s="104"/>
    </row>
    <row r="1810" spans="2:27" x14ac:dyDescent="0.25">
      <c r="B1810" s="68" t="s">
        <v>68</v>
      </c>
      <c r="C1810" s="80" t="str">
        <f>IFERROR(VLOOKUP(B1810,Listor!$A$6:$B$62,2,FALSE),"")</f>
        <v/>
      </c>
      <c r="D1810" s="80" t="str">
        <f>IFERROR(VLOOKUP(B1810,Listor!$A$6:$C$62,3,FALSE),"")</f>
        <v/>
      </c>
      <c r="E1810" s="110" t="s">
        <v>79</v>
      </c>
      <c r="F1810" s="66"/>
      <c r="G1810" s="35" t="str">
        <f>IFERROR(VLOOKUP(B1810,Listor!$A$6:$G$62,7,FALSE),"")</f>
        <v/>
      </c>
      <c r="H1810" s="63" t="str">
        <f>IFERROR(VLOOKUP(B1810,Listor!$N$6:$O$47,2,FALSE),"")</f>
        <v/>
      </c>
      <c r="I1810" s="63" t="str">
        <f t="shared" si="85"/>
        <v/>
      </c>
      <c r="J1810" s="96" t="str">
        <f>IFERROR(VLOOKUP(B1810,Listor!$N$6:$P$47,3,FALSE)*I1810,"")</f>
        <v/>
      </c>
      <c r="K1810" s="81"/>
      <c r="L1810" s="88" t="str">
        <f>IFERROR((VLOOKUP(B1810,Listor!$N$6:$P$47,3,FALSE)*Biologiska!K1810)+(VLOOKUP(B1810,Listor!$N$6:$Q$47,4,FALSE)),"")</f>
        <v/>
      </c>
      <c r="M1810" s="63" t="str">
        <f t="shared" si="86"/>
        <v/>
      </c>
      <c r="N1810" s="75"/>
      <c r="O1810" s="84" t="str">
        <f t="shared" si="87"/>
        <v/>
      </c>
      <c r="P1810" s="107"/>
      <c r="Q1810" s="87" t="s">
        <v>79</v>
      </c>
      <c r="R1810" s="87"/>
      <c r="S1810" s="87"/>
      <c r="T1810" s="87"/>
      <c r="U1810" s="87"/>
      <c r="V1810" s="86" t="s">
        <v>79</v>
      </c>
      <c r="W1810" s="75"/>
      <c r="X1810" s="102" t="s">
        <v>79</v>
      </c>
      <c r="Y1810" s="63" t="str">
        <f>IFERROR(IF(VLOOKUP(X1810,Listor!$T$6:$U$7,2,FALSE)&lt;O1810,TRUE),"")</f>
        <v/>
      </c>
      <c r="Z1810" s="87"/>
      <c r="AA1810" s="104"/>
    </row>
    <row r="1811" spans="2:27" x14ac:dyDescent="0.25">
      <c r="B1811" s="68" t="s">
        <v>68</v>
      </c>
      <c r="C1811" s="80" t="str">
        <f>IFERROR(VLOOKUP(B1811,Listor!$A$6:$B$62,2,FALSE),"")</f>
        <v/>
      </c>
      <c r="D1811" s="80" t="str">
        <f>IFERROR(VLOOKUP(B1811,Listor!$A$6:$C$62,3,FALSE),"")</f>
        <v/>
      </c>
      <c r="E1811" s="110" t="s">
        <v>79</v>
      </c>
      <c r="F1811" s="66"/>
      <c r="G1811" s="35" t="str">
        <f>IFERROR(VLOOKUP(B1811,Listor!$A$6:$G$62,7,FALSE),"")</f>
        <v/>
      </c>
      <c r="H1811" s="63" t="str">
        <f>IFERROR(VLOOKUP(B1811,Listor!$N$6:$O$47,2,FALSE),"")</f>
        <v/>
      </c>
      <c r="I1811" s="63" t="str">
        <f t="shared" si="85"/>
        <v/>
      </c>
      <c r="J1811" s="96" t="str">
        <f>IFERROR(VLOOKUP(B1811,Listor!$N$6:$P$47,3,FALSE)*I1811,"")</f>
        <v/>
      </c>
      <c r="K1811" s="81"/>
      <c r="L1811" s="88" t="str">
        <f>IFERROR((VLOOKUP(B1811,Listor!$N$6:$P$47,3,FALSE)*Biologiska!K1811)+(VLOOKUP(B1811,Listor!$N$6:$Q$47,4,FALSE)),"")</f>
        <v/>
      </c>
      <c r="M1811" s="63" t="str">
        <f t="shared" si="86"/>
        <v/>
      </c>
      <c r="N1811" s="75"/>
      <c r="O1811" s="84" t="str">
        <f t="shared" si="87"/>
        <v/>
      </c>
      <c r="P1811" s="107"/>
      <c r="Q1811" s="87" t="s">
        <v>79</v>
      </c>
      <c r="R1811" s="87"/>
      <c r="S1811" s="87"/>
      <c r="T1811" s="87"/>
      <c r="U1811" s="87"/>
      <c r="V1811" s="86" t="s">
        <v>79</v>
      </c>
      <c r="W1811" s="75"/>
      <c r="X1811" s="102" t="s">
        <v>79</v>
      </c>
      <c r="Y1811" s="63" t="str">
        <f>IFERROR(IF(VLOOKUP(X1811,Listor!$T$6:$U$7,2,FALSE)&lt;O1811,TRUE),"")</f>
        <v/>
      </c>
      <c r="Z1811" s="87"/>
      <c r="AA1811" s="104"/>
    </row>
    <row r="1812" spans="2:27" x14ac:dyDescent="0.25">
      <c r="B1812" s="68" t="s">
        <v>68</v>
      </c>
      <c r="C1812" s="80" t="str">
        <f>IFERROR(VLOOKUP(B1812,Listor!$A$6:$B$62,2,FALSE),"")</f>
        <v/>
      </c>
      <c r="D1812" s="80" t="str">
        <f>IFERROR(VLOOKUP(B1812,Listor!$A$6:$C$62,3,FALSE),"")</f>
        <v/>
      </c>
      <c r="E1812" s="110" t="s">
        <v>79</v>
      </c>
      <c r="F1812" s="66"/>
      <c r="G1812" s="35" t="str">
        <f>IFERROR(VLOOKUP(B1812,Listor!$A$6:$G$62,7,FALSE),"")</f>
        <v/>
      </c>
      <c r="H1812" s="63" t="str">
        <f>IFERROR(VLOOKUP(B1812,Listor!$N$6:$O$47,2,FALSE),"")</f>
        <v/>
      </c>
      <c r="I1812" s="63" t="str">
        <f t="shared" si="85"/>
        <v/>
      </c>
      <c r="J1812" s="96" t="str">
        <f>IFERROR(VLOOKUP(B1812,Listor!$N$6:$P$47,3,FALSE)*I1812,"")</f>
        <v/>
      </c>
      <c r="K1812" s="81"/>
      <c r="L1812" s="88" t="str">
        <f>IFERROR((VLOOKUP(B1812,Listor!$N$6:$P$47,3,FALSE)*Biologiska!K1812)+(VLOOKUP(B1812,Listor!$N$6:$Q$47,4,FALSE)),"")</f>
        <v/>
      </c>
      <c r="M1812" s="63" t="str">
        <f t="shared" si="86"/>
        <v/>
      </c>
      <c r="N1812" s="75"/>
      <c r="O1812" s="84" t="str">
        <f t="shared" si="87"/>
        <v/>
      </c>
      <c r="P1812" s="107"/>
      <c r="Q1812" s="87" t="s">
        <v>79</v>
      </c>
      <c r="R1812" s="87"/>
      <c r="S1812" s="87"/>
      <c r="T1812" s="87"/>
      <c r="U1812" s="87"/>
      <c r="V1812" s="86" t="s">
        <v>79</v>
      </c>
      <c r="W1812" s="75"/>
      <c r="X1812" s="102" t="s">
        <v>79</v>
      </c>
      <c r="Y1812" s="63" t="str">
        <f>IFERROR(IF(VLOOKUP(X1812,Listor!$T$6:$U$7,2,FALSE)&lt;O1812,TRUE),"")</f>
        <v/>
      </c>
      <c r="Z1812" s="87"/>
      <c r="AA1812" s="104"/>
    </row>
    <row r="1813" spans="2:27" x14ac:dyDescent="0.25">
      <c r="B1813" s="68" t="s">
        <v>68</v>
      </c>
      <c r="C1813" s="80" t="str">
        <f>IFERROR(VLOOKUP(B1813,Listor!$A$6:$B$62,2,FALSE),"")</f>
        <v/>
      </c>
      <c r="D1813" s="80" t="str">
        <f>IFERROR(VLOOKUP(B1813,Listor!$A$6:$C$62,3,FALSE),"")</f>
        <v/>
      </c>
      <c r="E1813" s="110" t="s">
        <v>79</v>
      </c>
      <c r="F1813" s="66"/>
      <c r="G1813" s="35" t="str">
        <f>IFERROR(VLOOKUP(B1813,Listor!$A$6:$G$62,7,FALSE),"")</f>
        <v/>
      </c>
      <c r="H1813" s="63" t="str">
        <f>IFERROR(VLOOKUP(B1813,Listor!$N$6:$O$47,2,FALSE),"")</f>
        <v/>
      </c>
      <c r="I1813" s="63" t="str">
        <f t="shared" si="85"/>
        <v/>
      </c>
      <c r="J1813" s="96" t="str">
        <f>IFERROR(VLOOKUP(B1813,Listor!$N$6:$P$47,3,FALSE)*I1813,"")</f>
        <v/>
      </c>
      <c r="K1813" s="81"/>
      <c r="L1813" s="88" t="str">
        <f>IFERROR((VLOOKUP(B1813,Listor!$N$6:$P$47,3,FALSE)*Biologiska!K1813)+(VLOOKUP(B1813,Listor!$N$6:$Q$47,4,FALSE)),"")</f>
        <v/>
      </c>
      <c r="M1813" s="63" t="str">
        <f t="shared" si="86"/>
        <v/>
      </c>
      <c r="N1813" s="75"/>
      <c r="O1813" s="84" t="str">
        <f t="shared" si="87"/>
        <v/>
      </c>
      <c r="P1813" s="107"/>
      <c r="Q1813" s="87" t="s">
        <v>79</v>
      </c>
      <c r="R1813" s="87"/>
      <c r="S1813" s="87"/>
      <c r="T1813" s="87"/>
      <c r="U1813" s="87"/>
      <c r="V1813" s="86" t="s">
        <v>79</v>
      </c>
      <c r="W1813" s="75"/>
      <c r="X1813" s="102" t="s">
        <v>79</v>
      </c>
      <c r="Y1813" s="63" t="str">
        <f>IFERROR(IF(VLOOKUP(X1813,Listor!$T$6:$U$7,2,FALSE)&lt;O1813,TRUE),"")</f>
        <v/>
      </c>
      <c r="Z1813" s="87"/>
      <c r="AA1813" s="104"/>
    </row>
    <row r="1814" spans="2:27" x14ac:dyDescent="0.25">
      <c r="B1814" s="68" t="s">
        <v>68</v>
      </c>
      <c r="C1814" s="80" t="str">
        <f>IFERROR(VLOOKUP(B1814,Listor!$A$6:$B$62,2,FALSE),"")</f>
        <v/>
      </c>
      <c r="D1814" s="80" t="str">
        <f>IFERROR(VLOOKUP(B1814,Listor!$A$6:$C$62,3,FALSE),"")</f>
        <v/>
      </c>
      <c r="E1814" s="110" t="s">
        <v>79</v>
      </c>
      <c r="F1814" s="66"/>
      <c r="G1814" s="35" t="str">
        <f>IFERROR(VLOOKUP(B1814,Listor!$A$6:$G$62,7,FALSE),"")</f>
        <v/>
      </c>
      <c r="H1814" s="63" t="str">
        <f>IFERROR(VLOOKUP(B1814,Listor!$N$6:$O$47,2,FALSE),"")</f>
        <v/>
      </c>
      <c r="I1814" s="63" t="str">
        <f t="shared" si="85"/>
        <v/>
      </c>
      <c r="J1814" s="96" t="str">
        <f>IFERROR(VLOOKUP(B1814,Listor!$N$6:$P$47,3,FALSE)*I1814,"")</f>
        <v/>
      </c>
      <c r="K1814" s="81"/>
      <c r="L1814" s="88" t="str">
        <f>IFERROR((VLOOKUP(B1814,Listor!$N$6:$P$47,3,FALSE)*Biologiska!K1814)+(VLOOKUP(B1814,Listor!$N$6:$Q$47,4,FALSE)),"")</f>
        <v/>
      </c>
      <c r="M1814" s="63" t="str">
        <f t="shared" si="86"/>
        <v/>
      </c>
      <c r="N1814" s="75"/>
      <c r="O1814" s="84" t="str">
        <f t="shared" si="87"/>
        <v/>
      </c>
      <c r="P1814" s="107"/>
      <c r="Q1814" s="87" t="s">
        <v>79</v>
      </c>
      <c r="R1814" s="87"/>
      <c r="S1814" s="87"/>
      <c r="T1814" s="87"/>
      <c r="U1814" s="87"/>
      <c r="V1814" s="86" t="s">
        <v>79</v>
      </c>
      <c r="W1814" s="75"/>
      <c r="X1814" s="102" t="s">
        <v>79</v>
      </c>
      <c r="Y1814" s="63" t="str">
        <f>IFERROR(IF(VLOOKUP(X1814,Listor!$T$6:$U$7,2,FALSE)&lt;O1814,TRUE),"")</f>
        <v/>
      </c>
      <c r="Z1814" s="87"/>
      <c r="AA1814" s="104"/>
    </row>
    <row r="1815" spans="2:27" x14ac:dyDescent="0.25">
      <c r="B1815" s="68" t="s">
        <v>68</v>
      </c>
      <c r="C1815" s="80" t="str">
        <f>IFERROR(VLOOKUP(B1815,Listor!$A$6:$B$62,2,FALSE),"")</f>
        <v/>
      </c>
      <c r="D1815" s="80" t="str">
        <f>IFERROR(VLOOKUP(B1815,Listor!$A$6:$C$62,3,FALSE),"")</f>
        <v/>
      </c>
      <c r="E1815" s="110" t="s">
        <v>79</v>
      </c>
      <c r="F1815" s="66"/>
      <c r="G1815" s="35" t="str">
        <f>IFERROR(VLOOKUP(B1815,Listor!$A$6:$G$62,7,FALSE),"")</f>
        <v/>
      </c>
      <c r="H1815" s="63" t="str">
        <f>IFERROR(VLOOKUP(B1815,Listor!$N$6:$O$47,2,FALSE),"")</f>
        <v/>
      </c>
      <c r="I1815" s="63" t="str">
        <f t="shared" si="85"/>
        <v/>
      </c>
      <c r="J1815" s="96" t="str">
        <f>IFERROR(VLOOKUP(B1815,Listor!$N$6:$P$47,3,FALSE)*I1815,"")</f>
        <v/>
      </c>
      <c r="K1815" s="81"/>
      <c r="L1815" s="88" t="str">
        <f>IFERROR((VLOOKUP(B1815,Listor!$N$6:$P$47,3,FALSE)*Biologiska!K1815)+(VLOOKUP(B1815,Listor!$N$6:$Q$47,4,FALSE)),"")</f>
        <v/>
      </c>
      <c r="M1815" s="63" t="str">
        <f t="shared" si="86"/>
        <v/>
      </c>
      <c r="N1815" s="75"/>
      <c r="O1815" s="84" t="str">
        <f t="shared" si="87"/>
        <v/>
      </c>
      <c r="P1815" s="107"/>
      <c r="Q1815" s="87" t="s">
        <v>79</v>
      </c>
      <c r="R1815" s="87"/>
      <c r="S1815" s="87"/>
      <c r="T1815" s="87"/>
      <c r="U1815" s="87"/>
      <c r="V1815" s="86" t="s">
        <v>79</v>
      </c>
      <c r="W1815" s="75"/>
      <c r="X1815" s="102" t="s">
        <v>79</v>
      </c>
      <c r="Y1815" s="63" t="str">
        <f>IFERROR(IF(VLOOKUP(X1815,Listor!$T$6:$U$7,2,FALSE)&lt;O1815,TRUE),"")</f>
        <v/>
      </c>
      <c r="Z1815" s="87"/>
      <c r="AA1815" s="104"/>
    </row>
    <row r="1816" spans="2:27" x14ac:dyDescent="0.25">
      <c r="B1816" s="68" t="s">
        <v>68</v>
      </c>
      <c r="C1816" s="80" t="str">
        <f>IFERROR(VLOOKUP(B1816,Listor!$A$6:$B$62,2,FALSE),"")</f>
        <v/>
      </c>
      <c r="D1816" s="80" t="str">
        <f>IFERROR(VLOOKUP(B1816,Listor!$A$6:$C$62,3,FALSE),"")</f>
        <v/>
      </c>
      <c r="E1816" s="110" t="s">
        <v>79</v>
      </c>
      <c r="F1816" s="66"/>
      <c r="G1816" s="35" t="str">
        <f>IFERROR(VLOOKUP(B1816,Listor!$A$6:$G$62,7,FALSE),"")</f>
        <v/>
      </c>
      <c r="H1816" s="63" t="str">
        <f>IFERROR(VLOOKUP(B1816,Listor!$N$6:$O$47,2,FALSE),"")</f>
        <v/>
      </c>
      <c r="I1816" s="63" t="str">
        <f t="shared" si="85"/>
        <v/>
      </c>
      <c r="J1816" s="96" t="str">
        <f>IFERROR(VLOOKUP(B1816,Listor!$N$6:$P$47,3,FALSE)*I1816,"")</f>
        <v/>
      </c>
      <c r="K1816" s="81"/>
      <c r="L1816" s="88" t="str">
        <f>IFERROR((VLOOKUP(B1816,Listor!$N$6:$P$47,3,FALSE)*Biologiska!K1816)+(VLOOKUP(B1816,Listor!$N$6:$Q$47,4,FALSE)),"")</f>
        <v/>
      </c>
      <c r="M1816" s="63" t="str">
        <f t="shared" si="86"/>
        <v/>
      </c>
      <c r="N1816" s="75"/>
      <c r="O1816" s="84" t="str">
        <f t="shared" si="87"/>
        <v/>
      </c>
      <c r="P1816" s="107"/>
      <c r="Q1816" s="87" t="s">
        <v>79</v>
      </c>
      <c r="R1816" s="87"/>
      <c r="S1816" s="87"/>
      <c r="T1816" s="87"/>
      <c r="U1816" s="87"/>
      <c r="V1816" s="86" t="s">
        <v>79</v>
      </c>
      <c r="W1816" s="75"/>
      <c r="X1816" s="102" t="s">
        <v>79</v>
      </c>
      <c r="Y1816" s="63" t="str">
        <f>IFERROR(IF(VLOOKUP(X1816,Listor!$T$6:$U$7,2,FALSE)&lt;O1816,TRUE),"")</f>
        <v/>
      </c>
      <c r="Z1816" s="87"/>
      <c r="AA1816" s="104"/>
    </row>
    <row r="1817" spans="2:27" x14ac:dyDescent="0.25">
      <c r="B1817" s="68" t="s">
        <v>68</v>
      </c>
      <c r="C1817" s="80" t="str">
        <f>IFERROR(VLOOKUP(B1817,Listor!$A$6:$B$62,2,FALSE),"")</f>
        <v/>
      </c>
      <c r="D1817" s="80" t="str">
        <f>IFERROR(VLOOKUP(B1817,Listor!$A$6:$C$62,3,FALSE),"")</f>
        <v/>
      </c>
      <c r="E1817" s="110" t="s">
        <v>79</v>
      </c>
      <c r="F1817" s="66"/>
      <c r="G1817" s="35" t="str">
        <f>IFERROR(VLOOKUP(B1817,Listor!$A$6:$G$62,7,FALSE),"")</f>
        <v/>
      </c>
      <c r="H1817" s="63" t="str">
        <f>IFERROR(VLOOKUP(B1817,Listor!$N$6:$O$47,2,FALSE),"")</f>
        <v/>
      </c>
      <c r="I1817" s="63" t="str">
        <f t="shared" si="85"/>
        <v/>
      </c>
      <c r="J1817" s="96" t="str">
        <f>IFERROR(VLOOKUP(B1817,Listor!$N$6:$P$47,3,FALSE)*I1817,"")</f>
        <v/>
      </c>
      <c r="K1817" s="81"/>
      <c r="L1817" s="88" t="str">
        <f>IFERROR((VLOOKUP(B1817,Listor!$N$6:$P$47,3,FALSE)*Biologiska!K1817)+(VLOOKUP(B1817,Listor!$N$6:$Q$47,4,FALSE)),"")</f>
        <v/>
      </c>
      <c r="M1817" s="63" t="str">
        <f t="shared" si="86"/>
        <v/>
      </c>
      <c r="N1817" s="75"/>
      <c r="O1817" s="84" t="str">
        <f t="shared" si="87"/>
        <v/>
      </c>
      <c r="P1817" s="107"/>
      <c r="Q1817" s="87" t="s">
        <v>79</v>
      </c>
      <c r="R1817" s="87"/>
      <c r="S1817" s="87"/>
      <c r="T1817" s="87"/>
      <c r="U1817" s="87"/>
      <c r="V1817" s="86" t="s">
        <v>79</v>
      </c>
      <c r="W1817" s="75"/>
      <c r="X1817" s="102" t="s">
        <v>79</v>
      </c>
      <c r="Y1817" s="63" t="str">
        <f>IFERROR(IF(VLOOKUP(X1817,Listor!$T$6:$U$7,2,FALSE)&lt;O1817,TRUE),"")</f>
        <v/>
      </c>
      <c r="Z1817" s="87"/>
      <c r="AA1817" s="104"/>
    </row>
    <row r="1818" spans="2:27" x14ac:dyDescent="0.25">
      <c r="B1818" s="68" t="s">
        <v>68</v>
      </c>
      <c r="C1818" s="80" t="str">
        <f>IFERROR(VLOOKUP(B1818,Listor!$A$6:$B$62,2,FALSE),"")</f>
        <v/>
      </c>
      <c r="D1818" s="80" t="str">
        <f>IFERROR(VLOOKUP(B1818,Listor!$A$6:$C$62,3,FALSE),"")</f>
        <v/>
      </c>
      <c r="E1818" s="110" t="s">
        <v>79</v>
      </c>
      <c r="F1818" s="66"/>
      <c r="G1818" s="35" t="str">
        <f>IFERROR(VLOOKUP(B1818,Listor!$A$6:$G$62,7,FALSE),"")</f>
        <v/>
      </c>
      <c r="H1818" s="63" t="str">
        <f>IFERROR(VLOOKUP(B1818,Listor!$N$6:$O$47,2,FALSE),"")</f>
        <v/>
      </c>
      <c r="I1818" s="63" t="str">
        <f t="shared" si="85"/>
        <v/>
      </c>
      <c r="J1818" s="96" t="str">
        <f>IFERROR(VLOOKUP(B1818,Listor!$N$6:$P$47,3,FALSE)*I1818,"")</f>
        <v/>
      </c>
      <c r="K1818" s="81"/>
      <c r="L1818" s="88" t="str">
        <f>IFERROR((VLOOKUP(B1818,Listor!$N$6:$P$47,3,FALSE)*Biologiska!K1818)+(VLOOKUP(B1818,Listor!$N$6:$Q$47,4,FALSE)),"")</f>
        <v/>
      </c>
      <c r="M1818" s="63" t="str">
        <f t="shared" si="86"/>
        <v/>
      </c>
      <c r="N1818" s="75"/>
      <c r="O1818" s="84" t="str">
        <f t="shared" si="87"/>
        <v/>
      </c>
      <c r="P1818" s="107"/>
      <c r="Q1818" s="87" t="s">
        <v>79</v>
      </c>
      <c r="R1818" s="87"/>
      <c r="S1818" s="87"/>
      <c r="T1818" s="87"/>
      <c r="U1818" s="87"/>
      <c r="V1818" s="86" t="s">
        <v>79</v>
      </c>
      <c r="W1818" s="75"/>
      <c r="X1818" s="102" t="s">
        <v>79</v>
      </c>
      <c r="Y1818" s="63" t="str">
        <f>IFERROR(IF(VLOOKUP(X1818,Listor!$T$6:$U$7,2,FALSE)&lt;O1818,TRUE),"")</f>
        <v/>
      </c>
      <c r="Z1818" s="87"/>
      <c r="AA1818" s="104"/>
    </row>
    <row r="1819" spans="2:27" x14ac:dyDescent="0.25">
      <c r="B1819" s="68" t="s">
        <v>68</v>
      </c>
      <c r="C1819" s="80" t="str">
        <f>IFERROR(VLOOKUP(B1819,Listor!$A$6:$B$62,2,FALSE),"")</f>
        <v/>
      </c>
      <c r="D1819" s="80" t="str">
        <f>IFERROR(VLOOKUP(B1819,Listor!$A$6:$C$62,3,FALSE),"")</f>
        <v/>
      </c>
      <c r="E1819" s="110" t="s">
        <v>79</v>
      </c>
      <c r="F1819" s="66"/>
      <c r="G1819" s="35" t="str">
        <f>IFERROR(VLOOKUP(B1819,Listor!$A$6:$G$62,7,FALSE),"")</f>
        <v/>
      </c>
      <c r="H1819" s="63" t="str">
        <f>IFERROR(VLOOKUP(B1819,Listor!$N$6:$O$47,2,FALSE),"")</f>
        <v/>
      </c>
      <c r="I1819" s="63" t="str">
        <f t="shared" si="85"/>
        <v/>
      </c>
      <c r="J1819" s="96" t="str">
        <f>IFERROR(VLOOKUP(B1819,Listor!$N$6:$P$47,3,FALSE)*I1819,"")</f>
        <v/>
      </c>
      <c r="K1819" s="81"/>
      <c r="L1819" s="88" t="str">
        <f>IFERROR((VLOOKUP(B1819,Listor!$N$6:$P$47,3,FALSE)*Biologiska!K1819)+(VLOOKUP(B1819,Listor!$N$6:$Q$47,4,FALSE)),"")</f>
        <v/>
      </c>
      <c r="M1819" s="63" t="str">
        <f t="shared" si="86"/>
        <v/>
      </c>
      <c r="N1819" s="75"/>
      <c r="O1819" s="84" t="str">
        <f t="shared" si="87"/>
        <v/>
      </c>
      <c r="P1819" s="107"/>
      <c r="Q1819" s="87" t="s">
        <v>79</v>
      </c>
      <c r="R1819" s="87"/>
      <c r="S1819" s="87"/>
      <c r="T1819" s="87"/>
      <c r="U1819" s="87"/>
      <c r="V1819" s="86" t="s">
        <v>79</v>
      </c>
      <c r="W1819" s="75"/>
      <c r="X1819" s="102" t="s">
        <v>79</v>
      </c>
      <c r="Y1819" s="63" t="str">
        <f>IFERROR(IF(VLOOKUP(X1819,Listor!$T$6:$U$7,2,FALSE)&lt;O1819,TRUE),"")</f>
        <v/>
      </c>
      <c r="Z1819" s="87"/>
      <c r="AA1819" s="104"/>
    </row>
    <row r="1820" spans="2:27" x14ac:dyDescent="0.25">
      <c r="B1820" s="68" t="s">
        <v>68</v>
      </c>
      <c r="C1820" s="80" t="str">
        <f>IFERROR(VLOOKUP(B1820,Listor!$A$6:$B$62,2,FALSE),"")</f>
        <v/>
      </c>
      <c r="D1820" s="80" t="str">
        <f>IFERROR(VLOOKUP(B1820,Listor!$A$6:$C$62,3,FALSE),"")</f>
        <v/>
      </c>
      <c r="E1820" s="110" t="s">
        <v>79</v>
      </c>
      <c r="F1820" s="66"/>
      <c r="G1820" s="35" t="str">
        <f>IFERROR(VLOOKUP(B1820,Listor!$A$6:$G$62,7,FALSE),"")</f>
        <v/>
      </c>
      <c r="H1820" s="63" t="str">
        <f>IFERROR(VLOOKUP(B1820,Listor!$N$6:$O$47,2,FALSE),"")</f>
        <v/>
      </c>
      <c r="I1820" s="63" t="str">
        <f t="shared" si="85"/>
        <v/>
      </c>
      <c r="J1820" s="96" t="str">
        <f>IFERROR(VLOOKUP(B1820,Listor!$N$6:$P$47,3,FALSE)*I1820,"")</f>
        <v/>
      </c>
      <c r="K1820" s="81"/>
      <c r="L1820" s="88" t="str">
        <f>IFERROR((VLOOKUP(B1820,Listor!$N$6:$P$47,3,FALSE)*Biologiska!K1820)+(VLOOKUP(B1820,Listor!$N$6:$Q$47,4,FALSE)),"")</f>
        <v/>
      </c>
      <c r="M1820" s="63" t="str">
        <f t="shared" si="86"/>
        <v/>
      </c>
      <c r="N1820" s="75"/>
      <c r="O1820" s="84" t="str">
        <f t="shared" si="87"/>
        <v/>
      </c>
      <c r="P1820" s="107"/>
      <c r="Q1820" s="87" t="s">
        <v>79</v>
      </c>
      <c r="R1820" s="87"/>
      <c r="S1820" s="87"/>
      <c r="T1820" s="87"/>
      <c r="U1820" s="87"/>
      <c r="V1820" s="86" t="s">
        <v>79</v>
      </c>
      <c r="W1820" s="75"/>
      <c r="X1820" s="102" t="s">
        <v>79</v>
      </c>
      <c r="Y1820" s="63" t="str">
        <f>IFERROR(IF(VLOOKUP(X1820,Listor!$T$6:$U$7,2,FALSE)&lt;O1820,TRUE),"")</f>
        <v/>
      </c>
      <c r="Z1820" s="87"/>
      <c r="AA1820" s="104"/>
    </row>
    <row r="1821" spans="2:27" x14ac:dyDescent="0.25">
      <c r="B1821" s="68" t="s">
        <v>68</v>
      </c>
      <c r="C1821" s="80" t="str">
        <f>IFERROR(VLOOKUP(B1821,Listor!$A$6:$B$62,2,FALSE),"")</f>
        <v/>
      </c>
      <c r="D1821" s="80" t="str">
        <f>IFERROR(VLOOKUP(B1821,Listor!$A$6:$C$62,3,FALSE),"")</f>
        <v/>
      </c>
      <c r="E1821" s="110" t="s">
        <v>79</v>
      </c>
      <c r="F1821" s="66"/>
      <c r="G1821" s="35" t="str">
        <f>IFERROR(VLOOKUP(B1821,Listor!$A$6:$G$62,7,FALSE),"")</f>
        <v/>
      </c>
      <c r="H1821" s="63" t="str">
        <f>IFERROR(VLOOKUP(B1821,Listor!$N$6:$O$47,2,FALSE),"")</f>
        <v/>
      </c>
      <c r="I1821" s="63" t="str">
        <f t="shared" si="85"/>
        <v/>
      </c>
      <c r="J1821" s="96" t="str">
        <f>IFERROR(VLOOKUP(B1821,Listor!$N$6:$P$47,3,FALSE)*I1821,"")</f>
        <v/>
      </c>
      <c r="K1821" s="81"/>
      <c r="L1821" s="88" t="str">
        <f>IFERROR((VLOOKUP(B1821,Listor!$N$6:$P$47,3,FALSE)*Biologiska!K1821)+(VLOOKUP(B1821,Listor!$N$6:$Q$47,4,FALSE)),"")</f>
        <v/>
      </c>
      <c r="M1821" s="63" t="str">
        <f t="shared" si="86"/>
        <v/>
      </c>
      <c r="N1821" s="75"/>
      <c r="O1821" s="84" t="str">
        <f t="shared" si="87"/>
        <v/>
      </c>
      <c r="P1821" s="107"/>
      <c r="Q1821" s="87" t="s">
        <v>79</v>
      </c>
      <c r="R1821" s="87"/>
      <c r="S1821" s="87"/>
      <c r="T1821" s="87"/>
      <c r="U1821" s="87"/>
      <c r="V1821" s="86" t="s">
        <v>79</v>
      </c>
      <c r="W1821" s="75"/>
      <c r="X1821" s="102" t="s">
        <v>79</v>
      </c>
      <c r="Y1821" s="63" t="str">
        <f>IFERROR(IF(VLOOKUP(X1821,Listor!$T$6:$U$7,2,FALSE)&lt;O1821,TRUE),"")</f>
        <v/>
      </c>
      <c r="Z1821" s="87"/>
      <c r="AA1821" s="104"/>
    </row>
    <row r="1822" spans="2:27" x14ac:dyDescent="0.25">
      <c r="B1822" s="68" t="s">
        <v>68</v>
      </c>
      <c r="C1822" s="80" t="str">
        <f>IFERROR(VLOOKUP(B1822,Listor!$A$6:$B$62,2,FALSE),"")</f>
        <v/>
      </c>
      <c r="D1822" s="80" t="str">
        <f>IFERROR(VLOOKUP(B1822,Listor!$A$6:$C$62,3,FALSE),"")</f>
        <v/>
      </c>
      <c r="E1822" s="110" t="s">
        <v>79</v>
      </c>
      <c r="F1822" s="66"/>
      <c r="G1822" s="35" t="str">
        <f>IFERROR(VLOOKUP(B1822,Listor!$A$6:$G$62,7,FALSE),"")</f>
        <v/>
      </c>
      <c r="H1822" s="63" t="str">
        <f>IFERROR(VLOOKUP(B1822,Listor!$N$6:$O$47,2,FALSE),"")</f>
        <v/>
      </c>
      <c r="I1822" s="63" t="str">
        <f t="shared" si="85"/>
        <v/>
      </c>
      <c r="J1822" s="96" t="str">
        <f>IFERROR(VLOOKUP(B1822,Listor!$N$6:$P$47,3,FALSE)*I1822,"")</f>
        <v/>
      </c>
      <c r="K1822" s="81"/>
      <c r="L1822" s="88" t="str">
        <f>IFERROR((VLOOKUP(B1822,Listor!$N$6:$P$47,3,FALSE)*Biologiska!K1822)+(VLOOKUP(B1822,Listor!$N$6:$Q$47,4,FALSE)),"")</f>
        <v/>
      </c>
      <c r="M1822" s="63" t="str">
        <f t="shared" si="86"/>
        <v/>
      </c>
      <c r="N1822" s="75"/>
      <c r="O1822" s="84" t="str">
        <f t="shared" si="87"/>
        <v/>
      </c>
      <c r="P1822" s="107"/>
      <c r="Q1822" s="87" t="s">
        <v>79</v>
      </c>
      <c r="R1822" s="87"/>
      <c r="S1822" s="87"/>
      <c r="T1822" s="87"/>
      <c r="U1822" s="87"/>
      <c r="V1822" s="86" t="s">
        <v>79</v>
      </c>
      <c r="W1822" s="75"/>
      <c r="X1822" s="102" t="s">
        <v>79</v>
      </c>
      <c r="Y1822" s="63" t="str">
        <f>IFERROR(IF(VLOOKUP(X1822,Listor!$T$6:$U$7,2,FALSE)&lt;O1822,TRUE),"")</f>
        <v/>
      </c>
      <c r="Z1822" s="87"/>
      <c r="AA1822" s="104"/>
    </row>
    <row r="1823" spans="2:27" x14ac:dyDescent="0.25">
      <c r="B1823" s="68" t="s">
        <v>68</v>
      </c>
      <c r="C1823" s="80" t="str">
        <f>IFERROR(VLOOKUP(B1823,Listor!$A$6:$B$62,2,FALSE),"")</f>
        <v/>
      </c>
      <c r="D1823" s="80" t="str">
        <f>IFERROR(VLOOKUP(B1823,Listor!$A$6:$C$62,3,FALSE),"")</f>
        <v/>
      </c>
      <c r="E1823" s="110" t="s">
        <v>79</v>
      </c>
      <c r="F1823" s="66"/>
      <c r="G1823" s="35" t="str">
        <f>IFERROR(VLOOKUP(B1823,Listor!$A$6:$G$62,7,FALSE),"")</f>
        <v/>
      </c>
      <c r="H1823" s="63" t="str">
        <f>IFERROR(VLOOKUP(B1823,Listor!$N$6:$O$47,2,FALSE),"")</f>
        <v/>
      </c>
      <c r="I1823" s="63" t="str">
        <f t="shared" si="85"/>
        <v/>
      </c>
      <c r="J1823" s="96" t="str">
        <f>IFERROR(VLOOKUP(B1823,Listor!$N$6:$P$47,3,FALSE)*I1823,"")</f>
        <v/>
      </c>
      <c r="K1823" s="81"/>
      <c r="L1823" s="88" t="str">
        <f>IFERROR((VLOOKUP(B1823,Listor!$N$6:$P$47,3,FALSE)*Biologiska!K1823)+(VLOOKUP(B1823,Listor!$N$6:$Q$47,4,FALSE)),"")</f>
        <v/>
      </c>
      <c r="M1823" s="63" t="str">
        <f t="shared" si="86"/>
        <v/>
      </c>
      <c r="N1823" s="75"/>
      <c r="O1823" s="84" t="str">
        <f t="shared" si="87"/>
        <v/>
      </c>
      <c r="P1823" s="107"/>
      <c r="Q1823" s="87" t="s">
        <v>79</v>
      </c>
      <c r="R1823" s="87"/>
      <c r="S1823" s="87"/>
      <c r="T1823" s="87"/>
      <c r="U1823" s="87"/>
      <c r="V1823" s="86" t="s">
        <v>79</v>
      </c>
      <c r="W1823" s="75"/>
      <c r="X1823" s="102" t="s">
        <v>79</v>
      </c>
      <c r="Y1823" s="63" t="str">
        <f>IFERROR(IF(VLOOKUP(X1823,Listor!$T$6:$U$7,2,FALSE)&lt;O1823,TRUE),"")</f>
        <v/>
      </c>
      <c r="Z1823" s="87"/>
      <c r="AA1823" s="104"/>
    </row>
    <row r="1824" spans="2:27" x14ac:dyDescent="0.25">
      <c r="B1824" s="68" t="s">
        <v>68</v>
      </c>
      <c r="C1824" s="80" t="str">
        <f>IFERROR(VLOOKUP(B1824,Listor!$A$6:$B$62,2,FALSE),"")</f>
        <v/>
      </c>
      <c r="D1824" s="80" t="str">
        <f>IFERROR(VLOOKUP(B1824,Listor!$A$6:$C$62,3,FALSE),"")</f>
        <v/>
      </c>
      <c r="E1824" s="110" t="s">
        <v>79</v>
      </c>
      <c r="F1824" s="66"/>
      <c r="G1824" s="35" t="str">
        <f>IFERROR(VLOOKUP(B1824,Listor!$A$6:$G$62,7,FALSE),"")</f>
        <v/>
      </c>
      <c r="H1824" s="63" t="str">
        <f>IFERROR(VLOOKUP(B1824,Listor!$N$6:$O$47,2,FALSE),"")</f>
        <v/>
      </c>
      <c r="I1824" s="63" t="str">
        <f t="shared" si="85"/>
        <v/>
      </c>
      <c r="J1824" s="96" t="str">
        <f>IFERROR(VLOOKUP(B1824,Listor!$N$6:$P$47,3,FALSE)*I1824,"")</f>
        <v/>
      </c>
      <c r="K1824" s="81"/>
      <c r="L1824" s="88" t="str">
        <f>IFERROR((VLOOKUP(B1824,Listor!$N$6:$P$47,3,FALSE)*Biologiska!K1824)+(VLOOKUP(B1824,Listor!$N$6:$Q$47,4,FALSE)),"")</f>
        <v/>
      </c>
      <c r="M1824" s="63" t="str">
        <f t="shared" si="86"/>
        <v/>
      </c>
      <c r="N1824" s="75"/>
      <c r="O1824" s="84" t="str">
        <f t="shared" si="87"/>
        <v/>
      </c>
      <c r="P1824" s="107"/>
      <c r="Q1824" s="87" t="s">
        <v>79</v>
      </c>
      <c r="R1824" s="87"/>
      <c r="S1824" s="87"/>
      <c r="T1824" s="87"/>
      <c r="U1824" s="87"/>
      <c r="V1824" s="86" t="s">
        <v>79</v>
      </c>
      <c r="W1824" s="75"/>
      <c r="X1824" s="102" t="s">
        <v>79</v>
      </c>
      <c r="Y1824" s="63" t="str">
        <f>IFERROR(IF(VLOOKUP(X1824,Listor!$T$6:$U$7,2,FALSE)&lt;O1824,TRUE),"")</f>
        <v/>
      </c>
      <c r="Z1824" s="87"/>
      <c r="AA1824" s="104"/>
    </row>
    <row r="1825" spans="2:27" x14ac:dyDescent="0.25">
      <c r="B1825" s="68" t="s">
        <v>68</v>
      </c>
      <c r="C1825" s="80" t="str">
        <f>IFERROR(VLOOKUP(B1825,Listor!$A$6:$B$62,2,FALSE),"")</f>
        <v/>
      </c>
      <c r="D1825" s="80" t="str">
        <f>IFERROR(VLOOKUP(B1825,Listor!$A$6:$C$62,3,FALSE),"")</f>
        <v/>
      </c>
      <c r="E1825" s="110" t="s">
        <v>79</v>
      </c>
      <c r="F1825" s="66"/>
      <c r="G1825" s="35" t="str">
        <f>IFERROR(VLOOKUP(B1825,Listor!$A$6:$G$62,7,FALSE),"")</f>
        <v/>
      </c>
      <c r="H1825" s="63" t="str">
        <f>IFERROR(VLOOKUP(B1825,Listor!$N$6:$O$47,2,FALSE),"")</f>
        <v/>
      </c>
      <c r="I1825" s="63" t="str">
        <f t="shared" si="85"/>
        <v/>
      </c>
      <c r="J1825" s="96" t="str">
        <f>IFERROR(VLOOKUP(B1825,Listor!$N$6:$P$47,3,FALSE)*I1825,"")</f>
        <v/>
      </c>
      <c r="K1825" s="81"/>
      <c r="L1825" s="88" t="str">
        <f>IFERROR((VLOOKUP(B1825,Listor!$N$6:$P$47,3,FALSE)*Biologiska!K1825)+(VLOOKUP(B1825,Listor!$N$6:$Q$47,4,FALSE)),"")</f>
        <v/>
      </c>
      <c r="M1825" s="63" t="str">
        <f t="shared" si="86"/>
        <v/>
      </c>
      <c r="N1825" s="75"/>
      <c r="O1825" s="84" t="str">
        <f t="shared" si="87"/>
        <v/>
      </c>
      <c r="P1825" s="107"/>
      <c r="Q1825" s="87" t="s">
        <v>79</v>
      </c>
      <c r="R1825" s="87"/>
      <c r="S1825" s="87"/>
      <c r="T1825" s="87"/>
      <c r="U1825" s="87"/>
      <c r="V1825" s="86" t="s">
        <v>79</v>
      </c>
      <c r="W1825" s="75"/>
      <c r="X1825" s="102" t="s">
        <v>79</v>
      </c>
      <c r="Y1825" s="63" t="str">
        <f>IFERROR(IF(VLOOKUP(X1825,Listor!$T$6:$U$7,2,FALSE)&lt;O1825,TRUE),"")</f>
        <v/>
      </c>
      <c r="Z1825" s="87"/>
      <c r="AA1825" s="104"/>
    </row>
    <row r="1826" spans="2:27" x14ac:dyDescent="0.25">
      <c r="B1826" s="68" t="s">
        <v>68</v>
      </c>
      <c r="C1826" s="80" t="str">
        <f>IFERROR(VLOOKUP(B1826,Listor!$A$6:$B$62,2,FALSE),"")</f>
        <v/>
      </c>
      <c r="D1826" s="80" t="str">
        <f>IFERROR(VLOOKUP(B1826,Listor!$A$6:$C$62,3,FALSE),"")</f>
        <v/>
      </c>
      <c r="E1826" s="110" t="s">
        <v>79</v>
      </c>
      <c r="F1826" s="66"/>
      <c r="G1826" s="35" t="str">
        <f>IFERROR(VLOOKUP(B1826,Listor!$A$6:$G$62,7,FALSE),"")</f>
        <v/>
      </c>
      <c r="H1826" s="63" t="str">
        <f>IFERROR(VLOOKUP(B1826,Listor!$N$6:$O$47,2,FALSE),"")</f>
        <v/>
      </c>
      <c r="I1826" s="63" t="str">
        <f t="shared" si="85"/>
        <v/>
      </c>
      <c r="J1826" s="96" t="str">
        <f>IFERROR(VLOOKUP(B1826,Listor!$N$6:$P$47,3,FALSE)*I1826,"")</f>
        <v/>
      </c>
      <c r="K1826" s="81"/>
      <c r="L1826" s="88" t="str">
        <f>IFERROR((VLOOKUP(B1826,Listor!$N$6:$P$47,3,FALSE)*Biologiska!K1826)+(VLOOKUP(B1826,Listor!$N$6:$Q$47,4,FALSE)),"")</f>
        <v/>
      </c>
      <c r="M1826" s="63" t="str">
        <f t="shared" si="86"/>
        <v/>
      </c>
      <c r="N1826" s="75"/>
      <c r="O1826" s="84" t="str">
        <f t="shared" si="87"/>
        <v/>
      </c>
      <c r="P1826" s="107"/>
      <c r="Q1826" s="87" t="s">
        <v>79</v>
      </c>
      <c r="R1826" s="87"/>
      <c r="S1826" s="87"/>
      <c r="T1826" s="87"/>
      <c r="U1826" s="87"/>
      <c r="V1826" s="86" t="s">
        <v>79</v>
      </c>
      <c r="W1826" s="75"/>
      <c r="X1826" s="102" t="s">
        <v>79</v>
      </c>
      <c r="Y1826" s="63" t="str">
        <f>IFERROR(IF(VLOOKUP(X1826,Listor!$T$6:$U$7,2,FALSE)&lt;O1826,TRUE),"")</f>
        <v/>
      </c>
      <c r="Z1826" s="87"/>
      <c r="AA1826" s="104"/>
    </row>
    <row r="1827" spans="2:27" x14ac:dyDescent="0.25">
      <c r="B1827" s="68" t="s">
        <v>68</v>
      </c>
      <c r="C1827" s="80" t="str">
        <f>IFERROR(VLOOKUP(B1827,Listor!$A$6:$B$62,2,FALSE),"")</f>
        <v/>
      </c>
      <c r="D1827" s="80" t="str">
        <f>IFERROR(VLOOKUP(B1827,Listor!$A$6:$C$62,3,FALSE),"")</f>
        <v/>
      </c>
      <c r="E1827" s="110" t="s">
        <v>79</v>
      </c>
      <c r="F1827" s="66"/>
      <c r="G1827" s="35" t="str">
        <f>IFERROR(VLOOKUP(B1827,Listor!$A$6:$G$62,7,FALSE),"")</f>
        <v/>
      </c>
      <c r="H1827" s="63" t="str">
        <f>IFERROR(VLOOKUP(B1827,Listor!$N$6:$O$47,2,FALSE),"")</f>
        <v/>
      </c>
      <c r="I1827" s="63" t="str">
        <f t="shared" si="85"/>
        <v/>
      </c>
      <c r="J1827" s="96" t="str">
        <f>IFERROR(VLOOKUP(B1827,Listor!$N$6:$P$47,3,FALSE)*I1827,"")</f>
        <v/>
      </c>
      <c r="K1827" s="81"/>
      <c r="L1827" s="88" t="str">
        <f>IFERROR((VLOOKUP(B1827,Listor!$N$6:$P$47,3,FALSE)*Biologiska!K1827)+(VLOOKUP(B1827,Listor!$N$6:$Q$47,4,FALSE)),"")</f>
        <v/>
      </c>
      <c r="M1827" s="63" t="str">
        <f t="shared" si="86"/>
        <v/>
      </c>
      <c r="N1827" s="75"/>
      <c r="O1827" s="84" t="str">
        <f t="shared" si="87"/>
        <v/>
      </c>
      <c r="P1827" s="107"/>
      <c r="Q1827" s="87" t="s">
        <v>79</v>
      </c>
      <c r="R1827" s="87"/>
      <c r="S1827" s="87"/>
      <c r="T1827" s="87"/>
      <c r="U1827" s="87"/>
      <c r="V1827" s="86" t="s">
        <v>79</v>
      </c>
      <c r="W1827" s="75"/>
      <c r="X1827" s="102" t="s">
        <v>79</v>
      </c>
      <c r="Y1827" s="63" t="str">
        <f>IFERROR(IF(VLOOKUP(X1827,Listor!$T$6:$U$7,2,FALSE)&lt;O1827,TRUE),"")</f>
        <v/>
      </c>
      <c r="Z1827" s="87"/>
      <c r="AA1827" s="104"/>
    </row>
    <row r="1828" spans="2:27" x14ac:dyDescent="0.25">
      <c r="B1828" s="68" t="s">
        <v>68</v>
      </c>
      <c r="C1828" s="80" t="str">
        <f>IFERROR(VLOOKUP(B1828,Listor!$A$6:$B$62,2,FALSE),"")</f>
        <v/>
      </c>
      <c r="D1828" s="80" t="str">
        <f>IFERROR(VLOOKUP(B1828,Listor!$A$6:$C$62,3,FALSE),"")</f>
        <v/>
      </c>
      <c r="E1828" s="110" t="s">
        <v>79</v>
      </c>
      <c r="F1828" s="66"/>
      <c r="G1828" s="35" t="str">
        <f>IFERROR(VLOOKUP(B1828,Listor!$A$6:$G$62,7,FALSE),"")</f>
        <v/>
      </c>
      <c r="H1828" s="63" t="str">
        <f>IFERROR(VLOOKUP(B1828,Listor!$N$6:$O$47,2,FALSE),"")</f>
        <v/>
      </c>
      <c r="I1828" s="63" t="str">
        <f t="shared" si="85"/>
        <v/>
      </c>
      <c r="J1828" s="96" t="str">
        <f>IFERROR(VLOOKUP(B1828,Listor!$N$6:$P$47,3,FALSE)*I1828,"")</f>
        <v/>
      </c>
      <c r="K1828" s="81"/>
      <c r="L1828" s="88" t="str">
        <f>IFERROR((VLOOKUP(B1828,Listor!$N$6:$P$47,3,FALSE)*Biologiska!K1828)+(VLOOKUP(B1828,Listor!$N$6:$Q$47,4,FALSE)),"")</f>
        <v/>
      </c>
      <c r="M1828" s="63" t="str">
        <f t="shared" si="86"/>
        <v/>
      </c>
      <c r="N1828" s="75"/>
      <c r="O1828" s="84" t="str">
        <f t="shared" si="87"/>
        <v/>
      </c>
      <c r="P1828" s="107"/>
      <c r="Q1828" s="87" t="s">
        <v>79</v>
      </c>
      <c r="R1828" s="87"/>
      <c r="S1828" s="87"/>
      <c r="T1828" s="87"/>
      <c r="U1828" s="87"/>
      <c r="V1828" s="86" t="s">
        <v>79</v>
      </c>
      <c r="W1828" s="75"/>
      <c r="X1828" s="102" t="s">
        <v>79</v>
      </c>
      <c r="Y1828" s="63" t="str">
        <f>IFERROR(IF(VLOOKUP(X1828,Listor!$T$6:$U$7,2,FALSE)&lt;O1828,TRUE),"")</f>
        <v/>
      </c>
      <c r="Z1828" s="87"/>
      <c r="AA1828" s="104"/>
    </row>
    <row r="1829" spans="2:27" x14ac:dyDescent="0.25">
      <c r="B1829" s="68" t="s">
        <v>68</v>
      </c>
      <c r="C1829" s="80" t="str">
        <f>IFERROR(VLOOKUP(B1829,Listor!$A$6:$B$62,2,FALSE),"")</f>
        <v/>
      </c>
      <c r="D1829" s="80" t="str">
        <f>IFERROR(VLOOKUP(B1829,Listor!$A$6:$C$62,3,FALSE),"")</f>
        <v/>
      </c>
      <c r="E1829" s="110" t="s">
        <v>79</v>
      </c>
      <c r="F1829" s="66"/>
      <c r="G1829" s="35" t="str">
        <f>IFERROR(VLOOKUP(B1829,Listor!$A$6:$G$62,7,FALSE),"")</f>
        <v/>
      </c>
      <c r="H1829" s="63" t="str">
        <f>IFERROR(VLOOKUP(B1829,Listor!$N$6:$O$47,2,FALSE),"")</f>
        <v/>
      </c>
      <c r="I1829" s="63" t="str">
        <f t="shared" si="85"/>
        <v/>
      </c>
      <c r="J1829" s="96" t="str">
        <f>IFERROR(VLOOKUP(B1829,Listor!$N$6:$P$47,3,FALSE)*I1829,"")</f>
        <v/>
      </c>
      <c r="K1829" s="81"/>
      <c r="L1829" s="88" t="str">
        <f>IFERROR((VLOOKUP(B1829,Listor!$N$6:$P$47,3,FALSE)*Biologiska!K1829)+(VLOOKUP(B1829,Listor!$N$6:$Q$47,4,FALSE)),"")</f>
        <v/>
      </c>
      <c r="M1829" s="63" t="str">
        <f t="shared" si="86"/>
        <v/>
      </c>
      <c r="N1829" s="75"/>
      <c r="O1829" s="84" t="str">
        <f t="shared" si="87"/>
        <v/>
      </c>
      <c r="P1829" s="107"/>
      <c r="Q1829" s="87" t="s">
        <v>79</v>
      </c>
      <c r="R1829" s="87"/>
      <c r="S1829" s="87"/>
      <c r="T1829" s="87"/>
      <c r="U1829" s="87"/>
      <c r="V1829" s="86" t="s">
        <v>79</v>
      </c>
      <c r="W1829" s="75"/>
      <c r="X1829" s="102" t="s">
        <v>79</v>
      </c>
      <c r="Y1829" s="63" t="str">
        <f>IFERROR(IF(VLOOKUP(X1829,Listor!$T$6:$U$7,2,FALSE)&lt;O1829,TRUE),"")</f>
        <v/>
      </c>
      <c r="Z1829" s="87"/>
      <c r="AA1829" s="104"/>
    </row>
    <row r="1830" spans="2:27" x14ac:dyDescent="0.25">
      <c r="B1830" s="68" t="s">
        <v>68</v>
      </c>
      <c r="C1830" s="80" t="str">
        <f>IFERROR(VLOOKUP(B1830,Listor!$A$6:$B$62,2,FALSE),"")</f>
        <v/>
      </c>
      <c r="D1830" s="80" t="str">
        <f>IFERROR(VLOOKUP(B1830,Listor!$A$6:$C$62,3,FALSE),"")</f>
        <v/>
      </c>
      <c r="E1830" s="110" t="s">
        <v>79</v>
      </c>
      <c r="F1830" s="66"/>
      <c r="G1830" s="35" t="str">
        <f>IFERROR(VLOOKUP(B1830,Listor!$A$6:$G$62,7,FALSE),"")</f>
        <v/>
      </c>
      <c r="H1830" s="63" t="str">
        <f>IFERROR(VLOOKUP(B1830,Listor!$N$6:$O$47,2,FALSE),"")</f>
        <v/>
      </c>
      <c r="I1830" s="63" t="str">
        <f t="shared" si="85"/>
        <v/>
      </c>
      <c r="J1830" s="96" t="str">
        <f>IFERROR(VLOOKUP(B1830,Listor!$N$6:$P$47,3,FALSE)*I1830,"")</f>
        <v/>
      </c>
      <c r="K1830" s="81"/>
      <c r="L1830" s="88" t="str">
        <f>IFERROR((VLOOKUP(B1830,Listor!$N$6:$P$47,3,FALSE)*Biologiska!K1830)+(VLOOKUP(B1830,Listor!$N$6:$Q$47,4,FALSE)),"")</f>
        <v/>
      </c>
      <c r="M1830" s="63" t="str">
        <f t="shared" si="86"/>
        <v/>
      </c>
      <c r="N1830" s="75"/>
      <c r="O1830" s="84" t="str">
        <f t="shared" si="87"/>
        <v/>
      </c>
      <c r="P1830" s="107"/>
      <c r="Q1830" s="87" t="s">
        <v>79</v>
      </c>
      <c r="R1830" s="87"/>
      <c r="S1830" s="87"/>
      <c r="T1830" s="87"/>
      <c r="U1830" s="87"/>
      <c r="V1830" s="86" t="s">
        <v>79</v>
      </c>
      <c r="W1830" s="75"/>
      <c r="X1830" s="102" t="s">
        <v>79</v>
      </c>
      <c r="Y1830" s="63" t="str">
        <f>IFERROR(IF(VLOOKUP(X1830,Listor!$T$6:$U$7,2,FALSE)&lt;O1830,TRUE),"")</f>
        <v/>
      </c>
      <c r="Z1830" s="87"/>
      <c r="AA1830" s="104"/>
    </row>
    <row r="1831" spans="2:27" x14ac:dyDescent="0.25">
      <c r="B1831" s="68" t="s">
        <v>68</v>
      </c>
      <c r="C1831" s="80" t="str">
        <f>IFERROR(VLOOKUP(B1831,Listor!$A$6:$B$62,2,FALSE),"")</f>
        <v/>
      </c>
      <c r="D1831" s="80" t="str">
        <f>IFERROR(VLOOKUP(B1831,Listor!$A$6:$C$62,3,FALSE),"")</f>
        <v/>
      </c>
      <c r="E1831" s="110" t="s">
        <v>79</v>
      </c>
      <c r="F1831" s="66"/>
      <c r="G1831" s="35" t="str">
        <f>IFERROR(VLOOKUP(B1831,Listor!$A$6:$G$62,7,FALSE),"")</f>
        <v/>
      </c>
      <c r="H1831" s="63" t="str">
        <f>IFERROR(VLOOKUP(B1831,Listor!$N$6:$O$47,2,FALSE),"")</f>
        <v/>
      </c>
      <c r="I1831" s="63" t="str">
        <f t="shared" si="85"/>
        <v/>
      </c>
      <c r="J1831" s="96" t="str">
        <f>IFERROR(VLOOKUP(B1831,Listor!$N$6:$P$47,3,FALSE)*I1831,"")</f>
        <v/>
      </c>
      <c r="K1831" s="81"/>
      <c r="L1831" s="88" t="str">
        <f>IFERROR((VLOOKUP(B1831,Listor!$N$6:$P$47,3,FALSE)*Biologiska!K1831)+(VLOOKUP(B1831,Listor!$N$6:$Q$47,4,FALSE)),"")</f>
        <v/>
      </c>
      <c r="M1831" s="63" t="str">
        <f t="shared" si="86"/>
        <v/>
      </c>
      <c r="N1831" s="75"/>
      <c r="O1831" s="84" t="str">
        <f t="shared" si="87"/>
        <v/>
      </c>
      <c r="P1831" s="107"/>
      <c r="Q1831" s="87" t="s">
        <v>79</v>
      </c>
      <c r="R1831" s="87"/>
      <c r="S1831" s="87"/>
      <c r="T1831" s="87"/>
      <c r="U1831" s="87"/>
      <c r="V1831" s="86" t="s">
        <v>79</v>
      </c>
      <c r="W1831" s="75"/>
      <c r="X1831" s="102" t="s">
        <v>79</v>
      </c>
      <c r="Y1831" s="63" t="str">
        <f>IFERROR(IF(VLOOKUP(X1831,Listor!$T$6:$U$7,2,FALSE)&lt;O1831,TRUE),"")</f>
        <v/>
      </c>
      <c r="Z1831" s="87"/>
      <c r="AA1831" s="104"/>
    </row>
    <row r="1832" spans="2:27" x14ac:dyDescent="0.25">
      <c r="B1832" s="68" t="s">
        <v>68</v>
      </c>
      <c r="C1832" s="80" t="str">
        <f>IFERROR(VLOOKUP(B1832,Listor!$A$6:$B$62,2,FALSE),"")</f>
        <v/>
      </c>
      <c r="D1832" s="80" t="str">
        <f>IFERROR(VLOOKUP(B1832,Listor!$A$6:$C$62,3,FALSE),"")</f>
        <v/>
      </c>
      <c r="E1832" s="110" t="s">
        <v>79</v>
      </c>
      <c r="F1832" s="66"/>
      <c r="G1832" s="35" t="str">
        <f>IFERROR(VLOOKUP(B1832,Listor!$A$6:$G$62,7,FALSE),"")</f>
        <v/>
      </c>
      <c r="H1832" s="63" t="str">
        <f>IFERROR(VLOOKUP(B1832,Listor!$N$6:$O$47,2,FALSE),"")</f>
        <v/>
      </c>
      <c r="I1832" s="63" t="str">
        <f t="shared" si="85"/>
        <v/>
      </c>
      <c r="J1832" s="96" t="str">
        <f>IFERROR(VLOOKUP(B1832,Listor!$N$6:$P$47,3,FALSE)*I1832,"")</f>
        <v/>
      </c>
      <c r="K1832" s="81"/>
      <c r="L1832" s="88" t="str">
        <f>IFERROR((VLOOKUP(B1832,Listor!$N$6:$P$47,3,FALSE)*Biologiska!K1832)+(VLOOKUP(B1832,Listor!$N$6:$Q$47,4,FALSE)),"")</f>
        <v/>
      </c>
      <c r="M1832" s="63" t="str">
        <f t="shared" si="86"/>
        <v/>
      </c>
      <c r="N1832" s="75"/>
      <c r="O1832" s="84" t="str">
        <f t="shared" si="87"/>
        <v/>
      </c>
      <c r="P1832" s="107"/>
      <c r="Q1832" s="87" t="s">
        <v>79</v>
      </c>
      <c r="R1832" s="87"/>
      <c r="S1832" s="87"/>
      <c r="T1832" s="87"/>
      <c r="U1832" s="87"/>
      <c r="V1832" s="86" t="s">
        <v>79</v>
      </c>
      <c r="W1832" s="75"/>
      <c r="X1832" s="102" t="s">
        <v>79</v>
      </c>
      <c r="Y1832" s="63" t="str">
        <f>IFERROR(IF(VLOOKUP(X1832,Listor!$T$6:$U$7,2,FALSE)&lt;O1832,TRUE),"")</f>
        <v/>
      </c>
      <c r="Z1832" s="87"/>
      <c r="AA1832" s="104"/>
    </row>
    <row r="1833" spans="2:27" x14ac:dyDescent="0.25">
      <c r="B1833" s="68" t="s">
        <v>68</v>
      </c>
      <c r="C1833" s="80" t="str">
        <f>IFERROR(VLOOKUP(B1833,Listor!$A$6:$B$62,2,FALSE),"")</f>
        <v/>
      </c>
      <c r="D1833" s="80" t="str">
        <f>IFERROR(VLOOKUP(B1833,Listor!$A$6:$C$62,3,FALSE),"")</f>
        <v/>
      </c>
      <c r="E1833" s="110" t="s">
        <v>79</v>
      </c>
      <c r="F1833" s="66"/>
      <c r="G1833" s="35" t="str">
        <f>IFERROR(VLOOKUP(B1833,Listor!$A$6:$G$62,7,FALSE),"")</f>
        <v/>
      </c>
      <c r="H1833" s="63" t="str">
        <f>IFERROR(VLOOKUP(B1833,Listor!$N$6:$O$47,2,FALSE),"")</f>
        <v/>
      </c>
      <c r="I1833" s="63" t="str">
        <f t="shared" ref="I1833:I1896" si="88">IFERROR(F1833*H1833,"")</f>
        <v/>
      </c>
      <c r="J1833" s="96" t="str">
        <f>IFERROR(VLOOKUP(B1833,Listor!$N$6:$P$47,3,FALSE)*I1833,"")</f>
        <v/>
      </c>
      <c r="K1833" s="81"/>
      <c r="L1833" s="88" t="str">
        <f>IFERROR((VLOOKUP(B1833,Listor!$N$6:$P$47,3,FALSE)*Biologiska!K1833)+(VLOOKUP(B1833,Listor!$N$6:$Q$47,4,FALSE)),"")</f>
        <v/>
      </c>
      <c r="M1833" s="63" t="str">
        <f t="shared" ref="M1833:M1896" si="89">IFERROR(I1833*L1833,"")</f>
        <v/>
      </c>
      <c r="N1833" s="75"/>
      <c r="O1833" s="84" t="str">
        <f t="shared" ref="O1833:O1896" si="90">IF(ISBLANK(K1833),"",IFERROR(((83.8-K1833)/83.8)*100,""))</f>
        <v/>
      </c>
      <c r="P1833" s="107"/>
      <c r="Q1833" s="87" t="s">
        <v>79</v>
      </c>
      <c r="R1833" s="87"/>
      <c r="S1833" s="87"/>
      <c r="T1833" s="87"/>
      <c r="U1833" s="87"/>
      <c r="V1833" s="86" t="s">
        <v>79</v>
      </c>
      <c r="W1833" s="75"/>
      <c r="X1833" s="102" t="s">
        <v>79</v>
      </c>
      <c r="Y1833" s="63" t="str">
        <f>IFERROR(IF(VLOOKUP(X1833,Listor!$T$6:$U$7,2,FALSE)&lt;O1833,TRUE),"")</f>
        <v/>
      </c>
      <c r="Z1833" s="87"/>
      <c r="AA1833" s="104"/>
    </row>
    <row r="1834" spans="2:27" x14ac:dyDescent="0.25">
      <c r="B1834" s="68" t="s">
        <v>68</v>
      </c>
      <c r="C1834" s="80" t="str">
        <f>IFERROR(VLOOKUP(B1834,Listor!$A$6:$B$62,2,FALSE),"")</f>
        <v/>
      </c>
      <c r="D1834" s="80" t="str">
        <f>IFERROR(VLOOKUP(B1834,Listor!$A$6:$C$62,3,FALSE),"")</f>
        <v/>
      </c>
      <c r="E1834" s="110" t="s">
        <v>79</v>
      </c>
      <c r="F1834" s="66"/>
      <c r="G1834" s="35" t="str">
        <f>IFERROR(VLOOKUP(B1834,Listor!$A$6:$G$62,7,FALSE),"")</f>
        <v/>
      </c>
      <c r="H1834" s="63" t="str">
        <f>IFERROR(VLOOKUP(B1834,Listor!$N$6:$O$47,2,FALSE),"")</f>
        <v/>
      </c>
      <c r="I1834" s="63" t="str">
        <f t="shared" si="88"/>
        <v/>
      </c>
      <c r="J1834" s="96" t="str">
        <f>IFERROR(VLOOKUP(B1834,Listor!$N$6:$P$47,3,FALSE)*I1834,"")</f>
        <v/>
      </c>
      <c r="K1834" s="81"/>
      <c r="L1834" s="88" t="str">
        <f>IFERROR((VLOOKUP(B1834,Listor!$N$6:$P$47,3,FALSE)*Biologiska!K1834)+(VLOOKUP(B1834,Listor!$N$6:$Q$47,4,FALSE)),"")</f>
        <v/>
      </c>
      <c r="M1834" s="63" t="str">
        <f t="shared" si="89"/>
        <v/>
      </c>
      <c r="N1834" s="75"/>
      <c r="O1834" s="84" t="str">
        <f t="shared" si="90"/>
        <v/>
      </c>
      <c r="P1834" s="107"/>
      <c r="Q1834" s="87" t="s">
        <v>79</v>
      </c>
      <c r="R1834" s="87"/>
      <c r="S1834" s="87"/>
      <c r="T1834" s="87"/>
      <c r="U1834" s="87"/>
      <c r="V1834" s="86" t="s">
        <v>79</v>
      </c>
      <c r="W1834" s="75"/>
      <c r="X1834" s="102" t="s">
        <v>79</v>
      </c>
      <c r="Y1834" s="63" t="str">
        <f>IFERROR(IF(VLOOKUP(X1834,Listor!$T$6:$U$7,2,FALSE)&lt;O1834,TRUE),"")</f>
        <v/>
      </c>
      <c r="Z1834" s="87"/>
      <c r="AA1834" s="104"/>
    </row>
    <row r="1835" spans="2:27" x14ac:dyDescent="0.25">
      <c r="B1835" s="68" t="s">
        <v>68</v>
      </c>
      <c r="C1835" s="80" t="str">
        <f>IFERROR(VLOOKUP(B1835,Listor!$A$6:$B$62,2,FALSE),"")</f>
        <v/>
      </c>
      <c r="D1835" s="80" t="str">
        <f>IFERROR(VLOOKUP(B1835,Listor!$A$6:$C$62,3,FALSE),"")</f>
        <v/>
      </c>
      <c r="E1835" s="110" t="s">
        <v>79</v>
      </c>
      <c r="F1835" s="66"/>
      <c r="G1835" s="35" t="str">
        <f>IFERROR(VLOOKUP(B1835,Listor!$A$6:$G$62,7,FALSE),"")</f>
        <v/>
      </c>
      <c r="H1835" s="63" t="str">
        <f>IFERROR(VLOOKUP(B1835,Listor!$N$6:$O$47,2,FALSE),"")</f>
        <v/>
      </c>
      <c r="I1835" s="63" t="str">
        <f t="shared" si="88"/>
        <v/>
      </c>
      <c r="J1835" s="96" t="str">
        <f>IFERROR(VLOOKUP(B1835,Listor!$N$6:$P$47,3,FALSE)*I1835,"")</f>
        <v/>
      </c>
      <c r="K1835" s="81"/>
      <c r="L1835" s="88" t="str">
        <f>IFERROR((VLOOKUP(B1835,Listor!$N$6:$P$47,3,FALSE)*Biologiska!K1835)+(VLOOKUP(B1835,Listor!$N$6:$Q$47,4,FALSE)),"")</f>
        <v/>
      </c>
      <c r="M1835" s="63" t="str">
        <f t="shared" si="89"/>
        <v/>
      </c>
      <c r="N1835" s="75"/>
      <c r="O1835" s="84" t="str">
        <f t="shared" si="90"/>
        <v/>
      </c>
      <c r="P1835" s="107"/>
      <c r="Q1835" s="87" t="s">
        <v>79</v>
      </c>
      <c r="R1835" s="87"/>
      <c r="S1835" s="87"/>
      <c r="T1835" s="87"/>
      <c r="U1835" s="87"/>
      <c r="V1835" s="86" t="s">
        <v>79</v>
      </c>
      <c r="W1835" s="75"/>
      <c r="X1835" s="102" t="s">
        <v>79</v>
      </c>
      <c r="Y1835" s="63" t="str">
        <f>IFERROR(IF(VLOOKUP(X1835,Listor!$T$6:$U$7,2,FALSE)&lt;O1835,TRUE),"")</f>
        <v/>
      </c>
      <c r="Z1835" s="87"/>
      <c r="AA1835" s="104"/>
    </row>
    <row r="1836" spans="2:27" x14ac:dyDescent="0.25">
      <c r="B1836" s="68" t="s">
        <v>68</v>
      </c>
      <c r="C1836" s="80" t="str">
        <f>IFERROR(VLOOKUP(B1836,Listor!$A$6:$B$62,2,FALSE),"")</f>
        <v/>
      </c>
      <c r="D1836" s="80" t="str">
        <f>IFERROR(VLOOKUP(B1836,Listor!$A$6:$C$62,3,FALSE),"")</f>
        <v/>
      </c>
      <c r="E1836" s="110" t="s">
        <v>79</v>
      </c>
      <c r="F1836" s="66"/>
      <c r="G1836" s="35" t="str">
        <f>IFERROR(VLOOKUP(B1836,Listor!$A$6:$G$62,7,FALSE),"")</f>
        <v/>
      </c>
      <c r="H1836" s="63" t="str">
        <f>IFERROR(VLOOKUP(B1836,Listor!$N$6:$O$47,2,FALSE),"")</f>
        <v/>
      </c>
      <c r="I1836" s="63" t="str">
        <f t="shared" si="88"/>
        <v/>
      </c>
      <c r="J1836" s="96" t="str">
        <f>IFERROR(VLOOKUP(B1836,Listor!$N$6:$P$47,3,FALSE)*I1836,"")</f>
        <v/>
      </c>
      <c r="K1836" s="81"/>
      <c r="L1836" s="88" t="str">
        <f>IFERROR((VLOOKUP(B1836,Listor!$N$6:$P$47,3,FALSE)*Biologiska!K1836)+(VLOOKUP(B1836,Listor!$N$6:$Q$47,4,FALSE)),"")</f>
        <v/>
      </c>
      <c r="M1836" s="63" t="str">
        <f t="shared" si="89"/>
        <v/>
      </c>
      <c r="N1836" s="75"/>
      <c r="O1836" s="84" t="str">
        <f t="shared" si="90"/>
        <v/>
      </c>
      <c r="P1836" s="107"/>
      <c r="Q1836" s="87" t="s">
        <v>79</v>
      </c>
      <c r="R1836" s="87"/>
      <c r="S1836" s="87"/>
      <c r="T1836" s="87"/>
      <c r="U1836" s="87"/>
      <c r="V1836" s="86" t="s">
        <v>79</v>
      </c>
      <c r="W1836" s="75"/>
      <c r="X1836" s="102" t="s">
        <v>79</v>
      </c>
      <c r="Y1836" s="63" t="str">
        <f>IFERROR(IF(VLOOKUP(X1836,Listor!$T$6:$U$7,2,FALSE)&lt;O1836,TRUE),"")</f>
        <v/>
      </c>
      <c r="Z1836" s="87"/>
      <c r="AA1836" s="104"/>
    </row>
    <row r="1837" spans="2:27" x14ac:dyDescent="0.25">
      <c r="B1837" s="68" t="s">
        <v>68</v>
      </c>
      <c r="C1837" s="80" t="str">
        <f>IFERROR(VLOOKUP(B1837,Listor!$A$6:$B$62,2,FALSE),"")</f>
        <v/>
      </c>
      <c r="D1837" s="80" t="str">
        <f>IFERROR(VLOOKUP(B1837,Listor!$A$6:$C$62,3,FALSE),"")</f>
        <v/>
      </c>
      <c r="E1837" s="110" t="s">
        <v>79</v>
      </c>
      <c r="F1837" s="66"/>
      <c r="G1837" s="35" t="str">
        <f>IFERROR(VLOOKUP(B1837,Listor!$A$6:$G$62,7,FALSE),"")</f>
        <v/>
      </c>
      <c r="H1837" s="63" t="str">
        <f>IFERROR(VLOOKUP(B1837,Listor!$N$6:$O$47,2,FALSE),"")</f>
        <v/>
      </c>
      <c r="I1837" s="63" t="str">
        <f t="shared" si="88"/>
        <v/>
      </c>
      <c r="J1837" s="96" t="str">
        <f>IFERROR(VLOOKUP(B1837,Listor!$N$6:$P$47,3,FALSE)*I1837,"")</f>
        <v/>
      </c>
      <c r="K1837" s="81"/>
      <c r="L1837" s="88" t="str">
        <f>IFERROR((VLOOKUP(B1837,Listor!$N$6:$P$47,3,FALSE)*Biologiska!K1837)+(VLOOKUP(B1837,Listor!$N$6:$Q$47,4,FALSE)),"")</f>
        <v/>
      </c>
      <c r="M1837" s="63" t="str">
        <f t="shared" si="89"/>
        <v/>
      </c>
      <c r="N1837" s="75"/>
      <c r="O1837" s="84" t="str">
        <f t="shared" si="90"/>
        <v/>
      </c>
      <c r="P1837" s="107"/>
      <c r="Q1837" s="87" t="s">
        <v>79</v>
      </c>
      <c r="R1837" s="87"/>
      <c r="S1837" s="87"/>
      <c r="T1837" s="87"/>
      <c r="U1837" s="87"/>
      <c r="V1837" s="86" t="s">
        <v>79</v>
      </c>
      <c r="W1837" s="75"/>
      <c r="X1837" s="102" t="s">
        <v>79</v>
      </c>
      <c r="Y1837" s="63" t="str">
        <f>IFERROR(IF(VLOOKUP(X1837,Listor!$T$6:$U$7,2,FALSE)&lt;O1837,TRUE),"")</f>
        <v/>
      </c>
      <c r="Z1837" s="87"/>
      <c r="AA1837" s="104"/>
    </row>
    <row r="1838" spans="2:27" x14ac:dyDescent="0.25">
      <c r="B1838" s="68" t="s">
        <v>68</v>
      </c>
      <c r="C1838" s="80" t="str">
        <f>IFERROR(VLOOKUP(B1838,Listor!$A$6:$B$62,2,FALSE),"")</f>
        <v/>
      </c>
      <c r="D1838" s="80" t="str">
        <f>IFERROR(VLOOKUP(B1838,Listor!$A$6:$C$62,3,FALSE),"")</f>
        <v/>
      </c>
      <c r="E1838" s="110" t="s">
        <v>79</v>
      </c>
      <c r="F1838" s="66"/>
      <c r="G1838" s="35" t="str">
        <f>IFERROR(VLOOKUP(B1838,Listor!$A$6:$G$62,7,FALSE),"")</f>
        <v/>
      </c>
      <c r="H1838" s="63" t="str">
        <f>IFERROR(VLOOKUP(B1838,Listor!$N$6:$O$47,2,FALSE),"")</f>
        <v/>
      </c>
      <c r="I1838" s="63" t="str">
        <f t="shared" si="88"/>
        <v/>
      </c>
      <c r="J1838" s="96" t="str">
        <f>IFERROR(VLOOKUP(B1838,Listor!$N$6:$P$47,3,FALSE)*I1838,"")</f>
        <v/>
      </c>
      <c r="K1838" s="81"/>
      <c r="L1838" s="88" t="str">
        <f>IFERROR((VLOOKUP(B1838,Listor!$N$6:$P$47,3,FALSE)*Biologiska!K1838)+(VLOOKUP(B1838,Listor!$N$6:$Q$47,4,FALSE)),"")</f>
        <v/>
      </c>
      <c r="M1838" s="63" t="str">
        <f t="shared" si="89"/>
        <v/>
      </c>
      <c r="N1838" s="75"/>
      <c r="O1838" s="84" t="str">
        <f t="shared" si="90"/>
        <v/>
      </c>
      <c r="P1838" s="107"/>
      <c r="Q1838" s="87" t="s">
        <v>79</v>
      </c>
      <c r="R1838" s="87"/>
      <c r="S1838" s="87"/>
      <c r="T1838" s="87"/>
      <c r="U1838" s="87"/>
      <c r="V1838" s="86" t="s">
        <v>79</v>
      </c>
      <c r="W1838" s="75"/>
      <c r="X1838" s="102" t="s">
        <v>79</v>
      </c>
      <c r="Y1838" s="63" t="str">
        <f>IFERROR(IF(VLOOKUP(X1838,Listor!$T$6:$U$7,2,FALSE)&lt;O1838,TRUE),"")</f>
        <v/>
      </c>
      <c r="Z1838" s="87"/>
      <c r="AA1838" s="104"/>
    </row>
    <row r="1839" spans="2:27" x14ac:dyDescent="0.25">
      <c r="B1839" s="68" t="s">
        <v>68</v>
      </c>
      <c r="C1839" s="80" t="str">
        <f>IFERROR(VLOOKUP(B1839,Listor!$A$6:$B$62,2,FALSE),"")</f>
        <v/>
      </c>
      <c r="D1839" s="80" t="str">
        <f>IFERROR(VLOOKUP(B1839,Listor!$A$6:$C$62,3,FALSE),"")</f>
        <v/>
      </c>
      <c r="E1839" s="110" t="s">
        <v>79</v>
      </c>
      <c r="F1839" s="66"/>
      <c r="G1839" s="35" t="str">
        <f>IFERROR(VLOOKUP(B1839,Listor!$A$6:$G$62,7,FALSE),"")</f>
        <v/>
      </c>
      <c r="H1839" s="63" t="str">
        <f>IFERROR(VLOOKUP(B1839,Listor!$N$6:$O$47,2,FALSE),"")</f>
        <v/>
      </c>
      <c r="I1839" s="63" t="str">
        <f t="shared" si="88"/>
        <v/>
      </c>
      <c r="J1839" s="96" t="str">
        <f>IFERROR(VLOOKUP(B1839,Listor!$N$6:$P$47,3,FALSE)*I1839,"")</f>
        <v/>
      </c>
      <c r="K1839" s="81"/>
      <c r="L1839" s="88" t="str">
        <f>IFERROR((VLOOKUP(B1839,Listor!$N$6:$P$47,3,FALSE)*Biologiska!K1839)+(VLOOKUP(B1839,Listor!$N$6:$Q$47,4,FALSE)),"")</f>
        <v/>
      </c>
      <c r="M1839" s="63" t="str">
        <f t="shared" si="89"/>
        <v/>
      </c>
      <c r="N1839" s="75"/>
      <c r="O1839" s="84" t="str">
        <f t="shared" si="90"/>
        <v/>
      </c>
      <c r="P1839" s="107"/>
      <c r="Q1839" s="87" t="s">
        <v>79</v>
      </c>
      <c r="R1839" s="87"/>
      <c r="S1839" s="87"/>
      <c r="T1839" s="87"/>
      <c r="U1839" s="87"/>
      <c r="V1839" s="86" t="s">
        <v>79</v>
      </c>
      <c r="W1839" s="75"/>
      <c r="X1839" s="102" t="s">
        <v>79</v>
      </c>
      <c r="Y1839" s="63" t="str">
        <f>IFERROR(IF(VLOOKUP(X1839,Listor!$T$6:$U$7,2,FALSE)&lt;O1839,TRUE),"")</f>
        <v/>
      </c>
      <c r="Z1839" s="87"/>
      <c r="AA1839" s="104"/>
    </row>
    <row r="1840" spans="2:27" x14ac:dyDescent="0.25">
      <c r="B1840" s="68" t="s">
        <v>68</v>
      </c>
      <c r="C1840" s="80" t="str">
        <f>IFERROR(VLOOKUP(B1840,Listor!$A$6:$B$62,2,FALSE),"")</f>
        <v/>
      </c>
      <c r="D1840" s="80" t="str">
        <f>IFERROR(VLOOKUP(B1840,Listor!$A$6:$C$62,3,FALSE),"")</f>
        <v/>
      </c>
      <c r="E1840" s="110" t="s">
        <v>79</v>
      </c>
      <c r="F1840" s="66"/>
      <c r="G1840" s="35" t="str">
        <f>IFERROR(VLOOKUP(B1840,Listor!$A$6:$G$62,7,FALSE),"")</f>
        <v/>
      </c>
      <c r="H1840" s="63" t="str">
        <f>IFERROR(VLOOKUP(B1840,Listor!$N$6:$O$47,2,FALSE),"")</f>
        <v/>
      </c>
      <c r="I1840" s="63" t="str">
        <f t="shared" si="88"/>
        <v/>
      </c>
      <c r="J1840" s="96" t="str">
        <f>IFERROR(VLOOKUP(B1840,Listor!$N$6:$P$47,3,FALSE)*I1840,"")</f>
        <v/>
      </c>
      <c r="K1840" s="81"/>
      <c r="L1840" s="88" t="str">
        <f>IFERROR((VLOOKUP(B1840,Listor!$N$6:$P$47,3,FALSE)*Biologiska!K1840)+(VLOOKUP(B1840,Listor!$N$6:$Q$47,4,FALSE)),"")</f>
        <v/>
      </c>
      <c r="M1840" s="63" t="str">
        <f t="shared" si="89"/>
        <v/>
      </c>
      <c r="N1840" s="75"/>
      <c r="O1840" s="84" t="str">
        <f t="shared" si="90"/>
        <v/>
      </c>
      <c r="P1840" s="107"/>
      <c r="Q1840" s="87" t="s">
        <v>79</v>
      </c>
      <c r="R1840" s="87"/>
      <c r="S1840" s="87"/>
      <c r="T1840" s="87"/>
      <c r="U1840" s="87"/>
      <c r="V1840" s="86" t="s">
        <v>79</v>
      </c>
      <c r="W1840" s="75"/>
      <c r="X1840" s="102" t="s">
        <v>79</v>
      </c>
      <c r="Y1840" s="63" t="str">
        <f>IFERROR(IF(VLOOKUP(X1840,Listor!$T$6:$U$7,2,FALSE)&lt;O1840,TRUE),"")</f>
        <v/>
      </c>
      <c r="Z1840" s="87"/>
      <c r="AA1840" s="104"/>
    </row>
    <row r="1841" spans="2:27" x14ac:dyDescent="0.25">
      <c r="B1841" s="68" t="s">
        <v>68</v>
      </c>
      <c r="C1841" s="80" t="str">
        <f>IFERROR(VLOOKUP(B1841,Listor!$A$6:$B$62,2,FALSE),"")</f>
        <v/>
      </c>
      <c r="D1841" s="80" t="str">
        <f>IFERROR(VLOOKUP(B1841,Listor!$A$6:$C$62,3,FALSE),"")</f>
        <v/>
      </c>
      <c r="E1841" s="110" t="s">
        <v>79</v>
      </c>
      <c r="F1841" s="66"/>
      <c r="G1841" s="35" t="str">
        <f>IFERROR(VLOOKUP(B1841,Listor!$A$6:$G$62,7,FALSE),"")</f>
        <v/>
      </c>
      <c r="H1841" s="63" t="str">
        <f>IFERROR(VLOOKUP(B1841,Listor!$N$6:$O$47,2,FALSE),"")</f>
        <v/>
      </c>
      <c r="I1841" s="63" t="str">
        <f t="shared" si="88"/>
        <v/>
      </c>
      <c r="J1841" s="96" t="str">
        <f>IFERROR(VLOOKUP(B1841,Listor!$N$6:$P$47,3,FALSE)*I1841,"")</f>
        <v/>
      </c>
      <c r="K1841" s="81"/>
      <c r="L1841" s="88" t="str">
        <f>IFERROR((VLOOKUP(B1841,Listor!$N$6:$P$47,3,FALSE)*Biologiska!K1841)+(VLOOKUP(B1841,Listor!$N$6:$Q$47,4,FALSE)),"")</f>
        <v/>
      </c>
      <c r="M1841" s="63" t="str">
        <f t="shared" si="89"/>
        <v/>
      </c>
      <c r="N1841" s="75"/>
      <c r="O1841" s="84" t="str">
        <f t="shared" si="90"/>
        <v/>
      </c>
      <c r="P1841" s="107"/>
      <c r="Q1841" s="87" t="s">
        <v>79</v>
      </c>
      <c r="R1841" s="87"/>
      <c r="S1841" s="87"/>
      <c r="T1841" s="87"/>
      <c r="U1841" s="87"/>
      <c r="V1841" s="86" t="s">
        <v>79</v>
      </c>
      <c r="W1841" s="75"/>
      <c r="X1841" s="102" t="s">
        <v>79</v>
      </c>
      <c r="Y1841" s="63" t="str">
        <f>IFERROR(IF(VLOOKUP(X1841,Listor!$T$6:$U$7,2,FALSE)&lt;O1841,TRUE),"")</f>
        <v/>
      </c>
      <c r="Z1841" s="87"/>
      <c r="AA1841" s="104"/>
    </row>
    <row r="1842" spans="2:27" x14ac:dyDescent="0.25">
      <c r="B1842" s="68" t="s">
        <v>68</v>
      </c>
      <c r="C1842" s="80" t="str">
        <f>IFERROR(VLOOKUP(B1842,Listor!$A$6:$B$62,2,FALSE),"")</f>
        <v/>
      </c>
      <c r="D1842" s="80" t="str">
        <f>IFERROR(VLOOKUP(B1842,Listor!$A$6:$C$62,3,FALSE),"")</f>
        <v/>
      </c>
      <c r="E1842" s="110" t="s">
        <v>79</v>
      </c>
      <c r="F1842" s="66"/>
      <c r="G1842" s="35" t="str">
        <f>IFERROR(VLOOKUP(B1842,Listor!$A$6:$G$62,7,FALSE),"")</f>
        <v/>
      </c>
      <c r="H1842" s="63" t="str">
        <f>IFERROR(VLOOKUP(B1842,Listor!$N$6:$O$47,2,FALSE),"")</f>
        <v/>
      </c>
      <c r="I1842" s="63" t="str">
        <f t="shared" si="88"/>
        <v/>
      </c>
      <c r="J1842" s="96" t="str">
        <f>IFERROR(VLOOKUP(B1842,Listor!$N$6:$P$47,3,FALSE)*I1842,"")</f>
        <v/>
      </c>
      <c r="K1842" s="81"/>
      <c r="L1842" s="88" t="str">
        <f>IFERROR((VLOOKUP(B1842,Listor!$N$6:$P$47,3,FALSE)*Biologiska!K1842)+(VLOOKUP(B1842,Listor!$N$6:$Q$47,4,FALSE)),"")</f>
        <v/>
      </c>
      <c r="M1842" s="63" t="str">
        <f t="shared" si="89"/>
        <v/>
      </c>
      <c r="N1842" s="75"/>
      <c r="O1842" s="84" t="str">
        <f t="shared" si="90"/>
        <v/>
      </c>
      <c r="P1842" s="107"/>
      <c r="Q1842" s="87" t="s">
        <v>79</v>
      </c>
      <c r="R1842" s="87"/>
      <c r="S1842" s="87"/>
      <c r="T1842" s="87"/>
      <c r="U1842" s="87"/>
      <c r="V1842" s="86" t="s">
        <v>79</v>
      </c>
      <c r="W1842" s="75"/>
      <c r="X1842" s="102" t="s">
        <v>79</v>
      </c>
      <c r="Y1842" s="63" t="str">
        <f>IFERROR(IF(VLOOKUP(X1842,Listor!$T$6:$U$7,2,FALSE)&lt;O1842,TRUE),"")</f>
        <v/>
      </c>
      <c r="Z1842" s="87"/>
      <c r="AA1842" s="104"/>
    </row>
    <row r="1843" spans="2:27" x14ac:dyDescent="0.25">
      <c r="B1843" s="68" t="s">
        <v>68</v>
      </c>
      <c r="C1843" s="80" t="str">
        <f>IFERROR(VLOOKUP(B1843,Listor!$A$6:$B$62,2,FALSE),"")</f>
        <v/>
      </c>
      <c r="D1843" s="80" t="str">
        <f>IFERROR(VLOOKUP(B1843,Listor!$A$6:$C$62,3,FALSE),"")</f>
        <v/>
      </c>
      <c r="E1843" s="110" t="s">
        <v>79</v>
      </c>
      <c r="F1843" s="66"/>
      <c r="G1843" s="35" t="str">
        <f>IFERROR(VLOOKUP(B1843,Listor!$A$6:$G$62,7,FALSE),"")</f>
        <v/>
      </c>
      <c r="H1843" s="63" t="str">
        <f>IFERROR(VLOOKUP(B1843,Listor!$N$6:$O$47,2,FALSE),"")</f>
        <v/>
      </c>
      <c r="I1843" s="63" t="str">
        <f t="shared" si="88"/>
        <v/>
      </c>
      <c r="J1843" s="96" t="str">
        <f>IFERROR(VLOOKUP(B1843,Listor!$N$6:$P$47,3,FALSE)*I1843,"")</f>
        <v/>
      </c>
      <c r="K1843" s="81"/>
      <c r="L1843" s="88" t="str">
        <f>IFERROR((VLOOKUP(B1843,Listor!$N$6:$P$47,3,FALSE)*Biologiska!K1843)+(VLOOKUP(B1843,Listor!$N$6:$Q$47,4,FALSE)),"")</f>
        <v/>
      </c>
      <c r="M1843" s="63" t="str">
        <f t="shared" si="89"/>
        <v/>
      </c>
      <c r="N1843" s="75"/>
      <c r="O1843" s="84" t="str">
        <f t="shared" si="90"/>
        <v/>
      </c>
      <c r="P1843" s="107"/>
      <c r="Q1843" s="87" t="s">
        <v>79</v>
      </c>
      <c r="R1843" s="87"/>
      <c r="S1843" s="87"/>
      <c r="T1843" s="87"/>
      <c r="U1843" s="87"/>
      <c r="V1843" s="86" t="s">
        <v>79</v>
      </c>
      <c r="W1843" s="75"/>
      <c r="X1843" s="102" t="s">
        <v>79</v>
      </c>
      <c r="Y1843" s="63" t="str">
        <f>IFERROR(IF(VLOOKUP(X1843,Listor!$T$6:$U$7,2,FALSE)&lt;O1843,TRUE),"")</f>
        <v/>
      </c>
      <c r="Z1843" s="87"/>
      <c r="AA1843" s="104"/>
    </row>
    <row r="1844" spans="2:27" x14ac:dyDescent="0.25">
      <c r="B1844" s="68" t="s">
        <v>68</v>
      </c>
      <c r="C1844" s="80" t="str">
        <f>IFERROR(VLOOKUP(B1844,Listor!$A$6:$B$62,2,FALSE),"")</f>
        <v/>
      </c>
      <c r="D1844" s="80" t="str">
        <f>IFERROR(VLOOKUP(B1844,Listor!$A$6:$C$62,3,FALSE),"")</f>
        <v/>
      </c>
      <c r="E1844" s="110" t="s">
        <v>79</v>
      </c>
      <c r="F1844" s="66"/>
      <c r="G1844" s="35" t="str">
        <f>IFERROR(VLOOKUP(B1844,Listor!$A$6:$G$62,7,FALSE),"")</f>
        <v/>
      </c>
      <c r="H1844" s="63" t="str">
        <f>IFERROR(VLOOKUP(B1844,Listor!$N$6:$O$47,2,FALSE),"")</f>
        <v/>
      </c>
      <c r="I1844" s="63" t="str">
        <f t="shared" si="88"/>
        <v/>
      </c>
      <c r="J1844" s="96" t="str">
        <f>IFERROR(VLOOKUP(B1844,Listor!$N$6:$P$47,3,FALSE)*I1844,"")</f>
        <v/>
      </c>
      <c r="K1844" s="81"/>
      <c r="L1844" s="88" t="str">
        <f>IFERROR((VLOOKUP(B1844,Listor!$N$6:$P$47,3,FALSE)*Biologiska!K1844)+(VLOOKUP(B1844,Listor!$N$6:$Q$47,4,FALSE)),"")</f>
        <v/>
      </c>
      <c r="M1844" s="63" t="str">
        <f t="shared" si="89"/>
        <v/>
      </c>
      <c r="N1844" s="75"/>
      <c r="O1844" s="84" t="str">
        <f t="shared" si="90"/>
        <v/>
      </c>
      <c r="P1844" s="107"/>
      <c r="Q1844" s="87" t="s">
        <v>79</v>
      </c>
      <c r="R1844" s="87"/>
      <c r="S1844" s="87"/>
      <c r="T1844" s="87"/>
      <c r="U1844" s="87"/>
      <c r="V1844" s="86" t="s">
        <v>79</v>
      </c>
      <c r="W1844" s="75"/>
      <c r="X1844" s="102" t="s">
        <v>79</v>
      </c>
      <c r="Y1844" s="63" t="str">
        <f>IFERROR(IF(VLOOKUP(X1844,Listor!$T$6:$U$7,2,FALSE)&lt;O1844,TRUE),"")</f>
        <v/>
      </c>
      <c r="Z1844" s="87"/>
      <c r="AA1844" s="104"/>
    </row>
    <row r="1845" spans="2:27" x14ac:dyDescent="0.25">
      <c r="B1845" s="68" t="s">
        <v>68</v>
      </c>
      <c r="C1845" s="80" t="str">
        <f>IFERROR(VLOOKUP(B1845,Listor!$A$6:$B$62,2,FALSE),"")</f>
        <v/>
      </c>
      <c r="D1845" s="80" t="str">
        <f>IFERROR(VLOOKUP(B1845,Listor!$A$6:$C$62,3,FALSE),"")</f>
        <v/>
      </c>
      <c r="E1845" s="110" t="s">
        <v>79</v>
      </c>
      <c r="F1845" s="66"/>
      <c r="G1845" s="35" t="str">
        <f>IFERROR(VLOOKUP(B1845,Listor!$A$6:$G$62,7,FALSE),"")</f>
        <v/>
      </c>
      <c r="H1845" s="63" t="str">
        <f>IFERROR(VLOOKUP(B1845,Listor!$N$6:$O$47,2,FALSE),"")</f>
        <v/>
      </c>
      <c r="I1845" s="63" t="str">
        <f t="shared" si="88"/>
        <v/>
      </c>
      <c r="J1845" s="96" t="str">
        <f>IFERROR(VLOOKUP(B1845,Listor!$N$6:$P$47,3,FALSE)*I1845,"")</f>
        <v/>
      </c>
      <c r="K1845" s="81"/>
      <c r="L1845" s="88" t="str">
        <f>IFERROR((VLOOKUP(B1845,Listor!$N$6:$P$47,3,FALSE)*Biologiska!K1845)+(VLOOKUP(B1845,Listor!$N$6:$Q$47,4,FALSE)),"")</f>
        <v/>
      </c>
      <c r="M1845" s="63" t="str">
        <f t="shared" si="89"/>
        <v/>
      </c>
      <c r="N1845" s="75"/>
      <c r="O1845" s="84" t="str">
        <f t="shared" si="90"/>
        <v/>
      </c>
      <c r="P1845" s="107"/>
      <c r="Q1845" s="87" t="s">
        <v>79</v>
      </c>
      <c r="R1845" s="87"/>
      <c r="S1845" s="87"/>
      <c r="T1845" s="87"/>
      <c r="U1845" s="87"/>
      <c r="V1845" s="86" t="s">
        <v>79</v>
      </c>
      <c r="W1845" s="75"/>
      <c r="X1845" s="102" t="s">
        <v>79</v>
      </c>
      <c r="Y1845" s="63" t="str">
        <f>IFERROR(IF(VLOOKUP(X1845,Listor!$T$6:$U$7,2,FALSE)&lt;O1845,TRUE),"")</f>
        <v/>
      </c>
      <c r="Z1845" s="87"/>
      <c r="AA1845" s="104"/>
    </row>
    <row r="1846" spans="2:27" x14ac:dyDescent="0.25">
      <c r="B1846" s="68" t="s">
        <v>68</v>
      </c>
      <c r="C1846" s="80" t="str">
        <f>IFERROR(VLOOKUP(B1846,Listor!$A$6:$B$62,2,FALSE),"")</f>
        <v/>
      </c>
      <c r="D1846" s="80" t="str">
        <f>IFERROR(VLOOKUP(B1846,Listor!$A$6:$C$62,3,FALSE),"")</f>
        <v/>
      </c>
      <c r="E1846" s="110" t="s">
        <v>79</v>
      </c>
      <c r="F1846" s="66"/>
      <c r="G1846" s="35" t="str">
        <f>IFERROR(VLOOKUP(B1846,Listor!$A$6:$G$62,7,FALSE),"")</f>
        <v/>
      </c>
      <c r="H1846" s="63" t="str">
        <f>IFERROR(VLOOKUP(B1846,Listor!$N$6:$O$47,2,FALSE),"")</f>
        <v/>
      </c>
      <c r="I1846" s="63" t="str">
        <f t="shared" si="88"/>
        <v/>
      </c>
      <c r="J1846" s="96" t="str">
        <f>IFERROR(VLOOKUP(B1846,Listor!$N$6:$P$47,3,FALSE)*I1846,"")</f>
        <v/>
      </c>
      <c r="K1846" s="81"/>
      <c r="L1846" s="88" t="str">
        <f>IFERROR((VLOOKUP(B1846,Listor!$N$6:$P$47,3,FALSE)*Biologiska!K1846)+(VLOOKUP(B1846,Listor!$N$6:$Q$47,4,FALSE)),"")</f>
        <v/>
      </c>
      <c r="M1846" s="63" t="str">
        <f t="shared" si="89"/>
        <v/>
      </c>
      <c r="N1846" s="75"/>
      <c r="O1846" s="84" t="str">
        <f t="shared" si="90"/>
        <v/>
      </c>
      <c r="P1846" s="107"/>
      <c r="Q1846" s="87" t="s">
        <v>79</v>
      </c>
      <c r="R1846" s="87"/>
      <c r="S1846" s="87"/>
      <c r="T1846" s="87"/>
      <c r="U1846" s="87"/>
      <c r="V1846" s="86" t="s">
        <v>79</v>
      </c>
      <c r="W1846" s="75"/>
      <c r="X1846" s="102" t="s">
        <v>79</v>
      </c>
      <c r="Y1846" s="63" t="str">
        <f>IFERROR(IF(VLOOKUP(X1846,Listor!$T$6:$U$7,2,FALSE)&lt;O1846,TRUE),"")</f>
        <v/>
      </c>
      <c r="Z1846" s="87"/>
      <c r="AA1846" s="104"/>
    </row>
    <row r="1847" spans="2:27" x14ac:dyDescent="0.25">
      <c r="B1847" s="68" t="s">
        <v>68</v>
      </c>
      <c r="C1847" s="80" t="str">
        <f>IFERROR(VLOOKUP(B1847,Listor!$A$6:$B$62,2,FALSE),"")</f>
        <v/>
      </c>
      <c r="D1847" s="80" t="str">
        <f>IFERROR(VLOOKUP(B1847,Listor!$A$6:$C$62,3,FALSE),"")</f>
        <v/>
      </c>
      <c r="E1847" s="110" t="s">
        <v>79</v>
      </c>
      <c r="F1847" s="66"/>
      <c r="G1847" s="35" t="str">
        <f>IFERROR(VLOOKUP(B1847,Listor!$A$6:$G$62,7,FALSE),"")</f>
        <v/>
      </c>
      <c r="H1847" s="63" t="str">
        <f>IFERROR(VLOOKUP(B1847,Listor!$N$6:$O$47,2,FALSE),"")</f>
        <v/>
      </c>
      <c r="I1847" s="63" t="str">
        <f t="shared" si="88"/>
        <v/>
      </c>
      <c r="J1847" s="96" t="str">
        <f>IFERROR(VLOOKUP(B1847,Listor!$N$6:$P$47,3,FALSE)*I1847,"")</f>
        <v/>
      </c>
      <c r="K1847" s="81"/>
      <c r="L1847" s="88" t="str">
        <f>IFERROR((VLOOKUP(B1847,Listor!$N$6:$P$47,3,FALSE)*Biologiska!K1847)+(VLOOKUP(B1847,Listor!$N$6:$Q$47,4,FALSE)),"")</f>
        <v/>
      </c>
      <c r="M1847" s="63" t="str">
        <f t="shared" si="89"/>
        <v/>
      </c>
      <c r="N1847" s="75"/>
      <c r="O1847" s="84" t="str">
        <f t="shared" si="90"/>
        <v/>
      </c>
      <c r="P1847" s="107"/>
      <c r="Q1847" s="87" t="s">
        <v>79</v>
      </c>
      <c r="R1847" s="87"/>
      <c r="S1847" s="87"/>
      <c r="T1847" s="87"/>
      <c r="U1847" s="87"/>
      <c r="V1847" s="86" t="s">
        <v>79</v>
      </c>
      <c r="W1847" s="75"/>
      <c r="X1847" s="102" t="s">
        <v>79</v>
      </c>
      <c r="Y1847" s="63" t="str">
        <f>IFERROR(IF(VLOOKUP(X1847,Listor!$T$6:$U$7,2,FALSE)&lt;O1847,TRUE),"")</f>
        <v/>
      </c>
      <c r="Z1847" s="87"/>
      <c r="AA1847" s="104"/>
    </row>
    <row r="1848" spans="2:27" x14ac:dyDescent="0.25">
      <c r="B1848" s="68" t="s">
        <v>68</v>
      </c>
      <c r="C1848" s="80" t="str">
        <f>IFERROR(VLOOKUP(B1848,Listor!$A$6:$B$62,2,FALSE),"")</f>
        <v/>
      </c>
      <c r="D1848" s="80" t="str">
        <f>IFERROR(VLOOKUP(B1848,Listor!$A$6:$C$62,3,FALSE),"")</f>
        <v/>
      </c>
      <c r="E1848" s="110" t="s">
        <v>79</v>
      </c>
      <c r="F1848" s="66"/>
      <c r="G1848" s="35" t="str">
        <f>IFERROR(VLOOKUP(B1848,Listor!$A$6:$G$62,7,FALSE),"")</f>
        <v/>
      </c>
      <c r="H1848" s="63" t="str">
        <f>IFERROR(VLOOKUP(B1848,Listor!$N$6:$O$47,2,FALSE),"")</f>
        <v/>
      </c>
      <c r="I1848" s="63" t="str">
        <f t="shared" si="88"/>
        <v/>
      </c>
      <c r="J1848" s="96" t="str">
        <f>IFERROR(VLOOKUP(B1848,Listor!$N$6:$P$47,3,FALSE)*I1848,"")</f>
        <v/>
      </c>
      <c r="K1848" s="81"/>
      <c r="L1848" s="88" t="str">
        <f>IFERROR((VLOOKUP(B1848,Listor!$N$6:$P$47,3,FALSE)*Biologiska!K1848)+(VLOOKUP(B1848,Listor!$N$6:$Q$47,4,FALSE)),"")</f>
        <v/>
      </c>
      <c r="M1848" s="63" t="str">
        <f t="shared" si="89"/>
        <v/>
      </c>
      <c r="N1848" s="75"/>
      <c r="O1848" s="84" t="str">
        <f t="shared" si="90"/>
        <v/>
      </c>
      <c r="P1848" s="107"/>
      <c r="Q1848" s="87" t="s">
        <v>79</v>
      </c>
      <c r="R1848" s="87"/>
      <c r="S1848" s="87"/>
      <c r="T1848" s="87"/>
      <c r="U1848" s="87"/>
      <c r="V1848" s="86" t="s">
        <v>79</v>
      </c>
      <c r="W1848" s="75"/>
      <c r="X1848" s="102" t="s">
        <v>79</v>
      </c>
      <c r="Y1848" s="63" t="str">
        <f>IFERROR(IF(VLOOKUP(X1848,Listor!$T$6:$U$7,2,FALSE)&lt;O1848,TRUE),"")</f>
        <v/>
      </c>
      <c r="Z1848" s="87"/>
      <c r="AA1848" s="104"/>
    </row>
    <row r="1849" spans="2:27" x14ac:dyDescent="0.25">
      <c r="B1849" s="68" t="s">
        <v>68</v>
      </c>
      <c r="C1849" s="80" t="str">
        <f>IFERROR(VLOOKUP(B1849,Listor!$A$6:$B$62,2,FALSE),"")</f>
        <v/>
      </c>
      <c r="D1849" s="80" t="str">
        <f>IFERROR(VLOOKUP(B1849,Listor!$A$6:$C$62,3,FALSE),"")</f>
        <v/>
      </c>
      <c r="E1849" s="110" t="s">
        <v>79</v>
      </c>
      <c r="F1849" s="66"/>
      <c r="G1849" s="35" t="str">
        <f>IFERROR(VLOOKUP(B1849,Listor!$A$6:$G$62,7,FALSE),"")</f>
        <v/>
      </c>
      <c r="H1849" s="63" t="str">
        <f>IFERROR(VLOOKUP(B1849,Listor!$N$6:$O$47,2,FALSE),"")</f>
        <v/>
      </c>
      <c r="I1849" s="63" t="str">
        <f t="shared" si="88"/>
        <v/>
      </c>
      <c r="J1849" s="96" t="str">
        <f>IFERROR(VLOOKUP(B1849,Listor!$N$6:$P$47,3,FALSE)*I1849,"")</f>
        <v/>
      </c>
      <c r="K1849" s="81"/>
      <c r="L1849" s="88" t="str">
        <f>IFERROR((VLOOKUP(B1849,Listor!$N$6:$P$47,3,FALSE)*Biologiska!K1849)+(VLOOKUP(B1849,Listor!$N$6:$Q$47,4,FALSE)),"")</f>
        <v/>
      </c>
      <c r="M1849" s="63" t="str">
        <f t="shared" si="89"/>
        <v/>
      </c>
      <c r="N1849" s="75"/>
      <c r="O1849" s="84" t="str">
        <f t="shared" si="90"/>
        <v/>
      </c>
      <c r="P1849" s="107"/>
      <c r="Q1849" s="87" t="s">
        <v>79</v>
      </c>
      <c r="R1849" s="87"/>
      <c r="S1849" s="87"/>
      <c r="T1849" s="87"/>
      <c r="U1849" s="87"/>
      <c r="V1849" s="86" t="s">
        <v>79</v>
      </c>
      <c r="W1849" s="75"/>
      <c r="X1849" s="102" t="s">
        <v>79</v>
      </c>
      <c r="Y1849" s="63" t="str">
        <f>IFERROR(IF(VLOOKUP(X1849,Listor!$T$6:$U$7,2,FALSE)&lt;O1849,TRUE),"")</f>
        <v/>
      </c>
      <c r="Z1849" s="87"/>
      <c r="AA1849" s="104"/>
    </row>
    <row r="1850" spans="2:27" x14ac:dyDescent="0.25">
      <c r="B1850" s="68" t="s">
        <v>68</v>
      </c>
      <c r="C1850" s="80" t="str">
        <f>IFERROR(VLOOKUP(B1850,Listor!$A$6:$B$62,2,FALSE),"")</f>
        <v/>
      </c>
      <c r="D1850" s="80" t="str">
        <f>IFERROR(VLOOKUP(B1850,Listor!$A$6:$C$62,3,FALSE),"")</f>
        <v/>
      </c>
      <c r="E1850" s="110" t="s">
        <v>79</v>
      </c>
      <c r="F1850" s="66"/>
      <c r="G1850" s="35" t="str">
        <f>IFERROR(VLOOKUP(B1850,Listor!$A$6:$G$62,7,FALSE),"")</f>
        <v/>
      </c>
      <c r="H1850" s="63" t="str">
        <f>IFERROR(VLOOKUP(B1850,Listor!$N$6:$O$47,2,FALSE),"")</f>
        <v/>
      </c>
      <c r="I1850" s="63" t="str">
        <f t="shared" si="88"/>
        <v/>
      </c>
      <c r="J1850" s="96" t="str">
        <f>IFERROR(VLOOKUP(B1850,Listor!$N$6:$P$47,3,FALSE)*I1850,"")</f>
        <v/>
      </c>
      <c r="K1850" s="81"/>
      <c r="L1850" s="88" t="str">
        <f>IFERROR((VLOOKUP(B1850,Listor!$N$6:$P$47,3,FALSE)*Biologiska!K1850)+(VLOOKUP(B1850,Listor!$N$6:$Q$47,4,FALSE)),"")</f>
        <v/>
      </c>
      <c r="M1850" s="63" t="str">
        <f t="shared" si="89"/>
        <v/>
      </c>
      <c r="N1850" s="75"/>
      <c r="O1850" s="84" t="str">
        <f t="shared" si="90"/>
        <v/>
      </c>
      <c r="P1850" s="107"/>
      <c r="Q1850" s="87" t="s">
        <v>79</v>
      </c>
      <c r="R1850" s="87"/>
      <c r="S1850" s="87"/>
      <c r="T1850" s="87"/>
      <c r="U1850" s="87"/>
      <c r="V1850" s="86" t="s">
        <v>79</v>
      </c>
      <c r="W1850" s="75"/>
      <c r="X1850" s="102" t="s">
        <v>79</v>
      </c>
      <c r="Y1850" s="63" t="str">
        <f>IFERROR(IF(VLOOKUP(X1850,Listor!$T$6:$U$7,2,FALSE)&lt;O1850,TRUE),"")</f>
        <v/>
      </c>
      <c r="Z1850" s="87"/>
      <c r="AA1850" s="104"/>
    </row>
    <row r="1851" spans="2:27" x14ac:dyDescent="0.25">
      <c r="B1851" s="68" t="s">
        <v>68</v>
      </c>
      <c r="C1851" s="80" t="str">
        <f>IFERROR(VLOOKUP(B1851,Listor!$A$6:$B$62,2,FALSE),"")</f>
        <v/>
      </c>
      <c r="D1851" s="80" t="str">
        <f>IFERROR(VLOOKUP(B1851,Listor!$A$6:$C$62,3,FALSE),"")</f>
        <v/>
      </c>
      <c r="E1851" s="110" t="s">
        <v>79</v>
      </c>
      <c r="F1851" s="66"/>
      <c r="G1851" s="35" t="str">
        <f>IFERROR(VLOOKUP(B1851,Listor!$A$6:$G$62,7,FALSE),"")</f>
        <v/>
      </c>
      <c r="H1851" s="63" t="str">
        <f>IFERROR(VLOOKUP(B1851,Listor!$N$6:$O$47,2,FALSE),"")</f>
        <v/>
      </c>
      <c r="I1851" s="63" t="str">
        <f t="shared" si="88"/>
        <v/>
      </c>
      <c r="J1851" s="96" t="str">
        <f>IFERROR(VLOOKUP(B1851,Listor!$N$6:$P$47,3,FALSE)*I1851,"")</f>
        <v/>
      </c>
      <c r="K1851" s="81"/>
      <c r="L1851" s="88" t="str">
        <f>IFERROR((VLOOKUP(B1851,Listor!$N$6:$P$47,3,FALSE)*Biologiska!K1851)+(VLOOKUP(B1851,Listor!$N$6:$Q$47,4,FALSE)),"")</f>
        <v/>
      </c>
      <c r="M1851" s="63" t="str">
        <f t="shared" si="89"/>
        <v/>
      </c>
      <c r="N1851" s="75"/>
      <c r="O1851" s="84" t="str">
        <f t="shared" si="90"/>
        <v/>
      </c>
      <c r="P1851" s="107"/>
      <c r="Q1851" s="87" t="s">
        <v>79</v>
      </c>
      <c r="R1851" s="87"/>
      <c r="S1851" s="87"/>
      <c r="T1851" s="87"/>
      <c r="U1851" s="87"/>
      <c r="V1851" s="86" t="s">
        <v>79</v>
      </c>
      <c r="W1851" s="75"/>
      <c r="X1851" s="102" t="s">
        <v>79</v>
      </c>
      <c r="Y1851" s="63" t="str">
        <f>IFERROR(IF(VLOOKUP(X1851,Listor!$T$6:$U$7,2,FALSE)&lt;O1851,TRUE),"")</f>
        <v/>
      </c>
      <c r="Z1851" s="87"/>
      <c r="AA1851" s="104"/>
    </row>
    <row r="1852" spans="2:27" x14ac:dyDescent="0.25">
      <c r="B1852" s="68" t="s">
        <v>68</v>
      </c>
      <c r="C1852" s="80" t="str">
        <f>IFERROR(VLOOKUP(B1852,Listor!$A$6:$B$62,2,FALSE),"")</f>
        <v/>
      </c>
      <c r="D1852" s="80" t="str">
        <f>IFERROR(VLOOKUP(B1852,Listor!$A$6:$C$62,3,FALSE),"")</f>
        <v/>
      </c>
      <c r="E1852" s="110" t="s">
        <v>79</v>
      </c>
      <c r="F1852" s="66"/>
      <c r="G1852" s="35" t="str">
        <f>IFERROR(VLOOKUP(B1852,Listor!$A$6:$G$62,7,FALSE),"")</f>
        <v/>
      </c>
      <c r="H1852" s="63" t="str">
        <f>IFERROR(VLOOKUP(B1852,Listor!$N$6:$O$47,2,FALSE),"")</f>
        <v/>
      </c>
      <c r="I1852" s="63" t="str">
        <f t="shared" si="88"/>
        <v/>
      </c>
      <c r="J1852" s="96" t="str">
        <f>IFERROR(VLOOKUP(B1852,Listor!$N$6:$P$47,3,FALSE)*I1852,"")</f>
        <v/>
      </c>
      <c r="K1852" s="81"/>
      <c r="L1852" s="88" t="str">
        <f>IFERROR((VLOOKUP(B1852,Listor!$N$6:$P$47,3,FALSE)*Biologiska!K1852)+(VLOOKUP(B1852,Listor!$N$6:$Q$47,4,FALSE)),"")</f>
        <v/>
      </c>
      <c r="M1852" s="63" t="str">
        <f t="shared" si="89"/>
        <v/>
      </c>
      <c r="N1852" s="75"/>
      <c r="O1852" s="84" t="str">
        <f t="shared" si="90"/>
        <v/>
      </c>
      <c r="P1852" s="107"/>
      <c r="Q1852" s="87" t="s">
        <v>79</v>
      </c>
      <c r="R1852" s="87"/>
      <c r="S1852" s="87"/>
      <c r="T1852" s="87"/>
      <c r="U1852" s="87"/>
      <c r="V1852" s="86" t="s">
        <v>79</v>
      </c>
      <c r="W1852" s="75"/>
      <c r="X1852" s="102" t="s">
        <v>79</v>
      </c>
      <c r="Y1852" s="63" t="str">
        <f>IFERROR(IF(VLOOKUP(X1852,Listor!$T$6:$U$7,2,FALSE)&lt;O1852,TRUE),"")</f>
        <v/>
      </c>
      <c r="Z1852" s="87"/>
      <c r="AA1852" s="104"/>
    </row>
    <row r="1853" spans="2:27" x14ac:dyDescent="0.25">
      <c r="B1853" s="68" t="s">
        <v>68</v>
      </c>
      <c r="C1853" s="80" t="str">
        <f>IFERROR(VLOOKUP(B1853,Listor!$A$6:$B$62,2,FALSE),"")</f>
        <v/>
      </c>
      <c r="D1853" s="80" t="str">
        <f>IFERROR(VLOOKUP(B1853,Listor!$A$6:$C$62,3,FALSE),"")</f>
        <v/>
      </c>
      <c r="E1853" s="110" t="s">
        <v>79</v>
      </c>
      <c r="F1853" s="66"/>
      <c r="G1853" s="35" t="str">
        <f>IFERROR(VLOOKUP(B1853,Listor!$A$6:$G$62,7,FALSE),"")</f>
        <v/>
      </c>
      <c r="H1853" s="63" t="str">
        <f>IFERROR(VLOOKUP(B1853,Listor!$N$6:$O$47,2,FALSE),"")</f>
        <v/>
      </c>
      <c r="I1853" s="63" t="str">
        <f t="shared" si="88"/>
        <v/>
      </c>
      <c r="J1853" s="96" t="str">
        <f>IFERROR(VLOOKUP(B1853,Listor!$N$6:$P$47,3,FALSE)*I1853,"")</f>
        <v/>
      </c>
      <c r="K1853" s="81"/>
      <c r="L1853" s="88" t="str">
        <f>IFERROR((VLOOKUP(B1853,Listor!$N$6:$P$47,3,FALSE)*Biologiska!K1853)+(VLOOKUP(B1853,Listor!$N$6:$Q$47,4,FALSE)),"")</f>
        <v/>
      </c>
      <c r="M1853" s="63" t="str">
        <f t="shared" si="89"/>
        <v/>
      </c>
      <c r="N1853" s="75"/>
      <c r="O1853" s="84" t="str">
        <f t="shared" si="90"/>
        <v/>
      </c>
      <c r="P1853" s="107"/>
      <c r="Q1853" s="87" t="s">
        <v>79</v>
      </c>
      <c r="R1853" s="87"/>
      <c r="S1853" s="87"/>
      <c r="T1853" s="87"/>
      <c r="U1853" s="87"/>
      <c r="V1853" s="86" t="s">
        <v>79</v>
      </c>
      <c r="W1853" s="75"/>
      <c r="X1853" s="102" t="s">
        <v>79</v>
      </c>
      <c r="Y1853" s="63" t="str">
        <f>IFERROR(IF(VLOOKUP(X1853,Listor!$T$6:$U$7,2,FALSE)&lt;O1853,TRUE),"")</f>
        <v/>
      </c>
      <c r="Z1853" s="87"/>
      <c r="AA1853" s="104"/>
    </row>
    <row r="1854" spans="2:27" x14ac:dyDescent="0.25">
      <c r="B1854" s="68" t="s">
        <v>68</v>
      </c>
      <c r="C1854" s="80" t="str">
        <f>IFERROR(VLOOKUP(B1854,Listor!$A$6:$B$62,2,FALSE),"")</f>
        <v/>
      </c>
      <c r="D1854" s="80" t="str">
        <f>IFERROR(VLOOKUP(B1854,Listor!$A$6:$C$62,3,FALSE),"")</f>
        <v/>
      </c>
      <c r="E1854" s="110" t="s">
        <v>79</v>
      </c>
      <c r="F1854" s="66"/>
      <c r="G1854" s="35" t="str">
        <f>IFERROR(VLOOKUP(B1854,Listor!$A$6:$G$62,7,FALSE),"")</f>
        <v/>
      </c>
      <c r="H1854" s="63" t="str">
        <f>IFERROR(VLOOKUP(B1854,Listor!$N$6:$O$47,2,FALSE),"")</f>
        <v/>
      </c>
      <c r="I1854" s="63" t="str">
        <f t="shared" si="88"/>
        <v/>
      </c>
      <c r="J1854" s="96" t="str">
        <f>IFERROR(VLOOKUP(B1854,Listor!$N$6:$P$47,3,FALSE)*I1854,"")</f>
        <v/>
      </c>
      <c r="K1854" s="81"/>
      <c r="L1854" s="88" t="str">
        <f>IFERROR((VLOOKUP(B1854,Listor!$N$6:$P$47,3,FALSE)*Biologiska!K1854)+(VLOOKUP(B1854,Listor!$N$6:$Q$47,4,FALSE)),"")</f>
        <v/>
      </c>
      <c r="M1854" s="63" t="str">
        <f t="shared" si="89"/>
        <v/>
      </c>
      <c r="N1854" s="75"/>
      <c r="O1854" s="84" t="str">
        <f t="shared" si="90"/>
        <v/>
      </c>
      <c r="P1854" s="107"/>
      <c r="Q1854" s="87" t="s">
        <v>79</v>
      </c>
      <c r="R1854" s="87"/>
      <c r="S1854" s="87"/>
      <c r="T1854" s="87"/>
      <c r="U1854" s="87"/>
      <c r="V1854" s="86" t="s">
        <v>79</v>
      </c>
      <c r="W1854" s="75"/>
      <c r="X1854" s="102" t="s">
        <v>79</v>
      </c>
      <c r="Y1854" s="63" t="str">
        <f>IFERROR(IF(VLOOKUP(X1854,Listor!$T$6:$U$7,2,FALSE)&lt;O1854,TRUE),"")</f>
        <v/>
      </c>
      <c r="Z1854" s="87"/>
      <c r="AA1854" s="104"/>
    </row>
    <row r="1855" spans="2:27" x14ac:dyDescent="0.25">
      <c r="B1855" s="68" t="s">
        <v>68</v>
      </c>
      <c r="C1855" s="80" t="str">
        <f>IFERROR(VLOOKUP(B1855,Listor!$A$6:$B$62,2,FALSE),"")</f>
        <v/>
      </c>
      <c r="D1855" s="80" t="str">
        <f>IFERROR(VLOOKUP(B1855,Listor!$A$6:$C$62,3,FALSE),"")</f>
        <v/>
      </c>
      <c r="E1855" s="110" t="s">
        <v>79</v>
      </c>
      <c r="F1855" s="66"/>
      <c r="G1855" s="35" t="str">
        <f>IFERROR(VLOOKUP(B1855,Listor!$A$6:$G$62,7,FALSE),"")</f>
        <v/>
      </c>
      <c r="H1855" s="63" t="str">
        <f>IFERROR(VLOOKUP(B1855,Listor!$N$6:$O$47,2,FALSE),"")</f>
        <v/>
      </c>
      <c r="I1855" s="63" t="str">
        <f t="shared" si="88"/>
        <v/>
      </c>
      <c r="J1855" s="96" t="str">
        <f>IFERROR(VLOOKUP(B1855,Listor!$N$6:$P$47,3,FALSE)*I1855,"")</f>
        <v/>
      </c>
      <c r="K1855" s="81"/>
      <c r="L1855" s="88" t="str">
        <f>IFERROR((VLOOKUP(B1855,Listor!$N$6:$P$47,3,FALSE)*Biologiska!K1855)+(VLOOKUP(B1855,Listor!$N$6:$Q$47,4,FALSE)),"")</f>
        <v/>
      </c>
      <c r="M1855" s="63" t="str">
        <f t="shared" si="89"/>
        <v/>
      </c>
      <c r="N1855" s="75"/>
      <c r="O1855" s="84" t="str">
        <f t="shared" si="90"/>
        <v/>
      </c>
      <c r="P1855" s="107"/>
      <c r="Q1855" s="87" t="s">
        <v>79</v>
      </c>
      <c r="R1855" s="87"/>
      <c r="S1855" s="87"/>
      <c r="T1855" s="87"/>
      <c r="U1855" s="87"/>
      <c r="V1855" s="86" t="s">
        <v>79</v>
      </c>
      <c r="W1855" s="75"/>
      <c r="X1855" s="102" t="s">
        <v>79</v>
      </c>
      <c r="Y1855" s="63" t="str">
        <f>IFERROR(IF(VLOOKUP(X1855,Listor!$T$6:$U$7,2,FALSE)&lt;O1855,TRUE),"")</f>
        <v/>
      </c>
      <c r="Z1855" s="87"/>
      <c r="AA1855" s="104"/>
    </row>
    <row r="1856" spans="2:27" x14ac:dyDescent="0.25">
      <c r="B1856" s="68" t="s">
        <v>68</v>
      </c>
      <c r="C1856" s="80" t="str">
        <f>IFERROR(VLOOKUP(B1856,Listor!$A$6:$B$62,2,FALSE),"")</f>
        <v/>
      </c>
      <c r="D1856" s="80" t="str">
        <f>IFERROR(VLOOKUP(B1856,Listor!$A$6:$C$62,3,FALSE),"")</f>
        <v/>
      </c>
      <c r="E1856" s="110" t="s">
        <v>79</v>
      </c>
      <c r="F1856" s="66"/>
      <c r="G1856" s="35" t="str">
        <f>IFERROR(VLOOKUP(B1856,Listor!$A$6:$G$62,7,FALSE),"")</f>
        <v/>
      </c>
      <c r="H1856" s="63" t="str">
        <f>IFERROR(VLOOKUP(B1856,Listor!$N$6:$O$47,2,FALSE),"")</f>
        <v/>
      </c>
      <c r="I1856" s="63" t="str">
        <f t="shared" si="88"/>
        <v/>
      </c>
      <c r="J1856" s="96" t="str">
        <f>IFERROR(VLOOKUP(B1856,Listor!$N$6:$P$47,3,FALSE)*I1856,"")</f>
        <v/>
      </c>
      <c r="K1856" s="81"/>
      <c r="L1856" s="88" t="str">
        <f>IFERROR((VLOOKUP(B1856,Listor!$N$6:$P$47,3,FALSE)*Biologiska!K1856)+(VLOOKUP(B1856,Listor!$N$6:$Q$47,4,FALSE)),"")</f>
        <v/>
      </c>
      <c r="M1856" s="63" t="str">
        <f t="shared" si="89"/>
        <v/>
      </c>
      <c r="N1856" s="75"/>
      <c r="O1856" s="84" t="str">
        <f t="shared" si="90"/>
        <v/>
      </c>
      <c r="P1856" s="107"/>
      <c r="Q1856" s="87" t="s">
        <v>79</v>
      </c>
      <c r="R1856" s="87"/>
      <c r="S1856" s="87"/>
      <c r="T1856" s="87"/>
      <c r="U1856" s="87"/>
      <c r="V1856" s="86" t="s">
        <v>79</v>
      </c>
      <c r="W1856" s="75"/>
      <c r="X1856" s="102" t="s">
        <v>79</v>
      </c>
      <c r="Y1856" s="63" t="str">
        <f>IFERROR(IF(VLOOKUP(X1856,Listor!$T$6:$U$7,2,FALSE)&lt;O1856,TRUE),"")</f>
        <v/>
      </c>
      <c r="Z1856" s="87"/>
      <c r="AA1856" s="104"/>
    </row>
    <row r="1857" spans="2:27" x14ac:dyDescent="0.25">
      <c r="B1857" s="68" t="s">
        <v>68</v>
      </c>
      <c r="C1857" s="80" t="str">
        <f>IFERROR(VLOOKUP(B1857,Listor!$A$6:$B$62,2,FALSE),"")</f>
        <v/>
      </c>
      <c r="D1857" s="80" t="str">
        <f>IFERROR(VLOOKUP(B1857,Listor!$A$6:$C$62,3,FALSE),"")</f>
        <v/>
      </c>
      <c r="E1857" s="110" t="s">
        <v>79</v>
      </c>
      <c r="F1857" s="66"/>
      <c r="G1857" s="35" t="str">
        <f>IFERROR(VLOOKUP(B1857,Listor!$A$6:$G$62,7,FALSE),"")</f>
        <v/>
      </c>
      <c r="H1857" s="63" t="str">
        <f>IFERROR(VLOOKUP(B1857,Listor!$N$6:$O$47,2,FALSE),"")</f>
        <v/>
      </c>
      <c r="I1857" s="63" t="str">
        <f t="shared" si="88"/>
        <v/>
      </c>
      <c r="J1857" s="96" t="str">
        <f>IFERROR(VLOOKUP(B1857,Listor!$N$6:$P$47,3,FALSE)*I1857,"")</f>
        <v/>
      </c>
      <c r="K1857" s="81"/>
      <c r="L1857" s="88" t="str">
        <f>IFERROR((VLOOKUP(B1857,Listor!$N$6:$P$47,3,FALSE)*Biologiska!K1857)+(VLOOKUP(B1857,Listor!$N$6:$Q$47,4,FALSE)),"")</f>
        <v/>
      </c>
      <c r="M1857" s="63" t="str">
        <f t="shared" si="89"/>
        <v/>
      </c>
      <c r="N1857" s="75"/>
      <c r="O1857" s="84" t="str">
        <f t="shared" si="90"/>
        <v/>
      </c>
      <c r="P1857" s="107"/>
      <c r="Q1857" s="87" t="s">
        <v>79</v>
      </c>
      <c r="R1857" s="87"/>
      <c r="S1857" s="87"/>
      <c r="T1857" s="87"/>
      <c r="U1857" s="87"/>
      <c r="V1857" s="86" t="s">
        <v>79</v>
      </c>
      <c r="W1857" s="75"/>
      <c r="X1857" s="102" t="s">
        <v>79</v>
      </c>
      <c r="Y1857" s="63" t="str">
        <f>IFERROR(IF(VLOOKUP(X1857,Listor!$T$6:$U$7,2,FALSE)&lt;O1857,TRUE),"")</f>
        <v/>
      </c>
      <c r="Z1857" s="87"/>
      <c r="AA1857" s="104"/>
    </row>
    <row r="1858" spans="2:27" x14ac:dyDescent="0.25">
      <c r="B1858" s="68" t="s">
        <v>68</v>
      </c>
      <c r="C1858" s="80" t="str">
        <f>IFERROR(VLOOKUP(B1858,Listor!$A$6:$B$62,2,FALSE),"")</f>
        <v/>
      </c>
      <c r="D1858" s="80" t="str">
        <f>IFERROR(VLOOKUP(B1858,Listor!$A$6:$C$62,3,FALSE),"")</f>
        <v/>
      </c>
      <c r="E1858" s="110" t="s">
        <v>79</v>
      </c>
      <c r="F1858" s="66"/>
      <c r="G1858" s="35" t="str">
        <f>IFERROR(VLOOKUP(B1858,Listor!$A$6:$G$62,7,FALSE),"")</f>
        <v/>
      </c>
      <c r="H1858" s="63" t="str">
        <f>IFERROR(VLOOKUP(B1858,Listor!$N$6:$O$47,2,FALSE),"")</f>
        <v/>
      </c>
      <c r="I1858" s="63" t="str">
        <f t="shared" si="88"/>
        <v/>
      </c>
      <c r="J1858" s="96" t="str">
        <f>IFERROR(VLOOKUP(B1858,Listor!$N$6:$P$47,3,FALSE)*I1858,"")</f>
        <v/>
      </c>
      <c r="K1858" s="81"/>
      <c r="L1858" s="88" t="str">
        <f>IFERROR((VLOOKUP(B1858,Listor!$N$6:$P$47,3,FALSE)*Biologiska!K1858)+(VLOOKUP(B1858,Listor!$N$6:$Q$47,4,FALSE)),"")</f>
        <v/>
      </c>
      <c r="M1858" s="63" t="str">
        <f t="shared" si="89"/>
        <v/>
      </c>
      <c r="N1858" s="75"/>
      <c r="O1858" s="84" t="str">
        <f t="shared" si="90"/>
        <v/>
      </c>
      <c r="P1858" s="107"/>
      <c r="Q1858" s="87" t="s">
        <v>79</v>
      </c>
      <c r="R1858" s="87"/>
      <c r="S1858" s="87"/>
      <c r="T1858" s="87"/>
      <c r="U1858" s="87"/>
      <c r="V1858" s="86" t="s">
        <v>79</v>
      </c>
      <c r="W1858" s="75"/>
      <c r="X1858" s="102" t="s">
        <v>79</v>
      </c>
      <c r="Y1858" s="63" t="str">
        <f>IFERROR(IF(VLOOKUP(X1858,Listor!$T$6:$U$7,2,FALSE)&lt;O1858,TRUE),"")</f>
        <v/>
      </c>
      <c r="Z1858" s="87"/>
      <c r="AA1858" s="104"/>
    </row>
    <row r="1859" spans="2:27" x14ac:dyDescent="0.25">
      <c r="B1859" s="68" t="s">
        <v>68</v>
      </c>
      <c r="C1859" s="80" t="str">
        <f>IFERROR(VLOOKUP(B1859,Listor!$A$6:$B$62,2,FALSE),"")</f>
        <v/>
      </c>
      <c r="D1859" s="80" t="str">
        <f>IFERROR(VLOOKUP(B1859,Listor!$A$6:$C$62,3,FALSE),"")</f>
        <v/>
      </c>
      <c r="E1859" s="110" t="s">
        <v>79</v>
      </c>
      <c r="F1859" s="66"/>
      <c r="G1859" s="35" t="str">
        <f>IFERROR(VLOOKUP(B1859,Listor!$A$6:$G$62,7,FALSE),"")</f>
        <v/>
      </c>
      <c r="H1859" s="63" t="str">
        <f>IFERROR(VLOOKUP(B1859,Listor!$N$6:$O$47,2,FALSE),"")</f>
        <v/>
      </c>
      <c r="I1859" s="63" t="str">
        <f t="shared" si="88"/>
        <v/>
      </c>
      <c r="J1859" s="96" t="str">
        <f>IFERROR(VLOOKUP(B1859,Listor!$N$6:$P$47,3,FALSE)*I1859,"")</f>
        <v/>
      </c>
      <c r="K1859" s="81"/>
      <c r="L1859" s="88" t="str">
        <f>IFERROR((VLOOKUP(B1859,Listor!$N$6:$P$47,3,FALSE)*Biologiska!K1859)+(VLOOKUP(B1859,Listor!$N$6:$Q$47,4,FALSE)),"")</f>
        <v/>
      </c>
      <c r="M1859" s="63" t="str">
        <f t="shared" si="89"/>
        <v/>
      </c>
      <c r="N1859" s="75"/>
      <c r="O1859" s="84" t="str">
        <f t="shared" si="90"/>
        <v/>
      </c>
      <c r="P1859" s="107"/>
      <c r="Q1859" s="87" t="s">
        <v>79</v>
      </c>
      <c r="R1859" s="87"/>
      <c r="S1859" s="87"/>
      <c r="T1859" s="87"/>
      <c r="U1859" s="87"/>
      <c r="V1859" s="86" t="s">
        <v>79</v>
      </c>
      <c r="W1859" s="75"/>
      <c r="X1859" s="102" t="s">
        <v>79</v>
      </c>
      <c r="Y1859" s="63" t="str">
        <f>IFERROR(IF(VLOOKUP(X1859,Listor!$T$6:$U$7,2,FALSE)&lt;O1859,TRUE),"")</f>
        <v/>
      </c>
      <c r="Z1859" s="87"/>
      <c r="AA1859" s="104"/>
    </row>
    <row r="1860" spans="2:27" x14ac:dyDescent="0.25">
      <c r="B1860" s="68" t="s">
        <v>68</v>
      </c>
      <c r="C1860" s="80" t="str">
        <f>IFERROR(VLOOKUP(B1860,Listor!$A$6:$B$62,2,FALSE),"")</f>
        <v/>
      </c>
      <c r="D1860" s="80" t="str">
        <f>IFERROR(VLOOKUP(B1860,Listor!$A$6:$C$62,3,FALSE),"")</f>
        <v/>
      </c>
      <c r="E1860" s="110" t="s">
        <v>79</v>
      </c>
      <c r="F1860" s="66"/>
      <c r="G1860" s="35" t="str">
        <f>IFERROR(VLOOKUP(B1860,Listor!$A$6:$G$62,7,FALSE),"")</f>
        <v/>
      </c>
      <c r="H1860" s="63" t="str">
        <f>IFERROR(VLOOKUP(B1860,Listor!$N$6:$O$47,2,FALSE),"")</f>
        <v/>
      </c>
      <c r="I1860" s="63" t="str">
        <f t="shared" si="88"/>
        <v/>
      </c>
      <c r="J1860" s="96" t="str">
        <f>IFERROR(VLOOKUP(B1860,Listor!$N$6:$P$47,3,FALSE)*I1860,"")</f>
        <v/>
      </c>
      <c r="K1860" s="81"/>
      <c r="L1860" s="88" t="str">
        <f>IFERROR((VLOOKUP(B1860,Listor!$N$6:$P$47,3,FALSE)*Biologiska!K1860)+(VLOOKUP(B1860,Listor!$N$6:$Q$47,4,FALSE)),"")</f>
        <v/>
      </c>
      <c r="M1860" s="63" t="str">
        <f t="shared" si="89"/>
        <v/>
      </c>
      <c r="N1860" s="75"/>
      <c r="O1860" s="84" t="str">
        <f t="shared" si="90"/>
        <v/>
      </c>
      <c r="P1860" s="107"/>
      <c r="Q1860" s="87" t="s">
        <v>79</v>
      </c>
      <c r="R1860" s="87"/>
      <c r="S1860" s="87"/>
      <c r="T1860" s="87"/>
      <c r="U1860" s="87"/>
      <c r="V1860" s="86" t="s">
        <v>79</v>
      </c>
      <c r="W1860" s="75"/>
      <c r="X1860" s="102" t="s">
        <v>79</v>
      </c>
      <c r="Y1860" s="63" t="str">
        <f>IFERROR(IF(VLOOKUP(X1860,Listor!$T$6:$U$7,2,FALSE)&lt;O1860,TRUE),"")</f>
        <v/>
      </c>
      <c r="Z1860" s="87"/>
      <c r="AA1860" s="104"/>
    </row>
    <row r="1861" spans="2:27" x14ac:dyDescent="0.25">
      <c r="B1861" s="68" t="s">
        <v>68</v>
      </c>
      <c r="C1861" s="80" t="str">
        <f>IFERROR(VLOOKUP(B1861,Listor!$A$6:$B$62,2,FALSE),"")</f>
        <v/>
      </c>
      <c r="D1861" s="80" t="str">
        <f>IFERROR(VLOOKUP(B1861,Listor!$A$6:$C$62,3,FALSE),"")</f>
        <v/>
      </c>
      <c r="E1861" s="110" t="s">
        <v>79</v>
      </c>
      <c r="F1861" s="66"/>
      <c r="G1861" s="35" t="str">
        <f>IFERROR(VLOOKUP(B1861,Listor!$A$6:$G$62,7,FALSE),"")</f>
        <v/>
      </c>
      <c r="H1861" s="63" t="str">
        <f>IFERROR(VLOOKUP(B1861,Listor!$N$6:$O$47,2,FALSE),"")</f>
        <v/>
      </c>
      <c r="I1861" s="63" t="str">
        <f t="shared" si="88"/>
        <v/>
      </c>
      <c r="J1861" s="96" t="str">
        <f>IFERROR(VLOOKUP(B1861,Listor!$N$6:$P$47,3,FALSE)*I1861,"")</f>
        <v/>
      </c>
      <c r="K1861" s="81"/>
      <c r="L1861" s="88" t="str">
        <f>IFERROR((VLOOKUP(B1861,Listor!$N$6:$P$47,3,FALSE)*Biologiska!K1861)+(VLOOKUP(B1861,Listor!$N$6:$Q$47,4,FALSE)),"")</f>
        <v/>
      </c>
      <c r="M1861" s="63" t="str">
        <f t="shared" si="89"/>
        <v/>
      </c>
      <c r="N1861" s="75"/>
      <c r="O1861" s="84" t="str">
        <f t="shared" si="90"/>
        <v/>
      </c>
      <c r="P1861" s="107"/>
      <c r="Q1861" s="87" t="s">
        <v>79</v>
      </c>
      <c r="R1861" s="87"/>
      <c r="S1861" s="87"/>
      <c r="T1861" s="87"/>
      <c r="U1861" s="87"/>
      <c r="V1861" s="86" t="s">
        <v>79</v>
      </c>
      <c r="W1861" s="75"/>
      <c r="X1861" s="102" t="s">
        <v>79</v>
      </c>
      <c r="Y1861" s="63" t="str">
        <f>IFERROR(IF(VLOOKUP(X1861,Listor!$T$6:$U$7,2,FALSE)&lt;O1861,TRUE),"")</f>
        <v/>
      </c>
      <c r="Z1861" s="87"/>
      <c r="AA1861" s="104"/>
    </row>
    <row r="1862" spans="2:27" x14ac:dyDescent="0.25">
      <c r="B1862" s="68" t="s">
        <v>68</v>
      </c>
      <c r="C1862" s="80" t="str">
        <f>IFERROR(VLOOKUP(B1862,Listor!$A$6:$B$62,2,FALSE),"")</f>
        <v/>
      </c>
      <c r="D1862" s="80" t="str">
        <f>IFERROR(VLOOKUP(B1862,Listor!$A$6:$C$62,3,FALSE),"")</f>
        <v/>
      </c>
      <c r="E1862" s="110" t="s">
        <v>79</v>
      </c>
      <c r="F1862" s="66"/>
      <c r="G1862" s="35" t="str">
        <f>IFERROR(VLOOKUP(B1862,Listor!$A$6:$G$62,7,FALSE),"")</f>
        <v/>
      </c>
      <c r="H1862" s="63" t="str">
        <f>IFERROR(VLOOKUP(B1862,Listor!$N$6:$O$47,2,FALSE),"")</f>
        <v/>
      </c>
      <c r="I1862" s="63" t="str">
        <f t="shared" si="88"/>
        <v/>
      </c>
      <c r="J1862" s="96" t="str">
        <f>IFERROR(VLOOKUP(B1862,Listor!$N$6:$P$47,3,FALSE)*I1862,"")</f>
        <v/>
      </c>
      <c r="K1862" s="81"/>
      <c r="L1862" s="88" t="str">
        <f>IFERROR((VLOOKUP(B1862,Listor!$N$6:$P$47,3,FALSE)*Biologiska!K1862)+(VLOOKUP(B1862,Listor!$N$6:$Q$47,4,FALSE)),"")</f>
        <v/>
      </c>
      <c r="M1862" s="63" t="str">
        <f t="shared" si="89"/>
        <v/>
      </c>
      <c r="N1862" s="75"/>
      <c r="O1862" s="84" t="str">
        <f t="shared" si="90"/>
        <v/>
      </c>
      <c r="P1862" s="107"/>
      <c r="Q1862" s="87" t="s">
        <v>79</v>
      </c>
      <c r="R1862" s="87"/>
      <c r="S1862" s="87"/>
      <c r="T1862" s="87"/>
      <c r="U1862" s="87"/>
      <c r="V1862" s="86" t="s">
        <v>79</v>
      </c>
      <c r="W1862" s="75"/>
      <c r="X1862" s="102" t="s">
        <v>79</v>
      </c>
      <c r="Y1862" s="63" t="str">
        <f>IFERROR(IF(VLOOKUP(X1862,Listor!$T$6:$U$7,2,FALSE)&lt;O1862,TRUE),"")</f>
        <v/>
      </c>
      <c r="Z1862" s="87"/>
      <c r="AA1862" s="104"/>
    </row>
    <row r="1863" spans="2:27" x14ac:dyDescent="0.25">
      <c r="B1863" s="68" t="s">
        <v>68</v>
      </c>
      <c r="C1863" s="80" t="str">
        <f>IFERROR(VLOOKUP(B1863,Listor!$A$6:$B$62,2,FALSE),"")</f>
        <v/>
      </c>
      <c r="D1863" s="80" t="str">
        <f>IFERROR(VLOOKUP(B1863,Listor!$A$6:$C$62,3,FALSE),"")</f>
        <v/>
      </c>
      <c r="E1863" s="110" t="s">
        <v>79</v>
      </c>
      <c r="F1863" s="66"/>
      <c r="G1863" s="35" t="str">
        <f>IFERROR(VLOOKUP(B1863,Listor!$A$6:$G$62,7,FALSE),"")</f>
        <v/>
      </c>
      <c r="H1863" s="63" t="str">
        <f>IFERROR(VLOOKUP(B1863,Listor!$N$6:$O$47,2,FALSE),"")</f>
        <v/>
      </c>
      <c r="I1863" s="63" t="str">
        <f t="shared" si="88"/>
        <v/>
      </c>
      <c r="J1863" s="96" t="str">
        <f>IFERROR(VLOOKUP(B1863,Listor!$N$6:$P$47,3,FALSE)*I1863,"")</f>
        <v/>
      </c>
      <c r="K1863" s="81"/>
      <c r="L1863" s="88" t="str">
        <f>IFERROR((VLOOKUP(B1863,Listor!$N$6:$P$47,3,FALSE)*Biologiska!K1863)+(VLOOKUP(B1863,Listor!$N$6:$Q$47,4,FALSE)),"")</f>
        <v/>
      </c>
      <c r="M1863" s="63" t="str">
        <f t="shared" si="89"/>
        <v/>
      </c>
      <c r="N1863" s="75"/>
      <c r="O1863" s="84" t="str">
        <f t="shared" si="90"/>
        <v/>
      </c>
      <c r="P1863" s="107"/>
      <c r="Q1863" s="87" t="s">
        <v>79</v>
      </c>
      <c r="R1863" s="87"/>
      <c r="S1863" s="87"/>
      <c r="T1863" s="87"/>
      <c r="U1863" s="87"/>
      <c r="V1863" s="86" t="s">
        <v>79</v>
      </c>
      <c r="W1863" s="75"/>
      <c r="X1863" s="102" t="s">
        <v>79</v>
      </c>
      <c r="Y1863" s="63" t="str">
        <f>IFERROR(IF(VLOOKUP(X1863,Listor!$T$6:$U$7,2,FALSE)&lt;O1863,TRUE),"")</f>
        <v/>
      </c>
      <c r="Z1863" s="87"/>
      <c r="AA1863" s="104"/>
    </row>
    <row r="1864" spans="2:27" x14ac:dyDescent="0.25">
      <c r="B1864" s="68" t="s">
        <v>68</v>
      </c>
      <c r="C1864" s="80" t="str">
        <f>IFERROR(VLOOKUP(B1864,Listor!$A$6:$B$62,2,FALSE),"")</f>
        <v/>
      </c>
      <c r="D1864" s="80" t="str">
        <f>IFERROR(VLOOKUP(B1864,Listor!$A$6:$C$62,3,FALSE),"")</f>
        <v/>
      </c>
      <c r="E1864" s="110" t="s">
        <v>79</v>
      </c>
      <c r="F1864" s="66"/>
      <c r="G1864" s="35" t="str">
        <f>IFERROR(VLOOKUP(B1864,Listor!$A$6:$G$62,7,FALSE),"")</f>
        <v/>
      </c>
      <c r="H1864" s="63" t="str">
        <f>IFERROR(VLOOKUP(B1864,Listor!$N$6:$O$47,2,FALSE),"")</f>
        <v/>
      </c>
      <c r="I1864" s="63" t="str">
        <f t="shared" si="88"/>
        <v/>
      </c>
      <c r="J1864" s="96" t="str">
        <f>IFERROR(VLOOKUP(B1864,Listor!$N$6:$P$47,3,FALSE)*I1864,"")</f>
        <v/>
      </c>
      <c r="K1864" s="81"/>
      <c r="L1864" s="88" t="str">
        <f>IFERROR((VLOOKUP(B1864,Listor!$N$6:$P$47,3,FALSE)*Biologiska!K1864)+(VLOOKUP(B1864,Listor!$N$6:$Q$47,4,FALSE)),"")</f>
        <v/>
      </c>
      <c r="M1864" s="63" t="str">
        <f t="shared" si="89"/>
        <v/>
      </c>
      <c r="N1864" s="75"/>
      <c r="O1864" s="84" t="str">
        <f t="shared" si="90"/>
        <v/>
      </c>
      <c r="P1864" s="107"/>
      <c r="Q1864" s="87" t="s">
        <v>79</v>
      </c>
      <c r="R1864" s="87"/>
      <c r="S1864" s="87"/>
      <c r="T1864" s="87"/>
      <c r="U1864" s="87"/>
      <c r="V1864" s="86" t="s">
        <v>79</v>
      </c>
      <c r="W1864" s="75"/>
      <c r="X1864" s="102" t="s">
        <v>79</v>
      </c>
      <c r="Y1864" s="63" t="str">
        <f>IFERROR(IF(VLOOKUP(X1864,Listor!$T$6:$U$7,2,FALSE)&lt;O1864,TRUE),"")</f>
        <v/>
      </c>
      <c r="Z1864" s="87"/>
      <c r="AA1864" s="104"/>
    </row>
    <row r="1865" spans="2:27" x14ac:dyDescent="0.25">
      <c r="B1865" s="68" t="s">
        <v>68</v>
      </c>
      <c r="C1865" s="80" t="str">
        <f>IFERROR(VLOOKUP(B1865,Listor!$A$6:$B$62,2,FALSE),"")</f>
        <v/>
      </c>
      <c r="D1865" s="80" t="str">
        <f>IFERROR(VLOOKUP(B1865,Listor!$A$6:$C$62,3,FALSE),"")</f>
        <v/>
      </c>
      <c r="E1865" s="110" t="s">
        <v>79</v>
      </c>
      <c r="F1865" s="66"/>
      <c r="G1865" s="35" t="str">
        <f>IFERROR(VLOOKUP(B1865,Listor!$A$6:$G$62,7,FALSE),"")</f>
        <v/>
      </c>
      <c r="H1865" s="63" t="str">
        <f>IFERROR(VLOOKUP(B1865,Listor!$N$6:$O$47,2,FALSE),"")</f>
        <v/>
      </c>
      <c r="I1865" s="63" t="str">
        <f t="shared" si="88"/>
        <v/>
      </c>
      <c r="J1865" s="96" t="str">
        <f>IFERROR(VLOOKUP(B1865,Listor!$N$6:$P$47,3,FALSE)*I1865,"")</f>
        <v/>
      </c>
      <c r="K1865" s="81"/>
      <c r="L1865" s="88" t="str">
        <f>IFERROR((VLOOKUP(B1865,Listor!$N$6:$P$47,3,FALSE)*Biologiska!K1865)+(VLOOKUP(B1865,Listor!$N$6:$Q$47,4,FALSE)),"")</f>
        <v/>
      </c>
      <c r="M1865" s="63" t="str">
        <f t="shared" si="89"/>
        <v/>
      </c>
      <c r="N1865" s="75"/>
      <c r="O1865" s="84" t="str">
        <f t="shared" si="90"/>
        <v/>
      </c>
      <c r="P1865" s="107"/>
      <c r="Q1865" s="87" t="s">
        <v>79</v>
      </c>
      <c r="R1865" s="87"/>
      <c r="S1865" s="87"/>
      <c r="T1865" s="87"/>
      <c r="U1865" s="87"/>
      <c r="V1865" s="86" t="s">
        <v>79</v>
      </c>
      <c r="W1865" s="75"/>
      <c r="X1865" s="102" t="s">
        <v>79</v>
      </c>
      <c r="Y1865" s="63" t="str">
        <f>IFERROR(IF(VLOOKUP(X1865,Listor!$T$6:$U$7,2,FALSE)&lt;O1865,TRUE),"")</f>
        <v/>
      </c>
      <c r="Z1865" s="87"/>
      <c r="AA1865" s="104"/>
    </row>
    <row r="1866" spans="2:27" x14ac:dyDescent="0.25">
      <c r="B1866" s="68" t="s">
        <v>68</v>
      </c>
      <c r="C1866" s="80" t="str">
        <f>IFERROR(VLOOKUP(B1866,Listor!$A$6:$B$62,2,FALSE),"")</f>
        <v/>
      </c>
      <c r="D1866" s="80" t="str">
        <f>IFERROR(VLOOKUP(B1866,Listor!$A$6:$C$62,3,FALSE),"")</f>
        <v/>
      </c>
      <c r="E1866" s="110" t="s">
        <v>79</v>
      </c>
      <c r="F1866" s="66"/>
      <c r="G1866" s="35" t="str">
        <f>IFERROR(VLOOKUP(B1866,Listor!$A$6:$G$62,7,FALSE),"")</f>
        <v/>
      </c>
      <c r="H1866" s="63" t="str">
        <f>IFERROR(VLOOKUP(B1866,Listor!$N$6:$O$47,2,FALSE),"")</f>
        <v/>
      </c>
      <c r="I1866" s="63" t="str">
        <f t="shared" si="88"/>
        <v/>
      </c>
      <c r="J1866" s="96" t="str">
        <f>IFERROR(VLOOKUP(B1866,Listor!$N$6:$P$47,3,FALSE)*I1866,"")</f>
        <v/>
      </c>
      <c r="K1866" s="81"/>
      <c r="L1866" s="88" t="str">
        <f>IFERROR((VLOOKUP(B1866,Listor!$N$6:$P$47,3,FALSE)*Biologiska!K1866)+(VLOOKUP(B1866,Listor!$N$6:$Q$47,4,FALSE)),"")</f>
        <v/>
      </c>
      <c r="M1866" s="63" t="str">
        <f t="shared" si="89"/>
        <v/>
      </c>
      <c r="N1866" s="75"/>
      <c r="O1866" s="84" t="str">
        <f t="shared" si="90"/>
        <v/>
      </c>
      <c r="P1866" s="107"/>
      <c r="Q1866" s="87" t="s">
        <v>79</v>
      </c>
      <c r="R1866" s="87"/>
      <c r="S1866" s="87"/>
      <c r="T1866" s="87"/>
      <c r="U1866" s="87"/>
      <c r="V1866" s="86" t="s">
        <v>79</v>
      </c>
      <c r="W1866" s="75"/>
      <c r="X1866" s="102" t="s">
        <v>79</v>
      </c>
      <c r="Y1866" s="63" t="str">
        <f>IFERROR(IF(VLOOKUP(X1866,Listor!$T$6:$U$7,2,FALSE)&lt;O1866,TRUE),"")</f>
        <v/>
      </c>
      <c r="Z1866" s="87"/>
      <c r="AA1866" s="104"/>
    </row>
    <row r="1867" spans="2:27" x14ac:dyDescent="0.25">
      <c r="B1867" s="68" t="s">
        <v>68</v>
      </c>
      <c r="C1867" s="80" t="str">
        <f>IFERROR(VLOOKUP(B1867,Listor!$A$6:$B$62,2,FALSE),"")</f>
        <v/>
      </c>
      <c r="D1867" s="80" t="str">
        <f>IFERROR(VLOOKUP(B1867,Listor!$A$6:$C$62,3,FALSE),"")</f>
        <v/>
      </c>
      <c r="E1867" s="110" t="s">
        <v>79</v>
      </c>
      <c r="F1867" s="66"/>
      <c r="G1867" s="35" t="str">
        <f>IFERROR(VLOOKUP(B1867,Listor!$A$6:$G$62,7,FALSE),"")</f>
        <v/>
      </c>
      <c r="H1867" s="63" t="str">
        <f>IFERROR(VLOOKUP(B1867,Listor!$N$6:$O$47,2,FALSE),"")</f>
        <v/>
      </c>
      <c r="I1867" s="63" t="str">
        <f t="shared" si="88"/>
        <v/>
      </c>
      <c r="J1867" s="96" t="str">
        <f>IFERROR(VLOOKUP(B1867,Listor!$N$6:$P$47,3,FALSE)*I1867,"")</f>
        <v/>
      </c>
      <c r="K1867" s="81"/>
      <c r="L1867" s="88" t="str">
        <f>IFERROR((VLOOKUP(B1867,Listor!$N$6:$P$47,3,FALSE)*Biologiska!K1867)+(VLOOKUP(B1867,Listor!$N$6:$Q$47,4,FALSE)),"")</f>
        <v/>
      </c>
      <c r="M1867" s="63" t="str">
        <f t="shared" si="89"/>
        <v/>
      </c>
      <c r="N1867" s="75"/>
      <c r="O1867" s="84" t="str">
        <f t="shared" si="90"/>
        <v/>
      </c>
      <c r="P1867" s="107"/>
      <c r="Q1867" s="87" t="s">
        <v>79</v>
      </c>
      <c r="R1867" s="87"/>
      <c r="S1867" s="87"/>
      <c r="T1867" s="87"/>
      <c r="U1867" s="87"/>
      <c r="V1867" s="86" t="s">
        <v>79</v>
      </c>
      <c r="W1867" s="75"/>
      <c r="X1867" s="102" t="s">
        <v>79</v>
      </c>
      <c r="Y1867" s="63" t="str">
        <f>IFERROR(IF(VLOOKUP(X1867,Listor!$T$6:$U$7,2,FALSE)&lt;O1867,TRUE),"")</f>
        <v/>
      </c>
      <c r="Z1867" s="87"/>
      <c r="AA1867" s="104"/>
    </row>
    <row r="1868" spans="2:27" x14ac:dyDescent="0.25">
      <c r="B1868" s="68" t="s">
        <v>68</v>
      </c>
      <c r="C1868" s="80" t="str">
        <f>IFERROR(VLOOKUP(B1868,Listor!$A$6:$B$62,2,FALSE),"")</f>
        <v/>
      </c>
      <c r="D1868" s="80" t="str">
        <f>IFERROR(VLOOKUP(B1868,Listor!$A$6:$C$62,3,FALSE),"")</f>
        <v/>
      </c>
      <c r="E1868" s="110" t="s">
        <v>79</v>
      </c>
      <c r="F1868" s="66"/>
      <c r="G1868" s="35" t="str">
        <f>IFERROR(VLOOKUP(B1868,Listor!$A$6:$G$62,7,FALSE),"")</f>
        <v/>
      </c>
      <c r="H1868" s="63" t="str">
        <f>IFERROR(VLOOKUP(B1868,Listor!$N$6:$O$47,2,FALSE),"")</f>
        <v/>
      </c>
      <c r="I1868" s="63" t="str">
        <f t="shared" si="88"/>
        <v/>
      </c>
      <c r="J1868" s="96" t="str">
        <f>IFERROR(VLOOKUP(B1868,Listor!$N$6:$P$47,3,FALSE)*I1868,"")</f>
        <v/>
      </c>
      <c r="K1868" s="81"/>
      <c r="L1868" s="88" t="str">
        <f>IFERROR((VLOOKUP(B1868,Listor!$N$6:$P$47,3,FALSE)*Biologiska!K1868)+(VLOOKUP(B1868,Listor!$N$6:$Q$47,4,FALSE)),"")</f>
        <v/>
      </c>
      <c r="M1868" s="63" t="str">
        <f t="shared" si="89"/>
        <v/>
      </c>
      <c r="N1868" s="75"/>
      <c r="O1868" s="84" t="str">
        <f t="shared" si="90"/>
        <v/>
      </c>
      <c r="P1868" s="107"/>
      <c r="Q1868" s="87" t="s">
        <v>79</v>
      </c>
      <c r="R1868" s="87"/>
      <c r="S1868" s="87"/>
      <c r="T1868" s="87"/>
      <c r="U1868" s="87"/>
      <c r="V1868" s="86" t="s">
        <v>79</v>
      </c>
      <c r="W1868" s="75"/>
      <c r="X1868" s="102" t="s">
        <v>79</v>
      </c>
      <c r="Y1868" s="63" t="str">
        <f>IFERROR(IF(VLOOKUP(X1868,Listor!$T$6:$U$7,2,FALSE)&lt;O1868,TRUE),"")</f>
        <v/>
      </c>
      <c r="Z1868" s="87"/>
      <c r="AA1868" s="104"/>
    </row>
    <row r="1869" spans="2:27" x14ac:dyDescent="0.25">
      <c r="B1869" s="68" t="s">
        <v>68</v>
      </c>
      <c r="C1869" s="80" t="str">
        <f>IFERROR(VLOOKUP(B1869,Listor!$A$6:$B$62,2,FALSE),"")</f>
        <v/>
      </c>
      <c r="D1869" s="80" t="str">
        <f>IFERROR(VLOOKUP(B1869,Listor!$A$6:$C$62,3,FALSE),"")</f>
        <v/>
      </c>
      <c r="E1869" s="110" t="s">
        <v>79</v>
      </c>
      <c r="F1869" s="66"/>
      <c r="G1869" s="35" t="str">
        <f>IFERROR(VLOOKUP(B1869,Listor!$A$6:$G$62,7,FALSE),"")</f>
        <v/>
      </c>
      <c r="H1869" s="63" t="str">
        <f>IFERROR(VLOOKUP(B1869,Listor!$N$6:$O$47,2,FALSE),"")</f>
        <v/>
      </c>
      <c r="I1869" s="63" t="str">
        <f t="shared" si="88"/>
        <v/>
      </c>
      <c r="J1869" s="96" t="str">
        <f>IFERROR(VLOOKUP(B1869,Listor!$N$6:$P$47,3,FALSE)*I1869,"")</f>
        <v/>
      </c>
      <c r="K1869" s="81"/>
      <c r="L1869" s="88" t="str">
        <f>IFERROR((VLOOKUP(B1869,Listor!$N$6:$P$47,3,FALSE)*Biologiska!K1869)+(VLOOKUP(B1869,Listor!$N$6:$Q$47,4,FALSE)),"")</f>
        <v/>
      </c>
      <c r="M1869" s="63" t="str">
        <f t="shared" si="89"/>
        <v/>
      </c>
      <c r="N1869" s="75"/>
      <c r="O1869" s="84" t="str">
        <f t="shared" si="90"/>
        <v/>
      </c>
      <c r="P1869" s="107"/>
      <c r="Q1869" s="87" t="s">
        <v>79</v>
      </c>
      <c r="R1869" s="87"/>
      <c r="S1869" s="87"/>
      <c r="T1869" s="87"/>
      <c r="U1869" s="87"/>
      <c r="V1869" s="86" t="s">
        <v>79</v>
      </c>
      <c r="W1869" s="75"/>
      <c r="X1869" s="102" t="s">
        <v>79</v>
      </c>
      <c r="Y1869" s="63" t="str">
        <f>IFERROR(IF(VLOOKUP(X1869,Listor!$T$6:$U$7,2,FALSE)&lt;O1869,TRUE),"")</f>
        <v/>
      </c>
      <c r="Z1869" s="87"/>
      <c r="AA1869" s="104"/>
    </row>
    <row r="1870" spans="2:27" x14ac:dyDescent="0.25">
      <c r="B1870" s="68" t="s">
        <v>68</v>
      </c>
      <c r="C1870" s="80" t="str">
        <f>IFERROR(VLOOKUP(B1870,Listor!$A$6:$B$62,2,FALSE),"")</f>
        <v/>
      </c>
      <c r="D1870" s="80" t="str">
        <f>IFERROR(VLOOKUP(B1870,Listor!$A$6:$C$62,3,FALSE),"")</f>
        <v/>
      </c>
      <c r="E1870" s="110" t="s">
        <v>79</v>
      </c>
      <c r="F1870" s="66"/>
      <c r="G1870" s="35" t="str">
        <f>IFERROR(VLOOKUP(B1870,Listor!$A$6:$G$62,7,FALSE),"")</f>
        <v/>
      </c>
      <c r="H1870" s="63" t="str">
        <f>IFERROR(VLOOKUP(B1870,Listor!$N$6:$O$47,2,FALSE),"")</f>
        <v/>
      </c>
      <c r="I1870" s="63" t="str">
        <f t="shared" si="88"/>
        <v/>
      </c>
      <c r="J1870" s="96" t="str">
        <f>IFERROR(VLOOKUP(B1870,Listor!$N$6:$P$47,3,FALSE)*I1870,"")</f>
        <v/>
      </c>
      <c r="K1870" s="81"/>
      <c r="L1870" s="88" t="str">
        <f>IFERROR((VLOOKUP(B1870,Listor!$N$6:$P$47,3,FALSE)*Biologiska!K1870)+(VLOOKUP(B1870,Listor!$N$6:$Q$47,4,FALSE)),"")</f>
        <v/>
      </c>
      <c r="M1870" s="63" t="str">
        <f t="shared" si="89"/>
        <v/>
      </c>
      <c r="N1870" s="75"/>
      <c r="O1870" s="84" t="str">
        <f t="shared" si="90"/>
        <v/>
      </c>
      <c r="P1870" s="107"/>
      <c r="Q1870" s="87" t="s">
        <v>79</v>
      </c>
      <c r="R1870" s="87"/>
      <c r="S1870" s="87"/>
      <c r="T1870" s="87"/>
      <c r="U1870" s="87"/>
      <c r="V1870" s="86" t="s">
        <v>79</v>
      </c>
      <c r="W1870" s="75"/>
      <c r="X1870" s="102" t="s">
        <v>79</v>
      </c>
      <c r="Y1870" s="63" t="str">
        <f>IFERROR(IF(VLOOKUP(X1870,Listor!$T$6:$U$7,2,FALSE)&lt;O1870,TRUE),"")</f>
        <v/>
      </c>
      <c r="Z1870" s="87"/>
      <c r="AA1870" s="104"/>
    </row>
    <row r="1871" spans="2:27" x14ac:dyDescent="0.25">
      <c r="B1871" s="68" t="s">
        <v>68</v>
      </c>
      <c r="C1871" s="80" t="str">
        <f>IFERROR(VLOOKUP(B1871,Listor!$A$6:$B$62,2,FALSE),"")</f>
        <v/>
      </c>
      <c r="D1871" s="80" t="str">
        <f>IFERROR(VLOOKUP(B1871,Listor!$A$6:$C$62,3,FALSE),"")</f>
        <v/>
      </c>
      <c r="E1871" s="110" t="s">
        <v>79</v>
      </c>
      <c r="F1871" s="66"/>
      <c r="G1871" s="35" t="str">
        <f>IFERROR(VLOOKUP(B1871,Listor!$A$6:$G$62,7,FALSE),"")</f>
        <v/>
      </c>
      <c r="H1871" s="63" t="str">
        <f>IFERROR(VLOOKUP(B1871,Listor!$N$6:$O$47,2,FALSE),"")</f>
        <v/>
      </c>
      <c r="I1871" s="63" t="str">
        <f t="shared" si="88"/>
        <v/>
      </c>
      <c r="J1871" s="96" t="str">
        <f>IFERROR(VLOOKUP(B1871,Listor!$N$6:$P$47,3,FALSE)*I1871,"")</f>
        <v/>
      </c>
      <c r="K1871" s="81"/>
      <c r="L1871" s="88" t="str">
        <f>IFERROR((VLOOKUP(B1871,Listor!$N$6:$P$47,3,FALSE)*Biologiska!K1871)+(VLOOKUP(B1871,Listor!$N$6:$Q$47,4,FALSE)),"")</f>
        <v/>
      </c>
      <c r="M1871" s="63" t="str">
        <f t="shared" si="89"/>
        <v/>
      </c>
      <c r="N1871" s="75"/>
      <c r="O1871" s="84" t="str">
        <f t="shared" si="90"/>
        <v/>
      </c>
      <c r="P1871" s="107"/>
      <c r="Q1871" s="87" t="s">
        <v>79</v>
      </c>
      <c r="R1871" s="87"/>
      <c r="S1871" s="87"/>
      <c r="T1871" s="87"/>
      <c r="U1871" s="87"/>
      <c r="V1871" s="86" t="s">
        <v>79</v>
      </c>
      <c r="W1871" s="75"/>
      <c r="X1871" s="102" t="s">
        <v>79</v>
      </c>
      <c r="Y1871" s="63" t="str">
        <f>IFERROR(IF(VLOOKUP(X1871,Listor!$T$6:$U$7,2,FALSE)&lt;O1871,TRUE),"")</f>
        <v/>
      </c>
      <c r="Z1871" s="87"/>
      <c r="AA1871" s="104"/>
    </row>
    <row r="1872" spans="2:27" x14ac:dyDescent="0.25">
      <c r="B1872" s="68" t="s">
        <v>68</v>
      </c>
      <c r="C1872" s="80" t="str">
        <f>IFERROR(VLOOKUP(B1872,Listor!$A$6:$B$62,2,FALSE),"")</f>
        <v/>
      </c>
      <c r="D1872" s="80" t="str">
        <f>IFERROR(VLOOKUP(B1872,Listor!$A$6:$C$62,3,FALSE),"")</f>
        <v/>
      </c>
      <c r="E1872" s="110" t="s">
        <v>79</v>
      </c>
      <c r="F1872" s="66"/>
      <c r="G1872" s="35" t="str">
        <f>IFERROR(VLOOKUP(B1872,Listor!$A$6:$G$62,7,FALSE),"")</f>
        <v/>
      </c>
      <c r="H1872" s="63" t="str">
        <f>IFERROR(VLOOKUP(B1872,Listor!$N$6:$O$47,2,FALSE),"")</f>
        <v/>
      </c>
      <c r="I1872" s="63" t="str">
        <f t="shared" si="88"/>
        <v/>
      </c>
      <c r="J1872" s="96" t="str">
        <f>IFERROR(VLOOKUP(B1872,Listor!$N$6:$P$47,3,FALSE)*I1872,"")</f>
        <v/>
      </c>
      <c r="K1872" s="81"/>
      <c r="L1872" s="88" t="str">
        <f>IFERROR((VLOOKUP(B1872,Listor!$N$6:$P$47,3,FALSE)*Biologiska!K1872)+(VLOOKUP(B1872,Listor!$N$6:$Q$47,4,FALSE)),"")</f>
        <v/>
      </c>
      <c r="M1872" s="63" t="str">
        <f t="shared" si="89"/>
        <v/>
      </c>
      <c r="N1872" s="75"/>
      <c r="O1872" s="84" t="str">
        <f t="shared" si="90"/>
        <v/>
      </c>
      <c r="P1872" s="107"/>
      <c r="Q1872" s="87" t="s">
        <v>79</v>
      </c>
      <c r="R1872" s="87"/>
      <c r="S1872" s="87"/>
      <c r="T1872" s="87"/>
      <c r="U1872" s="87"/>
      <c r="V1872" s="86" t="s">
        <v>79</v>
      </c>
      <c r="W1872" s="75"/>
      <c r="X1872" s="102" t="s">
        <v>79</v>
      </c>
      <c r="Y1872" s="63" t="str">
        <f>IFERROR(IF(VLOOKUP(X1872,Listor!$T$6:$U$7,2,FALSE)&lt;O1872,TRUE),"")</f>
        <v/>
      </c>
      <c r="Z1872" s="87"/>
      <c r="AA1872" s="104"/>
    </row>
    <row r="1873" spans="2:27" x14ac:dyDescent="0.25">
      <c r="B1873" s="68" t="s">
        <v>68</v>
      </c>
      <c r="C1873" s="80" t="str">
        <f>IFERROR(VLOOKUP(B1873,Listor!$A$6:$B$62,2,FALSE),"")</f>
        <v/>
      </c>
      <c r="D1873" s="80" t="str">
        <f>IFERROR(VLOOKUP(B1873,Listor!$A$6:$C$62,3,FALSE),"")</f>
        <v/>
      </c>
      <c r="E1873" s="110" t="s">
        <v>79</v>
      </c>
      <c r="F1873" s="66"/>
      <c r="G1873" s="35" t="str">
        <f>IFERROR(VLOOKUP(B1873,Listor!$A$6:$G$62,7,FALSE),"")</f>
        <v/>
      </c>
      <c r="H1873" s="63" t="str">
        <f>IFERROR(VLOOKUP(B1873,Listor!$N$6:$O$47,2,FALSE),"")</f>
        <v/>
      </c>
      <c r="I1873" s="63" t="str">
        <f t="shared" si="88"/>
        <v/>
      </c>
      <c r="J1873" s="96" t="str">
        <f>IFERROR(VLOOKUP(B1873,Listor!$N$6:$P$47,3,FALSE)*I1873,"")</f>
        <v/>
      </c>
      <c r="K1873" s="81"/>
      <c r="L1873" s="88" t="str">
        <f>IFERROR((VLOOKUP(B1873,Listor!$N$6:$P$47,3,FALSE)*Biologiska!K1873)+(VLOOKUP(B1873,Listor!$N$6:$Q$47,4,FALSE)),"")</f>
        <v/>
      </c>
      <c r="M1873" s="63" t="str">
        <f t="shared" si="89"/>
        <v/>
      </c>
      <c r="N1873" s="75"/>
      <c r="O1873" s="84" t="str">
        <f t="shared" si="90"/>
        <v/>
      </c>
      <c r="P1873" s="107"/>
      <c r="Q1873" s="87" t="s">
        <v>79</v>
      </c>
      <c r="R1873" s="87"/>
      <c r="S1873" s="87"/>
      <c r="T1873" s="87"/>
      <c r="U1873" s="87"/>
      <c r="V1873" s="86" t="s">
        <v>79</v>
      </c>
      <c r="W1873" s="75"/>
      <c r="X1873" s="102" t="s">
        <v>79</v>
      </c>
      <c r="Y1873" s="63" t="str">
        <f>IFERROR(IF(VLOOKUP(X1873,Listor!$T$6:$U$7,2,FALSE)&lt;O1873,TRUE),"")</f>
        <v/>
      </c>
      <c r="Z1873" s="87"/>
      <c r="AA1873" s="104"/>
    </row>
    <row r="1874" spans="2:27" x14ac:dyDescent="0.25">
      <c r="B1874" s="68" t="s">
        <v>68</v>
      </c>
      <c r="C1874" s="80" t="str">
        <f>IFERROR(VLOOKUP(B1874,Listor!$A$6:$B$62,2,FALSE),"")</f>
        <v/>
      </c>
      <c r="D1874" s="80" t="str">
        <f>IFERROR(VLOOKUP(B1874,Listor!$A$6:$C$62,3,FALSE),"")</f>
        <v/>
      </c>
      <c r="E1874" s="110" t="s">
        <v>79</v>
      </c>
      <c r="F1874" s="66"/>
      <c r="G1874" s="35" t="str">
        <f>IFERROR(VLOOKUP(B1874,Listor!$A$6:$G$62,7,FALSE),"")</f>
        <v/>
      </c>
      <c r="H1874" s="63" t="str">
        <f>IFERROR(VLOOKUP(B1874,Listor!$N$6:$O$47,2,FALSE),"")</f>
        <v/>
      </c>
      <c r="I1874" s="63" t="str">
        <f t="shared" si="88"/>
        <v/>
      </c>
      <c r="J1874" s="96" t="str">
        <f>IFERROR(VLOOKUP(B1874,Listor!$N$6:$P$47,3,FALSE)*I1874,"")</f>
        <v/>
      </c>
      <c r="K1874" s="81"/>
      <c r="L1874" s="88" t="str">
        <f>IFERROR((VLOOKUP(B1874,Listor!$N$6:$P$47,3,FALSE)*Biologiska!K1874)+(VLOOKUP(B1874,Listor!$N$6:$Q$47,4,FALSE)),"")</f>
        <v/>
      </c>
      <c r="M1874" s="63" t="str">
        <f t="shared" si="89"/>
        <v/>
      </c>
      <c r="N1874" s="75"/>
      <c r="O1874" s="84" t="str">
        <f t="shared" si="90"/>
        <v/>
      </c>
      <c r="P1874" s="107"/>
      <c r="Q1874" s="87" t="s">
        <v>79</v>
      </c>
      <c r="R1874" s="87"/>
      <c r="S1874" s="87"/>
      <c r="T1874" s="87"/>
      <c r="U1874" s="87"/>
      <c r="V1874" s="86" t="s">
        <v>79</v>
      </c>
      <c r="W1874" s="75"/>
      <c r="X1874" s="102" t="s">
        <v>79</v>
      </c>
      <c r="Y1874" s="63" t="str">
        <f>IFERROR(IF(VLOOKUP(X1874,Listor!$T$6:$U$7,2,FALSE)&lt;O1874,TRUE),"")</f>
        <v/>
      </c>
      <c r="Z1874" s="87"/>
      <c r="AA1874" s="104"/>
    </row>
    <row r="1875" spans="2:27" x14ac:dyDescent="0.25">
      <c r="B1875" s="68" t="s">
        <v>68</v>
      </c>
      <c r="C1875" s="80" t="str">
        <f>IFERROR(VLOOKUP(B1875,Listor!$A$6:$B$62,2,FALSE),"")</f>
        <v/>
      </c>
      <c r="D1875" s="80" t="str">
        <f>IFERROR(VLOOKUP(B1875,Listor!$A$6:$C$62,3,FALSE),"")</f>
        <v/>
      </c>
      <c r="E1875" s="110" t="s">
        <v>79</v>
      </c>
      <c r="F1875" s="66"/>
      <c r="G1875" s="35" t="str">
        <f>IFERROR(VLOOKUP(B1875,Listor!$A$6:$G$62,7,FALSE),"")</f>
        <v/>
      </c>
      <c r="H1875" s="63" t="str">
        <f>IFERROR(VLOOKUP(B1875,Listor!$N$6:$O$47,2,FALSE),"")</f>
        <v/>
      </c>
      <c r="I1875" s="63" t="str">
        <f t="shared" si="88"/>
        <v/>
      </c>
      <c r="J1875" s="96" t="str">
        <f>IFERROR(VLOOKUP(B1875,Listor!$N$6:$P$47,3,FALSE)*I1875,"")</f>
        <v/>
      </c>
      <c r="K1875" s="81"/>
      <c r="L1875" s="88" t="str">
        <f>IFERROR((VLOOKUP(B1875,Listor!$N$6:$P$47,3,FALSE)*Biologiska!K1875)+(VLOOKUP(B1875,Listor!$N$6:$Q$47,4,FALSE)),"")</f>
        <v/>
      </c>
      <c r="M1875" s="63" t="str">
        <f t="shared" si="89"/>
        <v/>
      </c>
      <c r="N1875" s="75"/>
      <c r="O1875" s="84" t="str">
        <f t="shared" si="90"/>
        <v/>
      </c>
      <c r="P1875" s="107"/>
      <c r="Q1875" s="87" t="s">
        <v>79</v>
      </c>
      <c r="R1875" s="87"/>
      <c r="S1875" s="87"/>
      <c r="T1875" s="87"/>
      <c r="U1875" s="87"/>
      <c r="V1875" s="86" t="s">
        <v>79</v>
      </c>
      <c r="W1875" s="75"/>
      <c r="X1875" s="102" t="s">
        <v>79</v>
      </c>
      <c r="Y1875" s="63" t="str">
        <f>IFERROR(IF(VLOOKUP(X1875,Listor!$T$6:$U$7,2,FALSE)&lt;O1875,TRUE),"")</f>
        <v/>
      </c>
      <c r="Z1875" s="87"/>
      <c r="AA1875" s="104"/>
    </row>
    <row r="1876" spans="2:27" x14ac:dyDescent="0.25">
      <c r="B1876" s="68" t="s">
        <v>68</v>
      </c>
      <c r="C1876" s="80" t="str">
        <f>IFERROR(VLOOKUP(B1876,Listor!$A$6:$B$62,2,FALSE),"")</f>
        <v/>
      </c>
      <c r="D1876" s="80" t="str">
        <f>IFERROR(VLOOKUP(B1876,Listor!$A$6:$C$62,3,FALSE),"")</f>
        <v/>
      </c>
      <c r="E1876" s="110" t="s">
        <v>79</v>
      </c>
      <c r="F1876" s="66"/>
      <c r="G1876" s="35" t="str">
        <f>IFERROR(VLOOKUP(B1876,Listor!$A$6:$G$62,7,FALSE),"")</f>
        <v/>
      </c>
      <c r="H1876" s="63" t="str">
        <f>IFERROR(VLOOKUP(B1876,Listor!$N$6:$O$47,2,FALSE),"")</f>
        <v/>
      </c>
      <c r="I1876" s="63" t="str">
        <f t="shared" si="88"/>
        <v/>
      </c>
      <c r="J1876" s="96" t="str">
        <f>IFERROR(VLOOKUP(B1876,Listor!$N$6:$P$47,3,FALSE)*I1876,"")</f>
        <v/>
      </c>
      <c r="K1876" s="81"/>
      <c r="L1876" s="88" t="str">
        <f>IFERROR((VLOOKUP(B1876,Listor!$N$6:$P$47,3,FALSE)*Biologiska!K1876)+(VLOOKUP(B1876,Listor!$N$6:$Q$47,4,FALSE)),"")</f>
        <v/>
      </c>
      <c r="M1876" s="63" t="str">
        <f t="shared" si="89"/>
        <v/>
      </c>
      <c r="N1876" s="75"/>
      <c r="O1876" s="84" t="str">
        <f t="shared" si="90"/>
        <v/>
      </c>
      <c r="P1876" s="107"/>
      <c r="Q1876" s="87" t="s">
        <v>79</v>
      </c>
      <c r="R1876" s="87"/>
      <c r="S1876" s="87"/>
      <c r="T1876" s="87"/>
      <c r="U1876" s="87"/>
      <c r="V1876" s="86" t="s">
        <v>79</v>
      </c>
      <c r="W1876" s="75"/>
      <c r="X1876" s="102" t="s">
        <v>79</v>
      </c>
      <c r="Y1876" s="63" t="str">
        <f>IFERROR(IF(VLOOKUP(X1876,Listor!$T$6:$U$7,2,FALSE)&lt;O1876,TRUE),"")</f>
        <v/>
      </c>
      <c r="Z1876" s="87"/>
      <c r="AA1876" s="104"/>
    </row>
    <row r="1877" spans="2:27" x14ac:dyDescent="0.25">
      <c r="B1877" s="68" t="s">
        <v>68</v>
      </c>
      <c r="C1877" s="80" t="str">
        <f>IFERROR(VLOOKUP(B1877,Listor!$A$6:$B$62,2,FALSE),"")</f>
        <v/>
      </c>
      <c r="D1877" s="80" t="str">
        <f>IFERROR(VLOOKUP(B1877,Listor!$A$6:$C$62,3,FALSE),"")</f>
        <v/>
      </c>
      <c r="E1877" s="110" t="s">
        <v>79</v>
      </c>
      <c r="F1877" s="66"/>
      <c r="G1877" s="35" t="str">
        <f>IFERROR(VLOOKUP(B1877,Listor!$A$6:$G$62,7,FALSE),"")</f>
        <v/>
      </c>
      <c r="H1877" s="63" t="str">
        <f>IFERROR(VLOOKUP(B1877,Listor!$N$6:$O$47,2,FALSE),"")</f>
        <v/>
      </c>
      <c r="I1877" s="63" t="str">
        <f t="shared" si="88"/>
        <v/>
      </c>
      <c r="J1877" s="96" t="str">
        <f>IFERROR(VLOOKUP(B1877,Listor!$N$6:$P$47,3,FALSE)*I1877,"")</f>
        <v/>
      </c>
      <c r="K1877" s="81"/>
      <c r="L1877" s="88" t="str">
        <f>IFERROR((VLOOKUP(B1877,Listor!$N$6:$P$47,3,FALSE)*Biologiska!K1877)+(VLOOKUP(B1877,Listor!$N$6:$Q$47,4,FALSE)),"")</f>
        <v/>
      </c>
      <c r="M1877" s="63" t="str">
        <f t="shared" si="89"/>
        <v/>
      </c>
      <c r="N1877" s="75"/>
      <c r="O1877" s="84" t="str">
        <f t="shared" si="90"/>
        <v/>
      </c>
      <c r="P1877" s="107"/>
      <c r="Q1877" s="87" t="s">
        <v>79</v>
      </c>
      <c r="R1877" s="87"/>
      <c r="S1877" s="87"/>
      <c r="T1877" s="87"/>
      <c r="U1877" s="87"/>
      <c r="V1877" s="86" t="s">
        <v>79</v>
      </c>
      <c r="W1877" s="75"/>
      <c r="X1877" s="102" t="s">
        <v>79</v>
      </c>
      <c r="Y1877" s="63" t="str">
        <f>IFERROR(IF(VLOOKUP(X1877,Listor!$T$6:$U$7,2,FALSE)&lt;O1877,TRUE),"")</f>
        <v/>
      </c>
      <c r="Z1877" s="87"/>
      <c r="AA1877" s="104"/>
    </row>
    <row r="1878" spans="2:27" x14ac:dyDescent="0.25">
      <c r="B1878" s="68" t="s">
        <v>68</v>
      </c>
      <c r="C1878" s="80" t="str">
        <f>IFERROR(VLOOKUP(B1878,Listor!$A$6:$B$62,2,FALSE),"")</f>
        <v/>
      </c>
      <c r="D1878" s="80" t="str">
        <f>IFERROR(VLOOKUP(B1878,Listor!$A$6:$C$62,3,FALSE),"")</f>
        <v/>
      </c>
      <c r="E1878" s="110" t="s">
        <v>79</v>
      </c>
      <c r="F1878" s="66"/>
      <c r="G1878" s="35" t="str">
        <f>IFERROR(VLOOKUP(B1878,Listor!$A$6:$G$62,7,FALSE),"")</f>
        <v/>
      </c>
      <c r="H1878" s="63" t="str">
        <f>IFERROR(VLOOKUP(B1878,Listor!$N$6:$O$47,2,FALSE),"")</f>
        <v/>
      </c>
      <c r="I1878" s="63" t="str">
        <f t="shared" si="88"/>
        <v/>
      </c>
      <c r="J1878" s="96" t="str">
        <f>IFERROR(VLOOKUP(B1878,Listor!$N$6:$P$47,3,FALSE)*I1878,"")</f>
        <v/>
      </c>
      <c r="K1878" s="81"/>
      <c r="L1878" s="88" t="str">
        <f>IFERROR((VLOOKUP(B1878,Listor!$N$6:$P$47,3,FALSE)*Biologiska!K1878)+(VLOOKUP(B1878,Listor!$N$6:$Q$47,4,FALSE)),"")</f>
        <v/>
      </c>
      <c r="M1878" s="63" t="str">
        <f t="shared" si="89"/>
        <v/>
      </c>
      <c r="N1878" s="75"/>
      <c r="O1878" s="84" t="str">
        <f t="shared" si="90"/>
        <v/>
      </c>
      <c r="P1878" s="107"/>
      <c r="Q1878" s="87" t="s">
        <v>79</v>
      </c>
      <c r="R1878" s="87"/>
      <c r="S1878" s="87"/>
      <c r="T1878" s="87"/>
      <c r="U1878" s="87"/>
      <c r="V1878" s="86" t="s">
        <v>79</v>
      </c>
      <c r="W1878" s="75"/>
      <c r="X1878" s="102" t="s">
        <v>79</v>
      </c>
      <c r="Y1878" s="63" t="str">
        <f>IFERROR(IF(VLOOKUP(X1878,Listor!$T$6:$U$7,2,FALSE)&lt;O1878,TRUE),"")</f>
        <v/>
      </c>
      <c r="Z1878" s="87"/>
      <c r="AA1878" s="104"/>
    </row>
    <row r="1879" spans="2:27" x14ac:dyDescent="0.25">
      <c r="B1879" s="68" t="s">
        <v>68</v>
      </c>
      <c r="C1879" s="80" t="str">
        <f>IFERROR(VLOOKUP(B1879,Listor!$A$6:$B$62,2,FALSE),"")</f>
        <v/>
      </c>
      <c r="D1879" s="80" t="str">
        <f>IFERROR(VLOOKUP(B1879,Listor!$A$6:$C$62,3,FALSE),"")</f>
        <v/>
      </c>
      <c r="E1879" s="110" t="s">
        <v>79</v>
      </c>
      <c r="F1879" s="66"/>
      <c r="G1879" s="35" t="str">
        <f>IFERROR(VLOOKUP(B1879,Listor!$A$6:$G$62,7,FALSE),"")</f>
        <v/>
      </c>
      <c r="H1879" s="63" t="str">
        <f>IFERROR(VLOOKUP(B1879,Listor!$N$6:$O$47,2,FALSE),"")</f>
        <v/>
      </c>
      <c r="I1879" s="63" t="str">
        <f t="shared" si="88"/>
        <v/>
      </c>
      <c r="J1879" s="96" t="str">
        <f>IFERROR(VLOOKUP(B1879,Listor!$N$6:$P$47,3,FALSE)*I1879,"")</f>
        <v/>
      </c>
      <c r="K1879" s="81"/>
      <c r="L1879" s="88" t="str">
        <f>IFERROR((VLOOKUP(B1879,Listor!$N$6:$P$47,3,FALSE)*Biologiska!K1879)+(VLOOKUP(B1879,Listor!$N$6:$Q$47,4,FALSE)),"")</f>
        <v/>
      </c>
      <c r="M1879" s="63" t="str">
        <f t="shared" si="89"/>
        <v/>
      </c>
      <c r="N1879" s="75"/>
      <c r="O1879" s="84" t="str">
        <f t="shared" si="90"/>
        <v/>
      </c>
      <c r="P1879" s="107"/>
      <c r="Q1879" s="87" t="s">
        <v>79</v>
      </c>
      <c r="R1879" s="87"/>
      <c r="S1879" s="87"/>
      <c r="T1879" s="87"/>
      <c r="U1879" s="87"/>
      <c r="V1879" s="86" t="s">
        <v>79</v>
      </c>
      <c r="W1879" s="75"/>
      <c r="X1879" s="102" t="s">
        <v>79</v>
      </c>
      <c r="Y1879" s="63" t="str">
        <f>IFERROR(IF(VLOOKUP(X1879,Listor!$T$6:$U$7,2,FALSE)&lt;O1879,TRUE),"")</f>
        <v/>
      </c>
      <c r="Z1879" s="87"/>
      <c r="AA1879" s="104"/>
    </row>
    <row r="1880" spans="2:27" x14ac:dyDescent="0.25">
      <c r="B1880" s="68" t="s">
        <v>68</v>
      </c>
      <c r="C1880" s="80" t="str">
        <f>IFERROR(VLOOKUP(B1880,Listor!$A$6:$B$62,2,FALSE),"")</f>
        <v/>
      </c>
      <c r="D1880" s="80" t="str">
        <f>IFERROR(VLOOKUP(B1880,Listor!$A$6:$C$62,3,FALSE),"")</f>
        <v/>
      </c>
      <c r="E1880" s="110" t="s">
        <v>79</v>
      </c>
      <c r="F1880" s="66"/>
      <c r="G1880" s="35" t="str">
        <f>IFERROR(VLOOKUP(B1880,Listor!$A$6:$G$62,7,FALSE),"")</f>
        <v/>
      </c>
      <c r="H1880" s="63" t="str">
        <f>IFERROR(VLOOKUP(B1880,Listor!$N$6:$O$47,2,FALSE),"")</f>
        <v/>
      </c>
      <c r="I1880" s="63" t="str">
        <f t="shared" si="88"/>
        <v/>
      </c>
      <c r="J1880" s="96" t="str">
        <f>IFERROR(VLOOKUP(B1880,Listor!$N$6:$P$47,3,FALSE)*I1880,"")</f>
        <v/>
      </c>
      <c r="K1880" s="81"/>
      <c r="L1880" s="88" t="str">
        <f>IFERROR((VLOOKUP(B1880,Listor!$N$6:$P$47,3,FALSE)*Biologiska!K1880)+(VLOOKUP(B1880,Listor!$N$6:$Q$47,4,FALSE)),"")</f>
        <v/>
      </c>
      <c r="M1880" s="63" t="str">
        <f t="shared" si="89"/>
        <v/>
      </c>
      <c r="N1880" s="75"/>
      <c r="O1880" s="84" t="str">
        <f t="shared" si="90"/>
        <v/>
      </c>
      <c r="P1880" s="107"/>
      <c r="Q1880" s="87" t="s">
        <v>79</v>
      </c>
      <c r="R1880" s="87"/>
      <c r="S1880" s="87"/>
      <c r="T1880" s="87"/>
      <c r="U1880" s="87"/>
      <c r="V1880" s="86" t="s">
        <v>79</v>
      </c>
      <c r="W1880" s="75"/>
      <c r="X1880" s="102" t="s">
        <v>79</v>
      </c>
      <c r="Y1880" s="63" t="str">
        <f>IFERROR(IF(VLOOKUP(X1880,Listor!$T$6:$U$7,2,FALSE)&lt;O1880,TRUE),"")</f>
        <v/>
      </c>
      <c r="Z1880" s="87"/>
      <c r="AA1880" s="104"/>
    </row>
    <row r="1881" spans="2:27" x14ac:dyDescent="0.25">
      <c r="B1881" s="68" t="s">
        <v>68</v>
      </c>
      <c r="C1881" s="80" t="str">
        <f>IFERROR(VLOOKUP(B1881,Listor!$A$6:$B$62,2,FALSE),"")</f>
        <v/>
      </c>
      <c r="D1881" s="80" t="str">
        <f>IFERROR(VLOOKUP(B1881,Listor!$A$6:$C$62,3,FALSE),"")</f>
        <v/>
      </c>
      <c r="E1881" s="110" t="s">
        <v>79</v>
      </c>
      <c r="F1881" s="66"/>
      <c r="G1881" s="35" t="str">
        <f>IFERROR(VLOOKUP(B1881,Listor!$A$6:$G$62,7,FALSE),"")</f>
        <v/>
      </c>
      <c r="H1881" s="63" t="str">
        <f>IFERROR(VLOOKUP(B1881,Listor!$N$6:$O$47,2,FALSE),"")</f>
        <v/>
      </c>
      <c r="I1881" s="63" t="str">
        <f t="shared" si="88"/>
        <v/>
      </c>
      <c r="J1881" s="96" t="str">
        <f>IFERROR(VLOOKUP(B1881,Listor!$N$6:$P$47,3,FALSE)*I1881,"")</f>
        <v/>
      </c>
      <c r="K1881" s="81"/>
      <c r="L1881" s="88" t="str">
        <f>IFERROR((VLOOKUP(B1881,Listor!$N$6:$P$47,3,FALSE)*Biologiska!K1881)+(VLOOKUP(B1881,Listor!$N$6:$Q$47,4,FALSE)),"")</f>
        <v/>
      </c>
      <c r="M1881" s="63" t="str">
        <f t="shared" si="89"/>
        <v/>
      </c>
      <c r="N1881" s="75"/>
      <c r="O1881" s="84" t="str">
        <f t="shared" si="90"/>
        <v/>
      </c>
      <c r="P1881" s="107"/>
      <c r="Q1881" s="87" t="s">
        <v>79</v>
      </c>
      <c r="R1881" s="87"/>
      <c r="S1881" s="87"/>
      <c r="T1881" s="87"/>
      <c r="U1881" s="87"/>
      <c r="V1881" s="86" t="s">
        <v>79</v>
      </c>
      <c r="W1881" s="75"/>
      <c r="X1881" s="102" t="s">
        <v>79</v>
      </c>
      <c r="Y1881" s="63" t="str">
        <f>IFERROR(IF(VLOOKUP(X1881,Listor!$T$6:$U$7,2,FALSE)&lt;O1881,TRUE),"")</f>
        <v/>
      </c>
      <c r="Z1881" s="87"/>
      <c r="AA1881" s="104"/>
    </row>
    <row r="1882" spans="2:27" x14ac:dyDescent="0.25">
      <c r="B1882" s="68" t="s">
        <v>68</v>
      </c>
      <c r="C1882" s="80" t="str">
        <f>IFERROR(VLOOKUP(B1882,Listor!$A$6:$B$62,2,FALSE),"")</f>
        <v/>
      </c>
      <c r="D1882" s="80" t="str">
        <f>IFERROR(VLOOKUP(B1882,Listor!$A$6:$C$62,3,FALSE),"")</f>
        <v/>
      </c>
      <c r="E1882" s="110" t="s">
        <v>79</v>
      </c>
      <c r="F1882" s="66"/>
      <c r="G1882" s="35" t="str">
        <f>IFERROR(VLOOKUP(B1882,Listor!$A$6:$G$62,7,FALSE),"")</f>
        <v/>
      </c>
      <c r="H1882" s="63" t="str">
        <f>IFERROR(VLOOKUP(B1882,Listor!$N$6:$O$47,2,FALSE),"")</f>
        <v/>
      </c>
      <c r="I1882" s="63" t="str">
        <f t="shared" si="88"/>
        <v/>
      </c>
      <c r="J1882" s="96" t="str">
        <f>IFERROR(VLOOKUP(B1882,Listor!$N$6:$P$47,3,FALSE)*I1882,"")</f>
        <v/>
      </c>
      <c r="K1882" s="81"/>
      <c r="L1882" s="88" t="str">
        <f>IFERROR((VLOOKUP(B1882,Listor!$N$6:$P$47,3,FALSE)*Biologiska!K1882)+(VLOOKUP(B1882,Listor!$N$6:$Q$47,4,FALSE)),"")</f>
        <v/>
      </c>
      <c r="M1882" s="63" t="str">
        <f t="shared" si="89"/>
        <v/>
      </c>
      <c r="N1882" s="75"/>
      <c r="O1882" s="84" t="str">
        <f t="shared" si="90"/>
        <v/>
      </c>
      <c r="P1882" s="107"/>
      <c r="Q1882" s="87" t="s">
        <v>79</v>
      </c>
      <c r="R1882" s="87"/>
      <c r="S1882" s="87"/>
      <c r="T1882" s="87"/>
      <c r="U1882" s="87"/>
      <c r="V1882" s="86" t="s">
        <v>79</v>
      </c>
      <c r="W1882" s="75"/>
      <c r="X1882" s="102" t="s">
        <v>79</v>
      </c>
      <c r="Y1882" s="63" t="str">
        <f>IFERROR(IF(VLOOKUP(X1882,Listor!$T$6:$U$7,2,FALSE)&lt;O1882,TRUE),"")</f>
        <v/>
      </c>
      <c r="Z1882" s="87"/>
      <c r="AA1882" s="104"/>
    </row>
    <row r="1883" spans="2:27" x14ac:dyDescent="0.25">
      <c r="B1883" s="68" t="s">
        <v>68</v>
      </c>
      <c r="C1883" s="80" t="str">
        <f>IFERROR(VLOOKUP(B1883,Listor!$A$6:$B$62,2,FALSE),"")</f>
        <v/>
      </c>
      <c r="D1883" s="80" t="str">
        <f>IFERROR(VLOOKUP(B1883,Listor!$A$6:$C$62,3,FALSE),"")</f>
        <v/>
      </c>
      <c r="E1883" s="110" t="s">
        <v>79</v>
      </c>
      <c r="F1883" s="66"/>
      <c r="G1883" s="35" t="str">
        <f>IFERROR(VLOOKUP(B1883,Listor!$A$6:$G$62,7,FALSE),"")</f>
        <v/>
      </c>
      <c r="H1883" s="63" t="str">
        <f>IFERROR(VLOOKUP(B1883,Listor!$N$6:$O$47,2,FALSE),"")</f>
        <v/>
      </c>
      <c r="I1883" s="63" t="str">
        <f t="shared" si="88"/>
        <v/>
      </c>
      <c r="J1883" s="96" t="str">
        <f>IFERROR(VLOOKUP(B1883,Listor!$N$6:$P$47,3,FALSE)*I1883,"")</f>
        <v/>
      </c>
      <c r="K1883" s="81"/>
      <c r="L1883" s="88" t="str">
        <f>IFERROR((VLOOKUP(B1883,Listor!$N$6:$P$47,3,FALSE)*Biologiska!K1883)+(VLOOKUP(B1883,Listor!$N$6:$Q$47,4,FALSE)),"")</f>
        <v/>
      </c>
      <c r="M1883" s="63" t="str">
        <f t="shared" si="89"/>
        <v/>
      </c>
      <c r="N1883" s="75"/>
      <c r="O1883" s="84" t="str">
        <f t="shared" si="90"/>
        <v/>
      </c>
      <c r="P1883" s="107"/>
      <c r="Q1883" s="87" t="s">
        <v>79</v>
      </c>
      <c r="R1883" s="87"/>
      <c r="S1883" s="87"/>
      <c r="T1883" s="87"/>
      <c r="U1883" s="87"/>
      <c r="V1883" s="86" t="s">
        <v>79</v>
      </c>
      <c r="W1883" s="75"/>
      <c r="X1883" s="102" t="s">
        <v>79</v>
      </c>
      <c r="Y1883" s="63" t="str">
        <f>IFERROR(IF(VLOOKUP(X1883,Listor!$T$6:$U$7,2,FALSE)&lt;O1883,TRUE),"")</f>
        <v/>
      </c>
      <c r="Z1883" s="87"/>
      <c r="AA1883" s="104"/>
    </row>
    <row r="1884" spans="2:27" x14ac:dyDescent="0.25">
      <c r="B1884" s="68" t="s">
        <v>68</v>
      </c>
      <c r="C1884" s="80" t="str">
        <f>IFERROR(VLOOKUP(B1884,Listor!$A$6:$B$62,2,FALSE),"")</f>
        <v/>
      </c>
      <c r="D1884" s="80" t="str">
        <f>IFERROR(VLOOKUP(B1884,Listor!$A$6:$C$62,3,FALSE),"")</f>
        <v/>
      </c>
      <c r="E1884" s="110" t="s">
        <v>79</v>
      </c>
      <c r="F1884" s="66"/>
      <c r="G1884" s="35" t="str">
        <f>IFERROR(VLOOKUP(B1884,Listor!$A$6:$G$62,7,FALSE),"")</f>
        <v/>
      </c>
      <c r="H1884" s="63" t="str">
        <f>IFERROR(VLOOKUP(B1884,Listor!$N$6:$O$47,2,FALSE),"")</f>
        <v/>
      </c>
      <c r="I1884" s="63" t="str">
        <f t="shared" si="88"/>
        <v/>
      </c>
      <c r="J1884" s="96" t="str">
        <f>IFERROR(VLOOKUP(B1884,Listor!$N$6:$P$47,3,FALSE)*I1884,"")</f>
        <v/>
      </c>
      <c r="K1884" s="81"/>
      <c r="L1884" s="88" t="str">
        <f>IFERROR((VLOOKUP(B1884,Listor!$N$6:$P$47,3,FALSE)*Biologiska!K1884)+(VLOOKUP(B1884,Listor!$N$6:$Q$47,4,FALSE)),"")</f>
        <v/>
      </c>
      <c r="M1884" s="63" t="str">
        <f t="shared" si="89"/>
        <v/>
      </c>
      <c r="N1884" s="75"/>
      <c r="O1884" s="84" t="str">
        <f t="shared" si="90"/>
        <v/>
      </c>
      <c r="P1884" s="107"/>
      <c r="Q1884" s="87" t="s">
        <v>79</v>
      </c>
      <c r="R1884" s="87"/>
      <c r="S1884" s="87"/>
      <c r="T1884" s="87"/>
      <c r="U1884" s="87"/>
      <c r="V1884" s="86" t="s">
        <v>79</v>
      </c>
      <c r="W1884" s="75"/>
      <c r="X1884" s="102" t="s">
        <v>79</v>
      </c>
      <c r="Y1884" s="63" t="str">
        <f>IFERROR(IF(VLOOKUP(X1884,Listor!$T$6:$U$7,2,FALSE)&lt;O1884,TRUE),"")</f>
        <v/>
      </c>
      <c r="Z1884" s="87"/>
      <c r="AA1884" s="104"/>
    </row>
    <row r="1885" spans="2:27" x14ac:dyDescent="0.25">
      <c r="B1885" s="68" t="s">
        <v>68</v>
      </c>
      <c r="C1885" s="80" t="str">
        <f>IFERROR(VLOOKUP(B1885,Listor!$A$6:$B$62,2,FALSE),"")</f>
        <v/>
      </c>
      <c r="D1885" s="80" t="str">
        <f>IFERROR(VLOOKUP(B1885,Listor!$A$6:$C$62,3,FALSE),"")</f>
        <v/>
      </c>
      <c r="E1885" s="110" t="s">
        <v>79</v>
      </c>
      <c r="F1885" s="66"/>
      <c r="G1885" s="35" t="str">
        <f>IFERROR(VLOOKUP(B1885,Listor!$A$6:$G$62,7,FALSE),"")</f>
        <v/>
      </c>
      <c r="H1885" s="63" t="str">
        <f>IFERROR(VLOOKUP(B1885,Listor!$N$6:$O$47,2,FALSE),"")</f>
        <v/>
      </c>
      <c r="I1885" s="63" t="str">
        <f t="shared" si="88"/>
        <v/>
      </c>
      <c r="J1885" s="96" t="str">
        <f>IFERROR(VLOOKUP(B1885,Listor!$N$6:$P$47,3,FALSE)*I1885,"")</f>
        <v/>
      </c>
      <c r="K1885" s="81"/>
      <c r="L1885" s="88" t="str">
        <f>IFERROR((VLOOKUP(B1885,Listor!$N$6:$P$47,3,FALSE)*Biologiska!K1885)+(VLOOKUP(B1885,Listor!$N$6:$Q$47,4,FALSE)),"")</f>
        <v/>
      </c>
      <c r="M1885" s="63" t="str">
        <f t="shared" si="89"/>
        <v/>
      </c>
      <c r="N1885" s="75"/>
      <c r="O1885" s="84" t="str">
        <f t="shared" si="90"/>
        <v/>
      </c>
      <c r="P1885" s="107"/>
      <c r="Q1885" s="87" t="s">
        <v>79</v>
      </c>
      <c r="R1885" s="87"/>
      <c r="S1885" s="87"/>
      <c r="T1885" s="87"/>
      <c r="U1885" s="87"/>
      <c r="V1885" s="86" t="s">
        <v>79</v>
      </c>
      <c r="W1885" s="75"/>
      <c r="X1885" s="102" t="s">
        <v>79</v>
      </c>
      <c r="Y1885" s="63" t="str">
        <f>IFERROR(IF(VLOOKUP(X1885,Listor!$T$6:$U$7,2,FALSE)&lt;O1885,TRUE),"")</f>
        <v/>
      </c>
      <c r="Z1885" s="87"/>
      <c r="AA1885" s="104"/>
    </row>
    <row r="1886" spans="2:27" x14ac:dyDescent="0.25">
      <c r="B1886" s="68" t="s">
        <v>68</v>
      </c>
      <c r="C1886" s="80" t="str">
        <f>IFERROR(VLOOKUP(B1886,Listor!$A$6:$B$62,2,FALSE),"")</f>
        <v/>
      </c>
      <c r="D1886" s="80" t="str">
        <f>IFERROR(VLOOKUP(B1886,Listor!$A$6:$C$62,3,FALSE),"")</f>
        <v/>
      </c>
      <c r="E1886" s="110" t="s">
        <v>79</v>
      </c>
      <c r="F1886" s="66"/>
      <c r="G1886" s="35" t="str">
        <f>IFERROR(VLOOKUP(B1886,Listor!$A$6:$G$62,7,FALSE),"")</f>
        <v/>
      </c>
      <c r="H1886" s="63" t="str">
        <f>IFERROR(VLOOKUP(B1886,Listor!$N$6:$O$47,2,FALSE),"")</f>
        <v/>
      </c>
      <c r="I1886" s="63" t="str">
        <f t="shared" si="88"/>
        <v/>
      </c>
      <c r="J1886" s="96" t="str">
        <f>IFERROR(VLOOKUP(B1886,Listor!$N$6:$P$47,3,FALSE)*I1886,"")</f>
        <v/>
      </c>
      <c r="K1886" s="81"/>
      <c r="L1886" s="88" t="str">
        <f>IFERROR((VLOOKUP(B1886,Listor!$N$6:$P$47,3,FALSE)*Biologiska!K1886)+(VLOOKUP(B1886,Listor!$N$6:$Q$47,4,FALSE)),"")</f>
        <v/>
      </c>
      <c r="M1886" s="63" t="str">
        <f t="shared" si="89"/>
        <v/>
      </c>
      <c r="N1886" s="75"/>
      <c r="O1886" s="84" t="str">
        <f t="shared" si="90"/>
        <v/>
      </c>
      <c r="P1886" s="107"/>
      <c r="Q1886" s="87" t="s">
        <v>79</v>
      </c>
      <c r="R1886" s="87"/>
      <c r="S1886" s="87"/>
      <c r="T1886" s="87"/>
      <c r="U1886" s="87"/>
      <c r="V1886" s="86" t="s">
        <v>79</v>
      </c>
      <c r="W1886" s="75"/>
      <c r="X1886" s="102" t="s">
        <v>79</v>
      </c>
      <c r="Y1886" s="63" t="str">
        <f>IFERROR(IF(VLOOKUP(X1886,Listor!$T$6:$U$7,2,FALSE)&lt;O1886,TRUE),"")</f>
        <v/>
      </c>
      <c r="Z1886" s="87"/>
      <c r="AA1886" s="104"/>
    </row>
    <row r="1887" spans="2:27" x14ac:dyDescent="0.25">
      <c r="B1887" s="68" t="s">
        <v>68</v>
      </c>
      <c r="C1887" s="80" t="str">
        <f>IFERROR(VLOOKUP(B1887,Listor!$A$6:$B$62,2,FALSE),"")</f>
        <v/>
      </c>
      <c r="D1887" s="80" t="str">
        <f>IFERROR(VLOOKUP(B1887,Listor!$A$6:$C$62,3,FALSE),"")</f>
        <v/>
      </c>
      <c r="E1887" s="110" t="s">
        <v>79</v>
      </c>
      <c r="F1887" s="66"/>
      <c r="G1887" s="35" t="str">
        <f>IFERROR(VLOOKUP(B1887,Listor!$A$6:$G$62,7,FALSE),"")</f>
        <v/>
      </c>
      <c r="H1887" s="63" t="str">
        <f>IFERROR(VLOOKUP(B1887,Listor!$N$6:$O$47,2,FALSE),"")</f>
        <v/>
      </c>
      <c r="I1887" s="63" t="str">
        <f t="shared" si="88"/>
        <v/>
      </c>
      <c r="J1887" s="96" t="str">
        <f>IFERROR(VLOOKUP(B1887,Listor!$N$6:$P$47,3,FALSE)*I1887,"")</f>
        <v/>
      </c>
      <c r="K1887" s="81"/>
      <c r="L1887" s="88" t="str">
        <f>IFERROR((VLOOKUP(B1887,Listor!$N$6:$P$47,3,FALSE)*Biologiska!K1887)+(VLOOKUP(B1887,Listor!$N$6:$Q$47,4,FALSE)),"")</f>
        <v/>
      </c>
      <c r="M1887" s="63" t="str">
        <f t="shared" si="89"/>
        <v/>
      </c>
      <c r="N1887" s="75"/>
      <c r="O1887" s="84" t="str">
        <f t="shared" si="90"/>
        <v/>
      </c>
      <c r="P1887" s="107"/>
      <c r="Q1887" s="87" t="s">
        <v>79</v>
      </c>
      <c r="R1887" s="87"/>
      <c r="S1887" s="87"/>
      <c r="T1887" s="87"/>
      <c r="U1887" s="87"/>
      <c r="V1887" s="86" t="s">
        <v>79</v>
      </c>
      <c r="W1887" s="75"/>
      <c r="X1887" s="102" t="s">
        <v>79</v>
      </c>
      <c r="Y1887" s="63" t="str">
        <f>IFERROR(IF(VLOOKUP(X1887,Listor!$T$6:$U$7,2,FALSE)&lt;O1887,TRUE),"")</f>
        <v/>
      </c>
      <c r="Z1887" s="87"/>
      <c r="AA1887" s="104"/>
    </row>
    <row r="1888" spans="2:27" x14ac:dyDescent="0.25">
      <c r="B1888" s="68" t="s">
        <v>68</v>
      </c>
      <c r="C1888" s="80" t="str">
        <f>IFERROR(VLOOKUP(B1888,Listor!$A$6:$B$62,2,FALSE),"")</f>
        <v/>
      </c>
      <c r="D1888" s="80" t="str">
        <f>IFERROR(VLOOKUP(B1888,Listor!$A$6:$C$62,3,FALSE),"")</f>
        <v/>
      </c>
      <c r="E1888" s="110" t="s">
        <v>79</v>
      </c>
      <c r="F1888" s="66"/>
      <c r="G1888" s="35" t="str">
        <f>IFERROR(VLOOKUP(B1888,Listor!$A$6:$G$62,7,FALSE),"")</f>
        <v/>
      </c>
      <c r="H1888" s="63" t="str">
        <f>IFERROR(VLOOKUP(B1888,Listor!$N$6:$O$47,2,FALSE),"")</f>
        <v/>
      </c>
      <c r="I1888" s="63" t="str">
        <f t="shared" si="88"/>
        <v/>
      </c>
      <c r="J1888" s="96" t="str">
        <f>IFERROR(VLOOKUP(B1888,Listor!$N$6:$P$47,3,FALSE)*I1888,"")</f>
        <v/>
      </c>
      <c r="K1888" s="81"/>
      <c r="L1888" s="88" t="str">
        <f>IFERROR((VLOOKUP(B1888,Listor!$N$6:$P$47,3,FALSE)*Biologiska!K1888)+(VLOOKUP(B1888,Listor!$N$6:$Q$47,4,FALSE)),"")</f>
        <v/>
      </c>
      <c r="M1888" s="63" t="str">
        <f t="shared" si="89"/>
        <v/>
      </c>
      <c r="N1888" s="75"/>
      <c r="O1888" s="84" t="str">
        <f t="shared" si="90"/>
        <v/>
      </c>
      <c r="P1888" s="107"/>
      <c r="Q1888" s="87" t="s">
        <v>79</v>
      </c>
      <c r="R1888" s="87"/>
      <c r="S1888" s="87"/>
      <c r="T1888" s="87"/>
      <c r="U1888" s="87"/>
      <c r="V1888" s="86" t="s">
        <v>79</v>
      </c>
      <c r="W1888" s="75"/>
      <c r="X1888" s="102" t="s">
        <v>79</v>
      </c>
      <c r="Y1888" s="63" t="str">
        <f>IFERROR(IF(VLOOKUP(X1888,Listor!$T$6:$U$7,2,FALSE)&lt;O1888,TRUE),"")</f>
        <v/>
      </c>
      <c r="Z1888" s="87"/>
      <c r="AA1888" s="104"/>
    </row>
    <row r="1889" spans="2:27" x14ac:dyDescent="0.25">
      <c r="B1889" s="68" t="s">
        <v>68</v>
      </c>
      <c r="C1889" s="80" t="str">
        <f>IFERROR(VLOOKUP(B1889,Listor!$A$6:$B$62,2,FALSE),"")</f>
        <v/>
      </c>
      <c r="D1889" s="80" t="str">
        <f>IFERROR(VLOOKUP(B1889,Listor!$A$6:$C$62,3,FALSE),"")</f>
        <v/>
      </c>
      <c r="E1889" s="110" t="s">
        <v>79</v>
      </c>
      <c r="F1889" s="66"/>
      <c r="G1889" s="35" t="str">
        <f>IFERROR(VLOOKUP(B1889,Listor!$A$6:$G$62,7,FALSE),"")</f>
        <v/>
      </c>
      <c r="H1889" s="63" t="str">
        <f>IFERROR(VLOOKUP(B1889,Listor!$N$6:$O$47,2,FALSE),"")</f>
        <v/>
      </c>
      <c r="I1889" s="63" t="str">
        <f t="shared" si="88"/>
        <v/>
      </c>
      <c r="J1889" s="96" t="str">
        <f>IFERROR(VLOOKUP(B1889,Listor!$N$6:$P$47,3,FALSE)*I1889,"")</f>
        <v/>
      </c>
      <c r="K1889" s="81"/>
      <c r="L1889" s="88" t="str">
        <f>IFERROR((VLOOKUP(B1889,Listor!$N$6:$P$47,3,FALSE)*Biologiska!K1889)+(VLOOKUP(B1889,Listor!$N$6:$Q$47,4,FALSE)),"")</f>
        <v/>
      </c>
      <c r="M1889" s="63" t="str">
        <f t="shared" si="89"/>
        <v/>
      </c>
      <c r="N1889" s="75"/>
      <c r="O1889" s="84" t="str">
        <f t="shared" si="90"/>
        <v/>
      </c>
      <c r="P1889" s="107"/>
      <c r="Q1889" s="87" t="s">
        <v>79</v>
      </c>
      <c r="R1889" s="87"/>
      <c r="S1889" s="87"/>
      <c r="T1889" s="87"/>
      <c r="U1889" s="87"/>
      <c r="V1889" s="86" t="s">
        <v>79</v>
      </c>
      <c r="W1889" s="75"/>
      <c r="X1889" s="102" t="s">
        <v>79</v>
      </c>
      <c r="Y1889" s="63" t="str">
        <f>IFERROR(IF(VLOOKUP(X1889,Listor!$T$6:$U$7,2,FALSE)&lt;O1889,TRUE),"")</f>
        <v/>
      </c>
      <c r="Z1889" s="87"/>
      <c r="AA1889" s="104"/>
    </row>
    <row r="1890" spans="2:27" x14ac:dyDescent="0.25">
      <c r="B1890" s="68" t="s">
        <v>68</v>
      </c>
      <c r="C1890" s="80" t="str">
        <f>IFERROR(VLOOKUP(B1890,Listor!$A$6:$B$62,2,FALSE),"")</f>
        <v/>
      </c>
      <c r="D1890" s="80" t="str">
        <f>IFERROR(VLOOKUP(B1890,Listor!$A$6:$C$62,3,FALSE),"")</f>
        <v/>
      </c>
      <c r="E1890" s="110" t="s">
        <v>79</v>
      </c>
      <c r="F1890" s="66"/>
      <c r="G1890" s="35" t="str">
        <f>IFERROR(VLOOKUP(B1890,Listor!$A$6:$G$62,7,FALSE),"")</f>
        <v/>
      </c>
      <c r="H1890" s="63" t="str">
        <f>IFERROR(VLOOKUP(B1890,Listor!$N$6:$O$47,2,FALSE),"")</f>
        <v/>
      </c>
      <c r="I1890" s="63" t="str">
        <f t="shared" si="88"/>
        <v/>
      </c>
      <c r="J1890" s="96" t="str">
        <f>IFERROR(VLOOKUP(B1890,Listor!$N$6:$P$47,3,FALSE)*I1890,"")</f>
        <v/>
      </c>
      <c r="K1890" s="81"/>
      <c r="L1890" s="88" t="str">
        <f>IFERROR((VLOOKUP(B1890,Listor!$N$6:$P$47,3,FALSE)*Biologiska!K1890)+(VLOOKUP(B1890,Listor!$N$6:$Q$47,4,FALSE)),"")</f>
        <v/>
      </c>
      <c r="M1890" s="63" t="str">
        <f t="shared" si="89"/>
        <v/>
      </c>
      <c r="N1890" s="75"/>
      <c r="O1890" s="84" t="str">
        <f t="shared" si="90"/>
        <v/>
      </c>
      <c r="P1890" s="107"/>
      <c r="Q1890" s="87" t="s">
        <v>79</v>
      </c>
      <c r="R1890" s="87"/>
      <c r="S1890" s="87"/>
      <c r="T1890" s="87"/>
      <c r="U1890" s="87"/>
      <c r="V1890" s="86" t="s">
        <v>79</v>
      </c>
      <c r="W1890" s="75"/>
      <c r="X1890" s="102" t="s">
        <v>79</v>
      </c>
      <c r="Y1890" s="63" t="str">
        <f>IFERROR(IF(VLOOKUP(X1890,Listor!$T$6:$U$7,2,FALSE)&lt;O1890,TRUE),"")</f>
        <v/>
      </c>
      <c r="Z1890" s="87"/>
      <c r="AA1890" s="104"/>
    </row>
    <row r="1891" spans="2:27" x14ac:dyDescent="0.25">
      <c r="B1891" s="68" t="s">
        <v>68</v>
      </c>
      <c r="C1891" s="80" t="str">
        <f>IFERROR(VLOOKUP(B1891,Listor!$A$6:$B$62,2,FALSE),"")</f>
        <v/>
      </c>
      <c r="D1891" s="80" t="str">
        <f>IFERROR(VLOOKUP(B1891,Listor!$A$6:$C$62,3,FALSE),"")</f>
        <v/>
      </c>
      <c r="E1891" s="110" t="s">
        <v>79</v>
      </c>
      <c r="F1891" s="66"/>
      <c r="G1891" s="35" t="str">
        <f>IFERROR(VLOOKUP(B1891,Listor!$A$6:$G$62,7,FALSE),"")</f>
        <v/>
      </c>
      <c r="H1891" s="63" t="str">
        <f>IFERROR(VLOOKUP(B1891,Listor!$N$6:$O$47,2,FALSE),"")</f>
        <v/>
      </c>
      <c r="I1891" s="63" t="str">
        <f t="shared" si="88"/>
        <v/>
      </c>
      <c r="J1891" s="96" t="str">
        <f>IFERROR(VLOOKUP(B1891,Listor!$N$6:$P$47,3,FALSE)*I1891,"")</f>
        <v/>
      </c>
      <c r="K1891" s="81"/>
      <c r="L1891" s="88" t="str">
        <f>IFERROR((VLOOKUP(B1891,Listor!$N$6:$P$47,3,FALSE)*Biologiska!K1891)+(VLOOKUP(B1891,Listor!$N$6:$Q$47,4,FALSE)),"")</f>
        <v/>
      </c>
      <c r="M1891" s="63" t="str">
        <f t="shared" si="89"/>
        <v/>
      </c>
      <c r="N1891" s="75"/>
      <c r="O1891" s="84" t="str">
        <f t="shared" si="90"/>
        <v/>
      </c>
      <c r="P1891" s="107"/>
      <c r="Q1891" s="87" t="s">
        <v>79</v>
      </c>
      <c r="R1891" s="87"/>
      <c r="S1891" s="87"/>
      <c r="T1891" s="87"/>
      <c r="U1891" s="87"/>
      <c r="V1891" s="86" t="s">
        <v>79</v>
      </c>
      <c r="W1891" s="75"/>
      <c r="X1891" s="102" t="s">
        <v>79</v>
      </c>
      <c r="Y1891" s="63" t="str">
        <f>IFERROR(IF(VLOOKUP(X1891,Listor!$T$6:$U$7,2,FALSE)&lt;O1891,TRUE),"")</f>
        <v/>
      </c>
      <c r="Z1891" s="87"/>
      <c r="AA1891" s="104"/>
    </row>
    <row r="1892" spans="2:27" x14ac:dyDescent="0.25">
      <c r="B1892" s="68" t="s">
        <v>68</v>
      </c>
      <c r="C1892" s="80" t="str">
        <f>IFERROR(VLOOKUP(B1892,Listor!$A$6:$B$62,2,FALSE),"")</f>
        <v/>
      </c>
      <c r="D1892" s="80" t="str">
        <f>IFERROR(VLOOKUP(B1892,Listor!$A$6:$C$62,3,FALSE),"")</f>
        <v/>
      </c>
      <c r="E1892" s="110" t="s">
        <v>79</v>
      </c>
      <c r="F1892" s="66"/>
      <c r="G1892" s="35" t="str">
        <f>IFERROR(VLOOKUP(B1892,Listor!$A$6:$G$62,7,FALSE),"")</f>
        <v/>
      </c>
      <c r="H1892" s="63" t="str">
        <f>IFERROR(VLOOKUP(B1892,Listor!$N$6:$O$47,2,FALSE),"")</f>
        <v/>
      </c>
      <c r="I1892" s="63" t="str">
        <f t="shared" si="88"/>
        <v/>
      </c>
      <c r="J1892" s="96" t="str">
        <f>IFERROR(VLOOKUP(B1892,Listor!$N$6:$P$47,3,FALSE)*I1892,"")</f>
        <v/>
      </c>
      <c r="K1892" s="81"/>
      <c r="L1892" s="88" t="str">
        <f>IFERROR((VLOOKUP(B1892,Listor!$N$6:$P$47,3,FALSE)*Biologiska!K1892)+(VLOOKUP(B1892,Listor!$N$6:$Q$47,4,FALSE)),"")</f>
        <v/>
      </c>
      <c r="M1892" s="63" t="str">
        <f t="shared" si="89"/>
        <v/>
      </c>
      <c r="N1892" s="75"/>
      <c r="O1892" s="84" t="str">
        <f t="shared" si="90"/>
        <v/>
      </c>
      <c r="P1892" s="107"/>
      <c r="Q1892" s="87" t="s">
        <v>79</v>
      </c>
      <c r="R1892" s="87"/>
      <c r="S1892" s="87"/>
      <c r="T1892" s="87"/>
      <c r="U1892" s="87"/>
      <c r="V1892" s="86" t="s">
        <v>79</v>
      </c>
      <c r="W1892" s="75"/>
      <c r="X1892" s="102" t="s">
        <v>79</v>
      </c>
      <c r="Y1892" s="63" t="str">
        <f>IFERROR(IF(VLOOKUP(X1892,Listor!$T$6:$U$7,2,FALSE)&lt;O1892,TRUE),"")</f>
        <v/>
      </c>
      <c r="Z1892" s="87"/>
      <c r="AA1892" s="104"/>
    </row>
    <row r="1893" spans="2:27" x14ac:dyDescent="0.25">
      <c r="B1893" s="68" t="s">
        <v>68</v>
      </c>
      <c r="C1893" s="80" t="str">
        <f>IFERROR(VLOOKUP(B1893,Listor!$A$6:$B$62,2,FALSE),"")</f>
        <v/>
      </c>
      <c r="D1893" s="80" t="str">
        <f>IFERROR(VLOOKUP(B1893,Listor!$A$6:$C$62,3,FALSE),"")</f>
        <v/>
      </c>
      <c r="E1893" s="110" t="s">
        <v>79</v>
      </c>
      <c r="F1893" s="66"/>
      <c r="G1893" s="35" t="str">
        <f>IFERROR(VLOOKUP(B1893,Listor!$A$6:$G$62,7,FALSE),"")</f>
        <v/>
      </c>
      <c r="H1893" s="63" t="str">
        <f>IFERROR(VLOOKUP(B1893,Listor!$N$6:$O$47,2,FALSE),"")</f>
        <v/>
      </c>
      <c r="I1893" s="63" t="str">
        <f t="shared" si="88"/>
        <v/>
      </c>
      <c r="J1893" s="96" t="str">
        <f>IFERROR(VLOOKUP(B1893,Listor!$N$6:$P$47,3,FALSE)*I1893,"")</f>
        <v/>
      </c>
      <c r="K1893" s="81"/>
      <c r="L1893" s="88" t="str">
        <f>IFERROR((VLOOKUP(B1893,Listor!$N$6:$P$47,3,FALSE)*Biologiska!K1893)+(VLOOKUP(B1893,Listor!$N$6:$Q$47,4,FALSE)),"")</f>
        <v/>
      </c>
      <c r="M1893" s="63" t="str">
        <f t="shared" si="89"/>
        <v/>
      </c>
      <c r="N1893" s="75"/>
      <c r="O1893" s="84" t="str">
        <f t="shared" si="90"/>
        <v/>
      </c>
      <c r="P1893" s="107"/>
      <c r="Q1893" s="87" t="s">
        <v>79</v>
      </c>
      <c r="R1893" s="87"/>
      <c r="S1893" s="87"/>
      <c r="T1893" s="87"/>
      <c r="U1893" s="87"/>
      <c r="V1893" s="86" t="s">
        <v>79</v>
      </c>
      <c r="W1893" s="75"/>
      <c r="X1893" s="102" t="s">
        <v>79</v>
      </c>
      <c r="Y1893" s="63" t="str">
        <f>IFERROR(IF(VLOOKUP(X1893,Listor!$T$6:$U$7,2,FALSE)&lt;O1893,TRUE),"")</f>
        <v/>
      </c>
      <c r="Z1893" s="87"/>
      <c r="AA1893" s="104"/>
    </row>
    <row r="1894" spans="2:27" x14ac:dyDescent="0.25">
      <c r="B1894" s="68" t="s">
        <v>68</v>
      </c>
      <c r="C1894" s="80" t="str">
        <f>IFERROR(VLOOKUP(B1894,Listor!$A$6:$B$62,2,FALSE),"")</f>
        <v/>
      </c>
      <c r="D1894" s="80" t="str">
        <f>IFERROR(VLOOKUP(B1894,Listor!$A$6:$C$62,3,FALSE),"")</f>
        <v/>
      </c>
      <c r="E1894" s="110" t="s">
        <v>79</v>
      </c>
      <c r="F1894" s="66"/>
      <c r="G1894" s="35" t="str">
        <f>IFERROR(VLOOKUP(B1894,Listor!$A$6:$G$62,7,FALSE),"")</f>
        <v/>
      </c>
      <c r="H1894" s="63" t="str">
        <f>IFERROR(VLOOKUP(B1894,Listor!$N$6:$O$47,2,FALSE),"")</f>
        <v/>
      </c>
      <c r="I1894" s="63" t="str">
        <f t="shared" si="88"/>
        <v/>
      </c>
      <c r="J1894" s="96" t="str">
        <f>IFERROR(VLOOKUP(B1894,Listor!$N$6:$P$47,3,FALSE)*I1894,"")</f>
        <v/>
      </c>
      <c r="K1894" s="81"/>
      <c r="L1894" s="88" t="str">
        <f>IFERROR((VLOOKUP(B1894,Listor!$N$6:$P$47,3,FALSE)*Biologiska!K1894)+(VLOOKUP(B1894,Listor!$N$6:$Q$47,4,FALSE)),"")</f>
        <v/>
      </c>
      <c r="M1894" s="63" t="str">
        <f t="shared" si="89"/>
        <v/>
      </c>
      <c r="N1894" s="75"/>
      <c r="O1894" s="84" t="str">
        <f t="shared" si="90"/>
        <v/>
      </c>
      <c r="P1894" s="107"/>
      <c r="Q1894" s="87" t="s">
        <v>79</v>
      </c>
      <c r="R1894" s="87"/>
      <c r="S1894" s="87"/>
      <c r="T1894" s="87"/>
      <c r="U1894" s="87"/>
      <c r="V1894" s="86" t="s">
        <v>79</v>
      </c>
      <c r="W1894" s="75"/>
      <c r="X1894" s="102" t="s">
        <v>79</v>
      </c>
      <c r="Y1894" s="63" t="str">
        <f>IFERROR(IF(VLOOKUP(X1894,Listor!$T$6:$U$7,2,FALSE)&lt;O1894,TRUE),"")</f>
        <v/>
      </c>
      <c r="Z1894" s="87"/>
      <c r="AA1894" s="104"/>
    </row>
    <row r="1895" spans="2:27" x14ac:dyDescent="0.25">
      <c r="B1895" s="68" t="s">
        <v>68</v>
      </c>
      <c r="C1895" s="80" t="str">
        <f>IFERROR(VLOOKUP(B1895,Listor!$A$6:$B$62,2,FALSE),"")</f>
        <v/>
      </c>
      <c r="D1895" s="80" t="str">
        <f>IFERROR(VLOOKUP(B1895,Listor!$A$6:$C$62,3,FALSE),"")</f>
        <v/>
      </c>
      <c r="E1895" s="110" t="s">
        <v>79</v>
      </c>
      <c r="F1895" s="66"/>
      <c r="G1895" s="35" t="str">
        <f>IFERROR(VLOOKUP(B1895,Listor!$A$6:$G$62,7,FALSE),"")</f>
        <v/>
      </c>
      <c r="H1895" s="63" t="str">
        <f>IFERROR(VLOOKUP(B1895,Listor!$N$6:$O$47,2,FALSE),"")</f>
        <v/>
      </c>
      <c r="I1895" s="63" t="str">
        <f t="shared" si="88"/>
        <v/>
      </c>
      <c r="J1895" s="96" t="str">
        <f>IFERROR(VLOOKUP(B1895,Listor!$N$6:$P$47,3,FALSE)*I1895,"")</f>
        <v/>
      </c>
      <c r="K1895" s="81"/>
      <c r="L1895" s="88" t="str">
        <f>IFERROR((VLOOKUP(B1895,Listor!$N$6:$P$47,3,FALSE)*Biologiska!K1895)+(VLOOKUP(B1895,Listor!$N$6:$Q$47,4,FALSE)),"")</f>
        <v/>
      </c>
      <c r="M1895" s="63" t="str">
        <f t="shared" si="89"/>
        <v/>
      </c>
      <c r="N1895" s="75"/>
      <c r="O1895" s="84" t="str">
        <f t="shared" si="90"/>
        <v/>
      </c>
      <c r="P1895" s="107"/>
      <c r="Q1895" s="87" t="s">
        <v>79</v>
      </c>
      <c r="R1895" s="87"/>
      <c r="S1895" s="87"/>
      <c r="T1895" s="87"/>
      <c r="U1895" s="87"/>
      <c r="V1895" s="86" t="s">
        <v>79</v>
      </c>
      <c r="W1895" s="75"/>
      <c r="X1895" s="102" t="s">
        <v>79</v>
      </c>
      <c r="Y1895" s="63" t="str">
        <f>IFERROR(IF(VLOOKUP(X1895,Listor!$T$6:$U$7,2,FALSE)&lt;O1895,TRUE),"")</f>
        <v/>
      </c>
      <c r="Z1895" s="87"/>
      <c r="AA1895" s="104"/>
    </row>
    <row r="1896" spans="2:27" x14ac:dyDescent="0.25">
      <c r="B1896" s="68" t="s">
        <v>68</v>
      </c>
      <c r="C1896" s="80" t="str">
        <f>IFERROR(VLOOKUP(B1896,Listor!$A$6:$B$62,2,FALSE),"")</f>
        <v/>
      </c>
      <c r="D1896" s="80" t="str">
        <f>IFERROR(VLOOKUP(B1896,Listor!$A$6:$C$62,3,FALSE),"")</f>
        <v/>
      </c>
      <c r="E1896" s="110" t="s">
        <v>79</v>
      </c>
      <c r="F1896" s="66"/>
      <c r="G1896" s="35" t="str">
        <f>IFERROR(VLOOKUP(B1896,Listor!$A$6:$G$62,7,FALSE),"")</f>
        <v/>
      </c>
      <c r="H1896" s="63" t="str">
        <f>IFERROR(VLOOKUP(B1896,Listor!$N$6:$O$47,2,FALSE),"")</f>
        <v/>
      </c>
      <c r="I1896" s="63" t="str">
        <f t="shared" si="88"/>
        <v/>
      </c>
      <c r="J1896" s="96" t="str">
        <f>IFERROR(VLOOKUP(B1896,Listor!$N$6:$P$47,3,FALSE)*I1896,"")</f>
        <v/>
      </c>
      <c r="K1896" s="81"/>
      <c r="L1896" s="88" t="str">
        <f>IFERROR((VLOOKUP(B1896,Listor!$N$6:$P$47,3,FALSE)*Biologiska!K1896)+(VLOOKUP(B1896,Listor!$N$6:$Q$47,4,FALSE)),"")</f>
        <v/>
      </c>
      <c r="M1896" s="63" t="str">
        <f t="shared" si="89"/>
        <v/>
      </c>
      <c r="N1896" s="75"/>
      <c r="O1896" s="84" t="str">
        <f t="shared" si="90"/>
        <v/>
      </c>
      <c r="P1896" s="107"/>
      <c r="Q1896" s="87" t="s">
        <v>79</v>
      </c>
      <c r="R1896" s="87"/>
      <c r="S1896" s="87"/>
      <c r="T1896" s="87"/>
      <c r="U1896" s="87"/>
      <c r="V1896" s="86" t="s">
        <v>79</v>
      </c>
      <c r="W1896" s="75"/>
      <c r="X1896" s="102" t="s">
        <v>79</v>
      </c>
      <c r="Y1896" s="63" t="str">
        <f>IFERROR(IF(VLOOKUP(X1896,Listor!$T$6:$U$7,2,FALSE)&lt;O1896,TRUE),"")</f>
        <v/>
      </c>
      <c r="Z1896" s="87"/>
      <c r="AA1896" s="104"/>
    </row>
    <row r="1897" spans="2:27" x14ac:dyDescent="0.25">
      <c r="B1897" s="68" t="s">
        <v>68</v>
      </c>
      <c r="C1897" s="80" t="str">
        <f>IFERROR(VLOOKUP(B1897,Listor!$A$6:$B$62,2,FALSE),"")</f>
        <v/>
      </c>
      <c r="D1897" s="80" t="str">
        <f>IFERROR(VLOOKUP(B1897,Listor!$A$6:$C$62,3,FALSE),"")</f>
        <v/>
      </c>
      <c r="E1897" s="110" t="s">
        <v>79</v>
      </c>
      <c r="F1897" s="66"/>
      <c r="G1897" s="35" t="str">
        <f>IFERROR(VLOOKUP(B1897,Listor!$A$6:$G$62,7,FALSE),"")</f>
        <v/>
      </c>
      <c r="H1897" s="63" t="str">
        <f>IFERROR(VLOOKUP(B1897,Listor!$N$6:$O$47,2,FALSE),"")</f>
        <v/>
      </c>
      <c r="I1897" s="63" t="str">
        <f t="shared" ref="I1897:I1960" si="91">IFERROR(F1897*H1897,"")</f>
        <v/>
      </c>
      <c r="J1897" s="96" t="str">
        <f>IFERROR(VLOOKUP(B1897,Listor!$N$6:$P$47,3,FALSE)*I1897,"")</f>
        <v/>
      </c>
      <c r="K1897" s="81"/>
      <c r="L1897" s="88" t="str">
        <f>IFERROR((VLOOKUP(B1897,Listor!$N$6:$P$47,3,FALSE)*Biologiska!K1897)+(VLOOKUP(B1897,Listor!$N$6:$Q$47,4,FALSE)),"")</f>
        <v/>
      </c>
      <c r="M1897" s="63" t="str">
        <f t="shared" ref="M1897:M1960" si="92">IFERROR(I1897*L1897,"")</f>
        <v/>
      </c>
      <c r="N1897" s="75"/>
      <c r="O1897" s="84" t="str">
        <f t="shared" ref="O1897:O1960" si="93">IF(ISBLANK(K1897),"",IFERROR(((83.8-K1897)/83.8)*100,""))</f>
        <v/>
      </c>
      <c r="P1897" s="107"/>
      <c r="Q1897" s="87" t="s">
        <v>79</v>
      </c>
      <c r="R1897" s="87"/>
      <c r="S1897" s="87"/>
      <c r="T1897" s="87"/>
      <c r="U1897" s="87"/>
      <c r="V1897" s="86" t="s">
        <v>79</v>
      </c>
      <c r="W1897" s="75"/>
      <c r="X1897" s="102" t="s">
        <v>79</v>
      </c>
      <c r="Y1897" s="63" t="str">
        <f>IFERROR(IF(VLOOKUP(X1897,Listor!$T$6:$U$7,2,FALSE)&lt;O1897,TRUE),"")</f>
        <v/>
      </c>
      <c r="Z1897" s="87"/>
      <c r="AA1897" s="104"/>
    </row>
    <row r="1898" spans="2:27" x14ac:dyDescent="0.25">
      <c r="B1898" s="68" t="s">
        <v>68</v>
      </c>
      <c r="C1898" s="80" t="str">
        <f>IFERROR(VLOOKUP(B1898,Listor!$A$6:$B$62,2,FALSE),"")</f>
        <v/>
      </c>
      <c r="D1898" s="80" t="str">
        <f>IFERROR(VLOOKUP(B1898,Listor!$A$6:$C$62,3,FALSE),"")</f>
        <v/>
      </c>
      <c r="E1898" s="110" t="s">
        <v>79</v>
      </c>
      <c r="F1898" s="66"/>
      <c r="G1898" s="35" t="str">
        <f>IFERROR(VLOOKUP(B1898,Listor!$A$6:$G$62,7,FALSE),"")</f>
        <v/>
      </c>
      <c r="H1898" s="63" t="str">
        <f>IFERROR(VLOOKUP(B1898,Listor!$N$6:$O$47,2,FALSE),"")</f>
        <v/>
      </c>
      <c r="I1898" s="63" t="str">
        <f t="shared" si="91"/>
        <v/>
      </c>
      <c r="J1898" s="96" t="str">
        <f>IFERROR(VLOOKUP(B1898,Listor!$N$6:$P$47,3,FALSE)*I1898,"")</f>
        <v/>
      </c>
      <c r="K1898" s="81"/>
      <c r="L1898" s="88" t="str">
        <f>IFERROR((VLOOKUP(B1898,Listor!$N$6:$P$47,3,FALSE)*Biologiska!K1898)+(VLOOKUP(B1898,Listor!$N$6:$Q$47,4,FALSE)),"")</f>
        <v/>
      </c>
      <c r="M1898" s="63" t="str">
        <f t="shared" si="92"/>
        <v/>
      </c>
      <c r="N1898" s="75"/>
      <c r="O1898" s="84" t="str">
        <f t="shared" si="93"/>
        <v/>
      </c>
      <c r="P1898" s="107"/>
      <c r="Q1898" s="87" t="s">
        <v>79</v>
      </c>
      <c r="R1898" s="87"/>
      <c r="S1898" s="87"/>
      <c r="T1898" s="87"/>
      <c r="U1898" s="87"/>
      <c r="V1898" s="86" t="s">
        <v>79</v>
      </c>
      <c r="W1898" s="75"/>
      <c r="X1898" s="102" t="s">
        <v>79</v>
      </c>
      <c r="Y1898" s="63" t="str">
        <f>IFERROR(IF(VLOOKUP(X1898,Listor!$T$6:$U$7,2,FALSE)&lt;O1898,TRUE),"")</f>
        <v/>
      </c>
      <c r="Z1898" s="87"/>
      <c r="AA1898" s="104"/>
    </row>
    <row r="1899" spans="2:27" x14ac:dyDescent="0.25">
      <c r="B1899" s="68" t="s">
        <v>68</v>
      </c>
      <c r="C1899" s="80" t="str">
        <f>IFERROR(VLOOKUP(B1899,Listor!$A$6:$B$62,2,FALSE),"")</f>
        <v/>
      </c>
      <c r="D1899" s="80" t="str">
        <f>IFERROR(VLOOKUP(B1899,Listor!$A$6:$C$62,3,FALSE),"")</f>
        <v/>
      </c>
      <c r="E1899" s="110" t="s">
        <v>79</v>
      </c>
      <c r="F1899" s="66"/>
      <c r="G1899" s="35" t="str">
        <f>IFERROR(VLOOKUP(B1899,Listor!$A$6:$G$62,7,FALSE),"")</f>
        <v/>
      </c>
      <c r="H1899" s="63" t="str">
        <f>IFERROR(VLOOKUP(B1899,Listor!$N$6:$O$47,2,FALSE),"")</f>
        <v/>
      </c>
      <c r="I1899" s="63" t="str">
        <f t="shared" si="91"/>
        <v/>
      </c>
      <c r="J1899" s="96" t="str">
        <f>IFERROR(VLOOKUP(B1899,Listor!$N$6:$P$47,3,FALSE)*I1899,"")</f>
        <v/>
      </c>
      <c r="K1899" s="81"/>
      <c r="L1899" s="88" t="str">
        <f>IFERROR((VLOOKUP(B1899,Listor!$N$6:$P$47,3,FALSE)*Biologiska!K1899)+(VLOOKUP(B1899,Listor!$N$6:$Q$47,4,FALSE)),"")</f>
        <v/>
      </c>
      <c r="M1899" s="63" t="str">
        <f t="shared" si="92"/>
        <v/>
      </c>
      <c r="N1899" s="75"/>
      <c r="O1899" s="84" t="str">
        <f t="shared" si="93"/>
        <v/>
      </c>
      <c r="P1899" s="107"/>
      <c r="Q1899" s="87" t="s">
        <v>79</v>
      </c>
      <c r="R1899" s="87"/>
      <c r="S1899" s="87"/>
      <c r="T1899" s="87"/>
      <c r="U1899" s="87"/>
      <c r="V1899" s="86" t="s">
        <v>79</v>
      </c>
      <c r="W1899" s="75"/>
      <c r="X1899" s="102" t="s">
        <v>79</v>
      </c>
      <c r="Y1899" s="63" t="str">
        <f>IFERROR(IF(VLOOKUP(X1899,Listor!$T$6:$U$7,2,FALSE)&lt;O1899,TRUE),"")</f>
        <v/>
      </c>
      <c r="Z1899" s="87"/>
      <c r="AA1899" s="104"/>
    </row>
    <row r="1900" spans="2:27" x14ac:dyDescent="0.25">
      <c r="B1900" s="68" t="s">
        <v>68</v>
      </c>
      <c r="C1900" s="80" t="str">
        <f>IFERROR(VLOOKUP(B1900,Listor!$A$6:$B$62,2,FALSE),"")</f>
        <v/>
      </c>
      <c r="D1900" s="80" t="str">
        <f>IFERROR(VLOOKUP(B1900,Listor!$A$6:$C$62,3,FALSE),"")</f>
        <v/>
      </c>
      <c r="E1900" s="110" t="s">
        <v>79</v>
      </c>
      <c r="F1900" s="66"/>
      <c r="G1900" s="35" t="str">
        <f>IFERROR(VLOOKUP(B1900,Listor!$A$6:$G$62,7,FALSE),"")</f>
        <v/>
      </c>
      <c r="H1900" s="63" t="str">
        <f>IFERROR(VLOOKUP(B1900,Listor!$N$6:$O$47,2,FALSE),"")</f>
        <v/>
      </c>
      <c r="I1900" s="63" t="str">
        <f t="shared" si="91"/>
        <v/>
      </c>
      <c r="J1900" s="96" t="str">
        <f>IFERROR(VLOOKUP(B1900,Listor!$N$6:$P$47,3,FALSE)*I1900,"")</f>
        <v/>
      </c>
      <c r="K1900" s="81"/>
      <c r="L1900" s="88" t="str">
        <f>IFERROR((VLOOKUP(B1900,Listor!$N$6:$P$47,3,FALSE)*Biologiska!K1900)+(VLOOKUP(B1900,Listor!$N$6:$Q$47,4,FALSE)),"")</f>
        <v/>
      </c>
      <c r="M1900" s="63" t="str">
        <f t="shared" si="92"/>
        <v/>
      </c>
      <c r="N1900" s="75"/>
      <c r="O1900" s="84" t="str">
        <f t="shared" si="93"/>
        <v/>
      </c>
      <c r="P1900" s="107"/>
      <c r="Q1900" s="87" t="s">
        <v>79</v>
      </c>
      <c r="R1900" s="87"/>
      <c r="S1900" s="87"/>
      <c r="T1900" s="87"/>
      <c r="U1900" s="87"/>
      <c r="V1900" s="86" t="s">
        <v>79</v>
      </c>
      <c r="W1900" s="75"/>
      <c r="X1900" s="102" t="s">
        <v>79</v>
      </c>
      <c r="Y1900" s="63" t="str">
        <f>IFERROR(IF(VLOOKUP(X1900,Listor!$T$6:$U$7,2,FALSE)&lt;O1900,TRUE),"")</f>
        <v/>
      </c>
      <c r="Z1900" s="87"/>
      <c r="AA1900" s="104"/>
    </row>
    <row r="1901" spans="2:27" x14ac:dyDescent="0.25">
      <c r="B1901" s="68" t="s">
        <v>68</v>
      </c>
      <c r="C1901" s="80" t="str">
        <f>IFERROR(VLOOKUP(B1901,Listor!$A$6:$B$62,2,FALSE),"")</f>
        <v/>
      </c>
      <c r="D1901" s="80" t="str">
        <f>IFERROR(VLOOKUP(B1901,Listor!$A$6:$C$62,3,FALSE),"")</f>
        <v/>
      </c>
      <c r="E1901" s="110" t="s">
        <v>79</v>
      </c>
      <c r="F1901" s="66"/>
      <c r="G1901" s="35" t="str">
        <f>IFERROR(VLOOKUP(B1901,Listor!$A$6:$G$62,7,FALSE),"")</f>
        <v/>
      </c>
      <c r="H1901" s="63" t="str">
        <f>IFERROR(VLOOKUP(B1901,Listor!$N$6:$O$47,2,FALSE),"")</f>
        <v/>
      </c>
      <c r="I1901" s="63" t="str">
        <f t="shared" si="91"/>
        <v/>
      </c>
      <c r="J1901" s="96" t="str">
        <f>IFERROR(VLOOKUP(B1901,Listor!$N$6:$P$47,3,FALSE)*I1901,"")</f>
        <v/>
      </c>
      <c r="K1901" s="81"/>
      <c r="L1901" s="88" t="str">
        <f>IFERROR((VLOOKUP(B1901,Listor!$N$6:$P$47,3,FALSE)*Biologiska!K1901)+(VLOOKUP(B1901,Listor!$N$6:$Q$47,4,FALSE)),"")</f>
        <v/>
      </c>
      <c r="M1901" s="63" t="str">
        <f t="shared" si="92"/>
        <v/>
      </c>
      <c r="N1901" s="75"/>
      <c r="O1901" s="84" t="str">
        <f t="shared" si="93"/>
        <v/>
      </c>
      <c r="P1901" s="107"/>
      <c r="Q1901" s="87" t="s">
        <v>79</v>
      </c>
      <c r="R1901" s="87"/>
      <c r="S1901" s="87"/>
      <c r="T1901" s="87"/>
      <c r="U1901" s="87"/>
      <c r="V1901" s="86" t="s">
        <v>79</v>
      </c>
      <c r="W1901" s="75"/>
      <c r="X1901" s="102" t="s">
        <v>79</v>
      </c>
      <c r="Y1901" s="63" t="str">
        <f>IFERROR(IF(VLOOKUP(X1901,Listor!$T$6:$U$7,2,FALSE)&lt;O1901,TRUE),"")</f>
        <v/>
      </c>
      <c r="Z1901" s="87"/>
      <c r="AA1901" s="104"/>
    </row>
    <row r="1902" spans="2:27" x14ac:dyDescent="0.25">
      <c r="B1902" s="68" t="s">
        <v>68</v>
      </c>
      <c r="C1902" s="80" t="str">
        <f>IFERROR(VLOOKUP(B1902,Listor!$A$6:$B$62,2,FALSE),"")</f>
        <v/>
      </c>
      <c r="D1902" s="80" t="str">
        <f>IFERROR(VLOOKUP(B1902,Listor!$A$6:$C$62,3,FALSE),"")</f>
        <v/>
      </c>
      <c r="E1902" s="110" t="s">
        <v>79</v>
      </c>
      <c r="F1902" s="66"/>
      <c r="G1902" s="35" t="str">
        <f>IFERROR(VLOOKUP(B1902,Listor!$A$6:$G$62,7,FALSE),"")</f>
        <v/>
      </c>
      <c r="H1902" s="63" t="str">
        <f>IFERROR(VLOOKUP(B1902,Listor!$N$6:$O$47,2,FALSE),"")</f>
        <v/>
      </c>
      <c r="I1902" s="63" t="str">
        <f t="shared" si="91"/>
        <v/>
      </c>
      <c r="J1902" s="96" t="str">
        <f>IFERROR(VLOOKUP(B1902,Listor!$N$6:$P$47,3,FALSE)*I1902,"")</f>
        <v/>
      </c>
      <c r="K1902" s="81"/>
      <c r="L1902" s="88" t="str">
        <f>IFERROR((VLOOKUP(B1902,Listor!$N$6:$P$47,3,FALSE)*Biologiska!K1902)+(VLOOKUP(B1902,Listor!$N$6:$Q$47,4,FALSE)),"")</f>
        <v/>
      </c>
      <c r="M1902" s="63" t="str">
        <f t="shared" si="92"/>
        <v/>
      </c>
      <c r="N1902" s="75"/>
      <c r="O1902" s="84" t="str">
        <f t="shared" si="93"/>
        <v/>
      </c>
      <c r="P1902" s="107"/>
      <c r="Q1902" s="87" t="s">
        <v>79</v>
      </c>
      <c r="R1902" s="87"/>
      <c r="S1902" s="87"/>
      <c r="T1902" s="87"/>
      <c r="U1902" s="87"/>
      <c r="V1902" s="86" t="s">
        <v>79</v>
      </c>
      <c r="W1902" s="75"/>
      <c r="X1902" s="102" t="s">
        <v>79</v>
      </c>
      <c r="Y1902" s="63" t="str">
        <f>IFERROR(IF(VLOOKUP(X1902,Listor!$T$6:$U$7,2,FALSE)&lt;O1902,TRUE),"")</f>
        <v/>
      </c>
      <c r="Z1902" s="87"/>
      <c r="AA1902" s="104"/>
    </row>
    <row r="1903" spans="2:27" x14ac:dyDescent="0.25">
      <c r="B1903" s="68" t="s">
        <v>68</v>
      </c>
      <c r="C1903" s="80" t="str">
        <f>IFERROR(VLOOKUP(B1903,Listor!$A$6:$B$62,2,FALSE),"")</f>
        <v/>
      </c>
      <c r="D1903" s="80" t="str">
        <f>IFERROR(VLOOKUP(B1903,Listor!$A$6:$C$62,3,FALSE),"")</f>
        <v/>
      </c>
      <c r="E1903" s="110" t="s">
        <v>79</v>
      </c>
      <c r="F1903" s="66"/>
      <c r="G1903" s="35" t="str">
        <f>IFERROR(VLOOKUP(B1903,Listor!$A$6:$G$62,7,FALSE),"")</f>
        <v/>
      </c>
      <c r="H1903" s="63" t="str">
        <f>IFERROR(VLOOKUP(B1903,Listor!$N$6:$O$47,2,FALSE),"")</f>
        <v/>
      </c>
      <c r="I1903" s="63" t="str">
        <f t="shared" si="91"/>
        <v/>
      </c>
      <c r="J1903" s="96" t="str">
        <f>IFERROR(VLOOKUP(B1903,Listor!$N$6:$P$47,3,FALSE)*I1903,"")</f>
        <v/>
      </c>
      <c r="K1903" s="81"/>
      <c r="L1903" s="88" t="str">
        <f>IFERROR((VLOOKUP(B1903,Listor!$N$6:$P$47,3,FALSE)*Biologiska!K1903)+(VLOOKUP(B1903,Listor!$N$6:$Q$47,4,FALSE)),"")</f>
        <v/>
      </c>
      <c r="M1903" s="63" t="str">
        <f t="shared" si="92"/>
        <v/>
      </c>
      <c r="N1903" s="75"/>
      <c r="O1903" s="84" t="str">
        <f t="shared" si="93"/>
        <v/>
      </c>
      <c r="P1903" s="107"/>
      <c r="Q1903" s="87" t="s">
        <v>79</v>
      </c>
      <c r="R1903" s="87"/>
      <c r="S1903" s="87"/>
      <c r="T1903" s="87"/>
      <c r="U1903" s="87"/>
      <c r="V1903" s="86" t="s">
        <v>79</v>
      </c>
      <c r="W1903" s="75"/>
      <c r="X1903" s="102" t="s">
        <v>79</v>
      </c>
      <c r="Y1903" s="63" t="str">
        <f>IFERROR(IF(VLOOKUP(X1903,Listor!$T$6:$U$7,2,FALSE)&lt;O1903,TRUE),"")</f>
        <v/>
      </c>
      <c r="Z1903" s="87"/>
      <c r="AA1903" s="104"/>
    </row>
    <row r="1904" spans="2:27" x14ac:dyDescent="0.25">
      <c r="B1904" s="68" t="s">
        <v>68</v>
      </c>
      <c r="C1904" s="80" t="str">
        <f>IFERROR(VLOOKUP(B1904,Listor!$A$6:$B$62,2,FALSE),"")</f>
        <v/>
      </c>
      <c r="D1904" s="80" t="str">
        <f>IFERROR(VLOOKUP(B1904,Listor!$A$6:$C$62,3,FALSE),"")</f>
        <v/>
      </c>
      <c r="E1904" s="110" t="s">
        <v>79</v>
      </c>
      <c r="F1904" s="66"/>
      <c r="G1904" s="35" t="str">
        <f>IFERROR(VLOOKUP(B1904,Listor!$A$6:$G$62,7,FALSE),"")</f>
        <v/>
      </c>
      <c r="H1904" s="63" t="str">
        <f>IFERROR(VLOOKUP(B1904,Listor!$N$6:$O$47,2,FALSE),"")</f>
        <v/>
      </c>
      <c r="I1904" s="63" t="str">
        <f t="shared" si="91"/>
        <v/>
      </c>
      <c r="J1904" s="96" t="str">
        <f>IFERROR(VLOOKUP(B1904,Listor!$N$6:$P$47,3,FALSE)*I1904,"")</f>
        <v/>
      </c>
      <c r="K1904" s="81"/>
      <c r="L1904" s="88" t="str">
        <f>IFERROR((VLOOKUP(B1904,Listor!$N$6:$P$47,3,FALSE)*Biologiska!K1904)+(VLOOKUP(B1904,Listor!$N$6:$Q$47,4,FALSE)),"")</f>
        <v/>
      </c>
      <c r="M1904" s="63" t="str">
        <f t="shared" si="92"/>
        <v/>
      </c>
      <c r="N1904" s="75"/>
      <c r="O1904" s="84" t="str">
        <f t="shared" si="93"/>
        <v/>
      </c>
      <c r="P1904" s="107"/>
      <c r="Q1904" s="87" t="s">
        <v>79</v>
      </c>
      <c r="R1904" s="87"/>
      <c r="S1904" s="87"/>
      <c r="T1904" s="87"/>
      <c r="U1904" s="87"/>
      <c r="V1904" s="86" t="s">
        <v>79</v>
      </c>
      <c r="W1904" s="75"/>
      <c r="X1904" s="102" t="s">
        <v>79</v>
      </c>
      <c r="Y1904" s="63" t="str">
        <f>IFERROR(IF(VLOOKUP(X1904,Listor!$T$6:$U$7,2,FALSE)&lt;O1904,TRUE),"")</f>
        <v/>
      </c>
      <c r="Z1904" s="87"/>
      <c r="AA1904" s="104"/>
    </row>
    <row r="1905" spans="2:27" x14ac:dyDescent="0.25">
      <c r="B1905" s="68" t="s">
        <v>68</v>
      </c>
      <c r="C1905" s="80" t="str">
        <f>IFERROR(VLOOKUP(B1905,Listor!$A$6:$B$62,2,FALSE),"")</f>
        <v/>
      </c>
      <c r="D1905" s="80" t="str">
        <f>IFERROR(VLOOKUP(B1905,Listor!$A$6:$C$62,3,FALSE),"")</f>
        <v/>
      </c>
      <c r="E1905" s="110" t="s">
        <v>79</v>
      </c>
      <c r="F1905" s="66"/>
      <c r="G1905" s="35" t="str">
        <f>IFERROR(VLOOKUP(B1905,Listor!$A$6:$G$62,7,FALSE),"")</f>
        <v/>
      </c>
      <c r="H1905" s="63" t="str">
        <f>IFERROR(VLOOKUP(B1905,Listor!$N$6:$O$47,2,FALSE),"")</f>
        <v/>
      </c>
      <c r="I1905" s="63" t="str">
        <f t="shared" si="91"/>
        <v/>
      </c>
      <c r="J1905" s="96" t="str">
        <f>IFERROR(VLOOKUP(B1905,Listor!$N$6:$P$47,3,FALSE)*I1905,"")</f>
        <v/>
      </c>
      <c r="K1905" s="81"/>
      <c r="L1905" s="88" t="str">
        <f>IFERROR((VLOOKUP(B1905,Listor!$N$6:$P$47,3,FALSE)*Biologiska!K1905)+(VLOOKUP(B1905,Listor!$N$6:$Q$47,4,FALSE)),"")</f>
        <v/>
      </c>
      <c r="M1905" s="63" t="str">
        <f t="shared" si="92"/>
        <v/>
      </c>
      <c r="N1905" s="75"/>
      <c r="O1905" s="84" t="str">
        <f t="shared" si="93"/>
        <v/>
      </c>
      <c r="P1905" s="107"/>
      <c r="Q1905" s="87" t="s">
        <v>79</v>
      </c>
      <c r="R1905" s="87"/>
      <c r="S1905" s="87"/>
      <c r="T1905" s="87"/>
      <c r="U1905" s="87"/>
      <c r="V1905" s="86" t="s">
        <v>79</v>
      </c>
      <c r="W1905" s="75"/>
      <c r="X1905" s="102" t="s">
        <v>79</v>
      </c>
      <c r="Y1905" s="63" t="str">
        <f>IFERROR(IF(VLOOKUP(X1905,Listor!$T$6:$U$7,2,FALSE)&lt;O1905,TRUE),"")</f>
        <v/>
      </c>
      <c r="Z1905" s="87"/>
      <c r="AA1905" s="104"/>
    </row>
    <row r="1906" spans="2:27" x14ac:dyDescent="0.25">
      <c r="B1906" s="68" t="s">
        <v>68</v>
      </c>
      <c r="C1906" s="80" t="str">
        <f>IFERROR(VLOOKUP(B1906,Listor!$A$6:$B$62,2,FALSE),"")</f>
        <v/>
      </c>
      <c r="D1906" s="80" t="str">
        <f>IFERROR(VLOOKUP(B1906,Listor!$A$6:$C$62,3,FALSE),"")</f>
        <v/>
      </c>
      <c r="E1906" s="110" t="s">
        <v>79</v>
      </c>
      <c r="F1906" s="66"/>
      <c r="G1906" s="35" t="str">
        <f>IFERROR(VLOOKUP(B1906,Listor!$A$6:$G$62,7,FALSE),"")</f>
        <v/>
      </c>
      <c r="H1906" s="63" t="str">
        <f>IFERROR(VLOOKUP(B1906,Listor!$N$6:$O$47,2,FALSE),"")</f>
        <v/>
      </c>
      <c r="I1906" s="63" t="str">
        <f t="shared" si="91"/>
        <v/>
      </c>
      <c r="J1906" s="96" t="str">
        <f>IFERROR(VLOOKUP(B1906,Listor!$N$6:$P$47,3,FALSE)*I1906,"")</f>
        <v/>
      </c>
      <c r="K1906" s="81"/>
      <c r="L1906" s="88" t="str">
        <f>IFERROR((VLOOKUP(B1906,Listor!$N$6:$P$47,3,FALSE)*Biologiska!K1906)+(VLOOKUP(B1906,Listor!$N$6:$Q$47,4,FALSE)),"")</f>
        <v/>
      </c>
      <c r="M1906" s="63" t="str">
        <f t="shared" si="92"/>
        <v/>
      </c>
      <c r="N1906" s="75"/>
      <c r="O1906" s="84" t="str">
        <f t="shared" si="93"/>
        <v/>
      </c>
      <c r="P1906" s="107"/>
      <c r="Q1906" s="87" t="s">
        <v>79</v>
      </c>
      <c r="R1906" s="87"/>
      <c r="S1906" s="87"/>
      <c r="T1906" s="87"/>
      <c r="U1906" s="87"/>
      <c r="V1906" s="86" t="s">
        <v>79</v>
      </c>
      <c r="W1906" s="75"/>
      <c r="X1906" s="102" t="s">
        <v>79</v>
      </c>
      <c r="Y1906" s="63" t="str">
        <f>IFERROR(IF(VLOOKUP(X1906,Listor!$T$6:$U$7,2,FALSE)&lt;O1906,TRUE),"")</f>
        <v/>
      </c>
      <c r="Z1906" s="87"/>
      <c r="AA1906" s="104"/>
    </row>
    <row r="1907" spans="2:27" x14ac:dyDescent="0.25">
      <c r="B1907" s="68" t="s">
        <v>68</v>
      </c>
      <c r="C1907" s="80" t="str">
        <f>IFERROR(VLOOKUP(B1907,Listor!$A$6:$B$62,2,FALSE),"")</f>
        <v/>
      </c>
      <c r="D1907" s="80" t="str">
        <f>IFERROR(VLOOKUP(B1907,Listor!$A$6:$C$62,3,FALSE),"")</f>
        <v/>
      </c>
      <c r="E1907" s="110" t="s">
        <v>79</v>
      </c>
      <c r="F1907" s="66"/>
      <c r="G1907" s="35" t="str">
        <f>IFERROR(VLOOKUP(B1907,Listor!$A$6:$G$62,7,FALSE),"")</f>
        <v/>
      </c>
      <c r="H1907" s="63" t="str">
        <f>IFERROR(VLOOKUP(B1907,Listor!$N$6:$O$47,2,FALSE),"")</f>
        <v/>
      </c>
      <c r="I1907" s="63" t="str">
        <f t="shared" si="91"/>
        <v/>
      </c>
      <c r="J1907" s="96" t="str">
        <f>IFERROR(VLOOKUP(B1907,Listor!$N$6:$P$47,3,FALSE)*I1907,"")</f>
        <v/>
      </c>
      <c r="K1907" s="81"/>
      <c r="L1907" s="88" t="str">
        <f>IFERROR((VLOOKUP(B1907,Listor!$N$6:$P$47,3,FALSE)*Biologiska!K1907)+(VLOOKUP(B1907,Listor!$N$6:$Q$47,4,FALSE)),"")</f>
        <v/>
      </c>
      <c r="M1907" s="63" t="str">
        <f t="shared" si="92"/>
        <v/>
      </c>
      <c r="N1907" s="75"/>
      <c r="O1907" s="84" t="str">
        <f t="shared" si="93"/>
        <v/>
      </c>
      <c r="P1907" s="107"/>
      <c r="Q1907" s="87" t="s">
        <v>79</v>
      </c>
      <c r="R1907" s="87"/>
      <c r="S1907" s="87"/>
      <c r="T1907" s="87"/>
      <c r="U1907" s="87"/>
      <c r="V1907" s="86" t="s">
        <v>79</v>
      </c>
      <c r="W1907" s="75"/>
      <c r="X1907" s="102" t="s">
        <v>79</v>
      </c>
      <c r="Y1907" s="63" t="str">
        <f>IFERROR(IF(VLOOKUP(X1907,Listor!$T$6:$U$7,2,FALSE)&lt;O1907,TRUE),"")</f>
        <v/>
      </c>
      <c r="Z1907" s="87"/>
      <c r="AA1907" s="104"/>
    </row>
    <row r="1908" spans="2:27" x14ac:dyDescent="0.25">
      <c r="B1908" s="68" t="s">
        <v>68</v>
      </c>
      <c r="C1908" s="80" t="str">
        <f>IFERROR(VLOOKUP(B1908,Listor!$A$6:$B$62,2,FALSE),"")</f>
        <v/>
      </c>
      <c r="D1908" s="80" t="str">
        <f>IFERROR(VLOOKUP(B1908,Listor!$A$6:$C$62,3,FALSE),"")</f>
        <v/>
      </c>
      <c r="E1908" s="110" t="s">
        <v>79</v>
      </c>
      <c r="F1908" s="66"/>
      <c r="G1908" s="35" t="str">
        <f>IFERROR(VLOOKUP(B1908,Listor!$A$6:$G$62,7,FALSE),"")</f>
        <v/>
      </c>
      <c r="H1908" s="63" t="str">
        <f>IFERROR(VLOOKUP(B1908,Listor!$N$6:$O$47,2,FALSE),"")</f>
        <v/>
      </c>
      <c r="I1908" s="63" t="str">
        <f t="shared" si="91"/>
        <v/>
      </c>
      <c r="J1908" s="96" t="str">
        <f>IFERROR(VLOOKUP(B1908,Listor!$N$6:$P$47,3,FALSE)*I1908,"")</f>
        <v/>
      </c>
      <c r="K1908" s="81"/>
      <c r="L1908" s="88" t="str">
        <f>IFERROR((VLOOKUP(B1908,Listor!$N$6:$P$47,3,FALSE)*Biologiska!K1908)+(VLOOKUP(B1908,Listor!$N$6:$Q$47,4,FALSE)),"")</f>
        <v/>
      </c>
      <c r="M1908" s="63" t="str">
        <f t="shared" si="92"/>
        <v/>
      </c>
      <c r="N1908" s="75"/>
      <c r="O1908" s="84" t="str">
        <f t="shared" si="93"/>
        <v/>
      </c>
      <c r="P1908" s="107"/>
      <c r="Q1908" s="87" t="s">
        <v>79</v>
      </c>
      <c r="R1908" s="87"/>
      <c r="S1908" s="87"/>
      <c r="T1908" s="87"/>
      <c r="U1908" s="87"/>
      <c r="V1908" s="86" t="s">
        <v>79</v>
      </c>
      <c r="W1908" s="75"/>
      <c r="X1908" s="102" t="s">
        <v>79</v>
      </c>
      <c r="Y1908" s="63" t="str">
        <f>IFERROR(IF(VLOOKUP(X1908,Listor!$T$6:$U$7,2,FALSE)&lt;O1908,TRUE),"")</f>
        <v/>
      </c>
      <c r="Z1908" s="87"/>
      <c r="AA1908" s="104"/>
    </row>
    <row r="1909" spans="2:27" x14ac:dyDescent="0.25">
      <c r="B1909" s="68" t="s">
        <v>68</v>
      </c>
      <c r="C1909" s="80" t="str">
        <f>IFERROR(VLOOKUP(B1909,Listor!$A$6:$B$62,2,FALSE),"")</f>
        <v/>
      </c>
      <c r="D1909" s="80" t="str">
        <f>IFERROR(VLOOKUP(B1909,Listor!$A$6:$C$62,3,FALSE),"")</f>
        <v/>
      </c>
      <c r="E1909" s="110" t="s">
        <v>79</v>
      </c>
      <c r="F1909" s="66"/>
      <c r="G1909" s="35" t="str">
        <f>IFERROR(VLOOKUP(B1909,Listor!$A$6:$G$62,7,FALSE),"")</f>
        <v/>
      </c>
      <c r="H1909" s="63" t="str">
        <f>IFERROR(VLOOKUP(B1909,Listor!$N$6:$O$47,2,FALSE),"")</f>
        <v/>
      </c>
      <c r="I1909" s="63" t="str">
        <f t="shared" si="91"/>
        <v/>
      </c>
      <c r="J1909" s="96" t="str">
        <f>IFERROR(VLOOKUP(B1909,Listor!$N$6:$P$47,3,FALSE)*I1909,"")</f>
        <v/>
      </c>
      <c r="K1909" s="81"/>
      <c r="L1909" s="88" t="str">
        <f>IFERROR((VLOOKUP(B1909,Listor!$N$6:$P$47,3,FALSE)*Biologiska!K1909)+(VLOOKUP(B1909,Listor!$N$6:$Q$47,4,FALSE)),"")</f>
        <v/>
      </c>
      <c r="M1909" s="63" t="str">
        <f t="shared" si="92"/>
        <v/>
      </c>
      <c r="N1909" s="75"/>
      <c r="O1909" s="84" t="str">
        <f t="shared" si="93"/>
        <v/>
      </c>
      <c r="P1909" s="107"/>
      <c r="Q1909" s="87" t="s">
        <v>79</v>
      </c>
      <c r="R1909" s="87"/>
      <c r="S1909" s="87"/>
      <c r="T1909" s="87"/>
      <c r="U1909" s="87"/>
      <c r="V1909" s="86" t="s">
        <v>79</v>
      </c>
      <c r="W1909" s="75"/>
      <c r="X1909" s="102" t="s">
        <v>79</v>
      </c>
      <c r="Y1909" s="63" t="str">
        <f>IFERROR(IF(VLOOKUP(X1909,Listor!$T$6:$U$7,2,FALSE)&lt;O1909,TRUE),"")</f>
        <v/>
      </c>
      <c r="Z1909" s="87"/>
      <c r="AA1909" s="104"/>
    </row>
    <row r="1910" spans="2:27" x14ac:dyDescent="0.25">
      <c r="B1910" s="68" t="s">
        <v>68</v>
      </c>
      <c r="C1910" s="80" t="str">
        <f>IFERROR(VLOOKUP(B1910,Listor!$A$6:$B$62,2,FALSE),"")</f>
        <v/>
      </c>
      <c r="D1910" s="80" t="str">
        <f>IFERROR(VLOOKUP(B1910,Listor!$A$6:$C$62,3,FALSE),"")</f>
        <v/>
      </c>
      <c r="E1910" s="110" t="s">
        <v>79</v>
      </c>
      <c r="F1910" s="66"/>
      <c r="G1910" s="35" t="str">
        <f>IFERROR(VLOOKUP(B1910,Listor!$A$6:$G$62,7,FALSE),"")</f>
        <v/>
      </c>
      <c r="H1910" s="63" t="str">
        <f>IFERROR(VLOOKUP(B1910,Listor!$N$6:$O$47,2,FALSE),"")</f>
        <v/>
      </c>
      <c r="I1910" s="63" t="str">
        <f t="shared" si="91"/>
        <v/>
      </c>
      <c r="J1910" s="96" t="str">
        <f>IFERROR(VLOOKUP(B1910,Listor!$N$6:$P$47,3,FALSE)*I1910,"")</f>
        <v/>
      </c>
      <c r="K1910" s="81"/>
      <c r="L1910" s="88" t="str">
        <f>IFERROR((VLOOKUP(B1910,Listor!$N$6:$P$47,3,FALSE)*Biologiska!K1910)+(VLOOKUP(B1910,Listor!$N$6:$Q$47,4,FALSE)),"")</f>
        <v/>
      </c>
      <c r="M1910" s="63" t="str">
        <f t="shared" si="92"/>
        <v/>
      </c>
      <c r="N1910" s="75"/>
      <c r="O1910" s="84" t="str">
        <f t="shared" si="93"/>
        <v/>
      </c>
      <c r="P1910" s="107"/>
      <c r="Q1910" s="87" t="s">
        <v>79</v>
      </c>
      <c r="R1910" s="87"/>
      <c r="S1910" s="87"/>
      <c r="T1910" s="87"/>
      <c r="U1910" s="87"/>
      <c r="V1910" s="86" t="s">
        <v>79</v>
      </c>
      <c r="W1910" s="75"/>
      <c r="X1910" s="102" t="s">
        <v>79</v>
      </c>
      <c r="Y1910" s="63" t="str">
        <f>IFERROR(IF(VLOOKUP(X1910,Listor!$T$6:$U$7,2,FALSE)&lt;O1910,TRUE),"")</f>
        <v/>
      </c>
      <c r="Z1910" s="87"/>
      <c r="AA1910" s="104"/>
    </row>
    <row r="1911" spans="2:27" x14ac:dyDescent="0.25">
      <c r="B1911" s="68" t="s">
        <v>68</v>
      </c>
      <c r="C1911" s="80" t="str">
        <f>IFERROR(VLOOKUP(B1911,Listor!$A$6:$B$62,2,FALSE),"")</f>
        <v/>
      </c>
      <c r="D1911" s="80" t="str">
        <f>IFERROR(VLOOKUP(B1911,Listor!$A$6:$C$62,3,FALSE),"")</f>
        <v/>
      </c>
      <c r="E1911" s="110" t="s">
        <v>79</v>
      </c>
      <c r="F1911" s="66"/>
      <c r="G1911" s="35" t="str">
        <f>IFERROR(VLOOKUP(B1911,Listor!$A$6:$G$62,7,FALSE),"")</f>
        <v/>
      </c>
      <c r="H1911" s="63" t="str">
        <f>IFERROR(VLOOKUP(B1911,Listor!$N$6:$O$47,2,FALSE),"")</f>
        <v/>
      </c>
      <c r="I1911" s="63" t="str">
        <f t="shared" si="91"/>
        <v/>
      </c>
      <c r="J1911" s="96" t="str">
        <f>IFERROR(VLOOKUP(B1911,Listor!$N$6:$P$47,3,FALSE)*I1911,"")</f>
        <v/>
      </c>
      <c r="K1911" s="81"/>
      <c r="L1911" s="88" t="str">
        <f>IFERROR((VLOOKUP(B1911,Listor!$N$6:$P$47,3,FALSE)*Biologiska!K1911)+(VLOOKUP(B1911,Listor!$N$6:$Q$47,4,FALSE)),"")</f>
        <v/>
      </c>
      <c r="M1911" s="63" t="str">
        <f t="shared" si="92"/>
        <v/>
      </c>
      <c r="N1911" s="75"/>
      <c r="O1911" s="84" t="str">
        <f t="shared" si="93"/>
        <v/>
      </c>
      <c r="P1911" s="107"/>
      <c r="Q1911" s="87" t="s">
        <v>79</v>
      </c>
      <c r="R1911" s="87"/>
      <c r="S1911" s="87"/>
      <c r="T1911" s="87"/>
      <c r="U1911" s="87"/>
      <c r="V1911" s="86" t="s">
        <v>79</v>
      </c>
      <c r="W1911" s="75"/>
      <c r="X1911" s="102" t="s">
        <v>79</v>
      </c>
      <c r="Y1911" s="63" t="str">
        <f>IFERROR(IF(VLOOKUP(X1911,Listor!$T$6:$U$7,2,FALSE)&lt;O1911,TRUE),"")</f>
        <v/>
      </c>
      <c r="Z1911" s="87"/>
      <c r="AA1911" s="104"/>
    </row>
    <row r="1912" spans="2:27" x14ac:dyDescent="0.25">
      <c r="B1912" s="68" t="s">
        <v>68</v>
      </c>
      <c r="C1912" s="80" t="str">
        <f>IFERROR(VLOOKUP(B1912,Listor!$A$6:$B$62,2,FALSE),"")</f>
        <v/>
      </c>
      <c r="D1912" s="80" t="str">
        <f>IFERROR(VLOOKUP(B1912,Listor!$A$6:$C$62,3,FALSE),"")</f>
        <v/>
      </c>
      <c r="E1912" s="110" t="s">
        <v>79</v>
      </c>
      <c r="F1912" s="66"/>
      <c r="G1912" s="35" t="str">
        <f>IFERROR(VLOOKUP(B1912,Listor!$A$6:$G$62,7,FALSE),"")</f>
        <v/>
      </c>
      <c r="H1912" s="63" t="str">
        <f>IFERROR(VLOOKUP(B1912,Listor!$N$6:$O$47,2,FALSE),"")</f>
        <v/>
      </c>
      <c r="I1912" s="63" t="str">
        <f t="shared" si="91"/>
        <v/>
      </c>
      <c r="J1912" s="96" t="str">
        <f>IFERROR(VLOOKUP(B1912,Listor!$N$6:$P$47,3,FALSE)*I1912,"")</f>
        <v/>
      </c>
      <c r="K1912" s="81"/>
      <c r="L1912" s="88" t="str">
        <f>IFERROR((VLOOKUP(B1912,Listor!$N$6:$P$47,3,FALSE)*Biologiska!K1912)+(VLOOKUP(B1912,Listor!$N$6:$Q$47,4,FALSE)),"")</f>
        <v/>
      </c>
      <c r="M1912" s="63" t="str">
        <f t="shared" si="92"/>
        <v/>
      </c>
      <c r="N1912" s="75"/>
      <c r="O1912" s="84" t="str">
        <f t="shared" si="93"/>
        <v/>
      </c>
      <c r="P1912" s="107"/>
      <c r="Q1912" s="87" t="s">
        <v>79</v>
      </c>
      <c r="R1912" s="87"/>
      <c r="S1912" s="87"/>
      <c r="T1912" s="87"/>
      <c r="U1912" s="87"/>
      <c r="V1912" s="86" t="s">
        <v>79</v>
      </c>
      <c r="W1912" s="75"/>
      <c r="X1912" s="102" t="s">
        <v>79</v>
      </c>
      <c r="Y1912" s="63" t="str">
        <f>IFERROR(IF(VLOOKUP(X1912,Listor!$T$6:$U$7,2,FALSE)&lt;O1912,TRUE),"")</f>
        <v/>
      </c>
      <c r="Z1912" s="87"/>
      <c r="AA1912" s="104"/>
    </row>
    <row r="1913" spans="2:27" x14ac:dyDescent="0.25">
      <c r="B1913" s="68" t="s">
        <v>68</v>
      </c>
      <c r="C1913" s="80" t="str">
        <f>IFERROR(VLOOKUP(B1913,Listor!$A$6:$B$62,2,FALSE),"")</f>
        <v/>
      </c>
      <c r="D1913" s="80" t="str">
        <f>IFERROR(VLOOKUP(B1913,Listor!$A$6:$C$62,3,FALSE),"")</f>
        <v/>
      </c>
      <c r="E1913" s="110" t="s">
        <v>79</v>
      </c>
      <c r="F1913" s="66"/>
      <c r="G1913" s="35" t="str">
        <f>IFERROR(VLOOKUP(B1913,Listor!$A$6:$G$62,7,FALSE),"")</f>
        <v/>
      </c>
      <c r="H1913" s="63" t="str">
        <f>IFERROR(VLOOKUP(B1913,Listor!$N$6:$O$47,2,FALSE),"")</f>
        <v/>
      </c>
      <c r="I1913" s="63" t="str">
        <f t="shared" si="91"/>
        <v/>
      </c>
      <c r="J1913" s="96" t="str">
        <f>IFERROR(VLOOKUP(B1913,Listor!$N$6:$P$47,3,FALSE)*I1913,"")</f>
        <v/>
      </c>
      <c r="K1913" s="81"/>
      <c r="L1913" s="88" t="str">
        <f>IFERROR((VLOOKUP(B1913,Listor!$N$6:$P$47,3,FALSE)*Biologiska!K1913)+(VLOOKUP(B1913,Listor!$N$6:$Q$47,4,FALSE)),"")</f>
        <v/>
      </c>
      <c r="M1913" s="63" t="str">
        <f t="shared" si="92"/>
        <v/>
      </c>
      <c r="N1913" s="75"/>
      <c r="O1913" s="84" t="str">
        <f t="shared" si="93"/>
        <v/>
      </c>
      <c r="P1913" s="107"/>
      <c r="Q1913" s="87" t="s">
        <v>79</v>
      </c>
      <c r="R1913" s="87"/>
      <c r="S1913" s="87"/>
      <c r="T1913" s="87"/>
      <c r="U1913" s="87"/>
      <c r="V1913" s="86" t="s">
        <v>79</v>
      </c>
      <c r="W1913" s="75"/>
      <c r="X1913" s="102" t="s">
        <v>79</v>
      </c>
      <c r="Y1913" s="63" t="str">
        <f>IFERROR(IF(VLOOKUP(X1913,Listor!$T$6:$U$7,2,FALSE)&lt;O1913,TRUE),"")</f>
        <v/>
      </c>
      <c r="Z1913" s="87"/>
      <c r="AA1913" s="104"/>
    </row>
    <row r="1914" spans="2:27" x14ac:dyDescent="0.25">
      <c r="B1914" s="68" t="s">
        <v>68</v>
      </c>
      <c r="C1914" s="80" t="str">
        <f>IFERROR(VLOOKUP(B1914,Listor!$A$6:$B$62,2,FALSE),"")</f>
        <v/>
      </c>
      <c r="D1914" s="80" t="str">
        <f>IFERROR(VLOOKUP(B1914,Listor!$A$6:$C$62,3,FALSE),"")</f>
        <v/>
      </c>
      <c r="E1914" s="110" t="s">
        <v>79</v>
      </c>
      <c r="F1914" s="66"/>
      <c r="G1914" s="35" t="str">
        <f>IFERROR(VLOOKUP(B1914,Listor!$A$6:$G$62,7,FALSE),"")</f>
        <v/>
      </c>
      <c r="H1914" s="63" t="str">
        <f>IFERROR(VLOOKUP(B1914,Listor!$N$6:$O$47,2,FALSE),"")</f>
        <v/>
      </c>
      <c r="I1914" s="63" t="str">
        <f t="shared" si="91"/>
        <v/>
      </c>
      <c r="J1914" s="96" t="str">
        <f>IFERROR(VLOOKUP(B1914,Listor!$N$6:$P$47,3,FALSE)*I1914,"")</f>
        <v/>
      </c>
      <c r="K1914" s="81"/>
      <c r="L1914" s="88" t="str">
        <f>IFERROR((VLOOKUP(B1914,Listor!$N$6:$P$47,3,FALSE)*Biologiska!K1914)+(VLOOKUP(B1914,Listor!$N$6:$Q$47,4,FALSE)),"")</f>
        <v/>
      </c>
      <c r="M1914" s="63" t="str">
        <f t="shared" si="92"/>
        <v/>
      </c>
      <c r="N1914" s="75"/>
      <c r="O1914" s="84" t="str">
        <f t="shared" si="93"/>
        <v/>
      </c>
      <c r="P1914" s="107"/>
      <c r="Q1914" s="87" t="s">
        <v>79</v>
      </c>
      <c r="R1914" s="87"/>
      <c r="S1914" s="87"/>
      <c r="T1914" s="87"/>
      <c r="U1914" s="87"/>
      <c r="V1914" s="86" t="s">
        <v>79</v>
      </c>
      <c r="W1914" s="75"/>
      <c r="X1914" s="102" t="s">
        <v>79</v>
      </c>
      <c r="Y1914" s="63" t="str">
        <f>IFERROR(IF(VLOOKUP(X1914,Listor!$T$6:$U$7,2,FALSE)&lt;O1914,TRUE),"")</f>
        <v/>
      </c>
      <c r="Z1914" s="87"/>
      <c r="AA1914" s="104"/>
    </row>
    <row r="1915" spans="2:27" x14ac:dyDescent="0.25">
      <c r="B1915" s="68" t="s">
        <v>68</v>
      </c>
      <c r="C1915" s="80" t="str">
        <f>IFERROR(VLOOKUP(B1915,Listor!$A$6:$B$62,2,FALSE),"")</f>
        <v/>
      </c>
      <c r="D1915" s="80" t="str">
        <f>IFERROR(VLOOKUP(B1915,Listor!$A$6:$C$62,3,FALSE),"")</f>
        <v/>
      </c>
      <c r="E1915" s="110" t="s">
        <v>79</v>
      </c>
      <c r="F1915" s="66"/>
      <c r="G1915" s="35" t="str">
        <f>IFERROR(VLOOKUP(B1915,Listor!$A$6:$G$62,7,FALSE),"")</f>
        <v/>
      </c>
      <c r="H1915" s="63" t="str">
        <f>IFERROR(VLOOKUP(B1915,Listor!$N$6:$O$47,2,FALSE),"")</f>
        <v/>
      </c>
      <c r="I1915" s="63" t="str">
        <f t="shared" si="91"/>
        <v/>
      </c>
      <c r="J1915" s="96" t="str">
        <f>IFERROR(VLOOKUP(B1915,Listor!$N$6:$P$47,3,FALSE)*I1915,"")</f>
        <v/>
      </c>
      <c r="K1915" s="81"/>
      <c r="L1915" s="88" t="str">
        <f>IFERROR((VLOOKUP(B1915,Listor!$N$6:$P$47,3,FALSE)*Biologiska!K1915)+(VLOOKUP(B1915,Listor!$N$6:$Q$47,4,FALSE)),"")</f>
        <v/>
      </c>
      <c r="M1915" s="63" t="str">
        <f t="shared" si="92"/>
        <v/>
      </c>
      <c r="N1915" s="75"/>
      <c r="O1915" s="84" t="str">
        <f t="shared" si="93"/>
        <v/>
      </c>
      <c r="P1915" s="107"/>
      <c r="Q1915" s="87" t="s">
        <v>79</v>
      </c>
      <c r="R1915" s="87"/>
      <c r="S1915" s="87"/>
      <c r="T1915" s="87"/>
      <c r="U1915" s="87"/>
      <c r="V1915" s="86" t="s">
        <v>79</v>
      </c>
      <c r="W1915" s="75"/>
      <c r="X1915" s="102" t="s">
        <v>79</v>
      </c>
      <c r="Y1915" s="63" t="str">
        <f>IFERROR(IF(VLOOKUP(X1915,Listor!$T$6:$U$7,2,FALSE)&lt;O1915,TRUE),"")</f>
        <v/>
      </c>
      <c r="Z1915" s="87"/>
      <c r="AA1915" s="104"/>
    </row>
    <row r="1916" spans="2:27" x14ac:dyDescent="0.25">
      <c r="B1916" s="68" t="s">
        <v>68</v>
      </c>
      <c r="C1916" s="80" t="str">
        <f>IFERROR(VLOOKUP(B1916,Listor!$A$6:$B$62,2,FALSE),"")</f>
        <v/>
      </c>
      <c r="D1916" s="80" t="str">
        <f>IFERROR(VLOOKUP(B1916,Listor!$A$6:$C$62,3,FALSE),"")</f>
        <v/>
      </c>
      <c r="E1916" s="110" t="s">
        <v>79</v>
      </c>
      <c r="F1916" s="66"/>
      <c r="G1916" s="35" t="str">
        <f>IFERROR(VLOOKUP(B1916,Listor!$A$6:$G$62,7,FALSE),"")</f>
        <v/>
      </c>
      <c r="H1916" s="63" t="str">
        <f>IFERROR(VLOOKUP(B1916,Listor!$N$6:$O$47,2,FALSE),"")</f>
        <v/>
      </c>
      <c r="I1916" s="63" t="str">
        <f t="shared" si="91"/>
        <v/>
      </c>
      <c r="J1916" s="96" t="str">
        <f>IFERROR(VLOOKUP(B1916,Listor!$N$6:$P$47,3,FALSE)*I1916,"")</f>
        <v/>
      </c>
      <c r="K1916" s="81"/>
      <c r="L1916" s="88" t="str">
        <f>IFERROR((VLOOKUP(B1916,Listor!$N$6:$P$47,3,FALSE)*Biologiska!K1916)+(VLOOKUP(B1916,Listor!$N$6:$Q$47,4,FALSE)),"")</f>
        <v/>
      </c>
      <c r="M1916" s="63" t="str">
        <f t="shared" si="92"/>
        <v/>
      </c>
      <c r="N1916" s="75"/>
      <c r="O1916" s="84" t="str">
        <f t="shared" si="93"/>
        <v/>
      </c>
      <c r="P1916" s="107"/>
      <c r="Q1916" s="87" t="s">
        <v>79</v>
      </c>
      <c r="R1916" s="87"/>
      <c r="S1916" s="87"/>
      <c r="T1916" s="87"/>
      <c r="U1916" s="87"/>
      <c r="V1916" s="86" t="s">
        <v>79</v>
      </c>
      <c r="W1916" s="75"/>
      <c r="X1916" s="102" t="s">
        <v>79</v>
      </c>
      <c r="Y1916" s="63" t="str">
        <f>IFERROR(IF(VLOOKUP(X1916,Listor!$T$6:$U$7,2,FALSE)&lt;O1916,TRUE),"")</f>
        <v/>
      </c>
      <c r="Z1916" s="87"/>
      <c r="AA1916" s="104"/>
    </row>
    <row r="1917" spans="2:27" x14ac:dyDescent="0.25">
      <c r="B1917" s="68" t="s">
        <v>68</v>
      </c>
      <c r="C1917" s="80" t="str">
        <f>IFERROR(VLOOKUP(B1917,Listor!$A$6:$B$62,2,FALSE),"")</f>
        <v/>
      </c>
      <c r="D1917" s="80" t="str">
        <f>IFERROR(VLOOKUP(B1917,Listor!$A$6:$C$62,3,FALSE),"")</f>
        <v/>
      </c>
      <c r="E1917" s="110" t="s">
        <v>79</v>
      </c>
      <c r="F1917" s="66"/>
      <c r="G1917" s="35" t="str">
        <f>IFERROR(VLOOKUP(B1917,Listor!$A$6:$G$62,7,FALSE),"")</f>
        <v/>
      </c>
      <c r="H1917" s="63" t="str">
        <f>IFERROR(VLOOKUP(B1917,Listor!$N$6:$O$47,2,FALSE),"")</f>
        <v/>
      </c>
      <c r="I1917" s="63" t="str">
        <f t="shared" si="91"/>
        <v/>
      </c>
      <c r="J1917" s="96" t="str">
        <f>IFERROR(VLOOKUP(B1917,Listor!$N$6:$P$47,3,FALSE)*I1917,"")</f>
        <v/>
      </c>
      <c r="K1917" s="81"/>
      <c r="L1917" s="88" t="str">
        <f>IFERROR((VLOOKUP(B1917,Listor!$N$6:$P$47,3,FALSE)*Biologiska!K1917)+(VLOOKUP(B1917,Listor!$N$6:$Q$47,4,FALSE)),"")</f>
        <v/>
      </c>
      <c r="M1917" s="63" t="str">
        <f t="shared" si="92"/>
        <v/>
      </c>
      <c r="N1917" s="75"/>
      <c r="O1917" s="84" t="str">
        <f t="shared" si="93"/>
        <v/>
      </c>
      <c r="P1917" s="107"/>
      <c r="Q1917" s="87" t="s">
        <v>79</v>
      </c>
      <c r="R1917" s="87"/>
      <c r="S1917" s="87"/>
      <c r="T1917" s="87"/>
      <c r="U1917" s="87"/>
      <c r="V1917" s="86" t="s">
        <v>79</v>
      </c>
      <c r="W1917" s="75"/>
      <c r="X1917" s="102" t="s">
        <v>79</v>
      </c>
      <c r="Y1917" s="63" t="str">
        <f>IFERROR(IF(VLOOKUP(X1917,Listor!$T$6:$U$7,2,FALSE)&lt;O1917,TRUE),"")</f>
        <v/>
      </c>
      <c r="Z1917" s="87"/>
      <c r="AA1917" s="104"/>
    </row>
    <row r="1918" spans="2:27" x14ac:dyDescent="0.25">
      <c r="B1918" s="68" t="s">
        <v>68</v>
      </c>
      <c r="C1918" s="80" t="str">
        <f>IFERROR(VLOOKUP(B1918,Listor!$A$6:$B$62,2,FALSE),"")</f>
        <v/>
      </c>
      <c r="D1918" s="80" t="str">
        <f>IFERROR(VLOOKUP(B1918,Listor!$A$6:$C$62,3,FALSE),"")</f>
        <v/>
      </c>
      <c r="E1918" s="110" t="s">
        <v>79</v>
      </c>
      <c r="F1918" s="66"/>
      <c r="G1918" s="35" t="str">
        <f>IFERROR(VLOOKUP(B1918,Listor!$A$6:$G$62,7,FALSE),"")</f>
        <v/>
      </c>
      <c r="H1918" s="63" t="str">
        <f>IFERROR(VLOOKUP(B1918,Listor!$N$6:$O$47,2,FALSE),"")</f>
        <v/>
      </c>
      <c r="I1918" s="63" t="str">
        <f t="shared" si="91"/>
        <v/>
      </c>
      <c r="J1918" s="96" t="str">
        <f>IFERROR(VLOOKUP(B1918,Listor!$N$6:$P$47,3,FALSE)*I1918,"")</f>
        <v/>
      </c>
      <c r="K1918" s="81"/>
      <c r="L1918" s="88" t="str">
        <f>IFERROR((VLOOKUP(B1918,Listor!$N$6:$P$47,3,FALSE)*Biologiska!K1918)+(VLOOKUP(B1918,Listor!$N$6:$Q$47,4,FALSE)),"")</f>
        <v/>
      </c>
      <c r="M1918" s="63" t="str">
        <f t="shared" si="92"/>
        <v/>
      </c>
      <c r="N1918" s="75"/>
      <c r="O1918" s="84" t="str">
        <f t="shared" si="93"/>
        <v/>
      </c>
      <c r="P1918" s="107"/>
      <c r="Q1918" s="87" t="s">
        <v>79</v>
      </c>
      <c r="R1918" s="87"/>
      <c r="S1918" s="87"/>
      <c r="T1918" s="87"/>
      <c r="U1918" s="87"/>
      <c r="V1918" s="86" t="s">
        <v>79</v>
      </c>
      <c r="W1918" s="75"/>
      <c r="X1918" s="102" t="s">
        <v>79</v>
      </c>
      <c r="Y1918" s="63" t="str">
        <f>IFERROR(IF(VLOOKUP(X1918,Listor!$T$6:$U$7,2,FALSE)&lt;O1918,TRUE),"")</f>
        <v/>
      </c>
      <c r="Z1918" s="87"/>
      <c r="AA1918" s="104"/>
    </row>
    <row r="1919" spans="2:27" x14ac:dyDescent="0.25">
      <c r="B1919" s="68" t="s">
        <v>68</v>
      </c>
      <c r="C1919" s="80" t="str">
        <f>IFERROR(VLOOKUP(B1919,Listor!$A$6:$B$62,2,FALSE),"")</f>
        <v/>
      </c>
      <c r="D1919" s="80" t="str">
        <f>IFERROR(VLOOKUP(B1919,Listor!$A$6:$C$62,3,FALSE),"")</f>
        <v/>
      </c>
      <c r="E1919" s="110" t="s">
        <v>79</v>
      </c>
      <c r="F1919" s="66"/>
      <c r="G1919" s="35" t="str">
        <f>IFERROR(VLOOKUP(B1919,Listor!$A$6:$G$62,7,FALSE),"")</f>
        <v/>
      </c>
      <c r="H1919" s="63" t="str">
        <f>IFERROR(VLOOKUP(B1919,Listor!$N$6:$O$47,2,FALSE),"")</f>
        <v/>
      </c>
      <c r="I1919" s="63" t="str">
        <f t="shared" si="91"/>
        <v/>
      </c>
      <c r="J1919" s="96" t="str">
        <f>IFERROR(VLOOKUP(B1919,Listor!$N$6:$P$47,3,FALSE)*I1919,"")</f>
        <v/>
      </c>
      <c r="K1919" s="81"/>
      <c r="L1919" s="88" t="str">
        <f>IFERROR((VLOOKUP(B1919,Listor!$N$6:$P$47,3,FALSE)*Biologiska!K1919)+(VLOOKUP(B1919,Listor!$N$6:$Q$47,4,FALSE)),"")</f>
        <v/>
      </c>
      <c r="M1919" s="63" t="str">
        <f t="shared" si="92"/>
        <v/>
      </c>
      <c r="N1919" s="75"/>
      <c r="O1919" s="84" t="str">
        <f t="shared" si="93"/>
        <v/>
      </c>
      <c r="P1919" s="107"/>
      <c r="Q1919" s="87" t="s">
        <v>79</v>
      </c>
      <c r="R1919" s="87"/>
      <c r="S1919" s="87"/>
      <c r="T1919" s="87"/>
      <c r="U1919" s="87"/>
      <c r="V1919" s="86" t="s">
        <v>79</v>
      </c>
      <c r="W1919" s="75"/>
      <c r="X1919" s="102" t="s">
        <v>79</v>
      </c>
      <c r="Y1919" s="63" t="str">
        <f>IFERROR(IF(VLOOKUP(X1919,Listor!$T$6:$U$7,2,FALSE)&lt;O1919,TRUE),"")</f>
        <v/>
      </c>
      <c r="Z1919" s="87"/>
      <c r="AA1919" s="104"/>
    </row>
    <row r="1920" spans="2:27" x14ac:dyDescent="0.25">
      <c r="B1920" s="68" t="s">
        <v>68</v>
      </c>
      <c r="C1920" s="80" t="str">
        <f>IFERROR(VLOOKUP(B1920,Listor!$A$6:$B$62,2,FALSE),"")</f>
        <v/>
      </c>
      <c r="D1920" s="80" t="str">
        <f>IFERROR(VLOOKUP(B1920,Listor!$A$6:$C$62,3,FALSE),"")</f>
        <v/>
      </c>
      <c r="E1920" s="110" t="s">
        <v>79</v>
      </c>
      <c r="F1920" s="66"/>
      <c r="G1920" s="35" t="str">
        <f>IFERROR(VLOOKUP(B1920,Listor!$A$6:$G$62,7,FALSE),"")</f>
        <v/>
      </c>
      <c r="H1920" s="63" t="str">
        <f>IFERROR(VLOOKUP(B1920,Listor!$N$6:$O$47,2,FALSE),"")</f>
        <v/>
      </c>
      <c r="I1920" s="63" t="str">
        <f t="shared" si="91"/>
        <v/>
      </c>
      <c r="J1920" s="96" t="str">
        <f>IFERROR(VLOOKUP(B1920,Listor!$N$6:$P$47,3,FALSE)*I1920,"")</f>
        <v/>
      </c>
      <c r="K1920" s="81"/>
      <c r="L1920" s="88" t="str">
        <f>IFERROR((VLOOKUP(B1920,Listor!$N$6:$P$47,3,FALSE)*Biologiska!K1920)+(VLOOKUP(B1920,Listor!$N$6:$Q$47,4,FALSE)),"")</f>
        <v/>
      </c>
      <c r="M1920" s="63" t="str">
        <f t="shared" si="92"/>
        <v/>
      </c>
      <c r="N1920" s="75"/>
      <c r="O1920" s="84" t="str">
        <f t="shared" si="93"/>
        <v/>
      </c>
      <c r="P1920" s="107"/>
      <c r="Q1920" s="87" t="s">
        <v>79</v>
      </c>
      <c r="R1920" s="87"/>
      <c r="S1920" s="87"/>
      <c r="T1920" s="87"/>
      <c r="U1920" s="87"/>
      <c r="V1920" s="86" t="s">
        <v>79</v>
      </c>
      <c r="W1920" s="75"/>
      <c r="X1920" s="102" t="s">
        <v>79</v>
      </c>
      <c r="Y1920" s="63" t="str">
        <f>IFERROR(IF(VLOOKUP(X1920,Listor!$T$6:$U$7,2,FALSE)&lt;O1920,TRUE),"")</f>
        <v/>
      </c>
      <c r="Z1920" s="87"/>
      <c r="AA1920" s="104"/>
    </row>
    <row r="1921" spans="2:27" x14ac:dyDescent="0.25">
      <c r="B1921" s="68" t="s">
        <v>68</v>
      </c>
      <c r="C1921" s="80" t="str">
        <f>IFERROR(VLOOKUP(B1921,Listor!$A$6:$B$62,2,FALSE),"")</f>
        <v/>
      </c>
      <c r="D1921" s="80" t="str">
        <f>IFERROR(VLOOKUP(B1921,Listor!$A$6:$C$62,3,FALSE),"")</f>
        <v/>
      </c>
      <c r="E1921" s="110" t="s">
        <v>79</v>
      </c>
      <c r="F1921" s="66"/>
      <c r="G1921" s="35" t="str">
        <f>IFERROR(VLOOKUP(B1921,Listor!$A$6:$G$62,7,FALSE),"")</f>
        <v/>
      </c>
      <c r="H1921" s="63" t="str">
        <f>IFERROR(VLOOKUP(B1921,Listor!$N$6:$O$47,2,FALSE),"")</f>
        <v/>
      </c>
      <c r="I1921" s="63" t="str">
        <f t="shared" si="91"/>
        <v/>
      </c>
      <c r="J1921" s="96" t="str">
        <f>IFERROR(VLOOKUP(B1921,Listor!$N$6:$P$47,3,FALSE)*I1921,"")</f>
        <v/>
      </c>
      <c r="K1921" s="81"/>
      <c r="L1921" s="88" t="str">
        <f>IFERROR((VLOOKUP(B1921,Listor!$N$6:$P$47,3,FALSE)*Biologiska!K1921)+(VLOOKUP(B1921,Listor!$N$6:$Q$47,4,FALSE)),"")</f>
        <v/>
      </c>
      <c r="M1921" s="63" t="str">
        <f t="shared" si="92"/>
        <v/>
      </c>
      <c r="N1921" s="75"/>
      <c r="O1921" s="84" t="str">
        <f t="shared" si="93"/>
        <v/>
      </c>
      <c r="P1921" s="107"/>
      <c r="Q1921" s="87" t="s">
        <v>79</v>
      </c>
      <c r="R1921" s="87"/>
      <c r="S1921" s="87"/>
      <c r="T1921" s="87"/>
      <c r="U1921" s="87"/>
      <c r="V1921" s="86" t="s">
        <v>79</v>
      </c>
      <c r="W1921" s="75"/>
      <c r="X1921" s="102" t="s">
        <v>79</v>
      </c>
      <c r="Y1921" s="63" t="str">
        <f>IFERROR(IF(VLOOKUP(X1921,Listor!$T$6:$U$7,2,FALSE)&lt;O1921,TRUE),"")</f>
        <v/>
      </c>
      <c r="Z1921" s="87"/>
      <c r="AA1921" s="104"/>
    </row>
    <row r="1922" spans="2:27" x14ac:dyDescent="0.25">
      <c r="B1922" s="68" t="s">
        <v>68</v>
      </c>
      <c r="C1922" s="80" t="str">
        <f>IFERROR(VLOOKUP(B1922,Listor!$A$6:$B$62,2,FALSE),"")</f>
        <v/>
      </c>
      <c r="D1922" s="80" t="str">
        <f>IFERROR(VLOOKUP(B1922,Listor!$A$6:$C$62,3,FALSE),"")</f>
        <v/>
      </c>
      <c r="E1922" s="110" t="s">
        <v>79</v>
      </c>
      <c r="F1922" s="66"/>
      <c r="G1922" s="35" t="str">
        <f>IFERROR(VLOOKUP(B1922,Listor!$A$6:$G$62,7,FALSE),"")</f>
        <v/>
      </c>
      <c r="H1922" s="63" t="str">
        <f>IFERROR(VLOOKUP(B1922,Listor!$N$6:$O$47,2,FALSE),"")</f>
        <v/>
      </c>
      <c r="I1922" s="63" t="str">
        <f t="shared" si="91"/>
        <v/>
      </c>
      <c r="J1922" s="96" t="str">
        <f>IFERROR(VLOOKUP(B1922,Listor!$N$6:$P$47,3,FALSE)*I1922,"")</f>
        <v/>
      </c>
      <c r="K1922" s="81"/>
      <c r="L1922" s="88" t="str">
        <f>IFERROR((VLOOKUP(B1922,Listor!$N$6:$P$47,3,FALSE)*Biologiska!K1922)+(VLOOKUP(B1922,Listor!$N$6:$Q$47,4,FALSE)),"")</f>
        <v/>
      </c>
      <c r="M1922" s="63" t="str">
        <f t="shared" si="92"/>
        <v/>
      </c>
      <c r="N1922" s="75"/>
      <c r="O1922" s="84" t="str">
        <f t="shared" si="93"/>
        <v/>
      </c>
      <c r="P1922" s="107"/>
      <c r="Q1922" s="87" t="s">
        <v>79</v>
      </c>
      <c r="R1922" s="87"/>
      <c r="S1922" s="87"/>
      <c r="T1922" s="87"/>
      <c r="U1922" s="87"/>
      <c r="V1922" s="86" t="s">
        <v>79</v>
      </c>
      <c r="W1922" s="75"/>
      <c r="X1922" s="102" t="s">
        <v>79</v>
      </c>
      <c r="Y1922" s="63" t="str">
        <f>IFERROR(IF(VLOOKUP(X1922,Listor!$T$6:$U$7,2,FALSE)&lt;O1922,TRUE),"")</f>
        <v/>
      </c>
      <c r="Z1922" s="87"/>
      <c r="AA1922" s="104"/>
    </row>
    <row r="1923" spans="2:27" x14ac:dyDescent="0.25">
      <c r="B1923" s="68" t="s">
        <v>68</v>
      </c>
      <c r="C1923" s="80" t="str">
        <f>IFERROR(VLOOKUP(B1923,Listor!$A$6:$B$62,2,FALSE),"")</f>
        <v/>
      </c>
      <c r="D1923" s="80" t="str">
        <f>IFERROR(VLOOKUP(B1923,Listor!$A$6:$C$62,3,FALSE),"")</f>
        <v/>
      </c>
      <c r="E1923" s="110" t="s">
        <v>79</v>
      </c>
      <c r="F1923" s="66"/>
      <c r="G1923" s="35" t="str">
        <f>IFERROR(VLOOKUP(B1923,Listor!$A$6:$G$62,7,FALSE),"")</f>
        <v/>
      </c>
      <c r="H1923" s="63" t="str">
        <f>IFERROR(VLOOKUP(B1923,Listor!$N$6:$O$47,2,FALSE),"")</f>
        <v/>
      </c>
      <c r="I1923" s="63" t="str">
        <f t="shared" si="91"/>
        <v/>
      </c>
      <c r="J1923" s="96" t="str">
        <f>IFERROR(VLOOKUP(B1923,Listor!$N$6:$P$47,3,FALSE)*I1923,"")</f>
        <v/>
      </c>
      <c r="K1923" s="81"/>
      <c r="L1923" s="88" t="str">
        <f>IFERROR((VLOOKUP(B1923,Listor!$N$6:$P$47,3,FALSE)*Biologiska!K1923)+(VLOOKUP(B1923,Listor!$N$6:$Q$47,4,FALSE)),"")</f>
        <v/>
      </c>
      <c r="M1923" s="63" t="str">
        <f t="shared" si="92"/>
        <v/>
      </c>
      <c r="N1923" s="75"/>
      <c r="O1923" s="84" t="str">
        <f t="shared" si="93"/>
        <v/>
      </c>
      <c r="P1923" s="107"/>
      <c r="Q1923" s="87" t="s">
        <v>79</v>
      </c>
      <c r="R1923" s="87"/>
      <c r="S1923" s="87"/>
      <c r="T1923" s="87"/>
      <c r="U1923" s="87"/>
      <c r="V1923" s="86" t="s">
        <v>79</v>
      </c>
      <c r="W1923" s="75"/>
      <c r="X1923" s="102" t="s">
        <v>79</v>
      </c>
      <c r="Y1923" s="63" t="str">
        <f>IFERROR(IF(VLOOKUP(X1923,Listor!$T$6:$U$7,2,FALSE)&lt;O1923,TRUE),"")</f>
        <v/>
      </c>
      <c r="Z1923" s="87"/>
      <c r="AA1923" s="104"/>
    </row>
    <row r="1924" spans="2:27" x14ac:dyDescent="0.25">
      <c r="B1924" s="68" t="s">
        <v>68</v>
      </c>
      <c r="C1924" s="80" t="str">
        <f>IFERROR(VLOOKUP(B1924,Listor!$A$6:$B$62,2,FALSE),"")</f>
        <v/>
      </c>
      <c r="D1924" s="80" t="str">
        <f>IFERROR(VLOOKUP(B1924,Listor!$A$6:$C$62,3,FALSE),"")</f>
        <v/>
      </c>
      <c r="E1924" s="110" t="s">
        <v>79</v>
      </c>
      <c r="F1924" s="66"/>
      <c r="G1924" s="35" t="str">
        <f>IFERROR(VLOOKUP(B1924,Listor!$A$6:$G$62,7,FALSE),"")</f>
        <v/>
      </c>
      <c r="H1924" s="63" t="str">
        <f>IFERROR(VLOOKUP(B1924,Listor!$N$6:$O$47,2,FALSE),"")</f>
        <v/>
      </c>
      <c r="I1924" s="63" t="str">
        <f t="shared" si="91"/>
        <v/>
      </c>
      <c r="J1924" s="96" t="str">
        <f>IFERROR(VLOOKUP(B1924,Listor!$N$6:$P$47,3,FALSE)*I1924,"")</f>
        <v/>
      </c>
      <c r="K1924" s="81"/>
      <c r="L1924" s="88" t="str">
        <f>IFERROR((VLOOKUP(B1924,Listor!$N$6:$P$47,3,FALSE)*Biologiska!K1924)+(VLOOKUP(B1924,Listor!$N$6:$Q$47,4,FALSE)),"")</f>
        <v/>
      </c>
      <c r="M1924" s="63" t="str">
        <f t="shared" si="92"/>
        <v/>
      </c>
      <c r="N1924" s="75"/>
      <c r="O1924" s="84" t="str">
        <f t="shared" si="93"/>
        <v/>
      </c>
      <c r="P1924" s="107"/>
      <c r="Q1924" s="87" t="s">
        <v>79</v>
      </c>
      <c r="R1924" s="87"/>
      <c r="S1924" s="87"/>
      <c r="T1924" s="87"/>
      <c r="U1924" s="87"/>
      <c r="V1924" s="86" t="s">
        <v>79</v>
      </c>
      <c r="W1924" s="75"/>
      <c r="X1924" s="102" t="s">
        <v>79</v>
      </c>
      <c r="Y1924" s="63" t="str">
        <f>IFERROR(IF(VLOOKUP(X1924,Listor!$T$6:$U$7,2,FALSE)&lt;O1924,TRUE),"")</f>
        <v/>
      </c>
      <c r="Z1924" s="87"/>
      <c r="AA1924" s="104"/>
    </row>
    <row r="1925" spans="2:27" x14ac:dyDescent="0.25">
      <c r="B1925" s="68" t="s">
        <v>68</v>
      </c>
      <c r="C1925" s="80" t="str">
        <f>IFERROR(VLOOKUP(B1925,Listor!$A$6:$B$62,2,FALSE),"")</f>
        <v/>
      </c>
      <c r="D1925" s="80" t="str">
        <f>IFERROR(VLOOKUP(B1925,Listor!$A$6:$C$62,3,FALSE),"")</f>
        <v/>
      </c>
      <c r="E1925" s="110" t="s">
        <v>79</v>
      </c>
      <c r="F1925" s="66"/>
      <c r="G1925" s="35" t="str">
        <f>IFERROR(VLOOKUP(B1925,Listor!$A$6:$G$62,7,FALSE),"")</f>
        <v/>
      </c>
      <c r="H1925" s="63" t="str">
        <f>IFERROR(VLOOKUP(B1925,Listor!$N$6:$O$47,2,FALSE),"")</f>
        <v/>
      </c>
      <c r="I1925" s="63" t="str">
        <f t="shared" si="91"/>
        <v/>
      </c>
      <c r="J1925" s="96" t="str">
        <f>IFERROR(VLOOKUP(B1925,Listor!$N$6:$P$47,3,FALSE)*I1925,"")</f>
        <v/>
      </c>
      <c r="K1925" s="81"/>
      <c r="L1925" s="88" t="str">
        <f>IFERROR((VLOOKUP(B1925,Listor!$N$6:$P$47,3,FALSE)*Biologiska!K1925)+(VLOOKUP(B1925,Listor!$N$6:$Q$47,4,FALSE)),"")</f>
        <v/>
      </c>
      <c r="M1925" s="63" t="str">
        <f t="shared" si="92"/>
        <v/>
      </c>
      <c r="N1925" s="75"/>
      <c r="O1925" s="84" t="str">
        <f t="shared" si="93"/>
        <v/>
      </c>
      <c r="P1925" s="107"/>
      <c r="Q1925" s="87" t="s">
        <v>79</v>
      </c>
      <c r="R1925" s="87"/>
      <c r="S1925" s="87"/>
      <c r="T1925" s="87"/>
      <c r="U1925" s="87"/>
      <c r="V1925" s="86" t="s">
        <v>79</v>
      </c>
      <c r="W1925" s="75"/>
      <c r="X1925" s="102" t="s">
        <v>79</v>
      </c>
      <c r="Y1925" s="63" t="str">
        <f>IFERROR(IF(VLOOKUP(X1925,Listor!$T$6:$U$7,2,FALSE)&lt;O1925,TRUE),"")</f>
        <v/>
      </c>
      <c r="Z1925" s="87"/>
      <c r="AA1925" s="104"/>
    </row>
    <row r="1926" spans="2:27" x14ac:dyDescent="0.25">
      <c r="B1926" s="68" t="s">
        <v>68</v>
      </c>
      <c r="C1926" s="80" t="str">
        <f>IFERROR(VLOOKUP(B1926,Listor!$A$6:$B$62,2,FALSE),"")</f>
        <v/>
      </c>
      <c r="D1926" s="80" t="str">
        <f>IFERROR(VLOOKUP(B1926,Listor!$A$6:$C$62,3,FALSE),"")</f>
        <v/>
      </c>
      <c r="E1926" s="110" t="s">
        <v>79</v>
      </c>
      <c r="F1926" s="66"/>
      <c r="G1926" s="35" t="str">
        <f>IFERROR(VLOOKUP(B1926,Listor!$A$6:$G$62,7,FALSE),"")</f>
        <v/>
      </c>
      <c r="H1926" s="63" t="str">
        <f>IFERROR(VLOOKUP(B1926,Listor!$N$6:$O$47,2,FALSE),"")</f>
        <v/>
      </c>
      <c r="I1926" s="63" t="str">
        <f t="shared" si="91"/>
        <v/>
      </c>
      <c r="J1926" s="96" t="str">
        <f>IFERROR(VLOOKUP(B1926,Listor!$N$6:$P$47,3,FALSE)*I1926,"")</f>
        <v/>
      </c>
      <c r="K1926" s="81"/>
      <c r="L1926" s="88" t="str">
        <f>IFERROR((VLOOKUP(B1926,Listor!$N$6:$P$47,3,FALSE)*Biologiska!K1926)+(VLOOKUP(B1926,Listor!$N$6:$Q$47,4,FALSE)),"")</f>
        <v/>
      </c>
      <c r="M1926" s="63" t="str">
        <f t="shared" si="92"/>
        <v/>
      </c>
      <c r="N1926" s="75"/>
      <c r="O1926" s="84" t="str">
        <f t="shared" si="93"/>
        <v/>
      </c>
      <c r="P1926" s="107"/>
      <c r="Q1926" s="87" t="s">
        <v>79</v>
      </c>
      <c r="R1926" s="87"/>
      <c r="S1926" s="87"/>
      <c r="T1926" s="87"/>
      <c r="U1926" s="87"/>
      <c r="V1926" s="86" t="s">
        <v>79</v>
      </c>
      <c r="W1926" s="75"/>
      <c r="X1926" s="102" t="s">
        <v>79</v>
      </c>
      <c r="Y1926" s="63" t="str">
        <f>IFERROR(IF(VLOOKUP(X1926,Listor!$T$6:$U$7,2,FALSE)&lt;O1926,TRUE),"")</f>
        <v/>
      </c>
      <c r="Z1926" s="87"/>
      <c r="AA1926" s="104"/>
    </row>
    <row r="1927" spans="2:27" x14ac:dyDescent="0.25">
      <c r="B1927" s="68" t="s">
        <v>68</v>
      </c>
      <c r="C1927" s="80" t="str">
        <f>IFERROR(VLOOKUP(B1927,Listor!$A$6:$B$62,2,FALSE),"")</f>
        <v/>
      </c>
      <c r="D1927" s="80" t="str">
        <f>IFERROR(VLOOKUP(B1927,Listor!$A$6:$C$62,3,FALSE),"")</f>
        <v/>
      </c>
      <c r="E1927" s="110" t="s">
        <v>79</v>
      </c>
      <c r="F1927" s="66"/>
      <c r="G1927" s="35" t="str">
        <f>IFERROR(VLOOKUP(B1927,Listor!$A$6:$G$62,7,FALSE),"")</f>
        <v/>
      </c>
      <c r="H1927" s="63" t="str">
        <f>IFERROR(VLOOKUP(B1927,Listor!$N$6:$O$47,2,FALSE),"")</f>
        <v/>
      </c>
      <c r="I1927" s="63" t="str">
        <f t="shared" si="91"/>
        <v/>
      </c>
      <c r="J1927" s="96" t="str">
        <f>IFERROR(VLOOKUP(B1927,Listor!$N$6:$P$47,3,FALSE)*I1927,"")</f>
        <v/>
      </c>
      <c r="K1927" s="81"/>
      <c r="L1927" s="88" t="str">
        <f>IFERROR((VLOOKUP(B1927,Listor!$N$6:$P$47,3,FALSE)*Biologiska!K1927)+(VLOOKUP(B1927,Listor!$N$6:$Q$47,4,FALSE)),"")</f>
        <v/>
      </c>
      <c r="M1927" s="63" t="str">
        <f t="shared" si="92"/>
        <v/>
      </c>
      <c r="N1927" s="75"/>
      <c r="O1927" s="84" t="str">
        <f t="shared" si="93"/>
        <v/>
      </c>
      <c r="P1927" s="107"/>
      <c r="Q1927" s="87" t="s">
        <v>79</v>
      </c>
      <c r="R1927" s="87"/>
      <c r="S1927" s="87"/>
      <c r="T1927" s="87"/>
      <c r="U1927" s="87"/>
      <c r="V1927" s="86" t="s">
        <v>79</v>
      </c>
      <c r="W1927" s="75"/>
      <c r="X1927" s="102" t="s">
        <v>79</v>
      </c>
      <c r="Y1927" s="63" t="str">
        <f>IFERROR(IF(VLOOKUP(X1927,Listor!$T$6:$U$7,2,FALSE)&lt;O1927,TRUE),"")</f>
        <v/>
      </c>
      <c r="Z1927" s="87"/>
      <c r="AA1927" s="104"/>
    </row>
    <row r="1928" spans="2:27" x14ac:dyDescent="0.25">
      <c r="B1928" s="68" t="s">
        <v>68</v>
      </c>
      <c r="C1928" s="80" t="str">
        <f>IFERROR(VLOOKUP(B1928,Listor!$A$6:$B$62,2,FALSE),"")</f>
        <v/>
      </c>
      <c r="D1928" s="80" t="str">
        <f>IFERROR(VLOOKUP(B1928,Listor!$A$6:$C$62,3,FALSE),"")</f>
        <v/>
      </c>
      <c r="E1928" s="110" t="s">
        <v>79</v>
      </c>
      <c r="F1928" s="66"/>
      <c r="G1928" s="35" t="str">
        <f>IFERROR(VLOOKUP(B1928,Listor!$A$6:$G$62,7,FALSE),"")</f>
        <v/>
      </c>
      <c r="H1928" s="63" t="str">
        <f>IFERROR(VLOOKUP(B1928,Listor!$N$6:$O$47,2,FALSE),"")</f>
        <v/>
      </c>
      <c r="I1928" s="63" t="str">
        <f t="shared" si="91"/>
        <v/>
      </c>
      <c r="J1928" s="96" t="str">
        <f>IFERROR(VLOOKUP(B1928,Listor!$N$6:$P$47,3,FALSE)*I1928,"")</f>
        <v/>
      </c>
      <c r="K1928" s="81"/>
      <c r="L1928" s="88" t="str">
        <f>IFERROR((VLOOKUP(B1928,Listor!$N$6:$P$47,3,FALSE)*Biologiska!K1928)+(VLOOKUP(B1928,Listor!$N$6:$Q$47,4,FALSE)),"")</f>
        <v/>
      </c>
      <c r="M1928" s="63" t="str">
        <f t="shared" si="92"/>
        <v/>
      </c>
      <c r="N1928" s="75"/>
      <c r="O1928" s="84" t="str">
        <f t="shared" si="93"/>
        <v/>
      </c>
      <c r="P1928" s="107"/>
      <c r="Q1928" s="87" t="s">
        <v>79</v>
      </c>
      <c r="R1928" s="87"/>
      <c r="S1928" s="87"/>
      <c r="T1928" s="87"/>
      <c r="U1928" s="87"/>
      <c r="V1928" s="86" t="s">
        <v>79</v>
      </c>
      <c r="W1928" s="75"/>
      <c r="X1928" s="102" t="s">
        <v>79</v>
      </c>
      <c r="Y1928" s="63" t="str">
        <f>IFERROR(IF(VLOOKUP(X1928,Listor!$T$6:$U$7,2,FALSE)&lt;O1928,TRUE),"")</f>
        <v/>
      </c>
      <c r="Z1928" s="87"/>
      <c r="AA1928" s="104"/>
    </row>
    <row r="1929" spans="2:27" x14ac:dyDescent="0.25">
      <c r="B1929" s="68" t="s">
        <v>68</v>
      </c>
      <c r="C1929" s="80" t="str">
        <f>IFERROR(VLOOKUP(B1929,Listor!$A$6:$B$62,2,FALSE),"")</f>
        <v/>
      </c>
      <c r="D1929" s="80" t="str">
        <f>IFERROR(VLOOKUP(B1929,Listor!$A$6:$C$62,3,FALSE),"")</f>
        <v/>
      </c>
      <c r="E1929" s="110" t="s">
        <v>79</v>
      </c>
      <c r="F1929" s="66"/>
      <c r="G1929" s="35" t="str">
        <f>IFERROR(VLOOKUP(B1929,Listor!$A$6:$G$62,7,FALSE),"")</f>
        <v/>
      </c>
      <c r="H1929" s="63" t="str">
        <f>IFERROR(VLOOKUP(B1929,Listor!$N$6:$O$47,2,FALSE),"")</f>
        <v/>
      </c>
      <c r="I1929" s="63" t="str">
        <f t="shared" si="91"/>
        <v/>
      </c>
      <c r="J1929" s="96" t="str">
        <f>IFERROR(VLOOKUP(B1929,Listor!$N$6:$P$47,3,FALSE)*I1929,"")</f>
        <v/>
      </c>
      <c r="K1929" s="81"/>
      <c r="L1929" s="88" t="str">
        <f>IFERROR((VLOOKUP(B1929,Listor!$N$6:$P$47,3,FALSE)*Biologiska!K1929)+(VLOOKUP(B1929,Listor!$N$6:$Q$47,4,FALSE)),"")</f>
        <v/>
      </c>
      <c r="M1929" s="63" t="str">
        <f t="shared" si="92"/>
        <v/>
      </c>
      <c r="N1929" s="75"/>
      <c r="O1929" s="84" t="str">
        <f t="shared" si="93"/>
        <v/>
      </c>
      <c r="P1929" s="107"/>
      <c r="Q1929" s="87" t="s">
        <v>79</v>
      </c>
      <c r="R1929" s="87"/>
      <c r="S1929" s="87"/>
      <c r="T1929" s="87"/>
      <c r="U1929" s="87"/>
      <c r="V1929" s="86" t="s">
        <v>79</v>
      </c>
      <c r="W1929" s="75"/>
      <c r="X1929" s="102" t="s">
        <v>79</v>
      </c>
      <c r="Y1929" s="63" t="str">
        <f>IFERROR(IF(VLOOKUP(X1929,Listor!$T$6:$U$7,2,FALSE)&lt;O1929,TRUE),"")</f>
        <v/>
      </c>
      <c r="Z1929" s="87"/>
      <c r="AA1929" s="104"/>
    </row>
    <row r="1930" spans="2:27" x14ac:dyDescent="0.25">
      <c r="B1930" s="68" t="s">
        <v>68</v>
      </c>
      <c r="C1930" s="80" t="str">
        <f>IFERROR(VLOOKUP(B1930,Listor!$A$6:$B$62,2,FALSE),"")</f>
        <v/>
      </c>
      <c r="D1930" s="80" t="str">
        <f>IFERROR(VLOOKUP(B1930,Listor!$A$6:$C$62,3,FALSE),"")</f>
        <v/>
      </c>
      <c r="E1930" s="110" t="s">
        <v>79</v>
      </c>
      <c r="F1930" s="66"/>
      <c r="G1930" s="35" t="str">
        <f>IFERROR(VLOOKUP(B1930,Listor!$A$6:$G$62,7,FALSE),"")</f>
        <v/>
      </c>
      <c r="H1930" s="63" t="str">
        <f>IFERROR(VLOOKUP(B1930,Listor!$N$6:$O$47,2,FALSE),"")</f>
        <v/>
      </c>
      <c r="I1930" s="63" t="str">
        <f t="shared" si="91"/>
        <v/>
      </c>
      <c r="J1930" s="96" t="str">
        <f>IFERROR(VLOOKUP(B1930,Listor!$N$6:$P$47,3,FALSE)*I1930,"")</f>
        <v/>
      </c>
      <c r="K1930" s="81"/>
      <c r="L1930" s="88" t="str">
        <f>IFERROR((VLOOKUP(B1930,Listor!$N$6:$P$47,3,FALSE)*Biologiska!K1930)+(VLOOKUP(B1930,Listor!$N$6:$Q$47,4,FALSE)),"")</f>
        <v/>
      </c>
      <c r="M1930" s="63" t="str">
        <f t="shared" si="92"/>
        <v/>
      </c>
      <c r="N1930" s="75"/>
      <c r="O1930" s="84" t="str">
        <f t="shared" si="93"/>
        <v/>
      </c>
      <c r="P1930" s="107"/>
      <c r="Q1930" s="87" t="s">
        <v>79</v>
      </c>
      <c r="R1930" s="87"/>
      <c r="S1930" s="87"/>
      <c r="T1930" s="87"/>
      <c r="U1930" s="87"/>
      <c r="V1930" s="86" t="s">
        <v>79</v>
      </c>
      <c r="W1930" s="75"/>
      <c r="X1930" s="102" t="s">
        <v>79</v>
      </c>
      <c r="Y1930" s="63" t="str">
        <f>IFERROR(IF(VLOOKUP(X1930,Listor!$T$6:$U$7,2,FALSE)&lt;O1930,TRUE),"")</f>
        <v/>
      </c>
      <c r="Z1930" s="87"/>
      <c r="AA1930" s="104"/>
    </row>
    <row r="1931" spans="2:27" x14ac:dyDescent="0.25">
      <c r="B1931" s="68" t="s">
        <v>68</v>
      </c>
      <c r="C1931" s="80" t="str">
        <f>IFERROR(VLOOKUP(B1931,Listor!$A$6:$B$62,2,FALSE),"")</f>
        <v/>
      </c>
      <c r="D1931" s="80" t="str">
        <f>IFERROR(VLOOKUP(B1931,Listor!$A$6:$C$62,3,FALSE),"")</f>
        <v/>
      </c>
      <c r="E1931" s="110" t="s">
        <v>79</v>
      </c>
      <c r="F1931" s="66"/>
      <c r="G1931" s="35" t="str">
        <f>IFERROR(VLOOKUP(B1931,Listor!$A$6:$G$62,7,FALSE),"")</f>
        <v/>
      </c>
      <c r="H1931" s="63" t="str">
        <f>IFERROR(VLOOKUP(B1931,Listor!$N$6:$O$47,2,FALSE),"")</f>
        <v/>
      </c>
      <c r="I1931" s="63" t="str">
        <f t="shared" si="91"/>
        <v/>
      </c>
      <c r="J1931" s="96" t="str">
        <f>IFERROR(VLOOKUP(B1931,Listor!$N$6:$P$47,3,FALSE)*I1931,"")</f>
        <v/>
      </c>
      <c r="K1931" s="81"/>
      <c r="L1931" s="88" t="str">
        <f>IFERROR((VLOOKUP(B1931,Listor!$N$6:$P$47,3,FALSE)*Biologiska!K1931)+(VLOOKUP(B1931,Listor!$N$6:$Q$47,4,FALSE)),"")</f>
        <v/>
      </c>
      <c r="M1931" s="63" t="str">
        <f t="shared" si="92"/>
        <v/>
      </c>
      <c r="N1931" s="75"/>
      <c r="O1931" s="84" t="str">
        <f t="shared" si="93"/>
        <v/>
      </c>
      <c r="P1931" s="107"/>
      <c r="Q1931" s="87" t="s">
        <v>79</v>
      </c>
      <c r="R1931" s="87"/>
      <c r="S1931" s="87"/>
      <c r="T1931" s="87"/>
      <c r="U1931" s="87"/>
      <c r="V1931" s="86" t="s">
        <v>79</v>
      </c>
      <c r="W1931" s="75"/>
      <c r="X1931" s="102" t="s">
        <v>79</v>
      </c>
      <c r="Y1931" s="63" t="str">
        <f>IFERROR(IF(VLOOKUP(X1931,Listor!$T$6:$U$7,2,FALSE)&lt;O1931,TRUE),"")</f>
        <v/>
      </c>
      <c r="Z1931" s="87"/>
      <c r="AA1931" s="104"/>
    </row>
    <row r="1932" spans="2:27" x14ac:dyDescent="0.25">
      <c r="B1932" s="68" t="s">
        <v>68</v>
      </c>
      <c r="C1932" s="80" t="str">
        <f>IFERROR(VLOOKUP(B1932,Listor!$A$6:$B$62,2,FALSE),"")</f>
        <v/>
      </c>
      <c r="D1932" s="80" t="str">
        <f>IFERROR(VLOOKUP(B1932,Listor!$A$6:$C$62,3,FALSE),"")</f>
        <v/>
      </c>
      <c r="E1932" s="110" t="s">
        <v>79</v>
      </c>
      <c r="F1932" s="66"/>
      <c r="G1932" s="35" t="str">
        <f>IFERROR(VLOOKUP(B1932,Listor!$A$6:$G$62,7,FALSE),"")</f>
        <v/>
      </c>
      <c r="H1932" s="63" t="str">
        <f>IFERROR(VLOOKUP(B1932,Listor!$N$6:$O$47,2,FALSE),"")</f>
        <v/>
      </c>
      <c r="I1932" s="63" t="str">
        <f t="shared" si="91"/>
        <v/>
      </c>
      <c r="J1932" s="96" t="str">
        <f>IFERROR(VLOOKUP(B1932,Listor!$N$6:$P$47,3,FALSE)*I1932,"")</f>
        <v/>
      </c>
      <c r="K1932" s="81"/>
      <c r="L1932" s="88" t="str">
        <f>IFERROR((VLOOKUP(B1932,Listor!$N$6:$P$47,3,FALSE)*Biologiska!K1932)+(VLOOKUP(B1932,Listor!$N$6:$Q$47,4,FALSE)),"")</f>
        <v/>
      </c>
      <c r="M1932" s="63" t="str">
        <f t="shared" si="92"/>
        <v/>
      </c>
      <c r="N1932" s="75"/>
      <c r="O1932" s="84" t="str">
        <f t="shared" si="93"/>
        <v/>
      </c>
      <c r="P1932" s="107"/>
      <c r="Q1932" s="87" t="s">
        <v>79</v>
      </c>
      <c r="R1932" s="87"/>
      <c r="S1932" s="87"/>
      <c r="T1932" s="87"/>
      <c r="U1932" s="87"/>
      <c r="V1932" s="86" t="s">
        <v>79</v>
      </c>
      <c r="W1932" s="75"/>
      <c r="X1932" s="102" t="s">
        <v>79</v>
      </c>
      <c r="Y1932" s="63" t="str">
        <f>IFERROR(IF(VLOOKUP(X1932,Listor!$T$6:$U$7,2,FALSE)&lt;O1932,TRUE),"")</f>
        <v/>
      </c>
      <c r="Z1932" s="87"/>
      <c r="AA1932" s="104"/>
    </row>
    <row r="1933" spans="2:27" x14ac:dyDescent="0.25">
      <c r="B1933" s="68" t="s">
        <v>68</v>
      </c>
      <c r="C1933" s="80" t="str">
        <f>IFERROR(VLOOKUP(B1933,Listor!$A$6:$B$62,2,FALSE),"")</f>
        <v/>
      </c>
      <c r="D1933" s="80" t="str">
        <f>IFERROR(VLOOKUP(B1933,Listor!$A$6:$C$62,3,FALSE),"")</f>
        <v/>
      </c>
      <c r="E1933" s="110" t="s">
        <v>79</v>
      </c>
      <c r="F1933" s="66"/>
      <c r="G1933" s="35" t="str">
        <f>IFERROR(VLOOKUP(B1933,Listor!$A$6:$G$62,7,FALSE),"")</f>
        <v/>
      </c>
      <c r="H1933" s="63" t="str">
        <f>IFERROR(VLOOKUP(B1933,Listor!$N$6:$O$47,2,FALSE),"")</f>
        <v/>
      </c>
      <c r="I1933" s="63" t="str">
        <f t="shared" si="91"/>
        <v/>
      </c>
      <c r="J1933" s="96" t="str">
        <f>IFERROR(VLOOKUP(B1933,Listor!$N$6:$P$47,3,FALSE)*I1933,"")</f>
        <v/>
      </c>
      <c r="K1933" s="81"/>
      <c r="L1933" s="88" t="str">
        <f>IFERROR((VLOOKUP(B1933,Listor!$N$6:$P$47,3,FALSE)*Biologiska!K1933)+(VLOOKUP(B1933,Listor!$N$6:$Q$47,4,FALSE)),"")</f>
        <v/>
      </c>
      <c r="M1933" s="63" t="str">
        <f t="shared" si="92"/>
        <v/>
      </c>
      <c r="N1933" s="75"/>
      <c r="O1933" s="84" t="str">
        <f t="shared" si="93"/>
        <v/>
      </c>
      <c r="P1933" s="107"/>
      <c r="Q1933" s="87" t="s">
        <v>79</v>
      </c>
      <c r="R1933" s="87"/>
      <c r="S1933" s="87"/>
      <c r="T1933" s="87"/>
      <c r="U1933" s="87"/>
      <c r="V1933" s="86" t="s">
        <v>79</v>
      </c>
      <c r="W1933" s="75"/>
      <c r="X1933" s="102" t="s">
        <v>79</v>
      </c>
      <c r="Y1933" s="63" t="str">
        <f>IFERROR(IF(VLOOKUP(X1933,Listor!$T$6:$U$7,2,FALSE)&lt;O1933,TRUE),"")</f>
        <v/>
      </c>
      <c r="Z1933" s="87"/>
      <c r="AA1933" s="104"/>
    </row>
    <row r="1934" spans="2:27" x14ac:dyDescent="0.25">
      <c r="B1934" s="68" t="s">
        <v>68</v>
      </c>
      <c r="C1934" s="80" t="str">
        <f>IFERROR(VLOOKUP(B1934,Listor!$A$6:$B$62,2,FALSE),"")</f>
        <v/>
      </c>
      <c r="D1934" s="80" t="str">
        <f>IFERROR(VLOOKUP(B1934,Listor!$A$6:$C$62,3,FALSE),"")</f>
        <v/>
      </c>
      <c r="E1934" s="110" t="s">
        <v>79</v>
      </c>
      <c r="F1934" s="66"/>
      <c r="G1934" s="35" t="str">
        <f>IFERROR(VLOOKUP(B1934,Listor!$A$6:$G$62,7,FALSE),"")</f>
        <v/>
      </c>
      <c r="H1934" s="63" t="str">
        <f>IFERROR(VLOOKUP(B1934,Listor!$N$6:$O$47,2,FALSE),"")</f>
        <v/>
      </c>
      <c r="I1934" s="63" t="str">
        <f t="shared" si="91"/>
        <v/>
      </c>
      <c r="J1934" s="96" t="str">
        <f>IFERROR(VLOOKUP(B1934,Listor!$N$6:$P$47,3,FALSE)*I1934,"")</f>
        <v/>
      </c>
      <c r="K1934" s="81"/>
      <c r="L1934" s="88" t="str">
        <f>IFERROR((VLOOKUP(B1934,Listor!$N$6:$P$47,3,FALSE)*Biologiska!K1934)+(VLOOKUP(B1934,Listor!$N$6:$Q$47,4,FALSE)),"")</f>
        <v/>
      </c>
      <c r="M1934" s="63" t="str">
        <f t="shared" si="92"/>
        <v/>
      </c>
      <c r="N1934" s="75"/>
      <c r="O1934" s="84" t="str">
        <f t="shared" si="93"/>
        <v/>
      </c>
      <c r="P1934" s="107"/>
      <c r="Q1934" s="87" t="s">
        <v>79</v>
      </c>
      <c r="R1934" s="87"/>
      <c r="S1934" s="87"/>
      <c r="T1934" s="87"/>
      <c r="U1934" s="87"/>
      <c r="V1934" s="86" t="s">
        <v>79</v>
      </c>
      <c r="W1934" s="75"/>
      <c r="X1934" s="102" t="s">
        <v>79</v>
      </c>
      <c r="Y1934" s="63" t="str">
        <f>IFERROR(IF(VLOOKUP(X1934,Listor!$T$6:$U$7,2,FALSE)&lt;O1934,TRUE),"")</f>
        <v/>
      </c>
      <c r="Z1934" s="87"/>
      <c r="AA1934" s="104"/>
    </row>
    <row r="1935" spans="2:27" x14ac:dyDescent="0.25">
      <c r="B1935" s="68" t="s">
        <v>68</v>
      </c>
      <c r="C1935" s="80" t="str">
        <f>IFERROR(VLOOKUP(B1935,Listor!$A$6:$B$62,2,FALSE),"")</f>
        <v/>
      </c>
      <c r="D1935" s="80" t="str">
        <f>IFERROR(VLOOKUP(B1935,Listor!$A$6:$C$62,3,FALSE),"")</f>
        <v/>
      </c>
      <c r="E1935" s="110" t="s">
        <v>79</v>
      </c>
      <c r="F1935" s="66"/>
      <c r="G1935" s="35" t="str">
        <f>IFERROR(VLOOKUP(B1935,Listor!$A$6:$G$62,7,FALSE),"")</f>
        <v/>
      </c>
      <c r="H1935" s="63" t="str">
        <f>IFERROR(VLOOKUP(B1935,Listor!$N$6:$O$47,2,FALSE),"")</f>
        <v/>
      </c>
      <c r="I1935" s="63" t="str">
        <f t="shared" si="91"/>
        <v/>
      </c>
      <c r="J1935" s="96" t="str">
        <f>IFERROR(VLOOKUP(B1935,Listor!$N$6:$P$47,3,FALSE)*I1935,"")</f>
        <v/>
      </c>
      <c r="K1935" s="81"/>
      <c r="L1935" s="88" t="str">
        <f>IFERROR((VLOOKUP(B1935,Listor!$N$6:$P$47,3,FALSE)*Biologiska!K1935)+(VLOOKUP(B1935,Listor!$N$6:$Q$47,4,FALSE)),"")</f>
        <v/>
      </c>
      <c r="M1935" s="63" t="str">
        <f t="shared" si="92"/>
        <v/>
      </c>
      <c r="N1935" s="75"/>
      <c r="O1935" s="84" t="str">
        <f t="shared" si="93"/>
        <v/>
      </c>
      <c r="P1935" s="107"/>
      <c r="Q1935" s="87" t="s">
        <v>79</v>
      </c>
      <c r="R1935" s="87"/>
      <c r="S1935" s="87"/>
      <c r="T1935" s="87"/>
      <c r="U1935" s="87"/>
      <c r="V1935" s="86" t="s">
        <v>79</v>
      </c>
      <c r="W1935" s="75"/>
      <c r="X1935" s="102" t="s">
        <v>79</v>
      </c>
      <c r="Y1935" s="63" t="str">
        <f>IFERROR(IF(VLOOKUP(X1935,Listor!$T$6:$U$7,2,FALSE)&lt;O1935,TRUE),"")</f>
        <v/>
      </c>
      <c r="Z1935" s="87"/>
      <c r="AA1935" s="104"/>
    </row>
    <row r="1936" spans="2:27" x14ac:dyDescent="0.25">
      <c r="B1936" s="68" t="s">
        <v>68</v>
      </c>
      <c r="C1936" s="80" t="str">
        <f>IFERROR(VLOOKUP(B1936,Listor!$A$6:$B$62,2,FALSE),"")</f>
        <v/>
      </c>
      <c r="D1936" s="80" t="str">
        <f>IFERROR(VLOOKUP(B1936,Listor!$A$6:$C$62,3,FALSE),"")</f>
        <v/>
      </c>
      <c r="E1936" s="110" t="s">
        <v>79</v>
      </c>
      <c r="F1936" s="66"/>
      <c r="G1936" s="35" t="str">
        <f>IFERROR(VLOOKUP(B1936,Listor!$A$6:$G$62,7,FALSE),"")</f>
        <v/>
      </c>
      <c r="H1936" s="63" t="str">
        <f>IFERROR(VLOOKUP(B1936,Listor!$N$6:$O$47,2,FALSE),"")</f>
        <v/>
      </c>
      <c r="I1936" s="63" t="str">
        <f t="shared" si="91"/>
        <v/>
      </c>
      <c r="J1936" s="96" t="str">
        <f>IFERROR(VLOOKUP(B1936,Listor!$N$6:$P$47,3,FALSE)*I1936,"")</f>
        <v/>
      </c>
      <c r="K1936" s="81"/>
      <c r="L1936" s="88" t="str">
        <f>IFERROR((VLOOKUP(B1936,Listor!$N$6:$P$47,3,FALSE)*Biologiska!K1936)+(VLOOKUP(B1936,Listor!$N$6:$Q$47,4,FALSE)),"")</f>
        <v/>
      </c>
      <c r="M1936" s="63" t="str">
        <f t="shared" si="92"/>
        <v/>
      </c>
      <c r="N1936" s="75"/>
      <c r="O1936" s="84" t="str">
        <f t="shared" si="93"/>
        <v/>
      </c>
      <c r="P1936" s="107"/>
      <c r="Q1936" s="87" t="s">
        <v>79</v>
      </c>
      <c r="R1936" s="87"/>
      <c r="S1936" s="87"/>
      <c r="T1936" s="87"/>
      <c r="U1936" s="87"/>
      <c r="V1936" s="86" t="s">
        <v>79</v>
      </c>
      <c r="W1936" s="75"/>
      <c r="X1936" s="102" t="s">
        <v>79</v>
      </c>
      <c r="Y1936" s="63" t="str">
        <f>IFERROR(IF(VLOOKUP(X1936,Listor!$T$6:$U$7,2,FALSE)&lt;O1936,TRUE),"")</f>
        <v/>
      </c>
      <c r="Z1936" s="87"/>
      <c r="AA1936" s="104"/>
    </row>
    <row r="1937" spans="2:27" x14ac:dyDescent="0.25">
      <c r="B1937" s="68" t="s">
        <v>68</v>
      </c>
      <c r="C1937" s="80" t="str">
        <f>IFERROR(VLOOKUP(B1937,Listor!$A$6:$B$62,2,FALSE),"")</f>
        <v/>
      </c>
      <c r="D1937" s="80" t="str">
        <f>IFERROR(VLOOKUP(B1937,Listor!$A$6:$C$62,3,FALSE),"")</f>
        <v/>
      </c>
      <c r="E1937" s="110" t="s">
        <v>79</v>
      </c>
      <c r="F1937" s="66"/>
      <c r="G1937" s="35" t="str">
        <f>IFERROR(VLOOKUP(B1937,Listor!$A$6:$G$62,7,FALSE),"")</f>
        <v/>
      </c>
      <c r="H1937" s="63" t="str">
        <f>IFERROR(VLOOKUP(B1937,Listor!$N$6:$O$47,2,FALSE),"")</f>
        <v/>
      </c>
      <c r="I1937" s="63" t="str">
        <f t="shared" si="91"/>
        <v/>
      </c>
      <c r="J1937" s="96" t="str">
        <f>IFERROR(VLOOKUP(B1937,Listor!$N$6:$P$47,3,FALSE)*I1937,"")</f>
        <v/>
      </c>
      <c r="K1937" s="81"/>
      <c r="L1937" s="88" t="str">
        <f>IFERROR((VLOOKUP(B1937,Listor!$N$6:$P$47,3,FALSE)*Biologiska!K1937)+(VLOOKUP(B1937,Listor!$N$6:$Q$47,4,FALSE)),"")</f>
        <v/>
      </c>
      <c r="M1937" s="63" t="str">
        <f t="shared" si="92"/>
        <v/>
      </c>
      <c r="N1937" s="75"/>
      <c r="O1937" s="84" t="str">
        <f t="shared" si="93"/>
        <v/>
      </c>
      <c r="P1937" s="107"/>
      <c r="Q1937" s="87" t="s">
        <v>79</v>
      </c>
      <c r="R1937" s="87"/>
      <c r="S1937" s="87"/>
      <c r="T1937" s="87"/>
      <c r="U1937" s="87"/>
      <c r="V1937" s="86" t="s">
        <v>79</v>
      </c>
      <c r="W1937" s="75"/>
      <c r="X1937" s="102" t="s">
        <v>79</v>
      </c>
      <c r="Y1937" s="63" t="str">
        <f>IFERROR(IF(VLOOKUP(X1937,Listor!$T$6:$U$7,2,FALSE)&lt;O1937,TRUE),"")</f>
        <v/>
      </c>
      <c r="Z1937" s="87"/>
      <c r="AA1937" s="104"/>
    </row>
    <row r="1938" spans="2:27" x14ac:dyDescent="0.25">
      <c r="B1938" s="68" t="s">
        <v>68</v>
      </c>
      <c r="C1938" s="80" t="str">
        <f>IFERROR(VLOOKUP(B1938,Listor!$A$6:$B$62,2,FALSE),"")</f>
        <v/>
      </c>
      <c r="D1938" s="80" t="str">
        <f>IFERROR(VLOOKUP(B1938,Listor!$A$6:$C$62,3,FALSE),"")</f>
        <v/>
      </c>
      <c r="E1938" s="110" t="s">
        <v>79</v>
      </c>
      <c r="F1938" s="66"/>
      <c r="G1938" s="35" t="str">
        <f>IFERROR(VLOOKUP(B1938,Listor!$A$6:$G$62,7,FALSE),"")</f>
        <v/>
      </c>
      <c r="H1938" s="63" t="str">
        <f>IFERROR(VLOOKUP(B1938,Listor!$N$6:$O$47,2,FALSE),"")</f>
        <v/>
      </c>
      <c r="I1938" s="63" t="str">
        <f t="shared" si="91"/>
        <v/>
      </c>
      <c r="J1938" s="96" t="str">
        <f>IFERROR(VLOOKUP(B1938,Listor!$N$6:$P$47,3,FALSE)*I1938,"")</f>
        <v/>
      </c>
      <c r="K1938" s="81"/>
      <c r="L1938" s="88" t="str">
        <f>IFERROR((VLOOKUP(B1938,Listor!$N$6:$P$47,3,FALSE)*Biologiska!K1938)+(VLOOKUP(B1938,Listor!$N$6:$Q$47,4,FALSE)),"")</f>
        <v/>
      </c>
      <c r="M1938" s="63" t="str">
        <f t="shared" si="92"/>
        <v/>
      </c>
      <c r="N1938" s="75"/>
      <c r="O1938" s="84" t="str">
        <f t="shared" si="93"/>
        <v/>
      </c>
      <c r="P1938" s="107"/>
      <c r="Q1938" s="87" t="s">
        <v>79</v>
      </c>
      <c r="R1938" s="87"/>
      <c r="S1938" s="87"/>
      <c r="T1938" s="87"/>
      <c r="U1938" s="87"/>
      <c r="V1938" s="86" t="s">
        <v>79</v>
      </c>
      <c r="W1938" s="75"/>
      <c r="X1938" s="102" t="s">
        <v>79</v>
      </c>
      <c r="Y1938" s="63" t="str">
        <f>IFERROR(IF(VLOOKUP(X1938,Listor!$T$6:$U$7,2,FALSE)&lt;O1938,TRUE),"")</f>
        <v/>
      </c>
      <c r="Z1938" s="87"/>
      <c r="AA1938" s="104"/>
    </row>
    <row r="1939" spans="2:27" x14ac:dyDescent="0.25">
      <c r="B1939" s="68" t="s">
        <v>68</v>
      </c>
      <c r="C1939" s="80" t="str">
        <f>IFERROR(VLOOKUP(B1939,Listor!$A$6:$B$62,2,FALSE),"")</f>
        <v/>
      </c>
      <c r="D1939" s="80" t="str">
        <f>IFERROR(VLOOKUP(B1939,Listor!$A$6:$C$62,3,FALSE),"")</f>
        <v/>
      </c>
      <c r="E1939" s="110" t="s">
        <v>79</v>
      </c>
      <c r="F1939" s="66"/>
      <c r="G1939" s="35" t="str">
        <f>IFERROR(VLOOKUP(B1939,Listor!$A$6:$G$62,7,FALSE),"")</f>
        <v/>
      </c>
      <c r="H1939" s="63" t="str">
        <f>IFERROR(VLOOKUP(B1939,Listor!$N$6:$O$47,2,FALSE),"")</f>
        <v/>
      </c>
      <c r="I1939" s="63" t="str">
        <f t="shared" si="91"/>
        <v/>
      </c>
      <c r="J1939" s="96" t="str">
        <f>IFERROR(VLOOKUP(B1939,Listor!$N$6:$P$47,3,FALSE)*I1939,"")</f>
        <v/>
      </c>
      <c r="K1939" s="81"/>
      <c r="L1939" s="88" t="str">
        <f>IFERROR((VLOOKUP(B1939,Listor!$N$6:$P$47,3,FALSE)*Biologiska!K1939)+(VLOOKUP(B1939,Listor!$N$6:$Q$47,4,FALSE)),"")</f>
        <v/>
      </c>
      <c r="M1939" s="63" t="str">
        <f t="shared" si="92"/>
        <v/>
      </c>
      <c r="N1939" s="75"/>
      <c r="O1939" s="84" t="str">
        <f t="shared" si="93"/>
        <v/>
      </c>
      <c r="P1939" s="107"/>
      <c r="Q1939" s="87" t="s">
        <v>79</v>
      </c>
      <c r="R1939" s="87"/>
      <c r="S1939" s="87"/>
      <c r="T1939" s="87"/>
      <c r="U1939" s="87"/>
      <c r="V1939" s="86" t="s">
        <v>79</v>
      </c>
      <c r="W1939" s="75"/>
      <c r="X1939" s="102" t="s">
        <v>79</v>
      </c>
      <c r="Y1939" s="63" t="str">
        <f>IFERROR(IF(VLOOKUP(X1939,Listor!$T$6:$U$7,2,FALSE)&lt;O1939,TRUE),"")</f>
        <v/>
      </c>
      <c r="Z1939" s="87"/>
      <c r="AA1939" s="104"/>
    </row>
    <row r="1940" spans="2:27" x14ac:dyDescent="0.25">
      <c r="B1940" s="68" t="s">
        <v>68</v>
      </c>
      <c r="C1940" s="80" t="str">
        <f>IFERROR(VLOOKUP(B1940,Listor!$A$6:$B$62,2,FALSE),"")</f>
        <v/>
      </c>
      <c r="D1940" s="80" t="str">
        <f>IFERROR(VLOOKUP(B1940,Listor!$A$6:$C$62,3,FALSE),"")</f>
        <v/>
      </c>
      <c r="E1940" s="110" t="s">
        <v>79</v>
      </c>
      <c r="F1940" s="66"/>
      <c r="G1940" s="35" t="str">
        <f>IFERROR(VLOOKUP(B1940,Listor!$A$6:$G$62,7,FALSE),"")</f>
        <v/>
      </c>
      <c r="H1940" s="63" t="str">
        <f>IFERROR(VLOOKUP(B1940,Listor!$N$6:$O$47,2,FALSE),"")</f>
        <v/>
      </c>
      <c r="I1940" s="63" t="str">
        <f t="shared" si="91"/>
        <v/>
      </c>
      <c r="J1940" s="96" t="str">
        <f>IFERROR(VLOOKUP(B1940,Listor!$N$6:$P$47,3,FALSE)*I1940,"")</f>
        <v/>
      </c>
      <c r="K1940" s="81"/>
      <c r="L1940" s="88" t="str">
        <f>IFERROR((VLOOKUP(B1940,Listor!$N$6:$P$47,3,FALSE)*Biologiska!K1940)+(VLOOKUP(B1940,Listor!$N$6:$Q$47,4,FALSE)),"")</f>
        <v/>
      </c>
      <c r="M1940" s="63" t="str">
        <f t="shared" si="92"/>
        <v/>
      </c>
      <c r="N1940" s="75"/>
      <c r="O1940" s="84" t="str">
        <f t="shared" si="93"/>
        <v/>
      </c>
      <c r="P1940" s="107"/>
      <c r="Q1940" s="87" t="s">
        <v>79</v>
      </c>
      <c r="R1940" s="87"/>
      <c r="S1940" s="87"/>
      <c r="T1940" s="87"/>
      <c r="U1940" s="87"/>
      <c r="V1940" s="86" t="s">
        <v>79</v>
      </c>
      <c r="W1940" s="75"/>
      <c r="X1940" s="102" t="s">
        <v>79</v>
      </c>
      <c r="Y1940" s="63" t="str">
        <f>IFERROR(IF(VLOOKUP(X1940,Listor!$T$6:$U$7,2,FALSE)&lt;O1940,TRUE),"")</f>
        <v/>
      </c>
      <c r="Z1940" s="87"/>
      <c r="AA1940" s="104"/>
    </row>
    <row r="1941" spans="2:27" x14ac:dyDescent="0.25">
      <c r="B1941" s="68" t="s">
        <v>68</v>
      </c>
      <c r="C1941" s="80" t="str">
        <f>IFERROR(VLOOKUP(B1941,Listor!$A$6:$B$62,2,FALSE),"")</f>
        <v/>
      </c>
      <c r="D1941" s="80" t="str">
        <f>IFERROR(VLOOKUP(B1941,Listor!$A$6:$C$62,3,FALSE),"")</f>
        <v/>
      </c>
      <c r="E1941" s="110" t="s">
        <v>79</v>
      </c>
      <c r="F1941" s="66"/>
      <c r="G1941" s="35" t="str">
        <f>IFERROR(VLOOKUP(B1941,Listor!$A$6:$G$62,7,FALSE),"")</f>
        <v/>
      </c>
      <c r="H1941" s="63" t="str">
        <f>IFERROR(VLOOKUP(B1941,Listor!$N$6:$O$47,2,FALSE),"")</f>
        <v/>
      </c>
      <c r="I1941" s="63" t="str">
        <f t="shared" si="91"/>
        <v/>
      </c>
      <c r="J1941" s="96" t="str">
        <f>IFERROR(VLOOKUP(B1941,Listor!$N$6:$P$47,3,FALSE)*I1941,"")</f>
        <v/>
      </c>
      <c r="K1941" s="81"/>
      <c r="L1941" s="88" t="str">
        <f>IFERROR((VLOOKUP(B1941,Listor!$N$6:$P$47,3,FALSE)*Biologiska!K1941)+(VLOOKUP(B1941,Listor!$N$6:$Q$47,4,FALSE)),"")</f>
        <v/>
      </c>
      <c r="M1941" s="63" t="str">
        <f t="shared" si="92"/>
        <v/>
      </c>
      <c r="N1941" s="75"/>
      <c r="O1941" s="84" t="str">
        <f t="shared" si="93"/>
        <v/>
      </c>
      <c r="P1941" s="107"/>
      <c r="Q1941" s="87" t="s">
        <v>79</v>
      </c>
      <c r="R1941" s="87"/>
      <c r="S1941" s="87"/>
      <c r="T1941" s="87"/>
      <c r="U1941" s="87"/>
      <c r="V1941" s="86" t="s">
        <v>79</v>
      </c>
      <c r="W1941" s="75"/>
      <c r="X1941" s="102" t="s">
        <v>79</v>
      </c>
      <c r="Y1941" s="63" t="str">
        <f>IFERROR(IF(VLOOKUP(X1941,Listor!$T$6:$U$7,2,FALSE)&lt;O1941,TRUE),"")</f>
        <v/>
      </c>
      <c r="Z1941" s="87"/>
      <c r="AA1941" s="104"/>
    </row>
    <row r="1942" spans="2:27" x14ac:dyDescent="0.25">
      <c r="B1942" s="68" t="s">
        <v>68</v>
      </c>
      <c r="C1942" s="80" t="str">
        <f>IFERROR(VLOOKUP(B1942,Listor!$A$6:$B$62,2,FALSE),"")</f>
        <v/>
      </c>
      <c r="D1942" s="80" t="str">
        <f>IFERROR(VLOOKUP(B1942,Listor!$A$6:$C$62,3,FALSE),"")</f>
        <v/>
      </c>
      <c r="E1942" s="110" t="s">
        <v>79</v>
      </c>
      <c r="F1942" s="66"/>
      <c r="G1942" s="35" t="str">
        <f>IFERROR(VLOOKUP(B1942,Listor!$A$6:$G$62,7,FALSE),"")</f>
        <v/>
      </c>
      <c r="H1942" s="63" t="str">
        <f>IFERROR(VLOOKUP(B1942,Listor!$N$6:$O$47,2,FALSE),"")</f>
        <v/>
      </c>
      <c r="I1942" s="63" t="str">
        <f t="shared" si="91"/>
        <v/>
      </c>
      <c r="J1942" s="96" t="str">
        <f>IFERROR(VLOOKUP(B1942,Listor!$N$6:$P$47,3,FALSE)*I1942,"")</f>
        <v/>
      </c>
      <c r="K1942" s="81"/>
      <c r="L1942" s="88" t="str">
        <f>IFERROR((VLOOKUP(B1942,Listor!$N$6:$P$47,3,FALSE)*Biologiska!K1942)+(VLOOKUP(B1942,Listor!$N$6:$Q$47,4,FALSE)),"")</f>
        <v/>
      </c>
      <c r="M1942" s="63" t="str">
        <f t="shared" si="92"/>
        <v/>
      </c>
      <c r="N1942" s="75"/>
      <c r="O1942" s="84" t="str">
        <f t="shared" si="93"/>
        <v/>
      </c>
      <c r="P1942" s="107"/>
      <c r="Q1942" s="87" t="s">
        <v>79</v>
      </c>
      <c r="R1942" s="87"/>
      <c r="S1942" s="87"/>
      <c r="T1942" s="87"/>
      <c r="U1942" s="87"/>
      <c r="V1942" s="86" t="s">
        <v>79</v>
      </c>
      <c r="W1942" s="75"/>
      <c r="X1942" s="102" t="s">
        <v>79</v>
      </c>
      <c r="Y1942" s="63" t="str">
        <f>IFERROR(IF(VLOOKUP(X1942,Listor!$T$6:$U$7,2,FALSE)&lt;O1942,TRUE),"")</f>
        <v/>
      </c>
      <c r="Z1942" s="87"/>
      <c r="AA1942" s="104"/>
    </row>
    <row r="1943" spans="2:27" x14ac:dyDescent="0.25">
      <c r="B1943" s="68" t="s">
        <v>68</v>
      </c>
      <c r="C1943" s="80" t="str">
        <f>IFERROR(VLOOKUP(B1943,Listor!$A$6:$B$62,2,FALSE),"")</f>
        <v/>
      </c>
      <c r="D1943" s="80" t="str">
        <f>IFERROR(VLOOKUP(B1943,Listor!$A$6:$C$62,3,FALSE),"")</f>
        <v/>
      </c>
      <c r="E1943" s="110" t="s">
        <v>79</v>
      </c>
      <c r="F1943" s="66"/>
      <c r="G1943" s="35" t="str">
        <f>IFERROR(VLOOKUP(B1943,Listor!$A$6:$G$62,7,FALSE),"")</f>
        <v/>
      </c>
      <c r="H1943" s="63" t="str">
        <f>IFERROR(VLOOKUP(B1943,Listor!$N$6:$O$47,2,FALSE),"")</f>
        <v/>
      </c>
      <c r="I1943" s="63" t="str">
        <f t="shared" si="91"/>
        <v/>
      </c>
      <c r="J1943" s="96" t="str">
        <f>IFERROR(VLOOKUP(B1943,Listor!$N$6:$P$47,3,FALSE)*I1943,"")</f>
        <v/>
      </c>
      <c r="K1943" s="81"/>
      <c r="L1943" s="88" t="str">
        <f>IFERROR((VLOOKUP(B1943,Listor!$N$6:$P$47,3,FALSE)*Biologiska!K1943)+(VLOOKUP(B1943,Listor!$N$6:$Q$47,4,FALSE)),"")</f>
        <v/>
      </c>
      <c r="M1943" s="63" t="str">
        <f t="shared" si="92"/>
        <v/>
      </c>
      <c r="N1943" s="75"/>
      <c r="O1943" s="84" t="str">
        <f t="shared" si="93"/>
        <v/>
      </c>
      <c r="P1943" s="107"/>
      <c r="Q1943" s="87" t="s">
        <v>79</v>
      </c>
      <c r="R1943" s="87"/>
      <c r="S1943" s="87"/>
      <c r="T1943" s="87"/>
      <c r="U1943" s="87"/>
      <c r="V1943" s="86" t="s">
        <v>79</v>
      </c>
      <c r="W1943" s="75"/>
      <c r="X1943" s="102" t="s">
        <v>79</v>
      </c>
      <c r="Y1943" s="63" t="str">
        <f>IFERROR(IF(VLOOKUP(X1943,Listor!$T$6:$U$7,2,FALSE)&lt;O1943,TRUE),"")</f>
        <v/>
      </c>
      <c r="Z1943" s="87"/>
      <c r="AA1943" s="104"/>
    </row>
    <row r="1944" spans="2:27" x14ac:dyDescent="0.25">
      <c r="B1944" s="68" t="s">
        <v>68</v>
      </c>
      <c r="C1944" s="80" t="str">
        <f>IFERROR(VLOOKUP(B1944,Listor!$A$6:$B$62,2,FALSE),"")</f>
        <v/>
      </c>
      <c r="D1944" s="80" t="str">
        <f>IFERROR(VLOOKUP(B1944,Listor!$A$6:$C$62,3,FALSE),"")</f>
        <v/>
      </c>
      <c r="E1944" s="110" t="s">
        <v>79</v>
      </c>
      <c r="F1944" s="66"/>
      <c r="G1944" s="35" t="str">
        <f>IFERROR(VLOOKUP(B1944,Listor!$A$6:$G$62,7,FALSE),"")</f>
        <v/>
      </c>
      <c r="H1944" s="63" t="str">
        <f>IFERROR(VLOOKUP(B1944,Listor!$N$6:$O$47,2,FALSE),"")</f>
        <v/>
      </c>
      <c r="I1944" s="63" t="str">
        <f t="shared" si="91"/>
        <v/>
      </c>
      <c r="J1944" s="96" t="str">
        <f>IFERROR(VLOOKUP(B1944,Listor!$N$6:$P$47,3,FALSE)*I1944,"")</f>
        <v/>
      </c>
      <c r="K1944" s="81"/>
      <c r="L1944" s="88" t="str">
        <f>IFERROR((VLOOKUP(B1944,Listor!$N$6:$P$47,3,FALSE)*Biologiska!K1944)+(VLOOKUP(B1944,Listor!$N$6:$Q$47,4,FALSE)),"")</f>
        <v/>
      </c>
      <c r="M1944" s="63" t="str">
        <f t="shared" si="92"/>
        <v/>
      </c>
      <c r="N1944" s="75"/>
      <c r="O1944" s="84" t="str">
        <f t="shared" si="93"/>
        <v/>
      </c>
      <c r="P1944" s="107"/>
      <c r="Q1944" s="87" t="s">
        <v>79</v>
      </c>
      <c r="R1944" s="87"/>
      <c r="S1944" s="87"/>
      <c r="T1944" s="87"/>
      <c r="U1944" s="87"/>
      <c r="V1944" s="86" t="s">
        <v>79</v>
      </c>
      <c r="W1944" s="75"/>
      <c r="X1944" s="102" t="s">
        <v>79</v>
      </c>
      <c r="Y1944" s="63" t="str">
        <f>IFERROR(IF(VLOOKUP(X1944,Listor!$T$6:$U$7,2,FALSE)&lt;O1944,TRUE),"")</f>
        <v/>
      </c>
      <c r="Z1944" s="87"/>
      <c r="AA1944" s="104"/>
    </row>
    <row r="1945" spans="2:27" x14ac:dyDescent="0.25">
      <c r="B1945" s="68" t="s">
        <v>68</v>
      </c>
      <c r="C1945" s="80" t="str">
        <f>IFERROR(VLOOKUP(B1945,Listor!$A$6:$B$62,2,FALSE),"")</f>
        <v/>
      </c>
      <c r="D1945" s="80" t="str">
        <f>IFERROR(VLOOKUP(B1945,Listor!$A$6:$C$62,3,FALSE),"")</f>
        <v/>
      </c>
      <c r="E1945" s="110" t="s">
        <v>79</v>
      </c>
      <c r="F1945" s="66"/>
      <c r="G1945" s="35" t="str">
        <f>IFERROR(VLOOKUP(B1945,Listor!$A$6:$G$62,7,FALSE),"")</f>
        <v/>
      </c>
      <c r="H1945" s="63" t="str">
        <f>IFERROR(VLOOKUP(B1945,Listor!$N$6:$O$47,2,FALSE),"")</f>
        <v/>
      </c>
      <c r="I1945" s="63" t="str">
        <f t="shared" si="91"/>
        <v/>
      </c>
      <c r="J1945" s="96" t="str">
        <f>IFERROR(VLOOKUP(B1945,Listor!$N$6:$P$47,3,FALSE)*I1945,"")</f>
        <v/>
      </c>
      <c r="K1945" s="81"/>
      <c r="L1945" s="88" t="str">
        <f>IFERROR((VLOOKUP(B1945,Listor!$N$6:$P$47,3,FALSE)*Biologiska!K1945)+(VLOOKUP(B1945,Listor!$N$6:$Q$47,4,FALSE)),"")</f>
        <v/>
      </c>
      <c r="M1945" s="63" t="str">
        <f t="shared" si="92"/>
        <v/>
      </c>
      <c r="N1945" s="75"/>
      <c r="O1945" s="84" t="str">
        <f t="shared" si="93"/>
        <v/>
      </c>
      <c r="P1945" s="107"/>
      <c r="Q1945" s="87" t="s">
        <v>79</v>
      </c>
      <c r="R1945" s="87"/>
      <c r="S1945" s="87"/>
      <c r="T1945" s="87"/>
      <c r="U1945" s="87"/>
      <c r="V1945" s="86" t="s">
        <v>79</v>
      </c>
      <c r="W1945" s="75"/>
      <c r="X1945" s="102" t="s">
        <v>79</v>
      </c>
      <c r="Y1945" s="63" t="str">
        <f>IFERROR(IF(VLOOKUP(X1945,Listor!$T$6:$U$7,2,FALSE)&lt;O1945,TRUE),"")</f>
        <v/>
      </c>
      <c r="Z1945" s="87"/>
      <c r="AA1945" s="104"/>
    </row>
    <row r="1946" spans="2:27" x14ac:dyDescent="0.25">
      <c r="B1946" s="68" t="s">
        <v>68</v>
      </c>
      <c r="C1946" s="80" t="str">
        <f>IFERROR(VLOOKUP(B1946,Listor!$A$6:$B$62,2,FALSE),"")</f>
        <v/>
      </c>
      <c r="D1946" s="80" t="str">
        <f>IFERROR(VLOOKUP(B1946,Listor!$A$6:$C$62,3,FALSE),"")</f>
        <v/>
      </c>
      <c r="E1946" s="110" t="s">
        <v>79</v>
      </c>
      <c r="F1946" s="66"/>
      <c r="G1946" s="35" t="str">
        <f>IFERROR(VLOOKUP(B1946,Listor!$A$6:$G$62,7,FALSE),"")</f>
        <v/>
      </c>
      <c r="H1946" s="63" t="str">
        <f>IFERROR(VLOOKUP(B1946,Listor!$N$6:$O$47,2,FALSE),"")</f>
        <v/>
      </c>
      <c r="I1946" s="63" t="str">
        <f t="shared" si="91"/>
        <v/>
      </c>
      <c r="J1946" s="96" t="str">
        <f>IFERROR(VLOOKUP(B1946,Listor!$N$6:$P$47,3,FALSE)*I1946,"")</f>
        <v/>
      </c>
      <c r="K1946" s="81"/>
      <c r="L1946" s="88" t="str">
        <f>IFERROR((VLOOKUP(B1946,Listor!$N$6:$P$47,3,FALSE)*Biologiska!K1946)+(VLOOKUP(B1946,Listor!$N$6:$Q$47,4,FALSE)),"")</f>
        <v/>
      </c>
      <c r="M1946" s="63" t="str">
        <f t="shared" si="92"/>
        <v/>
      </c>
      <c r="N1946" s="75"/>
      <c r="O1946" s="84" t="str">
        <f t="shared" si="93"/>
        <v/>
      </c>
      <c r="P1946" s="107"/>
      <c r="Q1946" s="87" t="s">
        <v>79</v>
      </c>
      <c r="R1946" s="87"/>
      <c r="S1946" s="87"/>
      <c r="T1946" s="87"/>
      <c r="U1946" s="87"/>
      <c r="V1946" s="86" t="s">
        <v>79</v>
      </c>
      <c r="W1946" s="75"/>
      <c r="X1946" s="102" t="s">
        <v>79</v>
      </c>
      <c r="Y1946" s="63" t="str">
        <f>IFERROR(IF(VLOOKUP(X1946,Listor!$T$6:$U$7,2,FALSE)&lt;O1946,TRUE),"")</f>
        <v/>
      </c>
      <c r="Z1946" s="87"/>
      <c r="AA1946" s="104"/>
    </row>
    <row r="1947" spans="2:27" x14ac:dyDescent="0.25">
      <c r="B1947" s="68" t="s">
        <v>68</v>
      </c>
      <c r="C1947" s="80" t="str">
        <f>IFERROR(VLOOKUP(B1947,Listor!$A$6:$B$62,2,FALSE),"")</f>
        <v/>
      </c>
      <c r="D1947" s="80" t="str">
        <f>IFERROR(VLOOKUP(B1947,Listor!$A$6:$C$62,3,FALSE),"")</f>
        <v/>
      </c>
      <c r="E1947" s="110" t="s">
        <v>79</v>
      </c>
      <c r="F1947" s="66"/>
      <c r="G1947" s="35" t="str">
        <f>IFERROR(VLOOKUP(B1947,Listor!$A$6:$G$62,7,FALSE),"")</f>
        <v/>
      </c>
      <c r="H1947" s="63" t="str">
        <f>IFERROR(VLOOKUP(B1947,Listor!$N$6:$O$47,2,FALSE),"")</f>
        <v/>
      </c>
      <c r="I1947" s="63" t="str">
        <f t="shared" si="91"/>
        <v/>
      </c>
      <c r="J1947" s="96" t="str">
        <f>IFERROR(VLOOKUP(B1947,Listor!$N$6:$P$47,3,FALSE)*I1947,"")</f>
        <v/>
      </c>
      <c r="K1947" s="81"/>
      <c r="L1947" s="88" t="str">
        <f>IFERROR((VLOOKUP(B1947,Listor!$N$6:$P$47,3,FALSE)*Biologiska!K1947)+(VLOOKUP(B1947,Listor!$N$6:$Q$47,4,FALSE)),"")</f>
        <v/>
      </c>
      <c r="M1947" s="63" t="str">
        <f t="shared" si="92"/>
        <v/>
      </c>
      <c r="N1947" s="75"/>
      <c r="O1947" s="84" t="str">
        <f t="shared" si="93"/>
        <v/>
      </c>
      <c r="P1947" s="107"/>
      <c r="Q1947" s="87" t="s">
        <v>79</v>
      </c>
      <c r="R1947" s="87"/>
      <c r="S1947" s="87"/>
      <c r="T1947" s="87"/>
      <c r="U1947" s="87"/>
      <c r="V1947" s="86" t="s">
        <v>79</v>
      </c>
      <c r="W1947" s="75"/>
      <c r="X1947" s="102" t="s">
        <v>79</v>
      </c>
      <c r="Y1947" s="63" t="str">
        <f>IFERROR(IF(VLOOKUP(X1947,Listor!$T$6:$U$7,2,FALSE)&lt;O1947,TRUE),"")</f>
        <v/>
      </c>
      <c r="Z1947" s="87"/>
      <c r="AA1947" s="104"/>
    </row>
    <row r="1948" spans="2:27" x14ac:dyDescent="0.25">
      <c r="B1948" s="68" t="s">
        <v>68</v>
      </c>
      <c r="C1948" s="80" t="str">
        <f>IFERROR(VLOOKUP(B1948,Listor!$A$6:$B$62,2,FALSE),"")</f>
        <v/>
      </c>
      <c r="D1948" s="80" t="str">
        <f>IFERROR(VLOOKUP(B1948,Listor!$A$6:$C$62,3,FALSE),"")</f>
        <v/>
      </c>
      <c r="E1948" s="110" t="s">
        <v>79</v>
      </c>
      <c r="F1948" s="66"/>
      <c r="G1948" s="35" t="str">
        <f>IFERROR(VLOOKUP(B1948,Listor!$A$6:$G$62,7,FALSE),"")</f>
        <v/>
      </c>
      <c r="H1948" s="63" t="str">
        <f>IFERROR(VLOOKUP(B1948,Listor!$N$6:$O$47,2,FALSE),"")</f>
        <v/>
      </c>
      <c r="I1948" s="63" t="str">
        <f t="shared" si="91"/>
        <v/>
      </c>
      <c r="J1948" s="96" t="str">
        <f>IFERROR(VLOOKUP(B1948,Listor!$N$6:$P$47,3,FALSE)*I1948,"")</f>
        <v/>
      </c>
      <c r="K1948" s="81"/>
      <c r="L1948" s="88" t="str">
        <f>IFERROR((VLOOKUP(B1948,Listor!$N$6:$P$47,3,FALSE)*Biologiska!K1948)+(VLOOKUP(B1948,Listor!$N$6:$Q$47,4,FALSE)),"")</f>
        <v/>
      </c>
      <c r="M1948" s="63" t="str">
        <f t="shared" si="92"/>
        <v/>
      </c>
      <c r="N1948" s="75"/>
      <c r="O1948" s="84" t="str">
        <f t="shared" si="93"/>
        <v/>
      </c>
      <c r="P1948" s="107"/>
      <c r="Q1948" s="87" t="s">
        <v>79</v>
      </c>
      <c r="R1948" s="87"/>
      <c r="S1948" s="87"/>
      <c r="T1948" s="87"/>
      <c r="U1948" s="87"/>
      <c r="V1948" s="86" t="s">
        <v>79</v>
      </c>
      <c r="W1948" s="75"/>
      <c r="X1948" s="102" t="s">
        <v>79</v>
      </c>
      <c r="Y1948" s="63" t="str">
        <f>IFERROR(IF(VLOOKUP(X1948,Listor!$T$6:$U$7,2,FALSE)&lt;O1948,TRUE),"")</f>
        <v/>
      </c>
      <c r="Z1948" s="87"/>
      <c r="AA1948" s="104"/>
    </row>
    <row r="1949" spans="2:27" x14ac:dyDescent="0.25">
      <c r="B1949" s="68" t="s">
        <v>68</v>
      </c>
      <c r="C1949" s="80" t="str">
        <f>IFERROR(VLOOKUP(B1949,Listor!$A$6:$B$62,2,FALSE),"")</f>
        <v/>
      </c>
      <c r="D1949" s="80" t="str">
        <f>IFERROR(VLOOKUP(B1949,Listor!$A$6:$C$62,3,FALSE),"")</f>
        <v/>
      </c>
      <c r="E1949" s="110" t="s">
        <v>79</v>
      </c>
      <c r="F1949" s="66"/>
      <c r="G1949" s="35" t="str">
        <f>IFERROR(VLOOKUP(B1949,Listor!$A$6:$G$62,7,FALSE),"")</f>
        <v/>
      </c>
      <c r="H1949" s="63" t="str">
        <f>IFERROR(VLOOKUP(B1949,Listor!$N$6:$O$47,2,FALSE),"")</f>
        <v/>
      </c>
      <c r="I1949" s="63" t="str">
        <f t="shared" si="91"/>
        <v/>
      </c>
      <c r="J1949" s="96" t="str">
        <f>IFERROR(VLOOKUP(B1949,Listor!$N$6:$P$47,3,FALSE)*I1949,"")</f>
        <v/>
      </c>
      <c r="K1949" s="81"/>
      <c r="L1949" s="88" t="str">
        <f>IFERROR((VLOOKUP(B1949,Listor!$N$6:$P$47,3,FALSE)*Biologiska!K1949)+(VLOOKUP(B1949,Listor!$N$6:$Q$47,4,FALSE)),"")</f>
        <v/>
      </c>
      <c r="M1949" s="63" t="str">
        <f t="shared" si="92"/>
        <v/>
      </c>
      <c r="N1949" s="75"/>
      <c r="O1949" s="84" t="str">
        <f t="shared" si="93"/>
        <v/>
      </c>
      <c r="P1949" s="107"/>
      <c r="Q1949" s="87" t="s">
        <v>79</v>
      </c>
      <c r="R1949" s="87"/>
      <c r="S1949" s="87"/>
      <c r="T1949" s="87"/>
      <c r="U1949" s="87"/>
      <c r="V1949" s="86" t="s">
        <v>79</v>
      </c>
      <c r="W1949" s="75"/>
      <c r="X1949" s="102" t="s">
        <v>79</v>
      </c>
      <c r="Y1949" s="63" t="str">
        <f>IFERROR(IF(VLOOKUP(X1949,Listor!$T$6:$U$7,2,FALSE)&lt;O1949,TRUE),"")</f>
        <v/>
      </c>
      <c r="Z1949" s="87"/>
      <c r="AA1949" s="104"/>
    </row>
    <row r="1950" spans="2:27" x14ac:dyDescent="0.25">
      <c r="B1950" s="68" t="s">
        <v>68</v>
      </c>
      <c r="C1950" s="80" t="str">
        <f>IFERROR(VLOOKUP(B1950,Listor!$A$6:$B$62,2,FALSE),"")</f>
        <v/>
      </c>
      <c r="D1950" s="80" t="str">
        <f>IFERROR(VLOOKUP(B1950,Listor!$A$6:$C$62,3,FALSE),"")</f>
        <v/>
      </c>
      <c r="E1950" s="110" t="s">
        <v>79</v>
      </c>
      <c r="F1950" s="66"/>
      <c r="G1950" s="35" t="str">
        <f>IFERROR(VLOOKUP(B1950,Listor!$A$6:$G$62,7,FALSE),"")</f>
        <v/>
      </c>
      <c r="H1950" s="63" t="str">
        <f>IFERROR(VLOOKUP(B1950,Listor!$N$6:$O$47,2,FALSE),"")</f>
        <v/>
      </c>
      <c r="I1950" s="63" t="str">
        <f t="shared" si="91"/>
        <v/>
      </c>
      <c r="J1950" s="96" t="str">
        <f>IFERROR(VLOOKUP(B1950,Listor!$N$6:$P$47,3,FALSE)*I1950,"")</f>
        <v/>
      </c>
      <c r="K1950" s="81"/>
      <c r="L1950" s="88" t="str">
        <f>IFERROR((VLOOKUP(B1950,Listor!$N$6:$P$47,3,FALSE)*Biologiska!K1950)+(VLOOKUP(B1950,Listor!$N$6:$Q$47,4,FALSE)),"")</f>
        <v/>
      </c>
      <c r="M1950" s="63" t="str">
        <f t="shared" si="92"/>
        <v/>
      </c>
      <c r="N1950" s="75"/>
      <c r="O1950" s="84" t="str">
        <f t="shared" si="93"/>
        <v/>
      </c>
      <c r="P1950" s="107"/>
      <c r="Q1950" s="87" t="s">
        <v>79</v>
      </c>
      <c r="R1950" s="87"/>
      <c r="S1950" s="87"/>
      <c r="T1950" s="87"/>
      <c r="U1950" s="87"/>
      <c r="V1950" s="86" t="s">
        <v>79</v>
      </c>
      <c r="W1950" s="75"/>
      <c r="X1950" s="102" t="s">
        <v>79</v>
      </c>
      <c r="Y1950" s="63" t="str">
        <f>IFERROR(IF(VLOOKUP(X1950,Listor!$T$6:$U$7,2,FALSE)&lt;O1950,TRUE),"")</f>
        <v/>
      </c>
      <c r="Z1950" s="87"/>
      <c r="AA1950" s="104"/>
    </row>
    <row r="1951" spans="2:27" x14ac:dyDescent="0.25">
      <c r="B1951" s="68" t="s">
        <v>68</v>
      </c>
      <c r="C1951" s="80" t="str">
        <f>IFERROR(VLOOKUP(B1951,Listor!$A$6:$B$62,2,FALSE),"")</f>
        <v/>
      </c>
      <c r="D1951" s="80" t="str">
        <f>IFERROR(VLOOKUP(B1951,Listor!$A$6:$C$62,3,FALSE),"")</f>
        <v/>
      </c>
      <c r="E1951" s="110" t="s">
        <v>79</v>
      </c>
      <c r="F1951" s="66"/>
      <c r="G1951" s="35" t="str">
        <f>IFERROR(VLOOKUP(B1951,Listor!$A$6:$G$62,7,FALSE),"")</f>
        <v/>
      </c>
      <c r="H1951" s="63" t="str">
        <f>IFERROR(VLOOKUP(B1951,Listor!$N$6:$O$47,2,FALSE),"")</f>
        <v/>
      </c>
      <c r="I1951" s="63" t="str">
        <f t="shared" si="91"/>
        <v/>
      </c>
      <c r="J1951" s="96" t="str">
        <f>IFERROR(VLOOKUP(B1951,Listor!$N$6:$P$47,3,FALSE)*I1951,"")</f>
        <v/>
      </c>
      <c r="K1951" s="81"/>
      <c r="L1951" s="88" t="str">
        <f>IFERROR((VLOOKUP(B1951,Listor!$N$6:$P$47,3,FALSE)*Biologiska!K1951)+(VLOOKUP(B1951,Listor!$N$6:$Q$47,4,FALSE)),"")</f>
        <v/>
      </c>
      <c r="M1951" s="63" t="str">
        <f t="shared" si="92"/>
        <v/>
      </c>
      <c r="N1951" s="75"/>
      <c r="O1951" s="84" t="str">
        <f t="shared" si="93"/>
        <v/>
      </c>
      <c r="P1951" s="107"/>
      <c r="Q1951" s="87" t="s">
        <v>79</v>
      </c>
      <c r="R1951" s="87"/>
      <c r="S1951" s="87"/>
      <c r="T1951" s="87"/>
      <c r="U1951" s="87"/>
      <c r="V1951" s="86" t="s">
        <v>79</v>
      </c>
      <c r="W1951" s="75"/>
      <c r="X1951" s="102" t="s">
        <v>79</v>
      </c>
      <c r="Y1951" s="63" t="str">
        <f>IFERROR(IF(VLOOKUP(X1951,Listor!$T$6:$U$7,2,FALSE)&lt;O1951,TRUE),"")</f>
        <v/>
      </c>
      <c r="Z1951" s="87"/>
      <c r="AA1951" s="104"/>
    </row>
    <row r="1952" spans="2:27" x14ac:dyDescent="0.25">
      <c r="B1952" s="68" t="s">
        <v>68</v>
      </c>
      <c r="C1952" s="80" t="str">
        <f>IFERROR(VLOOKUP(B1952,Listor!$A$6:$B$62,2,FALSE),"")</f>
        <v/>
      </c>
      <c r="D1952" s="80" t="str">
        <f>IFERROR(VLOOKUP(B1952,Listor!$A$6:$C$62,3,FALSE),"")</f>
        <v/>
      </c>
      <c r="E1952" s="110" t="s">
        <v>79</v>
      </c>
      <c r="F1952" s="66"/>
      <c r="G1952" s="35" t="str">
        <f>IFERROR(VLOOKUP(B1952,Listor!$A$6:$G$62,7,FALSE),"")</f>
        <v/>
      </c>
      <c r="H1952" s="63" t="str">
        <f>IFERROR(VLOOKUP(B1952,Listor!$N$6:$O$47,2,FALSE),"")</f>
        <v/>
      </c>
      <c r="I1952" s="63" t="str">
        <f t="shared" si="91"/>
        <v/>
      </c>
      <c r="J1952" s="96" t="str">
        <f>IFERROR(VLOOKUP(B1952,Listor!$N$6:$P$47,3,FALSE)*I1952,"")</f>
        <v/>
      </c>
      <c r="K1952" s="81"/>
      <c r="L1952" s="88" t="str">
        <f>IFERROR((VLOOKUP(B1952,Listor!$N$6:$P$47,3,FALSE)*Biologiska!K1952)+(VLOOKUP(B1952,Listor!$N$6:$Q$47,4,FALSE)),"")</f>
        <v/>
      </c>
      <c r="M1952" s="63" t="str">
        <f t="shared" si="92"/>
        <v/>
      </c>
      <c r="N1952" s="75"/>
      <c r="O1952" s="84" t="str">
        <f t="shared" si="93"/>
        <v/>
      </c>
      <c r="P1952" s="107"/>
      <c r="Q1952" s="87" t="s">
        <v>79</v>
      </c>
      <c r="R1952" s="87"/>
      <c r="S1952" s="87"/>
      <c r="T1952" s="87"/>
      <c r="U1952" s="87"/>
      <c r="V1952" s="86" t="s">
        <v>79</v>
      </c>
      <c r="W1952" s="75"/>
      <c r="X1952" s="102" t="s">
        <v>79</v>
      </c>
      <c r="Y1952" s="63" t="str">
        <f>IFERROR(IF(VLOOKUP(X1952,Listor!$T$6:$U$7,2,FALSE)&lt;O1952,TRUE),"")</f>
        <v/>
      </c>
      <c r="Z1952" s="87"/>
      <c r="AA1952" s="104"/>
    </row>
    <row r="1953" spans="2:27" x14ac:dyDescent="0.25">
      <c r="B1953" s="68" t="s">
        <v>68</v>
      </c>
      <c r="C1953" s="80" t="str">
        <f>IFERROR(VLOOKUP(B1953,Listor!$A$6:$B$62,2,FALSE),"")</f>
        <v/>
      </c>
      <c r="D1953" s="80" t="str">
        <f>IFERROR(VLOOKUP(B1953,Listor!$A$6:$C$62,3,FALSE),"")</f>
        <v/>
      </c>
      <c r="E1953" s="110" t="s">
        <v>79</v>
      </c>
      <c r="F1953" s="66"/>
      <c r="G1953" s="35" t="str">
        <f>IFERROR(VLOOKUP(B1953,Listor!$A$6:$G$62,7,FALSE),"")</f>
        <v/>
      </c>
      <c r="H1953" s="63" t="str">
        <f>IFERROR(VLOOKUP(B1953,Listor!$N$6:$O$47,2,FALSE),"")</f>
        <v/>
      </c>
      <c r="I1953" s="63" t="str">
        <f t="shared" si="91"/>
        <v/>
      </c>
      <c r="J1953" s="96" t="str">
        <f>IFERROR(VLOOKUP(B1953,Listor!$N$6:$P$47,3,FALSE)*I1953,"")</f>
        <v/>
      </c>
      <c r="K1953" s="81"/>
      <c r="L1953" s="88" t="str">
        <f>IFERROR((VLOOKUP(B1953,Listor!$N$6:$P$47,3,FALSE)*Biologiska!K1953)+(VLOOKUP(B1953,Listor!$N$6:$Q$47,4,FALSE)),"")</f>
        <v/>
      </c>
      <c r="M1953" s="63" t="str">
        <f t="shared" si="92"/>
        <v/>
      </c>
      <c r="N1953" s="75"/>
      <c r="O1953" s="84" t="str">
        <f t="shared" si="93"/>
        <v/>
      </c>
      <c r="P1953" s="107"/>
      <c r="Q1953" s="87" t="s">
        <v>79</v>
      </c>
      <c r="R1953" s="87"/>
      <c r="S1953" s="87"/>
      <c r="T1953" s="87"/>
      <c r="U1953" s="87"/>
      <c r="V1953" s="86" t="s">
        <v>79</v>
      </c>
      <c r="W1953" s="75"/>
      <c r="X1953" s="102" t="s">
        <v>79</v>
      </c>
      <c r="Y1953" s="63" t="str">
        <f>IFERROR(IF(VLOOKUP(X1953,Listor!$T$6:$U$7,2,FALSE)&lt;O1953,TRUE),"")</f>
        <v/>
      </c>
      <c r="Z1953" s="87"/>
      <c r="AA1953" s="104"/>
    </row>
    <row r="1954" spans="2:27" x14ac:dyDescent="0.25">
      <c r="B1954" s="68" t="s">
        <v>68</v>
      </c>
      <c r="C1954" s="80" t="str">
        <f>IFERROR(VLOOKUP(B1954,Listor!$A$6:$B$62,2,FALSE),"")</f>
        <v/>
      </c>
      <c r="D1954" s="80" t="str">
        <f>IFERROR(VLOOKUP(B1954,Listor!$A$6:$C$62,3,FALSE),"")</f>
        <v/>
      </c>
      <c r="E1954" s="110" t="s">
        <v>79</v>
      </c>
      <c r="F1954" s="66"/>
      <c r="G1954" s="35" t="str">
        <f>IFERROR(VLOOKUP(B1954,Listor!$A$6:$G$62,7,FALSE),"")</f>
        <v/>
      </c>
      <c r="H1954" s="63" t="str">
        <f>IFERROR(VLOOKUP(B1954,Listor!$N$6:$O$47,2,FALSE),"")</f>
        <v/>
      </c>
      <c r="I1954" s="63" t="str">
        <f t="shared" si="91"/>
        <v/>
      </c>
      <c r="J1954" s="96" t="str">
        <f>IFERROR(VLOOKUP(B1954,Listor!$N$6:$P$47,3,FALSE)*I1954,"")</f>
        <v/>
      </c>
      <c r="K1954" s="81"/>
      <c r="L1954" s="88" t="str">
        <f>IFERROR((VLOOKUP(B1954,Listor!$N$6:$P$47,3,FALSE)*Biologiska!K1954)+(VLOOKUP(B1954,Listor!$N$6:$Q$47,4,FALSE)),"")</f>
        <v/>
      </c>
      <c r="M1954" s="63" t="str">
        <f t="shared" si="92"/>
        <v/>
      </c>
      <c r="N1954" s="75"/>
      <c r="O1954" s="84" t="str">
        <f t="shared" si="93"/>
        <v/>
      </c>
      <c r="P1954" s="107"/>
      <c r="Q1954" s="87" t="s">
        <v>79</v>
      </c>
      <c r="R1954" s="87"/>
      <c r="S1954" s="87"/>
      <c r="T1954" s="87"/>
      <c r="U1954" s="87"/>
      <c r="V1954" s="86" t="s">
        <v>79</v>
      </c>
      <c r="W1954" s="75"/>
      <c r="X1954" s="102" t="s">
        <v>79</v>
      </c>
      <c r="Y1954" s="63" t="str">
        <f>IFERROR(IF(VLOOKUP(X1954,Listor!$T$6:$U$7,2,FALSE)&lt;O1954,TRUE),"")</f>
        <v/>
      </c>
      <c r="Z1954" s="87"/>
      <c r="AA1954" s="104"/>
    </row>
    <row r="1955" spans="2:27" x14ac:dyDescent="0.25">
      <c r="B1955" s="68" t="s">
        <v>68</v>
      </c>
      <c r="C1955" s="80" t="str">
        <f>IFERROR(VLOOKUP(B1955,Listor!$A$6:$B$62,2,FALSE),"")</f>
        <v/>
      </c>
      <c r="D1955" s="80" t="str">
        <f>IFERROR(VLOOKUP(B1955,Listor!$A$6:$C$62,3,FALSE),"")</f>
        <v/>
      </c>
      <c r="E1955" s="110" t="s">
        <v>79</v>
      </c>
      <c r="F1955" s="66"/>
      <c r="G1955" s="35" t="str">
        <f>IFERROR(VLOOKUP(B1955,Listor!$A$6:$G$62,7,FALSE),"")</f>
        <v/>
      </c>
      <c r="H1955" s="63" t="str">
        <f>IFERROR(VLOOKUP(B1955,Listor!$N$6:$O$47,2,FALSE),"")</f>
        <v/>
      </c>
      <c r="I1955" s="63" t="str">
        <f t="shared" si="91"/>
        <v/>
      </c>
      <c r="J1955" s="96" t="str">
        <f>IFERROR(VLOOKUP(B1955,Listor!$N$6:$P$47,3,FALSE)*I1955,"")</f>
        <v/>
      </c>
      <c r="K1955" s="81"/>
      <c r="L1955" s="88" t="str">
        <f>IFERROR((VLOOKUP(B1955,Listor!$N$6:$P$47,3,FALSE)*Biologiska!K1955)+(VLOOKUP(B1955,Listor!$N$6:$Q$47,4,FALSE)),"")</f>
        <v/>
      </c>
      <c r="M1955" s="63" t="str">
        <f t="shared" si="92"/>
        <v/>
      </c>
      <c r="N1955" s="75"/>
      <c r="O1955" s="84" t="str">
        <f t="shared" si="93"/>
        <v/>
      </c>
      <c r="P1955" s="107"/>
      <c r="Q1955" s="87" t="s">
        <v>79</v>
      </c>
      <c r="R1955" s="87"/>
      <c r="S1955" s="87"/>
      <c r="T1955" s="87"/>
      <c r="U1955" s="87"/>
      <c r="V1955" s="86" t="s">
        <v>79</v>
      </c>
      <c r="W1955" s="75"/>
      <c r="X1955" s="102" t="s">
        <v>79</v>
      </c>
      <c r="Y1955" s="63" t="str">
        <f>IFERROR(IF(VLOOKUP(X1955,Listor!$T$6:$U$7,2,FALSE)&lt;O1955,TRUE),"")</f>
        <v/>
      </c>
      <c r="Z1955" s="87"/>
      <c r="AA1955" s="104"/>
    </row>
    <row r="1956" spans="2:27" x14ac:dyDescent="0.25">
      <c r="B1956" s="68" t="s">
        <v>68</v>
      </c>
      <c r="C1956" s="80" t="str">
        <f>IFERROR(VLOOKUP(B1956,Listor!$A$6:$B$62,2,FALSE),"")</f>
        <v/>
      </c>
      <c r="D1956" s="80" t="str">
        <f>IFERROR(VLOOKUP(B1956,Listor!$A$6:$C$62,3,FALSE),"")</f>
        <v/>
      </c>
      <c r="E1956" s="110" t="s">
        <v>79</v>
      </c>
      <c r="F1956" s="66"/>
      <c r="G1956" s="35" t="str">
        <f>IFERROR(VLOOKUP(B1956,Listor!$A$6:$G$62,7,FALSE),"")</f>
        <v/>
      </c>
      <c r="H1956" s="63" t="str">
        <f>IFERROR(VLOOKUP(B1956,Listor!$N$6:$O$47,2,FALSE),"")</f>
        <v/>
      </c>
      <c r="I1956" s="63" t="str">
        <f t="shared" si="91"/>
        <v/>
      </c>
      <c r="J1956" s="96" t="str">
        <f>IFERROR(VLOOKUP(B1956,Listor!$N$6:$P$47,3,FALSE)*I1956,"")</f>
        <v/>
      </c>
      <c r="K1956" s="81"/>
      <c r="L1956" s="88" t="str">
        <f>IFERROR((VLOOKUP(B1956,Listor!$N$6:$P$47,3,FALSE)*Biologiska!K1956)+(VLOOKUP(B1956,Listor!$N$6:$Q$47,4,FALSE)),"")</f>
        <v/>
      </c>
      <c r="M1956" s="63" t="str">
        <f t="shared" si="92"/>
        <v/>
      </c>
      <c r="N1956" s="75"/>
      <c r="O1956" s="84" t="str">
        <f t="shared" si="93"/>
        <v/>
      </c>
      <c r="P1956" s="107"/>
      <c r="Q1956" s="87" t="s">
        <v>79</v>
      </c>
      <c r="R1956" s="87"/>
      <c r="S1956" s="87"/>
      <c r="T1956" s="87"/>
      <c r="U1956" s="87"/>
      <c r="V1956" s="86" t="s">
        <v>79</v>
      </c>
      <c r="W1956" s="75"/>
      <c r="X1956" s="102" t="s">
        <v>79</v>
      </c>
      <c r="Y1956" s="63" t="str">
        <f>IFERROR(IF(VLOOKUP(X1956,Listor!$T$6:$U$7,2,FALSE)&lt;O1956,TRUE),"")</f>
        <v/>
      </c>
      <c r="Z1956" s="87"/>
      <c r="AA1956" s="104"/>
    </row>
    <row r="1957" spans="2:27" x14ac:dyDescent="0.25">
      <c r="B1957" s="68" t="s">
        <v>68</v>
      </c>
      <c r="C1957" s="80" t="str">
        <f>IFERROR(VLOOKUP(B1957,Listor!$A$6:$B$62,2,FALSE),"")</f>
        <v/>
      </c>
      <c r="D1957" s="80" t="str">
        <f>IFERROR(VLOOKUP(B1957,Listor!$A$6:$C$62,3,FALSE),"")</f>
        <v/>
      </c>
      <c r="E1957" s="110" t="s">
        <v>79</v>
      </c>
      <c r="F1957" s="66"/>
      <c r="G1957" s="35" t="str">
        <f>IFERROR(VLOOKUP(B1957,Listor!$A$6:$G$62,7,FALSE),"")</f>
        <v/>
      </c>
      <c r="H1957" s="63" t="str">
        <f>IFERROR(VLOOKUP(B1957,Listor!$N$6:$O$47,2,FALSE),"")</f>
        <v/>
      </c>
      <c r="I1957" s="63" t="str">
        <f t="shared" si="91"/>
        <v/>
      </c>
      <c r="J1957" s="96" t="str">
        <f>IFERROR(VLOOKUP(B1957,Listor!$N$6:$P$47,3,FALSE)*I1957,"")</f>
        <v/>
      </c>
      <c r="K1957" s="81"/>
      <c r="L1957" s="88" t="str">
        <f>IFERROR((VLOOKUP(B1957,Listor!$N$6:$P$47,3,FALSE)*Biologiska!K1957)+(VLOOKUP(B1957,Listor!$N$6:$Q$47,4,FALSE)),"")</f>
        <v/>
      </c>
      <c r="M1957" s="63" t="str">
        <f t="shared" si="92"/>
        <v/>
      </c>
      <c r="N1957" s="75"/>
      <c r="O1957" s="84" t="str">
        <f t="shared" si="93"/>
        <v/>
      </c>
      <c r="P1957" s="107"/>
      <c r="Q1957" s="87" t="s">
        <v>79</v>
      </c>
      <c r="R1957" s="87"/>
      <c r="S1957" s="87"/>
      <c r="T1957" s="87"/>
      <c r="U1957" s="87"/>
      <c r="V1957" s="86" t="s">
        <v>79</v>
      </c>
      <c r="W1957" s="75"/>
      <c r="X1957" s="102" t="s">
        <v>79</v>
      </c>
      <c r="Y1957" s="63" t="str">
        <f>IFERROR(IF(VLOOKUP(X1957,Listor!$T$6:$U$7,2,FALSE)&lt;O1957,TRUE),"")</f>
        <v/>
      </c>
      <c r="Z1957" s="87"/>
      <c r="AA1957" s="104"/>
    </row>
    <row r="1958" spans="2:27" x14ac:dyDescent="0.25">
      <c r="B1958" s="68" t="s">
        <v>68</v>
      </c>
      <c r="C1958" s="80" t="str">
        <f>IFERROR(VLOOKUP(B1958,Listor!$A$6:$B$62,2,FALSE),"")</f>
        <v/>
      </c>
      <c r="D1958" s="80" t="str">
        <f>IFERROR(VLOOKUP(B1958,Listor!$A$6:$C$62,3,FALSE),"")</f>
        <v/>
      </c>
      <c r="E1958" s="110" t="s">
        <v>79</v>
      </c>
      <c r="F1958" s="66"/>
      <c r="G1958" s="35" t="str">
        <f>IFERROR(VLOOKUP(B1958,Listor!$A$6:$G$62,7,FALSE),"")</f>
        <v/>
      </c>
      <c r="H1958" s="63" t="str">
        <f>IFERROR(VLOOKUP(B1958,Listor!$N$6:$O$47,2,FALSE),"")</f>
        <v/>
      </c>
      <c r="I1958" s="63" t="str">
        <f t="shared" si="91"/>
        <v/>
      </c>
      <c r="J1958" s="96" t="str">
        <f>IFERROR(VLOOKUP(B1958,Listor!$N$6:$P$47,3,FALSE)*I1958,"")</f>
        <v/>
      </c>
      <c r="K1958" s="81"/>
      <c r="L1958" s="88" t="str">
        <f>IFERROR((VLOOKUP(B1958,Listor!$N$6:$P$47,3,FALSE)*Biologiska!K1958)+(VLOOKUP(B1958,Listor!$N$6:$Q$47,4,FALSE)),"")</f>
        <v/>
      </c>
      <c r="M1958" s="63" t="str">
        <f t="shared" si="92"/>
        <v/>
      </c>
      <c r="N1958" s="75"/>
      <c r="O1958" s="84" t="str">
        <f t="shared" si="93"/>
        <v/>
      </c>
      <c r="P1958" s="107"/>
      <c r="Q1958" s="87" t="s">
        <v>79</v>
      </c>
      <c r="R1958" s="87"/>
      <c r="S1958" s="87"/>
      <c r="T1958" s="87"/>
      <c r="U1958" s="87"/>
      <c r="V1958" s="86" t="s">
        <v>79</v>
      </c>
      <c r="W1958" s="75"/>
      <c r="X1958" s="102" t="s">
        <v>79</v>
      </c>
      <c r="Y1958" s="63" t="str">
        <f>IFERROR(IF(VLOOKUP(X1958,Listor!$T$6:$U$7,2,FALSE)&lt;O1958,TRUE),"")</f>
        <v/>
      </c>
      <c r="Z1958" s="87"/>
      <c r="AA1958" s="104"/>
    </row>
    <row r="1959" spans="2:27" x14ac:dyDescent="0.25">
      <c r="B1959" s="68" t="s">
        <v>68</v>
      </c>
      <c r="C1959" s="80" t="str">
        <f>IFERROR(VLOOKUP(B1959,Listor!$A$6:$B$62,2,FALSE),"")</f>
        <v/>
      </c>
      <c r="D1959" s="80" t="str">
        <f>IFERROR(VLOOKUP(B1959,Listor!$A$6:$C$62,3,FALSE),"")</f>
        <v/>
      </c>
      <c r="E1959" s="110" t="s">
        <v>79</v>
      </c>
      <c r="F1959" s="66"/>
      <c r="G1959" s="35" t="str">
        <f>IFERROR(VLOOKUP(B1959,Listor!$A$6:$G$62,7,FALSE),"")</f>
        <v/>
      </c>
      <c r="H1959" s="63" t="str">
        <f>IFERROR(VLOOKUP(B1959,Listor!$N$6:$O$47,2,FALSE),"")</f>
        <v/>
      </c>
      <c r="I1959" s="63" t="str">
        <f t="shared" si="91"/>
        <v/>
      </c>
      <c r="J1959" s="96" t="str">
        <f>IFERROR(VLOOKUP(B1959,Listor!$N$6:$P$47,3,FALSE)*I1959,"")</f>
        <v/>
      </c>
      <c r="K1959" s="81"/>
      <c r="L1959" s="88" t="str">
        <f>IFERROR((VLOOKUP(B1959,Listor!$N$6:$P$47,3,FALSE)*Biologiska!K1959)+(VLOOKUP(B1959,Listor!$N$6:$Q$47,4,FALSE)),"")</f>
        <v/>
      </c>
      <c r="M1959" s="63" t="str">
        <f t="shared" si="92"/>
        <v/>
      </c>
      <c r="N1959" s="75"/>
      <c r="O1959" s="84" t="str">
        <f t="shared" si="93"/>
        <v/>
      </c>
      <c r="P1959" s="107"/>
      <c r="Q1959" s="87" t="s">
        <v>79</v>
      </c>
      <c r="R1959" s="87"/>
      <c r="S1959" s="87"/>
      <c r="T1959" s="87"/>
      <c r="U1959" s="87"/>
      <c r="V1959" s="86" t="s">
        <v>79</v>
      </c>
      <c r="W1959" s="75"/>
      <c r="X1959" s="102" t="s">
        <v>79</v>
      </c>
      <c r="Y1959" s="63" t="str">
        <f>IFERROR(IF(VLOOKUP(X1959,Listor!$T$6:$U$7,2,FALSE)&lt;O1959,TRUE),"")</f>
        <v/>
      </c>
      <c r="Z1959" s="87"/>
      <c r="AA1959" s="104"/>
    </row>
    <row r="1960" spans="2:27" x14ac:dyDescent="0.25">
      <c r="B1960" s="68" t="s">
        <v>68</v>
      </c>
      <c r="C1960" s="80" t="str">
        <f>IFERROR(VLOOKUP(B1960,Listor!$A$6:$B$62,2,FALSE),"")</f>
        <v/>
      </c>
      <c r="D1960" s="80" t="str">
        <f>IFERROR(VLOOKUP(B1960,Listor!$A$6:$C$62,3,FALSE),"")</f>
        <v/>
      </c>
      <c r="E1960" s="110" t="s">
        <v>79</v>
      </c>
      <c r="F1960" s="66"/>
      <c r="G1960" s="35" t="str">
        <f>IFERROR(VLOOKUP(B1960,Listor!$A$6:$G$62,7,FALSE),"")</f>
        <v/>
      </c>
      <c r="H1960" s="63" t="str">
        <f>IFERROR(VLOOKUP(B1960,Listor!$N$6:$O$47,2,FALSE),"")</f>
        <v/>
      </c>
      <c r="I1960" s="63" t="str">
        <f t="shared" si="91"/>
        <v/>
      </c>
      <c r="J1960" s="96" t="str">
        <f>IFERROR(VLOOKUP(B1960,Listor!$N$6:$P$47,3,FALSE)*I1960,"")</f>
        <v/>
      </c>
      <c r="K1960" s="81"/>
      <c r="L1960" s="88" t="str">
        <f>IFERROR((VLOOKUP(B1960,Listor!$N$6:$P$47,3,FALSE)*Biologiska!K1960)+(VLOOKUP(B1960,Listor!$N$6:$Q$47,4,FALSE)),"")</f>
        <v/>
      </c>
      <c r="M1960" s="63" t="str">
        <f t="shared" si="92"/>
        <v/>
      </c>
      <c r="N1960" s="75"/>
      <c r="O1960" s="84" t="str">
        <f t="shared" si="93"/>
        <v/>
      </c>
      <c r="P1960" s="107"/>
      <c r="Q1960" s="87" t="s">
        <v>79</v>
      </c>
      <c r="R1960" s="87"/>
      <c r="S1960" s="87"/>
      <c r="T1960" s="87"/>
      <c r="U1960" s="87"/>
      <c r="V1960" s="86" t="s">
        <v>79</v>
      </c>
      <c r="W1960" s="75"/>
      <c r="X1960" s="102" t="s">
        <v>79</v>
      </c>
      <c r="Y1960" s="63" t="str">
        <f>IFERROR(IF(VLOOKUP(X1960,Listor!$T$6:$U$7,2,FALSE)&lt;O1960,TRUE),"")</f>
        <v/>
      </c>
      <c r="Z1960" s="87"/>
      <c r="AA1960" s="104"/>
    </row>
    <row r="1961" spans="2:27" x14ac:dyDescent="0.25">
      <c r="B1961" s="68" t="s">
        <v>68</v>
      </c>
      <c r="C1961" s="80" t="str">
        <f>IFERROR(VLOOKUP(B1961,Listor!$A$6:$B$62,2,FALSE),"")</f>
        <v/>
      </c>
      <c r="D1961" s="80" t="str">
        <f>IFERROR(VLOOKUP(B1961,Listor!$A$6:$C$62,3,FALSE),"")</f>
        <v/>
      </c>
      <c r="E1961" s="110" t="s">
        <v>79</v>
      </c>
      <c r="F1961" s="66"/>
      <c r="G1961" s="35" t="str">
        <f>IFERROR(VLOOKUP(B1961,Listor!$A$6:$G$62,7,FALSE),"")</f>
        <v/>
      </c>
      <c r="H1961" s="63" t="str">
        <f>IFERROR(VLOOKUP(B1961,Listor!$N$6:$O$47,2,FALSE),"")</f>
        <v/>
      </c>
      <c r="I1961" s="63" t="str">
        <f t="shared" ref="I1961:I2024" si="94">IFERROR(F1961*H1961,"")</f>
        <v/>
      </c>
      <c r="J1961" s="96" t="str">
        <f>IFERROR(VLOOKUP(B1961,Listor!$N$6:$P$47,3,FALSE)*I1961,"")</f>
        <v/>
      </c>
      <c r="K1961" s="81"/>
      <c r="L1961" s="88" t="str">
        <f>IFERROR((VLOOKUP(B1961,Listor!$N$6:$P$47,3,FALSE)*Biologiska!K1961)+(VLOOKUP(B1961,Listor!$N$6:$Q$47,4,FALSE)),"")</f>
        <v/>
      </c>
      <c r="M1961" s="63" t="str">
        <f t="shared" ref="M1961:M2024" si="95">IFERROR(I1961*L1961,"")</f>
        <v/>
      </c>
      <c r="N1961" s="75"/>
      <c r="O1961" s="84" t="str">
        <f t="shared" ref="O1961:O2024" si="96">IF(ISBLANK(K1961),"",IFERROR(((83.8-K1961)/83.8)*100,""))</f>
        <v/>
      </c>
      <c r="P1961" s="107"/>
      <c r="Q1961" s="87" t="s">
        <v>79</v>
      </c>
      <c r="R1961" s="87"/>
      <c r="S1961" s="87"/>
      <c r="T1961" s="87"/>
      <c r="U1961" s="87"/>
      <c r="V1961" s="86" t="s">
        <v>79</v>
      </c>
      <c r="W1961" s="75"/>
      <c r="X1961" s="102" t="s">
        <v>79</v>
      </c>
      <c r="Y1961" s="63" t="str">
        <f>IFERROR(IF(VLOOKUP(X1961,Listor!$T$6:$U$7,2,FALSE)&lt;O1961,TRUE),"")</f>
        <v/>
      </c>
      <c r="Z1961" s="87"/>
      <c r="AA1961" s="104"/>
    </row>
    <row r="1962" spans="2:27" x14ac:dyDescent="0.25">
      <c r="B1962" s="68" t="s">
        <v>68</v>
      </c>
      <c r="C1962" s="80" t="str">
        <f>IFERROR(VLOOKUP(B1962,Listor!$A$6:$B$62,2,FALSE),"")</f>
        <v/>
      </c>
      <c r="D1962" s="80" t="str">
        <f>IFERROR(VLOOKUP(B1962,Listor!$A$6:$C$62,3,FALSE),"")</f>
        <v/>
      </c>
      <c r="E1962" s="110" t="s">
        <v>79</v>
      </c>
      <c r="F1962" s="66"/>
      <c r="G1962" s="35" t="str">
        <f>IFERROR(VLOOKUP(B1962,Listor!$A$6:$G$62,7,FALSE),"")</f>
        <v/>
      </c>
      <c r="H1962" s="63" t="str">
        <f>IFERROR(VLOOKUP(B1962,Listor!$N$6:$O$47,2,FALSE),"")</f>
        <v/>
      </c>
      <c r="I1962" s="63" t="str">
        <f t="shared" si="94"/>
        <v/>
      </c>
      <c r="J1962" s="96" t="str">
        <f>IFERROR(VLOOKUP(B1962,Listor!$N$6:$P$47,3,FALSE)*I1962,"")</f>
        <v/>
      </c>
      <c r="K1962" s="81"/>
      <c r="L1962" s="88" t="str">
        <f>IFERROR((VLOOKUP(B1962,Listor!$N$6:$P$47,3,FALSE)*Biologiska!K1962)+(VLOOKUP(B1962,Listor!$N$6:$Q$47,4,FALSE)),"")</f>
        <v/>
      </c>
      <c r="M1962" s="63" t="str">
        <f t="shared" si="95"/>
        <v/>
      </c>
      <c r="N1962" s="75"/>
      <c r="O1962" s="84" t="str">
        <f t="shared" si="96"/>
        <v/>
      </c>
      <c r="P1962" s="107"/>
      <c r="Q1962" s="87" t="s">
        <v>79</v>
      </c>
      <c r="R1962" s="87"/>
      <c r="S1962" s="87"/>
      <c r="T1962" s="87"/>
      <c r="U1962" s="87"/>
      <c r="V1962" s="86" t="s">
        <v>79</v>
      </c>
      <c r="W1962" s="75"/>
      <c r="X1962" s="102" t="s">
        <v>79</v>
      </c>
      <c r="Y1962" s="63" t="str">
        <f>IFERROR(IF(VLOOKUP(X1962,Listor!$T$6:$U$7,2,FALSE)&lt;O1962,TRUE),"")</f>
        <v/>
      </c>
      <c r="Z1962" s="87"/>
      <c r="AA1962" s="104"/>
    </row>
    <row r="1963" spans="2:27" x14ac:dyDescent="0.25">
      <c r="B1963" s="68" t="s">
        <v>68</v>
      </c>
      <c r="C1963" s="80" t="str">
        <f>IFERROR(VLOOKUP(B1963,Listor!$A$6:$B$62,2,FALSE),"")</f>
        <v/>
      </c>
      <c r="D1963" s="80" t="str">
        <f>IFERROR(VLOOKUP(B1963,Listor!$A$6:$C$62,3,FALSE),"")</f>
        <v/>
      </c>
      <c r="E1963" s="110" t="s">
        <v>79</v>
      </c>
      <c r="F1963" s="66"/>
      <c r="G1963" s="35" t="str">
        <f>IFERROR(VLOOKUP(B1963,Listor!$A$6:$G$62,7,FALSE),"")</f>
        <v/>
      </c>
      <c r="H1963" s="63" t="str">
        <f>IFERROR(VLOOKUP(B1963,Listor!$N$6:$O$47,2,FALSE),"")</f>
        <v/>
      </c>
      <c r="I1963" s="63" t="str">
        <f t="shared" si="94"/>
        <v/>
      </c>
      <c r="J1963" s="96" t="str">
        <f>IFERROR(VLOOKUP(B1963,Listor!$N$6:$P$47,3,FALSE)*I1963,"")</f>
        <v/>
      </c>
      <c r="K1963" s="81"/>
      <c r="L1963" s="88" t="str">
        <f>IFERROR((VLOOKUP(B1963,Listor!$N$6:$P$47,3,FALSE)*Biologiska!K1963)+(VLOOKUP(B1963,Listor!$N$6:$Q$47,4,FALSE)),"")</f>
        <v/>
      </c>
      <c r="M1963" s="63" t="str">
        <f t="shared" si="95"/>
        <v/>
      </c>
      <c r="N1963" s="75"/>
      <c r="O1963" s="84" t="str">
        <f t="shared" si="96"/>
        <v/>
      </c>
      <c r="P1963" s="107"/>
      <c r="Q1963" s="87" t="s">
        <v>79</v>
      </c>
      <c r="R1963" s="87"/>
      <c r="S1963" s="87"/>
      <c r="T1963" s="87"/>
      <c r="U1963" s="87"/>
      <c r="V1963" s="86" t="s">
        <v>79</v>
      </c>
      <c r="W1963" s="75"/>
      <c r="X1963" s="102" t="s">
        <v>79</v>
      </c>
      <c r="Y1963" s="63" t="str">
        <f>IFERROR(IF(VLOOKUP(X1963,Listor!$T$6:$U$7,2,FALSE)&lt;O1963,TRUE),"")</f>
        <v/>
      </c>
      <c r="Z1963" s="87"/>
      <c r="AA1963" s="104"/>
    </row>
    <row r="1964" spans="2:27" x14ac:dyDescent="0.25">
      <c r="B1964" s="68" t="s">
        <v>68</v>
      </c>
      <c r="C1964" s="80" t="str">
        <f>IFERROR(VLOOKUP(B1964,Listor!$A$6:$B$62,2,FALSE),"")</f>
        <v/>
      </c>
      <c r="D1964" s="80" t="str">
        <f>IFERROR(VLOOKUP(B1964,Listor!$A$6:$C$62,3,FALSE),"")</f>
        <v/>
      </c>
      <c r="E1964" s="110" t="s">
        <v>79</v>
      </c>
      <c r="F1964" s="66"/>
      <c r="G1964" s="35" t="str">
        <f>IFERROR(VLOOKUP(B1964,Listor!$A$6:$G$62,7,FALSE),"")</f>
        <v/>
      </c>
      <c r="H1964" s="63" t="str">
        <f>IFERROR(VLOOKUP(B1964,Listor!$N$6:$O$47,2,FALSE),"")</f>
        <v/>
      </c>
      <c r="I1964" s="63" t="str">
        <f t="shared" si="94"/>
        <v/>
      </c>
      <c r="J1964" s="96" t="str">
        <f>IFERROR(VLOOKUP(B1964,Listor!$N$6:$P$47,3,FALSE)*I1964,"")</f>
        <v/>
      </c>
      <c r="K1964" s="81"/>
      <c r="L1964" s="88" t="str">
        <f>IFERROR((VLOOKUP(B1964,Listor!$N$6:$P$47,3,FALSE)*Biologiska!K1964)+(VLOOKUP(B1964,Listor!$N$6:$Q$47,4,FALSE)),"")</f>
        <v/>
      </c>
      <c r="M1964" s="63" t="str">
        <f t="shared" si="95"/>
        <v/>
      </c>
      <c r="N1964" s="75"/>
      <c r="O1964" s="84" t="str">
        <f t="shared" si="96"/>
        <v/>
      </c>
      <c r="P1964" s="107"/>
      <c r="Q1964" s="87" t="s">
        <v>79</v>
      </c>
      <c r="R1964" s="87"/>
      <c r="S1964" s="87"/>
      <c r="T1964" s="87"/>
      <c r="U1964" s="87"/>
      <c r="V1964" s="86" t="s">
        <v>79</v>
      </c>
      <c r="W1964" s="75"/>
      <c r="X1964" s="102" t="s">
        <v>79</v>
      </c>
      <c r="Y1964" s="63" t="str">
        <f>IFERROR(IF(VLOOKUP(X1964,Listor!$T$6:$U$7,2,FALSE)&lt;O1964,TRUE),"")</f>
        <v/>
      </c>
      <c r="Z1964" s="87"/>
      <c r="AA1964" s="104"/>
    </row>
    <row r="1965" spans="2:27" x14ac:dyDescent="0.25">
      <c r="B1965" s="68" t="s">
        <v>68</v>
      </c>
      <c r="C1965" s="80" t="str">
        <f>IFERROR(VLOOKUP(B1965,Listor!$A$6:$B$62,2,FALSE),"")</f>
        <v/>
      </c>
      <c r="D1965" s="80" t="str">
        <f>IFERROR(VLOOKUP(B1965,Listor!$A$6:$C$62,3,FALSE),"")</f>
        <v/>
      </c>
      <c r="E1965" s="110" t="s">
        <v>79</v>
      </c>
      <c r="F1965" s="66"/>
      <c r="G1965" s="35" t="str">
        <f>IFERROR(VLOOKUP(B1965,Listor!$A$6:$G$62,7,FALSE),"")</f>
        <v/>
      </c>
      <c r="H1965" s="63" t="str">
        <f>IFERROR(VLOOKUP(B1965,Listor!$N$6:$O$47,2,FALSE),"")</f>
        <v/>
      </c>
      <c r="I1965" s="63" t="str">
        <f t="shared" si="94"/>
        <v/>
      </c>
      <c r="J1965" s="96" t="str">
        <f>IFERROR(VLOOKUP(B1965,Listor!$N$6:$P$47,3,FALSE)*I1965,"")</f>
        <v/>
      </c>
      <c r="K1965" s="81"/>
      <c r="L1965" s="88" t="str">
        <f>IFERROR((VLOOKUP(B1965,Listor!$N$6:$P$47,3,FALSE)*Biologiska!K1965)+(VLOOKUP(B1965,Listor!$N$6:$Q$47,4,FALSE)),"")</f>
        <v/>
      </c>
      <c r="M1965" s="63" t="str">
        <f t="shared" si="95"/>
        <v/>
      </c>
      <c r="N1965" s="75"/>
      <c r="O1965" s="84" t="str">
        <f t="shared" si="96"/>
        <v/>
      </c>
      <c r="P1965" s="107"/>
      <c r="Q1965" s="87" t="s">
        <v>79</v>
      </c>
      <c r="R1965" s="87"/>
      <c r="S1965" s="87"/>
      <c r="T1965" s="87"/>
      <c r="U1965" s="87"/>
      <c r="V1965" s="86" t="s">
        <v>79</v>
      </c>
      <c r="W1965" s="75"/>
      <c r="X1965" s="102" t="s">
        <v>79</v>
      </c>
      <c r="Y1965" s="63" t="str">
        <f>IFERROR(IF(VLOOKUP(X1965,Listor!$T$6:$U$7,2,FALSE)&lt;O1965,TRUE),"")</f>
        <v/>
      </c>
      <c r="Z1965" s="87"/>
      <c r="AA1965" s="104"/>
    </row>
    <row r="1966" spans="2:27" x14ac:dyDescent="0.25">
      <c r="B1966" s="68" t="s">
        <v>68</v>
      </c>
      <c r="C1966" s="80" t="str">
        <f>IFERROR(VLOOKUP(B1966,Listor!$A$6:$B$62,2,FALSE),"")</f>
        <v/>
      </c>
      <c r="D1966" s="80" t="str">
        <f>IFERROR(VLOOKUP(B1966,Listor!$A$6:$C$62,3,FALSE),"")</f>
        <v/>
      </c>
      <c r="E1966" s="110" t="s">
        <v>79</v>
      </c>
      <c r="F1966" s="66"/>
      <c r="G1966" s="35" t="str">
        <f>IFERROR(VLOOKUP(B1966,Listor!$A$6:$G$62,7,FALSE),"")</f>
        <v/>
      </c>
      <c r="H1966" s="63" t="str">
        <f>IFERROR(VLOOKUP(B1966,Listor!$N$6:$O$47,2,FALSE),"")</f>
        <v/>
      </c>
      <c r="I1966" s="63" t="str">
        <f t="shared" si="94"/>
        <v/>
      </c>
      <c r="J1966" s="96" t="str">
        <f>IFERROR(VLOOKUP(B1966,Listor!$N$6:$P$47,3,FALSE)*I1966,"")</f>
        <v/>
      </c>
      <c r="K1966" s="81"/>
      <c r="L1966" s="88" t="str">
        <f>IFERROR((VLOOKUP(B1966,Listor!$N$6:$P$47,3,FALSE)*Biologiska!K1966)+(VLOOKUP(B1966,Listor!$N$6:$Q$47,4,FALSE)),"")</f>
        <v/>
      </c>
      <c r="M1966" s="63" t="str">
        <f t="shared" si="95"/>
        <v/>
      </c>
      <c r="N1966" s="75"/>
      <c r="O1966" s="84" t="str">
        <f t="shared" si="96"/>
        <v/>
      </c>
      <c r="P1966" s="107"/>
      <c r="Q1966" s="87" t="s">
        <v>79</v>
      </c>
      <c r="R1966" s="87"/>
      <c r="S1966" s="87"/>
      <c r="T1966" s="87"/>
      <c r="U1966" s="87"/>
      <c r="V1966" s="86" t="s">
        <v>79</v>
      </c>
      <c r="W1966" s="75"/>
      <c r="X1966" s="102" t="s">
        <v>79</v>
      </c>
      <c r="Y1966" s="63" t="str">
        <f>IFERROR(IF(VLOOKUP(X1966,Listor!$T$6:$U$7,2,FALSE)&lt;O1966,TRUE),"")</f>
        <v/>
      </c>
      <c r="Z1966" s="87"/>
      <c r="AA1966" s="104"/>
    </row>
    <row r="1967" spans="2:27" x14ac:dyDescent="0.25">
      <c r="B1967" s="68" t="s">
        <v>68</v>
      </c>
      <c r="C1967" s="80" t="str">
        <f>IFERROR(VLOOKUP(B1967,Listor!$A$6:$B$62,2,FALSE),"")</f>
        <v/>
      </c>
      <c r="D1967" s="80" t="str">
        <f>IFERROR(VLOOKUP(B1967,Listor!$A$6:$C$62,3,FALSE),"")</f>
        <v/>
      </c>
      <c r="E1967" s="110" t="s">
        <v>79</v>
      </c>
      <c r="F1967" s="66"/>
      <c r="G1967" s="35" t="str">
        <f>IFERROR(VLOOKUP(B1967,Listor!$A$6:$G$62,7,FALSE),"")</f>
        <v/>
      </c>
      <c r="H1967" s="63" t="str">
        <f>IFERROR(VLOOKUP(B1967,Listor!$N$6:$O$47,2,FALSE),"")</f>
        <v/>
      </c>
      <c r="I1967" s="63" t="str">
        <f t="shared" si="94"/>
        <v/>
      </c>
      <c r="J1967" s="96" t="str">
        <f>IFERROR(VLOOKUP(B1967,Listor!$N$6:$P$47,3,FALSE)*I1967,"")</f>
        <v/>
      </c>
      <c r="K1967" s="81"/>
      <c r="L1967" s="88" t="str">
        <f>IFERROR((VLOOKUP(B1967,Listor!$N$6:$P$47,3,FALSE)*Biologiska!K1967)+(VLOOKUP(B1967,Listor!$N$6:$Q$47,4,FALSE)),"")</f>
        <v/>
      </c>
      <c r="M1967" s="63" t="str">
        <f t="shared" si="95"/>
        <v/>
      </c>
      <c r="N1967" s="75"/>
      <c r="O1967" s="84" t="str">
        <f t="shared" si="96"/>
        <v/>
      </c>
      <c r="P1967" s="107"/>
      <c r="Q1967" s="87" t="s">
        <v>79</v>
      </c>
      <c r="R1967" s="87"/>
      <c r="S1967" s="87"/>
      <c r="T1967" s="87"/>
      <c r="U1967" s="87"/>
      <c r="V1967" s="86" t="s">
        <v>79</v>
      </c>
      <c r="W1967" s="75"/>
      <c r="X1967" s="102" t="s">
        <v>79</v>
      </c>
      <c r="Y1967" s="63" t="str">
        <f>IFERROR(IF(VLOOKUP(X1967,Listor!$T$6:$U$7,2,FALSE)&lt;O1967,TRUE),"")</f>
        <v/>
      </c>
      <c r="Z1967" s="87"/>
      <c r="AA1967" s="104"/>
    </row>
    <row r="1968" spans="2:27" x14ac:dyDescent="0.25">
      <c r="B1968" s="68" t="s">
        <v>68</v>
      </c>
      <c r="C1968" s="80" t="str">
        <f>IFERROR(VLOOKUP(B1968,Listor!$A$6:$B$62,2,FALSE),"")</f>
        <v/>
      </c>
      <c r="D1968" s="80" t="str">
        <f>IFERROR(VLOOKUP(B1968,Listor!$A$6:$C$62,3,FALSE),"")</f>
        <v/>
      </c>
      <c r="E1968" s="110" t="s">
        <v>79</v>
      </c>
      <c r="F1968" s="66"/>
      <c r="G1968" s="35" t="str">
        <f>IFERROR(VLOOKUP(B1968,Listor!$A$6:$G$62,7,FALSE),"")</f>
        <v/>
      </c>
      <c r="H1968" s="63" t="str">
        <f>IFERROR(VLOOKUP(B1968,Listor!$N$6:$O$47,2,FALSE),"")</f>
        <v/>
      </c>
      <c r="I1968" s="63" t="str">
        <f t="shared" si="94"/>
        <v/>
      </c>
      <c r="J1968" s="96" t="str">
        <f>IFERROR(VLOOKUP(B1968,Listor!$N$6:$P$47,3,FALSE)*I1968,"")</f>
        <v/>
      </c>
      <c r="K1968" s="81"/>
      <c r="L1968" s="88" t="str">
        <f>IFERROR((VLOOKUP(B1968,Listor!$N$6:$P$47,3,FALSE)*Biologiska!K1968)+(VLOOKUP(B1968,Listor!$N$6:$Q$47,4,FALSE)),"")</f>
        <v/>
      </c>
      <c r="M1968" s="63" t="str">
        <f t="shared" si="95"/>
        <v/>
      </c>
      <c r="N1968" s="75"/>
      <c r="O1968" s="84" t="str">
        <f t="shared" si="96"/>
        <v/>
      </c>
      <c r="P1968" s="107"/>
      <c r="Q1968" s="87" t="s">
        <v>79</v>
      </c>
      <c r="R1968" s="87"/>
      <c r="S1968" s="87"/>
      <c r="T1968" s="87"/>
      <c r="U1968" s="87"/>
      <c r="V1968" s="86" t="s">
        <v>79</v>
      </c>
      <c r="W1968" s="75"/>
      <c r="X1968" s="102" t="s">
        <v>79</v>
      </c>
      <c r="Y1968" s="63" t="str">
        <f>IFERROR(IF(VLOOKUP(X1968,Listor!$T$6:$U$7,2,FALSE)&lt;O1968,TRUE),"")</f>
        <v/>
      </c>
      <c r="Z1968" s="87"/>
      <c r="AA1968" s="104"/>
    </row>
    <row r="1969" spans="2:27" x14ac:dyDescent="0.25">
      <c r="B1969" s="68" t="s">
        <v>68</v>
      </c>
      <c r="C1969" s="80" t="str">
        <f>IFERROR(VLOOKUP(B1969,Listor!$A$6:$B$62,2,FALSE),"")</f>
        <v/>
      </c>
      <c r="D1969" s="80" t="str">
        <f>IFERROR(VLOOKUP(B1969,Listor!$A$6:$C$62,3,FALSE),"")</f>
        <v/>
      </c>
      <c r="E1969" s="110" t="s">
        <v>79</v>
      </c>
      <c r="F1969" s="66"/>
      <c r="G1969" s="35" t="str">
        <f>IFERROR(VLOOKUP(B1969,Listor!$A$6:$G$62,7,FALSE),"")</f>
        <v/>
      </c>
      <c r="H1969" s="63" t="str">
        <f>IFERROR(VLOOKUP(B1969,Listor!$N$6:$O$47,2,FALSE),"")</f>
        <v/>
      </c>
      <c r="I1969" s="63" t="str">
        <f t="shared" si="94"/>
        <v/>
      </c>
      <c r="J1969" s="96" t="str">
        <f>IFERROR(VLOOKUP(B1969,Listor!$N$6:$P$47,3,FALSE)*I1969,"")</f>
        <v/>
      </c>
      <c r="K1969" s="81"/>
      <c r="L1969" s="88" t="str">
        <f>IFERROR((VLOOKUP(B1969,Listor!$N$6:$P$47,3,FALSE)*Biologiska!K1969)+(VLOOKUP(B1969,Listor!$N$6:$Q$47,4,FALSE)),"")</f>
        <v/>
      </c>
      <c r="M1969" s="63" t="str">
        <f t="shared" si="95"/>
        <v/>
      </c>
      <c r="N1969" s="75"/>
      <c r="O1969" s="84" t="str">
        <f t="shared" si="96"/>
        <v/>
      </c>
      <c r="P1969" s="107"/>
      <c r="Q1969" s="87" t="s">
        <v>79</v>
      </c>
      <c r="R1969" s="87"/>
      <c r="S1969" s="87"/>
      <c r="T1969" s="87"/>
      <c r="U1969" s="87"/>
      <c r="V1969" s="86" t="s">
        <v>79</v>
      </c>
      <c r="W1969" s="75"/>
      <c r="X1969" s="102" t="s">
        <v>79</v>
      </c>
      <c r="Y1969" s="63" t="str">
        <f>IFERROR(IF(VLOOKUP(X1969,Listor!$T$6:$U$7,2,FALSE)&lt;O1969,TRUE),"")</f>
        <v/>
      </c>
      <c r="Z1969" s="87"/>
      <c r="AA1969" s="104"/>
    </row>
    <row r="1970" spans="2:27" x14ac:dyDescent="0.25">
      <c r="B1970" s="68" t="s">
        <v>68</v>
      </c>
      <c r="C1970" s="80" t="str">
        <f>IFERROR(VLOOKUP(B1970,Listor!$A$6:$B$62,2,FALSE),"")</f>
        <v/>
      </c>
      <c r="D1970" s="80" t="str">
        <f>IFERROR(VLOOKUP(B1970,Listor!$A$6:$C$62,3,FALSE),"")</f>
        <v/>
      </c>
      <c r="E1970" s="110" t="s">
        <v>79</v>
      </c>
      <c r="F1970" s="66"/>
      <c r="G1970" s="35" t="str">
        <f>IFERROR(VLOOKUP(B1970,Listor!$A$6:$G$62,7,FALSE),"")</f>
        <v/>
      </c>
      <c r="H1970" s="63" t="str">
        <f>IFERROR(VLOOKUP(B1970,Listor!$N$6:$O$47,2,FALSE),"")</f>
        <v/>
      </c>
      <c r="I1970" s="63" t="str">
        <f t="shared" si="94"/>
        <v/>
      </c>
      <c r="J1970" s="96" t="str">
        <f>IFERROR(VLOOKUP(B1970,Listor!$N$6:$P$47,3,FALSE)*I1970,"")</f>
        <v/>
      </c>
      <c r="K1970" s="81"/>
      <c r="L1970" s="88" t="str">
        <f>IFERROR((VLOOKUP(B1970,Listor!$N$6:$P$47,3,FALSE)*Biologiska!K1970)+(VLOOKUP(B1970,Listor!$N$6:$Q$47,4,FALSE)),"")</f>
        <v/>
      </c>
      <c r="M1970" s="63" t="str">
        <f t="shared" si="95"/>
        <v/>
      </c>
      <c r="N1970" s="75"/>
      <c r="O1970" s="84" t="str">
        <f t="shared" si="96"/>
        <v/>
      </c>
      <c r="P1970" s="107"/>
      <c r="Q1970" s="87" t="s">
        <v>79</v>
      </c>
      <c r="R1970" s="87"/>
      <c r="S1970" s="87"/>
      <c r="T1970" s="87"/>
      <c r="U1970" s="87"/>
      <c r="V1970" s="86" t="s">
        <v>79</v>
      </c>
      <c r="W1970" s="75"/>
      <c r="X1970" s="102" t="s">
        <v>79</v>
      </c>
      <c r="Y1970" s="63" t="str">
        <f>IFERROR(IF(VLOOKUP(X1970,Listor!$T$6:$U$7,2,FALSE)&lt;O1970,TRUE),"")</f>
        <v/>
      </c>
      <c r="Z1970" s="87"/>
      <c r="AA1970" s="104"/>
    </row>
    <row r="1971" spans="2:27" x14ac:dyDescent="0.25">
      <c r="B1971" s="68" t="s">
        <v>68</v>
      </c>
      <c r="C1971" s="80" t="str">
        <f>IFERROR(VLOOKUP(B1971,Listor!$A$6:$B$62,2,FALSE),"")</f>
        <v/>
      </c>
      <c r="D1971" s="80" t="str">
        <f>IFERROR(VLOOKUP(B1971,Listor!$A$6:$C$62,3,FALSE),"")</f>
        <v/>
      </c>
      <c r="E1971" s="110" t="s">
        <v>79</v>
      </c>
      <c r="F1971" s="66"/>
      <c r="G1971" s="35" t="str">
        <f>IFERROR(VLOOKUP(B1971,Listor!$A$6:$G$62,7,FALSE),"")</f>
        <v/>
      </c>
      <c r="H1971" s="63" t="str">
        <f>IFERROR(VLOOKUP(B1971,Listor!$N$6:$O$47,2,FALSE),"")</f>
        <v/>
      </c>
      <c r="I1971" s="63" t="str">
        <f t="shared" si="94"/>
        <v/>
      </c>
      <c r="J1971" s="96" t="str">
        <f>IFERROR(VLOOKUP(B1971,Listor!$N$6:$P$47,3,FALSE)*I1971,"")</f>
        <v/>
      </c>
      <c r="K1971" s="81"/>
      <c r="L1971" s="88" t="str">
        <f>IFERROR((VLOOKUP(B1971,Listor!$N$6:$P$47,3,FALSE)*Biologiska!K1971)+(VLOOKUP(B1971,Listor!$N$6:$Q$47,4,FALSE)),"")</f>
        <v/>
      </c>
      <c r="M1971" s="63" t="str">
        <f t="shared" si="95"/>
        <v/>
      </c>
      <c r="N1971" s="75"/>
      <c r="O1971" s="84" t="str">
        <f t="shared" si="96"/>
        <v/>
      </c>
      <c r="P1971" s="107"/>
      <c r="Q1971" s="87" t="s">
        <v>79</v>
      </c>
      <c r="R1971" s="87"/>
      <c r="S1971" s="87"/>
      <c r="T1971" s="87"/>
      <c r="U1971" s="87"/>
      <c r="V1971" s="86" t="s">
        <v>79</v>
      </c>
      <c r="W1971" s="75"/>
      <c r="X1971" s="102" t="s">
        <v>79</v>
      </c>
      <c r="Y1971" s="63" t="str">
        <f>IFERROR(IF(VLOOKUP(X1971,Listor!$T$6:$U$7,2,FALSE)&lt;O1971,TRUE),"")</f>
        <v/>
      </c>
      <c r="Z1971" s="87"/>
      <c r="AA1971" s="104"/>
    </row>
    <row r="1972" spans="2:27" x14ac:dyDescent="0.25">
      <c r="B1972" s="68" t="s">
        <v>68</v>
      </c>
      <c r="C1972" s="80" t="str">
        <f>IFERROR(VLOOKUP(B1972,Listor!$A$6:$B$62,2,FALSE),"")</f>
        <v/>
      </c>
      <c r="D1972" s="80" t="str">
        <f>IFERROR(VLOOKUP(B1972,Listor!$A$6:$C$62,3,FALSE),"")</f>
        <v/>
      </c>
      <c r="E1972" s="110" t="s">
        <v>79</v>
      </c>
      <c r="F1972" s="66"/>
      <c r="G1972" s="35" t="str">
        <f>IFERROR(VLOOKUP(B1972,Listor!$A$6:$G$62,7,FALSE),"")</f>
        <v/>
      </c>
      <c r="H1972" s="63" t="str">
        <f>IFERROR(VLOOKUP(B1972,Listor!$N$6:$O$47,2,FALSE),"")</f>
        <v/>
      </c>
      <c r="I1972" s="63" t="str">
        <f t="shared" si="94"/>
        <v/>
      </c>
      <c r="J1972" s="96" t="str">
        <f>IFERROR(VLOOKUP(B1972,Listor!$N$6:$P$47,3,FALSE)*I1972,"")</f>
        <v/>
      </c>
      <c r="K1972" s="81"/>
      <c r="L1972" s="88" t="str">
        <f>IFERROR((VLOOKUP(B1972,Listor!$N$6:$P$47,3,FALSE)*Biologiska!K1972)+(VLOOKUP(B1972,Listor!$N$6:$Q$47,4,FALSE)),"")</f>
        <v/>
      </c>
      <c r="M1972" s="63" t="str">
        <f t="shared" si="95"/>
        <v/>
      </c>
      <c r="N1972" s="75"/>
      <c r="O1972" s="84" t="str">
        <f t="shared" si="96"/>
        <v/>
      </c>
      <c r="P1972" s="107"/>
      <c r="Q1972" s="87" t="s">
        <v>79</v>
      </c>
      <c r="R1972" s="87"/>
      <c r="S1972" s="87"/>
      <c r="T1972" s="87"/>
      <c r="U1972" s="87"/>
      <c r="V1972" s="86" t="s">
        <v>79</v>
      </c>
      <c r="W1972" s="75"/>
      <c r="X1972" s="102" t="s">
        <v>79</v>
      </c>
      <c r="Y1972" s="63" t="str">
        <f>IFERROR(IF(VLOOKUP(X1972,Listor!$T$6:$U$7,2,FALSE)&lt;O1972,TRUE),"")</f>
        <v/>
      </c>
      <c r="Z1972" s="87"/>
      <c r="AA1972" s="104"/>
    </row>
    <row r="1973" spans="2:27" x14ac:dyDescent="0.25">
      <c r="B1973" s="68" t="s">
        <v>68</v>
      </c>
      <c r="C1973" s="80" t="str">
        <f>IFERROR(VLOOKUP(B1973,Listor!$A$6:$B$62,2,FALSE),"")</f>
        <v/>
      </c>
      <c r="D1973" s="80" t="str">
        <f>IFERROR(VLOOKUP(B1973,Listor!$A$6:$C$62,3,FALSE),"")</f>
        <v/>
      </c>
      <c r="E1973" s="110" t="s">
        <v>79</v>
      </c>
      <c r="F1973" s="66"/>
      <c r="G1973" s="35" t="str">
        <f>IFERROR(VLOOKUP(B1973,Listor!$A$6:$G$62,7,FALSE),"")</f>
        <v/>
      </c>
      <c r="H1973" s="63" t="str">
        <f>IFERROR(VLOOKUP(B1973,Listor!$N$6:$O$47,2,FALSE),"")</f>
        <v/>
      </c>
      <c r="I1973" s="63" t="str">
        <f t="shared" si="94"/>
        <v/>
      </c>
      <c r="J1973" s="96" t="str">
        <f>IFERROR(VLOOKUP(B1973,Listor!$N$6:$P$47,3,FALSE)*I1973,"")</f>
        <v/>
      </c>
      <c r="K1973" s="81"/>
      <c r="L1973" s="88" t="str">
        <f>IFERROR((VLOOKUP(B1973,Listor!$N$6:$P$47,3,FALSE)*Biologiska!K1973)+(VLOOKUP(B1973,Listor!$N$6:$Q$47,4,FALSE)),"")</f>
        <v/>
      </c>
      <c r="M1973" s="63" t="str">
        <f t="shared" si="95"/>
        <v/>
      </c>
      <c r="N1973" s="75"/>
      <c r="O1973" s="84" t="str">
        <f t="shared" si="96"/>
        <v/>
      </c>
      <c r="P1973" s="107"/>
      <c r="Q1973" s="87" t="s">
        <v>79</v>
      </c>
      <c r="R1973" s="87"/>
      <c r="S1973" s="87"/>
      <c r="T1973" s="87"/>
      <c r="U1973" s="87"/>
      <c r="V1973" s="86" t="s">
        <v>79</v>
      </c>
      <c r="W1973" s="75"/>
      <c r="X1973" s="102" t="s">
        <v>79</v>
      </c>
      <c r="Y1973" s="63" t="str">
        <f>IFERROR(IF(VLOOKUP(X1973,Listor!$T$6:$U$7,2,FALSE)&lt;O1973,TRUE),"")</f>
        <v/>
      </c>
      <c r="Z1973" s="87"/>
      <c r="AA1973" s="104"/>
    </row>
    <row r="1974" spans="2:27" x14ac:dyDescent="0.25">
      <c r="B1974" s="68" t="s">
        <v>68</v>
      </c>
      <c r="C1974" s="80" t="str">
        <f>IFERROR(VLOOKUP(B1974,Listor!$A$6:$B$62,2,FALSE),"")</f>
        <v/>
      </c>
      <c r="D1974" s="80" t="str">
        <f>IFERROR(VLOOKUP(B1974,Listor!$A$6:$C$62,3,FALSE),"")</f>
        <v/>
      </c>
      <c r="E1974" s="110" t="s">
        <v>79</v>
      </c>
      <c r="F1974" s="66"/>
      <c r="G1974" s="35" t="str">
        <f>IFERROR(VLOOKUP(B1974,Listor!$A$6:$G$62,7,FALSE),"")</f>
        <v/>
      </c>
      <c r="H1974" s="63" t="str">
        <f>IFERROR(VLOOKUP(B1974,Listor!$N$6:$O$47,2,FALSE),"")</f>
        <v/>
      </c>
      <c r="I1974" s="63" t="str">
        <f t="shared" si="94"/>
        <v/>
      </c>
      <c r="J1974" s="96" t="str">
        <f>IFERROR(VLOOKUP(B1974,Listor!$N$6:$P$47,3,FALSE)*I1974,"")</f>
        <v/>
      </c>
      <c r="K1974" s="81"/>
      <c r="L1974" s="88" t="str">
        <f>IFERROR((VLOOKUP(B1974,Listor!$N$6:$P$47,3,FALSE)*Biologiska!K1974)+(VLOOKUP(B1974,Listor!$N$6:$Q$47,4,FALSE)),"")</f>
        <v/>
      </c>
      <c r="M1974" s="63" t="str">
        <f t="shared" si="95"/>
        <v/>
      </c>
      <c r="N1974" s="75"/>
      <c r="O1974" s="84" t="str">
        <f t="shared" si="96"/>
        <v/>
      </c>
      <c r="P1974" s="107"/>
      <c r="Q1974" s="87" t="s">
        <v>79</v>
      </c>
      <c r="R1974" s="87"/>
      <c r="S1974" s="87"/>
      <c r="T1974" s="87"/>
      <c r="U1974" s="87"/>
      <c r="V1974" s="86" t="s">
        <v>79</v>
      </c>
      <c r="W1974" s="75"/>
      <c r="X1974" s="102" t="s">
        <v>79</v>
      </c>
      <c r="Y1974" s="63" t="str">
        <f>IFERROR(IF(VLOOKUP(X1974,Listor!$T$6:$U$7,2,FALSE)&lt;O1974,TRUE),"")</f>
        <v/>
      </c>
      <c r="Z1974" s="87"/>
      <c r="AA1974" s="104"/>
    </row>
    <row r="1975" spans="2:27" x14ac:dyDescent="0.25">
      <c r="B1975" s="68" t="s">
        <v>68</v>
      </c>
      <c r="C1975" s="80" t="str">
        <f>IFERROR(VLOOKUP(B1975,Listor!$A$6:$B$62,2,FALSE),"")</f>
        <v/>
      </c>
      <c r="D1975" s="80" t="str">
        <f>IFERROR(VLOOKUP(B1975,Listor!$A$6:$C$62,3,FALSE),"")</f>
        <v/>
      </c>
      <c r="E1975" s="110" t="s">
        <v>79</v>
      </c>
      <c r="F1975" s="66"/>
      <c r="G1975" s="35" t="str">
        <f>IFERROR(VLOOKUP(B1975,Listor!$A$6:$G$62,7,FALSE),"")</f>
        <v/>
      </c>
      <c r="H1975" s="63" t="str">
        <f>IFERROR(VLOOKUP(B1975,Listor!$N$6:$O$47,2,FALSE),"")</f>
        <v/>
      </c>
      <c r="I1975" s="63" t="str">
        <f t="shared" si="94"/>
        <v/>
      </c>
      <c r="J1975" s="96" t="str">
        <f>IFERROR(VLOOKUP(B1975,Listor!$N$6:$P$47,3,FALSE)*I1975,"")</f>
        <v/>
      </c>
      <c r="K1975" s="81"/>
      <c r="L1975" s="88" t="str">
        <f>IFERROR((VLOOKUP(B1975,Listor!$N$6:$P$47,3,FALSE)*Biologiska!K1975)+(VLOOKUP(B1975,Listor!$N$6:$Q$47,4,FALSE)),"")</f>
        <v/>
      </c>
      <c r="M1975" s="63" t="str">
        <f t="shared" si="95"/>
        <v/>
      </c>
      <c r="N1975" s="75"/>
      <c r="O1975" s="84" t="str">
        <f t="shared" si="96"/>
        <v/>
      </c>
      <c r="P1975" s="107"/>
      <c r="Q1975" s="87" t="s">
        <v>79</v>
      </c>
      <c r="R1975" s="87"/>
      <c r="S1975" s="87"/>
      <c r="T1975" s="87"/>
      <c r="U1975" s="87"/>
      <c r="V1975" s="86" t="s">
        <v>79</v>
      </c>
      <c r="W1975" s="75"/>
      <c r="X1975" s="102" t="s">
        <v>79</v>
      </c>
      <c r="Y1975" s="63" t="str">
        <f>IFERROR(IF(VLOOKUP(X1975,Listor!$T$6:$U$7,2,FALSE)&lt;O1975,TRUE),"")</f>
        <v/>
      </c>
      <c r="Z1975" s="87"/>
      <c r="AA1975" s="104"/>
    </row>
    <row r="1976" spans="2:27" x14ac:dyDescent="0.25">
      <c r="B1976" s="68" t="s">
        <v>68</v>
      </c>
      <c r="C1976" s="80" t="str">
        <f>IFERROR(VLOOKUP(B1976,Listor!$A$6:$B$62,2,FALSE),"")</f>
        <v/>
      </c>
      <c r="D1976" s="80" t="str">
        <f>IFERROR(VLOOKUP(B1976,Listor!$A$6:$C$62,3,FALSE),"")</f>
        <v/>
      </c>
      <c r="E1976" s="110" t="s">
        <v>79</v>
      </c>
      <c r="F1976" s="66"/>
      <c r="G1976" s="35" t="str">
        <f>IFERROR(VLOOKUP(B1976,Listor!$A$6:$G$62,7,FALSE),"")</f>
        <v/>
      </c>
      <c r="H1976" s="63" t="str">
        <f>IFERROR(VLOOKUP(B1976,Listor!$N$6:$O$47,2,FALSE),"")</f>
        <v/>
      </c>
      <c r="I1976" s="63" t="str">
        <f t="shared" si="94"/>
        <v/>
      </c>
      <c r="J1976" s="96" t="str">
        <f>IFERROR(VLOOKUP(B1976,Listor!$N$6:$P$47,3,FALSE)*I1976,"")</f>
        <v/>
      </c>
      <c r="K1976" s="81"/>
      <c r="L1976" s="88" t="str">
        <f>IFERROR((VLOOKUP(B1976,Listor!$N$6:$P$47,3,FALSE)*Biologiska!K1976)+(VLOOKUP(B1976,Listor!$N$6:$Q$47,4,FALSE)),"")</f>
        <v/>
      </c>
      <c r="M1976" s="63" t="str">
        <f t="shared" si="95"/>
        <v/>
      </c>
      <c r="N1976" s="75"/>
      <c r="O1976" s="84" t="str">
        <f t="shared" si="96"/>
        <v/>
      </c>
      <c r="P1976" s="107"/>
      <c r="Q1976" s="87" t="s">
        <v>79</v>
      </c>
      <c r="R1976" s="87"/>
      <c r="S1976" s="87"/>
      <c r="T1976" s="87"/>
      <c r="U1976" s="87"/>
      <c r="V1976" s="86" t="s">
        <v>79</v>
      </c>
      <c r="W1976" s="75"/>
      <c r="X1976" s="102" t="s">
        <v>79</v>
      </c>
      <c r="Y1976" s="63" t="str">
        <f>IFERROR(IF(VLOOKUP(X1976,Listor!$T$6:$U$7,2,FALSE)&lt;O1976,TRUE),"")</f>
        <v/>
      </c>
      <c r="Z1976" s="87"/>
      <c r="AA1976" s="104"/>
    </row>
    <row r="1977" spans="2:27" x14ac:dyDescent="0.25">
      <c r="B1977" s="68" t="s">
        <v>68</v>
      </c>
      <c r="C1977" s="80" t="str">
        <f>IFERROR(VLOOKUP(B1977,Listor!$A$6:$B$62,2,FALSE),"")</f>
        <v/>
      </c>
      <c r="D1977" s="80" t="str">
        <f>IFERROR(VLOOKUP(B1977,Listor!$A$6:$C$62,3,FALSE),"")</f>
        <v/>
      </c>
      <c r="E1977" s="110" t="s">
        <v>79</v>
      </c>
      <c r="F1977" s="66"/>
      <c r="G1977" s="35" t="str">
        <f>IFERROR(VLOOKUP(B1977,Listor!$A$6:$G$62,7,FALSE),"")</f>
        <v/>
      </c>
      <c r="H1977" s="63" t="str">
        <f>IFERROR(VLOOKUP(B1977,Listor!$N$6:$O$47,2,FALSE),"")</f>
        <v/>
      </c>
      <c r="I1977" s="63" t="str">
        <f t="shared" si="94"/>
        <v/>
      </c>
      <c r="J1977" s="96" t="str">
        <f>IFERROR(VLOOKUP(B1977,Listor!$N$6:$P$47,3,FALSE)*I1977,"")</f>
        <v/>
      </c>
      <c r="K1977" s="81"/>
      <c r="L1977" s="88" t="str">
        <f>IFERROR((VLOOKUP(B1977,Listor!$N$6:$P$47,3,FALSE)*Biologiska!K1977)+(VLOOKUP(B1977,Listor!$N$6:$Q$47,4,FALSE)),"")</f>
        <v/>
      </c>
      <c r="M1977" s="63" t="str">
        <f t="shared" si="95"/>
        <v/>
      </c>
      <c r="N1977" s="75"/>
      <c r="O1977" s="84" t="str">
        <f t="shared" si="96"/>
        <v/>
      </c>
      <c r="P1977" s="107"/>
      <c r="Q1977" s="87" t="s">
        <v>79</v>
      </c>
      <c r="R1977" s="87"/>
      <c r="S1977" s="87"/>
      <c r="T1977" s="87"/>
      <c r="U1977" s="87"/>
      <c r="V1977" s="86" t="s">
        <v>79</v>
      </c>
      <c r="W1977" s="75"/>
      <c r="X1977" s="102" t="s">
        <v>79</v>
      </c>
      <c r="Y1977" s="63" t="str">
        <f>IFERROR(IF(VLOOKUP(X1977,Listor!$T$6:$U$7,2,FALSE)&lt;O1977,TRUE),"")</f>
        <v/>
      </c>
      <c r="Z1977" s="87"/>
      <c r="AA1977" s="104"/>
    </row>
    <row r="1978" spans="2:27" x14ac:dyDescent="0.25">
      <c r="B1978" s="68" t="s">
        <v>68</v>
      </c>
      <c r="C1978" s="80" t="str">
        <f>IFERROR(VLOOKUP(B1978,Listor!$A$6:$B$62,2,FALSE),"")</f>
        <v/>
      </c>
      <c r="D1978" s="80" t="str">
        <f>IFERROR(VLOOKUP(B1978,Listor!$A$6:$C$62,3,FALSE),"")</f>
        <v/>
      </c>
      <c r="E1978" s="110" t="s">
        <v>79</v>
      </c>
      <c r="F1978" s="66"/>
      <c r="G1978" s="35" t="str">
        <f>IFERROR(VLOOKUP(B1978,Listor!$A$6:$G$62,7,FALSE),"")</f>
        <v/>
      </c>
      <c r="H1978" s="63" t="str">
        <f>IFERROR(VLOOKUP(B1978,Listor!$N$6:$O$47,2,FALSE),"")</f>
        <v/>
      </c>
      <c r="I1978" s="63" t="str">
        <f t="shared" si="94"/>
        <v/>
      </c>
      <c r="J1978" s="96" t="str">
        <f>IFERROR(VLOOKUP(B1978,Listor!$N$6:$P$47,3,FALSE)*I1978,"")</f>
        <v/>
      </c>
      <c r="K1978" s="81"/>
      <c r="L1978" s="88" t="str">
        <f>IFERROR((VLOOKUP(B1978,Listor!$N$6:$P$47,3,FALSE)*Biologiska!K1978)+(VLOOKUP(B1978,Listor!$N$6:$Q$47,4,FALSE)),"")</f>
        <v/>
      </c>
      <c r="M1978" s="63" t="str">
        <f t="shared" si="95"/>
        <v/>
      </c>
      <c r="N1978" s="75"/>
      <c r="O1978" s="84" t="str">
        <f t="shared" si="96"/>
        <v/>
      </c>
      <c r="P1978" s="107"/>
      <c r="Q1978" s="87" t="s">
        <v>79</v>
      </c>
      <c r="R1978" s="87"/>
      <c r="S1978" s="87"/>
      <c r="T1978" s="87"/>
      <c r="U1978" s="87"/>
      <c r="V1978" s="86" t="s">
        <v>79</v>
      </c>
      <c r="W1978" s="75"/>
      <c r="X1978" s="102" t="s">
        <v>79</v>
      </c>
      <c r="Y1978" s="63" t="str">
        <f>IFERROR(IF(VLOOKUP(X1978,Listor!$T$6:$U$7,2,FALSE)&lt;O1978,TRUE),"")</f>
        <v/>
      </c>
      <c r="Z1978" s="87"/>
      <c r="AA1978" s="104"/>
    </row>
    <row r="1979" spans="2:27" x14ac:dyDescent="0.25">
      <c r="B1979" s="68" t="s">
        <v>68</v>
      </c>
      <c r="C1979" s="80" t="str">
        <f>IFERROR(VLOOKUP(B1979,Listor!$A$6:$B$62,2,FALSE),"")</f>
        <v/>
      </c>
      <c r="D1979" s="80" t="str">
        <f>IFERROR(VLOOKUP(B1979,Listor!$A$6:$C$62,3,FALSE),"")</f>
        <v/>
      </c>
      <c r="E1979" s="110" t="s">
        <v>79</v>
      </c>
      <c r="F1979" s="66"/>
      <c r="G1979" s="35" t="str">
        <f>IFERROR(VLOOKUP(B1979,Listor!$A$6:$G$62,7,FALSE),"")</f>
        <v/>
      </c>
      <c r="H1979" s="63" t="str">
        <f>IFERROR(VLOOKUP(B1979,Listor!$N$6:$O$47,2,FALSE),"")</f>
        <v/>
      </c>
      <c r="I1979" s="63" t="str">
        <f t="shared" si="94"/>
        <v/>
      </c>
      <c r="J1979" s="96" t="str">
        <f>IFERROR(VLOOKUP(B1979,Listor!$N$6:$P$47,3,FALSE)*I1979,"")</f>
        <v/>
      </c>
      <c r="K1979" s="81"/>
      <c r="L1979" s="88" t="str">
        <f>IFERROR((VLOOKUP(B1979,Listor!$N$6:$P$47,3,FALSE)*Biologiska!K1979)+(VLOOKUP(B1979,Listor!$N$6:$Q$47,4,FALSE)),"")</f>
        <v/>
      </c>
      <c r="M1979" s="63" t="str">
        <f t="shared" si="95"/>
        <v/>
      </c>
      <c r="N1979" s="75"/>
      <c r="O1979" s="84" t="str">
        <f t="shared" si="96"/>
        <v/>
      </c>
      <c r="P1979" s="107"/>
      <c r="Q1979" s="87" t="s">
        <v>79</v>
      </c>
      <c r="R1979" s="87"/>
      <c r="S1979" s="87"/>
      <c r="T1979" s="87"/>
      <c r="U1979" s="87"/>
      <c r="V1979" s="86" t="s">
        <v>79</v>
      </c>
      <c r="W1979" s="75"/>
      <c r="X1979" s="102" t="s">
        <v>79</v>
      </c>
      <c r="Y1979" s="63" t="str">
        <f>IFERROR(IF(VLOOKUP(X1979,Listor!$T$6:$U$7,2,FALSE)&lt;O1979,TRUE),"")</f>
        <v/>
      </c>
      <c r="Z1979" s="87"/>
      <c r="AA1979" s="104"/>
    </row>
    <row r="1980" spans="2:27" x14ac:dyDescent="0.25">
      <c r="B1980" s="68" t="s">
        <v>68</v>
      </c>
      <c r="C1980" s="80" t="str">
        <f>IFERROR(VLOOKUP(B1980,Listor!$A$6:$B$62,2,FALSE),"")</f>
        <v/>
      </c>
      <c r="D1980" s="80" t="str">
        <f>IFERROR(VLOOKUP(B1980,Listor!$A$6:$C$62,3,FALSE),"")</f>
        <v/>
      </c>
      <c r="E1980" s="110" t="s">
        <v>79</v>
      </c>
      <c r="F1980" s="66"/>
      <c r="G1980" s="35" t="str">
        <f>IFERROR(VLOOKUP(B1980,Listor!$A$6:$G$62,7,FALSE),"")</f>
        <v/>
      </c>
      <c r="H1980" s="63" t="str">
        <f>IFERROR(VLOOKUP(B1980,Listor!$N$6:$O$47,2,FALSE),"")</f>
        <v/>
      </c>
      <c r="I1980" s="63" t="str">
        <f t="shared" si="94"/>
        <v/>
      </c>
      <c r="J1980" s="96" t="str">
        <f>IFERROR(VLOOKUP(B1980,Listor!$N$6:$P$47,3,FALSE)*I1980,"")</f>
        <v/>
      </c>
      <c r="K1980" s="81"/>
      <c r="L1980" s="88" t="str">
        <f>IFERROR((VLOOKUP(B1980,Listor!$N$6:$P$47,3,FALSE)*Biologiska!K1980)+(VLOOKUP(B1980,Listor!$N$6:$Q$47,4,FALSE)),"")</f>
        <v/>
      </c>
      <c r="M1980" s="63" t="str">
        <f t="shared" si="95"/>
        <v/>
      </c>
      <c r="N1980" s="75"/>
      <c r="O1980" s="84" t="str">
        <f t="shared" si="96"/>
        <v/>
      </c>
      <c r="P1980" s="107"/>
      <c r="Q1980" s="87" t="s">
        <v>79</v>
      </c>
      <c r="R1980" s="87"/>
      <c r="S1980" s="87"/>
      <c r="T1980" s="87"/>
      <c r="U1980" s="87"/>
      <c r="V1980" s="86" t="s">
        <v>79</v>
      </c>
      <c r="W1980" s="75"/>
      <c r="X1980" s="102" t="s">
        <v>79</v>
      </c>
      <c r="Y1980" s="63" t="str">
        <f>IFERROR(IF(VLOOKUP(X1980,Listor!$T$6:$U$7,2,FALSE)&lt;O1980,TRUE),"")</f>
        <v/>
      </c>
      <c r="Z1980" s="87"/>
      <c r="AA1980" s="104"/>
    </row>
    <row r="1981" spans="2:27" x14ac:dyDescent="0.25">
      <c r="B1981" s="68" t="s">
        <v>68</v>
      </c>
      <c r="C1981" s="80" t="str">
        <f>IFERROR(VLOOKUP(B1981,Listor!$A$6:$B$62,2,FALSE),"")</f>
        <v/>
      </c>
      <c r="D1981" s="80" t="str">
        <f>IFERROR(VLOOKUP(B1981,Listor!$A$6:$C$62,3,FALSE),"")</f>
        <v/>
      </c>
      <c r="E1981" s="110" t="s">
        <v>79</v>
      </c>
      <c r="F1981" s="66"/>
      <c r="G1981" s="35" t="str">
        <f>IFERROR(VLOOKUP(B1981,Listor!$A$6:$G$62,7,FALSE),"")</f>
        <v/>
      </c>
      <c r="H1981" s="63" t="str">
        <f>IFERROR(VLOOKUP(B1981,Listor!$N$6:$O$47,2,FALSE),"")</f>
        <v/>
      </c>
      <c r="I1981" s="63" t="str">
        <f t="shared" si="94"/>
        <v/>
      </c>
      <c r="J1981" s="96" t="str">
        <f>IFERROR(VLOOKUP(B1981,Listor!$N$6:$P$47,3,FALSE)*I1981,"")</f>
        <v/>
      </c>
      <c r="K1981" s="81"/>
      <c r="L1981" s="88" t="str">
        <f>IFERROR((VLOOKUP(B1981,Listor!$N$6:$P$47,3,FALSE)*Biologiska!K1981)+(VLOOKUP(B1981,Listor!$N$6:$Q$47,4,FALSE)),"")</f>
        <v/>
      </c>
      <c r="M1981" s="63" t="str">
        <f t="shared" si="95"/>
        <v/>
      </c>
      <c r="N1981" s="75"/>
      <c r="O1981" s="84" t="str">
        <f t="shared" si="96"/>
        <v/>
      </c>
      <c r="P1981" s="107"/>
      <c r="Q1981" s="87" t="s">
        <v>79</v>
      </c>
      <c r="R1981" s="87"/>
      <c r="S1981" s="87"/>
      <c r="T1981" s="87"/>
      <c r="U1981" s="87"/>
      <c r="V1981" s="86" t="s">
        <v>79</v>
      </c>
      <c r="W1981" s="75"/>
      <c r="X1981" s="102" t="s">
        <v>79</v>
      </c>
      <c r="Y1981" s="63" t="str">
        <f>IFERROR(IF(VLOOKUP(X1981,Listor!$T$6:$U$7,2,FALSE)&lt;O1981,TRUE),"")</f>
        <v/>
      </c>
      <c r="Z1981" s="87"/>
      <c r="AA1981" s="104"/>
    </row>
    <row r="1982" spans="2:27" x14ac:dyDescent="0.25">
      <c r="B1982" s="68" t="s">
        <v>68</v>
      </c>
      <c r="C1982" s="80" t="str">
        <f>IFERROR(VLOOKUP(B1982,Listor!$A$6:$B$62,2,FALSE),"")</f>
        <v/>
      </c>
      <c r="D1982" s="80" t="str">
        <f>IFERROR(VLOOKUP(B1982,Listor!$A$6:$C$62,3,FALSE),"")</f>
        <v/>
      </c>
      <c r="E1982" s="110" t="s">
        <v>79</v>
      </c>
      <c r="F1982" s="66"/>
      <c r="G1982" s="35" t="str">
        <f>IFERROR(VLOOKUP(B1982,Listor!$A$6:$G$62,7,FALSE),"")</f>
        <v/>
      </c>
      <c r="H1982" s="63" t="str">
        <f>IFERROR(VLOOKUP(B1982,Listor!$N$6:$O$47,2,FALSE),"")</f>
        <v/>
      </c>
      <c r="I1982" s="63" t="str">
        <f t="shared" si="94"/>
        <v/>
      </c>
      <c r="J1982" s="96" t="str">
        <f>IFERROR(VLOOKUP(B1982,Listor!$N$6:$P$47,3,FALSE)*I1982,"")</f>
        <v/>
      </c>
      <c r="K1982" s="81"/>
      <c r="L1982" s="88" t="str">
        <f>IFERROR((VLOOKUP(B1982,Listor!$N$6:$P$47,3,FALSE)*Biologiska!K1982)+(VLOOKUP(B1982,Listor!$N$6:$Q$47,4,FALSE)),"")</f>
        <v/>
      </c>
      <c r="M1982" s="63" t="str">
        <f t="shared" si="95"/>
        <v/>
      </c>
      <c r="N1982" s="75"/>
      <c r="O1982" s="84" t="str">
        <f t="shared" si="96"/>
        <v/>
      </c>
      <c r="P1982" s="107"/>
      <c r="Q1982" s="87" t="s">
        <v>79</v>
      </c>
      <c r="R1982" s="87"/>
      <c r="S1982" s="87"/>
      <c r="T1982" s="87"/>
      <c r="U1982" s="87"/>
      <c r="V1982" s="86" t="s">
        <v>79</v>
      </c>
      <c r="W1982" s="75"/>
      <c r="X1982" s="102" t="s">
        <v>79</v>
      </c>
      <c r="Y1982" s="63" t="str">
        <f>IFERROR(IF(VLOOKUP(X1982,Listor!$T$6:$U$7,2,FALSE)&lt;O1982,TRUE),"")</f>
        <v/>
      </c>
      <c r="Z1982" s="87"/>
      <c r="AA1982" s="104"/>
    </row>
    <row r="1983" spans="2:27" x14ac:dyDescent="0.25">
      <c r="B1983" s="68" t="s">
        <v>68</v>
      </c>
      <c r="C1983" s="80" t="str">
        <f>IFERROR(VLOOKUP(B1983,Listor!$A$6:$B$62,2,FALSE),"")</f>
        <v/>
      </c>
      <c r="D1983" s="80" t="str">
        <f>IFERROR(VLOOKUP(B1983,Listor!$A$6:$C$62,3,FALSE),"")</f>
        <v/>
      </c>
      <c r="E1983" s="110" t="s">
        <v>79</v>
      </c>
      <c r="F1983" s="66"/>
      <c r="G1983" s="35" t="str">
        <f>IFERROR(VLOOKUP(B1983,Listor!$A$6:$G$62,7,FALSE),"")</f>
        <v/>
      </c>
      <c r="H1983" s="63" t="str">
        <f>IFERROR(VLOOKUP(B1983,Listor!$N$6:$O$47,2,FALSE),"")</f>
        <v/>
      </c>
      <c r="I1983" s="63" t="str">
        <f t="shared" si="94"/>
        <v/>
      </c>
      <c r="J1983" s="96" t="str">
        <f>IFERROR(VLOOKUP(B1983,Listor!$N$6:$P$47,3,FALSE)*I1983,"")</f>
        <v/>
      </c>
      <c r="K1983" s="81"/>
      <c r="L1983" s="88" t="str">
        <f>IFERROR((VLOOKUP(B1983,Listor!$N$6:$P$47,3,FALSE)*Biologiska!K1983)+(VLOOKUP(B1983,Listor!$N$6:$Q$47,4,FALSE)),"")</f>
        <v/>
      </c>
      <c r="M1983" s="63" t="str">
        <f t="shared" si="95"/>
        <v/>
      </c>
      <c r="N1983" s="75"/>
      <c r="O1983" s="84" t="str">
        <f t="shared" si="96"/>
        <v/>
      </c>
      <c r="P1983" s="107"/>
      <c r="Q1983" s="87" t="s">
        <v>79</v>
      </c>
      <c r="R1983" s="87"/>
      <c r="S1983" s="87"/>
      <c r="T1983" s="87"/>
      <c r="U1983" s="87"/>
      <c r="V1983" s="86" t="s">
        <v>79</v>
      </c>
      <c r="W1983" s="75"/>
      <c r="X1983" s="102" t="s">
        <v>79</v>
      </c>
      <c r="Y1983" s="63" t="str">
        <f>IFERROR(IF(VLOOKUP(X1983,Listor!$T$6:$U$7,2,FALSE)&lt;O1983,TRUE),"")</f>
        <v/>
      </c>
      <c r="Z1983" s="87"/>
      <c r="AA1983" s="104"/>
    </row>
    <row r="1984" spans="2:27" x14ac:dyDescent="0.25">
      <c r="B1984" s="68" t="s">
        <v>68</v>
      </c>
      <c r="C1984" s="80" t="str">
        <f>IFERROR(VLOOKUP(B1984,Listor!$A$6:$B$62,2,FALSE),"")</f>
        <v/>
      </c>
      <c r="D1984" s="80" t="str">
        <f>IFERROR(VLOOKUP(B1984,Listor!$A$6:$C$62,3,FALSE),"")</f>
        <v/>
      </c>
      <c r="E1984" s="110" t="s">
        <v>79</v>
      </c>
      <c r="F1984" s="66"/>
      <c r="G1984" s="35" t="str">
        <f>IFERROR(VLOOKUP(B1984,Listor!$A$6:$G$62,7,FALSE),"")</f>
        <v/>
      </c>
      <c r="H1984" s="63" t="str">
        <f>IFERROR(VLOOKUP(B1984,Listor!$N$6:$O$47,2,FALSE),"")</f>
        <v/>
      </c>
      <c r="I1984" s="63" t="str">
        <f t="shared" si="94"/>
        <v/>
      </c>
      <c r="J1984" s="96" t="str">
        <f>IFERROR(VLOOKUP(B1984,Listor!$N$6:$P$47,3,FALSE)*I1984,"")</f>
        <v/>
      </c>
      <c r="K1984" s="81"/>
      <c r="L1984" s="88" t="str">
        <f>IFERROR((VLOOKUP(B1984,Listor!$N$6:$P$47,3,FALSE)*Biologiska!K1984)+(VLOOKUP(B1984,Listor!$N$6:$Q$47,4,FALSE)),"")</f>
        <v/>
      </c>
      <c r="M1984" s="63" t="str">
        <f t="shared" si="95"/>
        <v/>
      </c>
      <c r="N1984" s="75"/>
      <c r="O1984" s="84" t="str">
        <f t="shared" si="96"/>
        <v/>
      </c>
      <c r="P1984" s="107"/>
      <c r="Q1984" s="87" t="s">
        <v>79</v>
      </c>
      <c r="R1984" s="87"/>
      <c r="S1984" s="87"/>
      <c r="T1984" s="87"/>
      <c r="U1984" s="87"/>
      <c r="V1984" s="86" t="s">
        <v>79</v>
      </c>
      <c r="W1984" s="75"/>
      <c r="X1984" s="102" t="s">
        <v>79</v>
      </c>
      <c r="Y1984" s="63" t="str">
        <f>IFERROR(IF(VLOOKUP(X1984,Listor!$T$6:$U$7,2,FALSE)&lt;O1984,TRUE),"")</f>
        <v/>
      </c>
      <c r="Z1984" s="87"/>
      <c r="AA1984" s="104"/>
    </row>
    <row r="1985" spans="2:27" x14ac:dyDescent="0.25">
      <c r="B1985" s="68" t="s">
        <v>68</v>
      </c>
      <c r="C1985" s="80" t="str">
        <f>IFERROR(VLOOKUP(B1985,Listor!$A$6:$B$62,2,FALSE),"")</f>
        <v/>
      </c>
      <c r="D1985" s="80" t="str">
        <f>IFERROR(VLOOKUP(B1985,Listor!$A$6:$C$62,3,FALSE),"")</f>
        <v/>
      </c>
      <c r="E1985" s="110" t="s">
        <v>79</v>
      </c>
      <c r="F1985" s="66"/>
      <c r="G1985" s="35" t="str">
        <f>IFERROR(VLOOKUP(B1985,Listor!$A$6:$G$62,7,FALSE),"")</f>
        <v/>
      </c>
      <c r="H1985" s="63" t="str">
        <f>IFERROR(VLOOKUP(B1985,Listor!$N$6:$O$47,2,FALSE),"")</f>
        <v/>
      </c>
      <c r="I1985" s="63" t="str">
        <f t="shared" si="94"/>
        <v/>
      </c>
      <c r="J1985" s="96" t="str">
        <f>IFERROR(VLOOKUP(B1985,Listor!$N$6:$P$47,3,FALSE)*I1985,"")</f>
        <v/>
      </c>
      <c r="K1985" s="81"/>
      <c r="L1985" s="88" t="str">
        <f>IFERROR((VLOOKUP(B1985,Listor!$N$6:$P$47,3,FALSE)*Biologiska!K1985)+(VLOOKUP(B1985,Listor!$N$6:$Q$47,4,FALSE)),"")</f>
        <v/>
      </c>
      <c r="M1985" s="63" t="str">
        <f t="shared" si="95"/>
        <v/>
      </c>
      <c r="N1985" s="75"/>
      <c r="O1985" s="84" t="str">
        <f t="shared" si="96"/>
        <v/>
      </c>
      <c r="P1985" s="107"/>
      <c r="Q1985" s="87" t="s">
        <v>79</v>
      </c>
      <c r="R1985" s="87"/>
      <c r="S1985" s="87"/>
      <c r="T1985" s="87"/>
      <c r="U1985" s="87"/>
      <c r="V1985" s="86" t="s">
        <v>79</v>
      </c>
      <c r="W1985" s="75"/>
      <c r="X1985" s="102" t="s">
        <v>79</v>
      </c>
      <c r="Y1985" s="63" t="str">
        <f>IFERROR(IF(VLOOKUP(X1985,Listor!$T$6:$U$7,2,FALSE)&lt;O1985,TRUE),"")</f>
        <v/>
      </c>
      <c r="Z1985" s="87"/>
      <c r="AA1985" s="104"/>
    </row>
    <row r="1986" spans="2:27" x14ac:dyDescent="0.25">
      <c r="B1986" s="68" t="s">
        <v>68</v>
      </c>
      <c r="C1986" s="80" t="str">
        <f>IFERROR(VLOOKUP(B1986,Listor!$A$6:$B$62,2,FALSE),"")</f>
        <v/>
      </c>
      <c r="D1986" s="80" t="str">
        <f>IFERROR(VLOOKUP(B1986,Listor!$A$6:$C$62,3,FALSE),"")</f>
        <v/>
      </c>
      <c r="E1986" s="110" t="s">
        <v>79</v>
      </c>
      <c r="F1986" s="66"/>
      <c r="G1986" s="35" t="str">
        <f>IFERROR(VLOOKUP(B1986,Listor!$A$6:$G$62,7,FALSE),"")</f>
        <v/>
      </c>
      <c r="H1986" s="63" t="str">
        <f>IFERROR(VLOOKUP(B1986,Listor!$N$6:$O$47,2,FALSE),"")</f>
        <v/>
      </c>
      <c r="I1986" s="63" t="str">
        <f t="shared" si="94"/>
        <v/>
      </c>
      <c r="J1986" s="96" t="str">
        <f>IFERROR(VLOOKUP(B1986,Listor!$N$6:$P$47,3,FALSE)*I1986,"")</f>
        <v/>
      </c>
      <c r="K1986" s="81"/>
      <c r="L1986" s="88" t="str">
        <f>IFERROR((VLOOKUP(B1986,Listor!$N$6:$P$47,3,FALSE)*Biologiska!K1986)+(VLOOKUP(B1986,Listor!$N$6:$Q$47,4,FALSE)),"")</f>
        <v/>
      </c>
      <c r="M1986" s="63" t="str">
        <f t="shared" si="95"/>
        <v/>
      </c>
      <c r="N1986" s="75"/>
      <c r="O1986" s="84" t="str">
        <f t="shared" si="96"/>
        <v/>
      </c>
      <c r="P1986" s="107"/>
      <c r="Q1986" s="87" t="s">
        <v>79</v>
      </c>
      <c r="R1986" s="87"/>
      <c r="S1986" s="87"/>
      <c r="T1986" s="87"/>
      <c r="U1986" s="87"/>
      <c r="V1986" s="86" t="s">
        <v>79</v>
      </c>
      <c r="W1986" s="75"/>
      <c r="X1986" s="102" t="s">
        <v>79</v>
      </c>
      <c r="Y1986" s="63" t="str">
        <f>IFERROR(IF(VLOOKUP(X1986,Listor!$T$6:$U$7,2,FALSE)&lt;O1986,TRUE),"")</f>
        <v/>
      </c>
      <c r="Z1986" s="87"/>
      <c r="AA1986" s="104"/>
    </row>
    <row r="1987" spans="2:27" x14ac:dyDescent="0.25">
      <c r="B1987" s="68" t="s">
        <v>68</v>
      </c>
      <c r="C1987" s="80" t="str">
        <f>IFERROR(VLOOKUP(B1987,Listor!$A$6:$B$62,2,FALSE),"")</f>
        <v/>
      </c>
      <c r="D1987" s="80" t="str">
        <f>IFERROR(VLOOKUP(B1987,Listor!$A$6:$C$62,3,FALSE),"")</f>
        <v/>
      </c>
      <c r="E1987" s="110" t="s">
        <v>79</v>
      </c>
      <c r="F1987" s="66"/>
      <c r="G1987" s="35" t="str">
        <f>IFERROR(VLOOKUP(B1987,Listor!$A$6:$G$62,7,FALSE),"")</f>
        <v/>
      </c>
      <c r="H1987" s="63" t="str">
        <f>IFERROR(VLOOKUP(B1987,Listor!$N$6:$O$47,2,FALSE),"")</f>
        <v/>
      </c>
      <c r="I1987" s="63" t="str">
        <f t="shared" si="94"/>
        <v/>
      </c>
      <c r="J1987" s="96" t="str">
        <f>IFERROR(VLOOKUP(B1987,Listor!$N$6:$P$47,3,FALSE)*I1987,"")</f>
        <v/>
      </c>
      <c r="K1987" s="81"/>
      <c r="L1987" s="88" t="str">
        <f>IFERROR((VLOOKUP(B1987,Listor!$N$6:$P$47,3,FALSE)*Biologiska!K1987)+(VLOOKUP(B1987,Listor!$N$6:$Q$47,4,FALSE)),"")</f>
        <v/>
      </c>
      <c r="M1987" s="63" t="str">
        <f t="shared" si="95"/>
        <v/>
      </c>
      <c r="N1987" s="75"/>
      <c r="O1987" s="84" t="str">
        <f t="shared" si="96"/>
        <v/>
      </c>
      <c r="P1987" s="107"/>
      <c r="Q1987" s="87" t="s">
        <v>79</v>
      </c>
      <c r="R1987" s="87"/>
      <c r="S1987" s="87"/>
      <c r="T1987" s="87"/>
      <c r="U1987" s="87"/>
      <c r="V1987" s="86" t="s">
        <v>79</v>
      </c>
      <c r="W1987" s="75"/>
      <c r="X1987" s="102" t="s">
        <v>79</v>
      </c>
      <c r="Y1987" s="63" t="str">
        <f>IFERROR(IF(VLOOKUP(X1987,Listor!$T$6:$U$7,2,FALSE)&lt;O1987,TRUE),"")</f>
        <v/>
      </c>
      <c r="Z1987" s="87"/>
      <c r="AA1987" s="104"/>
    </row>
    <row r="1988" spans="2:27" x14ac:dyDescent="0.25">
      <c r="B1988" s="68" t="s">
        <v>68</v>
      </c>
      <c r="C1988" s="80" t="str">
        <f>IFERROR(VLOOKUP(B1988,Listor!$A$6:$B$62,2,FALSE),"")</f>
        <v/>
      </c>
      <c r="D1988" s="80" t="str">
        <f>IFERROR(VLOOKUP(B1988,Listor!$A$6:$C$62,3,FALSE),"")</f>
        <v/>
      </c>
      <c r="E1988" s="110" t="s">
        <v>79</v>
      </c>
      <c r="F1988" s="66"/>
      <c r="G1988" s="35" t="str">
        <f>IFERROR(VLOOKUP(B1988,Listor!$A$6:$G$62,7,FALSE),"")</f>
        <v/>
      </c>
      <c r="H1988" s="63" t="str">
        <f>IFERROR(VLOOKUP(B1988,Listor!$N$6:$O$47,2,FALSE),"")</f>
        <v/>
      </c>
      <c r="I1988" s="63" t="str">
        <f t="shared" si="94"/>
        <v/>
      </c>
      <c r="J1988" s="96" t="str">
        <f>IFERROR(VLOOKUP(B1988,Listor!$N$6:$P$47,3,FALSE)*I1988,"")</f>
        <v/>
      </c>
      <c r="K1988" s="81"/>
      <c r="L1988" s="88" t="str">
        <f>IFERROR((VLOOKUP(B1988,Listor!$N$6:$P$47,3,FALSE)*Biologiska!K1988)+(VLOOKUP(B1988,Listor!$N$6:$Q$47,4,FALSE)),"")</f>
        <v/>
      </c>
      <c r="M1988" s="63" t="str">
        <f t="shared" si="95"/>
        <v/>
      </c>
      <c r="N1988" s="75"/>
      <c r="O1988" s="84" t="str">
        <f t="shared" si="96"/>
        <v/>
      </c>
      <c r="P1988" s="107"/>
      <c r="Q1988" s="87" t="s">
        <v>79</v>
      </c>
      <c r="R1988" s="87"/>
      <c r="S1988" s="87"/>
      <c r="T1988" s="87"/>
      <c r="U1988" s="87"/>
      <c r="V1988" s="86" t="s">
        <v>79</v>
      </c>
      <c r="W1988" s="75"/>
      <c r="X1988" s="102" t="s">
        <v>79</v>
      </c>
      <c r="Y1988" s="63" t="str">
        <f>IFERROR(IF(VLOOKUP(X1988,Listor!$T$6:$U$7,2,FALSE)&lt;O1988,TRUE),"")</f>
        <v/>
      </c>
      <c r="Z1988" s="87"/>
      <c r="AA1988" s="104"/>
    </row>
    <row r="1989" spans="2:27" x14ac:dyDescent="0.25">
      <c r="B1989" s="68" t="s">
        <v>68</v>
      </c>
      <c r="C1989" s="80" t="str">
        <f>IFERROR(VLOOKUP(B1989,Listor!$A$6:$B$62,2,FALSE),"")</f>
        <v/>
      </c>
      <c r="D1989" s="80" t="str">
        <f>IFERROR(VLOOKUP(B1989,Listor!$A$6:$C$62,3,FALSE),"")</f>
        <v/>
      </c>
      <c r="E1989" s="110" t="s">
        <v>79</v>
      </c>
      <c r="F1989" s="66"/>
      <c r="G1989" s="35" t="str">
        <f>IFERROR(VLOOKUP(B1989,Listor!$A$6:$G$62,7,FALSE),"")</f>
        <v/>
      </c>
      <c r="H1989" s="63" t="str">
        <f>IFERROR(VLOOKUP(B1989,Listor!$N$6:$O$47,2,FALSE),"")</f>
        <v/>
      </c>
      <c r="I1989" s="63" t="str">
        <f t="shared" si="94"/>
        <v/>
      </c>
      <c r="J1989" s="96" t="str">
        <f>IFERROR(VLOOKUP(B1989,Listor!$N$6:$P$47,3,FALSE)*I1989,"")</f>
        <v/>
      </c>
      <c r="K1989" s="81"/>
      <c r="L1989" s="88" t="str">
        <f>IFERROR((VLOOKUP(B1989,Listor!$N$6:$P$47,3,FALSE)*Biologiska!K1989)+(VLOOKUP(B1989,Listor!$N$6:$Q$47,4,FALSE)),"")</f>
        <v/>
      </c>
      <c r="M1989" s="63" t="str">
        <f t="shared" si="95"/>
        <v/>
      </c>
      <c r="N1989" s="75"/>
      <c r="O1989" s="84" t="str">
        <f t="shared" si="96"/>
        <v/>
      </c>
      <c r="P1989" s="107"/>
      <c r="Q1989" s="87" t="s">
        <v>79</v>
      </c>
      <c r="R1989" s="87"/>
      <c r="S1989" s="87"/>
      <c r="T1989" s="87"/>
      <c r="U1989" s="87"/>
      <c r="V1989" s="86" t="s">
        <v>79</v>
      </c>
      <c r="W1989" s="75"/>
      <c r="X1989" s="102" t="s">
        <v>79</v>
      </c>
      <c r="Y1989" s="63" t="str">
        <f>IFERROR(IF(VLOOKUP(X1989,Listor!$T$6:$U$7,2,FALSE)&lt;O1989,TRUE),"")</f>
        <v/>
      </c>
      <c r="Z1989" s="87"/>
      <c r="AA1989" s="104"/>
    </row>
    <row r="1990" spans="2:27" x14ac:dyDescent="0.25">
      <c r="B1990" s="68" t="s">
        <v>68</v>
      </c>
      <c r="C1990" s="80" t="str">
        <f>IFERROR(VLOOKUP(B1990,Listor!$A$6:$B$62,2,FALSE),"")</f>
        <v/>
      </c>
      <c r="D1990" s="80" t="str">
        <f>IFERROR(VLOOKUP(B1990,Listor!$A$6:$C$62,3,FALSE),"")</f>
        <v/>
      </c>
      <c r="E1990" s="110" t="s">
        <v>79</v>
      </c>
      <c r="F1990" s="66"/>
      <c r="G1990" s="35" t="str">
        <f>IFERROR(VLOOKUP(B1990,Listor!$A$6:$G$62,7,FALSE),"")</f>
        <v/>
      </c>
      <c r="H1990" s="63" t="str">
        <f>IFERROR(VLOOKUP(B1990,Listor!$N$6:$O$47,2,FALSE),"")</f>
        <v/>
      </c>
      <c r="I1990" s="63" t="str">
        <f t="shared" si="94"/>
        <v/>
      </c>
      <c r="J1990" s="96" t="str">
        <f>IFERROR(VLOOKUP(B1990,Listor!$N$6:$P$47,3,FALSE)*I1990,"")</f>
        <v/>
      </c>
      <c r="K1990" s="81"/>
      <c r="L1990" s="88" t="str">
        <f>IFERROR((VLOOKUP(B1990,Listor!$N$6:$P$47,3,FALSE)*Biologiska!K1990)+(VLOOKUP(B1990,Listor!$N$6:$Q$47,4,FALSE)),"")</f>
        <v/>
      </c>
      <c r="M1990" s="63" t="str">
        <f t="shared" si="95"/>
        <v/>
      </c>
      <c r="N1990" s="75"/>
      <c r="O1990" s="84" t="str">
        <f t="shared" si="96"/>
        <v/>
      </c>
      <c r="P1990" s="107"/>
      <c r="Q1990" s="87" t="s">
        <v>79</v>
      </c>
      <c r="R1990" s="87"/>
      <c r="S1990" s="87"/>
      <c r="T1990" s="87"/>
      <c r="U1990" s="87"/>
      <c r="V1990" s="86" t="s">
        <v>79</v>
      </c>
      <c r="W1990" s="75"/>
      <c r="X1990" s="102" t="s">
        <v>79</v>
      </c>
      <c r="Y1990" s="63" t="str">
        <f>IFERROR(IF(VLOOKUP(X1990,Listor!$T$6:$U$7,2,FALSE)&lt;O1990,TRUE),"")</f>
        <v/>
      </c>
      <c r="Z1990" s="87"/>
      <c r="AA1990" s="104"/>
    </row>
    <row r="1991" spans="2:27" x14ac:dyDescent="0.25">
      <c r="B1991" s="68" t="s">
        <v>68</v>
      </c>
      <c r="C1991" s="80" t="str">
        <f>IFERROR(VLOOKUP(B1991,Listor!$A$6:$B$62,2,FALSE),"")</f>
        <v/>
      </c>
      <c r="D1991" s="80" t="str">
        <f>IFERROR(VLOOKUP(B1991,Listor!$A$6:$C$62,3,FALSE),"")</f>
        <v/>
      </c>
      <c r="E1991" s="110" t="s">
        <v>79</v>
      </c>
      <c r="F1991" s="66"/>
      <c r="G1991" s="35" t="str">
        <f>IFERROR(VLOOKUP(B1991,Listor!$A$6:$G$62,7,FALSE),"")</f>
        <v/>
      </c>
      <c r="H1991" s="63" t="str">
        <f>IFERROR(VLOOKUP(B1991,Listor!$N$6:$O$47,2,FALSE),"")</f>
        <v/>
      </c>
      <c r="I1991" s="63" t="str">
        <f t="shared" si="94"/>
        <v/>
      </c>
      <c r="J1991" s="96" t="str">
        <f>IFERROR(VLOOKUP(B1991,Listor!$N$6:$P$47,3,FALSE)*I1991,"")</f>
        <v/>
      </c>
      <c r="K1991" s="81"/>
      <c r="L1991" s="88" t="str">
        <f>IFERROR((VLOOKUP(B1991,Listor!$N$6:$P$47,3,FALSE)*Biologiska!K1991)+(VLOOKUP(B1991,Listor!$N$6:$Q$47,4,FALSE)),"")</f>
        <v/>
      </c>
      <c r="M1991" s="63" t="str">
        <f t="shared" si="95"/>
        <v/>
      </c>
      <c r="N1991" s="75"/>
      <c r="O1991" s="84" t="str">
        <f t="shared" si="96"/>
        <v/>
      </c>
      <c r="P1991" s="107"/>
      <c r="Q1991" s="87" t="s">
        <v>79</v>
      </c>
      <c r="R1991" s="87"/>
      <c r="S1991" s="87"/>
      <c r="T1991" s="87"/>
      <c r="U1991" s="87"/>
      <c r="V1991" s="86" t="s">
        <v>79</v>
      </c>
      <c r="W1991" s="75"/>
      <c r="X1991" s="102" t="s">
        <v>79</v>
      </c>
      <c r="Y1991" s="63" t="str">
        <f>IFERROR(IF(VLOOKUP(X1991,Listor!$T$6:$U$7,2,FALSE)&lt;O1991,TRUE),"")</f>
        <v/>
      </c>
      <c r="Z1991" s="87"/>
      <c r="AA1991" s="104"/>
    </row>
    <row r="1992" spans="2:27" x14ac:dyDescent="0.25">
      <c r="B1992" s="68" t="s">
        <v>68</v>
      </c>
      <c r="C1992" s="80" t="str">
        <f>IFERROR(VLOOKUP(B1992,Listor!$A$6:$B$62,2,FALSE),"")</f>
        <v/>
      </c>
      <c r="D1992" s="80" t="str">
        <f>IFERROR(VLOOKUP(B1992,Listor!$A$6:$C$62,3,FALSE),"")</f>
        <v/>
      </c>
      <c r="E1992" s="110" t="s">
        <v>79</v>
      </c>
      <c r="F1992" s="66"/>
      <c r="G1992" s="35" t="str">
        <f>IFERROR(VLOOKUP(B1992,Listor!$A$6:$G$62,7,FALSE),"")</f>
        <v/>
      </c>
      <c r="H1992" s="63" t="str">
        <f>IFERROR(VLOOKUP(B1992,Listor!$N$6:$O$47,2,FALSE),"")</f>
        <v/>
      </c>
      <c r="I1992" s="63" t="str">
        <f t="shared" si="94"/>
        <v/>
      </c>
      <c r="J1992" s="96" t="str">
        <f>IFERROR(VLOOKUP(B1992,Listor!$N$6:$P$47,3,FALSE)*I1992,"")</f>
        <v/>
      </c>
      <c r="K1992" s="81"/>
      <c r="L1992" s="88" t="str">
        <f>IFERROR((VLOOKUP(B1992,Listor!$N$6:$P$47,3,FALSE)*Biologiska!K1992)+(VLOOKUP(B1992,Listor!$N$6:$Q$47,4,FALSE)),"")</f>
        <v/>
      </c>
      <c r="M1992" s="63" t="str">
        <f t="shared" si="95"/>
        <v/>
      </c>
      <c r="N1992" s="75"/>
      <c r="O1992" s="84" t="str">
        <f t="shared" si="96"/>
        <v/>
      </c>
      <c r="P1992" s="107"/>
      <c r="Q1992" s="87" t="s">
        <v>79</v>
      </c>
      <c r="R1992" s="87"/>
      <c r="S1992" s="87"/>
      <c r="T1992" s="87"/>
      <c r="U1992" s="87"/>
      <c r="V1992" s="86" t="s">
        <v>79</v>
      </c>
      <c r="W1992" s="75"/>
      <c r="X1992" s="102" t="s">
        <v>79</v>
      </c>
      <c r="Y1992" s="63" t="str">
        <f>IFERROR(IF(VLOOKUP(X1992,Listor!$T$6:$U$7,2,FALSE)&lt;O1992,TRUE),"")</f>
        <v/>
      </c>
      <c r="Z1992" s="87"/>
      <c r="AA1992" s="104"/>
    </row>
    <row r="1993" spans="2:27" x14ac:dyDescent="0.25">
      <c r="B1993" s="68" t="s">
        <v>68</v>
      </c>
      <c r="C1993" s="80" t="str">
        <f>IFERROR(VLOOKUP(B1993,Listor!$A$6:$B$62,2,FALSE),"")</f>
        <v/>
      </c>
      <c r="D1993" s="80" t="str">
        <f>IFERROR(VLOOKUP(B1993,Listor!$A$6:$C$62,3,FALSE),"")</f>
        <v/>
      </c>
      <c r="E1993" s="110" t="s">
        <v>79</v>
      </c>
      <c r="F1993" s="66"/>
      <c r="G1993" s="35" t="str">
        <f>IFERROR(VLOOKUP(B1993,Listor!$A$6:$G$62,7,FALSE),"")</f>
        <v/>
      </c>
      <c r="H1993" s="63" t="str">
        <f>IFERROR(VLOOKUP(B1993,Listor!$N$6:$O$47,2,FALSE),"")</f>
        <v/>
      </c>
      <c r="I1993" s="63" t="str">
        <f t="shared" si="94"/>
        <v/>
      </c>
      <c r="J1993" s="96" t="str">
        <f>IFERROR(VLOOKUP(B1993,Listor!$N$6:$P$47,3,FALSE)*I1993,"")</f>
        <v/>
      </c>
      <c r="K1993" s="81"/>
      <c r="L1993" s="88" t="str">
        <f>IFERROR((VLOOKUP(B1993,Listor!$N$6:$P$47,3,FALSE)*Biologiska!K1993)+(VLOOKUP(B1993,Listor!$N$6:$Q$47,4,FALSE)),"")</f>
        <v/>
      </c>
      <c r="M1993" s="63" t="str">
        <f t="shared" si="95"/>
        <v/>
      </c>
      <c r="N1993" s="75"/>
      <c r="O1993" s="84" t="str">
        <f t="shared" si="96"/>
        <v/>
      </c>
      <c r="P1993" s="107"/>
      <c r="Q1993" s="87" t="s">
        <v>79</v>
      </c>
      <c r="R1993" s="87"/>
      <c r="S1993" s="87"/>
      <c r="T1993" s="87"/>
      <c r="U1993" s="87"/>
      <c r="V1993" s="86" t="s">
        <v>79</v>
      </c>
      <c r="W1993" s="75"/>
      <c r="X1993" s="102" t="s">
        <v>79</v>
      </c>
      <c r="Y1993" s="63" t="str">
        <f>IFERROR(IF(VLOOKUP(X1993,Listor!$T$6:$U$7,2,FALSE)&lt;O1993,TRUE),"")</f>
        <v/>
      </c>
      <c r="Z1993" s="87"/>
      <c r="AA1993" s="104"/>
    </row>
    <row r="1994" spans="2:27" x14ac:dyDescent="0.25">
      <c r="B1994" s="68" t="s">
        <v>68</v>
      </c>
      <c r="C1994" s="80" t="str">
        <f>IFERROR(VLOOKUP(B1994,Listor!$A$6:$B$62,2,FALSE),"")</f>
        <v/>
      </c>
      <c r="D1994" s="80" t="str">
        <f>IFERROR(VLOOKUP(B1994,Listor!$A$6:$C$62,3,FALSE),"")</f>
        <v/>
      </c>
      <c r="E1994" s="110" t="s">
        <v>79</v>
      </c>
      <c r="F1994" s="66"/>
      <c r="G1994" s="35" t="str">
        <f>IFERROR(VLOOKUP(B1994,Listor!$A$6:$G$62,7,FALSE),"")</f>
        <v/>
      </c>
      <c r="H1994" s="63" t="str">
        <f>IFERROR(VLOOKUP(B1994,Listor!$N$6:$O$47,2,FALSE),"")</f>
        <v/>
      </c>
      <c r="I1994" s="63" t="str">
        <f t="shared" si="94"/>
        <v/>
      </c>
      <c r="J1994" s="96" t="str">
        <f>IFERROR(VLOOKUP(B1994,Listor!$N$6:$P$47,3,FALSE)*I1994,"")</f>
        <v/>
      </c>
      <c r="K1994" s="81"/>
      <c r="L1994" s="88" t="str">
        <f>IFERROR((VLOOKUP(B1994,Listor!$N$6:$P$47,3,FALSE)*Biologiska!K1994)+(VLOOKUP(B1994,Listor!$N$6:$Q$47,4,FALSE)),"")</f>
        <v/>
      </c>
      <c r="M1994" s="63" t="str">
        <f t="shared" si="95"/>
        <v/>
      </c>
      <c r="N1994" s="75"/>
      <c r="O1994" s="84" t="str">
        <f t="shared" si="96"/>
        <v/>
      </c>
      <c r="P1994" s="107"/>
      <c r="Q1994" s="87" t="s">
        <v>79</v>
      </c>
      <c r="R1994" s="87"/>
      <c r="S1994" s="87"/>
      <c r="T1994" s="87"/>
      <c r="U1994" s="87"/>
      <c r="V1994" s="86" t="s">
        <v>79</v>
      </c>
      <c r="W1994" s="75"/>
      <c r="X1994" s="102" t="s">
        <v>79</v>
      </c>
      <c r="Y1994" s="63" t="str">
        <f>IFERROR(IF(VLOOKUP(X1994,Listor!$T$6:$U$7,2,FALSE)&lt;O1994,TRUE),"")</f>
        <v/>
      </c>
      <c r="Z1994" s="87"/>
      <c r="AA1994" s="104"/>
    </row>
    <row r="1995" spans="2:27" x14ac:dyDescent="0.25">
      <c r="B1995" s="68" t="s">
        <v>68</v>
      </c>
      <c r="C1995" s="80" t="str">
        <f>IFERROR(VLOOKUP(B1995,Listor!$A$6:$B$62,2,FALSE),"")</f>
        <v/>
      </c>
      <c r="D1995" s="80" t="str">
        <f>IFERROR(VLOOKUP(B1995,Listor!$A$6:$C$62,3,FALSE),"")</f>
        <v/>
      </c>
      <c r="E1995" s="110" t="s">
        <v>79</v>
      </c>
      <c r="F1995" s="66"/>
      <c r="G1995" s="35" t="str">
        <f>IFERROR(VLOOKUP(B1995,Listor!$A$6:$G$62,7,FALSE),"")</f>
        <v/>
      </c>
      <c r="H1995" s="63" t="str">
        <f>IFERROR(VLOOKUP(B1995,Listor!$N$6:$O$47,2,FALSE),"")</f>
        <v/>
      </c>
      <c r="I1995" s="63" t="str">
        <f t="shared" si="94"/>
        <v/>
      </c>
      <c r="J1995" s="96" t="str">
        <f>IFERROR(VLOOKUP(B1995,Listor!$N$6:$P$47,3,FALSE)*I1995,"")</f>
        <v/>
      </c>
      <c r="K1995" s="81"/>
      <c r="L1995" s="88" t="str">
        <f>IFERROR((VLOOKUP(B1995,Listor!$N$6:$P$47,3,FALSE)*Biologiska!K1995)+(VLOOKUP(B1995,Listor!$N$6:$Q$47,4,FALSE)),"")</f>
        <v/>
      </c>
      <c r="M1995" s="63" t="str">
        <f t="shared" si="95"/>
        <v/>
      </c>
      <c r="N1995" s="75"/>
      <c r="O1995" s="84" t="str">
        <f t="shared" si="96"/>
        <v/>
      </c>
      <c r="P1995" s="107"/>
      <c r="Q1995" s="87" t="s">
        <v>79</v>
      </c>
      <c r="R1995" s="87"/>
      <c r="S1995" s="87"/>
      <c r="T1995" s="87"/>
      <c r="U1995" s="87"/>
      <c r="V1995" s="86" t="s">
        <v>79</v>
      </c>
      <c r="W1995" s="75"/>
      <c r="X1995" s="102" t="s">
        <v>79</v>
      </c>
      <c r="Y1995" s="63" t="str">
        <f>IFERROR(IF(VLOOKUP(X1995,Listor!$T$6:$U$7,2,FALSE)&lt;O1995,TRUE),"")</f>
        <v/>
      </c>
      <c r="Z1995" s="87"/>
      <c r="AA1995" s="104"/>
    </row>
    <row r="1996" spans="2:27" x14ac:dyDescent="0.25">
      <c r="B1996" s="68" t="s">
        <v>68</v>
      </c>
      <c r="C1996" s="80" t="str">
        <f>IFERROR(VLOOKUP(B1996,Listor!$A$6:$B$62,2,FALSE),"")</f>
        <v/>
      </c>
      <c r="D1996" s="80" t="str">
        <f>IFERROR(VLOOKUP(B1996,Listor!$A$6:$C$62,3,FALSE),"")</f>
        <v/>
      </c>
      <c r="E1996" s="110" t="s">
        <v>79</v>
      </c>
      <c r="F1996" s="66"/>
      <c r="G1996" s="35" t="str">
        <f>IFERROR(VLOOKUP(B1996,Listor!$A$6:$G$62,7,FALSE),"")</f>
        <v/>
      </c>
      <c r="H1996" s="63" t="str">
        <f>IFERROR(VLOOKUP(B1996,Listor!$N$6:$O$47,2,FALSE),"")</f>
        <v/>
      </c>
      <c r="I1996" s="63" t="str">
        <f t="shared" si="94"/>
        <v/>
      </c>
      <c r="J1996" s="96" t="str">
        <f>IFERROR(VLOOKUP(B1996,Listor!$N$6:$P$47,3,FALSE)*I1996,"")</f>
        <v/>
      </c>
      <c r="K1996" s="81"/>
      <c r="L1996" s="88" t="str">
        <f>IFERROR((VLOOKUP(B1996,Listor!$N$6:$P$47,3,FALSE)*Biologiska!K1996)+(VLOOKUP(B1996,Listor!$N$6:$Q$47,4,FALSE)),"")</f>
        <v/>
      </c>
      <c r="M1996" s="63" t="str">
        <f t="shared" si="95"/>
        <v/>
      </c>
      <c r="N1996" s="75"/>
      <c r="O1996" s="84" t="str">
        <f t="shared" si="96"/>
        <v/>
      </c>
      <c r="P1996" s="107"/>
      <c r="Q1996" s="87" t="s">
        <v>79</v>
      </c>
      <c r="R1996" s="87"/>
      <c r="S1996" s="87"/>
      <c r="T1996" s="87"/>
      <c r="U1996" s="87"/>
      <c r="V1996" s="86" t="s">
        <v>79</v>
      </c>
      <c r="W1996" s="75"/>
      <c r="X1996" s="102" t="s">
        <v>79</v>
      </c>
      <c r="Y1996" s="63" t="str">
        <f>IFERROR(IF(VLOOKUP(X1996,Listor!$T$6:$U$7,2,FALSE)&lt;O1996,TRUE),"")</f>
        <v/>
      </c>
      <c r="Z1996" s="87"/>
      <c r="AA1996" s="104"/>
    </row>
    <row r="1997" spans="2:27" x14ac:dyDescent="0.25">
      <c r="B1997" s="68" t="s">
        <v>68</v>
      </c>
      <c r="C1997" s="80" t="str">
        <f>IFERROR(VLOOKUP(B1997,Listor!$A$6:$B$62,2,FALSE),"")</f>
        <v/>
      </c>
      <c r="D1997" s="80" t="str">
        <f>IFERROR(VLOOKUP(B1997,Listor!$A$6:$C$62,3,FALSE),"")</f>
        <v/>
      </c>
      <c r="E1997" s="110" t="s">
        <v>79</v>
      </c>
      <c r="F1997" s="66"/>
      <c r="G1997" s="35" t="str">
        <f>IFERROR(VLOOKUP(B1997,Listor!$A$6:$G$62,7,FALSE),"")</f>
        <v/>
      </c>
      <c r="H1997" s="63" t="str">
        <f>IFERROR(VLOOKUP(B1997,Listor!$N$6:$O$47,2,FALSE),"")</f>
        <v/>
      </c>
      <c r="I1997" s="63" t="str">
        <f t="shared" si="94"/>
        <v/>
      </c>
      <c r="J1997" s="96" t="str">
        <f>IFERROR(VLOOKUP(B1997,Listor!$N$6:$P$47,3,FALSE)*I1997,"")</f>
        <v/>
      </c>
      <c r="K1997" s="81"/>
      <c r="L1997" s="88" t="str">
        <f>IFERROR((VLOOKUP(B1997,Listor!$N$6:$P$47,3,FALSE)*Biologiska!K1997)+(VLOOKUP(B1997,Listor!$N$6:$Q$47,4,FALSE)),"")</f>
        <v/>
      </c>
      <c r="M1997" s="63" t="str">
        <f t="shared" si="95"/>
        <v/>
      </c>
      <c r="N1997" s="75"/>
      <c r="O1997" s="84" t="str">
        <f t="shared" si="96"/>
        <v/>
      </c>
      <c r="P1997" s="107"/>
      <c r="Q1997" s="87" t="s">
        <v>79</v>
      </c>
      <c r="R1997" s="87"/>
      <c r="S1997" s="87"/>
      <c r="T1997" s="87"/>
      <c r="U1997" s="87"/>
      <c r="V1997" s="86" t="s">
        <v>79</v>
      </c>
      <c r="W1997" s="75"/>
      <c r="X1997" s="102" t="s">
        <v>79</v>
      </c>
      <c r="Y1997" s="63" t="str">
        <f>IFERROR(IF(VLOOKUP(X1997,Listor!$T$6:$U$7,2,FALSE)&lt;O1997,TRUE),"")</f>
        <v/>
      </c>
      <c r="Z1997" s="87"/>
      <c r="AA1997" s="104"/>
    </row>
    <row r="1998" spans="2:27" x14ac:dyDescent="0.25">
      <c r="B1998" s="68" t="s">
        <v>68</v>
      </c>
      <c r="C1998" s="80" t="str">
        <f>IFERROR(VLOOKUP(B1998,Listor!$A$6:$B$62,2,FALSE),"")</f>
        <v/>
      </c>
      <c r="D1998" s="80" t="str">
        <f>IFERROR(VLOOKUP(B1998,Listor!$A$6:$C$62,3,FALSE),"")</f>
        <v/>
      </c>
      <c r="E1998" s="110" t="s">
        <v>79</v>
      </c>
      <c r="F1998" s="66"/>
      <c r="G1998" s="35" t="str">
        <f>IFERROR(VLOOKUP(B1998,Listor!$A$6:$G$62,7,FALSE),"")</f>
        <v/>
      </c>
      <c r="H1998" s="63" t="str">
        <f>IFERROR(VLOOKUP(B1998,Listor!$N$6:$O$47,2,FALSE),"")</f>
        <v/>
      </c>
      <c r="I1998" s="63" t="str">
        <f t="shared" si="94"/>
        <v/>
      </c>
      <c r="J1998" s="96" t="str">
        <f>IFERROR(VLOOKUP(B1998,Listor!$N$6:$P$47,3,FALSE)*I1998,"")</f>
        <v/>
      </c>
      <c r="K1998" s="81"/>
      <c r="L1998" s="88" t="str">
        <f>IFERROR((VLOOKUP(B1998,Listor!$N$6:$P$47,3,FALSE)*Biologiska!K1998)+(VLOOKUP(B1998,Listor!$N$6:$Q$47,4,FALSE)),"")</f>
        <v/>
      </c>
      <c r="M1998" s="63" t="str">
        <f t="shared" si="95"/>
        <v/>
      </c>
      <c r="N1998" s="75"/>
      <c r="O1998" s="84" t="str">
        <f t="shared" si="96"/>
        <v/>
      </c>
      <c r="P1998" s="107"/>
      <c r="Q1998" s="87" t="s">
        <v>79</v>
      </c>
      <c r="R1998" s="87"/>
      <c r="S1998" s="87"/>
      <c r="T1998" s="87"/>
      <c r="U1998" s="87"/>
      <c r="V1998" s="86" t="s">
        <v>79</v>
      </c>
      <c r="W1998" s="75"/>
      <c r="X1998" s="102" t="s">
        <v>79</v>
      </c>
      <c r="Y1998" s="63" t="str">
        <f>IFERROR(IF(VLOOKUP(X1998,Listor!$T$6:$U$7,2,FALSE)&lt;O1998,TRUE),"")</f>
        <v/>
      </c>
      <c r="Z1998" s="87"/>
      <c r="AA1998" s="104"/>
    </row>
    <row r="1999" spans="2:27" x14ac:dyDescent="0.25">
      <c r="B1999" s="68" t="s">
        <v>68</v>
      </c>
      <c r="C1999" s="80" t="str">
        <f>IFERROR(VLOOKUP(B1999,Listor!$A$6:$B$62,2,FALSE),"")</f>
        <v/>
      </c>
      <c r="D1999" s="80" t="str">
        <f>IFERROR(VLOOKUP(B1999,Listor!$A$6:$C$62,3,FALSE),"")</f>
        <v/>
      </c>
      <c r="E1999" s="110" t="s">
        <v>79</v>
      </c>
      <c r="F1999" s="66"/>
      <c r="G1999" s="35" t="str">
        <f>IFERROR(VLOOKUP(B1999,Listor!$A$6:$G$62,7,FALSE),"")</f>
        <v/>
      </c>
      <c r="H1999" s="63" t="str">
        <f>IFERROR(VLOOKUP(B1999,Listor!$N$6:$O$47,2,FALSE),"")</f>
        <v/>
      </c>
      <c r="I1999" s="63" t="str">
        <f t="shared" si="94"/>
        <v/>
      </c>
      <c r="J1999" s="96" t="str">
        <f>IFERROR(VLOOKUP(B1999,Listor!$N$6:$P$47,3,FALSE)*I1999,"")</f>
        <v/>
      </c>
      <c r="K1999" s="81"/>
      <c r="L1999" s="88" t="str">
        <f>IFERROR((VLOOKUP(B1999,Listor!$N$6:$P$47,3,FALSE)*Biologiska!K1999)+(VLOOKUP(B1999,Listor!$N$6:$Q$47,4,FALSE)),"")</f>
        <v/>
      </c>
      <c r="M1999" s="63" t="str">
        <f t="shared" si="95"/>
        <v/>
      </c>
      <c r="N1999" s="75"/>
      <c r="O1999" s="84" t="str">
        <f t="shared" si="96"/>
        <v/>
      </c>
      <c r="P1999" s="107"/>
      <c r="Q1999" s="87" t="s">
        <v>79</v>
      </c>
      <c r="R1999" s="87"/>
      <c r="S1999" s="87"/>
      <c r="T1999" s="87"/>
      <c r="U1999" s="87"/>
      <c r="V1999" s="86" t="s">
        <v>79</v>
      </c>
      <c r="W1999" s="75"/>
      <c r="X1999" s="102" t="s">
        <v>79</v>
      </c>
      <c r="Y1999" s="63" t="str">
        <f>IFERROR(IF(VLOOKUP(X1999,Listor!$T$6:$U$7,2,FALSE)&lt;O1999,TRUE),"")</f>
        <v/>
      </c>
      <c r="Z1999" s="87"/>
      <c r="AA1999" s="104"/>
    </row>
    <row r="2000" spans="2:27" x14ac:dyDescent="0.25">
      <c r="B2000" s="68" t="s">
        <v>68</v>
      </c>
      <c r="C2000" s="80" t="str">
        <f>IFERROR(VLOOKUP(B2000,Listor!$A$6:$B$62,2,FALSE),"")</f>
        <v/>
      </c>
      <c r="D2000" s="80" t="str">
        <f>IFERROR(VLOOKUP(B2000,Listor!$A$6:$C$62,3,FALSE),"")</f>
        <v/>
      </c>
      <c r="E2000" s="110" t="s">
        <v>79</v>
      </c>
      <c r="F2000" s="66"/>
      <c r="G2000" s="35" t="str">
        <f>IFERROR(VLOOKUP(B2000,Listor!$A$6:$G$62,7,FALSE),"")</f>
        <v/>
      </c>
      <c r="H2000" s="63" t="str">
        <f>IFERROR(VLOOKUP(B2000,Listor!$N$6:$O$47,2,FALSE),"")</f>
        <v/>
      </c>
      <c r="I2000" s="63" t="str">
        <f t="shared" si="94"/>
        <v/>
      </c>
      <c r="J2000" s="96" t="str">
        <f>IFERROR(VLOOKUP(B2000,Listor!$N$6:$P$47,3,FALSE)*I2000,"")</f>
        <v/>
      </c>
      <c r="K2000" s="81"/>
      <c r="L2000" s="88" t="str">
        <f>IFERROR((VLOOKUP(B2000,Listor!$N$6:$P$47,3,FALSE)*Biologiska!K2000)+(VLOOKUP(B2000,Listor!$N$6:$Q$47,4,FALSE)),"")</f>
        <v/>
      </c>
      <c r="M2000" s="63" t="str">
        <f t="shared" si="95"/>
        <v/>
      </c>
      <c r="N2000" s="75"/>
      <c r="O2000" s="84" t="str">
        <f t="shared" si="96"/>
        <v/>
      </c>
      <c r="P2000" s="107"/>
      <c r="Q2000" s="87" t="s">
        <v>79</v>
      </c>
      <c r="R2000" s="87"/>
      <c r="S2000" s="87"/>
      <c r="T2000" s="87"/>
      <c r="U2000" s="87"/>
      <c r="V2000" s="86" t="s">
        <v>79</v>
      </c>
      <c r="W2000" s="75"/>
      <c r="X2000" s="102" t="s">
        <v>79</v>
      </c>
      <c r="Y2000" s="63" t="str">
        <f>IFERROR(IF(VLOOKUP(X2000,Listor!$T$6:$U$7,2,FALSE)&lt;O2000,TRUE),"")</f>
        <v/>
      </c>
      <c r="Z2000" s="87"/>
      <c r="AA2000" s="104"/>
    </row>
    <row r="2001" spans="2:27" x14ac:dyDescent="0.25">
      <c r="B2001" s="68" t="s">
        <v>68</v>
      </c>
      <c r="C2001" s="80" t="str">
        <f>IFERROR(VLOOKUP(B2001,Listor!$A$6:$B$62,2,FALSE),"")</f>
        <v/>
      </c>
      <c r="D2001" s="80" t="str">
        <f>IFERROR(VLOOKUP(B2001,Listor!$A$6:$C$62,3,FALSE),"")</f>
        <v/>
      </c>
      <c r="E2001" s="110" t="s">
        <v>79</v>
      </c>
      <c r="F2001" s="66"/>
      <c r="G2001" s="35" t="str">
        <f>IFERROR(VLOOKUP(B2001,Listor!$A$6:$G$62,7,FALSE),"")</f>
        <v/>
      </c>
      <c r="H2001" s="63" t="str">
        <f>IFERROR(VLOOKUP(B2001,Listor!$N$6:$O$47,2,FALSE),"")</f>
        <v/>
      </c>
      <c r="I2001" s="63" t="str">
        <f t="shared" si="94"/>
        <v/>
      </c>
      <c r="J2001" s="96" t="str">
        <f>IFERROR(VLOOKUP(B2001,Listor!$N$6:$P$47,3,FALSE)*I2001,"")</f>
        <v/>
      </c>
      <c r="K2001" s="81"/>
      <c r="L2001" s="88" t="str">
        <f>IFERROR((VLOOKUP(B2001,Listor!$N$6:$P$47,3,FALSE)*Biologiska!K2001)+(VLOOKUP(B2001,Listor!$N$6:$Q$47,4,FALSE)),"")</f>
        <v/>
      </c>
      <c r="M2001" s="63" t="str">
        <f t="shared" si="95"/>
        <v/>
      </c>
      <c r="N2001" s="75"/>
      <c r="O2001" s="84" t="str">
        <f t="shared" si="96"/>
        <v/>
      </c>
      <c r="P2001" s="107"/>
      <c r="Q2001" s="87" t="s">
        <v>79</v>
      </c>
      <c r="R2001" s="87"/>
      <c r="S2001" s="87"/>
      <c r="T2001" s="87"/>
      <c r="U2001" s="87"/>
      <c r="V2001" s="86" t="s">
        <v>79</v>
      </c>
      <c r="W2001" s="75"/>
      <c r="X2001" s="102" t="s">
        <v>79</v>
      </c>
      <c r="Y2001" s="63" t="str">
        <f>IFERROR(IF(VLOOKUP(X2001,Listor!$T$6:$U$7,2,FALSE)&lt;O2001,TRUE),"")</f>
        <v/>
      </c>
      <c r="Z2001" s="87"/>
      <c r="AA2001" s="104"/>
    </row>
    <row r="2002" spans="2:27" x14ac:dyDescent="0.25">
      <c r="B2002" s="68" t="s">
        <v>68</v>
      </c>
      <c r="C2002" s="80" t="str">
        <f>IFERROR(VLOOKUP(B2002,Listor!$A$6:$B$62,2,FALSE),"")</f>
        <v/>
      </c>
      <c r="D2002" s="80" t="str">
        <f>IFERROR(VLOOKUP(B2002,Listor!$A$6:$C$62,3,FALSE),"")</f>
        <v/>
      </c>
      <c r="E2002" s="110" t="s">
        <v>79</v>
      </c>
      <c r="F2002" s="66"/>
      <c r="G2002" s="35" t="str">
        <f>IFERROR(VLOOKUP(B2002,Listor!$A$6:$G$62,7,FALSE),"")</f>
        <v/>
      </c>
      <c r="H2002" s="63" t="str">
        <f>IFERROR(VLOOKUP(B2002,Listor!$N$6:$O$47,2,FALSE),"")</f>
        <v/>
      </c>
      <c r="I2002" s="63" t="str">
        <f t="shared" si="94"/>
        <v/>
      </c>
      <c r="J2002" s="96" t="str">
        <f>IFERROR(VLOOKUP(B2002,Listor!$N$6:$P$47,3,FALSE)*I2002,"")</f>
        <v/>
      </c>
      <c r="K2002" s="81"/>
      <c r="L2002" s="88" t="str">
        <f>IFERROR((VLOOKUP(B2002,Listor!$N$6:$P$47,3,FALSE)*Biologiska!K2002)+(VLOOKUP(B2002,Listor!$N$6:$Q$47,4,FALSE)),"")</f>
        <v/>
      </c>
      <c r="M2002" s="63" t="str">
        <f t="shared" si="95"/>
        <v/>
      </c>
      <c r="N2002" s="75"/>
      <c r="O2002" s="84" t="str">
        <f t="shared" si="96"/>
        <v/>
      </c>
      <c r="P2002" s="107"/>
      <c r="Q2002" s="87" t="s">
        <v>79</v>
      </c>
      <c r="R2002" s="87"/>
      <c r="S2002" s="87"/>
      <c r="T2002" s="87"/>
      <c r="U2002" s="87"/>
      <c r="V2002" s="86" t="s">
        <v>79</v>
      </c>
      <c r="W2002" s="75"/>
      <c r="X2002" s="102" t="s">
        <v>79</v>
      </c>
      <c r="Y2002" s="63" t="str">
        <f>IFERROR(IF(VLOOKUP(X2002,Listor!$T$6:$U$7,2,FALSE)&lt;O2002,TRUE),"")</f>
        <v/>
      </c>
      <c r="Z2002" s="87"/>
      <c r="AA2002" s="104"/>
    </row>
    <row r="2003" spans="2:27" x14ac:dyDescent="0.25">
      <c r="B2003" s="68" t="s">
        <v>68</v>
      </c>
      <c r="C2003" s="80" t="str">
        <f>IFERROR(VLOOKUP(B2003,Listor!$A$6:$B$62,2,FALSE),"")</f>
        <v/>
      </c>
      <c r="D2003" s="80" t="str">
        <f>IFERROR(VLOOKUP(B2003,Listor!$A$6:$C$62,3,FALSE),"")</f>
        <v/>
      </c>
      <c r="E2003" s="110" t="s">
        <v>79</v>
      </c>
      <c r="F2003" s="66"/>
      <c r="G2003" s="35" t="str">
        <f>IFERROR(VLOOKUP(B2003,Listor!$A$6:$G$62,7,FALSE),"")</f>
        <v/>
      </c>
      <c r="H2003" s="63" t="str">
        <f>IFERROR(VLOOKUP(B2003,Listor!$N$6:$O$47,2,FALSE),"")</f>
        <v/>
      </c>
      <c r="I2003" s="63" t="str">
        <f t="shared" si="94"/>
        <v/>
      </c>
      <c r="J2003" s="96" t="str">
        <f>IFERROR(VLOOKUP(B2003,Listor!$N$6:$P$47,3,FALSE)*I2003,"")</f>
        <v/>
      </c>
      <c r="K2003" s="81"/>
      <c r="L2003" s="88" t="str">
        <f>IFERROR((VLOOKUP(B2003,Listor!$N$6:$P$47,3,FALSE)*Biologiska!K2003)+(VLOOKUP(B2003,Listor!$N$6:$Q$47,4,FALSE)),"")</f>
        <v/>
      </c>
      <c r="M2003" s="63" t="str">
        <f t="shared" si="95"/>
        <v/>
      </c>
      <c r="N2003" s="75"/>
      <c r="O2003" s="84" t="str">
        <f t="shared" si="96"/>
        <v/>
      </c>
      <c r="P2003" s="107"/>
      <c r="Q2003" s="87" t="s">
        <v>79</v>
      </c>
      <c r="R2003" s="87"/>
      <c r="S2003" s="87"/>
      <c r="T2003" s="87"/>
      <c r="U2003" s="87"/>
      <c r="V2003" s="86" t="s">
        <v>79</v>
      </c>
      <c r="W2003" s="75"/>
      <c r="X2003" s="102" t="s">
        <v>79</v>
      </c>
      <c r="Y2003" s="63" t="str">
        <f>IFERROR(IF(VLOOKUP(X2003,Listor!$T$6:$U$7,2,FALSE)&lt;O2003,TRUE),"")</f>
        <v/>
      </c>
      <c r="Z2003" s="87"/>
      <c r="AA2003" s="104"/>
    </row>
    <row r="2004" spans="2:27" x14ac:dyDescent="0.25">
      <c r="B2004" s="68" t="s">
        <v>68</v>
      </c>
      <c r="C2004" s="80" t="str">
        <f>IFERROR(VLOOKUP(B2004,Listor!$A$6:$B$62,2,FALSE),"")</f>
        <v/>
      </c>
      <c r="D2004" s="80" t="str">
        <f>IFERROR(VLOOKUP(B2004,Listor!$A$6:$C$62,3,FALSE),"")</f>
        <v/>
      </c>
      <c r="E2004" s="110" t="s">
        <v>79</v>
      </c>
      <c r="F2004" s="66"/>
      <c r="G2004" s="35" t="str">
        <f>IFERROR(VLOOKUP(B2004,Listor!$A$6:$G$62,7,FALSE),"")</f>
        <v/>
      </c>
      <c r="H2004" s="63" t="str">
        <f>IFERROR(VLOOKUP(B2004,Listor!$N$6:$O$47,2,FALSE),"")</f>
        <v/>
      </c>
      <c r="I2004" s="63" t="str">
        <f t="shared" si="94"/>
        <v/>
      </c>
      <c r="J2004" s="96" t="str">
        <f>IFERROR(VLOOKUP(B2004,Listor!$N$6:$P$47,3,FALSE)*I2004,"")</f>
        <v/>
      </c>
      <c r="K2004" s="81"/>
      <c r="L2004" s="88" t="str">
        <f>IFERROR((VLOOKUP(B2004,Listor!$N$6:$P$47,3,FALSE)*Biologiska!K2004)+(VLOOKUP(B2004,Listor!$N$6:$Q$47,4,FALSE)),"")</f>
        <v/>
      </c>
      <c r="M2004" s="63" t="str">
        <f t="shared" si="95"/>
        <v/>
      </c>
      <c r="N2004" s="75"/>
      <c r="O2004" s="84" t="str">
        <f t="shared" si="96"/>
        <v/>
      </c>
      <c r="P2004" s="107"/>
      <c r="Q2004" s="87" t="s">
        <v>79</v>
      </c>
      <c r="R2004" s="87"/>
      <c r="S2004" s="87"/>
      <c r="T2004" s="87"/>
      <c r="U2004" s="87"/>
      <c r="V2004" s="86" t="s">
        <v>79</v>
      </c>
      <c r="W2004" s="75"/>
      <c r="X2004" s="102" t="s">
        <v>79</v>
      </c>
      <c r="Y2004" s="63" t="str">
        <f>IFERROR(IF(VLOOKUP(X2004,Listor!$T$6:$U$7,2,FALSE)&lt;O2004,TRUE),"")</f>
        <v/>
      </c>
      <c r="Z2004" s="87"/>
      <c r="AA2004" s="104"/>
    </row>
    <row r="2005" spans="2:27" x14ac:dyDescent="0.25">
      <c r="B2005" s="68" t="s">
        <v>68</v>
      </c>
      <c r="C2005" s="80" t="str">
        <f>IFERROR(VLOOKUP(B2005,Listor!$A$6:$B$62,2,FALSE),"")</f>
        <v/>
      </c>
      <c r="D2005" s="80" t="str">
        <f>IFERROR(VLOOKUP(B2005,Listor!$A$6:$C$62,3,FALSE),"")</f>
        <v/>
      </c>
      <c r="E2005" s="110" t="s">
        <v>79</v>
      </c>
      <c r="F2005" s="66"/>
      <c r="G2005" s="35" t="str">
        <f>IFERROR(VLOOKUP(B2005,Listor!$A$6:$G$62,7,FALSE),"")</f>
        <v/>
      </c>
      <c r="H2005" s="63" t="str">
        <f>IFERROR(VLOOKUP(B2005,Listor!$N$6:$O$47,2,FALSE),"")</f>
        <v/>
      </c>
      <c r="I2005" s="63" t="str">
        <f t="shared" si="94"/>
        <v/>
      </c>
      <c r="J2005" s="96" t="str">
        <f>IFERROR(VLOOKUP(B2005,Listor!$N$6:$P$47,3,FALSE)*I2005,"")</f>
        <v/>
      </c>
      <c r="K2005" s="81"/>
      <c r="L2005" s="88" t="str">
        <f>IFERROR((VLOOKUP(B2005,Listor!$N$6:$P$47,3,FALSE)*Biologiska!K2005)+(VLOOKUP(B2005,Listor!$N$6:$Q$47,4,FALSE)),"")</f>
        <v/>
      </c>
      <c r="M2005" s="63" t="str">
        <f t="shared" si="95"/>
        <v/>
      </c>
      <c r="N2005" s="75"/>
      <c r="O2005" s="84" t="str">
        <f t="shared" si="96"/>
        <v/>
      </c>
      <c r="P2005" s="107"/>
      <c r="Q2005" s="87" t="s">
        <v>79</v>
      </c>
      <c r="R2005" s="87"/>
      <c r="S2005" s="87"/>
      <c r="T2005" s="87"/>
      <c r="U2005" s="87"/>
      <c r="V2005" s="86" t="s">
        <v>79</v>
      </c>
      <c r="W2005" s="75"/>
      <c r="X2005" s="102" t="s">
        <v>79</v>
      </c>
      <c r="Y2005" s="63" t="str">
        <f>IFERROR(IF(VLOOKUP(X2005,Listor!$T$6:$U$7,2,FALSE)&lt;O2005,TRUE),"")</f>
        <v/>
      </c>
      <c r="Z2005" s="87"/>
      <c r="AA2005" s="104"/>
    </row>
    <row r="2006" spans="2:27" x14ac:dyDescent="0.25">
      <c r="B2006" s="68" t="s">
        <v>68</v>
      </c>
      <c r="C2006" s="80" t="str">
        <f>IFERROR(VLOOKUP(B2006,Listor!$A$6:$B$62,2,FALSE),"")</f>
        <v/>
      </c>
      <c r="D2006" s="80" t="str">
        <f>IFERROR(VLOOKUP(B2006,Listor!$A$6:$C$62,3,FALSE),"")</f>
        <v/>
      </c>
      <c r="E2006" s="110" t="s">
        <v>79</v>
      </c>
      <c r="F2006" s="66"/>
      <c r="G2006" s="35" t="str">
        <f>IFERROR(VLOOKUP(B2006,Listor!$A$6:$G$62,7,FALSE),"")</f>
        <v/>
      </c>
      <c r="H2006" s="63" t="str">
        <f>IFERROR(VLOOKUP(B2006,Listor!$N$6:$O$47,2,FALSE),"")</f>
        <v/>
      </c>
      <c r="I2006" s="63" t="str">
        <f t="shared" si="94"/>
        <v/>
      </c>
      <c r="J2006" s="96" t="str">
        <f>IFERROR(VLOOKUP(B2006,Listor!$N$6:$P$47,3,FALSE)*I2006,"")</f>
        <v/>
      </c>
      <c r="K2006" s="81"/>
      <c r="L2006" s="88" t="str">
        <f>IFERROR((VLOOKUP(B2006,Listor!$N$6:$P$47,3,FALSE)*Biologiska!K2006)+(VLOOKUP(B2006,Listor!$N$6:$Q$47,4,FALSE)),"")</f>
        <v/>
      </c>
      <c r="M2006" s="63" t="str">
        <f t="shared" si="95"/>
        <v/>
      </c>
      <c r="N2006" s="75"/>
      <c r="O2006" s="84" t="str">
        <f t="shared" si="96"/>
        <v/>
      </c>
      <c r="P2006" s="107"/>
      <c r="Q2006" s="87" t="s">
        <v>79</v>
      </c>
      <c r="R2006" s="87"/>
      <c r="S2006" s="87"/>
      <c r="T2006" s="87"/>
      <c r="U2006" s="87"/>
      <c r="V2006" s="86" t="s">
        <v>79</v>
      </c>
      <c r="W2006" s="75"/>
      <c r="X2006" s="102" t="s">
        <v>79</v>
      </c>
      <c r="Y2006" s="63" t="str">
        <f>IFERROR(IF(VLOOKUP(X2006,Listor!$T$6:$U$7,2,FALSE)&lt;O2006,TRUE),"")</f>
        <v/>
      </c>
      <c r="Z2006" s="87"/>
      <c r="AA2006" s="104"/>
    </row>
    <row r="2007" spans="2:27" x14ac:dyDescent="0.25">
      <c r="B2007" s="68" t="s">
        <v>68</v>
      </c>
      <c r="C2007" s="80" t="str">
        <f>IFERROR(VLOOKUP(B2007,Listor!$A$6:$B$62,2,FALSE),"")</f>
        <v/>
      </c>
      <c r="D2007" s="80" t="str">
        <f>IFERROR(VLOOKUP(B2007,Listor!$A$6:$C$62,3,FALSE),"")</f>
        <v/>
      </c>
      <c r="E2007" s="110" t="s">
        <v>79</v>
      </c>
      <c r="F2007" s="66"/>
      <c r="G2007" s="35" t="str">
        <f>IFERROR(VLOOKUP(B2007,Listor!$A$6:$G$62,7,FALSE),"")</f>
        <v/>
      </c>
      <c r="H2007" s="63" t="str">
        <f>IFERROR(VLOOKUP(B2007,Listor!$N$6:$O$47,2,FALSE),"")</f>
        <v/>
      </c>
      <c r="I2007" s="63" t="str">
        <f t="shared" si="94"/>
        <v/>
      </c>
      <c r="J2007" s="96" t="str">
        <f>IFERROR(VLOOKUP(B2007,Listor!$N$6:$P$47,3,FALSE)*I2007,"")</f>
        <v/>
      </c>
      <c r="K2007" s="81"/>
      <c r="L2007" s="88" t="str">
        <f>IFERROR((VLOOKUP(B2007,Listor!$N$6:$P$47,3,FALSE)*Biologiska!K2007)+(VLOOKUP(B2007,Listor!$N$6:$Q$47,4,FALSE)),"")</f>
        <v/>
      </c>
      <c r="M2007" s="63" t="str">
        <f t="shared" si="95"/>
        <v/>
      </c>
      <c r="N2007" s="75"/>
      <c r="O2007" s="84" t="str">
        <f t="shared" si="96"/>
        <v/>
      </c>
      <c r="P2007" s="107"/>
      <c r="Q2007" s="87" t="s">
        <v>79</v>
      </c>
      <c r="R2007" s="87"/>
      <c r="S2007" s="87"/>
      <c r="T2007" s="87"/>
      <c r="U2007" s="87"/>
      <c r="V2007" s="86" t="s">
        <v>79</v>
      </c>
      <c r="W2007" s="75"/>
      <c r="X2007" s="102" t="s">
        <v>79</v>
      </c>
      <c r="Y2007" s="63" t="str">
        <f>IFERROR(IF(VLOOKUP(X2007,Listor!$T$6:$U$7,2,FALSE)&lt;O2007,TRUE),"")</f>
        <v/>
      </c>
      <c r="Z2007" s="87"/>
      <c r="AA2007" s="104"/>
    </row>
    <row r="2008" spans="2:27" x14ac:dyDescent="0.25">
      <c r="B2008" s="68" t="s">
        <v>68</v>
      </c>
      <c r="C2008" s="80" t="str">
        <f>IFERROR(VLOOKUP(B2008,Listor!$A$6:$B$62,2,FALSE),"")</f>
        <v/>
      </c>
      <c r="D2008" s="80" t="str">
        <f>IFERROR(VLOOKUP(B2008,Listor!$A$6:$C$62,3,FALSE),"")</f>
        <v/>
      </c>
      <c r="E2008" s="110" t="s">
        <v>79</v>
      </c>
      <c r="F2008" s="66"/>
      <c r="G2008" s="35" t="str">
        <f>IFERROR(VLOOKUP(B2008,Listor!$A$6:$G$62,7,FALSE),"")</f>
        <v/>
      </c>
      <c r="H2008" s="63" t="str">
        <f>IFERROR(VLOOKUP(B2008,Listor!$N$6:$O$47,2,FALSE),"")</f>
        <v/>
      </c>
      <c r="I2008" s="63" t="str">
        <f t="shared" si="94"/>
        <v/>
      </c>
      <c r="J2008" s="96" t="str">
        <f>IFERROR(VLOOKUP(B2008,Listor!$N$6:$P$47,3,FALSE)*I2008,"")</f>
        <v/>
      </c>
      <c r="K2008" s="81"/>
      <c r="L2008" s="88" t="str">
        <f>IFERROR((VLOOKUP(B2008,Listor!$N$6:$P$47,3,FALSE)*Biologiska!K2008)+(VLOOKUP(B2008,Listor!$N$6:$Q$47,4,FALSE)),"")</f>
        <v/>
      </c>
      <c r="M2008" s="63" t="str">
        <f t="shared" si="95"/>
        <v/>
      </c>
      <c r="N2008" s="75"/>
      <c r="O2008" s="84" t="str">
        <f t="shared" si="96"/>
        <v/>
      </c>
      <c r="P2008" s="107"/>
      <c r="Q2008" s="87" t="s">
        <v>79</v>
      </c>
      <c r="R2008" s="87"/>
      <c r="S2008" s="87"/>
      <c r="T2008" s="87"/>
      <c r="U2008" s="87"/>
      <c r="V2008" s="86" t="s">
        <v>79</v>
      </c>
      <c r="W2008" s="75"/>
      <c r="X2008" s="102" t="s">
        <v>79</v>
      </c>
      <c r="Y2008" s="63" t="str">
        <f>IFERROR(IF(VLOOKUP(X2008,Listor!$T$6:$U$7,2,FALSE)&lt;O2008,TRUE),"")</f>
        <v/>
      </c>
      <c r="Z2008" s="87"/>
      <c r="AA2008" s="104"/>
    </row>
    <row r="2009" spans="2:27" x14ac:dyDescent="0.25">
      <c r="B2009" s="68" t="s">
        <v>68</v>
      </c>
      <c r="C2009" s="80" t="str">
        <f>IFERROR(VLOOKUP(B2009,Listor!$A$6:$B$62,2,FALSE),"")</f>
        <v/>
      </c>
      <c r="D2009" s="80" t="str">
        <f>IFERROR(VLOOKUP(B2009,Listor!$A$6:$C$62,3,FALSE),"")</f>
        <v/>
      </c>
      <c r="E2009" s="110" t="s">
        <v>79</v>
      </c>
      <c r="F2009" s="66"/>
      <c r="G2009" s="35" t="str">
        <f>IFERROR(VLOOKUP(B2009,Listor!$A$6:$G$62,7,FALSE),"")</f>
        <v/>
      </c>
      <c r="H2009" s="63" t="str">
        <f>IFERROR(VLOOKUP(B2009,Listor!$N$6:$O$47,2,FALSE),"")</f>
        <v/>
      </c>
      <c r="I2009" s="63" t="str">
        <f t="shared" si="94"/>
        <v/>
      </c>
      <c r="J2009" s="96" t="str">
        <f>IFERROR(VLOOKUP(B2009,Listor!$N$6:$P$47,3,FALSE)*I2009,"")</f>
        <v/>
      </c>
      <c r="K2009" s="81"/>
      <c r="L2009" s="88" t="str">
        <f>IFERROR((VLOOKUP(B2009,Listor!$N$6:$P$47,3,FALSE)*Biologiska!K2009)+(VLOOKUP(B2009,Listor!$N$6:$Q$47,4,FALSE)),"")</f>
        <v/>
      </c>
      <c r="M2009" s="63" t="str">
        <f t="shared" si="95"/>
        <v/>
      </c>
      <c r="N2009" s="75"/>
      <c r="O2009" s="84" t="str">
        <f t="shared" si="96"/>
        <v/>
      </c>
      <c r="P2009" s="107"/>
      <c r="Q2009" s="87" t="s">
        <v>79</v>
      </c>
      <c r="R2009" s="87"/>
      <c r="S2009" s="87"/>
      <c r="T2009" s="87"/>
      <c r="U2009" s="87"/>
      <c r="V2009" s="86" t="s">
        <v>79</v>
      </c>
      <c r="W2009" s="75"/>
      <c r="X2009" s="102" t="s">
        <v>79</v>
      </c>
      <c r="Y2009" s="63" t="str">
        <f>IFERROR(IF(VLOOKUP(X2009,Listor!$T$6:$U$7,2,FALSE)&lt;O2009,TRUE),"")</f>
        <v/>
      </c>
      <c r="Z2009" s="87"/>
      <c r="AA2009" s="104"/>
    </row>
    <row r="2010" spans="2:27" x14ac:dyDescent="0.25">
      <c r="B2010" s="68" t="s">
        <v>68</v>
      </c>
      <c r="C2010" s="80" t="str">
        <f>IFERROR(VLOOKUP(B2010,Listor!$A$6:$B$62,2,FALSE),"")</f>
        <v/>
      </c>
      <c r="D2010" s="80" t="str">
        <f>IFERROR(VLOOKUP(B2010,Listor!$A$6:$C$62,3,FALSE),"")</f>
        <v/>
      </c>
      <c r="E2010" s="110" t="s">
        <v>79</v>
      </c>
      <c r="F2010" s="66"/>
      <c r="G2010" s="35" t="str">
        <f>IFERROR(VLOOKUP(B2010,Listor!$A$6:$G$62,7,FALSE),"")</f>
        <v/>
      </c>
      <c r="H2010" s="63" t="str">
        <f>IFERROR(VLOOKUP(B2010,Listor!$N$6:$O$47,2,FALSE),"")</f>
        <v/>
      </c>
      <c r="I2010" s="63" t="str">
        <f t="shared" si="94"/>
        <v/>
      </c>
      <c r="J2010" s="96" t="str">
        <f>IFERROR(VLOOKUP(B2010,Listor!$N$6:$P$47,3,FALSE)*I2010,"")</f>
        <v/>
      </c>
      <c r="K2010" s="81"/>
      <c r="L2010" s="88" t="str">
        <f>IFERROR((VLOOKUP(B2010,Listor!$N$6:$P$47,3,FALSE)*Biologiska!K2010)+(VLOOKUP(B2010,Listor!$N$6:$Q$47,4,FALSE)),"")</f>
        <v/>
      </c>
      <c r="M2010" s="63" t="str">
        <f t="shared" si="95"/>
        <v/>
      </c>
      <c r="N2010" s="75"/>
      <c r="O2010" s="84" t="str">
        <f t="shared" si="96"/>
        <v/>
      </c>
      <c r="P2010" s="107"/>
      <c r="Q2010" s="87" t="s">
        <v>79</v>
      </c>
      <c r="R2010" s="87"/>
      <c r="S2010" s="87"/>
      <c r="T2010" s="87"/>
      <c r="U2010" s="87"/>
      <c r="V2010" s="86" t="s">
        <v>79</v>
      </c>
      <c r="W2010" s="75"/>
      <c r="X2010" s="102" t="s">
        <v>79</v>
      </c>
      <c r="Y2010" s="63" t="str">
        <f>IFERROR(IF(VLOOKUP(X2010,Listor!$T$6:$U$7,2,FALSE)&lt;O2010,TRUE),"")</f>
        <v/>
      </c>
      <c r="Z2010" s="87"/>
      <c r="AA2010" s="104"/>
    </row>
    <row r="2011" spans="2:27" x14ac:dyDescent="0.25">
      <c r="B2011" s="68" t="s">
        <v>68</v>
      </c>
      <c r="C2011" s="80" t="str">
        <f>IFERROR(VLOOKUP(B2011,Listor!$A$6:$B$62,2,FALSE),"")</f>
        <v/>
      </c>
      <c r="D2011" s="80" t="str">
        <f>IFERROR(VLOOKUP(B2011,Listor!$A$6:$C$62,3,FALSE),"")</f>
        <v/>
      </c>
      <c r="E2011" s="110" t="s">
        <v>79</v>
      </c>
      <c r="F2011" s="66"/>
      <c r="G2011" s="35" t="str">
        <f>IFERROR(VLOOKUP(B2011,Listor!$A$6:$G$62,7,FALSE),"")</f>
        <v/>
      </c>
      <c r="H2011" s="63" t="str">
        <f>IFERROR(VLOOKUP(B2011,Listor!$N$6:$O$47,2,FALSE),"")</f>
        <v/>
      </c>
      <c r="I2011" s="63" t="str">
        <f t="shared" si="94"/>
        <v/>
      </c>
      <c r="J2011" s="96" t="str">
        <f>IFERROR(VLOOKUP(B2011,Listor!$N$6:$P$47,3,FALSE)*I2011,"")</f>
        <v/>
      </c>
      <c r="K2011" s="81"/>
      <c r="L2011" s="88" t="str">
        <f>IFERROR((VLOOKUP(B2011,Listor!$N$6:$P$47,3,FALSE)*Biologiska!K2011)+(VLOOKUP(B2011,Listor!$N$6:$Q$47,4,FALSE)),"")</f>
        <v/>
      </c>
      <c r="M2011" s="63" t="str">
        <f t="shared" si="95"/>
        <v/>
      </c>
      <c r="N2011" s="75"/>
      <c r="O2011" s="84" t="str">
        <f t="shared" si="96"/>
        <v/>
      </c>
      <c r="P2011" s="107"/>
      <c r="Q2011" s="87" t="s">
        <v>79</v>
      </c>
      <c r="R2011" s="87"/>
      <c r="S2011" s="87"/>
      <c r="T2011" s="87"/>
      <c r="U2011" s="87"/>
      <c r="V2011" s="86" t="s">
        <v>79</v>
      </c>
      <c r="W2011" s="75"/>
      <c r="X2011" s="102" t="s">
        <v>79</v>
      </c>
      <c r="Y2011" s="63" t="str">
        <f>IFERROR(IF(VLOOKUP(X2011,Listor!$T$6:$U$7,2,FALSE)&lt;O2011,TRUE),"")</f>
        <v/>
      </c>
      <c r="Z2011" s="87"/>
      <c r="AA2011" s="104"/>
    </row>
    <row r="2012" spans="2:27" x14ac:dyDescent="0.25">
      <c r="B2012" s="68" t="s">
        <v>68</v>
      </c>
      <c r="C2012" s="80" t="str">
        <f>IFERROR(VLOOKUP(B2012,Listor!$A$6:$B$62,2,FALSE),"")</f>
        <v/>
      </c>
      <c r="D2012" s="80" t="str">
        <f>IFERROR(VLOOKUP(B2012,Listor!$A$6:$C$62,3,FALSE),"")</f>
        <v/>
      </c>
      <c r="E2012" s="110" t="s">
        <v>79</v>
      </c>
      <c r="F2012" s="66"/>
      <c r="G2012" s="35" t="str">
        <f>IFERROR(VLOOKUP(B2012,Listor!$A$6:$G$62,7,FALSE),"")</f>
        <v/>
      </c>
      <c r="H2012" s="63" t="str">
        <f>IFERROR(VLOOKUP(B2012,Listor!$N$6:$O$47,2,FALSE),"")</f>
        <v/>
      </c>
      <c r="I2012" s="63" t="str">
        <f t="shared" si="94"/>
        <v/>
      </c>
      <c r="J2012" s="96" t="str">
        <f>IFERROR(VLOOKUP(B2012,Listor!$N$6:$P$47,3,FALSE)*I2012,"")</f>
        <v/>
      </c>
      <c r="K2012" s="81"/>
      <c r="L2012" s="88" t="str">
        <f>IFERROR((VLOOKUP(B2012,Listor!$N$6:$P$47,3,FALSE)*Biologiska!K2012)+(VLOOKUP(B2012,Listor!$N$6:$Q$47,4,FALSE)),"")</f>
        <v/>
      </c>
      <c r="M2012" s="63" t="str">
        <f t="shared" si="95"/>
        <v/>
      </c>
      <c r="N2012" s="75"/>
      <c r="O2012" s="84" t="str">
        <f t="shared" si="96"/>
        <v/>
      </c>
      <c r="P2012" s="107"/>
      <c r="Q2012" s="87" t="s">
        <v>79</v>
      </c>
      <c r="R2012" s="87"/>
      <c r="S2012" s="87"/>
      <c r="T2012" s="87"/>
      <c r="U2012" s="87"/>
      <c r="V2012" s="86" t="s">
        <v>79</v>
      </c>
      <c r="W2012" s="75"/>
      <c r="X2012" s="102" t="s">
        <v>79</v>
      </c>
      <c r="Y2012" s="63" t="str">
        <f>IFERROR(IF(VLOOKUP(X2012,Listor!$T$6:$U$7,2,FALSE)&lt;O2012,TRUE),"")</f>
        <v/>
      </c>
      <c r="Z2012" s="87"/>
      <c r="AA2012" s="104"/>
    </row>
    <row r="2013" spans="2:27" x14ac:dyDescent="0.25">
      <c r="B2013" s="68" t="s">
        <v>68</v>
      </c>
      <c r="C2013" s="80" t="str">
        <f>IFERROR(VLOOKUP(B2013,Listor!$A$6:$B$62,2,FALSE),"")</f>
        <v/>
      </c>
      <c r="D2013" s="80" t="str">
        <f>IFERROR(VLOOKUP(B2013,Listor!$A$6:$C$62,3,FALSE),"")</f>
        <v/>
      </c>
      <c r="E2013" s="110" t="s">
        <v>79</v>
      </c>
      <c r="F2013" s="66"/>
      <c r="G2013" s="35" t="str">
        <f>IFERROR(VLOOKUP(B2013,Listor!$A$6:$G$62,7,FALSE),"")</f>
        <v/>
      </c>
      <c r="H2013" s="63" t="str">
        <f>IFERROR(VLOOKUP(B2013,Listor!$N$6:$O$47,2,FALSE),"")</f>
        <v/>
      </c>
      <c r="I2013" s="63" t="str">
        <f t="shared" si="94"/>
        <v/>
      </c>
      <c r="J2013" s="96" t="str">
        <f>IFERROR(VLOOKUP(B2013,Listor!$N$6:$P$47,3,FALSE)*I2013,"")</f>
        <v/>
      </c>
      <c r="K2013" s="81"/>
      <c r="L2013" s="88" t="str">
        <f>IFERROR((VLOOKUP(B2013,Listor!$N$6:$P$47,3,FALSE)*Biologiska!K2013)+(VLOOKUP(B2013,Listor!$N$6:$Q$47,4,FALSE)),"")</f>
        <v/>
      </c>
      <c r="M2013" s="63" t="str">
        <f t="shared" si="95"/>
        <v/>
      </c>
      <c r="N2013" s="75"/>
      <c r="O2013" s="84" t="str">
        <f t="shared" si="96"/>
        <v/>
      </c>
      <c r="P2013" s="107"/>
      <c r="Q2013" s="87" t="s">
        <v>79</v>
      </c>
      <c r="R2013" s="87"/>
      <c r="S2013" s="87"/>
      <c r="T2013" s="87"/>
      <c r="U2013" s="87"/>
      <c r="V2013" s="86" t="s">
        <v>79</v>
      </c>
      <c r="W2013" s="75"/>
      <c r="X2013" s="102" t="s">
        <v>79</v>
      </c>
      <c r="Y2013" s="63" t="str">
        <f>IFERROR(IF(VLOOKUP(X2013,Listor!$T$6:$U$7,2,FALSE)&lt;O2013,TRUE),"")</f>
        <v/>
      </c>
      <c r="Z2013" s="87"/>
      <c r="AA2013" s="104"/>
    </row>
    <row r="2014" spans="2:27" x14ac:dyDescent="0.25">
      <c r="B2014" s="68" t="s">
        <v>68</v>
      </c>
      <c r="C2014" s="80" t="str">
        <f>IFERROR(VLOOKUP(B2014,Listor!$A$6:$B$62,2,FALSE),"")</f>
        <v/>
      </c>
      <c r="D2014" s="80" t="str">
        <f>IFERROR(VLOOKUP(B2014,Listor!$A$6:$C$62,3,FALSE),"")</f>
        <v/>
      </c>
      <c r="E2014" s="110" t="s">
        <v>79</v>
      </c>
      <c r="F2014" s="66"/>
      <c r="G2014" s="35" t="str">
        <f>IFERROR(VLOOKUP(B2014,Listor!$A$6:$G$62,7,FALSE),"")</f>
        <v/>
      </c>
      <c r="H2014" s="63" t="str">
        <f>IFERROR(VLOOKUP(B2014,Listor!$N$6:$O$47,2,FALSE),"")</f>
        <v/>
      </c>
      <c r="I2014" s="63" t="str">
        <f t="shared" si="94"/>
        <v/>
      </c>
      <c r="J2014" s="96" t="str">
        <f>IFERROR(VLOOKUP(B2014,Listor!$N$6:$P$47,3,FALSE)*I2014,"")</f>
        <v/>
      </c>
      <c r="K2014" s="81"/>
      <c r="L2014" s="88" t="str">
        <f>IFERROR((VLOOKUP(B2014,Listor!$N$6:$P$47,3,FALSE)*Biologiska!K2014)+(VLOOKUP(B2014,Listor!$N$6:$Q$47,4,FALSE)),"")</f>
        <v/>
      </c>
      <c r="M2014" s="63" t="str">
        <f t="shared" si="95"/>
        <v/>
      </c>
      <c r="N2014" s="75"/>
      <c r="O2014" s="84" t="str">
        <f t="shared" si="96"/>
        <v/>
      </c>
      <c r="P2014" s="107"/>
      <c r="Q2014" s="87" t="s">
        <v>79</v>
      </c>
      <c r="R2014" s="87"/>
      <c r="S2014" s="87"/>
      <c r="T2014" s="87"/>
      <c r="U2014" s="87"/>
      <c r="V2014" s="86" t="s">
        <v>79</v>
      </c>
      <c r="W2014" s="75"/>
      <c r="X2014" s="102" t="s">
        <v>79</v>
      </c>
      <c r="Y2014" s="63" t="str">
        <f>IFERROR(IF(VLOOKUP(X2014,Listor!$T$6:$U$7,2,FALSE)&lt;O2014,TRUE),"")</f>
        <v/>
      </c>
      <c r="Z2014" s="87"/>
      <c r="AA2014" s="104"/>
    </row>
    <row r="2015" spans="2:27" x14ac:dyDescent="0.25">
      <c r="B2015" s="68" t="s">
        <v>68</v>
      </c>
      <c r="C2015" s="80" t="str">
        <f>IFERROR(VLOOKUP(B2015,Listor!$A$6:$B$62,2,FALSE),"")</f>
        <v/>
      </c>
      <c r="D2015" s="80" t="str">
        <f>IFERROR(VLOOKUP(B2015,Listor!$A$6:$C$62,3,FALSE),"")</f>
        <v/>
      </c>
      <c r="E2015" s="110" t="s">
        <v>79</v>
      </c>
      <c r="F2015" s="66"/>
      <c r="G2015" s="35" t="str">
        <f>IFERROR(VLOOKUP(B2015,Listor!$A$6:$G$62,7,FALSE),"")</f>
        <v/>
      </c>
      <c r="H2015" s="63" t="str">
        <f>IFERROR(VLOOKUP(B2015,Listor!$N$6:$O$47,2,FALSE),"")</f>
        <v/>
      </c>
      <c r="I2015" s="63" t="str">
        <f t="shared" si="94"/>
        <v/>
      </c>
      <c r="J2015" s="96" t="str">
        <f>IFERROR(VLOOKUP(B2015,Listor!$N$6:$P$47,3,FALSE)*I2015,"")</f>
        <v/>
      </c>
      <c r="K2015" s="81"/>
      <c r="L2015" s="88" t="str">
        <f>IFERROR((VLOOKUP(B2015,Listor!$N$6:$P$47,3,FALSE)*Biologiska!K2015)+(VLOOKUP(B2015,Listor!$N$6:$Q$47,4,FALSE)),"")</f>
        <v/>
      </c>
      <c r="M2015" s="63" t="str">
        <f t="shared" si="95"/>
        <v/>
      </c>
      <c r="N2015" s="75"/>
      <c r="O2015" s="84" t="str">
        <f t="shared" si="96"/>
        <v/>
      </c>
      <c r="P2015" s="107"/>
      <c r="Q2015" s="87" t="s">
        <v>79</v>
      </c>
      <c r="R2015" s="87"/>
      <c r="S2015" s="87"/>
      <c r="T2015" s="87"/>
      <c r="U2015" s="87"/>
      <c r="V2015" s="86" t="s">
        <v>79</v>
      </c>
      <c r="W2015" s="75"/>
      <c r="X2015" s="102" t="s">
        <v>79</v>
      </c>
      <c r="Y2015" s="63" t="str">
        <f>IFERROR(IF(VLOOKUP(X2015,Listor!$T$6:$U$7,2,FALSE)&lt;O2015,TRUE),"")</f>
        <v/>
      </c>
      <c r="Z2015" s="87"/>
      <c r="AA2015" s="104"/>
    </row>
    <row r="2016" spans="2:27" x14ac:dyDescent="0.25">
      <c r="B2016" s="68" t="s">
        <v>68</v>
      </c>
      <c r="C2016" s="80" t="str">
        <f>IFERROR(VLOOKUP(B2016,Listor!$A$6:$B$62,2,FALSE),"")</f>
        <v/>
      </c>
      <c r="D2016" s="80" t="str">
        <f>IFERROR(VLOOKUP(B2016,Listor!$A$6:$C$62,3,FALSE),"")</f>
        <v/>
      </c>
      <c r="E2016" s="110" t="s">
        <v>79</v>
      </c>
      <c r="F2016" s="66"/>
      <c r="G2016" s="35" t="str">
        <f>IFERROR(VLOOKUP(B2016,Listor!$A$6:$G$62,7,FALSE),"")</f>
        <v/>
      </c>
      <c r="H2016" s="63" t="str">
        <f>IFERROR(VLOOKUP(B2016,Listor!$N$6:$O$47,2,FALSE),"")</f>
        <v/>
      </c>
      <c r="I2016" s="63" t="str">
        <f t="shared" si="94"/>
        <v/>
      </c>
      <c r="J2016" s="96" t="str">
        <f>IFERROR(VLOOKUP(B2016,Listor!$N$6:$P$47,3,FALSE)*I2016,"")</f>
        <v/>
      </c>
      <c r="K2016" s="81"/>
      <c r="L2016" s="88" t="str">
        <f>IFERROR((VLOOKUP(B2016,Listor!$N$6:$P$47,3,FALSE)*Biologiska!K2016)+(VLOOKUP(B2016,Listor!$N$6:$Q$47,4,FALSE)),"")</f>
        <v/>
      </c>
      <c r="M2016" s="63" t="str">
        <f t="shared" si="95"/>
        <v/>
      </c>
      <c r="N2016" s="75"/>
      <c r="O2016" s="84" t="str">
        <f t="shared" si="96"/>
        <v/>
      </c>
      <c r="P2016" s="107"/>
      <c r="Q2016" s="87" t="s">
        <v>79</v>
      </c>
      <c r="R2016" s="87"/>
      <c r="S2016" s="87"/>
      <c r="T2016" s="87"/>
      <c r="U2016" s="87"/>
      <c r="V2016" s="86" t="s">
        <v>79</v>
      </c>
      <c r="W2016" s="75"/>
      <c r="X2016" s="102" t="s">
        <v>79</v>
      </c>
      <c r="Y2016" s="63" t="str">
        <f>IFERROR(IF(VLOOKUP(X2016,Listor!$T$6:$U$7,2,FALSE)&lt;O2016,TRUE),"")</f>
        <v/>
      </c>
      <c r="Z2016" s="87"/>
      <c r="AA2016" s="104"/>
    </row>
    <row r="2017" spans="2:27" x14ac:dyDescent="0.25">
      <c r="B2017" s="68" t="s">
        <v>68</v>
      </c>
      <c r="C2017" s="80" t="str">
        <f>IFERROR(VLOOKUP(B2017,Listor!$A$6:$B$62,2,FALSE),"")</f>
        <v/>
      </c>
      <c r="D2017" s="80" t="str">
        <f>IFERROR(VLOOKUP(B2017,Listor!$A$6:$C$62,3,FALSE),"")</f>
        <v/>
      </c>
      <c r="E2017" s="110" t="s">
        <v>79</v>
      </c>
      <c r="F2017" s="66"/>
      <c r="G2017" s="35" t="str">
        <f>IFERROR(VLOOKUP(B2017,Listor!$A$6:$G$62,7,FALSE),"")</f>
        <v/>
      </c>
      <c r="H2017" s="63" t="str">
        <f>IFERROR(VLOOKUP(B2017,Listor!$N$6:$O$47,2,FALSE),"")</f>
        <v/>
      </c>
      <c r="I2017" s="63" t="str">
        <f t="shared" si="94"/>
        <v/>
      </c>
      <c r="J2017" s="96" t="str">
        <f>IFERROR(VLOOKUP(B2017,Listor!$N$6:$P$47,3,FALSE)*I2017,"")</f>
        <v/>
      </c>
      <c r="K2017" s="81"/>
      <c r="L2017" s="88" t="str">
        <f>IFERROR((VLOOKUP(B2017,Listor!$N$6:$P$47,3,FALSE)*Biologiska!K2017)+(VLOOKUP(B2017,Listor!$N$6:$Q$47,4,FALSE)),"")</f>
        <v/>
      </c>
      <c r="M2017" s="63" t="str">
        <f t="shared" si="95"/>
        <v/>
      </c>
      <c r="N2017" s="75"/>
      <c r="O2017" s="84" t="str">
        <f t="shared" si="96"/>
        <v/>
      </c>
      <c r="P2017" s="107"/>
      <c r="Q2017" s="87" t="s">
        <v>79</v>
      </c>
      <c r="R2017" s="87"/>
      <c r="S2017" s="87"/>
      <c r="T2017" s="87"/>
      <c r="U2017" s="87"/>
      <c r="V2017" s="86" t="s">
        <v>79</v>
      </c>
      <c r="W2017" s="75"/>
      <c r="X2017" s="102" t="s">
        <v>79</v>
      </c>
      <c r="Y2017" s="63" t="str">
        <f>IFERROR(IF(VLOOKUP(X2017,Listor!$T$6:$U$7,2,FALSE)&lt;O2017,TRUE),"")</f>
        <v/>
      </c>
      <c r="Z2017" s="87"/>
      <c r="AA2017" s="104"/>
    </row>
    <row r="2018" spans="2:27" x14ac:dyDescent="0.25">
      <c r="B2018" s="68" t="s">
        <v>68</v>
      </c>
      <c r="C2018" s="80" t="str">
        <f>IFERROR(VLOOKUP(B2018,Listor!$A$6:$B$62,2,FALSE),"")</f>
        <v/>
      </c>
      <c r="D2018" s="80" t="str">
        <f>IFERROR(VLOOKUP(B2018,Listor!$A$6:$C$62,3,FALSE),"")</f>
        <v/>
      </c>
      <c r="E2018" s="110" t="s">
        <v>79</v>
      </c>
      <c r="F2018" s="66"/>
      <c r="G2018" s="35" t="str">
        <f>IFERROR(VLOOKUP(B2018,Listor!$A$6:$G$62,7,FALSE),"")</f>
        <v/>
      </c>
      <c r="H2018" s="63" t="str">
        <f>IFERROR(VLOOKUP(B2018,Listor!$N$6:$O$47,2,FALSE),"")</f>
        <v/>
      </c>
      <c r="I2018" s="63" t="str">
        <f t="shared" si="94"/>
        <v/>
      </c>
      <c r="J2018" s="96" t="str">
        <f>IFERROR(VLOOKUP(B2018,Listor!$N$6:$P$47,3,FALSE)*I2018,"")</f>
        <v/>
      </c>
      <c r="K2018" s="81"/>
      <c r="L2018" s="88" t="str">
        <f>IFERROR((VLOOKUP(B2018,Listor!$N$6:$P$47,3,FALSE)*Biologiska!K2018)+(VLOOKUP(B2018,Listor!$N$6:$Q$47,4,FALSE)),"")</f>
        <v/>
      </c>
      <c r="M2018" s="63" t="str">
        <f t="shared" si="95"/>
        <v/>
      </c>
      <c r="N2018" s="75"/>
      <c r="O2018" s="84" t="str">
        <f t="shared" si="96"/>
        <v/>
      </c>
      <c r="P2018" s="107"/>
      <c r="Q2018" s="87" t="s">
        <v>79</v>
      </c>
      <c r="R2018" s="87"/>
      <c r="S2018" s="87"/>
      <c r="T2018" s="87"/>
      <c r="U2018" s="87"/>
      <c r="V2018" s="86" t="s">
        <v>79</v>
      </c>
      <c r="W2018" s="75"/>
      <c r="X2018" s="102" t="s">
        <v>79</v>
      </c>
      <c r="Y2018" s="63" t="str">
        <f>IFERROR(IF(VLOOKUP(X2018,Listor!$T$6:$U$7,2,FALSE)&lt;O2018,TRUE),"")</f>
        <v/>
      </c>
      <c r="Z2018" s="87"/>
      <c r="AA2018" s="104"/>
    </row>
    <row r="2019" spans="2:27" x14ac:dyDescent="0.25">
      <c r="B2019" s="68" t="s">
        <v>68</v>
      </c>
      <c r="C2019" s="80" t="str">
        <f>IFERROR(VLOOKUP(B2019,Listor!$A$6:$B$62,2,FALSE),"")</f>
        <v/>
      </c>
      <c r="D2019" s="80" t="str">
        <f>IFERROR(VLOOKUP(B2019,Listor!$A$6:$C$62,3,FALSE),"")</f>
        <v/>
      </c>
      <c r="E2019" s="110" t="s">
        <v>79</v>
      </c>
      <c r="F2019" s="66"/>
      <c r="G2019" s="35" t="str">
        <f>IFERROR(VLOOKUP(B2019,Listor!$A$6:$G$62,7,FALSE),"")</f>
        <v/>
      </c>
      <c r="H2019" s="63" t="str">
        <f>IFERROR(VLOOKUP(B2019,Listor!$N$6:$O$47,2,FALSE),"")</f>
        <v/>
      </c>
      <c r="I2019" s="63" t="str">
        <f t="shared" si="94"/>
        <v/>
      </c>
      <c r="J2019" s="96" t="str">
        <f>IFERROR(VLOOKUP(B2019,Listor!$N$6:$P$47,3,FALSE)*I2019,"")</f>
        <v/>
      </c>
      <c r="K2019" s="81"/>
      <c r="L2019" s="88" t="str">
        <f>IFERROR((VLOOKUP(B2019,Listor!$N$6:$P$47,3,FALSE)*Biologiska!K2019)+(VLOOKUP(B2019,Listor!$N$6:$Q$47,4,FALSE)),"")</f>
        <v/>
      </c>
      <c r="M2019" s="63" t="str">
        <f t="shared" si="95"/>
        <v/>
      </c>
      <c r="N2019" s="75"/>
      <c r="O2019" s="84" t="str">
        <f t="shared" si="96"/>
        <v/>
      </c>
      <c r="P2019" s="107"/>
      <c r="Q2019" s="87" t="s">
        <v>79</v>
      </c>
      <c r="R2019" s="87"/>
      <c r="S2019" s="87"/>
      <c r="T2019" s="87"/>
      <c r="U2019" s="87"/>
      <c r="V2019" s="86" t="s">
        <v>79</v>
      </c>
      <c r="W2019" s="75"/>
      <c r="X2019" s="102" t="s">
        <v>79</v>
      </c>
      <c r="Y2019" s="63" t="str">
        <f>IFERROR(IF(VLOOKUP(X2019,Listor!$T$6:$U$7,2,FALSE)&lt;O2019,TRUE),"")</f>
        <v/>
      </c>
      <c r="Z2019" s="87"/>
      <c r="AA2019" s="104"/>
    </row>
    <row r="2020" spans="2:27" x14ac:dyDescent="0.25">
      <c r="B2020" s="68" t="s">
        <v>68</v>
      </c>
      <c r="C2020" s="80" t="str">
        <f>IFERROR(VLOOKUP(B2020,Listor!$A$6:$B$62,2,FALSE),"")</f>
        <v/>
      </c>
      <c r="D2020" s="80" t="str">
        <f>IFERROR(VLOOKUP(B2020,Listor!$A$6:$C$62,3,FALSE),"")</f>
        <v/>
      </c>
      <c r="E2020" s="110" t="s">
        <v>79</v>
      </c>
      <c r="F2020" s="66"/>
      <c r="G2020" s="35" t="str">
        <f>IFERROR(VLOOKUP(B2020,Listor!$A$6:$G$62,7,FALSE),"")</f>
        <v/>
      </c>
      <c r="H2020" s="63" t="str">
        <f>IFERROR(VLOOKUP(B2020,Listor!$N$6:$O$47,2,FALSE),"")</f>
        <v/>
      </c>
      <c r="I2020" s="63" t="str">
        <f t="shared" si="94"/>
        <v/>
      </c>
      <c r="J2020" s="96" t="str">
        <f>IFERROR(VLOOKUP(B2020,Listor!$N$6:$P$47,3,FALSE)*I2020,"")</f>
        <v/>
      </c>
      <c r="K2020" s="81"/>
      <c r="L2020" s="88" t="str">
        <f>IFERROR((VLOOKUP(B2020,Listor!$N$6:$P$47,3,FALSE)*Biologiska!K2020)+(VLOOKUP(B2020,Listor!$N$6:$Q$47,4,FALSE)),"")</f>
        <v/>
      </c>
      <c r="M2020" s="63" t="str">
        <f t="shared" si="95"/>
        <v/>
      </c>
      <c r="N2020" s="75"/>
      <c r="O2020" s="84" t="str">
        <f t="shared" si="96"/>
        <v/>
      </c>
      <c r="P2020" s="107"/>
      <c r="Q2020" s="87" t="s">
        <v>79</v>
      </c>
      <c r="R2020" s="87"/>
      <c r="S2020" s="87"/>
      <c r="T2020" s="87"/>
      <c r="U2020" s="87"/>
      <c r="V2020" s="86" t="s">
        <v>79</v>
      </c>
      <c r="W2020" s="75"/>
      <c r="X2020" s="102" t="s">
        <v>79</v>
      </c>
      <c r="Y2020" s="63" t="str">
        <f>IFERROR(IF(VLOOKUP(X2020,Listor!$T$6:$U$7,2,FALSE)&lt;O2020,TRUE),"")</f>
        <v/>
      </c>
      <c r="Z2020" s="87"/>
      <c r="AA2020" s="104"/>
    </row>
    <row r="2021" spans="2:27" x14ac:dyDescent="0.25">
      <c r="B2021" s="68" t="s">
        <v>68</v>
      </c>
      <c r="C2021" s="80" t="str">
        <f>IFERROR(VLOOKUP(B2021,Listor!$A$6:$B$62,2,FALSE),"")</f>
        <v/>
      </c>
      <c r="D2021" s="80" t="str">
        <f>IFERROR(VLOOKUP(B2021,Listor!$A$6:$C$62,3,FALSE),"")</f>
        <v/>
      </c>
      <c r="E2021" s="110" t="s">
        <v>79</v>
      </c>
      <c r="F2021" s="66"/>
      <c r="G2021" s="35" t="str">
        <f>IFERROR(VLOOKUP(B2021,Listor!$A$6:$G$62,7,FALSE),"")</f>
        <v/>
      </c>
      <c r="H2021" s="63" t="str">
        <f>IFERROR(VLOOKUP(B2021,Listor!$N$6:$O$47,2,FALSE),"")</f>
        <v/>
      </c>
      <c r="I2021" s="63" t="str">
        <f t="shared" si="94"/>
        <v/>
      </c>
      <c r="J2021" s="96" t="str">
        <f>IFERROR(VLOOKUP(B2021,Listor!$N$6:$P$47,3,FALSE)*I2021,"")</f>
        <v/>
      </c>
      <c r="K2021" s="81"/>
      <c r="L2021" s="88" t="str">
        <f>IFERROR((VLOOKUP(B2021,Listor!$N$6:$P$47,3,FALSE)*Biologiska!K2021)+(VLOOKUP(B2021,Listor!$N$6:$Q$47,4,FALSE)),"")</f>
        <v/>
      </c>
      <c r="M2021" s="63" t="str">
        <f t="shared" si="95"/>
        <v/>
      </c>
      <c r="N2021" s="75"/>
      <c r="O2021" s="84" t="str">
        <f t="shared" si="96"/>
        <v/>
      </c>
      <c r="P2021" s="107"/>
      <c r="Q2021" s="87" t="s">
        <v>79</v>
      </c>
      <c r="R2021" s="87"/>
      <c r="S2021" s="87"/>
      <c r="T2021" s="87"/>
      <c r="U2021" s="87"/>
      <c r="V2021" s="86" t="s">
        <v>79</v>
      </c>
      <c r="W2021" s="75"/>
      <c r="X2021" s="102" t="s">
        <v>79</v>
      </c>
      <c r="Y2021" s="63" t="str">
        <f>IFERROR(IF(VLOOKUP(X2021,Listor!$T$6:$U$7,2,FALSE)&lt;O2021,TRUE),"")</f>
        <v/>
      </c>
      <c r="Z2021" s="87"/>
      <c r="AA2021" s="104"/>
    </row>
    <row r="2022" spans="2:27" x14ac:dyDescent="0.25">
      <c r="B2022" s="68" t="s">
        <v>68</v>
      </c>
      <c r="C2022" s="80" t="str">
        <f>IFERROR(VLOOKUP(B2022,Listor!$A$6:$B$62,2,FALSE),"")</f>
        <v/>
      </c>
      <c r="D2022" s="80" t="str">
        <f>IFERROR(VLOOKUP(B2022,Listor!$A$6:$C$62,3,FALSE),"")</f>
        <v/>
      </c>
      <c r="E2022" s="110" t="s">
        <v>79</v>
      </c>
      <c r="F2022" s="66"/>
      <c r="G2022" s="35" t="str">
        <f>IFERROR(VLOOKUP(B2022,Listor!$A$6:$G$62,7,FALSE),"")</f>
        <v/>
      </c>
      <c r="H2022" s="63" t="str">
        <f>IFERROR(VLOOKUP(B2022,Listor!$N$6:$O$47,2,FALSE),"")</f>
        <v/>
      </c>
      <c r="I2022" s="63" t="str">
        <f t="shared" si="94"/>
        <v/>
      </c>
      <c r="J2022" s="96" t="str">
        <f>IFERROR(VLOOKUP(B2022,Listor!$N$6:$P$47,3,FALSE)*I2022,"")</f>
        <v/>
      </c>
      <c r="K2022" s="81"/>
      <c r="L2022" s="88" t="str">
        <f>IFERROR((VLOOKUP(B2022,Listor!$N$6:$P$47,3,FALSE)*Biologiska!K2022)+(VLOOKUP(B2022,Listor!$N$6:$Q$47,4,FALSE)),"")</f>
        <v/>
      </c>
      <c r="M2022" s="63" t="str">
        <f t="shared" si="95"/>
        <v/>
      </c>
      <c r="N2022" s="75"/>
      <c r="O2022" s="84" t="str">
        <f t="shared" si="96"/>
        <v/>
      </c>
      <c r="P2022" s="107"/>
      <c r="Q2022" s="87" t="s">
        <v>79</v>
      </c>
      <c r="R2022" s="87"/>
      <c r="S2022" s="87"/>
      <c r="T2022" s="87"/>
      <c r="U2022" s="87"/>
      <c r="V2022" s="86" t="s">
        <v>79</v>
      </c>
      <c r="W2022" s="75"/>
      <c r="X2022" s="102" t="s">
        <v>79</v>
      </c>
      <c r="Y2022" s="63" t="str">
        <f>IFERROR(IF(VLOOKUP(X2022,Listor!$T$6:$U$7,2,FALSE)&lt;O2022,TRUE),"")</f>
        <v/>
      </c>
      <c r="Z2022" s="87"/>
      <c r="AA2022" s="104"/>
    </row>
    <row r="2023" spans="2:27" x14ac:dyDescent="0.25">
      <c r="B2023" s="68" t="s">
        <v>68</v>
      </c>
      <c r="C2023" s="80" t="str">
        <f>IFERROR(VLOOKUP(B2023,Listor!$A$6:$B$62,2,FALSE),"")</f>
        <v/>
      </c>
      <c r="D2023" s="80" t="str">
        <f>IFERROR(VLOOKUP(B2023,Listor!$A$6:$C$62,3,FALSE),"")</f>
        <v/>
      </c>
      <c r="E2023" s="110" t="s">
        <v>79</v>
      </c>
      <c r="F2023" s="66"/>
      <c r="G2023" s="35" t="str">
        <f>IFERROR(VLOOKUP(B2023,Listor!$A$6:$G$62,7,FALSE),"")</f>
        <v/>
      </c>
      <c r="H2023" s="63" t="str">
        <f>IFERROR(VLOOKUP(B2023,Listor!$N$6:$O$47,2,FALSE),"")</f>
        <v/>
      </c>
      <c r="I2023" s="63" t="str">
        <f t="shared" si="94"/>
        <v/>
      </c>
      <c r="J2023" s="96" t="str">
        <f>IFERROR(VLOOKUP(B2023,Listor!$N$6:$P$47,3,FALSE)*I2023,"")</f>
        <v/>
      </c>
      <c r="K2023" s="81"/>
      <c r="L2023" s="88" t="str">
        <f>IFERROR((VLOOKUP(B2023,Listor!$N$6:$P$47,3,FALSE)*Biologiska!K2023)+(VLOOKUP(B2023,Listor!$N$6:$Q$47,4,FALSE)),"")</f>
        <v/>
      </c>
      <c r="M2023" s="63" t="str">
        <f t="shared" si="95"/>
        <v/>
      </c>
      <c r="N2023" s="75"/>
      <c r="O2023" s="84" t="str">
        <f t="shared" si="96"/>
        <v/>
      </c>
      <c r="P2023" s="107"/>
      <c r="Q2023" s="87" t="s">
        <v>79</v>
      </c>
      <c r="R2023" s="87"/>
      <c r="S2023" s="87"/>
      <c r="T2023" s="87"/>
      <c r="U2023" s="87"/>
      <c r="V2023" s="86" t="s">
        <v>79</v>
      </c>
      <c r="W2023" s="75"/>
      <c r="X2023" s="102" t="s">
        <v>79</v>
      </c>
      <c r="Y2023" s="63" t="str">
        <f>IFERROR(IF(VLOOKUP(X2023,Listor!$T$6:$U$7,2,FALSE)&lt;O2023,TRUE),"")</f>
        <v/>
      </c>
      <c r="Z2023" s="87"/>
      <c r="AA2023" s="104"/>
    </row>
    <row r="2024" spans="2:27" x14ac:dyDescent="0.25">
      <c r="B2024" s="68" t="s">
        <v>68</v>
      </c>
      <c r="C2024" s="80" t="str">
        <f>IFERROR(VLOOKUP(B2024,Listor!$A$6:$B$62,2,FALSE),"")</f>
        <v/>
      </c>
      <c r="D2024" s="80" t="str">
        <f>IFERROR(VLOOKUP(B2024,Listor!$A$6:$C$62,3,FALSE),"")</f>
        <v/>
      </c>
      <c r="E2024" s="110" t="s">
        <v>79</v>
      </c>
      <c r="F2024" s="66"/>
      <c r="G2024" s="35" t="str">
        <f>IFERROR(VLOOKUP(B2024,Listor!$A$6:$G$62,7,FALSE),"")</f>
        <v/>
      </c>
      <c r="H2024" s="63" t="str">
        <f>IFERROR(VLOOKUP(B2024,Listor!$N$6:$O$47,2,FALSE),"")</f>
        <v/>
      </c>
      <c r="I2024" s="63" t="str">
        <f t="shared" si="94"/>
        <v/>
      </c>
      <c r="J2024" s="96" t="str">
        <f>IFERROR(VLOOKUP(B2024,Listor!$N$6:$P$47,3,FALSE)*I2024,"")</f>
        <v/>
      </c>
      <c r="K2024" s="81"/>
      <c r="L2024" s="88" t="str">
        <f>IFERROR((VLOOKUP(B2024,Listor!$N$6:$P$47,3,FALSE)*Biologiska!K2024)+(VLOOKUP(B2024,Listor!$N$6:$Q$47,4,FALSE)),"")</f>
        <v/>
      </c>
      <c r="M2024" s="63" t="str">
        <f t="shared" si="95"/>
        <v/>
      </c>
      <c r="N2024" s="75"/>
      <c r="O2024" s="84" t="str">
        <f t="shared" si="96"/>
        <v/>
      </c>
      <c r="P2024" s="107"/>
      <c r="Q2024" s="87" t="s">
        <v>79</v>
      </c>
      <c r="R2024" s="87"/>
      <c r="S2024" s="87"/>
      <c r="T2024" s="87"/>
      <c r="U2024" s="87"/>
      <c r="V2024" s="86" t="s">
        <v>79</v>
      </c>
      <c r="W2024" s="75"/>
      <c r="X2024" s="102" t="s">
        <v>79</v>
      </c>
      <c r="Y2024" s="63" t="str">
        <f>IFERROR(IF(VLOOKUP(X2024,Listor!$T$6:$U$7,2,FALSE)&lt;O2024,TRUE),"")</f>
        <v/>
      </c>
      <c r="Z2024" s="87"/>
      <c r="AA2024" s="104"/>
    </row>
    <row r="2025" spans="2:27" x14ac:dyDescent="0.25">
      <c r="B2025" s="68" t="s">
        <v>68</v>
      </c>
      <c r="C2025" s="80" t="str">
        <f>IFERROR(VLOOKUP(B2025,Listor!$A$6:$B$62,2,FALSE),"")</f>
        <v/>
      </c>
      <c r="D2025" s="80" t="str">
        <f>IFERROR(VLOOKUP(B2025,Listor!$A$6:$C$62,3,FALSE),"")</f>
        <v/>
      </c>
      <c r="E2025" s="110" t="s">
        <v>79</v>
      </c>
      <c r="F2025" s="66"/>
      <c r="G2025" s="35" t="str">
        <f>IFERROR(VLOOKUP(B2025,Listor!$A$6:$G$62,7,FALSE),"")</f>
        <v/>
      </c>
      <c r="H2025" s="63" t="str">
        <f>IFERROR(VLOOKUP(B2025,Listor!$N$6:$O$47,2,FALSE),"")</f>
        <v/>
      </c>
      <c r="I2025" s="63" t="str">
        <f t="shared" ref="I2025:I2088" si="97">IFERROR(F2025*H2025,"")</f>
        <v/>
      </c>
      <c r="J2025" s="96" t="str">
        <f>IFERROR(VLOOKUP(B2025,Listor!$N$6:$P$47,3,FALSE)*I2025,"")</f>
        <v/>
      </c>
      <c r="K2025" s="81"/>
      <c r="L2025" s="88" t="str">
        <f>IFERROR((VLOOKUP(B2025,Listor!$N$6:$P$47,3,FALSE)*Biologiska!K2025)+(VLOOKUP(B2025,Listor!$N$6:$Q$47,4,FALSE)),"")</f>
        <v/>
      </c>
      <c r="M2025" s="63" t="str">
        <f t="shared" ref="M2025:M2088" si="98">IFERROR(I2025*L2025,"")</f>
        <v/>
      </c>
      <c r="N2025" s="75"/>
      <c r="O2025" s="84" t="str">
        <f t="shared" ref="O2025:O2088" si="99">IF(ISBLANK(K2025),"",IFERROR(((83.8-K2025)/83.8)*100,""))</f>
        <v/>
      </c>
      <c r="P2025" s="107"/>
      <c r="Q2025" s="87" t="s">
        <v>79</v>
      </c>
      <c r="R2025" s="87"/>
      <c r="S2025" s="87"/>
      <c r="T2025" s="87"/>
      <c r="U2025" s="87"/>
      <c r="V2025" s="86" t="s">
        <v>79</v>
      </c>
      <c r="W2025" s="75"/>
      <c r="X2025" s="102" t="s">
        <v>79</v>
      </c>
      <c r="Y2025" s="63" t="str">
        <f>IFERROR(IF(VLOOKUP(X2025,Listor!$T$6:$U$7,2,FALSE)&lt;O2025,TRUE),"")</f>
        <v/>
      </c>
      <c r="Z2025" s="87"/>
      <c r="AA2025" s="104"/>
    </row>
    <row r="2026" spans="2:27" x14ac:dyDescent="0.25">
      <c r="B2026" s="68" t="s">
        <v>68</v>
      </c>
      <c r="C2026" s="80" t="str">
        <f>IFERROR(VLOOKUP(B2026,Listor!$A$6:$B$62,2,FALSE),"")</f>
        <v/>
      </c>
      <c r="D2026" s="80" t="str">
        <f>IFERROR(VLOOKUP(B2026,Listor!$A$6:$C$62,3,FALSE),"")</f>
        <v/>
      </c>
      <c r="E2026" s="110" t="s">
        <v>79</v>
      </c>
      <c r="F2026" s="66"/>
      <c r="G2026" s="35" t="str">
        <f>IFERROR(VLOOKUP(B2026,Listor!$A$6:$G$62,7,FALSE),"")</f>
        <v/>
      </c>
      <c r="H2026" s="63" t="str">
        <f>IFERROR(VLOOKUP(B2026,Listor!$N$6:$O$47,2,FALSE),"")</f>
        <v/>
      </c>
      <c r="I2026" s="63" t="str">
        <f t="shared" si="97"/>
        <v/>
      </c>
      <c r="J2026" s="96" t="str">
        <f>IFERROR(VLOOKUP(B2026,Listor!$N$6:$P$47,3,FALSE)*I2026,"")</f>
        <v/>
      </c>
      <c r="K2026" s="81"/>
      <c r="L2026" s="88" t="str">
        <f>IFERROR((VLOOKUP(B2026,Listor!$N$6:$P$47,3,FALSE)*Biologiska!K2026)+(VLOOKUP(B2026,Listor!$N$6:$Q$47,4,FALSE)),"")</f>
        <v/>
      </c>
      <c r="M2026" s="63" t="str">
        <f t="shared" si="98"/>
        <v/>
      </c>
      <c r="N2026" s="75"/>
      <c r="O2026" s="84" t="str">
        <f t="shared" si="99"/>
        <v/>
      </c>
      <c r="P2026" s="107"/>
      <c r="Q2026" s="87" t="s">
        <v>79</v>
      </c>
      <c r="R2026" s="87"/>
      <c r="S2026" s="87"/>
      <c r="T2026" s="87"/>
      <c r="U2026" s="87"/>
      <c r="V2026" s="86" t="s">
        <v>79</v>
      </c>
      <c r="W2026" s="75"/>
      <c r="X2026" s="102" t="s">
        <v>79</v>
      </c>
      <c r="Y2026" s="63" t="str">
        <f>IFERROR(IF(VLOOKUP(X2026,Listor!$T$6:$U$7,2,FALSE)&lt;O2026,TRUE),"")</f>
        <v/>
      </c>
      <c r="Z2026" s="87"/>
      <c r="AA2026" s="104"/>
    </row>
    <row r="2027" spans="2:27" x14ac:dyDescent="0.25">
      <c r="B2027" s="68" t="s">
        <v>68</v>
      </c>
      <c r="C2027" s="80" t="str">
        <f>IFERROR(VLOOKUP(B2027,Listor!$A$6:$B$62,2,FALSE),"")</f>
        <v/>
      </c>
      <c r="D2027" s="80" t="str">
        <f>IFERROR(VLOOKUP(B2027,Listor!$A$6:$C$62,3,FALSE),"")</f>
        <v/>
      </c>
      <c r="E2027" s="110" t="s">
        <v>79</v>
      </c>
      <c r="F2027" s="66"/>
      <c r="G2027" s="35" t="str">
        <f>IFERROR(VLOOKUP(B2027,Listor!$A$6:$G$62,7,FALSE),"")</f>
        <v/>
      </c>
      <c r="H2027" s="63" t="str">
        <f>IFERROR(VLOOKUP(B2027,Listor!$N$6:$O$47,2,FALSE),"")</f>
        <v/>
      </c>
      <c r="I2027" s="63" t="str">
        <f t="shared" si="97"/>
        <v/>
      </c>
      <c r="J2027" s="96" t="str">
        <f>IFERROR(VLOOKUP(B2027,Listor!$N$6:$P$47,3,FALSE)*I2027,"")</f>
        <v/>
      </c>
      <c r="K2027" s="81"/>
      <c r="L2027" s="88" t="str">
        <f>IFERROR((VLOOKUP(B2027,Listor!$N$6:$P$47,3,FALSE)*Biologiska!K2027)+(VLOOKUP(B2027,Listor!$N$6:$Q$47,4,FALSE)),"")</f>
        <v/>
      </c>
      <c r="M2027" s="63" t="str">
        <f t="shared" si="98"/>
        <v/>
      </c>
      <c r="N2027" s="75"/>
      <c r="O2027" s="84" t="str">
        <f t="shared" si="99"/>
        <v/>
      </c>
      <c r="P2027" s="107"/>
      <c r="Q2027" s="87" t="s">
        <v>79</v>
      </c>
      <c r="R2027" s="87"/>
      <c r="S2027" s="87"/>
      <c r="T2027" s="87"/>
      <c r="U2027" s="87"/>
      <c r="V2027" s="86" t="s">
        <v>79</v>
      </c>
      <c r="W2027" s="75"/>
      <c r="X2027" s="102" t="s">
        <v>79</v>
      </c>
      <c r="Y2027" s="63" t="str">
        <f>IFERROR(IF(VLOOKUP(X2027,Listor!$T$6:$U$7,2,FALSE)&lt;O2027,TRUE),"")</f>
        <v/>
      </c>
      <c r="Z2027" s="87"/>
      <c r="AA2027" s="104"/>
    </row>
    <row r="2028" spans="2:27" x14ac:dyDescent="0.25">
      <c r="B2028" s="68" t="s">
        <v>68</v>
      </c>
      <c r="C2028" s="80" t="str">
        <f>IFERROR(VLOOKUP(B2028,Listor!$A$6:$B$62,2,FALSE),"")</f>
        <v/>
      </c>
      <c r="D2028" s="80" t="str">
        <f>IFERROR(VLOOKUP(B2028,Listor!$A$6:$C$62,3,FALSE),"")</f>
        <v/>
      </c>
      <c r="E2028" s="110" t="s">
        <v>79</v>
      </c>
      <c r="F2028" s="66"/>
      <c r="G2028" s="35" t="str">
        <f>IFERROR(VLOOKUP(B2028,Listor!$A$6:$G$62,7,FALSE),"")</f>
        <v/>
      </c>
      <c r="H2028" s="63" t="str">
        <f>IFERROR(VLOOKUP(B2028,Listor!$N$6:$O$47,2,FALSE),"")</f>
        <v/>
      </c>
      <c r="I2028" s="63" t="str">
        <f t="shared" si="97"/>
        <v/>
      </c>
      <c r="J2028" s="96" t="str">
        <f>IFERROR(VLOOKUP(B2028,Listor!$N$6:$P$47,3,FALSE)*I2028,"")</f>
        <v/>
      </c>
      <c r="K2028" s="81"/>
      <c r="L2028" s="88" t="str">
        <f>IFERROR((VLOOKUP(B2028,Listor!$N$6:$P$47,3,FALSE)*Biologiska!K2028)+(VLOOKUP(B2028,Listor!$N$6:$Q$47,4,FALSE)),"")</f>
        <v/>
      </c>
      <c r="M2028" s="63" t="str">
        <f t="shared" si="98"/>
        <v/>
      </c>
      <c r="N2028" s="75"/>
      <c r="O2028" s="84" t="str">
        <f t="shared" si="99"/>
        <v/>
      </c>
      <c r="P2028" s="107"/>
      <c r="Q2028" s="87" t="s">
        <v>79</v>
      </c>
      <c r="R2028" s="87"/>
      <c r="S2028" s="87"/>
      <c r="T2028" s="87"/>
      <c r="U2028" s="87"/>
      <c r="V2028" s="86" t="s">
        <v>79</v>
      </c>
      <c r="W2028" s="75"/>
      <c r="X2028" s="102" t="s">
        <v>79</v>
      </c>
      <c r="Y2028" s="63" t="str">
        <f>IFERROR(IF(VLOOKUP(X2028,Listor!$T$6:$U$7,2,FALSE)&lt;O2028,TRUE),"")</f>
        <v/>
      </c>
      <c r="Z2028" s="87"/>
      <c r="AA2028" s="104"/>
    </row>
    <row r="2029" spans="2:27" x14ac:dyDescent="0.25">
      <c r="B2029" s="68" t="s">
        <v>68</v>
      </c>
      <c r="C2029" s="80" t="str">
        <f>IFERROR(VLOOKUP(B2029,Listor!$A$6:$B$62,2,FALSE),"")</f>
        <v/>
      </c>
      <c r="D2029" s="80" t="str">
        <f>IFERROR(VLOOKUP(B2029,Listor!$A$6:$C$62,3,FALSE),"")</f>
        <v/>
      </c>
      <c r="E2029" s="110" t="s">
        <v>79</v>
      </c>
      <c r="F2029" s="66"/>
      <c r="G2029" s="35" t="str">
        <f>IFERROR(VLOOKUP(B2029,Listor!$A$6:$G$62,7,FALSE),"")</f>
        <v/>
      </c>
      <c r="H2029" s="63" t="str">
        <f>IFERROR(VLOOKUP(B2029,Listor!$N$6:$O$47,2,FALSE),"")</f>
        <v/>
      </c>
      <c r="I2029" s="63" t="str">
        <f t="shared" si="97"/>
        <v/>
      </c>
      <c r="J2029" s="96" t="str">
        <f>IFERROR(VLOOKUP(B2029,Listor!$N$6:$P$47,3,FALSE)*I2029,"")</f>
        <v/>
      </c>
      <c r="K2029" s="81"/>
      <c r="L2029" s="88" t="str">
        <f>IFERROR((VLOOKUP(B2029,Listor!$N$6:$P$47,3,FALSE)*Biologiska!K2029)+(VLOOKUP(B2029,Listor!$N$6:$Q$47,4,FALSE)),"")</f>
        <v/>
      </c>
      <c r="M2029" s="63" t="str">
        <f t="shared" si="98"/>
        <v/>
      </c>
      <c r="N2029" s="75"/>
      <c r="O2029" s="84" t="str">
        <f t="shared" si="99"/>
        <v/>
      </c>
      <c r="P2029" s="107"/>
      <c r="Q2029" s="87" t="s">
        <v>79</v>
      </c>
      <c r="R2029" s="87"/>
      <c r="S2029" s="87"/>
      <c r="T2029" s="87"/>
      <c r="U2029" s="87"/>
      <c r="V2029" s="86" t="s">
        <v>79</v>
      </c>
      <c r="W2029" s="75"/>
      <c r="X2029" s="102" t="s">
        <v>79</v>
      </c>
      <c r="Y2029" s="63" t="str">
        <f>IFERROR(IF(VLOOKUP(X2029,Listor!$T$6:$U$7,2,FALSE)&lt;O2029,TRUE),"")</f>
        <v/>
      </c>
      <c r="Z2029" s="87"/>
      <c r="AA2029" s="104"/>
    </row>
    <row r="2030" spans="2:27" x14ac:dyDescent="0.25">
      <c r="B2030" s="68" t="s">
        <v>68</v>
      </c>
      <c r="C2030" s="80" t="str">
        <f>IFERROR(VLOOKUP(B2030,Listor!$A$6:$B$62,2,FALSE),"")</f>
        <v/>
      </c>
      <c r="D2030" s="80" t="str">
        <f>IFERROR(VLOOKUP(B2030,Listor!$A$6:$C$62,3,FALSE),"")</f>
        <v/>
      </c>
      <c r="E2030" s="110" t="s">
        <v>79</v>
      </c>
      <c r="F2030" s="66"/>
      <c r="G2030" s="35" t="str">
        <f>IFERROR(VLOOKUP(B2030,Listor!$A$6:$G$62,7,FALSE),"")</f>
        <v/>
      </c>
      <c r="H2030" s="63" t="str">
        <f>IFERROR(VLOOKUP(B2030,Listor!$N$6:$O$47,2,FALSE),"")</f>
        <v/>
      </c>
      <c r="I2030" s="63" t="str">
        <f t="shared" si="97"/>
        <v/>
      </c>
      <c r="J2030" s="96" t="str">
        <f>IFERROR(VLOOKUP(B2030,Listor!$N$6:$P$47,3,FALSE)*I2030,"")</f>
        <v/>
      </c>
      <c r="K2030" s="81"/>
      <c r="L2030" s="88" t="str">
        <f>IFERROR((VLOOKUP(B2030,Listor!$N$6:$P$47,3,FALSE)*Biologiska!K2030)+(VLOOKUP(B2030,Listor!$N$6:$Q$47,4,FALSE)),"")</f>
        <v/>
      </c>
      <c r="M2030" s="63" t="str">
        <f t="shared" si="98"/>
        <v/>
      </c>
      <c r="N2030" s="75"/>
      <c r="O2030" s="84" t="str">
        <f t="shared" si="99"/>
        <v/>
      </c>
      <c r="P2030" s="107"/>
      <c r="Q2030" s="87" t="s">
        <v>79</v>
      </c>
      <c r="R2030" s="87"/>
      <c r="S2030" s="87"/>
      <c r="T2030" s="87"/>
      <c r="U2030" s="87"/>
      <c r="V2030" s="86" t="s">
        <v>79</v>
      </c>
      <c r="W2030" s="75"/>
      <c r="X2030" s="102" t="s">
        <v>79</v>
      </c>
      <c r="Y2030" s="63" t="str">
        <f>IFERROR(IF(VLOOKUP(X2030,Listor!$T$6:$U$7,2,FALSE)&lt;O2030,TRUE),"")</f>
        <v/>
      </c>
      <c r="Z2030" s="87"/>
      <c r="AA2030" s="104"/>
    </row>
    <row r="2031" spans="2:27" x14ac:dyDescent="0.25">
      <c r="B2031" s="68" t="s">
        <v>68</v>
      </c>
      <c r="C2031" s="80" t="str">
        <f>IFERROR(VLOOKUP(B2031,Listor!$A$6:$B$62,2,FALSE),"")</f>
        <v/>
      </c>
      <c r="D2031" s="80" t="str">
        <f>IFERROR(VLOOKUP(B2031,Listor!$A$6:$C$62,3,FALSE),"")</f>
        <v/>
      </c>
      <c r="E2031" s="110" t="s">
        <v>79</v>
      </c>
      <c r="F2031" s="66"/>
      <c r="G2031" s="35" t="str">
        <f>IFERROR(VLOOKUP(B2031,Listor!$A$6:$G$62,7,FALSE),"")</f>
        <v/>
      </c>
      <c r="H2031" s="63" t="str">
        <f>IFERROR(VLOOKUP(B2031,Listor!$N$6:$O$47,2,FALSE),"")</f>
        <v/>
      </c>
      <c r="I2031" s="63" t="str">
        <f t="shared" si="97"/>
        <v/>
      </c>
      <c r="J2031" s="96" t="str">
        <f>IFERROR(VLOOKUP(B2031,Listor!$N$6:$P$47,3,FALSE)*I2031,"")</f>
        <v/>
      </c>
      <c r="K2031" s="81"/>
      <c r="L2031" s="88" t="str">
        <f>IFERROR((VLOOKUP(B2031,Listor!$N$6:$P$47,3,FALSE)*Biologiska!K2031)+(VLOOKUP(B2031,Listor!$N$6:$Q$47,4,FALSE)),"")</f>
        <v/>
      </c>
      <c r="M2031" s="63" t="str">
        <f t="shared" si="98"/>
        <v/>
      </c>
      <c r="N2031" s="75"/>
      <c r="O2031" s="84" t="str">
        <f t="shared" si="99"/>
        <v/>
      </c>
      <c r="P2031" s="107"/>
      <c r="Q2031" s="87" t="s">
        <v>79</v>
      </c>
      <c r="R2031" s="87"/>
      <c r="S2031" s="87"/>
      <c r="T2031" s="87"/>
      <c r="U2031" s="87"/>
      <c r="V2031" s="86" t="s">
        <v>79</v>
      </c>
      <c r="W2031" s="75"/>
      <c r="X2031" s="102" t="s">
        <v>79</v>
      </c>
      <c r="Y2031" s="63" t="str">
        <f>IFERROR(IF(VLOOKUP(X2031,Listor!$T$6:$U$7,2,FALSE)&lt;O2031,TRUE),"")</f>
        <v/>
      </c>
      <c r="Z2031" s="87"/>
      <c r="AA2031" s="104"/>
    </row>
    <row r="2032" spans="2:27" x14ac:dyDescent="0.25">
      <c r="B2032" s="68" t="s">
        <v>68</v>
      </c>
      <c r="C2032" s="80" t="str">
        <f>IFERROR(VLOOKUP(B2032,Listor!$A$6:$B$62,2,FALSE),"")</f>
        <v/>
      </c>
      <c r="D2032" s="80" t="str">
        <f>IFERROR(VLOOKUP(B2032,Listor!$A$6:$C$62,3,FALSE),"")</f>
        <v/>
      </c>
      <c r="E2032" s="110" t="s">
        <v>79</v>
      </c>
      <c r="F2032" s="66"/>
      <c r="G2032" s="35" t="str">
        <f>IFERROR(VLOOKUP(B2032,Listor!$A$6:$G$62,7,FALSE),"")</f>
        <v/>
      </c>
      <c r="H2032" s="63" t="str">
        <f>IFERROR(VLOOKUP(B2032,Listor!$N$6:$O$47,2,FALSE),"")</f>
        <v/>
      </c>
      <c r="I2032" s="63" t="str">
        <f t="shared" si="97"/>
        <v/>
      </c>
      <c r="J2032" s="96" t="str">
        <f>IFERROR(VLOOKUP(B2032,Listor!$N$6:$P$47,3,FALSE)*I2032,"")</f>
        <v/>
      </c>
      <c r="K2032" s="81"/>
      <c r="L2032" s="88" t="str">
        <f>IFERROR((VLOOKUP(B2032,Listor!$N$6:$P$47,3,FALSE)*Biologiska!K2032)+(VLOOKUP(B2032,Listor!$N$6:$Q$47,4,FALSE)),"")</f>
        <v/>
      </c>
      <c r="M2032" s="63" t="str">
        <f t="shared" si="98"/>
        <v/>
      </c>
      <c r="N2032" s="75"/>
      <c r="O2032" s="84" t="str">
        <f t="shared" si="99"/>
        <v/>
      </c>
      <c r="P2032" s="107"/>
      <c r="Q2032" s="87" t="s">
        <v>79</v>
      </c>
      <c r="R2032" s="87"/>
      <c r="S2032" s="87"/>
      <c r="T2032" s="87"/>
      <c r="U2032" s="87"/>
      <c r="V2032" s="86" t="s">
        <v>79</v>
      </c>
      <c r="W2032" s="75"/>
      <c r="X2032" s="102" t="s">
        <v>79</v>
      </c>
      <c r="Y2032" s="63" t="str">
        <f>IFERROR(IF(VLOOKUP(X2032,Listor!$T$6:$U$7,2,FALSE)&lt;O2032,TRUE),"")</f>
        <v/>
      </c>
      <c r="Z2032" s="87"/>
      <c r="AA2032" s="104"/>
    </row>
    <row r="2033" spans="2:27" x14ac:dyDescent="0.25">
      <c r="B2033" s="68" t="s">
        <v>68</v>
      </c>
      <c r="C2033" s="80" t="str">
        <f>IFERROR(VLOOKUP(B2033,Listor!$A$6:$B$62,2,FALSE),"")</f>
        <v/>
      </c>
      <c r="D2033" s="80" t="str">
        <f>IFERROR(VLOOKUP(B2033,Listor!$A$6:$C$62,3,FALSE),"")</f>
        <v/>
      </c>
      <c r="E2033" s="110" t="s">
        <v>79</v>
      </c>
      <c r="F2033" s="66"/>
      <c r="G2033" s="35" t="str">
        <f>IFERROR(VLOOKUP(B2033,Listor!$A$6:$G$62,7,FALSE),"")</f>
        <v/>
      </c>
      <c r="H2033" s="63" t="str">
        <f>IFERROR(VLOOKUP(B2033,Listor!$N$6:$O$47,2,FALSE),"")</f>
        <v/>
      </c>
      <c r="I2033" s="63" t="str">
        <f t="shared" si="97"/>
        <v/>
      </c>
      <c r="J2033" s="96" t="str">
        <f>IFERROR(VLOOKUP(B2033,Listor!$N$6:$P$47,3,FALSE)*I2033,"")</f>
        <v/>
      </c>
      <c r="K2033" s="81"/>
      <c r="L2033" s="88" t="str">
        <f>IFERROR((VLOOKUP(B2033,Listor!$N$6:$P$47,3,FALSE)*Biologiska!K2033)+(VLOOKUP(B2033,Listor!$N$6:$Q$47,4,FALSE)),"")</f>
        <v/>
      </c>
      <c r="M2033" s="63" t="str">
        <f t="shared" si="98"/>
        <v/>
      </c>
      <c r="N2033" s="75"/>
      <c r="O2033" s="84" t="str">
        <f t="shared" si="99"/>
        <v/>
      </c>
      <c r="P2033" s="107"/>
      <c r="Q2033" s="87" t="s">
        <v>79</v>
      </c>
      <c r="R2033" s="87"/>
      <c r="S2033" s="87"/>
      <c r="T2033" s="87"/>
      <c r="U2033" s="87"/>
      <c r="V2033" s="86" t="s">
        <v>79</v>
      </c>
      <c r="W2033" s="75"/>
      <c r="X2033" s="102" t="s">
        <v>79</v>
      </c>
      <c r="Y2033" s="63" t="str">
        <f>IFERROR(IF(VLOOKUP(X2033,Listor!$T$6:$U$7,2,FALSE)&lt;O2033,TRUE),"")</f>
        <v/>
      </c>
      <c r="Z2033" s="87"/>
      <c r="AA2033" s="104"/>
    </row>
    <row r="2034" spans="2:27" x14ac:dyDescent="0.25">
      <c r="B2034" s="68" t="s">
        <v>68</v>
      </c>
      <c r="C2034" s="80" t="str">
        <f>IFERROR(VLOOKUP(B2034,Listor!$A$6:$B$62,2,FALSE),"")</f>
        <v/>
      </c>
      <c r="D2034" s="80" t="str">
        <f>IFERROR(VLOOKUP(B2034,Listor!$A$6:$C$62,3,FALSE),"")</f>
        <v/>
      </c>
      <c r="E2034" s="110" t="s">
        <v>79</v>
      </c>
      <c r="F2034" s="66"/>
      <c r="G2034" s="35" t="str">
        <f>IFERROR(VLOOKUP(B2034,Listor!$A$6:$G$62,7,FALSE),"")</f>
        <v/>
      </c>
      <c r="H2034" s="63" t="str">
        <f>IFERROR(VLOOKUP(B2034,Listor!$N$6:$O$47,2,FALSE),"")</f>
        <v/>
      </c>
      <c r="I2034" s="63" t="str">
        <f t="shared" si="97"/>
        <v/>
      </c>
      <c r="J2034" s="96" t="str">
        <f>IFERROR(VLOOKUP(B2034,Listor!$N$6:$P$47,3,FALSE)*I2034,"")</f>
        <v/>
      </c>
      <c r="K2034" s="81"/>
      <c r="L2034" s="88" t="str">
        <f>IFERROR((VLOOKUP(B2034,Listor!$N$6:$P$47,3,FALSE)*Biologiska!K2034)+(VLOOKUP(B2034,Listor!$N$6:$Q$47,4,FALSE)),"")</f>
        <v/>
      </c>
      <c r="M2034" s="63" t="str">
        <f t="shared" si="98"/>
        <v/>
      </c>
      <c r="N2034" s="75"/>
      <c r="O2034" s="84" t="str">
        <f t="shared" si="99"/>
        <v/>
      </c>
      <c r="P2034" s="107"/>
      <c r="Q2034" s="87" t="s">
        <v>79</v>
      </c>
      <c r="R2034" s="87"/>
      <c r="S2034" s="87"/>
      <c r="T2034" s="87"/>
      <c r="U2034" s="87"/>
      <c r="V2034" s="86" t="s">
        <v>79</v>
      </c>
      <c r="W2034" s="75"/>
      <c r="X2034" s="102" t="s">
        <v>79</v>
      </c>
      <c r="Y2034" s="63" t="str">
        <f>IFERROR(IF(VLOOKUP(X2034,Listor!$T$6:$U$7,2,FALSE)&lt;O2034,TRUE),"")</f>
        <v/>
      </c>
      <c r="Z2034" s="87"/>
      <c r="AA2034" s="104"/>
    </row>
    <row r="2035" spans="2:27" x14ac:dyDescent="0.25">
      <c r="B2035" s="68" t="s">
        <v>68</v>
      </c>
      <c r="C2035" s="80" t="str">
        <f>IFERROR(VLOOKUP(B2035,Listor!$A$6:$B$62,2,FALSE),"")</f>
        <v/>
      </c>
      <c r="D2035" s="80" t="str">
        <f>IFERROR(VLOOKUP(B2035,Listor!$A$6:$C$62,3,FALSE),"")</f>
        <v/>
      </c>
      <c r="E2035" s="110" t="s">
        <v>79</v>
      </c>
      <c r="F2035" s="66"/>
      <c r="G2035" s="35" t="str">
        <f>IFERROR(VLOOKUP(B2035,Listor!$A$6:$G$62,7,FALSE),"")</f>
        <v/>
      </c>
      <c r="H2035" s="63" t="str">
        <f>IFERROR(VLOOKUP(B2035,Listor!$N$6:$O$47,2,FALSE),"")</f>
        <v/>
      </c>
      <c r="I2035" s="63" t="str">
        <f t="shared" si="97"/>
        <v/>
      </c>
      <c r="J2035" s="96" t="str">
        <f>IFERROR(VLOOKUP(B2035,Listor!$N$6:$P$47,3,FALSE)*I2035,"")</f>
        <v/>
      </c>
      <c r="K2035" s="81"/>
      <c r="L2035" s="88" t="str">
        <f>IFERROR((VLOOKUP(B2035,Listor!$N$6:$P$47,3,FALSE)*Biologiska!K2035)+(VLOOKUP(B2035,Listor!$N$6:$Q$47,4,FALSE)),"")</f>
        <v/>
      </c>
      <c r="M2035" s="63" t="str">
        <f t="shared" si="98"/>
        <v/>
      </c>
      <c r="N2035" s="75"/>
      <c r="O2035" s="84" t="str">
        <f t="shared" si="99"/>
        <v/>
      </c>
      <c r="P2035" s="107"/>
      <c r="Q2035" s="87" t="s">
        <v>79</v>
      </c>
      <c r="R2035" s="87"/>
      <c r="S2035" s="87"/>
      <c r="T2035" s="87"/>
      <c r="U2035" s="87"/>
      <c r="V2035" s="86" t="s">
        <v>79</v>
      </c>
      <c r="W2035" s="75"/>
      <c r="X2035" s="102" t="s">
        <v>79</v>
      </c>
      <c r="Y2035" s="63" t="str">
        <f>IFERROR(IF(VLOOKUP(X2035,Listor!$T$6:$U$7,2,FALSE)&lt;O2035,TRUE),"")</f>
        <v/>
      </c>
      <c r="Z2035" s="87"/>
      <c r="AA2035" s="104"/>
    </row>
    <row r="2036" spans="2:27" x14ac:dyDescent="0.25">
      <c r="B2036" s="68" t="s">
        <v>68</v>
      </c>
      <c r="C2036" s="80" t="str">
        <f>IFERROR(VLOOKUP(B2036,Listor!$A$6:$B$62,2,FALSE),"")</f>
        <v/>
      </c>
      <c r="D2036" s="80" t="str">
        <f>IFERROR(VLOOKUP(B2036,Listor!$A$6:$C$62,3,FALSE),"")</f>
        <v/>
      </c>
      <c r="E2036" s="110" t="s">
        <v>79</v>
      </c>
      <c r="F2036" s="66"/>
      <c r="G2036" s="35" t="str">
        <f>IFERROR(VLOOKUP(B2036,Listor!$A$6:$G$62,7,FALSE),"")</f>
        <v/>
      </c>
      <c r="H2036" s="63" t="str">
        <f>IFERROR(VLOOKUP(B2036,Listor!$N$6:$O$47,2,FALSE),"")</f>
        <v/>
      </c>
      <c r="I2036" s="63" t="str">
        <f t="shared" si="97"/>
        <v/>
      </c>
      <c r="J2036" s="96" t="str">
        <f>IFERROR(VLOOKUP(B2036,Listor!$N$6:$P$47,3,FALSE)*I2036,"")</f>
        <v/>
      </c>
      <c r="K2036" s="81"/>
      <c r="L2036" s="88" t="str">
        <f>IFERROR((VLOOKUP(B2036,Listor!$N$6:$P$47,3,FALSE)*Biologiska!K2036)+(VLOOKUP(B2036,Listor!$N$6:$Q$47,4,FALSE)),"")</f>
        <v/>
      </c>
      <c r="M2036" s="63" t="str">
        <f t="shared" si="98"/>
        <v/>
      </c>
      <c r="N2036" s="75"/>
      <c r="O2036" s="84" t="str">
        <f t="shared" si="99"/>
        <v/>
      </c>
      <c r="P2036" s="107"/>
      <c r="Q2036" s="87" t="s">
        <v>79</v>
      </c>
      <c r="R2036" s="87"/>
      <c r="S2036" s="87"/>
      <c r="T2036" s="87"/>
      <c r="U2036" s="87"/>
      <c r="V2036" s="86" t="s">
        <v>79</v>
      </c>
      <c r="W2036" s="75"/>
      <c r="X2036" s="102" t="s">
        <v>79</v>
      </c>
      <c r="Y2036" s="63" t="str">
        <f>IFERROR(IF(VLOOKUP(X2036,Listor!$T$6:$U$7,2,FALSE)&lt;O2036,TRUE),"")</f>
        <v/>
      </c>
      <c r="Z2036" s="87"/>
      <c r="AA2036" s="104"/>
    </row>
    <row r="2037" spans="2:27" x14ac:dyDescent="0.25">
      <c r="B2037" s="68" t="s">
        <v>68</v>
      </c>
      <c r="C2037" s="80" t="str">
        <f>IFERROR(VLOOKUP(B2037,Listor!$A$6:$B$62,2,FALSE),"")</f>
        <v/>
      </c>
      <c r="D2037" s="80" t="str">
        <f>IFERROR(VLOOKUP(B2037,Listor!$A$6:$C$62,3,FALSE),"")</f>
        <v/>
      </c>
      <c r="E2037" s="110" t="s">
        <v>79</v>
      </c>
      <c r="F2037" s="66"/>
      <c r="G2037" s="35" t="str">
        <f>IFERROR(VLOOKUP(B2037,Listor!$A$6:$G$62,7,FALSE),"")</f>
        <v/>
      </c>
      <c r="H2037" s="63" t="str">
        <f>IFERROR(VLOOKUP(B2037,Listor!$N$6:$O$47,2,FALSE),"")</f>
        <v/>
      </c>
      <c r="I2037" s="63" t="str">
        <f t="shared" si="97"/>
        <v/>
      </c>
      <c r="J2037" s="96" t="str">
        <f>IFERROR(VLOOKUP(B2037,Listor!$N$6:$P$47,3,FALSE)*I2037,"")</f>
        <v/>
      </c>
      <c r="K2037" s="81"/>
      <c r="L2037" s="88" t="str">
        <f>IFERROR((VLOOKUP(B2037,Listor!$N$6:$P$47,3,FALSE)*Biologiska!K2037)+(VLOOKUP(B2037,Listor!$N$6:$Q$47,4,FALSE)),"")</f>
        <v/>
      </c>
      <c r="M2037" s="63" t="str">
        <f t="shared" si="98"/>
        <v/>
      </c>
      <c r="N2037" s="75"/>
      <c r="O2037" s="84" t="str">
        <f t="shared" si="99"/>
        <v/>
      </c>
      <c r="P2037" s="107"/>
      <c r="Q2037" s="87" t="s">
        <v>79</v>
      </c>
      <c r="R2037" s="87"/>
      <c r="S2037" s="87"/>
      <c r="T2037" s="87"/>
      <c r="U2037" s="87"/>
      <c r="V2037" s="86" t="s">
        <v>79</v>
      </c>
      <c r="W2037" s="75"/>
      <c r="X2037" s="102" t="s">
        <v>79</v>
      </c>
      <c r="Y2037" s="63" t="str">
        <f>IFERROR(IF(VLOOKUP(X2037,Listor!$T$6:$U$7,2,FALSE)&lt;O2037,TRUE),"")</f>
        <v/>
      </c>
      <c r="Z2037" s="87"/>
      <c r="AA2037" s="104"/>
    </row>
    <row r="2038" spans="2:27" x14ac:dyDescent="0.25">
      <c r="B2038" s="68" t="s">
        <v>68</v>
      </c>
      <c r="C2038" s="80" t="str">
        <f>IFERROR(VLOOKUP(B2038,Listor!$A$6:$B$62,2,FALSE),"")</f>
        <v/>
      </c>
      <c r="D2038" s="80" t="str">
        <f>IFERROR(VLOOKUP(B2038,Listor!$A$6:$C$62,3,FALSE),"")</f>
        <v/>
      </c>
      <c r="E2038" s="110" t="s">
        <v>79</v>
      </c>
      <c r="F2038" s="66"/>
      <c r="G2038" s="35" t="str">
        <f>IFERROR(VLOOKUP(B2038,Listor!$A$6:$G$62,7,FALSE),"")</f>
        <v/>
      </c>
      <c r="H2038" s="63" t="str">
        <f>IFERROR(VLOOKUP(B2038,Listor!$N$6:$O$47,2,FALSE),"")</f>
        <v/>
      </c>
      <c r="I2038" s="63" t="str">
        <f t="shared" si="97"/>
        <v/>
      </c>
      <c r="J2038" s="96" t="str">
        <f>IFERROR(VLOOKUP(B2038,Listor!$N$6:$P$47,3,FALSE)*I2038,"")</f>
        <v/>
      </c>
      <c r="K2038" s="81"/>
      <c r="L2038" s="88" t="str">
        <f>IFERROR((VLOOKUP(B2038,Listor!$N$6:$P$47,3,FALSE)*Biologiska!K2038)+(VLOOKUP(B2038,Listor!$N$6:$Q$47,4,FALSE)),"")</f>
        <v/>
      </c>
      <c r="M2038" s="63" t="str">
        <f t="shared" si="98"/>
        <v/>
      </c>
      <c r="N2038" s="75"/>
      <c r="O2038" s="84" t="str">
        <f t="shared" si="99"/>
        <v/>
      </c>
      <c r="P2038" s="107"/>
      <c r="Q2038" s="87" t="s">
        <v>79</v>
      </c>
      <c r="R2038" s="87"/>
      <c r="S2038" s="87"/>
      <c r="T2038" s="87"/>
      <c r="U2038" s="87"/>
      <c r="V2038" s="86" t="s">
        <v>79</v>
      </c>
      <c r="W2038" s="75"/>
      <c r="X2038" s="102" t="s">
        <v>79</v>
      </c>
      <c r="Y2038" s="63" t="str">
        <f>IFERROR(IF(VLOOKUP(X2038,Listor!$T$6:$U$7,2,FALSE)&lt;O2038,TRUE),"")</f>
        <v/>
      </c>
      <c r="Z2038" s="87"/>
      <c r="AA2038" s="104"/>
    </row>
    <row r="2039" spans="2:27" x14ac:dyDescent="0.25">
      <c r="B2039" s="68" t="s">
        <v>68</v>
      </c>
      <c r="C2039" s="80" t="str">
        <f>IFERROR(VLOOKUP(B2039,Listor!$A$6:$B$62,2,FALSE),"")</f>
        <v/>
      </c>
      <c r="D2039" s="80" t="str">
        <f>IFERROR(VLOOKUP(B2039,Listor!$A$6:$C$62,3,FALSE),"")</f>
        <v/>
      </c>
      <c r="E2039" s="110" t="s">
        <v>79</v>
      </c>
      <c r="F2039" s="66"/>
      <c r="G2039" s="35" t="str">
        <f>IFERROR(VLOOKUP(B2039,Listor!$A$6:$G$62,7,FALSE),"")</f>
        <v/>
      </c>
      <c r="H2039" s="63" t="str">
        <f>IFERROR(VLOOKUP(B2039,Listor!$N$6:$O$47,2,FALSE),"")</f>
        <v/>
      </c>
      <c r="I2039" s="63" t="str">
        <f t="shared" si="97"/>
        <v/>
      </c>
      <c r="J2039" s="96" t="str">
        <f>IFERROR(VLOOKUP(B2039,Listor!$N$6:$P$47,3,FALSE)*I2039,"")</f>
        <v/>
      </c>
      <c r="K2039" s="81"/>
      <c r="L2039" s="88" t="str">
        <f>IFERROR((VLOOKUP(B2039,Listor!$N$6:$P$47,3,FALSE)*Biologiska!K2039)+(VLOOKUP(B2039,Listor!$N$6:$Q$47,4,FALSE)),"")</f>
        <v/>
      </c>
      <c r="M2039" s="63" t="str">
        <f t="shared" si="98"/>
        <v/>
      </c>
      <c r="N2039" s="75"/>
      <c r="O2039" s="84" t="str">
        <f t="shared" si="99"/>
        <v/>
      </c>
      <c r="P2039" s="107"/>
      <c r="Q2039" s="87" t="s">
        <v>79</v>
      </c>
      <c r="R2039" s="87"/>
      <c r="S2039" s="87"/>
      <c r="T2039" s="87"/>
      <c r="U2039" s="87"/>
      <c r="V2039" s="86" t="s">
        <v>79</v>
      </c>
      <c r="W2039" s="75"/>
      <c r="X2039" s="102" t="s">
        <v>79</v>
      </c>
      <c r="Y2039" s="63" t="str">
        <f>IFERROR(IF(VLOOKUP(X2039,Listor!$T$6:$U$7,2,FALSE)&lt;O2039,TRUE),"")</f>
        <v/>
      </c>
      <c r="Z2039" s="87"/>
      <c r="AA2039" s="104"/>
    </row>
    <row r="2040" spans="2:27" x14ac:dyDescent="0.25">
      <c r="B2040" s="68" t="s">
        <v>68</v>
      </c>
      <c r="C2040" s="80" t="str">
        <f>IFERROR(VLOOKUP(B2040,Listor!$A$6:$B$62,2,FALSE),"")</f>
        <v/>
      </c>
      <c r="D2040" s="80" t="str">
        <f>IFERROR(VLOOKUP(B2040,Listor!$A$6:$C$62,3,FALSE),"")</f>
        <v/>
      </c>
      <c r="E2040" s="110" t="s">
        <v>79</v>
      </c>
      <c r="F2040" s="66"/>
      <c r="G2040" s="35" t="str">
        <f>IFERROR(VLOOKUP(B2040,Listor!$A$6:$G$62,7,FALSE),"")</f>
        <v/>
      </c>
      <c r="H2040" s="63" t="str">
        <f>IFERROR(VLOOKUP(B2040,Listor!$N$6:$O$47,2,FALSE),"")</f>
        <v/>
      </c>
      <c r="I2040" s="63" t="str">
        <f t="shared" si="97"/>
        <v/>
      </c>
      <c r="J2040" s="96" t="str">
        <f>IFERROR(VLOOKUP(B2040,Listor!$N$6:$P$47,3,FALSE)*I2040,"")</f>
        <v/>
      </c>
      <c r="K2040" s="81"/>
      <c r="L2040" s="88" t="str">
        <f>IFERROR((VLOOKUP(B2040,Listor!$N$6:$P$47,3,FALSE)*Biologiska!K2040)+(VLOOKUP(B2040,Listor!$N$6:$Q$47,4,FALSE)),"")</f>
        <v/>
      </c>
      <c r="M2040" s="63" t="str">
        <f t="shared" si="98"/>
        <v/>
      </c>
      <c r="N2040" s="75"/>
      <c r="O2040" s="84" t="str">
        <f t="shared" si="99"/>
        <v/>
      </c>
      <c r="P2040" s="107"/>
      <c r="Q2040" s="87" t="s">
        <v>79</v>
      </c>
      <c r="R2040" s="87"/>
      <c r="S2040" s="87"/>
      <c r="T2040" s="87"/>
      <c r="U2040" s="87"/>
      <c r="V2040" s="86" t="s">
        <v>79</v>
      </c>
      <c r="W2040" s="75"/>
      <c r="X2040" s="102" t="s">
        <v>79</v>
      </c>
      <c r="Y2040" s="63" t="str">
        <f>IFERROR(IF(VLOOKUP(X2040,Listor!$T$6:$U$7,2,FALSE)&lt;O2040,TRUE),"")</f>
        <v/>
      </c>
      <c r="Z2040" s="87"/>
      <c r="AA2040" s="104"/>
    </row>
    <row r="2041" spans="2:27" x14ac:dyDescent="0.25">
      <c r="B2041" s="68" t="s">
        <v>68</v>
      </c>
      <c r="C2041" s="80" t="str">
        <f>IFERROR(VLOOKUP(B2041,Listor!$A$6:$B$62,2,FALSE),"")</f>
        <v/>
      </c>
      <c r="D2041" s="80" t="str">
        <f>IFERROR(VLOOKUP(B2041,Listor!$A$6:$C$62,3,FALSE),"")</f>
        <v/>
      </c>
      <c r="E2041" s="110" t="s">
        <v>79</v>
      </c>
      <c r="F2041" s="66"/>
      <c r="G2041" s="35" t="str">
        <f>IFERROR(VLOOKUP(B2041,Listor!$A$6:$G$62,7,FALSE),"")</f>
        <v/>
      </c>
      <c r="H2041" s="63" t="str">
        <f>IFERROR(VLOOKUP(B2041,Listor!$N$6:$O$47,2,FALSE),"")</f>
        <v/>
      </c>
      <c r="I2041" s="63" t="str">
        <f t="shared" si="97"/>
        <v/>
      </c>
      <c r="J2041" s="96" t="str">
        <f>IFERROR(VLOOKUP(B2041,Listor!$N$6:$P$47,3,FALSE)*I2041,"")</f>
        <v/>
      </c>
      <c r="K2041" s="81"/>
      <c r="L2041" s="88" t="str">
        <f>IFERROR((VLOOKUP(B2041,Listor!$N$6:$P$47,3,FALSE)*Biologiska!K2041)+(VLOOKUP(B2041,Listor!$N$6:$Q$47,4,FALSE)),"")</f>
        <v/>
      </c>
      <c r="M2041" s="63" t="str">
        <f t="shared" si="98"/>
        <v/>
      </c>
      <c r="N2041" s="75"/>
      <c r="O2041" s="84" t="str">
        <f t="shared" si="99"/>
        <v/>
      </c>
      <c r="P2041" s="107"/>
      <c r="Q2041" s="87" t="s">
        <v>79</v>
      </c>
      <c r="R2041" s="87"/>
      <c r="S2041" s="87"/>
      <c r="T2041" s="87"/>
      <c r="U2041" s="87"/>
      <c r="V2041" s="86" t="s">
        <v>79</v>
      </c>
      <c r="W2041" s="75"/>
      <c r="X2041" s="102" t="s">
        <v>79</v>
      </c>
      <c r="Y2041" s="63" t="str">
        <f>IFERROR(IF(VLOOKUP(X2041,Listor!$T$6:$U$7,2,FALSE)&lt;O2041,TRUE),"")</f>
        <v/>
      </c>
      <c r="Z2041" s="87"/>
      <c r="AA2041" s="104"/>
    </row>
    <row r="2042" spans="2:27" x14ac:dyDescent="0.25">
      <c r="B2042" s="68" t="s">
        <v>68</v>
      </c>
      <c r="C2042" s="80" t="str">
        <f>IFERROR(VLOOKUP(B2042,Listor!$A$6:$B$62,2,FALSE),"")</f>
        <v/>
      </c>
      <c r="D2042" s="80" t="str">
        <f>IFERROR(VLOOKUP(B2042,Listor!$A$6:$C$62,3,FALSE),"")</f>
        <v/>
      </c>
      <c r="E2042" s="110" t="s">
        <v>79</v>
      </c>
      <c r="F2042" s="66"/>
      <c r="G2042" s="35" t="str">
        <f>IFERROR(VLOOKUP(B2042,Listor!$A$6:$G$62,7,FALSE),"")</f>
        <v/>
      </c>
      <c r="H2042" s="63" t="str">
        <f>IFERROR(VLOOKUP(B2042,Listor!$N$6:$O$47,2,FALSE),"")</f>
        <v/>
      </c>
      <c r="I2042" s="63" t="str">
        <f t="shared" si="97"/>
        <v/>
      </c>
      <c r="J2042" s="96" t="str">
        <f>IFERROR(VLOOKUP(B2042,Listor!$N$6:$P$47,3,FALSE)*I2042,"")</f>
        <v/>
      </c>
      <c r="K2042" s="81"/>
      <c r="L2042" s="88" t="str">
        <f>IFERROR((VLOOKUP(B2042,Listor!$N$6:$P$47,3,FALSE)*Biologiska!K2042)+(VLOOKUP(B2042,Listor!$N$6:$Q$47,4,FALSE)),"")</f>
        <v/>
      </c>
      <c r="M2042" s="63" t="str">
        <f t="shared" si="98"/>
        <v/>
      </c>
      <c r="N2042" s="75"/>
      <c r="O2042" s="84" t="str">
        <f t="shared" si="99"/>
        <v/>
      </c>
      <c r="P2042" s="107"/>
      <c r="Q2042" s="87" t="s">
        <v>79</v>
      </c>
      <c r="R2042" s="87"/>
      <c r="S2042" s="87"/>
      <c r="T2042" s="87"/>
      <c r="U2042" s="87"/>
      <c r="V2042" s="86" t="s">
        <v>79</v>
      </c>
      <c r="W2042" s="75"/>
      <c r="X2042" s="102" t="s">
        <v>79</v>
      </c>
      <c r="Y2042" s="63" t="str">
        <f>IFERROR(IF(VLOOKUP(X2042,Listor!$T$6:$U$7,2,FALSE)&lt;O2042,TRUE),"")</f>
        <v/>
      </c>
      <c r="Z2042" s="87"/>
      <c r="AA2042" s="104"/>
    </row>
    <row r="2043" spans="2:27" x14ac:dyDescent="0.25">
      <c r="B2043" s="68" t="s">
        <v>68</v>
      </c>
      <c r="C2043" s="80" t="str">
        <f>IFERROR(VLOOKUP(B2043,Listor!$A$6:$B$62,2,FALSE),"")</f>
        <v/>
      </c>
      <c r="D2043" s="80" t="str">
        <f>IFERROR(VLOOKUP(B2043,Listor!$A$6:$C$62,3,FALSE),"")</f>
        <v/>
      </c>
      <c r="E2043" s="110" t="s">
        <v>79</v>
      </c>
      <c r="F2043" s="66"/>
      <c r="G2043" s="35" t="str">
        <f>IFERROR(VLOOKUP(B2043,Listor!$A$6:$G$62,7,FALSE),"")</f>
        <v/>
      </c>
      <c r="H2043" s="63" t="str">
        <f>IFERROR(VLOOKUP(B2043,Listor!$N$6:$O$47,2,FALSE),"")</f>
        <v/>
      </c>
      <c r="I2043" s="63" t="str">
        <f t="shared" si="97"/>
        <v/>
      </c>
      <c r="J2043" s="96" t="str">
        <f>IFERROR(VLOOKUP(B2043,Listor!$N$6:$P$47,3,FALSE)*I2043,"")</f>
        <v/>
      </c>
      <c r="K2043" s="81"/>
      <c r="L2043" s="88" t="str">
        <f>IFERROR((VLOOKUP(B2043,Listor!$N$6:$P$47,3,FALSE)*Biologiska!K2043)+(VLOOKUP(B2043,Listor!$N$6:$Q$47,4,FALSE)),"")</f>
        <v/>
      </c>
      <c r="M2043" s="63" t="str">
        <f t="shared" si="98"/>
        <v/>
      </c>
      <c r="N2043" s="75"/>
      <c r="O2043" s="84" t="str">
        <f t="shared" si="99"/>
        <v/>
      </c>
      <c r="P2043" s="107"/>
      <c r="Q2043" s="87" t="s">
        <v>79</v>
      </c>
      <c r="R2043" s="87"/>
      <c r="S2043" s="87"/>
      <c r="T2043" s="87"/>
      <c r="U2043" s="87"/>
      <c r="V2043" s="86" t="s">
        <v>79</v>
      </c>
      <c r="W2043" s="75"/>
      <c r="X2043" s="102" t="s">
        <v>79</v>
      </c>
      <c r="Y2043" s="63" t="str">
        <f>IFERROR(IF(VLOOKUP(X2043,Listor!$T$6:$U$7,2,FALSE)&lt;O2043,TRUE),"")</f>
        <v/>
      </c>
      <c r="Z2043" s="87"/>
      <c r="AA2043" s="104"/>
    </row>
    <row r="2044" spans="2:27" x14ac:dyDescent="0.25">
      <c r="B2044" s="68" t="s">
        <v>68</v>
      </c>
      <c r="C2044" s="80" t="str">
        <f>IFERROR(VLOOKUP(B2044,Listor!$A$6:$B$62,2,FALSE),"")</f>
        <v/>
      </c>
      <c r="D2044" s="80" t="str">
        <f>IFERROR(VLOOKUP(B2044,Listor!$A$6:$C$62,3,FALSE),"")</f>
        <v/>
      </c>
      <c r="E2044" s="110" t="s">
        <v>79</v>
      </c>
      <c r="F2044" s="66"/>
      <c r="G2044" s="35" t="str">
        <f>IFERROR(VLOOKUP(B2044,Listor!$A$6:$G$62,7,FALSE),"")</f>
        <v/>
      </c>
      <c r="H2044" s="63" t="str">
        <f>IFERROR(VLOOKUP(B2044,Listor!$N$6:$O$47,2,FALSE),"")</f>
        <v/>
      </c>
      <c r="I2044" s="63" t="str">
        <f t="shared" si="97"/>
        <v/>
      </c>
      <c r="J2044" s="96" t="str">
        <f>IFERROR(VLOOKUP(B2044,Listor!$N$6:$P$47,3,FALSE)*I2044,"")</f>
        <v/>
      </c>
      <c r="K2044" s="81"/>
      <c r="L2044" s="88" t="str">
        <f>IFERROR((VLOOKUP(B2044,Listor!$N$6:$P$47,3,FALSE)*Biologiska!K2044)+(VLOOKUP(B2044,Listor!$N$6:$Q$47,4,FALSE)),"")</f>
        <v/>
      </c>
      <c r="M2044" s="63" t="str">
        <f t="shared" si="98"/>
        <v/>
      </c>
      <c r="N2044" s="75"/>
      <c r="O2044" s="84" t="str">
        <f t="shared" si="99"/>
        <v/>
      </c>
      <c r="P2044" s="107"/>
      <c r="Q2044" s="87" t="s">
        <v>79</v>
      </c>
      <c r="R2044" s="87"/>
      <c r="S2044" s="87"/>
      <c r="T2044" s="87"/>
      <c r="U2044" s="87"/>
      <c r="V2044" s="86" t="s">
        <v>79</v>
      </c>
      <c r="W2044" s="75"/>
      <c r="X2044" s="102" t="s">
        <v>79</v>
      </c>
      <c r="Y2044" s="63" t="str">
        <f>IFERROR(IF(VLOOKUP(X2044,Listor!$T$6:$U$7,2,FALSE)&lt;O2044,TRUE),"")</f>
        <v/>
      </c>
      <c r="Z2044" s="87"/>
      <c r="AA2044" s="104"/>
    </row>
    <row r="2045" spans="2:27" x14ac:dyDescent="0.25">
      <c r="B2045" s="68" t="s">
        <v>68</v>
      </c>
      <c r="C2045" s="80" t="str">
        <f>IFERROR(VLOOKUP(B2045,Listor!$A$6:$B$62,2,FALSE),"")</f>
        <v/>
      </c>
      <c r="D2045" s="80" t="str">
        <f>IFERROR(VLOOKUP(B2045,Listor!$A$6:$C$62,3,FALSE),"")</f>
        <v/>
      </c>
      <c r="E2045" s="110" t="s">
        <v>79</v>
      </c>
      <c r="F2045" s="66"/>
      <c r="G2045" s="35" t="str">
        <f>IFERROR(VLOOKUP(B2045,Listor!$A$6:$G$62,7,FALSE),"")</f>
        <v/>
      </c>
      <c r="H2045" s="63" t="str">
        <f>IFERROR(VLOOKUP(B2045,Listor!$N$6:$O$47,2,FALSE),"")</f>
        <v/>
      </c>
      <c r="I2045" s="63" t="str">
        <f t="shared" si="97"/>
        <v/>
      </c>
      <c r="J2045" s="96" t="str">
        <f>IFERROR(VLOOKUP(B2045,Listor!$N$6:$P$47,3,FALSE)*I2045,"")</f>
        <v/>
      </c>
      <c r="K2045" s="81"/>
      <c r="L2045" s="88" t="str">
        <f>IFERROR((VLOOKUP(B2045,Listor!$N$6:$P$47,3,FALSE)*Biologiska!K2045)+(VLOOKUP(B2045,Listor!$N$6:$Q$47,4,FALSE)),"")</f>
        <v/>
      </c>
      <c r="M2045" s="63" t="str">
        <f t="shared" si="98"/>
        <v/>
      </c>
      <c r="N2045" s="75"/>
      <c r="O2045" s="84" t="str">
        <f t="shared" si="99"/>
        <v/>
      </c>
      <c r="P2045" s="107"/>
      <c r="Q2045" s="87" t="s">
        <v>79</v>
      </c>
      <c r="R2045" s="87"/>
      <c r="S2045" s="87"/>
      <c r="T2045" s="87"/>
      <c r="U2045" s="87"/>
      <c r="V2045" s="86" t="s">
        <v>79</v>
      </c>
      <c r="W2045" s="75"/>
      <c r="X2045" s="102" t="s">
        <v>79</v>
      </c>
      <c r="Y2045" s="63" t="str">
        <f>IFERROR(IF(VLOOKUP(X2045,Listor!$T$6:$U$7,2,FALSE)&lt;O2045,TRUE),"")</f>
        <v/>
      </c>
      <c r="Z2045" s="87"/>
      <c r="AA2045" s="104"/>
    </row>
    <row r="2046" spans="2:27" x14ac:dyDescent="0.25">
      <c r="B2046" s="68" t="s">
        <v>68</v>
      </c>
      <c r="C2046" s="80" t="str">
        <f>IFERROR(VLOOKUP(B2046,Listor!$A$6:$B$62,2,FALSE),"")</f>
        <v/>
      </c>
      <c r="D2046" s="80" t="str">
        <f>IFERROR(VLOOKUP(B2046,Listor!$A$6:$C$62,3,FALSE),"")</f>
        <v/>
      </c>
      <c r="E2046" s="110" t="s">
        <v>79</v>
      </c>
      <c r="F2046" s="66"/>
      <c r="G2046" s="35" t="str">
        <f>IFERROR(VLOOKUP(B2046,Listor!$A$6:$G$62,7,FALSE),"")</f>
        <v/>
      </c>
      <c r="H2046" s="63" t="str">
        <f>IFERROR(VLOOKUP(B2046,Listor!$N$6:$O$47,2,FALSE),"")</f>
        <v/>
      </c>
      <c r="I2046" s="63" t="str">
        <f t="shared" si="97"/>
        <v/>
      </c>
      <c r="J2046" s="96" t="str">
        <f>IFERROR(VLOOKUP(B2046,Listor!$N$6:$P$47,3,FALSE)*I2046,"")</f>
        <v/>
      </c>
      <c r="K2046" s="81"/>
      <c r="L2046" s="88" t="str">
        <f>IFERROR((VLOOKUP(B2046,Listor!$N$6:$P$47,3,FALSE)*Biologiska!K2046)+(VLOOKUP(B2046,Listor!$N$6:$Q$47,4,FALSE)),"")</f>
        <v/>
      </c>
      <c r="M2046" s="63" t="str">
        <f t="shared" si="98"/>
        <v/>
      </c>
      <c r="N2046" s="75"/>
      <c r="O2046" s="84" t="str">
        <f t="shared" si="99"/>
        <v/>
      </c>
      <c r="P2046" s="107"/>
      <c r="Q2046" s="87" t="s">
        <v>79</v>
      </c>
      <c r="R2046" s="87"/>
      <c r="S2046" s="87"/>
      <c r="T2046" s="87"/>
      <c r="U2046" s="87"/>
      <c r="V2046" s="86" t="s">
        <v>79</v>
      </c>
      <c r="W2046" s="75"/>
      <c r="X2046" s="102" t="s">
        <v>79</v>
      </c>
      <c r="Y2046" s="63" t="str">
        <f>IFERROR(IF(VLOOKUP(X2046,Listor!$T$6:$U$7,2,FALSE)&lt;O2046,TRUE),"")</f>
        <v/>
      </c>
      <c r="Z2046" s="87"/>
      <c r="AA2046" s="104"/>
    </row>
    <row r="2047" spans="2:27" x14ac:dyDescent="0.25">
      <c r="B2047" s="68" t="s">
        <v>68</v>
      </c>
      <c r="C2047" s="80" t="str">
        <f>IFERROR(VLOOKUP(B2047,Listor!$A$6:$B$62,2,FALSE),"")</f>
        <v/>
      </c>
      <c r="D2047" s="80" t="str">
        <f>IFERROR(VLOOKUP(B2047,Listor!$A$6:$C$62,3,FALSE),"")</f>
        <v/>
      </c>
      <c r="E2047" s="110" t="s">
        <v>79</v>
      </c>
      <c r="F2047" s="66"/>
      <c r="G2047" s="35" t="str">
        <f>IFERROR(VLOOKUP(B2047,Listor!$A$6:$G$62,7,FALSE),"")</f>
        <v/>
      </c>
      <c r="H2047" s="63" t="str">
        <f>IFERROR(VLOOKUP(B2047,Listor!$N$6:$O$47,2,FALSE),"")</f>
        <v/>
      </c>
      <c r="I2047" s="63" t="str">
        <f t="shared" si="97"/>
        <v/>
      </c>
      <c r="J2047" s="96" t="str">
        <f>IFERROR(VLOOKUP(B2047,Listor!$N$6:$P$47,3,FALSE)*I2047,"")</f>
        <v/>
      </c>
      <c r="K2047" s="81"/>
      <c r="L2047" s="88" t="str">
        <f>IFERROR((VLOOKUP(B2047,Listor!$N$6:$P$47,3,FALSE)*Biologiska!K2047)+(VLOOKUP(B2047,Listor!$N$6:$Q$47,4,FALSE)),"")</f>
        <v/>
      </c>
      <c r="M2047" s="63" t="str">
        <f t="shared" si="98"/>
        <v/>
      </c>
      <c r="N2047" s="75"/>
      <c r="O2047" s="84" t="str">
        <f t="shared" si="99"/>
        <v/>
      </c>
      <c r="P2047" s="107"/>
      <c r="Q2047" s="87" t="s">
        <v>79</v>
      </c>
      <c r="R2047" s="87"/>
      <c r="S2047" s="87"/>
      <c r="T2047" s="87"/>
      <c r="U2047" s="87"/>
      <c r="V2047" s="86" t="s">
        <v>79</v>
      </c>
      <c r="W2047" s="75"/>
      <c r="X2047" s="102" t="s">
        <v>79</v>
      </c>
      <c r="Y2047" s="63" t="str">
        <f>IFERROR(IF(VLOOKUP(X2047,Listor!$T$6:$U$7,2,FALSE)&lt;O2047,TRUE),"")</f>
        <v/>
      </c>
      <c r="Z2047" s="87"/>
      <c r="AA2047" s="104"/>
    </row>
    <row r="2048" spans="2:27" x14ac:dyDescent="0.25">
      <c r="B2048" s="68" t="s">
        <v>68</v>
      </c>
      <c r="C2048" s="80" t="str">
        <f>IFERROR(VLOOKUP(B2048,Listor!$A$6:$B$62,2,FALSE),"")</f>
        <v/>
      </c>
      <c r="D2048" s="80" t="str">
        <f>IFERROR(VLOOKUP(B2048,Listor!$A$6:$C$62,3,FALSE),"")</f>
        <v/>
      </c>
      <c r="E2048" s="110" t="s">
        <v>79</v>
      </c>
      <c r="F2048" s="66"/>
      <c r="G2048" s="35" t="str">
        <f>IFERROR(VLOOKUP(B2048,Listor!$A$6:$G$62,7,FALSE),"")</f>
        <v/>
      </c>
      <c r="H2048" s="63" t="str">
        <f>IFERROR(VLOOKUP(B2048,Listor!$N$6:$O$47,2,FALSE),"")</f>
        <v/>
      </c>
      <c r="I2048" s="63" t="str">
        <f t="shared" si="97"/>
        <v/>
      </c>
      <c r="J2048" s="96" t="str">
        <f>IFERROR(VLOOKUP(B2048,Listor!$N$6:$P$47,3,FALSE)*I2048,"")</f>
        <v/>
      </c>
      <c r="K2048" s="81"/>
      <c r="L2048" s="88" t="str">
        <f>IFERROR((VLOOKUP(B2048,Listor!$N$6:$P$47,3,FALSE)*Biologiska!K2048)+(VLOOKUP(B2048,Listor!$N$6:$Q$47,4,FALSE)),"")</f>
        <v/>
      </c>
      <c r="M2048" s="63" t="str">
        <f t="shared" si="98"/>
        <v/>
      </c>
      <c r="N2048" s="75"/>
      <c r="O2048" s="84" t="str">
        <f t="shared" si="99"/>
        <v/>
      </c>
      <c r="P2048" s="107"/>
      <c r="Q2048" s="87" t="s">
        <v>79</v>
      </c>
      <c r="R2048" s="87"/>
      <c r="S2048" s="87"/>
      <c r="T2048" s="87"/>
      <c r="U2048" s="87"/>
      <c r="V2048" s="86" t="s">
        <v>79</v>
      </c>
      <c r="W2048" s="75"/>
      <c r="X2048" s="102" t="s">
        <v>79</v>
      </c>
      <c r="Y2048" s="63" t="str">
        <f>IFERROR(IF(VLOOKUP(X2048,Listor!$T$6:$U$7,2,FALSE)&lt;O2048,TRUE),"")</f>
        <v/>
      </c>
      <c r="Z2048" s="87"/>
      <c r="AA2048" s="104"/>
    </row>
    <row r="2049" spans="2:27" x14ac:dyDescent="0.25">
      <c r="B2049" s="68" t="s">
        <v>68</v>
      </c>
      <c r="C2049" s="80" t="str">
        <f>IFERROR(VLOOKUP(B2049,Listor!$A$6:$B$62,2,FALSE),"")</f>
        <v/>
      </c>
      <c r="D2049" s="80" t="str">
        <f>IFERROR(VLOOKUP(B2049,Listor!$A$6:$C$62,3,FALSE),"")</f>
        <v/>
      </c>
      <c r="E2049" s="110" t="s">
        <v>79</v>
      </c>
      <c r="F2049" s="66"/>
      <c r="G2049" s="35" t="str">
        <f>IFERROR(VLOOKUP(B2049,Listor!$A$6:$G$62,7,FALSE),"")</f>
        <v/>
      </c>
      <c r="H2049" s="63" t="str">
        <f>IFERROR(VLOOKUP(B2049,Listor!$N$6:$O$47,2,FALSE),"")</f>
        <v/>
      </c>
      <c r="I2049" s="63" t="str">
        <f t="shared" si="97"/>
        <v/>
      </c>
      <c r="J2049" s="96" t="str">
        <f>IFERROR(VLOOKUP(B2049,Listor!$N$6:$P$47,3,FALSE)*I2049,"")</f>
        <v/>
      </c>
      <c r="K2049" s="81"/>
      <c r="L2049" s="88" t="str">
        <f>IFERROR((VLOOKUP(B2049,Listor!$N$6:$P$47,3,FALSE)*Biologiska!K2049)+(VLOOKUP(B2049,Listor!$N$6:$Q$47,4,FALSE)),"")</f>
        <v/>
      </c>
      <c r="M2049" s="63" t="str">
        <f t="shared" si="98"/>
        <v/>
      </c>
      <c r="N2049" s="75"/>
      <c r="O2049" s="84" t="str">
        <f t="shared" si="99"/>
        <v/>
      </c>
      <c r="P2049" s="107"/>
      <c r="Q2049" s="87" t="s">
        <v>79</v>
      </c>
      <c r="R2049" s="87"/>
      <c r="S2049" s="87"/>
      <c r="T2049" s="87"/>
      <c r="U2049" s="87"/>
      <c r="V2049" s="86" t="s">
        <v>79</v>
      </c>
      <c r="W2049" s="75"/>
      <c r="X2049" s="102" t="s">
        <v>79</v>
      </c>
      <c r="Y2049" s="63" t="str">
        <f>IFERROR(IF(VLOOKUP(X2049,Listor!$T$6:$U$7,2,FALSE)&lt;O2049,TRUE),"")</f>
        <v/>
      </c>
      <c r="Z2049" s="87"/>
      <c r="AA2049" s="104"/>
    </row>
    <row r="2050" spans="2:27" x14ac:dyDescent="0.25">
      <c r="B2050" s="68" t="s">
        <v>68</v>
      </c>
      <c r="C2050" s="80" t="str">
        <f>IFERROR(VLOOKUP(B2050,Listor!$A$6:$B$62,2,FALSE),"")</f>
        <v/>
      </c>
      <c r="D2050" s="80" t="str">
        <f>IFERROR(VLOOKUP(B2050,Listor!$A$6:$C$62,3,FALSE),"")</f>
        <v/>
      </c>
      <c r="E2050" s="110" t="s">
        <v>79</v>
      </c>
      <c r="F2050" s="66"/>
      <c r="G2050" s="35" t="str">
        <f>IFERROR(VLOOKUP(B2050,Listor!$A$6:$G$62,7,FALSE),"")</f>
        <v/>
      </c>
      <c r="H2050" s="63" t="str">
        <f>IFERROR(VLOOKUP(B2050,Listor!$N$6:$O$47,2,FALSE),"")</f>
        <v/>
      </c>
      <c r="I2050" s="63" t="str">
        <f t="shared" si="97"/>
        <v/>
      </c>
      <c r="J2050" s="96" t="str">
        <f>IFERROR(VLOOKUP(B2050,Listor!$N$6:$P$47,3,FALSE)*I2050,"")</f>
        <v/>
      </c>
      <c r="K2050" s="81"/>
      <c r="L2050" s="88" t="str">
        <f>IFERROR((VLOOKUP(B2050,Listor!$N$6:$P$47,3,FALSE)*Biologiska!K2050)+(VLOOKUP(B2050,Listor!$N$6:$Q$47,4,FALSE)),"")</f>
        <v/>
      </c>
      <c r="M2050" s="63" t="str">
        <f t="shared" si="98"/>
        <v/>
      </c>
      <c r="N2050" s="75"/>
      <c r="O2050" s="84" t="str">
        <f t="shared" si="99"/>
        <v/>
      </c>
      <c r="P2050" s="107"/>
      <c r="Q2050" s="87" t="s">
        <v>79</v>
      </c>
      <c r="R2050" s="87"/>
      <c r="S2050" s="87"/>
      <c r="T2050" s="87"/>
      <c r="U2050" s="87"/>
      <c r="V2050" s="86" t="s">
        <v>79</v>
      </c>
      <c r="W2050" s="75"/>
      <c r="X2050" s="102" t="s">
        <v>79</v>
      </c>
      <c r="Y2050" s="63" t="str">
        <f>IFERROR(IF(VLOOKUP(X2050,Listor!$T$6:$U$7,2,FALSE)&lt;O2050,TRUE),"")</f>
        <v/>
      </c>
      <c r="Z2050" s="87"/>
      <c r="AA2050" s="104"/>
    </row>
    <row r="2051" spans="2:27" x14ac:dyDescent="0.25">
      <c r="B2051" s="68" t="s">
        <v>68</v>
      </c>
      <c r="C2051" s="80" t="str">
        <f>IFERROR(VLOOKUP(B2051,Listor!$A$6:$B$62,2,FALSE),"")</f>
        <v/>
      </c>
      <c r="D2051" s="80" t="str">
        <f>IFERROR(VLOOKUP(B2051,Listor!$A$6:$C$62,3,FALSE),"")</f>
        <v/>
      </c>
      <c r="E2051" s="110" t="s">
        <v>79</v>
      </c>
      <c r="F2051" s="66"/>
      <c r="G2051" s="35" t="str">
        <f>IFERROR(VLOOKUP(B2051,Listor!$A$6:$G$62,7,FALSE),"")</f>
        <v/>
      </c>
      <c r="H2051" s="63" t="str">
        <f>IFERROR(VLOOKUP(B2051,Listor!$N$6:$O$47,2,FALSE),"")</f>
        <v/>
      </c>
      <c r="I2051" s="63" t="str">
        <f t="shared" si="97"/>
        <v/>
      </c>
      <c r="J2051" s="96" t="str">
        <f>IFERROR(VLOOKUP(B2051,Listor!$N$6:$P$47,3,FALSE)*I2051,"")</f>
        <v/>
      </c>
      <c r="K2051" s="81"/>
      <c r="L2051" s="88" t="str">
        <f>IFERROR((VLOOKUP(B2051,Listor!$N$6:$P$47,3,FALSE)*Biologiska!K2051)+(VLOOKUP(B2051,Listor!$N$6:$Q$47,4,FALSE)),"")</f>
        <v/>
      </c>
      <c r="M2051" s="63" t="str">
        <f t="shared" si="98"/>
        <v/>
      </c>
      <c r="N2051" s="75"/>
      <c r="O2051" s="84" t="str">
        <f t="shared" si="99"/>
        <v/>
      </c>
      <c r="P2051" s="107"/>
      <c r="Q2051" s="87" t="s">
        <v>79</v>
      </c>
      <c r="R2051" s="87"/>
      <c r="S2051" s="87"/>
      <c r="T2051" s="87"/>
      <c r="U2051" s="87"/>
      <c r="V2051" s="86" t="s">
        <v>79</v>
      </c>
      <c r="W2051" s="75"/>
      <c r="X2051" s="102" t="s">
        <v>79</v>
      </c>
      <c r="Y2051" s="63" t="str">
        <f>IFERROR(IF(VLOOKUP(X2051,Listor!$T$6:$U$7,2,FALSE)&lt;O2051,TRUE),"")</f>
        <v/>
      </c>
      <c r="Z2051" s="87"/>
      <c r="AA2051" s="104"/>
    </row>
    <row r="2052" spans="2:27" x14ac:dyDescent="0.25">
      <c r="B2052" s="68" t="s">
        <v>68</v>
      </c>
      <c r="C2052" s="80" t="str">
        <f>IFERROR(VLOOKUP(B2052,Listor!$A$6:$B$62,2,FALSE),"")</f>
        <v/>
      </c>
      <c r="D2052" s="80" t="str">
        <f>IFERROR(VLOOKUP(B2052,Listor!$A$6:$C$62,3,FALSE),"")</f>
        <v/>
      </c>
      <c r="E2052" s="110" t="s">
        <v>79</v>
      </c>
      <c r="F2052" s="66"/>
      <c r="G2052" s="35" t="str">
        <f>IFERROR(VLOOKUP(B2052,Listor!$A$6:$G$62,7,FALSE),"")</f>
        <v/>
      </c>
      <c r="H2052" s="63" t="str">
        <f>IFERROR(VLOOKUP(B2052,Listor!$N$6:$O$47,2,FALSE),"")</f>
        <v/>
      </c>
      <c r="I2052" s="63" t="str">
        <f t="shared" si="97"/>
        <v/>
      </c>
      <c r="J2052" s="96" t="str">
        <f>IFERROR(VLOOKUP(B2052,Listor!$N$6:$P$47,3,FALSE)*I2052,"")</f>
        <v/>
      </c>
      <c r="K2052" s="81"/>
      <c r="L2052" s="88" t="str">
        <f>IFERROR((VLOOKUP(B2052,Listor!$N$6:$P$47,3,FALSE)*Biologiska!K2052)+(VLOOKUP(B2052,Listor!$N$6:$Q$47,4,FALSE)),"")</f>
        <v/>
      </c>
      <c r="M2052" s="63" t="str">
        <f t="shared" si="98"/>
        <v/>
      </c>
      <c r="N2052" s="75"/>
      <c r="O2052" s="84" t="str">
        <f t="shared" si="99"/>
        <v/>
      </c>
      <c r="P2052" s="107"/>
      <c r="Q2052" s="87" t="s">
        <v>79</v>
      </c>
      <c r="R2052" s="87"/>
      <c r="S2052" s="87"/>
      <c r="T2052" s="87"/>
      <c r="U2052" s="87"/>
      <c r="V2052" s="86" t="s">
        <v>79</v>
      </c>
      <c r="W2052" s="75"/>
      <c r="X2052" s="102" t="s">
        <v>79</v>
      </c>
      <c r="Y2052" s="63" t="str">
        <f>IFERROR(IF(VLOOKUP(X2052,Listor!$T$6:$U$7,2,FALSE)&lt;O2052,TRUE),"")</f>
        <v/>
      </c>
      <c r="Z2052" s="87"/>
      <c r="AA2052" s="104"/>
    </row>
    <row r="2053" spans="2:27" x14ac:dyDescent="0.25">
      <c r="B2053" s="68" t="s">
        <v>68</v>
      </c>
      <c r="C2053" s="80" t="str">
        <f>IFERROR(VLOOKUP(B2053,Listor!$A$6:$B$62,2,FALSE),"")</f>
        <v/>
      </c>
      <c r="D2053" s="80" t="str">
        <f>IFERROR(VLOOKUP(B2053,Listor!$A$6:$C$62,3,FALSE),"")</f>
        <v/>
      </c>
      <c r="E2053" s="110" t="s">
        <v>79</v>
      </c>
      <c r="F2053" s="66"/>
      <c r="G2053" s="35" t="str">
        <f>IFERROR(VLOOKUP(B2053,Listor!$A$6:$G$62,7,FALSE),"")</f>
        <v/>
      </c>
      <c r="H2053" s="63" t="str">
        <f>IFERROR(VLOOKUP(B2053,Listor!$N$6:$O$47,2,FALSE),"")</f>
        <v/>
      </c>
      <c r="I2053" s="63" t="str">
        <f t="shared" si="97"/>
        <v/>
      </c>
      <c r="J2053" s="96" t="str">
        <f>IFERROR(VLOOKUP(B2053,Listor!$N$6:$P$47,3,FALSE)*I2053,"")</f>
        <v/>
      </c>
      <c r="K2053" s="81"/>
      <c r="L2053" s="88" t="str">
        <f>IFERROR((VLOOKUP(B2053,Listor!$N$6:$P$47,3,FALSE)*Biologiska!K2053)+(VLOOKUP(B2053,Listor!$N$6:$Q$47,4,FALSE)),"")</f>
        <v/>
      </c>
      <c r="M2053" s="63" t="str">
        <f t="shared" si="98"/>
        <v/>
      </c>
      <c r="N2053" s="75"/>
      <c r="O2053" s="84" t="str">
        <f t="shared" si="99"/>
        <v/>
      </c>
      <c r="P2053" s="107"/>
      <c r="Q2053" s="87" t="s">
        <v>79</v>
      </c>
      <c r="R2053" s="87"/>
      <c r="S2053" s="87"/>
      <c r="T2053" s="87"/>
      <c r="U2053" s="87"/>
      <c r="V2053" s="86" t="s">
        <v>79</v>
      </c>
      <c r="W2053" s="75"/>
      <c r="X2053" s="102" t="s">
        <v>79</v>
      </c>
      <c r="Y2053" s="63" t="str">
        <f>IFERROR(IF(VLOOKUP(X2053,Listor!$T$6:$U$7,2,FALSE)&lt;O2053,TRUE),"")</f>
        <v/>
      </c>
      <c r="Z2053" s="87"/>
      <c r="AA2053" s="104"/>
    </row>
    <row r="2054" spans="2:27" x14ac:dyDescent="0.25">
      <c r="B2054" s="68" t="s">
        <v>68</v>
      </c>
      <c r="C2054" s="80" t="str">
        <f>IFERROR(VLOOKUP(B2054,Listor!$A$6:$B$62,2,FALSE),"")</f>
        <v/>
      </c>
      <c r="D2054" s="80" t="str">
        <f>IFERROR(VLOOKUP(B2054,Listor!$A$6:$C$62,3,FALSE),"")</f>
        <v/>
      </c>
      <c r="E2054" s="110" t="s">
        <v>79</v>
      </c>
      <c r="F2054" s="66"/>
      <c r="G2054" s="35" t="str">
        <f>IFERROR(VLOOKUP(B2054,Listor!$A$6:$G$62,7,FALSE),"")</f>
        <v/>
      </c>
      <c r="H2054" s="63" t="str">
        <f>IFERROR(VLOOKUP(B2054,Listor!$N$6:$O$47,2,FALSE),"")</f>
        <v/>
      </c>
      <c r="I2054" s="63" t="str">
        <f t="shared" si="97"/>
        <v/>
      </c>
      <c r="J2054" s="96" t="str">
        <f>IFERROR(VLOOKUP(B2054,Listor!$N$6:$P$47,3,FALSE)*I2054,"")</f>
        <v/>
      </c>
      <c r="K2054" s="81"/>
      <c r="L2054" s="88" t="str">
        <f>IFERROR((VLOOKUP(B2054,Listor!$N$6:$P$47,3,FALSE)*Biologiska!K2054)+(VLOOKUP(B2054,Listor!$N$6:$Q$47,4,FALSE)),"")</f>
        <v/>
      </c>
      <c r="M2054" s="63" t="str">
        <f t="shared" si="98"/>
        <v/>
      </c>
      <c r="N2054" s="75"/>
      <c r="O2054" s="84" t="str">
        <f t="shared" si="99"/>
        <v/>
      </c>
      <c r="P2054" s="107"/>
      <c r="Q2054" s="87" t="s">
        <v>79</v>
      </c>
      <c r="R2054" s="87"/>
      <c r="S2054" s="87"/>
      <c r="T2054" s="87"/>
      <c r="U2054" s="87"/>
      <c r="V2054" s="86" t="s">
        <v>79</v>
      </c>
      <c r="W2054" s="75"/>
      <c r="X2054" s="102" t="s">
        <v>79</v>
      </c>
      <c r="Y2054" s="63" t="str">
        <f>IFERROR(IF(VLOOKUP(X2054,Listor!$T$6:$U$7,2,FALSE)&lt;O2054,TRUE),"")</f>
        <v/>
      </c>
      <c r="Z2054" s="87"/>
      <c r="AA2054" s="104"/>
    </row>
    <row r="2055" spans="2:27" x14ac:dyDescent="0.25">
      <c r="B2055" s="68" t="s">
        <v>68</v>
      </c>
      <c r="C2055" s="80" t="str">
        <f>IFERROR(VLOOKUP(B2055,Listor!$A$6:$B$62,2,FALSE),"")</f>
        <v/>
      </c>
      <c r="D2055" s="80" t="str">
        <f>IFERROR(VLOOKUP(B2055,Listor!$A$6:$C$62,3,FALSE),"")</f>
        <v/>
      </c>
      <c r="E2055" s="110" t="s">
        <v>79</v>
      </c>
      <c r="F2055" s="66"/>
      <c r="G2055" s="35" t="str">
        <f>IFERROR(VLOOKUP(B2055,Listor!$A$6:$G$62,7,FALSE),"")</f>
        <v/>
      </c>
      <c r="H2055" s="63" t="str">
        <f>IFERROR(VLOOKUP(B2055,Listor!$N$6:$O$47,2,FALSE),"")</f>
        <v/>
      </c>
      <c r="I2055" s="63" t="str">
        <f t="shared" si="97"/>
        <v/>
      </c>
      <c r="J2055" s="96" t="str">
        <f>IFERROR(VLOOKUP(B2055,Listor!$N$6:$P$47,3,FALSE)*I2055,"")</f>
        <v/>
      </c>
      <c r="K2055" s="81"/>
      <c r="L2055" s="88" t="str">
        <f>IFERROR((VLOOKUP(B2055,Listor!$N$6:$P$47,3,FALSE)*Biologiska!K2055)+(VLOOKUP(B2055,Listor!$N$6:$Q$47,4,FALSE)),"")</f>
        <v/>
      </c>
      <c r="M2055" s="63" t="str">
        <f t="shared" si="98"/>
        <v/>
      </c>
      <c r="N2055" s="75"/>
      <c r="O2055" s="84" t="str">
        <f t="shared" si="99"/>
        <v/>
      </c>
      <c r="P2055" s="107"/>
      <c r="Q2055" s="87" t="s">
        <v>79</v>
      </c>
      <c r="R2055" s="87"/>
      <c r="S2055" s="87"/>
      <c r="T2055" s="87"/>
      <c r="U2055" s="87"/>
      <c r="V2055" s="86" t="s">
        <v>79</v>
      </c>
      <c r="W2055" s="75"/>
      <c r="X2055" s="102" t="s">
        <v>79</v>
      </c>
      <c r="Y2055" s="63" t="str">
        <f>IFERROR(IF(VLOOKUP(X2055,Listor!$T$6:$U$7,2,FALSE)&lt;O2055,TRUE),"")</f>
        <v/>
      </c>
      <c r="Z2055" s="87"/>
      <c r="AA2055" s="104"/>
    </row>
    <row r="2056" spans="2:27" x14ac:dyDescent="0.25">
      <c r="B2056" s="68" t="s">
        <v>68</v>
      </c>
      <c r="C2056" s="80" t="str">
        <f>IFERROR(VLOOKUP(B2056,Listor!$A$6:$B$62,2,FALSE),"")</f>
        <v/>
      </c>
      <c r="D2056" s="80" t="str">
        <f>IFERROR(VLOOKUP(B2056,Listor!$A$6:$C$62,3,FALSE),"")</f>
        <v/>
      </c>
      <c r="E2056" s="110" t="s">
        <v>79</v>
      </c>
      <c r="F2056" s="66"/>
      <c r="G2056" s="35" t="str">
        <f>IFERROR(VLOOKUP(B2056,Listor!$A$6:$G$62,7,FALSE),"")</f>
        <v/>
      </c>
      <c r="H2056" s="63" t="str">
        <f>IFERROR(VLOOKUP(B2056,Listor!$N$6:$O$47,2,FALSE),"")</f>
        <v/>
      </c>
      <c r="I2056" s="63" t="str">
        <f t="shared" si="97"/>
        <v/>
      </c>
      <c r="J2056" s="96" t="str">
        <f>IFERROR(VLOOKUP(B2056,Listor!$N$6:$P$47,3,FALSE)*I2056,"")</f>
        <v/>
      </c>
      <c r="K2056" s="81"/>
      <c r="L2056" s="88" t="str">
        <f>IFERROR((VLOOKUP(B2056,Listor!$N$6:$P$47,3,FALSE)*Biologiska!K2056)+(VLOOKUP(B2056,Listor!$N$6:$Q$47,4,FALSE)),"")</f>
        <v/>
      </c>
      <c r="M2056" s="63" t="str">
        <f t="shared" si="98"/>
        <v/>
      </c>
      <c r="N2056" s="75"/>
      <c r="O2056" s="84" t="str">
        <f t="shared" si="99"/>
        <v/>
      </c>
      <c r="P2056" s="107"/>
      <c r="Q2056" s="87" t="s">
        <v>79</v>
      </c>
      <c r="R2056" s="87"/>
      <c r="S2056" s="87"/>
      <c r="T2056" s="87"/>
      <c r="U2056" s="87"/>
      <c r="V2056" s="86" t="s">
        <v>79</v>
      </c>
      <c r="W2056" s="75"/>
      <c r="X2056" s="102" t="s">
        <v>79</v>
      </c>
      <c r="Y2056" s="63" t="str">
        <f>IFERROR(IF(VLOOKUP(X2056,Listor!$T$6:$U$7,2,FALSE)&lt;O2056,TRUE),"")</f>
        <v/>
      </c>
      <c r="Z2056" s="87"/>
      <c r="AA2056" s="104"/>
    </row>
    <row r="2057" spans="2:27" x14ac:dyDescent="0.25">
      <c r="B2057" s="68" t="s">
        <v>68</v>
      </c>
      <c r="C2057" s="80" t="str">
        <f>IFERROR(VLOOKUP(B2057,Listor!$A$6:$B$62,2,FALSE),"")</f>
        <v/>
      </c>
      <c r="D2057" s="80" t="str">
        <f>IFERROR(VLOOKUP(B2057,Listor!$A$6:$C$62,3,FALSE),"")</f>
        <v/>
      </c>
      <c r="E2057" s="110" t="s">
        <v>79</v>
      </c>
      <c r="F2057" s="66"/>
      <c r="G2057" s="35" t="str">
        <f>IFERROR(VLOOKUP(B2057,Listor!$A$6:$G$62,7,FALSE),"")</f>
        <v/>
      </c>
      <c r="H2057" s="63" t="str">
        <f>IFERROR(VLOOKUP(B2057,Listor!$N$6:$O$47,2,FALSE),"")</f>
        <v/>
      </c>
      <c r="I2057" s="63" t="str">
        <f t="shared" si="97"/>
        <v/>
      </c>
      <c r="J2057" s="96" t="str">
        <f>IFERROR(VLOOKUP(B2057,Listor!$N$6:$P$47,3,FALSE)*I2057,"")</f>
        <v/>
      </c>
      <c r="K2057" s="81"/>
      <c r="L2057" s="88" t="str">
        <f>IFERROR((VLOOKUP(B2057,Listor!$N$6:$P$47,3,FALSE)*Biologiska!K2057)+(VLOOKUP(B2057,Listor!$N$6:$Q$47,4,FALSE)),"")</f>
        <v/>
      </c>
      <c r="M2057" s="63" t="str">
        <f t="shared" si="98"/>
        <v/>
      </c>
      <c r="N2057" s="75"/>
      <c r="O2057" s="84" t="str">
        <f t="shared" si="99"/>
        <v/>
      </c>
      <c r="P2057" s="107"/>
      <c r="Q2057" s="87" t="s">
        <v>79</v>
      </c>
      <c r="R2057" s="87"/>
      <c r="S2057" s="87"/>
      <c r="T2057" s="87"/>
      <c r="U2057" s="87"/>
      <c r="V2057" s="86" t="s">
        <v>79</v>
      </c>
      <c r="W2057" s="75"/>
      <c r="X2057" s="102" t="s">
        <v>79</v>
      </c>
      <c r="Y2057" s="63" t="str">
        <f>IFERROR(IF(VLOOKUP(X2057,Listor!$T$6:$U$7,2,FALSE)&lt;O2057,TRUE),"")</f>
        <v/>
      </c>
      <c r="Z2057" s="87"/>
      <c r="AA2057" s="104"/>
    </row>
    <row r="2058" spans="2:27" x14ac:dyDescent="0.25">
      <c r="B2058" s="68" t="s">
        <v>68</v>
      </c>
      <c r="C2058" s="80" t="str">
        <f>IFERROR(VLOOKUP(B2058,Listor!$A$6:$B$62,2,FALSE),"")</f>
        <v/>
      </c>
      <c r="D2058" s="80" t="str">
        <f>IFERROR(VLOOKUP(B2058,Listor!$A$6:$C$62,3,FALSE),"")</f>
        <v/>
      </c>
      <c r="E2058" s="110" t="s">
        <v>79</v>
      </c>
      <c r="F2058" s="66"/>
      <c r="G2058" s="35" t="str">
        <f>IFERROR(VLOOKUP(B2058,Listor!$A$6:$G$62,7,FALSE),"")</f>
        <v/>
      </c>
      <c r="H2058" s="63" t="str">
        <f>IFERROR(VLOOKUP(B2058,Listor!$N$6:$O$47,2,FALSE),"")</f>
        <v/>
      </c>
      <c r="I2058" s="63" t="str">
        <f t="shared" si="97"/>
        <v/>
      </c>
      <c r="J2058" s="96" t="str">
        <f>IFERROR(VLOOKUP(B2058,Listor!$N$6:$P$47,3,FALSE)*I2058,"")</f>
        <v/>
      </c>
      <c r="K2058" s="81"/>
      <c r="L2058" s="88" t="str">
        <f>IFERROR((VLOOKUP(B2058,Listor!$N$6:$P$47,3,FALSE)*Biologiska!K2058)+(VLOOKUP(B2058,Listor!$N$6:$Q$47,4,FALSE)),"")</f>
        <v/>
      </c>
      <c r="M2058" s="63" t="str">
        <f t="shared" si="98"/>
        <v/>
      </c>
      <c r="N2058" s="75"/>
      <c r="O2058" s="84" t="str">
        <f t="shared" si="99"/>
        <v/>
      </c>
      <c r="P2058" s="107"/>
      <c r="Q2058" s="87" t="s">
        <v>79</v>
      </c>
      <c r="R2058" s="87"/>
      <c r="S2058" s="87"/>
      <c r="T2058" s="87"/>
      <c r="U2058" s="87"/>
      <c r="V2058" s="86" t="s">
        <v>79</v>
      </c>
      <c r="W2058" s="75"/>
      <c r="X2058" s="102" t="s">
        <v>79</v>
      </c>
      <c r="Y2058" s="63" t="str">
        <f>IFERROR(IF(VLOOKUP(X2058,Listor!$T$6:$U$7,2,FALSE)&lt;O2058,TRUE),"")</f>
        <v/>
      </c>
      <c r="Z2058" s="87"/>
      <c r="AA2058" s="104"/>
    </row>
    <row r="2059" spans="2:27" x14ac:dyDescent="0.25">
      <c r="B2059" s="68" t="s">
        <v>68</v>
      </c>
      <c r="C2059" s="80" t="str">
        <f>IFERROR(VLOOKUP(B2059,Listor!$A$6:$B$62,2,FALSE),"")</f>
        <v/>
      </c>
      <c r="D2059" s="80" t="str">
        <f>IFERROR(VLOOKUP(B2059,Listor!$A$6:$C$62,3,FALSE),"")</f>
        <v/>
      </c>
      <c r="E2059" s="110" t="s">
        <v>79</v>
      </c>
      <c r="F2059" s="66"/>
      <c r="G2059" s="35" t="str">
        <f>IFERROR(VLOOKUP(B2059,Listor!$A$6:$G$62,7,FALSE),"")</f>
        <v/>
      </c>
      <c r="H2059" s="63" t="str">
        <f>IFERROR(VLOOKUP(B2059,Listor!$N$6:$O$47,2,FALSE),"")</f>
        <v/>
      </c>
      <c r="I2059" s="63" t="str">
        <f t="shared" si="97"/>
        <v/>
      </c>
      <c r="J2059" s="96" t="str">
        <f>IFERROR(VLOOKUP(B2059,Listor!$N$6:$P$47,3,FALSE)*I2059,"")</f>
        <v/>
      </c>
      <c r="K2059" s="81"/>
      <c r="L2059" s="88" t="str">
        <f>IFERROR((VLOOKUP(B2059,Listor!$N$6:$P$47,3,FALSE)*Biologiska!K2059)+(VLOOKUP(B2059,Listor!$N$6:$Q$47,4,FALSE)),"")</f>
        <v/>
      </c>
      <c r="M2059" s="63" t="str">
        <f t="shared" si="98"/>
        <v/>
      </c>
      <c r="N2059" s="75"/>
      <c r="O2059" s="84" t="str">
        <f t="shared" si="99"/>
        <v/>
      </c>
      <c r="P2059" s="107"/>
      <c r="Q2059" s="87" t="s">
        <v>79</v>
      </c>
      <c r="R2059" s="87"/>
      <c r="S2059" s="87"/>
      <c r="T2059" s="87"/>
      <c r="U2059" s="87"/>
      <c r="V2059" s="86" t="s">
        <v>79</v>
      </c>
      <c r="W2059" s="75"/>
      <c r="X2059" s="102" t="s">
        <v>79</v>
      </c>
      <c r="Y2059" s="63" t="str">
        <f>IFERROR(IF(VLOOKUP(X2059,Listor!$T$6:$U$7,2,FALSE)&lt;O2059,TRUE),"")</f>
        <v/>
      </c>
      <c r="Z2059" s="87"/>
      <c r="AA2059" s="104"/>
    </row>
    <row r="2060" spans="2:27" x14ac:dyDescent="0.25">
      <c r="B2060" s="68" t="s">
        <v>68</v>
      </c>
      <c r="C2060" s="80" t="str">
        <f>IFERROR(VLOOKUP(B2060,Listor!$A$6:$B$62,2,FALSE),"")</f>
        <v/>
      </c>
      <c r="D2060" s="80" t="str">
        <f>IFERROR(VLOOKUP(B2060,Listor!$A$6:$C$62,3,FALSE),"")</f>
        <v/>
      </c>
      <c r="E2060" s="110" t="s">
        <v>79</v>
      </c>
      <c r="F2060" s="66"/>
      <c r="G2060" s="35" t="str">
        <f>IFERROR(VLOOKUP(B2060,Listor!$A$6:$G$62,7,FALSE),"")</f>
        <v/>
      </c>
      <c r="H2060" s="63" t="str">
        <f>IFERROR(VLOOKUP(B2060,Listor!$N$6:$O$47,2,FALSE),"")</f>
        <v/>
      </c>
      <c r="I2060" s="63" t="str">
        <f t="shared" si="97"/>
        <v/>
      </c>
      <c r="J2060" s="96" t="str">
        <f>IFERROR(VLOOKUP(B2060,Listor!$N$6:$P$47,3,FALSE)*I2060,"")</f>
        <v/>
      </c>
      <c r="K2060" s="81"/>
      <c r="L2060" s="88" t="str">
        <f>IFERROR((VLOOKUP(B2060,Listor!$N$6:$P$47,3,FALSE)*Biologiska!K2060)+(VLOOKUP(B2060,Listor!$N$6:$Q$47,4,FALSE)),"")</f>
        <v/>
      </c>
      <c r="M2060" s="63" t="str">
        <f t="shared" si="98"/>
        <v/>
      </c>
      <c r="N2060" s="75"/>
      <c r="O2060" s="84" t="str">
        <f t="shared" si="99"/>
        <v/>
      </c>
      <c r="P2060" s="107"/>
      <c r="Q2060" s="87" t="s">
        <v>79</v>
      </c>
      <c r="R2060" s="87"/>
      <c r="S2060" s="87"/>
      <c r="T2060" s="87"/>
      <c r="U2060" s="87"/>
      <c r="V2060" s="86" t="s">
        <v>79</v>
      </c>
      <c r="W2060" s="75"/>
      <c r="X2060" s="102" t="s">
        <v>79</v>
      </c>
      <c r="Y2060" s="63" t="str">
        <f>IFERROR(IF(VLOOKUP(X2060,Listor!$T$6:$U$7,2,FALSE)&lt;O2060,TRUE),"")</f>
        <v/>
      </c>
      <c r="Z2060" s="87"/>
      <c r="AA2060" s="104"/>
    </row>
    <row r="2061" spans="2:27" x14ac:dyDescent="0.25">
      <c r="B2061" s="68" t="s">
        <v>68</v>
      </c>
      <c r="C2061" s="80" t="str">
        <f>IFERROR(VLOOKUP(B2061,Listor!$A$6:$B$62,2,FALSE),"")</f>
        <v/>
      </c>
      <c r="D2061" s="80" t="str">
        <f>IFERROR(VLOOKUP(B2061,Listor!$A$6:$C$62,3,FALSE),"")</f>
        <v/>
      </c>
      <c r="E2061" s="110" t="s">
        <v>79</v>
      </c>
      <c r="F2061" s="66"/>
      <c r="G2061" s="35" t="str">
        <f>IFERROR(VLOOKUP(B2061,Listor!$A$6:$G$62,7,FALSE),"")</f>
        <v/>
      </c>
      <c r="H2061" s="63" t="str">
        <f>IFERROR(VLOOKUP(B2061,Listor!$N$6:$O$47,2,FALSE),"")</f>
        <v/>
      </c>
      <c r="I2061" s="63" t="str">
        <f t="shared" si="97"/>
        <v/>
      </c>
      <c r="J2061" s="96" t="str">
        <f>IFERROR(VLOOKUP(B2061,Listor!$N$6:$P$47,3,FALSE)*I2061,"")</f>
        <v/>
      </c>
      <c r="K2061" s="81"/>
      <c r="L2061" s="88" t="str">
        <f>IFERROR((VLOOKUP(B2061,Listor!$N$6:$P$47,3,FALSE)*Biologiska!K2061)+(VLOOKUP(B2061,Listor!$N$6:$Q$47,4,FALSE)),"")</f>
        <v/>
      </c>
      <c r="M2061" s="63" t="str">
        <f t="shared" si="98"/>
        <v/>
      </c>
      <c r="N2061" s="75"/>
      <c r="O2061" s="84" t="str">
        <f t="shared" si="99"/>
        <v/>
      </c>
      <c r="P2061" s="107"/>
      <c r="Q2061" s="87" t="s">
        <v>79</v>
      </c>
      <c r="R2061" s="87"/>
      <c r="S2061" s="87"/>
      <c r="T2061" s="87"/>
      <c r="U2061" s="87"/>
      <c r="V2061" s="86" t="s">
        <v>79</v>
      </c>
      <c r="W2061" s="75"/>
      <c r="X2061" s="102" t="s">
        <v>79</v>
      </c>
      <c r="Y2061" s="63" t="str">
        <f>IFERROR(IF(VLOOKUP(X2061,Listor!$T$6:$U$7,2,FALSE)&lt;O2061,TRUE),"")</f>
        <v/>
      </c>
      <c r="Z2061" s="87"/>
      <c r="AA2061" s="104"/>
    </row>
    <row r="2062" spans="2:27" x14ac:dyDescent="0.25">
      <c r="B2062" s="68" t="s">
        <v>68</v>
      </c>
      <c r="C2062" s="80" t="str">
        <f>IFERROR(VLOOKUP(B2062,Listor!$A$6:$B$62,2,FALSE),"")</f>
        <v/>
      </c>
      <c r="D2062" s="80" t="str">
        <f>IFERROR(VLOOKUP(B2062,Listor!$A$6:$C$62,3,FALSE),"")</f>
        <v/>
      </c>
      <c r="E2062" s="110" t="s">
        <v>79</v>
      </c>
      <c r="F2062" s="66"/>
      <c r="G2062" s="35" t="str">
        <f>IFERROR(VLOOKUP(B2062,Listor!$A$6:$G$62,7,FALSE),"")</f>
        <v/>
      </c>
      <c r="H2062" s="63" t="str">
        <f>IFERROR(VLOOKUP(B2062,Listor!$N$6:$O$47,2,FALSE),"")</f>
        <v/>
      </c>
      <c r="I2062" s="63" t="str">
        <f t="shared" si="97"/>
        <v/>
      </c>
      <c r="J2062" s="96" t="str">
        <f>IFERROR(VLOOKUP(B2062,Listor!$N$6:$P$47,3,FALSE)*I2062,"")</f>
        <v/>
      </c>
      <c r="K2062" s="81"/>
      <c r="L2062" s="88" t="str">
        <f>IFERROR((VLOOKUP(B2062,Listor!$N$6:$P$47,3,FALSE)*Biologiska!K2062)+(VLOOKUP(B2062,Listor!$N$6:$Q$47,4,FALSE)),"")</f>
        <v/>
      </c>
      <c r="M2062" s="63" t="str">
        <f t="shared" si="98"/>
        <v/>
      </c>
      <c r="N2062" s="75"/>
      <c r="O2062" s="84" t="str">
        <f t="shared" si="99"/>
        <v/>
      </c>
      <c r="P2062" s="107"/>
      <c r="Q2062" s="87" t="s">
        <v>79</v>
      </c>
      <c r="R2062" s="87"/>
      <c r="S2062" s="87"/>
      <c r="T2062" s="87"/>
      <c r="U2062" s="87"/>
      <c r="V2062" s="86" t="s">
        <v>79</v>
      </c>
      <c r="W2062" s="75"/>
      <c r="X2062" s="102" t="s">
        <v>79</v>
      </c>
      <c r="Y2062" s="63" t="str">
        <f>IFERROR(IF(VLOOKUP(X2062,Listor!$T$6:$U$7,2,FALSE)&lt;O2062,TRUE),"")</f>
        <v/>
      </c>
      <c r="Z2062" s="87"/>
      <c r="AA2062" s="104"/>
    </row>
    <row r="2063" spans="2:27" x14ac:dyDescent="0.25">
      <c r="B2063" s="68" t="s">
        <v>68</v>
      </c>
      <c r="C2063" s="80" t="str">
        <f>IFERROR(VLOOKUP(B2063,Listor!$A$6:$B$62,2,FALSE),"")</f>
        <v/>
      </c>
      <c r="D2063" s="80" t="str">
        <f>IFERROR(VLOOKUP(B2063,Listor!$A$6:$C$62,3,FALSE),"")</f>
        <v/>
      </c>
      <c r="E2063" s="110" t="s">
        <v>79</v>
      </c>
      <c r="F2063" s="66"/>
      <c r="G2063" s="35" t="str">
        <f>IFERROR(VLOOKUP(B2063,Listor!$A$6:$G$62,7,FALSE),"")</f>
        <v/>
      </c>
      <c r="H2063" s="63" t="str">
        <f>IFERROR(VLOOKUP(B2063,Listor!$N$6:$O$47,2,FALSE),"")</f>
        <v/>
      </c>
      <c r="I2063" s="63" t="str">
        <f t="shared" si="97"/>
        <v/>
      </c>
      <c r="J2063" s="96" t="str">
        <f>IFERROR(VLOOKUP(B2063,Listor!$N$6:$P$47,3,FALSE)*I2063,"")</f>
        <v/>
      </c>
      <c r="K2063" s="81"/>
      <c r="L2063" s="88" t="str">
        <f>IFERROR((VLOOKUP(B2063,Listor!$N$6:$P$47,3,FALSE)*Biologiska!K2063)+(VLOOKUP(B2063,Listor!$N$6:$Q$47,4,FALSE)),"")</f>
        <v/>
      </c>
      <c r="M2063" s="63" t="str">
        <f t="shared" si="98"/>
        <v/>
      </c>
      <c r="N2063" s="75"/>
      <c r="O2063" s="84" t="str">
        <f t="shared" si="99"/>
        <v/>
      </c>
      <c r="P2063" s="107"/>
      <c r="Q2063" s="87" t="s">
        <v>79</v>
      </c>
      <c r="R2063" s="87"/>
      <c r="S2063" s="87"/>
      <c r="T2063" s="87"/>
      <c r="U2063" s="87"/>
      <c r="V2063" s="86" t="s">
        <v>79</v>
      </c>
      <c r="W2063" s="75"/>
      <c r="X2063" s="102" t="s">
        <v>79</v>
      </c>
      <c r="Y2063" s="63" t="str">
        <f>IFERROR(IF(VLOOKUP(X2063,Listor!$T$6:$U$7,2,FALSE)&lt;O2063,TRUE),"")</f>
        <v/>
      </c>
      <c r="Z2063" s="87"/>
      <c r="AA2063" s="104"/>
    </row>
    <row r="2064" spans="2:27" x14ac:dyDescent="0.25">
      <c r="B2064" s="68" t="s">
        <v>68</v>
      </c>
      <c r="C2064" s="80" t="str">
        <f>IFERROR(VLOOKUP(B2064,Listor!$A$6:$B$62,2,FALSE),"")</f>
        <v/>
      </c>
      <c r="D2064" s="80" t="str">
        <f>IFERROR(VLOOKUP(B2064,Listor!$A$6:$C$62,3,FALSE),"")</f>
        <v/>
      </c>
      <c r="E2064" s="110" t="s">
        <v>79</v>
      </c>
      <c r="F2064" s="66"/>
      <c r="G2064" s="35" t="str">
        <f>IFERROR(VLOOKUP(B2064,Listor!$A$6:$G$62,7,FALSE),"")</f>
        <v/>
      </c>
      <c r="H2064" s="63" t="str">
        <f>IFERROR(VLOOKUP(B2064,Listor!$N$6:$O$47,2,FALSE),"")</f>
        <v/>
      </c>
      <c r="I2064" s="63" t="str">
        <f t="shared" si="97"/>
        <v/>
      </c>
      <c r="J2064" s="96" t="str">
        <f>IFERROR(VLOOKUP(B2064,Listor!$N$6:$P$47,3,FALSE)*I2064,"")</f>
        <v/>
      </c>
      <c r="K2064" s="81"/>
      <c r="L2064" s="88" t="str">
        <f>IFERROR((VLOOKUP(B2064,Listor!$N$6:$P$47,3,FALSE)*Biologiska!K2064)+(VLOOKUP(B2064,Listor!$N$6:$Q$47,4,FALSE)),"")</f>
        <v/>
      </c>
      <c r="M2064" s="63" t="str">
        <f t="shared" si="98"/>
        <v/>
      </c>
      <c r="N2064" s="75"/>
      <c r="O2064" s="84" t="str">
        <f t="shared" si="99"/>
        <v/>
      </c>
      <c r="P2064" s="107"/>
      <c r="Q2064" s="87" t="s">
        <v>79</v>
      </c>
      <c r="R2064" s="87"/>
      <c r="S2064" s="87"/>
      <c r="T2064" s="87"/>
      <c r="U2064" s="87"/>
      <c r="V2064" s="86" t="s">
        <v>79</v>
      </c>
      <c r="W2064" s="75"/>
      <c r="X2064" s="102" t="s">
        <v>79</v>
      </c>
      <c r="Y2064" s="63" t="str">
        <f>IFERROR(IF(VLOOKUP(X2064,Listor!$T$6:$U$7,2,FALSE)&lt;O2064,TRUE),"")</f>
        <v/>
      </c>
      <c r="Z2064" s="87"/>
      <c r="AA2064" s="104"/>
    </row>
    <row r="2065" spans="2:27" x14ac:dyDescent="0.25">
      <c r="B2065" s="68" t="s">
        <v>68</v>
      </c>
      <c r="C2065" s="80" t="str">
        <f>IFERROR(VLOOKUP(B2065,Listor!$A$6:$B$62,2,FALSE),"")</f>
        <v/>
      </c>
      <c r="D2065" s="80" t="str">
        <f>IFERROR(VLOOKUP(B2065,Listor!$A$6:$C$62,3,FALSE),"")</f>
        <v/>
      </c>
      <c r="E2065" s="110" t="s">
        <v>79</v>
      </c>
      <c r="F2065" s="66"/>
      <c r="G2065" s="35" t="str">
        <f>IFERROR(VLOOKUP(B2065,Listor!$A$6:$G$62,7,FALSE),"")</f>
        <v/>
      </c>
      <c r="H2065" s="63" t="str">
        <f>IFERROR(VLOOKUP(B2065,Listor!$N$6:$O$47,2,FALSE),"")</f>
        <v/>
      </c>
      <c r="I2065" s="63" t="str">
        <f t="shared" si="97"/>
        <v/>
      </c>
      <c r="J2065" s="96" t="str">
        <f>IFERROR(VLOOKUP(B2065,Listor!$N$6:$P$47,3,FALSE)*I2065,"")</f>
        <v/>
      </c>
      <c r="K2065" s="81"/>
      <c r="L2065" s="88" t="str">
        <f>IFERROR((VLOOKUP(B2065,Listor!$N$6:$P$47,3,FALSE)*Biologiska!K2065)+(VLOOKUP(B2065,Listor!$N$6:$Q$47,4,FALSE)),"")</f>
        <v/>
      </c>
      <c r="M2065" s="63" t="str">
        <f t="shared" si="98"/>
        <v/>
      </c>
      <c r="N2065" s="75"/>
      <c r="O2065" s="84" t="str">
        <f t="shared" si="99"/>
        <v/>
      </c>
      <c r="P2065" s="107"/>
      <c r="Q2065" s="87" t="s">
        <v>79</v>
      </c>
      <c r="R2065" s="87"/>
      <c r="S2065" s="87"/>
      <c r="T2065" s="87"/>
      <c r="U2065" s="87"/>
      <c r="V2065" s="86" t="s">
        <v>79</v>
      </c>
      <c r="W2065" s="75"/>
      <c r="X2065" s="102" t="s">
        <v>79</v>
      </c>
      <c r="Y2065" s="63" t="str">
        <f>IFERROR(IF(VLOOKUP(X2065,Listor!$T$6:$U$7,2,FALSE)&lt;O2065,TRUE),"")</f>
        <v/>
      </c>
      <c r="Z2065" s="87"/>
      <c r="AA2065" s="104"/>
    </row>
    <row r="2066" spans="2:27" x14ac:dyDescent="0.25">
      <c r="B2066" s="68" t="s">
        <v>68</v>
      </c>
      <c r="C2066" s="80" t="str">
        <f>IFERROR(VLOOKUP(B2066,Listor!$A$6:$B$62,2,FALSE),"")</f>
        <v/>
      </c>
      <c r="D2066" s="80" t="str">
        <f>IFERROR(VLOOKUP(B2066,Listor!$A$6:$C$62,3,FALSE),"")</f>
        <v/>
      </c>
      <c r="E2066" s="110" t="s">
        <v>79</v>
      </c>
      <c r="F2066" s="66"/>
      <c r="G2066" s="35" t="str">
        <f>IFERROR(VLOOKUP(B2066,Listor!$A$6:$G$62,7,FALSE),"")</f>
        <v/>
      </c>
      <c r="H2066" s="63" t="str">
        <f>IFERROR(VLOOKUP(B2066,Listor!$N$6:$O$47,2,FALSE),"")</f>
        <v/>
      </c>
      <c r="I2066" s="63" t="str">
        <f t="shared" si="97"/>
        <v/>
      </c>
      <c r="J2066" s="96" t="str">
        <f>IFERROR(VLOOKUP(B2066,Listor!$N$6:$P$47,3,FALSE)*I2066,"")</f>
        <v/>
      </c>
      <c r="K2066" s="81"/>
      <c r="L2066" s="88" t="str">
        <f>IFERROR((VLOOKUP(B2066,Listor!$N$6:$P$47,3,FALSE)*Biologiska!K2066)+(VLOOKUP(B2066,Listor!$N$6:$Q$47,4,FALSE)),"")</f>
        <v/>
      </c>
      <c r="M2066" s="63" t="str">
        <f t="shared" si="98"/>
        <v/>
      </c>
      <c r="N2066" s="75"/>
      <c r="O2066" s="84" t="str">
        <f t="shared" si="99"/>
        <v/>
      </c>
      <c r="P2066" s="107"/>
      <c r="Q2066" s="87" t="s">
        <v>79</v>
      </c>
      <c r="R2066" s="87"/>
      <c r="S2066" s="87"/>
      <c r="T2066" s="87"/>
      <c r="U2066" s="87"/>
      <c r="V2066" s="86" t="s">
        <v>79</v>
      </c>
      <c r="W2066" s="75"/>
      <c r="X2066" s="102" t="s">
        <v>79</v>
      </c>
      <c r="Y2066" s="63" t="str">
        <f>IFERROR(IF(VLOOKUP(X2066,Listor!$T$6:$U$7,2,FALSE)&lt;O2066,TRUE),"")</f>
        <v/>
      </c>
      <c r="Z2066" s="87"/>
      <c r="AA2066" s="104"/>
    </row>
    <row r="2067" spans="2:27" x14ac:dyDescent="0.25">
      <c r="B2067" s="68" t="s">
        <v>68</v>
      </c>
      <c r="C2067" s="80" t="str">
        <f>IFERROR(VLOOKUP(B2067,Listor!$A$6:$B$62,2,FALSE),"")</f>
        <v/>
      </c>
      <c r="D2067" s="80" t="str">
        <f>IFERROR(VLOOKUP(B2067,Listor!$A$6:$C$62,3,FALSE),"")</f>
        <v/>
      </c>
      <c r="E2067" s="110" t="s">
        <v>79</v>
      </c>
      <c r="F2067" s="66"/>
      <c r="G2067" s="35" t="str">
        <f>IFERROR(VLOOKUP(B2067,Listor!$A$6:$G$62,7,FALSE),"")</f>
        <v/>
      </c>
      <c r="H2067" s="63" t="str">
        <f>IFERROR(VLOOKUP(B2067,Listor!$N$6:$O$47,2,FALSE),"")</f>
        <v/>
      </c>
      <c r="I2067" s="63" t="str">
        <f t="shared" si="97"/>
        <v/>
      </c>
      <c r="J2067" s="96" t="str">
        <f>IFERROR(VLOOKUP(B2067,Listor!$N$6:$P$47,3,FALSE)*I2067,"")</f>
        <v/>
      </c>
      <c r="K2067" s="81"/>
      <c r="L2067" s="88" t="str">
        <f>IFERROR((VLOOKUP(B2067,Listor!$N$6:$P$47,3,FALSE)*Biologiska!K2067)+(VLOOKUP(B2067,Listor!$N$6:$Q$47,4,FALSE)),"")</f>
        <v/>
      </c>
      <c r="M2067" s="63" t="str">
        <f t="shared" si="98"/>
        <v/>
      </c>
      <c r="N2067" s="75"/>
      <c r="O2067" s="84" t="str">
        <f t="shared" si="99"/>
        <v/>
      </c>
      <c r="P2067" s="107"/>
      <c r="Q2067" s="87" t="s">
        <v>79</v>
      </c>
      <c r="R2067" s="87"/>
      <c r="S2067" s="87"/>
      <c r="T2067" s="87"/>
      <c r="U2067" s="87"/>
      <c r="V2067" s="86" t="s">
        <v>79</v>
      </c>
      <c r="W2067" s="75"/>
      <c r="X2067" s="102" t="s">
        <v>79</v>
      </c>
      <c r="Y2067" s="63" t="str">
        <f>IFERROR(IF(VLOOKUP(X2067,Listor!$T$6:$U$7,2,FALSE)&lt;O2067,TRUE),"")</f>
        <v/>
      </c>
      <c r="Z2067" s="87"/>
      <c r="AA2067" s="104"/>
    </row>
    <row r="2068" spans="2:27" x14ac:dyDescent="0.25">
      <c r="B2068" s="68" t="s">
        <v>68</v>
      </c>
      <c r="C2068" s="80" t="str">
        <f>IFERROR(VLOOKUP(B2068,Listor!$A$6:$B$62,2,FALSE),"")</f>
        <v/>
      </c>
      <c r="D2068" s="80" t="str">
        <f>IFERROR(VLOOKUP(B2068,Listor!$A$6:$C$62,3,FALSE),"")</f>
        <v/>
      </c>
      <c r="E2068" s="110" t="s">
        <v>79</v>
      </c>
      <c r="F2068" s="66"/>
      <c r="G2068" s="35" t="str">
        <f>IFERROR(VLOOKUP(B2068,Listor!$A$6:$G$62,7,FALSE),"")</f>
        <v/>
      </c>
      <c r="H2068" s="63" t="str">
        <f>IFERROR(VLOOKUP(B2068,Listor!$N$6:$O$47,2,FALSE),"")</f>
        <v/>
      </c>
      <c r="I2068" s="63" t="str">
        <f t="shared" si="97"/>
        <v/>
      </c>
      <c r="J2068" s="96" t="str">
        <f>IFERROR(VLOOKUP(B2068,Listor!$N$6:$P$47,3,FALSE)*I2068,"")</f>
        <v/>
      </c>
      <c r="K2068" s="81"/>
      <c r="L2068" s="88" t="str">
        <f>IFERROR((VLOOKUP(B2068,Listor!$N$6:$P$47,3,FALSE)*Biologiska!K2068)+(VLOOKUP(B2068,Listor!$N$6:$Q$47,4,FALSE)),"")</f>
        <v/>
      </c>
      <c r="M2068" s="63" t="str">
        <f t="shared" si="98"/>
        <v/>
      </c>
      <c r="N2068" s="75"/>
      <c r="O2068" s="84" t="str">
        <f t="shared" si="99"/>
        <v/>
      </c>
      <c r="P2068" s="107"/>
      <c r="Q2068" s="87" t="s">
        <v>79</v>
      </c>
      <c r="R2068" s="87"/>
      <c r="S2068" s="87"/>
      <c r="T2068" s="87"/>
      <c r="U2068" s="87"/>
      <c r="V2068" s="86" t="s">
        <v>79</v>
      </c>
      <c r="W2068" s="75"/>
      <c r="X2068" s="102" t="s">
        <v>79</v>
      </c>
      <c r="Y2068" s="63" t="str">
        <f>IFERROR(IF(VLOOKUP(X2068,Listor!$T$6:$U$7,2,FALSE)&lt;O2068,TRUE),"")</f>
        <v/>
      </c>
      <c r="Z2068" s="87"/>
      <c r="AA2068" s="104"/>
    </row>
    <row r="2069" spans="2:27" x14ac:dyDescent="0.25">
      <c r="B2069" s="68" t="s">
        <v>68</v>
      </c>
      <c r="C2069" s="80" t="str">
        <f>IFERROR(VLOOKUP(B2069,Listor!$A$6:$B$62,2,FALSE),"")</f>
        <v/>
      </c>
      <c r="D2069" s="80" t="str">
        <f>IFERROR(VLOOKUP(B2069,Listor!$A$6:$C$62,3,FALSE),"")</f>
        <v/>
      </c>
      <c r="E2069" s="110" t="s">
        <v>79</v>
      </c>
      <c r="F2069" s="66"/>
      <c r="G2069" s="35" t="str">
        <f>IFERROR(VLOOKUP(B2069,Listor!$A$6:$G$62,7,FALSE),"")</f>
        <v/>
      </c>
      <c r="H2069" s="63" t="str">
        <f>IFERROR(VLOOKUP(B2069,Listor!$N$6:$O$47,2,FALSE),"")</f>
        <v/>
      </c>
      <c r="I2069" s="63" t="str">
        <f t="shared" si="97"/>
        <v/>
      </c>
      <c r="J2069" s="96" t="str">
        <f>IFERROR(VLOOKUP(B2069,Listor!$N$6:$P$47,3,FALSE)*I2069,"")</f>
        <v/>
      </c>
      <c r="K2069" s="81"/>
      <c r="L2069" s="88" t="str">
        <f>IFERROR((VLOOKUP(B2069,Listor!$N$6:$P$47,3,FALSE)*Biologiska!K2069)+(VLOOKUP(B2069,Listor!$N$6:$Q$47,4,FALSE)),"")</f>
        <v/>
      </c>
      <c r="M2069" s="63" t="str">
        <f t="shared" si="98"/>
        <v/>
      </c>
      <c r="N2069" s="75"/>
      <c r="O2069" s="84" t="str">
        <f t="shared" si="99"/>
        <v/>
      </c>
      <c r="P2069" s="107"/>
      <c r="Q2069" s="87" t="s">
        <v>79</v>
      </c>
      <c r="R2069" s="87"/>
      <c r="S2069" s="87"/>
      <c r="T2069" s="87"/>
      <c r="U2069" s="87"/>
      <c r="V2069" s="86" t="s">
        <v>79</v>
      </c>
      <c r="W2069" s="75"/>
      <c r="X2069" s="102" t="s">
        <v>79</v>
      </c>
      <c r="Y2069" s="63" t="str">
        <f>IFERROR(IF(VLOOKUP(X2069,Listor!$T$6:$U$7,2,FALSE)&lt;O2069,TRUE),"")</f>
        <v/>
      </c>
      <c r="Z2069" s="87"/>
      <c r="AA2069" s="104"/>
    </row>
    <row r="2070" spans="2:27" x14ac:dyDescent="0.25">
      <c r="B2070" s="68" t="s">
        <v>68</v>
      </c>
      <c r="C2070" s="80" t="str">
        <f>IFERROR(VLOOKUP(B2070,Listor!$A$6:$B$62,2,FALSE),"")</f>
        <v/>
      </c>
      <c r="D2070" s="80" t="str">
        <f>IFERROR(VLOOKUP(B2070,Listor!$A$6:$C$62,3,FALSE),"")</f>
        <v/>
      </c>
      <c r="E2070" s="110" t="s">
        <v>79</v>
      </c>
      <c r="F2070" s="66"/>
      <c r="G2070" s="35" t="str">
        <f>IFERROR(VLOOKUP(B2070,Listor!$A$6:$G$62,7,FALSE),"")</f>
        <v/>
      </c>
      <c r="H2070" s="63" t="str">
        <f>IFERROR(VLOOKUP(B2070,Listor!$N$6:$O$47,2,FALSE),"")</f>
        <v/>
      </c>
      <c r="I2070" s="63" t="str">
        <f t="shared" si="97"/>
        <v/>
      </c>
      <c r="J2070" s="96" t="str">
        <f>IFERROR(VLOOKUP(B2070,Listor!$N$6:$P$47,3,FALSE)*I2070,"")</f>
        <v/>
      </c>
      <c r="K2070" s="81"/>
      <c r="L2070" s="88" t="str">
        <f>IFERROR((VLOOKUP(B2070,Listor!$N$6:$P$47,3,FALSE)*Biologiska!K2070)+(VLOOKUP(B2070,Listor!$N$6:$Q$47,4,FALSE)),"")</f>
        <v/>
      </c>
      <c r="M2070" s="63" t="str">
        <f t="shared" si="98"/>
        <v/>
      </c>
      <c r="N2070" s="75"/>
      <c r="O2070" s="84" t="str">
        <f t="shared" si="99"/>
        <v/>
      </c>
      <c r="P2070" s="107"/>
      <c r="Q2070" s="87" t="s">
        <v>79</v>
      </c>
      <c r="R2070" s="87"/>
      <c r="S2070" s="87"/>
      <c r="T2070" s="87"/>
      <c r="U2070" s="87"/>
      <c r="V2070" s="86" t="s">
        <v>79</v>
      </c>
      <c r="W2070" s="75"/>
      <c r="X2070" s="102" t="s">
        <v>79</v>
      </c>
      <c r="Y2070" s="63" t="str">
        <f>IFERROR(IF(VLOOKUP(X2070,Listor!$T$6:$U$7,2,FALSE)&lt;O2070,TRUE),"")</f>
        <v/>
      </c>
      <c r="Z2070" s="87"/>
      <c r="AA2070" s="104"/>
    </row>
    <row r="2071" spans="2:27" x14ac:dyDescent="0.25">
      <c r="B2071" s="68" t="s">
        <v>68</v>
      </c>
      <c r="C2071" s="80" t="str">
        <f>IFERROR(VLOOKUP(B2071,Listor!$A$6:$B$62,2,FALSE),"")</f>
        <v/>
      </c>
      <c r="D2071" s="80" t="str">
        <f>IFERROR(VLOOKUP(B2071,Listor!$A$6:$C$62,3,FALSE),"")</f>
        <v/>
      </c>
      <c r="E2071" s="110" t="s">
        <v>79</v>
      </c>
      <c r="F2071" s="66"/>
      <c r="G2071" s="35" t="str">
        <f>IFERROR(VLOOKUP(B2071,Listor!$A$6:$G$62,7,FALSE),"")</f>
        <v/>
      </c>
      <c r="H2071" s="63" t="str">
        <f>IFERROR(VLOOKUP(B2071,Listor!$N$6:$O$47,2,FALSE),"")</f>
        <v/>
      </c>
      <c r="I2071" s="63" t="str">
        <f t="shared" si="97"/>
        <v/>
      </c>
      <c r="J2071" s="96" t="str">
        <f>IFERROR(VLOOKUP(B2071,Listor!$N$6:$P$47,3,FALSE)*I2071,"")</f>
        <v/>
      </c>
      <c r="K2071" s="81"/>
      <c r="L2071" s="88" t="str">
        <f>IFERROR((VLOOKUP(B2071,Listor!$N$6:$P$47,3,FALSE)*Biologiska!K2071)+(VLOOKUP(B2071,Listor!$N$6:$Q$47,4,FALSE)),"")</f>
        <v/>
      </c>
      <c r="M2071" s="63" t="str">
        <f t="shared" si="98"/>
        <v/>
      </c>
      <c r="N2071" s="75"/>
      <c r="O2071" s="84" t="str">
        <f t="shared" si="99"/>
        <v/>
      </c>
      <c r="P2071" s="107"/>
      <c r="Q2071" s="87" t="s">
        <v>79</v>
      </c>
      <c r="R2071" s="87"/>
      <c r="S2071" s="87"/>
      <c r="T2071" s="87"/>
      <c r="U2071" s="87"/>
      <c r="V2071" s="86" t="s">
        <v>79</v>
      </c>
      <c r="W2071" s="75"/>
      <c r="X2071" s="102" t="s">
        <v>79</v>
      </c>
      <c r="Y2071" s="63" t="str">
        <f>IFERROR(IF(VLOOKUP(X2071,Listor!$T$6:$U$7,2,FALSE)&lt;O2071,TRUE),"")</f>
        <v/>
      </c>
      <c r="Z2071" s="87"/>
      <c r="AA2071" s="104"/>
    </row>
    <row r="2072" spans="2:27" x14ac:dyDescent="0.25">
      <c r="B2072" s="68" t="s">
        <v>68</v>
      </c>
      <c r="C2072" s="80" t="str">
        <f>IFERROR(VLOOKUP(B2072,Listor!$A$6:$B$62,2,FALSE),"")</f>
        <v/>
      </c>
      <c r="D2072" s="80" t="str">
        <f>IFERROR(VLOOKUP(B2072,Listor!$A$6:$C$62,3,FALSE),"")</f>
        <v/>
      </c>
      <c r="E2072" s="110" t="s">
        <v>79</v>
      </c>
      <c r="F2072" s="66"/>
      <c r="G2072" s="35" t="str">
        <f>IFERROR(VLOOKUP(B2072,Listor!$A$6:$G$62,7,FALSE),"")</f>
        <v/>
      </c>
      <c r="H2072" s="63" t="str">
        <f>IFERROR(VLOOKUP(B2072,Listor!$N$6:$O$47,2,FALSE),"")</f>
        <v/>
      </c>
      <c r="I2072" s="63" t="str">
        <f t="shared" si="97"/>
        <v/>
      </c>
      <c r="J2072" s="96" t="str">
        <f>IFERROR(VLOOKUP(B2072,Listor!$N$6:$P$47,3,FALSE)*I2072,"")</f>
        <v/>
      </c>
      <c r="K2072" s="81"/>
      <c r="L2072" s="88" t="str">
        <f>IFERROR((VLOOKUP(B2072,Listor!$N$6:$P$47,3,FALSE)*Biologiska!K2072)+(VLOOKUP(B2072,Listor!$N$6:$Q$47,4,FALSE)),"")</f>
        <v/>
      </c>
      <c r="M2072" s="63" t="str">
        <f t="shared" si="98"/>
        <v/>
      </c>
      <c r="N2072" s="75"/>
      <c r="O2072" s="84" t="str">
        <f t="shared" si="99"/>
        <v/>
      </c>
      <c r="P2072" s="107"/>
      <c r="Q2072" s="87" t="s">
        <v>79</v>
      </c>
      <c r="R2072" s="87"/>
      <c r="S2072" s="87"/>
      <c r="T2072" s="87"/>
      <c r="U2072" s="87"/>
      <c r="V2072" s="86" t="s">
        <v>79</v>
      </c>
      <c r="W2072" s="75"/>
      <c r="X2072" s="102" t="s">
        <v>79</v>
      </c>
      <c r="Y2072" s="63" t="str">
        <f>IFERROR(IF(VLOOKUP(X2072,Listor!$T$6:$U$7,2,FALSE)&lt;O2072,TRUE),"")</f>
        <v/>
      </c>
      <c r="Z2072" s="87"/>
      <c r="AA2072" s="104"/>
    </row>
    <row r="2073" spans="2:27" x14ac:dyDescent="0.25">
      <c r="B2073" s="68" t="s">
        <v>68</v>
      </c>
      <c r="C2073" s="80" t="str">
        <f>IFERROR(VLOOKUP(B2073,Listor!$A$6:$B$62,2,FALSE),"")</f>
        <v/>
      </c>
      <c r="D2073" s="80" t="str">
        <f>IFERROR(VLOOKUP(B2073,Listor!$A$6:$C$62,3,FALSE),"")</f>
        <v/>
      </c>
      <c r="E2073" s="110" t="s">
        <v>79</v>
      </c>
      <c r="F2073" s="66"/>
      <c r="G2073" s="35" t="str">
        <f>IFERROR(VLOOKUP(B2073,Listor!$A$6:$G$62,7,FALSE),"")</f>
        <v/>
      </c>
      <c r="H2073" s="63" t="str">
        <f>IFERROR(VLOOKUP(B2073,Listor!$N$6:$O$47,2,FALSE),"")</f>
        <v/>
      </c>
      <c r="I2073" s="63" t="str">
        <f t="shared" si="97"/>
        <v/>
      </c>
      <c r="J2073" s="96" t="str">
        <f>IFERROR(VLOOKUP(B2073,Listor!$N$6:$P$47,3,FALSE)*I2073,"")</f>
        <v/>
      </c>
      <c r="K2073" s="81"/>
      <c r="L2073" s="88" t="str">
        <f>IFERROR((VLOOKUP(B2073,Listor!$N$6:$P$47,3,FALSE)*Biologiska!K2073)+(VLOOKUP(B2073,Listor!$N$6:$Q$47,4,FALSE)),"")</f>
        <v/>
      </c>
      <c r="M2073" s="63" t="str">
        <f t="shared" si="98"/>
        <v/>
      </c>
      <c r="N2073" s="75"/>
      <c r="O2073" s="84" t="str">
        <f t="shared" si="99"/>
        <v/>
      </c>
      <c r="P2073" s="107"/>
      <c r="Q2073" s="87" t="s">
        <v>79</v>
      </c>
      <c r="R2073" s="87"/>
      <c r="S2073" s="87"/>
      <c r="T2073" s="87"/>
      <c r="U2073" s="87"/>
      <c r="V2073" s="86" t="s">
        <v>79</v>
      </c>
      <c r="W2073" s="75"/>
      <c r="X2073" s="102" t="s">
        <v>79</v>
      </c>
      <c r="Y2073" s="63" t="str">
        <f>IFERROR(IF(VLOOKUP(X2073,Listor!$T$6:$U$7,2,FALSE)&lt;O2073,TRUE),"")</f>
        <v/>
      </c>
      <c r="Z2073" s="87"/>
      <c r="AA2073" s="104"/>
    </row>
    <row r="2074" spans="2:27" x14ac:dyDescent="0.25">
      <c r="B2074" s="68" t="s">
        <v>68</v>
      </c>
      <c r="C2074" s="80" t="str">
        <f>IFERROR(VLOOKUP(B2074,Listor!$A$6:$B$62,2,FALSE),"")</f>
        <v/>
      </c>
      <c r="D2074" s="80" t="str">
        <f>IFERROR(VLOOKUP(B2074,Listor!$A$6:$C$62,3,FALSE),"")</f>
        <v/>
      </c>
      <c r="E2074" s="110" t="s">
        <v>79</v>
      </c>
      <c r="F2074" s="66"/>
      <c r="G2074" s="35" t="str">
        <f>IFERROR(VLOOKUP(B2074,Listor!$A$6:$G$62,7,FALSE),"")</f>
        <v/>
      </c>
      <c r="H2074" s="63" t="str">
        <f>IFERROR(VLOOKUP(B2074,Listor!$N$6:$O$47,2,FALSE),"")</f>
        <v/>
      </c>
      <c r="I2074" s="63" t="str">
        <f t="shared" si="97"/>
        <v/>
      </c>
      <c r="J2074" s="96" t="str">
        <f>IFERROR(VLOOKUP(B2074,Listor!$N$6:$P$47,3,FALSE)*I2074,"")</f>
        <v/>
      </c>
      <c r="K2074" s="81"/>
      <c r="L2074" s="88" t="str">
        <f>IFERROR((VLOOKUP(B2074,Listor!$N$6:$P$47,3,FALSE)*Biologiska!K2074)+(VLOOKUP(B2074,Listor!$N$6:$Q$47,4,FALSE)),"")</f>
        <v/>
      </c>
      <c r="M2074" s="63" t="str">
        <f t="shared" si="98"/>
        <v/>
      </c>
      <c r="N2074" s="75"/>
      <c r="O2074" s="84" t="str">
        <f t="shared" si="99"/>
        <v/>
      </c>
      <c r="P2074" s="107"/>
      <c r="Q2074" s="87" t="s">
        <v>79</v>
      </c>
      <c r="R2074" s="87"/>
      <c r="S2074" s="87"/>
      <c r="T2074" s="87"/>
      <c r="U2074" s="87"/>
      <c r="V2074" s="86" t="s">
        <v>79</v>
      </c>
      <c r="W2074" s="75"/>
      <c r="X2074" s="102" t="s">
        <v>79</v>
      </c>
      <c r="Y2074" s="63" t="str">
        <f>IFERROR(IF(VLOOKUP(X2074,Listor!$T$6:$U$7,2,FALSE)&lt;O2074,TRUE),"")</f>
        <v/>
      </c>
      <c r="Z2074" s="87"/>
      <c r="AA2074" s="104"/>
    </row>
    <row r="2075" spans="2:27" x14ac:dyDescent="0.25">
      <c r="B2075" s="68" t="s">
        <v>68</v>
      </c>
      <c r="C2075" s="80" t="str">
        <f>IFERROR(VLOOKUP(B2075,Listor!$A$6:$B$62,2,FALSE),"")</f>
        <v/>
      </c>
      <c r="D2075" s="80" t="str">
        <f>IFERROR(VLOOKUP(B2075,Listor!$A$6:$C$62,3,FALSE),"")</f>
        <v/>
      </c>
      <c r="E2075" s="110" t="s">
        <v>79</v>
      </c>
      <c r="F2075" s="66"/>
      <c r="G2075" s="35" t="str">
        <f>IFERROR(VLOOKUP(B2075,Listor!$A$6:$G$62,7,FALSE),"")</f>
        <v/>
      </c>
      <c r="H2075" s="63" t="str">
        <f>IFERROR(VLOOKUP(B2075,Listor!$N$6:$O$47,2,FALSE),"")</f>
        <v/>
      </c>
      <c r="I2075" s="63" t="str">
        <f t="shared" si="97"/>
        <v/>
      </c>
      <c r="J2075" s="96" t="str">
        <f>IFERROR(VLOOKUP(B2075,Listor!$N$6:$P$47,3,FALSE)*I2075,"")</f>
        <v/>
      </c>
      <c r="K2075" s="81"/>
      <c r="L2075" s="88" t="str">
        <f>IFERROR((VLOOKUP(B2075,Listor!$N$6:$P$47,3,FALSE)*Biologiska!K2075)+(VLOOKUP(B2075,Listor!$N$6:$Q$47,4,FALSE)),"")</f>
        <v/>
      </c>
      <c r="M2075" s="63" t="str">
        <f t="shared" si="98"/>
        <v/>
      </c>
      <c r="N2075" s="75"/>
      <c r="O2075" s="84" t="str">
        <f t="shared" si="99"/>
        <v/>
      </c>
      <c r="P2075" s="107"/>
      <c r="Q2075" s="87" t="s">
        <v>79</v>
      </c>
      <c r="R2075" s="87"/>
      <c r="S2075" s="87"/>
      <c r="T2075" s="87"/>
      <c r="U2075" s="87"/>
      <c r="V2075" s="86" t="s">
        <v>79</v>
      </c>
      <c r="W2075" s="75"/>
      <c r="X2075" s="102" t="s">
        <v>79</v>
      </c>
      <c r="Y2075" s="63" t="str">
        <f>IFERROR(IF(VLOOKUP(X2075,Listor!$T$6:$U$7,2,FALSE)&lt;O2075,TRUE),"")</f>
        <v/>
      </c>
      <c r="Z2075" s="87"/>
      <c r="AA2075" s="104"/>
    </row>
    <row r="2076" spans="2:27" x14ac:dyDescent="0.25">
      <c r="B2076" s="68" t="s">
        <v>68</v>
      </c>
      <c r="C2076" s="80" t="str">
        <f>IFERROR(VLOOKUP(B2076,Listor!$A$6:$B$62,2,FALSE),"")</f>
        <v/>
      </c>
      <c r="D2076" s="80" t="str">
        <f>IFERROR(VLOOKUP(B2076,Listor!$A$6:$C$62,3,FALSE),"")</f>
        <v/>
      </c>
      <c r="E2076" s="110" t="s">
        <v>79</v>
      </c>
      <c r="F2076" s="66"/>
      <c r="G2076" s="35" t="str">
        <f>IFERROR(VLOOKUP(B2076,Listor!$A$6:$G$62,7,FALSE),"")</f>
        <v/>
      </c>
      <c r="H2076" s="63" t="str">
        <f>IFERROR(VLOOKUP(B2076,Listor!$N$6:$O$47,2,FALSE),"")</f>
        <v/>
      </c>
      <c r="I2076" s="63" t="str">
        <f t="shared" si="97"/>
        <v/>
      </c>
      <c r="J2076" s="96" t="str">
        <f>IFERROR(VLOOKUP(B2076,Listor!$N$6:$P$47,3,FALSE)*I2076,"")</f>
        <v/>
      </c>
      <c r="K2076" s="81"/>
      <c r="L2076" s="88" t="str">
        <f>IFERROR((VLOOKUP(B2076,Listor!$N$6:$P$47,3,FALSE)*Biologiska!K2076)+(VLOOKUP(B2076,Listor!$N$6:$Q$47,4,FALSE)),"")</f>
        <v/>
      </c>
      <c r="M2076" s="63" t="str">
        <f t="shared" si="98"/>
        <v/>
      </c>
      <c r="N2076" s="75"/>
      <c r="O2076" s="84" t="str">
        <f t="shared" si="99"/>
        <v/>
      </c>
      <c r="P2076" s="107"/>
      <c r="Q2076" s="87" t="s">
        <v>79</v>
      </c>
      <c r="R2076" s="87"/>
      <c r="S2076" s="87"/>
      <c r="T2076" s="87"/>
      <c r="U2076" s="87"/>
      <c r="V2076" s="86" t="s">
        <v>79</v>
      </c>
      <c r="W2076" s="75"/>
      <c r="X2076" s="102" t="s">
        <v>79</v>
      </c>
      <c r="Y2076" s="63" t="str">
        <f>IFERROR(IF(VLOOKUP(X2076,Listor!$T$6:$U$7,2,FALSE)&lt;O2076,TRUE),"")</f>
        <v/>
      </c>
      <c r="Z2076" s="87"/>
      <c r="AA2076" s="104"/>
    </row>
    <row r="2077" spans="2:27" x14ac:dyDescent="0.25">
      <c r="B2077" s="68" t="s">
        <v>68</v>
      </c>
      <c r="C2077" s="80" t="str">
        <f>IFERROR(VLOOKUP(B2077,Listor!$A$6:$B$62,2,FALSE),"")</f>
        <v/>
      </c>
      <c r="D2077" s="80" t="str">
        <f>IFERROR(VLOOKUP(B2077,Listor!$A$6:$C$62,3,FALSE),"")</f>
        <v/>
      </c>
      <c r="E2077" s="110" t="s">
        <v>79</v>
      </c>
      <c r="F2077" s="66"/>
      <c r="G2077" s="35" t="str">
        <f>IFERROR(VLOOKUP(B2077,Listor!$A$6:$G$62,7,FALSE),"")</f>
        <v/>
      </c>
      <c r="H2077" s="63" t="str">
        <f>IFERROR(VLOOKUP(B2077,Listor!$N$6:$O$47,2,FALSE),"")</f>
        <v/>
      </c>
      <c r="I2077" s="63" t="str">
        <f t="shared" si="97"/>
        <v/>
      </c>
      <c r="J2077" s="96" t="str">
        <f>IFERROR(VLOOKUP(B2077,Listor!$N$6:$P$47,3,FALSE)*I2077,"")</f>
        <v/>
      </c>
      <c r="K2077" s="81"/>
      <c r="L2077" s="88" t="str">
        <f>IFERROR((VLOOKUP(B2077,Listor!$N$6:$P$47,3,FALSE)*Biologiska!K2077)+(VLOOKUP(B2077,Listor!$N$6:$Q$47,4,FALSE)),"")</f>
        <v/>
      </c>
      <c r="M2077" s="63" t="str">
        <f t="shared" si="98"/>
        <v/>
      </c>
      <c r="N2077" s="75"/>
      <c r="O2077" s="84" t="str">
        <f t="shared" si="99"/>
        <v/>
      </c>
      <c r="P2077" s="107"/>
      <c r="Q2077" s="87" t="s">
        <v>79</v>
      </c>
      <c r="R2077" s="87"/>
      <c r="S2077" s="87"/>
      <c r="T2077" s="87"/>
      <c r="U2077" s="87"/>
      <c r="V2077" s="86" t="s">
        <v>79</v>
      </c>
      <c r="W2077" s="75"/>
      <c r="X2077" s="102" t="s">
        <v>79</v>
      </c>
      <c r="Y2077" s="63" t="str">
        <f>IFERROR(IF(VLOOKUP(X2077,Listor!$T$6:$U$7,2,FALSE)&lt;O2077,TRUE),"")</f>
        <v/>
      </c>
      <c r="Z2077" s="87"/>
      <c r="AA2077" s="104"/>
    </row>
    <row r="2078" spans="2:27" x14ac:dyDescent="0.25">
      <c r="B2078" s="68" t="s">
        <v>68</v>
      </c>
      <c r="C2078" s="80" t="str">
        <f>IFERROR(VLOOKUP(B2078,Listor!$A$6:$B$62,2,FALSE),"")</f>
        <v/>
      </c>
      <c r="D2078" s="80" t="str">
        <f>IFERROR(VLOOKUP(B2078,Listor!$A$6:$C$62,3,FALSE),"")</f>
        <v/>
      </c>
      <c r="E2078" s="110" t="s">
        <v>79</v>
      </c>
      <c r="F2078" s="66"/>
      <c r="G2078" s="35" t="str">
        <f>IFERROR(VLOOKUP(B2078,Listor!$A$6:$G$62,7,FALSE),"")</f>
        <v/>
      </c>
      <c r="H2078" s="63" t="str">
        <f>IFERROR(VLOOKUP(B2078,Listor!$N$6:$O$47,2,FALSE),"")</f>
        <v/>
      </c>
      <c r="I2078" s="63" t="str">
        <f t="shared" si="97"/>
        <v/>
      </c>
      <c r="J2078" s="96" t="str">
        <f>IFERROR(VLOOKUP(B2078,Listor!$N$6:$P$47,3,FALSE)*I2078,"")</f>
        <v/>
      </c>
      <c r="K2078" s="81"/>
      <c r="L2078" s="88" t="str">
        <f>IFERROR((VLOOKUP(B2078,Listor!$N$6:$P$47,3,FALSE)*Biologiska!K2078)+(VLOOKUP(B2078,Listor!$N$6:$Q$47,4,FALSE)),"")</f>
        <v/>
      </c>
      <c r="M2078" s="63" t="str">
        <f t="shared" si="98"/>
        <v/>
      </c>
      <c r="N2078" s="75"/>
      <c r="O2078" s="84" t="str">
        <f t="shared" si="99"/>
        <v/>
      </c>
      <c r="P2078" s="107"/>
      <c r="Q2078" s="87" t="s">
        <v>79</v>
      </c>
      <c r="R2078" s="87"/>
      <c r="S2078" s="87"/>
      <c r="T2078" s="87"/>
      <c r="U2078" s="87"/>
      <c r="V2078" s="86" t="s">
        <v>79</v>
      </c>
      <c r="W2078" s="75"/>
      <c r="X2078" s="102" t="s">
        <v>79</v>
      </c>
      <c r="Y2078" s="63" t="str">
        <f>IFERROR(IF(VLOOKUP(X2078,Listor!$T$6:$U$7,2,FALSE)&lt;O2078,TRUE),"")</f>
        <v/>
      </c>
      <c r="Z2078" s="87"/>
      <c r="AA2078" s="104"/>
    </row>
    <row r="2079" spans="2:27" x14ac:dyDescent="0.25">
      <c r="B2079" s="68" t="s">
        <v>68</v>
      </c>
      <c r="C2079" s="80" t="str">
        <f>IFERROR(VLOOKUP(B2079,Listor!$A$6:$B$62,2,FALSE),"")</f>
        <v/>
      </c>
      <c r="D2079" s="80" t="str">
        <f>IFERROR(VLOOKUP(B2079,Listor!$A$6:$C$62,3,FALSE),"")</f>
        <v/>
      </c>
      <c r="E2079" s="110" t="s">
        <v>79</v>
      </c>
      <c r="F2079" s="66"/>
      <c r="G2079" s="35" t="str">
        <f>IFERROR(VLOOKUP(B2079,Listor!$A$6:$G$62,7,FALSE),"")</f>
        <v/>
      </c>
      <c r="H2079" s="63" t="str">
        <f>IFERROR(VLOOKUP(B2079,Listor!$N$6:$O$47,2,FALSE),"")</f>
        <v/>
      </c>
      <c r="I2079" s="63" t="str">
        <f t="shared" si="97"/>
        <v/>
      </c>
      <c r="J2079" s="96" t="str">
        <f>IFERROR(VLOOKUP(B2079,Listor!$N$6:$P$47,3,FALSE)*I2079,"")</f>
        <v/>
      </c>
      <c r="K2079" s="81"/>
      <c r="L2079" s="88" t="str">
        <f>IFERROR((VLOOKUP(B2079,Listor!$N$6:$P$47,3,FALSE)*Biologiska!K2079)+(VLOOKUP(B2079,Listor!$N$6:$Q$47,4,FALSE)),"")</f>
        <v/>
      </c>
      <c r="M2079" s="63" t="str">
        <f t="shared" si="98"/>
        <v/>
      </c>
      <c r="N2079" s="75"/>
      <c r="O2079" s="84" t="str">
        <f t="shared" si="99"/>
        <v/>
      </c>
      <c r="P2079" s="107"/>
      <c r="Q2079" s="87" t="s">
        <v>79</v>
      </c>
      <c r="R2079" s="87"/>
      <c r="S2079" s="87"/>
      <c r="T2079" s="87"/>
      <c r="U2079" s="87"/>
      <c r="V2079" s="86" t="s">
        <v>79</v>
      </c>
      <c r="W2079" s="75"/>
      <c r="X2079" s="102" t="s">
        <v>79</v>
      </c>
      <c r="Y2079" s="63" t="str">
        <f>IFERROR(IF(VLOOKUP(X2079,Listor!$T$6:$U$7,2,FALSE)&lt;O2079,TRUE),"")</f>
        <v/>
      </c>
      <c r="Z2079" s="87"/>
      <c r="AA2079" s="104"/>
    </row>
    <row r="2080" spans="2:27" x14ac:dyDescent="0.25">
      <c r="B2080" s="68" t="s">
        <v>68</v>
      </c>
      <c r="C2080" s="80" t="str">
        <f>IFERROR(VLOOKUP(B2080,Listor!$A$6:$B$62,2,FALSE),"")</f>
        <v/>
      </c>
      <c r="D2080" s="80" t="str">
        <f>IFERROR(VLOOKUP(B2080,Listor!$A$6:$C$62,3,FALSE),"")</f>
        <v/>
      </c>
      <c r="E2080" s="110" t="s">
        <v>79</v>
      </c>
      <c r="F2080" s="66"/>
      <c r="G2080" s="35" t="str">
        <f>IFERROR(VLOOKUP(B2080,Listor!$A$6:$G$62,7,FALSE),"")</f>
        <v/>
      </c>
      <c r="H2080" s="63" t="str">
        <f>IFERROR(VLOOKUP(B2080,Listor!$N$6:$O$47,2,FALSE),"")</f>
        <v/>
      </c>
      <c r="I2080" s="63" t="str">
        <f t="shared" si="97"/>
        <v/>
      </c>
      <c r="J2080" s="96" t="str">
        <f>IFERROR(VLOOKUP(B2080,Listor!$N$6:$P$47,3,FALSE)*I2080,"")</f>
        <v/>
      </c>
      <c r="K2080" s="81"/>
      <c r="L2080" s="88" t="str">
        <f>IFERROR((VLOOKUP(B2080,Listor!$N$6:$P$47,3,FALSE)*Biologiska!K2080)+(VLOOKUP(B2080,Listor!$N$6:$Q$47,4,FALSE)),"")</f>
        <v/>
      </c>
      <c r="M2080" s="63" t="str">
        <f t="shared" si="98"/>
        <v/>
      </c>
      <c r="N2080" s="75"/>
      <c r="O2080" s="84" t="str">
        <f t="shared" si="99"/>
        <v/>
      </c>
      <c r="P2080" s="107"/>
      <c r="Q2080" s="87" t="s">
        <v>79</v>
      </c>
      <c r="R2080" s="87"/>
      <c r="S2080" s="87"/>
      <c r="T2080" s="87"/>
      <c r="U2080" s="87"/>
      <c r="V2080" s="86" t="s">
        <v>79</v>
      </c>
      <c r="W2080" s="75"/>
      <c r="X2080" s="102" t="s">
        <v>79</v>
      </c>
      <c r="Y2080" s="63" t="str">
        <f>IFERROR(IF(VLOOKUP(X2080,Listor!$T$6:$U$7,2,FALSE)&lt;O2080,TRUE),"")</f>
        <v/>
      </c>
      <c r="Z2080" s="87"/>
      <c r="AA2080" s="104"/>
    </row>
    <row r="2081" spans="2:27" x14ac:dyDescent="0.25">
      <c r="B2081" s="68" t="s">
        <v>68</v>
      </c>
      <c r="C2081" s="80" t="str">
        <f>IFERROR(VLOOKUP(B2081,Listor!$A$6:$B$62,2,FALSE),"")</f>
        <v/>
      </c>
      <c r="D2081" s="80" t="str">
        <f>IFERROR(VLOOKUP(B2081,Listor!$A$6:$C$62,3,FALSE),"")</f>
        <v/>
      </c>
      <c r="E2081" s="110" t="s">
        <v>79</v>
      </c>
      <c r="F2081" s="66"/>
      <c r="G2081" s="35" t="str">
        <f>IFERROR(VLOOKUP(B2081,Listor!$A$6:$G$62,7,FALSE),"")</f>
        <v/>
      </c>
      <c r="H2081" s="63" t="str">
        <f>IFERROR(VLOOKUP(B2081,Listor!$N$6:$O$47,2,FALSE),"")</f>
        <v/>
      </c>
      <c r="I2081" s="63" t="str">
        <f t="shared" si="97"/>
        <v/>
      </c>
      <c r="J2081" s="96" t="str">
        <f>IFERROR(VLOOKUP(B2081,Listor!$N$6:$P$47,3,FALSE)*I2081,"")</f>
        <v/>
      </c>
      <c r="K2081" s="81"/>
      <c r="L2081" s="88" t="str">
        <f>IFERROR((VLOOKUP(B2081,Listor!$N$6:$P$47,3,FALSE)*Biologiska!K2081)+(VLOOKUP(B2081,Listor!$N$6:$Q$47,4,FALSE)),"")</f>
        <v/>
      </c>
      <c r="M2081" s="63" t="str">
        <f t="shared" si="98"/>
        <v/>
      </c>
      <c r="N2081" s="75"/>
      <c r="O2081" s="84" t="str">
        <f t="shared" si="99"/>
        <v/>
      </c>
      <c r="P2081" s="107"/>
      <c r="Q2081" s="87" t="s">
        <v>79</v>
      </c>
      <c r="R2081" s="87"/>
      <c r="S2081" s="87"/>
      <c r="T2081" s="87"/>
      <c r="U2081" s="87"/>
      <c r="V2081" s="86" t="s">
        <v>79</v>
      </c>
      <c r="W2081" s="75"/>
      <c r="X2081" s="102" t="s">
        <v>79</v>
      </c>
      <c r="Y2081" s="63" t="str">
        <f>IFERROR(IF(VLOOKUP(X2081,Listor!$T$6:$U$7,2,FALSE)&lt;O2081,TRUE),"")</f>
        <v/>
      </c>
      <c r="Z2081" s="87"/>
      <c r="AA2081" s="104"/>
    </row>
    <row r="2082" spans="2:27" x14ac:dyDescent="0.25">
      <c r="B2082" s="68" t="s">
        <v>68</v>
      </c>
      <c r="C2082" s="80" t="str">
        <f>IFERROR(VLOOKUP(B2082,Listor!$A$6:$B$62,2,FALSE),"")</f>
        <v/>
      </c>
      <c r="D2082" s="80" t="str">
        <f>IFERROR(VLOOKUP(B2082,Listor!$A$6:$C$62,3,FALSE),"")</f>
        <v/>
      </c>
      <c r="E2082" s="110" t="s">
        <v>79</v>
      </c>
      <c r="F2082" s="66"/>
      <c r="G2082" s="35" t="str">
        <f>IFERROR(VLOOKUP(B2082,Listor!$A$6:$G$62,7,FALSE),"")</f>
        <v/>
      </c>
      <c r="H2082" s="63" t="str">
        <f>IFERROR(VLOOKUP(B2082,Listor!$N$6:$O$47,2,FALSE),"")</f>
        <v/>
      </c>
      <c r="I2082" s="63" t="str">
        <f t="shared" si="97"/>
        <v/>
      </c>
      <c r="J2082" s="96" t="str">
        <f>IFERROR(VLOOKUP(B2082,Listor!$N$6:$P$47,3,FALSE)*I2082,"")</f>
        <v/>
      </c>
      <c r="K2082" s="81"/>
      <c r="L2082" s="88" t="str">
        <f>IFERROR((VLOOKUP(B2082,Listor!$N$6:$P$47,3,FALSE)*Biologiska!K2082)+(VLOOKUP(B2082,Listor!$N$6:$Q$47,4,FALSE)),"")</f>
        <v/>
      </c>
      <c r="M2082" s="63" t="str">
        <f t="shared" si="98"/>
        <v/>
      </c>
      <c r="N2082" s="75"/>
      <c r="O2082" s="84" t="str">
        <f t="shared" si="99"/>
        <v/>
      </c>
      <c r="P2082" s="107"/>
      <c r="Q2082" s="87" t="s">
        <v>79</v>
      </c>
      <c r="R2082" s="87"/>
      <c r="S2082" s="87"/>
      <c r="T2082" s="87"/>
      <c r="U2082" s="87"/>
      <c r="V2082" s="86" t="s">
        <v>79</v>
      </c>
      <c r="W2082" s="75"/>
      <c r="X2082" s="102" t="s">
        <v>79</v>
      </c>
      <c r="Y2082" s="63" t="str">
        <f>IFERROR(IF(VLOOKUP(X2082,Listor!$T$6:$U$7,2,FALSE)&lt;O2082,TRUE),"")</f>
        <v/>
      </c>
      <c r="Z2082" s="87"/>
      <c r="AA2082" s="104"/>
    </row>
    <row r="2083" spans="2:27" x14ac:dyDescent="0.25">
      <c r="B2083" s="68" t="s">
        <v>68</v>
      </c>
      <c r="C2083" s="80" t="str">
        <f>IFERROR(VLOOKUP(B2083,Listor!$A$6:$B$62,2,FALSE),"")</f>
        <v/>
      </c>
      <c r="D2083" s="80" t="str">
        <f>IFERROR(VLOOKUP(B2083,Listor!$A$6:$C$62,3,FALSE),"")</f>
        <v/>
      </c>
      <c r="E2083" s="110" t="s">
        <v>79</v>
      </c>
      <c r="F2083" s="66"/>
      <c r="G2083" s="35" t="str">
        <f>IFERROR(VLOOKUP(B2083,Listor!$A$6:$G$62,7,FALSE),"")</f>
        <v/>
      </c>
      <c r="H2083" s="63" t="str">
        <f>IFERROR(VLOOKUP(B2083,Listor!$N$6:$O$47,2,FALSE),"")</f>
        <v/>
      </c>
      <c r="I2083" s="63" t="str">
        <f t="shared" si="97"/>
        <v/>
      </c>
      <c r="J2083" s="96" t="str">
        <f>IFERROR(VLOOKUP(B2083,Listor!$N$6:$P$47,3,FALSE)*I2083,"")</f>
        <v/>
      </c>
      <c r="K2083" s="81"/>
      <c r="L2083" s="88" t="str">
        <f>IFERROR((VLOOKUP(B2083,Listor!$N$6:$P$47,3,FALSE)*Biologiska!K2083)+(VLOOKUP(B2083,Listor!$N$6:$Q$47,4,FALSE)),"")</f>
        <v/>
      </c>
      <c r="M2083" s="63" t="str">
        <f t="shared" si="98"/>
        <v/>
      </c>
      <c r="N2083" s="75"/>
      <c r="O2083" s="84" t="str">
        <f t="shared" si="99"/>
        <v/>
      </c>
      <c r="P2083" s="107"/>
      <c r="Q2083" s="87" t="s">
        <v>79</v>
      </c>
      <c r="R2083" s="87"/>
      <c r="S2083" s="87"/>
      <c r="T2083" s="87"/>
      <c r="U2083" s="87"/>
      <c r="V2083" s="86" t="s">
        <v>79</v>
      </c>
      <c r="W2083" s="75"/>
      <c r="X2083" s="102" t="s">
        <v>79</v>
      </c>
      <c r="Y2083" s="63" t="str">
        <f>IFERROR(IF(VLOOKUP(X2083,Listor!$T$6:$U$7,2,FALSE)&lt;O2083,TRUE),"")</f>
        <v/>
      </c>
      <c r="Z2083" s="87"/>
      <c r="AA2083" s="104"/>
    </row>
    <row r="2084" spans="2:27" x14ac:dyDescent="0.25">
      <c r="B2084" s="68" t="s">
        <v>68</v>
      </c>
      <c r="C2084" s="80" t="str">
        <f>IFERROR(VLOOKUP(B2084,Listor!$A$6:$B$62,2,FALSE),"")</f>
        <v/>
      </c>
      <c r="D2084" s="80" t="str">
        <f>IFERROR(VLOOKUP(B2084,Listor!$A$6:$C$62,3,FALSE),"")</f>
        <v/>
      </c>
      <c r="E2084" s="110" t="s">
        <v>79</v>
      </c>
      <c r="F2084" s="66"/>
      <c r="G2084" s="35" t="str">
        <f>IFERROR(VLOOKUP(B2084,Listor!$A$6:$G$62,7,FALSE),"")</f>
        <v/>
      </c>
      <c r="H2084" s="63" t="str">
        <f>IFERROR(VLOOKUP(B2084,Listor!$N$6:$O$47,2,FALSE),"")</f>
        <v/>
      </c>
      <c r="I2084" s="63" t="str">
        <f t="shared" si="97"/>
        <v/>
      </c>
      <c r="J2084" s="96" t="str">
        <f>IFERROR(VLOOKUP(B2084,Listor!$N$6:$P$47,3,FALSE)*I2084,"")</f>
        <v/>
      </c>
      <c r="K2084" s="81"/>
      <c r="L2084" s="88" t="str">
        <f>IFERROR((VLOOKUP(B2084,Listor!$N$6:$P$47,3,FALSE)*Biologiska!K2084)+(VLOOKUP(B2084,Listor!$N$6:$Q$47,4,FALSE)),"")</f>
        <v/>
      </c>
      <c r="M2084" s="63" t="str">
        <f t="shared" si="98"/>
        <v/>
      </c>
      <c r="N2084" s="75"/>
      <c r="O2084" s="84" t="str">
        <f t="shared" si="99"/>
        <v/>
      </c>
      <c r="P2084" s="107"/>
      <c r="Q2084" s="87" t="s">
        <v>79</v>
      </c>
      <c r="R2084" s="87"/>
      <c r="S2084" s="87"/>
      <c r="T2084" s="87"/>
      <c r="U2084" s="87"/>
      <c r="V2084" s="86" t="s">
        <v>79</v>
      </c>
      <c r="W2084" s="75"/>
      <c r="X2084" s="102" t="s">
        <v>79</v>
      </c>
      <c r="Y2084" s="63" t="str">
        <f>IFERROR(IF(VLOOKUP(X2084,Listor!$T$6:$U$7,2,FALSE)&lt;O2084,TRUE),"")</f>
        <v/>
      </c>
      <c r="Z2084" s="87"/>
      <c r="AA2084" s="104"/>
    </row>
    <row r="2085" spans="2:27" x14ac:dyDescent="0.25">
      <c r="B2085" s="68" t="s">
        <v>68</v>
      </c>
      <c r="C2085" s="80" t="str">
        <f>IFERROR(VLOOKUP(B2085,Listor!$A$6:$B$62,2,FALSE),"")</f>
        <v/>
      </c>
      <c r="D2085" s="80" t="str">
        <f>IFERROR(VLOOKUP(B2085,Listor!$A$6:$C$62,3,FALSE),"")</f>
        <v/>
      </c>
      <c r="E2085" s="110" t="s">
        <v>79</v>
      </c>
      <c r="F2085" s="66"/>
      <c r="G2085" s="35" t="str">
        <f>IFERROR(VLOOKUP(B2085,Listor!$A$6:$G$62,7,FALSE),"")</f>
        <v/>
      </c>
      <c r="H2085" s="63" t="str">
        <f>IFERROR(VLOOKUP(B2085,Listor!$N$6:$O$47,2,FALSE),"")</f>
        <v/>
      </c>
      <c r="I2085" s="63" t="str">
        <f t="shared" si="97"/>
        <v/>
      </c>
      <c r="J2085" s="96" t="str">
        <f>IFERROR(VLOOKUP(B2085,Listor!$N$6:$P$47,3,FALSE)*I2085,"")</f>
        <v/>
      </c>
      <c r="K2085" s="81"/>
      <c r="L2085" s="88" t="str">
        <f>IFERROR((VLOOKUP(B2085,Listor!$N$6:$P$47,3,FALSE)*Biologiska!K2085)+(VLOOKUP(B2085,Listor!$N$6:$Q$47,4,FALSE)),"")</f>
        <v/>
      </c>
      <c r="M2085" s="63" t="str">
        <f t="shared" si="98"/>
        <v/>
      </c>
      <c r="N2085" s="75"/>
      <c r="O2085" s="84" t="str">
        <f t="shared" si="99"/>
        <v/>
      </c>
      <c r="P2085" s="107"/>
      <c r="Q2085" s="87" t="s">
        <v>79</v>
      </c>
      <c r="R2085" s="87"/>
      <c r="S2085" s="87"/>
      <c r="T2085" s="87"/>
      <c r="U2085" s="87"/>
      <c r="V2085" s="86" t="s">
        <v>79</v>
      </c>
      <c r="W2085" s="75"/>
      <c r="X2085" s="102" t="s">
        <v>79</v>
      </c>
      <c r="Y2085" s="63" t="str">
        <f>IFERROR(IF(VLOOKUP(X2085,Listor!$T$6:$U$7,2,FALSE)&lt;O2085,TRUE),"")</f>
        <v/>
      </c>
      <c r="Z2085" s="87"/>
      <c r="AA2085" s="104"/>
    </row>
    <row r="2086" spans="2:27" x14ac:dyDescent="0.25">
      <c r="B2086" s="68" t="s">
        <v>68</v>
      </c>
      <c r="C2086" s="80" t="str">
        <f>IFERROR(VLOOKUP(B2086,Listor!$A$6:$B$62,2,FALSE),"")</f>
        <v/>
      </c>
      <c r="D2086" s="80" t="str">
        <f>IFERROR(VLOOKUP(B2086,Listor!$A$6:$C$62,3,FALSE),"")</f>
        <v/>
      </c>
      <c r="E2086" s="110" t="s">
        <v>79</v>
      </c>
      <c r="F2086" s="66"/>
      <c r="G2086" s="35" t="str">
        <f>IFERROR(VLOOKUP(B2086,Listor!$A$6:$G$62,7,FALSE),"")</f>
        <v/>
      </c>
      <c r="H2086" s="63" t="str">
        <f>IFERROR(VLOOKUP(B2086,Listor!$N$6:$O$47,2,FALSE),"")</f>
        <v/>
      </c>
      <c r="I2086" s="63" t="str">
        <f t="shared" si="97"/>
        <v/>
      </c>
      <c r="J2086" s="96" t="str">
        <f>IFERROR(VLOOKUP(B2086,Listor!$N$6:$P$47,3,FALSE)*I2086,"")</f>
        <v/>
      </c>
      <c r="K2086" s="81"/>
      <c r="L2086" s="88" t="str">
        <f>IFERROR((VLOOKUP(B2086,Listor!$N$6:$P$47,3,FALSE)*Biologiska!K2086)+(VLOOKUP(B2086,Listor!$N$6:$Q$47,4,FALSE)),"")</f>
        <v/>
      </c>
      <c r="M2086" s="63" t="str">
        <f t="shared" si="98"/>
        <v/>
      </c>
      <c r="N2086" s="75"/>
      <c r="O2086" s="84" t="str">
        <f t="shared" si="99"/>
        <v/>
      </c>
      <c r="P2086" s="107"/>
      <c r="Q2086" s="87" t="s">
        <v>79</v>
      </c>
      <c r="R2086" s="87"/>
      <c r="S2086" s="87"/>
      <c r="T2086" s="87"/>
      <c r="U2086" s="87"/>
      <c r="V2086" s="86" t="s">
        <v>79</v>
      </c>
      <c r="W2086" s="75"/>
      <c r="X2086" s="102" t="s">
        <v>79</v>
      </c>
      <c r="Y2086" s="63" t="str">
        <f>IFERROR(IF(VLOOKUP(X2086,Listor!$T$6:$U$7,2,FALSE)&lt;O2086,TRUE),"")</f>
        <v/>
      </c>
      <c r="Z2086" s="87"/>
      <c r="AA2086" s="104"/>
    </row>
    <row r="2087" spans="2:27" x14ac:dyDescent="0.25">
      <c r="B2087" s="68" t="s">
        <v>68</v>
      </c>
      <c r="C2087" s="80" t="str">
        <f>IFERROR(VLOOKUP(B2087,Listor!$A$6:$B$62,2,FALSE),"")</f>
        <v/>
      </c>
      <c r="D2087" s="80" t="str">
        <f>IFERROR(VLOOKUP(B2087,Listor!$A$6:$C$62,3,FALSE),"")</f>
        <v/>
      </c>
      <c r="E2087" s="110" t="s">
        <v>79</v>
      </c>
      <c r="F2087" s="66"/>
      <c r="G2087" s="35" t="str">
        <f>IFERROR(VLOOKUP(B2087,Listor!$A$6:$G$62,7,FALSE),"")</f>
        <v/>
      </c>
      <c r="H2087" s="63" t="str">
        <f>IFERROR(VLOOKUP(B2087,Listor!$N$6:$O$47,2,FALSE),"")</f>
        <v/>
      </c>
      <c r="I2087" s="63" t="str">
        <f t="shared" si="97"/>
        <v/>
      </c>
      <c r="J2087" s="96" t="str">
        <f>IFERROR(VLOOKUP(B2087,Listor!$N$6:$P$47,3,FALSE)*I2087,"")</f>
        <v/>
      </c>
      <c r="K2087" s="81"/>
      <c r="L2087" s="88" t="str">
        <f>IFERROR((VLOOKUP(B2087,Listor!$N$6:$P$47,3,FALSE)*Biologiska!K2087)+(VLOOKUP(B2087,Listor!$N$6:$Q$47,4,FALSE)),"")</f>
        <v/>
      </c>
      <c r="M2087" s="63" t="str">
        <f t="shared" si="98"/>
        <v/>
      </c>
      <c r="N2087" s="75"/>
      <c r="O2087" s="84" t="str">
        <f t="shared" si="99"/>
        <v/>
      </c>
      <c r="P2087" s="107"/>
      <c r="Q2087" s="87" t="s">
        <v>79</v>
      </c>
      <c r="R2087" s="87"/>
      <c r="S2087" s="87"/>
      <c r="T2087" s="87"/>
      <c r="U2087" s="87"/>
      <c r="V2087" s="86" t="s">
        <v>79</v>
      </c>
      <c r="W2087" s="75"/>
      <c r="X2087" s="102" t="s">
        <v>79</v>
      </c>
      <c r="Y2087" s="63" t="str">
        <f>IFERROR(IF(VLOOKUP(X2087,Listor!$T$6:$U$7,2,FALSE)&lt;O2087,TRUE),"")</f>
        <v/>
      </c>
      <c r="Z2087" s="87"/>
      <c r="AA2087" s="104"/>
    </row>
    <row r="2088" spans="2:27" x14ac:dyDescent="0.25">
      <c r="B2088" s="68" t="s">
        <v>68</v>
      </c>
      <c r="C2088" s="80" t="str">
        <f>IFERROR(VLOOKUP(B2088,Listor!$A$6:$B$62,2,FALSE),"")</f>
        <v/>
      </c>
      <c r="D2088" s="80" t="str">
        <f>IFERROR(VLOOKUP(B2088,Listor!$A$6:$C$62,3,FALSE),"")</f>
        <v/>
      </c>
      <c r="E2088" s="110" t="s">
        <v>79</v>
      </c>
      <c r="F2088" s="66"/>
      <c r="G2088" s="35" t="str">
        <f>IFERROR(VLOOKUP(B2088,Listor!$A$6:$G$62,7,FALSE),"")</f>
        <v/>
      </c>
      <c r="H2088" s="63" t="str">
        <f>IFERROR(VLOOKUP(B2088,Listor!$N$6:$O$47,2,FALSE),"")</f>
        <v/>
      </c>
      <c r="I2088" s="63" t="str">
        <f t="shared" si="97"/>
        <v/>
      </c>
      <c r="J2088" s="96" t="str">
        <f>IFERROR(VLOOKUP(B2088,Listor!$N$6:$P$47,3,FALSE)*I2088,"")</f>
        <v/>
      </c>
      <c r="K2088" s="81"/>
      <c r="L2088" s="88" t="str">
        <f>IFERROR((VLOOKUP(B2088,Listor!$N$6:$P$47,3,FALSE)*Biologiska!K2088)+(VLOOKUP(B2088,Listor!$N$6:$Q$47,4,FALSE)),"")</f>
        <v/>
      </c>
      <c r="M2088" s="63" t="str">
        <f t="shared" si="98"/>
        <v/>
      </c>
      <c r="N2088" s="75"/>
      <c r="O2088" s="84" t="str">
        <f t="shared" si="99"/>
        <v/>
      </c>
      <c r="P2088" s="107"/>
      <c r="Q2088" s="87" t="s">
        <v>79</v>
      </c>
      <c r="R2088" s="87"/>
      <c r="S2088" s="87"/>
      <c r="T2088" s="87"/>
      <c r="U2088" s="87"/>
      <c r="V2088" s="86" t="s">
        <v>79</v>
      </c>
      <c r="W2088" s="75"/>
      <c r="X2088" s="102" t="s">
        <v>79</v>
      </c>
      <c r="Y2088" s="63" t="str">
        <f>IFERROR(IF(VLOOKUP(X2088,Listor!$T$6:$U$7,2,FALSE)&lt;O2088,TRUE),"")</f>
        <v/>
      </c>
      <c r="Z2088" s="87"/>
      <c r="AA2088" s="104"/>
    </row>
    <row r="2089" spans="2:27" x14ac:dyDescent="0.25">
      <c r="B2089" s="68" t="s">
        <v>68</v>
      </c>
      <c r="C2089" s="80" t="str">
        <f>IFERROR(VLOOKUP(B2089,Listor!$A$6:$B$62,2,FALSE),"")</f>
        <v/>
      </c>
      <c r="D2089" s="80" t="str">
        <f>IFERROR(VLOOKUP(B2089,Listor!$A$6:$C$62,3,FALSE),"")</f>
        <v/>
      </c>
      <c r="E2089" s="110" t="s">
        <v>79</v>
      </c>
      <c r="F2089" s="66"/>
      <c r="G2089" s="35" t="str">
        <f>IFERROR(VLOOKUP(B2089,Listor!$A$6:$G$62,7,FALSE),"")</f>
        <v/>
      </c>
      <c r="H2089" s="63" t="str">
        <f>IFERROR(VLOOKUP(B2089,Listor!$N$6:$O$47,2,FALSE),"")</f>
        <v/>
      </c>
      <c r="I2089" s="63" t="str">
        <f t="shared" ref="I2089:I2152" si="100">IFERROR(F2089*H2089,"")</f>
        <v/>
      </c>
      <c r="J2089" s="96" t="str">
        <f>IFERROR(VLOOKUP(B2089,Listor!$N$6:$P$47,3,FALSE)*I2089,"")</f>
        <v/>
      </c>
      <c r="K2089" s="81"/>
      <c r="L2089" s="88" t="str">
        <f>IFERROR((VLOOKUP(B2089,Listor!$N$6:$P$47,3,FALSE)*Biologiska!K2089)+(VLOOKUP(B2089,Listor!$N$6:$Q$47,4,FALSE)),"")</f>
        <v/>
      </c>
      <c r="M2089" s="63" t="str">
        <f t="shared" ref="M2089:M2152" si="101">IFERROR(I2089*L2089,"")</f>
        <v/>
      </c>
      <c r="N2089" s="75"/>
      <c r="O2089" s="84" t="str">
        <f t="shared" ref="O2089:O2152" si="102">IF(ISBLANK(K2089),"",IFERROR(((83.8-K2089)/83.8)*100,""))</f>
        <v/>
      </c>
      <c r="P2089" s="107"/>
      <c r="Q2089" s="87" t="s">
        <v>79</v>
      </c>
      <c r="R2089" s="87"/>
      <c r="S2089" s="87"/>
      <c r="T2089" s="87"/>
      <c r="U2089" s="87"/>
      <c r="V2089" s="86" t="s">
        <v>79</v>
      </c>
      <c r="W2089" s="75"/>
      <c r="X2089" s="102" t="s">
        <v>79</v>
      </c>
      <c r="Y2089" s="63" t="str">
        <f>IFERROR(IF(VLOOKUP(X2089,Listor!$T$6:$U$7,2,FALSE)&lt;O2089,TRUE),"")</f>
        <v/>
      </c>
      <c r="Z2089" s="87"/>
      <c r="AA2089" s="104"/>
    </row>
    <row r="2090" spans="2:27" x14ac:dyDescent="0.25">
      <c r="B2090" s="68" t="s">
        <v>68</v>
      </c>
      <c r="C2090" s="80" t="str">
        <f>IFERROR(VLOOKUP(B2090,Listor!$A$6:$B$62,2,FALSE),"")</f>
        <v/>
      </c>
      <c r="D2090" s="80" t="str">
        <f>IFERROR(VLOOKUP(B2090,Listor!$A$6:$C$62,3,FALSE),"")</f>
        <v/>
      </c>
      <c r="E2090" s="110" t="s">
        <v>79</v>
      </c>
      <c r="F2090" s="66"/>
      <c r="G2090" s="35" t="str">
        <f>IFERROR(VLOOKUP(B2090,Listor!$A$6:$G$62,7,FALSE),"")</f>
        <v/>
      </c>
      <c r="H2090" s="63" t="str">
        <f>IFERROR(VLOOKUP(B2090,Listor!$N$6:$O$47,2,FALSE),"")</f>
        <v/>
      </c>
      <c r="I2090" s="63" t="str">
        <f t="shared" si="100"/>
        <v/>
      </c>
      <c r="J2090" s="96" t="str">
        <f>IFERROR(VLOOKUP(B2090,Listor!$N$6:$P$47,3,FALSE)*I2090,"")</f>
        <v/>
      </c>
      <c r="K2090" s="81"/>
      <c r="L2090" s="88" t="str">
        <f>IFERROR((VLOOKUP(B2090,Listor!$N$6:$P$47,3,FALSE)*Biologiska!K2090)+(VLOOKUP(B2090,Listor!$N$6:$Q$47,4,FALSE)),"")</f>
        <v/>
      </c>
      <c r="M2090" s="63" t="str">
        <f t="shared" si="101"/>
        <v/>
      </c>
      <c r="N2090" s="75"/>
      <c r="O2090" s="84" t="str">
        <f t="shared" si="102"/>
        <v/>
      </c>
      <c r="P2090" s="107"/>
      <c r="Q2090" s="87" t="s">
        <v>79</v>
      </c>
      <c r="R2090" s="87"/>
      <c r="S2090" s="87"/>
      <c r="T2090" s="87"/>
      <c r="U2090" s="87"/>
      <c r="V2090" s="86" t="s">
        <v>79</v>
      </c>
      <c r="W2090" s="75"/>
      <c r="X2090" s="102" t="s">
        <v>79</v>
      </c>
      <c r="Y2090" s="63" t="str">
        <f>IFERROR(IF(VLOOKUP(X2090,Listor!$T$6:$U$7,2,FALSE)&lt;O2090,TRUE),"")</f>
        <v/>
      </c>
      <c r="Z2090" s="87"/>
      <c r="AA2090" s="104"/>
    </row>
    <row r="2091" spans="2:27" x14ac:dyDescent="0.25">
      <c r="B2091" s="68" t="s">
        <v>68</v>
      </c>
      <c r="C2091" s="80" t="str">
        <f>IFERROR(VLOOKUP(B2091,Listor!$A$6:$B$62,2,FALSE),"")</f>
        <v/>
      </c>
      <c r="D2091" s="80" t="str">
        <f>IFERROR(VLOOKUP(B2091,Listor!$A$6:$C$62,3,FALSE),"")</f>
        <v/>
      </c>
      <c r="E2091" s="110" t="s">
        <v>79</v>
      </c>
      <c r="F2091" s="66"/>
      <c r="G2091" s="35" t="str">
        <f>IFERROR(VLOOKUP(B2091,Listor!$A$6:$G$62,7,FALSE),"")</f>
        <v/>
      </c>
      <c r="H2091" s="63" t="str">
        <f>IFERROR(VLOOKUP(B2091,Listor!$N$6:$O$47,2,FALSE),"")</f>
        <v/>
      </c>
      <c r="I2091" s="63" t="str">
        <f t="shared" si="100"/>
        <v/>
      </c>
      <c r="J2091" s="96" t="str">
        <f>IFERROR(VLOOKUP(B2091,Listor!$N$6:$P$47,3,FALSE)*I2091,"")</f>
        <v/>
      </c>
      <c r="K2091" s="81"/>
      <c r="L2091" s="88" t="str">
        <f>IFERROR((VLOOKUP(B2091,Listor!$N$6:$P$47,3,FALSE)*Biologiska!K2091)+(VLOOKUP(B2091,Listor!$N$6:$Q$47,4,FALSE)),"")</f>
        <v/>
      </c>
      <c r="M2091" s="63" t="str">
        <f t="shared" si="101"/>
        <v/>
      </c>
      <c r="N2091" s="75"/>
      <c r="O2091" s="84" t="str">
        <f t="shared" si="102"/>
        <v/>
      </c>
      <c r="P2091" s="107"/>
      <c r="Q2091" s="87" t="s">
        <v>79</v>
      </c>
      <c r="R2091" s="87"/>
      <c r="S2091" s="87"/>
      <c r="T2091" s="87"/>
      <c r="U2091" s="87"/>
      <c r="V2091" s="86" t="s">
        <v>79</v>
      </c>
      <c r="W2091" s="75"/>
      <c r="X2091" s="102" t="s">
        <v>79</v>
      </c>
      <c r="Y2091" s="63" t="str">
        <f>IFERROR(IF(VLOOKUP(X2091,Listor!$T$6:$U$7,2,FALSE)&lt;O2091,TRUE),"")</f>
        <v/>
      </c>
      <c r="Z2091" s="87"/>
      <c r="AA2091" s="104"/>
    </row>
    <row r="2092" spans="2:27" x14ac:dyDescent="0.25">
      <c r="B2092" s="68" t="s">
        <v>68</v>
      </c>
      <c r="C2092" s="80" t="str">
        <f>IFERROR(VLOOKUP(B2092,Listor!$A$6:$B$62,2,FALSE),"")</f>
        <v/>
      </c>
      <c r="D2092" s="80" t="str">
        <f>IFERROR(VLOOKUP(B2092,Listor!$A$6:$C$62,3,FALSE),"")</f>
        <v/>
      </c>
      <c r="E2092" s="110" t="s">
        <v>79</v>
      </c>
      <c r="F2092" s="66"/>
      <c r="G2092" s="35" t="str">
        <f>IFERROR(VLOOKUP(B2092,Listor!$A$6:$G$62,7,FALSE),"")</f>
        <v/>
      </c>
      <c r="H2092" s="63" t="str">
        <f>IFERROR(VLOOKUP(B2092,Listor!$N$6:$O$47,2,FALSE),"")</f>
        <v/>
      </c>
      <c r="I2092" s="63" t="str">
        <f t="shared" si="100"/>
        <v/>
      </c>
      <c r="J2092" s="96" t="str">
        <f>IFERROR(VLOOKUP(B2092,Listor!$N$6:$P$47,3,FALSE)*I2092,"")</f>
        <v/>
      </c>
      <c r="K2092" s="81"/>
      <c r="L2092" s="88" t="str">
        <f>IFERROR((VLOOKUP(B2092,Listor!$N$6:$P$47,3,FALSE)*Biologiska!K2092)+(VLOOKUP(B2092,Listor!$N$6:$Q$47,4,FALSE)),"")</f>
        <v/>
      </c>
      <c r="M2092" s="63" t="str">
        <f t="shared" si="101"/>
        <v/>
      </c>
      <c r="N2092" s="75"/>
      <c r="O2092" s="84" t="str">
        <f t="shared" si="102"/>
        <v/>
      </c>
      <c r="P2092" s="107"/>
      <c r="Q2092" s="87" t="s">
        <v>79</v>
      </c>
      <c r="R2092" s="87"/>
      <c r="S2092" s="87"/>
      <c r="T2092" s="87"/>
      <c r="U2092" s="87"/>
      <c r="V2092" s="86" t="s">
        <v>79</v>
      </c>
      <c r="W2092" s="75"/>
      <c r="X2092" s="102" t="s">
        <v>79</v>
      </c>
      <c r="Y2092" s="63" t="str">
        <f>IFERROR(IF(VLOOKUP(X2092,Listor!$T$6:$U$7,2,FALSE)&lt;O2092,TRUE),"")</f>
        <v/>
      </c>
      <c r="Z2092" s="87"/>
      <c r="AA2092" s="104"/>
    </row>
    <row r="2093" spans="2:27" x14ac:dyDescent="0.25">
      <c r="B2093" s="68" t="s">
        <v>68</v>
      </c>
      <c r="C2093" s="80" t="str">
        <f>IFERROR(VLOOKUP(B2093,Listor!$A$6:$B$62,2,FALSE),"")</f>
        <v/>
      </c>
      <c r="D2093" s="80" t="str">
        <f>IFERROR(VLOOKUP(B2093,Listor!$A$6:$C$62,3,FALSE),"")</f>
        <v/>
      </c>
      <c r="E2093" s="110" t="s">
        <v>79</v>
      </c>
      <c r="F2093" s="66"/>
      <c r="G2093" s="35" t="str">
        <f>IFERROR(VLOOKUP(B2093,Listor!$A$6:$G$62,7,FALSE),"")</f>
        <v/>
      </c>
      <c r="H2093" s="63" t="str">
        <f>IFERROR(VLOOKUP(B2093,Listor!$N$6:$O$47,2,FALSE),"")</f>
        <v/>
      </c>
      <c r="I2093" s="63" t="str">
        <f t="shared" si="100"/>
        <v/>
      </c>
      <c r="J2093" s="96" t="str">
        <f>IFERROR(VLOOKUP(B2093,Listor!$N$6:$P$47,3,FALSE)*I2093,"")</f>
        <v/>
      </c>
      <c r="K2093" s="81"/>
      <c r="L2093" s="88" t="str">
        <f>IFERROR((VLOOKUP(B2093,Listor!$N$6:$P$47,3,FALSE)*Biologiska!K2093)+(VLOOKUP(B2093,Listor!$N$6:$Q$47,4,FALSE)),"")</f>
        <v/>
      </c>
      <c r="M2093" s="63" t="str">
        <f t="shared" si="101"/>
        <v/>
      </c>
      <c r="N2093" s="75"/>
      <c r="O2093" s="84" t="str">
        <f t="shared" si="102"/>
        <v/>
      </c>
      <c r="P2093" s="107"/>
      <c r="Q2093" s="87" t="s">
        <v>79</v>
      </c>
      <c r="R2093" s="87"/>
      <c r="S2093" s="87"/>
      <c r="T2093" s="87"/>
      <c r="U2093" s="87"/>
      <c r="V2093" s="86" t="s">
        <v>79</v>
      </c>
      <c r="W2093" s="75"/>
      <c r="X2093" s="102" t="s">
        <v>79</v>
      </c>
      <c r="Y2093" s="63" t="str">
        <f>IFERROR(IF(VLOOKUP(X2093,Listor!$T$6:$U$7,2,FALSE)&lt;O2093,TRUE),"")</f>
        <v/>
      </c>
      <c r="Z2093" s="87"/>
      <c r="AA2093" s="104"/>
    </row>
    <row r="2094" spans="2:27" x14ac:dyDescent="0.25">
      <c r="B2094" s="68" t="s">
        <v>68</v>
      </c>
      <c r="C2094" s="80" t="str">
        <f>IFERROR(VLOOKUP(B2094,Listor!$A$6:$B$62,2,FALSE),"")</f>
        <v/>
      </c>
      <c r="D2094" s="80" t="str">
        <f>IFERROR(VLOOKUP(B2094,Listor!$A$6:$C$62,3,FALSE),"")</f>
        <v/>
      </c>
      <c r="E2094" s="110" t="s">
        <v>79</v>
      </c>
      <c r="F2094" s="66"/>
      <c r="G2094" s="35" t="str">
        <f>IFERROR(VLOOKUP(B2094,Listor!$A$6:$G$62,7,FALSE),"")</f>
        <v/>
      </c>
      <c r="H2094" s="63" t="str">
        <f>IFERROR(VLOOKUP(B2094,Listor!$N$6:$O$47,2,FALSE),"")</f>
        <v/>
      </c>
      <c r="I2094" s="63" t="str">
        <f t="shared" si="100"/>
        <v/>
      </c>
      <c r="J2094" s="96" t="str">
        <f>IFERROR(VLOOKUP(B2094,Listor!$N$6:$P$47,3,FALSE)*I2094,"")</f>
        <v/>
      </c>
      <c r="K2094" s="81"/>
      <c r="L2094" s="88" t="str">
        <f>IFERROR((VLOOKUP(B2094,Listor!$N$6:$P$47,3,FALSE)*Biologiska!K2094)+(VLOOKUP(B2094,Listor!$N$6:$Q$47,4,FALSE)),"")</f>
        <v/>
      </c>
      <c r="M2094" s="63" t="str">
        <f t="shared" si="101"/>
        <v/>
      </c>
      <c r="N2094" s="75"/>
      <c r="O2094" s="84" t="str">
        <f t="shared" si="102"/>
        <v/>
      </c>
      <c r="P2094" s="107"/>
      <c r="Q2094" s="87" t="s">
        <v>79</v>
      </c>
      <c r="R2094" s="87"/>
      <c r="S2094" s="87"/>
      <c r="T2094" s="87"/>
      <c r="U2094" s="87"/>
      <c r="V2094" s="86" t="s">
        <v>79</v>
      </c>
      <c r="W2094" s="75"/>
      <c r="X2094" s="102" t="s">
        <v>79</v>
      </c>
      <c r="Y2094" s="63" t="str">
        <f>IFERROR(IF(VLOOKUP(X2094,Listor!$T$6:$U$7,2,FALSE)&lt;O2094,TRUE),"")</f>
        <v/>
      </c>
      <c r="Z2094" s="87"/>
      <c r="AA2094" s="104"/>
    </row>
    <row r="2095" spans="2:27" x14ac:dyDescent="0.25">
      <c r="B2095" s="68" t="s">
        <v>68</v>
      </c>
      <c r="C2095" s="80" t="str">
        <f>IFERROR(VLOOKUP(B2095,Listor!$A$6:$B$62,2,FALSE),"")</f>
        <v/>
      </c>
      <c r="D2095" s="80" t="str">
        <f>IFERROR(VLOOKUP(B2095,Listor!$A$6:$C$62,3,FALSE),"")</f>
        <v/>
      </c>
      <c r="E2095" s="110" t="s">
        <v>79</v>
      </c>
      <c r="F2095" s="66"/>
      <c r="G2095" s="35" t="str">
        <f>IFERROR(VLOOKUP(B2095,Listor!$A$6:$G$62,7,FALSE),"")</f>
        <v/>
      </c>
      <c r="H2095" s="63" t="str">
        <f>IFERROR(VLOOKUP(B2095,Listor!$N$6:$O$47,2,FALSE),"")</f>
        <v/>
      </c>
      <c r="I2095" s="63" t="str">
        <f t="shared" si="100"/>
        <v/>
      </c>
      <c r="J2095" s="96" t="str">
        <f>IFERROR(VLOOKUP(B2095,Listor!$N$6:$P$47,3,FALSE)*I2095,"")</f>
        <v/>
      </c>
      <c r="K2095" s="81"/>
      <c r="L2095" s="88" t="str">
        <f>IFERROR((VLOOKUP(B2095,Listor!$N$6:$P$47,3,FALSE)*Biologiska!K2095)+(VLOOKUP(B2095,Listor!$N$6:$Q$47,4,FALSE)),"")</f>
        <v/>
      </c>
      <c r="M2095" s="63" t="str">
        <f t="shared" si="101"/>
        <v/>
      </c>
      <c r="N2095" s="75"/>
      <c r="O2095" s="84" t="str">
        <f t="shared" si="102"/>
        <v/>
      </c>
      <c r="P2095" s="107"/>
      <c r="Q2095" s="87" t="s">
        <v>79</v>
      </c>
      <c r="R2095" s="87"/>
      <c r="S2095" s="87"/>
      <c r="T2095" s="87"/>
      <c r="U2095" s="87"/>
      <c r="V2095" s="86" t="s">
        <v>79</v>
      </c>
      <c r="W2095" s="75"/>
      <c r="X2095" s="102" t="s">
        <v>79</v>
      </c>
      <c r="Y2095" s="63" t="str">
        <f>IFERROR(IF(VLOOKUP(X2095,Listor!$T$6:$U$7,2,FALSE)&lt;O2095,TRUE),"")</f>
        <v/>
      </c>
      <c r="Z2095" s="87"/>
      <c r="AA2095" s="104"/>
    </row>
    <row r="2096" spans="2:27" x14ac:dyDescent="0.25">
      <c r="B2096" s="68" t="s">
        <v>68</v>
      </c>
      <c r="C2096" s="80" t="str">
        <f>IFERROR(VLOOKUP(B2096,Listor!$A$6:$B$62,2,FALSE),"")</f>
        <v/>
      </c>
      <c r="D2096" s="80" t="str">
        <f>IFERROR(VLOOKUP(B2096,Listor!$A$6:$C$62,3,FALSE),"")</f>
        <v/>
      </c>
      <c r="E2096" s="110" t="s">
        <v>79</v>
      </c>
      <c r="F2096" s="66"/>
      <c r="G2096" s="35" t="str">
        <f>IFERROR(VLOOKUP(B2096,Listor!$A$6:$G$62,7,FALSE),"")</f>
        <v/>
      </c>
      <c r="H2096" s="63" t="str">
        <f>IFERROR(VLOOKUP(B2096,Listor!$N$6:$O$47,2,FALSE),"")</f>
        <v/>
      </c>
      <c r="I2096" s="63" t="str">
        <f t="shared" si="100"/>
        <v/>
      </c>
      <c r="J2096" s="96" t="str">
        <f>IFERROR(VLOOKUP(B2096,Listor!$N$6:$P$47,3,FALSE)*I2096,"")</f>
        <v/>
      </c>
      <c r="K2096" s="81"/>
      <c r="L2096" s="88" t="str">
        <f>IFERROR((VLOOKUP(B2096,Listor!$N$6:$P$47,3,FALSE)*Biologiska!K2096)+(VLOOKUP(B2096,Listor!$N$6:$Q$47,4,FALSE)),"")</f>
        <v/>
      </c>
      <c r="M2096" s="63" t="str">
        <f t="shared" si="101"/>
        <v/>
      </c>
      <c r="N2096" s="75"/>
      <c r="O2096" s="84" t="str">
        <f t="shared" si="102"/>
        <v/>
      </c>
      <c r="P2096" s="107"/>
      <c r="Q2096" s="87" t="s">
        <v>79</v>
      </c>
      <c r="R2096" s="87"/>
      <c r="S2096" s="87"/>
      <c r="T2096" s="87"/>
      <c r="U2096" s="87"/>
      <c r="V2096" s="86" t="s">
        <v>79</v>
      </c>
      <c r="W2096" s="75"/>
      <c r="X2096" s="102" t="s">
        <v>79</v>
      </c>
      <c r="Y2096" s="63" t="str">
        <f>IFERROR(IF(VLOOKUP(X2096,Listor!$T$6:$U$7,2,FALSE)&lt;O2096,TRUE),"")</f>
        <v/>
      </c>
      <c r="Z2096" s="87"/>
      <c r="AA2096" s="104"/>
    </row>
    <row r="2097" spans="2:27" x14ac:dyDescent="0.25">
      <c r="B2097" s="68" t="s">
        <v>68</v>
      </c>
      <c r="C2097" s="80" t="str">
        <f>IFERROR(VLOOKUP(B2097,Listor!$A$6:$B$62,2,FALSE),"")</f>
        <v/>
      </c>
      <c r="D2097" s="80" t="str">
        <f>IFERROR(VLOOKUP(B2097,Listor!$A$6:$C$62,3,FALSE),"")</f>
        <v/>
      </c>
      <c r="E2097" s="110" t="s">
        <v>79</v>
      </c>
      <c r="F2097" s="66"/>
      <c r="G2097" s="35" t="str">
        <f>IFERROR(VLOOKUP(B2097,Listor!$A$6:$G$62,7,FALSE),"")</f>
        <v/>
      </c>
      <c r="H2097" s="63" t="str">
        <f>IFERROR(VLOOKUP(B2097,Listor!$N$6:$O$47,2,FALSE),"")</f>
        <v/>
      </c>
      <c r="I2097" s="63" t="str">
        <f t="shared" si="100"/>
        <v/>
      </c>
      <c r="J2097" s="96" t="str">
        <f>IFERROR(VLOOKUP(B2097,Listor!$N$6:$P$47,3,FALSE)*I2097,"")</f>
        <v/>
      </c>
      <c r="K2097" s="81"/>
      <c r="L2097" s="88" t="str">
        <f>IFERROR((VLOOKUP(B2097,Listor!$N$6:$P$47,3,FALSE)*Biologiska!K2097)+(VLOOKUP(B2097,Listor!$N$6:$Q$47,4,FALSE)),"")</f>
        <v/>
      </c>
      <c r="M2097" s="63" t="str">
        <f t="shared" si="101"/>
        <v/>
      </c>
      <c r="N2097" s="75"/>
      <c r="O2097" s="84" t="str">
        <f t="shared" si="102"/>
        <v/>
      </c>
      <c r="P2097" s="107"/>
      <c r="Q2097" s="87" t="s">
        <v>79</v>
      </c>
      <c r="R2097" s="87"/>
      <c r="S2097" s="87"/>
      <c r="T2097" s="87"/>
      <c r="U2097" s="87"/>
      <c r="V2097" s="86" t="s">
        <v>79</v>
      </c>
      <c r="W2097" s="75"/>
      <c r="X2097" s="102" t="s">
        <v>79</v>
      </c>
      <c r="Y2097" s="63" t="str">
        <f>IFERROR(IF(VLOOKUP(X2097,Listor!$T$6:$U$7,2,FALSE)&lt;O2097,TRUE),"")</f>
        <v/>
      </c>
      <c r="Z2097" s="87"/>
      <c r="AA2097" s="104"/>
    </row>
    <row r="2098" spans="2:27" x14ac:dyDescent="0.25">
      <c r="B2098" s="68" t="s">
        <v>68</v>
      </c>
      <c r="C2098" s="80" t="str">
        <f>IFERROR(VLOOKUP(B2098,Listor!$A$6:$B$62,2,FALSE),"")</f>
        <v/>
      </c>
      <c r="D2098" s="80" t="str">
        <f>IFERROR(VLOOKUP(B2098,Listor!$A$6:$C$62,3,FALSE),"")</f>
        <v/>
      </c>
      <c r="E2098" s="110" t="s">
        <v>79</v>
      </c>
      <c r="F2098" s="66"/>
      <c r="G2098" s="35" t="str">
        <f>IFERROR(VLOOKUP(B2098,Listor!$A$6:$G$62,7,FALSE),"")</f>
        <v/>
      </c>
      <c r="H2098" s="63" t="str">
        <f>IFERROR(VLOOKUP(B2098,Listor!$N$6:$O$47,2,FALSE),"")</f>
        <v/>
      </c>
      <c r="I2098" s="63" t="str">
        <f t="shared" si="100"/>
        <v/>
      </c>
      <c r="J2098" s="96" t="str">
        <f>IFERROR(VLOOKUP(B2098,Listor!$N$6:$P$47,3,FALSE)*I2098,"")</f>
        <v/>
      </c>
      <c r="K2098" s="81"/>
      <c r="L2098" s="88" t="str">
        <f>IFERROR((VLOOKUP(B2098,Listor!$N$6:$P$47,3,FALSE)*Biologiska!K2098)+(VLOOKUP(B2098,Listor!$N$6:$Q$47,4,FALSE)),"")</f>
        <v/>
      </c>
      <c r="M2098" s="63" t="str">
        <f t="shared" si="101"/>
        <v/>
      </c>
      <c r="N2098" s="75"/>
      <c r="O2098" s="84" t="str">
        <f t="shared" si="102"/>
        <v/>
      </c>
      <c r="P2098" s="107"/>
      <c r="Q2098" s="87" t="s">
        <v>79</v>
      </c>
      <c r="R2098" s="87"/>
      <c r="S2098" s="87"/>
      <c r="T2098" s="87"/>
      <c r="U2098" s="87"/>
      <c r="V2098" s="86" t="s">
        <v>79</v>
      </c>
      <c r="W2098" s="75"/>
      <c r="X2098" s="102" t="s">
        <v>79</v>
      </c>
      <c r="Y2098" s="63" t="str">
        <f>IFERROR(IF(VLOOKUP(X2098,Listor!$T$6:$U$7,2,FALSE)&lt;O2098,TRUE),"")</f>
        <v/>
      </c>
      <c r="Z2098" s="87"/>
      <c r="AA2098" s="104"/>
    </row>
    <row r="2099" spans="2:27" x14ac:dyDescent="0.25">
      <c r="B2099" s="68" t="s">
        <v>68</v>
      </c>
      <c r="C2099" s="80" t="str">
        <f>IFERROR(VLOOKUP(B2099,Listor!$A$6:$B$62,2,FALSE),"")</f>
        <v/>
      </c>
      <c r="D2099" s="80" t="str">
        <f>IFERROR(VLOOKUP(B2099,Listor!$A$6:$C$62,3,FALSE),"")</f>
        <v/>
      </c>
      <c r="E2099" s="110" t="s">
        <v>79</v>
      </c>
      <c r="F2099" s="66"/>
      <c r="G2099" s="35" t="str">
        <f>IFERROR(VLOOKUP(B2099,Listor!$A$6:$G$62,7,FALSE),"")</f>
        <v/>
      </c>
      <c r="H2099" s="63" t="str">
        <f>IFERROR(VLOOKUP(B2099,Listor!$N$6:$O$47,2,FALSE),"")</f>
        <v/>
      </c>
      <c r="I2099" s="63" t="str">
        <f t="shared" si="100"/>
        <v/>
      </c>
      <c r="J2099" s="96" t="str">
        <f>IFERROR(VLOOKUP(B2099,Listor!$N$6:$P$47,3,FALSE)*I2099,"")</f>
        <v/>
      </c>
      <c r="K2099" s="81"/>
      <c r="L2099" s="88" t="str">
        <f>IFERROR((VLOOKUP(B2099,Listor!$N$6:$P$47,3,FALSE)*Biologiska!K2099)+(VLOOKUP(B2099,Listor!$N$6:$Q$47,4,FALSE)),"")</f>
        <v/>
      </c>
      <c r="M2099" s="63" t="str">
        <f t="shared" si="101"/>
        <v/>
      </c>
      <c r="N2099" s="75"/>
      <c r="O2099" s="84" t="str">
        <f t="shared" si="102"/>
        <v/>
      </c>
      <c r="P2099" s="107"/>
      <c r="Q2099" s="87" t="s">
        <v>79</v>
      </c>
      <c r="R2099" s="87"/>
      <c r="S2099" s="87"/>
      <c r="T2099" s="87"/>
      <c r="U2099" s="87"/>
      <c r="V2099" s="86" t="s">
        <v>79</v>
      </c>
      <c r="W2099" s="75"/>
      <c r="X2099" s="102" t="s">
        <v>79</v>
      </c>
      <c r="Y2099" s="63" t="str">
        <f>IFERROR(IF(VLOOKUP(X2099,Listor!$T$6:$U$7,2,FALSE)&lt;O2099,TRUE),"")</f>
        <v/>
      </c>
      <c r="Z2099" s="87"/>
      <c r="AA2099" s="104"/>
    </row>
    <row r="2100" spans="2:27" x14ac:dyDescent="0.25">
      <c r="B2100" s="68" t="s">
        <v>68</v>
      </c>
      <c r="C2100" s="80" t="str">
        <f>IFERROR(VLOOKUP(B2100,Listor!$A$6:$B$62,2,FALSE),"")</f>
        <v/>
      </c>
      <c r="D2100" s="80" t="str">
        <f>IFERROR(VLOOKUP(B2100,Listor!$A$6:$C$62,3,FALSE),"")</f>
        <v/>
      </c>
      <c r="E2100" s="110" t="s">
        <v>79</v>
      </c>
      <c r="F2100" s="66"/>
      <c r="G2100" s="35" t="str">
        <f>IFERROR(VLOOKUP(B2100,Listor!$A$6:$G$62,7,FALSE),"")</f>
        <v/>
      </c>
      <c r="H2100" s="63" t="str">
        <f>IFERROR(VLOOKUP(B2100,Listor!$N$6:$O$47,2,FALSE),"")</f>
        <v/>
      </c>
      <c r="I2100" s="63" t="str">
        <f t="shared" si="100"/>
        <v/>
      </c>
      <c r="J2100" s="96" t="str">
        <f>IFERROR(VLOOKUP(B2100,Listor!$N$6:$P$47,3,FALSE)*I2100,"")</f>
        <v/>
      </c>
      <c r="K2100" s="81"/>
      <c r="L2100" s="88" t="str">
        <f>IFERROR((VLOOKUP(B2100,Listor!$N$6:$P$47,3,FALSE)*Biologiska!K2100)+(VLOOKUP(B2100,Listor!$N$6:$Q$47,4,FALSE)),"")</f>
        <v/>
      </c>
      <c r="M2100" s="63" t="str">
        <f t="shared" si="101"/>
        <v/>
      </c>
      <c r="N2100" s="75"/>
      <c r="O2100" s="84" t="str">
        <f t="shared" si="102"/>
        <v/>
      </c>
      <c r="P2100" s="107"/>
      <c r="Q2100" s="87" t="s">
        <v>79</v>
      </c>
      <c r="R2100" s="87"/>
      <c r="S2100" s="87"/>
      <c r="T2100" s="87"/>
      <c r="U2100" s="87"/>
      <c r="V2100" s="86" t="s">
        <v>79</v>
      </c>
      <c r="W2100" s="75"/>
      <c r="X2100" s="102" t="s">
        <v>79</v>
      </c>
      <c r="Y2100" s="63" t="str">
        <f>IFERROR(IF(VLOOKUP(X2100,Listor!$T$6:$U$7,2,FALSE)&lt;O2100,TRUE),"")</f>
        <v/>
      </c>
      <c r="Z2100" s="87"/>
      <c r="AA2100" s="104"/>
    </row>
    <row r="2101" spans="2:27" x14ac:dyDescent="0.25">
      <c r="B2101" s="68" t="s">
        <v>68</v>
      </c>
      <c r="C2101" s="80" t="str">
        <f>IFERROR(VLOOKUP(B2101,Listor!$A$6:$B$62,2,FALSE),"")</f>
        <v/>
      </c>
      <c r="D2101" s="80" t="str">
        <f>IFERROR(VLOOKUP(B2101,Listor!$A$6:$C$62,3,FALSE),"")</f>
        <v/>
      </c>
      <c r="E2101" s="110" t="s">
        <v>79</v>
      </c>
      <c r="F2101" s="66"/>
      <c r="G2101" s="35" t="str">
        <f>IFERROR(VLOOKUP(B2101,Listor!$A$6:$G$62,7,FALSE),"")</f>
        <v/>
      </c>
      <c r="H2101" s="63" t="str">
        <f>IFERROR(VLOOKUP(B2101,Listor!$N$6:$O$47,2,FALSE),"")</f>
        <v/>
      </c>
      <c r="I2101" s="63" t="str">
        <f t="shared" si="100"/>
        <v/>
      </c>
      <c r="J2101" s="96" t="str">
        <f>IFERROR(VLOOKUP(B2101,Listor!$N$6:$P$47,3,FALSE)*I2101,"")</f>
        <v/>
      </c>
      <c r="K2101" s="81"/>
      <c r="L2101" s="88" t="str">
        <f>IFERROR((VLOOKUP(B2101,Listor!$N$6:$P$47,3,FALSE)*Biologiska!K2101)+(VLOOKUP(B2101,Listor!$N$6:$Q$47,4,FALSE)),"")</f>
        <v/>
      </c>
      <c r="M2101" s="63" t="str">
        <f t="shared" si="101"/>
        <v/>
      </c>
      <c r="N2101" s="75"/>
      <c r="O2101" s="84" t="str">
        <f t="shared" si="102"/>
        <v/>
      </c>
      <c r="P2101" s="107"/>
      <c r="Q2101" s="87" t="s">
        <v>79</v>
      </c>
      <c r="R2101" s="87"/>
      <c r="S2101" s="87"/>
      <c r="T2101" s="87"/>
      <c r="U2101" s="87"/>
      <c r="V2101" s="86" t="s">
        <v>79</v>
      </c>
      <c r="W2101" s="75"/>
      <c r="X2101" s="102" t="s">
        <v>79</v>
      </c>
      <c r="Y2101" s="63" t="str">
        <f>IFERROR(IF(VLOOKUP(X2101,Listor!$T$6:$U$7,2,FALSE)&lt;O2101,TRUE),"")</f>
        <v/>
      </c>
      <c r="Z2101" s="87"/>
      <c r="AA2101" s="104"/>
    </row>
    <row r="2102" spans="2:27" x14ac:dyDescent="0.25">
      <c r="B2102" s="68" t="s">
        <v>68</v>
      </c>
      <c r="C2102" s="80" t="str">
        <f>IFERROR(VLOOKUP(B2102,Listor!$A$6:$B$62,2,FALSE),"")</f>
        <v/>
      </c>
      <c r="D2102" s="80" t="str">
        <f>IFERROR(VLOOKUP(B2102,Listor!$A$6:$C$62,3,FALSE),"")</f>
        <v/>
      </c>
      <c r="E2102" s="110" t="s">
        <v>79</v>
      </c>
      <c r="F2102" s="66"/>
      <c r="G2102" s="35" t="str">
        <f>IFERROR(VLOOKUP(B2102,Listor!$A$6:$G$62,7,FALSE),"")</f>
        <v/>
      </c>
      <c r="H2102" s="63" t="str">
        <f>IFERROR(VLOOKUP(B2102,Listor!$N$6:$O$47,2,FALSE),"")</f>
        <v/>
      </c>
      <c r="I2102" s="63" t="str">
        <f t="shared" si="100"/>
        <v/>
      </c>
      <c r="J2102" s="96" t="str">
        <f>IFERROR(VLOOKUP(B2102,Listor!$N$6:$P$47,3,FALSE)*I2102,"")</f>
        <v/>
      </c>
      <c r="K2102" s="81"/>
      <c r="L2102" s="88" t="str">
        <f>IFERROR((VLOOKUP(B2102,Listor!$N$6:$P$47,3,FALSE)*Biologiska!K2102)+(VLOOKUP(B2102,Listor!$N$6:$Q$47,4,FALSE)),"")</f>
        <v/>
      </c>
      <c r="M2102" s="63" t="str">
        <f t="shared" si="101"/>
        <v/>
      </c>
      <c r="N2102" s="75"/>
      <c r="O2102" s="84" t="str">
        <f t="shared" si="102"/>
        <v/>
      </c>
      <c r="P2102" s="107"/>
      <c r="Q2102" s="87" t="s">
        <v>79</v>
      </c>
      <c r="R2102" s="87"/>
      <c r="S2102" s="87"/>
      <c r="T2102" s="87"/>
      <c r="U2102" s="87"/>
      <c r="V2102" s="86" t="s">
        <v>79</v>
      </c>
      <c r="W2102" s="75"/>
      <c r="X2102" s="102" t="s">
        <v>79</v>
      </c>
      <c r="Y2102" s="63" t="str">
        <f>IFERROR(IF(VLOOKUP(X2102,Listor!$T$6:$U$7,2,FALSE)&lt;O2102,TRUE),"")</f>
        <v/>
      </c>
      <c r="Z2102" s="87"/>
      <c r="AA2102" s="104"/>
    </row>
    <row r="2103" spans="2:27" x14ac:dyDescent="0.25">
      <c r="B2103" s="68" t="s">
        <v>68</v>
      </c>
      <c r="C2103" s="80" t="str">
        <f>IFERROR(VLOOKUP(B2103,Listor!$A$6:$B$62,2,FALSE),"")</f>
        <v/>
      </c>
      <c r="D2103" s="80" t="str">
        <f>IFERROR(VLOOKUP(B2103,Listor!$A$6:$C$62,3,FALSE),"")</f>
        <v/>
      </c>
      <c r="E2103" s="110" t="s">
        <v>79</v>
      </c>
      <c r="F2103" s="66"/>
      <c r="G2103" s="35" t="str">
        <f>IFERROR(VLOOKUP(B2103,Listor!$A$6:$G$62,7,FALSE),"")</f>
        <v/>
      </c>
      <c r="H2103" s="63" t="str">
        <f>IFERROR(VLOOKUP(B2103,Listor!$N$6:$O$47,2,FALSE),"")</f>
        <v/>
      </c>
      <c r="I2103" s="63" t="str">
        <f t="shared" si="100"/>
        <v/>
      </c>
      <c r="J2103" s="96" t="str">
        <f>IFERROR(VLOOKUP(B2103,Listor!$N$6:$P$47,3,FALSE)*I2103,"")</f>
        <v/>
      </c>
      <c r="K2103" s="81"/>
      <c r="L2103" s="88" t="str">
        <f>IFERROR((VLOOKUP(B2103,Listor!$N$6:$P$47,3,FALSE)*Biologiska!K2103)+(VLOOKUP(B2103,Listor!$N$6:$Q$47,4,FALSE)),"")</f>
        <v/>
      </c>
      <c r="M2103" s="63" t="str">
        <f t="shared" si="101"/>
        <v/>
      </c>
      <c r="N2103" s="75"/>
      <c r="O2103" s="84" t="str">
        <f t="shared" si="102"/>
        <v/>
      </c>
      <c r="P2103" s="107"/>
      <c r="Q2103" s="87" t="s">
        <v>79</v>
      </c>
      <c r="R2103" s="87"/>
      <c r="S2103" s="87"/>
      <c r="T2103" s="87"/>
      <c r="U2103" s="87"/>
      <c r="V2103" s="86" t="s">
        <v>79</v>
      </c>
      <c r="W2103" s="75"/>
      <c r="X2103" s="102" t="s">
        <v>79</v>
      </c>
      <c r="Y2103" s="63" t="str">
        <f>IFERROR(IF(VLOOKUP(X2103,Listor!$T$6:$U$7,2,FALSE)&lt;O2103,TRUE),"")</f>
        <v/>
      </c>
      <c r="Z2103" s="87"/>
      <c r="AA2103" s="104"/>
    </row>
    <row r="2104" spans="2:27" x14ac:dyDescent="0.25">
      <c r="B2104" s="68" t="s">
        <v>68</v>
      </c>
      <c r="C2104" s="80" t="str">
        <f>IFERROR(VLOOKUP(B2104,Listor!$A$6:$B$62,2,FALSE),"")</f>
        <v/>
      </c>
      <c r="D2104" s="80" t="str">
        <f>IFERROR(VLOOKUP(B2104,Listor!$A$6:$C$62,3,FALSE),"")</f>
        <v/>
      </c>
      <c r="E2104" s="110" t="s">
        <v>79</v>
      </c>
      <c r="F2104" s="66"/>
      <c r="G2104" s="35" t="str">
        <f>IFERROR(VLOOKUP(B2104,Listor!$A$6:$G$62,7,FALSE),"")</f>
        <v/>
      </c>
      <c r="H2104" s="63" t="str">
        <f>IFERROR(VLOOKUP(B2104,Listor!$N$6:$O$47,2,FALSE),"")</f>
        <v/>
      </c>
      <c r="I2104" s="63" t="str">
        <f t="shared" si="100"/>
        <v/>
      </c>
      <c r="J2104" s="96" t="str">
        <f>IFERROR(VLOOKUP(B2104,Listor!$N$6:$P$47,3,FALSE)*I2104,"")</f>
        <v/>
      </c>
      <c r="K2104" s="81"/>
      <c r="L2104" s="88" t="str">
        <f>IFERROR((VLOOKUP(B2104,Listor!$N$6:$P$47,3,FALSE)*Biologiska!K2104)+(VLOOKUP(B2104,Listor!$N$6:$Q$47,4,FALSE)),"")</f>
        <v/>
      </c>
      <c r="M2104" s="63" t="str">
        <f t="shared" si="101"/>
        <v/>
      </c>
      <c r="N2104" s="75"/>
      <c r="O2104" s="84" t="str">
        <f t="shared" si="102"/>
        <v/>
      </c>
      <c r="P2104" s="107"/>
      <c r="Q2104" s="87" t="s">
        <v>79</v>
      </c>
      <c r="R2104" s="87"/>
      <c r="S2104" s="87"/>
      <c r="T2104" s="87"/>
      <c r="U2104" s="87"/>
      <c r="V2104" s="86" t="s">
        <v>79</v>
      </c>
      <c r="W2104" s="75"/>
      <c r="X2104" s="102" t="s">
        <v>79</v>
      </c>
      <c r="Y2104" s="63" t="str">
        <f>IFERROR(IF(VLOOKUP(X2104,Listor!$T$6:$U$7,2,FALSE)&lt;O2104,TRUE),"")</f>
        <v/>
      </c>
      <c r="Z2104" s="87"/>
      <c r="AA2104" s="104"/>
    </row>
    <row r="2105" spans="2:27" x14ac:dyDescent="0.25">
      <c r="B2105" s="68" t="s">
        <v>68</v>
      </c>
      <c r="C2105" s="80" t="str">
        <f>IFERROR(VLOOKUP(B2105,Listor!$A$6:$B$62,2,FALSE),"")</f>
        <v/>
      </c>
      <c r="D2105" s="80" t="str">
        <f>IFERROR(VLOOKUP(B2105,Listor!$A$6:$C$62,3,FALSE),"")</f>
        <v/>
      </c>
      <c r="E2105" s="110" t="s">
        <v>79</v>
      </c>
      <c r="F2105" s="66"/>
      <c r="G2105" s="35" t="str">
        <f>IFERROR(VLOOKUP(B2105,Listor!$A$6:$G$62,7,FALSE),"")</f>
        <v/>
      </c>
      <c r="H2105" s="63" t="str">
        <f>IFERROR(VLOOKUP(B2105,Listor!$N$6:$O$47,2,FALSE),"")</f>
        <v/>
      </c>
      <c r="I2105" s="63" t="str">
        <f t="shared" si="100"/>
        <v/>
      </c>
      <c r="J2105" s="96" t="str">
        <f>IFERROR(VLOOKUP(B2105,Listor!$N$6:$P$47,3,FALSE)*I2105,"")</f>
        <v/>
      </c>
      <c r="K2105" s="81"/>
      <c r="L2105" s="88" t="str">
        <f>IFERROR((VLOOKUP(B2105,Listor!$N$6:$P$47,3,FALSE)*Biologiska!K2105)+(VLOOKUP(B2105,Listor!$N$6:$Q$47,4,FALSE)),"")</f>
        <v/>
      </c>
      <c r="M2105" s="63" t="str">
        <f t="shared" si="101"/>
        <v/>
      </c>
      <c r="N2105" s="75"/>
      <c r="O2105" s="84" t="str">
        <f t="shared" si="102"/>
        <v/>
      </c>
      <c r="P2105" s="107"/>
      <c r="Q2105" s="87" t="s">
        <v>79</v>
      </c>
      <c r="R2105" s="87"/>
      <c r="S2105" s="87"/>
      <c r="T2105" s="87"/>
      <c r="U2105" s="87"/>
      <c r="V2105" s="86" t="s">
        <v>79</v>
      </c>
      <c r="W2105" s="75"/>
      <c r="X2105" s="102" t="s">
        <v>79</v>
      </c>
      <c r="Y2105" s="63" t="str">
        <f>IFERROR(IF(VLOOKUP(X2105,Listor!$T$6:$U$7,2,FALSE)&lt;O2105,TRUE),"")</f>
        <v/>
      </c>
      <c r="Z2105" s="87"/>
      <c r="AA2105" s="104"/>
    </row>
    <row r="2106" spans="2:27" x14ac:dyDescent="0.25">
      <c r="B2106" s="68" t="s">
        <v>68</v>
      </c>
      <c r="C2106" s="80" t="str">
        <f>IFERROR(VLOOKUP(B2106,Listor!$A$6:$B$62,2,FALSE),"")</f>
        <v/>
      </c>
      <c r="D2106" s="80" t="str">
        <f>IFERROR(VLOOKUP(B2106,Listor!$A$6:$C$62,3,FALSE),"")</f>
        <v/>
      </c>
      <c r="E2106" s="110" t="s">
        <v>79</v>
      </c>
      <c r="F2106" s="66"/>
      <c r="G2106" s="35" t="str">
        <f>IFERROR(VLOOKUP(B2106,Listor!$A$6:$G$62,7,FALSE),"")</f>
        <v/>
      </c>
      <c r="H2106" s="63" t="str">
        <f>IFERROR(VLOOKUP(B2106,Listor!$N$6:$O$47,2,FALSE),"")</f>
        <v/>
      </c>
      <c r="I2106" s="63" t="str">
        <f t="shared" si="100"/>
        <v/>
      </c>
      <c r="J2106" s="96" t="str">
        <f>IFERROR(VLOOKUP(B2106,Listor!$N$6:$P$47,3,FALSE)*I2106,"")</f>
        <v/>
      </c>
      <c r="K2106" s="81"/>
      <c r="L2106" s="88" t="str">
        <f>IFERROR((VLOOKUP(B2106,Listor!$N$6:$P$47,3,FALSE)*Biologiska!K2106)+(VLOOKUP(B2106,Listor!$N$6:$Q$47,4,FALSE)),"")</f>
        <v/>
      </c>
      <c r="M2106" s="63" t="str">
        <f t="shared" si="101"/>
        <v/>
      </c>
      <c r="N2106" s="75"/>
      <c r="O2106" s="84" t="str">
        <f t="shared" si="102"/>
        <v/>
      </c>
      <c r="P2106" s="107"/>
      <c r="Q2106" s="87" t="s">
        <v>79</v>
      </c>
      <c r="R2106" s="87"/>
      <c r="S2106" s="87"/>
      <c r="T2106" s="87"/>
      <c r="U2106" s="87"/>
      <c r="V2106" s="86" t="s">
        <v>79</v>
      </c>
      <c r="W2106" s="75"/>
      <c r="X2106" s="102" t="s">
        <v>79</v>
      </c>
      <c r="Y2106" s="63" t="str">
        <f>IFERROR(IF(VLOOKUP(X2106,Listor!$T$6:$U$7,2,FALSE)&lt;O2106,TRUE),"")</f>
        <v/>
      </c>
      <c r="Z2106" s="87"/>
      <c r="AA2106" s="104"/>
    </row>
    <row r="2107" spans="2:27" x14ac:dyDescent="0.25">
      <c r="B2107" s="68" t="s">
        <v>68</v>
      </c>
      <c r="C2107" s="80" t="str">
        <f>IFERROR(VLOOKUP(B2107,Listor!$A$6:$B$62,2,FALSE),"")</f>
        <v/>
      </c>
      <c r="D2107" s="80" t="str">
        <f>IFERROR(VLOOKUP(B2107,Listor!$A$6:$C$62,3,FALSE),"")</f>
        <v/>
      </c>
      <c r="E2107" s="110" t="s">
        <v>79</v>
      </c>
      <c r="F2107" s="66"/>
      <c r="G2107" s="35" t="str">
        <f>IFERROR(VLOOKUP(B2107,Listor!$A$6:$G$62,7,FALSE),"")</f>
        <v/>
      </c>
      <c r="H2107" s="63" t="str">
        <f>IFERROR(VLOOKUP(B2107,Listor!$N$6:$O$47,2,FALSE),"")</f>
        <v/>
      </c>
      <c r="I2107" s="63" t="str">
        <f t="shared" si="100"/>
        <v/>
      </c>
      <c r="J2107" s="96" t="str">
        <f>IFERROR(VLOOKUP(B2107,Listor!$N$6:$P$47,3,FALSE)*I2107,"")</f>
        <v/>
      </c>
      <c r="K2107" s="81"/>
      <c r="L2107" s="88" t="str">
        <f>IFERROR((VLOOKUP(B2107,Listor!$N$6:$P$47,3,FALSE)*Biologiska!K2107)+(VLOOKUP(B2107,Listor!$N$6:$Q$47,4,FALSE)),"")</f>
        <v/>
      </c>
      <c r="M2107" s="63" t="str">
        <f t="shared" si="101"/>
        <v/>
      </c>
      <c r="N2107" s="75"/>
      <c r="O2107" s="84" t="str">
        <f t="shared" si="102"/>
        <v/>
      </c>
      <c r="P2107" s="107"/>
      <c r="Q2107" s="87" t="s">
        <v>79</v>
      </c>
      <c r="R2107" s="87"/>
      <c r="S2107" s="87"/>
      <c r="T2107" s="87"/>
      <c r="U2107" s="87"/>
      <c r="V2107" s="86" t="s">
        <v>79</v>
      </c>
      <c r="W2107" s="75"/>
      <c r="X2107" s="102" t="s">
        <v>79</v>
      </c>
      <c r="Y2107" s="63" t="str">
        <f>IFERROR(IF(VLOOKUP(X2107,Listor!$T$6:$U$7,2,FALSE)&lt;O2107,TRUE),"")</f>
        <v/>
      </c>
      <c r="Z2107" s="87"/>
      <c r="AA2107" s="104"/>
    </row>
    <row r="2108" spans="2:27" x14ac:dyDescent="0.25">
      <c r="B2108" s="68" t="s">
        <v>68</v>
      </c>
      <c r="C2108" s="80" t="str">
        <f>IFERROR(VLOOKUP(B2108,Listor!$A$6:$B$62,2,FALSE),"")</f>
        <v/>
      </c>
      <c r="D2108" s="80" t="str">
        <f>IFERROR(VLOOKUP(B2108,Listor!$A$6:$C$62,3,FALSE),"")</f>
        <v/>
      </c>
      <c r="E2108" s="110" t="s">
        <v>79</v>
      </c>
      <c r="F2108" s="66"/>
      <c r="G2108" s="35" t="str">
        <f>IFERROR(VLOOKUP(B2108,Listor!$A$6:$G$62,7,FALSE),"")</f>
        <v/>
      </c>
      <c r="H2108" s="63" t="str">
        <f>IFERROR(VLOOKUP(B2108,Listor!$N$6:$O$47,2,FALSE),"")</f>
        <v/>
      </c>
      <c r="I2108" s="63" t="str">
        <f t="shared" si="100"/>
        <v/>
      </c>
      <c r="J2108" s="96" t="str">
        <f>IFERROR(VLOOKUP(B2108,Listor!$N$6:$P$47,3,FALSE)*I2108,"")</f>
        <v/>
      </c>
      <c r="K2108" s="81"/>
      <c r="L2108" s="88" t="str">
        <f>IFERROR((VLOOKUP(B2108,Listor!$N$6:$P$47,3,FALSE)*Biologiska!K2108)+(VLOOKUP(B2108,Listor!$N$6:$Q$47,4,FALSE)),"")</f>
        <v/>
      </c>
      <c r="M2108" s="63" t="str">
        <f t="shared" si="101"/>
        <v/>
      </c>
      <c r="N2108" s="75"/>
      <c r="O2108" s="84" t="str">
        <f t="shared" si="102"/>
        <v/>
      </c>
      <c r="P2108" s="107"/>
      <c r="Q2108" s="87" t="s">
        <v>79</v>
      </c>
      <c r="R2108" s="87"/>
      <c r="S2108" s="87"/>
      <c r="T2108" s="87"/>
      <c r="U2108" s="87"/>
      <c r="V2108" s="86" t="s">
        <v>79</v>
      </c>
      <c r="W2108" s="75"/>
      <c r="X2108" s="102" t="s">
        <v>79</v>
      </c>
      <c r="Y2108" s="63" t="str">
        <f>IFERROR(IF(VLOOKUP(X2108,Listor!$T$6:$U$7,2,FALSE)&lt;O2108,TRUE),"")</f>
        <v/>
      </c>
      <c r="Z2108" s="87"/>
      <c r="AA2108" s="104"/>
    </row>
    <row r="2109" spans="2:27" x14ac:dyDescent="0.25">
      <c r="B2109" s="68" t="s">
        <v>68</v>
      </c>
      <c r="C2109" s="80" t="str">
        <f>IFERROR(VLOOKUP(B2109,Listor!$A$6:$B$62,2,FALSE),"")</f>
        <v/>
      </c>
      <c r="D2109" s="80" t="str">
        <f>IFERROR(VLOOKUP(B2109,Listor!$A$6:$C$62,3,FALSE),"")</f>
        <v/>
      </c>
      <c r="E2109" s="110" t="s">
        <v>79</v>
      </c>
      <c r="F2109" s="66"/>
      <c r="G2109" s="35" t="str">
        <f>IFERROR(VLOOKUP(B2109,Listor!$A$6:$G$62,7,FALSE),"")</f>
        <v/>
      </c>
      <c r="H2109" s="63" t="str">
        <f>IFERROR(VLOOKUP(B2109,Listor!$N$6:$O$47,2,FALSE),"")</f>
        <v/>
      </c>
      <c r="I2109" s="63" t="str">
        <f t="shared" si="100"/>
        <v/>
      </c>
      <c r="J2109" s="96" t="str">
        <f>IFERROR(VLOOKUP(B2109,Listor!$N$6:$P$47,3,FALSE)*I2109,"")</f>
        <v/>
      </c>
      <c r="K2109" s="81"/>
      <c r="L2109" s="88" t="str">
        <f>IFERROR((VLOOKUP(B2109,Listor!$N$6:$P$47,3,FALSE)*Biologiska!K2109)+(VLOOKUP(B2109,Listor!$N$6:$Q$47,4,FALSE)),"")</f>
        <v/>
      </c>
      <c r="M2109" s="63" t="str">
        <f t="shared" si="101"/>
        <v/>
      </c>
      <c r="N2109" s="75"/>
      <c r="O2109" s="84" t="str">
        <f t="shared" si="102"/>
        <v/>
      </c>
      <c r="P2109" s="107"/>
      <c r="Q2109" s="87" t="s">
        <v>79</v>
      </c>
      <c r="R2109" s="87"/>
      <c r="S2109" s="87"/>
      <c r="T2109" s="87"/>
      <c r="U2109" s="87"/>
      <c r="V2109" s="86" t="s">
        <v>79</v>
      </c>
      <c r="W2109" s="75"/>
      <c r="X2109" s="102" t="s">
        <v>79</v>
      </c>
      <c r="Y2109" s="63" t="str">
        <f>IFERROR(IF(VLOOKUP(X2109,Listor!$T$6:$U$7,2,FALSE)&lt;O2109,TRUE),"")</f>
        <v/>
      </c>
      <c r="Z2109" s="87"/>
      <c r="AA2109" s="104"/>
    </row>
    <row r="2110" spans="2:27" x14ac:dyDescent="0.25">
      <c r="B2110" s="68" t="s">
        <v>68</v>
      </c>
      <c r="C2110" s="80" t="str">
        <f>IFERROR(VLOOKUP(B2110,Listor!$A$6:$B$62,2,FALSE),"")</f>
        <v/>
      </c>
      <c r="D2110" s="80" t="str">
        <f>IFERROR(VLOOKUP(B2110,Listor!$A$6:$C$62,3,FALSE),"")</f>
        <v/>
      </c>
      <c r="E2110" s="110" t="s">
        <v>79</v>
      </c>
      <c r="F2110" s="66"/>
      <c r="G2110" s="35" t="str">
        <f>IFERROR(VLOOKUP(B2110,Listor!$A$6:$G$62,7,FALSE),"")</f>
        <v/>
      </c>
      <c r="H2110" s="63" t="str">
        <f>IFERROR(VLOOKUP(B2110,Listor!$N$6:$O$47,2,FALSE),"")</f>
        <v/>
      </c>
      <c r="I2110" s="63" t="str">
        <f t="shared" si="100"/>
        <v/>
      </c>
      <c r="J2110" s="96" t="str">
        <f>IFERROR(VLOOKUP(B2110,Listor!$N$6:$P$47,3,FALSE)*I2110,"")</f>
        <v/>
      </c>
      <c r="K2110" s="81"/>
      <c r="L2110" s="88" t="str">
        <f>IFERROR((VLOOKUP(B2110,Listor!$N$6:$P$47,3,FALSE)*Biologiska!K2110)+(VLOOKUP(B2110,Listor!$N$6:$Q$47,4,FALSE)),"")</f>
        <v/>
      </c>
      <c r="M2110" s="63" t="str">
        <f t="shared" si="101"/>
        <v/>
      </c>
      <c r="N2110" s="75"/>
      <c r="O2110" s="84" t="str">
        <f t="shared" si="102"/>
        <v/>
      </c>
      <c r="P2110" s="107"/>
      <c r="Q2110" s="87" t="s">
        <v>79</v>
      </c>
      <c r="R2110" s="87"/>
      <c r="S2110" s="87"/>
      <c r="T2110" s="87"/>
      <c r="U2110" s="87"/>
      <c r="V2110" s="86" t="s">
        <v>79</v>
      </c>
      <c r="W2110" s="75"/>
      <c r="X2110" s="102" t="s">
        <v>79</v>
      </c>
      <c r="Y2110" s="63" t="str">
        <f>IFERROR(IF(VLOOKUP(X2110,Listor!$T$6:$U$7,2,FALSE)&lt;O2110,TRUE),"")</f>
        <v/>
      </c>
      <c r="Z2110" s="87"/>
      <c r="AA2110" s="104"/>
    </row>
    <row r="2111" spans="2:27" x14ac:dyDescent="0.25">
      <c r="B2111" s="68" t="s">
        <v>68</v>
      </c>
      <c r="C2111" s="80" t="str">
        <f>IFERROR(VLOOKUP(B2111,Listor!$A$6:$B$62,2,FALSE),"")</f>
        <v/>
      </c>
      <c r="D2111" s="80" t="str">
        <f>IFERROR(VLOOKUP(B2111,Listor!$A$6:$C$62,3,FALSE),"")</f>
        <v/>
      </c>
      <c r="E2111" s="110" t="s">
        <v>79</v>
      </c>
      <c r="F2111" s="66"/>
      <c r="G2111" s="35" t="str">
        <f>IFERROR(VLOOKUP(B2111,Listor!$A$6:$G$62,7,FALSE),"")</f>
        <v/>
      </c>
      <c r="H2111" s="63" t="str">
        <f>IFERROR(VLOOKUP(B2111,Listor!$N$6:$O$47,2,FALSE),"")</f>
        <v/>
      </c>
      <c r="I2111" s="63" t="str">
        <f t="shared" si="100"/>
        <v/>
      </c>
      <c r="J2111" s="96" t="str">
        <f>IFERROR(VLOOKUP(B2111,Listor!$N$6:$P$47,3,FALSE)*I2111,"")</f>
        <v/>
      </c>
      <c r="K2111" s="81"/>
      <c r="L2111" s="88" t="str">
        <f>IFERROR((VLOOKUP(B2111,Listor!$N$6:$P$47,3,FALSE)*Biologiska!K2111)+(VLOOKUP(B2111,Listor!$N$6:$Q$47,4,FALSE)),"")</f>
        <v/>
      </c>
      <c r="M2111" s="63" t="str">
        <f t="shared" si="101"/>
        <v/>
      </c>
      <c r="N2111" s="75"/>
      <c r="O2111" s="84" t="str">
        <f t="shared" si="102"/>
        <v/>
      </c>
      <c r="P2111" s="107"/>
      <c r="Q2111" s="87" t="s">
        <v>79</v>
      </c>
      <c r="R2111" s="87"/>
      <c r="S2111" s="87"/>
      <c r="T2111" s="87"/>
      <c r="U2111" s="87"/>
      <c r="V2111" s="86" t="s">
        <v>79</v>
      </c>
      <c r="W2111" s="75"/>
      <c r="X2111" s="102" t="s">
        <v>79</v>
      </c>
      <c r="Y2111" s="63" t="str">
        <f>IFERROR(IF(VLOOKUP(X2111,Listor!$T$6:$U$7,2,FALSE)&lt;O2111,TRUE),"")</f>
        <v/>
      </c>
      <c r="Z2111" s="87"/>
      <c r="AA2111" s="104"/>
    </row>
    <row r="2112" spans="2:27" x14ac:dyDescent="0.25">
      <c r="B2112" s="68" t="s">
        <v>68</v>
      </c>
      <c r="C2112" s="80" t="str">
        <f>IFERROR(VLOOKUP(B2112,Listor!$A$6:$B$62,2,FALSE),"")</f>
        <v/>
      </c>
      <c r="D2112" s="80" t="str">
        <f>IFERROR(VLOOKUP(B2112,Listor!$A$6:$C$62,3,FALSE),"")</f>
        <v/>
      </c>
      <c r="E2112" s="110" t="s">
        <v>79</v>
      </c>
      <c r="F2112" s="66"/>
      <c r="G2112" s="35" t="str">
        <f>IFERROR(VLOOKUP(B2112,Listor!$A$6:$G$62,7,FALSE),"")</f>
        <v/>
      </c>
      <c r="H2112" s="63" t="str">
        <f>IFERROR(VLOOKUP(B2112,Listor!$N$6:$O$47,2,FALSE),"")</f>
        <v/>
      </c>
      <c r="I2112" s="63" t="str">
        <f t="shared" si="100"/>
        <v/>
      </c>
      <c r="J2112" s="96" t="str">
        <f>IFERROR(VLOOKUP(B2112,Listor!$N$6:$P$47,3,FALSE)*I2112,"")</f>
        <v/>
      </c>
      <c r="K2112" s="81"/>
      <c r="L2112" s="88" t="str">
        <f>IFERROR((VLOOKUP(B2112,Listor!$N$6:$P$47,3,FALSE)*Biologiska!K2112)+(VLOOKUP(B2112,Listor!$N$6:$Q$47,4,FALSE)),"")</f>
        <v/>
      </c>
      <c r="M2112" s="63" t="str">
        <f t="shared" si="101"/>
        <v/>
      </c>
      <c r="N2112" s="75"/>
      <c r="O2112" s="84" t="str">
        <f t="shared" si="102"/>
        <v/>
      </c>
      <c r="P2112" s="107"/>
      <c r="Q2112" s="87" t="s">
        <v>79</v>
      </c>
      <c r="R2112" s="87"/>
      <c r="S2112" s="87"/>
      <c r="T2112" s="87"/>
      <c r="U2112" s="87"/>
      <c r="V2112" s="86" t="s">
        <v>79</v>
      </c>
      <c r="W2112" s="75"/>
      <c r="X2112" s="102" t="s">
        <v>79</v>
      </c>
      <c r="Y2112" s="63" t="str">
        <f>IFERROR(IF(VLOOKUP(X2112,Listor!$T$6:$U$7,2,FALSE)&lt;O2112,TRUE),"")</f>
        <v/>
      </c>
      <c r="Z2112" s="87"/>
      <c r="AA2112" s="104"/>
    </row>
    <row r="2113" spans="2:27" x14ac:dyDescent="0.25">
      <c r="B2113" s="68" t="s">
        <v>68</v>
      </c>
      <c r="C2113" s="80" t="str">
        <f>IFERROR(VLOOKUP(B2113,Listor!$A$6:$B$62,2,FALSE),"")</f>
        <v/>
      </c>
      <c r="D2113" s="80" t="str">
        <f>IFERROR(VLOOKUP(B2113,Listor!$A$6:$C$62,3,FALSE),"")</f>
        <v/>
      </c>
      <c r="E2113" s="110" t="s">
        <v>79</v>
      </c>
      <c r="F2113" s="66"/>
      <c r="G2113" s="35" t="str">
        <f>IFERROR(VLOOKUP(B2113,Listor!$A$6:$G$62,7,FALSE),"")</f>
        <v/>
      </c>
      <c r="H2113" s="63" t="str">
        <f>IFERROR(VLOOKUP(B2113,Listor!$N$6:$O$47,2,FALSE),"")</f>
        <v/>
      </c>
      <c r="I2113" s="63" t="str">
        <f t="shared" si="100"/>
        <v/>
      </c>
      <c r="J2113" s="96" t="str">
        <f>IFERROR(VLOOKUP(B2113,Listor!$N$6:$P$47,3,FALSE)*I2113,"")</f>
        <v/>
      </c>
      <c r="K2113" s="81"/>
      <c r="L2113" s="88" t="str">
        <f>IFERROR((VLOOKUP(B2113,Listor!$N$6:$P$47,3,FALSE)*Biologiska!K2113)+(VLOOKUP(B2113,Listor!$N$6:$Q$47,4,FALSE)),"")</f>
        <v/>
      </c>
      <c r="M2113" s="63" t="str">
        <f t="shared" si="101"/>
        <v/>
      </c>
      <c r="N2113" s="75"/>
      <c r="O2113" s="84" t="str">
        <f t="shared" si="102"/>
        <v/>
      </c>
      <c r="P2113" s="107"/>
      <c r="Q2113" s="87" t="s">
        <v>79</v>
      </c>
      <c r="R2113" s="87"/>
      <c r="S2113" s="87"/>
      <c r="T2113" s="87"/>
      <c r="U2113" s="87"/>
      <c r="V2113" s="86" t="s">
        <v>79</v>
      </c>
      <c r="W2113" s="75"/>
      <c r="X2113" s="102" t="s">
        <v>79</v>
      </c>
      <c r="Y2113" s="63" t="str">
        <f>IFERROR(IF(VLOOKUP(X2113,Listor!$T$6:$U$7,2,FALSE)&lt;O2113,TRUE),"")</f>
        <v/>
      </c>
      <c r="Z2113" s="87"/>
      <c r="AA2113" s="104"/>
    </row>
    <row r="2114" spans="2:27" x14ac:dyDescent="0.25">
      <c r="B2114" s="68" t="s">
        <v>68</v>
      </c>
      <c r="C2114" s="80" t="str">
        <f>IFERROR(VLOOKUP(B2114,Listor!$A$6:$B$62,2,FALSE),"")</f>
        <v/>
      </c>
      <c r="D2114" s="80" t="str">
        <f>IFERROR(VLOOKUP(B2114,Listor!$A$6:$C$62,3,FALSE),"")</f>
        <v/>
      </c>
      <c r="E2114" s="110" t="s">
        <v>79</v>
      </c>
      <c r="F2114" s="66"/>
      <c r="G2114" s="35" t="str">
        <f>IFERROR(VLOOKUP(B2114,Listor!$A$6:$G$62,7,FALSE),"")</f>
        <v/>
      </c>
      <c r="H2114" s="63" t="str">
        <f>IFERROR(VLOOKUP(B2114,Listor!$N$6:$O$47,2,FALSE),"")</f>
        <v/>
      </c>
      <c r="I2114" s="63" t="str">
        <f t="shared" si="100"/>
        <v/>
      </c>
      <c r="J2114" s="96" t="str">
        <f>IFERROR(VLOOKUP(B2114,Listor!$N$6:$P$47,3,FALSE)*I2114,"")</f>
        <v/>
      </c>
      <c r="K2114" s="81"/>
      <c r="L2114" s="88" t="str">
        <f>IFERROR((VLOOKUP(B2114,Listor!$N$6:$P$47,3,FALSE)*Biologiska!K2114)+(VLOOKUP(B2114,Listor!$N$6:$Q$47,4,FALSE)),"")</f>
        <v/>
      </c>
      <c r="M2114" s="63" t="str">
        <f t="shared" si="101"/>
        <v/>
      </c>
      <c r="N2114" s="75"/>
      <c r="O2114" s="84" t="str">
        <f t="shared" si="102"/>
        <v/>
      </c>
      <c r="P2114" s="107"/>
      <c r="Q2114" s="87" t="s">
        <v>79</v>
      </c>
      <c r="R2114" s="87"/>
      <c r="S2114" s="87"/>
      <c r="T2114" s="87"/>
      <c r="U2114" s="87"/>
      <c r="V2114" s="86" t="s">
        <v>79</v>
      </c>
      <c r="W2114" s="75"/>
      <c r="X2114" s="102" t="s">
        <v>79</v>
      </c>
      <c r="Y2114" s="63" t="str">
        <f>IFERROR(IF(VLOOKUP(X2114,Listor!$T$6:$U$7,2,FALSE)&lt;O2114,TRUE),"")</f>
        <v/>
      </c>
      <c r="Z2114" s="87"/>
      <c r="AA2114" s="104"/>
    </row>
    <row r="2115" spans="2:27" x14ac:dyDescent="0.25">
      <c r="B2115" s="68" t="s">
        <v>68</v>
      </c>
      <c r="C2115" s="80" t="str">
        <f>IFERROR(VLOOKUP(B2115,Listor!$A$6:$B$62,2,FALSE),"")</f>
        <v/>
      </c>
      <c r="D2115" s="80" t="str">
        <f>IFERROR(VLOOKUP(B2115,Listor!$A$6:$C$62,3,FALSE),"")</f>
        <v/>
      </c>
      <c r="E2115" s="110" t="s">
        <v>79</v>
      </c>
      <c r="F2115" s="66"/>
      <c r="G2115" s="35" t="str">
        <f>IFERROR(VLOOKUP(B2115,Listor!$A$6:$G$62,7,FALSE),"")</f>
        <v/>
      </c>
      <c r="H2115" s="63" t="str">
        <f>IFERROR(VLOOKUP(B2115,Listor!$N$6:$O$47,2,FALSE),"")</f>
        <v/>
      </c>
      <c r="I2115" s="63" t="str">
        <f t="shared" si="100"/>
        <v/>
      </c>
      <c r="J2115" s="96" t="str">
        <f>IFERROR(VLOOKUP(B2115,Listor!$N$6:$P$47,3,FALSE)*I2115,"")</f>
        <v/>
      </c>
      <c r="K2115" s="81"/>
      <c r="L2115" s="88" t="str">
        <f>IFERROR((VLOOKUP(B2115,Listor!$N$6:$P$47,3,FALSE)*Biologiska!K2115)+(VLOOKUP(B2115,Listor!$N$6:$Q$47,4,FALSE)),"")</f>
        <v/>
      </c>
      <c r="M2115" s="63" t="str">
        <f t="shared" si="101"/>
        <v/>
      </c>
      <c r="N2115" s="75"/>
      <c r="O2115" s="84" t="str">
        <f t="shared" si="102"/>
        <v/>
      </c>
      <c r="P2115" s="107"/>
      <c r="Q2115" s="87" t="s">
        <v>79</v>
      </c>
      <c r="R2115" s="87"/>
      <c r="S2115" s="87"/>
      <c r="T2115" s="87"/>
      <c r="U2115" s="87"/>
      <c r="V2115" s="86" t="s">
        <v>79</v>
      </c>
      <c r="W2115" s="75"/>
      <c r="X2115" s="102" t="s">
        <v>79</v>
      </c>
      <c r="Y2115" s="63" t="str">
        <f>IFERROR(IF(VLOOKUP(X2115,Listor!$T$6:$U$7,2,FALSE)&lt;O2115,TRUE),"")</f>
        <v/>
      </c>
      <c r="Z2115" s="87"/>
      <c r="AA2115" s="104"/>
    </row>
    <row r="2116" spans="2:27" x14ac:dyDescent="0.25">
      <c r="B2116" s="68" t="s">
        <v>68</v>
      </c>
      <c r="C2116" s="80" t="str">
        <f>IFERROR(VLOOKUP(B2116,Listor!$A$6:$B$62,2,FALSE),"")</f>
        <v/>
      </c>
      <c r="D2116" s="80" t="str">
        <f>IFERROR(VLOOKUP(B2116,Listor!$A$6:$C$62,3,FALSE),"")</f>
        <v/>
      </c>
      <c r="E2116" s="110" t="s">
        <v>79</v>
      </c>
      <c r="F2116" s="66"/>
      <c r="G2116" s="35" t="str">
        <f>IFERROR(VLOOKUP(B2116,Listor!$A$6:$G$62,7,FALSE),"")</f>
        <v/>
      </c>
      <c r="H2116" s="63" t="str">
        <f>IFERROR(VLOOKUP(B2116,Listor!$N$6:$O$47,2,FALSE),"")</f>
        <v/>
      </c>
      <c r="I2116" s="63" t="str">
        <f t="shared" si="100"/>
        <v/>
      </c>
      <c r="J2116" s="96" t="str">
        <f>IFERROR(VLOOKUP(B2116,Listor!$N$6:$P$47,3,FALSE)*I2116,"")</f>
        <v/>
      </c>
      <c r="K2116" s="81"/>
      <c r="L2116" s="88" t="str">
        <f>IFERROR((VLOOKUP(B2116,Listor!$N$6:$P$47,3,FALSE)*Biologiska!K2116)+(VLOOKUP(B2116,Listor!$N$6:$Q$47,4,FALSE)),"")</f>
        <v/>
      </c>
      <c r="M2116" s="63" t="str">
        <f t="shared" si="101"/>
        <v/>
      </c>
      <c r="N2116" s="75"/>
      <c r="O2116" s="84" t="str">
        <f t="shared" si="102"/>
        <v/>
      </c>
      <c r="P2116" s="107"/>
      <c r="Q2116" s="87" t="s">
        <v>79</v>
      </c>
      <c r="R2116" s="87"/>
      <c r="S2116" s="87"/>
      <c r="T2116" s="87"/>
      <c r="U2116" s="87"/>
      <c r="V2116" s="86" t="s">
        <v>79</v>
      </c>
      <c r="W2116" s="75"/>
      <c r="X2116" s="102" t="s">
        <v>79</v>
      </c>
      <c r="Y2116" s="63" t="str">
        <f>IFERROR(IF(VLOOKUP(X2116,Listor!$T$6:$U$7,2,FALSE)&lt;O2116,TRUE),"")</f>
        <v/>
      </c>
      <c r="Z2116" s="87"/>
      <c r="AA2116" s="104"/>
    </row>
    <row r="2117" spans="2:27" x14ac:dyDescent="0.25">
      <c r="B2117" s="68" t="s">
        <v>68</v>
      </c>
      <c r="C2117" s="80" t="str">
        <f>IFERROR(VLOOKUP(B2117,Listor!$A$6:$B$62,2,FALSE),"")</f>
        <v/>
      </c>
      <c r="D2117" s="80" t="str">
        <f>IFERROR(VLOOKUP(B2117,Listor!$A$6:$C$62,3,FALSE),"")</f>
        <v/>
      </c>
      <c r="E2117" s="110" t="s">
        <v>79</v>
      </c>
      <c r="F2117" s="66"/>
      <c r="G2117" s="35" t="str">
        <f>IFERROR(VLOOKUP(B2117,Listor!$A$6:$G$62,7,FALSE),"")</f>
        <v/>
      </c>
      <c r="H2117" s="63" t="str">
        <f>IFERROR(VLOOKUP(B2117,Listor!$N$6:$O$47,2,FALSE),"")</f>
        <v/>
      </c>
      <c r="I2117" s="63" t="str">
        <f t="shared" si="100"/>
        <v/>
      </c>
      <c r="J2117" s="96" t="str">
        <f>IFERROR(VLOOKUP(B2117,Listor!$N$6:$P$47,3,FALSE)*I2117,"")</f>
        <v/>
      </c>
      <c r="K2117" s="81"/>
      <c r="L2117" s="88" t="str">
        <f>IFERROR((VLOOKUP(B2117,Listor!$N$6:$P$47,3,FALSE)*Biologiska!K2117)+(VLOOKUP(B2117,Listor!$N$6:$Q$47,4,FALSE)),"")</f>
        <v/>
      </c>
      <c r="M2117" s="63" t="str">
        <f t="shared" si="101"/>
        <v/>
      </c>
      <c r="N2117" s="75"/>
      <c r="O2117" s="84" t="str">
        <f t="shared" si="102"/>
        <v/>
      </c>
      <c r="P2117" s="107"/>
      <c r="Q2117" s="87" t="s">
        <v>79</v>
      </c>
      <c r="R2117" s="87"/>
      <c r="S2117" s="87"/>
      <c r="T2117" s="87"/>
      <c r="U2117" s="87"/>
      <c r="V2117" s="86" t="s">
        <v>79</v>
      </c>
      <c r="W2117" s="75"/>
      <c r="X2117" s="102" t="s">
        <v>79</v>
      </c>
      <c r="Y2117" s="63" t="str">
        <f>IFERROR(IF(VLOOKUP(X2117,Listor!$T$6:$U$7,2,FALSE)&lt;O2117,TRUE),"")</f>
        <v/>
      </c>
      <c r="Z2117" s="87"/>
      <c r="AA2117" s="104"/>
    </row>
    <row r="2118" spans="2:27" x14ac:dyDescent="0.25">
      <c r="B2118" s="68" t="s">
        <v>68</v>
      </c>
      <c r="C2118" s="80" t="str">
        <f>IFERROR(VLOOKUP(B2118,Listor!$A$6:$B$62,2,FALSE),"")</f>
        <v/>
      </c>
      <c r="D2118" s="80" t="str">
        <f>IFERROR(VLOOKUP(B2118,Listor!$A$6:$C$62,3,FALSE),"")</f>
        <v/>
      </c>
      <c r="E2118" s="110" t="s">
        <v>79</v>
      </c>
      <c r="F2118" s="66"/>
      <c r="G2118" s="35" t="str">
        <f>IFERROR(VLOOKUP(B2118,Listor!$A$6:$G$62,7,FALSE),"")</f>
        <v/>
      </c>
      <c r="H2118" s="63" t="str">
        <f>IFERROR(VLOOKUP(B2118,Listor!$N$6:$O$47,2,FALSE),"")</f>
        <v/>
      </c>
      <c r="I2118" s="63" t="str">
        <f t="shared" si="100"/>
        <v/>
      </c>
      <c r="J2118" s="96" t="str">
        <f>IFERROR(VLOOKUP(B2118,Listor!$N$6:$P$47,3,FALSE)*I2118,"")</f>
        <v/>
      </c>
      <c r="K2118" s="81"/>
      <c r="L2118" s="88" t="str">
        <f>IFERROR((VLOOKUP(B2118,Listor!$N$6:$P$47,3,FALSE)*Biologiska!K2118)+(VLOOKUP(B2118,Listor!$N$6:$Q$47,4,FALSE)),"")</f>
        <v/>
      </c>
      <c r="M2118" s="63" t="str">
        <f t="shared" si="101"/>
        <v/>
      </c>
      <c r="N2118" s="75"/>
      <c r="O2118" s="84" t="str">
        <f t="shared" si="102"/>
        <v/>
      </c>
      <c r="P2118" s="107"/>
      <c r="Q2118" s="87" t="s">
        <v>79</v>
      </c>
      <c r="R2118" s="87"/>
      <c r="S2118" s="87"/>
      <c r="T2118" s="87"/>
      <c r="U2118" s="87"/>
      <c r="V2118" s="86" t="s">
        <v>79</v>
      </c>
      <c r="W2118" s="75"/>
      <c r="X2118" s="102" t="s">
        <v>79</v>
      </c>
      <c r="Y2118" s="63" t="str">
        <f>IFERROR(IF(VLOOKUP(X2118,Listor!$T$6:$U$7,2,FALSE)&lt;O2118,TRUE),"")</f>
        <v/>
      </c>
      <c r="Z2118" s="87"/>
      <c r="AA2118" s="104"/>
    </row>
    <row r="2119" spans="2:27" x14ac:dyDescent="0.25">
      <c r="B2119" s="68" t="s">
        <v>68</v>
      </c>
      <c r="C2119" s="80" t="str">
        <f>IFERROR(VLOOKUP(B2119,Listor!$A$6:$B$62,2,FALSE),"")</f>
        <v/>
      </c>
      <c r="D2119" s="80" t="str">
        <f>IFERROR(VLOOKUP(B2119,Listor!$A$6:$C$62,3,FALSE),"")</f>
        <v/>
      </c>
      <c r="E2119" s="110" t="s">
        <v>79</v>
      </c>
      <c r="F2119" s="66"/>
      <c r="G2119" s="35" t="str">
        <f>IFERROR(VLOOKUP(B2119,Listor!$A$6:$G$62,7,FALSE),"")</f>
        <v/>
      </c>
      <c r="H2119" s="63" t="str">
        <f>IFERROR(VLOOKUP(B2119,Listor!$N$6:$O$47,2,FALSE),"")</f>
        <v/>
      </c>
      <c r="I2119" s="63" t="str">
        <f t="shared" si="100"/>
        <v/>
      </c>
      <c r="J2119" s="96" t="str">
        <f>IFERROR(VLOOKUP(B2119,Listor!$N$6:$P$47,3,FALSE)*I2119,"")</f>
        <v/>
      </c>
      <c r="K2119" s="81"/>
      <c r="L2119" s="88" t="str">
        <f>IFERROR((VLOOKUP(B2119,Listor!$N$6:$P$47,3,FALSE)*Biologiska!K2119)+(VLOOKUP(B2119,Listor!$N$6:$Q$47,4,FALSE)),"")</f>
        <v/>
      </c>
      <c r="M2119" s="63" t="str">
        <f t="shared" si="101"/>
        <v/>
      </c>
      <c r="N2119" s="75"/>
      <c r="O2119" s="84" t="str">
        <f t="shared" si="102"/>
        <v/>
      </c>
      <c r="P2119" s="107"/>
      <c r="Q2119" s="87" t="s">
        <v>79</v>
      </c>
      <c r="R2119" s="87"/>
      <c r="S2119" s="87"/>
      <c r="T2119" s="87"/>
      <c r="U2119" s="87"/>
      <c r="V2119" s="86" t="s">
        <v>79</v>
      </c>
      <c r="W2119" s="75"/>
      <c r="X2119" s="102" t="s">
        <v>79</v>
      </c>
      <c r="Y2119" s="63" t="str">
        <f>IFERROR(IF(VLOOKUP(X2119,Listor!$T$6:$U$7,2,FALSE)&lt;O2119,TRUE),"")</f>
        <v/>
      </c>
      <c r="Z2119" s="87"/>
      <c r="AA2119" s="104"/>
    </row>
    <row r="2120" spans="2:27" x14ac:dyDescent="0.25">
      <c r="B2120" s="68" t="s">
        <v>68</v>
      </c>
      <c r="C2120" s="80" t="str">
        <f>IFERROR(VLOOKUP(B2120,Listor!$A$6:$B$62,2,FALSE),"")</f>
        <v/>
      </c>
      <c r="D2120" s="80" t="str">
        <f>IFERROR(VLOOKUP(B2120,Listor!$A$6:$C$62,3,FALSE),"")</f>
        <v/>
      </c>
      <c r="E2120" s="110" t="s">
        <v>79</v>
      </c>
      <c r="F2120" s="66"/>
      <c r="G2120" s="35" t="str">
        <f>IFERROR(VLOOKUP(B2120,Listor!$A$6:$G$62,7,FALSE),"")</f>
        <v/>
      </c>
      <c r="H2120" s="63" t="str">
        <f>IFERROR(VLOOKUP(B2120,Listor!$N$6:$O$47,2,FALSE),"")</f>
        <v/>
      </c>
      <c r="I2120" s="63" t="str">
        <f t="shared" si="100"/>
        <v/>
      </c>
      <c r="J2120" s="96" t="str">
        <f>IFERROR(VLOOKUP(B2120,Listor!$N$6:$P$47,3,FALSE)*I2120,"")</f>
        <v/>
      </c>
      <c r="K2120" s="81"/>
      <c r="L2120" s="88" t="str">
        <f>IFERROR((VLOOKUP(B2120,Listor!$N$6:$P$47,3,FALSE)*Biologiska!K2120)+(VLOOKUP(B2120,Listor!$N$6:$Q$47,4,FALSE)),"")</f>
        <v/>
      </c>
      <c r="M2120" s="63" t="str">
        <f t="shared" si="101"/>
        <v/>
      </c>
      <c r="N2120" s="75"/>
      <c r="O2120" s="84" t="str">
        <f t="shared" si="102"/>
        <v/>
      </c>
      <c r="P2120" s="107"/>
      <c r="Q2120" s="87" t="s">
        <v>79</v>
      </c>
      <c r="R2120" s="87"/>
      <c r="S2120" s="87"/>
      <c r="T2120" s="87"/>
      <c r="U2120" s="87"/>
      <c r="V2120" s="86" t="s">
        <v>79</v>
      </c>
      <c r="W2120" s="75"/>
      <c r="X2120" s="102" t="s">
        <v>79</v>
      </c>
      <c r="Y2120" s="63" t="str">
        <f>IFERROR(IF(VLOOKUP(X2120,Listor!$T$6:$U$7,2,FALSE)&lt;O2120,TRUE),"")</f>
        <v/>
      </c>
      <c r="Z2120" s="87"/>
      <c r="AA2120" s="104"/>
    </row>
    <row r="2121" spans="2:27" x14ac:dyDescent="0.25">
      <c r="B2121" s="68" t="s">
        <v>68</v>
      </c>
      <c r="C2121" s="80" t="str">
        <f>IFERROR(VLOOKUP(B2121,Listor!$A$6:$B$62,2,FALSE),"")</f>
        <v/>
      </c>
      <c r="D2121" s="80" t="str">
        <f>IFERROR(VLOOKUP(B2121,Listor!$A$6:$C$62,3,FALSE),"")</f>
        <v/>
      </c>
      <c r="E2121" s="110" t="s">
        <v>79</v>
      </c>
      <c r="F2121" s="66"/>
      <c r="G2121" s="35" t="str">
        <f>IFERROR(VLOOKUP(B2121,Listor!$A$6:$G$62,7,FALSE),"")</f>
        <v/>
      </c>
      <c r="H2121" s="63" t="str">
        <f>IFERROR(VLOOKUP(B2121,Listor!$N$6:$O$47,2,FALSE),"")</f>
        <v/>
      </c>
      <c r="I2121" s="63" t="str">
        <f t="shared" si="100"/>
        <v/>
      </c>
      <c r="J2121" s="96" t="str">
        <f>IFERROR(VLOOKUP(B2121,Listor!$N$6:$P$47,3,FALSE)*I2121,"")</f>
        <v/>
      </c>
      <c r="K2121" s="81"/>
      <c r="L2121" s="88" t="str">
        <f>IFERROR((VLOOKUP(B2121,Listor!$N$6:$P$47,3,FALSE)*Biologiska!K2121)+(VLOOKUP(B2121,Listor!$N$6:$Q$47,4,FALSE)),"")</f>
        <v/>
      </c>
      <c r="M2121" s="63" t="str">
        <f t="shared" si="101"/>
        <v/>
      </c>
      <c r="N2121" s="75"/>
      <c r="O2121" s="84" t="str">
        <f t="shared" si="102"/>
        <v/>
      </c>
      <c r="P2121" s="107"/>
      <c r="Q2121" s="87" t="s">
        <v>79</v>
      </c>
      <c r="R2121" s="87"/>
      <c r="S2121" s="87"/>
      <c r="T2121" s="87"/>
      <c r="U2121" s="87"/>
      <c r="V2121" s="86" t="s">
        <v>79</v>
      </c>
      <c r="W2121" s="75"/>
      <c r="X2121" s="102" t="s">
        <v>79</v>
      </c>
      <c r="Y2121" s="63" t="str">
        <f>IFERROR(IF(VLOOKUP(X2121,Listor!$T$6:$U$7,2,FALSE)&lt;O2121,TRUE),"")</f>
        <v/>
      </c>
      <c r="Z2121" s="87"/>
      <c r="AA2121" s="104"/>
    </row>
    <row r="2122" spans="2:27" x14ac:dyDescent="0.25">
      <c r="B2122" s="68" t="s">
        <v>68</v>
      </c>
      <c r="C2122" s="80" t="str">
        <f>IFERROR(VLOOKUP(B2122,Listor!$A$6:$B$62,2,FALSE),"")</f>
        <v/>
      </c>
      <c r="D2122" s="80" t="str">
        <f>IFERROR(VLOOKUP(B2122,Listor!$A$6:$C$62,3,FALSE),"")</f>
        <v/>
      </c>
      <c r="E2122" s="110" t="s">
        <v>79</v>
      </c>
      <c r="F2122" s="66"/>
      <c r="G2122" s="35" t="str">
        <f>IFERROR(VLOOKUP(B2122,Listor!$A$6:$G$62,7,FALSE),"")</f>
        <v/>
      </c>
      <c r="H2122" s="63" t="str">
        <f>IFERROR(VLOOKUP(B2122,Listor!$N$6:$O$47,2,FALSE),"")</f>
        <v/>
      </c>
      <c r="I2122" s="63" t="str">
        <f t="shared" si="100"/>
        <v/>
      </c>
      <c r="J2122" s="96" t="str">
        <f>IFERROR(VLOOKUP(B2122,Listor!$N$6:$P$47,3,FALSE)*I2122,"")</f>
        <v/>
      </c>
      <c r="K2122" s="81"/>
      <c r="L2122" s="88" t="str">
        <f>IFERROR((VLOOKUP(B2122,Listor!$N$6:$P$47,3,FALSE)*Biologiska!K2122)+(VLOOKUP(B2122,Listor!$N$6:$Q$47,4,FALSE)),"")</f>
        <v/>
      </c>
      <c r="M2122" s="63" t="str">
        <f t="shared" si="101"/>
        <v/>
      </c>
      <c r="N2122" s="75"/>
      <c r="O2122" s="84" t="str">
        <f t="shared" si="102"/>
        <v/>
      </c>
      <c r="P2122" s="107"/>
      <c r="Q2122" s="87" t="s">
        <v>79</v>
      </c>
      <c r="R2122" s="87"/>
      <c r="S2122" s="87"/>
      <c r="T2122" s="87"/>
      <c r="U2122" s="87"/>
      <c r="V2122" s="86" t="s">
        <v>79</v>
      </c>
      <c r="W2122" s="75"/>
      <c r="X2122" s="102" t="s">
        <v>79</v>
      </c>
      <c r="Y2122" s="63" t="str">
        <f>IFERROR(IF(VLOOKUP(X2122,Listor!$T$6:$U$7,2,FALSE)&lt;O2122,TRUE),"")</f>
        <v/>
      </c>
      <c r="Z2122" s="87"/>
      <c r="AA2122" s="104"/>
    </row>
    <row r="2123" spans="2:27" x14ac:dyDescent="0.25">
      <c r="B2123" s="68" t="s">
        <v>68</v>
      </c>
      <c r="C2123" s="80" t="str">
        <f>IFERROR(VLOOKUP(B2123,Listor!$A$6:$B$62,2,FALSE),"")</f>
        <v/>
      </c>
      <c r="D2123" s="80" t="str">
        <f>IFERROR(VLOOKUP(B2123,Listor!$A$6:$C$62,3,FALSE),"")</f>
        <v/>
      </c>
      <c r="E2123" s="110" t="s">
        <v>79</v>
      </c>
      <c r="F2123" s="66"/>
      <c r="G2123" s="35" t="str">
        <f>IFERROR(VLOOKUP(B2123,Listor!$A$6:$G$62,7,FALSE),"")</f>
        <v/>
      </c>
      <c r="H2123" s="63" t="str">
        <f>IFERROR(VLOOKUP(B2123,Listor!$N$6:$O$47,2,FALSE),"")</f>
        <v/>
      </c>
      <c r="I2123" s="63" t="str">
        <f t="shared" si="100"/>
        <v/>
      </c>
      <c r="J2123" s="96" t="str">
        <f>IFERROR(VLOOKUP(B2123,Listor!$N$6:$P$47,3,FALSE)*I2123,"")</f>
        <v/>
      </c>
      <c r="K2123" s="81"/>
      <c r="L2123" s="88" t="str">
        <f>IFERROR((VLOOKUP(B2123,Listor!$N$6:$P$47,3,FALSE)*Biologiska!K2123)+(VLOOKUP(B2123,Listor!$N$6:$Q$47,4,FALSE)),"")</f>
        <v/>
      </c>
      <c r="M2123" s="63" t="str">
        <f t="shared" si="101"/>
        <v/>
      </c>
      <c r="N2123" s="75"/>
      <c r="O2123" s="84" t="str">
        <f t="shared" si="102"/>
        <v/>
      </c>
      <c r="P2123" s="107"/>
      <c r="Q2123" s="87" t="s">
        <v>79</v>
      </c>
      <c r="R2123" s="87"/>
      <c r="S2123" s="87"/>
      <c r="T2123" s="87"/>
      <c r="U2123" s="87"/>
      <c r="V2123" s="86" t="s">
        <v>79</v>
      </c>
      <c r="W2123" s="75"/>
      <c r="X2123" s="102" t="s">
        <v>79</v>
      </c>
      <c r="Y2123" s="63" t="str">
        <f>IFERROR(IF(VLOOKUP(X2123,Listor!$T$6:$U$7,2,FALSE)&lt;O2123,TRUE),"")</f>
        <v/>
      </c>
      <c r="Z2123" s="87"/>
      <c r="AA2123" s="104"/>
    </row>
    <row r="2124" spans="2:27" x14ac:dyDescent="0.25">
      <c r="B2124" s="68" t="s">
        <v>68</v>
      </c>
      <c r="C2124" s="80" t="str">
        <f>IFERROR(VLOOKUP(B2124,Listor!$A$6:$B$62,2,FALSE),"")</f>
        <v/>
      </c>
      <c r="D2124" s="80" t="str">
        <f>IFERROR(VLOOKUP(B2124,Listor!$A$6:$C$62,3,FALSE),"")</f>
        <v/>
      </c>
      <c r="E2124" s="110" t="s">
        <v>79</v>
      </c>
      <c r="F2124" s="66"/>
      <c r="G2124" s="35" t="str">
        <f>IFERROR(VLOOKUP(B2124,Listor!$A$6:$G$62,7,FALSE),"")</f>
        <v/>
      </c>
      <c r="H2124" s="63" t="str">
        <f>IFERROR(VLOOKUP(B2124,Listor!$N$6:$O$47,2,FALSE),"")</f>
        <v/>
      </c>
      <c r="I2124" s="63" t="str">
        <f t="shared" si="100"/>
        <v/>
      </c>
      <c r="J2124" s="96" t="str">
        <f>IFERROR(VLOOKUP(B2124,Listor!$N$6:$P$47,3,FALSE)*I2124,"")</f>
        <v/>
      </c>
      <c r="K2124" s="81"/>
      <c r="L2124" s="88" t="str">
        <f>IFERROR((VLOOKUP(B2124,Listor!$N$6:$P$47,3,FALSE)*Biologiska!K2124)+(VLOOKUP(B2124,Listor!$N$6:$Q$47,4,FALSE)),"")</f>
        <v/>
      </c>
      <c r="M2124" s="63" t="str">
        <f t="shared" si="101"/>
        <v/>
      </c>
      <c r="N2124" s="75"/>
      <c r="O2124" s="84" t="str">
        <f t="shared" si="102"/>
        <v/>
      </c>
      <c r="P2124" s="107"/>
      <c r="Q2124" s="87" t="s">
        <v>79</v>
      </c>
      <c r="R2124" s="87"/>
      <c r="S2124" s="87"/>
      <c r="T2124" s="87"/>
      <c r="U2124" s="87"/>
      <c r="V2124" s="86" t="s">
        <v>79</v>
      </c>
      <c r="W2124" s="75"/>
      <c r="X2124" s="102" t="s">
        <v>79</v>
      </c>
      <c r="Y2124" s="63" t="str">
        <f>IFERROR(IF(VLOOKUP(X2124,Listor!$T$6:$U$7,2,FALSE)&lt;O2124,TRUE),"")</f>
        <v/>
      </c>
      <c r="Z2124" s="87"/>
      <c r="AA2124" s="104"/>
    </row>
    <row r="2125" spans="2:27" x14ac:dyDescent="0.25">
      <c r="B2125" s="68" t="s">
        <v>68</v>
      </c>
      <c r="C2125" s="80" t="str">
        <f>IFERROR(VLOOKUP(B2125,Listor!$A$6:$B$62,2,FALSE),"")</f>
        <v/>
      </c>
      <c r="D2125" s="80" t="str">
        <f>IFERROR(VLOOKUP(B2125,Listor!$A$6:$C$62,3,FALSE),"")</f>
        <v/>
      </c>
      <c r="E2125" s="110" t="s">
        <v>79</v>
      </c>
      <c r="F2125" s="66"/>
      <c r="G2125" s="35" t="str">
        <f>IFERROR(VLOOKUP(B2125,Listor!$A$6:$G$62,7,FALSE),"")</f>
        <v/>
      </c>
      <c r="H2125" s="63" t="str">
        <f>IFERROR(VLOOKUP(B2125,Listor!$N$6:$O$47,2,FALSE),"")</f>
        <v/>
      </c>
      <c r="I2125" s="63" t="str">
        <f t="shared" si="100"/>
        <v/>
      </c>
      <c r="J2125" s="96" t="str">
        <f>IFERROR(VLOOKUP(B2125,Listor!$N$6:$P$47,3,FALSE)*I2125,"")</f>
        <v/>
      </c>
      <c r="K2125" s="81"/>
      <c r="L2125" s="88" t="str">
        <f>IFERROR((VLOOKUP(B2125,Listor!$N$6:$P$47,3,FALSE)*Biologiska!K2125)+(VLOOKUP(B2125,Listor!$N$6:$Q$47,4,FALSE)),"")</f>
        <v/>
      </c>
      <c r="M2125" s="63" t="str">
        <f t="shared" si="101"/>
        <v/>
      </c>
      <c r="N2125" s="75"/>
      <c r="O2125" s="84" t="str">
        <f t="shared" si="102"/>
        <v/>
      </c>
      <c r="P2125" s="107"/>
      <c r="Q2125" s="87" t="s">
        <v>79</v>
      </c>
      <c r="R2125" s="87"/>
      <c r="S2125" s="87"/>
      <c r="T2125" s="87"/>
      <c r="U2125" s="87"/>
      <c r="V2125" s="86" t="s">
        <v>79</v>
      </c>
      <c r="W2125" s="75"/>
      <c r="X2125" s="102" t="s">
        <v>79</v>
      </c>
      <c r="Y2125" s="63" t="str">
        <f>IFERROR(IF(VLOOKUP(X2125,Listor!$T$6:$U$7,2,FALSE)&lt;O2125,TRUE),"")</f>
        <v/>
      </c>
      <c r="Z2125" s="87"/>
      <c r="AA2125" s="104"/>
    </row>
    <row r="2126" spans="2:27" x14ac:dyDescent="0.25">
      <c r="B2126" s="68" t="s">
        <v>68</v>
      </c>
      <c r="C2126" s="80" t="str">
        <f>IFERROR(VLOOKUP(B2126,Listor!$A$6:$B$62,2,FALSE),"")</f>
        <v/>
      </c>
      <c r="D2126" s="80" t="str">
        <f>IFERROR(VLOOKUP(B2126,Listor!$A$6:$C$62,3,FALSE),"")</f>
        <v/>
      </c>
      <c r="E2126" s="110" t="s">
        <v>79</v>
      </c>
      <c r="F2126" s="66"/>
      <c r="G2126" s="35" t="str">
        <f>IFERROR(VLOOKUP(B2126,Listor!$A$6:$G$62,7,FALSE),"")</f>
        <v/>
      </c>
      <c r="H2126" s="63" t="str">
        <f>IFERROR(VLOOKUP(B2126,Listor!$N$6:$O$47,2,FALSE),"")</f>
        <v/>
      </c>
      <c r="I2126" s="63" t="str">
        <f t="shared" si="100"/>
        <v/>
      </c>
      <c r="J2126" s="96" t="str">
        <f>IFERROR(VLOOKUP(B2126,Listor!$N$6:$P$47,3,FALSE)*I2126,"")</f>
        <v/>
      </c>
      <c r="K2126" s="81"/>
      <c r="L2126" s="88" t="str">
        <f>IFERROR((VLOOKUP(B2126,Listor!$N$6:$P$47,3,FALSE)*Biologiska!K2126)+(VLOOKUP(B2126,Listor!$N$6:$Q$47,4,FALSE)),"")</f>
        <v/>
      </c>
      <c r="M2126" s="63" t="str">
        <f t="shared" si="101"/>
        <v/>
      </c>
      <c r="N2126" s="75"/>
      <c r="O2126" s="84" t="str">
        <f t="shared" si="102"/>
        <v/>
      </c>
      <c r="P2126" s="107"/>
      <c r="Q2126" s="87" t="s">
        <v>79</v>
      </c>
      <c r="R2126" s="87"/>
      <c r="S2126" s="87"/>
      <c r="T2126" s="87"/>
      <c r="U2126" s="87"/>
      <c r="V2126" s="86" t="s">
        <v>79</v>
      </c>
      <c r="W2126" s="75"/>
      <c r="X2126" s="102" t="s">
        <v>79</v>
      </c>
      <c r="Y2126" s="63" t="str">
        <f>IFERROR(IF(VLOOKUP(X2126,Listor!$T$6:$U$7,2,FALSE)&lt;O2126,TRUE),"")</f>
        <v/>
      </c>
      <c r="Z2126" s="87"/>
      <c r="AA2126" s="104"/>
    </row>
    <row r="2127" spans="2:27" x14ac:dyDescent="0.25">
      <c r="B2127" s="68" t="s">
        <v>68</v>
      </c>
      <c r="C2127" s="80" t="str">
        <f>IFERROR(VLOOKUP(B2127,Listor!$A$6:$B$62,2,FALSE),"")</f>
        <v/>
      </c>
      <c r="D2127" s="80" t="str">
        <f>IFERROR(VLOOKUP(B2127,Listor!$A$6:$C$62,3,FALSE),"")</f>
        <v/>
      </c>
      <c r="E2127" s="110" t="s">
        <v>79</v>
      </c>
      <c r="F2127" s="66"/>
      <c r="G2127" s="35" t="str">
        <f>IFERROR(VLOOKUP(B2127,Listor!$A$6:$G$62,7,FALSE),"")</f>
        <v/>
      </c>
      <c r="H2127" s="63" t="str">
        <f>IFERROR(VLOOKUP(B2127,Listor!$N$6:$O$47,2,FALSE),"")</f>
        <v/>
      </c>
      <c r="I2127" s="63" t="str">
        <f t="shared" si="100"/>
        <v/>
      </c>
      <c r="J2127" s="96" t="str">
        <f>IFERROR(VLOOKUP(B2127,Listor!$N$6:$P$47,3,FALSE)*I2127,"")</f>
        <v/>
      </c>
      <c r="K2127" s="81"/>
      <c r="L2127" s="88" t="str">
        <f>IFERROR((VLOOKUP(B2127,Listor!$N$6:$P$47,3,FALSE)*Biologiska!K2127)+(VLOOKUP(B2127,Listor!$N$6:$Q$47,4,FALSE)),"")</f>
        <v/>
      </c>
      <c r="M2127" s="63" t="str">
        <f t="shared" si="101"/>
        <v/>
      </c>
      <c r="N2127" s="75"/>
      <c r="O2127" s="84" t="str">
        <f t="shared" si="102"/>
        <v/>
      </c>
      <c r="P2127" s="107"/>
      <c r="Q2127" s="87" t="s">
        <v>79</v>
      </c>
      <c r="R2127" s="87"/>
      <c r="S2127" s="87"/>
      <c r="T2127" s="87"/>
      <c r="U2127" s="87"/>
      <c r="V2127" s="86" t="s">
        <v>79</v>
      </c>
      <c r="W2127" s="75"/>
      <c r="X2127" s="102" t="s">
        <v>79</v>
      </c>
      <c r="Y2127" s="63" t="str">
        <f>IFERROR(IF(VLOOKUP(X2127,Listor!$T$6:$U$7,2,FALSE)&lt;O2127,TRUE),"")</f>
        <v/>
      </c>
      <c r="Z2127" s="87"/>
      <c r="AA2127" s="104"/>
    </row>
    <row r="2128" spans="2:27" x14ac:dyDescent="0.25">
      <c r="B2128" s="68" t="s">
        <v>68</v>
      </c>
      <c r="C2128" s="80" t="str">
        <f>IFERROR(VLOOKUP(B2128,Listor!$A$6:$B$62,2,FALSE),"")</f>
        <v/>
      </c>
      <c r="D2128" s="80" t="str">
        <f>IFERROR(VLOOKUP(B2128,Listor!$A$6:$C$62,3,FALSE),"")</f>
        <v/>
      </c>
      <c r="E2128" s="110" t="s">
        <v>79</v>
      </c>
      <c r="F2128" s="66"/>
      <c r="G2128" s="35" t="str">
        <f>IFERROR(VLOOKUP(B2128,Listor!$A$6:$G$62,7,FALSE),"")</f>
        <v/>
      </c>
      <c r="H2128" s="63" t="str">
        <f>IFERROR(VLOOKUP(B2128,Listor!$N$6:$O$47,2,FALSE),"")</f>
        <v/>
      </c>
      <c r="I2128" s="63" t="str">
        <f t="shared" si="100"/>
        <v/>
      </c>
      <c r="J2128" s="96" t="str">
        <f>IFERROR(VLOOKUP(B2128,Listor!$N$6:$P$47,3,FALSE)*I2128,"")</f>
        <v/>
      </c>
      <c r="K2128" s="81"/>
      <c r="L2128" s="88" t="str">
        <f>IFERROR((VLOOKUP(B2128,Listor!$N$6:$P$47,3,FALSE)*Biologiska!K2128)+(VLOOKUP(B2128,Listor!$N$6:$Q$47,4,FALSE)),"")</f>
        <v/>
      </c>
      <c r="M2128" s="63" t="str">
        <f t="shared" si="101"/>
        <v/>
      </c>
      <c r="N2128" s="75"/>
      <c r="O2128" s="84" t="str">
        <f t="shared" si="102"/>
        <v/>
      </c>
      <c r="P2128" s="107"/>
      <c r="Q2128" s="87" t="s">
        <v>79</v>
      </c>
      <c r="R2128" s="87"/>
      <c r="S2128" s="87"/>
      <c r="T2128" s="87"/>
      <c r="U2128" s="87"/>
      <c r="V2128" s="86" t="s">
        <v>79</v>
      </c>
      <c r="W2128" s="75"/>
      <c r="X2128" s="102" t="s">
        <v>79</v>
      </c>
      <c r="Y2128" s="63" t="str">
        <f>IFERROR(IF(VLOOKUP(X2128,Listor!$T$6:$U$7,2,FALSE)&lt;O2128,TRUE),"")</f>
        <v/>
      </c>
      <c r="Z2128" s="87"/>
      <c r="AA2128" s="104"/>
    </row>
    <row r="2129" spans="2:27" x14ac:dyDescent="0.25">
      <c r="B2129" s="68" t="s">
        <v>68</v>
      </c>
      <c r="C2129" s="80" t="str">
        <f>IFERROR(VLOOKUP(B2129,Listor!$A$6:$B$62,2,FALSE),"")</f>
        <v/>
      </c>
      <c r="D2129" s="80" t="str">
        <f>IFERROR(VLOOKUP(B2129,Listor!$A$6:$C$62,3,FALSE),"")</f>
        <v/>
      </c>
      <c r="E2129" s="110" t="s">
        <v>79</v>
      </c>
      <c r="F2129" s="66"/>
      <c r="G2129" s="35" t="str">
        <f>IFERROR(VLOOKUP(B2129,Listor!$A$6:$G$62,7,FALSE),"")</f>
        <v/>
      </c>
      <c r="H2129" s="63" t="str">
        <f>IFERROR(VLOOKUP(B2129,Listor!$N$6:$O$47,2,FALSE),"")</f>
        <v/>
      </c>
      <c r="I2129" s="63" t="str">
        <f t="shared" si="100"/>
        <v/>
      </c>
      <c r="J2129" s="96" t="str">
        <f>IFERROR(VLOOKUP(B2129,Listor!$N$6:$P$47,3,FALSE)*I2129,"")</f>
        <v/>
      </c>
      <c r="K2129" s="81"/>
      <c r="L2129" s="88" t="str">
        <f>IFERROR((VLOOKUP(B2129,Listor!$N$6:$P$47,3,FALSE)*Biologiska!K2129)+(VLOOKUP(B2129,Listor!$N$6:$Q$47,4,FALSE)),"")</f>
        <v/>
      </c>
      <c r="M2129" s="63" t="str">
        <f t="shared" si="101"/>
        <v/>
      </c>
      <c r="N2129" s="75"/>
      <c r="O2129" s="84" t="str">
        <f t="shared" si="102"/>
        <v/>
      </c>
      <c r="P2129" s="107"/>
      <c r="Q2129" s="87" t="s">
        <v>79</v>
      </c>
      <c r="R2129" s="87"/>
      <c r="S2129" s="87"/>
      <c r="T2129" s="87"/>
      <c r="U2129" s="87"/>
      <c r="V2129" s="86" t="s">
        <v>79</v>
      </c>
      <c r="W2129" s="75"/>
      <c r="X2129" s="102" t="s">
        <v>79</v>
      </c>
      <c r="Y2129" s="63" t="str">
        <f>IFERROR(IF(VLOOKUP(X2129,Listor!$T$6:$U$7,2,FALSE)&lt;O2129,TRUE),"")</f>
        <v/>
      </c>
      <c r="Z2129" s="87"/>
      <c r="AA2129" s="104"/>
    </row>
    <row r="2130" spans="2:27" x14ac:dyDescent="0.25">
      <c r="B2130" s="68" t="s">
        <v>68</v>
      </c>
      <c r="C2130" s="80" t="str">
        <f>IFERROR(VLOOKUP(B2130,Listor!$A$6:$B$62,2,FALSE),"")</f>
        <v/>
      </c>
      <c r="D2130" s="80" t="str">
        <f>IFERROR(VLOOKUP(B2130,Listor!$A$6:$C$62,3,FALSE),"")</f>
        <v/>
      </c>
      <c r="E2130" s="110" t="s">
        <v>79</v>
      </c>
      <c r="F2130" s="66"/>
      <c r="G2130" s="35" t="str">
        <f>IFERROR(VLOOKUP(B2130,Listor!$A$6:$G$62,7,FALSE),"")</f>
        <v/>
      </c>
      <c r="H2130" s="63" t="str">
        <f>IFERROR(VLOOKUP(B2130,Listor!$N$6:$O$47,2,FALSE),"")</f>
        <v/>
      </c>
      <c r="I2130" s="63" t="str">
        <f t="shared" si="100"/>
        <v/>
      </c>
      <c r="J2130" s="96" t="str">
        <f>IFERROR(VLOOKUP(B2130,Listor!$N$6:$P$47,3,FALSE)*I2130,"")</f>
        <v/>
      </c>
      <c r="K2130" s="81"/>
      <c r="L2130" s="88" t="str">
        <f>IFERROR((VLOOKUP(B2130,Listor!$N$6:$P$47,3,FALSE)*Biologiska!K2130)+(VLOOKUP(B2130,Listor!$N$6:$Q$47,4,FALSE)),"")</f>
        <v/>
      </c>
      <c r="M2130" s="63" t="str">
        <f t="shared" si="101"/>
        <v/>
      </c>
      <c r="N2130" s="75"/>
      <c r="O2130" s="84" t="str">
        <f t="shared" si="102"/>
        <v/>
      </c>
      <c r="P2130" s="107"/>
      <c r="Q2130" s="87" t="s">
        <v>79</v>
      </c>
      <c r="R2130" s="87"/>
      <c r="S2130" s="87"/>
      <c r="T2130" s="87"/>
      <c r="U2130" s="87"/>
      <c r="V2130" s="86" t="s">
        <v>79</v>
      </c>
      <c r="W2130" s="75"/>
      <c r="X2130" s="102" t="s">
        <v>79</v>
      </c>
      <c r="Y2130" s="63" t="str">
        <f>IFERROR(IF(VLOOKUP(X2130,Listor!$T$6:$U$7,2,FALSE)&lt;O2130,TRUE),"")</f>
        <v/>
      </c>
      <c r="Z2130" s="87"/>
      <c r="AA2130" s="104"/>
    </row>
    <row r="2131" spans="2:27" x14ac:dyDescent="0.25">
      <c r="B2131" s="68" t="s">
        <v>68</v>
      </c>
      <c r="C2131" s="80" t="str">
        <f>IFERROR(VLOOKUP(B2131,Listor!$A$6:$B$62,2,FALSE),"")</f>
        <v/>
      </c>
      <c r="D2131" s="80" t="str">
        <f>IFERROR(VLOOKUP(B2131,Listor!$A$6:$C$62,3,FALSE),"")</f>
        <v/>
      </c>
      <c r="E2131" s="110" t="s">
        <v>79</v>
      </c>
      <c r="F2131" s="66"/>
      <c r="G2131" s="35" t="str">
        <f>IFERROR(VLOOKUP(B2131,Listor!$A$6:$G$62,7,FALSE),"")</f>
        <v/>
      </c>
      <c r="H2131" s="63" t="str">
        <f>IFERROR(VLOOKUP(B2131,Listor!$N$6:$O$47,2,FALSE),"")</f>
        <v/>
      </c>
      <c r="I2131" s="63" t="str">
        <f t="shared" si="100"/>
        <v/>
      </c>
      <c r="J2131" s="96" t="str">
        <f>IFERROR(VLOOKUP(B2131,Listor!$N$6:$P$47,3,FALSE)*I2131,"")</f>
        <v/>
      </c>
      <c r="K2131" s="81"/>
      <c r="L2131" s="88" t="str">
        <f>IFERROR((VLOOKUP(B2131,Listor!$N$6:$P$47,3,FALSE)*Biologiska!K2131)+(VLOOKUP(B2131,Listor!$N$6:$Q$47,4,FALSE)),"")</f>
        <v/>
      </c>
      <c r="M2131" s="63" t="str">
        <f t="shared" si="101"/>
        <v/>
      </c>
      <c r="N2131" s="75"/>
      <c r="O2131" s="84" t="str">
        <f t="shared" si="102"/>
        <v/>
      </c>
      <c r="P2131" s="107"/>
      <c r="Q2131" s="87" t="s">
        <v>79</v>
      </c>
      <c r="R2131" s="87"/>
      <c r="S2131" s="87"/>
      <c r="T2131" s="87"/>
      <c r="U2131" s="87"/>
      <c r="V2131" s="86" t="s">
        <v>79</v>
      </c>
      <c r="W2131" s="75"/>
      <c r="X2131" s="102" t="s">
        <v>79</v>
      </c>
      <c r="Y2131" s="63" t="str">
        <f>IFERROR(IF(VLOOKUP(X2131,Listor!$T$6:$U$7,2,FALSE)&lt;O2131,TRUE),"")</f>
        <v/>
      </c>
      <c r="Z2131" s="87"/>
      <c r="AA2131" s="104"/>
    </row>
    <row r="2132" spans="2:27" x14ac:dyDescent="0.25">
      <c r="B2132" s="68" t="s">
        <v>68</v>
      </c>
      <c r="C2132" s="80" t="str">
        <f>IFERROR(VLOOKUP(B2132,Listor!$A$6:$B$62,2,FALSE),"")</f>
        <v/>
      </c>
      <c r="D2132" s="80" t="str">
        <f>IFERROR(VLOOKUP(B2132,Listor!$A$6:$C$62,3,FALSE),"")</f>
        <v/>
      </c>
      <c r="E2132" s="110" t="s">
        <v>79</v>
      </c>
      <c r="F2132" s="66"/>
      <c r="G2132" s="35" t="str">
        <f>IFERROR(VLOOKUP(B2132,Listor!$A$6:$G$62,7,FALSE),"")</f>
        <v/>
      </c>
      <c r="H2132" s="63" t="str">
        <f>IFERROR(VLOOKUP(B2132,Listor!$N$6:$O$47,2,FALSE),"")</f>
        <v/>
      </c>
      <c r="I2132" s="63" t="str">
        <f t="shared" si="100"/>
        <v/>
      </c>
      <c r="J2132" s="96" t="str">
        <f>IFERROR(VLOOKUP(B2132,Listor!$N$6:$P$47,3,FALSE)*I2132,"")</f>
        <v/>
      </c>
      <c r="K2132" s="81"/>
      <c r="L2132" s="88" t="str">
        <f>IFERROR((VLOOKUP(B2132,Listor!$N$6:$P$47,3,FALSE)*Biologiska!K2132)+(VLOOKUP(B2132,Listor!$N$6:$Q$47,4,FALSE)),"")</f>
        <v/>
      </c>
      <c r="M2132" s="63" t="str">
        <f t="shared" si="101"/>
        <v/>
      </c>
      <c r="N2132" s="75"/>
      <c r="O2132" s="84" t="str">
        <f t="shared" si="102"/>
        <v/>
      </c>
      <c r="P2132" s="107"/>
      <c r="Q2132" s="87" t="s">
        <v>79</v>
      </c>
      <c r="R2132" s="87"/>
      <c r="S2132" s="87"/>
      <c r="T2132" s="87"/>
      <c r="U2132" s="87"/>
      <c r="V2132" s="86" t="s">
        <v>79</v>
      </c>
      <c r="W2132" s="75"/>
      <c r="X2132" s="102" t="s">
        <v>79</v>
      </c>
      <c r="Y2132" s="63" t="str">
        <f>IFERROR(IF(VLOOKUP(X2132,Listor!$T$6:$U$7,2,FALSE)&lt;O2132,TRUE),"")</f>
        <v/>
      </c>
      <c r="Z2132" s="87"/>
      <c r="AA2132" s="104"/>
    </row>
    <row r="2133" spans="2:27" x14ac:dyDescent="0.25">
      <c r="B2133" s="68" t="s">
        <v>68</v>
      </c>
      <c r="C2133" s="80" t="str">
        <f>IFERROR(VLOOKUP(B2133,Listor!$A$6:$B$62,2,FALSE),"")</f>
        <v/>
      </c>
      <c r="D2133" s="80" t="str">
        <f>IFERROR(VLOOKUP(B2133,Listor!$A$6:$C$62,3,FALSE),"")</f>
        <v/>
      </c>
      <c r="E2133" s="110" t="s">
        <v>79</v>
      </c>
      <c r="F2133" s="66"/>
      <c r="G2133" s="35" t="str">
        <f>IFERROR(VLOOKUP(B2133,Listor!$A$6:$G$62,7,FALSE),"")</f>
        <v/>
      </c>
      <c r="H2133" s="63" t="str">
        <f>IFERROR(VLOOKUP(B2133,Listor!$N$6:$O$47,2,FALSE),"")</f>
        <v/>
      </c>
      <c r="I2133" s="63" t="str">
        <f t="shared" si="100"/>
        <v/>
      </c>
      <c r="J2133" s="96" t="str">
        <f>IFERROR(VLOOKUP(B2133,Listor!$N$6:$P$47,3,FALSE)*I2133,"")</f>
        <v/>
      </c>
      <c r="K2133" s="81"/>
      <c r="L2133" s="88" t="str">
        <f>IFERROR((VLOOKUP(B2133,Listor!$N$6:$P$47,3,FALSE)*Biologiska!K2133)+(VLOOKUP(B2133,Listor!$N$6:$Q$47,4,FALSE)),"")</f>
        <v/>
      </c>
      <c r="M2133" s="63" t="str">
        <f t="shared" si="101"/>
        <v/>
      </c>
      <c r="N2133" s="75"/>
      <c r="O2133" s="84" t="str">
        <f t="shared" si="102"/>
        <v/>
      </c>
      <c r="P2133" s="107"/>
      <c r="Q2133" s="87" t="s">
        <v>79</v>
      </c>
      <c r="R2133" s="87"/>
      <c r="S2133" s="87"/>
      <c r="T2133" s="87"/>
      <c r="U2133" s="87"/>
      <c r="V2133" s="86" t="s">
        <v>79</v>
      </c>
      <c r="W2133" s="75"/>
      <c r="X2133" s="102" t="s">
        <v>79</v>
      </c>
      <c r="Y2133" s="63" t="str">
        <f>IFERROR(IF(VLOOKUP(X2133,Listor!$T$6:$U$7,2,FALSE)&lt;O2133,TRUE),"")</f>
        <v/>
      </c>
      <c r="Z2133" s="87"/>
      <c r="AA2133" s="104"/>
    </row>
    <row r="2134" spans="2:27" x14ac:dyDescent="0.25">
      <c r="B2134" s="68" t="s">
        <v>68</v>
      </c>
      <c r="C2134" s="80" t="str">
        <f>IFERROR(VLOOKUP(B2134,Listor!$A$6:$B$62,2,FALSE),"")</f>
        <v/>
      </c>
      <c r="D2134" s="80" t="str">
        <f>IFERROR(VLOOKUP(B2134,Listor!$A$6:$C$62,3,FALSE),"")</f>
        <v/>
      </c>
      <c r="E2134" s="110" t="s">
        <v>79</v>
      </c>
      <c r="F2134" s="66"/>
      <c r="G2134" s="35" t="str">
        <f>IFERROR(VLOOKUP(B2134,Listor!$A$6:$G$62,7,FALSE),"")</f>
        <v/>
      </c>
      <c r="H2134" s="63" t="str">
        <f>IFERROR(VLOOKUP(B2134,Listor!$N$6:$O$47,2,FALSE),"")</f>
        <v/>
      </c>
      <c r="I2134" s="63" t="str">
        <f t="shared" si="100"/>
        <v/>
      </c>
      <c r="J2134" s="96" t="str">
        <f>IFERROR(VLOOKUP(B2134,Listor!$N$6:$P$47,3,FALSE)*I2134,"")</f>
        <v/>
      </c>
      <c r="K2134" s="81"/>
      <c r="L2134" s="88" t="str">
        <f>IFERROR((VLOOKUP(B2134,Listor!$N$6:$P$47,3,FALSE)*Biologiska!K2134)+(VLOOKUP(B2134,Listor!$N$6:$Q$47,4,FALSE)),"")</f>
        <v/>
      </c>
      <c r="M2134" s="63" t="str">
        <f t="shared" si="101"/>
        <v/>
      </c>
      <c r="N2134" s="75"/>
      <c r="O2134" s="84" t="str">
        <f t="shared" si="102"/>
        <v/>
      </c>
      <c r="P2134" s="107"/>
      <c r="Q2134" s="87" t="s">
        <v>79</v>
      </c>
      <c r="R2134" s="87"/>
      <c r="S2134" s="87"/>
      <c r="T2134" s="87"/>
      <c r="U2134" s="87"/>
      <c r="V2134" s="86" t="s">
        <v>79</v>
      </c>
      <c r="W2134" s="75"/>
      <c r="X2134" s="102" t="s">
        <v>79</v>
      </c>
      <c r="Y2134" s="63" t="str">
        <f>IFERROR(IF(VLOOKUP(X2134,Listor!$T$6:$U$7,2,FALSE)&lt;O2134,TRUE),"")</f>
        <v/>
      </c>
      <c r="Z2134" s="87"/>
      <c r="AA2134" s="104"/>
    </row>
    <row r="2135" spans="2:27" x14ac:dyDescent="0.25">
      <c r="B2135" s="68" t="s">
        <v>68</v>
      </c>
      <c r="C2135" s="80" t="str">
        <f>IFERROR(VLOOKUP(B2135,Listor!$A$6:$B$62,2,FALSE),"")</f>
        <v/>
      </c>
      <c r="D2135" s="80" t="str">
        <f>IFERROR(VLOOKUP(B2135,Listor!$A$6:$C$62,3,FALSE),"")</f>
        <v/>
      </c>
      <c r="E2135" s="110" t="s">
        <v>79</v>
      </c>
      <c r="F2135" s="66"/>
      <c r="G2135" s="35" t="str">
        <f>IFERROR(VLOOKUP(B2135,Listor!$A$6:$G$62,7,FALSE),"")</f>
        <v/>
      </c>
      <c r="H2135" s="63" t="str">
        <f>IFERROR(VLOOKUP(B2135,Listor!$N$6:$O$47,2,FALSE),"")</f>
        <v/>
      </c>
      <c r="I2135" s="63" t="str">
        <f t="shared" si="100"/>
        <v/>
      </c>
      <c r="J2135" s="96" t="str">
        <f>IFERROR(VLOOKUP(B2135,Listor!$N$6:$P$47,3,FALSE)*I2135,"")</f>
        <v/>
      </c>
      <c r="K2135" s="81"/>
      <c r="L2135" s="88" t="str">
        <f>IFERROR((VLOOKUP(B2135,Listor!$N$6:$P$47,3,FALSE)*Biologiska!K2135)+(VLOOKUP(B2135,Listor!$N$6:$Q$47,4,FALSE)),"")</f>
        <v/>
      </c>
      <c r="M2135" s="63" t="str">
        <f t="shared" si="101"/>
        <v/>
      </c>
      <c r="N2135" s="75"/>
      <c r="O2135" s="84" t="str">
        <f t="shared" si="102"/>
        <v/>
      </c>
      <c r="P2135" s="107"/>
      <c r="Q2135" s="87" t="s">
        <v>79</v>
      </c>
      <c r="R2135" s="87"/>
      <c r="S2135" s="87"/>
      <c r="T2135" s="87"/>
      <c r="U2135" s="87"/>
      <c r="V2135" s="86" t="s">
        <v>79</v>
      </c>
      <c r="W2135" s="75"/>
      <c r="X2135" s="102" t="s">
        <v>79</v>
      </c>
      <c r="Y2135" s="63" t="str">
        <f>IFERROR(IF(VLOOKUP(X2135,Listor!$T$6:$U$7,2,FALSE)&lt;O2135,TRUE),"")</f>
        <v/>
      </c>
      <c r="Z2135" s="87"/>
      <c r="AA2135" s="104"/>
    </row>
    <row r="2136" spans="2:27" x14ac:dyDescent="0.25">
      <c r="B2136" s="68" t="s">
        <v>68</v>
      </c>
      <c r="C2136" s="80" t="str">
        <f>IFERROR(VLOOKUP(B2136,Listor!$A$6:$B$62,2,FALSE),"")</f>
        <v/>
      </c>
      <c r="D2136" s="80" t="str">
        <f>IFERROR(VLOOKUP(B2136,Listor!$A$6:$C$62,3,FALSE),"")</f>
        <v/>
      </c>
      <c r="E2136" s="110" t="s">
        <v>79</v>
      </c>
      <c r="F2136" s="66"/>
      <c r="G2136" s="35" t="str">
        <f>IFERROR(VLOOKUP(B2136,Listor!$A$6:$G$62,7,FALSE),"")</f>
        <v/>
      </c>
      <c r="H2136" s="63" t="str">
        <f>IFERROR(VLOOKUP(B2136,Listor!$N$6:$O$47,2,FALSE),"")</f>
        <v/>
      </c>
      <c r="I2136" s="63" t="str">
        <f t="shared" si="100"/>
        <v/>
      </c>
      <c r="J2136" s="96" t="str">
        <f>IFERROR(VLOOKUP(B2136,Listor!$N$6:$P$47,3,FALSE)*I2136,"")</f>
        <v/>
      </c>
      <c r="K2136" s="81"/>
      <c r="L2136" s="88" t="str">
        <f>IFERROR((VLOOKUP(B2136,Listor!$N$6:$P$47,3,FALSE)*Biologiska!K2136)+(VLOOKUP(B2136,Listor!$N$6:$Q$47,4,FALSE)),"")</f>
        <v/>
      </c>
      <c r="M2136" s="63" t="str">
        <f t="shared" si="101"/>
        <v/>
      </c>
      <c r="N2136" s="75"/>
      <c r="O2136" s="84" t="str">
        <f t="shared" si="102"/>
        <v/>
      </c>
      <c r="P2136" s="107"/>
      <c r="Q2136" s="87" t="s">
        <v>79</v>
      </c>
      <c r="R2136" s="87"/>
      <c r="S2136" s="87"/>
      <c r="T2136" s="87"/>
      <c r="U2136" s="87"/>
      <c r="V2136" s="86" t="s">
        <v>79</v>
      </c>
      <c r="W2136" s="75"/>
      <c r="X2136" s="102" t="s">
        <v>79</v>
      </c>
      <c r="Y2136" s="63" t="str">
        <f>IFERROR(IF(VLOOKUP(X2136,Listor!$T$6:$U$7,2,FALSE)&lt;O2136,TRUE),"")</f>
        <v/>
      </c>
      <c r="Z2136" s="87"/>
      <c r="AA2136" s="104"/>
    </row>
    <row r="2137" spans="2:27" x14ac:dyDescent="0.25">
      <c r="B2137" s="68" t="s">
        <v>68</v>
      </c>
      <c r="C2137" s="80" t="str">
        <f>IFERROR(VLOOKUP(B2137,Listor!$A$6:$B$62,2,FALSE),"")</f>
        <v/>
      </c>
      <c r="D2137" s="80" t="str">
        <f>IFERROR(VLOOKUP(B2137,Listor!$A$6:$C$62,3,FALSE),"")</f>
        <v/>
      </c>
      <c r="E2137" s="110" t="s">
        <v>79</v>
      </c>
      <c r="F2137" s="66"/>
      <c r="G2137" s="35" t="str">
        <f>IFERROR(VLOOKUP(B2137,Listor!$A$6:$G$62,7,FALSE),"")</f>
        <v/>
      </c>
      <c r="H2137" s="63" t="str">
        <f>IFERROR(VLOOKUP(B2137,Listor!$N$6:$O$47,2,FALSE),"")</f>
        <v/>
      </c>
      <c r="I2137" s="63" t="str">
        <f t="shared" si="100"/>
        <v/>
      </c>
      <c r="J2137" s="96" t="str">
        <f>IFERROR(VLOOKUP(B2137,Listor!$N$6:$P$47,3,FALSE)*I2137,"")</f>
        <v/>
      </c>
      <c r="K2137" s="81"/>
      <c r="L2137" s="88" t="str">
        <f>IFERROR((VLOOKUP(B2137,Listor!$N$6:$P$47,3,FALSE)*Biologiska!K2137)+(VLOOKUP(B2137,Listor!$N$6:$Q$47,4,FALSE)),"")</f>
        <v/>
      </c>
      <c r="M2137" s="63" t="str">
        <f t="shared" si="101"/>
        <v/>
      </c>
      <c r="N2137" s="75"/>
      <c r="O2137" s="84" t="str">
        <f t="shared" si="102"/>
        <v/>
      </c>
      <c r="P2137" s="107"/>
      <c r="Q2137" s="87" t="s">
        <v>79</v>
      </c>
      <c r="R2137" s="87"/>
      <c r="S2137" s="87"/>
      <c r="T2137" s="87"/>
      <c r="U2137" s="87"/>
      <c r="V2137" s="86" t="s">
        <v>79</v>
      </c>
      <c r="W2137" s="75"/>
      <c r="X2137" s="102" t="s">
        <v>79</v>
      </c>
      <c r="Y2137" s="63" t="str">
        <f>IFERROR(IF(VLOOKUP(X2137,Listor!$T$6:$U$7,2,FALSE)&lt;O2137,TRUE),"")</f>
        <v/>
      </c>
      <c r="Z2137" s="87"/>
      <c r="AA2137" s="104"/>
    </row>
    <row r="2138" spans="2:27" x14ac:dyDescent="0.25">
      <c r="B2138" s="68" t="s">
        <v>68</v>
      </c>
      <c r="C2138" s="80" t="str">
        <f>IFERROR(VLOOKUP(B2138,Listor!$A$6:$B$62,2,FALSE),"")</f>
        <v/>
      </c>
      <c r="D2138" s="80" t="str">
        <f>IFERROR(VLOOKUP(B2138,Listor!$A$6:$C$62,3,FALSE),"")</f>
        <v/>
      </c>
      <c r="E2138" s="110" t="s">
        <v>79</v>
      </c>
      <c r="F2138" s="66"/>
      <c r="G2138" s="35" t="str">
        <f>IFERROR(VLOOKUP(B2138,Listor!$A$6:$G$62,7,FALSE),"")</f>
        <v/>
      </c>
      <c r="H2138" s="63" t="str">
        <f>IFERROR(VLOOKUP(B2138,Listor!$N$6:$O$47,2,FALSE),"")</f>
        <v/>
      </c>
      <c r="I2138" s="63" t="str">
        <f t="shared" si="100"/>
        <v/>
      </c>
      <c r="J2138" s="96" t="str">
        <f>IFERROR(VLOOKUP(B2138,Listor!$N$6:$P$47,3,FALSE)*I2138,"")</f>
        <v/>
      </c>
      <c r="K2138" s="81"/>
      <c r="L2138" s="88" t="str">
        <f>IFERROR((VLOOKUP(B2138,Listor!$N$6:$P$47,3,FALSE)*Biologiska!K2138)+(VLOOKUP(B2138,Listor!$N$6:$Q$47,4,FALSE)),"")</f>
        <v/>
      </c>
      <c r="M2138" s="63" t="str">
        <f t="shared" si="101"/>
        <v/>
      </c>
      <c r="N2138" s="75"/>
      <c r="O2138" s="84" t="str">
        <f t="shared" si="102"/>
        <v/>
      </c>
      <c r="P2138" s="107"/>
      <c r="Q2138" s="87" t="s">
        <v>79</v>
      </c>
      <c r="R2138" s="87"/>
      <c r="S2138" s="87"/>
      <c r="T2138" s="87"/>
      <c r="U2138" s="87"/>
      <c r="V2138" s="86" t="s">
        <v>79</v>
      </c>
      <c r="W2138" s="75"/>
      <c r="X2138" s="102" t="s">
        <v>79</v>
      </c>
      <c r="Y2138" s="63" t="str">
        <f>IFERROR(IF(VLOOKUP(X2138,Listor!$T$6:$U$7,2,FALSE)&lt;O2138,TRUE),"")</f>
        <v/>
      </c>
      <c r="Z2138" s="87"/>
      <c r="AA2138" s="104"/>
    </row>
    <row r="2139" spans="2:27" x14ac:dyDescent="0.25">
      <c r="B2139" s="68" t="s">
        <v>68</v>
      </c>
      <c r="C2139" s="80" t="str">
        <f>IFERROR(VLOOKUP(B2139,Listor!$A$6:$B$62,2,FALSE),"")</f>
        <v/>
      </c>
      <c r="D2139" s="80" t="str">
        <f>IFERROR(VLOOKUP(B2139,Listor!$A$6:$C$62,3,FALSE),"")</f>
        <v/>
      </c>
      <c r="E2139" s="110" t="s">
        <v>79</v>
      </c>
      <c r="F2139" s="66"/>
      <c r="G2139" s="35" t="str">
        <f>IFERROR(VLOOKUP(B2139,Listor!$A$6:$G$62,7,FALSE),"")</f>
        <v/>
      </c>
      <c r="H2139" s="63" t="str">
        <f>IFERROR(VLOOKUP(B2139,Listor!$N$6:$O$47,2,FALSE),"")</f>
        <v/>
      </c>
      <c r="I2139" s="63" t="str">
        <f t="shared" si="100"/>
        <v/>
      </c>
      <c r="J2139" s="96" t="str">
        <f>IFERROR(VLOOKUP(B2139,Listor!$N$6:$P$47,3,FALSE)*I2139,"")</f>
        <v/>
      </c>
      <c r="K2139" s="81"/>
      <c r="L2139" s="88" t="str">
        <f>IFERROR((VLOOKUP(B2139,Listor!$N$6:$P$47,3,FALSE)*Biologiska!K2139)+(VLOOKUP(B2139,Listor!$N$6:$Q$47,4,FALSE)),"")</f>
        <v/>
      </c>
      <c r="M2139" s="63" t="str">
        <f t="shared" si="101"/>
        <v/>
      </c>
      <c r="N2139" s="75"/>
      <c r="O2139" s="84" t="str">
        <f t="shared" si="102"/>
        <v/>
      </c>
      <c r="P2139" s="107"/>
      <c r="Q2139" s="87" t="s">
        <v>79</v>
      </c>
      <c r="R2139" s="87"/>
      <c r="S2139" s="87"/>
      <c r="T2139" s="87"/>
      <c r="U2139" s="87"/>
      <c r="V2139" s="86" t="s">
        <v>79</v>
      </c>
      <c r="W2139" s="75"/>
      <c r="X2139" s="102" t="s">
        <v>79</v>
      </c>
      <c r="Y2139" s="63" t="str">
        <f>IFERROR(IF(VLOOKUP(X2139,Listor!$T$6:$U$7,2,FALSE)&lt;O2139,TRUE),"")</f>
        <v/>
      </c>
      <c r="Z2139" s="87"/>
      <c r="AA2139" s="104"/>
    </row>
    <row r="2140" spans="2:27" x14ac:dyDescent="0.25">
      <c r="B2140" s="68" t="s">
        <v>68</v>
      </c>
      <c r="C2140" s="80" t="str">
        <f>IFERROR(VLOOKUP(B2140,Listor!$A$6:$B$62,2,FALSE),"")</f>
        <v/>
      </c>
      <c r="D2140" s="80" t="str">
        <f>IFERROR(VLOOKUP(B2140,Listor!$A$6:$C$62,3,FALSE),"")</f>
        <v/>
      </c>
      <c r="E2140" s="110" t="s">
        <v>79</v>
      </c>
      <c r="F2140" s="66"/>
      <c r="G2140" s="35" t="str">
        <f>IFERROR(VLOOKUP(B2140,Listor!$A$6:$G$62,7,FALSE),"")</f>
        <v/>
      </c>
      <c r="H2140" s="63" t="str">
        <f>IFERROR(VLOOKUP(B2140,Listor!$N$6:$O$47,2,FALSE),"")</f>
        <v/>
      </c>
      <c r="I2140" s="63" t="str">
        <f t="shared" si="100"/>
        <v/>
      </c>
      <c r="J2140" s="96" t="str">
        <f>IFERROR(VLOOKUP(B2140,Listor!$N$6:$P$47,3,FALSE)*I2140,"")</f>
        <v/>
      </c>
      <c r="K2140" s="81"/>
      <c r="L2140" s="88" t="str">
        <f>IFERROR((VLOOKUP(B2140,Listor!$N$6:$P$47,3,FALSE)*Biologiska!K2140)+(VLOOKUP(B2140,Listor!$N$6:$Q$47,4,FALSE)),"")</f>
        <v/>
      </c>
      <c r="M2140" s="63" t="str">
        <f t="shared" si="101"/>
        <v/>
      </c>
      <c r="N2140" s="75"/>
      <c r="O2140" s="84" t="str">
        <f t="shared" si="102"/>
        <v/>
      </c>
      <c r="P2140" s="107"/>
      <c r="Q2140" s="87" t="s">
        <v>79</v>
      </c>
      <c r="R2140" s="87"/>
      <c r="S2140" s="87"/>
      <c r="T2140" s="87"/>
      <c r="U2140" s="87"/>
      <c r="V2140" s="86" t="s">
        <v>79</v>
      </c>
      <c r="W2140" s="75"/>
      <c r="X2140" s="102" t="s">
        <v>79</v>
      </c>
      <c r="Y2140" s="63" t="str">
        <f>IFERROR(IF(VLOOKUP(X2140,Listor!$T$6:$U$7,2,FALSE)&lt;O2140,TRUE),"")</f>
        <v/>
      </c>
      <c r="Z2140" s="87"/>
      <c r="AA2140" s="104"/>
    </row>
    <row r="2141" spans="2:27" x14ac:dyDescent="0.25">
      <c r="B2141" s="68" t="s">
        <v>68</v>
      </c>
      <c r="C2141" s="80" t="str">
        <f>IFERROR(VLOOKUP(B2141,Listor!$A$6:$B$62,2,FALSE),"")</f>
        <v/>
      </c>
      <c r="D2141" s="80" t="str">
        <f>IFERROR(VLOOKUP(B2141,Listor!$A$6:$C$62,3,FALSE),"")</f>
        <v/>
      </c>
      <c r="E2141" s="110" t="s">
        <v>79</v>
      </c>
      <c r="F2141" s="66"/>
      <c r="G2141" s="35" t="str">
        <f>IFERROR(VLOOKUP(B2141,Listor!$A$6:$G$62,7,FALSE),"")</f>
        <v/>
      </c>
      <c r="H2141" s="63" t="str">
        <f>IFERROR(VLOOKUP(B2141,Listor!$N$6:$O$47,2,FALSE),"")</f>
        <v/>
      </c>
      <c r="I2141" s="63" t="str">
        <f t="shared" si="100"/>
        <v/>
      </c>
      <c r="J2141" s="96" t="str">
        <f>IFERROR(VLOOKUP(B2141,Listor!$N$6:$P$47,3,FALSE)*I2141,"")</f>
        <v/>
      </c>
      <c r="K2141" s="81"/>
      <c r="L2141" s="88" t="str">
        <f>IFERROR((VLOOKUP(B2141,Listor!$N$6:$P$47,3,FALSE)*Biologiska!K2141)+(VLOOKUP(B2141,Listor!$N$6:$Q$47,4,FALSE)),"")</f>
        <v/>
      </c>
      <c r="M2141" s="63" t="str">
        <f t="shared" si="101"/>
        <v/>
      </c>
      <c r="N2141" s="75"/>
      <c r="O2141" s="84" t="str">
        <f t="shared" si="102"/>
        <v/>
      </c>
      <c r="P2141" s="107"/>
      <c r="Q2141" s="87" t="s">
        <v>79</v>
      </c>
      <c r="R2141" s="87"/>
      <c r="S2141" s="87"/>
      <c r="T2141" s="87"/>
      <c r="U2141" s="87"/>
      <c r="V2141" s="86" t="s">
        <v>79</v>
      </c>
      <c r="W2141" s="75"/>
      <c r="X2141" s="102" t="s">
        <v>79</v>
      </c>
      <c r="Y2141" s="63" t="str">
        <f>IFERROR(IF(VLOOKUP(X2141,Listor!$T$6:$U$7,2,FALSE)&lt;O2141,TRUE),"")</f>
        <v/>
      </c>
      <c r="Z2141" s="87"/>
      <c r="AA2141" s="104"/>
    </row>
    <row r="2142" spans="2:27" x14ac:dyDescent="0.25">
      <c r="B2142" s="68" t="s">
        <v>68</v>
      </c>
      <c r="C2142" s="80" t="str">
        <f>IFERROR(VLOOKUP(B2142,Listor!$A$6:$B$62,2,FALSE),"")</f>
        <v/>
      </c>
      <c r="D2142" s="80" t="str">
        <f>IFERROR(VLOOKUP(B2142,Listor!$A$6:$C$62,3,FALSE),"")</f>
        <v/>
      </c>
      <c r="E2142" s="110" t="s">
        <v>79</v>
      </c>
      <c r="F2142" s="66"/>
      <c r="G2142" s="35" t="str">
        <f>IFERROR(VLOOKUP(B2142,Listor!$A$6:$G$62,7,FALSE),"")</f>
        <v/>
      </c>
      <c r="H2142" s="63" t="str">
        <f>IFERROR(VLOOKUP(B2142,Listor!$N$6:$O$47,2,FALSE),"")</f>
        <v/>
      </c>
      <c r="I2142" s="63" t="str">
        <f t="shared" si="100"/>
        <v/>
      </c>
      <c r="J2142" s="96" t="str">
        <f>IFERROR(VLOOKUP(B2142,Listor!$N$6:$P$47,3,FALSE)*I2142,"")</f>
        <v/>
      </c>
      <c r="K2142" s="81"/>
      <c r="L2142" s="88" t="str">
        <f>IFERROR((VLOOKUP(B2142,Listor!$N$6:$P$47,3,FALSE)*Biologiska!K2142)+(VLOOKUP(B2142,Listor!$N$6:$Q$47,4,FALSE)),"")</f>
        <v/>
      </c>
      <c r="M2142" s="63" t="str">
        <f t="shared" si="101"/>
        <v/>
      </c>
      <c r="N2142" s="75"/>
      <c r="O2142" s="84" t="str">
        <f t="shared" si="102"/>
        <v/>
      </c>
      <c r="P2142" s="107"/>
      <c r="Q2142" s="87" t="s">
        <v>79</v>
      </c>
      <c r="R2142" s="87"/>
      <c r="S2142" s="87"/>
      <c r="T2142" s="87"/>
      <c r="U2142" s="87"/>
      <c r="V2142" s="86" t="s">
        <v>79</v>
      </c>
      <c r="W2142" s="75"/>
      <c r="X2142" s="102" t="s">
        <v>79</v>
      </c>
      <c r="Y2142" s="63" t="str">
        <f>IFERROR(IF(VLOOKUP(X2142,Listor!$T$6:$U$7,2,FALSE)&lt;O2142,TRUE),"")</f>
        <v/>
      </c>
      <c r="Z2142" s="87"/>
      <c r="AA2142" s="104"/>
    </row>
    <row r="2143" spans="2:27" x14ac:dyDescent="0.25">
      <c r="B2143" s="68" t="s">
        <v>68</v>
      </c>
      <c r="C2143" s="80" t="str">
        <f>IFERROR(VLOOKUP(B2143,Listor!$A$6:$B$62,2,FALSE),"")</f>
        <v/>
      </c>
      <c r="D2143" s="80" t="str">
        <f>IFERROR(VLOOKUP(B2143,Listor!$A$6:$C$62,3,FALSE),"")</f>
        <v/>
      </c>
      <c r="E2143" s="110" t="s">
        <v>79</v>
      </c>
      <c r="F2143" s="66"/>
      <c r="G2143" s="35" t="str">
        <f>IFERROR(VLOOKUP(B2143,Listor!$A$6:$G$62,7,FALSE),"")</f>
        <v/>
      </c>
      <c r="H2143" s="63" t="str">
        <f>IFERROR(VLOOKUP(B2143,Listor!$N$6:$O$47,2,FALSE),"")</f>
        <v/>
      </c>
      <c r="I2143" s="63" t="str">
        <f t="shared" si="100"/>
        <v/>
      </c>
      <c r="J2143" s="96" t="str">
        <f>IFERROR(VLOOKUP(B2143,Listor!$N$6:$P$47,3,FALSE)*I2143,"")</f>
        <v/>
      </c>
      <c r="K2143" s="81"/>
      <c r="L2143" s="88" t="str">
        <f>IFERROR((VLOOKUP(B2143,Listor!$N$6:$P$47,3,FALSE)*Biologiska!K2143)+(VLOOKUP(B2143,Listor!$N$6:$Q$47,4,FALSE)),"")</f>
        <v/>
      </c>
      <c r="M2143" s="63" t="str">
        <f t="shared" si="101"/>
        <v/>
      </c>
      <c r="N2143" s="75"/>
      <c r="O2143" s="84" t="str">
        <f t="shared" si="102"/>
        <v/>
      </c>
      <c r="P2143" s="107"/>
      <c r="Q2143" s="87" t="s">
        <v>79</v>
      </c>
      <c r="R2143" s="87"/>
      <c r="S2143" s="87"/>
      <c r="T2143" s="87"/>
      <c r="U2143" s="87"/>
      <c r="V2143" s="86" t="s">
        <v>79</v>
      </c>
      <c r="W2143" s="75"/>
      <c r="X2143" s="102" t="s">
        <v>79</v>
      </c>
      <c r="Y2143" s="63" t="str">
        <f>IFERROR(IF(VLOOKUP(X2143,Listor!$T$6:$U$7,2,FALSE)&lt;O2143,TRUE),"")</f>
        <v/>
      </c>
      <c r="Z2143" s="87"/>
      <c r="AA2143" s="104"/>
    </row>
    <row r="2144" spans="2:27" x14ac:dyDescent="0.25">
      <c r="B2144" s="68" t="s">
        <v>68</v>
      </c>
      <c r="C2144" s="80" t="str">
        <f>IFERROR(VLOOKUP(B2144,Listor!$A$6:$B$62,2,FALSE),"")</f>
        <v/>
      </c>
      <c r="D2144" s="80" t="str">
        <f>IFERROR(VLOOKUP(B2144,Listor!$A$6:$C$62,3,FALSE),"")</f>
        <v/>
      </c>
      <c r="E2144" s="110" t="s">
        <v>79</v>
      </c>
      <c r="F2144" s="66"/>
      <c r="G2144" s="35" t="str">
        <f>IFERROR(VLOOKUP(B2144,Listor!$A$6:$G$62,7,FALSE),"")</f>
        <v/>
      </c>
      <c r="H2144" s="63" t="str">
        <f>IFERROR(VLOOKUP(B2144,Listor!$N$6:$O$47,2,FALSE),"")</f>
        <v/>
      </c>
      <c r="I2144" s="63" t="str">
        <f t="shared" si="100"/>
        <v/>
      </c>
      <c r="J2144" s="96" t="str">
        <f>IFERROR(VLOOKUP(B2144,Listor!$N$6:$P$47,3,FALSE)*I2144,"")</f>
        <v/>
      </c>
      <c r="K2144" s="81"/>
      <c r="L2144" s="88" t="str">
        <f>IFERROR((VLOOKUP(B2144,Listor!$N$6:$P$47,3,FALSE)*Biologiska!K2144)+(VLOOKUP(B2144,Listor!$N$6:$Q$47,4,FALSE)),"")</f>
        <v/>
      </c>
      <c r="M2144" s="63" t="str">
        <f t="shared" si="101"/>
        <v/>
      </c>
      <c r="N2144" s="75"/>
      <c r="O2144" s="84" t="str">
        <f t="shared" si="102"/>
        <v/>
      </c>
      <c r="P2144" s="107"/>
      <c r="Q2144" s="87" t="s">
        <v>79</v>
      </c>
      <c r="R2144" s="87"/>
      <c r="S2144" s="87"/>
      <c r="T2144" s="87"/>
      <c r="U2144" s="87"/>
      <c r="V2144" s="86" t="s">
        <v>79</v>
      </c>
      <c r="W2144" s="75"/>
      <c r="X2144" s="102" t="s">
        <v>79</v>
      </c>
      <c r="Y2144" s="63" t="str">
        <f>IFERROR(IF(VLOOKUP(X2144,Listor!$T$6:$U$7,2,FALSE)&lt;O2144,TRUE),"")</f>
        <v/>
      </c>
      <c r="Z2144" s="87"/>
      <c r="AA2144" s="104"/>
    </row>
    <row r="2145" spans="2:27" x14ac:dyDescent="0.25">
      <c r="B2145" s="68" t="s">
        <v>68</v>
      </c>
      <c r="C2145" s="80" t="str">
        <f>IFERROR(VLOOKUP(B2145,Listor!$A$6:$B$62,2,FALSE),"")</f>
        <v/>
      </c>
      <c r="D2145" s="80" t="str">
        <f>IFERROR(VLOOKUP(B2145,Listor!$A$6:$C$62,3,FALSE),"")</f>
        <v/>
      </c>
      <c r="E2145" s="110" t="s">
        <v>79</v>
      </c>
      <c r="F2145" s="66"/>
      <c r="G2145" s="35" t="str">
        <f>IFERROR(VLOOKUP(B2145,Listor!$A$6:$G$62,7,FALSE),"")</f>
        <v/>
      </c>
      <c r="H2145" s="63" t="str">
        <f>IFERROR(VLOOKUP(B2145,Listor!$N$6:$O$47,2,FALSE),"")</f>
        <v/>
      </c>
      <c r="I2145" s="63" t="str">
        <f t="shared" si="100"/>
        <v/>
      </c>
      <c r="J2145" s="96" t="str">
        <f>IFERROR(VLOOKUP(B2145,Listor!$N$6:$P$47,3,FALSE)*I2145,"")</f>
        <v/>
      </c>
      <c r="K2145" s="81"/>
      <c r="L2145" s="88" t="str">
        <f>IFERROR((VLOOKUP(B2145,Listor!$N$6:$P$47,3,FALSE)*Biologiska!K2145)+(VLOOKUP(B2145,Listor!$N$6:$Q$47,4,FALSE)),"")</f>
        <v/>
      </c>
      <c r="M2145" s="63" t="str">
        <f t="shared" si="101"/>
        <v/>
      </c>
      <c r="N2145" s="75"/>
      <c r="O2145" s="84" t="str">
        <f t="shared" si="102"/>
        <v/>
      </c>
      <c r="P2145" s="107"/>
      <c r="Q2145" s="87" t="s">
        <v>79</v>
      </c>
      <c r="R2145" s="87"/>
      <c r="S2145" s="87"/>
      <c r="T2145" s="87"/>
      <c r="U2145" s="87"/>
      <c r="V2145" s="86" t="s">
        <v>79</v>
      </c>
      <c r="W2145" s="75"/>
      <c r="X2145" s="102" t="s">
        <v>79</v>
      </c>
      <c r="Y2145" s="63" t="str">
        <f>IFERROR(IF(VLOOKUP(X2145,Listor!$T$6:$U$7,2,FALSE)&lt;O2145,TRUE),"")</f>
        <v/>
      </c>
      <c r="Z2145" s="87"/>
      <c r="AA2145" s="104"/>
    </row>
    <row r="2146" spans="2:27" x14ac:dyDescent="0.25">
      <c r="B2146" s="68" t="s">
        <v>68</v>
      </c>
      <c r="C2146" s="80" t="str">
        <f>IFERROR(VLOOKUP(B2146,Listor!$A$6:$B$62,2,FALSE),"")</f>
        <v/>
      </c>
      <c r="D2146" s="80" t="str">
        <f>IFERROR(VLOOKUP(B2146,Listor!$A$6:$C$62,3,FALSE),"")</f>
        <v/>
      </c>
      <c r="E2146" s="110" t="s">
        <v>79</v>
      </c>
      <c r="F2146" s="66"/>
      <c r="G2146" s="35" t="str">
        <f>IFERROR(VLOOKUP(B2146,Listor!$A$6:$G$62,7,FALSE),"")</f>
        <v/>
      </c>
      <c r="H2146" s="63" t="str">
        <f>IFERROR(VLOOKUP(B2146,Listor!$N$6:$O$47,2,FALSE),"")</f>
        <v/>
      </c>
      <c r="I2146" s="63" t="str">
        <f t="shared" si="100"/>
        <v/>
      </c>
      <c r="J2146" s="96" t="str">
        <f>IFERROR(VLOOKUP(B2146,Listor!$N$6:$P$47,3,FALSE)*I2146,"")</f>
        <v/>
      </c>
      <c r="K2146" s="81"/>
      <c r="L2146" s="88" t="str">
        <f>IFERROR((VLOOKUP(B2146,Listor!$N$6:$P$47,3,FALSE)*Biologiska!K2146)+(VLOOKUP(B2146,Listor!$N$6:$Q$47,4,FALSE)),"")</f>
        <v/>
      </c>
      <c r="M2146" s="63" t="str">
        <f t="shared" si="101"/>
        <v/>
      </c>
      <c r="N2146" s="75"/>
      <c r="O2146" s="84" t="str">
        <f t="shared" si="102"/>
        <v/>
      </c>
      <c r="P2146" s="107"/>
      <c r="Q2146" s="87" t="s">
        <v>79</v>
      </c>
      <c r="R2146" s="87"/>
      <c r="S2146" s="87"/>
      <c r="T2146" s="87"/>
      <c r="U2146" s="87"/>
      <c r="V2146" s="86" t="s">
        <v>79</v>
      </c>
      <c r="W2146" s="75"/>
      <c r="X2146" s="102" t="s">
        <v>79</v>
      </c>
      <c r="Y2146" s="63" t="str">
        <f>IFERROR(IF(VLOOKUP(X2146,Listor!$T$6:$U$7,2,FALSE)&lt;O2146,TRUE),"")</f>
        <v/>
      </c>
      <c r="Z2146" s="87"/>
      <c r="AA2146" s="104"/>
    </row>
    <row r="2147" spans="2:27" x14ac:dyDescent="0.25">
      <c r="B2147" s="68" t="s">
        <v>68</v>
      </c>
      <c r="C2147" s="80" t="str">
        <f>IFERROR(VLOOKUP(B2147,Listor!$A$6:$B$62,2,FALSE),"")</f>
        <v/>
      </c>
      <c r="D2147" s="80" t="str">
        <f>IFERROR(VLOOKUP(B2147,Listor!$A$6:$C$62,3,FALSE),"")</f>
        <v/>
      </c>
      <c r="E2147" s="110" t="s">
        <v>79</v>
      </c>
      <c r="F2147" s="66"/>
      <c r="G2147" s="35" t="str">
        <f>IFERROR(VLOOKUP(B2147,Listor!$A$6:$G$62,7,FALSE),"")</f>
        <v/>
      </c>
      <c r="H2147" s="63" t="str">
        <f>IFERROR(VLOOKUP(B2147,Listor!$N$6:$O$47,2,FALSE),"")</f>
        <v/>
      </c>
      <c r="I2147" s="63" t="str">
        <f t="shared" si="100"/>
        <v/>
      </c>
      <c r="J2147" s="96" t="str">
        <f>IFERROR(VLOOKUP(B2147,Listor!$N$6:$P$47,3,FALSE)*I2147,"")</f>
        <v/>
      </c>
      <c r="K2147" s="81"/>
      <c r="L2147" s="88" t="str">
        <f>IFERROR((VLOOKUP(B2147,Listor!$N$6:$P$47,3,FALSE)*Biologiska!K2147)+(VLOOKUP(B2147,Listor!$N$6:$Q$47,4,FALSE)),"")</f>
        <v/>
      </c>
      <c r="M2147" s="63" t="str">
        <f t="shared" si="101"/>
        <v/>
      </c>
      <c r="N2147" s="75"/>
      <c r="O2147" s="84" t="str">
        <f t="shared" si="102"/>
        <v/>
      </c>
      <c r="P2147" s="107"/>
      <c r="Q2147" s="87" t="s">
        <v>79</v>
      </c>
      <c r="R2147" s="87"/>
      <c r="S2147" s="87"/>
      <c r="T2147" s="87"/>
      <c r="U2147" s="87"/>
      <c r="V2147" s="86" t="s">
        <v>79</v>
      </c>
      <c r="W2147" s="75"/>
      <c r="X2147" s="102" t="s">
        <v>79</v>
      </c>
      <c r="Y2147" s="63" t="str">
        <f>IFERROR(IF(VLOOKUP(X2147,Listor!$T$6:$U$7,2,FALSE)&lt;O2147,TRUE),"")</f>
        <v/>
      </c>
      <c r="Z2147" s="87"/>
      <c r="AA2147" s="104"/>
    </row>
    <row r="2148" spans="2:27" x14ac:dyDescent="0.25">
      <c r="B2148" s="68" t="s">
        <v>68</v>
      </c>
      <c r="C2148" s="80" t="str">
        <f>IFERROR(VLOOKUP(B2148,Listor!$A$6:$B$62,2,FALSE),"")</f>
        <v/>
      </c>
      <c r="D2148" s="80" t="str">
        <f>IFERROR(VLOOKUP(B2148,Listor!$A$6:$C$62,3,FALSE),"")</f>
        <v/>
      </c>
      <c r="E2148" s="110" t="s">
        <v>79</v>
      </c>
      <c r="F2148" s="66"/>
      <c r="G2148" s="35" t="str">
        <f>IFERROR(VLOOKUP(B2148,Listor!$A$6:$G$62,7,FALSE),"")</f>
        <v/>
      </c>
      <c r="H2148" s="63" t="str">
        <f>IFERROR(VLOOKUP(B2148,Listor!$N$6:$O$47,2,FALSE),"")</f>
        <v/>
      </c>
      <c r="I2148" s="63" t="str">
        <f t="shared" si="100"/>
        <v/>
      </c>
      <c r="J2148" s="96" t="str">
        <f>IFERROR(VLOOKUP(B2148,Listor!$N$6:$P$47,3,FALSE)*I2148,"")</f>
        <v/>
      </c>
      <c r="K2148" s="81"/>
      <c r="L2148" s="88" t="str">
        <f>IFERROR((VLOOKUP(B2148,Listor!$N$6:$P$47,3,FALSE)*Biologiska!K2148)+(VLOOKUP(B2148,Listor!$N$6:$Q$47,4,FALSE)),"")</f>
        <v/>
      </c>
      <c r="M2148" s="63" t="str">
        <f t="shared" si="101"/>
        <v/>
      </c>
      <c r="N2148" s="75"/>
      <c r="O2148" s="84" t="str">
        <f t="shared" si="102"/>
        <v/>
      </c>
      <c r="P2148" s="107"/>
      <c r="Q2148" s="87" t="s">
        <v>79</v>
      </c>
      <c r="R2148" s="87"/>
      <c r="S2148" s="87"/>
      <c r="T2148" s="87"/>
      <c r="U2148" s="87"/>
      <c r="V2148" s="86" t="s">
        <v>79</v>
      </c>
      <c r="W2148" s="75"/>
      <c r="X2148" s="102" t="s">
        <v>79</v>
      </c>
      <c r="Y2148" s="63" t="str">
        <f>IFERROR(IF(VLOOKUP(X2148,Listor!$T$6:$U$7,2,FALSE)&lt;O2148,TRUE),"")</f>
        <v/>
      </c>
      <c r="Z2148" s="87"/>
      <c r="AA2148" s="104"/>
    </row>
    <row r="2149" spans="2:27" x14ac:dyDescent="0.25">
      <c r="B2149" s="68" t="s">
        <v>68</v>
      </c>
      <c r="C2149" s="80" t="str">
        <f>IFERROR(VLOOKUP(B2149,Listor!$A$6:$B$62,2,FALSE),"")</f>
        <v/>
      </c>
      <c r="D2149" s="80" t="str">
        <f>IFERROR(VLOOKUP(B2149,Listor!$A$6:$C$62,3,FALSE),"")</f>
        <v/>
      </c>
      <c r="E2149" s="110" t="s">
        <v>79</v>
      </c>
      <c r="F2149" s="66"/>
      <c r="G2149" s="35" t="str">
        <f>IFERROR(VLOOKUP(B2149,Listor!$A$6:$G$62,7,FALSE),"")</f>
        <v/>
      </c>
      <c r="H2149" s="63" t="str">
        <f>IFERROR(VLOOKUP(B2149,Listor!$N$6:$O$47,2,FALSE),"")</f>
        <v/>
      </c>
      <c r="I2149" s="63" t="str">
        <f t="shared" si="100"/>
        <v/>
      </c>
      <c r="J2149" s="96" t="str">
        <f>IFERROR(VLOOKUP(B2149,Listor!$N$6:$P$47,3,FALSE)*I2149,"")</f>
        <v/>
      </c>
      <c r="K2149" s="81"/>
      <c r="L2149" s="88" t="str">
        <f>IFERROR((VLOOKUP(B2149,Listor!$N$6:$P$47,3,FALSE)*Biologiska!K2149)+(VLOOKUP(B2149,Listor!$N$6:$Q$47,4,FALSE)),"")</f>
        <v/>
      </c>
      <c r="M2149" s="63" t="str">
        <f t="shared" si="101"/>
        <v/>
      </c>
      <c r="N2149" s="75"/>
      <c r="O2149" s="84" t="str">
        <f t="shared" si="102"/>
        <v/>
      </c>
      <c r="P2149" s="107"/>
      <c r="Q2149" s="87" t="s">
        <v>79</v>
      </c>
      <c r="R2149" s="87"/>
      <c r="S2149" s="87"/>
      <c r="T2149" s="87"/>
      <c r="U2149" s="87"/>
      <c r="V2149" s="86" t="s">
        <v>79</v>
      </c>
      <c r="W2149" s="75"/>
      <c r="X2149" s="102" t="s">
        <v>79</v>
      </c>
      <c r="Y2149" s="63" t="str">
        <f>IFERROR(IF(VLOOKUP(X2149,Listor!$T$6:$U$7,2,FALSE)&lt;O2149,TRUE),"")</f>
        <v/>
      </c>
      <c r="Z2149" s="87"/>
      <c r="AA2149" s="104"/>
    </row>
    <row r="2150" spans="2:27" x14ac:dyDescent="0.25">
      <c r="B2150" s="68" t="s">
        <v>68</v>
      </c>
      <c r="C2150" s="80" t="str">
        <f>IFERROR(VLOOKUP(B2150,Listor!$A$6:$B$62,2,FALSE),"")</f>
        <v/>
      </c>
      <c r="D2150" s="80" t="str">
        <f>IFERROR(VLOOKUP(B2150,Listor!$A$6:$C$62,3,FALSE),"")</f>
        <v/>
      </c>
      <c r="E2150" s="110" t="s">
        <v>79</v>
      </c>
      <c r="F2150" s="66"/>
      <c r="G2150" s="35" t="str">
        <f>IFERROR(VLOOKUP(B2150,Listor!$A$6:$G$62,7,FALSE),"")</f>
        <v/>
      </c>
      <c r="H2150" s="63" t="str">
        <f>IFERROR(VLOOKUP(B2150,Listor!$N$6:$O$47,2,FALSE),"")</f>
        <v/>
      </c>
      <c r="I2150" s="63" t="str">
        <f t="shared" si="100"/>
        <v/>
      </c>
      <c r="J2150" s="96" t="str">
        <f>IFERROR(VLOOKUP(B2150,Listor!$N$6:$P$47,3,FALSE)*I2150,"")</f>
        <v/>
      </c>
      <c r="K2150" s="81"/>
      <c r="L2150" s="88" t="str">
        <f>IFERROR((VLOOKUP(B2150,Listor!$N$6:$P$47,3,FALSE)*Biologiska!K2150)+(VLOOKUP(B2150,Listor!$N$6:$Q$47,4,FALSE)),"")</f>
        <v/>
      </c>
      <c r="M2150" s="63" t="str">
        <f t="shared" si="101"/>
        <v/>
      </c>
      <c r="N2150" s="75"/>
      <c r="O2150" s="84" t="str">
        <f t="shared" si="102"/>
        <v/>
      </c>
      <c r="P2150" s="107"/>
      <c r="Q2150" s="87" t="s">
        <v>79</v>
      </c>
      <c r="R2150" s="87"/>
      <c r="S2150" s="87"/>
      <c r="T2150" s="87"/>
      <c r="U2150" s="87"/>
      <c r="V2150" s="86" t="s">
        <v>79</v>
      </c>
      <c r="W2150" s="75"/>
      <c r="X2150" s="102" t="s">
        <v>79</v>
      </c>
      <c r="Y2150" s="63" t="str">
        <f>IFERROR(IF(VLOOKUP(X2150,Listor!$T$6:$U$7,2,FALSE)&lt;O2150,TRUE),"")</f>
        <v/>
      </c>
      <c r="Z2150" s="87"/>
      <c r="AA2150" s="104"/>
    </row>
    <row r="2151" spans="2:27" x14ac:dyDescent="0.25">
      <c r="B2151" s="68" t="s">
        <v>68</v>
      </c>
      <c r="C2151" s="80" t="str">
        <f>IFERROR(VLOOKUP(B2151,Listor!$A$6:$B$62,2,FALSE),"")</f>
        <v/>
      </c>
      <c r="D2151" s="80" t="str">
        <f>IFERROR(VLOOKUP(B2151,Listor!$A$6:$C$62,3,FALSE),"")</f>
        <v/>
      </c>
      <c r="E2151" s="110" t="s">
        <v>79</v>
      </c>
      <c r="F2151" s="66"/>
      <c r="G2151" s="35" t="str">
        <f>IFERROR(VLOOKUP(B2151,Listor!$A$6:$G$62,7,FALSE),"")</f>
        <v/>
      </c>
      <c r="H2151" s="63" t="str">
        <f>IFERROR(VLOOKUP(B2151,Listor!$N$6:$O$47,2,FALSE),"")</f>
        <v/>
      </c>
      <c r="I2151" s="63" t="str">
        <f t="shared" si="100"/>
        <v/>
      </c>
      <c r="J2151" s="96" t="str">
        <f>IFERROR(VLOOKUP(B2151,Listor!$N$6:$P$47,3,FALSE)*I2151,"")</f>
        <v/>
      </c>
      <c r="K2151" s="81"/>
      <c r="L2151" s="88" t="str">
        <f>IFERROR((VLOOKUP(B2151,Listor!$N$6:$P$47,3,FALSE)*Biologiska!K2151)+(VLOOKUP(B2151,Listor!$N$6:$Q$47,4,FALSE)),"")</f>
        <v/>
      </c>
      <c r="M2151" s="63" t="str">
        <f t="shared" si="101"/>
        <v/>
      </c>
      <c r="N2151" s="75"/>
      <c r="O2151" s="84" t="str">
        <f t="shared" si="102"/>
        <v/>
      </c>
      <c r="P2151" s="107"/>
      <c r="Q2151" s="87" t="s">
        <v>79</v>
      </c>
      <c r="R2151" s="87"/>
      <c r="S2151" s="87"/>
      <c r="T2151" s="87"/>
      <c r="U2151" s="87"/>
      <c r="V2151" s="86" t="s">
        <v>79</v>
      </c>
      <c r="W2151" s="75"/>
      <c r="X2151" s="102" t="s">
        <v>79</v>
      </c>
      <c r="Y2151" s="63" t="str">
        <f>IFERROR(IF(VLOOKUP(X2151,Listor!$T$6:$U$7,2,FALSE)&lt;O2151,TRUE),"")</f>
        <v/>
      </c>
      <c r="Z2151" s="87"/>
      <c r="AA2151" s="104"/>
    </row>
    <row r="2152" spans="2:27" x14ac:dyDescent="0.25">
      <c r="B2152" s="68" t="s">
        <v>68</v>
      </c>
      <c r="C2152" s="80" t="str">
        <f>IFERROR(VLOOKUP(B2152,Listor!$A$6:$B$62,2,FALSE),"")</f>
        <v/>
      </c>
      <c r="D2152" s="80" t="str">
        <f>IFERROR(VLOOKUP(B2152,Listor!$A$6:$C$62,3,FALSE),"")</f>
        <v/>
      </c>
      <c r="E2152" s="110" t="s">
        <v>79</v>
      </c>
      <c r="F2152" s="66"/>
      <c r="G2152" s="35" t="str">
        <f>IFERROR(VLOOKUP(B2152,Listor!$A$6:$G$62,7,FALSE),"")</f>
        <v/>
      </c>
      <c r="H2152" s="63" t="str">
        <f>IFERROR(VLOOKUP(B2152,Listor!$N$6:$O$47,2,FALSE),"")</f>
        <v/>
      </c>
      <c r="I2152" s="63" t="str">
        <f t="shared" si="100"/>
        <v/>
      </c>
      <c r="J2152" s="96" t="str">
        <f>IFERROR(VLOOKUP(B2152,Listor!$N$6:$P$47,3,FALSE)*I2152,"")</f>
        <v/>
      </c>
      <c r="K2152" s="81"/>
      <c r="L2152" s="88" t="str">
        <f>IFERROR((VLOOKUP(B2152,Listor!$N$6:$P$47,3,FALSE)*Biologiska!K2152)+(VLOOKUP(B2152,Listor!$N$6:$Q$47,4,FALSE)),"")</f>
        <v/>
      </c>
      <c r="M2152" s="63" t="str">
        <f t="shared" si="101"/>
        <v/>
      </c>
      <c r="N2152" s="75"/>
      <c r="O2152" s="84" t="str">
        <f t="shared" si="102"/>
        <v/>
      </c>
      <c r="P2152" s="107"/>
      <c r="Q2152" s="87" t="s">
        <v>79</v>
      </c>
      <c r="R2152" s="87"/>
      <c r="S2152" s="87"/>
      <c r="T2152" s="87"/>
      <c r="U2152" s="87"/>
      <c r="V2152" s="86" t="s">
        <v>79</v>
      </c>
      <c r="W2152" s="75"/>
      <c r="X2152" s="102" t="s">
        <v>79</v>
      </c>
      <c r="Y2152" s="63" t="str">
        <f>IFERROR(IF(VLOOKUP(X2152,Listor!$T$6:$U$7,2,FALSE)&lt;O2152,TRUE),"")</f>
        <v/>
      </c>
      <c r="Z2152" s="87"/>
      <c r="AA2152" s="104"/>
    </row>
    <row r="2153" spans="2:27" x14ac:dyDescent="0.25">
      <c r="B2153" s="68" t="s">
        <v>68</v>
      </c>
      <c r="C2153" s="80" t="str">
        <f>IFERROR(VLOOKUP(B2153,Listor!$A$6:$B$62,2,FALSE),"")</f>
        <v/>
      </c>
      <c r="D2153" s="80" t="str">
        <f>IFERROR(VLOOKUP(B2153,Listor!$A$6:$C$62,3,FALSE),"")</f>
        <v/>
      </c>
      <c r="E2153" s="110" t="s">
        <v>79</v>
      </c>
      <c r="F2153" s="66"/>
      <c r="G2153" s="35" t="str">
        <f>IFERROR(VLOOKUP(B2153,Listor!$A$6:$G$62,7,FALSE),"")</f>
        <v/>
      </c>
      <c r="H2153" s="63" t="str">
        <f>IFERROR(VLOOKUP(B2153,Listor!$N$6:$O$47,2,FALSE),"")</f>
        <v/>
      </c>
      <c r="I2153" s="63" t="str">
        <f t="shared" ref="I2153:I2216" si="103">IFERROR(F2153*H2153,"")</f>
        <v/>
      </c>
      <c r="J2153" s="96" t="str">
        <f>IFERROR(VLOOKUP(B2153,Listor!$N$6:$P$47,3,FALSE)*I2153,"")</f>
        <v/>
      </c>
      <c r="K2153" s="81"/>
      <c r="L2153" s="88" t="str">
        <f>IFERROR((VLOOKUP(B2153,Listor!$N$6:$P$47,3,FALSE)*Biologiska!K2153)+(VLOOKUP(B2153,Listor!$N$6:$Q$47,4,FALSE)),"")</f>
        <v/>
      </c>
      <c r="M2153" s="63" t="str">
        <f t="shared" ref="M2153:M2216" si="104">IFERROR(I2153*L2153,"")</f>
        <v/>
      </c>
      <c r="N2153" s="75"/>
      <c r="O2153" s="84" t="str">
        <f t="shared" ref="O2153:O2216" si="105">IF(ISBLANK(K2153),"",IFERROR(((83.8-K2153)/83.8)*100,""))</f>
        <v/>
      </c>
      <c r="P2153" s="107"/>
      <c r="Q2153" s="87" t="s">
        <v>79</v>
      </c>
      <c r="R2153" s="87"/>
      <c r="S2153" s="87"/>
      <c r="T2153" s="87"/>
      <c r="U2153" s="87"/>
      <c r="V2153" s="86" t="s">
        <v>79</v>
      </c>
      <c r="W2153" s="75"/>
      <c r="X2153" s="102" t="s">
        <v>79</v>
      </c>
      <c r="Y2153" s="63" t="str">
        <f>IFERROR(IF(VLOOKUP(X2153,Listor!$T$6:$U$7,2,FALSE)&lt;O2153,TRUE),"")</f>
        <v/>
      </c>
      <c r="Z2153" s="87"/>
      <c r="AA2153" s="104"/>
    </row>
    <row r="2154" spans="2:27" x14ac:dyDescent="0.25">
      <c r="B2154" s="68" t="s">
        <v>68</v>
      </c>
      <c r="C2154" s="80" t="str">
        <f>IFERROR(VLOOKUP(B2154,Listor!$A$6:$B$62,2,FALSE),"")</f>
        <v/>
      </c>
      <c r="D2154" s="80" t="str">
        <f>IFERROR(VLOOKUP(B2154,Listor!$A$6:$C$62,3,FALSE),"")</f>
        <v/>
      </c>
      <c r="E2154" s="110" t="s">
        <v>79</v>
      </c>
      <c r="F2154" s="66"/>
      <c r="G2154" s="35" t="str">
        <f>IFERROR(VLOOKUP(B2154,Listor!$A$6:$G$62,7,FALSE),"")</f>
        <v/>
      </c>
      <c r="H2154" s="63" t="str">
        <f>IFERROR(VLOOKUP(B2154,Listor!$N$6:$O$47,2,FALSE),"")</f>
        <v/>
      </c>
      <c r="I2154" s="63" t="str">
        <f t="shared" si="103"/>
        <v/>
      </c>
      <c r="J2154" s="96" t="str">
        <f>IFERROR(VLOOKUP(B2154,Listor!$N$6:$P$47,3,FALSE)*I2154,"")</f>
        <v/>
      </c>
      <c r="K2154" s="81"/>
      <c r="L2154" s="88" t="str">
        <f>IFERROR((VLOOKUP(B2154,Listor!$N$6:$P$47,3,FALSE)*Biologiska!K2154)+(VLOOKUP(B2154,Listor!$N$6:$Q$47,4,FALSE)),"")</f>
        <v/>
      </c>
      <c r="M2154" s="63" t="str">
        <f t="shared" si="104"/>
        <v/>
      </c>
      <c r="N2154" s="75"/>
      <c r="O2154" s="84" t="str">
        <f t="shared" si="105"/>
        <v/>
      </c>
      <c r="P2154" s="107"/>
      <c r="Q2154" s="87" t="s">
        <v>79</v>
      </c>
      <c r="R2154" s="87"/>
      <c r="S2154" s="87"/>
      <c r="T2154" s="87"/>
      <c r="U2154" s="87"/>
      <c r="V2154" s="86" t="s">
        <v>79</v>
      </c>
      <c r="W2154" s="75"/>
      <c r="X2154" s="102" t="s">
        <v>79</v>
      </c>
      <c r="Y2154" s="63" t="str">
        <f>IFERROR(IF(VLOOKUP(X2154,Listor!$T$6:$U$7,2,FALSE)&lt;O2154,TRUE),"")</f>
        <v/>
      </c>
      <c r="Z2154" s="87"/>
      <c r="AA2154" s="104"/>
    </row>
    <row r="2155" spans="2:27" x14ac:dyDescent="0.25">
      <c r="B2155" s="68" t="s">
        <v>68</v>
      </c>
      <c r="C2155" s="80" t="str">
        <f>IFERROR(VLOOKUP(B2155,Listor!$A$6:$B$62,2,FALSE),"")</f>
        <v/>
      </c>
      <c r="D2155" s="80" t="str">
        <f>IFERROR(VLOOKUP(B2155,Listor!$A$6:$C$62,3,FALSE),"")</f>
        <v/>
      </c>
      <c r="E2155" s="110" t="s">
        <v>79</v>
      </c>
      <c r="F2155" s="66"/>
      <c r="G2155" s="35" t="str">
        <f>IFERROR(VLOOKUP(B2155,Listor!$A$6:$G$62,7,FALSE),"")</f>
        <v/>
      </c>
      <c r="H2155" s="63" t="str">
        <f>IFERROR(VLOOKUP(B2155,Listor!$N$6:$O$47,2,FALSE),"")</f>
        <v/>
      </c>
      <c r="I2155" s="63" t="str">
        <f t="shared" si="103"/>
        <v/>
      </c>
      <c r="J2155" s="96" t="str">
        <f>IFERROR(VLOOKUP(B2155,Listor!$N$6:$P$47,3,FALSE)*I2155,"")</f>
        <v/>
      </c>
      <c r="K2155" s="81"/>
      <c r="L2155" s="88" t="str">
        <f>IFERROR((VLOOKUP(B2155,Listor!$N$6:$P$47,3,FALSE)*Biologiska!K2155)+(VLOOKUP(B2155,Listor!$N$6:$Q$47,4,FALSE)),"")</f>
        <v/>
      </c>
      <c r="M2155" s="63" t="str">
        <f t="shared" si="104"/>
        <v/>
      </c>
      <c r="N2155" s="75"/>
      <c r="O2155" s="84" t="str">
        <f t="shared" si="105"/>
        <v/>
      </c>
      <c r="P2155" s="107"/>
      <c r="Q2155" s="87" t="s">
        <v>79</v>
      </c>
      <c r="R2155" s="87"/>
      <c r="S2155" s="87"/>
      <c r="T2155" s="87"/>
      <c r="U2155" s="87"/>
      <c r="V2155" s="86" t="s">
        <v>79</v>
      </c>
      <c r="W2155" s="75"/>
      <c r="X2155" s="102" t="s">
        <v>79</v>
      </c>
      <c r="Y2155" s="63" t="str">
        <f>IFERROR(IF(VLOOKUP(X2155,Listor!$T$6:$U$7,2,FALSE)&lt;O2155,TRUE),"")</f>
        <v/>
      </c>
      <c r="Z2155" s="87"/>
      <c r="AA2155" s="104"/>
    </row>
    <row r="2156" spans="2:27" x14ac:dyDescent="0.25">
      <c r="B2156" s="68" t="s">
        <v>68</v>
      </c>
      <c r="C2156" s="80" t="str">
        <f>IFERROR(VLOOKUP(B2156,Listor!$A$6:$B$62,2,FALSE),"")</f>
        <v/>
      </c>
      <c r="D2156" s="80" t="str">
        <f>IFERROR(VLOOKUP(B2156,Listor!$A$6:$C$62,3,FALSE),"")</f>
        <v/>
      </c>
      <c r="E2156" s="110" t="s">
        <v>79</v>
      </c>
      <c r="F2156" s="66"/>
      <c r="G2156" s="35" t="str">
        <f>IFERROR(VLOOKUP(B2156,Listor!$A$6:$G$62,7,FALSE),"")</f>
        <v/>
      </c>
      <c r="H2156" s="63" t="str">
        <f>IFERROR(VLOOKUP(B2156,Listor!$N$6:$O$47,2,FALSE),"")</f>
        <v/>
      </c>
      <c r="I2156" s="63" t="str">
        <f t="shared" si="103"/>
        <v/>
      </c>
      <c r="J2156" s="96" t="str">
        <f>IFERROR(VLOOKUP(B2156,Listor!$N$6:$P$47,3,FALSE)*I2156,"")</f>
        <v/>
      </c>
      <c r="K2156" s="81"/>
      <c r="L2156" s="88" t="str">
        <f>IFERROR((VLOOKUP(B2156,Listor!$N$6:$P$47,3,FALSE)*Biologiska!K2156)+(VLOOKUP(B2156,Listor!$N$6:$Q$47,4,FALSE)),"")</f>
        <v/>
      </c>
      <c r="M2156" s="63" t="str">
        <f t="shared" si="104"/>
        <v/>
      </c>
      <c r="N2156" s="75"/>
      <c r="O2156" s="84" t="str">
        <f t="shared" si="105"/>
        <v/>
      </c>
      <c r="P2156" s="107"/>
      <c r="Q2156" s="87" t="s">
        <v>79</v>
      </c>
      <c r="R2156" s="87"/>
      <c r="S2156" s="87"/>
      <c r="T2156" s="87"/>
      <c r="U2156" s="87"/>
      <c r="V2156" s="86" t="s">
        <v>79</v>
      </c>
      <c r="W2156" s="75"/>
      <c r="X2156" s="102" t="s">
        <v>79</v>
      </c>
      <c r="Y2156" s="63" t="str">
        <f>IFERROR(IF(VLOOKUP(X2156,Listor!$T$6:$U$7,2,FALSE)&lt;O2156,TRUE),"")</f>
        <v/>
      </c>
      <c r="Z2156" s="87"/>
      <c r="AA2156" s="104"/>
    </row>
    <row r="2157" spans="2:27" x14ac:dyDescent="0.25">
      <c r="B2157" s="68" t="s">
        <v>68</v>
      </c>
      <c r="C2157" s="80" t="str">
        <f>IFERROR(VLOOKUP(B2157,Listor!$A$6:$B$62,2,FALSE),"")</f>
        <v/>
      </c>
      <c r="D2157" s="80" t="str">
        <f>IFERROR(VLOOKUP(B2157,Listor!$A$6:$C$62,3,FALSE),"")</f>
        <v/>
      </c>
      <c r="E2157" s="110" t="s">
        <v>79</v>
      </c>
      <c r="F2157" s="66"/>
      <c r="G2157" s="35" t="str">
        <f>IFERROR(VLOOKUP(B2157,Listor!$A$6:$G$62,7,FALSE),"")</f>
        <v/>
      </c>
      <c r="H2157" s="63" t="str">
        <f>IFERROR(VLOOKUP(B2157,Listor!$N$6:$O$47,2,FALSE),"")</f>
        <v/>
      </c>
      <c r="I2157" s="63" t="str">
        <f t="shared" si="103"/>
        <v/>
      </c>
      <c r="J2157" s="96" t="str">
        <f>IFERROR(VLOOKUP(B2157,Listor!$N$6:$P$47,3,FALSE)*I2157,"")</f>
        <v/>
      </c>
      <c r="K2157" s="81"/>
      <c r="L2157" s="88" t="str">
        <f>IFERROR((VLOOKUP(B2157,Listor!$N$6:$P$47,3,FALSE)*Biologiska!K2157)+(VLOOKUP(B2157,Listor!$N$6:$Q$47,4,FALSE)),"")</f>
        <v/>
      </c>
      <c r="M2157" s="63" t="str">
        <f t="shared" si="104"/>
        <v/>
      </c>
      <c r="N2157" s="75"/>
      <c r="O2157" s="84" t="str">
        <f t="shared" si="105"/>
        <v/>
      </c>
      <c r="P2157" s="107"/>
      <c r="Q2157" s="87" t="s">
        <v>79</v>
      </c>
      <c r="R2157" s="87"/>
      <c r="S2157" s="87"/>
      <c r="T2157" s="87"/>
      <c r="U2157" s="87"/>
      <c r="V2157" s="86" t="s">
        <v>79</v>
      </c>
      <c r="W2157" s="75"/>
      <c r="X2157" s="102" t="s">
        <v>79</v>
      </c>
      <c r="Y2157" s="63" t="str">
        <f>IFERROR(IF(VLOOKUP(X2157,Listor!$T$6:$U$7,2,FALSE)&lt;O2157,TRUE),"")</f>
        <v/>
      </c>
      <c r="Z2157" s="87"/>
      <c r="AA2157" s="104"/>
    </row>
    <row r="2158" spans="2:27" x14ac:dyDescent="0.25">
      <c r="B2158" s="68" t="s">
        <v>68</v>
      </c>
      <c r="C2158" s="80" t="str">
        <f>IFERROR(VLOOKUP(B2158,Listor!$A$6:$B$62,2,FALSE),"")</f>
        <v/>
      </c>
      <c r="D2158" s="80" t="str">
        <f>IFERROR(VLOOKUP(B2158,Listor!$A$6:$C$62,3,FALSE),"")</f>
        <v/>
      </c>
      <c r="E2158" s="110" t="s">
        <v>79</v>
      </c>
      <c r="F2158" s="66"/>
      <c r="G2158" s="35" t="str">
        <f>IFERROR(VLOOKUP(B2158,Listor!$A$6:$G$62,7,FALSE),"")</f>
        <v/>
      </c>
      <c r="H2158" s="63" t="str">
        <f>IFERROR(VLOOKUP(B2158,Listor!$N$6:$O$47,2,FALSE),"")</f>
        <v/>
      </c>
      <c r="I2158" s="63" t="str">
        <f t="shared" si="103"/>
        <v/>
      </c>
      <c r="J2158" s="96" t="str">
        <f>IFERROR(VLOOKUP(B2158,Listor!$N$6:$P$47,3,FALSE)*I2158,"")</f>
        <v/>
      </c>
      <c r="K2158" s="81"/>
      <c r="L2158" s="88" t="str">
        <f>IFERROR((VLOOKUP(B2158,Listor!$N$6:$P$47,3,FALSE)*Biologiska!K2158)+(VLOOKUP(B2158,Listor!$N$6:$Q$47,4,FALSE)),"")</f>
        <v/>
      </c>
      <c r="M2158" s="63" t="str">
        <f t="shared" si="104"/>
        <v/>
      </c>
      <c r="N2158" s="75"/>
      <c r="O2158" s="84" t="str">
        <f t="shared" si="105"/>
        <v/>
      </c>
      <c r="P2158" s="107"/>
      <c r="Q2158" s="87" t="s">
        <v>79</v>
      </c>
      <c r="R2158" s="87"/>
      <c r="S2158" s="87"/>
      <c r="T2158" s="87"/>
      <c r="U2158" s="87"/>
      <c r="V2158" s="86" t="s">
        <v>79</v>
      </c>
      <c r="W2158" s="75"/>
      <c r="X2158" s="102" t="s">
        <v>79</v>
      </c>
      <c r="Y2158" s="63" t="str">
        <f>IFERROR(IF(VLOOKUP(X2158,Listor!$T$6:$U$7,2,FALSE)&lt;O2158,TRUE),"")</f>
        <v/>
      </c>
      <c r="Z2158" s="87"/>
      <c r="AA2158" s="104"/>
    </row>
    <row r="2159" spans="2:27" x14ac:dyDescent="0.25">
      <c r="B2159" s="68" t="s">
        <v>68</v>
      </c>
      <c r="C2159" s="80" t="str">
        <f>IFERROR(VLOOKUP(B2159,Listor!$A$6:$B$62,2,FALSE),"")</f>
        <v/>
      </c>
      <c r="D2159" s="80" t="str">
        <f>IFERROR(VLOOKUP(B2159,Listor!$A$6:$C$62,3,FALSE),"")</f>
        <v/>
      </c>
      <c r="E2159" s="110" t="s">
        <v>79</v>
      </c>
      <c r="F2159" s="66"/>
      <c r="G2159" s="35" t="str">
        <f>IFERROR(VLOOKUP(B2159,Listor!$A$6:$G$62,7,FALSE),"")</f>
        <v/>
      </c>
      <c r="H2159" s="63" t="str">
        <f>IFERROR(VLOOKUP(B2159,Listor!$N$6:$O$47,2,FALSE),"")</f>
        <v/>
      </c>
      <c r="I2159" s="63" t="str">
        <f t="shared" si="103"/>
        <v/>
      </c>
      <c r="J2159" s="96" t="str">
        <f>IFERROR(VLOOKUP(B2159,Listor!$N$6:$P$47,3,FALSE)*I2159,"")</f>
        <v/>
      </c>
      <c r="K2159" s="81"/>
      <c r="L2159" s="88" t="str">
        <f>IFERROR((VLOOKUP(B2159,Listor!$N$6:$P$47,3,FALSE)*Biologiska!K2159)+(VLOOKUP(B2159,Listor!$N$6:$Q$47,4,FALSE)),"")</f>
        <v/>
      </c>
      <c r="M2159" s="63" t="str">
        <f t="shared" si="104"/>
        <v/>
      </c>
      <c r="N2159" s="75"/>
      <c r="O2159" s="84" t="str">
        <f t="shared" si="105"/>
        <v/>
      </c>
      <c r="P2159" s="107"/>
      <c r="Q2159" s="87" t="s">
        <v>79</v>
      </c>
      <c r="R2159" s="87"/>
      <c r="S2159" s="87"/>
      <c r="T2159" s="87"/>
      <c r="U2159" s="87"/>
      <c r="V2159" s="86" t="s">
        <v>79</v>
      </c>
      <c r="W2159" s="75"/>
      <c r="X2159" s="102" t="s">
        <v>79</v>
      </c>
      <c r="Y2159" s="63" t="str">
        <f>IFERROR(IF(VLOOKUP(X2159,Listor!$T$6:$U$7,2,FALSE)&lt;O2159,TRUE),"")</f>
        <v/>
      </c>
      <c r="Z2159" s="87"/>
      <c r="AA2159" s="104"/>
    </row>
    <row r="2160" spans="2:27" x14ac:dyDescent="0.25">
      <c r="B2160" s="68" t="s">
        <v>68</v>
      </c>
      <c r="C2160" s="80" t="str">
        <f>IFERROR(VLOOKUP(B2160,Listor!$A$6:$B$62,2,FALSE),"")</f>
        <v/>
      </c>
      <c r="D2160" s="80" t="str">
        <f>IFERROR(VLOOKUP(B2160,Listor!$A$6:$C$62,3,FALSE),"")</f>
        <v/>
      </c>
      <c r="E2160" s="110" t="s">
        <v>79</v>
      </c>
      <c r="F2160" s="66"/>
      <c r="G2160" s="35" t="str">
        <f>IFERROR(VLOOKUP(B2160,Listor!$A$6:$G$62,7,FALSE),"")</f>
        <v/>
      </c>
      <c r="H2160" s="63" t="str">
        <f>IFERROR(VLOOKUP(B2160,Listor!$N$6:$O$47,2,FALSE),"")</f>
        <v/>
      </c>
      <c r="I2160" s="63" t="str">
        <f t="shared" si="103"/>
        <v/>
      </c>
      <c r="J2160" s="96" t="str">
        <f>IFERROR(VLOOKUP(B2160,Listor!$N$6:$P$47,3,FALSE)*I2160,"")</f>
        <v/>
      </c>
      <c r="K2160" s="81"/>
      <c r="L2160" s="88" t="str">
        <f>IFERROR((VLOOKUP(B2160,Listor!$N$6:$P$47,3,FALSE)*Biologiska!K2160)+(VLOOKUP(B2160,Listor!$N$6:$Q$47,4,FALSE)),"")</f>
        <v/>
      </c>
      <c r="M2160" s="63" t="str">
        <f t="shared" si="104"/>
        <v/>
      </c>
      <c r="N2160" s="75"/>
      <c r="O2160" s="84" t="str">
        <f t="shared" si="105"/>
        <v/>
      </c>
      <c r="P2160" s="107"/>
      <c r="Q2160" s="87" t="s">
        <v>79</v>
      </c>
      <c r="R2160" s="87"/>
      <c r="S2160" s="87"/>
      <c r="T2160" s="87"/>
      <c r="U2160" s="87"/>
      <c r="V2160" s="86" t="s">
        <v>79</v>
      </c>
      <c r="W2160" s="75"/>
      <c r="X2160" s="102" t="s">
        <v>79</v>
      </c>
      <c r="Y2160" s="63" t="str">
        <f>IFERROR(IF(VLOOKUP(X2160,Listor!$T$6:$U$7,2,FALSE)&lt;O2160,TRUE),"")</f>
        <v/>
      </c>
      <c r="Z2160" s="87"/>
      <c r="AA2160" s="104"/>
    </row>
    <row r="2161" spans="2:27" x14ac:dyDescent="0.25">
      <c r="B2161" s="68" t="s">
        <v>68</v>
      </c>
      <c r="C2161" s="80" t="str">
        <f>IFERROR(VLOOKUP(B2161,Listor!$A$6:$B$62,2,FALSE),"")</f>
        <v/>
      </c>
      <c r="D2161" s="80" t="str">
        <f>IFERROR(VLOOKUP(B2161,Listor!$A$6:$C$62,3,FALSE),"")</f>
        <v/>
      </c>
      <c r="E2161" s="110" t="s">
        <v>79</v>
      </c>
      <c r="F2161" s="66"/>
      <c r="G2161" s="35" t="str">
        <f>IFERROR(VLOOKUP(B2161,Listor!$A$6:$G$62,7,FALSE),"")</f>
        <v/>
      </c>
      <c r="H2161" s="63" t="str">
        <f>IFERROR(VLOOKUP(B2161,Listor!$N$6:$O$47,2,FALSE),"")</f>
        <v/>
      </c>
      <c r="I2161" s="63" t="str">
        <f t="shared" si="103"/>
        <v/>
      </c>
      <c r="J2161" s="96" t="str">
        <f>IFERROR(VLOOKUP(B2161,Listor!$N$6:$P$47,3,FALSE)*I2161,"")</f>
        <v/>
      </c>
      <c r="K2161" s="81"/>
      <c r="L2161" s="88" t="str">
        <f>IFERROR((VLOOKUP(B2161,Listor!$N$6:$P$47,3,FALSE)*Biologiska!K2161)+(VLOOKUP(B2161,Listor!$N$6:$Q$47,4,FALSE)),"")</f>
        <v/>
      </c>
      <c r="M2161" s="63" t="str">
        <f t="shared" si="104"/>
        <v/>
      </c>
      <c r="N2161" s="75"/>
      <c r="O2161" s="84" t="str">
        <f t="shared" si="105"/>
        <v/>
      </c>
      <c r="P2161" s="107"/>
      <c r="Q2161" s="87" t="s">
        <v>79</v>
      </c>
      <c r="R2161" s="87"/>
      <c r="S2161" s="87"/>
      <c r="T2161" s="87"/>
      <c r="U2161" s="87"/>
      <c r="V2161" s="86" t="s">
        <v>79</v>
      </c>
      <c r="W2161" s="75"/>
      <c r="X2161" s="102" t="s">
        <v>79</v>
      </c>
      <c r="Y2161" s="63" t="str">
        <f>IFERROR(IF(VLOOKUP(X2161,Listor!$T$6:$U$7,2,FALSE)&lt;O2161,TRUE),"")</f>
        <v/>
      </c>
      <c r="Z2161" s="87"/>
      <c r="AA2161" s="104"/>
    </row>
    <row r="2162" spans="2:27" x14ac:dyDescent="0.25">
      <c r="B2162" s="68" t="s">
        <v>68</v>
      </c>
      <c r="C2162" s="80" t="str">
        <f>IFERROR(VLOOKUP(B2162,Listor!$A$6:$B$62,2,FALSE),"")</f>
        <v/>
      </c>
      <c r="D2162" s="80" t="str">
        <f>IFERROR(VLOOKUP(B2162,Listor!$A$6:$C$62,3,FALSE),"")</f>
        <v/>
      </c>
      <c r="E2162" s="110" t="s">
        <v>79</v>
      </c>
      <c r="F2162" s="66"/>
      <c r="G2162" s="35" t="str">
        <f>IFERROR(VLOOKUP(B2162,Listor!$A$6:$G$62,7,FALSE),"")</f>
        <v/>
      </c>
      <c r="H2162" s="63" t="str">
        <f>IFERROR(VLOOKUP(B2162,Listor!$N$6:$O$47,2,FALSE),"")</f>
        <v/>
      </c>
      <c r="I2162" s="63" t="str">
        <f t="shared" si="103"/>
        <v/>
      </c>
      <c r="J2162" s="96" t="str">
        <f>IFERROR(VLOOKUP(B2162,Listor!$N$6:$P$47,3,FALSE)*I2162,"")</f>
        <v/>
      </c>
      <c r="K2162" s="81"/>
      <c r="L2162" s="88" t="str">
        <f>IFERROR((VLOOKUP(B2162,Listor!$N$6:$P$47,3,FALSE)*Biologiska!K2162)+(VLOOKUP(B2162,Listor!$N$6:$Q$47,4,FALSE)),"")</f>
        <v/>
      </c>
      <c r="M2162" s="63" t="str">
        <f t="shared" si="104"/>
        <v/>
      </c>
      <c r="N2162" s="75"/>
      <c r="O2162" s="84" t="str">
        <f t="shared" si="105"/>
        <v/>
      </c>
      <c r="P2162" s="107"/>
      <c r="Q2162" s="87" t="s">
        <v>79</v>
      </c>
      <c r="R2162" s="87"/>
      <c r="S2162" s="87"/>
      <c r="T2162" s="87"/>
      <c r="U2162" s="87"/>
      <c r="V2162" s="86" t="s">
        <v>79</v>
      </c>
      <c r="W2162" s="75"/>
      <c r="X2162" s="102" t="s">
        <v>79</v>
      </c>
      <c r="Y2162" s="63" t="str">
        <f>IFERROR(IF(VLOOKUP(X2162,Listor!$T$6:$U$7,2,FALSE)&lt;O2162,TRUE),"")</f>
        <v/>
      </c>
      <c r="Z2162" s="87"/>
      <c r="AA2162" s="104"/>
    </row>
    <row r="2163" spans="2:27" x14ac:dyDescent="0.25">
      <c r="B2163" s="68" t="s">
        <v>68</v>
      </c>
      <c r="C2163" s="80" t="str">
        <f>IFERROR(VLOOKUP(B2163,Listor!$A$6:$B$62,2,FALSE),"")</f>
        <v/>
      </c>
      <c r="D2163" s="80" t="str">
        <f>IFERROR(VLOOKUP(B2163,Listor!$A$6:$C$62,3,FALSE),"")</f>
        <v/>
      </c>
      <c r="E2163" s="110" t="s">
        <v>79</v>
      </c>
      <c r="F2163" s="66"/>
      <c r="G2163" s="35" t="str">
        <f>IFERROR(VLOOKUP(B2163,Listor!$A$6:$G$62,7,FALSE),"")</f>
        <v/>
      </c>
      <c r="H2163" s="63" t="str">
        <f>IFERROR(VLOOKUP(B2163,Listor!$N$6:$O$47,2,FALSE),"")</f>
        <v/>
      </c>
      <c r="I2163" s="63" t="str">
        <f t="shared" si="103"/>
        <v/>
      </c>
      <c r="J2163" s="96" t="str">
        <f>IFERROR(VLOOKUP(B2163,Listor!$N$6:$P$47,3,FALSE)*I2163,"")</f>
        <v/>
      </c>
      <c r="K2163" s="81"/>
      <c r="L2163" s="88" t="str">
        <f>IFERROR((VLOOKUP(B2163,Listor!$N$6:$P$47,3,FALSE)*Biologiska!K2163)+(VLOOKUP(B2163,Listor!$N$6:$Q$47,4,FALSE)),"")</f>
        <v/>
      </c>
      <c r="M2163" s="63" t="str">
        <f t="shared" si="104"/>
        <v/>
      </c>
      <c r="N2163" s="75"/>
      <c r="O2163" s="84" t="str">
        <f t="shared" si="105"/>
        <v/>
      </c>
      <c r="P2163" s="107"/>
      <c r="Q2163" s="87" t="s">
        <v>79</v>
      </c>
      <c r="R2163" s="87"/>
      <c r="S2163" s="87"/>
      <c r="T2163" s="87"/>
      <c r="U2163" s="87"/>
      <c r="V2163" s="86" t="s">
        <v>79</v>
      </c>
      <c r="W2163" s="75"/>
      <c r="X2163" s="102" t="s">
        <v>79</v>
      </c>
      <c r="Y2163" s="63" t="str">
        <f>IFERROR(IF(VLOOKUP(X2163,Listor!$T$6:$U$7,2,FALSE)&lt;O2163,TRUE),"")</f>
        <v/>
      </c>
      <c r="Z2163" s="87"/>
      <c r="AA2163" s="104"/>
    </row>
    <row r="2164" spans="2:27" x14ac:dyDescent="0.25">
      <c r="B2164" s="68" t="s">
        <v>68</v>
      </c>
      <c r="C2164" s="80" t="str">
        <f>IFERROR(VLOOKUP(B2164,Listor!$A$6:$B$62,2,FALSE),"")</f>
        <v/>
      </c>
      <c r="D2164" s="80" t="str">
        <f>IFERROR(VLOOKUP(B2164,Listor!$A$6:$C$62,3,FALSE),"")</f>
        <v/>
      </c>
      <c r="E2164" s="110" t="s">
        <v>79</v>
      </c>
      <c r="F2164" s="66"/>
      <c r="G2164" s="35" t="str">
        <f>IFERROR(VLOOKUP(B2164,Listor!$A$6:$G$62,7,FALSE),"")</f>
        <v/>
      </c>
      <c r="H2164" s="63" t="str">
        <f>IFERROR(VLOOKUP(B2164,Listor!$N$6:$O$47,2,FALSE),"")</f>
        <v/>
      </c>
      <c r="I2164" s="63" t="str">
        <f t="shared" si="103"/>
        <v/>
      </c>
      <c r="J2164" s="96" t="str">
        <f>IFERROR(VLOOKUP(B2164,Listor!$N$6:$P$47,3,FALSE)*I2164,"")</f>
        <v/>
      </c>
      <c r="K2164" s="81"/>
      <c r="L2164" s="88" t="str">
        <f>IFERROR((VLOOKUP(B2164,Listor!$N$6:$P$47,3,FALSE)*Biologiska!K2164)+(VLOOKUP(B2164,Listor!$N$6:$Q$47,4,FALSE)),"")</f>
        <v/>
      </c>
      <c r="M2164" s="63" t="str">
        <f t="shared" si="104"/>
        <v/>
      </c>
      <c r="N2164" s="75"/>
      <c r="O2164" s="84" t="str">
        <f t="shared" si="105"/>
        <v/>
      </c>
      <c r="P2164" s="107"/>
      <c r="Q2164" s="87" t="s">
        <v>79</v>
      </c>
      <c r="R2164" s="87"/>
      <c r="S2164" s="87"/>
      <c r="T2164" s="87"/>
      <c r="U2164" s="87"/>
      <c r="V2164" s="86" t="s">
        <v>79</v>
      </c>
      <c r="W2164" s="75"/>
      <c r="X2164" s="102" t="s">
        <v>79</v>
      </c>
      <c r="Y2164" s="63" t="str">
        <f>IFERROR(IF(VLOOKUP(X2164,Listor!$T$6:$U$7,2,FALSE)&lt;O2164,TRUE),"")</f>
        <v/>
      </c>
      <c r="Z2164" s="87"/>
      <c r="AA2164" s="104"/>
    </row>
    <row r="2165" spans="2:27" x14ac:dyDescent="0.25">
      <c r="B2165" s="68" t="s">
        <v>68</v>
      </c>
      <c r="C2165" s="80" t="str">
        <f>IFERROR(VLOOKUP(B2165,Listor!$A$6:$B$62,2,FALSE),"")</f>
        <v/>
      </c>
      <c r="D2165" s="80" t="str">
        <f>IFERROR(VLOOKUP(B2165,Listor!$A$6:$C$62,3,FALSE),"")</f>
        <v/>
      </c>
      <c r="E2165" s="110" t="s">
        <v>79</v>
      </c>
      <c r="F2165" s="66"/>
      <c r="G2165" s="35" t="str">
        <f>IFERROR(VLOOKUP(B2165,Listor!$A$6:$G$62,7,FALSE),"")</f>
        <v/>
      </c>
      <c r="H2165" s="63" t="str">
        <f>IFERROR(VLOOKUP(B2165,Listor!$N$6:$O$47,2,FALSE),"")</f>
        <v/>
      </c>
      <c r="I2165" s="63" t="str">
        <f t="shared" si="103"/>
        <v/>
      </c>
      <c r="J2165" s="96" t="str">
        <f>IFERROR(VLOOKUP(B2165,Listor!$N$6:$P$47,3,FALSE)*I2165,"")</f>
        <v/>
      </c>
      <c r="K2165" s="81"/>
      <c r="L2165" s="88" t="str">
        <f>IFERROR((VLOOKUP(B2165,Listor!$N$6:$P$47,3,FALSE)*Biologiska!K2165)+(VLOOKUP(B2165,Listor!$N$6:$Q$47,4,FALSE)),"")</f>
        <v/>
      </c>
      <c r="M2165" s="63" t="str">
        <f t="shared" si="104"/>
        <v/>
      </c>
      <c r="N2165" s="75"/>
      <c r="O2165" s="84" t="str">
        <f t="shared" si="105"/>
        <v/>
      </c>
      <c r="P2165" s="107"/>
      <c r="Q2165" s="87" t="s">
        <v>79</v>
      </c>
      <c r="R2165" s="87"/>
      <c r="S2165" s="87"/>
      <c r="T2165" s="87"/>
      <c r="U2165" s="87"/>
      <c r="V2165" s="86" t="s">
        <v>79</v>
      </c>
      <c r="W2165" s="75"/>
      <c r="X2165" s="102" t="s">
        <v>79</v>
      </c>
      <c r="Y2165" s="63" t="str">
        <f>IFERROR(IF(VLOOKUP(X2165,Listor!$T$6:$U$7,2,FALSE)&lt;O2165,TRUE),"")</f>
        <v/>
      </c>
      <c r="Z2165" s="87"/>
      <c r="AA2165" s="104"/>
    </row>
    <row r="2166" spans="2:27" x14ac:dyDescent="0.25">
      <c r="B2166" s="68" t="s">
        <v>68</v>
      </c>
      <c r="C2166" s="80" t="str">
        <f>IFERROR(VLOOKUP(B2166,Listor!$A$6:$B$62,2,FALSE),"")</f>
        <v/>
      </c>
      <c r="D2166" s="80" t="str">
        <f>IFERROR(VLOOKUP(B2166,Listor!$A$6:$C$62,3,FALSE),"")</f>
        <v/>
      </c>
      <c r="E2166" s="110" t="s">
        <v>79</v>
      </c>
      <c r="F2166" s="66"/>
      <c r="G2166" s="35" t="str">
        <f>IFERROR(VLOOKUP(B2166,Listor!$A$6:$G$62,7,FALSE),"")</f>
        <v/>
      </c>
      <c r="H2166" s="63" t="str">
        <f>IFERROR(VLOOKUP(B2166,Listor!$N$6:$O$47,2,FALSE),"")</f>
        <v/>
      </c>
      <c r="I2166" s="63" t="str">
        <f t="shared" si="103"/>
        <v/>
      </c>
      <c r="J2166" s="96" t="str">
        <f>IFERROR(VLOOKUP(B2166,Listor!$N$6:$P$47,3,FALSE)*I2166,"")</f>
        <v/>
      </c>
      <c r="K2166" s="81"/>
      <c r="L2166" s="88" t="str">
        <f>IFERROR((VLOOKUP(B2166,Listor!$N$6:$P$47,3,FALSE)*Biologiska!K2166)+(VLOOKUP(B2166,Listor!$N$6:$Q$47,4,FALSE)),"")</f>
        <v/>
      </c>
      <c r="M2166" s="63" t="str">
        <f t="shared" si="104"/>
        <v/>
      </c>
      <c r="N2166" s="75"/>
      <c r="O2166" s="84" t="str">
        <f t="shared" si="105"/>
        <v/>
      </c>
      <c r="P2166" s="107"/>
      <c r="Q2166" s="87" t="s">
        <v>79</v>
      </c>
      <c r="R2166" s="87"/>
      <c r="S2166" s="87"/>
      <c r="T2166" s="87"/>
      <c r="U2166" s="87"/>
      <c r="V2166" s="86" t="s">
        <v>79</v>
      </c>
      <c r="W2166" s="75"/>
      <c r="X2166" s="102" t="s">
        <v>79</v>
      </c>
      <c r="Y2166" s="63" t="str">
        <f>IFERROR(IF(VLOOKUP(X2166,Listor!$T$6:$U$7,2,FALSE)&lt;O2166,TRUE),"")</f>
        <v/>
      </c>
      <c r="Z2166" s="87"/>
      <c r="AA2166" s="104"/>
    </row>
    <row r="2167" spans="2:27" x14ac:dyDescent="0.25">
      <c r="B2167" s="68" t="s">
        <v>68</v>
      </c>
      <c r="C2167" s="80" t="str">
        <f>IFERROR(VLOOKUP(B2167,Listor!$A$6:$B$62,2,FALSE),"")</f>
        <v/>
      </c>
      <c r="D2167" s="80" t="str">
        <f>IFERROR(VLOOKUP(B2167,Listor!$A$6:$C$62,3,FALSE),"")</f>
        <v/>
      </c>
      <c r="E2167" s="110" t="s">
        <v>79</v>
      </c>
      <c r="F2167" s="66"/>
      <c r="G2167" s="35" t="str">
        <f>IFERROR(VLOOKUP(B2167,Listor!$A$6:$G$62,7,FALSE),"")</f>
        <v/>
      </c>
      <c r="H2167" s="63" t="str">
        <f>IFERROR(VLOOKUP(B2167,Listor!$N$6:$O$47,2,FALSE),"")</f>
        <v/>
      </c>
      <c r="I2167" s="63" t="str">
        <f t="shared" si="103"/>
        <v/>
      </c>
      <c r="J2167" s="96" t="str">
        <f>IFERROR(VLOOKUP(B2167,Listor!$N$6:$P$47,3,FALSE)*I2167,"")</f>
        <v/>
      </c>
      <c r="K2167" s="81"/>
      <c r="L2167" s="88" t="str">
        <f>IFERROR((VLOOKUP(B2167,Listor!$N$6:$P$47,3,FALSE)*Biologiska!K2167)+(VLOOKUP(B2167,Listor!$N$6:$Q$47,4,FALSE)),"")</f>
        <v/>
      </c>
      <c r="M2167" s="63" t="str">
        <f t="shared" si="104"/>
        <v/>
      </c>
      <c r="N2167" s="75"/>
      <c r="O2167" s="84" t="str">
        <f t="shared" si="105"/>
        <v/>
      </c>
      <c r="P2167" s="107"/>
      <c r="Q2167" s="87" t="s">
        <v>79</v>
      </c>
      <c r="R2167" s="87"/>
      <c r="S2167" s="87"/>
      <c r="T2167" s="87"/>
      <c r="U2167" s="87"/>
      <c r="V2167" s="86" t="s">
        <v>79</v>
      </c>
      <c r="W2167" s="75"/>
      <c r="X2167" s="102" t="s">
        <v>79</v>
      </c>
      <c r="Y2167" s="63" t="str">
        <f>IFERROR(IF(VLOOKUP(X2167,Listor!$T$6:$U$7,2,FALSE)&lt;O2167,TRUE),"")</f>
        <v/>
      </c>
      <c r="Z2167" s="87"/>
      <c r="AA2167" s="104"/>
    </row>
    <row r="2168" spans="2:27" x14ac:dyDescent="0.25">
      <c r="B2168" s="68" t="s">
        <v>68</v>
      </c>
      <c r="C2168" s="80" t="str">
        <f>IFERROR(VLOOKUP(B2168,Listor!$A$6:$B$62,2,FALSE),"")</f>
        <v/>
      </c>
      <c r="D2168" s="80" t="str">
        <f>IFERROR(VLOOKUP(B2168,Listor!$A$6:$C$62,3,FALSE),"")</f>
        <v/>
      </c>
      <c r="E2168" s="110" t="s">
        <v>79</v>
      </c>
      <c r="F2168" s="66"/>
      <c r="G2168" s="35" t="str">
        <f>IFERROR(VLOOKUP(B2168,Listor!$A$6:$G$62,7,FALSE),"")</f>
        <v/>
      </c>
      <c r="H2168" s="63" t="str">
        <f>IFERROR(VLOOKUP(B2168,Listor!$N$6:$O$47,2,FALSE),"")</f>
        <v/>
      </c>
      <c r="I2168" s="63" t="str">
        <f t="shared" si="103"/>
        <v/>
      </c>
      <c r="J2168" s="96" t="str">
        <f>IFERROR(VLOOKUP(B2168,Listor!$N$6:$P$47,3,FALSE)*I2168,"")</f>
        <v/>
      </c>
      <c r="K2168" s="81"/>
      <c r="L2168" s="88" t="str">
        <f>IFERROR((VLOOKUP(B2168,Listor!$N$6:$P$47,3,FALSE)*Biologiska!K2168)+(VLOOKUP(B2168,Listor!$N$6:$Q$47,4,FALSE)),"")</f>
        <v/>
      </c>
      <c r="M2168" s="63" t="str">
        <f t="shared" si="104"/>
        <v/>
      </c>
      <c r="N2168" s="75"/>
      <c r="O2168" s="84" t="str">
        <f t="shared" si="105"/>
        <v/>
      </c>
      <c r="P2168" s="107"/>
      <c r="Q2168" s="87" t="s">
        <v>79</v>
      </c>
      <c r="R2168" s="87"/>
      <c r="S2168" s="87"/>
      <c r="T2168" s="87"/>
      <c r="U2168" s="87"/>
      <c r="V2168" s="86" t="s">
        <v>79</v>
      </c>
      <c r="W2168" s="75"/>
      <c r="X2168" s="102" t="s">
        <v>79</v>
      </c>
      <c r="Y2168" s="63" t="str">
        <f>IFERROR(IF(VLOOKUP(X2168,Listor!$T$6:$U$7,2,FALSE)&lt;O2168,TRUE),"")</f>
        <v/>
      </c>
      <c r="Z2168" s="87"/>
      <c r="AA2168" s="104"/>
    </row>
    <row r="2169" spans="2:27" x14ac:dyDescent="0.25">
      <c r="B2169" s="68" t="s">
        <v>68</v>
      </c>
      <c r="C2169" s="80" t="str">
        <f>IFERROR(VLOOKUP(B2169,Listor!$A$6:$B$62,2,FALSE),"")</f>
        <v/>
      </c>
      <c r="D2169" s="80" t="str">
        <f>IFERROR(VLOOKUP(B2169,Listor!$A$6:$C$62,3,FALSE),"")</f>
        <v/>
      </c>
      <c r="E2169" s="110" t="s">
        <v>79</v>
      </c>
      <c r="F2169" s="66"/>
      <c r="G2169" s="35" t="str">
        <f>IFERROR(VLOOKUP(B2169,Listor!$A$6:$G$62,7,FALSE),"")</f>
        <v/>
      </c>
      <c r="H2169" s="63" t="str">
        <f>IFERROR(VLOOKUP(B2169,Listor!$N$6:$O$47,2,FALSE),"")</f>
        <v/>
      </c>
      <c r="I2169" s="63" t="str">
        <f t="shared" si="103"/>
        <v/>
      </c>
      <c r="J2169" s="96" t="str">
        <f>IFERROR(VLOOKUP(B2169,Listor!$N$6:$P$47,3,FALSE)*I2169,"")</f>
        <v/>
      </c>
      <c r="K2169" s="81"/>
      <c r="L2169" s="88" t="str">
        <f>IFERROR((VLOOKUP(B2169,Listor!$N$6:$P$47,3,FALSE)*Biologiska!K2169)+(VLOOKUP(B2169,Listor!$N$6:$Q$47,4,FALSE)),"")</f>
        <v/>
      </c>
      <c r="M2169" s="63" t="str">
        <f t="shared" si="104"/>
        <v/>
      </c>
      <c r="N2169" s="75"/>
      <c r="O2169" s="84" t="str">
        <f t="shared" si="105"/>
        <v/>
      </c>
      <c r="P2169" s="107"/>
      <c r="Q2169" s="87" t="s">
        <v>79</v>
      </c>
      <c r="R2169" s="87"/>
      <c r="S2169" s="87"/>
      <c r="T2169" s="87"/>
      <c r="U2169" s="87"/>
      <c r="V2169" s="86" t="s">
        <v>79</v>
      </c>
      <c r="W2169" s="75"/>
      <c r="X2169" s="102" t="s">
        <v>79</v>
      </c>
      <c r="Y2169" s="63" t="str">
        <f>IFERROR(IF(VLOOKUP(X2169,Listor!$T$6:$U$7,2,FALSE)&lt;O2169,TRUE),"")</f>
        <v/>
      </c>
      <c r="Z2169" s="87"/>
      <c r="AA2169" s="104"/>
    </row>
    <row r="2170" spans="2:27" x14ac:dyDescent="0.25">
      <c r="B2170" s="68" t="s">
        <v>68</v>
      </c>
      <c r="C2170" s="80" t="str">
        <f>IFERROR(VLOOKUP(B2170,Listor!$A$6:$B$62,2,FALSE),"")</f>
        <v/>
      </c>
      <c r="D2170" s="80" t="str">
        <f>IFERROR(VLOOKUP(B2170,Listor!$A$6:$C$62,3,FALSE),"")</f>
        <v/>
      </c>
      <c r="E2170" s="110" t="s">
        <v>79</v>
      </c>
      <c r="F2170" s="66"/>
      <c r="G2170" s="35" t="str">
        <f>IFERROR(VLOOKUP(B2170,Listor!$A$6:$G$62,7,FALSE),"")</f>
        <v/>
      </c>
      <c r="H2170" s="63" t="str">
        <f>IFERROR(VLOOKUP(B2170,Listor!$N$6:$O$47,2,FALSE),"")</f>
        <v/>
      </c>
      <c r="I2170" s="63" t="str">
        <f t="shared" si="103"/>
        <v/>
      </c>
      <c r="J2170" s="96" t="str">
        <f>IFERROR(VLOOKUP(B2170,Listor!$N$6:$P$47,3,FALSE)*I2170,"")</f>
        <v/>
      </c>
      <c r="K2170" s="81"/>
      <c r="L2170" s="88" t="str">
        <f>IFERROR((VLOOKUP(B2170,Listor!$N$6:$P$47,3,FALSE)*Biologiska!K2170)+(VLOOKUP(B2170,Listor!$N$6:$Q$47,4,FALSE)),"")</f>
        <v/>
      </c>
      <c r="M2170" s="63" t="str">
        <f t="shared" si="104"/>
        <v/>
      </c>
      <c r="N2170" s="75"/>
      <c r="O2170" s="84" t="str">
        <f t="shared" si="105"/>
        <v/>
      </c>
      <c r="P2170" s="107"/>
      <c r="Q2170" s="87" t="s">
        <v>79</v>
      </c>
      <c r="R2170" s="87"/>
      <c r="S2170" s="87"/>
      <c r="T2170" s="87"/>
      <c r="U2170" s="87"/>
      <c r="V2170" s="86" t="s">
        <v>79</v>
      </c>
      <c r="W2170" s="75"/>
      <c r="X2170" s="102" t="s">
        <v>79</v>
      </c>
      <c r="Y2170" s="63" t="str">
        <f>IFERROR(IF(VLOOKUP(X2170,Listor!$T$6:$U$7,2,FALSE)&lt;O2170,TRUE),"")</f>
        <v/>
      </c>
      <c r="Z2170" s="87"/>
      <c r="AA2170" s="104"/>
    </row>
    <row r="2171" spans="2:27" x14ac:dyDescent="0.25">
      <c r="B2171" s="68" t="s">
        <v>68</v>
      </c>
      <c r="C2171" s="80" t="str">
        <f>IFERROR(VLOOKUP(B2171,Listor!$A$6:$B$62,2,FALSE),"")</f>
        <v/>
      </c>
      <c r="D2171" s="80" t="str">
        <f>IFERROR(VLOOKUP(B2171,Listor!$A$6:$C$62,3,FALSE),"")</f>
        <v/>
      </c>
      <c r="E2171" s="110" t="s">
        <v>79</v>
      </c>
      <c r="F2171" s="66"/>
      <c r="G2171" s="35" t="str">
        <f>IFERROR(VLOOKUP(B2171,Listor!$A$6:$G$62,7,FALSE),"")</f>
        <v/>
      </c>
      <c r="H2171" s="63" t="str">
        <f>IFERROR(VLOOKUP(B2171,Listor!$N$6:$O$47,2,FALSE),"")</f>
        <v/>
      </c>
      <c r="I2171" s="63" t="str">
        <f t="shared" si="103"/>
        <v/>
      </c>
      <c r="J2171" s="96" t="str">
        <f>IFERROR(VLOOKUP(B2171,Listor!$N$6:$P$47,3,FALSE)*I2171,"")</f>
        <v/>
      </c>
      <c r="K2171" s="81"/>
      <c r="L2171" s="88" t="str">
        <f>IFERROR((VLOOKUP(B2171,Listor!$N$6:$P$47,3,FALSE)*Biologiska!K2171)+(VLOOKUP(B2171,Listor!$N$6:$Q$47,4,FALSE)),"")</f>
        <v/>
      </c>
      <c r="M2171" s="63" t="str">
        <f t="shared" si="104"/>
        <v/>
      </c>
      <c r="N2171" s="75"/>
      <c r="O2171" s="84" t="str">
        <f t="shared" si="105"/>
        <v/>
      </c>
      <c r="P2171" s="107"/>
      <c r="Q2171" s="87" t="s">
        <v>79</v>
      </c>
      <c r="R2171" s="87"/>
      <c r="S2171" s="87"/>
      <c r="T2171" s="87"/>
      <c r="U2171" s="87"/>
      <c r="V2171" s="86" t="s">
        <v>79</v>
      </c>
      <c r="W2171" s="75"/>
      <c r="X2171" s="102" t="s">
        <v>79</v>
      </c>
      <c r="Y2171" s="63" t="str">
        <f>IFERROR(IF(VLOOKUP(X2171,Listor!$T$6:$U$7,2,FALSE)&lt;O2171,TRUE),"")</f>
        <v/>
      </c>
      <c r="Z2171" s="87"/>
      <c r="AA2171" s="104"/>
    </row>
    <row r="2172" spans="2:27" x14ac:dyDescent="0.25">
      <c r="B2172" s="68" t="s">
        <v>68</v>
      </c>
      <c r="C2172" s="80" t="str">
        <f>IFERROR(VLOOKUP(B2172,Listor!$A$6:$B$62,2,FALSE),"")</f>
        <v/>
      </c>
      <c r="D2172" s="80" t="str">
        <f>IFERROR(VLOOKUP(B2172,Listor!$A$6:$C$62,3,FALSE),"")</f>
        <v/>
      </c>
      <c r="E2172" s="110" t="s">
        <v>79</v>
      </c>
      <c r="F2172" s="66"/>
      <c r="G2172" s="35" t="str">
        <f>IFERROR(VLOOKUP(B2172,Listor!$A$6:$G$62,7,FALSE),"")</f>
        <v/>
      </c>
      <c r="H2172" s="63" t="str">
        <f>IFERROR(VLOOKUP(B2172,Listor!$N$6:$O$47,2,FALSE),"")</f>
        <v/>
      </c>
      <c r="I2172" s="63" t="str">
        <f t="shared" si="103"/>
        <v/>
      </c>
      <c r="J2172" s="96" t="str">
        <f>IFERROR(VLOOKUP(B2172,Listor!$N$6:$P$47,3,FALSE)*I2172,"")</f>
        <v/>
      </c>
      <c r="K2172" s="81"/>
      <c r="L2172" s="88" t="str">
        <f>IFERROR((VLOOKUP(B2172,Listor!$N$6:$P$47,3,FALSE)*Biologiska!K2172)+(VLOOKUP(B2172,Listor!$N$6:$Q$47,4,FALSE)),"")</f>
        <v/>
      </c>
      <c r="M2172" s="63" t="str">
        <f t="shared" si="104"/>
        <v/>
      </c>
      <c r="N2172" s="75"/>
      <c r="O2172" s="84" t="str">
        <f t="shared" si="105"/>
        <v/>
      </c>
      <c r="P2172" s="107"/>
      <c r="Q2172" s="87" t="s">
        <v>79</v>
      </c>
      <c r="R2172" s="87"/>
      <c r="S2172" s="87"/>
      <c r="T2172" s="87"/>
      <c r="U2172" s="87"/>
      <c r="V2172" s="86" t="s">
        <v>79</v>
      </c>
      <c r="W2172" s="75"/>
      <c r="X2172" s="102" t="s">
        <v>79</v>
      </c>
      <c r="Y2172" s="63" t="str">
        <f>IFERROR(IF(VLOOKUP(X2172,Listor!$T$6:$U$7,2,FALSE)&lt;O2172,TRUE),"")</f>
        <v/>
      </c>
      <c r="Z2172" s="87"/>
      <c r="AA2172" s="104"/>
    </row>
    <row r="2173" spans="2:27" x14ac:dyDescent="0.25">
      <c r="B2173" s="68" t="s">
        <v>68</v>
      </c>
      <c r="C2173" s="80" t="str">
        <f>IFERROR(VLOOKUP(B2173,Listor!$A$6:$B$62,2,FALSE),"")</f>
        <v/>
      </c>
      <c r="D2173" s="80" t="str">
        <f>IFERROR(VLOOKUP(B2173,Listor!$A$6:$C$62,3,FALSE),"")</f>
        <v/>
      </c>
      <c r="E2173" s="110" t="s">
        <v>79</v>
      </c>
      <c r="F2173" s="66"/>
      <c r="G2173" s="35" t="str">
        <f>IFERROR(VLOOKUP(B2173,Listor!$A$6:$G$62,7,FALSE),"")</f>
        <v/>
      </c>
      <c r="H2173" s="63" t="str">
        <f>IFERROR(VLOOKUP(B2173,Listor!$N$6:$O$47,2,FALSE),"")</f>
        <v/>
      </c>
      <c r="I2173" s="63" t="str">
        <f t="shared" si="103"/>
        <v/>
      </c>
      <c r="J2173" s="96" t="str">
        <f>IFERROR(VLOOKUP(B2173,Listor!$N$6:$P$47,3,FALSE)*I2173,"")</f>
        <v/>
      </c>
      <c r="K2173" s="81"/>
      <c r="L2173" s="88" t="str">
        <f>IFERROR((VLOOKUP(B2173,Listor!$N$6:$P$47,3,FALSE)*Biologiska!K2173)+(VLOOKUP(B2173,Listor!$N$6:$Q$47,4,FALSE)),"")</f>
        <v/>
      </c>
      <c r="M2173" s="63" t="str">
        <f t="shared" si="104"/>
        <v/>
      </c>
      <c r="N2173" s="75"/>
      <c r="O2173" s="84" t="str">
        <f t="shared" si="105"/>
        <v/>
      </c>
      <c r="P2173" s="107"/>
      <c r="Q2173" s="87" t="s">
        <v>79</v>
      </c>
      <c r="R2173" s="87"/>
      <c r="S2173" s="87"/>
      <c r="T2173" s="87"/>
      <c r="U2173" s="87"/>
      <c r="V2173" s="86" t="s">
        <v>79</v>
      </c>
      <c r="W2173" s="75"/>
      <c r="X2173" s="102" t="s">
        <v>79</v>
      </c>
      <c r="Y2173" s="63" t="str">
        <f>IFERROR(IF(VLOOKUP(X2173,Listor!$T$6:$U$7,2,FALSE)&lt;O2173,TRUE),"")</f>
        <v/>
      </c>
      <c r="Z2173" s="87"/>
      <c r="AA2173" s="104"/>
    </row>
    <row r="2174" spans="2:27" x14ac:dyDescent="0.25">
      <c r="B2174" s="68" t="s">
        <v>68</v>
      </c>
      <c r="C2174" s="80" t="str">
        <f>IFERROR(VLOOKUP(B2174,Listor!$A$6:$B$62,2,FALSE),"")</f>
        <v/>
      </c>
      <c r="D2174" s="80" t="str">
        <f>IFERROR(VLOOKUP(B2174,Listor!$A$6:$C$62,3,FALSE),"")</f>
        <v/>
      </c>
      <c r="E2174" s="110" t="s">
        <v>79</v>
      </c>
      <c r="F2174" s="66"/>
      <c r="G2174" s="35" t="str">
        <f>IFERROR(VLOOKUP(B2174,Listor!$A$6:$G$62,7,FALSE),"")</f>
        <v/>
      </c>
      <c r="H2174" s="63" t="str">
        <f>IFERROR(VLOOKUP(B2174,Listor!$N$6:$O$47,2,FALSE),"")</f>
        <v/>
      </c>
      <c r="I2174" s="63" t="str">
        <f t="shared" si="103"/>
        <v/>
      </c>
      <c r="J2174" s="96" t="str">
        <f>IFERROR(VLOOKUP(B2174,Listor!$N$6:$P$47,3,FALSE)*I2174,"")</f>
        <v/>
      </c>
      <c r="K2174" s="81"/>
      <c r="L2174" s="88" t="str">
        <f>IFERROR((VLOOKUP(B2174,Listor!$N$6:$P$47,3,FALSE)*Biologiska!K2174)+(VLOOKUP(B2174,Listor!$N$6:$Q$47,4,FALSE)),"")</f>
        <v/>
      </c>
      <c r="M2174" s="63" t="str">
        <f t="shared" si="104"/>
        <v/>
      </c>
      <c r="N2174" s="75"/>
      <c r="O2174" s="84" t="str">
        <f t="shared" si="105"/>
        <v/>
      </c>
      <c r="P2174" s="107"/>
      <c r="Q2174" s="87" t="s">
        <v>79</v>
      </c>
      <c r="R2174" s="87"/>
      <c r="S2174" s="87"/>
      <c r="T2174" s="87"/>
      <c r="U2174" s="87"/>
      <c r="V2174" s="86" t="s">
        <v>79</v>
      </c>
      <c r="W2174" s="75"/>
      <c r="X2174" s="102" t="s">
        <v>79</v>
      </c>
      <c r="Y2174" s="63" t="str">
        <f>IFERROR(IF(VLOOKUP(X2174,Listor!$T$6:$U$7,2,FALSE)&lt;O2174,TRUE),"")</f>
        <v/>
      </c>
      <c r="Z2174" s="87"/>
      <c r="AA2174" s="104"/>
    </row>
    <row r="2175" spans="2:27" x14ac:dyDescent="0.25">
      <c r="B2175" s="68" t="s">
        <v>68</v>
      </c>
      <c r="C2175" s="80" t="str">
        <f>IFERROR(VLOOKUP(B2175,Listor!$A$6:$B$62,2,FALSE),"")</f>
        <v/>
      </c>
      <c r="D2175" s="80" t="str">
        <f>IFERROR(VLOOKUP(B2175,Listor!$A$6:$C$62,3,FALSE),"")</f>
        <v/>
      </c>
      <c r="E2175" s="110" t="s">
        <v>79</v>
      </c>
      <c r="F2175" s="66"/>
      <c r="G2175" s="35" t="str">
        <f>IFERROR(VLOOKUP(B2175,Listor!$A$6:$G$62,7,FALSE),"")</f>
        <v/>
      </c>
      <c r="H2175" s="63" t="str">
        <f>IFERROR(VLOOKUP(B2175,Listor!$N$6:$O$47,2,FALSE),"")</f>
        <v/>
      </c>
      <c r="I2175" s="63" t="str">
        <f t="shared" si="103"/>
        <v/>
      </c>
      <c r="J2175" s="96" t="str">
        <f>IFERROR(VLOOKUP(B2175,Listor!$N$6:$P$47,3,FALSE)*I2175,"")</f>
        <v/>
      </c>
      <c r="K2175" s="81"/>
      <c r="L2175" s="88" t="str">
        <f>IFERROR((VLOOKUP(B2175,Listor!$N$6:$P$47,3,FALSE)*Biologiska!K2175)+(VLOOKUP(B2175,Listor!$N$6:$Q$47,4,FALSE)),"")</f>
        <v/>
      </c>
      <c r="M2175" s="63" t="str">
        <f t="shared" si="104"/>
        <v/>
      </c>
      <c r="N2175" s="75"/>
      <c r="O2175" s="84" t="str">
        <f t="shared" si="105"/>
        <v/>
      </c>
      <c r="P2175" s="107"/>
      <c r="Q2175" s="87" t="s">
        <v>79</v>
      </c>
      <c r="R2175" s="87"/>
      <c r="S2175" s="87"/>
      <c r="T2175" s="87"/>
      <c r="U2175" s="87"/>
      <c r="V2175" s="86" t="s">
        <v>79</v>
      </c>
      <c r="W2175" s="75"/>
      <c r="X2175" s="102" t="s">
        <v>79</v>
      </c>
      <c r="Y2175" s="63" t="str">
        <f>IFERROR(IF(VLOOKUP(X2175,Listor!$T$6:$U$7,2,FALSE)&lt;O2175,TRUE),"")</f>
        <v/>
      </c>
      <c r="Z2175" s="87"/>
      <c r="AA2175" s="104"/>
    </row>
    <row r="2176" spans="2:27" x14ac:dyDescent="0.25">
      <c r="B2176" s="68" t="s">
        <v>68</v>
      </c>
      <c r="C2176" s="80" t="str">
        <f>IFERROR(VLOOKUP(B2176,Listor!$A$6:$B$62,2,FALSE),"")</f>
        <v/>
      </c>
      <c r="D2176" s="80" t="str">
        <f>IFERROR(VLOOKUP(B2176,Listor!$A$6:$C$62,3,FALSE),"")</f>
        <v/>
      </c>
      <c r="E2176" s="110" t="s">
        <v>79</v>
      </c>
      <c r="F2176" s="66"/>
      <c r="G2176" s="35" t="str">
        <f>IFERROR(VLOOKUP(B2176,Listor!$A$6:$G$62,7,FALSE),"")</f>
        <v/>
      </c>
      <c r="H2176" s="63" t="str">
        <f>IFERROR(VLOOKUP(B2176,Listor!$N$6:$O$47,2,FALSE),"")</f>
        <v/>
      </c>
      <c r="I2176" s="63" t="str">
        <f t="shared" si="103"/>
        <v/>
      </c>
      <c r="J2176" s="96" t="str">
        <f>IFERROR(VLOOKUP(B2176,Listor!$N$6:$P$47,3,FALSE)*I2176,"")</f>
        <v/>
      </c>
      <c r="K2176" s="81"/>
      <c r="L2176" s="88" t="str">
        <f>IFERROR((VLOOKUP(B2176,Listor!$N$6:$P$47,3,FALSE)*Biologiska!K2176)+(VLOOKUP(B2176,Listor!$N$6:$Q$47,4,FALSE)),"")</f>
        <v/>
      </c>
      <c r="M2176" s="63" t="str">
        <f t="shared" si="104"/>
        <v/>
      </c>
      <c r="N2176" s="75"/>
      <c r="O2176" s="84" t="str">
        <f t="shared" si="105"/>
        <v/>
      </c>
      <c r="P2176" s="107"/>
      <c r="Q2176" s="87" t="s">
        <v>79</v>
      </c>
      <c r="R2176" s="87"/>
      <c r="S2176" s="87"/>
      <c r="T2176" s="87"/>
      <c r="U2176" s="87"/>
      <c r="V2176" s="86" t="s">
        <v>79</v>
      </c>
      <c r="W2176" s="75"/>
      <c r="X2176" s="102" t="s">
        <v>79</v>
      </c>
      <c r="Y2176" s="63" t="str">
        <f>IFERROR(IF(VLOOKUP(X2176,Listor!$T$6:$U$7,2,FALSE)&lt;O2176,TRUE),"")</f>
        <v/>
      </c>
      <c r="Z2176" s="87"/>
      <c r="AA2176" s="104"/>
    </row>
    <row r="2177" spans="2:27" x14ac:dyDescent="0.25">
      <c r="B2177" s="68" t="s">
        <v>68</v>
      </c>
      <c r="C2177" s="80" t="str">
        <f>IFERROR(VLOOKUP(B2177,Listor!$A$6:$B$62,2,FALSE),"")</f>
        <v/>
      </c>
      <c r="D2177" s="80" t="str">
        <f>IFERROR(VLOOKUP(B2177,Listor!$A$6:$C$62,3,FALSE),"")</f>
        <v/>
      </c>
      <c r="E2177" s="110" t="s">
        <v>79</v>
      </c>
      <c r="F2177" s="66"/>
      <c r="G2177" s="35" t="str">
        <f>IFERROR(VLOOKUP(B2177,Listor!$A$6:$G$62,7,FALSE),"")</f>
        <v/>
      </c>
      <c r="H2177" s="63" t="str">
        <f>IFERROR(VLOOKUP(B2177,Listor!$N$6:$O$47,2,FALSE),"")</f>
        <v/>
      </c>
      <c r="I2177" s="63" t="str">
        <f t="shared" si="103"/>
        <v/>
      </c>
      <c r="J2177" s="96" t="str">
        <f>IFERROR(VLOOKUP(B2177,Listor!$N$6:$P$47,3,FALSE)*I2177,"")</f>
        <v/>
      </c>
      <c r="K2177" s="81"/>
      <c r="L2177" s="88" t="str">
        <f>IFERROR((VLOOKUP(B2177,Listor!$N$6:$P$47,3,FALSE)*Biologiska!K2177)+(VLOOKUP(B2177,Listor!$N$6:$Q$47,4,FALSE)),"")</f>
        <v/>
      </c>
      <c r="M2177" s="63" t="str">
        <f t="shared" si="104"/>
        <v/>
      </c>
      <c r="N2177" s="75"/>
      <c r="O2177" s="84" t="str">
        <f t="shared" si="105"/>
        <v/>
      </c>
      <c r="P2177" s="107"/>
      <c r="Q2177" s="87" t="s">
        <v>79</v>
      </c>
      <c r="R2177" s="87"/>
      <c r="S2177" s="87"/>
      <c r="T2177" s="87"/>
      <c r="U2177" s="87"/>
      <c r="V2177" s="86" t="s">
        <v>79</v>
      </c>
      <c r="W2177" s="75"/>
      <c r="X2177" s="102" t="s">
        <v>79</v>
      </c>
      <c r="Y2177" s="63" t="str">
        <f>IFERROR(IF(VLOOKUP(X2177,Listor!$T$6:$U$7,2,FALSE)&lt;O2177,TRUE),"")</f>
        <v/>
      </c>
      <c r="Z2177" s="87"/>
      <c r="AA2177" s="104"/>
    </row>
    <row r="2178" spans="2:27" x14ac:dyDescent="0.25">
      <c r="B2178" s="68" t="s">
        <v>68</v>
      </c>
      <c r="C2178" s="80" t="str">
        <f>IFERROR(VLOOKUP(B2178,Listor!$A$6:$B$62,2,FALSE),"")</f>
        <v/>
      </c>
      <c r="D2178" s="80" t="str">
        <f>IFERROR(VLOOKUP(B2178,Listor!$A$6:$C$62,3,FALSE),"")</f>
        <v/>
      </c>
      <c r="E2178" s="110" t="s">
        <v>79</v>
      </c>
      <c r="F2178" s="66"/>
      <c r="G2178" s="35" t="str">
        <f>IFERROR(VLOOKUP(B2178,Listor!$A$6:$G$62,7,FALSE),"")</f>
        <v/>
      </c>
      <c r="H2178" s="63" t="str">
        <f>IFERROR(VLOOKUP(B2178,Listor!$N$6:$O$47,2,FALSE),"")</f>
        <v/>
      </c>
      <c r="I2178" s="63" t="str">
        <f t="shared" si="103"/>
        <v/>
      </c>
      <c r="J2178" s="96" t="str">
        <f>IFERROR(VLOOKUP(B2178,Listor!$N$6:$P$47,3,FALSE)*I2178,"")</f>
        <v/>
      </c>
      <c r="K2178" s="81"/>
      <c r="L2178" s="88" t="str">
        <f>IFERROR((VLOOKUP(B2178,Listor!$N$6:$P$47,3,FALSE)*Biologiska!K2178)+(VLOOKUP(B2178,Listor!$N$6:$Q$47,4,FALSE)),"")</f>
        <v/>
      </c>
      <c r="M2178" s="63" t="str">
        <f t="shared" si="104"/>
        <v/>
      </c>
      <c r="N2178" s="75"/>
      <c r="O2178" s="84" t="str">
        <f t="shared" si="105"/>
        <v/>
      </c>
      <c r="P2178" s="107"/>
      <c r="Q2178" s="87" t="s">
        <v>79</v>
      </c>
      <c r="R2178" s="87"/>
      <c r="S2178" s="87"/>
      <c r="T2178" s="87"/>
      <c r="U2178" s="87"/>
      <c r="V2178" s="86" t="s">
        <v>79</v>
      </c>
      <c r="W2178" s="75"/>
      <c r="X2178" s="102" t="s">
        <v>79</v>
      </c>
      <c r="Y2178" s="63" t="str">
        <f>IFERROR(IF(VLOOKUP(X2178,Listor!$T$6:$U$7,2,FALSE)&lt;O2178,TRUE),"")</f>
        <v/>
      </c>
      <c r="Z2178" s="87"/>
      <c r="AA2178" s="104"/>
    </row>
    <row r="2179" spans="2:27" x14ac:dyDescent="0.25">
      <c r="B2179" s="68" t="s">
        <v>68</v>
      </c>
      <c r="C2179" s="80" t="str">
        <f>IFERROR(VLOOKUP(B2179,Listor!$A$6:$B$62,2,FALSE),"")</f>
        <v/>
      </c>
      <c r="D2179" s="80" t="str">
        <f>IFERROR(VLOOKUP(B2179,Listor!$A$6:$C$62,3,FALSE),"")</f>
        <v/>
      </c>
      <c r="E2179" s="110" t="s">
        <v>79</v>
      </c>
      <c r="F2179" s="66"/>
      <c r="G2179" s="35" t="str">
        <f>IFERROR(VLOOKUP(B2179,Listor!$A$6:$G$62,7,FALSE),"")</f>
        <v/>
      </c>
      <c r="H2179" s="63" t="str">
        <f>IFERROR(VLOOKUP(B2179,Listor!$N$6:$O$47,2,FALSE),"")</f>
        <v/>
      </c>
      <c r="I2179" s="63" t="str">
        <f t="shared" si="103"/>
        <v/>
      </c>
      <c r="J2179" s="96" t="str">
        <f>IFERROR(VLOOKUP(B2179,Listor!$N$6:$P$47,3,FALSE)*I2179,"")</f>
        <v/>
      </c>
      <c r="K2179" s="81"/>
      <c r="L2179" s="88" t="str">
        <f>IFERROR((VLOOKUP(B2179,Listor!$N$6:$P$47,3,FALSE)*Biologiska!K2179)+(VLOOKUP(B2179,Listor!$N$6:$Q$47,4,FALSE)),"")</f>
        <v/>
      </c>
      <c r="M2179" s="63" t="str">
        <f t="shared" si="104"/>
        <v/>
      </c>
      <c r="N2179" s="75"/>
      <c r="O2179" s="84" t="str">
        <f t="shared" si="105"/>
        <v/>
      </c>
      <c r="P2179" s="107"/>
      <c r="Q2179" s="87" t="s">
        <v>79</v>
      </c>
      <c r="R2179" s="87"/>
      <c r="S2179" s="87"/>
      <c r="T2179" s="87"/>
      <c r="U2179" s="87"/>
      <c r="V2179" s="86" t="s">
        <v>79</v>
      </c>
      <c r="W2179" s="75"/>
      <c r="X2179" s="102" t="s">
        <v>79</v>
      </c>
      <c r="Y2179" s="63" t="str">
        <f>IFERROR(IF(VLOOKUP(X2179,Listor!$T$6:$U$7,2,FALSE)&lt;O2179,TRUE),"")</f>
        <v/>
      </c>
      <c r="Z2179" s="87"/>
      <c r="AA2179" s="104"/>
    </row>
    <row r="2180" spans="2:27" x14ac:dyDescent="0.25">
      <c r="B2180" s="68" t="s">
        <v>68</v>
      </c>
      <c r="C2180" s="80" t="str">
        <f>IFERROR(VLOOKUP(B2180,Listor!$A$6:$B$62,2,FALSE),"")</f>
        <v/>
      </c>
      <c r="D2180" s="80" t="str">
        <f>IFERROR(VLOOKUP(B2180,Listor!$A$6:$C$62,3,FALSE),"")</f>
        <v/>
      </c>
      <c r="E2180" s="110" t="s">
        <v>79</v>
      </c>
      <c r="F2180" s="66"/>
      <c r="G2180" s="35" t="str">
        <f>IFERROR(VLOOKUP(B2180,Listor!$A$6:$G$62,7,FALSE),"")</f>
        <v/>
      </c>
      <c r="H2180" s="63" t="str">
        <f>IFERROR(VLOOKUP(B2180,Listor!$N$6:$O$47,2,FALSE),"")</f>
        <v/>
      </c>
      <c r="I2180" s="63" t="str">
        <f t="shared" si="103"/>
        <v/>
      </c>
      <c r="J2180" s="96" t="str">
        <f>IFERROR(VLOOKUP(B2180,Listor!$N$6:$P$47,3,FALSE)*I2180,"")</f>
        <v/>
      </c>
      <c r="K2180" s="81"/>
      <c r="L2180" s="88" t="str">
        <f>IFERROR((VLOOKUP(B2180,Listor!$N$6:$P$47,3,FALSE)*Biologiska!K2180)+(VLOOKUP(B2180,Listor!$N$6:$Q$47,4,FALSE)),"")</f>
        <v/>
      </c>
      <c r="M2180" s="63" t="str">
        <f t="shared" si="104"/>
        <v/>
      </c>
      <c r="N2180" s="75"/>
      <c r="O2180" s="84" t="str">
        <f t="shared" si="105"/>
        <v/>
      </c>
      <c r="P2180" s="107"/>
      <c r="Q2180" s="87" t="s">
        <v>79</v>
      </c>
      <c r="R2180" s="87"/>
      <c r="S2180" s="87"/>
      <c r="T2180" s="87"/>
      <c r="U2180" s="87"/>
      <c r="V2180" s="86" t="s">
        <v>79</v>
      </c>
      <c r="W2180" s="75"/>
      <c r="X2180" s="102" t="s">
        <v>79</v>
      </c>
      <c r="Y2180" s="63" t="str">
        <f>IFERROR(IF(VLOOKUP(X2180,Listor!$T$6:$U$7,2,FALSE)&lt;O2180,TRUE),"")</f>
        <v/>
      </c>
      <c r="Z2180" s="87"/>
      <c r="AA2180" s="104"/>
    </row>
    <row r="2181" spans="2:27" x14ac:dyDescent="0.25">
      <c r="B2181" s="68" t="s">
        <v>68</v>
      </c>
      <c r="C2181" s="80" t="str">
        <f>IFERROR(VLOOKUP(B2181,Listor!$A$6:$B$62,2,FALSE),"")</f>
        <v/>
      </c>
      <c r="D2181" s="80" t="str">
        <f>IFERROR(VLOOKUP(B2181,Listor!$A$6:$C$62,3,FALSE),"")</f>
        <v/>
      </c>
      <c r="E2181" s="110" t="s">
        <v>79</v>
      </c>
      <c r="F2181" s="66"/>
      <c r="G2181" s="35" t="str">
        <f>IFERROR(VLOOKUP(B2181,Listor!$A$6:$G$62,7,FALSE),"")</f>
        <v/>
      </c>
      <c r="H2181" s="63" t="str">
        <f>IFERROR(VLOOKUP(B2181,Listor!$N$6:$O$47,2,FALSE),"")</f>
        <v/>
      </c>
      <c r="I2181" s="63" t="str">
        <f t="shared" si="103"/>
        <v/>
      </c>
      <c r="J2181" s="96" t="str">
        <f>IFERROR(VLOOKUP(B2181,Listor!$N$6:$P$47,3,FALSE)*I2181,"")</f>
        <v/>
      </c>
      <c r="K2181" s="81"/>
      <c r="L2181" s="88" t="str">
        <f>IFERROR((VLOOKUP(B2181,Listor!$N$6:$P$47,3,FALSE)*Biologiska!K2181)+(VLOOKUP(B2181,Listor!$N$6:$Q$47,4,FALSE)),"")</f>
        <v/>
      </c>
      <c r="M2181" s="63" t="str">
        <f t="shared" si="104"/>
        <v/>
      </c>
      <c r="N2181" s="75"/>
      <c r="O2181" s="84" t="str">
        <f t="shared" si="105"/>
        <v/>
      </c>
      <c r="P2181" s="107"/>
      <c r="Q2181" s="87" t="s">
        <v>79</v>
      </c>
      <c r="R2181" s="87"/>
      <c r="S2181" s="87"/>
      <c r="T2181" s="87"/>
      <c r="U2181" s="87"/>
      <c r="V2181" s="86" t="s">
        <v>79</v>
      </c>
      <c r="W2181" s="75"/>
      <c r="X2181" s="102" t="s">
        <v>79</v>
      </c>
      <c r="Y2181" s="63" t="str">
        <f>IFERROR(IF(VLOOKUP(X2181,Listor!$T$6:$U$7,2,FALSE)&lt;O2181,TRUE),"")</f>
        <v/>
      </c>
      <c r="Z2181" s="87"/>
      <c r="AA2181" s="104"/>
    </row>
    <row r="2182" spans="2:27" x14ac:dyDescent="0.25">
      <c r="B2182" s="68" t="s">
        <v>68</v>
      </c>
      <c r="C2182" s="80" t="str">
        <f>IFERROR(VLOOKUP(B2182,Listor!$A$6:$B$62,2,FALSE),"")</f>
        <v/>
      </c>
      <c r="D2182" s="80" t="str">
        <f>IFERROR(VLOOKUP(B2182,Listor!$A$6:$C$62,3,FALSE),"")</f>
        <v/>
      </c>
      <c r="E2182" s="110" t="s">
        <v>79</v>
      </c>
      <c r="F2182" s="66"/>
      <c r="G2182" s="35" t="str">
        <f>IFERROR(VLOOKUP(B2182,Listor!$A$6:$G$62,7,FALSE),"")</f>
        <v/>
      </c>
      <c r="H2182" s="63" t="str">
        <f>IFERROR(VLOOKUP(B2182,Listor!$N$6:$O$47,2,FALSE),"")</f>
        <v/>
      </c>
      <c r="I2182" s="63" t="str">
        <f t="shared" si="103"/>
        <v/>
      </c>
      <c r="J2182" s="96" t="str">
        <f>IFERROR(VLOOKUP(B2182,Listor!$N$6:$P$47,3,FALSE)*I2182,"")</f>
        <v/>
      </c>
      <c r="K2182" s="81"/>
      <c r="L2182" s="88" t="str">
        <f>IFERROR((VLOOKUP(B2182,Listor!$N$6:$P$47,3,FALSE)*Biologiska!K2182)+(VLOOKUP(B2182,Listor!$N$6:$Q$47,4,FALSE)),"")</f>
        <v/>
      </c>
      <c r="M2182" s="63" t="str">
        <f t="shared" si="104"/>
        <v/>
      </c>
      <c r="N2182" s="75"/>
      <c r="O2182" s="84" t="str">
        <f t="shared" si="105"/>
        <v/>
      </c>
      <c r="P2182" s="107"/>
      <c r="Q2182" s="87" t="s">
        <v>79</v>
      </c>
      <c r="R2182" s="87"/>
      <c r="S2182" s="87"/>
      <c r="T2182" s="87"/>
      <c r="U2182" s="87"/>
      <c r="V2182" s="86" t="s">
        <v>79</v>
      </c>
      <c r="W2182" s="75"/>
      <c r="X2182" s="102" t="s">
        <v>79</v>
      </c>
      <c r="Y2182" s="63" t="str">
        <f>IFERROR(IF(VLOOKUP(X2182,Listor!$T$6:$U$7,2,FALSE)&lt;O2182,TRUE),"")</f>
        <v/>
      </c>
      <c r="Z2182" s="87"/>
      <c r="AA2182" s="104"/>
    </row>
    <row r="2183" spans="2:27" x14ac:dyDescent="0.25">
      <c r="B2183" s="68" t="s">
        <v>68</v>
      </c>
      <c r="C2183" s="80" t="str">
        <f>IFERROR(VLOOKUP(B2183,Listor!$A$6:$B$62,2,FALSE),"")</f>
        <v/>
      </c>
      <c r="D2183" s="80" t="str">
        <f>IFERROR(VLOOKUP(B2183,Listor!$A$6:$C$62,3,FALSE),"")</f>
        <v/>
      </c>
      <c r="E2183" s="110" t="s">
        <v>79</v>
      </c>
      <c r="F2183" s="66"/>
      <c r="G2183" s="35" t="str">
        <f>IFERROR(VLOOKUP(B2183,Listor!$A$6:$G$62,7,FALSE),"")</f>
        <v/>
      </c>
      <c r="H2183" s="63" t="str">
        <f>IFERROR(VLOOKUP(B2183,Listor!$N$6:$O$47,2,FALSE),"")</f>
        <v/>
      </c>
      <c r="I2183" s="63" t="str">
        <f t="shared" si="103"/>
        <v/>
      </c>
      <c r="J2183" s="96" t="str">
        <f>IFERROR(VLOOKUP(B2183,Listor!$N$6:$P$47,3,FALSE)*I2183,"")</f>
        <v/>
      </c>
      <c r="K2183" s="81"/>
      <c r="L2183" s="88" t="str">
        <f>IFERROR((VLOOKUP(B2183,Listor!$N$6:$P$47,3,FALSE)*Biologiska!K2183)+(VLOOKUP(B2183,Listor!$N$6:$Q$47,4,FALSE)),"")</f>
        <v/>
      </c>
      <c r="M2183" s="63" t="str">
        <f t="shared" si="104"/>
        <v/>
      </c>
      <c r="N2183" s="75"/>
      <c r="O2183" s="84" t="str">
        <f t="shared" si="105"/>
        <v/>
      </c>
      <c r="P2183" s="107"/>
      <c r="Q2183" s="87" t="s">
        <v>79</v>
      </c>
      <c r="R2183" s="87"/>
      <c r="S2183" s="87"/>
      <c r="T2183" s="87"/>
      <c r="U2183" s="87"/>
      <c r="V2183" s="86" t="s">
        <v>79</v>
      </c>
      <c r="W2183" s="75"/>
      <c r="X2183" s="102" t="s">
        <v>79</v>
      </c>
      <c r="Y2183" s="63" t="str">
        <f>IFERROR(IF(VLOOKUP(X2183,Listor!$T$6:$U$7,2,FALSE)&lt;O2183,TRUE),"")</f>
        <v/>
      </c>
      <c r="Z2183" s="87"/>
      <c r="AA2183" s="104"/>
    </row>
    <row r="2184" spans="2:27" x14ac:dyDescent="0.25">
      <c r="B2184" s="68" t="s">
        <v>68</v>
      </c>
      <c r="C2184" s="80" t="str">
        <f>IFERROR(VLOOKUP(B2184,Listor!$A$6:$B$62,2,FALSE),"")</f>
        <v/>
      </c>
      <c r="D2184" s="80" t="str">
        <f>IFERROR(VLOOKUP(B2184,Listor!$A$6:$C$62,3,FALSE),"")</f>
        <v/>
      </c>
      <c r="E2184" s="110" t="s">
        <v>79</v>
      </c>
      <c r="F2184" s="66"/>
      <c r="G2184" s="35" t="str">
        <f>IFERROR(VLOOKUP(B2184,Listor!$A$6:$G$62,7,FALSE),"")</f>
        <v/>
      </c>
      <c r="H2184" s="63" t="str">
        <f>IFERROR(VLOOKUP(B2184,Listor!$N$6:$O$47,2,FALSE),"")</f>
        <v/>
      </c>
      <c r="I2184" s="63" t="str">
        <f t="shared" si="103"/>
        <v/>
      </c>
      <c r="J2184" s="96" t="str">
        <f>IFERROR(VLOOKUP(B2184,Listor!$N$6:$P$47,3,FALSE)*I2184,"")</f>
        <v/>
      </c>
      <c r="K2184" s="81"/>
      <c r="L2184" s="88" t="str">
        <f>IFERROR((VLOOKUP(B2184,Listor!$N$6:$P$47,3,FALSE)*Biologiska!K2184)+(VLOOKUP(B2184,Listor!$N$6:$Q$47,4,FALSE)),"")</f>
        <v/>
      </c>
      <c r="M2184" s="63" t="str">
        <f t="shared" si="104"/>
        <v/>
      </c>
      <c r="N2184" s="75"/>
      <c r="O2184" s="84" t="str">
        <f t="shared" si="105"/>
        <v/>
      </c>
      <c r="P2184" s="107"/>
      <c r="Q2184" s="87" t="s">
        <v>79</v>
      </c>
      <c r="R2184" s="87"/>
      <c r="S2184" s="87"/>
      <c r="T2184" s="87"/>
      <c r="U2184" s="87"/>
      <c r="V2184" s="86" t="s">
        <v>79</v>
      </c>
      <c r="W2184" s="75"/>
      <c r="X2184" s="102" t="s">
        <v>79</v>
      </c>
      <c r="Y2184" s="63" t="str">
        <f>IFERROR(IF(VLOOKUP(X2184,Listor!$T$6:$U$7,2,FALSE)&lt;O2184,TRUE),"")</f>
        <v/>
      </c>
      <c r="Z2184" s="87"/>
      <c r="AA2184" s="104"/>
    </row>
    <row r="2185" spans="2:27" x14ac:dyDescent="0.25">
      <c r="B2185" s="68" t="s">
        <v>68</v>
      </c>
      <c r="C2185" s="80" t="str">
        <f>IFERROR(VLOOKUP(B2185,Listor!$A$6:$B$62,2,FALSE),"")</f>
        <v/>
      </c>
      <c r="D2185" s="80" t="str">
        <f>IFERROR(VLOOKUP(B2185,Listor!$A$6:$C$62,3,FALSE),"")</f>
        <v/>
      </c>
      <c r="E2185" s="110" t="s">
        <v>79</v>
      </c>
      <c r="F2185" s="66"/>
      <c r="G2185" s="35" t="str">
        <f>IFERROR(VLOOKUP(B2185,Listor!$A$6:$G$62,7,FALSE),"")</f>
        <v/>
      </c>
      <c r="H2185" s="63" t="str">
        <f>IFERROR(VLOOKUP(B2185,Listor!$N$6:$O$47,2,FALSE),"")</f>
        <v/>
      </c>
      <c r="I2185" s="63" t="str">
        <f t="shared" si="103"/>
        <v/>
      </c>
      <c r="J2185" s="96" t="str">
        <f>IFERROR(VLOOKUP(B2185,Listor!$N$6:$P$47,3,FALSE)*I2185,"")</f>
        <v/>
      </c>
      <c r="K2185" s="81"/>
      <c r="L2185" s="88" t="str">
        <f>IFERROR((VLOOKUP(B2185,Listor!$N$6:$P$47,3,FALSE)*Biologiska!K2185)+(VLOOKUP(B2185,Listor!$N$6:$Q$47,4,FALSE)),"")</f>
        <v/>
      </c>
      <c r="M2185" s="63" t="str">
        <f t="shared" si="104"/>
        <v/>
      </c>
      <c r="N2185" s="75"/>
      <c r="O2185" s="84" t="str">
        <f t="shared" si="105"/>
        <v/>
      </c>
      <c r="P2185" s="107"/>
      <c r="Q2185" s="87" t="s">
        <v>79</v>
      </c>
      <c r="R2185" s="87"/>
      <c r="S2185" s="87"/>
      <c r="T2185" s="87"/>
      <c r="U2185" s="87"/>
      <c r="V2185" s="86" t="s">
        <v>79</v>
      </c>
      <c r="W2185" s="75"/>
      <c r="X2185" s="102" t="s">
        <v>79</v>
      </c>
      <c r="Y2185" s="63" t="str">
        <f>IFERROR(IF(VLOOKUP(X2185,Listor!$T$6:$U$7,2,FALSE)&lt;O2185,TRUE),"")</f>
        <v/>
      </c>
      <c r="Z2185" s="87"/>
      <c r="AA2185" s="104"/>
    </row>
    <row r="2186" spans="2:27" x14ac:dyDescent="0.25">
      <c r="B2186" s="68" t="s">
        <v>68</v>
      </c>
      <c r="C2186" s="80" t="str">
        <f>IFERROR(VLOOKUP(B2186,Listor!$A$6:$B$62,2,FALSE),"")</f>
        <v/>
      </c>
      <c r="D2186" s="80" t="str">
        <f>IFERROR(VLOOKUP(B2186,Listor!$A$6:$C$62,3,FALSE),"")</f>
        <v/>
      </c>
      <c r="E2186" s="110" t="s">
        <v>79</v>
      </c>
      <c r="F2186" s="66"/>
      <c r="G2186" s="35" t="str">
        <f>IFERROR(VLOOKUP(B2186,Listor!$A$6:$G$62,7,FALSE),"")</f>
        <v/>
      </c>
      <c r="H2186" s="63" t="str">
        <f>IFERROR(VLOOKUP(B2186,Listor!$N$6:$O$47,2,FALSE),"")</f>
        <v/>
      </c>
      <c r="I2186" s="63" t="str">
        <f t="shared" si="103"/>
        <v/>
      </c>
      <c r="J2186" s="96" t="str">
        <f>IFERROR(VLOOKUP(B2186,Listor!$N$6:$P$47,3,FALSE)*I2186,"")</f>
        <v/>
      </c>
      <c r="K2186" s="81"/>
      <c r="L2186" s="88" t="str">
        <f>IFERROR((VLOOKUP(B2186,Listor!$N$6:$P$47,3,FALSE)*Biologiska!K2186)+(VLOOKUP(B2186,Listor!$N$6:$Q$47,4,FALSE)),"")</f>
        <v/>
      </c>
      <c r="M2186" s="63" t="str">
        <f t="shared" si="104"/>
        <v/>
      </c>
      <c r="N2186" s="75"/>
      <c r="O2186" s="84" t="str">
        <f t="shared" si="105"/>
        <v/>
      </c>
      <c r="P2186" s="107"/>
      <c r="Q2186" s="87" t="s">
        <v>79</v>
      </c>
      <c r="R2186" s="87"/>
      <c r="S2186" s="87"/>
      <c r="T2186" s="87"/>
      <c r="U2186" s="87"/>
      <c r="V2186" s="86" t="s">
        <v>79</v>
      </c>
      <c r="W2186" s="75"/>
      <c r="X2186" s="102" t="s">
        <v>79</v>
      </c>
      <c r="Y2186" s="63" t="str">
        <f>IFERROR(IF(VLOOKUP(X2186,Listor!$T$6:$U$7,2,FALSE)&lt;O2186,TRUE),"")</f>
        <v/>
      </c>
      <c r="Z2186" s="87"/>
      <c r="AA2186" s="104"/>
    </row>
    <row r="2187" spans="2:27" x14ac:dyDescent="0.25">
      <c r="B2187" s="68" t="s">
        <v>68</v>
      </c>
      <c r="C2187" s="80" t="str">
        <f>IFERROR(VLOOKUP(B2187,Listor!$A$6:$B$62,2,FALSE),"")</f>
        <v/>
      </c>
      <c r="D2187" s="80" t="str">
        <f>IFERROR(VLOOKUP(B2187,Listor!$A$6:$C$62,3,FALSE),"")</f>
        <v/>
      </c>
      <c r="E2187" s="110" t="s">
        <v>79</v>
      </c>
      <c r="F2187" s="66"/>
      <c r="G2187" s="35" t="str">
        <f>IFERROR(VLOOKUP(B2187,Listor!$A$6:$G$62,7,FALSE),"")</f>
        <v/>
      </c>
      <c r="H2187" s="63" t="str">
        <f>IFERROR(VLOOKUP(B2187,Listor!$N$6:$O$47,2,FALSE),"")</f>
        <v/>
      </c>
      <c r="I2187" s="63" t="str">
        <f t="shared" si="103"/>
        <v/>
      </c>
      <c r="J2187" s="96" t="str">
        <f>IFERROR(VLOOKUP(B2187,Listor!$N$6:$P$47,3,FALSE)*I2187,"")</f>
        <v/>
      </c>
      <c r="K2187" s="81"/>
      <c r="L2187" s="88" t="str">
        <f>IFERROR((VLOOKUP(B2187,Listor!$N$6:$P$47,3,FALSE)*Biologiska!K2187)+(VLOOKUP(B2187,Listor!$N$6:$Q$47,4,FALSE)),"")</f>
        <v/>
      </c>
      <c r="M2187" s="63" t="str">
        <f t="shared" si="104"/>
        <v/>
      </c>
      <c r="N2187" s="75"/>
      <c r="O2187" s="84" t="str">
        <f t="shared" si="105"/>
        <v/>
      </c>
      <c r="P2187" s="107"/>
      <c r="Q2187" s="87" t="s">
        <v>79</v>
      </c>
      <c r="R2187" s="87"/>
      <c r="S2187" s="87"/>
      <c r="T2187" s="87"/>
      <c r="U2187" s="87"/>
      <c r="V2187" s="86" t="s">
        <v>79</v>
      </c>
      <c r="W2187" s="75"/>
      <c r="X2187" s="102" t="s">
        <v>79</v>
      </c>
      <c r="Y2187" s="63" t="str">
        <f>IFERROR(IF(VLOOKUP(X2187,Listor!$T$6:$U$7,2,FALSE)&lt;O2187,TRUE),"")</f>
        <v/>
      </c>
      <c r="Z2187" s="87"/>
      <c r="AA2187" s="104"/>
    </row>
    <row r="2188" spans="2:27" x14ac:dyDescent="0.25">
      <c r="B2188" s="68" t="s">
        <v>68</v>
      </c>
      <c r="C2188" s="80" t="str">
        <f>IFERROR(VLOOKUP(B2188,Listor!$A$6:$B$62,2,FALSE),"")</f>
        <v/>
      </c>
      <c r="D2188" s="80" t="str">
        <f>IFERROR(VLOOKUP(B2188,Listor!$A$6:$C$62,3,FALSE),"")</f>
        <v/>
      </c>
      <c r="E2188" s="110" t="s">
        <v>79</v>
      </c>
      <c r="F2188" s="66"/>
      <c r="G2188" s="35" t="str">
        <f>IFERROR(VLOOKUP(B2188,Listor!$A$6:$G$62,7,FALSE),"")</f>
        <v/>
      </c>
      <c r="H2188" s="63" t="str">
        <f>IFERROR(VLOOKUP(B2188,Listor!$N$6:$O$47,2,FALSE),"")</f>
        <v/>
      </c>
      <c r="I2188" s="63" t="str">
        <f t="shared" si="103"/>
        <v/>
      </c>
      <c r="J2188" s="96" t="str">
        <f>IFERROR(VLOOKUP(B2188,Listor!$N$6:$P$47,3,FALSE)*I2188,"")</f>
        <v/>
      </c>
      <c r="K2188" s="81"/>
      <c r="L2188" s="88" t="str">
        <f>IFERROR((VLOOKUP(B2188,Listor!$N$6:$P$47,3,FALSE)*Biologiska!K2188)+(VLOOKUP(B2188,Listor!$N$6:$Q$47,4,FALSE)),"")</f>
        <v/>
      </c>
      <c r="M2188" s="63" t="str">
        <f t="shared" si="104"/>
        <v/>
      </c>
      <c r="N2188" s="75"/>
      <c r="O2188" s="84" t="str">
        <f t="shared" si="105"/>
        <v/>
      </c>
      <c r="P2188" s="107"/>
      <c r="Q2188" s="87" t="s">
        <v>79</v>
      </c>
      <c r="R2188" s="87"/>
      <c r="S2188" s="87"/>
      <c r="T2188" s="87"/>
      <c r="U2188" s="87"/>
      <c r="V2188" s="86" t="s">
        <v>79</v>
      </c>
      <c r="W2188" s="75"/>
      <c r="X2188" s="102" t="s">
        <v>79</v>
      </c>
      <c r="Y2188" s="63" t="str">
        <f>IFERROR(IF(VLOOKUP(X2188,Listor!$T$6:$U$7,2,FALSE)&lt;O2188,TRUE),"")</f>
        <v/>
      </c>
      <c r="Z2188" s="87"/>
      <c r="AA2188" s="104"/>
    </row>
    <row r="2189" spans="2:27" x14ac:dyDescent="0.25">
      <c r="B2189" s="68" t="s">
        <v>68</v>
      </c>
      <c r="C2189" s="80" t="str">
        <f>IFERROR(VLOOKUP(B2189,Listor!$A$6:$B$62,2,FALSE),"")</f>
        <v/>
      </c>
      <c r="D2189" s="80" t="str">
        <f>IFERROR(VLOOKUP(B2189,Listor!$A$6:$C$62,3,FALSE),"")</f>
        <v/>
      </c>
      <c r="E2189" s="110" t="s">
        <v>79</v>
      </c>
      <c r="F2189" s="66"/>
      <c r="G2189" s="35" t="str">
        <f>IFERROR(VLOOKUP(B2189,Listor!$A$6:$G$62,7,FALSE),"")</f>
        <v/>
      </c>
      <c r="H2189" s="63" t="str">
        <f>IFERROR(VLOOKUP(B2189,Listor!$N$6:$O$47,2,FALSE),"")</f>
        <v/>
      </c>
      <c r="I2189" s="63" t="str">
        <f t="shared" si="103"/>
        <v/>
      </c>
      <c r="J2189" s="96" t="str">
        <f>IFERROR(VLOOKUP(B2189,Listor!$N$6:$P$47,3,FALSE)*I2189,"")</f>
        <v/>
      </c>
      <c r="K2189" s="81"/>
      <c r="L2189" s="88" t="str">
        <f>IFERROR((VLOOKUP(B2189,Listor!$N$6:$P$47,3,FALSE)*Biologiska!K2189)+(VLOOKUP(B2189,Listor!$N$6:$Q$47,4,FALSE)),"")</f>
        <v/>
      </c>
      <c r="M2189" s="63" t="str">
        <f t="shared" si="104"/>
        <v/>
      </c>
      <c r="N2189" s="75"/>
      <c r="O2189" s="84" t="str">
        <f t="shared" si="105"/>
        <v/>
      </c>
      <c r="P2189" s="107"/>
      <c r="Q2189" s="87" t="s">
        <v>79</v>
      </c>
      <c r="R2189" s="87"/>
      <c r="S2189" s="87"/>
      <c r="T2189" s="87"/>
      <c r="U2189" s="87"/>
      <c r="V2189" s="86" t="s">
        <v>79</v>
      </c>
      <c r="W2189" s="75"/>
      <c r="X2189" s="102" t="s">
        <v>79</v>
      </c>
      <c r="Y2189" s="63" t="str">
        <f>IFERROR(IF(VLOOKUP(X2189,Listor!$T$6:$U$7,2,FALSE)&lt;O2189,TRUE),"")</f>
        <v/>
      </c>
      <c r="Z2189" s="87"/>
      <c r="AA2189" s="104"/>
    </row>
    <row r="2190" spans="2:27" x14ac:dyDescent="0.25">
      <c r="B2190" s="68" t="s">
        <v>68</v>
      </c>
      <c r="C2190" s="80" t="str">
        <f>IFERROR(VLOOKUP(B2190,Listor!$A$6:$B$62,2,FALSE),"")</f>
        <v/>
      </c>
      <c r="D2190" s="80" t="str">
        <f>IFERROR(VLOOKUP(B2190,Listor!$A$6:$C$62,3,FALSE),"")</f>
        <v/>
      </c>
      <c r="E2190" s="110" t="s">
        <v>79</v>
      </c>
      <c r="F2190" s="66"/>
      <c r="G2190" s="35" t="str">
        <f>IFERROR(VLOOKUP(B2190,Listor!$A$6:$G$62,7,FALSE),"")</f>
        <v/>
      </c>
      <c r="H2190" s="63" t="str">
        <f>IFERROR(VLOOKUP(B2190,Listor!$N$6:$O$47,2,FALSE),"")</f>
        <v/>
      </c>
      <c r="I2190" s="63" t="str">
        <f t="shared" si="103"/>
        <v/>
      </c>
      <c r="J2190" s="96" t="str">
        <f>IFERROR(VLOOKUP(B2190,Listor!$N$6:$P$47,3,FALSE)*I2190,"")</f>
        <v/>
      </c>
      <c r="K2190" s="81"/>
      <c r="L2190" s="88" t="str">
        <f>IFERROR((VLOOKUP(B2190,Listor!$N$6:$P$47,3,FALSE)*Biologiska!K2190)+(VLOOKUP(B2190,Listor!$N$6:$Q$47,4,FALSE)),"")</f>
        <v/>
      </c>
      <c r="M2190" s="63" t="str">
        <f t="shared" si="104"/>
        <v/>
      </c>
      <c r="N2190" s="75"/>
      <c r="O2190" s="84" t="str">
        <f t="shared" si="105"/>
        <v/>
      </c>
      <c r="P2190" s="107"/>
      <c r="Q2190" s="87" t="s">
        <v>79</v>
      </c>
      <c r="R2190" s="87"/>
      <c r="S2190" s="87"/>
      <c r="T2190" s="87"/>
      <c r="U2190" s="87"/>
      <c r="V2190" s="86" t="s">
        <v>79</v>
      </c>
      <c r="W2190" s="75"/>
      <c r="X2190" s="102" t="s">
        <v>79</v>
      </c>
      <c r="Y2190" s="63" t="str">
        <f>IFERROR(IF(VLOOKUP(X2190,Listor!$T$6:$U$7,2,FALSE)&lt;O2190,TRUE),"")</f>
        <v/>
      </c>
      <c r="Z2190" s="87"/>
      <c r="AA2190" s="104"/>
    </row>
    <row r="2191" spans="2:27" x14ac:dyDescent="0.25">
      <c r="B2191" s="68" t="s">
        <v>68</v>
      </c>
      <c r="C2191" s="80" t="str">
        <f>IFERROR(VLOOKUP(B2191,Listor!$A$6:$B$62,2,FALSE),"")</f>
        <v/>
      </c>
      <c r="D2191" s="80" t="str">
        <f>IFERROR(VLOOKUP(B2191,Listor!$A$6:$C$62,3,FALSE),"")</f>
        <v/>
      </c>
      <c r="E2191" s="110" t="s">
        <v>79</v>
      </c>
      <c r="F2191" s="66"/>
      <c r="G2191" s="35" t="str">
        <f>IFERROR(VLOOKUP(B2191,Listor!$A$6:$G$62,7,FALSE),"")</f>
        <v/>
      </c>
      <c r="H2191" s="63" t="str">
        <f>IFERROR(VLOOKUP(B2191,Listor!$N$6:$O$47,2,FALSE),"")</f>
        <v/>
      </c>
      <c r="I2191" s="63" t="str">
        <f t="shared" si="103"/>
        <v/>
      </c>
      <c r="J2191" s="96" t="str">
        <f>IFERROR(VLOOKUP(B2191,Listor!$N$6:$P$47,3,FALSE)*I2191,"")</f>
        <v/>
      </c>
      <c r="K2191" s="81"/>
      <c r="L2191" s="88" t="str">
        <f>IFERROR((VLOOKUP(B2191,Listor!$N$6:$P$47,3,FALSE)*Biologiska!K2191)+(VLOOKUP(B2191,Listor!$N$6:$Q$47,4,FALSE)),"")</f>
        <v/>
      </c>
      <c r="M2191" s="63" t="str">
        <f t="shared" si="104"/>
        <v/>
      </c>
      <c r="N2191" s="75"/>
      <c r="O2191" s="84" t="str">
        <f t="shared" si="105"/>
        <v/>
      </c>
      <c r="P2191" s="107"/>
      <c r="Q2191" s="87" t="s">
        <v>79</v>
      </c>
      <c r="R2191" s="87"/>
      <c r="S2191" s="87"/>
      <c r="T2191" s="87"/>
      <c r="U2191" s="87"/>
      <c r="V2191" s="86" t="s">
        <v>79</v>
      </c>
      <c r="W2191" s="75"/>
      <c r="X2191" s="102" t="s">
        <v>79</v>
      </c>
      <c r="Y2191" s="63" t="str">
        <f>IFERROR(IF(VLOOKUP(X2191,Listor!$T$6:$U$7,2,FALSE)&lt;O2191,TRUE),"")</f>
        <v/>
      </c>
      <c r="Z2191" s="87"/>
      <c r="AA2191" s="104"/>
    </row>
    <row r="2192" spans="2:27" x14ac:dyDescent="0.25">
      <c r="B2192" s="68" t="s">
        <v>68</v>
      </c>
      <c r="C2192" s="80" t="str">
        <f>IFERROR(VLOOKUP(B2192,Listor!$A$6:$B$62,2,FALSE),"")</f>
        <v/>
      </c>
      <c r="D2192" s="80" t="str">
        <f>IFERROR(VLOOKUP(B2192,Listor!$A$6:$C$62,3,FALSE),"")</f>
        <v/>
      </c>
      <c r="E2192" s="110" t="s">
        <v>79</v>
      </c>
      <c r="F2192" s="66"/>
      <c r="G2192" s="35" t="str">
        <f>IFERROR(VLOOKUP(B2192,Listor!$A$6:$G$62,7,FALSE),"")</f>
        <v/>
      </c>
      <c r="H2192" s="63" t="str">
        <f>IFERROR(VLOOKUP(B2192,Listor!$N$6:$O$47,2,FALSE),"")</f>
        <v/>
      </c>
      <c r="I2192" s="63" t="str">
        <f t="shared" si="103"/>
        <v/>
      </c>
      <c r="J2192" s="96" t="str">
        <f>IFERROR(VLOOKUP(B2192,Listor!$N$6:$P$47,3,FALSE)*I2192,"")</f>
        <v/>
      </c>
      <c r="K2192" s="81"/>
      <c r="L2192" s="88" t="str">
        <f>IFERROR((VLOOKUP(B2192,Listor!$N$6:$P$47,3,FALSE)*Biologiska!K2192)+(VLOOKUP(B2192,Listor!$N$6:$Q$47,4,FALSE)),"")</f>
        <v/>
      </c>
      <c r="M2192" s="63" t="str">
        <f t="shared" si="104"/>
        <v/>
      </c>
      <c r="N2192" s="75"/>
      <c r="O2192" s="84" t="str">
        <f t="shared" si="105"/>
        <v/>
      </c>
      <c r="P2192" s="107"/>
      <c r="Q2192" s="87" t="s">
        <v>79</v>
      </c>
      <c r="R2192" s="87"/>
      <c r="S2192" s="87"/>
      <c r="T2192" s="87"/>
      <c r="U2192" s="87"/>
      <c r="V2192" s="86" t="s">
        <v>79</v>
      </c>
      <c r="W2192" s="75"/>
      <c r="X2192" s="102" t="s">
        <v>79</v>
      </c>
      <c r="Y2192" s="63" t="str">
        <f>IFERROR(IF(VLOOKUP(X2192,Listor!$T$6:$U$7,2,FALSE)&lt;O2192,TRUE),"")</f>
        <v/>
      </c>
      <c r="Z2192" s="87"/>
      <c r="AA2192" s="104"/>
    </row>
    <row r="2193" spans="2:27" x14ac:dyDescent="0.25">
      <c r="B2193" s="68" t="s">
        <v>68</v>
      </c>
      <c r="C2193" s="80" t="str">
        <f>IFERROR(VLOOKUP(B2193,Listor!$A$6:$B$62,2,FALSE),"")</f>
        <v/>
      </c>
      <c r="D2193" s="80" t="str">
        <f>IFERROR(VLOOKUP(B2193,Listor!$A$6:$C$62,3,FALSE),"")</f>
        <v/>
      </c>
      <c r="E2193" s="110" t="s">
        <v>79</v>
      </c>
      <c r="F2193" s="66"/>
      <c r="G2193" s="35" t="str">
        <f>IFERROR(VLOOKUP(B2193,Listor!$A$6:$G$62,7,FALSE),"")</f>
        <v/>
      </c>
      <c r="H2193" s="63" t="str">
        <f>IFERROR(VLOOKUP(B2193,Listor!$N$6:$O$47,2,FALSE),"")</f>
        <v/>
      </c>
      <c r="I2193" s="63" t="str">
        <f t="shared" si="103"/>
        <v/>
      </c>
      <c r="J2193" s="96" t="str">
        <f>IFERROR(VLOOKUP(B2193,Listor!$N$6:$P$47,3,FALSE)*I2193,"")</f>
        <v/>
      </c>
      <c r="K2193" s="81"/>
      <c r="L2193" s="88" t="str">
        <f>IFERROR((VLOOKUP(B2193,Listor!$N$6:$P$47,3,FALSE)*Biologiska!K2193)+(VLOOKUP(B2193,Listor!$N$6:$Q$47,4,FALSE)),"")</f>
        <v/>
      </c>
      <c r="M2193" s="63" t="str">
        <f t="shared" si="104"/>
        <v/>
      </c>
      <c r="N2193" s="75"/>
      <c r="O2193" s="84" t="str">
        <f t="shared" si="105"/>
        <v/>
      </c>
      <c r="P2193" s="107"/>
      <c r="Q2193" s="87" t="s">
        <v>79</v>
      </c>
      <c r="R2193" s="87"/>
      <c r="S2193" s="87"/>
      <c r="T2193" s="87"/>
      <c r="U2193" s="87"/>
      <c r="V2193" s="86" t="s">
        <v>79</v>
      </c>
      <c r="W2193" s="75"/>
      <c r="X2193" s="102" t="s">
        <v>79</v>
      </c>
      <c r="Y2193" s="63" t="str">
        <f>IFERROR(IF(VLOOKUP(X2193,Listor!$T$6:$U$7,2,FALSE)&lt;O2193,TRUE),"")</f>
        <v/>
      </c>
      <c r="Z2193" s="87"/>
      <c r="AA2193" s="104"/>
    </row>
    <row r="2194" spans="2:27" x14ac:dyDescent="0.25">
      <c r="B2194" s="68" t="s">
        <v>68</v>
      </c>
      <c r="C2194" s="80" t="str">
        <f>IFERROR(VLOOKUP(B2194,Listor!$A$6:$B$62,2,FALSE),"")</f>
        <v/>
      </c>
      <c r="D2194" s="80" t="str">
        <f>IFERROR(VLOOKUP(B2194,Listor!$A$6:$C$62,3,FALSE),"")</f>
        <v/>
      </c>
      <c r="E2194" s="110" t="s">
        <v>79</v>
      </c>
      <c r="F2194" s="66"/>
      <c r="G2194" s="35" t="str">
        <f>IFERROR(VLOOKUP(B2194,Listor!$A$6:$G$62,7,FALSE),"")</f>
        <v/>
      </c>
      <c r="H2194" s="63" t="str">
        <f>IFERROR(VLOOKUP(B2194,Listor!$N$6:$O$47,2,FALSE),"")</f>
        <v/>
      </c>
      <c r="I2194" s="63" t="str">
        <f t="shared" si="103"/>
        <v/>
      </c>
      <c r="J2194" s="96" t="str">
        <f>IFERROR(VLOOKUP(B2194,Listor!$N$6:$P$47,3,FALSE)*I2194,"")</f>
        <v/>
      </c>
      <c r="K2194" s="81"/>
      <c r="L2194" s="88" t="str">
        <f>IFERROR((VLOOKUP(B2194,Listor!$N$6:$P$47,3,FALSE)*Biologiska!K2194)+(VLOOKUP(B2194,Listor!$N$6:$Q$47,4,FALSE)),"")</f>
        <v/>
      </c>
      <c r="M2194" s="63" t="str">
        <f t="shared" si="104"/>
        <v/>
      </c>
      <c r="N2194" s="75"/>
      <c r="O2194" s="84" t="str">
        <f t="shared" si="105"/>
        <v/>
      </c>
      <c r="P2194" s="107"/>
      <c r="Q2194" s="87" t="s">
        <v>79</v>
      </c>
      <c r="R2194" s="87"/>
      <c r="S2194" s="87"/>
      <c r="T2194" s="87"/>
      <c r="U2194" s="87"/>
      <c r="V2194" s="86" t="s">
        <v>79</v>
      </c>
      <c r="W2194" s="75"/>
      <c r="X2194" s="102" t="s">
        <v>79</v>
      </c>
      <c r="Y2194" s="63" t="str">
        <f>IFERROR(IF(VLOOKUP(X2194,Listor!$T$6:$U$7,2,FALSE)&lt;O2194,TRUE),"")</f>
        <v/>
      </c>
      <c r="Z2194" s="87"/>
      <c r="AA2194" s="104"/>
    </row>
    <row r="2195" spans="2:27" x14ac:dyDescent="0.25">
      <c r="B2195" s="68" t="s">
        <v>68</v>
      </c>
      <c r="C2195" s="80" t="str">
        <f>IFERROR(VLOOKUP(B2195,Listor!$A$6:$B$62,2,FALSE),"")</f>
        <v/>
      </c>
      <c r="D2195" s="80" t="str">
        <f>IFERROR(VLOOKUP(B2195,Listor!$A$6:$C$62,3,FALSE),"")</f>
        <v/>
      </c>
      <c r="E2195" s="110" t="s">
        <v>79</v>
      </c>
      <c r="F2195" s="66"/>
      <c r="G2195" s="35" t="str">
        <f>IFERROR(VLOOKUP(B2195,Listor!$A$6:$G$62,7,FALSE),"")</f>
        <v/>
      </c>
      <c r="H2195" s="63" t="str">
        <f>IFERROR(VLOOKUP(B2195,Listor!$N$6:$O$47,2,FALSE),"")</f>
        <v/>
      </c>
      <c r="I2195" s="63" t="str">
        <f t="shared" si="103"/>
        <v/>
      </c>
      <c r="J2195" s="96" t="str">
        <f>IFERROR(VLOOKUP(B2195,Listor!$N$6:$P$47,3,FALSE)*I2195,"")</f>
        <v/>
      </c>
      <c r="K2195" s="81"/>
      <c r="L2195" s="88" t="str">
        <f>IFERROR((VLOOKUP(B2195,Listor!$N$6:$P$47,3,FALSE)*Biologiska!K2195)+(VLOOKUP(B2195,Listor!$N$6:$Q$47,4,FALSE)),"")</f>
        <v/>
      </c>
      <c r="M2195" s="63" t="str">
        <f t="shared" si="104"/>
        <v/>
      </c>
      <c r="N2195" s="75"/>
      <c r="O2195" s="84" t="str">
        <f t="shared" si="105"/>
        <v/>
      </c>
      <c r="P2195" s="107"/>
      <c r="Q2195" s="87" t="s">
        <v>79</v>
      </c>
      <c r="R2195" s="87"/>
      <c r="S2195" s="87"/>
      <c r="T2195" s="87"/>
      <c r="U2195" s="87"/>
      <c r="V2195" s="86" t="s">
        <v>79</v>
      </c>
      <c r="W2195" s="75"/>
      <c r="X2195" s="102" t="s">
        <v>79</v>
      </c>
      <c r="Y2195" s="63" t="str">
        <f>IFERROR(IF(VLOOKUP(X2195,Listor!$T$6:$U$7,2,FALSE)&lt;O2195,TRUE),"")</f>
        <v/>
      </c>
      <c r="Z2195" s="87"/>
      <c r="AA2195" s="104"/>
    </row>
    <row r="2196" spans="2:27" x14ac:dyDescent="0.25">
      <c r="B2196" s="68" t="s">
        <v>68</v>
      </c>
      <c r="C2196" s="80" t="str">
        <f>IFERROR(VLOOKUP(B2196,Listor!$A$6:$B$62,2,FALSE),"")</f>
        <v/>
      </c>
      <c r="D2196" s="80" t="str">
        <f>IFERROR(VLOOKUP(B2196,Listor!$A$6:$C$62,3,FALSE),"")</f>
        <v/>
      </c>
      <c r="E2196" s="110" t="s">
        <v>79</v>
      </c>
      <c r="F2196" s="66"/>
      <c r="G2196" s="35" t="str">
        <f>IFERROR(VLOOKUP(B2196,Listor!$A$6:$G$62,7,FALSE),"")</f>
        <v/>
      </c>
      <c r="H2196" s="63" t="str">
        <f>IFERROR(VLOOKUP(B2196,Listor!$N$6:$O$47,2,FALSE),"")</f>
        <v/>
      </c>
      <c r="I2196" s="63" t="str">
        <f t="shared" si="103"/>
        <v/>
      </c>
      <c r="J2196" s="96" t="str">
        <f>IFERROR(VLOOKUP(B2196,Listor!$N$6:$P$47,3,FALSE)*I2196,"")</f>
        <v/>
      </c>
      <c r="K2196" s="81"/>
      <c r="L2196" s="88" t="str">
        <f>IFERROR((VLOOKUP(B2196,Listor!$N$6:$P$47,3,FALSE)*Biologiska!K2196)+(VLOOKUP(B2196,Listor!$N$6:$Q$47,4,FALSE)),"")</f>
        <v/>
      </c>
      <c r="M2196" s="63" t="str">
        <f t="shared" si="104"/>
        <v/>
      </c>
      <c r="N2196" s="75"/>
      <c r="O2196" s="84" t="str">
        <f t="shared" si="105"/>
        <v/>
      </c>
      <c r="P2196" s="107"/>
      <c r="Q2196" s="87" t="s">
        <v>79</v>
      </c>
      <c r="R2196" s="87"/>
      <c r="S2196" s="87"/>
      <c r="T2196" s="87"/>
      <c r="U2196" s="87"/>
      <c r="V2196" s="86" t="s">
        <v>79</v>
      </c>
      <c r="W2196" s="75"/>
      <c r="X2196" s="102" t="s">
        <v>79</v>
      </c>
      <c r="Y2196" s="63" t="str">
        <f>IFERROR(IF(VLOOKUP(X2196,Listor!$T$6:$U$7,2,FALSE)&lt;O2196,TRUE),"")</f>
        <v/>
      </c>
      <c r="Z2196" s="87"/>
      <c r="AA2196" s="104"/>
    </row>
    <row r="2197" spans="2:27" x14ac:dyDescent="0.25">
      <c r="B2197" s="68" t="s">
        <v>68</v>
      </c>
      <c r="C2197" s="80" t="str">
        <f>IFERROR(VLOOKUP(B2197,Listor!$A$6:$B$62,2,FALSE),"")</f>
        <v/>
      </c>
      <c r="D2197" s="80" t="str">
        <f>IFERROR(VLOOKUP(B2197,Listor!$A$6:$C$62,3,FALSE),"")</f>
        <v/>
      </c>
      <c r="E2197" s="110" t="s">
        <v>79</v>
      </c>
      <c r="F2197" s="66"/>
      <c r="G2197" s="35" t="str">
        <f>IFERROR(VLOOKUP(B2197,Listor!$A$6:$G$62,7,FALSE),"")</f>
        <v/>
      </c>
      <c r="H2197" s="63" t="str">
        <f>IFERROR(VLOOKUP(B2197,Listor!$N$6:$O$47,2,FALSE),"")</f>
        <v/>
      </c>
      <c r="I2197" s="63" t="str">
        <f t="shared" si="103"/>
        <v/>
      </c>
      <c r="J2197" s="96" t="str">
        <f>IFERROR(VLOOKUP(B2197,Listor!$N$6:$P$47,3,FALSE)*I2197,"")</f>
        <v/>
      </c>
      <c r="K2197" s="81"/>
      <c r="L2197" s="88" t="str">
        <f>IFERROR((VLOOKUP(B2197,Listor!$N$6:$P$47,3,FALSE)*Biologiska!K2197)+(VLOOKUP(B2197,Listor!$N$6:$Q$47,4,FALSE)),"")</f>
        <v/>
      </c>
      <c r="M2197" s="63" t="str">
        <f t="shared" si="104"/>
        <v/>
      </c>
      <c r="N2197" s="75"/>
      <c r="O2197" s="84" t="str">
        <f t="shared" si="105"/>
        <v/>
      </c>
      <c r="P2197" s="107"/>
      <c r="Q2197" s="87" t="s">
        <v>79</v>
      </c>
      <c r="R2197" s="87"/>
      <c r="S2197" s="87"/>
      <c r="T2197" s="87"/>
      <c r="U2197" s="87"/>
      <c r="V2197" s="86" t="s">
        <v>79</v>
      </c>
      <c r="W2197" s="75"/>
      <c r="X2197" s="102" t="s">
        <v>79</v>
      </c>
      <c r="Y2197" s="63" t="str">
        <f>IFERROR(IF(VLOOKUP(X2197,Listor!$T$6:$U$7,2,FALSE)&lt;O2197,TRUE),"")</f>
        <v/>
      </c>
      <c r="Z2197" s="87"/>
      <c r="AA2197" s="104"/>
    </row>
    <row r="2198" spans="2:27" x14ac:dyDescent="0.25">
      <c r="B2198" s="68" t="s">
        <v>68</v>
      </c>
      <c r="C2198" s="80" t="str">
        <f>IFERROR(VLOOKUP(B2198,Listor!$A$6:$B$62,2,FALSE),"")</f>
        <v/>
      </c>
      <c r="D2198" s="80" t="str">
        <f>IFERROR(VLOOKUP(B2198,Listor!$A$6:$C$62,3,FALSE),"")</f>
        <v/>
      </c>
      <c r="E2198" s="110" t="s">
        <v>79</v>
      </c>
      <c r="F2198" s="66"/>
      <c r="G2198" s="35" t="str">
        <f>IFERROR(VLOOKUP(B2198,Listor!$A$6:$G$62,7,FALSE),"")</f>
        <v/>
      </c>
      <c r="H2198" s="63" t="str">
        <f>IFERROR(VLOOKUP(B2198,Listor!$N$6:$O$47,2,FALSE),"")</f>
        <v/>
      </c>
      <c r="I2198" s="63" t="str">
        <f t="shared" si="103"/>
        <v/>
      </c>
      <c r="J2198" s="96" t="str">
        <f>IFERROR(VLOOKUP(B2198,Listor!$N$6:$P$47,3,FALSE)*I2198,"")</f>
        <v/>
      </c>
      <c r="K2198" s="81"/>
      <c r="L2198" s="88" t="str">
        <f>IFERROR((VLOOKUP(B2198,Listor!$N$6:$P$47,3,FALSE)*Biologiska!K2198)+(VLOOKUP(B2198,Listor!$N$6:$Q$47,4,FALSE)),"")</f>
        <v/>
      </c>
      <c r="M2198" s="63" t="str">
        <f t="shared" si="104"/>
        <v/>
      </c>
      <c r="N2198" s="75"/>
      <c r="O2198" s="84" t="str">
        <f t="shared" si="105"/>
        <v/>
      </c>
      <c r="P2198" s="107"/>
      <c r="Q2198" s="87" t="s">
        <v>79</v>
      </c>
      <c r="R2198" s="87"/>
      <c r="S2198" s="87"/>
      <c r="T2198" s="87"/>
      <c r="U2198" s="87"/>
      <c r="V2198" s="86" t="s">
        <v>79</v>
      </c>
      <c r="W2198" s="75"/>
      <c r="X2198" s="102" t="s">
        <v>79</v>
      </c>
      <c r="Y2198" s="63" t="str">
        <f>IFERROR(IF(VLOOKUP(X2198,Listor!$T$6:$U$7,2,FALSE)&lt;O2198,TRUE),"")</f>
        <v/>
      </c>
      <c r="Z2198" s="87"/>
      <c r="AA2198" s="104"/>
    </row>
    <row r="2199" spans="2:27" x14ac:dyDescent="0.25">
      <c r="B2199" s="68" t="s">
        <v>68</v>
      </c>
      <c r="C2199" s="80" t="str">
        <f>IFERROR(VLOOKUP(B2199,Listor!$A$6:$B$62,2,FALSE),"")</f>
        <v/>
      </c>
      <c r="D2199" s="80" t="str">
        <f>IFERROR(VLOOKUP(B2199,Listor!$A$6:$C$62,3,FALSE),"")</f>
        <v/>
      </c>
      <c r="E2199" s="110" t="s">
        <v>79</v>
      </c>
      <c r="F2199" s="66"/>
      <c r="G2199" s="35" t="str">
        <f>IFERROR(VLOOKUP(B2199,Listor!$A$6:$G$62,7,FALSE),"")</f>
        <v/>
      </c>
      <c r="H2199" s="63" t="str">
        <f>IFERROR(VLOOKUP(B2199,Listor!$N$6:$O$47,2,FALSE),"")</f>
        <v/>
      </c>
      <c r="I2199" s="63" t="str">
        <f t="shared" si="103"/>
        <v/>
      </c>
      <c r="J2199" s="96" t="str">
        <f>IFERROR(VLOOKUP(B2199,Listor!$N$6:$P$47,3,FALSE)*I2199,"")</f>
        <v/>
      </c>
      <c r="K2199" s="81"/>
      <c r="L2199" s="88" t="str">
        <f>IFERROR((VLOOKUP(B2199,Listor!$N$6:$P$47,3,FALSE)*Biologiska!K2199)+(VLOOKUP(B2199,Listor!$N$6:$Q$47,4,FALSE)),"")</f>
        <v/>
      </c>
      <c r="M2199" s="63" t="str">
        <f t="shared" si="104"/>
        <v/>
      </c>
      <c r="N2199" s="75"/>
      <c r="O2199" s="84" t="str">
        <f t="shared" si="105"/>
        <v/>
      </c>
      <c r="P2199" s="107"/>
      <c r="Q2199" s="87" t="s">
        <v>79</v>
      </c>
      <c r="R2199" s="87"/>
      <c r="S2199" s="87"/>
      <c r="T2199" s="87"/>
      <c r="U2199" s="87"/>
      <c r="V2199" s="86" t="s">
        <v>79</v>
      </c>
      <c r="W2199" s="75"/>
      <c r="X2199" s="102" t="s">
        <v>79</v>
      </c>
      <c r="Y2199" s="63" t="str">
        <f>IFERROR(IF(VLOOKUP(X2199,Listor!$T$6:$U$7,2,FALSE)&lt;O2199,TRUE),"")</f>
        <v/>
      </c>
      <c r="Z2199" s="87"/>
      <c r="AA2199" s="104"/>
    </row>
    <row r="2200" spans="2:27" x14ac:dyDescent="0.25">
      <c r="B2200" s="68" t="s">
        <v>68</v>
      </c>
      <c r="C2200" s="80" t="str">
        <f>IFERROR(VLOOKUP(B2200,Listor!$A$6:$B$62,2,FALSE),"")</f>
        <v/>
      </c>
      <c r="D2200" s="80" t="str">
        <f>IFERROR(VLOOKUP(B2200,Listor!$A$6:$C$62,3,FALSE),"")</f>
        <v/>
      </c>
      <c r="E2200" s="110" t="s">
        <v>79</v>
      </c>
      <c r="F2200" s="66"/>
      <c r="G2200" s="35" t="str">
        <f>IFERROR(VLOOKUP(B2200,Listor!$A$6:$G$62,7,FALSE),"")</f>
        <v/>
      </c>
      <c r="H2200" s="63" t="str">
        <f>IFERROR(VLOOKUP(B2200,Listor!$N$6:$O$47,2,FALSE),"")</f>
        <v/>
      </c>
      <c r="I2200" s="63" t="str">
        <f t="shared" si="103"/>
        <v/>
      </c>
      <c r="J2200" s="96" t="str">
        <f>IFERROR(VLOOKUP(B2200,Listor!$N$6:$P$47,3,FALSE)*I2200,"")</f>
        <v/>
      </c>
      <c r="K2200" s="81"/>
      <c r="L2200" s="88" t="str">
        <f>IFERROR((VLOOKUP(B2200,Listor!$N$6:$P$47,3,FALSE)*Biologiska!K2200)+(VLOOKUP(B2200,Listor!$N$6:$Q$47,4,FALSE)),"")</f>
        <v/>
      </c>
      <c r="M2200" s="63" t="str">
        <f t="shared" si="104"/>
        <v/>
      </c>
      <c r="N2200" s="75"/>
      <c r="O2200" s="84" t="str">
        <f t="shared" si="105"/>
        <v/>
      </c>
      <c r="P2200" s="107"/>
      <c r="Q2200" s="87" t="s">
        <v>79</v>
      </c>
      <c r="R2200" s="87"/>
      <c r="S2200" s="87"/>
      <c r="T2200" s="87"/>
      <c r="U2200" s="87"/>
      <c r="V2200" s="86" t="s">
        <v>79</v>
      </c>
      <c r="W2200" s="75"/>
      <c r="X2200" s="102" t="s">
        <v>79</v>
      </c>
      <c r="Y2200" s="63" t="str">
        <f>IFERROR(IF(VLOOKUP(X2200,Listor!$T$6:$U$7,2,FALSE)&lt;O2200,TRUE),"")</f>
        <v/>
      </c>
      <c r="Z2200" s="87"/>
      <c r="AA2200" s="104"/>
    </row>
    <row r="2201" spans="2:27" x14ac:dyDescent="0.25">
      <c r="B2201" s="68" t="s">
        <v>68</v>
      </c>
      <c r="C2201" s="80" t="str">
        <f>IFERROR(VLOOKUP(B2201,Listor!$A$6:$B$62,2,FALSE),"")</f>
        <v/>
      </c>
      <c r="D2201" s="80" t="str">
        <f>IFERROR(VLOOKUP(B2201,Listor!$A$6:$C$62,3,FALSE),"")</f>
        <v/>
      </c>
      <c r="E2201" s="110" t="s">
        <v>79</v>
      </c>
      <c r="F2201" s="66"/>
      <c r="G2201" s="35" t="str">
        <f>IFERROR(VLOOKUP(B2201,Listor!$A$6:$G$62,7,FALSE),"")</f>
        <v/>
      </c>
      <c r="H2201" s="63" t="str">
        <f>IFERROR(VLOOKUP(B2201,Listor!$N$6:$O$47,2,FALSE),"")</f>
        <v/>
      </c>
      <c r="I2201" s="63" t="str">
        <f t="shared" si="103"/>
        <v/>
      </c>
      <c r="J2201" s="96" t="str">
        <f>IFERROR(VLOOKUP(B2201,Listor!$N$6:$P$47,3,FALSE)*I2201,"")</f>
        <v/>
      </c>
      <c r="K2201" s="81"/>
      <c r="L2201" s="88" t="str">
        <f>IFERROR((VLOOKUP(B2201,Listor!$N$6:$P$47,3,FALSE)*Biologiska!K2201)+(VLOOKUP(B2201,Listor!$N$6:$Q$47,4,FALSE)),"")</f>
        <v/>
      </c>
      <c r="M2201" s="63" t="str">
        <f t="shared" si="104"/>
        <v/>
      </c>
      <c r="N2201" s="75"/>
      <c r="O2201" s="84" t="str">
        <f t="shared" si="105"/>
        <v/>
      </c>
      <c r="P2201" s="107"/>
      <c r="Q2201" s="87" t="s">
        <v>79</v>
      </c>
      <c r="R2201" s="87"/>
      <c r="S2201" s="87"/>
      <c r="T2201" s="87"/>
      <c r="U2201" s="87"/>
      <c r="V2201" s="86" t="s">
        <v>79</v>
      </c>
      <c r="W2201" s="75"/>
      <c r="X2201" s="102" t="s">
        <v>79</v>
      </c>
      <c r="Y2201" s="63" t="str">
        <f>IFERROR(IF(VLOOKUP(X2201,Listor!$T$6:$U$7,2,FALSE)&lt;O2201,TRUE),"")</f>
        <v/>
      </c>
      <c r="Z2201" s="87"/>
      <c r="AA2201" s="104"/>
    </row>
    <row r="2202" spans="2:27" x14ac:dyDescent="0.25">
      <c r="B2202" s="68" t="s">
        <v>68</v>
      </c>
      <c r="C2202" s="80" t="str">
        <f>IFERROR(VLOOKUP(B2202,Listor!$A$6:$B$62,2,FALSE),"")</f>
        <v/>
      </c>
      <c r="D2202" s="80" t="str">
        <f>IFERROR(VLOOKUP(B2202,Listor!$A$6:$C$62,3,FALSE),"")</f>
        <v/>
      </c>
      <c r="E2202" s="110" t="s">
        <v>79</v>
      </c>
      <c r="F2202" s="66"/>
      <c r="G2202" s="35" t="str">
        <f>IFERROR(VLOOKUP(B2202,Listor!$A$6:$G$62,7,FALSE),"")</f>
        <v/>
      </c>
      <c r="H2202" s="63" t="str">
        <f>IFERROR(VLOOKUP(B2202,Listor!$N$6:$O$47,2,FALSE),"")</f>
        <v/>
      </c>
      <c r="I2202" s="63" t="str">
        <f t="shared" si="103"/>
        <v/>
      </c>
      <c r="J2202" s="96" t="str">
        <f>IFERROR(VLOOKUP(B2202,Listor!$N$6:$P$47,3,FALSE)*I2202,"")</f>
        <v/>
      </c>
      <c r="K2202" s="81"/>
      <c r="L2202" s="88" t="str">
        <f>IFERROR((VLOOKUP(B2202,Listor!$N$6:$P$47,3,FALSE)*Biologiska!K2202)+(VLOOKUP(B2202,Listor!$N$6:$Q$47,4,FALSE)),"")</f>
        <v/>
      </c>
      <c r="M2202" s="63" t="str">
        <f t="shared" si="104"/>
        <v/>
      </c>
      <c r="N2202" s="75"/>
      <c r="O2202" s="84" t="str">
        <f t="shared" si="105"/>
        <v/>
      </c>
      <c r="P2202" s="107"/>
      <c r="Q2202" s="87" t="s">
        <v>79</v>
      </c>
      <c r="R2202" s="87"/>
      <c r="S2202" s="87"/>
      <c r="T2202" s="87"/>
      <c r="U2202" s="87"/>
      <c r="V2202" s="86" t="s">
        <v>79</v>
      </c>
      <c r="W2202" s="75"/>
      <c r="X2202" s="102" t="s">
        <v>79</v>
      </c>
      <c r="Y2202" s="63" t="str">
        <f>IFERROR(IF(VLOOKUP(X2202,Listor!$T$6:$U$7,2,FALSE)&lt;O2202,TRUE),"")</f>
        <v/>
      </c>
      <c r="Z2202" s="87"/>
      <c r="AA2202" s="104"/>
    </row>
    <row r="2203" spans="2:27" x14ac:dyDescent="0.25">
      <c r="B2203" s="68" t="s">
        <v>68</v>
      </c>
      <c r="C2203" s="80" t="str">
        <f>IFERROR(VLOOKUP(B2203,Listor!$A$6:$B$62,2,FALSE),"")</f>
        <v/>
      </c>
      <c r="D2203" s="80" t="str">
        <f>IFERROR(VLOOKUP(B2203,Listor!$A$6:$C$62,3,FALSE),"")</f>
        <v/>
      </c>
      <c r="E2203" s="110" t="s">
        <v>79</v>
      </c>
      <c r="F2203" s="66"/>
      <c r="G2203" s="35" t="str">
        <f>IFERROR(VLOOKUP(B2203,Listor!$A$6:$G$62,7,FALSE),"")</f>
        <v/>
      </c>
      <c r="H2203" s="63" t="str">
        <f>IFERROR(VLOOKUP(B2203,Listor!$N$6:$O$47,2,FALSE),"")</f>
        <v/>
      </c>
      <c r="I2203" s="63" t="str">
        <f t="shared" si="103"/>
        <v/>
      </c>
      <c r="J2203" s="96" t="str">
        <f>IFERROR(VLOOKUP(B2203,Listor!$N$6:$P$47,3,FALSE)*I2203,"")</f>
        <v/>
      </c>
      <c r="K2203" s="81"/>
      <c r="L2203" s="88" t="str">
        <f>IFERROR((VLOOKUP(B2203,Listor!$N$6:$P$47,3,FALSE)*Biologiska!K2203)+(VLOOKUP(B2203,Listor!$N$6:$Q$47,4,FALSE)),"")</f>
        <v/>
      </c>
      <c r="M2203" s="63" t="str">
        <f t="shared" si="104"/>
        <v/>
      </c>
      <c r="N2203" s="75"/>
      <c r="O2203" s="84" t="str">
        <f t="shared" si="105"/>
        <v/>
      </c>
      <c r="P2203" s="107"/>
      <c r="Q2203" s="87" t="s">
        <v>79</v>
      </c>
      <c r="R2203" s="87"/>
      <c r="S2203" s="87"/>
      <c r="T2203" s="87"/>
      <c r="U2203" s="87"/>
      <c r="V2203" s="86" t="s">
        <v>79</v>
      </c>
      <c r="W2203" s="75"/>
      <c r="X2203" s="102" t="s">
        <v>79</v>
      </c>
      <c r="Y2203" s="63" t="str">
        <f>IFERROR(IF(VLOOKUP(X2203,Listor!$T$6:$U$7,2,FALSE)&lt;O2203,TRUE),"")</f>
        <v/>
      </c>
      <c r="Z2203" s="87"/>
      <c r="AA2203" s="104"/>
    </row>
    <row r="2204" spans="2:27" x14ac:dyDescent="0.25">
      <c r="B2204" s="68" t="s">
        <v>68</v>
      </c>
      <c r="C2204" s="80" t="str">
        <f>IFERROR(VLOOKUP(B2204,Listor!$A$6:$B$62,2,FALSE),"")</f>
        <v/>
      </c>
      <c r="D2204" s="80" t="str">
        <f>IFERROR(VLOOKUP(B2204,Listor!$A$6:$C$62,3,FALSE),"")</f>
        <v/>
      </c>
      <c r="E2204" s="110" t="s">
        <v>79</v>
      </c>
      <c r="F2204" s="66"/>
      <c r="G2204" s="35" t="str">
        <f>IFERROR(VLOOKUP(B2204,Listor!$A$6:$G$62,7,FALSE),"")</f>
        <v/>
      </c>
      <c r="H2204" s="63" t="str">
        <f>IFERROR(VLOOKUP(B2204,Listor!$N$6:$O$47,2,FALSE),"")</f>
        <v/>
      </c>
      <c r="I2204" s="63" t="str">
        <f t="shared" si="103"/>
        <v/>
      </c>
      <c r="J2204" s="96" t="str">
        <f>IFERROR(VLOOKUP(B2204,Listor!$N$6:$P$47,3,FALSE)*I2204,"")</f>
        <v/>
      </c>
      <c r="K2204" s="81"/>
      <c r="L2204" s="88" t="str">
        <f>IFERROR((VLOOKUP(B2204,Listor!$N$6:$P$47,3,FALSE)*Biologiska!K2204)+(VLOOKUP(B2204,Listor!$N$6:$Q$47,4,FALSE)),"")</f>
        <v/>
      </c>
      <c r="M2204" s="63" t="str">
        <f t="shared" si="104"/>
        <v/>
      </c>
      <c r="N2204" s="75"/>
      <c r="O2204" s="84" t="str">
        <f t="shared" si="105"/>
        <v/>
      </c>
      <c r="P2204" s="107"/>
      <c r="Q2204" s="87" t="s">
        <v>79</v>
      </c>
      <c r="R2204" s="87"/>
      <c r="S2204" s="87"/>
      <c r="T2204" s="87"/>
      <c r="U2204" s="87"/>
      <c r="V2204" s="86" t="s">
        <v>79</v>
      </c>
      <c r="W2204" s="75"/>
      <c r="X2204" s="102" t="s">
        <v>79</v>
      </c>
      <c r="Y2204" s="63" t="str">
        <f>IFERROR(IF(VLOOKUP(X2204,Listor!$T$6:$U$7,2,FALSE)&lt;O2204,TRUE),"")</f>
        <v/>
      </c>
      <c r="Z2204" s="87"/>
      <c r="AA2204" s="104"/>
    </row>
    <row r="2205" spans="2:27" x14ac:dyDescent="0.25">
      <c r="B2205" s="68" t="s">
        <v>68</v>
      </c>
      <c r="C2205" s="80" t="str">
        <f>IFERROR(VLOOKUP(B2205,Listor!$A$6:$B$62,2,FALSE),"")</f>
        <v/>
      </c>
      <c r="D2205" s="80" t="str">
        <f>IFERROR(VLOOKUP(B2205,Listor!$A$6:$C$62,3,FALSE),"")</f>
        <v/>
      </c>
      <c r="E2205" s="110" t="s">
        <v>79</v>
      </c>
      <c r="F2205" s="66"/>
      <c r="G2205" s="35" t="str">
        <f>IFERROR(VLOOKUP(B2205,Listor!$A$6:$G$62,7,FALSE),"")</f>
        <v/>
      </c>
      <c r="H2205" s="63" t="str">
        <f>IFERROR(VLOOKUP(B2205,Listor!$N$6:$O$47,2,FALSE),"")</f>
        <v/>
      </c>
      <c r="I2205" s="63" t="str">
        <f t="shared" si="103"/>
        <v/>
      </c>
      <c r="J2205" s="96" t="str">
        <f>IFERROR(VLOOKUP(B2205,Listor!$N$6:$P$47,3,FALSE)*I2205,"")</f>
        <v/>
      </c>
      <c r="K2205" s="81"/>
      <c r="L2205" s="88" t="str">
        <f>IFERROR((VLOOKUP(B2205,Listor!$N$6:$P$47,3,FALSE)*Biologiska!K2205)+(VLOOKUP(B2205,Listor!$N$6:$Q$47,4,FALSE)),"")</f>
        <v/>
      </c>
      <c r="M2205" s="63" t="str">
        <f t="shared" si="104"/>
        <v/>
      </c>
      <c r="N2205" s="75"/>
      <c r="O2205" s="84" t="str">
        <f t="shared" si="105"/>
        <v/>
      </c>
      <c r="P2205" s="107"/>
      <c r="Q2205" s="87" t="s">
        <v>79</v>
      </c>
      <c r="R2205" s="87"/>
      <c r="S2205" s="87"/>
      <c r="T2205" s="87"/>
      <c r="U2205" s="87"/>
      <c r="V2205" s="86" t="s">
        <v>79</v>
      </c>
      <c r="W2205" s="75"/>
      <c r="X2205" s="102" t="s">
        <v>79</v>
      </c>
      <c r="Y2205" s="63" t="str">
        <f>IFERROR(IF(VLOOKUP(X2205,Listor!$T$6:$U$7,2,FALSE)&lt;O2205,TRUE),"")</f>
        <v/>
      </c>
      <c r="Z2205" s="87"/>
      <c r="AA2205" s="104"/>
    </row>
    <row r="2206" spans="2:27" x14ac:dyDescent="0.25">
      <c r="B2206" s="68" t="s">
        <v>68</v>
      </c>
      <c r="C2206" s="80" t="str">
        <f>IFERROR(VLOOKUP(B2206,Listor!$A$6:$B$62,2,FALSE),"")</f>
        <v/>
      </c>
      <c r="D2206" s="80" t="str">
        <f>IFERROR(VLOOKUP(B2206,Listor!$A$6:$C$62,3,FALSE),"")</f>
        <v/>
      </c>
      <c r="E2206" s="110" t="s">
        <v>79</v>
      </c>
      <c r="F2206" s="66"/>
      <c r="G2206" s="35" t="str">
        <f>IFERROR(VLOOKUP(B2206,Listor!$A$6:$G$62,7,FALSE),"")</f>
        <v/>
      </c>
      <c r="H2206" s="63" t="str">
        <f>IFERROR(VLOOKUP(B2206,Listor!$N$6:$O$47,2,FALSE),"")</f>
        <v/>
      </c>
      <c r="I2206" s="63" t="str">
        <f t="shared" si="103"/>
        <v/>
      </c>
      <c r="J2206" s="96" t="str">
        <f>IFERROR(VLOOKUP(B2206,Listor!$N$6:$P$47,3,FALSE)*I2206,"")</f>
        <v/>
      </c>
      <c r="K2206" s="81"/>
      <c r="L2206" s="88" t="str">
        <f>IFERROR((VLOOKUP(B2206,Listor!$N$6:$P$47,3,FALSE)*Biologiska!K2206)+(VLOOKUP(B2206,Listor!$N$6:$Q$47,4,FALSE)),"")</f>
        <v/>
      </c>
      <c r="M2206" s="63" t="str">
        <f t="shared" si="104"/>
        <v/>
      </c>
      <c r="N2206" s="75"/>
      <c r="O2206" s="84" t="str">
        <f t="shared" si="105"/>
        <v/>
      </c>
      <c r="P2206" s="107"/>
      <c r="Q2206" s="87" t="s">
        <v>79</v>
      </c>
      <c r="R2206" s="87"/>
      <c r="S2206" s="87"/>
      <c r="T2206" s="87"/>
      <c r="U2206" s="87"/>
      <c r="V2206" s="86" t="s">
        <v>79</v>
      </c>
      <c r="W2206" s="75"/>
      <c r="X2206" s="102" t="s">
        <v>79</v>
      </c>
      <c r="Y2206" s="63" t="str">
        <f>IFERROR(IF(VLOOKUP(X2206,Listor!$T$6:$U$7,2,FALSE)&lt;O2206,TRUE),"")</f>
        <v/>
      </c>
      <c r="Z2206" s="87"/>
      <c r="AA2206" s="104"/>
    </row>
    <row r="2207" spans="2:27" x14ac:dyDescent="0.25">
      <c r="B2207" s="68" t="s">
        <v>68</v>
      </c>
      <c r="C2207" s="80" t="str">
        <f>IFERROR(VLOOKUP(B2207,Listor!$A$6:$B$62,2,FALSE),"")</f>
        <v/>
      </c>
      <c r="D2207" s="80" t="str">
        <f>IFERROR(VLOOKUP(B2207,Listor!$A$6:$C$62,3,FALSE),"")</f>
        <v/>
      </c>
      <c r="E2207" s="110" t="s">
        <v>79</v>
      </c>
      <c r="F2207" s="66"/>
      <c r="G2207" s="35" t="str">
        <f>IFERROR(VLOOKUP(B2207,Listor!$A$6:$G$62,7,FALSE),"")</f>
        <v/>
      </c>
      <c r="H2207" s="63" t="str">
        <f>IFERROR(VLOOKUP(B2207,Listor!$N$6:$O$47,2,FALSE),"")</f>
        <v/>
      </c>
      <c r="I2207" s="63" t="str">
        <f t="shared" si="103"/>
        <v/>
      </c>
      <c r="J2207" s="96" t="str">
        <f>IFERROR(VLOOKUP(B2207,Listor!$N$6:$P$47,3,FALSE)*I2207,"")</f>
        <v/>
      </c>
      <c r="K2207" s="81"/>
      <c r="L2207" s="88" t="str">
        <f>IFERROR((VLOOKUP(B2207,Listor!$N$6:$P$47,3,FALSE)*Biologiska!K2207)+(VLOOKUP(B2207,Listor!$N$6:$Q$47,4,FALSE)),"")</f>
        <v/>
      </c>
      <c r="M2207" s="63" t="str">
        <f t="shared" si="104"/>
        <v/>
      </c>
      <c r="N2207" s="75"/>
      <c r="O2207" s="84" t="str">
        <f t="shared" si="105"/>
        <v/>
      </c>
      <c r="P2207" s="107"/>
      <c r="Q2207" s="87" t="s">
        <v>79</v>
      </c>
      <c r="R2207" s="87"/>
      <c r="S2207" s="87"/>
      <c r="T2207" s="87"/>
      <c r="U2207" s="87"/>
      <c r="V2207" s="86" t="s">
        <v>79</v>
      </c>
      <c r="W2207" s="75"/>
      <c r="X2207" s="102" t="s">
        <v>79</v>
      </c>
      <c r="Y2207" s="63" t="str">
        <f>IFERROR(IF(VLOOKUP(X2207,Listor!$T$6:$U$7,2,FALSE)&lt;O2207,TRUE),"")</f>
        <v/>
      </c>
      <c r="Z2207" s="87"/>
      <c r="AA2207" s="104"/>
    </row>
    <row r="2208" spans="2:27" x14ac:dyDescent="0.25">
      <c r="B2208" s="68" t="s">
        <v>68</v>
      </c>
      <c r="C2208" s="80" t="str">
        <f>IFERROR(VLOOKUP(B2208,Listor!$A$6:$B$62,2,FALSE),"")</f>
        <v/>
      </c>
      <c r="D2208" s="80" t="str">
        <f>IFERROR(VLOOKUP(B2208,Listor!$A$6:$C$62,3,FALSE),"")</f>
        <v/>
      </c>
      <c r="E2208" s="110" t="s">
        <v>79</v>
      </c>
      <c r="F2208" s="66"/>
      <c r="G2208" s="35" t="str">
        <f>IFERROR(VLOOKUP(B2208,Listor!$A$6:$G$62,7,FALSE),"")</f>
        <v/>
      </c>
      <c r="H2208" s="63" t="str">
        <f>IFERROR(VLOOKUP(B2208,Listor!$N$6:$O$47,2,FALSE),"")</f>
        <v/>
      </c>
      <c r="I2208" s="63" t="str">
        <f t="shared" si="103"/>
        <v/>
      </c>
      <c r="J2208" s="96" t="str">
        <f>IFERROR(VLOOKUP(B2208,Listor!$N$6:$P$47,3,FALSE)*I2208,"")</f>
        <v/>
      </c>
      <c r="K2208" s="81"/>
      <c r="L2208" s="88" t="str">
        <f>IFERROR((VLOOKUP(B2208,Listor!$N$6:$P$47,3,FALSE)*Biologiska!K2208)+(VLOOKUP(B2208,Listor!$N$6:$Q$47,4,FALSE)),"")</f>
        <v/>
      </c>
      <c r="M2208" s="63" t="str">
        <f t="shared" si="104"/>
        <v/>
      </c>
      <c r="N2208" s="75"/>
      <c r="O2208" s="84" t="str">
        <f t="shared" si="105"/>
        <v/>
      </c>
      <c r="P2208" s="107"/>
      <c r="Q2208" s="87" t="s">
        <v>79</v>
      </c>
      <c r="R2208" s="87"/>
      <c r="S2208" s="87"/>
      <c r="T2208" s="87"/>
      <c r="U2208" s="87"/>
      <c r="V2208" s="86" t="s">
        <v>79</v>
      </c>
      <c r="W2208" s="75"/>
      <c r="X2208" s="102" t="s">
        <v>79</v>
      </c>
      <c r="Y2208" s="63" t="str">
        <f>IFERROR(IF(VLOOKUP(X2208,Listor!$T$6:$U$7,2,FALSE)&lt;O2208,TRUE),"")</f>
        <v/>
      </c>
      <c r="Z2208" s="87"/>
      <c r="AA2208" s="104"/>
    </row>
    <row r="2209" spans="2:27" x14ac:dyDescent="0.25">
      <c r="B2209" s="68" t="s">
        <v>68</v>
      </c>
      <c r="C2209" s="80" t="str">
        <f>IFERROR(VLOOKUP(B2209,Listor!$A$6:$B$62,2,FALSE),"")</f>
        <v/>
      </c>
      <c r="D2209" s="80" t="str">
        <f>IFERROR(VLOOKUP(B2209,Listor!$A$6:$C$62,3,FALSE),"")</f>
        <v/>
      </c>
      <c r="E2209" s="110" t="s">
        <v>79</v>
      </c>
      <c r="F2209" s="66"/>
      <c r="G2209" s="35" t="str">
        <f>IFERROR(VLOOKUP(B2209,Listor!$A$6:$G$62,7,FALSE),"")</f>
        <v/>
      </c>
      <c r="H2209" s="63" t="str">
        <f>IFERROR(VLOOKUP(B2209,Listor!$N$6:$O$47,2,FALSE),"")</f>
        <v/>
      </c>
      <c r="I2209" s="63" t="str">
        <f t="shared" si="103"/>
        <v/>
      </c>
      <c r="J2209" s="96" t="str">
        <f>IFERROR(VLOOKUP(B2209,Listor!$N$6:$P$47,3,FALSE)*I2209,"")</f>
        <v/>
      </c>
      <c r="K2209" s="81"/>
      <c r="L2209" s="88" t="str">
        <f>IFERROR((VLOOKUP(B2209,Listor!$N$6:$P$47,3,FALSE)*Biologiska!K2209)+(VLOOKUP(B2209,Listor!$N$6:$Q$47,4,FALSE)),"")</f>
        <v/>
      </c>
      <c r="M2209" s="63" t="str">
        <f t="shared" si="104"/>
        <v/>
      </c>
      <c r="N2209" s="75"/>
      <c r="O2209" s="84" t="str">
        <f t="shared" si="105"/>
        <v/>
      </c>
      <c r="P2209" s="107"/>
      <c r="Q2209" s="87" t="s">
        <v>79</v>
      </c>
      <c r="R2209" s="87"/>
      <c r="S2209" s="87"/>
      <c r="T2209" s="87"/>
      <c r="U2209" s="87"/>
      <c r="V2209" s="86" t="s">
        <v>79</v>
      </c>
      <c r="W2209" s="75"/>
      <c r="X2209" s="102" t="s">
        <v>79</v>
      </c>
      <c r="Y2209" s="63" t="str">
        <f>IFERROR(IF(VLOOKUP(X2209,Listor!$T$6:$U$7,2,FALSE)&lt;O2209,TRUE),"")</f>
        <v/>
      </c>
      <c r="Z2209" s="87"/>
      <c r="AA2209" s="104"/>
    </row>
    <row r="2210" spans="2:27" x14ac:dyDescent="0.25">
      <c r="B2210" s="68" t="s">
        <v>68</v>
      </c>
      <c r="C2210" s="80" t="str">
        <f>IFERROR(VLOOKUP(B2210,Listor!$A$6:$B$62,2,FALSE),"")</f>
        <v/>
      </c>
      <c r="D2210" s="80" t="str">
        <f>IFERROR(VLOOKUP(B2210,Listor!$A$6:$C$62,3,FALSE),"")</f>
        <v/>
      </c>
      <c r="E2210" s="110" t="s">
        <v>79</v>
      </c>
      <c r="F2210" s="66"/>
      <c r="G2210" s="35" t="str">
        <f>IFERROR(VLOOKUP(B2210,Listor!$A$6:$G$62,7,FALSE),"")</f>
        <v/>
      </c>
      <c r="H2210" s="63" t="str">
        <f>IFERROR(VLOOKUP(B2210,Listor!$N$6:$O$47,2,FALSE),"")</f>
        <v/>
      </c>
      <c r="I2210" s="63" t="str">
        <f t="shared" si="103"/>
        <v/>
      </c>
      <c r="J2210" s="96" t="str">
        <f>IFERROR(VLOOKUP(B2210,Listor!$N$6:$P$47,3,FALSE)*I2210,"")</f>
        <v/>
      </c>
      <c r="K2210" s="81"/>
      <c r="L2210" s="88" t="str">
        <f>IFERROR((VLOOKUP(B2210,Listor!$N$6:$P$47,3,FALSE)*Biologiska!K2210)+(VLOOKUP(B2210,Listor!$N$6:$Q$47,4,FALSE)),"")</f>
        <v/>
      </c>
      <c r="M2210" s="63" t="str">
        <f t="shared" si="104"/>
        <v/>
      </c>
      <c r="N2210" s="75"/>
      <c r="O2210" s="84" t="str">
        <f t="shared" si="105"/>
        <v/>
      </c>
      <c r="P2210" s="107"/>
      <c r="Q2210" s="87" t="s">
        <v>79</v>
      </c>
      <c r="R2210" s="87"/>
      <c r="S2210" s="87"/>
      <c r="T2210" s="87"/>
      <c r="U2210" s="87"/>
      <c r="V2210" s="86" t="s">
        <v>79</v>
      </c>
      <c r="W2210" s="75"/>
      <c r="X2210" s="102" t="s">
        <v>79</v>
      </c>
      <c r="Y2210" s="63" t="str">
        <f>IFERROR(IF(VLOOKUP(X2210,Listor!$T$6:$U$7,2,FALSE)&lt;O2210,TRUE),"")</f>
        <v/>
      </c>
      <c r="Z2210" s="87"/>
      <c r="AA2210" s="104"/>
    </row>
    <row r="2211" spans="2:27" x14ac:dyDescent="0.25">
      <c r="B2211" s="68" t="s">
        <v>68</v>
      </c>
      <c r="C2211" s="80" t="str">
        <f>IFERROR(VLOOKUP(B2211,Listor!$A$6:$B$62,2,FALSE),"")</f>
        <v/>
      </c>
      <c r="D2211" s="80" t="str">
        <f>IFERROR(VLOOKUP(B2211,Listor!$A$6:$C$62,3,FALSE),"")</f>
        <v/>
      </c>
      <c r="E2211" s="110" t="s">
        <v>79</v>
      </c>
      <c r="F2211" s="66"/>
      <c r="G2211" s="35" t="str">
        <f>IFERROR(VLOOKUP(B2211,Listor!$A$6:$G$62,7,FALSE),"")</f>
        <v/>
      </c>
      <c r="H2211" s="63" t="str">
        <f>IFERROR(VLOOKUP(B2211,Listor!$N$6:$O$47,2,FALSE),"")</f>
        <v/>
      </c>
      <c r="I2211" s="63" t="str">
        <f t="shared" si="103"/>
        <v/>
      </c>
      <c r="J2211" s="96" t="str">
        <f>IFERROR(VLOOKUP(B2211,Listor!$N$6:$P$47,3,FALSE)*I2211,"")</f>
        <v/>
      </c>
      <c r="K2211" s="81"/>
      <c r="L2211" s="88" t="str">
        <f>IFERROR((VLOOKUP(B2211,Listor!$N$6:$P$47,3,FALSE)*Biologiska!K2211)+(VLOOKUP(B2211,Listor!$N$6:$Q$47,4,FALSE)),"")</f>
        <v/>
      </c>
      <c r="M2211" s="63" t="str">
        <f t="shared" si="104"/>
        <v/>
      </c>
      <c r="N2211" s="75"/>
      <c r="O2211" s="84" t="str">
        <f t="shared" si="105"/>
        <v/>
      </c>
      <c r="P2211" s="107"/>
      <c r="Q2211" s="87" t="s">
        <v>79</v>
      </c>
      <c r="R2211" s="87"/>
      <c r="S2211" s="87"/>
      <c r="T2211" s="87"/>
      <c r="U2211" s="87"/>
      <c r="V2211" s="86" t="s">
        <v>79</v>
      </c>
      <c r="W2211" s="75"/>
      <c r="X2211" s="102" t="s">
        <v>79</v>
      </c>
      <c r="Y2211" s="63" t="str">
        <f>IFERROR(IF(VLOOKUP(X2211,Listor!$T$6:$U$7,2,FALSE)&lt;O2211,TRUE),"")</f>
        <v/>
      </c>
      <c r="Z2211" s="87"/>
      <c r="AA2211" s="104"/>
    </row>
    <row r="2212" spans="2:27" x14ac:dyDescent="0.25">
      <c r="B2212" s="68" t="s">
        <v>68</v>
      </c>
      <c r="C2212" s="80" t="str">
        <f>IFERROR(VLOOKUP(B2212,Listor!$A$6:$B$62,2,FALSE),"")</f>
        <v/>
      </c>
      <c r="D2212" s="80" t="str">
        <f>IFERROR(VLOOKUP(B2212,Listor!$A$6:$C$62,3,FALSE),"")</f>
        <v/>
      </c>
      <c r="E2212" s="110" t="s">
        <v>79</v>
      </c>
      <c r="F2212" s="66"/>
      <c r="G2212" s="35" t="str">
        <f>IFERROR(VLOOKUP(B2212,Listor!$A$6:$G$62,7,FALSE),"")</f>
        <v/>
      </c>
      <c r="H2212" s="63" t="str">
        <f>IFERROR(VLOOKUP(B2212,Listor!$N$6:$O$47,2,FALSE),"")</f>
        <v/>
      </c>
      <c r="I2212" s="63" t="str">
        <f t="shared" si="103"/>
        <v/>
      </c>
      <c r="J2212" s="96" t="str">
        <f>IFERROR(VLOOKUP(B2212,Listor!$N$6:$P$47,3,FALSE)*I2212,"")</f>
        <v/>
      </c>
      <c r="K2212" s="81"/>
      <c r="L2212" s="88" t="str">
        <f>IFERROR((VLOOKUP(B2212,Listor!$N$6:$P$47,3,FALSE)*Biologiska!K2212)+(VLOOKUP(B2212,Listor!$N$6:$Q$47,4,FALSE)),"")</f>
        <v/>
      </c>
      <c r="M2212" s="63" t="str">
        <f t="shared" si="104"/>
        <v/>
      </c>
      <c r="N2212" s="75"/>
      <c r="O2212" s="84" t="str">
        <f t="shared" si="105"/>
        <v/>
      </c>
      <c r="P2212" s="107"/>
      <c r="Q2212" s="87" t="s">
        <v>79</v>
      </c>
      <c r="R2212" s="87"/>
      <c r="S2212" s="87"/>
      <c r="T2212" s="87"/>
      <c r="U2212" s="87"/>
      <c r="V2212" s="86" t="s">
        <v>79</v>
      </c>
      <c r="W2212" s="75"/>
      <c r="X2212" s="102" t="s">
        <v>79</v>
      </c>
      <c r="Y2212" s="63" t="str">
        <f>IFERROR(IF(VLOOKUP(X2212,Listor!$T$6:$U$7,2,FALSE)&lt;O2212,TRUE),"")</f>
        <v/>
      </c>
      <c r="Z2212" s="87"/>
      <c r="AA2212" s="104"/>
    </row>
    <row r="2213" spans="2:27" x14ac:dyDescent="0.25">
      <c r="B2213" s="68" t="s">
        <v>68</v>
      </c>
      <c r="C2213" s="80" t="str">
        <f>IFERROR(VLOOKUP(B2213,Listor!$A$6:$B$62,2,FALSE),"")</f>
        <v/>
      </c>
      <c r="D2213" s="80" t="str">
        <f>IFERROR(VLOOKUP(B2213,Listor!$A$6:$C$62,3,FALSE),"")</f>
        <v/>
      </c>
      <c r="E2213" s="110" t="s">
        <v>79</v>
      </c>
      <c r="F2213" s="66"/>
      <c r="G2213" s="35" t="str">
        <f>IFERROR(VLOOKUP(B2213,Listor!$A$6:$G$62,7,FALSE),"")</f>
        <v/>
      </c>
      <c r="H2213" s="63" t="str">
        <f>IFERROR(VLOOKUP(B2213,Listor!$N$6:$O$47,2,FALSE),"")</f>
        <v/>
      </c>
      <c r="I2213" s="63" t="str">
        <f t="shared" si="103"/>
        <v/>
      </c>
      <c r="J2213" s="96" t="str">
        <f>IFERROR(VLOOKUP(B2213,Listor!$N$6:$P$47,3,FALSE)*I2213,"")</f>
        <v/>
      </c>
      <c r="K2213" s="81"/>
      <c r="L2213" s="88" t="str">
        <f>IFERROR((VLOOKUP(B2213,Listor!$N$6:$P$47,3,FALSE)*Biologiska!K2213)+(VLOOKUP(B2213,Listor!$N$6:$Q$47,4,FALSE)),"")</f>
        <v/>
      </c>
      <c r="M2213" s="63" t="str">
        <f t="shared" si="104"/>
        <v/>
      </c>
      <c r="N2213" s="75"/>
      <c r="O2213" s="84" t="str">
        <f t="shared" si="105"/>
        <v/>
      </c>
      <c r="P2213" s="107"/>
      <c r="Q2213" s="87" t="s">
        <v>79</v>
      </c>
      <c r="R2213" s="87"/>
      <c r="S2213" s="87"/>
      <c r="T2213" s="87"/>
      <c r="U2213" s="87"/>
      <c r="V2213" s="86" t="s">
        <v>79</v>
      </c>
      <c r="W2213" s="75"/>
      <c r="X2213" s="102" t="s">
        <v>79</v>
      </c>
      <c r="Y2213" s="63" t="str">
        <f>IFERROR(IF(VLOOKUP(X2213,Listor!$T$6:$U$7,2,FALSE)&lt;O2213,TRUE),"")</f>
        <v/>
      </c>
      <c r="Z2213" s="87"/>
      <c r="AA2213" s="104"/>
    </row>
    <row r="2214" spans="2:27" x14ac:dyDescent="0.25">
      <c r="B2214" s="68" t="s">
        <v>68</v>
      </c>
      <c r="C2214" s="80" t="str">
        <f>IFERROR(VLOOKUP(B2214,Listor!$A$6:$B$62,2,FALSE),"")</f>
        <v/>
      </c>
      <c r="D2214" s="80" t="str">
        <f>IFERROR(VLOOKUP(B2214,Listor!$A$6:$C$62,3,FALSE),"")</f>
        <v/>
      </c>
      <c r="E2214" s="110" t="s">
        <v>79</v>
      </c>
      <c r="F2214" s="66"/>
      <c r="G2214" s="35" t="str">
        <f>IFERROR(VLOOKUP(B2214,Listor!$A$6:$G$62,7,FALSE),"")</f>
        <v/>
      </c>
      <c r="H2214" s="63" t="str">
        <f>IFERROR(VLOOKUP(B2214,Listor!$N$6:$O$47,2,FALSE),"")</f>
        <v/>
      </c>
      <c r="I2214" s="63" t="str">
        <f t="shared" si="103"/>
        <v/>
      </c>
      <c r="J2214" s="96" t="str">
        <f>IFERROR(VLOOKUP(B2214,Listor!$N$6:$P$47,3,FALSE)*I2214,"")</f>
        <v/>
      </c>
      <c r="K2214" s="81"/>
      <c r="L2214" s="88" t="str">
        <f>IFERROR((VLOOKUP(B2214,Listor!$N$6:$P$47,3,FALSE)*Biologiska!K2214)+(VLOOKUP(B2214,Listor!$N$6:$Q$47,4,FALSE)),"")</f>
        <v/>
      </c>
      <c r="M2214" s="63" t="str">
        <f t="shared" si="104"/>
        <v/>
      </c>
      <c r="N2214" s="75"/>
      <c r="O2214" s="84" t="str">
        <f t="shared" si="105"/>
        <v/>
      </c>
      <c r="P2214" s="107"/>
      <c r="Q2214" s="87" t="s">
        <v>79</v>
      </c>
      <c r="R2214" s="87"/>
      <c r="S2214" s="87"/>
      <c r="T2214" s="87"/>
      <c r="U2214" s="87"/>
      <c r="V2214" s="86" t="s">
        <v>79</v>
      </c>
      <c r="W2214" s="75"/>
      <c r="X2214" s="102" t="s">
        <v>79</v>
      </c>
      <c r="Y2214" s="63" t="str">
        <f>IFERROR(IF(VLOOKUP(X2214,Listor!$T$6:$U$7,2,FALSE)&lt;O2214,TRUE),"")</f>
        <v/>
      </c>
      <c r="Z2214" s="87"/>
      <c r="AA2214" s="104"/>
    </row>
    <row r="2215" spans="2:27" x14ac:dyDescent="0.25">
      <c r="B2215" s="68" t="s">
        <v>68</v>
      </c>
      <c r="C2215" s="80" t="str">
        <f>IFERROR(VLOOKUP(B2215,Listor!$A$6:$B$62,2,FALSE),"")</f>
        <v/>
      </c>
      <c r="D2215" s="80" t="str">
        <f>IFERROR(VLOOKUP(B2215,Listor!$A$6:$C$62,3,FALSE),"")</f>
        <v/>
      </c>
      <c r="E2215" s="110" t="s">
        <v>79</v>
      </c>
      <c r="F2215" s="66"/>
      <c r="G2215" s="35" t="str">
        <f>IFERROR(VLOOKUP(B2215,Listor!$A$6:$G$62,7,FALSE),"")</f>
        <v/>
      </c>
      <c r="H2215" s="63" t="str">
        <f>IFERROR(VLOOKUP(B2215,Listor!$N$6:$O$47,2,FALSE),"")</f>
        <v/>
      </c>
      <c r="I2215" s="63" t="str">
        <f t="shared" si="103"/>
        <v/>
      </c>
      <c r="J2215" s="96" t="str">
        <f>IFERROR(VLOOKUP(B2215,Listor!$N$6:$P$47,3,FALSE)*I2215,"")</f>
        <v/>
      </c>
      <c r="K2215" s="81"/>
      <c r="L2215" s="88" t="str">
        <f>IFERROR((VLOOKUP(B2215,Listor!$N$6:$P$47,3,FALSE)*Biologiska!K2215)+(VLOOKUP(B2215,Listor!$N$6:$Q$47,4,FALSE)),"")</f>
        <v/>
      </c>
      <c r="M2215" s="63" t="str">
        <f t="shared" si="104"/>
        <v/>
      </c>
      <c r="N2215" s="75"/>
      <c r="O2215" s="84" t="str">
        <f t="shared" si="105"/>
        <v/>
      </c>
      <c r="P2215" s="107"/>
      <c r="Q2215" s="87" t="s">
        <v>79</v>
      </c>
      <c r="R2215" s="87"/>
      <c r="S2215" s="87"/>
      <c r="T2215" s="87"/>
      <c r="U2215" s="87"/>
      <c r="V2215" s="86" t="s">
        <v>79</v>
      </c>
      <c r="W2215" s="75"/>
      <c r="X2215" s="102" t="s">
        <v>79</v>
      </c>
      <c r="Y2215" s="63" t="str">
        <f>IFERROR(IF(VLOOKUP(X2215,Listor!$T$6:$U$7,2,FALSE)&lt;O2215,TRUE),"")</f>
        <v/>
      </c>
      <c r="Z2215" s="87"/>
      <c r="AA2215" s="104"/>
    </row>
    <row r="2216" spans="2:27" x14ac:dyDescent="0.25">
      <c r="B2216" s="68" t="s">
        <v>68</v>
      </c>
      <c r="C2216" s="80" t="str">
        <f>IFERROR(VLOOKUP(B2216,Listor!$A$6:$B$62,2,FALSE),"")</f>
        <v/>
      </c>
      <c r="D2216" s="80" t="str">
        <f>IFERROR(VLOOKUP(B2216,Listor!$A$6:$C$62,3,FALSE),"")</f>
        <v/>
      </c>
      <c r="E2216" s="110" t="s">
        <v>79</v>
      </c>
      <c r="F2216" s="66"/>
      <c r="G2216" s="35" t="str">
        <f>IFERROR(VLOOKUP(B2216,Listor!$A$6:$G$62,7,FALSE),"")</f>
        <v/>
      </c>
      <c r="H2216" s="63" t="str">
        <f>IFERROR(VLOOKUP(B2216,Listor!$N$6:$O$47,2,FALSE),"")</f>
        <v/>
      </c>
      <c r="I2216" s="63" t="str">
        <f t="shared" si="103"/>
        <v/>
      </c>
      <c r="J2216" s="96" t="str">
        <f>IFERROR(VLOOKUP(B2216,Listor!$N$6:$P$47,3,FALSE)*I2216,"")</f>
        <v/>
      </c>
      <c r="K2216" s="81"/>
      <c r="L2216" s="88" t="str">
        <f>IFERROR((VLOOKUP(B2216,Listor!$N$6:$P$47,3,FALSE)*Biologiska!K2216)+(VLOOKUP(B2216,Listor!$N$6:$Q$47,4,FALSE)),"")</f>
        <v/>
      </c>
      <c r="M2216" s="63" t="str">
        <f t="shared" si="104"/>
        <v/>
      </c>
      <c r="N2216" s="75"/>
      <c r="O2216" s="84" t="str">
        <f t="shared" si="105"/>
        <v/>
      </c>
      <c r="P2216" s="107"/>
      <c r="Q2216" s="87" t="s">
        <v>79</v>
      </c>
      <c r="R2216" s="87"/>
      <c r="S2216" s="87"/>
      <c r="T2216" s="87"/>
      <c r="U2216" s="87"/>
      <c r="V2216" s="86" t="s">
        <v>79</v>
      </c>
      <c r="W2216" s="75"/>
      <c r="X2216" s="102" t="s">
        <v>79</v>
      </c>
      <c r="Y2216" s="63" t="str">
        <f>IFERROR(IF(VLOOKUP(X2216,Listor!$T$6:$U$7,2,FALSE)&lt;O2216,TRUE),"")</f>
        <v/>
      </c>
      <c r="Z2216" s="87"/>
      <c r="AA2216" s="104"/>
    </row>
    <row r="2217" spans="2:27" x14ac:dyDescent="0.25">
      <c r="B2217" s="68" t="s">
        <v>68</v>
      </c>
      <c r="C2217" s="80" t="str">
        <f>IFERROR(VLOOKUP(B2217,Listor!$A$6:$B$62,2,FALSE),"")</f>
        <v/>
      </c>
      <c r="D2217" s="80" t="str">
        <f>IFERROR(VLOOKUP(B2217,Listor!$A$6:$C$62,3,FALSE),"")</f>
        <v/>
      </c>
      <c r="E2217" s="110" t="s">
        <v>79</v>
      </c>
      <c r="F2217" s="66"/>
      <c r="G2217" s="35" t="str">
        <f>IFERROR(VLOOKUP(B2217,Listor!$A$6:$G$62,7,FALSE),"")</f>
        <v/>
      </c>
      <c r="H2217" s="63" t="str">
        <f>IFERROR(VLOOKUP(B2217,Listor!$N$6:$O$47,2,FALSE),"")</f>
        <v/>
      </c>
      <c r="I2217" s="63" t="str">
        <f t="shared" ref="I2217:I2280" si="106">IFERROR(F2217*H2217,"")</f>
        <v/>
      </c>
      <c r="J2217" s="96" t="str">
        <f>IFERROR(VLOOKUP(B2217,Listor!$N$6:$P$47,3,FALSE)*I2217,"")</f>
        <v/>
      </c>
      <c r="K2217" s="81"/>
      <c r="L2217" s="88" t="str">
        <f>IFERROR((VLOOKUP(B2217,Listor!$N$6:$P$47,3,FALSE)*Biologiska!K2217)+(VLOOKUP(B2217,Listor!$N$6:$Q$47,4,FALSE)),"")</f>
        <v/>
      </c>
      <c r="M2217" s="63" t="str">
        <f t="shared" ref="M2217:M2280" si="107">IFERROR(I2217*L2217,"")</f>
        <v/>
      </c>
      <c r="N2217" s="75"/>
      <c r="O2217" s="84" t="str">
        <f t="shared" ref="O2217:O2280" si="108">IF(ISBLANK(K2217),"",IFERROR(((83.8-K2217)/83.8)*100,""))</f>
        <v/>
      </c>
      <c r="P2217" s="107"/>
      <c r="Q2217" s="87" t="s">
        <v>79</v>
      </c>
      <c r="R2217" s="87"/>
      <c r="S2217" s="87"/>
      <c r="T2217" s="87"/>
      <c r="U2217" s="87"/>
      <c r="V2217" s="86" t="s">
        <v>79</v>
      </c>
      <c r="W2217" s="75"/>
      <c r="X2217" s="102" t="s">
        <v>79</v>
      </c>
      <c r="Y2217" s="63" t="str">
        <f>IFERROR(IF(VLOOKUP(X2217,Listor!$T$6:$U$7,2,FALSE)&lt;O2217,TRUE),"")</f>
        <v/>
      </c>
      <c r="Z2217" s="87"/>
      <c r="AA2217" s="104"/>
    </row>
    <row r="2218" spans="2:27" x14ac:dyDescent="0.25">
      <c r="B2218" s="68" t="s">
        <v>68</v>
      </c>
      <c r="C2218" s="80" t="str">
        <f>IFERROR(VLOOKUP(B2218,Listor!$A$6:$B$62,2,FALSE),"")</f>
        <v/>
      </c>
      <c r="D2218" s="80" t="str">
        <f>IFERROR(VLOOKUP(B2218,Listor!$A$6:$C$62,3,FALSE),"")</f>
        <v/>
      </c>
      <c r="E2218" s="110" t="s">
        <v>79</v>
      </c>
      <c r="F2218" s="66"/>
      <c r="G2218" s="35" t="str">
        <f>IFERROR(VLOOKUP(B2218,Listor!$A$6:$G$62,7,FALSE),"")</f>
        <v/>
      </c>
      <c r="H2218" s="63" t="str">
        <f>IFERROR(VLOOKUP(B2218,Listor!$N$6:$O$47,2,FALSE),"")</f>
        <v/>
      </c>
      <c r="I2218" s="63" t="str">
        <f t="shared" si="106"/>
        <v/>
      </c>
      <c r="J2218" s="96" t="str">
        <f>IFERROR(VLOOKUP(B2218,Listor!$N$6:$P$47,3,FALSE)*I2218,"")</f>
        <v/>
      </c>
      <c r="K2218" s="81"/>
      <c r="L2218" s="88" t="str">
        <f>IFERROR((VLOOKUP(B2218,Listor!$N$6:$P$47,3,FALSE)*Biologiska!K2218)+(VLOOKUP(B2218,Listor!$N$6:$Q$47,4,FALSE)),"")</f>
        <v/>
      </c>
      <c r="M2218" s="63" t="str">
        <f t="shared" si="107"/>
        <v/>
      </c>
      <c r="N2218" s="75"/>
      <c r="O2218" s="84" t="str">
        <f t="shared" si="108"/>
        <v/>
      </c>
      <c r="P2218" s="107"/>
      <c r="Q2218" s="87" t="s">
        <v>79</v>
      </c>
      <c r="R2218" s="87"/>
      <c r="S2218" s="87"/>
      <c r="T2218" s="87"/>
      <c r="U2218" s="87"/>
      <c r="V2218" s="86" t="s">
        <v>79</v>
      </c>
      <c r="W2218" s="75"/>
      <c r="X2218" s="102" t="s">
        <v>79</v>
      </c>
      <c r="Y2218" s="63" t="str">
        <f>IFERROR(IF(VLOOKUP(X2218,Listor!$T$6:$U$7,2,FALSE)&lt;O2218,TRUE),"")</f>
        <v/>
      </c>
      <c r="Z2218" s="87"/>
      <c r="AA2218" s="104"/>
    </row>
    <row r="2219" spans="2:27" x14ac:dyDescent="0.25">
      <c r="B2219" s="68" t="s">
        <v>68</v>
      </c>
      <c r="C2219" s="80" t="str">
        <f>IFERROR(VLOOKUP(B2219,Listor!$A$6:$B$62,2,FALSE),"")</f>
        <v/>
      </c>
      <c r="D2219" s="80" t="str">
        <f>IFERROR(VLOOKUP(B2219,Listor!$A$6:$C$62,3,FALSE),"")</f>
        <v/>
      </c>
      <c r="E2219" s="110" t="s">
        <v>79</v>
      </c>
      <c r="F2219" s="66"/>
      <c r="G2219" s="35" t="str">
        <f>IFERROR(VLOOKUP(B2219,Listor!$A$6:$G$62,7,FALSE),"")</f>
        <v/>
      </c>
      <c r="H2219" s="63" t="str">
        <f>IFERROR(VLOOKUP(B2219,Listor!$N$6:$O$47,2,FALSE),"")</f>
        <v/>
      </c>
      <c r="I2219" s="63" t="str">
        <f t="shared" si="106"/>
        <v/>
      </c>
      <c r="J2219" s="96" t="str">
        <f>IFERROR(VLOOKUP(B2219,Listor!$N$6:$P$47,3,FALSE)*I2219,"")</f>
        <v/>
      </c>
      <c r="K2219" s="81"/>
      <c r="L2219" s="88" t="str">
        <f>IFERROR((VLOOKUP(B2219,Listor!$N$6:$P$47,3,FALSE)*Biologiska!K2219)+(VLOOKUP(B2219,Listor!$N$6:$Q$47,4,FALSE)),"")</f>
        <v/>
      </c>
      <c r="M2219" s="63" t="str">
        <f t="shared" si="107"/>
        <v/>
      </c>
      <c r="N2219" s="75"/>
      <c r="O2219" s="84" t="str">
        <f t="shared" si="108"/>
        <v/>
      </c>
      <c r="P2219" s="107"/>
      <c r="Q2219" s="87" t="s">
        <v>79</v>
      </c>
      <c r="R2219" s="87"/>
      <c r="S2219" s="87"/>
      <c r="T2219" s="87"/>
      <c r="U2219" s="87"/>
      <c r="V2219" s="86" t="s">
        <v>79</v>
      </c>
      <c r="W2219" s="75"/>
      <c r="X2219" s="102" t="s">
        <v>79</v>
      </c>
      <c r="Y2219" s="63" t="str">
        <f>IFERROR(IF(VLOOKUP(X2219,Listor!$T$6:$U$7,2,FALSE)&lt;O2219,TRUE),"")</f>
        <v/>
      </c>
      <c r="Z2219" s="87"/>
      <c r="AA2219" s="104"/>
    </row>
    <row r="2220" spans="2:27" x14ac:dyDescent="0.25">
      <c r="B2220" s="68" t="s">
        <v>68</v>
      </c>
      <c r="C2220" s="80" t="str">
        <f>IFERROR(VLOOKUP(B2220,Listor!$A$6:$B$62,2,FALSE),"")</f>
        <v/>
      </c>
      <c r="D2220" s="80" t="str">
        <f>IFERROR(VLOOKUP(B2220,Listor!$A$6:$C$62,3,FALSE),"")</f>
        <v/>
      </c>
      <c r="E2220" s="110" t="s">
        <v>79</v>
      </c>
      <c r="F2220" s="66"/>
      <c r="G2220" s="35" t="str">
        <f>IFERROR(VLOOKUP(B2220,Listor!$A$6:$G$62,7,FALSE),"")</f>
        <v/>
      </c>
      <c r="H2220" s="63" t="str">
        <f>IFERROR(VLOOKUP(B2220,Listor!$N$6:$O$47,2,FALSE),"")</f>
        <v/>
      </c>
      <c r="I2220" s="63" t="str">
        <f t="shared" si="106"/>
        <v/>
      </c>
      <c r="J2220" s="96" t="str">
        <f>IFERROR(VLOOKUP(B2220,Listor!$N$6:$P$47,3,FALSE)*I2220,"")</f>
        <v/>
      </c>
      <c r="K2220" s="81"/>
      <c r="L2220" s="88" t="str">
        <f>IFERROR((VLOOKUP(B2220,Listor!$N$6:$P$47,3,FALSE)*Biologiska!K2220)+(VLOOKUP(B2220,Listor!$N$6:$Q$47,4,FALSE)),"")</f>
        <v/>
      </c>
      <c r="M2220" s="63" t="str">
        <f t="shared" si="107"/>
        <v/>
      </c>
      <c r="N2220" s="75"/>
      <c r="O2220" s="84" t="str">
        <f t="shared" si="108"/>
        <v/>
      </c>
      <c r="P2220" s="107"/>
      <c r="Q2220" s="87" t="s">
        <v>79</v>
      </c>
      <c r="R2220" s="87"/>
      <c r="S2220" s="87"/>
      <c r="T2220" s="87"/>
      <c r="U2220" s="87"/>
      <c r="V2220" s="86" t="s">
        <v>79</v>
      </c>
      <c r="W2220" s="75"/>
      <c r="X2220" s="102" t="s">
        <v>79</v>
      </c>
      <c r="Y2220" s="63" t="str">
        <f>IFERROR(IF(VLOOKUP(X2220,Listor!$T$6:$U$7,2,FALSE)&lt;O2220,TRUE),"")</f>
        <v/>
      </c>
      <c r="Z2220" s="87"/>
      <c r="AA2220" s="104"/>
    </row>
    <row r="2221" spans="2:27" x14ac:dyDescent="0.25">
      <c r="B2221" s="68" t="s">
        <v>68</v>
      </c>
      <c r="C2221" s="80" t="str">
        <f>IFERROR(VLOOKUP(B2221,Listor!$A$6:$B$62,2,FALSE),"")</f>
        <v/>
      </c>
      <c r="D2221" s="80" t="str">
        <f>IFERROR(VLOOKUP(B2221,Listor!$A$6:$C$62,3,FALSE),"")</f>
        <v/>
      </c>
      <c r="E2221" s="110" t="s">
        <v>79</v>
      </c>
      <c r="F2221" s="66"/>
      <c r="G2221" s="35" t="str">
        <f>IFERROR(VLOOKUP(B2221,Listor!$A$6:$G$62,7,FALSE),"")</f>
        <v/>
      </c>
      <c r="H2221" s="63" t="str">
        <f>IFERROR(VLOOKUP(B2221,Listor!$N$6:$O$47,2,FALSE),"")</f>
        <v/>
      </c>
      <c r="I2221" s="63" t="str">
        <f t="shared" si="106"/>
        <v/>
      </c>
      <c r="J2221" s="96" t="str">
        <f>IFERROR(VLOOKUP(B2221,Listor!$N$6:$P$47,3,FALSE)*I2221,"")</f>
        <v/>
      </c>
      <c r="K2221" s="81"/>
      <c r="L2221" s="88" t="str">
        <f>IFERROR((VLOOKUP(B2221,Listor!$N$6:$P$47,3,FALSE)*Biologiska!K2221)+(VLOOKUP(B2221,Listor!$N$6:$Q$47,4,FALSE)),"")</f>
        <v/>
      </c>
      <c r="M2221" s="63" t="str">
        <f t="shared" si="107"/>
        <v/>
      </c>
      <c r="N2221" s="75"/>
      <c r="O2221" s="84" t="str">
        <f t="shared" si="108"/>
        <v/>
      </c>
      <c r="P2221" s="107"/>
      <c r="Q2221" s="87" t="s">
        <v>79</v>
      </c>
      <c r="R2221" s="87"/>
      <c r="S2221" s="87"/>
      <c r="T2221" s="87"/>
      <c r="U2221" s="87"/>
      <c r="V2221" s="86" t="s">
        <v>79</v>
      </c>
      <c r="W2221" s="75"/>
      <c r="X2221" s="102" t="s">
        <v>79</v>
      </c>
      <c r="Y2221" s="63" t="str">
        <f>IFERROR(IF(VLOOKUP(X2221,Listor!$T$6:$U$7,2,FALSE)&lt;O2221,TRUE),"")</f>
        <v/>
      </c>
      <c r="Z2221" s="87"/>
      <c r="AA2221" s="104"/>
    </row>
    <row r="2222" spans="2:27" x14ac:dyDescent="0.25">
      <c r="B2222" s="68" t="s">
        <v>68</v>
      </c>
      <c r="C2222" s="80" t="str">
        <f>IFERROR(VLOOKUP(B2222,Listor!$A$6:$B$62,2,FALSE),"")</f>
        <v/>
      </c>
      <c r="D2222" s="80" t="str">
        <f>IFERROR(VLOOKUP(B2222,Listor!$A$6:$C$62,3,FALSE),"")</f>
        <v/>
      </c>
      <c r="E2222" s="110" t="s">
        <v>79</v>
      </c>
      <c r="F2222" s="66"/>
      <c r="G2222" s="35" t="str">
        <f>IFERROR(VLOOKUP(B2222,Listor!$A$6:$G$62,7,FALSE),"")</f>
        <v/>
      </c>
      <c r="H2222" s="63" t="str">
        <f>IFERROR(VLOOKUP(B2222,Listor!$N$6:$O$47,2,FALSE),"")</f>
        <v/>
      </c>
      <c r="I2222" s="63" t="str">
        <f t="shared" si="106"/>
        <v/>
      </c>
      <c r="J2222" s="96" t="str">
        <f>IFERROR(VLOOKUP(B2222,Listor!$N$6:$P$47,3,FALSE)*I2222,"")</f>
        <v/>
      </c>
      <c r="K2222" s="81"/>
      <c r="L2222" s="88" t="str">
        <f>IFERROR((VLOOKUP(B2222,Listor!$N$6:$P$47,3,FALSE)*Biologiska!K2222)+(VLOOKUP(B2222,Listor!$N$6:$Q$47,4,FALSE)),"")</f>
        <v/>
      </c>
      <c r="M2222" s="63" t="str">
        <f t="shared" si="107"/>
        <v/>
      </c>
      <c r="N2222" s="75"/>
      <c r="O2222" s="84" t="str">
        <f t="shared" si="108"/>
        <v/>
      </c>
      <c r="P2222" s="107"/>
      <c r="Q2222" s="87" t="s">
        <v>79</v>
      </c>
      <c r="R2222" s="87"/>
      <c r="S2222" s="87"/>
      <c r="T2222" s="87"/>
      <c r="U2222" s="87"/>
      <c r="V2222" s="86" t="s">
        <v>79</v>
      </c>
      <c r="W2222" s="75"/>
      <c r="X2222" s="102" t="s">
        <v>79</v>
      </c>
      <c r="Y2222" s="63" t="str">
        <f>IFERROR(IF(VLOOKUP(X2222,Listor!$T$6:$U$7,2,FALSE)&lt;O2222,TRUE),"")</f>
        <v/>
      </c>
      <c r="Z2222" s="87"/>
      <c r="AA2222" s="104"/>
    </row>
    <row r="2223" spans="2:27" x14ac:dyDescent="0.25">
      <c r="B2223" s="68" t="s">
        <v>68</v>
      </c>
      <c r="C2223" s="80" t="str">
        <f>IFERROR(VLOOKUP(B2223,Listor!$A$6:$B$62,2,FALSE),"")</f>
        <v/>
      </c>
      <c r="D2223" s="80" t="str">
        <f>IFERROR(VLOOKUP(B2223,Listor!$A$6:$C$62,3,FALSE),"")</f>
        <v/>
      </c>
      <c r="E2223" s="110" t="s">
        <v>79</v>
      </c>
      <c r="F2223" s="66"/>
      <c r="G2223" s="35" t="str">
        <f>IFERROR(VLOOKUP(B2223,Listor!$A$6:$G$62,7,FALSE),"")</f>
        <v/>
      </c>
      <c r="H2223" s="63" t="str">
        <f>IFERROR(VLOOKUP(B2223,Listor!$N$6:$O$47,2,FALSE),"")</f>
        <v/>
      </c>
      <c r="I2223" s="63" t="str">
        <f t="shared" si="106"/>
        <v/>
      </c>
      <c r="J2223" s="96" t="str">
        <f>IFERROR(VLOOKUP(B2223,Listor!$N$6:$P$47,3,FALSE)*I2223,"")</f>
        <v/>
      </c>
      <c r="K2223" s="81"/>
      <c r="L2223" s="88" t="str">
        <f>IFERROR((VLOOKUP(B2223,Listor!$N$6:$P$47,3,FALSE)*Biologiska!K2223)+(VLOOKUP(B2223,Listor!$N$6:$Q$47,4,FALSE)),"")</f>
        <v/>
      </c>
      <c r="M2223" s="63" t="str">
        <f t="shared" si="107"/>
        <v/>
      </c>
      <c r="N2223" s="75"/>
      <c r="O2223" s="84" t="str">
        <f t="shared" si="108"/>
        <v/>
      </c>
      <c r="P2223" s="107"/>
      <c r="Q2223" s="87" t="s">
        <v>79</v>
      </c>
      <c r="R2223" s="87"/>
      <c r="S2223" s="87"/>
      <c r="T2223" s="87"/>
      <c r="U2223" s="87"/>
      <c r="V2223" s="86" t="s">
        <v>79</v>
      </c>
      <c r="W2223" s="75"/>
      <c r="X2223" s="102" t="s">
        <v>79</v>
      </c>
      <c r="Y2223" s="63" t="str">
        <f>IFERROR(IF(VLOOKUP(X2223,Listor!$T$6:$U$7,2,FALSE)&lt;O2223,TRUE),"")</f>
        <v/>
      </c>
      <c r="Z2223" s="87"/>
      <c r="AA2223" s="104"/>
    </row>
    <row r="2224" spans="2:27" x14ac:dyDescent="0.25">
      <c r="B2224" s="68" t="s">
        <v>68</v>
      </c>
      <c r="C2224" s="80" t="str">
        <f>IFERROR(VLOOKUP(B2224,Listor!$A$6:$B$62,2,FALSE),"")</f>
        <v/>
      </c>
      <c r="D2224" s="80" t="str">
        <f>IFERROR(VLOOKUP(B2224,Listor!$A$6:$C$62,3,FALSE),"")</f>
        <v/>
      </c>
      <c r="E2224" s="110" t="s">
        <v>79</v>
      </c>
      <c r="F2224" s="66"/>
      <c r="G2224" s="35" t="str">
        <f>IFERROR(VLOOKUP(B2224,Listor!$A$6:$G$62,7,FALSE),"")</f>
        <v/>
      </c>
      <c r="H2224" s="63" t="str">
        <f>IFERROR(VLOOKUP(B2224,Listor!$N$6:$O$47,2,FALSE),"")</f>
        <v/>
      </c>
      <c r="I2224" s="63" t="str">
        <f t="shared" si="106"/>
        <v/>
      </c>
      <c r="J2224" s="96" t="str">
        <f>IFERROR(VLOOKUP(B2224,Listor!$N$6:$P$47,3,FALSE)*I2224,"")</f>
        <v/>
      </c>
      <c r="K2224" s="81"/>
      <c r="L2224" s="88" t="str">
        <f>IFERROR((VLOOKUP(B2224,Listor!$N$6:$P$47,3,FALSE)*Biologiska!K2224)+(VLOOKUP(B2224,Listor!$N$6:$Q$47,4,FALSE)),"")</f>
        <v/>
      </c>
      <c r="M2224" s="63" t="str">
        <f t="shared" si="107"/>
        <v/>
      </c>
      <c r="N2224" s="75"/>
      <c r="O2224" s="84" t="str">
        <f t="shared" si="108"/>
        <v/>
      </c>
      <c r="P2224" s="107"/>
      <c r="Q2224" s="87" t="s">
        <v>79</v>
      </c>
      <c r="R2224" s="87"/>
      <c r="S2224" s="87"/>
      <c r="T2224" s="87"/>
      <c r="U2224" s="87"/>
      <c r="V2224" s="86" t="s">
        <v>79</v>
      </c>
      <c r="W2224" s="75"/>
      <c r="X2224" s="102" t="s">
        <v>79</v>
      </c>
      <c r="Y2224" s="63" t="str">
        <f>IFERROR(IF(VLOOKUP(X2224,Listor!$T$6:$U$7,2,FALSE)&lt;O2224,TRUE),"")</f>
        <v/>
      </c>
      <c r="Z2224" s="87"/>
      <c r="AA2224" s="104"/>
    </row>
    <row r="2225" spans="2:27" x14ac:dyDescent="0.25">
      <c r="B2225" s="68" t="s">
        <v>68</v>
      </c>
      <c r="C2225" s="80" t="str">
        <f>IFERROR(VLOOKUP(B2225,Listor!$A$6:$B$62,2,FALSE),"")</f>
        <v/>
      </c>
      <c r="D2225" s="80" t="str">
        <f>IFERROR(VLOOKUP(B2225,Listor!$A$6:$C$62,3,FALSE),"")</f>
        <v/>
      </c>
      <c r="E2225" s="110" t="s">
        <v>79</v>
      </c>
      <c r="F2225" s="66"/>
      <c r="G2225" s="35" t="str">
        <f>IFERROR(VLOOKUP(B2225,Listor!$A$6:$G$62,7,FALSE),"")</f>
        <v/>
      </c>
      <c r="H2225" s="63" t="str">
        <f>IFERROR(VLOOKUP(B2225,Listor!$N$6:$O$47,2,FALSE),"")</f>
        <v/>
      </c>
      <c r="I2225" s="63" t="str">
        <f t="shared" si="106"/>
        <v/>
      </c>
      <c r="J2225" s="96" t="str">
        <f>IFERROR(VLOOKUP(B2225,Listor!$N$6:$P$47,3,FALSE)*I2225,"")</f>
        <v/>
      </c>
      <c r="K2225" s="81"/>
      <c r="L2225" s="88" t="str">
        <f>IFERROR((VLOOKUP(B2225,Listor!$N$6:$P$47,3,FALSE)*Biologiska!K2225)+(VLOOKUP(B2225,Listor!$N$6:$Q$47,4,FALSE)),"")</f>
        <v/>
      </c>
      <c r="M2225" s="63" t="str">
        <f t="shared" si="107"/>
        <v/>
      </c>
      <c r="N2225" s="75"/>
      <c r="O2225" s="84" t="str">
        <f t="shared" si="108"/>
        <v/>
      </c>
      <c r="P2225" s="107"/>
      <c r="Q2225" s="87" t="s">
        <v>79</v>
      </c>
      <c r="R2225" s="87"/>
      <c r="S2225" s="87"/>
      <c r="T2225" s="87"/>
      <c r="U2225" s="87"/>
      <c r="V2225" s="86" t="s">
        <v>79</v>
      </c>
      <c r="W2225" s="75"/>
      <c r="X2225" s="102" t="s">
        <v>79</v>
      </c>
      <c r="Y2225" s="63" t="str">
        <f>IFERROR(IF(VLOOKUP(X2225,Listor!$T$6:$U$7,2,FALSE)&lt;O2225,TRUE),"")</f>
        <v/>
      </c>
      <c r="Z2225" s="87"/>
      <c r="AA2225" s="104"/>
    </row>
    <row r="2226" spans="2:27" x14ac:dyDescent="0.25">
      <c r="B2226" s="68" t="s">
        <v>68</v>
      </c>
      <c r="C2226" s="80" t="str">
        <f>IFERROR(VLOOKUP(B2226,Listor!$A$6:$B$62,2,FALSE),"")</f>
        <v/>
      </c>
      <c r="D2226" s="80" t="str">
        <f>IFERROR(VLOOKUP(B2226,Listor!$A$6:$C$62,3,FALSE),"")</f>
        <v/>
      </c>
      <c r="E2226" s="110" t="s">
        <v>79</v>
      </c>
      <c r="F2226" s="66"/>
      <c r="G2226" s="35" t="str">
        <f>IFERROR(VLOOKUP(B2226,Listor!$A$6:$G$62,7,FALSE),"")</f>
        <v/>
      </c>
      <c r="H2226" s="63" t="str">
        <f>IFERROR(VLOOKUP(B2226,Listor!$N$6:$O$47,2,FALSE),"")</f>
        <v/>
      </c>
      <c r="I2226" s="63" t="str">
        <f t="shared" si="106"/>
        <v/>
      </c>
      <c r="J2226" s="96" t="str">
        <f>IFERROR(VLOOKUP(B2226,Listor!$N$6:$P$47,3,FALSE)*I2226,"")</f>
        <v/>
      </c>
      <c r="K2226" s="81"/>
      <c r="L2226" s="88" t="str">
        <f>IFERROR((VLOOKUP(B2226,Listor!$N$6:$P$47,3,FALSE)*Biologiska!K2226)+(VLOOKUP(B2226,Listor!$N$6:$Q$47,4,FALSE)),"")</f>
        <v/>
      </c>
      <c r="M2226" s="63" t="str">
        <f t="shared" si="107"/>
        <v/>
      </c>
      <c r="N2226" s="75"/>
      <c r="O2226" s="84" t="str">
        <f t="shared" si="108"/>
        <v/>
      </c>
      <c r="P2226" s="107"/>
      <c r="Q2226" s="87" t="s">
        <v>79</v>
      </c>
      <c r="R2226" s="87"/>
      <c r="S2226" s="87"/>
      <c r="T2226" s="87"/>
      <c r="U2226" s="87"/>
      <c r="V2226" s="86" t="s">
        <v>79</v>
      </c>
      <c r="W2226" s="75"/>
      <c r="X2226" s="102" t="s">
        <v>79</v>
      </c>
      <c r="Y2226" s="63" t="str">
        <f>IFERROR(IF(VLOOKUP(X2226,Listor!$T$6:$U$7,2,FALSE)&lt;O2226,TRUE),"")</f>
        <v/>
      </c>
      <c r="Z2226" s="87"/>
      <c r="AA2226" s="104"/>
    </row>
    <row r="2227" spans="2:27" x14ac:dyDescent="0.25">
      <c r="B2227" s="68" t="s">
        <v>68</v>
      </c>
      <c r="C2227" s="80" t="str">
        <f>IFERROR(VLOOKUP(B2227,Listor!$A$6:$B$62,2,FALSE),"")</f>
        <v/>
      </c>
      <c r="D2227" s="80" t="str">
        <f>IFERROR(VLOOKUP(B2227,Listor!$A$6:$C$62,3,FALSE),"")</f>
        <v/>
      </c>
      <c r="E2227" s="110" t="s">
        <v>79</v>
      </c>
      <c r="F2227" s="66"/>
      <c r="G2227" s="35" t="str">
        <f>IFERROR(VLOOKUP(B2227,Listor!$A$6:$G$62,7,FALSE),"")</f>
        <v/>
      </c>
      <c r="H2227" s="63" t="str">
        <f>IFERROR(VLOOKUP(B2227,Listor!$N$6:$O$47,2,FALSE),"")</f>
        <v/>
      </c>
      <c r="I2227" s="63" t="str">
        <f t="shared" si="106"/>
        <v/>
      </c>
      <c r="J2227" s="96" t="str">
        <f>IFERROR(VLOOKUP(B2227,Listor!$N$6:$P$47,3,FALSE)*I2227,"")</f>
        <v/>
      </c>
      <c r="K2227" s="81"/>
      <c r="L2227" s="88" t="str">
        <f>IFERROR((VLOOKUP(B2227,Listor!$N$6:$P$47,3,FALSE)*Biologiska!K2227)+(VLOOKUP(B2227,Listor!$N$6:$Q$47,4,FALSE)),"")</f>
        <v/>
      </c>
      <c r="M2227" s="63" t="str">
        <f t="shared" si="107"/>
        <v/>
      </c>
      <c r="N2227" s="75"/>
      <c r="O2227" s="84" t="str">
        <f t="shared" si="108"/>
        <v/>
      </c>
      <c r="P2227" s="107"/>
      <c r="Q2227" s="87" t="s">
        <v>79</v>
      </c>
      <c r="R2227" s="87"/>
      <c r="S2227" s="87"/>
      <c r="T2227" s="87"/>
      <c r="U2227" s="87"/>
      <c r="V2227" s="86" t="s">
        <v>79</v>
      </c>
      <c r="W2227" s="75"/>
      <c r="X2227" s="102" t="s">
        <v>79</v>
      </c>
      <c r="Y2227" s="63" t="str">
        <f>IFERROR(IF(VLOOKUP(X2227,Listor!$T$6:$U$7,2,FALSE)&lt;O2227,TRUE),"")</f>
        <v/>
      </c>
      <c r="Z2227" s="87"/>
      <c r="AA2227" s="104"/>
    </row>
    <row r="2228" spans="2:27" x14ac:dyDescent="0.25">
      <c r="B2228" s="68" t="s">
        <v>68</v>
      </c>
      <c r="C2228" s="80" t="str">
        <f>IFERROR(VLOOKUP(B2228,Listor!$A$6:$B$62,2,FALSE),"")</f>
        <v/>
      </c>
      <c r="D2228" s="80" t="str">
        <f>IFERROR(VLOOKUP(B2228,Listor!$A$6:$C$62,3,FALSE),"")</f>
        <v/>
      </c>
      <c r="E2228" s="110" t="s">
        <v>79</v>
      </c>
      <c r="F2228" s="66"/>
      <c r="G2228" s="35" t="str">
        <f>IFERROR(VLOOKUP(B2228,Listor!$A$6:$G$62,7,FALSE),"")</f>
        <v/>
      </c>
      <c r="H2228" s="63" t="str">
        <f>IFERROR(VLOOKUP(B2228,Listor!$N$6:$O$47,2,FALSE),"")</f>
        <v/>
      </c>
      <c r="I2228" s="63" t="str">
        <f t="shared" si="106"/>
        <v/>
      </c>
      <c r="J2228" s="96" t="str">
        <f>IFERROR(VLOOKUP(B2228,Listor!$N$6:$P$47,3,FALSE)*I2228,"")</f>
        <v/>
      </c>
      <c r="K2228" s="81"/>
      <c r="L2228" s="88" t="str">
        <f>IFERROR((VLOOKUP(B2228,Listor!$N$6:$P$47,3,FALSE)*Biologiska!K2228)+(VLOOKUP(B2228,Listor!$N$6:$Q$47,4,FALSE)),"")</f>
        <v/>
      </c>
      <c r="M2228" s="63" t="str">
        <f t="shared" si="107"/>
        <v/>
      </c>
      <c r="N2228" s="75"/>
      <c r="O2228" s="84" t="str">
        <f t="shared" si="108"/>
        <v/>
      </c>
      <c r="P2228" s="107"/>
      <c r="Q2228" s="87" t="s">
        <v>79</v>
      </c>
      <c r="R2228" s="87"/>
      <c r="S2228" s="87"/>
      <c r="T2228" s="87"/>
      <c r="U2228" s="87"/>
      <c r="V2228" s="86" t="s">
        <v>79</v>
      </c>
      <c r="W2228" s="75"/>
      <c r="X2228" s="102" t="s">
        <v>79</v>
      </c>
      <c r="Y2228" s="63" t="str">
        <f>IFERROR(IF(VLOOKUP(X2228,Listor!$T$6:$U$7,2,FALSE)&lt;O2228,TRUE),"")</f>
        <v/>
      </c>
      <c r="Z2228" s="87"/>
      <c r="AA2228" s="104"/>
    </row>
    <row r="2229" spans="2:27" x14ac:dyDescent="0.25">
      <c r="B2229" s="68" t="s">
        <v>68</v>
      </c>
      <c r="C2229" s="80" t="str">
        <f>IFERROR(VLOOKUP(B2229,Listor!$A$6:$B$62,2,FALSE),"")</f>
        <v/>
      </c>
      <c r="D2229" s="80" t="str">
        <f>IFERROR(VLOOKUP(B2229,Listor!$A$6:$C$62,3,FALSE),"")</f>
        <v/>
      </c>
      <c r="E2229" s="110" t="s">
        <v>79</v>
      </c>
      <c r="F2229" s="66"/>
      <c r="G2229" s="35" t="str">
        <f>IFERROR(VLOOKUP(B2229,Listor!$A$6:$G$62,7,FALSE),"")</f>
        <v/>
      </c>
      <c r="H2229" s="63" t="str">
        <f>IFERROR(VLOOKUP(B2229,Listor!$N$6:$O$47,2,FALSE),"")</f>
        <v/>
      </c>
      <c r="I2229" s="63" t="str">
        <f t="shared" si="106"/>
        <v/>
      </c>
      <c r="J2229" s="96" t="str">
        <f>IFERROR(VLOOKUP(B2229,Listor!$N$6:$P$47,3,FALSE)*I2229,"")</f>
        <v/>
      </c>
      <c r="K2229" s="81"/>
      <c r="L2229" s="88" t="str">
        <f>IFERROR((VLOOKUP(B2229,Listor!$N$6:$P$47,3,FALSE)*Biologiska!K2229)+(VLOOKUP(B2229,Listor!$N$6:$Q$47,4,FALSE)),"")</f>
        <v/>
      </c>
      <c r="M2229" s="63" t="str">
        <f t="shared" si="107"/>
        <v/>
      </c>
      <c r="N2229" s="75"/>
      <c r="O2229" s="84" t="str">
        <f t="shared" si="108"/>
        <v/>
      </c>
      <c r="P2229" s="107"/>
      <c r="Q2229" s="87" t="s">
        <v>79</v>
      </c>
      <c r="R2229" s="87"/>
      <c r="S2229" s="87"/>
      <c r="T2229" s="87"/>
      <c r="U2229" s="87"/>
      <c r="V2229" s="86" t="s">
        <v>79</v>
      </c>
      <c r="W2229" s="75"/>
      <c r="X2229" s="102" t="s">
        <v>79</v>
      </c>
      <c r="Y2229" s="63" t="str">
        <f>IFERROR(IF(VLOOKUP(X2229,Listor!$T$6:$U$7,2,FALSE)&lt;O2229,TRUE),"")</f>
        <v/>
      </c>
      <c r="Z2229" s="87"/>
      <c r="AA2229" s="104"/>
    </row>
    <row r="2230" spans="2:27" x14ac:dyDescent="0.25">
      <c r="B2230" s="68" t="s">
        <v>68</v>
      </c>
      <c r="C2230" s="80" t="str">
        <f>IFERROR(VLOOKUP(B2230,Listor!$A$6:$B$62,2,FALSE),"")</f>
        <v/>
      </c>
      <c r="D2230" s="80" t="str">
        <f>IFERROR(VLOOKUP(B2230,Listor!$A$6:$C$62,3,FALSE),"")</f>
        <v/>
      </c>
      <c r="E2230" s="110" t="s">
        <v>79</v>
      </c>
      <c r="F2230" s="66"/>
      <c r="G2230" s="35" t="str">
        <f>IFERROR(VLOOKUP(B2230,Listor!$A$6:$G$62,7,FALSE),"")</f>
        <v/>
      </c>
      <c r="H2230" s="63" t="str">
        <f>IFERROR(VLOOKUP(B2230,Listor!$N$6:$O$47,2,FALSE),"")</f>
        <v/>
      </c>
      <c r="I2230" s="63" t="str">
        <f t="shared" si="106"/>
        <v/>
      </c>
      <c r="J2230" s="96" t="str">
        <f>IFERROR(VLOOKUP(B2230,Listor!$N$6:$P$47,3,FALSE)*I2230,"")</f>
        <v/>
      </c>
      <c r="K2230" s="81"/>
      <c r="L2230" s="88" t="str">
        <f>IFERROR((VLOOKUP(B2230,Listor!$N$6:$P$47,3,FALSE)*Biologiska!K2230)+(VLOOKUP(B2230,Listor!$N$6:$Q$47,4,FALSE)),"")</f>
        <v/>
      </c>
      <c r="M2230" s="63" t="str">
        <f t="shared" si="107"/>
        <v/>
      </c>
      <c r="N2230" s="75"/>
      <c r="O2230" s="84" t="str">
        <f t="shared" si="108"/>
        <v/>
      </c>
      <c r="P2230" s="107"/>
      <c r="Q2230" s="87" t="s">
        <v>79</v>
      </c>
      <c r="R2230" s="87"/>
      <c r="S2230" s="87"/>
      <c r="T2230" s="87"/>
      <c r="U2230" s="87"/>
      <c r="V2230" s="86" t="s">
        <v>79</v>
      </c>
      <c r="W2230" s="75"/>
      <c r="X2230" s="102" t="s">
        <v>79</v>
      </c>
      <c r="Y2230" s="63" t="str">
        <f>IFERROR(IF(VLOOKUP(X2230,Listor!$T$6:$U$7,2,FALSE)&lt;O2230,TRUE),"")</f>
        <v/>
      </c>
      <c r="Z2230" s="87"/>
      <c r="AA2230" s="104"/>
    </row>
    <row r="2231" spans="2:27" x14ac:dyDescent="0.25">
      <c r="B2231" s="68" t="s">
        <v>68</v>
      </c>
      <c r="C2231" s="80" t="str">
        <f>IFERROR(VLOOKUP(B2231,Listor!$A$6:$B$62,2,FALSE),"")</f>
        <v/>
      </c>
      <c r="D2231" s="80" t="str">
        <f>IFERROR(VLOOKUP(B2231,Listor!$A$6:$C$62,3,FALSE),"")</f>
        <v/>
      </c>
      <c r="E2231" s="110" t="s">
        <v>79</v>
      </c>
      <c r="F2231" s="66"/>
      <c r="G2231" s="35" t="str">
        <f>IFERROR(VLOOKUP(B2231,Listor!$A$6:$G$62,7,FALSE),"")</f>
        <v/>
      </c>
      <c r="H2231" s="63" t="str">
        <f>IFERROR(VLOOKUP(B2231,Listor!$N$6:$O$47,2,FALSE),"")</f>
        <v/>
      </c>
      <c r="I2231" s="63" t="str">
        <f t="shared" si="106"/>
        <v/>
      </c>
      <c r="J2231" s="96" t="str">
        <f>IFERROR(VLOOKUP(B2231,Listor!$N$6:$P$47,3,FALSE)*I2231,"")</f>
        <v/>
      </c>
      <c r="K2231" s="81"/>
      <c r="L2231" s="88" t="str">
        <f>IFERROR((VLOOKUP(B2231,Listor!$N$6:$P$47,3,FALSE)*Biologiska!K2231)+(VLOOKUP(B2231,Listor!$N$6:$Q$47,4,FALSE)),"")</f>
        <v/>
      </c>
      <c r="M2231" s="63" t="str">
        <f t="shared" si="107"/>
        <v/>
      </c>
      <c r="N2231" s="75"/>
      <c r="O2231" s="84" t="str">
        <f t="shared" si="108"/>
        <v/>
      </c>
      <c r="P2231" s="107"/>
      <c r="Q2231" s="87" t="s">
        <v>79</v>
      </c>
      <c r="R2231" s="87"/>
      <c r="S2231" s="87"/>
      <c r="T2231" s="87"/>
      <c r="U2231" s="87"/>
      <c r="V2231" s="86" t="s">
        <v>79</v>
      </c>
      <c r="W2231" s="75"/>
      <c r="X2231" s="102" t="s">
        <v>79</v>
      </c>
      <c r="Y2231" s="63" t="str">
        <f>IFERROR(IF(VLOOKUP(X2231,Listor!$T$6:$U$7,2,FALSE)&lt;O2231,TRUE),"")</f>
        <v/>
      </c>
      <c r="Z2231" s="87"/>
      <c r="AA2231" s="104"/>
    </row>
    <row r="2232" spans="2:27" x14ac:dyDescent="0.25">
      <c r="B2232" s="68" t="s">
        <v>68</v>
      </c>
      <c r="C2232" s="80" t="str">
        <f>IFERROR(VLOOKUP(B2232,Listor!$A$6:$B$62,2,FALSE),"")</f>
        <v/>
      </c>
      <c r="D2232" s="80" t="str">
        <f>IFERROR(VLOOKUP(B2232,Listor!$A$6:$C$62,3,FALSE),"")</f>
        <v/>
      </c>
      <c r="E2232" s="110" t="s">
        <v>79</v>
      </c>
      <c r="F2232" s="66"/>
      <c r="G2232" s="35" t="str">
        <f>IFERROR(VLOOKUP(B2232,Listor!$A$6:$G$62,7,FALSE),"")</f>
        <v/>
      </c>
      <c r="H2232" s="63" t="str">
        <f>IFERROR(VLOOKUP(B2232,Listor!$N$6:$O$47,2,FALSE),"")</f>
        <v/>
      </c>
      <c r="I2232" s="63" t="str">
        <f t="shared" si="106"/>
        <v/>
      </c>
      <c r="J2232" s="96" t="str">
        <f>IFERROR(VLOOKUP(B2232,Listor!$N$6:$P$47,3,FALSE)*I2232,"")</f>
        <v/>
      </c>
      <c r="K2232" s="81"/>
      <c r="L2232" s="88" t="str">
        <f>IFERROR((VLOOKUP(B2232,Listor!$N$6:$P$47,3,FALSE)*Biologiska!K2232)+(VLOOKUP(B2232,Listor!$N$6:$Q$47,4,FALSE)),"")</f>
        <v/>
      </c>
      <c r="M2232" s="63" t="str">
        <f t="shared" si="107"/>
        <v/>
      </c>
      <c r="N2232" s="75"/>
      <c r="O2232" s="84" t="str">
        <f t="shared" si="108"/>
        <v/>
      </c>
      <c r="P2232" s="107"/>
      <c r="Q2232" s="87" t="s">
        <v>79</v>
      </c>
      <c r="R2232" s="87"/>
      <c r="S2232" s="87"/>
      <c r="T2232" s="87"/>
      <c r="U2232" s="87"/>
      <c r="V2232" s="86" t="s">
        <v>79</v>
      </c>
      <c r="W2232" s="75"/>
      <c r="X2232" s="102" t="s">
        <v>79</v>
      </c>
      <c r="Y2232" s="63" t="str">
        <f>IFERROR(IF(VLOOKUP(X2232,Listor!$T$6:$U$7,2,FALSE)&lt;O2232,TRUE),"")</f>
        <v/>
      </c>
      <c r="Z2232" s="87"/>
      <c r="AA2232" s="104"/>
    </row>
    <row r="2233" spans="2:27" x14ac:dyDescent="0.25">
      <c r="B2233" s="68" t="s">
        <v>68</v>
      </c>
      <c r="C2233" s="80" t="str">
        <f>IFERROR(VLOOKUP(B2233,Listor!$A$6:$B$62,2,FALSE),"")</f>
        <v/>
      </c>
      <c r="D2233" s="80" t="str">
        <f>IFERROR(VLOOKUP(B2233,Listor!$A$6:$C$62,3,FALSE),"")</f>
        <v/>
      </c>
      <c r="E2233" s="110" t="s">
        <v>79</v>
      </c>
      <c r="F2233" s="66"/>
      <c r="G2233" s="35" t="str">
        <f>IFERROR(VLOOKUP(B2233,Listor!$A$6:$G$62,7,FALSE),"")</f>
        <v/>
      </c>
      <c r="H2233" s="63" t="str">
        <f>IFERROR(VLOOKUP(B2233,Listor!$N$6:$O$47,2,FALSE),"")</f>
        <v/>
      </c>
      <c r="I2233" s="63" t="str">
        <f t="shared" si="106"/>
        <v/>
      </c>
      <c r="J2233" s="96" t="str">
        <f>IFERROR(VLOOKUP(B2233,Listor!$N$6:$P$47,3,FALSE)*I2233,"")</f>
        <v/>
      </c>
      <c r="K2233" s="81"/>
      <c r="L2233" s="88" t="str">
        <f>IFERROR((VLOOKUP(B2233,Listor!$N$6:$P$47,3,FALSE)*Biologiska!K2233)+(VLOOKUP(B2233,Listor!$N$6:$Q$47,4,FALSE)),"")</f>
        <v/>
      </c>
      <c r="M2233" s="63" t="str">
        <f t="shared" si="107"/>
        <v/>
      </c>
      <c r="N2233" s="75"/>
      <c r="O2233" s="84" t="str">
        <f t="shared" si="108"/>
        <v/>
      </c>
      <c r="P2233" s="107"/>
      <c r="Q2233" s="87" t="s">
        <v>79</v>
      </c>
      <c r="R2233" s="87"/>
      <c r="S2233" s="87"/>
      <c r="T2233" s="87"/>
      <c r="U2233" s="87"/>
      <c r="V2233" s="86" t="s">
        <v>79</v>
      </c>
      <c r="W2233" s="75"/>
      <c r="X2233" s="102" t="s">
        <v>79</v>
      </c>
      <c r="Y2233" s="63" t="str">
        <f>IFERROR(IF(VLOOKUP(X2233,Listor!$T$6:$U$7,2,FALSE)&lt;O2233,TRUE),"")</f>
        <v/>
      </c>
      <c r="Z2233" s="87"/>
      <c r="AA2233" s="104"/>
    </row>
    <row r="2234" spans="2:27" x14ac:dyDescent="0.25">
      <c r="B2234" s="68" t="s">
        <v>68</v>
      </c>
      <c r="C2234" s="80" t="str">
        <f>IFERROR(VLOOKUP(B2234,Listor!$A$6:$B$62,2,FALSE),"")</f>
        <v/>
      </c>
      <c r="D2234" s="80" t="str">
        <f>IFERROR(VLOOKUP(B2234,Listor!$A$6:$C$62,3,FALSE),"")</f>
        <v/>
      </c>
      <c r="E2234" s="110" t="s">
        <v>79</v>
      </c>
      <c r="F2234" s="66"/>
      <c r="G2234" s="35" t="str">
        <f>IFERROR(VLOOKUP(B2234,Listor!$A$6:$G$62,7,FALSE),"")</f>
        <v/>
      </c>
      <c r="H2234" s="63" t="str">
        <f>IFERROR(VLOOKUP(B2234,Listor!$N$6:$O$47,2,FALSE),"")</f>
        <v/>
      </c>
      <c r="I2234" s="63" t="str">
        <f t="shared" si="106"/>
        <v/>
      </c>
      <c r="J2234" s="96" t="str">
        <f>IFERROR(VLOOKUP(B2234,Listor!$N$6:$P$47,3,FALSE)*I2234,"")</f>
        <v/>
      </c>
      <c r="K2234" s="81"/>
      <c r="L2234" s="88" t="str">
        <f>IFERROR((VLOOKUP(B2234,Listor!$N$6:$P$47,3,FALSE)*Biologiska!K2234)+(VLOOKUP(B2234,Listor!$N$6:$Q$47,4,FALSE)),"")</f>
        <v/>
      </c>
      <c r="M2234" s="63" t="str">
        <f t="shared" si="107"/>
        <v/>
      </c>
      <c r="N2234" s="75"/>
      <c r="O2234" s="84" t="str">
        <f t="shared" si="108"/>
        <v/>
      </c>
      <c r="P2234" s="107"/>
      <c r="Q2234" s="87" t="s">
        <v>79</v>
      </c>
      <c r="R2234" s="87"/>
      <c r="S2234" s="87"/>
      <c r="T2234" s="87"/>
      <c r="U2234" s="87"/>
      <c r="V2234" s="86" t="s">
        <v>79</v>
      </c>
      <c r="W2234" s="75"/>
      <c r="X2234" s="102" t="s">
        <v>79</v>
      </c>
      <c r="Y2234" s="63" t="str">
        <f>IFERROR(IF(VLOOKUP(X2234,Listor!$T$6:$U$7,2,FALSE)&lt;O2234,TRUE),"")</f>
        <v/>
      </c>
      <c r="Z2234" s="87"/>
      <c r="AA2234" s="104"/>
    </row>
    <row r="2235" spans="2:27" x14ac:dyDescent="0.25">
      <c r="B2235" s="68" t="s">
        <v>68</v>
      </c>
      <c r="C2235" s="80" t="str">
        <f>IFERROR(VLOOKUP(B2235,Listor!$A$6:$B$62,2,FALSE),"")</f>
        <v/>
      </c>
      <c r="D2235" s="80" t="str">
        <f>IFERROR(VLOOKUP(B2235,Listor!$A$6:$C$62,3,FALSE),"")</f>
        <v/>
      </c>
      <c r="E2235" s="110" t="s">
        <v>79</v>
      </c>
      <c r="F2235" s="66"/>
      <c r="G2235" s="35" t="str">
        <f>IFERROR(VLOOKUP(B2235,Listor!$A$6:$G$62,7,FALSE),"")</f>
        <v/>
      </c>
      <c r="H2235" s="63" t="str">
        <f>IFERROR(VLOOKUP(B2235,Listor!$N$6:$O$47,2,FALSE),"")</f>
        <v/>
      </c>
      <c r="I2235" s="63" t="str">
        <f t="shared" si="106"/>
        <v/>
      </c>
      <c r="J2235" s="96" t="str">
        <f>IFERROR(VLOOKUP(B2235,Listor!$N$6:$P$47,3,FALSE)*I2235,"")</f>
        <v/>
      </c>
      <c r="K2235" s="81"/>
      <c r="L2235" s="88" t="str">
        <f>IFERROR((VLOOKUP(B2235,Listor!$N$6:$P$47,3,FALSE)*Biologiska!K2235)+(VLOOKUP(B2235,Listor!$N$6:$Q$47,4,FALSE)),"")</f>
        <v/>
      </c>
      <c r="M2235" s="63" t="str">
        <f t="shared" si="107"/>
        <v/>
      </c>
      <c r="N2235" s="75"/>
      <c r="O2235" s="84" t="str">
        <f t="shared" si="108"/>
        <v/>
      </c>
      <c r="P2235" s="107"/>
      <c r="Q2235" s="87" t="s">
        <v>79</v>
      </c>
      <c r="R2235" s="87"/>
      <c r="S2235" s="87"/>
      <c r="T2235" s="87"/>
      <c r="U2235" s="87"/>
      <c r="V2235" s="86" t="s">
        <v>79</v>
      </c>
      <c r="W2235" s="75"/>
      <c r="X2235" s="102" t="s">
        <v>79</v>
      </c>
      <c r="Y2235" s="63" t="str">
        <f>IFERROR(IF(VLOOKUP(X2235,Listor!$T$6:$U$7,2,FALSE)&lt;O2235,TRUE),"")</f>
        <v/>
      </c>
      <c r="Z2235" s="87"/>
      <c r="AA2235" s="104"/>
    </row>
    <row r="2236" spans="2:27" x14ac:dyDescent="0.25">
      <c r="B2236" s="68" t="s">
        <v>68</v>
      </c>
      <c r="C2236" s="80" t="str">
        <f>IFERROR(VLOOKUP(B2236,Listor!$A$6:$B$62,2,FALSE),"")</f>
        <v/>
      </c>
      <c r="D2236" s="80" t="str">
        <f>IFERROR(VLOOKUP(B2236,Listor!$A$6:$C$62,3,FALSE),"")</f>
        <v/>
      </c>
      <c r="E2236" s="110" t="s">
        <v>79</v>
      </c>
      <c r="F2236" s="66"/>
      <c r="G2236" s="35" t="str">
        <f>IFERROR(VLOOKUP(B2236,Listor!$A$6:$G$62,7,FALSE),"")</f>
        <v/>
      </c>
      <c r="H2236" s="63" t="str">
        <f>IFERROR(VLOOKUP(B2236,Listor!$N$6:$O$47,2,FALSE),"")</f>
        <v/>
      </c>
      <c r="I2236" s="63" t="str">
        <f t="shared" si="106"/>
        <v/>
      </c>
      <c r="J2236" s="96" t="str">
        <f>IFERROR(VLOOKUP(B2236,Listor!$N$6:$P$47,3,FALSE)*I2236,"")</f>
        <v/>
      </c>
      <c r="K2236" s="81"/>
      <c r="L2236" s="88" t="str">
        <f>IFERROR((VLOOKUP(B2236,Listor!$N$6:$P$47,3,FALSE)*Biologiska!K2236)+(VLOOKUP(B2236,Listor!$N$6:$Q$47,4,FALSE)),"")</f>
        <v/>
      </c>
      <c r="M2236" s="63" t="str">
        <f t="shared" si="107"/>
        <v/>
      </c>
      <c r="N2236" s="75"/>
      <c r="O2236" s="84" t="str">
        <f t="shared" si="108"/>
        <v/>
      </c>
      <c r="P2236" s="107"/>
      <c r="Q2236" s="87" t="s">
        <v>79</v>
      </c>
      <c r="R2236" s="87"/>
      <c r="S2236" s="87"/>
      <c r="T2236" s="87"/>
      <c r="U2236" s="87"/>
      <c r="V2236" s="86" t="s">
        <v>79</v>
      </c>
      <c r="W2236" s="75"/>
      <c r="X2236" s="102" t="s">
        <v>79</v>
      </c>
      <c r="Y2236" s="63" t="str">
        <f>IFERROR(IF(VLOOKUP(X2236,Listor!$T$6:$U$7,2,FALSE)&lt;O2236,TRUE),"")</f>
        <v/>
      </c>
      <c r="Z2236" s="87"/>
      <c r="AA2236" s="104"/>
    </row>
    <row r="2237" spans="2:27" x14ac:dyDescent="0.25">
      <c r="B2237" s="68" t="s">
        <v>68</v>
      </c>
      <c r="C2237" s="80" t="str">
        <f>IFERROR(VLOOKUP(B2237,Listor!$A$6:$B$62,2,FALSE),"")</f>
        <v/>
      </c>
      <c r="D2237" s="80" t="str">
        <f>IFERROR(VLOOKUP(B2237,Listor!$A$6:$C$62,3,FALSE),"")</f>
        <v/>
      </c>
      <c r="E2237" s="110" t="s">
        <v>79</v>
      </c>
      <c r="F2237" s="66"/>
      <c r="G2237" s="35" t="str">
        <f>IFERROR(VLOOKUP(B2237,Listor!$A$6:$G$62,7,FALSE),"")</f>
        <v/>
      </c>
      <c r="H2237" s="63" t="str">
        <f>IFERROR(VLOOKUP(B2237,Listor!$N$6:$O$47,2,FALSE),"")</f>
        <v/>
      </c>
      <c r="I2237" s="63" t="str">
        <f t="shared" si="106"/>
        <v/>
      </c>
      <c r="J2237" s="96" t="str">
        <f>IFERROR(VLOOKUP(B2237,Listor!$N$6:$P$47,3,FALSE)*I2237,"")</f>
        <v/>
      </c>
      <c r="K2237" s="81"/>
      <c r="L2237" s="88" t="str">
        <f>IFERROR((VLOOKUP(B2237,Listor!$N$6:$P$47,3,FALSE)*Biologiska!K2237)+(VLOOKUP(B2237,Listor!$N$6:$Q$47,4,FALSE)),"")</f>
        <v/>
      </c>
      <c r="M2237" s="63" t="str">
        <f t="shared" si="107"/>
        <v/>
      </c>
      <c r="N2237" s="75"/>
      <c r="O2237" s="84" t="str">
        <f t="shared" si="108"/>
        <v/>
      </c>
      <c r="P2237" s="107"/>
      <c r="Q2237" s="87" t="s">
        <v>79</v>
      </c>
      <c r="R2237" s="87"/>
      <c r="S2237" s="87"/>
      <c r="T2237" s="87"/>
      <c r="U2237" s="87"/>
      <c r="V2237" s="86" t="s">
        <v>79</v>
      </c>
      <c r="W2237" s="75"/>
      <c r="X2237" s="102" t="s">
        <v>79</v>
      </c>
      <c r="Y2237" s="63" t="str">
        <f>IFERROR(IF(VLOOKUP(X2237,Listor!$T$6:$U$7,2,FALSE)&lt;O2237,TRUE),"")</f>
        <v/>
      </c>
      <c r="Z2237" s="87"/>
      <c r="AA2237" s="104"/>
    </row>
    <row r="2238" spans="2:27" x14ac:dyDescent="0.25">
      <c r="B2238" s="68" t="s">
        <v>68</v>
      </c>
      <c r="C2238" s="80" t="str">
        <f>IFERROR(VLOOKUP(B2238,Listor!$A$6:$B$62,2,FALSE),"")</f>
        <v/>
      </c>
      <c r="D2238" s="80" t="str">
        <f>IFERROR(VLOOKUP(B2238,Listor!$A$6:$C$62,3,FALSE),"")</f>
        <v/>
      </c>
      <c r="E2238" s="110" t="s">
        <v>79</v>
      </c>
      <c r="F2238" s="66"/>
      <c r="G2238" s="35" t="str">
        <f>IFERROR(VLOOKUP(B2238,Listor!$A$6:$G$62,7,FALSE),"")</f>
        <v/>
      </c>
      <c r="H2238" s="63" t="str">
        <f>IFERROR(VLOOKUP(B2238,Listor!$N$6:$O$47,2,FALSE),"")</f>
        <v/>
      </c>
      <c r="I2238" s="63" t="str">
        <f t="shared" si="106"/>
        <v/>
      </c>
      <c r="J2238" s="96" t="str">
        <f>IFERROR(VLOOKUP(B2238,Listor!$N$6:$P$47,3,FALSE)*I2238,"")</f>
        <v/>
      </c>
      <c r="K2238" s="81"/>
      <c r="L2238" s="88" t="str">
        <f>IFERROR((VLOOKUP(B2238,Listor!$N$6:$P$47,3,FALSE)*Biologiska!K2238)+(VLOOKUP(B2238,Listor!$N$6:$Q$47,4,FALSE)),"")</f>
        <v/>
      </c>
      <c r="M2238" s="63" t="str">
        <f t="shared" si="107"/>
        <v/>
      </c>
      <c r="N2238" s="75"/>
      <c r="O2238" s="84" t="str">
        <f t="shared" si="108"/>
        <v/>
      </c>
      <c r="P2238" s="107"/>
      <c r="Q2238" s="87" t="s">
        <v>79</v>
      </c>
      <c r="R2238" s="87"/>
      <c r="S2238" s="87"/>
      <c r="T2238" s="87"/>
      <c r="U2238" s="87"/>
      <c r="V2238" s="86" t="s">
        <v>79</v>
      </c>
      <c r="W2238" s="75"/>
      <c r="X2238" s="102" t="s">
        <v>79</v>
      </c>
      <c r="Y2238" s="63" t="str">
        <f>IFERROR(IF(VLOOKUP(X2238,Listor!$T$6:$U$7,2,FALSE)&lt;O2238,TRUE),"")</f>
        <v/>
      </c>
      <c r="Z2238" s="87"/>
      <c r="AA2238" s="104"/>
    </row>
    <row r="2239" spans="2:27" x14ac:dyDescent="0.25">
      <c r="B2239" s="68" t="s">
        <v>68</v>
      </c>
      <c r="C2239" s="80" t="str">
        <f>IFERROR(VLOOKUP(B2239,Listor!$A$6:$B$62,2,FALSE),"")</f>
        <v/>
      </c>
      <c r="D2239" s="80" t="str">
        <f>IFERROR(VLOOKUP(B2239,Listor!$A$6:$C$62,3,FALSE),"")</f>
        <v/>
      </c>
      <c r="E2239" s="110" t="s">
        <v>79</v>
      </c>
      <c r="F2239" s="66"/>
      <c r="G2239" s="35" t="str">
        <f>IFERROR(VLOOKUP(B2239,Listor!$A$6:$G$62,7,FALSE),"")</f>
        <v/>
      </c>
      <c r="H2239" s="63" t="str">
        <f>IFERROR(VLOOKUP(B2239,Listor!$N$6:$O$47,2,FALSE),"")</f>
        <v/>
      </c>
      <c r="I2239" s="63" t="str">
        <f t="shared" si="106"/>
        <v/>
      </c>
      <c r="J2239" s="96" t="str">
        <f>IFERROR(VLOOKUP(B2239,Listor!$N$6:$P$47,3,FALSE)*I2239,"")</f>
        <v/>
      </c>
      <c r="K2239" s="81"/>
      <c r="L2239" s="88" t="str">
        <f>IFERROR((VLOOKUP(B2239,Listor!$N$6:$P$47,3,FALSE)*Biologiska!K2239)+(VLOOKUP(B2239,Listor!$N$6:$Q$47,4,FALSE)),"")</f>
        <v/>
      </c>
      <c r="M2239" s="63" t="str">
        <f t="shared" si="107"/>
        <v/>
      </c>
      <c r="N2239" s="75"/>
      <c r="O2239" s="84" t="str">
        <f t="shared" si="108"/>
        <v/>
      </c>
      <c r="P2239" s="107"/>
      <c r="Q2239" s="87" t="s">
        <v>79</v>
      </c>
      <c r="R2239" s="87"/>
      <c r="S2239" s="87"/>
      <c r="T2239" s="87"/>
      <c r="U2239" s="87"/>
      <c r="V2239" s="86" t="s">
        <v>79</v>
      </c>
      <c r="W2239" s="75"/>
      <c r="X2239" s="102" t="s">
        <v>79</v>
      </c>
      <c r="Y2239" s="63" t="str">
        <f>IFERROR(IF(VLOOKUP(X2239,Listor!$T$6:$U$7,2,FALSE)&lt;O2239,TRUE),"")</f>
        <v/>
      </c>
      <c r="Z2239" s="87"/>
      <c r="AA2239" s="104"/>
    </row>
    <row r="2240" spans="2:27" x14ac:dyDescent="0.25">
      <c r="B2240" s="68" t="s">
        <v>68</v>
      </c>
      <c r="C2240" s="80" t="str">
        <f>IFERROR(VLOOKUP(B2240,Listor!$A$6:$B$62,2,FALSE),"")</f>
        <v/>
      </c>
      <c r="D2240" s="80" t="str">
        <f>IFERROR(VLOOKUP(B2240,Listor!$A$6:$C$62,3,FALSE),"")</f>
        <v/>
      </c>
      <c r="E2240" s="110" t="s">
        <v>79</v>
      </c>
      <c r="F2240" s="66"/>
      <c r="G2240" s="35" t="str">
        <f>IFERROR(VLOOKUP(B2240,Listor!$A$6:$G$62,7,FALSE),"")</f>
        <v/>
      </c>
      <c r="H2240" s="63" t="str">
        <f>IFERROR(VLOOKUP(B2240,Listor!$N$6:$O$47,2,FALSE),"")</f>
        <v/>
      </c>
      <c r="I2240" s="63" t="str">
        <f t="shared" si="106"/>
        <v/>
      </c>
      <c r="J2240" s="96" t="str">
        <f>IFERROR(VLOOKUP(B2240,Listor!$N$6:$P$47,3,FALSE)*I2240,"")</f>
        <v/>
      </c>
      <c r="K2240" s="81"/>
      <c r="L2240" s="88" t="str">
        <f>IFERROR((VLOOKUP(B2240,Listor!$N$6:$P$47,3,FALSE)*Biologiska!K2240)+(VLOOKUP(B2240,Listor!$N$6:$Q$47,4,FALSE)),"")</f>
        <v/>
      </c>
      <c r="M2240" s="63" t="str">
        <f t="shared" si="107"/>
        <v/>
      </c>
      <c r="N2240" s="75"/>
      <c r="O2240" s="84" t="str">
        <f t="shared" si="108"/>
        <v/>
      </c>
      <c r="P2240" s="107"/>
      <c r="Q2240" s="87" t="s">
        <v>79</v>
      </c>
      <c r="R2240" s="87"/>
      <c r="S2240" s="87"/>
      <c r="T2240" s="87"/>
      <c r="U2240" s="87"/>
      <c r="V2240" s="86" t="s">
        <v>79</v>
      </c>
      <c r="W2240" s="75"/>
      <c r="X2240" s="102" t="s">
        <v>79</v>
      </c>
      <c r="Y2240" s="63" t="str">
        <f>IFERROR(IF(VLOOKUP(X2240,Listor!$T$6:$U$7,2,FALSE)&lt;O2240,TRUE),"")</f>
        <v/>
      </c>
      <c r="Z2240" s="87"/>
      <c r="AA2240" s="104"/>
    </row>
    <row r="2241" spans="2:27" x14ac:dyDescent="0.25">
      <c r="B2241" s="68" t="s">
        <v>68</v>
      </c>
      <c r="C2241" s="80" t="str">
        <f>IFERROR(VLOOKUP(B2241,Listor!$A$6:$B$62,2,FALSE),"")</f>
        <v/>
      </c>
      <c r="D2241" s="80" t="str">
        <f>IFERROR(VLOOKUP(B2241,Listor!$A$6:$C$62,3,FALSE),"")</f>
        <v/>
      </c>
      <c r="E2241" s="110" t="s">
        <v>79</v>
      </c>
      <c r="F2241" s="66"/>
      <c r="G2241" s="35" t="str">
        <f>IFERROR(VLOOKUP(B2241,Listor!$A$6:$G$62,7,FALSE),"")</f>
        <v/>
      </c>
      <c r="H2241" s="63" t="str">
        <f>IFERROR(VLOOKUP(B2241,Listor!$N$6:$O$47,2,FALSE),"")</f>
        <v/>
      </c>
      <c r="I2241" s="63" t="str">
        <f t="shared" si="106"/>
        <v/>
      </c>
      <c r="J2241" s="96" t="str">
        <f>IFERROR(VLOOKUP(B2241,Listor!$N$6:$P$47,3,FALSE)*I2241,"")</f>
        <v/>
      </c>
      <c r="K2241" s="81"/>
      <c r="L2241" s="88" t="str">
        <f>IFERROR((VLOOKUP(B2241,Listor!$N$6:$P$47,3,FALSE)*Biologiska!K2241)+(VLOOKUP(B2241,Listor!$N$6:$Q$47,4,FALSE)),"")</f>
        <v/>
      </c>
      <c r="M2241" s="63" t="str">
        <f t="shared" si="107"/>
        <v/>
      </c>
      <c r="N2241" s="75"/>
      <c r="O2241" s="84" t="str">
        <f t="shared" si="108"/>
        <v/>
      </c>
      <c r="P2241" s="107"/>
      <c r="Q2241" s="87" t="s">
        <v>79</v>
      </c>
      <c r="R2241" s="87"/>
      <c r="S2241" s="87"/>
      <c r="T2241" s="87"/>
      <c r="U2241" s="87"/>
      <c r="V2241" s="86" t="s">
        <v>79</v>
      </c>
      <c r="W2241" s="75"/>
      <c r="X2241" s="102" t="s">
        <v>79</v>
      </c>
      <c r="Y2241" s="63" t="str">
        <f>IFERROR(IF(VLOOKUP(X2241,Listor!$T$6:$U$7,2,FALSE)&lt;O2241,TRUE),"")</f>
        <v/>
      </c>
      <c r="Z2241" s="87"/>
      <c r="AA2241" s="104"/>
    </row>
    <row r="2242" spans="2:27" x14ac:dyDescent="0.25">
      <c r="B2242" s="68" t="s">
        <v>68</v>
      </c>
      <c r="C2242" s="80" t="str">
        <f>IFERROR(VLOOKUP(B2242,Listor!$A$6:$B$62,2,FALSE),"")</f>
        <v/>
      </c>
      <c r="D2242" s="80" t="str">
        <f>IFERROR(VLOOKUP(B2242,Listor!$A$6:$C$62,3,FALSE),"")</f>
        <v/>
      </c>
      <c r="E2242" s="110" t="s">
        <v>79</v>
      </c>
      <c r="F2242" s="66"/>
      <c r="G2242" s="35" t="str">
        <f>IFERROR(VLOOKUP(B2242,Listor!$A$6:$G$62,7,FALSE),"")</f>
        <v/>
      </c>
      <c r="H2242" s="63" t="str">
        <f>IFERROR(VLOOKUP(B2242,Listor!$N$6:$O$47,2,FALSE),"")</f>
        <v/>
      </c>
      <c r="I2242" s="63" t="str">
        <f t="shared" si="106"/>
        <v/>
      </c>
      <c r="J2242" s="96" t="str">
        <f>IFERROR(VLOOKUP(B2242,Listor!$N$6:$P$47,3,FALSE)*I2242,"")</f>
        <v/>
      </c>
      <c r="K2242" s="81"/>
      <c r="L2242" s="88" t="str">
        <f>IFERROR((VLOOKUP(B2242,Listor!$N$6:$P$47,3,FALSE)*Biologiska!K2242)+(VLOOKUP(B2242,Listor!$N$6:$Q$47,4,FALSE)),"")</f>
        <v/>
      </c>
      <c r="M2242" s="63" t="str">
        <f t="shared" si="107"/>
        <v/>
      </c>
      <c r="N2242" s="75"/>
      <c r="O2242" s="84" t="str">
        <f t="shared" si="108"/>
        <v/>
      </c>
      <c r="P2242" s="107"/>
      <c r="Q2242" s="87" t="s">
        <v>79</v>
      </c>
      <c r="R2242" s="87"/>
      <c r="S2242" s="87"/>
      <c r="T2242" s="87"/>
      <c r="U2242" s="87"/>
      <c r="V2242" s="86" t="s">
        <v>79</v>
      </c>
      <c r="W2242" s="75"/>
      <c r="X2242" s="102" t="s">
        <v>79</v>
      </c>
      <c r="Y2242" s="63" t="str">
        <f>IFERROR(IF(VLOOKUP(X2242,Listor!$T$6:$U$7,2,FALSE)&lt;O2242,TRUE),"")</f>
        <v/>
      </c>
      <c r="Z2242" s="87"/>
      <c r="AA2242" s="104"/>
    </row>
    <row r="2243" spans="2:27" x14ac:dyDescent="0.25">
      <c r="B2243" s="68" t="s">
        <v>68</v>
      </c>
      <c r="C2243" s="80" t="str">
        <f>IFERROR(VLOOKUP(B2243,Listor!$A$6:$B$62,2,FALSE),"")</f>
        <v/>
      </c>
      <c r="D2243" s="80" t="str">
        <f>IFERROR(VLOOKUP(B2243,Listor!$A$6:$C$62,3,FALSE),"")</f>
        <v/>
      </c>
      <c r="E2243" s="110" t="s">
        <v>79</v>
      </c>
      <c r="F2243" s="66"/>
      <c r="G2243" s="35" t="str">
        <f>IFERROR(VLOOKUP(B2243,Listor!$A$6:$G$62,7,FALSE),"")</f>
        <v/>
      </c>
      <c r="H2243" s="63" t="str">
        <f>IFERROR(VLOOKUP(B2243,Listor!$N$6:$O$47,2,FALSE),"")</f>
        <v/>
      </c>
      <c r="I2243" s="63" t="str">
        <f t="shared" si="106"/>
        <v/>
      </c>
      <c r="J2243" s="96" t="str">
        <f>IFERROR(VLOOKUP(B2243,Listor!$N$6:$P$47,3,FALSE)*I2243,"")</f>
        <v/>
      </c>
      <c r="K2243" s="81"/>
      <c r="L2243" s="88" t="str">
        <f>IFERROR((VLOOKUP(B2243,Listor!$N$6:$P$47,3,FALSE)*Biologiska!K2243)+(VLOOKUP(B2243,Listor!$N$6:$Q$47,4,FALSE)),"")</f>
        <v/>
      </c>
      <c r="M2243" s="63" t="str">
        <f t="shared" si="107"/>
        <v/>
      </c>
      <c r="N2243" s="75"/>
      <c r="O2243" s="84" t="str">
        <f t="shared" si="108"/>
        <v/>
      </c>
      <c r="P2243" s="107"/>
      <c r="Q2243" s="87" t="s">
        <v>79</v>
      </c>
      <c r="R2243" s="87"/>
      <c r="S2243" s="87"/>
      <c r="T2243" s="87"/>
      <c r="U2243" s="87"/>
      <c r="V2243" s="86" t="s">
        <v>79</v>
      </c>
      <c r="W2243" s="75"/>
      <c r="X2243" s="102" t="s">
        <v>79</v>
      </c>
      <c r="Y2243" s="63" t="str">
        <f>IFERROR(IF(VLOOKUP(X2243,Listor!$T$6:$U$7,2,FALSE)&lt;O2243,TRUE),"")</f>
        <v/>
      </c>
      <c r="Z2243" s="87"/>
      <c r="AA2243" s="104"/>
    </row>
    <row r="2244" spans="2:27" x14ac:dyDescent="0.25">
      <c r="B2244" s="68" t="s">
        <v>68</v>
      </c>
      <c r="C2244" s="80" t="str">
        <f>IFERROR(VLOOKUP(B2244,Listor!$A$6:$B$62,2,FALSE),"")</f>
        <v/>
      </c>
      <c r="D2244" s="80" t="str">
        <f>IFERROR(VLOOKUP(B2244,Listor!$A$6:$C$62,3,FALSE),"")</f>
        <v/>
      </c>
      <c r="E2244" s="110" t="s">
        <v>79</v>
      </c>
      <c r="F2244" s="66"/>
      <c r="G2244" s="35" t="str">
        <f>IFERROR(VLOOKUP(B2244,Listor!$A$6:$G$62,7,FALSE),"")</f>
        <v/>
      </c>
      <c r="H2244" s="63" t="str">
        <f>IFERROR(VLOOKUP(B2244,Listor!$N$6:$O$47,2,FALSE),"")</f>
        <v/>
      </c>
      <c r="I2244" s="63" t="str">
        <f t="shared" si="106"/>
        <v/>
      </c>
      <c r="J2244" s="96" t="str">
        <f>IFERROR(VLOOKUP(B2244,Listor!$N$6:$P$47,3,FALSE)*I2244,"")</f>
        <v/>
      </c>
      <c r="K2244" s="81"/>
      <c r="L2244" s="88" t="str">
        <f>IFERROR((VLOOKUP(B2244,Listor!$N$6:$P$47,3,FALSE)*Biologiska!K2244)+(VLOOKUP(B2244,Listor!$N$6:$Q$47,4,FALSE)),"")</f>
        <v/>
      </c>
      <c r="M2244" s="63" t="str">
        <f t="shared" si="107"/>
        <v/>
      </c>
      <c r="N2244" s="75"/>
      <c r="O2244" s="84" t="str">
        <f t="shared" si="108"/>
        <v/>
      </c>
      <c r="P2244" s="107"/>
      <c r="Q2244" s="87" t="s">
        <v>79</v>
      </c>
      <c r="R2244" s="87"/>
      <c r="S2244" s="87"/>
      <c r="T2244" s="87"/>
      <c r="U2244" s="87"/>
      <c r="V2244" s="86" t="s">
        <v>79</v>
      </c>
      <c r="W2244" s="75"/>
      <c r="X2244" s="102" t="s">
        <v>79</v>
      </c>
      <c r="Y2244" s="63" t="str">
        <f>IFERROR(IF(VLOOKUP(X2244,Listor!$T$6:$U$7,2,FALSE)&lt;O2244,TRUE),"")</f>
        <v/>
      </c>
      <c r="Z2244" s="87"/>
      <c r="AA2244" s="104"/>
    </row>
    <row r="2245" spans="2:27" x14ac:dyDescent="0.25">
      <c r="B2245" s="68" t="s">
        <v>68</v>
      </c>
      <c r="C2245" s="80" t="str">
        <f>IFERROR(VLOOKUP(B2245,Listor!$A$6:$B$62,2,FALSE),"")</f>
        <v/>
      </c>
      <c r="D2245" s="80" t="str">
        <f>IFERROR(VLOOKUP(B2245,Listor!$A$6:$C$62,3,FALSE),"")</f>
        <v/>
      </c>
      <c r="E2245" s="110" t="s">
        <v>79</v>
      </c>
      <c r="F2245" s="66"/>
      <c r="G2245" s="35" t="str">
        <f>IFERROR(VLOOKUP(B2245,Listor!$A$6:$G$62,7,FALSE),"")</f>
        <v/>
      </c>
      <c r="H2245" s="63" t="str">
        <f>IFERROR(VLOOKUP(B2245,Listor!$N$6:$O$47,2,FALSE),"")</f>
        <v/>
      </c>
      <c r="I2245" s="63" t="str">
        <f t="shared" si="106"/>
        <v/>
      </c>
      <c r="J2245" s="96" t="str">
        <f>IFERROR(VLOOKUP(B2245,Listor!$N$6:$P$47,3,FALSE)*I2245,"")</f>
        <v/>
      </c>
      <c r="K2245" s="81"/>
      <c r="L2245" s="88" t="str">
        <f>IFERROR((VLOOKUP(B2245,Listor!$N$6:$P$47,3,FALSE)*Biologiska!K2245)+(VLOOKUP(B2245,Listor!$N$6:$Q$47,4,FALSE)),"")</f>
        <v/>
      </c>
      <c r="M2245" s="63" t="str">
        <f t="shared" si="107"/>
        <v/>
      </c>
      <c r="N2245" s="75"/>
      <c r="O2245" s="84" t="str">
        <f t="shared" si="108"/>
        <v/>
      </c>
      <c r="P2245" s="107"/>
      <c r="Q2245" s="87" t="s">
        <v>79</v>
      </c>
      <c r="R2245" s="87"/>
      <c r="S2245" s="87"/>
      <c r="T2245" s="87"/>
      <c r="U2245" s="87"/>
      <c r="V2245" s="86" t="s">
        <v>79</v>
      </c>
      <c r="W2245" s="75"/>
      <c r="X2245" s="102" t="s">
        <v>79</v>
      </c>
      <c r="Y2245" s="63" t="str">
        <f>IFERROR(IF(VLOOKUP(X2245,Listor!$T$6:$U$7,2,FALSE)&lt;O2245,TRUE),"")</f>
        <v/>
      </c>
      <c r="Z2245" s="87"/>
      <c r="AA2245" s="104"/>
    </row>
    <row r="2246" spans="2:27" x14ac:dyDescent="0.25">
      <c r="B2246" s="68" t="s">
        <v>68</v>
      </c>
      <c r="C2246" s="80" t="str">
        <f>IFERROR(VLOOKUP(B2246,Listor!$A$6:$B$62,2,FALSE),"")</f>
        <v/>
      </c>
      <c r="D2246" s="80" t="str">
        <f>IFERROR(VLOOKUP(B2246,Listor!$A$6:$C$62,3,FALSE),"")</f>
        <v/>
      </c>
      <c r="E2246" s="110" t="s">
        <v>79</v>
      </c>
      <c r="F2246" s="66"/>
      <c r="G2246" s="35" t="str">
        <f>IFERROR(VLOOKUP(B2246,Listor!$A$6:$G$62,7,FALSE),"")</f>
        <v/>
      </c>
      <c r="H2246" s="63" t="str">
        <f>IFERROR(VLOOKUP(B2246,Listor!$N$6:$O$47,2,FALSE),"")</f>
        <v/>
      </c>
      <c r="I2246" s="63" t="str">
        <f t="shared" si="106"/>
        <v/>
      </c>
      <c r="J2246" s="96" t="str">
        <f>IFERROR(VLOOKUP(B2246,Listor!$N$6:$P$47,3,FALSE)*I2246,"")</f>
        <v/>
      </c>
      <c r="K2246" s="81"/>
      <c r="L2246" s="88" t="str">
        <f>IFERROR((VLOOKUP(B2246,Listor!$N$6:$P$47,3,FALSE)*Biologiska!K2246)+(VLOOKUP(B2246,Listor!$N$6:$Q$47,4,FALSE)),"")</f>
        <v/>
      </c>
      <c r="M2246" s="63" t="str">
        <f t="shared" si="107"/>
        <v/>
      </c>
      <c r="N2246" s="75"/>
      <c r="O2246" s="84" t="str">
        <f t="shared" si="108"/>
        <v/>
      </c>
      <c r="P2246" s="107"/>
      <c r="Q2246" s="87" t="s">
        <v>79</v>
      </c>
      <c r="R2246" s="87"/>
      <c r="S2246" s="87"/>
      <c r="T2246" s="87"/>
      <c r="U2246" s="87"/>
      <c r="V2246" s="86" t="s">
        <v>79</v>
      </c>
      <c r="W2246" s="75"/>
      <c r="X2246" s="102" t="s">
        <v>79</v>
      </c>
      <c r="Y2246" s="63" t="str">
        <f>IFERROR(IF(VLOOKUP(X2246,Listor!$T$6:$U$7,2,FALSE)&lt;O2246,TRUE),"")</f>
        <v/>
      </c>
      <c r="Z2246" s="87"/>
      <c r="AA2246" s="104"/>
    </row>
    <row r="2247" spans="2:27" x14ac:dyDescent="0.25">
      <c r="B2247" s="68" t="s">
        <v>68</v>
      </c>
      <c r="C2247" s="80" t="str">
        <f>IFERROR(VLOOKUP(B2247,Listor!$A$6:$B$62,2,FALSE),"")</f>
        <v/>
      </c>
      <c r="D2247" s="80" t="str">
        <f>IFERROR(VLOOKUP(B2247,Listor!$A$6:$C$62,3,FALSE),"")</f>
        <v/>
      </c>
      <c r="E2247" s="110" t="s">
        <v>79</v>
      </c>
      <c r="F2247" s="66"/>
      <c r="G2247" s="35" t="str">
        <f>IFERROR(VLOOKUP(B2247,Listor!$A$6:$G$62,7,FALSE),"")</f>
        <v/>
      </c>
      <c r="H2247" s="63" t="str">
        <f>IFERROR(VLOOKUP(B2247,Listor!$N$6:$O$47,2,FALSE),"")</f>
        <v/>
      </c>
      <c r="I2247" s="63" t="str">
        <f t="shared" si="106"/>
        <v/>
      </c>
      <c r="J2247" s="96" t="str">
        <f>IFERROR(VLOOKUP(B2247,Listor!$N$6:$P$47,3,FALSE)*I2247,"")</f>
        <v/>
      </c>
      <c r="K2247" s="81"/>
      <c r="L2247" s="88" t="str">
        <f>IFERROR((VLOOKUP(B2247,Listor!$N$6:$P$47,3,FALSE)*Biologiska!K2247)+(VLOOKUP(B2247,Listor!$N$6:$Q$47,4,FALSE)),"")</f>
        <v/>
      </c>
      <c r="M2247" s="63" t="str">
        <f t="shared" si="107"/>
        <v/>
      </c>
      <c r="N2247" s="75"/>
      <c r="O2247" s="84" t="str">
        <f t="shared" si="108"/>
        <v/>
      </c>
      <c r="P2247" s="107"/>
      <c r="Q2247" s="87" t="s">
        <v>79</v>
      </c>
      <c r="R2247" s="87"/>
      <c r="S2247" s="87"/>
      <c r="T2247" s="87"/>
      <c r="U2247" s="87"/>
      <c r="V2247" s="86" t="s">
        <v>79</v>
      </c>
      <c r="W2247" s="75"/>
      <c r="X2247" s="102" t="s">
        <v>79</v>
      </c>
      <c r="Y2247" s="63" t="str">
        <f>IFERROR(IF(VLOOKUP(X2247,Listor!$T$6:$U$7,2,FALSE)&lt;O2247,TRUE),"")</f>
        <v/>
      </c>
      <c r="Z2247" s="87"/>
      <c r="AA2247" s="104"/>
    </row>
    <row r="2248" spans="2:27" x14ac:dyDescent="0.25">
      <c r="B2248" s="68" t="s">
        <v>68</v>
      </c>
      <c r="C2248" s="80" t="str">
        <f>IFERROR(VLOOKUP(B2248,Listor!$A$6:$B$62,2,FALSE),"")</f>
        <v/>
      </c>
      <c r="D2248" s="80" t="str">
        <f>IFERROR(VLOOKUP(B2248,Listor!$A$6:$C$62,3,FALSE),"")</f>
        <v/>
      </c>
      <c r="E2248" s="110" t="s">
        <v>79</v>
      </c>
      <c r="F2248" s="66"/>
      <c r="G2248" s="35" t="str">
        <f>IFERROR(VLOOKUP(B2248,Listor!$A$6:$G$62,7,FALSE),"")</f>
        <v/>
      </c>
      <c r="H2248" s="63" t="str">
        <f>IFERROR(VLOOKUP(B2248,Listor!$N$6:$O$47,2,FALSE),"")</f>
        <v/>
      </c>
      <c r="I2248" s="63" t="str">
        <f t="shared" si="106"/>
        <v/>
      </c>
      <c r="J2248" s="96" t="str">
        <f>IFERROR(VLOOKUP(B2248,Listor!$N$6:$P$47,3,FALSE)*I2248,"")</f>
        <v/>
      </c>
      <c r="K2248" s="81"/>
      <c r="L2248" s="88" t="str">
        <f>IFERROR((VLOOKUP(B2248,Listor!$N$6:$P$47,3,FALSE)*Biologiska!K2248)+(VLOOKUP(B2248,Listor!$N$6:$Q$47,4,FALSE)),"")</f>
        <v/>
      </c>
      <c r="M2248" s="63" t="str">
        <f t="shared" si="107"/>
        <v/>
      </c>
      <c r="N2248" s="75"/>
      <c r="O2248" s="84" t="str">
        <f t="shared" si="108"/>
        <v/>
      </c>
      <c r="P2248" s="107"/>
      <c r="Q2248" s="87" t="s">
        <v>79</v>
      </c>
      <c r="R2248" s="87"/>
      <c r="S2248" s="87"/>
      <c r="T2248" s="87"/>
      <c r="U2248" s="87"/>
      <c r="V2248" s="86" t="s">
        <v>79</v>
      </c>
      <c r="W2248" s="75"/>
      <c r="X2248" s="102" t="s">
        <v>79</v>
      </c>
      <c r="Y2248" s="63" t="str">
        <f>IFERROR(IF(VLOOKUP(X2248,Listor!$T$6:$U$7,2,FALSE)&lt;O2248,TRUE),"")</f>
        <v/>
      </c>
      <c r="Z2248" s="87"/>
      <c r="AA2248" s="104"/>
    </row>
    <row r="2249" spans="2:27" x14ac:dyDescent="0.25">
      <c r="B2249" s="68" t="s">
        <v>68</v>
      </c>
      <c r="C2249" s="80" t="str">
        <f>IFERROR(VLOOKUP(B2249,Listor!$A$6:$B$62,2,FALSE),"")</f>
        <v/>
      </c>
      <c r="D2249" s="80" t="str">
        <f>IFERROR(VLOOKUP(B2249,Listor!$A$6:$C$62,3,FALSE),"")</f>
        <v/>
      </c>
      <c r="E2249" s="110" t="s">
        <v>79</v>
      </c>
      <c r="F2249" s="66"/>
      <c r="G2249" s="35" t="str">
        <f>IFERROR(VLOOKUP(B2249,Listor!$A$6:$G$62,7,FALSE),"")</f>
        <v/>
      </c>
      <c r="H2249" s="63" t="str">
        <f>IFERROR(VLOOKUP(B2249,Listor!$N$6:$O$47,2,FALSE),"")</f>
        <v/>
      </c>
      <c r="I2249" s="63" t="str">
        <f t="shared" si="106"/>
        <v/>
      </c>
      <c r="J2249" s="96" t="str">
        <f>IFERROR(VLOOKUP(B2249,Listor!$N$6:$P$47,3,FALSE)*I2249,"")</f>
        <v/>
      </c>
      <c r="K2249" s="81"/>
      <c r="L2249" s="88" t="str">
        <f>IFERROR((VLOOKUP(B2249,Listor!$N$6:$P$47,3,FALSE)*Biologiska!K2249)+(VLOOKUP(B2249,Listor!$N$6:$Q$47,4,FALSE)),"")</f>
        <v/>
      </c>
      <c r="M2249" s="63" t="str">
        <f t="shared" si="107"/>
        <v/>
      </c>
      <c r="N2249" s="75"/>
      <c r="O2249" s="84" t="str">
        <f t="shared" si="108"/>
        <v/>
      </c>
      <c r="P2249" s="107"/>
      <c r="Q2249" s="87" t="s">
        <v>79</v>
      </c>
      <c r="R2249" s="87"/>
      <c r="S2249" s="87"/>
      <c r="T2249" s="87"/>
      <c r="U2249" s="87"/>
      <c r="V2249" s="86" t="s">
        <v>79</v>
      </c>
      <c r="W2249" s="75"/>
      <c r="X2249" s="102" t="s">
        <v>79</v>
      </c>
      <c r="Y2249" s="63" t="str">
        <f>IFERROR(IF(VLOOKUP(X2249,Listor!$T$6:$U$7,2,FALSE)&lt;O2249,TRUE),"")</f>
        <v/>
      </c>
      <c r="Z2249" s="87"/>
      <c r="AA2249" s="104"/>
    </row>
    <row r="2250" spans="2:27" x14ac:dyDescent="0.25">
      <c r="B2250" s="68" t="s">
        <v>68</v>
      </c>
      <c r="C2250" s="80" t="str">
        <f>IFERROR(VLOOKUP(B2250,Listor!$A$6:$B$62,2,FALSE),"")</f>
        <v/>
      </c>
      <c r="D2250" s="80" t="str">
        <f>IFERROR(VLOOKUP(B2250,Listor!$A$6:$C$62,3,FALSE),"")</f>
        <v/>
      </c>
      <c r="E2250" s="110" t="s">
        <v>79</v>
      </c>
      <c r="F2250" s="66"/>
      <c r="G2250" s="35" t="str">
        <f>IFERROR(VLOOKUP(B2250,Listor!$A$6:$G$62,7,FALSE),"")</f>
        <v/>
      </c>
      <c r="H2250" s="63" t="str">
        <f>IFERROR(VLOOKUP(B2250,Listor!$N$6:$O$47,2,FALSE),"")</f>
        <v/>
      </c>
      <c r="I2250" s="63" t="str">
        <f t="shared" si="106"/>
        <v/>
      </c>
      <c r="J2250" s="96" t="str">
        <f>IFERROR(VLOOKUP(B2250,Listor!$N$6:$P$47,3,FALSE)*I2250,"")</f>
        <v/>
      </c>
      <c r="K2250" s="81"/>
      <c r="L2250" s="88" t="str">
        <f>IFERROR((VLOOKUP(B2250,Listor!$N$6:$P$47,3,FALSE)*Biologiska!K2250)+(VLOOKUP(B2250,Listor!$N$6:$Q$47,4,FALSE)),"")</f>
        <v/>
      </c>
      <c r="M2250" s="63" t="str">
        <f t="shared" si="107"/>
        <v/>
      </c>
      <c r="N2250" s="75"/>
      <c r="O2250" s="84" t="str">
        <f t="shared" si="108"/>
        <v/>
      </c>
      <c r="P2250" s="107"/>
      <c r="Q2250" s="87" t="s">
        <v>79</v>
      </c>
      <c r="R2250" s="87"/>
      <c r="S2250" s="87"/>
      <c r="T2250" s="87"/>
      <c r="U2250" s="87"/>
      <c r="V2250" s="86" t="s">
        <v>79</v>
      </c>
      <c r="W2250" s="75"/>
      <c r="X2250" s="102" t="s">
        <v>79</v>
      </c>
      <c r="Y2250" s="63" t="str">
        <f>IFERROR(IF(VLOOKUP(X2250,Listor!$T$6:$U$7,2,FALSE)&lt;O2250,TRUE),"")</f>
        <v/>
      </c>
      <c r="Z2250" s="87"/>
      <c r="AA2250" s="104"/>
    </row>
    <row r="2251" spans="2:27" x14ac:dyDescent="0.25">
      <c r="B2251" s="68" t="s">
        <v>68</v>
      </c>
      <c r="C2251" s="80" t="str">
        <f>IFERROR(VLOOKUP(B2251,Listor!$A$6:$B$62,2,FALSE),"")</f>
        <v/>
      </c>
      <c r="D2251" s="80" t="str">
        <f>IFERROR(VLOOKUP(B2251,Listor!$A$6:$C$62,3,FALSE),"")</f>
        <v/>
      </c>
      <c r="E2251" s="110" t="s">
        <v>79</v>
      </c>
      <c r="F2251" s="66"/>
      <c r="G2251" s="35" t="str">
        <f>IFERROR(VLOOKUP(B2251,Listor!$A$6:$G$62,7,FALSE),"")</f>
        <v/>
      </c>
      <c r="H2251" s="63" t="str">
        <f>IFERROR(VLOOKUP(B2251,Listor!$N$6:$O$47,2,FALSE),"")</f>
        <v/>
      </c>
      <c r="I2251" s="63" t="str">
        <f t="shared" si="106"/>
        <v/>
      </c>
      <c r="J2251" s="96" t="str">
        <f>IFERROR(VLOOKUP(B2251,Listor!$N$6:$P$47,3,FALSE)*I2251,"")</f>
        <v/>
      </c>
      <c r="K2251" s="81"/>
      <c r="L2251" s="88" t="str">
        <f>IFERROR((VLOOKUP(B2251,Listor!$N$6:$P$47,3,FALSE)*Biologiska!K2251)+(VLOOKUP(B2251,Listor!$N$6:$Q$47,4,FALSE)),"")</f>
        <v/>
      </c>
      <c r="M2251" s="63" t="str">
        <f t="shared" si="107"/>
        <v/>
      </c>
      <c r="N2251" s="75"/>
      <c r="O2251" s="84" t="str">
        <f t="shared" si="108"/>
        <v/>
      </c>
      <c r="P2251" s="107"/>
      <c r="Q2251" s="87" t="s">
        <v>79</v>
      </c>
      <c r="R2251" s="87"/>
      <c r="S2251" s="87"/>
      <c r="T2251" s="87"/>
      <c r="U2251" s="87"/>
      <c r="V2251" s="86" t="s">
        <v>79</v>
      </c>
      <c r="W2251" s="75"/>
      <c r="X2251" s="102" t="s">
        <v>79</v>
      </c>
      <c r="Y2251" s="63" t="str">
        <f>IFERROR(IF(VLOOKUP(X2251,Listor!$T$6:$U$7,2,FALSE)&lt;O2251,TRUE),"")</f>
        <v/>
      </c>
      <c r="Z2251" s="87"/>
      <c r="AA2251" s="104"/>
    </row>
    <row r="2252" spans="2:27" x14ac:dyDescent="0.25">
      <c r="B2252" s="68" t="s">
        <v>68</v>
      </c>
      <c r="C2252" s="80" t="str">
        <f>IFERROR(VLOOKUP(B2252,Listor!$A$6:$B$62,2,FALSE),"")</f>
        <v/>
      </c>
      <c r="D2252" s="80" t="str">
        <f>IFERROR(VLOOKUP(B2252,Listor!$A$6:$C$62,3,FALSE),"")</f>
        <v/>
      </c>
      <c r="E2252" s="110" t="s">
        <v>79</v>
      </c>
      <c r="F2252" s="66"/>
      <c r="G2252" s="35" t="str">
        <f>IFERROR(VLOOKUP(B2252,Listor!$A$6:$G$62,7,FALSE),"")</f>
        <v/>
      </c>
      <c r="H2252" s="63" t="str">
        <f>IFERROR(VLOOKUP(B2252,Listor!$N$6:$O$47,2,FALSE),"")</f>
        <v/>
      </c>
      <c r="I2252" s="63" t="str">
        <f t="shared" si="106"/>
        <v/>
      </c>
      <c r="J2252" s="96" t="str">
        <f>IFERROR(VLOOKUP(B2252,Listor!$N$6:$P$47,3,FALSE)*I2252,"")</f>
        <v/>
      </c>
      <c r="K2252" s="81"/>
      <c r="L2252" s="88" t="str">
        <f>IFERROR((VLOOKUP(B2252,Listor!$N$6:$P$47,3,FALSE)*Biologiska!K2252)+(VLOOKUP(B2252,Listor!$N$6:$Q$47,4,FALSE)),"")</f>
        <v/>
      </c>
      <c r="M2252" s="63" t="str">
        <f t="shared" si="107"/>
        <v/>
      </c>
      <c r="N2252" s="75"/>
      <c r="O2252" s="84" t="str">
        <f t="shared" si="108"/>
        <v/>
      </c>
      <c r="P2252" s="107"/>
      <c r="Q2252" s="87" t="s">
        <v>79</v>
      </c>
      <c r="R2252" s="87"/>
      <c r="S2252" s="87"/>
      <c r="T2252" s="87"/>
      <c r="U2252" s="87"/>
      <c r="V2252" s="86" t="s">
        <v>79</v>
      </c>
      <c r="W2252" s="75"/>
      <c r="X2252" s="102" t="s">
        <v>79</v>
      </c>
      <c r="Y2252" s="63" t="str">
        <f>IFERROR(IF(VLOOKUP(X2252,Listor!$T$6:$U$7,2,FALSE)&lt;O2252,TRUE),"")</f>
        <v/>
      </c>
      <c r="Z2252" s="87"/>
      <c r="AA2252" s="104"/>
    </row>
    <row r="2253" spans="2:27" x14ac:dyDescent="0.25">
      <c r="B2253" s="68" t="s">
        <v>68</v>
      </c>
      <c r="C2253" s="80" t="str">
        <f>IFERROR(VLOOKUP(B2253,Listor!$A$6:$B$62,2,FALSE),"")</f>
        <v/>
      </c>
      <c r="D2253" s="80" t="str">
        <f>IFERROR(VLOOKUP(B2253,Listor!$A$6:$C$62,3,FALSE),"")</f>
        <v/>
      </c>
      <c r="E2253" s="110" t="s">
        <v>79</v>
      </c>
      <c r="F2253" s="66"/>
      <c r="G2253" s="35" t="str">
        <f>IFERROR(VLOOKUP(B2253,Listor!$A$6:$G$62,7,FALSE),"")</f>
        <v/>
      </c>
      <c r="H2253" s="63" t="str">
        <f>IFERROR(VLOOKUP(B2253,Listor!$N$6:$O$47,2,FALSE),"")</f>
        <v/>
      </c>
      <c r="I2253" s="63" t="str">
        <f t="shared" si="106"/>
        <v/>
      </c>
      <c r="J2253" s="96" t="str">
        <f>IFERROR(VLOOKUP(B2253,Listor!$N$6:$P$47,3,FALSE)*I2253,"")</f>
        <v/>
      </c>
      <c r="K2253" s="81"/>
      <c r="L2253" s="88" t="str">
        <f>IFERROR((VLOOKUP(B2253,Listor!$N$6:$P$47,3,FALSE)*Biologiska!K2253)+(VLOOKUP(B2253,Listor!$N$6:$Q$47,4,FALSE)),"")</f>
        <v/>
      </c>
      <c r="M2253" s="63" t="str">
        <f t="shared" si="107"/>
        <v/>
      </c>
      <c r="N2253" s="75"/>
      <c r="O2253" s="84" t="str">
        <f t="shared" si="108"/>
        <v/>
      </c>
      <c r="P2253" s="107"/>
      <c r="Q2253" s="87" t="s">
        <v>79</v>
      </c>
      <c r="R2253" s="87"/>
      <c r="S2253" s="87"/>
      <c r="T2253" s="87"/>
      <c r="U2253" s="87"/>
      <c r="V2253" s="86" t="s">
        <v>79</v>
      </c>
      <c r="W2253" s="75"/>
      <c r="X2253" s="102" t="s">
        <v>79</v>
      </c>
      <c r="Y2253" s="63" t="str">
        <f>IFERROR(IF(VLOOKUP(X2253,Listor!$T$6:$U$7,2,FALSE)&lt;O2253,TRUE),"")</f>
        <v/>
      </c>
      <c r="Z2253" s="87"/>
      <c r="AA2253" s="104"/>
    </row>
    <row r="2254" spans="2:27" x14ac:dyDescent="0.25">
      <c r="B2254" s="68" t="s">
        <v>68</v>
      </c>
      <c r="C2254" s="80" t="str">
        <f>IFERROR(VLOOKUP(B2254,Listor!$A$6:$B$62,2,FALSE),"")</f>
        <v/>
      </c>
      <c r="D2254" s="80" t="str">
        <f>IFERROR(VLOOKUP(B2254,Listor!$A$6:$C$62,3,FALSE),"")</f>
        <v/>
      </c>
      <c r="E2254" s="110" t="s">
        <v>79</v>
      </c>
      <c r="F2254" s="66"/>
      <c r="G2254" s="35" t="str">
        <f>IFERROR(VLOOKUP(B2254,Listor!$A$6:$G$62,7,FALSE),"")</f>
        <v/>
      </c>
      <c r="H2254" s="63" t="str">
        <f>IFERROR(VLOOKUP(B2254,Listor!$N$6:$O$47,2,FALSE),"")</f>
        <v/>
      </c>
      <c r="I2254" s="63" t="str">
        <f t="shared" si="106"/>
        <v/>
      </c>
      <c r="J2254" s="96" t="str">
        <f>IFERROR(VLOOKUP(B2254,Listor!$N$6:$P$47,3,FALSE)*I2254,"")</f>
        <v/>
      </c>
      <c r="K2254" s="81"/>
      <c r="L2254" s="88" t="str">
        <f>IFERROR((VLOOKUP(B2254,Listor!$N$6:$P$47,3,FALSE)*Biologiska!K2254)+(VLOOKUP(B2254,Listor!$N$6:$Q$47,4,FALSE)),"")</f>
        <v/>
      </c>
      <c r="M2254" s="63" t="str">
        <f t="shared" si="107"/>
        <v/>
      </c>
      <c r="N2254" s="75"/>
      <c r="O2254" s="84" t="str">
        <f t="shared" si="108"/>
        <v/>
      </c>
      <c r="P2254" s="107"/>
      <c r="Q2254" s="87" t="s">
        <v>79</v>
      </c>
      <c r="R2254" s="87"/>
      <c r="S2254" s="87"/>
      <c r="T2254" s="87"/>
      <c r="U2254" s="87"/>
      <c r="V2254" s="86" t="s">
        <v>79</v>
      </c>
      <c r="W2254" s="75"/>
      <c r="X2254" s="102" t="s">
        <v>79</v>
      </c>
      <c r="Y2254" s="63" t="str">
        <f>IFERROR(IF(VLOOKUP(X2254,Listor!$T$6:$U$7,2,FALSE)&lt;O2254,TRUE),"")</f>
        <v/>
      </c>
      <c r="Z2254" s="87"/>
      <c r="AA2254" s="104"/>
    </row>
    <row r="2255" spans="2:27" x14ac:dyDescent="0.25">
      <c r="B2255" s="68" t="s">
        <v>68</v>
      </c>
      <c r="C2255" s="80" t="str">
        <f>IFERROR(VLOOKUP(B2255,Listor!$A$6:$B$62,2,FALSE),"")</f>
        <v/>
      </c>
      <c r="D2255" s="80" t="str">
        <f>IFERROR(VLOOKUP(B2255,Listor!$A$6:$C$62,3,FALSE),"")</f>
        <v/>
      </c>
      <c r="E2255" s="110" t="s">
        <v>79</v>
      </c>
      <c r="F2255" s="66"/>
      <c r="G2255" s="35" t="str">
        <f>IFERROR(VLOOKUP(B2255,Listor!$A$6:$G$62,7,FALSE),"")</f>
        <v/>
      </c>
      <c r="H2255" s="63" t="str">
        <f>IFERROR(VLOOKUP(B2255,Listor!$N$6:$O$47,2,FALSE),"")</f>
        <v/>
      </c>
      <c r="I2255" s="63" t="str">
        <f t="shared" si="106"/>
        <v/>
      </c>
      <c r="J2255" s="96" t="str">
        <f>IFERROR(VLOOKUP(B2255,Listor!$N$6:$P$47,3,FALSE)*I2255,"")</f>
        <v/>
      </c>
      <c r="K2255" s="81"/>
      <c r="L2255" s="88" t="str">
        <f>IFERROR((VLOOKUP(B2255,Listor!$N$6:$P$47,3,FALSE)*Biologiska!K2255)+(VLOOKUP(B2255,Listor!$N$6:$Q$47,4,FALSE)),"")</f>
        <v/>
      </c>
      <c r="M2255" s="63" t="str">
        <f t="shared" si="107"/>
        <v/>
      </c>
      <c r="N2255" s="75"/>
      <c r="O2255" s="84" t="str">
        <f t="shared" si="108"/>
        <v/>
      </c>
      <c r="P2255" s="107"/>
      <c r="Q2255" s="87" t="s">
        <v>79</v>
      </c>
      <c r="R2255" s="87"/>
      <c r="S2255" s="87"/>
      <c r="T2255" s="87"/>
      <c r="U2255" s="87"/>
      <c r="V2255" s="86" t="s">
        <v>79</v>
      </c>
      <c r="W2255" s="75"/>
      <c r="X2255" s="102" t="s">
        <v>79</v>
      </c>
      <c r="Y2255" s="63" t="str">
        <f>IFERROR(IF(VLOOKUP(X2255,Listor!$T$6:$U$7,2,FALSE)&lt;O2255,TRUE),"")</f>
        <v/>
      </c>
      <c r="Z2255" s="87"/>
      <c r="AA2255" s="104"/>
    </row>
    <row r="2256" spans="2:27" x14ac:dyDescent="0.25">
      <c r="B2256" s="68" t="s">
        <v>68</v>
      </c>
      <c r="C2256" s="80" t="str">
        <f>IFERROR(VLOOKUP(B2256,Listor!$A$6:$B$62,2,FALSE),"")</f>
        <v/>
      </c>
      <c r="D2256" s="80" t="str">
        <f>IFERROR(VLOOKUP(B2256,Listor!$A$6:$C$62,3,FALSE),"")</f>
        <v/>
      </c>
      <c r="E2256" s="110" t="s">
        <v>79</v>
      </c>
      <c r="F2256" s="66"/>
      <c r="G2256" s="35" t="str">
        <f>IFERROR(VLOOKUP(B2256,Listor!$A$6:$G$62,7,FALSE),"")</f>
        <v/>
      </c>
      <c r="H2256" s="63" t="str">
        <f>IFERROR(VLOOKUP(B2256,Listor!$N$6:$O$47,2,FALSE),"")</f>
        <v/>
      </c>
      <c r="I2256" s="63" t="str">
        <f t="shared" si="106"/>
        <v/>
      </c>
      <c r="J2256" s="96" t="str">
        <f>IFERROR(VLOOKUP(B2256,Listor!$N$6:$P$47,3,FALSE)*I2256,"")</f>
        <v/>
      </c>
      <c r="K2256" s="81"/>
      <c r="L2256" s="88" t="str">
        <f>IFERROR((VLOOKUP(B2256,Listor!$N$6:$P$47,3,FALSE)*Biologiska!K2256)+(VLOOKUP(B2256,Listor!$N$6:$Q$47,4,FALSE)),"")</f>
        <v/>
      </c>
      <c r="M2256" s="63" t="str">
        <f t="shared" si="107"/>
        <v/>
      </c>
      <c r="N2256" s="75"/>
      <c r="O2256" s="84" t="str">
        <f t="shared" si="108"/>
        <v/>
      </c>
      <c r="P2256" s="107"/>
      <c r="Q2256" s="87" t="s">
        <v>79</v>
      </c>
      <c r="R2256" s="87"/>
      <c r="S2256" s="87"/>
      <c r="T2256" s="87"/>
      <c r="U2256" s="87"/>
      <c r="V2256" s="86" t="s">
        <v>79</v>
      </c>
      <c r="W2256" s="75"/>
      <c r="X2256" s="102" t="s">
        <v>79</v>
      </c>
      <c r="Y2256" s="63" t="str">
        <f>IFERROR(IF(VLOOKUP(X2256,Listor!$T$6:$U$7,2,FALSE)&lt;O2256,TRUE),"")</f>
        <v/>
      </c>
      <c r="Z2256" s="87"/>
      <c r="AA2256" s="104"/>
    </row>
    <row r="2257" spans="2:27" x14ac:dyDescent="0.25">
      <c r="B2257" s="68" t="s">
        <v>68</v>
      </c>
      <c r="C2257" s="80" t="str">
        <f>IFERROR(VLOOKUP(B2257,Listor!$A$6:$B$62,2,FALSE),"")</f>
        <v/>
      </c>
      <c r="D2257" s="80" t="str">
        <f>IFERROR(VLOOKUP(B2257,Listor!$A$6:$C$62,3,FALSE),"")</f>
        <v/>
      </c>
      <c r="E2257" s="110" t="s">
        <v>79</v>
      </c>
      <c r="F2257" s="66"/>
      <c r="G2257" s="35" t="str">
        <f>IFERROR(VLOOKUP(B2257,Listor!$A$6:$G$62,7,FALSE),"")</f>
        <v/>
      </c>
      <c r="H2257" s="63" t="str">
        <f>IFERROR(VLOOKUP(B2257,Listor!$N$6:$O$47,2,FALSE),"")</f>
        <v/>
      </c>
      <c r="I2257" s="63" t="str">
        <f t="shared" si="106"/>
        <v/>
      </c>
      <c r="J2257" s="96" t="str">
        <f>IFERROR(VLOOKUP(B2257,Listor!$N$6:$P$47,3,FALSE)*I2257,"")</f>
        <v/>
      </c>
      <c r="K2257" s="81"/>
      <c r="L2257" s="88" t="str">
        <f>IFERROR((VLOOKUP(B2257,Listor!$N$6:$P$47,3,FALSE)*Biologiska!K2257)+(VLOOKUP(B2257,Listor!$N$6:$Q$47,4,FALSE)),"")</f>
        <v/>
      </c>
      <c r="M2257" s="63" t="str">
        <f t="shared" si="107"/>
        <v/>
      </c>
      <c r="N2257" s="75"/>
      <c r="O2257" s="84" t="str">
        <f t="shared" si="108"/>
        <v/>
      </c>
      <c r="P2257" s="107"/>
      <c r="Q2257" s="87" t="s">
        <v>79</v>
      </c>
      <c r="R2257" s="87"/>
      <c r="S2257" s="87"/>
      <c r="T2257" s="87"/>
      <c r="U2257" s="87"/>
      <c r="V2257" s="86" t="s">
        <v>79</v>
      </c>
      <c r="W2257" s="75"/>
      <c r="X2257" s="102" t="s">
        <v>79</v>
      </c>
      <c r="Y2257" s="63" t="str">
        <f>IFERROR(IF(VLOOKUP(X2257,Listor!$T$6:$U$7,2,FALSE)&lt;O2257,TRUE),"")</f>
        <v/>
      </c>
      <c r="Z2257" s="87"/>
      <c r="AA2257" s="104"/>
    </row>
    <row r="2258" spans="2:27" x14ac:dyDescent="0.25">
      <c r="B2258" s="68" t="s">
        <v>68</v>
      </c>
      <c r="C2258" s="80" t="str">
        <f>IFERROR(VLOOKUP(B2258,Listor!$A$6:$B$62,2,FALSE),"")</f>
        <v/>
      </c>
      <c r="D2258" s="80" t="str">
        <f>IFERROR(VLOOKUP(B2258,Listor!$A$6:$C$62,3,FALSE),"")</f>
        <v/>
      </c>
      <c r="E2258" s="110" t="s">
        <v>79</v>
      </c>
      <c r="F2258" s="66"/>
      <c r="G2258" s="35" t="str">
        <f>IFERROR(VLOOKUP(B2258,Listor!$A$6:$G$62,7,FALSE),"")</f>
        <v/>
      </c>
      <c r="H2258" s="63" t="str">
        <f>IFERROR(VLOOKUP(B2258,Listor!$N$6:$O$47,2,FALSE),"")</f>
        <v/>
      </c>
      <c r="I2258" s="63" t="str">
        <f t="shared" si="106"/>
        <v/>
      </c>
      <c r="J2258" s="96" t="str">
        <f>IFERROR(VLOOKUP(B2258,Listor!$N$6:$P$47,3,FALSE)*I2258,"")</f>
        <v/>
      </c>
      <c r="K2258" s="81"/>
      <c r="L2258" s="88" t="str">
        <f>IFERROR((VLOOKUP(B2258,Listor!$N$6:$P$47,3,FALSE)*Biologiska!K2258)+(VLOOKUP(B2258,Listor!$N$6:$Q$47,4,FALSE)),"")</f>
        <v/>
      </c>
      <c r="M2258" s="63" t="str">
        <f t="shared" si="107"/>
        <v/>
      </c>
      <c r="N2258" s="75"/>
      <c r="O2258" s="84" t="str">
        <f t="shared" si="108"/>
        <v/>
      </c>
      <c r="P2258" s="107"/>
      <c r="Q2258" s="87" t="s">
        <v>79</v>
      </c>
      <c r="R2258" s="87"/>
      <c r="S2258" s="87"/>
      <c r="T2258" s="87"/>
      <c r="U2258" s="87"/>
      <c r="V2258" s="86" t="s">
        <v>79</v>
      </c>
      <c r="W2258" s="75"/>
      <c r="X2258" s="102" t="s">
        <v>79</v>
      </c>
      <c r="Y2258" s="63" t="str">
        <f>IFERROR(IF(VLOOKUP(X2258,Listor!$T$6:$U$7,2,FALSE)&lt;O2258,TRUE),"")</f>
        <v/>
      </c>
      <c r="Z2258" s="87"/>
      <c r="AA2258" s="104"/>
    </row>
    <row r="2259" spans="2:27" x14ac:dyDescent="0.25">
      <c r="B2259" s="68" t="s">
        <v>68</v>
      </c>
      <c r="C2259" s="80" t="str">
        <f>IFERROR(VLOOKUP(B2259,Listor!$A$6:$B$62,2,FALSE),"")</f>
        <v/>
      </c>
      <c r="D2259" s="80" t="str">
        <f>IFERROR(VLOOKUP(B2259,Listor!$A$6:$C$62,3,FALSE),"")</f>
        <v/>
      </c>
      <c r="E2259" s="110" t="s">
        <v>79</v>
      </c>
      <c r="F2259" s="66"/>
      <c r="G2259" s="35" t="str">
        <f>IFERROR(VLOOKUP(B2259,Listor!$A$6:$G$62,7,FALSE),"")</f>
        <v/>
      </c>
      <c r="H2259" s="63" t="str">
        <f>IFERROR(VLOOKUP(B2259,Listor!$N$6:$O$47,2,FALSE),"")</f>
        <v/>
      </c>
      <c r="I2259" s="63" t="str">
        <f t="shared" si="106"/>
        <v/>
      </c>
      <c r="J2259" s="96" t="str">
        <f>IFERROR(VLOOKUP(B2259,Listor!$N$6:$P$47,3,FALSE)*I2259,"")</f>
        <v/>
      </c>
      <c r="K2259" s="81"/>
      <c r="L2259" s="88" t="str">
        <f>IFERROR((VLOOKUP(B2259,Listor!$N$6:$P$47,3,FALSE)*Biologiska!K2259)+(VLOOKUP(B2259,Listor!$N$6:$Q$47,4,FALSE)),"")</f>
        <v/>
      </c>
      <c r="M2259" s="63" t="str">
        <f t="shared" si="107"/>
        <v/>
      </c>
      <c r="N2259" s="75"/>
      <c r="O2259" s="84" t="str">
        <f t="shared" si="108"/>
        <v/>
      </c>
      <c r="P2259" s="107"/>
      <c r="Q2259" s="87" t="s">
        <v>79</v>
      </c>
      <c r="R2259" s="87"/>
      <c r="S2259" s="87"/>
      <c r="T2259" s="87"/>
      <c r="U2259" s="87"/>
      <c r="V2259" s="86" t="s">
        <v>79</v>
      </c>
      <c r="W2259" s="75"/>
      <c r="X2259" s="102" t="s">
        <v>79</v>
      </c>
      <c r="Y2259" s="63" t="str">
        <f>IFERROR(IF(VLOOKUP(X2259,Listor!$T$6:$U$7,2,FALSE)&lt;O2259,TRUE),"")</f>
        <v/>
      </c>
      <c r="Z2259" s="87"/>
      <c r="AA2259" s="104"/>
    </row>
    <row r="2260" spans="2:27" x14ac:dyDescent="0.25">
      <c r="B2260" s="68" t="s">
        <v>68</v>
      </c>
      <c r="C2260" s="80" t="str">
        <f>IFERROR(VLOOKUP(B2260,Listor!$A$6:$B$62,2,FALSE),"")</f>
        <v/>
      </c>
      <c r="D2260" s="80" t="str">
        <f>IFERROR(VLOOKUP(B2260,Listor!$A$6:$C$62,3,FALSE),"")</f>
        <v/>
      </c>
      <c r="E2260" s="110" t="s">
        <v>79</v>
      </c>
      <c r="F2260" s="66"/>
      <c r="G2260" s="35" t="str">
        <f>IFERROR(VLOOKUP(B2260,Listor!$A$6:$G$62,7,FALSE),"")</f>
        <v/>
      </c>
      <c r="H2260" s="63" t="str">
        <f>IFERROR(VLOOKUP(B2260,Listor!$N$6:$O$47,2,FALSE),"")</f>
        <v/>
      </c>
      <c r="I2260" s="63" t="str">
        <f t="shared" si="106"/>
        <v/>
      </c>
      <c r="J2260" s="96" t="str">
        <f>IFERROR(VLOOKUP(B2260,Listor!$N$6:$P$47,3,FALSE)*I2260,"")</f>
        <v/>
      </c>
      <c r="K2260" s="81"/>
      <c r="L2260" s="88" t="str">
        <f>IFERROR((VLOOKUP(B2260,Listor!$N$6:$P$47,3,FALSE)*Biologiska!K2260)+(VLOOKUP(B2260,Listor!$N$6:$Q$47,4,FALSE)),"")</f>
        <v/>
      </c>
      <c r="M2260" s="63" t="str">
        <f t="shared" si="107"/>
        <v/>
      </c>
      <c r="N2260" s="75"/>
      <c r="O2260" s="84" t="str">
        <f t="shared" si="108"/>
        <v/>
      </c>
      <c r="P2260" s="107"/>
      <c r="Q2260" s="87" t="s">
        <v>79</v>
      </c>
      <c r="R2260" s="87"/>
      <c r="S2260" s="87"/>
      <c r="T2260" s="87"/>
      <c r="U2260" s="87"/>
      <c r="V2260" s="86" t="s">
        <v>79</v>
      </c>
      <c r="W2260" s="75"/>
      <c r="X2260" s="102" t="s">
        <v>79</v>
      </c>
      <c r="Y2260" s="63" t="str">
        <f>IFERROR(IF(VLOOKUP(X2260,Listor!$T$6:$U$7,2,FALSE)&lt;O2260,TRUE),"")</f>
        <v/>
      </c>
      <c r="Z2260" s="87"/>
      <c r="AA2260" s="104"/>
    </row>
    <row r="2261" spans="2:27" x14ac:dyDescent="0.25">
      <c r="B2261" s="68" t="s">
        <v>68</v>
      </c>
      <c r="C2261" s="80" t="str">
        <f>IFERROR(VLOOKUP(B2261,Listor!$A$6:$B$62,2,FALSE),"")</f>
        <v/>
      </c>
      <c r="D2261" s="80" t="str">
        <f>IFERROR(VLOOKUP(B2261,Listor!$A$6:$C$62,3,FALSE),"")</f>
        <v/>
      </c>
      <c r="E2261" s="110" t="s">
        <v>79</v>
      </c>
      <c r="F2261" s="66"/>
      <c r="G2261" s="35" t="str">
        <f>IFERROR(VLOOKUP(B2261,Listor!$A$6:$G$62,7,FALSE),"")</f>
        <v/>
      </c>
      <c r="H2261" s="63" t="str">
        <f>IFERROR(VLOOKUP(B2261,Listor!$N$6:$O$47,2,FALSE),"")</f>
        <v/>
      </c>
      <c r="I2261" s="63" t="str">
        <f t="shared" si="106"/>
        <v/>
      </c>
      <c r="J2261" s="96" t="str">
        <f>IFERROR(VLOOKUP(B2261,Listor!$N$6:$P$47,3,FALSE)*I2261,"")</f>
        <v/>
      </c>
      <c r="K2261" s="81"/>
      <c r="L2261" s="88" t="str">
        <f>IFERROR((VLOOKUP(B2261,Listor!$N$6:$P$47,3,FALSE)*Biologiska!K2261)+(VLOOKUP(B2261,Listor!$N$6:$Q$47,4,FALSE)),"")</f>
        <v/>
      </c>
      <c r="M2261" s="63" t="str">
        <f t="shared" si="107"/>
        <v/>
      </c>
      <c r="N2261" s="75"/>
      <c r="O2261" s="84" t="str">
        <f t="shared" si="108"/>
        <v/>
      </c>
      <c r="P2261" s="107"/>
      <c r="Q2261" s="87" t="s">
        <v>79</v>
      </c>
      <c r="R2261" s="87"/>
      <c r="S2261" s="87"/>
      <c r="T2261" s="87"/>
      <c r="U2261" s="87"/>
      <c r="V2261" s="86" t="s">
        <v>79</v>
      </c>
      <c r="W2261" s="75"/>
      <c r="X2261" s="102" t="s">
        <v>79</v>
      </c>
      <c r="Y2261" s="63" t="str">
        <f>IFERROR(IF(VLOOKUP(X2261,Listor!$T$6:$U$7,2,FALSE)&lt;O2261,TRUE),"")</f>
        <v/>
      </c>
      <c r="Z2261" s="87"/>
      <c r="AA2261" s="104"/>
    </row>
    <row r="2262" spans="2:27" x14ac:dyDescent="0.25">
      <c r="B2262" s="68" t="s">
        <v>68</v>
      </c>
      <c r="C2262" s="80" t="str">
        <f>IFERROR(VLOOKUP(B2262,Listor!$A$6:$B$62,2,FALSE),"")</f>
        <v/>
      </c>
      <c r="D2262" s="80" t="str">
        <f>IFERROR(VLOOKUP(B2262,Listor!$A$6:$C$62,3,FALSE),"")</f>
        <v/>
      </c>
      <c r="E2262" s="110" t="s">
        <v>79</v>
      </c>
      <c r="F2262" s="66"/>
      <c r="G2262" s="35" t="str">
        <f>IFERROR(VLOOKUP(B2262,Listor!$A$6:$G$62,7,FALSE),"")</f>
        <v/>
      </c>
      <c r="H2262" s="63" t="str">
        <f>IFERROR(VLOOKUP(B2262,Listor!$N$6:$O$47,2,FALSE),"")</f>
        <v/>
      </c>
      <c r="I2262" s="63" t="str">
        <f t="shared" si="106"/>
        <v/>
      </c>
      <c r="J2262" s="96" t="str">
        <f>IFERROR(VLOOKUP(B2262,Listor!$N$6:$P$47,3,FALSE)*I2262,"")</f>
        <v/>
      </c>
      <c r="K2262" s="81"/>
      <c r="L2262" s="88" t="str">
        <f>IFERROR((VLOOKUP(B2262,Listor!$N$6:$P$47,3,FALSE)*Biologiska!K2262)+(VLOOKUP(B2262,Listor!$N$6:$Q$47,4,FALSE)),"")</f>
        <v/>
      </c>
      <c r="M2262" s="63" t="str">
        <f t="shared" si="107"/>
        <v/>
      </c>
      <c r="N2262" s="75"/>
      <c r="O2262" s="84" t="str">
        <f t="shared" si="108"/>
        <v/>
      </c>
      <c r="P2262" s="107"/>
      <c r="Q2262" s="87" t="s">
        <v>79</v>
      </c>
      <c r="R2262" s="87"/>
      <c r="S2262" s="87"/>
      <c r="T2262" s="87"/>
      <c r="U2262" s="87"/>
      <c r="V2262" s="86" t="s">
        <v>79</v>
      </c>
      <c r="W2262" s="75"/>
      <c r="X2262" s="102" t="s">
        <v>79</v>
      </c>
      <c r="Y2262" s="63" t="str">
        <f>IFERROR(IF(VLOOKUP(X2262,Listor!$T$6:$U$7,2,FALSE)&lt;O2262,TRUE),"")</f>
        <v/>
      </c>
      <c r="Z2262" s="87"/>
      <c r="AA2262" s="104"/>
    </row>
    <row r="2263" spans="2:27" x14ac:dyDescent="0.25">
      <c r="B2263" s="68" t="s">
        <v>68</v>
      </c>
      <c r="C2263" s="80" t="str">
        <f>IFERROR(VLOOKUP(B2263,Listor!$A$6:$B$62,2,FALSE),"")</f>
        <v/>
      </c>
      <c r="D2263" s="80" t="str">
        <f>IFERROR(VLOOKUP(B2263,Listor!$A$6:$C$62,3,FALSE),"")</f>
        <v/>
      </c>
      <c r="E2263" s="110" t="s">
        <v>79</v>
      </c>
      <c r="F2263" s="66"/>
      <c r="G2263" s="35" t="str">
        <f>IFERROR(VLOOKUP(B2263,Listor!$A$6:$G$62,7,FALSE),"")</f>
        <v/>
      </c>
      <c r="H2263" s="63" t="str">
        <f>IFERROR(VLOOKUP(B2263,Listor!$N$6:$O$47,2,FALSE),"")</f>
        <v/>
      </c>
      <c r="I2263" s="63" t="str">
        <f t="shared" si="106"/>
        <v/>
      </c>
      <c r="J2263" s="96" t="str">
        <f>IFERROR(VLOOKUP(B2263,Listor!$N$6:$P$47,3,FALSE)*I2263,"")</f>
        <v/>
      </c>
      <c r="K2263" s="81"/>
      <c r="L2263" s="88" t="str">
        <f>IFERROR((VLOOKUP(B2263,Listor!$N$6:$P$47,3,FALSE)*Biologiska!K2263)+(VLOOKUP(B2263,Listor!$N$6:$Q$47,4,FALSE)),"")</f>
        <v/>
      </c>
      <c r="M2263" s="63" t="str">
        <f t="shared" si="107"/>
        <v/>
      </c>
      <c r="N2263" s="75"/>
      <c r="O2263" s="84" t="str">
        <f t="shared" si="108"/>
        <v/>
      </c>
      <c r="P2263" s="107"/>
      <c r="Q2263" s="87" t="s">
        <v>79</v>
      </c>
      <c r="R2263" s="87"/>
      <c r="S2263" s="87"/>
      <c r="T2263" s="87"/>
      <c r="U2263" s="87"/>
      <c r="V2263" s="86" t="s">
        <v>79</v>
      </c>
      <c r="W2263" s="75"/>
      <c r="X2263" s="102" t="s">
        <v>79</v>
      </c>
      <c r="Y2263" s="63" t="str">
        <f>IFERROR(IF(VLOOKUP(X2263,Listor!$T$6:$U$7,2,FALSE)&lt;O2263,TRUE),"")</f>
        <v/>
      </c>
      <c r="Z2263" s="87"/>
      <c r="AA2263" s="104"/>
    </row>
    <row r="2264" spans="2:27" x14ac:dyDescent="0.25">
      <c r="B2264" s="68" t="s">
        <v>68</v>
      </c>
      <c r="C2264" s="80" t="str">
        <f>IFERROR(VLOOKUP(B2264,Listor!$A$6:$B$62,2,FALSE),"")</f>
        <v/>
      </c>
      <c r="D2264" s="80" t="str">
        <f>IFERROR(VLOOKUP(B2264,Listor!$A$6:$C$62,3,FALSE),"")</f>
        <v/>
      </c>
      <c r="E2264" s="110" t="s">
        <v>79</v>
      </c>
      <c r="F2264" s="66"/>
      <c r="G2264" s="35" t="str">
        <f>IFERROR(VLOOKUP(B2264,Listor!$A$6:$G$62,7,FALSE),"")</f>
        <v/>
      </c>
      <c r="H2264" s="63" t="str">
        <f>IFERROR(VLOOKUP(B2264,Listor!$N$6:$O$47,2,FALSE),"")</f>
        <v/>
      </c>
      <c r="I2264" s="63" t="str">
        <f t="shared" si="106"/>
        <v/>
      </c>
      <c r="J2264" s="96" t="str">
        <f>IFERROR(VLOOKUP(B2264,Listor!$N$6:$P$47,3,FALSE)*I2264,"")</f>
        <v/>
      </c>
      <c r="K2264" s="81"/>
      <c r="L2264" s="88" t="str">
        <f>IFERROR((VLOOKUP(B2264,Listor!$N$6:$P$47,3,FALSE)*Biologiska!K2264)+(VLOOKUP(B2264,Listor!$N$6:$Q$47,4,FALSE)),"")</f>
        <v/>
      </c>
      <c r="M2264" s="63" t="str">
        <f t="shared" si="107"/>
        <v/>
      </c>
      <c r="N2264" s="75"/>
      <c r="O2264" s="84" t="str">
        <f t="shared" si="108"/>
        <v/>
      </c>
      <c r="P2264" s="107"/>
      <c r="Q2264" s="87" t="s">
        <v>79</v>
      </c>
      <c r="R2264" s="87"/>
      <c r="S2264" s="87"/>
      <c r="T2264" s="87"/>
      <c r="U2264" s="87"/>
      <c r="V2264" s="86" t="s">
        <v>79</v>
      </c>
      <c r="W2264" s="75"/>
      <c r="X2264" s="102" t="s">
        <v>79</v>
      </c>
      <c r="Y2264" s="63" t="str">
        <f>IFERROR(IF(VLOOKUP(X2264,Listor!$T$6:$U$7,2,FALSE)&lt;O2264,TRUE),"")</f>
        <v/>
      </c>
      <c r="Z2264" s="87"/>
      <c r="AA2264" s="104"/>
    </row>
    <row r="2265" spans="2:27" x14ac:dyDescent="0.25">
      <c r="B2265" s="68" t="s">
        <v>68</v>
      </c>
      <c r="C2265" s="80" t="str">
        <f>IFERROR(VLOOKUP(B2265,Listor!$A$6:$B$62,2,FALSE),"")</f>
        <v/>
      </c>
      <c r="D2265" s="80" t="str">
        <f>IFERROR(VLOOKUP(B2265,Listor!$A$6:$C$62,3,FALSE),"")</f>
        <v/>
      </c>
      <c r="E2265" s="110" t="s">
        <v>79</v>
      </c>
      <c r="F2265" s="66"/>
      <c r="G2265" s="35" t="str">
        <f>IFERROR(VLOOKUP(B2265,Listor!$A$6:$G$62,7,FALSE),"")</f>
        <v/>
      </c>
      <c r="H2265" s="63" t="str">
        <f>IFERROR(VLOOKUP(B2265,Listor!$N$6:$O$47,2,FALSE),"")</f>
        <v/>
      </c>
      <c r="I2265" s="63" t="str">
        <f t="shared" si="106"/>
        <v/>
      </c>
      <c r="J2265" s="96" t="str">
        <f>IFERROR(VLOOKUP(B2265,Listor!$N$6:$P$47,3,FALSE)*I2265,"")</f>
        <v/>
      </c>
      <c r="K2265" s="81"/>
      <c r="L2265" s="88" t="str">
        <f>IFERROR((VLOOKUP(B2265,Listor!$N$6:$P$47,3,FALSE)*Biologiska!K2265)+(VLOOKUP(B2265,Listor!$N$6:$Q$47,4,FALSE)),"")</f>
        <v/>
      </c>
      <c r="M2265" s="63" t="str">
        <f t="shared" si="107"/>
        <v/>
      </c>
      <c r="N2265" s="75"/>
      <c r="O2265" s="84" t="str">
        <f t="shared" si="108"/>
        <v/>
      </c>
      <c r="P2265" s="107"/>
      <c r="Q2265" s="87" t="s">
        <v>79</v>
      </c>
      <c r="R2265" s="87"/>
      <c r="S2265" s="87"/>
      <c r="T2265" s="87"/>
      <c r="U2265" s="87"/>
      <c r="V2265" s="86" t="s">
        <v>79</v>
      </c>
      <c r="W2265" s="75"/>
      <c r="X2265" s="102" t="s">
        <v>79</v>
      </c>
      <c r="Y2265" s="63" t="str">
        <f>IFERROR(IF(VLOOKUP(X2265,Listor!$T$6:$U$7,2,FALSE)&lt;O2265,TRUE),"")</f>
        <v/>
      </c>
      <c r="Z2265" s="87"/>
      <c r="AA2265" s="104"/>
    </row>
    <row r="2266" spans="2:27" x14ac:dyDescent="0.25">
      <c r="B2266" s="68" t="s">
        <v>68</v>
      </c>
      <c r="C2266" s="80" t="str">
        <f>IFERROR(VLOOKUP(B2266,Listor!$A$6:$B$62,2,FALSE),"")</f>
        <v/>
      </c>
      <c r="D2266" s="80" t="str">
        <f>IFERROR(VLOOKUP(B2266,Listor!$A$6:$C$62,3,FALSE),"")</f>
        <v/>
      </c>
      <c r="E2266" s="110" t="s">
        <v>79</v>
      </c>
      <c r="F2266" s="66"/>
      <c r="G2266" s="35" t="str">
        <f>IFERROR(VLOOKUP(B2266,Listor!$A$6:$G$62,7,FALSE),"")</f>
        <v/>
      </c>
      <c r="H2266" s="63" t="str">
        <f>IFERROR(VLOOKUP(B2266,Listor!$N$6:$O$47,2,FALSE),"")</f>
        <v/>
      </c>
      <c r="I2266" s="63" t="str">
        <f t="shared" si="106"/>
        <v/>
      </c>
      <c r="J2266" s="96" t="str">
        <f>IFERROR(VLOOKUP(B2266,Listor!$N$6:$P$47,3,FALSE)*I2266,"")</f>
        <v/>
      </c>
      <c r="K2266" s="81"/>
      <c r="L2266" s="88" t="str">
        <f>IFERROR((VLOOKUP(B2266,Listor!$N$6:$P$47,3,FALSE)*Biologiska!K2266)+(VLOOKUP(B2266,Listor!$N$6:$Q$47,4,FALSE)),"")</f>
        <v/>
      </c>
      <c r="M2266" s="63" t="str">
        <f t="shared" si="107"/>
        <v/>
      </c>
      <c r="N2266" s="75"/>
      <c r="O2266" s="84" t="str">
        <f t="shared" si="108"/>
        <v/>
      </c>
      <c r="P2266" s="107"/>
      <c r="Q2266" s="87" t="s">
        <v>79</v>
      </c>
      <c r="R2266" s="87"/>
      <c r="S2266" s="87"/>
      <c r="T2266" s="87"/>
      <c r="U2266" s="87"/>
      <c r="V2266" s="86" t="s">
        <v>79</v>
      </c>
      <c r="W2266" s="75"/>
      <c r="X2266" s="102" t="s">
        <v>79</v>
      </c>
      <c r="Y2266" s="63" t="str">
        <f>IFERROR(IF(VLOOKUP(X2266,Listor!$T$6:$U$7,2,FALSE)&lt;O2266,TRUE),"")</f>
        <v/>
      </c>
      <c r="Z2266" s="87"/>
      <c r="AA2266" s="104"/>
    </row>
    <row r="2267" spans="2:27" x14ac:dyDescent="0.25">
      <c r="B2267" s="68" t="s">
        <v>68</v>
      </c>
      <c r="C2267" s="80" t="str">
        <f>IFERROR(VLOOKUP(B2267,Listor!$A$6:$B$62,2,FALSE),"")</f>
        <v/>
      </c>
      <c r="D2267" s="80" t="str">
        <f>IFERROR(VLOOKUP(B2267,Listor!$A$6:$C$62,3,FALSE),"")</f>
        <v/>
      </c>
      <c r="E2267" s="110" t="s">
        <v>79</v>
      </c>
      <c r="F2267" s="66"/>
      <c r="G2267" s="35" t="str">
        <f>IFERROR(VLOOKUP(B2267,Listor!$A$6:$G$62,7,FALSE),"")</f>
        <v/>
      </c>
      <c r="H2267" s="63" t="str">
        <f>IFERROR(VLOOKUP(B2267,Listor!$N$6:$O$47,2,FALSE),"")</f>
        <v/>
      </c>
      <c r="I2267" s="63" t="str">
        <f t="shared" si="106"/>
        <v/>
      </c>
      <c r="J2267" s="96" t="str">
        <f>IFERROR(VLOOKUP(B2267,Listor!$N$6:$P$47,3,FALSE)*I2267,"")</f>
        <v/>
      </c>
      <c r="K2267" s="81"/>
      <c r="L2267" s="88" t="str">
        <f>IFERROR((VLOOKUP(B2267,Listor!$N$6:$P$47,3,FALSE)*Biologiska!K2267)+(VLOOKUP(B2267,Listor!$N$6:$Q$47,4,FALSE)),"")</f>
        <v/>
      </c>
      <c r="M2267" s="63" t="str">
        <f t="shared" si="107"/>
        <v/>
      </c>
      <c r="N2267" s="75"/>
      <c r="O2267" s="84" t="str">
        <f t="shared" si="108"/>
        <v/>
      </c>
      <c r="P2267" s="107"/>
      <c r="Q2267" s="87" t="s">
        <v>79</v>
      </c>
      <c r="R2267" s="87"/>
      <c r="S2267" s="87"/>
      <c r="T2267" s="87"/>
      <c r="U2267" s="87"/>
      <c r="V2267" s="86" t="s">
        <v>79</v>
      </c>
      <c r="W2267" s="75"/>
      <c r="X2267" s="102" t="s">
        <v>79</v>
      </c>
      <c r="Y2267" s="63" t="str">
        <f>IFERROR(IF(VLOOKUP(X2267,Listor!$T$6:$U$7,2,FALSE)&lt;O2267,TRUE),"")</f>
        <v/>
      </c>
      <c r="Z2267" s="87"/>
      <c r="AA2267" s="104"/>
    </row>
    <row r="2268" spans="2:27" x14ac:dyDescent="0.25">
      <c r="B2268" s="68" t="s">
        <v>68</v>
      </c>
      <c r="C2268" s="80" t="str">
        <f>IFERROR(VLOOKUP(B2268,Listor!$A$6:$B$62,2,FALSE),"")</f>
        <v/>
      </c>
      <c r="D2268" s="80" t="str">
        <f>IFERROR(VLOOKUP(B2268,Listor!$A$6:$C$62,3,FALSE),"")</f>
        <v/>
      </c>
      <c r="E2268" s="110" t="s">
        <v>79</v>
      </c>
      <c r="F2268" s="66"/>
      <c r="G2268" s="35" t="str">
        <f>IFERROR(VLOOKUP(B2268,Listor!$A$6:$G$62,7,FALSE),"")</f>
        <v/>
      </c>
      <c r="H2268" s="63" t="str">
        <f>IFERROR(VLOOKUP(B2268,Listor!$N$6:$O$47,2,FALSE),"")</f>
        <v/>
      </c>
      <c r="I2268" s="63" t="str">
        <f t="shared" si="106"/>
        <v/>
      </c>
      <c r="J2268" s="96" t="str">
        <f>IFERROR(VLOOKUP(B2268,Listor!$N$6:$P$47,3,FALSE)*I2268,"")</f>
        <v/>
      </c>
      <c r="K2268" s="81"/>
      <c r="L2268" s="88" t="str">
        <f>IFERROR((VLOOKUP(B2268,Listor!$N$6:$P$47,3,FALSE)*Biologiska!K2268)+(VLOOKUP(B2268,Listor!$N$6:$Q$47,4,FALSE)),"")</f>
        <v/>
      </c>
      <c r="M2268" s="63" t="str">
        <f t="shared" si="107"/>
        <v/>
      </c>
      <c r="N2268" s="75"/>
      <c r="O2268" s="84" t="str">
        <f t="shared" si="108"/>
        <v/>
      </c>
      <c r="P2268" s="107"/>
      <c r="Q2268" s="87" t="s">
        <v>79</v>
      </c>
      <c r="R2268" s="87"/>
      <c r="S2268" s="87"/>
      <c r="T2268" s="87"/>
      <c r="U2268" s="87"/>
      <c r="V2268" s="86" t="s">
        <v>79</v>
      </c>
      <c r="W2268" s="75"/>
      <c r="X2268" s="102" t="s">
        <v>79</v>
      </c>
      <c r="Y2268" s="63" t="str">
        <f>IFERROR(IF(VLOOKUP(X2268,Listor!$T$6:$U$7,2,FALSE)&lt;O2268,TRUE),"")</f>
        <v/>
      </c>
      <c r="Z2268" s="87"/>
      <c r="AA2268" s="104"/>
    </row>
    <row r="2269" spans="2:27" x14ac:dyDescent="0.25">
      <c r="B2269" s="68" t="s">
        <v>68</v>
      </c>
      <c r="C2269" s="80" t="str">
        <f>IFERROR(VLOOKUP(B2269,Listor!$A$6:$B$62,2,FALSE),"")</f>
        <v/>
      </c>
      <c r="D2269" s="80" t="str">
        <f>IFERROR(VLOOKUP(B2269,Listor!$A$6:$C$62,3,FALSE),"")</f>
        <v/>
      </c>
      <c r="E2269" s="110" t="s">
        <v>79</v>
      </c>
      <c r="F2269" s="66"/>
      <c r="G2269" s="35" t="str">
        <f>IFERROR(VLOOKUP(B2269,Listor!$A$6:$G$62,7,FALSE),"")</f>
        <v/>
      </c>
      <c r="H2269" s="63" t="str">
        <f>IFERROR(VLOOKUP(B2269,Listor!$N$6:$O$47,2,FALSE),"")</f>
        <v/>
      </c>
      <c r="I2269" s="63" t="str">
        <f t="shared" si="106"/>
        <v/>
      </c>
      <c r="J2269" s="96" t="str">
        <f>IFERROR(VLOOKUP(B2269,Listor!$N$6:$P$47,3,FALSE)*I2269,"")</f>
        <v/>
      </c>
      <c r="K2269" s="81"/>
      <c r="L2269" s="88" t="str">
        <f>IFERROR((VLOOKUP(B2269,Listor!$N$6:$P$47,3,FALSE)*Biologiska!K2269)+(VLOOKUP(B2269,Listor!$N$6:$Q$47,4,FALSE)),"")</f>
        <v/>
      </c>
      <c r="M2269" s="63" t="str">
        <f t="shared" si="107"/>
        <v/>
      </c>
      <c r="N2269" s="75"/>
      <c r="O2269" s="84" t="str">
        <f t="shared" si="108"/>
        <v/>
      </c>
      <c r="P2269" s="107"/>
      <c r="Q2269" s="87" t="s">
        <v>79</v>
      </c>
      <c r="R2269" s="87"/>
      <c r="S2269" s="87"/>
      <c r="T2269" s="87"/>
      <c r="U2269" s="87"/>
      <c r="V2269" s="86" t="s">
        <v>79</v>
      </c>
      <c r="W2269" s="75"/>
      <c r="X2269" s="102" t="s">
        <v>79</v>
      </c>
      <c r="Y2269" s="63" t="str">
        <f>IFERROR(IF(VLOOKUP(X2269,Listor!$T$6:$U$7,2,FALSE)&lt;O2269,TRUE),"")</f>
        <v/>
      </c>
      <c r="Z2269" s="87"/>
      <c r="AA2269" s="104"/>
    </row>
    <row r="2270" spans="2:27" x14ac:dyDescent="0.25">
      <c r="B2270" s="68" t="s">
        <v>68</v>
      </c>
      <c r="C2270" s="80" t="str">
        <f>IFERROR(VLOOKUP(B2270,Listor!$A$6:$B$62,2,FALSE),"")</f>
        <v/>
      </c>
      <c r="D2270" s="80" t="str">
        <f>IFERROR(VLOOKUP(B2270,Listor!$A$6:$C$62,3,FALSE),"")</f>
        <v/>
      </c>
      <c r="E2270" s="110" t="s">
        <v>79</v>
      </c>
      <c r="F2270" s="66"/>
      <c r="G2270" s="35" t="str">
        <f>IFERROR(VLOOKUP(B2270,Listor!$A$6:$G$62,7,FALSE),"")</f>
        <v/>
      </c>
      <c r="H2270" s="63" t="str">
        <f>IFERROR(VLOOKUP(B2270,Listor!$N$6:$O$47,2,FALSE),"")</f>
        <v/>
      </c>
      <c r="I2270" s="63" t="str">
        <f t="shared" si="106"/>
        <v/>
      </c>
      <c r="J2270" s="96" t="str">
        <f>IFERROR(VLOOKUP(B2270,Listor!$N$6:$P$47,3,FALSE)*I2270,"")</f>
        <v/>
      </c>
      <c r="K2270" s="81"/>
      <c r="L2270" s="88" t="str">
        <f>IFERROR((VLOOKUP(B2270,Listor!$N$6:$P$47,3,FALSE)*Biologiska!K2270)+(VLOOKUP(B2270,Listor!$N$6:$Q$47,4,FALSE)),"")</f>
        <v/>
      </c>
      <c r="M2270" s="63" t="str">
        <f t="shared" si="107"/>
        <v/>
      </c>
      <c r="N2270" s="75"/>
      <c r="O2270" s="84" t="str">
        <f t="shared" si="108"/>
        <v/>
      </c>
      <c r="P2270" s="107"/>
      <c r="Q2270" s="87" t="s">
        <v>79</v>
      </c>
      <c r="R2270" s="87"/>
      <c r="S2270" s="87"/>
      <c r="T2270" s="87"/>
      <c r="U2270" s="87"/>
      <c r="V2270" s="86" t="s">
        <v>79</v>
      </c>
      <c r="W2270" s="75"/>
      <c r="X2270" s="102" t="s">
        <v>79</v>
      </c>
      <c r="Y2270" s="63" t="str">
        <f>IFERROR(IF(VLOOKUP(X2270,Listor!$T$6:$U$7,2,FALSE)&lt;O2270,TRUE),"")</f>
        <v/>
      </c>
      <c r="Z2270" s="87"/>
      <c r="AA2270" s="104"/>
    </row>
    <row r="2271" spans="2:27" x14ac:dyDescent="0.25">
      <c r="B2271" s="68" t="s">
        <v>68</v>
      </c>
      <c r="C2271" s="80" t="str">
        <f>IFERROR(VLOOKUP(B2271,Listor!$A$6:$B$62,2,FALSE),"")</f>
        <v/>
      </c>
      <c r="D2271" s="80" t="str">
        <f>IFERROR(VLOOKUP(B2271,Listor!$A$6:$C$62,3,FALSE),"")</f>
        <v/>
      </c>
      <c r="E2271" s="110" t="s">
        <v>79</v>
      </c>
      <c r="F2271" s="66"/>
      <c r="G2271" s="35" t="str">
        <f>IFERROR(VLOOKUP(B2271,Listor!$A$6:$G$62,7,FALSE),"")</f>
        <v/>
      </c>
      <c r="H2271" s="63" t="str">
        <f>IFERROR(VLOOKUP(B2271,Listor!$N$6:$O$47,2,FALSE),"")</f>
        <v/>
      </c>
      <c r="I2271" s="63" t="str">
        <f t="shared" si="106"/>
        <v/>
      </c>
      <c r="J2271" s="96" t="str">
        <f>IFERROR(VLOOKUP(B2271,Listor!$N$6:$P$47,3,FALSE)*I2271,"")</f>
        <v/>
      </c>
      <c r="K2271" s="81"/>
      <c r="L2271" s="88" t="str">
        <f>IFERROR((VLOOKUP(B2271,Listor!$N$6:$P$47,3,FALSE)*Biologiska!K2271)+(VLOOKUP(B2271,Listor!$N$6:$Q$47,4,FALSE)),"")</f>
        <v/>
      </c>
      <c r="M2271" s="63" t="str">
        <f t="shared" si="107"/>
        <v/>
      </c>
      <c r="N2271" s="75"/>
      <c r="O2271" s="84" t="str">
        <f t="shared" si="108"/>
        <v/>
      </c>
      <c r="P2271" s="107"/>
      <c r="Q2271" s="87" t="s">
        <v>79</v>
      </c>
      <c r="R2271" s="87"/>
      <c r="S2271" s="87"/>
      <c r="T2271" s="87"/>
      <c r="U2271" s="87"/>
      <c r="V2271" s="86" t="s">
        <v>79</v>
      </c>
      <c r="W2271" s="75"/>
      <c r="X2271" s="102" t="s">
        <v>79</v>
      </c>
      <c r="Y2271" s="63" t="str">
        <f>IFERROR(IF(VLOOKUP(X2271,Listor!$T$6:$U$7,2,FALSE)&lt;O2271,TRUE),"")</f>
        <v/>
      </c>
      <c r="Z2271" s="87"/>
      <c r="AA2271" s="104"/>
    </row>
    <row r="2272" spans="2:27" x14ac:dyDescent="0.25">
      <c r="B2272" s="68" t="s">
        <v>68</v>
      </c>
      <c r="C2272" s="80" t="str">
        <f>IFERROR(VLOOKUP(B2272,Listor!$A$6:$B$62,2,FALSE),"")</f>
        <v/>
      </c>
      <c r="D2272" s="80" t="str">
        <f>IFERROR(VLOOKUP(B2272,Listor!$A$6:$C$62,3,FALSE),"")</f>
        <v/>
      </c>
      <c r="E2272" s="110" t="s">
        <v>79</v>
      </c>
      <c r="F2272" s="66"/>
      <c r="G2272" s="35" t="str">
        <f>IFERROR(VLOOKUP(B2272,Listor!$A$6:$G$62,7,FALSE),"")</f>
        <v/>
      </c>
      <c r="H2272" s="63" t="str">
        <f>IFERROR(VLOOKUP(B2272,Listor!$N$6:$O$47,2,FALSE),"")</f>
        <v/>
      </c>
      <c r="I2272" s="63" t="str">
        <f t="shared" si="106"/>
        <v/>
      </c>
      <c r="J2272" s="96" t="str">
        <f>IFERROR(VLOOKUP(B2272,Listor!$N$6:$P$47,3,FALSE)*I2272,"")</f>
        <v/>
      </c>
      <c r="K2272" s="81"/>
      <c r="L2272" s="88" t="str">
        <f>IFERROR((VLOOKUP(B2272,Listor!$N$6:$P$47,3,FALSE)*Biologiska!K2272)+(VLOOKUP(B2272,Listor!$N$6:$Q$47,4,FALSE)),"")</f>
        <v/>
      </c>
      <c r="M2272" s="63" t="str">
        <f t="shared" si="107"/>
        <v/>
      </c>
      <c r="N2272" s="75"/>
      <c r="O2272" s="84" t="str">
        <f t="shared" si="108"/>
        <v/>
      </c>
      <c r="P2272" s="107"/>
      <c r="Q2272" s="87" t="s">
        <v>79</v>
      </c>
      <c r="R2272" s="87"/>
      <c r="S2272" s="87"/>
      <c r="T2272" s="87"/>
      <c r="U2272" s="87"/>
      <c r="V2272" s="86" t="s">
        <v>79</v>
      </c>
      <c r="W2272" s="75"/>
      <c r="X2272" s="102" t="s">
        <v>79</v>
      </c>
      <c r="Y2272" s="63" t="str">
        <f>IFERROR(IF(VLOOKUP(X2272,Listor!$T$6:$U$7,2,FALSE)&lt;O2272,TRUE),"")</f>
        <v/>
      </c>
      <c r="Z2272" s="87"/>
      <c r="AA2272" s="104"/>
    </row>
    <row r="2273" spans="2:27" x14ac:dyDescent="0.25">
      <c r="B2273" s="68" t="s">
        <v>68</v>
      </c>
      <c r="C2273" s="80" t="str">
        <f>IFERROR(VLOOKUP(B2273,Listor!$A$6:$B$62,2,FALSE),"")</f>
        <v/>
      </c>
      <c r="D2273" s="80" t="str">
        <f>IFERROR(VLOOKUP(B2273,Listor!$A$6:$C$62,3,FALSE),"")</f>
        <v/>
      </c>
      <c r="E2273" s="110" t="s">
        <v>79</v>
      </c>
      <c r="F2273" s="66"/>
      <c r="G2273" s="35" t="str">
        <f>IFERROR(VLOOKUP(B2273,Listor!$A$6:$G$62,7,FALSE),"")</f>
        <v/>
      </c>
      <c r="H2273" s="63" t="str">
        <f>IFERROR(VLOOKUP(B2273,Listor!$N$6:$O$47,2,FALSE),"")</f>
        <v/>
      </c>
      <c r="I2273" s="63" t="str">
        <f t="shared" si="106"/>
        <v/>
      </c>
      <c r="J2273" s="96" t="str">
        <f>IFERROR(VLOOKUP(B2273,Listor!$N$6:$P$47,3,FALSE)*I2273,"")</f>
        <v/>
      </c>
      <c r="K2273" s="81"/>
      <c r="L2273" s="88" t="str">
        <f>IFERROR((VLOOKUP(B2273,Listor!$N$6:$P$47,3,FALSE)*Biologiska!K2273)+(VLOOKUP(B2273,Listor!$N$6:$Q$47,4,FALSE)),"")</f>
        <v/>
      </c>
      <c r="M2273" s="63" t="str">
        <f t="shared" si="107"/>
        <v/>
      </c>
      <c r="N2273" s="75"/>
      <c r="O2273" s="84" t="str">
        <f t="shared" si="108"/>
        <v/>
      </c>
      <c r="P2273" s="107"/>
      <c r="Q2273" s="87" t="s">
        <v>79</v>
      </c>
      <c r="R2273" s="87"/>
      <c r="S2273" s="87"/>
      <c r="T2273" s="87"/>
      <c r="U2273" s="87"/>
      <c r="V2273" s="86" t="s">
        <v>79</v>
      </c>
      <c r="W2273" s="75"/>
      <c r="X2273" s="102" t="s">
        <v>79</v>
      </c>
      <c r="Y2273" s="63" t="str">
        <f>IFERROR(IF(VLOOKUP(X2273,Listor!$T$6:$U$7,2,FALSE)&lt;O2273,TRUE),"")</f>
        <v/>
      </c>
      <c r="Z2273" s="87"/>
      <c r="AA2273" s="104"/>
    </row>
    <row r="2274" spans="2:27" x14ac:dyDescent="0.25">
      <c r="B2274" s="68" t="s">
        <v>68</v>
      </c>
      <c r="C2274" s="80" t="str">
        <f>IFERROR(VLOOKUP(B2274,Listor!$A$6:$B$62,2,FALSE),"")</f>
        <v/>
      </c>
      <c r="D2274" s="80" t="str">
        <f>IFERROR(VLOOKUP(B2274,Listor!$A$6:$C$62,3,FALSE),"")</f>
        <v/>
      </c>
      <c r="E2274" s="110" t="s">
        <v>79</v>
      </c>
      <c r="F2274" s="66"/>
      <c r="G2274" s="35" t="str">
        <f>IFERROR(VLOOKUP(B2274,Listor!$A$6:$G$62,7,FALSE),"")</f>
        <v/>
      </c>
      <c r="H2274" s="63" t="str">
        <f>IFERROR(VLOOKUP(B2274,Listor!$N$6:$O$47,2,FALSE),"")</f>
        <v/>
      </c>
      <c r="I2274" s="63" t="str">
        <f t="shared" si="106"/>
        <v/>
      </c>
      <c r="J2274" s="96" t="str">
        <f>IFERROR(VLOOKUP(B2274,Listor!$N$6:$P$47,3,FALSE)*I2274,"")</f>
        <v/>
      </c>
      <c r="K2274" s="81"/>
      <c r="L2274" s="88" t="str">
        <f>IFERROR((VLOOKUP(B2274,Listor!$N$6:$P$47,3,FALSE)*Biologiska!K2274)+(VLOOKUP(B2274,Listor!$N$6:$Q$47,4,FALSE)),"")</f>
        <v/>
      </c>
      <c r="M2274" s="63" t="str">
        <f t="shared" si="107"/>
        <v/>
      </c>
      <c r="N2274" s="75"/>
      <c r="O2274" s="84" t="str">
        <f t="shared" si="108"/>
        <v/>
      </c>
      <c r="P2274" s="107"/>
      <c r="Q2274" s="87" t="s">
        <v>79</v>
      </c>
      <c r="R2274" s="87"/>
      <c r="S2274" s="87"/>
      <c r="T2274" s="87"/>
      <c r="U2274" s="87"/>
      <c r="V2274" s="86" t="s">
        <v>79</v>
      </c>
      <c r="W2274" s="75"/>
      <c r="X2274" s="102" t="s">
        <v>79</v>
      </c>
      <c r="Y2274" s="63" t="str">
        <f>IFERROR(IF(VLOOKUP(X2274,Listor!$T$6:$U$7,2,FALSE)&lt;O2274,TRUE),"")</f>
        <v/>
      </c>
      <c r="Z2274" s="87"/>
      <c r="AA2274" s="104"/>
    </row>
    <row r="2275" spans="2:27" x14ac:dyDescent="0.25">
      <c r="B2275" s="68" t="s">
        <v>68</v>
      </c>
      <c r="C2275" s="80" t="str">
        <f>IFERROR(VLOOKUP(B2275,Listor!$A$6:$B$62,2,FALSE),"")</f>
        <v/>
      </c>
      <c r="D2275" s="80" t="str">
        <f>IFERROR(VLOOKUP(B2275,Listor!$A$6:$C$62,3,FALSE),"")</f>
        <v/>
      </c>
      <c r="E2275" s="110" t="s">
        <v>79</v>
      </c>
      <c r="F2275" s="66"/>
      <c r="G2275" s="35" t="str">
        <f>IFERROR(VLOOKUP(B2275,Listor!$A$6:$G$62,7,FALSE),"")</f>
        <v/>
      </c>
      <c r="H2275" s="63" t="str">
        <f>IFERROR(VLOOKUP(B2275,Listor!$N$6:$O$47,2,FALSE),"")</f>
        <v/>
      </c>
      <c r="I2275" s="63" t="str">
        <f t="shared" si="106"/>
        <v/>
      </c>
      <c r="J2275" s="96" t="str">
        <f>IFERROR(VLOOKUP(B2275,Listor!$N$6:$P$47,3,FALSE)*I2275,"")</f>
        <v/>
      </c>
      <c r="K2275" s="81"/>
      <c r="L2275" s="88" t="str">
        <f>IFERROR((VLOOKUP(B2275,Listor!$N$6:$P$47,3,FALSE)*Biologiska!K2275)+(VLOOKUP(B2275,Listor!$N$6:$Q$47,4,FALSE)),"")</f>
        <v/>
      </c>
      <c r="M2275" s="63" t="str">
        <f t="shared" si="107"/>
        <v/>
      </c>
      <c r="N2275" s="75"/>
      <c r="O2275" s="84" t="str">
        <f t="shared" si="108"/>
        <v/>
      </c>
      <c r="P2275" s="107"/>
      <c r="Q2275" s="87" t="s">
        <v>79</v>
      </c>
      <c r="R2275" s="87"/>
      <c r="S2275" s="87"/>
      <c r="T2275" s="87"/>
      <c r="U2275" s="87"/>
      <c r="V2275" s="86" t="s">
        <v>79</v>
      </c>
      <c r="W2275" s="75"/>
      <c r="X2275" s="102" t="s">
        <v>79</v>
      </c>
      <c r="Y2275" s="63" t="str">
        <f>IFERROR(IF(VLOOKUP(X2275,Listor!$T$6:$U$7,2,FALSE)&lt;O2275,TRUE),"")</f>
        <v/>
      </c>
      <c r="Z2275" s="87"/>
      <c r="AA2275" s="104"/>
    </row>
    <row r="2276" spans="2:27" x14ac:dyDescent="0.25">
      <c r="B2276" s="68" t="s">
        <v>68</v>
      </c>
      <c r="C2276" s="80" t="str">
        <f>IFERROR(VLOOKUP(B2276,Listor!$A$6:$B$62,2,FALSE),"")</f>
        <v/>
      </c>
      <c r="D2276" s="80" t="str">
        <f>IFERROR(VLOOKUP(B2276,Listor!$A$6:$C$62,3,FALSE),"")</f>
        <v/>
      </c>
      <c r="E2276" s="110" t="s">
        <v>79</v>
      </c>
      <c r="F2276" s="66"/>
      <c r="G2276" s="35" t="str">
        <f>IFERROR(VLOOKUP(B2276,Listor!$A$6:$G$62,7,FALSE),"")</f>
        <v/>
      </c>
      <c r="H2276" s="63" t="str">
        <f>IFERROR(VLOOKUP(B2276,Listor!$N$6:$O$47,2,FALSE),"")</f>
        <v/>
      </c>
      <c r="I2276" s="63" t="str">
        <f t="shared" si="106"/>
        <v/>
      </c>
      <c r="J2276" s="96" t="str">
        <f>IFERROR(VLOOKUP(B2276,Listor!$N$6:$P$47,3,FALSE)*I2276,"")</f>
        <v/>
      </c>
      <c r="K2276" s="81"/>
      <c r="L2276" s="88" t="str">
        <f>IFERROR((VLOOKUP(B2276,Listor!$N$6:$P$47,3,FALSE)*Biologiska!K2276)+(VLOOKUP(B2276,Listor!$N$6:$Q$47,4,FALSE)),"")</f>
        <v/>
      </c>
      <c r="M2276" s="63" t="str">
        <f t="shared" si="107"/>
        <v/>
      </c>
      <c r="N2276" s="75"/>
      <c r="O2276" s="84" t="str">
        <f t="shared" si="108"/>
        <v/>
      </c>
      <c r="P2276" s="107"/>
      <c r="Q2276" s="87" t="s">
        <v>79</v>
      </c>
      <c r="R2276" s="87"/>
      <c r="S2276" s="87"/>
      <c r="T2276" s="87"/>
      <c r="U2276" s="87"/>
      <c r="V2276" s="86" t="s">
        <v>79</v>
      </c>
      <c r="W2276" s="75"/>
      <c r="X2276" s="102" t="s">
        <v>79</v>
      </c>
      <c r="Y2276" s="63" t="str">
        <f>IFERROR(IF(VLOOKUP(X2276,Listor!$T$6:$U$7,2,FALSE)&lt;O2276,TRUE),"")</f>
        <v/>
      </c>
      <c r="Z2276" s="87"/>
      <c r="AA2276" s="104"/>
    </row>
    <row r="2277" spans="2:27" x14ac:dyDescent="0.25">
      <c r="B2277" s="68" t="s">
        <v>68</v>
      </c>
      <c r="C2277" s="80" t="str">
        <f>IFERROR(VLOOKUP(B2277,Listor!$A$6:$B$62,2,FALSE),"")</f>
        <v/>
      </c>
      <c r="D2277" s="80" t="str">
        <f>IFERROR(VLOOKUP(B2277,Listor!$A$6:$C$62,3,FALSE),"")</f>
        <v/>
      </c>
      <c r="E2277" s="110" t="s">
        <v>79</v>
      </c>
      <c r="F2277" s="66"/>
      <c r="G2277" s="35" t="str">
        <f>IFERROR(VLOOKUP(B2277,Listor!$A$6:$G$62,7,FALSE),"")</f>
        <v/>
      </c>
      <c r="H2277" s="63" t="str">
        <f>IFERROR(VLOOKUP(B2277,Listor!$N$6:$O$47,2,FALSE),"")</f>
        <v/>
      </c>
      <c r="I2277" s="63" t="str">
        <f t="shared" si="106"/>
        <v/>
      </c>
      <c r="J2277" s="96" t="str">
        <f>IFERROR(VLOOKUP(B2277,Listor!$N$6:$P$47,3,FALSE)*I2277,"")</f>
        <v/>
      </c>
      <c r="K2277" s="81"/>
      <c r="L2277" s="88" t="str">
        <f>IFERROR((VLOOKUP(B2277,Listor!$N$6:$P$47,3,FALSE)*Biologiska!K2277)+(VLOOKUP(B2277,Listor!$N$6:$Q$47,4,FALSE)),"")</f>
        <v/>
      </c>
      <c r="M2277" s="63" t="str">
        <f t="shared" si="107"/>
        <v/>
      </c>
      <c r="N2277" s="75"/>
      <c r="O2277" s="84" t="str">
        <f t="shared" si="108"/>
        <v/>
      </c>
      <c r="P2277" s="107"/>
      <c r="Q2277" s="87" t="s">
        <v>79</v>
      </c>
      <c r="R2277" s="87"/>
      <c r="S2277" s="87"/>
      <c r="T2277" s="87"/>
      <c r="U2277" s="87"/>
      <c r="V2277" s="86" t="s">
        <v>79</v>
      </c>
      <c r="W2277" s="75"/>
      <c r="X2277" s="102" t="s">
        <v>79</v>
      </c>
      <c r="Y2277" s="63" t="str">
        <f>IFERROR(IF(VLOOKUP(X2277,Listor!$T$6:$U$7,2,FALSE)&lt;O2277,TRUE),"")</f>
        <v/>
      </c>
      <c r="Z2277" s="87"/>
      <c r="AA2277" s="104"/>
    </row>
    <row r="2278" spans="2:27" x14ac:dyDescent="0.25">
      <c r="B2278" s="68" t="s">
        <v>68</v>
      </c>
      <c r="C2278" s="80" t="str">
        <f>IFERROR(VLOOKUP(B2278,Listor!$A$6:$B$62,2,FALSE),"")</f>
        <v/>
      </c>
      <c r="D2278" s="80" t="str">
        <f>IFERROR(VLOOKUP(B2278,Listor!$A$6:$C$62,3,FALSE),"")</f>
        <v/>
      </c>
      <c r="E2278" s="110" t="s">
        <v>79</v>
      </c>
      <c r="F2278" s="66"/>
      <c r="G2278" s="35" t="str">
        <f>IFERROR(VLOOKUP(B2278,Listor!$A$6:$G$62,7,FALSE),"")</f>
        <v/>
      </c>
      <c r="H2278" s="63" t="str">
        <f>IFERROR(VLOOKUP(B2278,Listor!$N$6:$O$47,2,FALSE),"")</f>
        <v/>
      </c>
      <c r="I2278" s="63" t="str">
        <f t="shared" si="106"/>
        <v/>
      </c>
      <c r="J2278" s="96" t="str">
        <f>IFERROR(VLOOKUP(B2278,Listor!$N$6:$P$47,3,FALSE)*I2278,"")</f>
        <v/>
      </c>
      <c r="K2278" s="81"/>
      <c r="L2278" s="88" t="str">
        <f>IFERROR((VLOOKUP(B2278,Listor!$N$6:$P$47,3,FALSE)*Biologiska!K2278)+(VLOOKUP(B2278,Listor!$N$6:$Q$47,4,FALSE)),"")</f>
        <v/>
      </c>
      <c r="M2278" s="63" t="str">
        <f t="shared" si="107"/>
        <v/>
      </c>
      <c r="N2278" s="75"/>
      <c r="O2278" s="84" t="str">
        <f t="shared" si="108"/>
        <v/>
      </c>
      <c r="P2278" s="107"/>
      <c r="Q2278" s="87" t="s">
        <v>79</v>
      </c>
      <c r="R2278" s="87"/>
      <c r="S2278" s="87"/>
      <c r="T2278" s="87"/>
      <c r="U2278" s="87"/>
      <c r="V2278" s="86" t="s">
        <v>79</v>
      </c>
      <c r="W2278" s="75"/>
      <c r="X2278" s="102" t="s">
        <v>79</v>
      </c>
      <c r="Y2278" s="63" t="str">
        <f>IFERROR(IF(VLOOKUP(X2278,Listor!$T$6:$U$7,2,FALSE)&lt;O2278,TRUE),"")</f>
        <v/>
      </c>
      <c r="Z2278" s="87"/>
      <c r="AA2278" s="104"/>
    </row>
    <row r="2279" spans="2:27" x14ac:dyDescent="0.25">
      <c r="B2279" s="68" t="s">
        <v>68</v>
      </c>
      <c r="C2279" s="80" t="str">
        <f>IFERROR(VLOOKUP(B2279,Listor!$A$6:$B$62,2,FALSE),"")</f>
        <v/>
      </c>
      <c r="D2279" s="80" t="str">
        <f>IFERROR(VLOOKUP(B2279,Listor!$A$6:$C$62,3,FALSE),"")</f>
        <v/>
      </c>
      <c r="E2279" s="110" t="s">
        <v>79</v>
      </c>
      <c r="F2279" s="66"/>
      <c r="G2279" s="35" t="str">
        <f>IFERROR(VLOOKUP(B2279,Listor!$A$6:$G$62,7,FALSE),"")</f>
        <v/>
      </c>
      <c r="H2279" s="63" t="str">
        <f>IFERROR(VLOOKUP(B2279,Listor!$N$6:$O$47,2,FALSE),"")</f>
        <v/>
      </c>
      <c r="I2279" s="63" t="str">
        <f t="shared" si="106"/>
        <v/>
      </c>
      <c r="J2279" s="96" t="str">
        <f>IFERROR(VLOOKUP(B2279,Listor!$N$6:$P$47,3,FALSE)*I2279,"")</f>
        <v/>
      </c>
      <c r="K2279" s="81"/>
      <c r="L2279" s="88" t="str">
        <f>IFERROR((VLOOKUP(B2279,Listor!$N$6:$P$47,3,FALSE)*Biologiska!K2279)+(VLOOKUP(B2279,Listor!$N$6:$Q$47,4,FALSE)),"")</f>
        <v/>
      </c>
      <c r="M2279" s="63" t="str">
        <f t="shared" si="107"/>
        <v/>
      </c>
      <c r="N2279" s="75"/>
      <c r="O2279" s="84" t="str">
        <f t="shared" si="108"/>
        <v/>
      </c>
      <c r="P2279" s="107"/>
      <c r="Q2279" s="87" t="s">
        <v>79</v>
      </c>
      <c r="R2279" s="87"/>
      <c r="S2279" s="87"/>
      <c r="T2279" s="87"/>
      <c r="U2279" s="87"/>
      <c r="V2279" s="86" t="s">
        <v>79</v>
      </c>
      <c r="W2279" s="75"/>
      <c r="X2279" s="102" t="s">
        <v>79</v>
      </c>
      <c r="Y2279" s="63" t="str">
        <f>IFERROR(IF(VLOOKUP(X2279,Listor!$T$6:$U$7,2,FALSE)&lt;O2279,TRUE),"")</f>
        <v/>
      </c>
      <c r="Z2279" s="87"/>
      <c r="AA2279" s="104"/>
    </row>
    <row r="2280" spans="2:27" x14ac:dyDescent="0.25">
      <c r="B2280" s="68" t="s">
        <v>68</v>
      </c>
      <c r="C2280" s="80" t="str">
        <f>IFERROR(VLOOKUP(B2280,Listor!$A$6:$B$62,2,FALSE),"")</f>
        <v/>
      </c>
      <c r="D2280" s="80" t="str">
        <f>IFERROR(VLOOKUP(B2280,Listor!$A$6:$C$62,3,FALSE),"")</f>
        <v/>
      </c>
      <c r="E2280" s="110" t="s">
        <v>79</v>
      </c>
      <c r="F2280" s="66"/>
      <c r="G2280" s="35" t="str">
        <f>IFERROR(VLOOKUP(B2280,Listor!$A$6:$G$62,7,FALSE),"")</f>
        <v/>
      </c>
      <c r="H2280" s="63" t="str">
        <f>IFERROR(VLOOKUP(B2280,Listor!$N$6:$O$47,2,FALSE),"")</f>
        <v/>
      </c>
      <c r="I2280" s="63" t="str">
        <f t="shared" si="106"/>
        <v/>
      </c>
      <c r="J2280" s="96" t="str">
        <f>IFERROR(VLOOKUP(B2280,Listor!$N$6:$P$47,3,FALSE)*I2280,"")</f>
        <v/>
      </c>
      <c r="K2280" s="81"/>
      <c r="L2280" s="88" t="str">
        <f>IFERROR((VLOOKUP(B2280,Listor!$N$6:$P$47,3,FALSE)*Biologiska!K2280)+(VLOOKUP(B2280,Listor!$N$6:$Q$47,4,FALSE)),"")</f>
        <v/>
      </c>
      <c r="M2280" s="63" t="str">
        <f t="shared" si="107"/>
        <v/>
      </c>
      <c r="N2280" s="75"/>
      <c r="O2280" s="84" t="str">
        <f t="shared" si="108"/>
        <v/>
      </c>
      <c r="P2280" s="107"/>
      <c r="Q2280" s="87" t="s">
        <v>79</v>
      </c>
      <c r="R2280" s="87"/>
      <c r="S2280" s="87"/>
      <c r="T2280" s="87"/>
      <c r="U2280" s="87"/>
      <c r="V2280" s="86" t="s">
        <v>79</v>
      </c>
      <c r="W2280" s="75"/>
      <c r="X2280" s="102" t="s">
        <v>79</v>
      </c>
      <c r="Y2280" s="63" t="str">
        <f>IFERROR(IF(VLOOKUP(X2280,Listor!$T$6:$U$7,2,FALSE)&lt;O2280,TRUE),"")</f>
        <v/>
      </c>
      <c r="Z2280" s="87"/>
      <c r="AA2280" s="104"/>
    </row>
    <row r="2281" spans="2:27" x14ac:dyDescent="0.25">
      <c r="B2281" s="68" t="s">
        <v>68</v>
      </c>
      <c r="C2281" s="80" t="str">
        <f>IFERROR(VLOOKUP(B2281,Listor!$A$6:$B$62,2,FALSE),"")</f>
        <v/>
      </c>
      <c r="D2281" s="80" t="str">
        <f>IFERROR(VLOOKUP(B2281,Listor!$A$6:$C$62,3,FALSE),"")</f>
        <v/>
      </c>
      <c r="E2281" s="110" t="s">
        <v>79</v>
      </c>
      <c r="F2281" s="66"/>
      <c r="G2281" s="35" t="str">
        <f>IFERROR(VLOOKUP(B2281,Listor!$A$6:$G$62,7,FALSE),"")</f>
        <v/>
      </c>
      <c r="H2281" s="63" t="str">
        <f>IFERROR(VLOOKUP(B2281,Listor!$N$6:$O$47,2,FALSE),"")</f>
        <v/>
      </c>
      <c r="I2281" s="63" t="str">
        <f t="shared" ref="I2281:I2344" si="109">IFERROR(F2281*H2281,"")</f>
        <v/>
      </c>
      <c r="J2281" s="96" t="str">
        <f>IFERROR(VLOOKUP(B2281,Listor!$N$6:$P$47,3,FALSE)*I2281,"")</f>
        <v/>
      </c>
      <c r="K2281" s="81"/>
      <c r="L2281" s="88" t="str">
        <f>IFERROR((VLOOKUP(B2281,Listor!$N$6:$P$47,3,FALSE)*Biologiska!K2281)+(VLOOKUP(B2281,Listor!$N$6:$Q$47,4,FALSE)),"")</f>
        <v/>
      </c>
      <c r="M2281" s="63" t="str">
        <f t="shared" ref="M2281:M2344" si="110">IFERROR(I2281*L2281,"")</f>
        <v/>
      </c>
      <c r="N2281" s="75"/>
      <c r="O2281" s="84" t="str">
        <f t="shared" ref="O2281:O2344" si="111">IF(ISBLANK(K2281),"",IFERROR(((83.8-K2281)/83.8)*100,""))</f>
        <v/>
      </c>
      <c r="P2281" s="107"/>
      <c r="Q2281" s="87" t="s">
        <v>79</v>
      </c>
      <c r="R2281" s="87"/>
      <c r="S2281" s="87"/>
      <c r="T2281" s="87"/>
      <c r="U2281" s="87"/>
      <c r="V2281" s="86" t="s">
        <v>79</v>
      </c>
      <c r="W2281" s="75"/>
      <c r="X2281" s="102" t="s">
        <v>79</v>
      </c>
      <c r="Y2281" s="63" t="str">
        <f>IFERROR(IF(VLOOKUP(X2281,Listor!$T$6:$U$7,2,FALSE)&lt;O2281,TRUE),"")</f>
        <v/>
      </c>
      <c r="Z2281" s="87"/>
      <c r="AA2281" s="104"/>
    </row>
    <row r="2282" spans="2:27" x14ac:dyDescent="0.25">
      <c r="B2282" s="68" t="s">
        <v>68</v>
      </c>
      <c r="C2282" s="80" t="str">
        <f>IFERROR(VLOOKUP(B2282,Listor!$A$6:$B$62,2,FALSE),"")</f>
        <v/>
      </c>
      <c r="D2282" s="80" t="str">
        <f>IFERROR(VLOOKUP(B2282,Listor!$A$6:$C$62,3,FALSE),"")</f>
        <v/>
      </c>
      <c r="E2282" s="110" t="s">
        <v>79</v>
      </c>
      <c r="F2282" s="66"/>
      <c r="G2282" s="35" t="str">
        <f>IFERROR(VLOOKUP(B2282,Listor!$A$6:$G$62,7,FALSE),"")</f>
        <v/>
      </c>
      <c r="H2282" s="63" t="str">
        <f>IFERROR(VLOOKUP(B2282,Listor!$N$6:$O$47,2,FALSE),"")</f>
        <v/>
      </c>
      <c r="I2282" s="63" t="str">
        <f t="shared" si="109"/>
        <v/>
      </c>
      <c r="J2282" s="96" t="str">
        <f>IFERROR(VLOOKUP(B2282,Listor!$N$6:$P$47,3,FALSE)*I2282,"")</f>
        <v/>
      </c>
      <c r="K2282" s="81"/>
      <c r="L2282" s="88" t="str">
        <f>IFERROR((VLOOKUP(B2282,Listor!$N$6:$P$47,3,FALSE)*Biologiska!K2282)+(VLOOKUP(B2282,Listor!$N$6:$Q$47,4,FALSE)),"")</f>
        <v/>
      </c>
      <c r="M2282" s="63" t="str">
        <f t="shared" si="110"/>
        <v/>
      </c>
      <c r="N2282" s="75"/>
      <c r="O2282" s="84" t="str">
        <f t="shared" si="111"/>
        <v/>
      </c>
      <c r="P2282" s="107"/>
      <c r="Q2282" s="87" t="s">
        <v>79</v>
      </c>
      <c r="R2282" s="87"/>
      <c r="S2282" s="87"/>
      <c r="T2282" s="87"/>
      <c r="U2282" s="87"/>
      <c r="V2282" s="86" t="s">
        <v>79</v>
      </c>
      <c r="W2282" s="75"/>
      <c r="X2282" s="102" t="s">
        <v>79</v>
      </c>
      <c r="Y2282" s="63" t="str">
        <f>IFERROR(IF(VLOOKUP(X2282,Listor!$T$6:$U$7,2,FALSE)&lt;O2282,TRUE),"")</f>
        <v/>
      </c>
      <c r="Z2282" s="87"/>
      <c r="AA2282" s="104"/>
    </row>
    <row r="2283" spans="2:27" x14ac:dyDescent="0.25">
      <c r="B2283" s="68" t="s">
        <v>68</v>
      </c>
      <c r="C2283" s="80" t="str">
        <f>IFERROR(VLOOKUP(B2283,Listor!$A$6:$B$62,2,FALSE),"")</f>
        <v/>
      </c>
      <c r="D2283" s="80" t="str">
        <f>IFERROR(VLOOKUP(B2283,Listor!$A$6:$C$62,3,FALSE),"")</f>
        <v/>
      </c>
      <c r="E2283" s="110" t="s">
        <v>79</v>
      </c>
      <c r="F2283" s="66"/>
      <c r="G2283" s="35" t="str">
        <f>IFERROR(VLOOKUP(B2283,Listor!$A$6:$G$62,7,FALSE),"")</f>
        <v/>
      </c>
      <c r="H2283" s="63" t="str">
        <f>IFERROR(VLOOKUP(B2283,Listor!$N$6:$O$47,2,FALSE),"")</f>
        <v/>
      </c>
      <c r="I2283" s="63" t="str">
        <f t="shared" si="109"/>
        <v/>
      </c>
      <c r="J2283" s="96" t="str">
        <f>IFERROR(VLOOKUP(B2283,Listor!$N$6:$P$47,3,FALSE)*I2283,"")</f>
        <v/>
      </c>
      <c r="K2283" s="81"/>
      <c r="L2283" s="88" t="str">
        <f>IFERROR((VLOOKUP(B2283,Listor!$N$6:$P$47,3,FALSE)*Biologiska!K2283)+(VLOOKUP(B2283,Listor!$N$6:$Q$47,4,FALSE)),"")</f>
        <v/>
      </c>
      <c r="M2283" s="63" t="str">
        <f t="shared" si="110"/>
        <v/>
      </c>
      <c r="N2283" s="75"/>
      <c r="O2283" s="84" t="str">
        <f t="shared" si="111"/>
        <v/>
      </c>
      <c r="P2283" s="107"/>
      <c r="Q2283" s="87" t="s">
        <v>79</v>
      </c>
      <c r="R2283" s="87"/>
      <c r="S2283" s="87"/>
      <c r="T2283" s="87"/>
      <c r="U2283" s="87"/>
      <c r="V2283" s="86" t="s">
        <v>79</v>
      </c>
      <c r="W2283" s="75"/>
      <c r="X2283" s="102" t="s">
        <v>79</v>
      </c>
      <c r="Y2283" s="63" t="str">
        <f>IFERROR(IF(VLOOKUP(X2283,Listor!$T$6:$U$7,2,FALSE)&lt;O2283,TRUE),"")</f>
        <v/>
      </c>
      <c r="Z2283" s="87"/>
      <c r="AA2283" s="104"/>
    </row>
    <row r="2284" spans="2:27" x14ac:dyDescent="0.25">
      <c r="B2284" s="68" t="s">
        <v>68</v>
      </c>
      <c r="C2284" s="80" t="str">
        <f>IFERROR(VLOOKUP(B2284,Listor!$A$6:$B$62,2,FALSE),"")</f>
        <v/>
      </c>
      <c r="D2284" s="80" t="str">
        <f>IFERROR(VLOOKUP(B2284,Listor!$A$6:$C$62,3,FALSE),"")</f>
        <v/>
      </c>
      <c r="E2284" s="110" t="s">
        <v>79</v>
      </c>
      <c r="F2284" s="66"/>
      <c r="G2284" s="35" t="str">
        <f>IFERROR(VLOOKUP(B2284,Listor!$A$6:$G$62,7,FALSE),"")</f>
        <v/>
      </c>
      <c r="H2284" s="63" t="str">
        <f>IFERROR(VLOOKUP(B2284,Listor!$N$6:$O$47,2,FALSE),"")</f>
        <v/>
      </c>
      <c r="I2284" s="63" t="str">
        <f t="shared" si="109"/>
        <v/>
      </c>
      <c r="J2284" s="96" t="str">
        <f>IFERROR(VLOOKUP(B2284,Listor!$N$6:$P$47,3,FALSE)*I2284,"")</f>
        <v/>
      </c>
      <c r="K2284" s="81"/>
      <c r="L2284" s="88" t="str">
        <f>IFERROR((VLOOKUP(B2284,Listor!$N$6:$P$47,3,FALSE)*Biologiska!K2284)+(VLOOKUP(B2284,Listor!$N$6:$Q$47,4,FALSE)),"")</f>
        <v/>
      </c>
      <c r="M2284" s="63" t="str">
        <f t="shared" si="110"/>
        <v/>
      </c>
      <c r="N2284" s="75"/>
      <c r="O2284" s="84" t="str">
        <f t="shared" si="111"/>
        <v/>
      </c>
      <c r="P2284" s="107"/>
      <c r="Q2284" s="87" t="s">
        <v>79</v>
      </c>
      <c r="R2284" s="87"/>
      <c r="S2284" s="87"/>
      <c r="T2284" s="87"/>
      <c r="U2284" s="87"/>
      <c r="V2284" s="86" t="s">
        <v>79</v>
      </c>
      <c r="W2284" s="75"/>
      <c r="X2284" s="102" t="s">
        <v>79</v>
      </c>
      <c r="Y2284" s="63" t="str">
        <f>IFERROR(IF(VLOOKUP(X2284,Listor!$T$6:$U$7,2,FALSE)&lt;O2284,TRUE),"")</f>
        <v/>
      </c>
      <c r="Z2284" s="87"/>
      <c r="AA2284" s="104"/>
    </row>
    <row r="2285" spans="2:27" x14ac:dyDescent="0.25">
      <c r="B2285" s="68" t="s">
        <v>68</v>
      </c>
      <c r="C2285" s="80" t="str">
        <f>IFERROR(VLOOKUP(B2285,Listor!$A$6:$B$62,2,FALSE),"")</f>
        <v/>
      </c>
      <c r="D2285" s="80" t="str">
        <f>IFERROR(VLOOKUP(B2285,Listor!$A$6:$C$62,3,FALSE),"")</f>
        <v/>
      </c>
      <c r="E2285" s="110" t="s">
        <v>79</v>
      </c>
      <c r="F2285" s="66"/>
      <c r="G2285" s="35" t="str">
        <f>IFERROR(VLOOKUP(B2285,Listor!$A$6:$G$62,7,FALSE),"")</f>
        <v/>
      </c>
      <c r="H2285" s="63" t="str">
        <f>IFERROR(VLOOKUP(B2285,Listor!$N$6:$O$47,2,FALSE),"")</f>
        <v/>
      </c>
      <c r="I2285" s="63" t="str">
        <f t="shared" si="109"/>
        <v/>
      </c>
      <c r="J2285" s="96" t="str">
        <f>IFERROR(VLOOKUP(B2285,Listor!$N$6:$P$47,3,FALSE)*I2285,"")</f>
        <v/>
      </c>
      <c r="K2285" s="81"/>
      <c r="L2285" s="88" t="str">
        <f>IFERROR((VLOOKUP(B2285,Listor!$N$6:$P$47,3,FALSE)*Biologiska!K2285)+(VLOOKUP(B2285,Listor!$N$6:$Q$47,4,FALSE)),"")</f>
        <v/>
      </c>
      <c r="M2285" s="63" t="str">
        <f t="shared" si="110"/>
        <v/>
      </c>
      <c r="N2285" s="75"/>
      <c r="O2285" s="84" t="str">
        <f t="shared" si="111"/>
        <v/>
      </c>
      <c r="P2285" s="107"/>
      <c r="Q2285" s="87" t="s">
        <v>79</v>
      </c>
      <c r="R2285" s="87"/>
      <c r="S2285" s="87"/>
      <c r="T2285" s="87"/>
      <c r="U2285" s="87"/>
      <c r="V2285" s="86" t="s">
        <v>79</v>
      </c>
      <c r="W2285" s="75"/>
      <c r="X2285" s="102" t="s">
        <v>79</v>
      </c>
      <c r="Y2285" s="63" t="str">
        <f>IFERROR(IF(VLOOKUP(X2285,Listor!$T$6:$U$7,2,FALSE)&lt;O2285,TRUE),"")</f>
        <v/>
      </c>
      <c r="Z2285" s="87"/>
      <c r="AA2285" s="104"/>
    </row>
    <row r="2286" spans="2:27" x14ac:dyDescent="0.25">
      <c r="B2286" s="68" t="s">
        <v>68</v>
      </c>
      <c r="C2286" s="80" t="str">
        <f>IFERROR(VLOOKUP(B2286,Listor!$A$6:$B$62,2,FALSE),"")</f>
        <v/>
      </c>
      <c r="D2286" s="80" t="str">
        <f>IFERROR(VLOOKUP(B2286,Listor!$A$6:$C$62,3,FALSE),"")</f>
        <v/>
      </c>
      <c r="E2286" s="110" t="s">
        <v>79</v>
      </c>
      <c r="F2286" s="66"/>
      <c r="G2286" s="35" t="str">
        <f>IFERROR(VLOOKUP(B2286,Listor!$A$6:$G$62,7,FALSE),"")</f>
        <v/>
      </c>
      <c r="H2286" s="63" t="str">
        <f>IFERROR(VLOOKUP(B2286,Listor!$N$6:$O$47,2,FALSE),"")</f>
        <v/>
      </c>
      <c r="I2286" s="63" t="str">
        <f t="shared" si="109"/>
        <v/>
      </c>
      <c r="J2286" s="96" t="str">
        <f>IFERROR(VLOOKUP(B2286,Listor!$N$6:$P$47,3,FALSE)*I2286,"")</f>
        <v/>
      </c>
      <c r="K2286" s="81"/>
      <c r="L2286" s="88" t="str">
        <f>IFERROR((VLOOKUP(B2286,Listor!$N$6:$P$47,3,FALSE)*Biologiska!K2286)+(VLOOKUP(B2286,Listor!$N$6:$Q$47,4,FALSE)),"")</f>
        <v/>
      </c>
      <c r="M2286" s="63" t="str">
        <f t="shared" si="110"/>
        <v/>
      </c>
      <c r="N2286" s="75"/>
      <c r="O2286" s="84" t="str">
        <f t="shared" si="111"/>
        <v/>
      </c>
      <c r="P2286" s="107"/>
      <c r="Q2286" s="87" t="s">
        <v>79</v>
      </c>
      <c r="R2286" s="87"/>
      <c r="S2286" s="87"/>
      <c r="T2286" s="87"/>
      <c r="U2286" s="87"/>
      <c r="V2286" s="86" t="s">
        <v>79</v>
      </c>
      <c r="W2286" s="75"/>
      <c r="X2286" s="102" t="s">
        <v>79</v>
      </c>
      <c r="Y2286" s="63" t="str">
        <f>IFERROR(IF(VLOOKUP(X2286,Listor!$T$6:$U$7,2,FALSE)&lt;O2286,TRUE),"")</f>
        <v/>
      </c>
      <c r="Z2286" s="87"/>
      <c r="AA2286" s="104"/>
    </row>
    <row r="2287" spans="2:27" x14ac:dyDescent="0.25">
      <c r="B2287" s="68" t="s">
        <v>68</v>
      </c>
      <c r="C2287" s="80" t="str">
        <f>IFERROR(VLOOKUP(B2287,Listor!$A$6:$B$62,2,FALSE),"")</f>
        <v/>
      </c>
      <c r="D2287" s="80" t="str">
        <f>IFERROR(VLOOKUP(B2287,Listor!$A$6:$C$62,3,FALSE),"")</f>
        <v/>
      </c>
      <c r="E2287" s="110" t="s">
        <v>79</v>
      </c>
      <c r="F2287" s="66"/>
      <c r="G2287" s="35" t="str">
        <f>IFERROR(VLOOKUP(B2287,Listor!$A$6:$G$62,7,FALSE),"")</f>
        <v/>
      </c>
      <c r="H2287" s="63" t="str">
        <f>IFERROR(VLOOKUP(B2287,Listor!$N$6:$O$47,2,FALSE),"")</f>
        <v/>
      </c>
      <c r="I2287" s="63" t="str">
        <f t="shared" si="109"/>
        <v/>
      </c>
      <c r="J2287" s="96" t="str">
        <f>IFERROR(VLOOKUP(B2287,Listor!$N$6:$P$47,3,FALSE)*I2287,"")</f>
        <v/>
      </c>
      <c r="K2287" s="81"/>
      <c r="L2287" s="88" t="str">
        <f>IFERROR((VLOOKUP(B2287,Listor!$N$6:$P$47,3,FALSE)*Biologiska!K2287)+(VLOOKUP(B2287,Listor!$N$6:$Q$47,4,FALSE)),"")</f>
        <v/>
      </c>
      <c r="M2287" s="63" t="str">
        <f t="shared" si="110"/>
        <v/>
      </c>
      <c r="N2287" s="75"/>
      <c r="O2287" s="84" t="str">
        <f t="shared" si="111"/>
        <v/>
      </c>
      <c r="P2287" s="107"/>
      <c r="Q2287" s="87" t="s">
        <v>79</v>
      </c>
      <c r="R2287" s="87"/>
      <c r="S2287" s="87"/>
      <c r="T2287" s="87"/>
      <c r="U2287" s="87"/>
      <c r="V2287" s="86" t="s">
        <v>79</v>
      </c>
      <c r="W2287" s="75"/>
      <c r="X2287" s="102" t="s">
        <v>79</v>
      </c>
      <c r="Y2287" s="63" t="str">
        <f>IFERROR(IF(VLOOKUP(X2287,Listor!$T$6:$U$7,2,FALSE)&lt;O2287,TRUE),"")</f>
        <v/>
      </c>
      <c r="Z2287" s="87"/>
      <c r="AA2287" s="104"/>
    </row>
    <row r="2288" spans="2:27" x14ac:dyDescent="0.25">
      <c r="B2288" s="68" t="s">
        <v>68</v>
      </c>
      <c r="C2288" s="80" t="str">
        <f>IFERROR(VLOOKUP(B2288,Listor!$A$6:$B$62,2,FALSE),"")</f>
        <v/>
      </c>
      <c r="D2288" s="80" t="str">
        <f>IFERROR(VLOOKUP(B2288,Listor!$A$6:$C$62,3,FALSE),"")</f>
        <v/>
      </c>
      <c r="E2288" s="110" t="s">
        <v>79</v>
      </c>
      <c r="F2288" s="66"/>
      <c r="G2288" s="35" t="str">
        <f>IFERROR(VLOOKUP(B2288,Listor!$A$6:$G$62,7,FALSE),"")</f>
        <v/>
      </c>
      <c r="H2288" s="63" t="str">
        <f>IFERROR(VLOOKUP(B2288,Listor!$N$6:$O$47,2,FALSE),"")</f>
        <v/>
      </c>
      <c r="I2288" s="63" t="str">
        <f t="shared" si="109"/>
        <v/>
      </c>
      <c r="J2288" s="96" t="str">
        <f>IFERROR(VLOOKUP(B2288,Listor!$N$6:$P$47,3,FALSE)*I2288,"")</f>
        <v/>
      </c>
      <c r="K2288" s="81"/>
      <c r="L2288" s="88" t="str">
        <f>IFERROR((VLOOKUP(B2288,Listor!$N$6:$P$47,3,FALSE)*Biologiska!K2288)+(VLOOKUP(B2288,Listor!$N$6:$Q$47,4,FALSE)),"")</f>
        <v/>
      </c>
      <c r="M2288" s="63" t="str">
        <f t="shared" si="110"/>
        <v/>
      </c>
      <c r="N2288" s="75"/>
      <c r="O2288" s="84" t="str">
        <f t="shared" si="111"/>
        <v/>
      </c>
      <c r="P2288" s="107"/>
      <c r="Q2288" s="87" t="s">
        <v>79</v>
      </c>
      <c r="R2288" s="87"/>
      <c r="S2288" s="87"/>
      <c r="T2288" s="87"/>
      <c r="U2288" s="87"/>
      <c r="V2288" s="86" t="s">
        <v>79</v>
      </c>
      <c r="W2288" s="75"/>
      <c r="X2288" s="102" t="s">
        <v>79</v>
      </c>
      <c r="Y2288" s="63" t="str">
        <f>IFERROR(IF(VLOOKUP(X2288,Listor!$T$6:$U$7,2,FALSE)&lt;O2288,TRUE),"")</f>
        <v/>
      </c>
      <c r="Z2288" s="87"/>
      <c r="AA2288" s="104"/>
    </row>
    <row r="2289" spans="2:27" x14ac:dyDescent="0.25">
      <c r="B2289" s="68" t="s">
        <v>68</v>
      </c>
      <c r="C2289" s="80" t="str">
        <f>IFERROR(VLOOKUP(B2289,Listor!$A$6:$B$62,2,FALSE),"")</f>
        <v/>
      </c>
      <c r="D2289" s="80" t="str">
        <f>IFERROR(VLOOKUP(B2289,Listor!$A$6:$C$62,3,FALSE),"")</f>
        <v/>
      </c>
      <c r="E2289" s="110" t="s">
        <v>79</v>
      </c>
      <c r="F2289" s="66"/>
      <c r="G2289" s="35" t="str">
        <f>IFERROR(VLOOKUP(B2289,Listor!$A$6:$G$62,7,FALSE),"")</f>
        <v/>
      </c>
      <c r="H2289" s="63" t="str">
        <f>IFERROR(VLOOKUP(B2289,Listor!$N$6:$O$47,2,FALSE),"")</f>
        <v/>
      </c>
      <c r="I2289" s="63" t="str">
        <f t="shared" si="109"/>
        <v/>
      </c>
      <c r="J2289" s="96" t="str">
        <f>IFERROR(VLOOKUP(B2289,Listor!$N$6:$P$47,3,FALSE)*I2289,"")</f>
        <v/>
      </c>
      <c r="K2289" s="81"/>
      <c r="L2289" s="88" t="str">
        <f>IFERROR((VLOOKUP(B2289,Listor!$N$6:$P$47,3,FALSE)*Biologiska!K2289)+(VLOOKUP(B2289,Listor!$N$6:$Q$47,4,FALSE)),"")</f>
        <v/>
      </c>
      <c r="M2289" s="63" t="str">
        <f t="shared" si="110"/>
        <v/>
      </c>
      <c r="N2289" s="75"/>
      <c r="O2289" s="84" t="str">
        <f t="shared" si="111"/>
        <v/>
      </c>
      <c r="P2289" s="107"/>
      <c r="Q2289" s="87" t="s">
        <v>79</v>
      </c>
      <c r="R2289" s="87"/>
      <c r="S2289" s="87"/>
      <c r="T2289" s="87"/>
      <c r="U2289" s="87"/>
      <c r="V2289" s="86" t="s">
        <v>79</v>
      </c>
      <c r="W2289" s="75"/>
      <c r="X2289" s="102" t="s">
        <v>79</v>
      </c>
      <c r="Y2289" s="63" t="str">
        <f>IFERROR(IF(VLOOKUP(X2289,Listor!$T$6:$U$7,2,FALSE)&lt;O2289,TRUE),"")</f>
        <v/>
      </c>
      <c r="Z2289" s="87"/>
      <c r="AA2289" s="104"/>
    </row>
    <row r="2290" spans="2:27" x14ac:dyDescent="0.25">
      <c r="B2290" s="68" t="s">
        <v>68</v>
      </c>
      <c r="C2290" s="80" t="str">
        <f>IFERROR(VLOOKUP(B2290,Listor!$A$6:$B$62,2,FALSE),"")</f>
        <v/>
      </c>
      <c r="D2290" s="80" t="str">
        <f>IFERROR(VLOOKUP(B2290,Listor!$A$6:$C$62,3,FALSE),"")</f>
        <v/>
      </c>
      <c r="E2290" s="110" t="s">
        <v>79</v>
      </c>
      <c r="F2290" s="66"/>
      <c r="G2290" s="35" t="str">
        <f>IFERROR(VLOOKUP(B2290,Listor!$A$6:$G$62,7,FALSE),"")</f>
        <v/>
      </c>
      <c r="H2290" s="63" t="str">
        <f>IFERROR(VLOOKUP(B2290,Listor!$N$6:$O$47,2,FALSE),"")</f>
        <v/>
      </c>
      <c r="I2290" s="63" t="str">
        <f t="shared" si="109"/>
        <v/>
      </c>
      <c r="J2290" s="96" t="str">
        <f>IFERROR(VLOOKUP(B2290,Listor!$N$6:$P$47,3,FALSE)*I2290,"")</f>
        <v/>
      </c>
      <c r="K2290" s="81"/>
      <c r="L2290" s="88" t="str">
        <f>IFERROR((VLOOKUP(B2290,Listor!$N$6:$P$47,3,FALSE)*Biologiska!K2290)+(VLOOKUP(B2290,Listor!$N$6:$Q$47,4,FALSE)),"")</f>
        <v/>
      </c>
      <c r="M2290" s="63" t="str">
        <f t="shared" si="110"/>
        <v/>
      </c>
      <c r="N2290" s="75"/>
      <c r="O2290" s="84" t="str">
        <f t="shared" si="111"/>
        <v/>
      </c>
      <c r="P2290" s="107"/>
      <c r="Q2290" s="87" t="s">
        <v>79</v>
      </c>
      <c r="R2290" s="87"/>
      <c r="S2290" s="87"/>
      <c r="T2290" s="87"/>
      <c r="U2290" s="87"/>
      <c r="V2290" s="86" t="s">
        <v>79</v>
      </c>
      <c r="W2290" s="75"/>
      <c r="X2290" s="102" t="s">
        <v>79</v>
      </c>
      <c r="Y2290" s="63" t="str">
        <f>IFERROR(IF(VLOOKUP(X2290,Listor!$T$6:$U$7,2,FALSE)&lt;O2290,TRUE),"")</f>
        <v/>
      </c>
      <c r="Z2290" s="87"/>
      <c r="AA2290" s="104"/>
    </row>
    <row r="2291" spans="2:27" x14ac:dyDescent="0.25">
      <c r="B2291" s="68" t="s">
        <v>68</v>
      </c>
      <c r="C2291" s="80" t="str">
        <f>IFERROR(VLOOKUP(B2291,Listor!$A$6:$B$62,2,FALSE),"")</f>
        <v/>
      </c>
      <c r="D2291" s="80" t="str">
        <f>IFERROR(VLOOKUP(B2291,Listor!$A$6:$C$62,3,FALSE),"")</f>
        <v/>
      </c>
      <c r="E2291" s="110" t="s">
        <v>79</v>
      </c>
      <c r="F2291" s="66"/>
      <c r="G2291" s="35" t="str">
        <f>IFERROR(VLOOKUP(B2291,Listor!$A$6:$G$62,7,FALSE),"")</f>
        <v/>
      </c>
      <c r="H2291" s="63" t="str">
        <f>IFERROR(VLOOKUP(B2291,Listor!$N$6:$O$47,2,FALSE),"")</f>
        <v/>
      </c>
      <c r="I2291" s="63" t="str">
        <f t="shared" si="109"/>
        <v/>
      </c>
      <c r="J2291" s="96" t="str">
        <f>IFERROR(VLOOKUP(B2291,Listor!$N$6:$P$47,3,FALSE)*I2291,"")</f>
        <v/>
      </c>
      <c r="K2291" s="81"/>
      <c r="L2291" s="88" t="str">
        <f>IFERROR((VLOOKUP(B2291,Listor!$N$6:$P$47,3,FALSE)*Biologiska!K2291)+(VLOOKUP(B2291,Listor!$N$6:$Q$47,4,FALSE)),"")</f>
        <v/>
      </c>
      <c r="M2291" s="63" t="str">
        <f t="shared" si="110"/>
        <v/>
      </c>
      <c r="N2291" s="75"/>
      <c r="O2291" s="84" t="str">
        <f t="shared" si="111"/>
        <v/>
      </c>
      <c r="P2291" s="107"/>
      <c r="Q2291" s="87" t="s">
        <v>79</v>
      </c>
      <c r="R2291" s="87"/>
      <c r="S2291" s="87"/>
      <c r="T2291" s="87"/>
      <c r="U2291" s="87"/>
      <c r="V2291" s="86" t="s">
        <v>79</v>
      </c>
      <c r="W2291" s="75"/>
      <c r="X2291" s="102" t="s">
        <v>79</v>
      </c>
      <c r="Y2291" s="63" t="str">
        <f>IFERROR(IF(VLOOKUP(X2291,Listor!$T$6:$U$7,2,FALSE)&lt;O2291,TRUE),"")</f>
        <v/>
      </c>
      <c r="Z2291" s="87"/>
      <c r="AA2291" s="104"/>
    </row>
    <row r="2292" spans="2:27" x14ac:dyDescent="0.25">
      <c r="B2292" s="68" t="s">
        <v>68</v>
      </c>
      <c r="C2292" s="80" t="str">
        <f>IFERROR(VLOOKUP(B2292,Listor!$A$6:$B$62,2,FALSE),"")</f>
        <v/>
      </c>
      <c r="D2292" s="80" t="str">
        <f>IFERROR(VLOOKUP(B2292,Listor!$A$6:$C$62,3,FALSE),"")</f>
        <v/>
      </c>
      <c r="E2292" s="110" t="s">
        <v>79</v>
      </c>
      <c r="F2292" s="66"/>
      <c r="G2292" s="35" t="str">
        <f>IFERROR(VLOOKUP(B2292,Listor!$A$6:$G$62,7,FALSE),"")</f>
        <v/>
      </c>
      <c r="H2292" s="63" t="str">
        <f>IFERROR(VLOOKUP(B2292,Listor!$N$6:$O$47,2,FALSE),"")</f>
        <v/>
      </c>
      <c r="I2292" s="63" t="str">
        <f t="shared" si="109"/>
        <v/>
      </c>
      <c r="J2292" s="96" t="str">
        <f>IFERROR(VLOOKUP(B2292,Listor!$N$6:$P$47,3,FALSE)*I2292,"")</f>
        <v/>
      </c>
      <c r="K2292" s="81"/>
      <c r="L2292" s="88" t="str">
        <f>IFERROR((VLOOKUP(B2292,Listor!$N$6:$P$47,3,FALSE)*Biologiska!K2292)+(VLOOKUP(B2292,Listor!$N$6:$Q$47,4,FALSE)),"")</f>
        <v/>
      </c>
      <c r="M2292" s="63" t="str">
        <f t="shared" si="110"/>
        <v/>
      </c>
      <c r="N2292" s="75"/>
      <c r="O2292" s="84" t="str">
        <f t="shared" si="111"/>
        <v/>
      </c>
      <c r="P2292" s="107"/>
      <c r="Q2292" s="87" t="s">
        <v>79</v>
      </c>
      <c r="R2292" s="87"/>
      <c r="S2292" s="87"/>
      <c r="T2292" s="87"/>
      <c r="U2292" s="87"/>
      <c r="V2292" s="86" t="s">
        <v>79</v>
      </c>
      <c r="W2292" s="75"/>
      <c r="X2292" s="102" t="s">
        <v>79</v>
      </c>
      <c r="Y2292" s="63" t="str">
        <f>IFERROR(IF(VLOOKUP(X2292,Listor!$T$6:$U$7,2,FALSE)&lt;O2292,TRUE),"")</f>
        <v/>
      </c>
      <c r="Z2292" s="87"/>
      <c r="AA2292" s="104"/>
    </row>
    <row r="2293" spans="2:27" x14ac:dyDescent="0.25">
      <c r="B2293" s="68" t="s">
        <v>68</v>
      </c>
      <c r="C2293" s="80" t="str">
        <f>IFERROR(VLOOKUP(B2293,Listor!$A$6:$B$62,2,FALSE),"")</f>
        <v/>
      </c>
      <c r="D2293" s="80" t="str">
        <f>IFERROR(VLOOKUP(B2293,Listor!$A$6:$C$62,3,FALSE),"")</f>
        <v/>
      </c>
      <c r="E2293" s="110" t="s">
        <v>79</v>
      </c>
      <c r="F2293" s="66"/>
      <c r="G2293" s="35" t="str">
        <f>IFERROR(VLOOKUP(B2293,Listor!$A$6:$G$62,7,FALSE),"")</f>
        <v/>
      </c>
      <c r="H2293" s="63" t="str">
        <f>IFERROR(VLOOKUP(B2293,Listor!$N$6:$O$47,2,FALSE),"")</f>
        <v/>
      </c>
      <c r="I2293" s="63" t="str">
        <f t="shared" si="109"/>
        <v/>
      </c>
      <c r="J2293" s="96" t="str">
        <f>IFERROR(VLOOKUP(B2293,Listor!$N$6:$P$47,3,FALSE)*I2293,"")</f>
        <v/>
      </c>
      <c r="K2293" s="81"/>
      <c r="L2293" s="88" t="str">
        <f>IFERROR((VLOOKUP(B2293,Listor!$N$6:$P$47,3,FALSE)*Biologiska!K2293)+(VLOOKUP(B2293,Listor!$N$6:$Q$47,4,FALSE)),"")</f>
        <v/>
      </c>
      <c r="M2293" s="63" t="str">
        <f t="shared" si="110"/>
        <v/>
      </c>
      <c r="N2293" s="75"/>
      <c r="O2293" s="84" t="str">
        <f t="shared" si="111"/>
        <v/>
      </c>
      <c r="P2293" s="107"/>
      <c r="Q2293" s="87" t="s">
        <v>79</v>
      </c>
      <c r="R2293" s="87"/>
      <c r="S2293" s="87"/>
      <c r="T2293" s="87"/>
      <c r="U2293" s="87"/>
      <c r="V2293" s="86" t="s">
        <v>79</v>
      </c>
      <c r="W2293" s="75"/>
      <c r="X2293" s="102" t="s">
        <v>79</v>
      </c>
      <c r="Y2293" s="63" t="str">
        <f>IFERROR(IF(VLOOKUP(X2293,Listor!$T$6:$U$7,2,FALSE)&lt;O2293,TRUE),"")</f>
        <v/>
      </c>
      <c r="Z2293" s="87"/>
      <c r="AA2293" s="104"/>
    </row>
    <row r="2294" spans="2:27" x14ac:dyDescent="0.25">
      <c r="B2294" s="68" t="s">
        <v>68</v>
      </c>
      <c r="C2294" s="80" t="str">
        <f>IFERROR(VLOOKUP(B2294,Listor!$A$6:$B$62,2,FALSE),"")</f>
        <v/>
      </c>
      <c r="D2294" s="80" t="str">
        <f>IFERROR(VLOOKUP(B2294,Listor!$A$6:$C$62,3,FALSE),"")</f>
        <v/>
      </c>
      <c r="E2294" s="110" t="s">
        <v>79</v>
      </c>
      <c r="F2294" s="66"/>
      <c r="G2294" s="35" t="str">
        <f>IFERROR(VLOOKUP(B2294,Listor!$A$6:$G$62,7,FALSE),"")</f>
        <v/>
      </c>
      <c r="H2294" s="63" t="str">
        <f>IFERROR(VLOOKUP(B2294,Listor!$N$6:$O$47,2,FALSE),"")</f>
        <v/>
      </c>
      <c r="I2294" s="63" t="str">
        <f t="shared" si="109"/>
        <v/>
      </c>
      <c r="J2294" s="96" t="str">
        <f>IFERROR(VLOOKUP(B2294,Listor!$N$6:$P$47,3,FALSE)*I2294,"")</f>
        <v/>
      </c>
      <c r="K2294" s="81"/>
      <c r="L2294" s="88" t="str">
        <f>IFERROR((VLOOKUP(B2294,Listor!$N$6:$P$47,3,FALSE)*Biologiska!K2294)+(VLOOKUP(B2294,Listor!$N$6:$Q$47,4,FALSE)),"")</f>
        <v/>
      </c>
      <c r="M2294" s="63" t="str">
        <f t="shared" si="110"/>
        <v/>
      </c>
      <c r="N2294" s="75"/>
      <c r="O2294" s="84" t="str">
        <f t="shared" si="111"/>
        <v/>
      </c>
      <c r="P2294" s="107"/>
      <c r="Q2294" s="87" t="s">
        <v>79</v>
      </c>
      <c r="R2294" s="87"/>
      <c r="S2294" s="87"/>
      <c r="T2294" s="87"/>
      <c r="U2294" s="87"/>
      <c r="V2294" s="86" t="s">
        <v>79</v>
      </c>
      <c r="W2294" s="75"/>
      <c r="X2294" s="102" t="s">
        <v>79</v>
      </c>
      <c r="Y2294" s="63" t="str">
        <f>IFERROR(IF(VLOOKUP(X2294,Listor!$T$6:$U$7,2,FALSE)&lt;O2294,TRUE),"")</f>
        <v/>
      </c>
      <c r="Z2294" s="87"/>
      <c r="AA2294" s="104"/>
    </row>
    <row r="2295" spans="2:27" x14ac:dyDescent="0.25">
      <c r="B2295" s="68" t="s">
        <v>68</v>
      </c>
      <c r="C2295" s="80" t="str">
        <f>IFERROR(VLOOKUP(B2295,Listor!$A$6:$B$62,2,FALSE),"")</f>
        <v/>
      </c>
      <c r="D2295" s="80" t="str">
        <f>IFERROR(VLOOKUP(B2295,Listor!$A$6:$C$62,3,FALSE),"")</f>
        <v/>
      </c>
      <c r="E2295" s="110" t="s">
        <v>79</v>
      </c>
      <c r="F2295" s="66"/>
      <c r="G2295" s="35" t="str">
        <f>IFERROR(VLOOKUP(B2295,Listor!$A$6:$G$62,7,FALSE),"")</f>
        <v/>
      </c>
      <c r="H2295" s="63" t="str">
        <f>IFERROR(VLOOKUP(B2295,Listor!$N$6:$O$47,2,FALSE),"")</f>
        <v/>
      </c>
      <c r="I2295" s="63" t="str">
        <f t="shared" si="109"/>
        <v/>
      </c>
      <c r="J2295" s="96" t="str">
        <f>IFERROR(VLOOKUP(B2295,Listor!$N$6:$P$47,3,FALSE)*I2295,"")</f>
        <v/>
      </c>
      <c r="K2295" s="81"/>
      <c r="L2295" s="88" t="str">
        <f>IFERROR((VLOOKUP(B2295,Listor!$N$6:$P$47,3,FALSE)*Biologiska!K2295)+(VLOOKUP(B2295,Listor!$N$6:$Q$47,4,FALSE)),"")</f>
        <v/>
      </c>
      <c r="M2295" s="63" t="str">
        <f t="shared" si="110"/>
        <v/>
      </c>
      <c r="N2295" s="75"/>
      <c r="O2295" s="84" t="str">
        <f t="shared" si="111"/>
        <v/>
      </c>
      <c r="P2295" s="107"/>
      <c r="Q2295" s="87" t="s">
        <v>79</v>
      </c>
      <c r="R2295" s="87"/>
      <c r="S2295" s="87"/>
      <c r="T2295" s="87"/>
      <c r="U2295" s="87"/>
      <c r="V2295" s="86" t="s">
        <v>79</v>
      </c>
      <c r="W2295" s="75"/>
      <c r="X2295" s="102" t="s">
        <v>79</v>
      </c>
      <c r="Y2295" s="63" t="str">
        <f>IFERROR(IF(VLOOKUP(X2295,Listor!$T$6:$U$7,2,FALSE)&lt;O2295,TRUE),"")</f>
        <v/>
      </c>
      <c r="Z2295" s="87"/>
      <c r="AA2295" s="104"/>
    </row>
    <row r="2296" spans="2:27" x14ac:dyDescent="0.25">
      <c r="B2296" s="68" t="s">
        <v>68</v>
      </c>
      <c r="C2296" s="80" t="str">
        <f>IFERROR(VLOOKUP(B2296,Listor!$A$6:$B$62,2,FALSE),"")</f>
        <v/>
      </c>
      <c r="D2296" s="80" t="str">
        <f>IFERROR(VLOOKUP(B2296,Listor!$A$6:$C$62,3,FALSE),"")</f>
        <v/>
      </c>
      <c r="E2296" s="110" t="s">
        <v>79</v>
      </c>
      <c r="F2296" s="66"/>
      <c r="G2296" s="35" t="str">
        <f>IFERROR(VLOOKUP(B2296,Listor!$A$6:$G$62,7,FALSE),"")</f>
        <v/>
      </c>
      <c r="H2296" s="63" t="str">
        <f>IFERROR(VLOOKUP(B2296,Listor!$N$6:$O$47,2,FALSE),"")</f>
        <v/>
      </c>
      <c r="I2296" s="63" t="str">
        <f t="shared" si="109"/>
        <v/>
      </c>
      <c r="J2296" s="96" t="str">
        <f>IFERROR(VLOOKUP(B2296,Listor!$N$6:$P$47,3,FALSE)*I2296,"")</f>
        <v/>
      </c>
      <c r="K2296" s="81"/>
      <c r="L2296" s="88" t="str">
        <f>IFERROR((VLOOKUP(B2296,Listor!$N$6:$P$47,3,FALSE)*Biologiska!K2296)+(VLOOKUP(B2296,Listor!$N$6:$Q$47,4,FALSE)),"")</f>
        <v/>
      </c>
      <c r="M2296" s="63" t="str">
        <f t="shared" si="110"/>
        <v/>
      </c>
      <c r="N2296" s="75"/>
      <c r="O2296" s="84" t="str">
        <f t="shared" si="111"/>
        <v/>
      </c>
      <c r="P2296" s="107"/>
      <c r="Q2296" s="87" t="s">
        <v>79</v>
      </c>
      <c r="R2296" s="87"/>
      <c r="S2296" s="87"/>
      <c r="T2296" s="87"/>
      <c r="U2296" s="87"/>
      <c r="V2296" s="86" t="s">
        <v>79</v>
      </c>
      <c r="W2296" s="75"/>
      <c r="X2296" s="102" t="s">
        <v>79</v>
      </c>
      <c r="Y2296" s="63" t="str">
        <f>IFERROR(IF(VLOOKUP(X2296,Listor!$T$6:$U$7,2,FALSE)&lt;O2296,TRUE),"")</f>
        <v/>
      </c>
      <c r="Z2296" s="87"/>
      <c r="AA2296" s="104"/>
    </row>
    <row r="2297" spans="2:27" x14ac:dyDescent="0.25">
      <c r="B2297" s="68" t="s">
        <v>68</v>
      </c>
      <c r="C2297" s="80" t="str">
        <f>IFERROR(VLOOKUP(B2297,Listor!$A$6:$B$62,2,FALSE),"")</f>
        <v/>
      </c>
      <c r="D2297" s="80" t="str">
        <f>IFERROR(VLOOKUP(B2297,Listor!$A$6:$C$62,3,FALSE),"")</f>
        <v/>
      </c>
      <c r="E2297" s="110" t="s">
        <v>79</v>
      </c>
      <c r="F2297" s="66"/>
      <c r="G2297" s="35" t="str">
        <f>IFERROR(VLOOKUP(B2297,Listor!$A$6:$G$62,7,FALSE),"")</f>
        <v/>
      </c>
      <c r="H2297" s="63" t="str">
        <f>IFERROR(VLOOKUP(B2297,Listor!$N$6:$O$47,2,FALSE),"")</f>
        <v/>
      </c>
      <c r="I2297" s="63" t="str">
        <f t="shared" si="109"/>
        <v/>
      </c>
      <c r="J2297" s="96" t="str">
        <f>IFERROR(VLOOKUP(B2297,Listor!$N$6:$P$47,3,FALSE)*I2297,"")</f>
        <v/>
      </c>
      <c r="K2297" s="81"/>
      <c r="L2297" s="88" t="str">
        <f>IFERROR((VLOOKUP(B2297,Listor!$N$6:$P$47,3,FALSE)*Biologiska!K2297)+(VLOOKUP(B2297,Listor!$N$6:$Q$47,4,FALSE)),"")</f>
        <v/>
      </c>
      <c r="M2297" s="63" t="str">
        <f t="shared" si="110"/>
        <v/>
      </c>
      <c r="N2297" s="75"/>
      <c r="O2297" s="84" t="str">
        <f t="shared" si="111"/>
        <v/>
      </c>
      <c r="P2297" s="107"/>
      <c r="Q2297" s="87" t="s">
        <v>79</v>
      </c>
      <c r="R2297" s="87"/>
      <c r="S2297" s="87"/>
      <c r="T2297" s="87"/>
      <c r="U2297" s="87"/>
      <c r="V2297" s="86" t="s">
        <v>79</v>
      </c>
      <c r="W2297" s="75"/>
      <c r="X2297" s="102" t="s">
        <v>79</v>
      </c>
      <c r="Y2297" s="63" t="str">
        <f>IFERROR(IF(VLOOKUP(X2297,Listor!$T$6:$U$7,2,FALSE)&lt;O2297,TRUE),"")</f>
        <v/>
      </c>
      <c r="Z2297" s="87"/>
      <c r="AA2297" s="104"/>
    </row>
    <row r="2298" spans="2:27" x14ac:dyDescent="0.25">
      <c r="B2298" s="68" t="s">
        <v>68</v>
      </c>
      <c r="C2298" s="80" t="str">
        <f>IFERROR(VLOOKUP(B2298,Listor!$A$6:$B$62,2,FALSE),"")</f>
        <v/>
      </c>
      <c r="D2298" s="80" t="str">
        <f>IFERROR(VLOOKUP(B2298,Listor!$A$6:$C$62,3,FALSE),"")</f>
        <v/>
      </c>
      <c r="E2298" s="110" t="s">
        <v>79</v>
      </c>
      <c r="F2298" s="66"/>
      <c r="G2298" s="35" t="str">
        <f>IFERROR(VLOOKUP(B2298,Listor!$A$6:$G$62,7,FALSE),"")</f>
        <v/>
      </c>
      <c r="H2298" s="63" t="str">
        <f>IFERROR(VLOOKUP(B2298,Listor!$N$6:$O$47,2,FALSE),"")</f>
        <v/>
      </c>
      <c r="I2298" s="63" t="str">
        <f t="shared" si="109"/>
        <v/>
      </c>
      <c r="J2298" s="96" t="str">
        <f>IFERROR(VLOOKUP(B2298,Listor!$N$6:$P$47,3,FALSE)*I2298,"")</f>
        <v/>
      </c>
      <c r="K2298" s="81"/>
      <c r="L2298" s="88" t="str">
        <f>IFERROR((VLOOKUP(B2298,Listor!$N$6:$P$47,3,FALSE)*Biologiska!K2298)+(VLOOKUP(B2298,Listor!$N$6:$Q$47,4,FALSE)),"")</f>
        <v/>
      </c>
      <c r="M2298" s="63" t="str">
        <f t="shared" si="110"/>
        <v/>
      </c>
      <c r="N2298" s="75"/>
      <c r="O2298" s="84" t="str">
        <f t="shared" si="111"/>
        <v/>
      </c>
      <c r="P2298" s="107"/>
      <c r="Q2298" s="87" t="s">
        <v>79</v>
      </c>
      <c r="R2298" s="87"/>
      <c r="S2298" s="87"/>
      <c r="T2298" s="87"/>
      <c r="U2298" s="87"/>
      <c r="V2298" s="86" t="s">
        <v>79</v>
      </c>
      <c r="W2298" s="75"/>
      <c r="X2298" s="102" t="s">
        <v>79</v>
      </c>
      <c r="Y2298" s="63" t="str">
        <f>IFERROR(IF(VLOOKUP(X2298,Listor!$T$6:$U$7,2,FALSE)&lt;O2298,TRUE),"")</f>
        <v/>
      </c>
      <c r="Z2298" s="87"/>
      <c r="AA2298" s="104"/>
    </row>
    <row r="2299" spans="2:27" x14ac:dyDescent="0.25">
      <c r="B2299" s="68" t="s">
        <v>68</v>
      </c>
      <c r="C2299" s="80" t="str">
        <f>IFERROR(VLOOKUP(B2299,Listor!$A$6:$B$62,2,FALSE),"")</f>
        <v/>
      </c>
      <c r="D2299" s="80" t="str">
        <f>IFERROR(VLOOKUP(B2299,Listor!$A$6:$C$62,3,FALSE),"")</f>
        <v/>
      </c>
      <c r="E2299" s="110" t="s">
        <v>79</v>
      </c>
      <c r="F2299" s="66"/>
      <c r="G2299" s="35" t="str">
        <f>IFERROR(VLOOKUP(B2299,Listor!$A$6:$G$62,7,FALSE),"")</f>
        <v/>
      </c>
      <c r="H2299" s="63" t="str">
        <f>IFERROR(VLOOKUP(B2299,Listor!$N$6:$O$47,2,FALSE),"")</f>
        <v/>
      </c>
      <c r="I2299" s="63" t="str">
        <f t="shared" si="109"/>
        <v/>
      </c>
      <c r="J2299" s="96" t="str">
        <f>IFERROR(VLOOKUP(B2299,Listor!$N$6:$P$47,3,FALSE)*I2299,"")</f>
        <v/>
      </c>
      <c r="K2299" s="81"/>
      <c r="L2299" s="88" t="str">
        <f>IFERROR((VLOOKUP(B2299,Listor!$N$6:$P$47,3,FALSE)*Biologiska!K2299)+(VLOOKUP(B2299,Listor!$N$6:$Q$47,4,FALSE)),"")</f>
        <v/>
      </c>
      <c r="M2299" s="63" t="str">
        <f t="shared" si="110"/>
        <v/>
      </c>
      <c r="N2299" s="75"/>
      <c r="O2299" s="84" t="str">
        <f t="shared" si="111"/>
        <v/>
      </c>
      <c r="P2299" s="107"/>
      <c r="Q2299" s="87" t="s">
        <v>79</v>
      </c>
      <c r="R2299" s="87"/>
      <c r="S2299" s="87"/>
      <c r="T2299" s="87"/>
      <c r="U2299" s="87"/>
      <c r="V2299" s="86" t="s">
        <v>79</v>
      </c>
      <c r="W2299" s="75"/>
      <c r="X2299" s="102" t="s">
        <v>79</v>
      </c>
      <c r="Y2299" s="63" t="str">
        <f>IFERROR(IF(VLOOKUP(X2299,Listor!$T$6:$U$7,2,FALSE)&lt;O2299,TRUE),"")</f>
        <v/>
      </c>
      <c r="Z2299" s="87"/>
      <c r="AA2299" s="104"/>
    </row>
    <row r="2300" spans="2:27" x14ac:dyDescent="0.25">
      <c r="B2300" s="68" t="s">
        <v>68</v>
      </c>
      <c r="C2300" s="80" t="str">
        <f>IFERROR(VLOOKUP(B2300,Listor!$A$6:$B$62,2,FALSE),"")</f>
        <v/>
      </c>
      <c r="D2300" s="80" t="str">
        <f>IFERROR(VLOOKUP(B2300,Listor!$A$6:$C$62,3,FALSE),"")</f>
        <v/>
      </c>
      <c r="E2300" s="110" t="s">
        <v>79</v>
      </c>
      <c r="F2300" s="66"/>
      <c r="G2300" s="35" t="str">
        <f>IFERROR(VLOOKUP(B2300,Listor!$A$6:$G$62,7,FALSE),"")</f>
        <v/>
      </c>
      <c r="H2300" s="63" t="str">
        <f>IFERROR(VLOOKUP(B2300,Listor!$N$6:$O$47,2,FALSE),"")</f>
        <v/>
      </c>
      <c r="I2300" s="63" t="str">
        <f t="shared" si="109"/>
        <v/>
      </c>
      <c r="J2300" s="96" t="str">
        <f>IFERROR(VLOOKUP(B2300,Listor!$N$6:$P$47,3,FALSE)*I2300,"")</f>
        <v/>
      </c>
      <c r="K2300" s="81"/>
      <c r="L2300" s="88" t="str">
        <f>IFERROR((VLOOKUP(B2300,Listor!$N$6:$P$47,3,FALSE)*Biologiska!K2300)+(VLOOKUP(B2300,Listor!$N$6:$Q$47,4,FALSE)),"")</f>
        <v/>
      </c>
      <c r="M2300" s="63" t="str">
        <f t="shared" si="110"/>
        <v/>
      </c>
      <c r="N2300" s="75"/>
      <c r="O2300" s="84" t="str">
        <f t="shared" si="111"/>
        <v/>
      </c>
      <c r="P2300" s="107"/>
      <c r="Q2300" s="87" t="s">
        <v>79</v>
      </c>
      <c r="R2300" s="87"/>
      <c r="S2300" s="87"/>
      <c r="T2300" s="87"/>
      <c r="U2300" s="87"/>
      <c r="V2300" s="86" t="s">
        <v>79</v>
      </c>
      <c r="W2300" s="75"/>
      <c r="X2300" s="102" t="s">
        <v>79</v>
      </c>
      <c r="Y2300" s="63" t="str">
        <f>IFERROR(IF(VLOOKUP(X2300,Listor!$T$6:$U$7,2,FALSE)&lt;O2300,TRUE),"")</f>
        <v/>
      </c>
      <c r="Z2300" s="87"/>
      <c r="AA2300" s="104"/>
    </row>
    <row r="2301" spans="2:27" x14ac:dyDescent="0.25">
      <c r="B2301" s="68" t="s">
        <v>68</v>
      </c>
      <c r="C2301" s="80" t="str">
        <f>IFERROR(VLOOKUP(B2301,Listor!$A$6:$B$62,2,FALSE),"")</f>
        <v/>
      </c>
      <c r="D2301" s="80" t="str">
        <f>IFERROR(VLOOKUP(B2301,Listor!$A$6:$C$62,3,FALSE),"")</f>
        <v/>
      </c>
      <c r="E2301" s="110" t="s">
        <v>79</v>
      </c>
      <c r="F2301" s="66"/>
      <c r="G2301" s="35" t="str">
        <f>IFERROR(VLOOKUP(B2301,Listor!$A$6:$G$62,7,FALSE),"")</f>
        <v/>
      </c>
      <c r="H2301" s="63" t="str">
        <f>IFERROR(VLOOKUP(B2301,Listor!$N$6:$O$47,2,FALSE),"")</f>
        <v/>
      </c>
      <c r="I2301" s="63" t="str">
        <f t="shared" si="109"/>
        <v/>
      </c>
      <c r="J2301" s="96" t="str">
        <f>IFERROR(VLOOKUP(B2301,Listor!$N$6:$P$47,3,FALSE)*I2301,"")</f>
        <v/>
      </c>
      <c r="K2301" s="81"/>
      <c r="L2301" s="88" t="str">
        <f>IFERROR((VLOOKUP(B2301,Listor!$N$6:$P$47,3,FALSE)*Biologiska!K2301)+(VLOOKUP(B2301,Listor!$N$6:$Q$47,4,FALSE)),"")</f>
        <v/>
      </c>
      <c r="M2301" s="63" t="str">
        <f t="shared" si="110"/>
        <v/>
      </c>
      <c r="N2301" s="75"/>
      <c r="O2301" s="84" t="str">
        <f t="shared" si="111"/>
        <v/>
      </c>
      <c r="P2301" s="107"/>
      <c r="Q2301" s="87" t="s">
        <v>79</v>
      </c>
      <c r="R2301" s="87"/>
      <c r="S2301" s="87"/>
      <c r="T2301" s="87"/>
      <c r="U2301" s="87"/>
      <c r="V2301" s="86" t="s">
        <v>79</v>
      </c>
      <c r="W2301" s="75"/>
      <c r="X2301" s="102" t="s">
        <v>79</v>
      </c>
      <c r="Y2301" s="63" t="str">
        <f>IFERROR(IF(VLOOKUP(X2301,Listor!$T$6:$U$7,2,FALSE)&lt;O2301,TRUE),"")</f>
        <v/>
      </c>
      <c r="Z2301" s="87"/>
      <c r="AA2301" s="104"/>
    </row>
    <row r="2302" spans="2:27" x14ac:dyDescent="0.25">
      <c r="B2302" s="68" t="s">
        <v>68</v>
      </c>
      <c r="C2302" s="80" t="str">
        <f>IFERROR(VLOOKUP(B2302,Listor!$A$6:$B$62,2,FALSE),"")</f>
        <v/>
      </c>
      <c r="D2302" s="80" t="str">
        <f>IFERROR(VLOOKUP(B2302,Listor!$A$6:$C$62,3,FALSE),"")</f>
        <v/>
      </c>
      <c r="E2302" s="110" t="s">
        <v>79</v>
      </c>
      <c r="F2302" s="66"/>
      <c r="G2302" s="35" t="str">
        <f>IFERROR(VLOOKUP(B2302,Listor!$A$6:$G$62,7,FALSE),"")</f>
        <v/>
      </c>
      <c r="H2302" s="63" t="str">
        <f>IFERROR(VLOOKUP(B2302,Listor!$N$6:$O$47,2,FALSE),"")</f>
        <v/>
      </c>
      <c r="I2302" s="63" t="str">
        <f t="shared" si="109"/>
        <v/>
      </c>
      <c r="J2302" s="96" t="str">
        <f>IFERROR(VLOOKUP(B2302,Listor!$N$6:$P$47,3,FALSE)*I2302,"")</f>
        <v/>
      </c>
      <c r="K2302" s="81"/>
      <c r="L2302" s="88" t="str">
        <f>IFERROR((VLOOKUP(B2302,Listor!$N$6:$P$47,3,FALSE)*Biologiska!K2302)+(VLOOKUP(B2302,Listor!$N$6:$Q$47,4,FALSE)),"")</f>
        <v/>
      </c>
      <c r="M2302" s="63" t="str">
        <f t="shared" si="110"/>
        <v/>
      </c>
      <c r="N2302" s="75"/>
      <c r="O2302" s="84" t="str">
        <f t="shared" si="111"/>
        <v/>
      </c>
      <c r="P2302" s="107"/>
      <c r="Q2302" s="87" t="s">
        <v>79</v>
      </c>
      <c r="R2302" s="87"/>
      <c r="S2302" s="87"/>
      <c r="T2302" s="87"/>
      <c r="U2302" s="87"/>
      <c r="V2302" s="86" t="s">
        <v>79</v>
      </c>
      <c r="W2302" s="75"/>
      <c r="X2302" s="102" t="s">
        <v>79</v>
      </c>
      <c r="Y2302" s="63" t="str">
        <f>IFERROR(IF(VLOOKUP(X2302,Listor!$T$6:$U$7,2,FALSE)&lt;O2302,TRUE),"")</f>
        <v/>
      </c>
      <c r="Z2302" s="87"/>
      <c r="AA2302" s="104"/>
    </row>
    <row r="2303" spans="2:27" x14ac:dyDescent="0.25">
      <c r="B2303" s="68" t="s">
        <v>68</v>
      </c>
      <c r="C2303" s="80" t="str">
        <f>IFERROR(VLOOKUP(B2303,Listor!$A$6:$B$62,2,FALSE),"")</f>
        <v/>
      </c>
      <c r="D2303" s="80" t="str">
        <f>IFERROR(VLOOKUP(B2303,Listor!$A$6:$C$62,3,FALSE),"")</f>
        <v/>
      </c>
      <c r="E2303" s="110" t="s">
        <v>79</v>
      </c>
      <c r="F2303" s="66"/>
      <c r="G2303" s="35" t="str">
        <f>IFERROR(VLOOKUP(B2303,Listor!$A$6:$G$62,7,FALSE),"")</f>
        <v/>
      </c>
      <c r="H2303" s="63" t="str">
        <f>IFERROR(VLOOKUP(B2303,Listor!$N$6:$O$47,2,FALSE),"")</f>
        <v/>
      </c>
      <c r="I2303" s="63" t="str">
        <f t="shared" si="109"/>
        <v/>
      </c>
      <c r="J2303" s="96" t="str">
        <f>IFERROR(VLOOKUP(B2303,Listor!$N$6:$P$47,3,FALSE)*I2303,"")</f>
        <v/>
      </c>
      <c r="K2303" s="81"/>
      <c r="L2303" s="88" t="str">
        <f>IFERROR((VLOOKUP(B2303,Listor!$N$6:$P$47,3,FALSE)*Biologiska!K2303)+(VLOOKUP(B2303,Listor!$N$6:$Q$47,4,FALSE)),"")</f>
        <v/>
      </c>
      <c r="M2303" s="63" t="str">
        <f t="shared" si="110"/>
        <v/>
      </c>
      <c r="N2303" s="75"/>
      <c r="O2303" s="84" t="str">
        <f t="shared" si="111"/>
        <v/>
      </c>
      <c r="P2303" s="107"/>
      <c r="Q2303" s="87" t="s">
        <v>79</v>
      </c>
      <c r="R2303" s="87"/>
      <c r="S2303" s="87"/>
      <c r="T2303" s="87"/>
      <c r="U2303" s="87"/>
      <c r="V2303" s="86" t="s">
        <v>79</v>
      </c>
      <c r="W2303" s="75"/>
      <c r="X2303" s="102" t="s">
        <v>79</v>
      </c>
      <c r="Y2303" s="63" t="str">
        <f>IFERROR(IF(VLOOKUP(X2303,Listor!$T$6:$U$7,2,FALSE)&lt;O2303,TRUE),"")</f>
        <v/>
      </c>
      <c r="Z2303" s="87"/>
      <c r="AA2303" s="104"/>
    </row>
    <row r="2304" spans="2:27" x14ac:dyDescent="0.25">
      <c r="B2304" s="68" t="s">
        <v>68</v>
      </c>
      <c r="C2304" s="80" t="str">
        <f>IFERROR(VLOOKUP(B2304,Listor!$A$6:$B$62,2,FALSE),"")</f>
        <v/>
      </c>
      <c r="D2304" s="80" t="str">
        <f>IFERROR(VLOOKUP(B2304,Listor!$A$6:$C$62,3,FALSE),"")</f>
        <v/>
      </c>
      <c r="E2304" s="110" t="s">
        <v>79</v>
      </c>
      <c r="F2304" s="66"/>
      <c r="G2304" s="35" t="str">
        <f>IFERROR(VLOOKUP(B2304,Listor!$A$6:$G$62,7,FALSE),"")</f>
        <v/>
      </c>
      <c r="H2304" s="63" t="str">
        <f>IFERROR(VLOOKUP(B2304,Listor!$N$6:$O$47,2,FALSE),"")</f>
        <v/>
      </c>
      <c r="I2304" s="63" t="str">
        <f t="shared" si="109"/>
        <v/>
      </c>
      <c r="J2304" s="96" t="str">
        <f>IFERROR(VLOOKUP(B2304,Listor!$N$6:$P$47,3,FALSE)*I2304,"")</f>
        <v/>
      </c>
      <c r="K2304" s="81"/>
      <c r="L2304" s="88" t="str">
        <f>IFERROR((VLOOKUP(B2304,Listor!$N$6:$P$47,3,FALSE)*Biologiska!K2304)+(VLOOKUP(B2304,Listor!$N$6:$Q$47,4,FALSE)),"")</f>
        <v/>
      </c>
      <c r="M2304" s="63" t="str">
        <f t="shared" si="110"/>
        <v/>
      </c>
      <c r="N2304" s="75"/>
      <c r="O2304" s="84" t="str">
        <f t="shared" si="111"/>
        <v/>
      </c>
      <c r="P2304" s="107"/>
      <c r="Q2304" s="87" t="s">
        <v>79</v>
      </c>
      <c r="R2304" s="87"/>
      <c r="S2304" s="87"/>
      <c r="T2304" s="87"/>
      <c r="U2304" s="87"/>
      <c r="V2304" s="86" t="s">
        <v>79</v>
      </c>
      <c r="W2304" s="75"/>
      <c r="X2304" s="102" t="s">
        <v>79</v>
      </c>
      <c r="Y2304" s="63" t="str">
        <f>IFERROR(IF(VLOOKUP(X2304,Listor!$T$6:$U$7,2,FALSE)&lt;O2304,TRUE),"")</f>
        <v/>
      </c>
      <c r="Z2304" s="87"/>
      <c r="AA2304" s="104"/>
    </row>
    <row r="2305" spans="2:27" x14ac:dyDescent="0.25">
      <c r="B2305" s="68" t="s">
        <v>68</v>
      </c>
      <c r="C2305" s="80" t="str">
        <f>IFERROR(VLOOKUP(B2305,Listor!$A$6:$B$62,2,FALSE),"")</f>
        <v/>
      </c>
      <c r="D2305" s="80" t="str">
        <f>IFERROR(VLOOKUP(B2305,Listor!$A$6:$C$62,3,FALSE),"")</f>
        <v/>
      </c>
      <c r="E2305" s="110" t="s">
        <v>79</v>
      </c>
      <c r="F2305" s="66"/>
      <c r="G2305" s="35" t="str">
        <f>IFERROR(VLOOKUP(B2305,Listor!$A$6:$G$62,7,FALSE),"")</f>
        <v/>
      </c>
      <c r="H2305" s="63" t="str">
        <f>IFERROR(VLOOKUP(B2305,Listor!$N$6:$O$47,2,FALSE),"")</f>
        <v/>
      </c>
      <c r="I2305" s="63" t="str">
        <f t="shared" si="109"/>
        <v/>
      </c>
      <c r="J2305" s="96" t="str">
        <f>IFERROR(VLOOKUP(B2305,Listor!$N$6:$P$47,3,FALSE)*I2305,"")</f>
        <v/>
      </c>
      <c r="K2305" s="81"/>
      <c r="L2305" s="88" t="str">
        <f>IFERROR((VLOOKUP(B2305,Listor!$N$6:$P$47,3,FALSE)*Biologiska!K2305)+(VLOOKUP(B2305,Listor!$N$6:$Q$47,4,FALSE)),"")</f>
        <v/>
      </c>
      <c r="M2305" s="63" t="str">
        <f t="shared" si="110"/>
        <v/>
      </c>
      <c r="N2305" s="75"/>
      <c r="O2305" s="84" t="str">
        <f t="shared" si="111"/>
        <v/>
      </c>
      <c r="P2305" s="107"/>
      <c r="Q2305" s="87" t="s">
        <v>79</v>
      </c>
      <c r="R2305" s="87"/>
      <c r="S2305" s="87"/>
      <c r="T2305" s="87"/>
      <c r="U2305" s="87"/>
      <c r="V2305" s="86" t="s">
        <v>79</v>
      </c>
      <c r="W2305" s="75"/>
      <c r="X2305" s="102" t="s">
        <v>79</v>
      </c>
      <c r="Y2305" s="63" t="str">
        <f>IFERROR(IF(VLOOKUP(X2305,Listor!$T$6:$U$7,2,FALSE)&lt;O2305,TRUE),"")</f>
        <v/>
      </c>
      <c r="Z2305" s="87"/>
      <c r="AA2305" s="104"/>
    </row>
    <row r="2306" spans="2:27" x14ac:dyDescent="0.25">
      <c r="B2306" s="68" t="s">
        <v>68</v>
      </c>
      <c r="C2306" s="80" t="str">
        <f>IFERROR(VLOOKUP(B2306,Listor!$A$6:$B$62,2,FALSE),"")</f>
        <v/>
      </c>
      <c r="D2306" s="80" t="str">
        <f>IFERROR(VLOOKUP(B2306,Listor!$A$6:$C$62,3,FALSE),"")</f>
        <v/>
      </c>
      <c r="E2306" s="110" t="s">
        <v>79</v>
      </c>
      <c r="F2306" s="66"/>
      <c r="G2306" s="35" t="str">
        <f>IFERROR(VLOOKUP(B2306,Listor!$A$6:$G$62,7,FALSE),"")</f>
        <v/>
      </c>
      <c r="H2306" s="63" t="str">
        <f>IFERROR(VLOOKUP(B2306,Listor!$N$6:$O$47,2,FALSE),"")</f>
        <v/>
      </c>
      <c r="I2306" s="63" t="str">
        <f t="shared" si="109"/>
        <v/>
      </c>
      <c r="J2306" s="96" t="str">
        <f>IFERROR(VLOOKUP(B2306,Listor!$N$6:$P$47,3,FALSE)*I2306,"")</f>
        <v/>
      </c>
      <c r="K2306" s="81"/>
      <c r="L2306" s="88" t="str">
        <f>IFERROR((VLOOKUP(B2306,Listor!$N$6:$P$47,3,FALSE)*Biologiska!K2306)+(VLOOKUP(B2306,Listor!$N$6:$Q$47,4,FALSE)),"")</f>
        <v/>
      </c>
      <c r="M2306" s="63" t="str">
        <f t="shared" si="110"/>
        <v/>
      </c>
      <c r="N2306" s="75"/>
      <c r="O2306" s="84" t="str">
        <f t="shared" si="111"/>
        <v/>
      </c>
      <c r="P2306" s="107"/>
      <c r="Q2306" s="87" t="s">
        <v>79</v>
      </c>
      <c r="R2306" s="87"/>
      <c r="S2306" s="87"/>
      <c r="T2306" s="87"/>
      <c r="U2306" s="87"/>
      <c r="V2306" s="86" t="s">
        <v>79</v>
      </c>
      <c r="W2306" s="75"/>
      <c r="X2306" s="102" t="s">
        <v>79</v>
      </c>
      <c r="Y2306" s="63" t="str">
        <f>IFERROR(IF(VLOOKUP(X2306,Listor!$T$6:$U$7,2,FALSE)&lt;O2306,TRUE),"")</f>
        <v/>
      </c>
      <c r="Z2306" s="87"/>
      <c r="AA2306" s="104"/>
    </row>
    <row r="2307" spans="2:27" x14ac:dyDescent="0.25">
      <c r="B2307" s="68" t="s">
        <v>68</v>
      </c>
      <c r="C2307" s="80" t="str">
        <f>IFERROR(VLOOKUP(B2307,Listor!$A$6:$B$62,2,FALSE),"")</f>
        <v/>
      </c>
      <c r="D2307" s="80" t="str">
        <f>IFERROR(VLOOKUP(B2307,Listor!$A$6:$C$62,3,FALSE),"")</f>
        <v/>
      </c>
      <c r="E2307" s="110" t="s">
        <v>79</v>
      </c>
      <c r="F2307" s="66"/>
      <c r="G2307" s="35" t="str">
        <f>IFERROR(VLOOKUP(B2307,Listor!$A$6:$G$62,7,FALSE),"")</f>
        <v/>
      </c>
      <c r="H2307" s="63" t="str">
        <f>IFERROR(VLOOKUP(B2307,Listor!$N$6:$O$47,2,FALSE),"")</f>
        <v/>
      </c>
      <c r="I2307" s="63" t="str">
        <f t="shared" si="109"/>
        <v/>
      </c>
      <c r="J2307" s="96" t="str">
        <f>IFERROR(VLOOKUP(B2307,Listor!$N$6:$P$47,3,FALSE)*I2307,"")</f>
        <v/>
      </c>
      <c r="K2307" s="81"/>
      <c r="L2307" s="88" t="str">
        <f>IFERROR((VLOOKUP(B2307,Listor!$N$6:$P$47,3,FALSE)*Biologiska!K2307)+(VLOOKUP(B2307,Listor!$N$6:$Q$47,4,FALSE)),"")</f>
        <v/>
      </c>
      <c r="M2307" s="63" t="str">
        <f t="shared" si="110"/>
        <v/>
      </c>
      <c r="N2307" s="75"/>
      <c r="O2307" s="84" t="str">
        <f t="shared" si="111"/>
        <v/>
      </c>
      <c r="P2307" s="107"/>
      <c r="Q2307" s="87" t="s">
        <v>79</v>
      </c>
      <c r="R2307" s="87"/>
      <c r="S2307" s="87"/>
      <c r="T2307" s="87"/>
      <c r="U2307" s="87"/>
      <c r="V2307" s="86" t="s">
        <v>79</v>
      </c>
      <c r="W2307" s="75"/>
      <c r="X2307" s="102" t="s">
        <v>79</v>
      </c>
      <c r="Y2307" s="63" t="str">
        <f>IFERROR(IF(VLOOKUP(X2307,Listor!$T$6:$U$7,2,FALSE)&lt;O2307,TRUE),"")</f>
        <v/>
      </c>
      <c r="Z2307" s="87"/>
      <c r="AA2307" s="104"/>
    </row>
    <row r="2308" spans="2:27" x14ac:dyDescent="0.25">
      <c r="B2308" s="68" t="s">
        <v>68</v>
      </c>
      <c r="C2308" s="80" t="str">
        <f>IFERROR(VLOOKUP(B2308,Listor!$A$6:$B$62,2,FALSE),"")</f>
        <v/>
      </c>
      <c r="D2308" s="80" t="str">
        <f>IFERROR(VLOOKUP(B2308,Listor!$A$6:$C$62,3,FALSE),"")</f>
        <v/>
      </c>
      <c r="E2308" s="110" t="s">
        <v>79</v>
      </c>
      <c r="F2308" s="66"/>
      <c r="G2308" s="35" t="str">
        <f>IFERROR(VLOOKUP(B2308,Listor!$A$6:$G$62,7,FALSE),"")</f>
        <v/>
      </c>
      <c r="H2308" s="63" t="str">
        <f>IFERROR(VLOOKUP(B2308,Listor!$N$6:$O$47,2,FALSE),"")</f>
        <v/>
      </c>
      <c r="I2308" s="63" t="str">
        <f t="shared" si="109"/>
        <v/>
      </c>
      <c r="J2308" s="96" t="str">
        <f>IFERROR(VLOOKUP(B2308,Listor!$N$6:$P$47,3,FALSE)*I2308,"")</f>
        <v/>
      </c>
      <c r="K2308" s="81"/>
      <c r="L2308" s="88" t="str">
        <f>IFERROR((VLOOKUP(B2308,Listor!$N$6:$P$47,3,FALSE)*Biologiska!K2308)+(VLOOKUP(B2308,Listor!$N$6:$Q$47,4,FALSE)),"")</f>
        <v/>
      </c>
      <c r="M2308" s="63" t="str">
        <f t="shared" si="110"/>
        <v/>
      </c>
      <c r="N2308" s="75"/>
      <c r="O2308" s="84" t="str">
        <f t="shared" si="111"/>
        <v/>
      </c>
      <c r="P2308" s="107"/>
      <c r="Q2308" s="87" t="s">
        <v>79</v>
      </c>
      <c r="R2308" s="87"/>
      <c r="S2308" s="87"/>
      <c r="T2308" s="87"/>
      <c r="U2308" s="87"/>
      <c r="V2308" s="86" t="s">
        <v>79</v>
      </c>
      <c r="W2308" s="75"/>
      <c r="X2308" s="102" t="s">
        <v>79</v>
      </c>
      <c r="Y2308" s="63" t="str">
        <f>IFERROR(IF(VLOOKUP(X2308,Listor!$T$6:$U$7,2,FALSE)&lt;O2308,TRUE),"")</f>
        <v/>
      </c>
      <c r="Z2308" s="87"/>
      <c r="AA2308" s="104"/>
    </row>
    <row r="2309" spans="2:27" x14ac:dyDescent="0.25">
      <c r="B2309" s="68" t="s">
        <v>68</v>
      </c>
      <c r="C2309" s="80" t="str">
        <f>IFERROR(VLOOKUP(B2309,Listor!$A$6:$B$62,2,FALSE),"")</f>
        <v/>
      </c>
      <c r="D2309" s="80" t="str">
        <f>IFERROR(VLOOKUP(B2309,Listor!$A$6:$C$62,3,FALSE),"")</f>
        <v/>
      </c>
      <c r="E2309" s="110" t="s">
        <v>79</v>
      </c>
      <c r="F2309" s="66"/>
      <c r="G2309" s="35" t="str">
        <f>IFERROR(VLOOKUP(B2309,Listor!$A$6:$G$62,7,FALSE),"")</f>
        <v/>
      </c>
      <c r="H2309" s="63" t="str">
        <f>IFERROR(VLOOKUP(B2309,Listor!$N$6:$O$47,2,FALSE),"")</f>
        <v/>
      </c>
      <c r="I2309" s="63" t="str">
        <f t="shared" si="109"/>
        <v/>
      </c>
      <c r="J2309" s="96" t="str">
        <f>IFERROR(VLOOKUP(B2309,Listor!$N$6:$P$47,3,FALSE)*I2309,"")</f>
        <v/>
      </c>
      <c r="K2309" s="81"/>
      <c r="L2309" s="88" t="str">
        <f>IFERROR((VLOOKUP(B2309,Listor!$N$6:$P$47,3,FALSE)*Biologiska!K2309)+(VLOOKUP(B2309,Listor!$N$6:$Q$47,4,FALSE)),"")</f>
        <v/>
      </c>
      <c r="M2309" s="63" t="str">
        <f t="shared" si="110"/>
        <v/>
      </c>
      <c r="N2309" s="75"/>
      <c r="O2309" s="84" t="str">
        <f t="shared" si="111"/>
        <v/>
      </c>
      <c r="P2309" s="107"/>
      <c r="Q2309" s="87" t="s">
        <v>79</v>
      </c>
      <c r="R2309" s="87"/>
      <c r="S2309" s="87"/>
      <c r="T2309" s="87"/>
      <c r="U2309" s="87"/>
      <c r="V2309" s="86" t="s">
        <v>79</v>
      </c>
      <c r="W2309" s="75"/>
      <c r="X2309" s="102" t="s">
        <v>79</v>
      </c>
      <c r="Y2309" s="63" t="str">
        <f>IFERROR(IF(VLOOKUP(X2309,Listor!$T$6:$U$7,2,FALSE)&lt;O2309,TRUE),"")</f>
        <v/>
      </c>
      <c r="Z2309" s="87"/>
      <c r="AA2309" s="104"/>
    </row>
    <row r="2310" spans="2:27" x14ac:dyDescent="0.25">
      <c r="B2310" s="68" t="s">
        <v>68</v>
      </c>
      <c r="C2310" s="80" t="str">
        <f>IFERROR(VLOOKUP(B2310,Listor!$A$6:$B$62,2,FALSE),"")</f>
        <v/>
      </c>
      <c r="D2310" s="80" t="str">
        <f>IFERROR(VLOOKUP(B2310,Listor!$A$6:$C$62,3,FALSE),"")</f>
        <v/>
      </c>
      <c r="E2310" s="110" t="s">
        <v>79</v>
      </c>
      <c r="F2310" s="66"/>
      <c r="G2310" s="35" t="str">
        <f>IFERROR(VLOOKUP(B2310,Listor!$A$6:$G$62,7,FALSE),"")</f>
        <v/>
      </c>
      <c r="H2310" s="63" t="str">
        <f>IFERROR(VLOOKUP(B2310,Listor!$N$6:$O$47,2,FALSE),"")</f>
        <v/>
      </c>
      <c r="I2310" s="63" t="str">
        <f t="shared" si="109"/>
        <v/>
      </c>
      <c r="J2310" s="96" t="str">
        <f>IFERROR(VLOOKUP(B2310,Listor!$N$6:$P$47,3,FALSE)*I2310,"")</f>
        <v/>
      </c>
      <c r="K2310" s="81"/>
      <c r="L2310" s="88" t="str">
        <f>IFERROR((VLOOKUP(B2310,Listor!$N$6:$P$47,3,FALSE)*Biologiska!K2310)+(VLOOKUP(B2310,Listor!$N$6:$Q$47,4,FALSE)),"")</f>
        <v/>
      </c>
      <c r="M2310" s="63" t="str">
        <f t="shared" si="110"/>
        <v/>
      </c>
      <c r="N2310" s="75"/>
      <c r="O2310" s="84" t="str">
        <f t="shared" si="111"/>
        <v/>
      </c>
      <c r="P2310" s="107"/>
      <c r="Q2310" s="87" t="s">
        <v>79</v>
      </c>
      <c r="R2310" s="87"/>
      <c r="S2310" s="87"/>
      <c r="T2310" s="87"/>
      <c r="U2310" s="87"/>
      <c r="V2310" s="86" t="s">
        <v>79</v>
      </c>
      <c r="W2310" s="75"/>
      <c r="X2310" s="102" t="s">
        <v>79</v>
      </c>
      <c r="Y2310" s="63" t="str">
        <f>IFERROR(IF(VLOOKUP(X2310,Listor!$T$6:$U$7,2,FALSE)&lt;O2310,TRUE),"")</f>
        <v/>
      </c>
      <c r="Z2310" s="87"/>
      <c r="AA2310" s="104"/>
    </row>
    <row r="2311" spans="2:27" x14ac:dyDescent="0.25">
      <c r="B2311" s="68" t="s">
        <v>68</v>
      </c>
      <c r="C2311" s="80" t="str">
        <f>IFERROR(VLOOKUP(B2311,Listor!$A$6:$B$62,2,FALSE),"")</f>
        <v/>
      </c>
      <c r="D2311" s="80" t="str">
        <f>IFERROR(VLOOKUP(B2311,Listor!$A$6:$C$62,3,FALSE),"")</f>
        <v/>
      </c>
      <c r="E2311" s="110" t="s">
        <v>79</v>
      </c>
      <c r="F2311" s="66"/>
      <c r="G2311" s="35" t="str">
        <f>IFERROR(VLOOKUP(B2311,Listor!$A$6:$G$62,7,FALSE),"")</f>
        <v/>
      </c>
      <c r="H2311" s="63" t="str">
        <f>IFERROR(VLOOKUP(B2311,Listor!$N$6:$O$47,2,FALSE),"")</f>
        <v/>
      </c>
      <c r="I2311" s="63" t="str">
        <f t="shared" si="109"/>
        <v/>
      </c>
      <c r="J2311" s="96" t="str">
        <f>IFERROR(VLOOKUP(B2311,Listor!$N$6:$P$47,3,FALSE)*I2311,"")</f>
        <v/>
      </c>
      <c r="K2311" s="81"/>
      <c r="L2311" s="88" t="str">
        <f>IFERROR((VLOOKUP(B2311,Listor!$N$6:$P$47,3,FALSE)*Biologiska!K2311)+(VLOOKUP(B2311,Listor!$N$6:$Q$47,4,FALSE)),"")</f>
        <v/>
      </c>
      <c r="M2311" s="63" t="str">
        <f t="shared" si="110"/>
        <v/>
      </c>
      <c r="N2311" s="75"/>
      <c r="O2311" s="84" t="str">
        <f t="shared" si="111"/>
        <v/>
      </c>
      <c r="P2311" s="107"/>
      <c r="Q2311" s="87" t="s">
        <v>79</v>
      </c>
      <c r="R2311" s="87"/>
      <c r="S2311" s="87"/>
      <c r="T2311" s="87"/>
      <c r="U2311" s="87"/>
      <c r="V2311" s="86" t="s">
        <v>79</v>
      </c>
      <c r="W2311" s="75"/>
      <c r="X2311" s="102" t="s">
        <v>79</v>
      </c>
      <c r="Y2311" s="63" t="str">
        <f>IFERROR(IF(VLOOKUP(X2311,Listor!$T$6:$U$7,2,FALSE)&lt;O2311,TRUE),"")</f>
        <v/>
      </c>
      <c r="Z2311" s="87"/>
      <c r="AA2311" s="104"/>
    </row>
    <row r="2312" spans="2:27" x14ac:dyDescent="0.25">
      <c r="B2312" s="68" t="s">
        <v>68</v>
      </c>
      <c r="C2312" s="80" t="str">
        <f>IFERROR(VLOOKUP(B2312,Listor!$A$6:$B$62,2,FALSE),"")</f>
        <v/>
      </c>
      <c r="D2312" s="80" t="str">
        <f>IFERROR(VLOOKUP(B2312,Listor!$A$6:$C$62,3,FALSE),"")</f>
        <v/>
      </c>
      <c r="E2312" s="110" t="s">
        <v>79</v>
      </c>
      <c r="F2312" s="66"/>
      <c r="G2312" s="35" t="str">
        <f>IFERROR(VLOOKUP(B2312,Listor!$A$6:$G$62,7,FALSE),"")</f>
        <v/>
      </c>
      <c r="H2312" s="63" t="str">
        <f>IFERROR(VLOOKUP(B2312,Listor!$N$6:$O$47,2,FALSE),"")</f>
        <v/>
      </c>
      <c r="I2312" s="63" t="str">
        <f t="shared" si="109"/>
        <v/>
      </c>
      <c r="J2312" s="96" t="str">
        <f>IFERROR(VLOOKUP(B2312,Listor!$N$6:$P$47,3,FALSE)*I2312,"")</f>
        <v/>
      </c>
      <c r="K2312" s="81"/>
      <c r="L2312" s="88" t="str">
        <f>IFERROR((VLOOKUP(B2312,Listor!$N$6:$P$47,3,FALSE)*Biologiska!K2312)+(VLOOKUP(B2312,Listor!$N$6:$Q$47,4,FALSE)),"")</f>
        <v/>
      </c>
      <c r="M2312" s="63" t="str">
        <f t="shared" si="110"/>
        <v/>
      </c>
      <c r="N2312" s="75"/>
      <c r="O2312" s="84" t="str">
        <f t="shared" si="111"/>
        <v/>
      </c>
      <c r="P2312" s="107"/>
      <c r="Q2312" s="87" t="s">
        <v>79</v>
      </c>
      <c r="R2312" s="87"/>
      <c r="S2312" s="87"/>
      <c r="T2312" s="87"/>
      <c r="U2312" s="87"/>
      <c r="V2312" s="86" t="s">
        <v>79</v>
      </c>
      <c r="W2312" s="75"/>
      <c r="X2312" s="102" t="s">
        <v>79</v>
      </c>
      <c r="Y2312" s="63" t="str">
        <f>IFERROR(IF(VLOOKUP(X2312,Listor!$T$6:$U$7,2,FALSE)&lt;O2312,TRUE),"")</f>
        <v/>
      </c>
      <c r="Z2312" s="87"/>
      <c r="AA2312" s="104"/>
    </row>
    <row r="2313" spans="2:27" x14ac:dyDescent="0.25">
      <c r="B2313" s="68" t="s">
        <v>68</v>
      </c>
      <c r="C2313" s="80" t="str">
        <f>IFERROR(VLOOKUP(B2313,Listor!$A$6:$B$62,2,FALSE),"")</f>
        <v/>
      </c>
      <c r="D2313" s="80" t="str">
        <f>IFERROR(VLOOKUP(B2313,Listor!$A$6:$C$62,3,FALSE),"")</f>
        <v/>
      </c>
      <c r="E2313" s="110" t="s">
        <v>79</v>
      </c>
      <c r="F2313" s="66"/>
      <c r="G2313" s="35" t="str">
        <f>IFERROR(VLOOKUP(B2313,Listor!$A$6:$G$62,7,FALSE),"")</f>
        <v/>
      </c>
      <c r="H2313" s="63" t="str">
        <f>IFERROR(VLOOKUP(B2313,Listor!$N$6:$O$47,2,FALSE),"")</f>
        <v/>
      </c>
      <c r="I2313" s="63" t="str">
        <f t="shared" si="109"/>
        <v/>
      </c>
      <c r="J2313" s="96" t="str">
        <f>IFERROR(VLOOKUP(B2313,Listor!$N$6:$P$47,3,FALSE)*I2313,"")</f>
        <v/>
      </c>
      <c r="K2313" s="81"/>
      <c r="L2313" s="88" t="str">
        <f>IFERROR((VLOOKUP(B2313,Listor!$N$6:$P$47,3,FALSE)*Biologiska!K2313)+(VLOOKUP(B2313,Listor!$N$6:$Q$47,4,FALSE)),"")</f>
        <v/>
      </c>
      <c r="M2313" s="63" t="str">
        <f t="shared" si="110"/>
        <v/>
      </c>
      <c r="N2313" s="75"/>
      <c r="O2313" s="84" t="str">
        <f t="shared" si="111"/>
        <v/>
      </c>
      <c r="P2313" s="107"/>
      <c r="Q2313" s="87" t="s">
        <v>79</v>
      </c>
      <c r="R2313" s="87"/>
      <c r="S2313" s="87"/>
      <c r="T2313" s="87"/>
      <c r="U2313" s="87"/>
      <c r="V2313" s="86" t="s">
        <v>79</v>
      </c>
      <c r="W2313" s="75"/>
      <c r="X2313" s="102" t="s">
        <v>79</v>
      </c>
      <c r="Y2313" s="63" t="str">
        <f>IFERROR(IF(VLOOKUP(X2313,Listor!$T$6:$U$7,2,FALSE)&lt;O2313,TRUE),"")</f>
        <v/>
      </c>
      <c r="Z2313" s="87"/>
      <c r="AA2313" s="104"/>
    </row>
    <row r="2314" spans="2:27" x14ac:dyDescent="0.25">
      <c r="B2314" s="68" t="s">
        <v>68</v>
      </c>
      <c r="C2314" s="80" t="str">
        <f>IFERROR(VLOOKUP(B2314,Listor!$A$6:$B$62,2,FALSE),"")</f>
        <v/>
      </c>
      <c r="D2314" s="80" t="str">
        <f>IFERROR(VLOOKUP(B2314,Listor!$A$6:$C$62,3,FALSE),"")</f>
        <v/>
      </c>
      <c r="E2314" s="110" t="s">
        <v>79</v>
      </c>
      <c r="F2314" s="66"/>
      <c r="G2314" s="35" t="str">
        <f>IFERROR(VLOOKUP(B2314,Listor!$A$6:$G$62,7,FALSE),"")</f>
        <v/>
      </c>
      <c r="H2314" s="63" t="str">
        <f>IFERROR(VLOOKUP(B2314,Listor!$N$6:$O$47,2,FALSE),"")</f>
        <v/>
      </c>
      <c r="I2314" s="63" t="str">
        <f t="shared" si="109"/>
        <v/>
      </c>
      <c r="J2314" s="96" t="str">
        <f>IFERROR(VLOOKUP(B2314,Listor!$N$6:$P$47,3,FALSE)*I2314,"")</f>
        <v/>
      </c>
      <c r="K2314" s="81"/>
      <c r="L2314" s="88" t="str">
        <f>IFERROR((VLOOKUP(B2314,Listor!$N$6:$P$47,3,FALSE)*Biologiska!K2314)+(VLOOKUP(B2314,Listor!$N$6:$Q$47,4,FALSE)),"")</f>
        <v/>
      </c>
      <c r="M2314" s="63" t="str">
        <f t="shared" si="110"/>
        <v/>
      </c>
      <c r="N2314" s="75"/>
      <c r="O2314" s="84" t="str">
        <f t="shared" si="111"/>
        <v/>
      </c>
      <c r="P2314" s="107"/>
      <c r="Q2314" s="87" t="s">
        <v>79</v>
      </c>
      <c r="R2314" s="87"/>
      <c r="S2314" s="87"/>
      <c r="T2314" s="87"/>
      <c r="U2314" s="87"/>
      <c r="V2314" s="86" t="s">
        <v>79</v>
      </c>
      <c r="W2314" s="75"/>
      <c r="X2314" s="102" t="s">
        <v>79</v>
      </c>
      <c r="Y2314" s="63" t="str">
        <f>IFERROR(IF(VLOOKUP(X2314,Listor!$T$6:$U$7,2,FALSE)&lt;O2314,TRUE),"")</f>
        <v/>
      </c>
      <c r="Z2314" s="87"/>
      <c r="AA2314" s="104"/>
    </row>
    <row r="2315" spans="2:27" x14ac:dyDescent="0.25">
      <c r="B2315" s="68" t="s">
        <v>68</v>
      </c>
      <c r="C2315" s="80" t="str">
        <f>IFERROR(VLOOKUP(B2315,Listor!$A$6:$B$62,2,FALSE),"")</f>
        <v/>
      </c>
      <c r="D2315" s="80" t="str">
        <f>IFERROR(VLOOKUP(B2315,Listor!$A$6:$C$62,3,FALSE),"")</f>
        <v/>
      </c>
      <c r="E2315" s="110" t="s">
        <v>79</v>
      </c>
      <c r="F2315" s="66"/>
      <c r="G2315" s="35" t="str">
        <f>IFERROR(VLOOKUP(B2315,Listor!$A$6:$G$62,7,FALSE),"")</f>
        <v/>
      </c>
      <c r="H2315" s="63" t="str">
        <f>IFERROR(VLOOKUP(B2315,Listor!$N$6:$O$47,2,FALSE),"")</f>
        <v/>
      </c>
      <c r="I2315" s="63" t="str">
        <f t="shared" si="109"/>
        <v/>
      </c>
      <c r="J2315" s="96" t="str">
        <f>IFERROR(VLOOKUP(B2315,Listor!$N$6:$P$47,3,FALSE)*I2315,"")</f>
        <v/>
      </c>
      <c r="K2315" s="81"/>
      <c r="L2315" s="88" t="str">
        <f>IFERROR((VLOOKUP(B2315,Listor!$N$6:$P$47,3,FALSE)*Biologiska!K2315)+(VLOOKUP(B2315,Listor!$N$6:$Q$47,4,FALSE)),"")</f>
        <v/>
      </c>
      <c r="M2315" s="63" t="str">
        <f t="shared" si="110"/>
        <v/>
      </c>
      <c r="N2315" s="75"/>
      <c r="O2315" s="84" t="str">
        <f t="shared" si="111"/>
        <v/>
      </c>
      <c r="P2315" s="107"/>
      <c r="Q2315" s="87" t="s">
        <v>79</v>
      </c>
      <c r="R2315" s="87"/>
      <c r="S2315" s="87"/>
      <c r="T2315" s="87"/>
      <c r="U2315" s="87"/>
      <c r="V2315" s="86" t="s">
        <v>79</v>
      </c>
      <c r="W2315" s="75"/>
      <c r="X2315" s="102" t="s">
        <v>79</v>
      </c>
      <c r="Y2315" s="63" t="str">
        <f>IFERROR(IF(VLOOKUP(X2315,Listor!$T$6:$U$7,2,FALSE)&lt;O2315,TRUE),"")</f>
        <v/>
      </c>
      <c r="Z2315" s="87"/>
      <c r="AA2315" s="104"/>
    </row>
    <row r="2316" spans="2:27" x14ac:dyDescent="0.25">
      <c r="B2316" s="68" t="s">
        <v>68</v>
      </c>
      <c r="C2316" s="80" t="str">
        <f>IFERROR(VLOOKUP(B2316,Listor!$A$6:$B$62,2,FALSE),"")</f>
        <v/>
      </c>
      <c r="D2316" s="80" t="str">
        <f>IFERROR(VLOOKUP(B2316,Listor!$A$6:$C$62,3,FALSE),"")</f>
        <v/>
      </c>
      <c r="E2316" s="110" t="s">
        <v>79</v>
      </c>
      <c r="F2316" s="66"/>
      <c r="G2316" s="35" t="str">
        <f>IFERROR(VLOOKUP(B2316,Listor!$A$6:$G$62,7,FALSE),"")</f>
        <v/>
      </c>
      <c r="H2316" s="63" t="str">
        <f>IFERROR(VLOOKUP(B2316,Listor!$N$6:$O$47,2,FALSE),"")</f>
        <v/>
      </c>
      <c r="I2316" s="63" t="str">
        <f t="shared" si="109"/>
        <v/>
      </c>
      <c r="J2316" s="96" t="str">
        <f>IFERROR(VLOOKUP(B2316,Listor!$N$6:$P$47,3,FALSE)*I2316,"")</f>
        <v/>
      </c>
      <c r="K2316" s="81"/>
      <c r="L2316" s="88" t="str">
        <f>IFERROR((VLOOKUP(B2316,Listor!$N$6:$P$47,3,FALSE)*Biologiska!K2316)+(VLOOKUP(B2316,Listor!$N$6:$Q$47,4,FALSE)),"")</f>
        <v/>
      </c>
      <c r="M2316" s="63" t="str">
        <f t="shared" si="110"/>
        <v/>
      </c>
      <c r="N2316" s="75"/>
      <c r="O2316" s="84" t="str">
        <f t="shared" si="111"/>
        <v/>
      </c>
      <c r="P2316" s="107"/>
      <c r="Q2316" s="87" t="s">
        <v>79</v>
      </c>
      <c r="R2316" s="87"/>
      <c r="S2316" s="87"/>
      <c r="T2316" s="87"/>
      <c r="U2316" s="87"/>
      <c r="V2316" s="86" t="s">
        <v>79</v>
      </c>
      <c r="W2316" s="75"/>
      <c r="X2316" s="102" t="s">
        <v>79</v>
      </c>
      <c r="Y2316" s="63" t="str">
        <f>IFERROR(IF(VLOOKUP(X2316,Listor!$T$6:$U$7,2,FALSE)&lt;O2316,TRUE),"")</f>
        <v/>
      </c>
      <c r="Z2316" s="87"/>
      <c r="AA2316" s="104"/>
    </row>
    <row r="2317" spans="2:27" x14ac:dyDescent="0.25">
      <c r="B2317" s="68" t="s">
        <v>68</v>
      </c>
      <c r="C2317" s="80" t="str">
        <f>IFERROR(VLOOKUP(B2317,Listor!$A$6:$B$62,2,FALSE),"")</f>
        <v/>
      </c>
      <c r="D2317" s="80" t="str">
        <f>IFERROR(VLOOKUP(B2317,Listor!$A$6:$C$62,3,FALSE),"")</f>
        <v/>
      </c>
      <c r="E2317" s="110" t="s">
        <v>79</v>
      </c>
      <c r="F2317" s="66"/>
      <c r="G2317" s="35" t="str">
        <f>IFERROR(VLOOKUP(B2317,Listor!$A$6:$G$62,7,FALSE),"")</f>
        <v/>
      </c>
      <c r="H2317" s="63" t="str">
        <f>IFERROR(VLOOKUP(B2317,Listor!$N$6:$O$47,2,FALSE),"")</f>
        <v/>
      </c>
      <c r="I2317" s="63" t="str">
        <f t="shared" si="109"/>
        <v/>
      </c>
      <c r="J2317" s="96" t="str">
        <f>IFERROR(VLOOKUP(B2317,Listor!$N$6:$P$47,3,FALSE)*I2317,"")</f>
        <v/>
      </c>
      <c r="K2317" s="81"/>
      <c r="L2317" s="88" t="str">
        <f>IFERROR((VLOOKUP(B2317,Listor!$N$6:$P$47,3,FALSE)*Biologiska!K2317)+(VLOOKUP(B2317,Listor!$N$6:$Q$47,4,FALSE)),"")</f>
        <v/>
      </c>
      <c r="M2317" s="63" t="str">
        <f t="shared" si="110"/>
        <v/>
      </c>
      <c r="N2317" s="75"/>
      <c r="O2317" s="84" t="str">
        <f t="shared" si="111"/>
        <v/>
      </c>
      <c r="P2317" s="107"/>
      <c r="Q2317" s="87" t="s">
        <v>79</v>
      </c>
      <c r="R2317" s="87"/>
      <c r="S2317" s="87"/>
      <c r="T2317" s="87"/>
      <c r="U2317" s="87"/>
      <c r="V2317" s="86" t="s">
        <v>79</v>
      </c>
      <c r="W2317" s="75"/>
      <c r="X2317" s="102" t="s">
        <v>79</v>
      </c>
      <c r="Y2317" s="63" t="str">
        <f>IFERROR(IF(VLOOKUP(X2317,Listor!$T$6:$U$7,2,FALSE)&lt;O2317,TRUE),"")</f>
        <v/>
      </c>
      <c r="Z2317" s="87"/>
      <c r="AA2317" s="104"/>
    </row>
    <row r="2318" spans="2:27" x14ac:dyDescent="0.25">
      <c r="B2318" s="68" t="s">
        <v>68</v>
      </c>
      <c r="C2318" s="80" t="str">
        <f>IFERROR(VLOOKUP(B2318,Listor!$A$6:$B$62,2,FALSE),"")</f>
        <v/>
      </c>
      <c r="D2318" s="80" t="str">
        <f>IFERROR(VLOOKUP(B2318,Listor!$A$6:$C$62,3,FALSE),"")</f>
        <v/>
      </c>
      <c r="E2318" s="110" t="s">
        <v>79</v>
      </c>
      <c r="F2318" s="66"/>
      <c r="G2318" s="35" t="str">
        <f>IFERROR(VLOOKUP(B2318,Listor!$A$6:$G$62,7,FALSE),"")</f>
        <v/>
      </c>
      <c r="H2318" s="63" t="str">
        <f>IFERROR(VLOOKUP(B2318,Listor!$N$6:$O$47,2,FALSE),"")</f>
        <v/>
      </c>
      <c r="I2318" s="63" t="str">
        <f t="shared" si="109"/>
        <v/>
      </c>
      <c r="J2318" s="96" t="str">
        <f>IFERROR(VLOOKUP(B2318,Listor!$N$6:$P$47,3,FALSE)*I2318,"")</f>
        <v/>
      </c>
      <c r="K2318" s="81"/>
      <c r="L2318" s="88" t="str">
        <f>IFERROR((VLOOKUP(B2318,Listor!$N$6:$P$47,3,FALSE)*Biologiska!K2318)+(VLOOKUP(B2318,Listor!$N$6:$Q$47,4,FALSE)),"")</f>
        <v/>
      </c>
      <c r="M2318" s="63" t="str">
        <f t="shared" si="110"/>
        <v/>
      </c>
      <c r="N2318" s="75"/>
      <c r="O2318" s="84" t="str">
        <f t="shared" si="111"/>
        <v/>
      </c>
      <c r="P2318" s="107"/>
      <c r="Q2318" s="87" t="s">
        <v>79</v>
      </c>
      <c r="R2318" s="87"/>
      <c r="S2318" s="87"/>
      <c r="T2318" s="87"/>
      <c r="U2318" s="87"/>
      <c r="V2318" s="86" t="s">
        <v>79</v>
      </c>
      <c r="W2318" s="75"/>
      <c r="X2318" s="102" t="s">
        <v>79</v>
      </c>
      <c r="Y2318" s="63" t="str">
        <f>IFERROR(IF(VLOOKUP(X2318,Listor!$T$6:$U$7,2,FALSE)&lt;O2318,TRUE),"")</f>
        <v/>
      </c>
      <c r="Z2318" s="87"/>
      <c r="AA2318" s="104"/>
    </row>
    <row r="2319" spans="2:27" x14ac:dyDescent="0.25">
      <c r="B2319" s="68" t="s">
        <v>68</v>
      </c>
      <c r="C2319" s="80" t="str">
        <f>IFERROR(VLOOKUP(B2319,Listor!$A$6:$B$62,2,FALSE),"")</f>
        <v/>
      </c>
      <c r="D2319" s="80" t="str">
        <f>IFERROR(VLOOKUP(B2319,Listor!$A$6:$C$62,3,FALSE),"")</f>
        <v/>
      </c>
      <c r="E2319" s="110" t="s">
        <v>79</v>
      </c>
      <c r="F2319" s="66"/>
      <c r="G2319" s="35" t="str">
        <f>IFERROR(VLOOKUP(B2319,Listor!$A$6:$G$62,7,FALSE),"")</f>
        <v/>
      </c>
      <c r="H2319" s="63" t="str">
        <f>IFERROR(VLOOKUP(B2319,Listor!$N$6:$O$47,2,FALSE),"")</f>
        <v/>
      </c>
      <c r="I2319" s="63" t="str">
        <f t="shared" si="109"/>
        <v/>
      </c>
      <c r="J2319" s="96" t="str">
        <f>IFERROR(VLOOKUP(B2319,Listor!$N$6:$P$47,3,FALSE)*I2319,"")</f>
        <v/>
      </c>
      <c r="K2319" s="81"/>
      <c r="L2319" s="88" t="str">
        <f>IFERROR((VLOOKUP(B2319,Listor!$N$6:$P$47,3,FALSE)*Biologiska!K2319)+(VLOOKUP(B2319,Listor!$N$6:$Q$47,4,FALSE)),"")</f>
        <v/>
      </c>
      <c r="M2319" s="63" t="str">
        <f t="shared" si="110"/>
        <v/>
      </c>
      <c r="N2319" s="75"/>
      <c r="O2319" s="84" t="str">
        <f t="shared" si="111"/>
        <v/>
      </c>
      <c r="P2319" s="107"/>
      <c r="Q2319" s="87" t="s">
        <v>79</v>
      </c>
      <c r="R2319" s="87"/>
      <c r="S2319" s="87"/>
      <c r="T2319" s="87"/>
      <c r="U2319" s="87"/>
      <c r="V2319" s="86" t="s">
        <v>79</v>
      </c>
      <c r="W2319" s="75"/>
      <c r="X2319" s="102" t="s">
        <v>79</v>
      </c>
      <c r="Y2319" s="63" t="str">
        <f>IFERROR(IF(VLOOKUP(X2319,Listor!$T$6:$U$7,2,FALSE)&lt;O2319,TRUE),"")</f>
        <v/>
      </c>
      <c r="Z2319" s="87"/>
      <c r="AA2319" s="104"/>
    </row>
    <row r="2320" spans="2:27" x14ac:dyDescent="0.25">
      <c r="B2320" s="68" t="s">
        <v>68</v>
      </c>
      <c r="C2320" s="80" t="str">
        <f>IFERROR(VLOOKUP(B2320,Listor!$A$6:$B$62,2,FALSE),"")</f>
        <v/>
      </c>
      <c r="D2320" s="80" t="str">
        <f>IFERROR(VLOOKUP(B2320,Listor!$A$6:$C$62,3,FALSE),"")</f>
        <v/>
      </c>
      <c r="E2320" s="110" t="s">
        <v>79</v>
      </c>
      <c r="F2320" s="66"/>
      <c r="G2320" s="35" t="str">
        <f>IFERROR(VLOOKUP(B2320,Listor!$A$6:$G$62,7,FALSE),"")</f>
        <v/>
      </c>
      <c r="H2320" s="63" t="str">
        <f>IFERROR(VLOOKUP(B2320,Listor!$N$6:$O$47,2,FALSE),"")</f>
        <v/>
      </c>
      <c r="I2320" s="63" t="str">
        <f t="shared" si="109"/>
        <v/>
      </c>
      <c r="J2320" s="96" t="str">
        <f>IFERROR(VLOOKUP(B2320,Listor!$N$6:$P$47,3,FALSE)*I2320,"")</f>
        <v/>
      </c>
      <c r="K2320" s="81"/>
      <c r="L2320" s="88" t="str">
        <f>IFERROR((VLOOKUP(B2320,Listor!$N$6:$P$47,3,FALSE)*Biologiska!K2320)+(VLOOKUP(B2320,Listor!$N$6:$Q$47,4,FALSE)),"")</f>
        <v/>
      </c>
      <c r="M2320" s="63" t="str">
        <f t="shared" si="110"/>
        <v/>
      </c>
      <c r="N2320" s="75"/>
      <c r="O2320" s="84" t="str">
        <f t="shared" si="111"/>
        <v/>
      </c>
      <c r="P2320" s="107"/>
      <c r="Q2320" s="87" t="s">
        <v>79</v>
      </c>
      <c r="R2320" s="87"/>
      <c r="S2320" s="87"/>
      <c r="T2320" s="87"/>
      <c r="U2320" s="87"/>
      <c r="V2320" s="86" t="s">
        <v>79</v>
      </c>
      <c r="W2320" s="75"/>
      <c r="X2320" s="102" t="s">
        <v>79</v>
      </c>
      <c r="Y2320" s="63" t="str">
        <f>IFERROR(IF(VLOOKUP(X2320,Listor!$T$6:$U$7,2,FALSE)&lt;O2320,TRUE),"")</f>
        <v/>
      </c>
      <c r="Z2320" s="87"/>
      <c r="AA2320" s="104"/>
    </row>
    <row r="2321" spans="2:27" x14ac:dyDescent="0.25">
      <c r="B2321" s="68" t="s">
        <v>68</v>
      </c>
      <c r="C2321" s="80" t="str">
        <f>IFERROR(VLOOKUP(B2321,Listor!$A$6:$B$62,2,FALSE),"")</f>
        <v/>
      </c>
      <c r="D2321" s="80" t="str">
        <f>IFERROR(VLOOKUP(B2321,Listor!$A$6:$C$62,3,FALSE),"")</f>
        <v/>
      </c>
      <c r="E2321" s="110" t="s">
        <v>79</v>
      </c>
      <c r="F2321" s="66"/>
      <c r="G2321" s="35" t="str">
        <f>IFERROR(VLOOKUP(B2321,Listor!$A$6:$G$62,7,FALSE),"")</f>
        <v/>
      </c>
      <c r="H2321" s="63" t="str">
        <f>IFERROR(VLOOKUP(B2321,Listor!$N$6:$O$47,2,FALSE),"")</f>
        <v/>
      </c>
      <c r="I2321" s="63" t="str">
        <f t="shared" si="109"/>
        <v/>
      </c>
      <c r="J2321" s="96" t="str">
        <f>IFERROR(VLOOKUP(B2321,Listor!$N$6:$P$47,3,FALSE)*I2321,"")</f>
        <v/>
      </c>
      <c r="K2321" s="81"/>
      <c r="L2321" s="88" t="str">
        <f>IFERROR((VLOOKUP(B2321,Listor!$N$6:$P$47,3,FALSE)*Biologiska!K2321)+(VLOOKUP(B2321,Listor!$N$6:$Q$47,4,FALSE)),"")</f>
        <v/>
      </c>
      <c r="M2321" s="63" t="str">
        <f t="shared" si="110"/>
        <v/>
      </c>
      <c r="N2321" s="75"/>
      <c r="O2321" s="84" t="str">
        <f t="shared" si="111"/>
        <v/>
      </c>
      <c r="P2321" s="107"/>
      <c r="Q2321" s="87" t="s">
        <v>79</v>
      </c>
      <c r="R2321" s="87"/>
      <c r="S2321" s="87"/>
      <c r="T2321" s="87"/>
      <c r="U2321" s="87"/>
      <c r="V2321" s="86" t="s">
        <v>79</v>
      </c>
      <c r="W2321" s="75"/>
      <c r="X2321" s="102" t="s">
        <v>79</v>
      </c>
      <c r="Y2321" s="63" t="str">
        <f>IFERROR(IF(VLOOKUP(X2321,Listor!$T$6:$U$7,2,FALSE)&lt;O2321,TRUE),"")</f>
        <v/>
      </c>
      <c r="Z2321" s="87"/>
      <c r="AA2321" s="104"/>
    </row>
    <row r="2322" spans="2:27" x14ac:dyDescent="0.25">
      <c r="B2322" s="68" t="s">
        <v>68</v>
      </c>
      <c r="C2322" s="80" t="str">
        <f>IFERROR(VLOOKUP(B2322,Listor!$A$6:$B$62,2,FALSE),"")</f>
        <v/>
      </c>
      <c r="D2322" s="80" t="str">
        <f>IFERROR(VLOOKUP(B2322,Listor!$A$6:$C$62,3,FALSE),"")</f>
        <v/>
      </c>
      <c r="E2322" s="110" t="s">
        <v>79</v>
      </c>
      <c r="F2322" s="66"/>
      <c r="G2322" s="35" t="str">
        <f>IFERROR(VLOOKUP(B2322,Listor!$A$6:$G$62,7,FALSE),"")</f>
        <v/>
      </c>
      <c r="H2322" s="63" t="str">
        <f>IFERROR(VLOOKUP(B2322,Listor!$N$6:$O$47,2,FALSE),"")</f>
        <v/>
      </c>
      <c r="I2322" s="63" t="str">
        <f t="shared" si="109"/>
        <v/>
      </c>
      <c r="J2322" s="96" t="str">
        <f>IFERROR(VLOOKUP(B2322,Listor!$N$6:$P$47,3,FALSE)*I2322,"")</f>
        <v/>
      </c>
      <c r="K2322" s="81"/>
      <c r="L2322" s="88" t="str">
        <f>IFERROR((VLOOKUP(B2322,Listor!$N$6:$P$47,3,FALSE)*Biologiska!K2322)+(VLOOKUP(B2322,Listor!$N$6:$Q$47,4,FALSE)),"")</f>
        <v/>
      </c>
      <c r="M2322" s="63" t="str">
        <f t="shared" si="110"/>
        <v/>
      </c>
      <c r="N2322" s="75"/>
      <c r="O2322" s="84" t="str">
        <f t="shared" si="111"/>
        <v/>
      </c>
      <c r="P2322" s="107"/>
      <c r="Q2322" s="87" t="s">
        <v>79</v>
      </c>
      <c r="R2322" s="87"/>
      <c r="S2322" s="87"/>
      <c r="T2322" s="87"/>
      <c r="U2322" s="87"/>
      <c r="V2322" s="86" t="s">
        <v>79</v>
      </c>
      <c r="W2322" s="75"/>
      <c r="X2322" s="102" t="s">
        <v>79</v>
      </c>
      <c r="Y2322" s="63" t="str">
        <f>IFERROR(IF(VLOOKUP(X2322,Listor!$T$6:$U$7,2,FALSE)&lt;O2322,TRUE),"")</f>
        <v/>
      </c>
      <c r="Z2322" s="87"/>
      <c r="AA2322" s="104"/>
    </row>
    <row r="2323" spans="2:27" x14ac:dyDescent="0.25">
      <c r="B2323" s="68" t="s">
        <v>68</v>
      </c>
      <c r="C2323" s="80" t="str">
        <f>IFERROR(VLOOKUP(B2323,Listor!$A$6:$B$62,2,FALSE),"")</f>
        <v/>
      </c>
      <c r="D2323" s="80" t="str">
        <f>IFERROR(VLOOKUP(B2323,Listor!$A$6:$C$62,3,FALSE),"")</f>
        <v/>
      </c>
      <c r="E2323" s="110" t="s">
        <v>79</v>
      </c>
      <c r="F2323" s="66"/>
      <c r="G2323" s="35" t="str">
        <f>IFERROR(VLOOKUP(B2323,Listor!$A$6:$G$62,7,FALSE),"")</f>
        <v/>
      </c>
      <c r="H2323" s="63" t="str">
        <f>IFERROR(VLOOKUP(B2323,Listor!$N$6:$O$47,2,FALSE),"")</f>
        <v/>
      </c>
      <c r="I2323" s="63" t="str">
        <f t="shared" si="109"/>
        <v/>
      </c>
      <c r="J2323" s="96" t="str">
        <f>IFERROR(VLOOKUP(B2323,Listor!$N$6:$P$47,3,FALSE)*I2323,"")</f>
        <v/>
      </c>
      <c r="K2323" s="81"/>
      <c r="L2323" s="88" t="str">
        <f>IFERROR((VLOOKUP(B2323,Listor!$N$6:$P$47,3,FALSE)*Biologiska!K2323)+(VLOOKUP(B2323,Listor!$N$6:$Q$47,4,FALSE)),"")</f>
        <v/>
      </c>
      <c r="M2323" s="63" t="str">
        <f t="shared" si="110"/>
        <v/>
      </c>
      <c r="N2323" s="75"/>
      <c r="O2323" s="84" t="str">
        <f t="shared" si="111"/>
        <v/>
      </c>
      <c r="P2323" s="107"/>
      <c r="Q2323" s="87" t="s">
        <v>79</v>
      </c>
      <c r="R2323" s="87"/>
      <c r="S2323" s="87"/>
      <c r="T2323" s="87"/>
      <c r="U2323" s="87"/>
      <c r="V2323" s="86" t="s">
        <v>79</v>
      </c>
      <c r="W2323" s="75"/>
      <c r="X2323" s="102" t="s">
        <v>79</v>
      </c>
      <c r="Y2323" s="63" t="str">
        <f>IFERROR(IF(VLOOKUP(X2323,Listor!$T$6:$U$7,2,FALSE)&lt;O2323,TRUE),"")</f>
        <v/>
      </c>
      <c r="Z2323" s="87"/>
      <c r="AA2323" s="104"/>
    </row>
    <row r="2324" spans="2:27" x14ac:dyDescent="0.25">
      <c r="B2324" s="68" t="s">
        <v>68</v>
      </c>
      <c r="C2324" s="80" t="str">
        <f>IFERROR(VLOOKUP(B2324,Listor!$A$6:$B$62,2,FALSE),"")</f>
        <v/>
      </c>
      <c r="D2324" s="80" t="str">
        <f>IFERROR(VLOOKUP(B2324,Listor!$A$6:$C$62,3,FALSE),"")</f>
        <v/>
      </c>
      <c r="E2324" s="110" t="s">
        <v>79</v>
      </c>
      <c r="F2324" s="66"/>
      <c r="G2324" s="35" t="str">
        <f>IFERROR(VLOOKUP(B2324,Listor!$A$6:$G$62,7,FALSE),"")</f>
        <v/>
      </c>
      <c r="H2324" s="63" t="str">
        <f>IFERROR(VLOOKUP(B2324,Listor!$N$6:$O$47,2,FALSE),"")</f>
        <v/>
      </c>
      <c r="I2324" s="63" t="str">
        <f t="shared" si="109"/>
        <v/>
      </c>
      <c r="J2324" s="96" t="str">
        <f>IFERROR(VLOOKUP(B2324,Listor!$N$6:$P$47,3,FALSE)*I2324,"")</f>
        <v/>
      </c>
      <c r="K2324" s="81"/>
      <c r="L2324" s="88" t="str">
        <f>IFERROR((VLOOKUP(B2324,Listor!$N$6:$P$47,3,FALSE)*Biologiska!K2324)+(VLOOKUP(B2324,Listor!$N$6:$Q$47,4,FALSE)),"")</f>
        <v/>
      </c>
      <c r="M2324" s="63" t="str">
        <f t="shared" si="110"/>
        <v/>
      </c>
      <c r="N2324" s="75"/>
      <c r="O2324" s="84" t="str">
        <f t="shared" si="111"/>
        <v/>
      </c>
      <c r="P2324" s="107"/>
      <c r="Q2324" s="87" t="s">
        <v>79</v>
      </c>
      <c r="R2324" s="87"/>
      <c r="S2324" s="87"/>
      <c r="T2324" s="87"/>
      <c r="U2324" s="87"/>
      <c r="V2324" s="86" t="s">
        <v>79</v>
      </c>
      <c r="W2324" s="75"/>
      <c r="X2324" s="102" t="s">
        <v>79</v>
      </c>
      <c r="Y2324" s="63" t="str">
        <f>IFERROR(IF(VLOOKUP(X2324,Listor!$T$6:$U$7,2,FALSE)&lt;O2324,TRUE),"")</f>
        <v/>
      </c>
      <c r="Z2324" s="87"/>
      <c r="AA2324" s="104"/>
    </row>
    <row r="2325" spans="2:27" x14ac:dyDescent="0.25">
      <c r="B2325" s="68" t="s">
        <v>68</v>
      </c>
      <c r="C2325" s="80" t="str">
        <f>IFERROR(VLOOKUP(B2325,Listor!$A$6:$B$62,2,FALSE),"")</f>
        <v/>
      </c>
      <c r="D2325" s="80" t="str">
        <f>IFERROR(VLOOKUP(B2325,Listor!$A$6:$C$62,3,FALSE),"")</f>
        <v/>
      </c>
      <c r="E2325" s="110" t="s">
        <v>79</v>
      </c>
      <c r="F2325" s="66"/>
      <c r="G2325" s="35" t="str">
        <f>IFERROR(VLOOKUP(B2325,Listor!$A$6:$G$62,7,FALSE),"")</f>
        <v/>
      </c>
      <c r="H2325" s="63" t="str">
        <f>IFERROR(VLOOKUP(B2325,Listor!$N$6:$O$47,2,FALSE),"")</f>
        <v/>
      </c>
      <c r="I2325" s="63" t="str">
        <f t="shared" si="109"/>
        <v/>
      </c>
      <c r="J2325" s="96" t="str">
        <f>IFERROR(VLOOKUP(B2325,Listor!$N$6:$P$47,3,FALSE)*I2325,"")</f>
        <v/>
      </c>
      <c r="K2325" s="81"/>
      <c r="L2325" s="88" t="str">
        <f>IFERROR((VLOOKUP(B2325,Listor!$N$6:$P$47,3,FALSE)*Biologiska!K2325)+(VLOOKUP(B2325,Listor!$N$6:$Q$47,4,FALSE)),"")</f>
        <v/>
      </c>
      <c r="M2325" s="63" t="str">
        <f t="shared" si="110"/>
        <v/>
      </c>
      <c r="N2325" s="75"/>
      <c r="O2325" s="84" t="str">
        <f t="shared" si="111"/>
        <v/>
      </c>
      <c r="P2325" s="107"/>
      <c r="Q2325" s="87" t="s">
        <v>79</v>
      </c>
      <c r="R2325" s="87"/>
      <c r="S2325" s="87"/>
      <c r="T2325" s="87"/>
      <c r="U2325" s="87"/>
      <c r="V2325" s="86" t="s">
        <v>79</v>
      </c>
      <c r="W2325" s="75"/>
      <c r="X2325" s="102" t="s">
        <v>79</v>
      </c>
      <c r="Y2325" s="63" t="str">
        <f>IFERROR(IF(VLOOKUP(X2325,Listor!$T$6:$U$7,2,FALSE)&lt;O2325,TRUE),"")</f>
        <v/>
      </c>
      <c r="Z2325" s="87"/>
      <c r="AA2325" s="104"/>
    </row>
    <row r="2326" spans="2:27" x14ac:dyDescent="0.25">
      <c r="B2326" s="68" t="s">
        <v>68</v>
      </c>
      <c r="C2326" s="80" t="str">
        <f>IFERROR(VLOOKUP(B2326,Listor!$A$6:$B$62,2,FALSE),"")</f>
        <v/>
      </c>
      <c r="D2326" s="80" t="str">
        <f>IFERROR(VLOOKUP(B2326,Listor!$A$6:$C$62,3,FALSE),"")</f>
        <v/>
      </c>
      <c r="E2326" s="110" t="s">
        <v>79</v>
      </c>
      <c r="F2326" s="66"/>
      <c r="G2326" s="35" t="str">
        <f>IFERROR(VLOOKUP(B2326,Listor!$A$6:$G$62,7,FALSE),"")</f>
        <v/>
      </c>
      <c r="H2326" s="63" t="str">
        <f>IFERROR(VLOOKUP(B2326,Listor!$N$6:$O$47,2,FALSE),"")</f>
        <v/>
      </c>
      <c r="I2326" s="63" t="str">
        <f t="shared" si="109"/>
        <v/>
      </c>
      <c r="J2326" s="96" t="str">
        <f>IFERROR(VLOOKUP(B2326,Listor!$N$6:$P$47,3,FALSE)*I2326,"")</f>
        <v/>
      </c>
      <c r="K2326" s="81"/>
      <c r="L2326" s="88" t="str">
        <f>IFERROR((VLOOKUP(B2326,Listor!$N$6:$P$47,3,FALSE)*Biologiska!K2326)+(VLOOKUP(B2326,Listor!$N$6:$Q$47,4,FALSE)),"")</f>
        <v/>
      </c>
      <c r="M2326" s="63" t="str">
        <f t="shared" si="110"/>
        <v/>
      </c>
      <c r="N2326" s="75"/>
      <c r="O2326" s="84" t="str">
        <f t="shared" si="111"/>
        <v/>
      </c>
      <c r="P2326" s="107"/>
      <c r="Q2326" s="87" t="s">
        <v>79</v>
      </c>
      <c r="R2326" s="87"/>
      <c r="S2326" s="87"/>
      <c r="T2326" s="87"/>
      <c r="U2326" s="87"/>
      <c r="V2326" s="86" t="s">
        <v>79</v>
      </c>
      <c r="W2326" s="75"/>
      <c r="X2326" s="102" t="s">
        <v>79</v>
      </c>
      <c r="Y2326" s="63" t="str">
        <f>IFERROR(IF(VLOOKUP(X2326,Listor!$T$6:$U$7,2,FALSE)&lt;O2326,TRUE),"")</f>
        <v/>
      </c>
      <c r="Z2326" s="87"/>
      <c r="AA2326" s="104"/>
    </row>
    <row r="2327" spans="2:27" x14ac:dyDescent="0.25">
      <c r="B2327" s="68" t="s">
        <v>68</v>
      </c>
      <c r="C2327" s="80" t="str">
        <f>IFERROR(VLOOKUP(B2327,Listor!$A$6:$B$62,2,FALSE),"")</f>
        <v/>
      </c>
      <c r="D2327" s="80" t="str">
        <f>IFERROR(VLOOKUP(B2327,Listor!$A$6:$C$62,3,FALSE),"")</f>
        <v/>
      </c>
      <c r="E2327" s="110" t="s">
        <v>79</v>
      </c>
      <c r="F2327" s="66"/>
      <c r="G2327" s="35" t="str">
        <f>IFERROR(VLOOKUP(B2327,Listor!$A$6:$G$62,7,FALSE),"")</f>
        <v/>
      </c>
      <c r="H2327" s="63" t="str">
        <f>IFERROR(VLOOKUP(B2327,Listor!$N$6:$O$47,2,FALSE),"")</f>
        <v/>
      </c>
      <c r="I2327" s="63" t="str">
        <f t="shared" si="109"/>
        <v/>
      </c>
      <c r="J2327" s="96" t="str">
        <f>IFERROR(VLOOKUP(B2327,Listor!$N$6:$P$47,3,FALSE)*I2327,"")</f>
        <v/>
      </c>
      <c r="K2327" s="81"/>
      <c r="L2327" s="88" t="str">
        <f>IFERROR((VLOOKUP(B2327,Listor!$N$6:$P$47,3,FALSE)*Biologiska!K2327)+(VLOOKUP(B2327,Listor!$N$6:$Q$47,4,FALSE)),"")</f>
        <v/>
      </c>
      <c r="M2327" s="63" t="str">
        <f t="shared" si="110"/>
        <v/>
      </c>
      <c r="N2327" s="75"/>
      <c r="O2327" s="84" t="str">
        <f t="shared" si="111"/>
        <v/>
      </c>
      <c r="P2327" s="107"/>
      <c r="Q2327" s="87" t="s">
        <v>79</v>
      </c>
      <c r="R2327" s="87"/>
      <c r="S2327" s="87"/>
      <c r="T2327" s="87"/>
      <c r="U2327" s="87"/>
      <c r="V2327" s="86" t="s">
        <v>79</v>
      </c>
      <c r="W2327" s="75"/>
      <c r="X2327" s="102" t="s">
        <v>79</v>
      </c>
      <c r="Y2327" s="63" t="str">
        <f>IFERROR(IF(VLOOKUP(X2327,Listor!$T$6:$U$7,2,FALSE)&lt;O2327,TRUE),"")</f>
        <v/>
      </c>
      <c r="Z2327" s="87"/>
      <c r="AA2327" s="104"/>
    </row>
    <row r="2328" spans="2:27" x14ac:dyDescent="0.25">
      <c r="B2328" s="68" t="s">
        <v>68</v>
      </c>
      <c r="C2328" s="80" t="str">
        <f>IFERROR(VLOOKUP(B2328,Listor!$A$6:$B$62,2,FALSE),"")</f>
        <v/>
      </c>
      <c r="D2328" s="80" t="str">
        <f>IFERROR(VLOOKUP(B2328,Listor!$A$6:$C$62,3,FALSE),"")</f>
        <v/>
      </c>
      <c r="E2328" s="110" t="s">
        <v>79</v>
      </c>
      <c r="F2328" s="66"/>
      <c r="G2328" s="35" t="str">
        <f>IFERROR(VLOOKUP(B2328,Listor!$A$6:$G$62,7,FALSE),"")</f>
        <v/>
      </c>
      <c r="H2328" s="63" t="str">
        <f>IFERROR(VLOOKUP(B2328,Listor!$N$6:$O$47,2,FALSE),"")</f>
        <v/>
      </c>
      <c r="I2328" s="63" t="str">
        <f t="shared" si="109"/>
        <v/>
      </c>
      <c r="J2328" s="96" t="str">
        <f>IFERROR(VLOOKUP(B2328,Listor!$N$6:$P$47,3,FALSE)*I2328,"")</f>
        <v/>
      </c>
      <c r="K2328" s="81"/>
      <c r="L2328" s="88" t="str">
        <f>IFERROR((VLOOKUP(B2328,Listor!$N$6:$P$47,3,FALSE)*Biologiska!K2328)+(VLOOKUP(B2328,Listor!$N$6:$Q$47,4,FALSE)),"")</f>
        <v/>
      </c>
      <c r="M2328" s="63" t="str">
        <f t="shared" si="110"/>
        <v/>
      </c>
      <c r="N2328" s="75"/>
      <c r="O2328" s="84" t="str">
        <f t="shared" si="111"/>
        <v/>
      </c>
      <c r="P2328" s="107"/>
      <c r="Q2328" s="87" t="s">
        <v>79</v>
      </c>
      <c r="R2328" s="87"/>
      <c r="S2328" s="87"/>
      <c r="T2328" s="87"/>
      <c r="U2328" s="87"/>
      <c r="V2328" s="86" t="s">
        <v>79</v>
      </c>
      <c r="W2328" s="75"/>
      <c r="X2328" s="102" t="s">
        <v>79</v>
      </c>
      <c r="Y2328" s="63" t="str">
        <f>IFERROR(IF(VLOOKUP(X2328,Listor!$T$6:$U$7,2,FALSE)&lt;O2328,TRUE),"")</f>
        <v/>
      </c>
      <c r="Z2328" s="87"/>
      <c r="AA2328" s="104"/>
    </row>
    <row r="2329" spans="2:27" x14ac:dyDescent="0.25">
      <c r="B2329" s="68" t="s">
        <v>68</v>
      </c>
      <c r="C2329" s="80" t="str">
        <f>IFERROR(VLOOKUP(B2329,Listor!$A$6:$B$62,2,FALSE),"")</f>
        <v/>
      </c>
      <c r="D2329" s="80" t="str">
        <f>IFERROR(VLOOKUP(B2329,Listor!$A$6:$C$62,3,FALSE),"")</f>
        <v/>
      </c>
      <c r="E2329" s="110" t="s">
        <v>79</v>
      </c>
      <c r="F2329" s="66"/>
      <c r="G2329" s="35" t="str">
        <f>IFERROR(VLOOKUP(B2329,Listor!$A$6:$G$62,7,FALSE),"")</f>
        <v/>
      </c>
      <c r="H2329" s="63" t="str">
        <f>IFERROR(VLOOKUP(B2329,Listor!$N$6:$O$47,2,FALSE),"")</f>
        <v/>
      </c>
      <c r="I2329" s="63" t="str">
        <f t="shared" si="109"/>
        <v/>
      </c>
      <c r="J2329" s="96" t="str">
        <f>IFERROR(VLOOKUP(B2329,Listor!$N$6:$P$47,3,FALSE)*I2329,"")</f>
        <v/>
      </c>
      <c r="K2329" s="81"/>
      <c r="L2329" s="88" t="str">
        <f>IFERROR((VLOOKUP(B2329,Listor!$N$6:$P$47,3,FALSE)*Biologiska!K2329)+(VLOOKUP(B2329,Listor!$N$6:$Q$47,4,FALSE)),"")</f>
        <v/>
      </c>
      <c r="M2329" s="63" t="str">
        <f t="shared" si="110"/>
        <v/>
      </c>
      <c r="N2329" s="75"/>
      <c r="O2329" s="84" t="str">
        <f t="shared" si="111"/>
        <v/>
      </c>
      <c r="P2329" s="107"/>
      <c r="Q2329" s="87" t="s">
        <v>79</v>
      </c>
      <c r="R2329" s="87"/>
      <c r="S2329" s="87"/>
      <c r="T2329" s="87"/>
      <c r="U2329" s="87"/>
      <c r="V2329" s="86" t="s">
        <v>79</v>
      </c>
      <c r="W2329" s="75"/>
      <c r="X2329" s="102" t="s">
        <v>79</v>
      </c>
      <c r="Y2329" s="63" t="str">
        <f>IFERROR(IF(VLOOKUP(X2329,Listor!$T$6:$U$7,2,FALSE)&lt;O2329,TRUE),"")</f>
        <v/>
      </c>
      <c r="Z2329" s="87"/>
      <c r="AA2329" s="104"/>
    </row>
    <row r="2330" spans="2:27" x14ac:dyDescent="0.25">
      <c r="B2330" s="68" t="s">
        <v>68</v>
      </c>
      <c r="C2330" s="80" t="str">
        <f>IFERROR(VLOOKUP(B2330,Listor!$A$6:$B$62,2,FALSE),"")</f>
        <v/>
      </c>
      <c r="D2330" s="80" t="str">
        <f>IFERROR(VLOOKUP(B2330,Listor!$A$6:$C$62,3,FALSE),"")</f>
        <v/>
      </c>
      <c r="E2330" s="110" t="s">
        <v>79</v>
      </c>
      <c r="F2330" s="66"/>
      <c r="G2330" s="35" t="str">
        <f>IFERROR(VLOOKUP(B2330,Listor!$A$6:$G$62,7,FALSE),"")</f>
        <v/>
      </c>
      <c r="H2330" s="63" t="str">
        <f>IFERROR(VLOOKUP(B2330,Listor!$N$6:$O$47,2,FALSE),"")</f>
        <v/>
      </c>
      <c r="I2330" s="63" t="str">
        <f t="shared" si="109"/>
        <v/>
      </c>
      <c r="J2330" s="96" t="str">
        <f>IFERROR(VLOOKUP(B2330,Listor!$N$6:$P$47,3,FALSE)*I2330,"")</f>
        <v/>
      </c>
      <c r="K2330" s="81"/>
      <c r="L2330" s="88" t="str">
        <f>IFERROR((VLOOKUP(B2330,Listor!$N$6:$P$47,3,FALSE)*Biologiska!K2330)+(VLOOKUP(B2330,Listor!$N$6:$Q$47,4,FALSE)),"")</f>
        <v/>
      </c>
      <c r="M2330" s="63" t="str">
        <f t="shared" si="110"/>
        <v/>
      </c>
      <c r="N2330" s="75"/>
      <c r="O2330" s="84" t="str">
        <f t="shared" si="111"/>
        <v/>
      </c>
      <c r="P2330" s="107"/>
      <c r="Q2330" s="87" t="s">
        <v>79</v>
      </c>
      <c r="R2330" s="87"/>
      <c r="S2330" s="87"/>
      <c r="T2330" s="87"/>
      <c r="U2330" s="87"/>
      <c r="V2330" s="86" t="s">
        <v>79</v>
      </c>
      <c r="W2330" s="75"/>
      <c r="X2330" s="102" t="s">
        <v>79</v>
      </c>
      <c r="Y2330" s="63" t="str">
        <f>IFERROR(IF(VLOOKUP(X2330,Listor!$T$6:$U$7,2,FALSE)&lt;O2330,TRUE),"")</f>
        <v/>
      </c>
      <c r="Z2330" s="87"/>
      <c r="AA2330" s="104"/>
    </row>
    <row r="2331" spans="2:27" x14ac:dyDescent="0.25">
      <c r="B2331" s="68" t="s">
        <v>68</v>
      </c>
      <c r="C2331" s="80" t="str">
        <f>IFERROR(VLOOKUP(B2331,Listor!$A$6:$B$62,2,FALSE),"")</f>
        <v/>
      </c>
      <c r="D2331" s="80" t="str">
        <f>IFERROR(VLOOKUP(B2331,Listor!$A$6:$C$62,3,FALSE),"")</f>
        <v/>
      </c>
      <c r="E2331" s="110" t="s">
        <v>79</v>
      </c>
      <c r="F2331" s="66"/>
      <c r="G2331" s="35" t="str">
        <f>IFERROR(VLOOKUP(B2331,Listor!$A$6:$G$62,7,FALSE),"")</f>
        <v/>
      </c>
      <c r="H2331" s="63" t="str">
        <f>IFERROR(VLOOKUP(B2331,Listor!$N$6:$O$47,2,FALSE),"")</f>
        <v/>
      </c>
      <c r="I2331" s="63" t="str">
        <f t="shared" si="109"/>
        <v/>
      </c>
      <c r="J2331" s="96" t="str">
        <f>IFERROR(VLOOKUP(B2331,Listor!$N$6:$P$47,3,FALSE)*I2331,"")</f>
        <v/>
      </c>
      <c r="K2331" s="81"/>
      <c r="L2331" s="88" t="str">
        <f>IFERROR((VLOOKUP(B2331,Listor!$N$6:$P$47,3,FALSE)*Biologiska!K2331)+(VLOOKUP(B2331,Listor!$N$6:$Q$47,4,FALSE)),"")</f>
        <v/>
      </c>
      <c r="M2331" s="63" t="str">
        <f t="shared" si="110"/>
        <v/>
      </c>
      <c r="N2331" s="75"/>
      <c r="O2331" s="84" t="str">
        <f t="shared" si="111"/>
        <v/>
      </c>
      <c r="P2331" s="107"/>
      <c r="Q2331" s="87" t="s">
        <v>79</v>
      </c>
      <c r="R2331" s="87"/>
      <c r="S2331" s="87"/>
      <c r="T2331" s="87"/>
      <c r="U2331" s="87"/>
      <c r="V2331" s="86" t="s">
        <v>79</v>
      </c>
      <c r="W2331" s="75"/>
      <c r="X2331" s="102" t="s">
        <v>79</v>
      </c>
      <c r="Y2331" s="63" t="str">
        <f>IFERROR(IF(VLOOKUP(X2331,Listor!$T$6:$U$7,2,FALSE)&lt;O2331,TRUE),"")</f>
        <v/>
      </c>
      <c r="Z2331" s="87"/>
      <c r="AA2331" s="104"/>
    </row>
    <row r="2332" spans="2:27" x14ac:dyDescent="0.25">
      <c r="B2332" s="68" t="s">
        <v>68</v>
      </c>
      <c r="C2332" s="80" t="str">
        <f>IFERROR(VLOOKUP(B2332,Listor!$A$6:$B$62,2,FALSE),"")</f>
        <v/>
      </c>
      <c r="D2332" s="80" t="str">
        <f>IFERROR(VLOOKUP(B2332,Listor!$A$6:$C$62,3,FALSE),"")</f>
        <v/>
      </c>
      <c r="E2332" s="110" t="s">
        <v>79</v>
      </c>
      <c r="F2332" s="66"/>
      <c r="G2332" s="35" t="str">
        <f>IFERROR(VLOOKUP(B2332,Listor!$A$6:$G$62,7,FALSE),"")</f>
        <v/>
      </c>
      <c r="H2332" s="63" t="str">
        <f>IFERROR(VLOOKUP(B2332,Listor!$N$6:$O$47,2,FALSE),"")</f>
        <v/>
      </c>
      <c r="I2332" s="63" t="str">
        <f t="shared" si="109"/>
        <v/>
      </c>
      <c r="J2332" s="96" t="str">
        <f>IFERROR(VLOOKUP(B2332,Listor!$N$6:$P$47,3,FALSE)*I2332,"")</f>
        <v/>
      </c>
      <c r="K2332" s="81"/>
      <c r="L2332" s="88" t="str">
        <f>IFERROR((VLOOKUP(B2332,Listor!$N$6:$P$47,3,FALSE)*Biologiska!K2332)+(VLOOKUP(B2332,Listor!$N$6:$Q$47,4,FALSE)),"")</f>
        <v/>
      </c>
      <c r="M2332" s="63" t="str">
        <f t="shared" si="110"/>
        <v/>
      </c>
      <c r="N2332" s="75"/>
      <c r="O2332" s="84" t="str">
        <f t="shared" si="111"/>
        <v/>
      </c>
      <c r="P2332" s="107"/>
      <c r="Q2332" s="87" t="s">
        <v>79</v>
      </c>
      <c r="R2332" s="87"/>
      <c r="S2332" s="87"/>
      <c r="T2332" s="87"/>
      <c r="U2332" s="87"/>
      <c r="V2332" s="86" t="s">
        <v>79</v>
      </c>
      <c r="W2332" s="75"/>
      <c r="X2332" s="102" t="s">
        <v>79</v>
      </c>
      <c r="Y2332" s="63" t="str">
        <f>IFERROR(IF(VLOOKUP(X2332,Listor!$T$6:$U$7,2,FALSE)&lt;O2332,TRUE),"")</f>
        <v/>
      </c>
      <c r="Z2332" s="87"/>
      <c r="AA2332" s="104"/>
    </row>
    <row r="2333" spans="2:27" x14ac:dyDescent="0.25">
      <c r="B2333" s="68" t="s">
        <v>68</v>
      </c>
      <c r="C2333" s="80" t="str">
        <f>IFERROR(VLOOKUP(B2333,Listor!$A$6:$B$62,2,FALSE),"")</f>
        <v/>
      </c>
      <c r="D2333" s="80" t="str">
        <f>IFERROR(VLOOKUP(B2333,Listor!$A$6:$C$62,3,FALSE),"")</f>
        <v/>
      </c>
      <c r="E2333" s="110" t="s">
        <v>79</v>
      </c>
      <c r="F2333" s="66"/>
      <c r="G2333" s="35" t="str">
        <f>IFERROR(VLOOKUP(B2333,Listor!$A$6:$G$62,7,FALSE),"")</f>
        <v/>
      </c>
      <c r="H2333" s="63" t="str">
        <f>IFERROR(VLOOKUP(B2333,Listor!$N$6:$O$47,2,FALSE),"")</f>
        <v/>
      </c>
      <c r="I2333" s="63" t="str">
        <f t="shared" si="109"/>
        <v/>
      </c>
      <c r="J2333" s="96" t="str">
        <f>IFERROR(VLOOKUP(B2333,Listor!$N$6:$P$47,3,FALSE)*I2333,"")</f>
        <v/>
      </c>
      <c r="K2333" s="81"/>
      <c r="L2333" s="88" t="str">
        <f>IFERROR((VLOOKUP(B2333,Listor!$N$6:$P$47,3,FALSE)*Biologiska!K2333)+(VLOOKUP(B2333,Listor!$N$6:$Q$47,4,FALSE)),"")</f>
        <v/>
      </c>
      <c r="M2333" s="63" t="str">
        <f t="shared" si="110"/>
        <v/>
      </c>
      <c r="N2333" s="75"/>
      <c r="O2333" s="84" t="str">
        <f t="shared" si="111"/>
        <v/>
      </c>
      <c r="P2333" s="107"/>
      <c r="Q2333" s="87" t="s">
        <v>79</v>
      </c>
      <c r="R2333" s="87"/>
      <c r="S2333" s="87"/>
      <c r="T2333" s="87"/>
      <c r="U2333" s="87"/>
      <c r="V2333" s="86" t="s">
        <v>79</v>
      </c>
      <c r="W2333" s="75"/>
      <c r="X2333" s="102" t="s">
        <v>79</v>
      </c>
      <c r="Y2333" s="63" t="str">
        <f>IFERROR(IF(VLOOKUP(X2333,Listor!$T$6:$U$7,2,FALSE)&lt;O2333,TRUE),"")</f>
        <v/>
      </c>
      <c r="Z2333" s="87"/>
      <c r="AA2333" s="104"/>
    </row>
    <row r="2334" spans="2:27" x14ac:dyDescent="0.25">
      <c r="B2334" s="68" t="s">
        <v>68</v>
      </c>
      <c r="C2334" s="80" t="str">
        <f>IFERROR(VLOOKUP(B2334,Listor!$A$6:$B$62,2,FALSE),"")</f>
        <v/>
      </c>
      <c r="D2334" s="80" t="str">
        <f>IFERROR(VLOOKUP(B2334,Listor!$A$6:$C$62,3,FALSE),"")</f>
        <v/>
      </c>
      <c r="E2334" s="110" t="s">
        <v>79</v>
      </c>
      <c r="F2334" s="66"/>
      <c r="G2334" s="35" t="str">
        <f>IFERROR(VLOOKUP(B2334,Listor!$A$6:$G$62,7,FALSE),"")</f>
        <v/>
      </c>
      <c r="H2334" s="63" t="str">
        <f>IFERROR(VLOOKUP(B2334,Listor!$N$6:$O$47,2,FALSE),"")</f>
        <v/>
      </c>
      <c r="I2334" s="63" t="str">
        <f t="shared" si="109"/>
        <v/>
      </c>
      <c r="J2334" s="96" t="str">
        <f>IFERROR(VLOOKUP(B2334,Listor!$N$6:$P$47,3,FALSE)*I2334,"")</f>
        <v/>
      </c>
      <c r="K2334" s="81"/>
      <c r="L2334" s="88" t="str">
        <f>IFERROR((VLOOKUP(B2334,Listor!$N$6:$P$47,3,FALSE)*Biologiska!K2334)+(VLOOKUP(B2334,Listor!$N$6:$Q$47,4,FALSE)),"")</f>
        <v/>
      </c>
      <c r="M2334" s="63" t="str">
        <f t="shared" si="110"/>
        <v/>
      </c>
      <c r="N2334" s="75"/>
      <c r="O2334" s="84" t="str">
        <f t="shared" si="111"/>
        <v/>
      </c>
      <c r="P2334" s="107"/>
      <c r="Q2334" s="87" t="s">
        <v>79</v>
      </c>
      <c r="R2334" s="87"/>
      <c r="S2334" s="87"/>
      <c r="T2334" s="87"/>
      <c r="U2334" s="87"/>
      <c r="V2334" s="86" t="s">
        <v>79</v>
      </c>
      <c r="W2334" s="75"/>
      <c r="X2334" s="102" t="s">
        <v>79</v>
      </c>
      <c r="Y2334" s="63" t="str">
        <f>IFERROR(IF(VLOOKUP(X2334,Listor!$T$6:$U$7,2,FALSE)&lt;O2334,TRUE),"")</f>
        <v/>
      </c>
      <c r="Z2334" s="87"/>
      <c r="AA2334" s="104"/>
    </row>
    <row r="2335" spans="2:27" x14ac:dyDescent="0.25">
      <c r="B2335" s="68" t="s">
        <v>68</v>
      </c>
      <c r="C2335" s="80" t="str">
        <f>IFERROR(VLOOKUP(B2335,Listor!$A$6:$B$62,2,FALSE),"")</f>
        <v/>
      </c>
      <c r="D2335" s="80" t="str">
        <f>IFERROR(VLOOKUP(B2335,Listor!$A$6:$C$62,3,FALSE),"")</f>
        <v/>
      </c>
      <c r="E2335" s="110" t="s">
        <v>79</v>
      </c>
      <c r="F2335" s="66"/>
      <c r="G2335" s="35" t="str">
        <f>IFERROR(VLOOKUP(B2335,Listor!$A$6:$G$62,7,FALSE),"")</f>
        <v/>
      </c>
      <c r="H2335" s="63" t="str">
        <f>IFERROR(VLOOKUP(B2335,Listor!$N$6:$O$47,2,FALSE),"")</f>
        <v/>
      </c>
      <c r="I2335" s="63" t="str">
        <f t="shared" si="109"/>
        <v/>
      </c>
      <c r="J2335" s="96" t="str">
        <f>IFERROR(VLOOKUP(B2335,Listor!$N$6:$P$47,3,FALSE)*I2335,"")</f>
        <v/>
      </c>
      <c r="K2335" s="81"/>
      <c r="L2335" s="88" t="str">
        <f>IFERROR((VLOOKUP(B2335,Listor!$N$6:$P$47,3,FALSE)*Biologiska!K2335)+(VLOOKUP(B2335,Listor!$N$6:$Q$47,4,FALSE)),"")</f>
        <v/>
      </c>
      <c r="M2335" s="63" t="str">
        <f t="shared" si="110"/>
        <v/>
      </c>
      <c r="N2335" s="75"/>
      <c r="O2335" s="84" t="str">
        <f t="shared" si="111"/>
        <v/>
      </c>
      <c r="P2335" s="107"/>
      <c r="Q2335" s="87" t="s">
        <v>79</v>
      </c>
      <c r="R2335" s="87"/>
      <c r="S2335" s="87"/>
      <c r="T2335" s="87"/>
      <c r="U2335" s="87"/>
      <c r="V2335" s="86" t="s">
        <v>79</v>
      </c>
      <c r="W2335" s="75"/>
      <c r="X2335" s="102" t="s">
        <v>79</v>
      </c>
      <c r="Y2335" s="63" t="str">
        <f>IFERROR(IF(VLOOKUP(X2335,Listor!$T$6:$U$7,2,FALSE)&lt;O2335,TRUE),"")</f>
        <v/>
      </c>
      <c r="Z2335" s="87"/>
      <c r="AA2335" s="104"/>
    </row>
    <row r="2336" spans="2:27" x14ac:dyDescent="0.25">
      <c r="B2336" s="68" t="s">
        <v>68</v>
      </c>
      <c r="C2336" s="80" t="str">
        <f>IFERROR(VLOOKUP(B2336,Listor!$A$6:$B$62,2,FALSE),"")</f>
        <v/>
      </c>
      <c r="D2336" s="80" t="str">
        <f>IFERROR(VLOOKUP(B2336,Listor!$A$6:$C$62,3,FALSE),"")</f>
        <v/>
      </c>
      <c r="E2336" s="110" t="s">
        <v>79</v>
      </c>
      <c r="F2336" s="66"/>
      <c r="G2336" s="35" t="str">
        <f>IFERROR(VLOOKUP(B2336,Listor!$A$6:$G$62,7,FALSE),"")</f>
        <v/>
      </c>
      <c r="H2336" s="63" t="str">
        <f>IFERROR(VLOOKUP(B2336,Listor!$N$6:$O$47,2,FALSE),"")</f>
        <v/>
      </c>
      <c r="I2336" s="63" t="str">
        <f t="shared" si="109"/>
        <v/>
      </c>
      <c r="J2336" s="96" t="str">
        <f>IFERROR(VLOOKUP(B2336,Listor!$N$6:$P$47,3,FALSE)*I2336,"")</f>
        <v/>
      </c>
      <c r="K2336" s="81"/>
      <c r="L2336" s="88" t="str">
        <f>IFERROR((VLOOKUP(B2336,Listor!$N$6:$P$47,3,FALSE)*Biologiska!K2336)+(VLOOKUP(B2336,Listor!$N$6:$Q$47,4,FALSE)),"")</f>
        <v/>
      </c>
      <c r="M2336" s="63" t="str">
        <f t="shared" si="110"/>
        <v/>
      </c>
      <c r="N2336" s="75"/>
      <c r="O2336" s="84" t="str">
        <f t="shared" si="111"/>
        <v/>
      </c>
      <c r="P2336" s="107"/>
      <c r="Q2336" s="87" t="s">
        <v>79</v>
      </c>
      <c r="R2336" s="87"/>
      <c r="S2336" s="87"/>
      <c r="T2336" s="87"/>
      <c r="U2336" s="87"/>
      <c r="V2336" s="86" t="s">
        <v>79</v>
      </c>
      <c r="W2336" s="75"/>
      <c r="X2336" s="102" t="s">
        <v>79</v>
      </c>
      <c r="Y2336" s="63" t="str">
        <f>IFERROR(IF(VLOOKUP(X2336,Listor!$T$6:$U$7,2,FALSE)&lt;O2336,TRUE),"")</f>
        <v/>
      </c>
      <c r="Z2336" s="87"/>
      <c r="AA2336" s="104"/>
    </row>
    <row r="2337" spans="2:27" x14ac:dyDescent="0.25">
      <c r="B2337" s="68" t="s">
        <v>68</v>
      </c>
      <c r="C2337" s="80" t="str">
        <f>IFERROR(VLOOKUP(B2337,Listor!$A$6:$B$62,2,FALSE),"")</f>
        <v/>
      </c>
      <c r="D2337" s="80" t="str">
        <f>IFERROR(VLOOKUP(B2337,Listor!$A$6:$C$62,3,FALSE),"")</f>
        <v/>
      </c>
      <c r="E2337" s="110" t="s">
        <v>79</v>
      </c>
      <c r="F2337" s="66"/>
      <c r="G2337" s="35" t="str">
        <f>IFERROR(VLOOKUP(B2337,Listor!$A$6:$G$62,7,FALSE),"")</f>
        <v/>
      </c>
      <c r="H2337" s="63" t="str">
        <f>IFERROR(VLOOKUP(B2337,Listor!$N$6:$O$47,2,FALSE),"")</f>
        <v/>
      </c>
      <c r="I2337" s="63" t="str">
        <f t="shared" si="109"/>
        <v/>
      </c>
      <c r="J2337" s="96" t="str">
        <f>IFERROR(VLOOKUP(B2337,Listor!$N$6:$P$47,3,FALSE)*I2337,"")</f>
        <v/>
      </c>
      <c r="K2337" s="81"/>
      <c r="L2337" s="88" t="str">
        <f>IFERROR((VLOOKUP(B2337,Listor!$N$6:$P$47,3,FALSE)*Biologiska!K2337)+(VLOOKUP(B2337,Listor!$N$6:$Q$47,4,FALSE)),"")</f>
        <v/>
      </c>
      <c r="M2337" s="63" t="str">
        <f t="shared" si="110"/>
        <v/>
      </c>
      <c r="N2337" s="75"/>
      <c r="O2337" s="84" t="str">
        <f t="shared" si="111"/>
        <v/>
      </c>
      <c r="P2337" s="107"/>
      <c r="Q2337" s="87" t="s">
        <v>79</v>
      </c>
      <c r="R2337" s="87"/>
      <c r="S2337" s="87"/>
      <c r="T2337" s="87"/>
      <c r="U2337" s="87"/>
      <c r="V2337" s="86" t="s">
        <v>79</v>
      </c>
      <c r="W2337" s="75"/>
      <c r="X2337" s="102" t="s">
        <v>79</v>
      </c>
      <c r="Y2337" s="63" t="str">
        <f>IFERROR(IF(VLOOKUP(X2337,Listor!$T$6:$U$7,2,FALSE)&lt;O2337,TRUE),"")</f>
        <v/>
      </c>
      <c r="Z2337" s="87"/>
      <c r="AA2337" s="104"/>
    </row>
    <row r="2338" spans="2:27" x14ac:dyDescent="0.25">
      <c r="B2338" s="68" t="s">
        <v>68</v>
      </c>
      <c r="C2338" s="80" t="str">
        <f>IFERROR(VLOOKUP(B2338,Listor!$A$6:$B$62,2,FALSE),"")</f>
        <v/>
      </c>
      <c r="D2338" s="80" t="str">
        <f>IFERROR(VLOOKUP(B2338,Listor!$A$6:$C$62,3,FALSE),"")</f>
        <v/>
      </c>
      <c r="E2338" s="110" t="s">
        <v>79</v>
      </c>
      <c r="F2338" s="66"/>
      <c r="G2338" s="35" t="str">
        <f>IFERROR(VLOOKUP(B2338,Listor!$A$6:$G$62,7,FALSE),"")</f>
        <v/>
      </c>
      <c r="H2338" s="63" t="str">
        <f>IFERROR(VLOOKUP(B2338,Listor!$N$6:$O$47,2,FALSE),"")</f>
        <v/>
      </c>
      <c r="I2338" s="63" t="str">
        <f t="shared" si="109"/>
        <v/>
      </c>
      <c r="J2338" s="96" t="str">
        <f>IFERROR(VLOOKUP(B2338,Listor!$N$6:$P$47,3,FALSE)*I2338,"")</f>
        <v/>
      </c>
      <c r="K2338" s="81"/>
      <c r="L2338" s="88" t="str">
        <f>IFERROR((VLOOKUP(B2338,Listor!$N$6:$P$47,3,FALSE)*Biologiska!K2338)+(VLOOKUP(B2338,Listor!$N$6:$Q$47,4,FALSE)),"")</f>
        <v/>
      </c>
      <c r="M2338" s="63" t="str">
        <f t="shared" si="110"/>
        <v/>
      </c>
      <c r="N2338" s="75"/>
      <c r="O2338" s="84" t="str">
        <f t="shared" si="111"/>
        <v/>
      </c>
      <c r="P2338" s="107"/>
      <c r="Q2338" s="87" t="s">
        <v>79</v>
      </c>
      <c r="R2338" s="87"/>
      <c r="S2338" s="87"/>
      <c r="T2338" s="87"/>
      <c r="U2338" s="87"/>
      <c r="V2338" s="86" t="s">
        <v>79</v>
      </c>
      <c r="W2338" s="75"/>
      <c r="X2338" s="102" t="s">
        <v>79</v>
      </c>
      <c r="Y2338" s="63" t="str">
        <f>IFERROR(IF(VLOOKUP(X2338,Listor!$T$6:$U$7,2,FALSE)&lt;O2338,TRUE),"")</f>
        <v/>
      </c>
      <c r="Z2338" s="87"/>
      <c r="AA2338" s="104"/>
    </row>
    <row r="2339" spans="2:27" x14ac:dyDescent="0.25">
      <c r="B2339" s="68" t="s">
        <v>68</v>
      </c>
      <c r="C2339" s="80" t="str">
        <f>IFERROR(VLOOKUP(B2339,Listor!$A$6:$B$62,2,FALSE),"")</f>
        <v/>
      </c>
      <c r="D2339" s="80" t="str">
        <f>IFERROR(VLOOKUP(B2339,Listor!$A$6:$C$62,3,FALSE),"")</f>
        <v/>
      </c>
      <c r="E2339" s="110" t="s">
        <v>79</v>
      </c>
      <c r="F2339" s="66"/>
      <c r="G2339" s="35" t="str">
        <f>IFERROR(VLOOKUP(B2339,Listor!$A$6:$G$62,7,FALSE),"")</f>
        <v/>
      </c>
      <c r="H2339" s="63" t="str">
        <f>IFERROR(VLOOKUP(B2339,Listor!$N$6:$O$47,2,FALSE),"")</f>
        <v/>
      </c>
      <c r="I2339" s="63" t="str">
        <f t="shared" si="109"/>
        <v/>
      </c>
      <c r="J2339" s="96" t="str">
        <f>IFERROR(VLOOKUP(B2339,Listor!$N$6:$P$47,3,FALSE)*I2339,"")</f>
        <v/>
      </c>
      <c r="K2339" s="81"/>
      <c r="L2339" s="88" t="str">
        <f>IFERROR((VLOOKUP(B2339,Listor!$N$6:$P$47,3,FALSE)*Biologiska!K2339)+(VLOOKUP(B2339,Listor!$N$6:$Q$47,4,FALSE)),"")</f>
        <v/>
      </c>
      <c r="M2339" s="63" t="str">
        <f t="shared" si="110"/>
        <v/>
      </c>
      <c r="N2339" s="75"/>
      <c r="O2339" s="84" t="str">
        <f t="shared" si="111"/>
        <v/>
      </c>
      <c r="P2339" s="107"/>
      <c r="Q2339" s="87" t="s">
        <v>79</v>
      </c>
      <c r="R2339" s="87"/>
      <c r="S2339" s="87"/>
      <c r="T2339" s="87"/>
      <c r="U2339" s="87"/>
      <c r="V2339" s="86" t="s">
        <v>79</v>
      </c>
      <c r="W2339" s="75"/>
      <c r="X2339" s="102" t="s">
        <v>79</v>
      </c>
      <c r="Y2339" s="63" t="str">
        <f>IFERROR(IF(VLOOKUP(X2339,Listor!$T$6:$U$7,2,FALSE)&lt;O2339,TRUE),"")</f>
        <v/>
      </c>
      <c r="Z2339" s="87"/>
      <c r="AA2339" s="104"/>
    </row>
    <row r="2340" spans="2:27" x14ac:dyDescent="0.25">
      <c r="B2340" s="68" t="s">
        <v>68</v>
      </c>
      <c r="C2340" s="80" t="str">
        <f>IFERROR(VLOOKUP(B2340,Listor!$A$6:$B$62,2,FALSE),"")</f>
        <v/>
      </c>
      <c r="D2340" s="80" t="str">
        <f>IFERROR(VLOOKUP(B2340,Listor!$A$6:$C$62,3,FALSE),"")</f>
        <v/>
      </c>
      <c r="E2340" s="110" t="s">
        <v>79</v>
      </c>
      <c r="F2340" s="66"/>
      <c r="G2340" s="35" t="str">
        <f>IFERROR(VLOOKUP(B2340,Listor!$A$6:$G$62,7,FALSE),"")</f>
        <v/>
      </c>
      <c r="H2340" s="63" t="str">
        <f>IFERROR(VLOOKUP(B2340,Listor!$N$6:$O$47,2,FALSE),"")</f>
        <v/>
      </c>
      <c r="I2340" s="63" t="str">
        <f t="shared" si="109"/>
        <v/>
      </c>
      <c r="J2340" s="96" t="str">
        <f>IFERROR(VLOOKUP(B2340,Listor!$N$6:$P$47,3,FALSE)*I2340,"")</f>
        <v/>
      </c>
      <c r="K2340" s="81"/>
      <c r="L2340" s="88" t="str">
        <f>IFERROR((VLOOKUP(B2340,Listor!$N$6:$P$47,3,FALSE)*Biologiska!K2340)+(VLOOKUP(B2340,Listor!$N$6:$Q$47,4,FALSE)),"")</f>
        <v/>
      </c>
      <c r="M2340" s="63" t="str">
        <f t="shared" si="110"/>
        <v/>
      </c>
      <c r="N2340" s="75"/>
      <c r="O2340" s="84" t="str">
        <f t="shared" si="111"/>
        <v/>
      </c>
      <c r="P2340" s="107"/>
      <c r="Q2340" s="87" t="s">
        <v>79</v>
      </c>
      <c r="R2340" s="87"/>
      <c r="S2340" s="87"/>
      <c r="T2340" s="87"/>
      <c r="U2340" s="87"/>
      <c r="V2340" s="86" t="s">
        <v>79</v>
      </c>
      <c r="W2340" s="75"/>
      <c r="X2340" s="102" t="s">
        <v>79</v>
      </c>
      <c r="Y2340" s="63" t="str">
        <f>IFERROR(IF(VLOOKUP(X2340,Listor!$T$6:$U$7,2,FALSE)&lt;O2340,TRUE),"")</f>
        <v/>
      </c>
      <c r="Z2340" s="87"/>
      <c r="AA2340" s="104"/>
    </row>
    <row r="2341" spans="2:27" x14ac:dyDescent="0.25">
      <c r="B2341" s="68" t="s">
        <v>68</v>
      </c>
      <c r="C2341" s="80" t="str">
        <f>IFERROR(VLOOKUP(B2341,Listor!$A$6:$B$62,2,FALSE),"")</f>
        <v/>
      </c>
      <c r="D2341" s="80" t="str">
        <f>IFERROR(VLOOKUP(B2341,Listor!$A$6:$C$62,3,FALSE),"")</f>
        <v/>
      </c>
      <c r="E2341" s="110" t="s">
        <v>79</v>
      </c>
      <c r="F2341" s="66"/>
      <c r="G2341" s="35" t="str">
        <f>IFERROR(VLOOKUP(B2341,Listor!$A$6:$G$62,7,FALSE),"")</f>
        <v/>
      </c>
      <c r="H2341" s="63" t="str">
        <f>IFERROR(VLOOKUP(B2341,Listor!$N$6:$O$47,2,FALSE),"")</f>
        <v/>
      </c>
      <c r="I2341" s="63" t="str">
        <f t="shared" si="109"/>
        <v/>
      </c>
      <c r="J2341" s="96" t="str">
        <f>IFERROR(VLOOKUP(B2341,Listor!$N$6:$P$47,3,FALSE)*I2341,"")</f>
        <v/>
      </c>
      <c r="K2341" s="81"/>
      <c r="L2341" s="88" t="str">
        <f>IFERROR((VLOOKUP(B2341,Listor!$N$6:$P$47,3,FALSE)*Biologiska!K2341)+(VLOOKUP(B2341,Listor!$N$6:$Q$47,4,FALSE)),"")</f>
        <v/>
      </c>
      <c r="M2341" s="63" t="str">
        <f t="shared" si="110"/>
        <v/>
      </c>
      <c r="N2341" s="75"/>
      <c r="O2341" s="84" t="str">
        <f t="shared" si="111"/>
        <v/>
      </c>
      <c r="P2341" s="107"/>
      <c r="Q2341" s="87" t="s">
        <v>79</v>
      </c>
      <c r="R2341" s="87"/>
      <c r="S2341" s="87"/>
      <c r="T2341" s="87"/>
      <c r="U2341" s="87"/>
      <c r="V2341" s="86" t="s">
        <v>79</v>
      </c>
      <c r="W2341" s="75"/>
      <c r="X2341" s="102" t="s">
        <v>79</v>
      </c>
      <c r="Y2341" s="63" t="str">
        <f>IFERROR(IF(VLOOKUP(X2341,Listor!$T$6:$U$7,2,FALSE)&lt;O2341,TRUE),"")</f>
        <v/>
      </c>
      <c r="Z2341" s="87"/>
      <c r="AA2341" s="104"/>
    </row>
    <row r="2342" spans="2:27" x14ac:dyDescent="0.25">
      <c r="B2342" s="68" t="s">
        <v>68</v>
      </c>
      <c r="C2342" s="80" t="str">
        <f>IFERROR(VLOOKUP(B2342,Listor!$A$6:$B$62,2,FALSE),"")</f>
        <v/>
      </c>
      <c r="D2342" s="80" t="str">
        <f>IFERROR(VLOOKUP(B2342,Listor!$A$6:$C$62,3,FALSE),"")</f>
        <v/>
      </c>
      <c r="E2342" s="110" t="s">
        <v>79</v>
      </c>
      <c r="F2342" s="66"/>
      <c r="G2342" s="35" t="str">
        <f>IFERROR(VLOOKUP(B2342,Listor!$A$6:$G$62,7,FALSE),"")</f>
        <v/>
      </c>
      <c r="H2342" s="63" t="str">
        <f>IFERROR(VLOOKUP(B2342,Listor!$N$6:$O$47,2,FALSE),"")</f>
        <v/>
      </c>
      <c r="I2342" s="63" t="str">
        <f t="shared" si="109"/>
        <v/>
      </c>
      <c r="J2342" s="96" t="str">
        <f>IFERROR(VLOOKUP(B2342,Listor!$N$6:$P$47,3,FALSE)*I2342,"")</f>
        <v/>
      </c>
      <c r="K2342" s="81"/>
      <c r="L2342" s="88" t="str">
        <f>IFERROR((VLOOKUP(B2342,Listor!$N$6:$P$47,3,FALSE)*Biologiska!K2342)+(VLOOKUP(B2342,Listor!$N$6:$Q$47,4,FALSE)),"")</f>
        <v/>
      </c>
      <c r="M2342" s="63" t="str">
        <f t="shared" si="110"/>
        <v/>
      </c>
      <c r="N2342" s="75"/>
      <c r="O2342" s="84" t="str">
        <f t="shared" si="111"/>
        <v/>
      </c>
      <c r="P2342" s="107"/>
      <c r="Q2342" s="87" t="s">
        <v>79</v>
      </c>
      <c r="R2342" s="87"/>
      <c r="S2342" s="87"/>
      <c r="T2342" s="87"/>
      <c r="U2342" s="87"/>
      <c r="V2342" s="86" t="s">
        <v>79</v>
      </c>
      <c r="W2342" s="75"/>
      <c r="X2342" s="102" t="s">
        <v>79</v>
      </c>
      <c r="Y2342" s="63" t="str">
        <f>IFERROR(IF(VLOOKUP(X2342,Listor!$T$6:$U$7,2,FALSE)&lt;O2342,TRUE),"")</f>
        <v/>
      </c>
      <c r="Z2342" s="87"/>
      <c r="AA2342" s="104"/>
    </row>
    <row r="2343" spans="2:27" x14ac:dyDescent="0.25">
      <c r="B2343" s="68" t="s">
        <v>68</v>
      </c>
      <c r="C2343" s="80" t="str">
        <f>IFERROR(VLOOKUP(B2343,Listor!$A$6:$B$62,2,FALSE),"")</f>
        <v/>
      </c>
      <c r="D2343" s="80" t="str">
        <f>IFERROR(VLOOKUP(B2343,Listor!$A$6:$C$62,3,FALSE),"")</f>
        <v/>
      </c>
      <c r="E2343" s="110" t="s">
        <v>79</v>
      </c>
      <c r="F2343" s="66"/>
      <c r="G2343" s="35" t="str">
        <f>IFERROR(VLOOKUP(B2343,Listor!$A$6:$G$62,7,FALSE),"")</f>
        <v/>
      </c>
      <c r="H2343" s="63" t="str">
        <f>IFERROR(VLOOKUP(B2343,Listor!$N$6:$O$47,2,FALSE),"")</f>
        <v/>
      </c>
      <c r="I2343" s="63" t="str">
        <f t="shared" si="109"/>
        <v/>
      </c>
      <c r="J2343" s="96" t="str">
        <f>IFERROR(VLOOKUP(B2343,Listor!$N$6:$P$47,3,FALSE)*I2343,"")</f>
        <v/>
      </c>
      <c r="K2343" s="81"/>
      <c r="L2343" s="88" t="str">
        <f>IFERROR((VLOOKUP(B2343,Listor!$N$6:$P$47,3,FALSE)*Biologiska!K2343)+(VLOOKUP(B2343,Listor!$N$6:$Q$47,4,FALSE)),"")</f>
        <v/>
      </c>
      <c r="M2343" s="63" t="str">
        <f t="shared" si="110"/>
        <v/>
      </c>
      <c r="N2343" s="75"/>
      <c r="O2343" s="84" t="str">
        <f t="shared" si="111"/>
        <v/>
      </c>
      <c r="P2343" s="107"/>
      <c r="Q2343" s="87" t="s">
        <v>79</v>
      </c>
      <c r="R2343" s="87"/>
      <c r="S2343" s="87"/>
      <c r="T2343" s="87"/>
      <c r="U2343" s="87"/>
      <c r="V2343" s="86" t="s">
        <v>79</v>
      </c>
      <c r="W2343" s="75"/>
      <c r="X2343" s="102" t="s">
        <v>79</v>
      </c>
      <c r="Y2343" s="63" t="str">
        <f>IFERROR(IF(VLOOKUP(X2343,Listor!$T$6:$U$7,2,FALSE)&lt;O2343,TRUE),"")</f>
        <v/>
      </c>
      <c r="Z2343" s="87"/>
      <c r="AA2343" s="104"/>
    </row>
    <row r="2344" spans="2:27" x14ac:dyDescent="0.25">
      <c r="B2344" s="68" t="s">
        <v>68</v>
      </c>
      <c r="C2344" s="80" t="str">
        <f>IFERROR(VLOOKUP(B2344,Listor!$A$6:$B$62,2,FALSE),"")</f>
        <v/>
      </c>
      <c r="D2344" s="80" t="str">
        <f>IFERROR(VLOOKUP(B2344,Listor!$A$6:$C$62,3,FALSE),"")</f>
        <v/>
      </c>
      <c r="E2344" s="110" t="s">
        <v>79</v>
      </c>
      <c r="F2344" s="66"/>
      <c r="G2344" s="35" t="str">
        <f>IFERROR(VLOOKUP(B2344,Listor!$A$6:$G$62,7,FALSE),"")</f>
        <v/>
      </c>
      <c r="H2344" s="63" t="str">
        <f>IFERROR(VLOOKUP(B2344,Listor!$N$6:$O$47,2,FALSE),"")</f>
        <v/>
      </c>
      <c r="I2344" s="63" t="str">
        <f t="shared" si="109"/>
        <v/>
      </c>
      <c r="J2344" s="96" t="str">
        <f>IFERROR(VLOOKUP(B2344,Listor!$N$6:$P$47,3,FALSE)*I2344,"")</f>
        <v/>
      </c>
      <c r="K2344" s="81"/>
      <c r="L2344" s="88" t="str">
        <f>IFERROR((VLOOKUP(B2344,Listor!$N$6:$P$47,3,FALSE)*Biologiska!K2344)+(VLOOKUP(B2344,Listor!$N$6:$Q$47,4,FALSE)),"")</f>
        <v/>
      </c>
      <c r="M2344" s="63" t="str">
        <f t="shared" si="110"/>
        <v/>
      </c>
      <c r="N2344" s="75"/>
      <c r="O2344" s="84" t="str">
        <f t="shared" si="111"/>
        <v/>
      </c>
      <c r="P2344" s="107"/>
      <c r="Q2344" s="87" t="s">
        <v>79</v>
      </c>
      <c r="R2344" s="87"/>
      <c r="S2344" s="87"/>
      <c r="T2344" s="87"/>
      <c r="U2344" s="87"/>
      <c r="V2344" s="86" t="s">
        <v>79</v>
      </c>
      <c r="W2344" s="75"/>
      <c r="X2344" s="102" t="s">
        <v>79</v>
      </c>
      <c r="Y2344" s="63" t="str">
        <f>IFERROR(IF(VLOOKUP(X2344,Listor!$T$6:$U$7,2,FALSE)&lt;O2344,TRUE),"")</f>
        <v/>
      </c>
      <c r="Z2344" s="87"/>
      <c r="AA2344" s="104"/>
    </row>
    <row r="2345" spans="2:27" x14ac:dyDescent="0.25">
      <c r="B2345" s="68" t="s">
        <v>68</v>
      </c>
      <c r="C2345" s="80" t="str">
        <f>IFERROR(VLOOKUP(B2345,Listor!$A$6:$B$62,2,FALSE),"")</f>
        <v/>
      </c>
      <c r="D2345" s="80" t="str">
        <f>IFERROR(VLOOKUP(B2345,Listor!$A$6:$C$62,3,FALSE),"")</f>
        <v/>
      </c>
      <c r="E2345" s="110" t="s">
        <v>79</v>
      </c>
      <c r="F2345" s="66"/>
      <c r="G2345" s="35" t="str">
        <f>IFERROR(VLOOKUP(B2345,Listor!$A$6:$G$62,7,FALSE),"")</f>
        <v/>
      </c>
      <c r="H2345" s="63" t="str">
        <f>IFERROR(VLOOKUP(B2345,Listor!$N$6:$O$47,2,FALSE),"")</f>
        <v/>
      </c>
      <c r="I2345" s="63" t="str">
        <f t="shared" ref="I2345:I2408" si="112">IFERROR(F2345*H2345,"")</f>
        <v/>
      </c>
      <c r="J2345" s="96" t="str">
        <f>IFERROR(VLOOKUP(B2345,Listor!$N$6:$P$47,3,FALSE)*I2345,"")</f>
        <v/>
      </c>
      <c r="K2345" s="81"/>
      <c r="L2345" s="88" t="str">
        <f>IFERROR((VLOOKUP(B2345,Listor!$N$6:$P$47,3,FALSE)*Biologiska!K2345)+(VLOOKUP(B2345,Listor!$N$6:$Q$47,4,FALSE)),"")</f>
        <v/>
      </c>
      <c r="M2345" s="63" t="str">
        <f t="shared" ref="M2345:M2408" si="113">IFERROR(I2345*L2345,"")</f>
        <v/>
      </c>
      <c r="N2345" s="75"/>
      <c r="O2345" s="84" t="str">
        <f t="shared" ref="O2345:O2408" si="114">IF(ISBLANK(K2345),"",IFERROR(((83.8-K2345)/83.8)*100,""))</f>
        <v/>
      </c>
      <c r="P2345" s="107"/>
      <c r="Q2345" s="87" t="s">
        <v>79</v>
      </c>
      <c r="R2345" s="87"/>
      <c r="S2345" s="87"/>
      <c r="T2345" s="87"/>
      <c r="U2345" s="87"/>
      <c r="V2345" s="86" t="s">
        <v>79</v>
      </c>
      <c r="W2345" s="75"/>
      <c r="X2345" s="102" t="s">
        <v>79</v>
      </c>
      <c r="Y2345" s="63" t="str">
        <f>IFERROR(IF(VLOOKUP(X2345,Listor!$T$6:$U$7,2,FALSE)&lt;O2345,TRUE),"")</f>
        <v/>
      </c>
      <c r="Z2345" s="87"/>
      <c r="AA2345" s="104"/>
    </row>
    <row r="2346" spans="2:27" x14ac:dyDescent="0.25">
      <c r="B2346" s="68" t="s">
        <v>68</v>
      </c>
      <c r="C2346" s="80" t="str">
        <f>IFERROR(VLOOKUP(B2346,Listor!$A$6:$B$62,2,FALSE),"")</f>
        <v/>
      </c>
      <c r="D2346" s="80" t="str">
        <f>IFERROR(VLOOKUP(B2346,Listor!$A$6:$C$62,3,FALSE),"")</f>
        <v/>
      </c>
      <c r="E2346" s="110" t="s">
        <v>79</v>
      </c>
      <c r="F2346" s="66"/>
      <c r="G2346" s="35" t="str">
        <f>IFERROR(VLOOKUP(B2346,Listor!$A$6:$G$62,7,FALSE),"")</f>
        <v/>
      </c>
      <c r="H2346" s="63" t="str">
        <f>IFERROR(VLOOKUP(B2346,Listor!$N$6:$O$47,2,FALSE),"")</f>
        <v/>
      </c>
      <c r="I2346" s="63" t="str">
        <f t="shared" si="112"/>
        <v/>
      </c>
      <c r="J2346" s="96" t="str">
        <f>IFERROR(VLOOKUP(B2346,Listor!$N$6:$P$47,3,FALSE)*I2346,"")</f>
        <v/>
      </c>
      <c r="K2346" s="81"/>
      <c r="L2346" s="88" t="str">
        <f>IFERROR((VLOOKUP(B2346,Listor!$N$6:$P$47,3,FALSE)*Biologiska!K2346)+(VLOOKUP(B2346,Listor!$N$6:$Q$47,4,FALSE)),"")</f>
        <v/>
      </c>
      <c r="M2346" s="63" t="str">
        <f t="shared" si="113"/>
        <v/>
      </c>
      <c r="N2346" s="75"/>
      <c r="O2346" s="84" t="str">
        <f t="shared" si="114"/>
        <v/>
      </c>
      <c r="P2346" s="107"/>
      <c r="Q2346" s="87" t="s">
        <v>79</v>
      </c>
      <c r="R2346" s="87"/>
      <c r="S2346" s="87"/>
      <c r="T2346" s="87"/>
      <c r="U2346" s="87"/>
      <c r="V2346" s="86" t="s">
        <v>79</v>
      </c>
      <c r="W2346" s="75"/>
      <c r="X2346" s="102" t="s">
        <v>79</v>
      </c>
      <c r="Y2346" s="63" t="str">
        <f>IFERROR(IF(VLOOKUP(X2346,Listor!$T$6:$U$7,2,FALSE)&lt;O2346,TRUE),"")</f>
        <v/>
      </c>
      <c r="Z2346" s="87"/>
      <c r="AA2346" s="104"/>
    </row>
    <row r="2347" spans="2:27" x14ac:dyDescent="0.25">
      <c r="B2347" s="68" t="s">
        <v>68</v>
      </c>
      <c r="C2347" s="80" t="str">
        <f>IFERROR(VLOOKUP(B2347,Listor!$A$6:$B$62,2,FALSE),"")</f>
        <v/>
      </c>
      <c r="D2347" s="80" t="str">
        <f>IFERROR(VLOOKUP(B2347,Listor!$A$6:$C$62,3,FALSE),"")</f>
        <v/>
      </c>
      <c r="E2347" s="110" t="s">
        <v>79</v>
      </c>
      <c r="F2347" s="66"/>
      <c r="G2347" s="35" t="str">
        <f>IFERROR(VLOOKUP(B2347,Listor!$A$6:$G$62,7,FALSE),"")</f>
        <v/>
      </c>
      <c r="H2347" s="63" t="str">
        <f>IFERROR(VLOOKUP(B2347,Listor!$N$6:$O$47,2,FALSE),"")</f>
        <v/>
      </c>
      <c r="I2347" s="63" t="str">
        <f t="shared" si="112"/>
        <v/>
      </c>
      <c r="J2347" s="96" t="str">
        <f>IFERROR(VLOOKUP(B2347,Listor!$N$6:$P$47,3,FALSE)*I2347,"")</f>
        <v/>
      </c>
      <c r="K2347" s="81"/>
      <c r="L2347" s="88" t="str">
        <f>IFERROR((VLOOKUP(B2347,Listor!$N$6:$P$47,3,FALSE)*Biologiska!K2347)+(VLOOKUP(B2347,Listor!$N$6:$Q$47,4,FALSE)),"")</f>
        <v/>
      </c>
      <c r="M2347" s="63" t="str">
        <f t="shared" si="113"/>
        <v/>
      </c>
      <c r="N2347" s="75"/>
      <c r="O2347" s="84" t="str">
        <f t="shared" si="114"/>
        <v/>
      </c>
      <c r="P2347" s="107"/>
      <c r="Q2347" s="87" t="s">
        <v>79</v>
      </c>
      <c r="R2347" s="87"/>
      <c r="S2347" s="87"/>
      <c r="T2347" s="87"/>
      <c r="U2347" s="87"/>
      <c r="V2347" s="86" t="s">
        <v>79</v>
      </c>
      <c r="W2347" s="75"/>
      <c r="X2347" s="102" t="s">
        <v>79</v>
      </c>
      <c r="Y2347" s="63" t="str">
        <f>IFERROR(IF(VLOOKUP(X2347,Listor!$T$6:$U$7,2,FALSE)&lt;O2347,TRUE),"")</f>
        <v/>
      </c>
      <c r="Z2347" s="87"/>
      <c r="AA2347" s="104"/>
    </row>
    <row r="2348" spans="2:27" x14ac:dyDescent="0.25">
      <c r="B2348" s="68" t="s">
        <v>68</v>
      </c>
      <c r="C2348" s="80" t="str">
        <f>IFERROR(VLOOKUP(B2348,Listor!$A$6:$B$62,2,FALSE),"")</f>
        <v/>
      </c>
      <c r="D2348" s="80" t="str">
        <f>IFERROR(VLOOKUP(B2348,Listor!$A$6:$C$62,3,FALSE),"")</f>
        <v/>
      </c>
      <c r="E2348" s="110" t="s">
        <v>79</v>
      </c>
      <c r="F2348" s="66"/>
      <c r="G2348" s="35" t="str">
        <f>IFERROR(VLOOKUP(B2348,Listor!$A$6:$G$62,7,FALSE),"")</f>
        <v/>
      </c>
      <c r="H2348" s="63" t="str">
        <f>IFERROR(VLOOKUP(B2348,Listor!$N$6:$O$47,2,FALSE),"")</f>
        <v/>
      </c>
      <c r="I2348" s="63" t="str">
        <f t="shared" si="112"/>
        <v/>
      </c>
      <c r="J2348" s="96" t="str">
        <f>IFERROR(VLOOKUP(B2348,Listor!$N$6:$P$47,3,FALSE)*I2348,"")</f>
        <v/>
      </c>
      <c r="K2348" s="81"/>
      <c r="L2348" s="88" t="str">
        <f>IFERROR((VLOOKUP(B2348,Listor!$N$6:$P$47,3,FALSE)*Biologiska!K2348)+(VLOOKUP(B2348,Listor!$N$6:$Q$47,4,FALSE)),"")</f>
        <v/>
      </c>
      <c r="M2348" s="63" t="str">
        <f t="shared" si="113"/>
        <v/>
      </c>
      <c r="N2348" s="75"/>
      <c r="O2348" s="84" t="str">
        <f t="shared" si="114"/>
        <v/>
      </c>
      <c r="P2348" s="107"/>
      <c r="Q2348" s="87" t="s">
        <v>79</v>
      </c>
      <c r="R2348" s="87"/>
      <c r="S2348" s="87"/>
      <c r="T2348" s="87"/>
      <c r="U2348" s="87"/>
      <c r="V2348" s="86" t="s">
        <v>79</v>
      </c>
      <c r="W2348" s="75"/>
      <c r="X2348" s="102" t="s">
        <v>79</v>
      </c>
      <c r="Y2348" s="63" t="str">
        <f>IFERROR(IF(VLOOKUP(X2348,Listor!$T$6:$U$7,2,FALSE)&lt;O2348,TRUE),"")</f>
        <v/>
      </c>
      <c r="Z2348" s="87"/>
      <c r="AA2348" s="104"/>
    </row>
    <row r="2349" spans="2:27" x14ac:dyDescent="0.25">
      <c r="B2349" s="68" t="s">
        <v>68</v>
      </c>
      <c r="C2349" s="80" t="str">
        <f>IFERROR(VLOOKUP(B2349,Listor!$A$6:$B$62,2,FALSE),"")</f>
        <v/>
      </c>
      <c r="D2349" s="80" t="str">
        <f>IFERROR(VLOOKUP(B2349,Listor!$A$6:$C$62,3,FALSE),"")</f>
        <v/>
      </c>
      <c r="E2349" s="110" t="s">
        <v>79</v>
      </c>
      <c r="F2349" s="66"/>
      <c r="G2349" s="35" t="str">
        <f>IFERROR(VLOOKUP(B2349,Listor!$A$6:$G$62,7,FALSE),"")</f>
        <v/>
      </c>
      <c r="H2349" s="63" t="str">
        <f>IFERROR(VLOOKUP(B2349,Listor!$N$6:$O$47,2,FALSE),"")</f>
        <v/>
      </c>
      <c r="I2349" s="63" t="str">
        <f t="shared" si="112"/>
        <v/>
      </c>
      <c r="J2349" s="96" t="str">
        <f>IFERROR(VLOOKUP(B2349,Listor!$N$6:$P$47,3,FALSE)*I2349,"")</f>
        <v/>
      </c>
      <c r="K2349" s="81"/>
      <c r="L2349" s="88" t="str">
        <f>IFERROR((VLOOKUP(B2349,Listor!$N$6:$P$47,3,FALSE)*Biologiska!K2349)+(VLOOKUP(B2349,Listor!$N$6:$Q$47,4,FALSE)),"")</f>
        <v/>
      </c>
      <c r="M2349" s="63" t="str">
        <f t="shared" si="113"/>
        <v/>
      </c>
      <c r="N2349" s="75"/>
      <c r="O2349" s="84" t="str">
        <f t="shared" si="114"/>
        <v/>
      </c>
      <c r="P2349" s="107"/>
      <c r="Q2349" s="87" t="s">
        <v>79</v>
      </c>
      <c r="R2349" s="87"/>
      <c r="S2349" s="87"/>
      <c r="T2349" s="87"/>
      <c r="U2349" s="87"/>
      <c r="V2349" s="86" t="s">
        <v>79</v>
      </c>
      <c r="W2349" s="75"/>
      <c r="X2349" s="102" t="s">
        <v>79</v>
      </c>
      <c r="Y2349" s="63" t="str">
        <f>IFERROR(IF(VLOOKUP(X2349,Listor!$T$6:$U$7,2,FALSE)&lt;O2349,TRUE),"")</f>
        <v/>
      </c>
      <c r="Z2349" s="87"/>
      <c r="AA2349" s="104"/>
    </row>
    <row r="2350" spans="2:27" x14ac:dyDescent="0.25">
      <c r="B2350" s="68" t="s">
        <v>68</v>
      </c>
      <c r="C2350" s="80" t="str">
        <f>IFERROR(VLOOKUP(B2350,Listor!$A$6:$B$62,2,FALSE),"")</f>
        <v/>
      </c>
      <c r="D2350" s="80" t="str">
        <f>IFERROR(VLOOKUP(B2350,Listor!$A$6:$C$62,3,FALSE),"")</f>
        <v/>
      </c>
      <c r="E2350" s="110" t="s">
        <v>79</v>
      </c>
      <c r="F2350" s="66"/>
      <c r="G2350" s="35" t="str">
        <f>IFERROR(VLOOKUP(B2350,Listor!$A$6:$G$62,7,FALSE),"")</f>
        <v/>
      </c>
      <c r="H2350" s="63" t="str">
        <f>IFERROR(VLOOKUP(B2350,Listor!$N$6:$O$47,2,FALSE),"")</f>
        <v/>
      </c>
      <c r="I2350" s="63" t="str">
        <f t="shared" si="112"/>
        <v/>
      </c>
      <c r="J2350" s="96" t="str">
        <f>IFERROR(VLOOKUP(B2350,Listor!$N$6:$P$47,3,FALSE)*I2350,"")</f>
        <v/>
      </c>
      <c r="K2350" s="81"/>
      <c r="L2350" s="88" t="str">
        <f>IFERROR((VLOOKUP(B2350,Listor!$N$6:$P$47,3,FALSE)*Biologiska!K2350)+(VLOOKUP(B2350,Listor!$N$6:$Q$47,4,FALSE)),"")</f>
        <v/>
      </c>
      <c r="M2350" s="63" t="str">
        <f t="shared" si="113"/>
        <v/>
      </c>
      <c r="N2350" s="75"/>
      <c r="O2350" s="84" t="str">
        <f t="shared" si="114"/>
        <v/>
      </c>
      <c r="P2350" s="107"/>
      <c r="Q2350" s="87" t="s">
        <v>79</v>
      </c>
      <c r="R2350" s="87"/>
      <c r="S2350" s="87"/>
      <c r="T2350" s="87"/>
      <c r="U2350" s="87"/>
      <c r="V2350" s="86" t="s">
        <v>79</v>
      </c>
      <c r="W2350" s="75"/>
      <c r="X2350" s="102" t="s">
        <v>79</v>
      </c>
      <c r="Y2350" s="63" t="str">
        <f>IFERROR(IF(VLOOKUP(X2350,Listor!$T$6:$U$7,2,FALSE)&lt;O2350,TRUE),"")</f>
        <v/>
      </c>
      <c r="Z2350" s="87"/>
      <c r="AA2350" s="104"/>
    </row>
    <row r="2351" spans="2:27" x14ac:dyDescent="0.25">
      <c r="B2351" s="68" t="s">
        <v>68</v>
      </c>
      <c r="C2351" s="80" t="str">
        <f>IFERROR(VLOOKUP(B2351,Listor!$A$6:$B$62,2,FALSE),"")</f>
        <v/>
      </c>
      <c r="D2351" s="80" t="str">
        <f>IFERROR(VLOOKUP(B2351,Listor!$A$6:$C$62,3,FALSE),"")</f>
        <v/>
      </c>
      <c r="E2351" s="110" t="s">
        <v>79</v>
      </c>
      <c r="F2351" s="66"/>
      <c r="G2351" s="35" t="str">
        <f>IFERROR(VLOOKUP(B2351,Listor!$A$6:$G$62,7,FALSE),"")</f>
        <v/>
      </c>
      <c r="H2351" s="63" t="str">
        <f>IFERROR(VLOOKUP(B2351,Listor!$N$6:$O$47,2,FALSE),"")</f>
        <v/>
      </c>
      <c r="I2351" s="63" t="str">
        <f t="shared" si="112"/>
        <v/>
      </c>
      <c r="J2351" s="96" t="str">
        <f>IFERROR(VLOOKUP(B2351,Listor!$N$6:$P$47,3,FALSE)*I2351,"")</f>
        <v/>
      </c>
      <c r="K2351" s="81"/>
      <c r="L2351" s="88" t="str">
        <f>IFERROR((VLOOKUP(B2351,Listor!$N$6:$P$47,3,FALSE)*Biologiska!K2351)+(VLOOKUP(B2351,Listor!$N$6:$Q$47,4,FALSE)),"")</f>
        <v/>
      </c>
      <c r="M2351" s="63" t="str">
        <f t="shared" si="113"/>
        <v/>
      </c>
      <c r="N2351" s="75"/>
      <c r="O2351" s="84" t="str">
        <f t="shared" si="114"/>
        <v/>
      </c>
      <c r="P2351" s="107"/>
      <c r="Q2351" s="87" t="s">
        <v>79</v>
      </c>
      <c r="R2351" s="87"/>
      <c r="S2351" s="87"/>
      <c r="T2351" s="87"/>
      <c r="U2351" s="87"/>
      <c r="V2351" s="86" t="s">
        <v>79</v>
      </c>
      <c r="W2351" s="75"/>
      <c r="X2351" s="102" t="s">
        <v>79</v>
      </c>
      <c r="Y2351" s="63" t="str">
        <f>IFERROR(IF(VLOOKUP(X2351,Listor!$T$6:$U$7,2,FALSE)&lt;O2351,TRUE),"")</f>
        <v/>
      </c>
      <c r="Z2351" s="87"/>
      <c r="AA2351" s="104"/>
    </row>
    <row r="2352" spans="2:27" x14ac:dyDescent="0.25">
      <c r="B2352" s="68" t="s">
        <v>68</v>
      </c>
      <c r="C2352" s="80" t="str">
        <f>IFERROR(VLOOKUP(B2352,Listor!$A$6:$B$62,2,FALSE),"")</f>
        <v/>
      </c>
      <c r="D2352" s="80" t="str">
        <f>IFERROR(VLOOKUP(B2352,Listor!$A$6:$C$62,3,FALSE),"")</f>
        <v/>
      </c>
      <c r="E2352" s="110" t="s">
        <v>79</v>
      </c>
      <c r="F2352" s="66"/>
      <c r="G2352" s="35" t="str">
        <f>IFERROR(VLOOKUP(B2352,Listor!$A$6:$G$62,7,FALSE),"")</f>
        <v/>
      </c>
      <c r="H2352" s="63" t="str">
        <f>IFERROR(VLOOKUP(B2352,Listor!$N$6:$O$47,2,FALSE),"")</f>
        <v/>
      </c>
      <c r="I2352" s="63" t="str">
        <f t="shared" si="112"/>
        <v/>
      </c>
      <c r="J2352" s="96" t="str">
        <f>IFERROR(VLOOKUP(B2352,Listor!$N$6:$P$47,3,FALSE)*I2352,"")</f>
        <v/>
      </c>
      <c r="K2352" s="81"/>
      <c r="L2352" s="88" t="str">
        <f>IFERROR((VLOOKUP(B2352,Listor!$N$6:$P$47,3,FALSE)*Biologiska!K2352)+(VLOOKUP(B2352,Listor!$N$6:$Q$47,4,FALSE)),"")</f>
        <v/>
      </c>
      <c r="M2352" s="63" t="str">
        <f t="shared" si="113"/>
        <v/>
      </c>
      <c r="N2352" s="75"/>
      <c r="O2352" s="84" t="str">
        <f t="shared" si="114"/>
        <v/>
      </c>
      <c r="P2352" s="107"/>
      <c r="Q2352" s="87" t="s">
        <v>79</v>
      </c>
      <c r="R2352" s="87"/>
      <c r="S2352" s="87"/>
      <c r="T2352" s="87"/>
      <c r="U2352" s="87"/>
      <c r="V2352" s="86" t="s">
        <v>79</v>
      </c>
      <c r="W2352" s="75"/>
      <c r="X2352" s="102" t="s">
        <v>79</v>
      </c>
      <c r="Y2352" s="63" t="str">
        <f>IFERROR(IF(VLOOKUP(X2352,Listor!$T$6:$U$7,2,FALSE)&lt;O2352,TRUE),"")</f>
        <v/>
      </c>
      <c r="Z2352" s="87"/>
      <c r="AA2352" s="104"/>
    </row>
    <row r="2353" spans="2:27" x14ac:dyDescent="0.25">
      <c r="B2353" s="68" t="s">
        <v>68</v>
      </c>
      <c r="C2353" s="80" t="str">
        <f>IFERROR(VLOOKUP(B2353,Listor!$A$6:$B$62,2,FALSE),"")</f>
        <v/>
      </c>
      <c r="D2353" s="80" t="str">
        <f>IFERROR(VLOOKUP(B2353,Listor!$A$6:$C$62,3,FALSE),"")</f>
        <v/>
      </c>
      <c r="E2353" s="110" t="s">
        <v>79</v>
      </c>
      <c r="F2353" s="66"/>
      <c r="G2353" s="35" t="str">
        <f>IFERROR(VLOOKUP(B2353,Listor!$A$6:$G$62,7,FALSE),"")</f>
        <v/>
      </c>
      <c r="H2353" s="63" t="str">
        <f>IFERROR(VLOOKUP(B2353,Listor!$N$6:$O$47,2,FALSE),"")</f>
        <v/>
      </c>
      <c r="I2353" s="63" t="str">
        <f t="shared" si="112"/>
        <v/>
      </c>
      <c r="J2353" s="96" t="str">
        <f>IFERROR(VLOOKUP(B2353,Listor!$N$6:$P$47,3,FALSE)*I2353,"")</f>
        <v/>
      </c>
      <c r="K2353" s="81"/>
      <c r="L2353" s="88" t="str">
        <f>IFERROR((VLOOKUP(B2353,Listor!$N$6:$P$47,3,FALSE)*Biologiska!K2353)+(VLOOKUP(B2353,Listor!$N$6:$Q$47,4,FALSE)),"")</f>
        <v/>
      </c>
      <c r="M2353" s="63" t="str">
        <f t="shared" si="113"/>
        <v/>
      </c>
      <c r="N2353" s="75"/>
      <c r="O2353" s="84" t="str">
        <f t="shared" si="114"/>
        <v/>
      </c>
      <c r="P2353" s="107"/>
      <c r="Q2353" s="87" t="s">
        <v>79</v>
      </c>
      <c r="R2353" s="87"/>
      <c r="S2353" s="87"/>
      <c r="T2353" s="87"/>
      <c r="U2353" s="87"/>
      <c r="V2353" s="86" t="s">
        <v>79</v>
      </c>
      <c r="W2353" s="75"/>
      <c r="X2353" s="102" t="s">
        <v>79</v>
      </c>
      <c r="Y2353" s="63" t="str">
        <f>IFERROR(IF(VLOOKUP(X2353,Listor!$T$6:$U$7,2,FALSE)&lt;O2353,TRUE),"")</f>
        <v/>
      </c>
      <c r="Z2353" s="87"/>
      <c r="AA2353" s="104"/>
    </row>
    <row r="2354" spans="2:27" x14ac:dyDescent="0.25">
      <c r="B2354" s="68" t="s">
        <v>68</v>
      </c>
      <c r="C2354" s="80" t="str">
        <f>IFERROR(VLOOKUP(B2354,Listor!$A$6:$B$62,2,FALSE),"")</f>
        <v/>
      </c>
      <c r="D2354" s="80" t="str">
        <f>IFERROR(VLOOKUP(B2354,Listor!$A$6:$C$62,3,FALSE),"")</f>
        <v/>
      </c>
      <c r="E2354" s="110" t="s">
        <v>79</v>
      </c>
      <c r="F2354" s="66"/>
      <c r="G2354" s="35" t="str">
        <f>IFERROR(VLOOKUP(B2354,Listor!$A$6:$G$62,7,FALSE),"")</f>
        <v/>
      </c>
      <c r="H2354" s="63" t="str">
        <f>IFERROR(VLOOKUP(B2354,Listor!$N$6:$O$47,2,FALSE),"")</f>
        <v/>
      </c>
      <c r="I2354" s="63" t="str">
        <f t="shared" si="112"/>
        <v/>
      </c>
      <c r="J2354" s="96" t="str">
        <f>IFERROR(VLOOKUP(B2354,Listor!$N$6:$P$47,3,FALSE)*I2354,"")</f>
        <v/>
      </c>
      <c r="K2354" s="81"/>
      <c r="L2354" s="88" t="str">
        <f>IFERROR((VLOOKUP(B2354,Listor!$N$6:$P$47,3,FALSE)*Biologiska!K2354)+(VLOOKUP(B2354,Listor!$N$6:$Q$47,4,FALSE)),"")</f>
        <v/>
      </c>
      <c r="M2354" s="63" t="str">
        <f t="shared" si="113"/>
        <v/>
      </c>
      <c r="N2354" s="75"/>
      <c r="O2354" s="84" t="str">
        <f t="shared" si="114"/>
        <v/>
      </c>
      <c r="P2354" s="107"/>
      <c r="Q2354" s="87" t="s">
        <v>79</v>
      </c>
      <c r="R2354" s="87"/>
      <c r="S2354" s="87"/>
      <c r="T2354" s="87"/>
      <c r="U2354" s="87"/>
      <c r="V2354" s="86" t="s">
        <v>79</v>
      </c>
      <c r="W2354" s="75"/>
      <c r="X2354" s="102" t="s">
        <v>79</v>
      </c>
      <c r="Y2354" s="63" t="str">
        <f>IFERROR(IF(VLOOKUP(X2354,Listor!$T$6:$U$7,2,FALSE)&lt;O2354,TRUE),"")</f>
        <v/>
      </c>
      <c r="Z2354" s="87"/>
      <c r="AA2354" s="104"/>
    </row>
    <row r="2355" spans="2:27" x14ac:dyDescent="0.25">
      <c r="B2355" s="68" t="s">
        <v>68</v>
      </c>
      <c r="C2355" s="80" t="str">
        <f>IFERROR(VLOOKUP(B2355,Listor!$A$6:$B$62,2,FALSE),"")</f>
        <v/>
      </c>
      <c r="D2355" s="80" t="str">
        <f>IFERROR(VLOOKUP(B2355,Listor!$A$6:$C$62,3,FALSE),"")</f>
        <v/>
      </c>
      <c r="E2355" s="110" t="s">
        <v>79</v>
      </c>
      <c r="F2355" s="66"/>
      <c r="G2355" s="35" t="str">
        <f>IFERROR(VLOOKUP(B2355,Listor!$A$6:$G$62,7,FALSE),"")</f>
        <v/>
      </c>
      <c r="H2355" s="63" t="str">
        <f>IFERROR(VLOOKUP(B2355,Listor!$N$6:$O$47,2,FALSE),"")</f>
        <v/>
      </c>
      <c r="I2355" s="63" t="str">
        <f t="shared" si="112"/>
        <v/>
      </c>
      <c r="J2355" s="96" t="str">
        <f>IFERROR(VLOOKUP(B2355,Listor!$N$6:$P$47,3,FALSE)*I2355,"")</f>
        <v/>
      </c>
      <c r="K2355" s="81"/>
      <c r="L2355" s="88" t="str">
        <f>IFERROR((VLOOKUP(B2355,Listor!$N$6:$P$47,3,FALSE)*Biologiska!K2355)+(VLOOKUP(B2355,Listor!$N$6:$Q$47,4,FALSE)),"")</f>
        <v/>
      </c>
      <c r="M2355" s="63" t="str">
        <f t="shared" si="113"/>
        <v/>
      </c>
      <c r="N2355" s="75"/>
      <c r="O2355" s="84" t="str">
        <f t="shared" si="114"/>
        <v/>
      </c>
      <c r="P2355" s="107"/>
      <c r="Q2355" s="87" t="s">
        <v>79</v>
      </c>
      <c r="R2355" s="87"/>
      <c r="S2355" s="87"/>
      <c r="T2355" s="87"/>
      <c r="U2355" s="87"/>
      <c r="V2355" s="86" t="s">
        <v>79</v>
      </c>
      <c r="W2355" s="75"/>
      <c r="X2355" s="102" t="s">
        <v>79</v>
      </c>
      <c r="Y2355" s="63" t="str">
        <f>IFERROR(IF(VLOOKUP(X2355,Listor!$T$6:$U$7,2,FALSE)&lt;O2355,TRUE),"")</f>
        <v/>
      </c>
      <c r="Z2355" s="87"/>
      <c r="AA2355" s="104"/>
    </row>
    <row r="2356" spans="2:27" x14ac:dyDescent="0.25">
      <c r="B2356" s="68" t="s">
        <v>68</v>
      </c>
      <c r="C2356" s="80" t="str">
        <f>IFERROR(VLOOKUP(B2356,Listor!$A$6:$B$62,2,FALSE),"")</f>
        <v/>
      </c>
      <c r="D2356" s="80" t="str">
        <f>IFERROR(VLOOKUP(B2356,Listor!$A$6:$C$62,3,FALSE),"")</f>
        <v/>
      </c>
      <c r="E2356" s="110" t="s">
        <v>79</v>
      </c>
      <c r="F2356" s="66"/>
      <c r="G2356" s="35" t="str">
        <f>IFERROR(VLOOKUP(B2356,Listor!$A$6:$G$62,7,FALSE),"")</f>
        <v/>
      </c>
      <c r="H2356" s="63" t="str">
        <f>IFERROR(VLOOKUP(B2356,Listor!$N$6:$O$47,2,FALSE),"")</f>
        <v/>
      </c>
      <c r="I2356" s="63" t="str">
        <f t="shared" si="112"/>
        <v/>
      </c>
      <c r="J2356" s="96" t="str">
        <f>IFERROR(VLOOKUP(B2356,Listor!$N$6:$P$47,3,FALSE)*I2356,"")</f>
        <v/>
      </c>
      <c r="K2356" s="81"/>
      <c r="L2356" s="88" t="str">
        <f>IFERROR((VLOOKUP(B2356,Listor!$N$6:$P$47,3,FALSE)*Biologiska!K2356)+(VLOOKUP(B2356,Listor!$N$6:$Q$47,4,FALSE)),"")</f>
        <v/>
      </c>
      <c r="M2356" s="63" t="str">
        <f t="shared" si="113"/>
        <v/>
      </c>
      <c r="N2356" s="75"/>
      <c r="O2356" s="84" t="str">
        <f t="shared" si="114"/>
        <v/>
      </c>
      <c r="P2356" s="107"/>
      <c r="Q2356" s="87" t="s">
        <v>79</v>
      </c>
      <c r="R2356" s="87"/>
      <c r="S2356" s="87"/>
      <c r="T2356" s="87"/>
      <c r="U2356" s="87"/>
      <c r="V2356" s="86" t="s">
        <v>79</v>
      </c>
      <c r="W2356" s="75"/>
      <c r="X2356" s="102" t="s">
        <v>79</v>
      </c>
      <c r="Y2356" s="63" t="str">
        <f>IFERROR(IF(VLOOKUP(X2356,Listor!$T$6:$U$7,2,FALSE)&lt;O2356,TRUE),"")</f>
        <v/>
      </c>
      <c r="Z2356" s="87"/>
      <c r="AA2356" s="104"/>
    </row>
    <row r="2357" spans="2:27" x14ac:dyDescent="0.25">
      <c r="B2357" s="68" t="s">
        <v>68</v>
      </c>
      <c r="C2357" s="80" t="str">
        <f>IFERROR(VLOOKUP(B2357,Listor!$A$6:$B$62,2,FALSE),"")</f>
        <v/>
      </c>
      <c r="D2357" s="80" t="str">
        <f>IFERROR(VLOOKUP(B2357,Listor!$A$6:$C$62,3,FALSE),"")</f>
        <v/>
      </c>
      <c r="E2357" s="110" t="s">
        <v>79</v>
      </c>
      <c r="F2357" s="66"/>
      <c r="G2357" s="35" t="str">
        <f>IFERROR(VLOOKUP(B2357,Listor!$A$6:$G$62,7,FALSE),"")</f>
        <v/>
      </c>
      <c r="H2357" s="63" t="str">
        <f>IFERROR(VLOOKUP(B2357,Listor!$N$6:$O$47,2,FALSE),"")</f>
        <v/>
      </c>
      <c r="I2357" s="63" t="str">
        <f t="shared" si="112"/>
        <v/>
      </c>
      <c r="J2357" s="96" t="str">
        <f>IFERROR(VLOOKUP(B2357,Listor!$N$6:$P$47,3,FALSE)*I2357,"")</f>
        <v/>
      </c>
      <c r="K2357" s="81"/>
      <c r="L2357" s="88" t="str">
        <f>IFERROR((VLOOKUP(B2357,Listor!$N$6:$P$47,3,FALSE)*Biologiska!K2357)+(VLOOKUP(B2357,Listor!$N$6:$Q$47,4,FALSE)),"")</f>
        <v/>
      </c>
      <c r="M2357" s="63" t="str">
        <f t="shared" si="113"/>
        <v/>
      </c>
      <c r="N2357" s="75"/>
      <c r="O2357" s="84" t="str">
        <f t="shared" si="114"/>
        <v/>
      </c>
      <c r="P2357" s="107"/>
      <c r="Q2357" s="87" t="s">
        <v>79</v>
      </c>
      <c r="R2357" s="87"/>
      <c r="S2357" s="87"/>
      <c r="T2357" s="87"/>
      <c r="U2357" s="87"/>
      <c r="V2357" s="86" t="s">
        <v>79</v>
      </c>
      <c r="W2357" s="75"/>
      <c r="X2357" s="102" t="s">
        <v>79</v>
      </c>
      <c r="Y2357" s="63" t="str">
        <f>IFERROR(IF(VLOOKUP(X2357,Listor!$T$6:$U$7,2,FALSE)&lt;O2357,TRUE),"")</f>
        <v/>
      </c>
      <c r="Z2357" s="87"/>
      <c r="AA2357" s="104"/>
    </row>
    <row r="2358" spans="2:27" x14ac:dyDescent="0.25">
      <c r="B2358" s="68" t="s">
        <v>68</v>
      </c>
      <c r="C2358" s="80" t="str">
        <f>IFERROR(VLOOKUP(B2358,Listor!$A$6:$B$62,2,FALSE),"")</f>
        <v/>
      </c>
      <c r="D2358" s="80" t="str">
        <f>IFERROR(VLOOKUP(B2358,Listor!$A$6:$C$62,3,FALSE),"")</f>
        <v/>
      </c>
      <c r="E2358" s="110" t="s">
        <v>79</v>
      </c>
      <c r="F2358" s="66"/>
      <c r="G2358" s="35" t="str">
        <f>IFERROR(VLOOKUP(B2358,Listor!$A$6:$G$62,7,FALSE),"")</f>
        <v/>
      </c>
      <c r="H2358" s="63" t="str">
        <f>IFERROR(VLOOKUP(B2358,Listor!$N$6:$O$47,2,FALSE),"")</f>
        <v/>
      </c>
      <c r="I2358" s="63" t="str">
        <f t="shared" si="112"/>
        <v/>
      </c>
      <c r="J2358" s="96" t="str">
        <f>IFERROR(VLOOKUP(B2358,Listor!$N$6:$P$47,3,FALSE)*I2358,"")</f>
        <v/>
      </c>
      <c r="K2358" s="81"/>
      <c r="L2358" s="88" t="str">
        <f>IFERROR((VLOOKUP(B2358,Listor!$N$6:$P$47,3,FALSE)*Biologiska!K2358)+(VLOOKUP(B2358,Listor!$N$6:$Q$47,4,FALSE)),"")</f>
        <v/>
      </c>
      <c r="M2358" s="63" t="str">
        <f t="shared" si="113"/>
        <v/>
      </c>
      <c r="N2358" s="75"/>
      <c r="O2358" s="84" t="str">
        <f t="shared" si="114"/>
        <v/>
      </c>
      <c r="P2358" s="107"/>
      <c r="Q2358" s="87" t="s">
        <v>79</v>
      </c>
      <c r="R2358" s="87"/>
      <c r="S2358" s="87"/>
      <c r="T2358" s="87"/>
      <c r="U2358" s="87"/>
      <c r="V2358" s="86" t="s">
        <v>79</v>
      </c>
      <c r="W2358" s="75"/>
      <c r="X2358" s="102" t="s">
        <v>79</v>
      </c>
      <c r="Y2358" s="63" t="str">
        <f>IFERROR(IF(VLOOKUP(X2358,Listor!$T$6:$U$7,2,FALSE)&lt;O2358,TRUE),"")</f>
        <v/>
      </c>
      <c r="Z2358" s="87"/>
      <c r="AA2358" s="104"/>
    </row>
    <row r="2359" spans="2:27" x14ac:dyDescent="0.25">
      <c r="B2359" s="68" t="s">
        <v>68</v>
      </c>
      <c r="C2359" s="80" t="str">
        <f>IFERROR(VLOOKUP(B2359,Listor!$A$6:$B$62,2,FALSE),"")</f>
        <v/>
      </c>
      <c r="D2359" s="80" t="str">
        <f>IFERROR(VLOOKUP(B2359,Listor!$A$6:$C$62,3,FALSE),"")</f>
        <v/>
      </c>
      <c r="E2359" s="110" t="s">
        <v>79</v>
      </c>
      <c r="F2359" s="66"/>
      <c r="G2359" s="35" t="str">
        <f>IFERROR(VLOOKUP(B2359,Listor!$A$6:$G$62,7,FALSE),"")</f>
        <v/>
      </c>
      <c r="H2359" s="63" t="str">
        <f>IFERROR(VLOOKUP(B2359,Listor!$N$6:$O$47,2,FALSE),"")</f>
        <v/>
      </c>
      <c r="I2359" s="63" t="str">
        <f t="shared" si="112"/>
        <v/>
      </c>
      <c r="J2359" s="96" t="str">
        <f>IFERROR(VLOOKUP(B2359,Listor!$N$6:$P$47,3,FALSE)*I2359,"")</f>
        <v/>
      </c>
      <c r="K2359" s="81"/>
      <c r="L2359" s="88" t="str">
        <f>IFERROR((VLOOKUP(B2359,Listor!$N$6:$P$47,3,FALSE)*Biologiska!K2359)+(VLOOKUP(B2359,Listor!$N$6:$Q$47,4,FALSE)),"")</f>
        <v/>
      </c>
      <c r="M2359" s="63" t="str">
        <f t="shared" si="113"/>
        <v/>
      </c>
      <c r="N2359" s="75"/>
      <c r="O2359" s="84" t="str">
        <f t="shared" si="114"/>
        <v/>
      </c>
      <c r="P2359" s="107"/>
      <c r="Q2359" s="87" t="s">
        <v>79</v>
      </c>
      <c r="R2359" s="87"/>
      <c r="S2359" s="87"/>
      <c r="T2359" s="87"/>
      <c r="U2359" s="87"/>
      <c r="V2359" s="86" t="s">
        <v>79</v>
      </c>
      <c r="W2359" s="75"/>
      <c r="X2359" s="102" t="s">
        <v>79</v>
      </c>
      <c r="Y2359" s="63" t="str">
        <f>IFERROR(IF(VLOOKUP(X2359,Listor!$T$6:$U$7,2,FALSE)&lt;O2359,TRUE),"")</f>
        <v/>
      </c>
      <c r="Z2359" s="87"/>
      <c r="AA2359" s="104"/>
    </row>
    <row r="2360" spans="2:27" x14ac:dyDescent="0.25">
      <c r="B2360" s="68" t="s">
        <v>68</v>
      </c>
      <c r="C2360" s="80" t="str">
        <f>IFERROR(VLOOKUP(B2360,Listor!$A$6:$B$62,2,FALSE),"")</f>
        <v/>
      </c>
      <c r="D2360" s="80" t="str">
        <f>IFERROR(VLOOKUP(B2360,Listor!$A$6:$C$62,3,FALSE),"")</f>
        <v/>
      </c>
      <c r="E2360" s="110" t="s">
        <v>79</v>
      </c>
      <c r="F2360" s="66"/>
      <c r="G2360" s="35" t="str">
        <f>IFERROR(VLOOKUP(B2360,Listor!$A$6:$G$62,7,FALSE),"")</f>
        <v/>
      </c>
      <c r="H2360" s="63" t="str">
        <f>IFERROR(VLOOKUP(B2360,Listor!$N$6:$O$47,2,FALSE),"")</f>
        <v/>
      </c>
      <c r="I2360" s="63" t="str">
        <f t="shared" si="112"/>
        <v/>
      </c>
      <c r="J2360" s="96" t="str">
        <f>IFERROR(VLOOKUP(B2360,Listor!$N$6:$P$47,3,FALSE)*I2360,"")</f>
        <v/>
      </c>
      <c r="K2360" s="81"/>
      <c r="L2360" s="88" t="str">
        <f>IFERROR((VLOOKUP(B2360,Listor!$N$6:$P$47,3,FALSE)*Biologiska!K2360)+(VLOOKUP(B2360,Listor!$N$6:$Q$47,4,FALSE)),"")</f>
        <v/>
      </c>
      <c r="M2360" s="63" t="str">
        <f t="shared" si="113"/>
        <v/>
      </c>
      <c r="N2360" s="75"/>
      <c r="O2360" s="84" t="str">
        <f t="shared" si="114"/>
        <v/>
      </c>
      <c r="P2360" s="107"/>
      <c r="Q2360" s="87" t="s">
        <v>79</v>
      </c>
      <c r="R2360" s="87"/>
      <c r="S2360" s="87"/>
      <c r="T2360" s="87"/>
      <c r="U2360" s="87"/>
      <c r="V2360" s="86" t="s">
        <v>79</v>
      </c>
      <c r="W2360" s="75"/>
      <c r="X2360" s="102" t="s">
        <v>79</v>
      </c>
      <c r="Y2360" s="63" t="str">
        <f>IFERROR(IF(VLOOKUP(X2360,Listor!$T$6:$U$7,2,FALSE)&lt;O2360,TRUE),"")</f>
        <v/>
      </c>
      <c r="Z2360" s="87"/>
      <c r="AA2360" s="104"/>
    </row>
    <row r="2361" spans="2:27" x14ac:dyDescent="0.25">
      <c r="B2361" s="68" t="s">
        <v>68</v>
      </c>
      <c r="C2361" s="80" t="str">
        <f>IFERROR(VLOOKUP(B2361,Listor!$A$6:$B$62,2,FALSE),"")</f>
        <v/>
      </c>
      <c r="D2361" s="80" t="str">
        <f>IFERROR(VLOOKUP(B2361,Listor!$A$6:$C$62,3,FALSE),"")</f>
        <v/>
      </c>
      <c r="E2361" s="110" t="s">
        <v>79</v>
      </c>
      <c r="F2361" s="66"/>
      <c r="G2361" s="35" t="str">
        <f>IFERROR(VLOOKUP(B2361,Listor!$A$6:$G$62,7,FALSE),"")</f>
        <v/>
      </c>
      <c r="H2361" s="63" t="str">
        <f>IFERROR(VLOOKUP(B2361,Listor!$N$6:$O$47,2,FALSE),"")</f>
        <v/>
      </c>
      <c r="I2361" s="63" t="str">
        <f t="shared" si="112"/>
        <v/>
      </c>
      <c r="J2361" s="96" t="str">
        <f>IFERROR(VLOOKUP(B2361,Listor!$N$6:$P$47,3,FALSE)*I2361,"")</f>
        <v/>
      </c>
      <c r="K2361" s="81"/>
      <c r="L2361" s="88" t="str">
        <f>IFERROR((VLOOKUP(B2361,Listor!$N$6:$P$47,3,FALSE)*Biologiska!K2361)+(VLOOKUP(B2361,Listor!$N$6:$Q$47,4,FALSE)),"")</f>
        <v/>
      </c>
      <c r="M2361" s="63" t="str">
        <f t="shared" si="113"/>
        <v/>
      </c>
      <c r="N2361" s="75"/>
      <c r="O2361" s="84" t="str">
        <f t="shared" si="114"/>
        <v/>
      </c>
      <c r="P2361" s="107"/>
      <c r="Q2361" s="87" t="s">
        <v>79</v>
      </c>
      <c r="R2361" s="87"/>
      <c r="S2361" s="87"/>
      <c r="T2361" s="87"/>
      <c r="U2361" s="87"/>
      <c r="V2361" s="86" t="s">
        <v>79</v>
      </c>
      <c r="W2361" s="75"/>
      <c r="X2361" s="102" t="s">
        <v>79</v>
      </c>
      <c r="Y2361" s="63" t="str">
        <f>IFERROR(IF(VLOOKUP(X2361,Listor!$T$6:$U$7,2,FALSE)&lt;O2361,TRUE),"")</f>
        <v/>
      </c>
      <c r="Z2361" s="87"/>
      <c r="AA2361" s="104"/>
    </row>
    <row r="2362" spans="2:27" x14ac:dyDescent="0.25">
      <c r="B2362" s="68" t="s">
        <v>68</v>
      </c>
      <c r="C2362" s="80" t="str">
        <f>IFERROR(VLOOKUP(B2362,Listor!$A$6:$B$62,2,FALSE),"")</f>
        <v/>
      </c>
      <c r="D2362" s="80" t="str">
        <f>IFERROR(VLOOKUP(B2362,Listor!$A$6:$C$62,3,FALSE),"")</f>
        <v/>
      </c>
      <c r="E2362" s="110" t="s">
        <v>79</v>
      </c>
      <c r="F2362" s="66"/>
      <c r="G2362" s="35" t="str">
        <f>IFERROR(VLOOKUP(B2362,Listor!$A$6:$G$62,7,FALSE),"")</f>
        <v/>
      </c>
      <c r="H2362" s="63" t="str">
        <f>IFERROR(VLOOKUP(B2362,Listor!$N$6:$O$47,2,FALSE),"")</f>
        <v/>
      </c>
      <c r="I2362" s="63" t="str">
        <f t="shared" si="112"/>
        <v/>
      </c>
      <c r="J2362" s="96" t="str">
        <f>IFERROR(VLOOKUP(B2362,Listor!$N$6:$P$47,3,FALSE)*I2362,"")</f>
        <v/>
      </c>
      <c r="K2362" s="81"/>
      <c r="L2362" s="88" t="str">
        <f>IFERROR((VLOOKUP(B2362,Listor!$N$6:$P$47,3,FALSE)*Biologiska!K2362)+(VLOOKUP(B2362,Listor!$N$6:$Q$47,4,FALSE)),"")</f>
        <v/>
      </c>
      <c r="M2362" s="63" t="str">
        <f t="shared" si="113"/>
        <v/>
      </c>
      <c r="N2362" s="75"/>
      <c r="O2362" s="84" t="str">
        <f t="shared" si="114"/>
        <v/>
      </c>
      <c r="P2362" s="107"/>
      <c r="Q2362" s="87" t="s">
        <v>79</v>
      </c>
      <c r="R2362" s="87"/>
      <c r="S2362" s="87"/>
      <c r="T2362" s="87"/>
      <c r="U2362" s="87"/>
      <c r="V2362" s="86" t="s">
        <v>79</v>
      </c>
      <c r="W2362" s="75"/>
      <c r="X2362" s="102" t="s">
        <v>79</v>
      </c>
      <c r="Y2362" s="63" t="str">
        <f>IFERROR(IF(VLOOKUP(X2362,Listor!$T$6:$U$7,2,FALSE)&lt;O2362,TRUE),"")</f>
        <v/>
      </c>
      <c r="Z2362" s="87"/>
      <c r="AA2362" s="104"/>
    </row>
    <row r="2363" spans="2:27" x14ac:dyDescent="0.25">
      <c r="B2363" s="68" t="s">
        <v>68</v>
      </c>
      <c r="C2363" s="80" t="str">
        <f>IFERROR(VLOOKUP(B2363,Listor!$A$6:$B$62,2,FALSE),"")</f>
        <v/>
      </c>
      <c r="D2363" s="80" t="str">
        <f>IFERROR(VLOOKUP(B2363,Listor!$A$6:$C$62,3,FALSE),"")</f>
        <v/>
      </c>
      <c r="E2363" s="110" t="s">
        <v>79</v>
      </c>
      <c r="F2363" s="66"/>
      <c r="G2363" s="35" t="str">
        <f>IFERROR(VLOOKUP(B2363,Listor!$A$6:$G$62,7,FALSE),"")</f>
        <v/>
      </c>
      <c r="H2363" s="63" t="str">
        <f>IFERROR(VLOOKUP(B2363,Listor!$N$6:$O$47,2,FALSE),"")</f>
        <v/>
      </c>
      <c r="I2363" s="63" t="str">
        <f t="shared" si="112"/>
        <v/>
      </c>
      <c r="J2363" s="96" t="str">
        <f>IFERROR(VLOOKUP(B2363,Listor!$N$6:$P$47,3,FALSE)*I2363,"")</f>
        <v/>
      </c>
      <c r="K2363" s="81"/>
      <c r="L2363" s="88" t="str">
        <f>IFERROR((VLOOKUP(B2363,Listor!$N$6:$P$47,3,FALSE)*Biologiska!K2363)+(VLOOKUP(B2363,Listor!$N$6:$Q$47,4,FALSE)),"")</f>
        <v/>
      </c>
      <c r="M2363" s="63" t="str">
        <f t="shared" si="113"/>
        <v/>
      </c>
      <c r="N2363" s="75"/>
      <c r="O2363" s="84" t="str">
        <f t="shared" si="114"/>
        <v/>
      </c>
      <c r="P2363" s="107"/>
      <c r="Q2363" s="87" t="s">
        <v>79</v>
      </c>
      <c r="R2363" s="87"/>
      <c r="S2363" s="87"/>
      <c r="T2363" s="87"/>
      <c r="U2363" s="87"/>
      <c r="V2363" s="86" t="s">
        <v>79</v>
      </c>
      <c r="W2363" s="75"/>
      <c r="X2363" s="102" t="s">
        <v>79</v>
      </c>
      <c r="Y2363" s="63" t="str">
        <f>IFERROR(IF(VLOOKUP(X2363,Listor!$T$6:$U$7,2,FALSE)&lt;O2363,TRUE),"")</f>
        <v/>
      </c>
      <c r="Z2363" s="87"/>
      <c r="AA2363" s="104"/>
    </row>
    <row r="2364" spans="2:27" x14ac:dyDescent="0.25">
      <c r="B2364" s="68" t="s">
        <v>68</v>
      </c>
      <c r="C2364" s="80" t="str">
        <f>IFERROR(VLOOKUP(B2364,Listor!$A$6:$B$62,2,FALSE),"")</f>
        <v/>
      </c>
      <c r="D2364" s="80" t="str">
        <f>IFERROR(VLOOKUP(B2364,Listor!$A$6:$C$62,3,FALSE),"")</f>
        <v/>
      </c>
      <c r="E2364" s="110" t="s">
        <v>79</v>
      </c>
      <c r="F2364" s="66"/>
      <c r="G2364" s="35" t="str">
        <f>IFERROR(VLOOKUP(B2364,Listor!$A$6:$G$62,7,FALSE),"")</f>
        <v/>
      </c>
      <c r="H2364" s="63" t="str">
        <f>IFERROR(VLOOKUP(B2364,Listor!$N$6:$O$47,2,FALSE),"")</f>
        <v/>
      </c>
      <c r="I2364" s="63" t="str">
        <f t="shared" si="112"/>
        <v/>
      </c>
      <c r="J2364" s="96" t="str">
        <f>IFERROR(VLOOKUP(B2364,Listor!$N$6:$P$47,3,FALSE)*I2364,"")</f>
        <v/>
      </c>
      <c r="K2364" s="81"/>
      <c r="L2364" s="88" t="str">
        <f>IFERROR((VLOOKUP(B2364,Listor!$N$6:$P$47,3,FALSE)*Biologiska!K2364)+(VLOOKUP(B2364,Listor!$N$6:$Q$47,4,FALSE)),"")</f>
        <v/>
      </c>
      <c r="M2364" s="63" t="str">
        <f t="shared" si="113"/>
        <v/>
      </c>
      <c r="N2364" s="75"/>
      <c r="O2364" s="84" t="str">
        <f t="shared" si="114"/>
        <v/>
      </c>
      <c r="P2364" s="107"/>
      <c r="Q2364" s="87" t="s">
        <v>79</v>
      </c>
      <c r="R2364" s="87"/>
      <c r="S2364" s="87"/>
      <c r="T2364" s="87"/>
      <c r="U2364" s="87"/>
      <c r="V2364" s="86" t="s">
        <v>79</v>
      </c>
      <c r="W2364" s="75"/>
      <c r="X2364" s="102" t="s">
        <v>79</v>
      </c>
      <c r="Y2364" s="63" t="str">
        <f>IFERROR(IF(VLOOKUP(X2364,Listor!$T$6:$U$7,2,FALSE)&lt;O2364,TRUE),"")</f>
        <v/>
      </c>
      <c r="Z2364" s="87"/>
      <c r="AA2364" s="104"/>
    </row>
    <row r="2365" spans="2:27" x14ac:dyDescent="0.25">
      <c r="B2365" s="68" t="s">
        <v>68</v>
      </c>
      <c r="C2365" s="80" t="str">
        <f>IFERROR(VLOOKUP(B2365,Listor!$A$6:$B$62,2,FALSE),"")</f>
        <v/>
      </c>
      <c r="D2365" s="80" t="str">
        <f>IFERROR(VLOOKUP(B2365,Listor!$A$6:$C$62,3,FALSE),"")</f>
        <v/>
      </c>
      <c r="E2365" s="110" t="s">
        <v>79</v>
      </c>
      <c r="F2365" s="66"/>
      <c r="G2365" s="35" t="str">
        <f>IFERROR(VLOOKUP(B2365,Listor!$A$6:$G$62,7,FALSE),"")</f>
        <v/>
      </c>
      <c r="H2365" s="63" t="str">
        <f>IFERROR(VLOOKUP(B2365,Listor!$N$6:$O$47,2,FALSE),"")</f>
        <v/>
      </c>
      <c r="I2365" s="63" t="str">
        <f t="shared" si="112"/>
        <v/>
      </c>
      <c r="J2365" s="96" t="str">
        <f>IFERROR(VLOOKUP(B2365,Listor!$N$6:$P$47,3,FALSE)*I2365,"")</f>
        <v/>
      </c>
      <c r="K2365" s="81"/>
      <c r="L2365" s="88" t="str">
        <f>IFERROR((VLOOKUP(B2365,Listor!$N$6:$P$47,3,FALSE)*Biologiska!K2365)+(VLOOKUP(B2365,Listor!$N$6:$Q$47,4,FALSE)),"")</f>
        <v/>
      </c>
      <c r="M2365" s="63" t="str">
        <f t="shared" si="113"/>
        <v/>
      </c>
      <c r="N2365" s="75"/>
      <c r="O2365" s="84" t="str">
        <f t="shared" si="114"/>
        <v/>
      </c>
      <c r="P2365" s="107"/>
      <c r="Q2365" s="87" t="s">
        <v>79</v>
      </c>
      <c r="R2365" s="87"/>
      <c r="S2365" s="87"/>
      <c r="T2365" s="87"/>
      <c r="U2365" s="87"/>
      <c r="V2365" s="86" t="s">
        <v>79</v>
      </c>
      <c r="W2365" s="75"/>
      <c r="X2365" s="102" t="s">
        <v>79</v>
      </c>
      <c r="Y2365" s="63" t="str">
        <f>IFERROR(IF(VLOOKUP(X2365,Listor!$T$6:$U$7,2,FALSE)&lt;O2365,TRUE),"")</f>
        <v/>
      </c>
      <c r="Z2365" s="87"/>
      <c r="AA2365" s="104"/>
    </row>
    <row r="2366" spans="2:27" x14ac:dyDescent="0.25">
      <c r="B2366" s="68" t="s">
        <v>68</v>
      </c>
      <c r="C2366" s="80" t="str">
        <f>IFERROR(VLOOKUP(B2366,Listor!$A$6:$B$62,2,FALSE),"")</f>
        <v/>
      </c>
      <c r="D2366" s="80" t="str">
        <f>IFERROR(VLOOKUP(B2366,Listor!$A$6:$C$62,3,FALSE),"")</f>
        <v/>
      </c>
      <c r="E2366" s="110" t="s">
        <v>79</v>
      </c>
      <c r="F2366" s="66"/>
      <c r="G2366" s="35" t="str">
        <f>IFERROR(VLOOKUP(B2366,Listor!$A$6:$G$62,7,FALSE),"")</f>
        <v/>
      </c>
      <c r="H2366" s="63" t="str">
        <f>IFERROR(VLOOKUP(B2366,Listor!$N$6:$O$47,2,FALSE),"")</f>
        <v/>
      </c>
      <c r="I2366" s="63" t="str">
        <f t="shared" si="112"/>
        <v/>
      </c>
      <c r="J2366" s="96" t="str">
        <f>IFERROR(VLOOKUP(B2366,Listor!$N$6:$P$47,3,FALSE)*I2366,"")</f>
        <v/>
      </c>
      <c r="K2366" s="81"/>
      <c r="L2366" s="88" t="str">
        <f>IFERROR((VLOOKUP(B2366,Listor!$N$6:$P$47,3,FALSE)*Biologiska!K2366)+(VLOOKUP(B2366,Listor!$N$6:$Q$47,4,FALSE)),"")</f>
        <v/>
      </c>
      <c r="M2366" s="63" t="str">
        <f t="shared" si="113"/>
        <v/>
      </c>
      <c r="N2366" s="75"/>
      <c r="O2366" s="84" t="str">
        <f t="shared" si="114"/>
        <v/>
      </c>
      <c r="P2366" s="107"/>
      <c r="Q2366" s="87" t="s">
        <v>79</v>
      </c>
      <c r="R2366" s="87"/>
      <c r="S2366" s="87"/>
      <c r="T2366" s="87"/>
      <c r="U2366" s="87"/>
      <c r="V2366" s="86" t="s">
        <v>79</v>
      </c>
      <c r="W2366" s="75"/>
      <c r="X2366" s="102" t="s">
        <v>79</v>
      </c>
      <c r="Y2366" s="63" t="str">
        <f>IFERROR(IF(VLOOKUP(X2366,Listor!$T$6:$U$7,2,FALSE)&lt;O2366,TRUE),"")</f>
        <v/>
      </c>
      <c r="Z2366" s="87"/>
      <c r="AA2366" s="104"/>
    </row>
    <row r="2367" spans="2:27" x14ac:dyDescent="0.25">
      <c r="B2367" s="68" t="s">
        <v>68</v>
      </c>
      <c r="C2367" s="80" t="str">
        <f>IFERROR(VLOOKUP(B2367,Listor!$A$6:$B$62,2,FALSE),"")</f>
        <v/>
      </c>
      <c r="D2367" s="80" t="str">
        <f>IFERROR(VLOOKUP(B2367,Listor!$A$6:$C$62,3,FALSE),"")</f>
        <v/>
      </c>
      <c r="E2367" s="110" t="s">
        <v>79</v>
      </c>
      <c r="F2367" s="66"/>
      <c r="G2367" s="35" t="str">
        <f>IFERROR(VLOOKUP(B2367,Listor!$A$6:$G$62,7,FALSE),"")</f>
        <v/>
      </c>
      <c r="H2367" s="63" t="str">
        <f>IFERROR(VLOOKUP(B2367,Listor!$N$6:$O$47,2,FALSE),"")</f>
        <v/>
      </c>
      <c r="I2367" s="63" t="str">
        <f t="shared" si="112"/>
        <v/>
      </c>
      <c r="J2367" s="96" t="str">
        <f>IFERROR(VLOOKUP(B2367,Listor!$N$6:$P$47,3,FALSE)*I2367,"")</f>
        <v/>
      </c>
      <c r="K2367" s="81"/>
      <c r="L2367" s="88" t="str">
        <f>IFERROR((VLOOKUP(B2367,Listor!$N$6:$P$47,3,FALSE)*Biologiska!K2367)+(VLOOKUP(B2367,Listor!$N$6:$Q$47,4,FALSE)),"")</f>
        <v/>
      </c>
      <c r="M2367" s="63" t="str">
        <f t="shared" si="113"/>
        <v/>
      </c>
      <c r="N2367" s="75"/>
      <c r="O2367" s="84" t="str">
        <f t="shared" si="114"/>
        <v/>
      </c>
      <c r="P2367" s="107"/>
      <c r="Q2367" s="87" t="s">
        <v>79</v>
      </c>
      <c r="R2367" s="87"/>
      <c r="S2367" s="87"/>
      <c r="T2367" s="87"/>
      <c r="U2367" s="87"/>
      <c r="V2367" s="86" t="s">
        <v>79</v>
      </c>
      <c r="W2367" s="75"/>
      <c r="X2367" s="102" t="s">
        <v>79</v>
      </c>
      <c r="Y2367" s="63" t="str">
        <f>IFERROR(IF(VLOOKUP(X2367,Listor!$T$6:$U$7,2,FALSE)&lt;O2367,TRUE),"")</f>
        <v/>
      </c>
      <c r="Z2367" s="87"/>
      <c r="AA2367" s="104"/>
    </row>
    <row r="2368" spans="2:27" x14ac:dyDescent="0.25">
      <c r="B2368" s="68" t="s">
        <v>68</v>
      </c>
      <c r="C2368" s="80" t="str">
        <f>IFERROR(VLOOKUP(B2368,Listor!$A$6:$B$62,2,FALSE),"")</f>
        <v/>
      </c>
      <c r="D2368" s="80" t="str">
        <f>IFERROR(VLOOKUP(B2368,Listor!$A$6:$C$62,3,FALSE),"")</f>
        <v/>
      </c>
      <c r="E2368" s="110" t="s">
        <v>79</v>
      </c>
      <c r="F2368" s="66"/>
      <c r="G2368" s="35" t="str">
        <f>IFERROR(VLOOKUP(B2368,Listor!$A$6:$G$62,7,FALSE),"")</f>
        <v/>
      </c>
      <c r="H2368" s="63" t="str">
        <f>IFERROR(VLOOKUP(B2368,Listor!$N$6:$O$47,2,FALSE),"")</f>
        <v/>
      </c>
      <c r="I2368" s="63" t="str">
        <f t="shared" si="112"/>
        <v/>
      </c>
      <c r="J2368" s="96" t="str">
        <f>IFERROR(VLOOKUP(B2368,Listor!$N$6:$P$47,3,FALSE)*I2368,"")</f>
        <v/>
      </c>
      <c r="K2368" s="81"/>
      <c r="L2368" s="88" t="str">
        <f>IFERROR((VLOOKUP(B2368,Listor!$N$6:$P$47,3,FALSE)*Biologiska!K2368)+(VLOOKUP(B2368,Listor!$N$6:$Q$47,4,FALSE)),"")</f>
        <v/>
      </c>
      <c r="M2368" s="63" t="str">
        <f t="shared" si="113"/>
        <v/>
      </c>
      <c r="N2368" s="75"/>
      <c r="O2368" s="84" t="str">
        <f t="shared" si="114"/>
        <v/>
      </c>
      <c r="P2368" s="107"/>
      <c r="Q2368" s="87" t="s">
        <v>79</v>
      </c>
      <c r="R2368" s="87"/>
      <c r="S2368" s="87"/>
      <c r="T2368" s="87"/>
      <c r="U2368" s="87"/>
      <c r="V2368" s="86" t="s">
        <v>79</v>
      </c>
      <c r="W2368" s="75"/>
      <c r="X2368" s="102" t="s">
        <v>79</v>
      </c>
      <c r="Y2368" s="63" t="str">
        <f>IFERROR(IF(VLOOKUP(X2368,Listor!$T$6:$U$7,2,FALSE)&lt;O2368,TRUE),"")</f>
        <v/>
      </c>
      <c r="Z2368" s="87"/>
      <c r="AA2368" s="104"/>
    </row>
    <row r="2369" spans="2:27" x14ac:dyDescent="0.25">
      <c r="B2369" s="68" t="s">
        <v>68</v>
      </c>
      <c r="C2369" s="80" t="str">
        <f>IFERROR(VLOOKUP(B2369,Listor!$A$6:$B$62,2,FALSE),"")</f>
        <v/>
      </c>
      <c r="D2369" s="80" t="str">
        <f>IFERROR(VLOOKUP(B2369,Listor!$A$6:$C$62,3,FALSE),"")</f>
        <v/>
      </c>
      <c r="E2369" s="110" t="s">
        <v>79</v>
      </c>
      <c r="F2369" s="66"/>
      <c r="G2369" s="35" t="str">
        <f>IFERROR(VLOOKUP(B2369,Listor!$A$6:$G$62,7,FALSE),"")</f>
        <v/>
      </c>
      <c r="H2369" s="63" t="str">
        <f>IFERROR(VLOOKUP(B2369,Listor!$N$6:$O$47,2,FALSE),"")</f>
        <v/>
      </c>
      <c r="I2369" s="63" t="str">
        <f t="shared" si="112"/>
        <v/>
      </c>
      <c r="J2369" s="96" t="str">
        <f>IFERROR(VLOOKUP(B2369,Listor!$N$6:$P$47,3,FALSE)*I2369,"")</f>
        <v/>
      </c>
      <c r="K2369" s="81"/>
      <c r="L2369" s="88" t="str">
        <f>IFERROR((VLOOKUP(B2369,Listor!$N$6:$P$47,3,FALSE)*Biologiska!K2369)+(VLOOKUP(B2369,Listor!$N$6:$Q$47,4,FALSE)),"")</f>
        <v/>
      </c>
      <c r="M2369" s="63" t="str">
        <f t="shared" si="113"/>
        <v/>
      </c>
      <c r="N2369" s="75"/>
      <c r="O2369" s="84" t="str">
        <f t="shared" si="114"/>
        <v/>
      </c>
      <c r="P2369" s="107"/>
      <c r="Q2369" s="87" t="s">
        <v>79</v>
      </c>
      <c r="R2369" s="87"/>
      <c r="S2369" s="87"/>
      <c r="T2369" s="87"/>
      <c r="U2369" s="87"/>
      <c r="V2369" s="86" t="s">
        <v>79</v>
      </c>
      <c r="W2369" s="75"/>
      <c r="X2369" s="102" t="s">
        <v>79</v>
      </c>
      <c r="Y2369" s="63" t="str">
        <f>IFERROR(IF(VLOOKUP(X2369,Listor!$T$6:$U$7,2,FALSE)&lt;O2369,TRUE),"")</f>
        <v/>
      </c>
      <c r="Z2369" s="87"/>
      <c r="AA2369" s="104"/>
    </row>
    <row r="2370" spans="2:27" x14ac:dyDescent="0.25">
      <c r="B2370" s="68" t="s">
        <v>68</v>
      </c>
      <c r="C2370" s="80" t="str">
        <f>IFERROR(VLOOKUP(B2370,Listor!$A$6:$B$62,2,FALSE),"")</f>
        <v/>
      </c>
      <c r="D2370" s="80" t="str">
        <f>IFERROR(VLOOKUP(B2370,Listor!$A$6:$C$62,3,FALSE),"")</f>
        <v/>
      </c>
      <c r="E2370" s="110" t="s">
        <v>79</v>
      </c>
      <c r="F2370" s="66"/>
      <c r="G2370" s="35" t="str">
        <f>IFERROR(VLOOKUP(B2370,Listor!$A$6:$G$62,7,FALSE),"")</f>
        <v/>
      </c>
      <c r="H2370" s="63" t="str">
        <f>IFERROR(VLOOKUP(B2370,Listor!$N$6:$O$47,2,FALSE),"")</f>
        <v/>
      </c>
      <c r="I2370" s="63" t="str">
        <f t="shared" si="112"/>
        <v/>
      </c>
      <c r="J2370" s="96" t="str">
        <f>IFERROR(VLOOKUP(B2370,Listor!$N$6:$P$47,3,FALSE)*I2370,"")</f>
        <v/>
      </c>
      <c r="K2370" s="81"/>
      <c r="L2370" s="88" t="str">
        <f>IFERROR((VLOOKUP(B2370,Listor!$N$6:$P$47,3,FALSE)*Biologiska!K2370)+(VLOOKUP(B2370,Listor!$N$6:$Q$47,4,FALSE)),"")</f>
        <v/>
      </c>
      <c r="M2370" s="63" t="str">
        <f t="shared" si="113"/>
        <v/>
      </c>
      <c r="N2370" s="75"/>
      <c r="O2370" s="84" t="str">
        <f t="shared" si="114"/>
        <v/>
      </c>
      <c r="P2370" s="107"/>
      <c r="Q2370" s="87" t="s">
        <v>79</v>
      </c>
      <c r="R2370" s="87"/>
      <c r="S2370" s="87"/>
      <c r="T2370" s="87"/>
      <c r="U2370" s="87"/>
      <c r="V2370" s="86" t="s">
        <v>79</v>
      </c>
      <c r="W2370" s="75"/>
      <c r="X2370" s="102" t="s">
        <v>79</v>
      </c>
      <c r="Y2370" s="63" t="str">
        <f>IFERROR(IF(VLOOKUP(X2370,Listor!$T$6:$U$7,2,FALSE)&lt;O2370,TRUE),"")</f>
        <v/>
      </c>
      <c r="Z2370" s="87"/>
      <c r="AA2370" s="104"/>
    </row>
    <row r="2371" spans="2:27" x14ac:dyDescent="0.25">
      <c r="B2371" s="68" t="s">
        <v>68</v>
      </c>
      <c r="C2371" s="80" t="str">
        <f>IFERROR(VLOOKUP(B2371,Listor!$A$6:$B$62,2,FALSE),"")</f>
        <v/>
      </c>
      <c r="D2371" s="80" t="str">
        <f>IFERROR(VLOOKUP(B2371,Listor!$A$6:$C$62,3,FALSE),"")</f>
        <v/>
      </c>
      <c r="E2371" s="110" t="s">
        <v>79</v>
      </c>
      <c r="F2371" s="66"/>
      <c r="G2371" s="35" t="str">
        <f>IFERROR(VLOOKUP(B2371,Listor!$A$6:$G$62,7,FALSE),"")</f>
        <v/>
      </c>
      <c r="H2371" s="63" t="str">
        <f>IFERROR(VLOOKUP(B2371,Listor!$N$6:$O$47,2,FALSE),"")</f>
        <v/>
      </c>
      <c r="I2371" s="63" t="str">
        <f t="shared" si="112"/>
        <v/>
      </c>
      <c r="J2371" s="96" t="str">
        <f>IFERROR(VLOOKUP(B2371,Listor!$N$6:$P$47,3,FALSE)*I2371,"")</f>
        <v/>
      </c>
      <c r="K2371" s="81"/>
      <c r="L2371" s="88" t="str">
        <f>IFERROR((VLOOKUP(B2371,Listor!$N$6:$P$47,3,FALSE)*Biologiska!K2371)+(VLOOKUP(B2371,Listor!$N$6:$Q$47,4,FALSE)),"")</f>
        <v/>
      </c>
      <c r="M2371" s="63" t="str">
        <f t="shared" si="113"/>
        <v/>
      </c>
      <c r="N2371" s="75"/>
      <c r="O2371" s="84" t="str">
        <f t="shared" si="114"/>
        <v/>
      </c>
      <c r="P2371" s="107"/>
      <c r="Q2371" s="87" t="s">
        <v>79</v>
      </c>
      <c r="R2371" s="87"/>
      <c r="S2371" s="87"/>
      <c r="T2371" s="87"/>
      <c r="U2371" s="87"/>
      <c r="V2371" s="86" t="s">
        <v>79</v>
      </c>
      <c r="W2371" s="75"/>
      <c r="X2371" s="102" t="s">
        <v>79</v>
      </c>
      <c r="Y2371" s="63" t="str">
        <f>IFERROR(IF(VLOOKUP(X2371,Listor!$T$6:$U$7,2,FALSE)&lt;O2371,TRUE),"")</f>
        <v/>
      </c>
      <c r="Z2371" s="87"/>
      <c r="AA2371" s="104"/>
    </row>
    <row r="2372" spans="2:27" x14ac:dyDescent="0.25">
      <c r="B2372" s="68" t="s">
        <v>68</v>
      </c>
      <c r="C2372" s="80" t="str">
        <f>IFERROR(VLOOKUP(B2372,Listor!$A$6:$B$62,2,FALSE),"")</f>
        <v/>
      </c>
      <c r="D2372" s="80" t="str">
        <f>IFERROR(VLOOKUP(B2372,Listor!$A$6:$C$62,3,FALSE),"")</f>
        <v/>
      </c>
      <c r="E2372" s="110" t="s">
        <v>79</v>
      </c>
      <c r="F2372" s="66"/>
      <c r="G2372" s="35" t="str">
        <f>IFERROR(VLOOKUP(B2372,Listor!$A$6:$G$62,7,FALSE),"")</f>
        <v/>
      </c>
      <c r="H2372" s="63" t="str">
        <f>IFERROR(VLOOKUP(B2372,Listor!$N$6:$O$47,2,FALSE),"")</f>
        <v/>
      </c>
      <c r="I2372" s="63" t="str">
        <f t="shared" si="112"/>
        <v/>
      </c>
      <c r="J2372" s="96" t="str">
        <f>IFERROR(VLOOKUP(B2372,Listor!$N$6:$P$47,3,FALSE)*I2372,"")</f>
        <v/>
      </c>
      <c r="K2372" s="81"/>
      <c r="L2372" s="88" t="str">
        <f>IFERROR((VLOOKUP(B2372,Listor!$N$6:$P$47,3,FALSE)*Biologiska!K2372)+(VLOOKUP(B2372,Listor!$N$6:$Q$47,4,FALSE)),"")</f>
        <v/>
      </c>
      <c r="M2372" s="63" t="str">
        <f t="shared" si="113"/>
        <v/>
      </c>
      <c r="N2372" s="75"/>
      <c r="O2372" s="84" t="str">
        <f t="shared" si="114"/>
        <v/>
      </c>
      <c r="P2372" s="107"/>
      <c r="Q2372" s="87" t="s">
        <v>79</v>
      </c>
      <c r="R2372" s="87"/>
      <c r="S2372" s="87"/>
      <c r="T2372" s="87"/>
      <c r="U2372" s="87"/>
      <c r="V2372" s="86" t="s">
        <v>79</v>
      </c>
      <c r="W2372" s="75"/>
      <c r="X2372" s="102" t="s">
        <v>79</v>
      </c>
      <c r="Y2372" s="63" t="str">
        <f>IFERROR(IF(VLOOKUP(X2372,Listor!$T$6:$U$7,2,FALSE)&lt;O2372,TRUE),"")</f>
        <v/>
      </c>
      <c r="Z2372" s="87"/>
      <c r="AA2372" s="104"/>
    </row>
    <row r="2373" spans="2:27" x14ac:dyDescent="0.25">
      <c r="B2373" s="68" t="s">
        <v>68</v>
      </c>
      <c r="C2373" s="80" t="str">
        <f>IFERROR(VLOOKUP(B2373,Listor!$A$6:$B$62,2,FALSE),"")</f>
        <v/>
      </c>
      <c r="D2373" s="80" t="str">
        <f>IFERROR(VLOOKUP(B2373,Listor!$A$6:$C$62,3,FALSE),"")</f>
        <v/>
      </c>
      <c r="E2373" s="110" t="s">
        <v>79</v>
      </c>
      <c r="F2373" s="66"/>
      <c r="G2373" s="35" t="str">
        <f>IFERROR(VLOOKUP(B2373,Listor!$A$6:$G$62,7,FALSE),"")</f>
        <v/>
      </c>
      <c r="H2373" s="63" t="str">
        <f>IFERROR(VLOOKUP(B2373,Listor!$N$6:$O$47,2,FALSE),"")</f>
        <v/>
      </c>
      <c r="I2373" s="63" t="str">
        <f t="shared" si="112"/>
        <v/>
      </c>
      <c r="J2373" s="96" t="str">
        <f>IFERROR(VLOOKUP(B2373,Listor!$N$6:$P$47,3,FALSE)*I2373,"")</f>
        <v/>
      </c>
      <c r="K2373" s="81"/>
      <c r="L2373" s="88" t="str">
        <f>IFERROR((VLOOKUP(B2373,Listor!$N$6:$P$47,3,FALSE)*Biologiska!K2373)+(VLOOKUP(B2373,Listor!$N$6:$Q$47,4,FALSE)),"")</f>
        <v/>
      </c>
      <c r="M2373" s="63" t="str">
        <f t="shared" si="113"/>
        <v/>
      </c>
      <c r="N2373" s="75"/>
      <c r="O2373" s="84" t="str">
        <f t="shared" si="114"/>
        <v/>
      </c>
      <c r="P2373" s="107"/>
      <c r="Q2373" s="87" t="s">
        <v>79</v>
      </c>
      <c r="R2373" s="87"/>
      <c r="S2373" s="87"/>
      <c r="T2373" s="87"/>
      <c r="U2373" s="87"/>
      <c r="V2373" s="86" t="s">
        <v>79</v>
      </c>
      <c r="W2373" s="75"/>
      <c r="X2373" s="102" t="s">
        <v>79</v>
      </c>
      <c r="Y2373" s="63" t="str">
        <f>IFERROR(IF(VLOOKUP(X2373,Listor!$T$6:$U$7,2,FALSE)&lt;O2373,TRUE),"")</f>
        <v/>
      </c>
      <c r="Z2373" s="87"/>
      <c r="AA2373" s="104"/>
    </row>
    <row r="2374" spans="2:27" x14ac:dyDescent="0.25">
      <c r="B2374" s="68" t="s">
        <v>68</v>
      </c>
      <c r="C2374" s="80" t="str">
        <f>IFERROR(VLOOKUP(B2374,Listor!$A$6:$B$62,2,FALSE),"")</f>
        <v/>
      </c>
      <c r="D2374" s="80" t="str">
        <f>IFERROR(VLOOKUP(B2374,Listor!$A$6:$C$62,3,FALSE),"")</f>
        <v/>
      </c>
      <c r="E2374" s="110" t="s">
        <v>79</v>
      </c>
      <c r="F2374" s="66"/>
      <c r="G2374" s="35" t="str">
        <f>IFERROR(VLOOKUP(B2374,Listor!$A$6:$G$62,7,FALSE),"")</f>
        <v/>
      </c>
      <c r="H2374" s="63" t="str">
        <f>IFERROR(VLOOKUP(B2374,Listor!$N$6:$O$47,2,FALSE),"")</f>
        <v/>
      </c>
      <c r="I2374" s="63" t="str">
        <f t="shared" si="112"/>
        <v/>
      </c>
      <c r="J2374" s="96" t="str">
        <f>IFERROR(VLOOKUP(B2374,Listor!$N$6:$P$47,3,FALSE)*I2374,"")</f>
        <v/>
      </c>
      <c r="K2374" s="81"/>
      <c r="L2374" s="88" t="str">
        <f>IFERROR((VLOOKUP(B2374,Listor!$N$6:$P$47,3,FALSE)*Biologiska!K2374)+(VLOOKUP(B2374,Listor!$N$6:$Q$47,4,FALSE)),"")</f>
        <v/>
      </c>
      <c r="M2374" s="63" t="str">
        <f t="shared" si="113"/>
        <v/>
      </c>
      <c r="N2374" s="75"/>
      <c r="O2374" s="84" t="str">
        <f t="shared" si="114"/>
        <v/>
      </c>
      <c r="P2374" s="107"/>
      <c r="Q2374" s="87" t="s">
        <v>79</v>
      </c>
      <c r="R2374" s="87"/>
      <c r="S2374" s="87"/>
      <c r="T2374" s="87"/>
      <c r="U2374" s="87"/>
      <c r="V2374" s="86" t="s">
        <v>79</v>
      </c>
      <c r="W2374" s="75"/>
      <c r="X2374" s="102" t="s">
        <v>79</v>
      </c>
      <c r="Y2374" s="63" t="str">
        <f>IFERROR(IF(VLOOKUP(X2374,Listor!$T$6:$U$7,2,FALSE)&lt;O2374,TRUE),"")</f>
        <v/>
      </c>
      <c r="Z2374" s="87"/>
      <c r="AA2374" s="104"/>
    </row>
    <row r="2375" spans="2:27" x14ac:dyDescent="0.25">
      <c r="B2375" s="68" t="s">
        <v>68</v>
      </c>
      <c r="C2375" s="80" t="str">
        <f>IFERROR(VLOOKUP(B2375,Listor!$A$6:$B$62,2,FALSE),"")</f>
        <v/>
      </c>
      <c r="D2375" s="80" t="str">
        <f>IFERROR(VLOOKUP(B2375,Listor!$A$6:$C$62,3,FALSE),"")</f>
        <v/>
      </c>
      <c r="E2375" s="110" t="s">
        <v>79</v>
      </c>
      <c r="F2375" s="66"/>
      <c r="G2375" s="35" t="str">
        <f>IFERROR(VLOOKUP(B2375,Listor!$A$6:$G$62,7,FALSE),"")</f>
        <v/>
      </c>
      <c r="H2375" s="63" t="str">
        <f>IFERROR(VLOOKUP(B2375,Listor!$N$6:$O$47,2,FALSE),"")</f>
        <v/>
      </c>
      <c r="I2375" s="63" t="str">
        <f t="shared" si="112"/>
        <v/>
      </c>
      <c r="J2375" s="96" t="str">
        <f>IFERROR(VLOOKUP(B2375,Listor!$N$6:$P$47,3,FALSE)*I2375,"")</f>
        <v/>
      </c>
      <c r="K2375" s="81"/>
      <c r="L2375" s="88" t="str">
        <f>IFERROR((VLOOKUP(B2375,Listor!$N$6:$P$47,3,FALSE)*Biologiska!K2375)+(VLOOKUP(B2375,Listor!$N$6:$Q$47,4,FALSE)),"")</f>
        <v/>
      </c>
      <c r="M2375" s="63" t="str">
        <f t="shared" si="113"/>
        <v/>
      </c>
      <c r="N2375" s="75"/>
      <c r="O2375" s="84" t="str">
        <f t="shared" si="114"/>
        <v/>
      </c>
      <c r="P2375" s="107"/>
      <c r="Q2375" s="87" t="s">
        <v>79</v>
      </c>
      <c r="R2375" s="87"/>
      <c r="S2375" s="87"/>
      <c r="T2375" s="87"/>
      <c r="U2375" s="87"/>
      <c r="V2375" s="86" t="s">
        <v>79</v>
      </c>
      <c r="W2375" s="75"/>
      <c r="X2375" s="102" t="s">
        <v>79</v>
      </c>
      <c r="Y2375" s="63" t="str">
        <f>IFERROR(IF(VLOOKUP(X2375,Listor!$T$6:$U$7,2,FALSE)&lt;O2375,TRUE),"")</f>
        <v/>
      </c>
      <c r="Z2375" s="87"/>
      <c r="AA2375" s="104"/>
    </row>
    <row r="2376" spans="2:27" x14ac:dyDescent="0.25">
      <c r="B2376" s="68" t="s">
        <v>68</v>
      </c>
      <c r="C2376" s="80" t="str">
        <f>IFERROR(VLOOKUP(B2376,Listor!$A$6:$B$62,2,FALSE),"")</f>
        <v/>
      </c>
      <c r="D2376" s="80" t="str">
        <f>IFERROR(VLOOKUP(B2376,Listor!$A$6:$C$62,3,FALSE),"")</f>
        <v/>
      </c>
      <c r="E2376" s="110" t="s">
        <v>79</v>
      </c>
      <c r="F2376" s="66"/>
      <c r="G2376" s="35" t="str">
        <f>IFERROR(VLOOKUP(B2376,Listor!$A$6:$G$62,7,FALSE),"")</f>
        <v/>
      </c>
      <c r="H2376" s="63" t="str">
        <f>IFERROR(VLOOKUP(B2376,Listor!$N$6:$O$47,2,FALSE),"")</f>
        <v/>
      </c>
      <c r="I2376" s="63" t="str">
        <f t="shared" si="112"/>
        <v/>
      </c>
      <c r="J2376" s="96" t="str">
        <f>IFERROR(VLOOKUP(B2376,Listor!$N$6:$P$47,3,FALSE)*I2376,"")</f>
        <v/>
      </c>
      <c r="K2376" s="81"/>
      <c r="L2376" s="88" t="str">
        <f>IFERROR((VLOOKUP(B2376,Listor!$N$6:$P$47,3,FALSE)*Biologiska!K2376)+(VLOOKUP(B2376,Listor!$N$6:$Q$47,4,FALSE)),"")</f>
        <v/>
      </c>
      <c r="M2376" s="63" t="str">
        <f t="shared" si="113"/>
        <v/>
      </c>
      <c r="N2376" s="75"/>
      <c r="O2376" s="84" t="str">
        <f t="shared" si="114"/>
        <v/>
      </c>
      <c r="P2376" s="107"/>
      <c r="Q2376" s="87" t="s">
        <v>79</v>
      </c>
      <c r="R2376" s="87"/>
      <c r="S2376" s="87"/>
      <c r="T2376" s="87"/>
      <c r="U2376" s="87"/>
      <c r="V2376" s="86" t="s">
        <v>79</v>
      </c>
      <c r="W2376" s="75"/>
      <c r="X2376" s="102" t="s">
        <v>79</v>
      </c>
      <c r="Y2376" s="63" t="str">
        <f>IFERROR(IF(VLOOKUP(X2376,Listor!$T$6:$U$7,2,FALSE)&lt;O2376,TRUE),"")</f>
        <v/>
      </c>
      <c r="Z2376" s="87"/>
      <c r="AA2376" s="104"/>
    </row>
    <row r="2377" spans="2:27" x14ac:dyDescent="0.25">
      <c r="B2377" s="68" t="s">
        <v>68</v>
      </c>
      <c r="C2377" s="80" t="str">
        <f>IFERROR(VLOOKUP(B2377,Listor!$A$6:$B$62,2,FALSE),"")</f>
        <v/>
      </c>
      <c r="D2377" s="80" t="str">
        <f>IFERROR(VLOOKUP(B2377,Listor!$A$6:$C$62,3,FALSE),"")</f>
        <v/>
      </c>
      <c r="E2377" s="110" t="s">
        <v>79</v>
      </c>
      <c r="F2377" s="66"/>
      <c r="G2377" s="35" t="str">
        <f>IFERROR(VLOOKUP(B2377,Listor!$A$6:$G$62,7,FALSE),"")</f>
        <v/>
      </c>
      <c r="H2377" s="63" t="str">
        <f>IFERROR(VLOOKUP(B2377,Listor!$N$6:$O$47,2,FALSE),"")</f>
        <v/>
      </c>
      <c r="I2377" s="63" t="str">
        <f t="shared" si="112"/>
        <v/>
      </c>
      <c r="J2377" s="96" t="str">
        <f>IFERROR(VLOOKUP(B2377,Listor!$N$6:$P$47,3,FALSE)*I2377,"")</f>
        <v/>
      </c>
      <c r="K2377" s="81"/>
      <c r="L2377" s="88" t="str">
        <f>IFERROR((VLOOKUP(B2377,Listor!$N$6:$P$47,3,FALSE)*Biologiska!K2377)+(VLOOKUP(B2377,Listor!$N$6:$Q$47,4,FALSE)),"")</f>
        <v/>
      </c>
      <c r="M2377" s="63" t="str">
        <f t="shared" si="113"/>
        <v/>
      </c>
      <c r="N2377" s="75"/>
      <c r="O2377" s="84" t="str">
        <f t="shared" si="114"/>
        <v/>
      </c>
      <c r="P2377" s="107"/>
      <c r="Q2377" s="87" t="s">
        <v>79</v>
      </c>
      <c r="R2377" s="87"/>
      <c r="S2377" s="87"/>
      <c r="T2377" s="87"/>
      <c r="U2377" s="87"/>
      <c r="V2377" s="86" t="s">
        <v>79</v>
      </c>
      <c r="W2377" s="75"/>
      <c r="X2377" s="102" t="s">
        <v>79</v>
      </c>
      <c r="Y2377" s="63" t="str">
        <f>IFERROR(IF(VLOOKUP(X2377,Listor!$T$6:$U$7,2,FALSE)&lt;O2377,TRUE),"")</f>
        <v/>
      </c>
      <c r="Z2377" s="87"/>
      <c r="AA2377" s="104"/>
    </row>
    <row r="2378" spans="2:27" x14ac:dyDescent="0.25">
      <c r="B2378" s="68" t="s">
        <v>68</v>
      </c>
      <c r="C2378" s="80" t="str">
        <f>IFERROR(VLOOKUP(B2378,Listor!$A$6:$B$62,2,FALSE),"")</f>
        <v/>
      </c>
      <c r="D2378" s="80" t="str">
        <f>IFERROR(VLOOKUP(B2378,Listor!$A$6:$C$62,3,FALSE),"")</f>
        <v/>
      </c>
      <c r="E2378" s="110" t="s">
        <v>79</v>
      </c>
      <c r="F2378" s="66"/>
      <c r="G2378" s="35" t="str">
        <f>IFERROR(VLOOKUP(B2378,Listor!$A$6:$G$62,7,FALSE),"")</f>
        <v/>
      </c>
      <c r="H2378" s="63" t="str">
        <f>IFERROR(VLOOKUP(B2378,Listor!$N$6:$O$47,2,FALSE),"")</f>
        <v/>
      </c>
      <c r="I2378" s="63" t="str">
        <f t="shared" si="112"/>
        <v/>
      </c>
      <c r="J2378" s="96" t="str">
        <f>IFERROR(VLOOKUP(B2378,Listor!$N$6:$P$47,3,FALSE)*I2378,"")</f>
        <v/>
      </c>
      <c r="K2378" s="81"/>
      <c r="L2378" s="88" t="str">
        <f>IFERROR((VLOOKUP(B2378,Listor!$N$6:$P$47,3,FALSE)*Biologiska!K2378)+(VLOOKUP(B2378,Listor!$N$6:$Q$47,4,FALSE)),"")</f>
        <v/>
      </c>
      <c r="M2378" s="63" t="str">
        <f t="shared" si="113"/>
        <v/>
      </c>
      <c r="N2378" s="75"/>
      <c r="O2378" s="84" t="str">
        <f t="shared" si="114"/>
        <v/>
      </c>
      <c r="P2378" s="107"/>
      <c r="Q2378" s="87" t="s">
        <v>79</v>
      </c>
      <c r="R2378" s="87"/>
      <c r="S2378" s="87"/>
      <c r="T2378" s="87"/>
      <c r="U2378" s="87"/>
      <c r="V2378" s="86" t="s">
        <v>79</v>
      </c>
      <c r="W2378" s="75"/>
      <c r="X2378" s="102" t="s">
        <v>79</v>
      </c>
      <c r="Y2378" s="63" t="str">
        <f>IFERROR(IF(VLOOKUP(X2378,Listor!$T$6:$U$7,2,FALSE)&lt;O2378,TRUE),"")</f>
        <v/>
      </c>
      <c r="Z2378" s="87"/>
      <c r="AA2378" s="104"/>
    </row>
    <row r="2379" spans="2:27" x14ac:dyDescent="0.25">
      <c r="B2379" s="68" t="s">
        <v>68</v>
      </c>
      <c r="C2379" s="80" t="str">
        <f>IFERROR(VLOOKUP(B2379,Listor!$A$6:$B$62,2,FALSE),"")</f>
        <v/>
      </c>
      <c r="D2379" s="80" t="str">
        <f>IFERROR(VLOOKUP(B2379,Listor!$A$6:$C$62,3,FALSE),"")</f>
        <v/>
      </c>
      <c r="E2379" s="110" t="s">
        <v>79</v>
      </c>
      <c r="F2379" s="66"/>
      <c r="G2379" s="35" t="str">
        <f>IFERROR(VLOOKUP(B2379,Listor!$A$6:$G$62,7,FALSE),"")</f>
        <v/>
      </c>
      <c r="H2379" s="63" t="str">
        <f>IFERROR(VLOOKUP(B2379,Listor!$N$6:$O$47,2,FALSE),"")</f>
        <v/>
      </c>
      <c r="I2379" s="63" t="str">
        <f t="shared" si="112"/>
        <v/>
      </c>
      <c r="J2379" s="96" t="str">
        <f>IFERROR(VLOOKUP(B2379,Listor!$N$6:$P$47,3,FALSE)*I2379,"")</f>
        <v/>
      </c>
      <c r="K2379" s="81"/>
      <c r="L2379" s="88" t="str">
        <f>IFERROR((VLOOKUP(B2379,Listor!$N$6:$P$47,3,FALSE)*Biologiska!K2379)+(VLOOKUP(B2379,Listor!$N$6:$Q$47,4,FALSE)),"")</f>
        <v/>
      </c>
      <c r="M2379" s="63" t="str">
        <f t="shared" si="113"/>
        <v/>
      </c>
      <c r="N2379" s="75"/>
      <c r="O2379" s="84" t="str">
        <f t="shared" si="114"/>
        <v/>
      </c>
      <c r="P2379" s="107"/>
      <c r="Q2379" s="87" t="s">
        <v>79</v>
      </c>
      <c r="R2379" s="87"/>
      <c r="S2379" s="87"/>
      <c r="T2379" s="87"/>
      <c r="U2379" s="87"/>
      <c r="V2379" s="86" t="s">
        <v>79</v>
      </c>
      <c r="W2379" s="75"/>
      <c r="X2379" s="102" t="s">
        <v>79</v>
      </c>
      <c r="Y2379" s="63" t="str">
        <f>IFERROR(IF(VLOOKUP(X2379,Listor!$T$6:$U$7,2,FALSE)&lt;O2379,TRUE),"")</f>
        <v/>
      </c>
      <c r="Z2379" s="87"/>
      <c r="AA2379" s="104"/>
    </row>
    <row r="2380" spans="2:27" x14ac:dyDescent="0.25">
      <c r="B2380" s="68" t="s">
        <v>68</v>
      </c>
      <c r="C2380" s="80" t="str">
        <f>IFERROR(VLOOKUP(B2380,Listor!$A$6:$B$62,2,FALSE),"")</f>
        <v/>
      </c>
      <c r="D2380" s="80" t="str">
        <f>IFERROR(VLOOKUP(B2380,Listor!$A$6:$C$62,3,FALSE),"")</f>
        <v/>
      </c>
      <c r="E2380" s="110" t="s">
        <v>79</v>
      </c>
      <c r="F2380" s="66"/>
      <c r="G2380" s="35" t="str">
        <f>IFERROR(VLOOKUP(B2380,Listor!$A$6:$G$62,7,FALSE),"")</f>
        <v/>
      </c>
      <c r="H2380" s="63" t="str">
        <f>IFERROR(VLOOKUP(B2380,Listor!$N$6:$O$47,2,FALSE),"")</f>
        <v/>
      </c>
      <c r="I2380" s="63" t="str">
        <f t="shared" si="112"/>
        <v/>
      </c>
      <c r="J2380" s="96" t="str">
        <f>IFERROR(VLOOKUP(B2380,Listor!$N$6:$P$47,3,FALSE)*I2380,"")</f>
        <v/>
      </c>
      <c r="K2380" s="81"/>
      <c r="L2380" s="88" t="str">
        <f>IFERROR((VLOOKUP(B2380,Listor!$N$6:$P$47,3,FALSE)*Biologiska!K2380)+(VLOOKUP(B2380,Listor!$N$6:$Q$47,4,FALSE)),"")</f>
        <v/>
      </c>
      <c r="M2380" s="63" t="str">
        <f t="shared" si="113"/>
        <v/>
      </c>
      <c r="N2380" s="75"/>
      <c r="O2380" s="84" t="str">
        <f t="shared" si="114"/>
        <v/>
      </c>
      <c r="P2380" s="107"/>
      <c r="Q2380" s="87" t="s">
        <v>79</v>
      </c>
      <c r="R2380" s="87"/>
      <c r="S2380" s="87"/>
      <c r="T2380" s="87"/>
      <c r="U2380" s="87"/>
      <c r="V2380" s="86" t="s">
        <v>79</v>
      </c>
      <c r="W2380" s="75"/>
      <c r="X2380" s="102" t="s">
        <v>79</v>
      </c>
      <c r="Y2380" s="63" t="str">
        <f>IFERROR(IF(VLOOKUP(X2380,Listor!$T$6:$U$7,2,FALSE)&lt;O2380,TRUE),"")</f>
        <v/>
      </c>
      <c r="Z2380" s="87"/>
      <c r="AA2380" s="104"/>
    </row>
    <row r="2381" spans="2:27" x14ac:dyDescent="0.25">
      <c r="B2381" s="68" t="s">
        <v>68</v>
      </c>
      <c r="C2381" s="80" t="str">
        <f>IFERROR(VLOOKUP(B2381,Listor!$A$6:$B$62,2,FALSE),"")</f>
        <v/>
      </c>
      <c r="D2381" s="80" t="str">
        <f>IFERROR(VLOOKUP(B2381,Listor!$A$6:$C$62,3,FALSE),"")</f>
        <v/>
      </c>
      <c r="E2381" s="110" t="s">
        <v>79</v>
      </c>
      <c r="F2381" s="66"/>
      <c r="G2381" s="35" t="str">
        <f>IFERROR(VLOOKUP(B2381,Listor!$A$6:$G$62,7,FALSE),"")</f>
        <v/>
      </c>
      <c r="H2381" s="63" t="str">
        <f>IFERROR(VLOOKUP(B2381,Listor!$N$6:$O$47,2,FALSE),"")</f>
        <v/>
      </c>
      <c r="I2381" s="63" t="str">
        <f t="shared" si="112"/>
        <v/>
      </c>
      <c r="J2381" s="96" t="str">
        <f>IFERROR(VLOOKUP(B2381,Listor!$N$6:$P$47,3,FALSE)*I2381,"")</f>
        <v/>
      </c>
      <c r="K2381" s="81"/>
      <c r="L2381" s="88" t="str">
        <f>IFERROR((VLOOKUP(B2381,Listor!$N$6:$P$47,3,FALSE)*Biologiska!K2381)+(VLOOKUP(B2381,Listor!$N$6:$Q$47,4,FALSE)),"")</f>
        <v/>
      </c>
      <c r="M2381" s="63" t="str">
        <f t="shared" si="113"/>
        <v/>
      </c>
      <c r="N2381" s="75"/>
      <c r="O2381" s="84" t="str">
        <f t="shared" si="114"/>
        <v/>
      </c>
      <c r="P2381" s="107"/>
      <c r="Q2381" s="87" t="s">
        <v>79</v>
      </c>
      <c r="R2381" s="87"/>
      <c r="S2381" s="87"/>
      <c r="T2381" s="87"/>
      <c r="U2381" s="87"/>
      <c r="V2381" s="86" t="s">
        <v>79</v>
      </c>
      <c r="W2381" s="75"/>
      <c r="X2381" s="102" t="s">
        <v>79</v>
      </c>
      <c r="Y2381" s="63" t="str">
        <f>IFERROR(IF(VLOOKUP(X2381,Listor!$T$6:$U$7,2,FALSE)&lt;O2381,TRUE),"")</f>
        <v/>
      </c>
      <c r="Z2381" s="87"/>
      <c r="AA2381" s="104"/>
    </row>
    <row r="2382" spans="2:27" x14ac:dyDescent="0.25">
      <c r="B2382" s="68" t="s">
        <v>68</v>
      </c>
      <c r="C2382" s="80" t="str">
        <f>IFERROR(VLOOKUP(B2382,Listor!$A$6:$B$62,2,FALSE),"")</f>
        <v/>
      </c>
      <c r="D2382" s="80" t="str">
        <f>IFERROR(VLOOKUP(B2382,Listor!$A$6:$C$62,3,FALSE),"")</f>
        <v/>
      </c>
      <c r="E2382" s="110" t="s">
        <v>79</v>
      </c>
      <c r="F2382" s="66"/>
      <c r="G2382" s="35" t="str">
        <f>IFERROR(VLOOKUP(B2382,Listor!$A$6:$G$62,7,FALSE),"")</f>
        <v/>
      </c>
      <c r="H2382" s="63" t="str">
        <f>IFERROR(VLOOKUP(B2382,Listor!$N$6:$O$47,2,FALSE),"")</f>
        <v/>
      </c>
      <c r="I2382" s="63" t="str">
        <f t="shared" si="112"/>
        <v/>
      </c>
      <c r="J2382" s="96" t="str">
        <f>IFERROR(VLOOKUP(B2382,Listor!$N$6:$P$47,3,FALSE)*I2382,"")</f>
        <v/>
      </c>
      <c r="K2382" s="81"/>
      <c r="L2382" s="88" t="str">
        <f>IFERROR((VLOOKUP(B2382,Listor!$N$6:$P$47,3,FALSE)*Biologiska!K2382)+(VLOOKUP(B2382,Listor!$N$6:$Q$47,4,FALSE)),"")</f>
        <v/>
      </c>
      <c r="M2382" s="63" t="str">
        <f t="shared" si="113"/>
        <v/>
      </c>
      <c r="N2382" s="75"/>
      <c r="O2382" s="84" t="str">
        <f t="shared" si="114"/>
        <v/>
      </c>
      <c r="P2382" s="107"/>
      <c r="Q2382" s="87" t="s">
        <v>79</v>
      </c>
      <c r="R2382" s="87"/>
      <c r="S2382" s="87"/>
      <c r="T2382" s="87"/>
      <c r="U2382" s="87"/>
      <c r="V2382" s="86" t="s">
        <v>79</v>
      </c>
      <c r="W2382" s="75"/>
      <c r="X2382" s="102" t="s">
        <v>79</v>
      </c>
      <c r="Y2382" s="63" t="str">
        <f>IFERROR(IF(VLOOKUP(X2382,Listor!$T$6:$U$7,2,FALSE)&lt;O2382,TRUE),"")</f>
        <v/>
      </c>
      <c r="Z2382" s="87"/>
      <c r="AA2382" s="104"/>
    </row>
    <row r="2383" spans="2:27" x14ac:dyDescent="0.25">
      <c r="B2383" s="68" t="s">
        <v>68</v>
      </c>
      <c r="C2383" s="80" t="str">
        <f>IFERROR(VLOOKUP(B2383,Listor!$A$6:$B$62,2,FALSE),"")</f>
        <v/>
      </c>
      <c r="D2383" s="80" t="str">
        <f>IFERROR(VLOOKUP(B2383,Listor!$A$6:$C$62,3,FALSE),"")</f>
        <v/>
      </c>
      <c r="E2383" s="110" t="s">
        <v>79</v>
      </c>
      <c r="F2383" s="66"/>
      <c r="G2383" s="35" t="str">
        <f>IFERROR(VLOOKUP(B2383,Listor!$A$6:$G$62,7,FALSE),"")</f>
        <v/>
      </c>
      <c r="H2383" s="63" t="str">
        <f>IFERROR(VLOOKUP(B2383,Listor!$N$6:$O$47,2,FALSE),"")</f>
        <v/>
      </c>
      <c r="I2383" s="63" t="str">
        <f t="shared" si="112"/>
        <v/>
      </c>
      <c r="J2383" s="96" t="str">
        <f>IFERROR(VLOOKUP(B2383,Listor!$N$6:$P$47,3,FALSE)*I2383,"")</f>
        <v/>
      </c>
      <c r="K2383" s="81"/>
      <c r="L2383" s="88" t="str">
        <f>IFERROR((VLOOKUP(B2383,Listor!$N$6:$P$47,3,FALSE)*Biologiska!K2383)+(VLOOKUP(B2383,Listor!$N$6:$Q$47,4,FALSE)),"")</f>
        <v/>
      </c>
      <c r="M2383" s="63" t="str">
        <f t="shared" si="113"/>
        <v/>
      </c>
      <c r="N2383" s="75"/>
      <c r="O2383" s="84" t="str">
        <f t="shared" si="114"/>
        <v/>
      </c>
      <c r="P2383" s="107"/>
      <c r="Q2383" s="87" t="s">
        <v>79</v>
      </c>
      <c r="R2383" s="87"/>
      <c r="S2383" s="87"/>
      <c r="T2383" s="87"/>
      <c r="U2383" s="87"/>
      <c r="V2383" s="86" t="s">
        <v>79</v>
      </c>
      <c r="W2383" s="75"/>
      <c r="X2383" s="102" t="s">
        <v>79</v>
      </c>
      <c r="Y2383" s="63" t="str">
        <f>IFERROR(IF(VLOOKUP(X2383,Listor!$T$6:$U$7,2,FALSE)&lt;O2383,TRUE),"")</f>
        <v/>
      </c>
      <c r="Z2383" s="87"/>
      <c r="AA2383" s="104"/>
    </row>
    <row r="2384" spans="2:27" x14ac:dyDescent="0.25">
      <c r="B2384" s="68" t="s">
        <v>68</v>
      </c>
      <c r="C2384" s="80" t="str">
        <f>IFERROR(VLOOKUP(B2384,Listor!$A$6:$B$62,2,FALSE),"")</f>
        <v/>
      </c>
      <c r="D2384" s="80" t="str">
        <f>IFERROR(VLOOKUP(B2384,Listor!$A$6:$C$62,3,FALSE),"")</f>
        <v/>
      </c>
      <c r="E2384" s="110" t="s">
        <v>79</v>
      </c>
      <c r="F2384" s="66"/>
      <c r="G2384" s="35" t="str">
        <f>IFERROR(VLOOKUP(B2384,Listor!$A$6:$G$62,7,FALSE),"")</f>
        <v/>
      </c>
      <c r="H2384" s="63" t="str">
        <f>IFERROR(VLOOKUP(B2384,Listor!$N$6:$O$47,2,FALSE),"")</f>
        <v/>
      </c>
      <c r="I2384" s="63" t="str">
        <f t="shared" si="112"/>
        <v/>
      </c>
      <c r="J2384" s="96" t="str">
        <f>IFERROR(VLOOKUP(B2384,Listor!$N$6:$P$47,3,FALSE)*I2384,"")</f>
        <v/>
      </c>
      <c r="K2384" s="81"/>
      <c r="L2384" s="88" t="str">
        <f>IFERROR((VLOOKUP(B2384,Listor!$N$6:$P$47,3,FALSE)*Biologiska!K2384)+(VLOOKUP(B2384,Listor!$N$6:$Q$47,4,FALSE)),"")</f>
        <v/>
      </c>
      <c r="M2384" s="63" t="str">
        <f t="shared" si="113"/>
        <v/>
      </c>
      <c r="N2384" s="75"/>
      <c r="O2384" s="84" t="str">
        <f t="shared" si="114"/>
        <v/>
      </c>
      <c r="P2384" s="107"/>
      <c r="Q2384" s="87" t="s">
        <v>79</v>
      </c>
      <c r="R2384" s="87"/>
      <c r="S2384" s="87"/>
      <c r="T2384" s="87"/>
      <c r="U2384" s="87"/>
      <c r="V2384" s="86" t="s">
        <v>79</v>
      </c>
      <c r="W2384" s="75"/>
      <c r="X2384" s="102" t="s">
        <v>79</v>
      </c>
      <c r="Y2384" s="63" t="str">
        <f>IFERROR(IF(VLOOKUP(X2384,Listor!$T$6:$U$7,2,FALSE)&lt;O2384,TRUE),"")</f>
        <v/>
      </c>
      <c r="Z2384" s="87"/>
      <c r="AA2384" s="104"/>
    </row>
    <row r="2385" spans="2:27" x14ac:dyDescent="0.25">
      <c r="B2385" s="68" t="s">
        <v>68</v>
      </c>
      <c r="C2385" s="80" t="str">
        <f>IFERROR(VLOOKUP(B2385,Listor!$A$6:$B$62,2,FALSE),"")</f>
        <v/>
      </c>
      <c r="D2385" s="80" t="str">
        <f>IFERROR(VLOOKUP(B2385,Listor!$A$6:$C$62,3,FALSE),"")</f>
        <v/>
      </c>
      <c r="E2385" s="110" t="s">
        <v>79</v>
      </c>
      <c r="F2385" s="66"/>
      <c r="G2385" s="35" t="str">
        <f>IFERROR(VLOOKUP(B2385,Listor!$A$6:$G$62,7,FALSE),"")</f>
        <v/>
      </c>
      <c r="H2385" s="63" t="str">
        <f>IFERROR(VLOOKUP(B2385,Listor!$N$6:$O$47,2,FALSE),"")</f>
        <v/>
      </c>
      <c r="I2385" s="63" t="str">
        <f t="shared" si="112"/>
        <v/>
      </c>
      <c r="J2385" s="96" t="str">
        <f>IFERROR(VLOOKUP(B2385,Listor!$N$6:$P$47,3,FALSE)*I2385,"")</f>
        <v/>
      </c>
      <c r="K2385" s="81"/>
      <c r="L2385" s="88" t="str">
        <f>IFERROR((VLOOKUP(B2385,Listor!$N$6:$P$47,3,FALSE)*Biologiska!K2385)+(VLOOKUP(B2385,Listor!$N$6:$Q$47,4,FALSE)),"")</f>
        <v/>
      </c>
      <c r="M2385" s="63" t="str">
        <f t="shared" si="113"/>
        <v/>
      </c>
      <c r="N2385" s="75"/>
      <c r="O2385" s="84" t="str">
        <f t="shared" si="114"/>
        <v/>
      </c>
      <c r="P2385" s="107"/>
      <c r="Q2385" s="87" t="s">
        <v>79</v>
      </c>
      <c r="R2385" s="87"/>
      <c r="S2385" s="87"/>
      <c r="T2385" s="87"/>
      <c r="U2385" s="87"/>
      <c r="V2385" s="86" t="s">
        <v>79</v>
      </c>
      <c r="W2385" s="75"/>
      <c r="X2385" s="102" t="s">
        <v>79</v>
      </c>
      <c r="Y2385" s="63" t="str">
        <f>IFERROR(IF(VLOOKUP(X2385,Listor!$T$6:$U$7,2,FALSE)&lt;O2385,TRUE),"")</f>
        <v/>
      </c>
      <c r="Z2385" s="87"/>
      <c r="AA2385" s="104"/>
    </row>
    <row r="2386" spans="2:27" x14ac:dyDescent="0.25">
      <c r="B2386" s="68" t="s">
        <v>68</v>
      </c>
      <c r="C2386" s="80" t="str">
        <f>IFERROR(VLOOKUP(B2386,Listor!$A$6:$B$62,2,FALSE),"")</f>
        <v/>
      </c>
      <c r="D2386" s="80" t="str">
        <f>IFERROR(VLOOKUP(B2386,Listor!$A$6:$C$62,3,FALSE),"")</f>
        <v/>
      </c>
      <c r="E2386" s="110" t="s">
        <v>79</v>
      </c>
      <c r="F2386" s="66"/>
      <c r="G2386" s="35" t="str">
        <f>IFERROR(VLOOKUP(B2386,Listor!$A$6:$G$62,7,FALSE),"")</f>
        <v/>
      </c>
      <c r="H2386" s="63" t="str">
        <f>IFERROR(VLOOKUP(B2386,Listor!$N$6:$O$47,2,FALSE),"")</f>
        <v/>
      </c>
      <c r="I2386" s="63" t="str">
        <f t="shared" si="112"/>
        <v/>
      </c>
      <c r="J2386" s="96" t="str">
        <f>IFERROR(VLOOKUP(B2386,Listor!$N$6:$P$47,3,FALSE)*I2386,"")</f>
        <v/>
      </c>
      <c r="K2386" s="81"/>
      <c r="L2386" s="88" t="str">
        <f>IFERROR((VLOOKUP(B2386,Listor!$N$6:$P$47,3,FALSE)*Biologiska!K2386)+(VLOOKUP(B2386,Listor!$N$6:$Q$47,4,FALSE)),"")</f>
        <v/>
      </c>
      <c r="M2386" s="63" t="str">
        <f t="shared" si="113"/>
        <v/>
      </c>
      <c r="N2386" s="75"/>
      <c r="O2386" s="84" t="str">
        <f t="shared" si="114"/>
        <v/>
      </c>
      <c r="P2386" s="107"/>
      <c r="Q2386" s="87" t="s">
        <v>79</v>
      </c>
      <c r="R2386" s="87"/>
      <c r="S2386" s="87"/>
      <c r="T2386" s="87"/>
      <c r="U2386" s="87"/>
      <c r="V2386" s="86" t="s">
        <v>79</v>
      </c>
      <c r="W2386" s="75"/>
      <c r="X2386" s="102" t="s">
        <v>79</v>
      </c>
      <c r="Y2386" s="63" t="str">
        <f>IFERROR(IF(VLOOKUP(X2386,Listor!$T$6:$U$7,2,FALSE)&lt;O2386,TRUE),"")</f>
        <v/>
      </c>
      <c r="Z2386" s="87"/>
      <c r="AA2386" s="104"/>
    </row>
    <row r="2387" spans="2:27" x14ac:dyDescent="0.25">
      <c r="B2387" s="68" t="s">
        <v>68</v>
      </c>
      <c r="C2387" s="80" t="str">
        <f>IFERROR(VLOOKUP(B2387,Listor!$A$6:$B$62,2,FALSE),"")</f>
        <v/>
      </c>
      <c r="D2387" s="80" t="str">
        <f>IFERROR(VLOOKUP(B2387,Listor!$A$6:$C$62,3,FALSE),"")</f>
        <v/>
      </c>
      <c r="E2387" s="110" t="s">
        <v>79</v>
      </c>
      <c r="F2387" s="66"/>
      <c r="G2387" s="35" t="str">
        <f>IFERROR(VLOOKUP(B2387,Listor!$A$6:$G$62,7,FALSE),"")</f>
        <v/>
      </c>
      <c r="H2387" s="63" t="str">
        <f>IFERROR(VLOOKUP(B2387,Listor!$N$6:$O$47,2,FALSE),"")</f>
        <v/>
      </c>
      <c r="I2387" s="63" t="str">
        <f t="shared" si="112"/>
        <v/>
      </c>
      <c r="J2387" s="96" t="str">
        <f>IFERROR(VLOOKUP(B2387,Listor!$N$6:$P$47,3,FALSE)*I2387,"")</f>
        <v/>
      </c>
      <c r="K2387" s="81"/>
      <c r="L2387" s="88" t="str">
        <f>IFERROR((VLOOKUP(B2387,Listor!$N$6:$P$47,3,FALSE)*Biologiska!K2387)+(VLOOKUP(B2387,Listor!$N$6:$Q$47,4,FALSE)),"")</f>
        <v/>
      </c>
      <c r="M2387" s="63" t="str">
        <f t="shared" si="113"/>
        <v/>
      </c>
      <c r="N2387" s="75"/>
      <c r="O2387" s="84" t="str">
        <f t="shared" si="114"/>
        <v/>
      </c>
      <c r="P2387" s="107"/>
      <c r="Q2387" s="87" t="s">
        <v>79</v>
      </c>
      <c r="R2387" s="87"/>
      <c r="S2387" s="87"/>
      <c r="T2387" s="87"/>
      <c r="U2387" s="87"/>
      <c r="V2387" s="86" t="s">
        <v>79</v>
      </c>
      <c r="W2387" s="75"/>
      <c r="X2387" s="102" t="s">
        <v>79</v>
      </c>
      <c r="Y2387" s="63" t="str">
        <f>IFERROR(IF(VLOOKUP(X2387,Listor!$T$6:$U$7,2,FALSE)&lt;O2387,TRUE),"")</f>
        <v/>
      </c>
      <c r="Z2387" s="87"/>
      <c r="AA2387" s="104"/>
    </row>
    <row r="2388" spans="2:27" x14ac:dyDescent="0.25">
      <c r="B2388" s="68" t="s">
        <v>68</v>
      </c>
      <c r="C2388" s="80" t="str">
        <f>IFERROR(VLOOKUP(B2388,Listor!$A$6:$B$62,2,FALSE),"")</f>
        <v/>
      </c>
      <c r="D2388" s="80" t="str">
        <f>IFERROR(VLOOKUP(B2388,Listor!$A$6:$C$62,3,FALSE),"")</f>
        <v/>
      </c>
      <c r="E2388" s="110" t="s">
        <v>79</v>
      </c>
      <c r="F2388" s="66"/>
      <c r="G2388" s="35" t="str">
        <f>IFERROR(VLOOKUP(B2388,Listor!$A$6:$G$62,7,FALSE),"")</f>
        <v/>
      </c>
      <c r="H2388" s="63" t="str">
        <f>IFERROR(VLOOKUP(B2388,Listor!$N$6:$O$47,2,FALSE),"")</f>
        <v/>
      </c>
      <c r="I2388" s="63" t="str">
        <f t="shared" si="112"/>
        <v/>
      </c>
      <c r="J2388" s="96" t="str">
        <f>IFERROR(VLOOKUP(B2388,Listor!$N$6:$P$47,3,FALSE)*I2388,"")</f>
        <v/>
      </c>
      <c r="K2388" s="81"/>
      <c r="L2388" s="88" t="str">
        <f>IFERROR((VLOOKUP(B2388,Listor!$N$6:$P$47,3,FALSE)*Biologiska!K2388)+(VLOOKUP(B2388,Listor!$N$6:$Q$47,4,FALSE)),"")</f>
        <v/>
      </c>
      <c r="M2388" s="63" t="str">
        <f t="shared" si="113"/>
        <v/>
      </c>
      <c r="N2388" s="75"/>
      <c r="O2388" s="84" t="str">
        <f t="shared" si="114"/>
        <v/>
      </c>
      <c r="P2388" s="107"/>
      <c r="Q2388" s="87" t="s">
        <v>79</v>
      </c>
      <c r="R2388" s="87"/>
      <c r="S2388" s="87"/>
      <c r="T2388" s="87"/>
      <c r="U2388" s="87"/>
      <c r="V2388" s="86" t="s">
        <v>79</v>
      </c>
      <c r="W2388" s="75"/>
      <c r="X2388" s="102" t="s">
        <v>79</v>
      </c>
      <c r="Y2388" s="63" t="str">
        <f>IFERROR(IF(VLOOKUP(X2388,Listor!$T$6:$U$7,2,FALSE)&lt;O2388,TRUE),"")</f>
        <v/>
      </c>
      <c r="Z2388" s="87"/>
      <c r="AA2388" s="104"/>
    </row>
    <row r="2389" spans="2:27" x14ac:dyDescent="0.25">
      <c r="B2389" s="68" t="s">
        <v>68</v>
      </c>
      <c r="C2389" s="80" t="str">
        <f>IFERROR(VLOOKUP(B2389,Listor!$A$6:$B$62,2,FALSE),"")</f>
        <v/>
      </c>
      <c r="D2389" s="80" t="str">
        <f>IFERROR(VLOOKUP(B2389,Listor!$A$6:$C$62,3,FALSE),"")</f>
        <v/>
      </c>
      <c r="E2389" s="110" t="s">
        <v>79</v>
      </c>
      <c r="F2389" s="66"/>
      <c r="G2389" s="35" t="str">
        <f>IFERROR(VLOOKUP(B2389,Listor!$A$6:$G$62,7,FALSE),"")</f>
        <v/>
      </c>
      <c r="H2389" s="63" t="str">
        <f>IFERROR(VLOOKUP(B2389,Listor!$N$6:$O$47,2,FALSE),"")</f>
        <v/>
      </c>
      <c r="I2389" s="63" t="str">
        <f t="shared" si="112"/>
        <v/>
      </c>
      <c r="J2389" s="96" t="str">
        <f>IFERROR(VLOOKUP(B2389,Listor!$N$6:$P$47,3,FALSE)*I2389,"")</f>
        <v/>
      </c>
      <c r="K2389" s="81"/>
      <c r="L2389" s="88" t="str">
        <f>IFERROR((VLOOKUP(B2389,Listor!$N$6:$P$47,3,FALSE)*Biologiska!K2389)+(VLOOKUP(B2389,Listor!$N$6:$Q$47,4,FALSE)),"")</f>
        <v/>
      </c>
      <c r="M2389" s="63" t="str">
        <f t="shared" si="113"/>
        <v/>
      </c>
      <c r="N2389" s="75"/>
      <c r="O2389" s="84" t="str">
        <f t="shared" si="114"/>
        <v/>
      </c>
      <c r="P2389" s="107"/>
      <c r="Q2389" s="87" t="s">
        <v>79</v>
      </c>
      <c r="R2389" s="87"/>
      <c r="S2389" s="87"/>
      <c r="T2389" s="87"/>
      <c r="U2389" s="87"/>
      <c r="V2389" s="86" t="s">
        <v>79</v>
      </c>
      <c r="W2389" s="75"/>
      <c r="X2389" s="102" t="s">
        <v>79</v>
      </c>
      <c r="Y2389" s="63" t="str">
        <f>IFERROR(IF(VLOOKUP(X2389,Listor!$T$6:$U$7,2,FALSE)&lt;O2389,TRUE),"")</f>
        <v/>
      </c>
      <c r="Z2389" s="87"/>
      <c r="AA2389" s="104"/>
    </row>
    <row r="2390" spans="2:27" x14ac:dyDescent="0.25">
      <c r="B2390" s="68" t="s">
        <v>68</v>
      </c>
      <c r="C2390" s="80" t="str">
        <f>IFERROR(VLOOKUP(B2390,Listor!$A$6:$B$62,2,FALSE),"")</f>
        <v/>
      </c>
      <c r="D2390" s="80" t="str">
        <f>IFERROR(VLOOKUP(B2390,Listor!$A$6:$C$62,3,FALSE),"")</f>
        <v/>
      </c>
      <c r="E2390" s="110" t="s">
        <v>79</v>
      </c>
      <c r="F2390" s="66"/>
      <c r="G2390" s="35" t="str">
        <f>IFERROR(VLOOKUP(B2390,Listor!$A$6:$G$62,7,FALSE),"")</f>
        <v/>
      </c>
      <c r="H2390" s="63" t="str">
        <f>IFERROR(VLOOKUP(B2390,Listor!$N$6:$O$47,2,FALSE),"")</f>
        <v/>
      </c>
      <c r="I2390" s="63" t="str">
        <f t="shared" si="112"/>
        <v/>
      </c>
      <c r="J2390" s="96" t="str">
        <f>IFERROR(VLOOKUP(B2390,Listor!$N$6:$P$47,3,FALSE)*I2390,"")</f>
        <v/>
      </c>
      <c r="K2390" s="81"/>
      <c r="L2390" s="88" t="str">
        <f>IFERROR((VLOOKUP(B2390,Listor!$N$6:$P$47,3,FALSE)*Biologiska!K2390)+(VLOOKUP(B2390,Listor!$N$6:$Q$47,4,FALSE)),"")</f>
        <v/>
      </c>
      <c r="M2390" s="63" t="str">
        <f t="shared" si="113"/>
        <v/>
      </c>
      <c r="N2390" s="75"/>
      <c r="O2390" s="84" t="str">
        <f t="shared" si="114"/>
        <v/>
      </c>
      <c r="P2390" s="107"/>
      <c r="Q2390" s="87" t="s">
        <v>79</v>
      </c>
      <c r="R2390" s="87"/>
      <c r="S2390" s="87"/>
      <c r="T2390" s="87"/>
      <c r="U2390" s="87"/>
      <c r="V2390" s="86" t="s">
        <v>79</v>
      </c>
      <c r="W2390" s="75"/>
      <c r="X2390" s="102" t="s">
        <v>79</v>
      </c>
      <c r="Y2390" s="63" t="str">
        <f>IFERROR(IF(VLOOKUP(X2390,Listor!$T$6:$U$7,2,FALSE)&lt;O2390,TRUE),"")</f>
        <v/>
      </c>
      <c r="Z2390" s="87"/>
      <c r="AA2390" s="104"/>
    </row>
    <row r="2391" spans="2:27" x14ac:dyDescent="0.25">
      <c r="B2391" s="68" t="s">
        <v>68</v>
      </c>
      <c r="C2391" s="80" t="str">
        <f>IFERROR(VLOOKUP(B2391,Listor!$A$6:$B$62,2,FALSE),"")</f>
        <v/>
      </c>
      <c r="D2391" s="80" t="str">
        <f>IFERROR(VLOOKUP(B2391,Listor!$A$6:$C$62,3,FALSE),"")</f>
        <v/>
      </c>
      <c r="E2391" s="110" t="s">
        <v>79</v>
      </c>
      <c r="F2391" s="66"/>
      <c r="G2391" s="35" t="str">
        <f>IFERROR(VLOOKUP(B2391,Listor!$A$6:$G$62,7,FALSE),"")</f>
        <v/>
      </c>
      <c r="H2391" s="63" t="str">
        <f>IFERROR(VLOOKUP(B2391,Listor!$N$6:$O$47,2,FALSE),"")</f>
        <v/>
      </c>
      <c r="I2391" s="63" t="str">
        <f t="shared" si="112"/>
        <v/>
      </c>
      <c r="J2391" s="96" t="str">
        <f>IFERROR(VLOOKUP(B2391,Listor!$N$6:$P$47,3,FALSE)*I2391,"")</f>
        <v/>
      </c>
      <c r="K2391" s="81"/>
      <c r="L2391" s="88" t="str">
        <f>IFERROR((VLOOKUP(B2391,Listor!$N$6:$P$47,3,FALSE)*Biologiska!K2391)+(VLOOKUP(B2391,Listor!$N$6:$Q$47,4,FALSE)),"")</f>
        <v/>
      </c>
      <c r="M2391" s="63" t="str">
        <f t="shared" si="113"/>
        <v/>
      </c>
      <c r="N2391" s="75"/>
      <c r="O2391" s="84" t="str">
        <f t="shared" si="114"/>
        <v/>
      </c>
      <c r="P2391" s="107"/>
      <c r="Q2391" s="87" t="s">
        <v>79</v>
      </c>
      <c r="R2391" s="87"/>
      <c r="S2391" s="87"/>
      <c r="T2391" s="87"/>
      <c r="U2391" s="87"/>
      <c r="V2391" s="86" t="s">
        <v>79</v>
      </c>
      <c r="W2391" s="75"/>
      <c r="X2391" s="102" t="s">
        <v>79</v>
      </c>
      <c r="Y2391" s="63" t="str">
        <f>IFERROR(IF(VLOOKUP(X2391,Listor!$T$6:$U$7,2,FALSE)&lt;O2391,TRUE),"")</f>
        <v/>
      </c>
      <c r="Z2391" s="87"/>
      <c r="AA2391" s="104"/>
    </row>
    <row r="2392" spans="2:27" x14ac:dyDescent="0.25">
      <c r="B2392" s="68" t="s">
        <v>68</v>
      </c>
      <c r="C2392" s="80" t="str">
        <f>IFERROR(VLOOKUP(B2392,Listor!$A$6:$B$62,2,FALSE),"")</f>
        <v/>
      </c>
      <c r="D2392" s="80" t="str">
        <f>IFERROR(VLOOKUP(B2392,Listor!$A$6:$C$62,3,FALSE),"")</f>
        <v/>
      </c>
      <c r="E2392" s="110" t="s">
        <v>79</v>
      </c>
      <c r="F2392" s="66"/>
      <c r="G2392" s="35" t="str">
        <f>IFERROR(VLOOKUP(B2392,Listor!$A$6:$G$62,7,FALSE),"")</f>
        <v/>
      </c>
      <c r="H2392" s="63" t="str">
        <f>IFERROR(VLOOKUP(B2392,Listor!$N$6:$O$47,2,FALSE),"")</f>
        <v/>
      </c>
      <c r="I2392" s="63" t="str">
        <f t="shared" si="112"/>
        <v/>
      </c>
      <c r="J2392" s="96" t="str">
        <f>IFERROR(VLOOKUP(B2392,Listor!$N$6:$P$47,3,FALSE)*I2392,"")</f>
        <v/>
      </c>
      <c r="K2392" s="81"/>
      <c r="L2392" s="88" t="str">
        <f>IFERROR((VLOOKUP(B2392,Listor!$N$6:$P$47,3,FALSE)*Biologiska!K2392)+(VLOOKUP(B2392,Listor!$N$6:$Q$47,4,FALSE)),"")</f>
        <v/>
      </c>
      <c r="M2392" s="63" t="str">
        <f t="shared" si="113"/>
        <v/>
      </c>
      <c r="N2392" s="75"/>
      <c r="O2392" s="84" t="str">
        <f t="shared" si="114"/>
        <v/>
      </c>
      <c r="P2392" s="107"/>
      <c r="Q2392" s="87" t="s">
        <v>79</v>
      </c>
      <c r="R2392" s="87"/>
      <c r="S2392" s="87"/>
      <c r="T2392" s="87"/>
      <c r="U2392" s="87"/>
      <c r="V2392" s="86" t="s">
        <v>79</v>
      </c>
      <c r="W2392" s="75"/>
      <c r="X2392" s="102" t="s">
        <v>79</v>
      </c>
      <c r="Y2392" s="63" t="str">
        <f>IFERROR(IF(VLOOKUP(X2392,Listor!$T$6:$U$7,2,FALSE)&lt;O2392,TRUE),"")</f>
        <v/>
      </c>
      <c r="Z2392" s="87"/>
      <c r="AA2392" s="104"/>
    </row>
    <row r="2393" spans="2:27" x14ac:dyDescent="0.25">
      <c r="B2393" s="68" t="s">
        <v>68</v>
      </c>
      <c r="C2393" s="80" t="str">
        <f>IFERROR(VLOOKUP(B2393,Listor!$A$6:$B$62,2,FALSE),"")</f>
        <v/>
      </c>
      <c r="D2393" s="80" t="str">
        <f>IFERROR(VLOOKUP(B2393,Listor!$A$6:$C$62,3,FALSE),"")</f>
        <v/>
      </c>
      <c r="E2393" s="110" t="s">
        <v>79</v>
      </c>
      <c r="F2393" s="66"/>
      <c r="G2393" s="35" t="str">
        <f>IFERROR(VLOOKUP(B2393,Listor!$A$6:$G$62,7,FALSE),"")</f>
        <v/>
      </c>
      <c r="H2393" s="63" t="str">
        <f>IFERROR(VLOOKUP(B2393,Listor!$N$6:$O$47,2,FALSE),"")</f>
        <v/>
      </c>
      <c r="I2393" s="63" t="str">
        <f t="shared" si="112"/>
        <v/>
      </c>
      <c r="J2393" s="96" t="str">
        <f>IFERROR(VLOOKUP(B2393,Listor!$N$6:$P$47,3,FALSE)*I2393,"")</f>
        <v/>
      </c>
      <c r="K2393" s="81"/>
      <c r="L2393" s="88" t="str">
        <f>IFERROR((VLOOKUP(B2393,Listor!$N$6:$P$47,3,FALSE)*Biologiska!K2393)+(VLOOKUP(B2393,Listor!$N$6:$Q$47,4,FALSE)),"")</f>
        <v/>
      </c>
      <c r="M2393" s="63" t="str">
        <f t="shared" si="113"/>
        <v/>
      </c>
      <c r="N2393" s="75"/>
      <c r="O2393" s="84" t="str">
        <f t="shared" si="114"/>
        <v/>
      </c>
      <c r="P2393" s="107"/>
      <c r="Q2393" s="87" t="s">
        <v>79</v>
      </c>
      <c r="R2393" s="87"/>
      <c r="S2393" s="87"/>
      <c r="T2393" s="87"/>
      <c r="U2393" s="87"/>
      <c r="V2393" s="86" t="s">
        <v>79</v>
      </c>
      <c r="W2393" s="75"/>
      <c r="X2393" s="102" t="s">
        <v>79</v>
      </c>
      <c r="Y2393" s="63" t="str">
        <f>IFERROR(IF(VLOOKUP(X2393,Listor!$T$6:$U$7,2,FALSE)&lt;O2393,TRUE),"")</f>
        <v/>
      </c>
      <c r="Z2393" s="87"/>
      <c r="AA2393" s="104"/>
    </row>
    <row r="2394" spans="2:27" x14ac:dyDescent="0.25">
      <c r="B2394" s="68" t="s">
        <v>68</v>
      </c>
      <c r="C2394" s="80" t="str">
        <f>IFERROR(VLOOKUP(B2394,Listor!$A$6:$B$62,2,FALSE),"")</f>
        <v/>
      </c>
      <c r="D2394" s="80" t="str">
        <f>IFERROR(VLOOKUP(B2394,Listor!$A$6:$C$62,3,FALSE),"")</f>
        <v/>
      </c>
      <c r="E2394" s="110" t="s">
        <v>79</v>
      </c>
      <c r="F2394" s="66"/>
      <c r="G2394" s="35" t="str">
        <f>IFERROR(VLOOKUP(B2394,Listor!$A$6:$G$62,7,FALSE),"")</f>
        <v/>
      </c>
      <c r="H2394" s="63" t="str">
        <f>IFERROR(VLOOKUP(B2394,Listor!$N$6:$O$47,2,FALSE),"")</f>
        <v/>
      </c>
      <c r="I2394" s="63" t="str">
        <f t="shared" si="112"/>
        <v/>
      </c>
      <c r="J2394" s="96" t="str">
        <f>IFERROR(VLOOKUP(B2394,Listor!$N$6:$P$47,3,FALSE)*I2394,"")</f>
        <v/>
      </c>
      <c r="K2394" s="81"/>
      <c r="L2394" s="88" t="str">
        <f>IFERROR((VLOOKUP(B2394,Listor!$N$6:$P$47,3,FALSE)*Biologiska!K2394)+(VLOOKUP(B2394,Listor!$N$6:$Q$47,4,FALSE)),"")</f>
        <v/>
      </c>
      <c r="M2394" s="63" t="str">
        <f t="shared" si="113"/>
        <v/>
      </c>
      <c r="N2394" s="75"/>
      <c r="O2394" s="84" t="str">
        <f t="shared" si="114"/>
        <v/>
      </c>
      <c r="P2394" s="107"/>
      <c r="Q2394" s="87" t="s">
        <v>79</v>
      </c>
      <c r="R2394" s="87"/>
      <c r="S2394" s="87"/>
      <c r="T2394" s="87"/>
      <c r="U2394" s="87"/>
      <c r="V2394" s="86" t="s">
        <v>79</v>
      </c>
      <c r="W2394" s="75"/>
      <c r="X2394" s="102" t="s">
        <v>79</v>
      </c>
      <c r="Y2394" s="63" t="str">
        <f>IFERROR(IF(VLOOKUP(X2394,Listor!$T$6:$U$7,2,FALSE)&lt;O2394,TRUE),"")</f>
        <v/>
      </c>
      <c r="Z2394" s="87"/>
      <c r="AA2394" s="104"/>
    </row>
    <row r="2395" spans="2:27" x14ac:dyDescent="0.25">
      <c r="B2395" s="68" t="s">
        <v>68</v>
      </c>
      <c r="C2395" s="80" t="str">
        <f>IFERROR(VLOOKUP(B2395,Listor!$A$6:$B$62,2,FALSE),"")</f>
        <v/>
      </c>
      <c r="D2395" s="80" t="str">
        <f>IFERROR(VLOOKUP(B2395,Listor!$A$6:$C$62,3,FALSE),"")</f>
        <v/>
      </c>
      <c r="E2395" s="110" t="s">
        <v>79</v>
      </c>
      <c r="F2395" s="66"/>
      <c r="G2395" s="35" t="str">
        <f>IFERROR(VLOOKUP(B2395,Listor!$A$6:$G$62,7,FALSE),"")</f>
        <v/>
      </c>
      <c r="H2395" s="63" t="str">
        <f>IFERROR(VLOOKUP(B2395,Listor!$N$6:$O$47,2,FALSE),"")</f>
        <v/>
      </c>
      <c r="I2395" s="63" t="str">
        <f t="shared" si="112"/>
        <v/>
      </c>
      <c r="J2395" s="96" t="str">
        <f>IFERROR(VLOOKUP(B2395,Listor!$N$6:$P$47,3,FALSE)*I2395,"")</f>
        <v/>
      </c>
      <c r="K2395" s="81"/>
      <c r="L2395" s="88" t="str">
        <f>IFERROR((VLOOKUP(B2395,Listor!$N$6:$P$47,3,FALSE)*Biologiska!K2395)+(VLOOKUP(B2395,Listor!$N$6:$Q$47,4,FALSE)),"")</f>
        <v/>
      </c>
      <c r="M2395" s="63" t="str">
        <f t="shared" si="113"/>
        <v/>
      </c>
      <c r="N2395" s="75"/>
      <c r="O2395" s="84" t="str">
        <f t="shared" si="114"/>
        <v/>
      </c>
      <c r="P2395" s="107"/>
      <c r="Q2395" s="87" t="s">
        <v>79</v>
      </c>
      <c r="R2395" s="87"/>
      <c r="S2395" s="87"/>
      <c r="T2395" s="87"/>
      <c r="U2395" s="87"/>
      <c r="V2395" s="86" t="s">
        <v>79</v>
      </c>
      <c r="W2395" s="75"/>
      <c r="X2395" s="102" t="s">
        <v>79</v>
      </c>
      <c r="Y2395" s="63" t="str">
        <f>IFERROR(IF(VLOOKUP(X2395,Listor!$T$6:$U$7,2,FALSE)&lt;O2395,TRUE),"")</f>
        <v/>
      </c>
      <c r="Z2395" s="87"/>
      <c r="AA2395" s="104"/>
    </row>
    <row r="2396" spans="2:27" x14ac:dyDescent="0.25">
      <c r="B2396" s="68" t="s">
        <v>68</v>
      </c>
      <c r="C2396" s="80" t="str">
        <f>IFERROR(VLOOKUP(B2396,Listor!$A$6:$B$62,2,FALSE),"")</f>
        <v/>
      </c>
      <c r="D2396" s="80" t="str">
        <f>IFERROR(VLOOKUP(B2396,Listor!$A$6:$C$62,3,FALSE),"")</f>
        <v/>
      </c>
      <c r="E2396" s="110" t="s">
        <v>79</v>
      </c>
      <c r="F2396" s="66"/>
      <c r="G2396" s="35" t="str">
        <f>IFERROR(VLOOKUP(B2396,Listor!$A$6:$G$62,7,FALSE),"")</f>
        <v/>
      </c>
      <c r="H2396" s="63" t="str">
        <f>IFERROR(VLOOKUP(B2396,Listor!$N$6:$O$47,2,FALSE),"")</f>
        <v/>
      </c>
      <c r="I2396" s="63" t="str">
        <f t="shared" si="112"/>
        <v/>
      </c>
      <c r="J2396" s="96" t="str">
        <f>IFERROR(VLOOKUP(B2396,Listor!$N$6:$P$47,3,FALSE)*I2396,"")</f>
        <v/>
      </c>
      <c r="K2396" s="81"/>
      <c r="L2396" s="88" t="str">
        <f>IFERROR((VLOOKUP(B2396,Listor!$N$6:$P$47,3,FALSE)*Biologiska!K2396)+(VLOOKUP(B2396,Listor!$N$6:$Q$47,4,FALSE)),"")</f>
        <v/>
      </c>
      <c r="M2396" s="63" t="str">
        <f t="shared" si="113"/>
        <v/>
      </c>
      <c r="N2396" s="75"/>
      <c r="O2396" s="84" t="str">
        <f t="shared" si="114"/>
        <v/>
      </c>
      <c r="P2396" s="107"/>
      <c r="Q2396" s="87" t="s">
        <v>79</v>
      </c>
      <c r="R2396" s="87"/>
      <c r="S2396" s="87"/>
      <c r="T2396" s="87"/>
      <c r="U2396" s="87"/>
      <c r="V2396" s="86" t="s">
        <v>79</v>
      </c>
      <c r="W2396" s="75"/>
      <c r="X2396" s="102" t="s">
        <v>79</v>
      </c>
      <c r="Y2396" s="63" t="str">
        <f>IFERROR(IF(VLOOKUP(X2396,Listor!$T$6:$U$7,2,FALSE)&lt;O2396,TRUE),"")</f>
        <v/>
      </c>
      <c r="Z2396" s="87"/>
      <c r="AA2396" s="104"/>
    </row>
    <row r="2397" spans="2:27" x14ac:dyDescent="0.25">
      <c r="B2397" s="68" t="s">
        <v>68</v>
      </c>
      <c r="C2397" s="80" t="str">
        <f>IFERROR(VLOOKUP(B2397,Listor!$A$6:$B$62,2,FALSE),"")</f>
        <v/>
      </c>
      <c r="D2397" s="80" t="str">
        <f>IFERROR(VLOOKUP(B2397,Listor!$A$6:$C$62,3,FALSE),"")</f>
        <v/>
      </c>
      <c r="E2397" s="110" t="s">
        <v>79</v>
      </c>
      <c r="F2397" s="66"/>
      <c r="G2397" s="35" t="str">
        <f>IFERROR(VLOOKUP(B2397,Listor!$A$6:$G$62,7,FALSE),"")</f>
        <v/>
      </c>
      <c r="H2397" s="63" t="str">
        <f>IFERROR(VLOOKUP(B2397,Listor!$N$6:$O$47,2,FALSE),"")</f>
        <v/>
      </c>
      <c r="I2397" s="63" t="str">
        <f t="shared" si="112"/>
        <v/>
      </c>
      <c r="J2397" s="96" t="str">
        <f>IFERROR(VLOOKUP(B2397,Listor!$N$6:$P$47,3,FALSE)*I2397,"")</f>
        <v/>
      </c>
      <c r="K2397" s="81"/>
      <c r="L2397" s="88" t="str">
        <f>IFERROR((VLOOKUP(B2397,Listor!$N$6:$P$47,3,FALSE)*Biologiska!K2397)+(VLOOKUP(B2397,Listor!$N$6:$Q$47,4,FALSE)),"")</f>
        <v/>
      </c>
      <c r="M2397" s="63" t="str">
        <f t="shared" si="113"/>
        <v/>
      </c>
      <c r="N2397" s="75"/>
      <c r="O2397" s="84" t="str">
        <f t="shared" si="114"/>
        <v/>
      </c>
      <c r="P2397" s="107"/>
      <c r="Q2397" s="87" t="s">
        <v>79</v>
      </c>
      <c r="R2397" s="87"/>
      <c r="S2397" s="87"/>
      <c r="T2397" s="87"/>
      <c r="U2397" s="87"/>
      <c r="V2397" s="86" t="s">
        <v>79</v>
      </c>
      <c r="W2397" s="75"/>
      <c r="X2397" s="102" t="s">
        <v>79</v>
      </c>
      <c r="Y2397" s="63" t="str">
        <f>IFERROR(IF(VLOOKUP(X2397,Listor!$T$6:$U$7,2,FALSE)&lt;O2397,TRUE),"")</f>
        <v/>
      </c>
      <c r="Z2397" s="87"/>
      <c r="AA2397" s="104"/>
    </row>
    <row r="2398" spans="2:27" x14ac:dyDescent="0.25">
      <c r="B2398" s="68" t="s">
        <v>68</v>
      </c>
      <c r="C2398" s="80" t="str">
        <f>IFERROR(VLOOKUP(B2398,Listor!$A$6:$B$62,2,FALSE),"")</f>
        <v/>
      </c>
      <c r="D2398" s="80" t="str">
        <f>IFERROR(VLOOKUP(B2398,Listor!$A$6:$C$62,3,FALSE),"")</f>
        <v/>
      </c>
      <c r="E2398" s="110" t="s">
        <v>79</v>
      </c>
      <c r="F2398" s="66"/>
      <c r="G2398" s="35" t="str">
        <f>IFERROR(VLOOKUP(B2398,Listor!$A$6:$G$62,7,FALSE),"")</f>
        <v/>
      </c>
      <c r="H2398" s="63" t="str">
        <f>IFERROR(VLOOKUP(B2398,Listor!$N$6:$O$47,2,FALSE),"")</f>
        <v/>
      </c>
      <c r="I2398" s="63" t="str">
        <f t="shared" si="112"/>
        <v/>
      </c>
      <c r="J2398" s="96" t="str">
        <f>IFERROR(VLOOKUP(B2398,Listor!$N$6:$P$47,3,FALSE)*I2398,"")</f>
        <v/>
      </c>
      <c r="K2398" s="81"/>
      <c r="L2398" s="88" t="str">
        <f>IFERROR((VLOOKUP(B2398,Listor!$N$6:$P$47,3,FALSE)*Biologiska!K2398)+(VLOOKUP(B2398,Listor!$N$6:$Q$47,4,FALSE)),"")</f>
        <v/>
      </c>
      <c r="M2398" s="63" t="str">
        <f t="shared" si="113"/>
        <v/>
      </c>
      <c r="N2398" s="75"/>
      <c r="O2398" s="84" t="str">
        <f t="shared" si="114"/>
        <v/>
      </c>
      <c r="P2398" s="107"/>
      <c r="Q2398" s="87" t="s">
        <v>79</v>
      </c>
      <c r="R2398" s="87"/>
      <c r="S2398" s="87"/>
      <c r="T2398" s="87"/>
      <c r="U2398" s="87"/>
      <c r="V2398" s="86" t="s">
        <v>79</v>
      </c>
      <c r="W2398" s="75"/>
      <c r="X2398" s="102" t="s">
        <v>79</v>
      </c>
      <c r="Y2398" s="63" t="str">
        <f>IFERROR(IF(VLOOKUP(X2398,Listor!$T$6:$U$7,2,FALSE)&lt;O2398,TRUE),"")</f>
        <v/>
      </c>
      <c r="Z2398" s="87"/>
      <c r="AA2398" s="104"/>
    </row>
    <row r="2399" spans="2:27" x14ac:dyDescent="0.25">
      <c r="B2399" s="68" t="s">
        <v>68</v>
      </c>
      <c r="C2399" s="80" t="str">
        <f>IFERROR(VLOOKUP(B2399,Listor!$A$6:$B$62,2,FALSE),"")</f>
        <v/>
      </c>
      <c r="D2399" s="80" t="str">
        <f>IFERROR(VLOOKUP(B2399,Listor!$A$6:$C$62,3,FALSE),"")</f>
        <v/>
      </c>
      <c r="E2399" s="110" t="s">
        <v>79</v>
      </c>
      <c r="F2399" s="66"/>
      <c r="G2399" s="35" t="str">
        <f>IFERROR(VLOOKUP(B2399,Listor!$A$6:$G$62,7,FALSE),"")</f>
        <v/>
      </c>
      <c r="H2399" s="63" t="str">
        <f>IFERROR(VLOOKUP(B2399,Listor!$N$6:$O$47,2,FALSE),"")</f>
        <v/>
      </c>
      <c r="I2399" s="63" t="str">
        <f t="shared" si="112"/>
        <v/>
      </c>
      <c r="J2399" s="96" t="str">
        <f>IFERROR(VLOOKUP(B2399,Listor!$N$6:$P$47,3,FALSE)*I2399,"")</f>
        <v/>
      </c>
      <c r="K2399" s="81"/>
      <c r="L2399" s="88" t="str">
        <f>IFERROR((VLOOKUP(B2399,Listor!$N$6:$P$47,3,FALSE)*Biologiska!K2399)+(VLOOKUP(B2399,Listor!$N$6:$Q$47,4,FALSE)),"")</f>
        <v/>
      </c>
      <c r="M2399" s="63" t="str">
        <f t="shared" si="113"/>
        <v/>
      </c>
      <c r="N2399" s="75"/>
      <c r="O2399" s="84" t="str">
        <f t="shared" si="114"/>
        <v/>
      </c>
      <c r="P2399" s="107"/>
      <c r="Q2399" s="87" t="s">
        <v>79</v>
      </c>
      <c r="R2399" s="87"/>
      <c r="S2399" s="87"/>
      <c r="T2399" s="87"/>
      <c r="U2399" s="87"/>
      <c r="V2399" s="86" t="s">
        <v>79</v>
      </c>
      <c r="W2399" s="75"/>
      <c r="X2399" s="102" t="s">
        <v>79</v>
      </c>
      <c r="Y2399" s="63" t="str">
        <f>IFERROR(IF(VLOOKUP(X2399,Listor!$T$6:$U$7,2,FALSE)&lt;O2399,TRUE),"")</f>
        <v/>
      </c>
      <c r="Z2399" s="87"/>
      <c r="AA2399" s="104"/>
    </row>
    <row r="2400" spans="2:27" x14ac:dyDescent="0.25">
      <c r="B2400" s="68" t="s">
        <v>68</v>
      </c>
      <c r="C2400" s="80" t="str">
        <f>IFERROR(VLOOKUP(B2400,Listor!$A$6:$B$62,2,FALSE),"")</f>
        <v/>
      </c>
      <c r="D2400" s="80" t="str">
        <f>IFERROR(VLOOKUP(B2400,Listor!$A$6:$C$62,3,FALSE),"")</f>
        <v/>
      </c>
      <c r="E2400" s="110" t="s">
        <v>79</v>
      </c>
      <c r="F2400" s="66"/>
      <c r="G2400" s="35" t="str">
        <f>IFERROR(VLOOKUP(B2400,Listor!$A$6:$G$62,7,FALSE),"")</f>
        <v/>
      </c>
      <c r="H2400" s="63" t="str">
        <f>IFERROR(VLOOKUP(B2400,Listor!$N$6:$O$47,2,FALSE),"")</f>
        <v/>
      </c>
      <c r="I2400" s="63" t="str">
        <f t="shared" si="112"/>
        <v/>
      </c>
      <c r="J2400" s="96" t="str">
        <f>IFERROR(VLOOKUP(B2400,Listor!$N$6:$P$47,3,FALSE)*I2400,"")</f>
        <v/>
      </c>
      <c r="K2400" s="81"/>
      <c r="L2400" s="88" t="str">
        <f>IFERROR((VLOOKUP(B2400,Listor!$N$6:$P$47,3,FALSE)*Biologiska!K2400)+(VLOOKUP(B2400,Listor!$N$6:$Q$47,4,FALSE)),"")</f>
        <v/>
      </c>
      <c r="M2400" s="63" t="str">
        <f t="shared" si="113"/>
        <v/>
      </c>
      <c r="N2400" s="75"/>
      <c r="O2400" s="84" t="str">
        <f t="shared" si="114"/>
        <v/>
      </c>
      <c r="P2400" s="107"/>
      <c r="Q2400" s="87" t="s">
        <v>79</v>
      </c>
      <c r="R2400" s="87"/>
      <c r="S2400" s="87"/>
      <c r="T2400" s="87"/>
      <c r="U2400" s="87"/>
      <c r="V2400" s="86" t="s">
        <v>79</v>
      </c>
      <c r="W2400" s="75"/>
      <c r="X2400" s="102" t="s">
        <v>79</v>
      </c>
      <c r="Y2400" s="63" t="str">
        <f>IFERROR(IF(VLOOKUP(X2400,Listor!$T$6:$U$7,2,FALSE)&lt;O2400,TRUE),"")</f>
        <v/>
      </c>
      <c r="Z2400" s="87"/>
      <c r="AA2400" s="104"/>
    </row>
    <row r="2401" spans="2:27" x14ac:dyDescent="0.25">
      <c r="B2401" s="68" t="s">
        <v>68</v>
      </c>
      <c r="C2401" s="80" t="str">
        <f>IFERROR(VLOOKUP(B2401,Listor!$A$6:$B$62,2,FALSE),"")</f>
        <v/>
      </c>
      <c r="D2401" s="80" t="str">
        <f>IFERROR(VLOOKUP(B2401,Listor!$A$6:$C$62,3,FALSE),"")</f>
        <v/>
      </c>
      <c r="E2401" s="110" t="s">
        <v>79</v>
      </c>
      <c r="F2401" s="66"/>
      <c r="G2401" s="35" t="str">
        <f>IFERROR(VLOOKUP(B2401,Listor!$A$6:$G$62,7,FALSE),"")</f>
        <v/>
      </c>
      <c r="H2401" s="63" t="str">
        <f>IFERROR(VLOOKUP(B2401,Listor!$N$6:$O$47,2,FALSE),"")</f>
        <v/>
      </c>
      <c r="I2401" s="63" t="str">
        <f t="shared" si="112"/>
        <v/>
      </c>
      <c r="J2401" s="96" t="str">
        <f>IFERROR(VLOOKUP(B2401,Listor!$N$6:$P$47,3,FALSE)*I2401,"")</f>
        <v/>
      </c>
      <c r="K2401" s="81"/>
      <c r="L2401" s="88" t="str">
        <f>IFERROR((VLOOKUP(B2401,Listor!$N$6:$P$47,3,FALSE)*Biologiska!K2401)+(VLOOKUP(B2401,Listor!$N$6:$Q$47,4,FALSE)),"")</f>
        <v/>
      </c>
      <c r="M2401" s="63" t="str">
        <f t="shared" si="113"/>
        <v/>
      </c>
      <c r="N2401" s="75"/>
      <c r="O2401" s="84" t="str">
        <f t="shared" si="114"/>
        <v/>
      </c>
      <c r="P2401" s="107"/>
      <c r="Q2401" s="87" t="s">
        <v>79</v>
      </c>
      <c r="R2401" s="87"/>
      <c r="S2401" s="87"/>
      <c r="T2401" s="87"/>
      <c r="U2401" s="87"/>
      <c r="V2401" s="86" t="s">
        <v>79</v>
      </c>
      <c r="W2401" s="75"/>
      <c r="X2401" s="102" t="s">
        <v>79</v>
      </c>
      <c r="Y2401" s="63" t="str">
        <f>IFERROR(IF(VLOOKUP(X2401,Listor!$T$6:$U$7,2,FALSE)&lt;O2401,TRUE),"")</f>
        <v/>
      </c>
      <c r="Z2401" s="87"/>
      <c r="AA2401" s="104"/>
    </row>
    <row r="2402" spans="2:27" x14ac:dyDescent="0.25">
      <c r="B2402" s="68" t="s">
        <v>68</v>
      </c>
      <c r="C2402" s="80" t="str">
        <f>IFERROR(VLOOKUP(B2402,Listor!$A$6:$B$62,2,FALSE),"")</f>
        <v/>
      </c>
      <c r="D2402" s="80" t="str">
        <f>IFERROR(VLOOKUP(B2402,Listor!$A$6:$C$62,3,FALSE),"")</f>
        <v/>
      </c>
      <c r="E2402" s="110" t="s">
        <v>79</v>
      </c>
      <c r="F2402" s="66"/>
      <c r="G2402" s="35" t="str">
        <f>IFERROR(VLOOKUP(B2402,Listor!$A$6:$G$62,7,FALSE),"")</f>
        <v/>
      </c>
      <c r="H2402" s="63" t="str">
        <f>IFERROR(VLOOKUP(B2402,Listor!$N$6:$O$47,2,FALSE),"")</f>
        <v/>
      </c>
      <c r="I2402" s="63" t="str">
        <f t="shared" si="112"/>
        <v/>
      </c>
      <c r="J2402" s="96" t="str">
        <f>IFERROR(VLOOKUP(B2402,Listor!$N$6:$P$47,3,FALSE)*I2402,"")</f>
        <v/>
      </c>
      <c r="K2402" s="81"/>
      <c r="L2402" s="88" t="str">
        <f>IFERROR((VLOOKUP(B2402,Listor!$N$6:$P$47,3,FALSE)*Biologiska!K2402)+(VLOOKUP(B2402,Listor!$N$6:$Q$47,4,FALSE)),"")</f>
        <v/>
      </c>
      <c r="M2402" s="63" t="str">
        <f t="shared" si="113"/>
        <v/>
      </c>
      <c r="N2402" s="75"/>
      <c r="O2402" s="84" t="str">
        <f t="shared" si="114"/>
        <v/>
      </c>
      <c r="P2402" s="107"/>
      <c r="Q2402" s="87" t="s">
        <v>79</v>
      </c>
      <c r="R2402" s="87"/>
      <c r="S2402" s="87"/>
      <c r="T2402" s="87"/>
      <c r="U2402" s="87"/>
      <c r="V2402" s="86" t="s">
        <v>79</v>
      </c>
      <c r="W2402" s="75"/>
      <c r="X2402" s="102" t="s">
        <v>79</v>
      </c>
      <c r="Y2402" s="63" t="str">
        <f>IFERROR(IF(VLOOKUP(X2402,Listor!$T$6:$U$7,2,FALSE)&lt;O2402,TRUE),"")</f>
        <v/>
      </c>
      <c r="Z2402" s="87"/>
      <c r="AA2402" s="104"/>
    </row>
    <row r="2403" spans="2:27" x14ac:dyDescent="0.25">
      <c r="B2403" s="68" t="s">
        <v>68</v>
      </c>
      <c r="C2403" s="80" t="str">
        <f>IFERROR(VLOOKUP(B2403,Listor!$A$6:$B$62,2,FALSE),"")</f>
        <v/>
      </c>
      <c r="D2403" s="80" t="str">
        <f>IFERROR(VLOOKUP(B2403,Listor!$A$6:$C$62,3,FALSE),"")</f>
        <v/>
      </c>
      <c r="E2403" s="110" t="s">
        <v>79</v>
      </c>
      <c r="F2403" s="66"/>
      <c r="G2403" s="35" t="str">
        <f>IFERROR(VLOOKUP(B2403,Listor!$A$6:$G$62,7,FALSE),"")</f>
        <v/>
      </c>
      <c r="H2403" s="63" t="str">
        <f>IFERROR(VLOOKUP(B2403,Listor!$N$6:$O$47,2,FALSE),"")</f>
        <v/>
      </c>
      <c r="I2403" s="63" t="str">
        <f t="shared" si="112"/>
        <v/>
      </c>
      <c r="J2403" s="96" t="str">
        <f>IFERROR(VLOOKUP(B2403,Listor!$N$6:$P$47,3,FALSE)*I2403,"")</f>
        <v/>
      </c>
      <c r="K2403" s="81"/>
      <c r="L2403" s="88" t="str">
        <f>IFERROR((VLOOKUP(B2403,Listor!$N$6:$P$47,3,FALSE)*Biologiska!K2403)+(VLOOKUP(B2403,Listor!$N$6:$Q$47,4,FALSE)),"")</f>
        <v/>
      </c>
      <c r="M2403" s="63" t="str">
        <f t="shared" si="113"/>
        <v/>
      </c>
      <c r="N2403" s="75"/>
      <c r="O2403" s="84" t="str">
        <f t="shared" si="114"/>
        <v/>
      </c>
      <c r="P2403" s="107"/>
      <c r="Q2403" s="87" t="s">
        <v>79</v>
      </c>
      <c r="R2403" s="87"/>
      <c r="S2403" s="87"/>
      <c r="T2403" s="87"/>
      <c r="U2403" s="87"/>
      <c r="V2403" s="86" t="s">
        <v>79</v>
      </c>
      <c r="W2403" s="75"/>
      <c r="X2403" s="102" t="s">
        <v>79</v>
      </c>
      <c r="Y2403" s="63" t="str">
        <f>IFERROR(IF(VLOOKUP(X2403,Listor!$T$6:$U$7,2,FALSE)&lt;O2403,TRUE),"")</f>
        <v/>
      </c>
      <c r="Z2403" s="87"/>
      <c r="AA2403" s="104"/>
    </row>
    <row r="2404" spans="2:27" x14ac:dyDescent="0.25">
      <c r="B2404" s="68" t="s">
        <v>68</v>
      </c>
      <c r="C2404" s="80" t="str">
        <f>IFERROR(VLOOKUP(B2404,Listor!$A$6:$B$62,2,FALSE),"")</f>
        <v/>
      </c>
      <c r="D2404" s="80" t="str">
        <f>IFERROR(VLOOKUP(B2404,Listor!$A$6:$C$62,3,FALSE),"")</f>
        <v/>
      </c>
      <c r="E2404" s="110" t="s">
        <v>79</v>
      </c>
      <c r="F2404" s="66"/>
      <c r="G2404" s="35" t="str">
        <f>IFERROR(VLOOKUP(B2404,Listor!$A$6:$G$62,7,FALSE),"")</f>
        <v/>
      </c>
      <c r="H2404" s="63" t="str">
        <f>IFERROR(VLOOKUP(B2404,Listor!$N$6:$O$47,2,FALSE),"")</f>
        <v/>
      </c>
      <c r="I2404" s="63" t="str">
        <f t="shared" si="112"/>
        <v/>
      </c>
      <c r="J2404" s="96" t="str">
        <f>IFERROR(VLOOKUP(B2404,Listor!$N$6:$P$47,3,FALSE)*I2404,"")</f>
        <v/>
      </c>
      <c r="K2404" s="81"/>
      <c r="L2404" s="88" t="str">
        <f>IFERROR((VLOOKUP(B2404,Listor!$N$6:$P$47,3,FALSE)*Biologiska!K2404)+(VLOOKUP(B2404,Listor!$N$6:$Q$47,4,FALSE)),"")</f>
        <v/>
      </c>
      <c r="M2404" s="63" t="str">
        <f t="shared" si="113"/>
        <v/>
      </c>
      <c r="N2404" s="75"/>
      <c r="O2404" s="84" t="str">
        <f t="shared" si="114"/>
        <v/>
      </c>
      <c r="P2404" s="107"/>
      <c r="Q2404" s="87" t="s">
        <v>79</v>
      </c>
      <c r="R2404" s="87"/>
      <c r="S2404" s="87"/>
      <c r="T2404" s="87"/>
      <c r="U2404" s="87"/>
      <c r="V2404" s="86" t="s">
        <v>79</v>
      </c>
      <c r="W2404" s="75"/>
      <c r="X2404" s="102" t="s">
        <v>79</v>
      </c>
      <c r="Y2404" s="63" t="str">
        <f>IFERROR(IF(VLOOKUP(X2404,Listor!$T$6:$U$7,2,FALSE)&lt;O2404,TRUE),"")</f>
        <v/>
      </c>
      <c r="Z2404" s="87"/>
      <c r="AA2404" s="104"/>
    </row>
    <row r="2405" spans="2:27" x14ac:dyDescent="0.25">
      <c r="B2405" s="68" t="s">
        <v>68</v>
      </c>
      <c r="C2405" s="80" t="str">
        <f>IFERROR(VLOOKUP(B2405,Listor!$A$6:$B$62,2,FALSE),"")</f>
        <v/>
      </c>
      <c r="D2405" s="80" t="str">
        <f>IFERROR(VLOOKUP(B2405,Listor!$A$6:$C$62,3,FALSE),"")</f>
        <v/>
      </c>
      <c r="E2405" s="110" t="s">
        <v>79</v>
      </c>
      <c r="F2405" s="66"/>
      <c r="G2405" s="35" t="str">
        <f>IFERROR(VLOOKUP(B2405,Listor!$A$6:$G$62,7,FALSE),"")</f>
        <v/>
      </c>
      <c r="H2405" s="63" t="str">
        <f>IFERROR(VLOOKUP(B2405,Listor!$N$6:$O$47,2,FALSE),"")</f>
        <v/>
      </c>
      <c r="I2405" s="63" t="str">
        <f t="shared" si="112"/>
        <v/>
      </c>
      <c r="J2405" s="96" t="str">
        <f>IFERROR(VLOOKUP(B2405,Listor!$N$6:$P$47,3,FALSE)*I2405,"")</f>
        <v/>
      </c>
      <c r="K2405" s="81"/>
      <c r="L2405" s="88" t="str">
        <f>IFERROR((VLOOKUP(B2405,Listor!$N$6:$P$47,3,FALSE)*Biologiska!K2405)+(VLOOKUP(B2405,Listor!$N$6:$Q$47,4,FALSE)),"")</f>
        <v/>
      </c>
      <c r="M2405" s="63" t="str">
        <f t="shared" si="113"/>
        <v/>
      </c>
      <c r="N2405" s="75"/>
      <c r="O2405" s="84" t="str">
        <f t="shared" si="114"/>
        <v/>
      </c>
      <c r="P2405" s="107"/>
      <c r="Q2405" s="87" t="s">
        <v>79</v>
      </c>
      <c r="R2405" s="87"/>
      <c r="S2405" s="87"/>
      <c r="T2405" s="87"/>
      <c r="U2405" s="87"/>
      <c r="V2405" s="86" t="s">
        <v>79</v>
      </c>
      <c r="W2405" s="75"/>
      <c r="X2405" s="102" t="s">
        <v>79</v>
      </c>
      <c r="Y2405" s="63" t="str">
        <f>IFERROR(IF(VLOOKUP(X2405,Listor!$T$6:$U$7,2,FALSE)&lt;O2405,TRUE),"")</f>
        <v/>
      </c>
      <c r="Z2405" s="87"/>
      <c r="AA2405" s="104"/>
    </row>
    <row r="2406" spans="2:27" x14ac:dyDescent="0.25">
      <c r="B2406" s="68" t="s">
        <v>68</v>
      </c>
      <c r="C2406" s="80" t="str">
        <f>IFERROR(VLOOKUP(B2406,Listor!$A$6:$B$62,2,FALSE),"")</f>
        <v/>
      </c>
      <c r="D2406" s="80" t="str">
        <f>IFERROR(VLOOKUP(B2406,Listor!$A$6:$C$62,3,FALSE),"")</f>
        <v/>
      </c>
      <c r="E2406" s="110" t="s">
        <v>79</v>
      </c>
      <c r="F2406" s="66"/>
      <c r="G2406" s="35" t="str">
        <f>IFERROR(VLOOKUP(B2406,Listor!$A$6:$G$62,7,FALSE),"")</f>
        <v/>
      </c>
      <c r="H2406" s="63" t="str">
        <f>IFERROR(VLOOKUP(B2406,Listor!$N$6:$O$47,2,FALSE),"")</f>
        <v/>
      </c>
      <c r="I2406" s="63" t="str">
        <f t="shared" si="112"/>
        <v/>
      </c>
      <c r="J2406" s="96" t="str">
        <f>IFERROR(VLOOKUP(B2406,Listor!$N$6:$P$47,3,FALSE)*I2406,"")</f>
        <v/>
      </c>
      <c r="K2406" s="81"/>
      <c r="L2406" s="88" t="str">
        <f>IFERROR((VLOOKUP(B2406,Listor!$N$6:$P$47,3,FALSE)*Biologiska!K2406)+(VLOOKUP(B2406,Listor!$N$6:$Q$47,4,FALSE)),"")</f>
        <v/>
      </c>
      <c r="M2406" s="63" t="str">
        <f t="shared" si="113"/>
        <v/>
      </c>
      <c r="N2406" s="75"/>
      <c r="O2406" s="84" t="str">
        <f t="shared" si="114"/>
        <v/>
      </c>
      <c r="P2406" s="107"/>
      <c r="Q2406" s="87" t="s">
        <v>79</v>
      </c>
      <c r="R2406" s="87"/>
      <c r="S2406" s="87"/>
      <c r="T2406" s="87"/>
      <c r="U2406" s="87"/>
      <c r="V2406" s="86" t="s">
        <v>79</v>
      </c>
      <c r="W2406" s="75"/>
      <c r="X2406" s="102" t="s">
        <v>79</v>
      </c>
      <c r="Y2406" s="63" t="str">
        <f>IFERROR(IF(VLOOKUP(X2406,Listor!$T$6:$U$7,2,FALSE)&lt;O2406,TRUE),"")</f>
        <v/>
      </c>
      <c r="Z2406" s="87"/>
      <c r="AA2406" s="104"/>
    </row>
    <row r="2407" spans="2:27" x14ac:dyDescent="0.25">
      <c r="B2407" s="68" t="s">
        <v>68</v>
      </c>
      <c r="C2407" s="80" t="str">
        <f>IFERROR(VLOOKUP(B2407,Listor!$A$6:$B$62,2,FALSE),"")</f>
        <v/>
      </c>
      <c r="D2407" s="80" t="str">
        <f>IFERROR(VLOOKUP(B2407,Listor!$A$6:$C$62,3,FALSE),"")</f>
        <v/>
      </c>
      <c r="E2407" s="110" t="s">
        <v>79</v>
      </c>
      <c r="F2407" s="66"/>
      <c r="G2407" s="35" t="str">
        <f>IFERROR(VLOOKUP(B2407,Listor!$A$6:$G$62,7,FALSE),"")</f>
        <v/>
      </c>
      <c r="H2407" s="63" t="str">
        <f>IFERROR(VLOOKUP(B2407,Listor!$N$6:$O$47,2,FALSE),"")</f>
        <v/>
      </c>
      <c r="I2407" s="63" t="str">
        <f t="shared" si="112"/>
        <v/>
      </c>
      <c r="J2407" s="96" t="str">
        <f>IFERROR(VLOOKUP(B2407,Listor!$N$6:$P$47,3,FALSE)*I2407,"")</f>
        <v/>
      </c>
      <c r="K2407" s="81"/>
      <c r="L2407" s="88" t="str">
        <f>IFERROR((VLOOKUP(B2407,Listor!$N$6:$P$47,3,FALSE)*Biologiska!K2407)+(VLOOKUP(B2407,Listor!$N$6:$Q$47,4,FALSE)),"")</f>
        <v/>
      </c>
      <c r="M2407" s="63" t="str">
        <f t="shared" si="113"/>
        <v/>
      </c>
      <c r="N2407" s="75"/>
      <c r="O2407" s="84" t="str">
        <f t="shared" si="114"/>
        <v/>
      </c>
      <c r="P2407" s="107"/>
      <c r="Q2407" s="87" t="s">
        <v>79</v>
      </c>
      <c r="R2407" s="87"/>
      <c r="S2407" s="87"/>
      <c r="T2407" s="87"/>
      <c r="U2407" s="87"/>
      <c r="V2407" s="86" t="s">
        <v>79</v>
      </c>
      <c r="W2407" s="75"/>
      <c r="X2407" s="102" t="s">
        <v>79</v>
      </c>
      <c r="Y2407" s="63" t="str">
        <f>IFERROR(IF(VLOOKUP(X2407,Listor!$T$6:$U$7,2,FALSE)&lt;O2407,TRUE),"")</f>
        <v/>
      </c>
      <c r="Z2407" s="87"/>
      <c r="AA2407" s="104"/>
    </row>
    <row r="2408" spans="2:27" x14ac:dyDescent="0.25">
      <c r="B2408" s="68" t="s">
        <v>68</v>
      </c>
      <c r="C2408" s="80" t="str">
        <f>IFERROR(VLOOKUP(B2408,Listor!$A$6:$B$62,2,FALSE),"")</f>
        <v/>
      </c>
      <c r="D2408" s="80" t="str">
        <f>IFERROR(VLOOKUP(B2408,Listor!$A$6:$C$62,3,FALSE),"")</f>
        <v/>
      </c>
      <c r="E2408" s="110" t="s">
        <v>79</v>
      </c>
      <c r="F2408" s="66"/>
      <c r="G2408" s="35" t="str">
        <f>IFERROR(VLOOKUP(B2408,Listor!$A$6:$G$62,7,FALSE),"")</f>
        <v/>
      </c>
      <c r="H2408" s="63" t="str">
        <f>IFERROR(VLOOKUP(B2408,Listor!$N$6:$O$47,2,FALSE),"")</f>
        <v/>
      </c>
      <c r="I2408" s="63" t="str">
        <f t="shared" si="112"/>
        <v/>
      </c>
      <c r="J2408" s="96" t="str">
        <f>IFERROR(VLOOKUP(B2408,Listor!$N$6:$P$47,3,FALSE)*I2408,"")</f>
        <v/>
      </c>
      <c r="K2408" s="81"/>
      <c r="L2408" s="88" t="str">
        <f>IFERROR((VLOOKUP(B2408,Listor!$N$6:$P$47,3,FALSE)*Biologiska!K2408)+(VLOOKUP(B2408,Listor!$N$6:$Q$47,4,FALSE)),"")</f>
        <v/>
      </c>
      <c r="M2408" s="63" t="str">
        <f t="shared" si="113"/>
        <v/>
      </c>
      <c r="N2408" s="75"/>
      <c r="O2408" s="84" t="str">
        <f t="shared" si="114"/>
        <v/>
      </c>
      <c r="P2408" s="107"/>
      <c r="Q2408" s="87" t="s">
        <v>79</v>
      </c>
      <c r="R2408" s="87"/>
      <c r="S2408" s="87"/>
      <c r="T2408" s="87"/>
      <c r="U2408" s="87"/>
      <c r="V2408" s="86" t="s">
        <v>79</v>
      </c>
      <c r="W2408" s="75"/>
      <c r="X2408" s="102" t="s">
        <v>79</v>
      </c>
      <c r="Y2408" s="63" t="str">
        <f>IFERROR(IF(VLOOKUP(X2408,Listor!$T$6:$U$7,2,FALSE)&lt;O2408,TRUE),"")</f>
        <v/>
      </c>
      <c r="Z2408" s="87"/>
      <c r="AA2408" s="104"/>
    </row>
    <row r="2409" spans="2:27" x14ac:dyDescent="0.25">
      <c r="B2409" s="68" t="s">
        <v>68</v>
      </c>
      <c r="C2409" s="80" t="str">
        <f>IFERROR(VLOOKUP(B2409,Listor!$A$6:$B$62,2,FALSE),"")</f>
        <v/>
      </c>
      <c r="D2409" s="80" t="str">
        <f>IFERROR(VLOOKUP(B2409,Listor!$A$6:$C$62,3,FALSE),"")</f>
        <v/>
      </c>
      <c r="E2409" s="110" t="s">
        <v>79</v>
      </c>
      <c r="F2409" s="66"/>
      <c r="G2409" s="35" t="str">
        <f>IFERROR(VLOOKUP(B2409,Listor!$A$6:$G$62,7,FALSE),"")</f>
        <v/>
      </c>
      <c r="H2409" s="63" t="str">
        <f>IFERROR(VLOOKUP(B2409,Listor!$N$6:$O$47,2,FALSE),"")</f>
        <v/>
      </c>
      <c r="I2409" s="63" t="str">
        <f t="shared" ref="I2409:I2472" si="115">IFERROR(F2409*H2409,"")</f>
        <v/>
      </c>
      <c r="J2409" s="96" t="str">
        <f>IFERROR(VLOOKUP(B2409,Listor!$N$6:$P$47,3,FALSE)*I2409,"")</f>
        <v/>
      </c>
      <c r="K2409" s="81"/>
      <c r="L2409" s="88" t="str">
        <f>IFERROR((VLOOKUP(B2409,Listor!$N$6:$P$47,3,FALSE)*Biologiska!K2409)+(VLOOKUP(B2409,Listor!$N$6:$Q$47,4,FALSE)),"")</f>
        <v/>
      </c>
      <c r="M2409" s="63" t="str">
        <f t="shared" ref="M2409:M2472" si="116">IFERROR(I2409*L2409,"")</f>
        <v/>
      </c>
      <c r="N2409" s="75"/>
      <c r="O2409" s="84" t="str">
        <f t="shared" ref="O2409:O2472" si="117">IF(ISBLANK(K2409),"",IFERROR(((83.8-K2409)/83.8)*100,""))</f>
        <v/>
      </c>
      <c r="P2409" s="107"/>
      <c r="Q2409" s="87" t="s">
        <v>79</v>
      </c>
      <c r="R2409" s="87"/>
      <c r="S2409" s="87"/>
      <c r="T2409" s="87"/>
      <c r="U2409" s="87"/>
      <c r="V2409" s="86" t="s">
        <v>79</v>
      </c>
      <c r="W2409" s="75"/>
      <c r="X2409" s="102" t="s">
        <v>79</v>
      </c>
      <c r="Y2409" s="63" t="str">
        <f>IFERROR(IF(VLOOKUP(X2409,Listor!$T$6:$U$7,2,FALSE)&lt;O2409,TRUE),"")</f>
        <v/>
      </c>
      <c r="Z2409" s="87"/>
      <c r="AA2409" s="104"/>
    </row>
    <row r="2410" spans="2:27" x14ac:dyDescent="0.25">
      <c r="B2410" s="68" t="s">
        <v>68</v>
      </c>
      <c r="C2410" s="80" t="str">
        <f>IFERROR(VLOOKUP(B2410,Listor!$A$6:$B$62,2,FALSE),"")</f>
        <v/>
      </c>
      <c r="D2410" s="80" t="str">
        <f>IFERROR(VLOOKUP(B2410,Listor!$A$6:$C$62,3,FALSE),"")</f>
        <v/>
      </c>
      <c r="E2410" s="110" t="s">
        <v>79</v>
      </c>
      <c r="F2410" s="66"/>
      <c r="G2410" s="35" t="str">
        <f>IFERROR(VLOOKUP(B2410,Listor!$A$6:$G$62,7,FALSE),"")</f>
        <v/>
      </c>
      <c r="H2410" s="63" t="str">
        <f>IFERROR(VLOOKUP(B2410,Listor!$N$6:$O$47,2,FALSE),"")</f>
        <v/>
      </c>
      <c r="I2410" s="63" t="str">
        <f t="shared" si="115"/>
        <v/>
      </c>
      <c r="J2410" s="96" t="str">
        <f>IFERROR(VLOOKUP(B2410,Listor!$N$6:$P$47,3,FALSE)*I2410,"")</f>
        <v/>
      </c>
      <c r="K2410" s="81"/>
      <c r="L2410" s="88" t="str">
        <f>IFERROR((VLOOKUP(B2410,Listor!$N$6:$P$47,3,FALSE)*Biologiska!K2410)+(VLOOKUP(B2410,Listor!$N$6:$Q$47,4,FALSE)),"")</f>
        <v/>
      </c>
      <c r="M2410" s="63" t="str">
        <f t="shared" si="116"/>
        <v/>
      </c>
      <c r="N2410" s="75"/>
      <c r="O2410" s="84" t="str">
        <f t="shared" si="117"/>
        <v/>
      </c>
      <c r="P2410" s="107"/>
      <c r="Q2410" s="87" t="s">
        <v>79</v>
      </c>
      <c r="R2410" s="87"/>
      <c r="S2410" s="87"/>
      <c r="T2410" s="87"/>
      <c r="U2410" s="87"/>
      <c r="V2410" s="86" t="s">
        <v>79</v>
      </c>
      <c r="W2410" s="75"/>
      <c r="X2410" s="102" t="s">
        <v>79</v>
      </c>
      <c r="Y2410" s="63" t="str">
        <f>IFERROR(IF(VLOOKUP(X2410,Listor!$T$6:$U$7,2,FALSE)&lt;O2410,TRUE),"")</f>
        <v/>
      </c>
      <c r="Z2410" s="87"/>
      <c r="AA2410" s="104"/>
    </row>
    <row r="2411" spans="2:27" x14ac:dyDescent="0.25">
      <c r="B2411" s="68" t="s">
        <v>68</v>
      </c>
      <c r="C2411" s="80" t="str">
        <f>IFERROR(VLOOKUP(B2411,Listor!$A$6:$B$62,2,FALSE),"")</f>
        <v/>
      </c>
      <c r="D2411" s="80" t="str">
        <f>IFERROR(VLOOKUP(B2411,Listor!$A$6:$C$62,3,FALSE),"")</f>
        <v/>
      </c>
      <c r="E2411" s="110" t="s">
        <v>79</v>
      </c>
      <c r="F2411" s="66"/>
      <c r="G2411" s="35" t="str">
        <f>IFERROR(VLOOKUP(B2411,Listor!$A$6:$G$62,7,FALSE),"")</f>
        <v/>
      </c>
      <c r="H2411" s="63" t="str">
        <f>IFERROR(VLOOKUP(B2411,Listor!$N$6:$O$47,2,FALSE),"")</f>
        <v/>
      </c>
      <c r="I2411" s="63" t="str">
        <f t="shared" si="115"/>
        <v/>
      </c>
      <c r="J2411" s="96" t="str">
        <f>IFERROR(VLOOKUP(B2411,Listor!$N$6:$P$47,3,FALSE)*I2411,"")</f>
        <v/>
      </c>
      <c r="K2411" s="81"/>
      <c r="L2411" s="88" t="str">
        <f>IFERROR((VLOOKUP(B2411,Listor!$N$6:$P$47,3,FALSE)*Biologiska!K2411)+(VLOOKUP(B2411,Listor!$N$6:$Q$47,4,FALSE)),"")</f>
        <v/>
      </c>
      <c r="M2411" s="63" t="str">
        <f t="shared" si="116"/>
        <v/>
      </c>
      <c r="N2411" s="75"/>
      <c r="O2411" s="84" t="str">
        <f t="shared" si="117"/>
        <v/>
      </c>
      <c r="P2411" s="107"/>
      <c r="Q2411" s="87" t="s">
        <v>79</v>
      </c>
      <c r="R2411" s="87"/>
      <c r="S2411" s="87"/>
      <c r="T2411" s="87"/>
      <c r="U2411" s="87"/>
      <c r="V2411" s="86" t="s">
        <v>79</v>
      </c>
      <c r="W2411" s="75"/>
      <c r="X2411" s="102" t="s">
        <v>79</v>
      </c>
      <c r="Y2411" s="63" t="str">
        <f>IFERROR(IF(VLOOKUP(X2411,Listor!$T$6:$U$7,2,FALSE)&lt;O2411,TRUE),"")</f>
        <v/>
      </c>
      <c r="Z2411" s="87"/>
      <c r="AA2411" s="104"/>
    </row>
    <row r="2412" spans="2:27" x14ac:dyDescent="0.25">
      <c r="B2412" s="68" t="s">
        <v>68</v>
      </c>
      <c r="C2412" s="80" t="str">
        <f>IFERROR(VLOOKUP(B2412,Listor!$A$6:$B$62,2,FALSE),"")</f>
        <v/>
      </c>
      <c r="D2412" s="80" t="str">
        <f>IFERROR(VLOOKUP(B2412,Listor!$A$6:$C$62,3,FALSE),"")</f>
        <v/>
      </c>
      <c r="E2412" s="110" t="s">
        <v>79</v>
      </c>
      <c r="F2412" s="66"/>
      <c r="G2412" s="35" t="str">
        <f>IFERROR(VLOOKUP(B2412,Listor!$A$6:$G$62,7,FALSE),"")</f>
        <v/>
      </c>
      <c r="H2412" s="63" t="str">
        <f>IFERROR(VLOOKUP(B2412,Listor!$N$6:$O$47,2,FALSE),"")</f>
        <v/>
      </c>
      <c r="I2412" s="63" t="str">
        <f t="shared" si="115"/>
        <v/>
      </c>
      <c r="J2412" s="96" t="str">
        <f>IFERROR(VLOOKUP(B2412,Listor!$N$6:$P$47,3,FALSE)*I2412,"")</f>
        <v/>
      </c>
      <c r="K2412" s="81"/>
      <c r="L2412" s="88" t="str">
        <f>IFERROR((VLOOKUP(B2412,Listor!$N$6:$P$47,3,FALSE)*Biologiska!K2412)+(VLOOKUP(B2412,Listor!$N$6:$Q$47,4,FALSE)),"")</f>
        <v/>
      </c>
      <c r="M2412" s="63" t="str">
        <f t="shared" si="116"/>
        <v/>
      </c>
      <c r="N2412" s="75"/>
      <c r="O2412" s="84" t="str">
        <f t="shared" si="117"/>
        <v/>
      </c>
      <c r="P2412" s="107"/>
      <c r="Q2412" s="87" t="s">
        <v>79</v>
      </c>
      <c r="R2412" s="87"/>
      <c r="S2412" s="87"/>
      <c r="T2412" s="87"/>
      <c r="U2412" s="87"/>
      <c r="V2412" s="86" t="s">
        <v>79</v>
      </c>
      <c r="W2412" s="75"/>
      <c r="X2412" s="102" t="s">
        <v>79</v>
      </c>
      <c r="Y2412" s="63" t="str">
        <f>IFERROR(IF(VLOOKUP(X2412,Listor!$T$6:$U$7,2,FALSE)&lt;O2412,TRUE),"")</f>
        <v/>
      </c>
      <c r="Z2412" s="87"/>
      <c r="AA2412" s="104"/>
    </row>
    <row r="2413" spans="2:27" x14ac:dyDescent="0.25">
      <c r="B2413" s="68" t="s">
        <v>68</v>
      </c>
      <c r="C2413" s="80" t="str">
        <f>IFERROR(VLOOKUP(B2413,Listor!$A$6:$B$62,2,FALSE),"")</f>
        <v/>
      </c>
      <c r="D2413" s="80" t="str">
        <f>IFERROR(VLOOKUP(B2413,Listor!$A$6:$C$62,3,FALSE),"")</f>
        <v/>
      </c>
      <c r="E2413" s="110" t="s">
        <v>79</v>
      </c>
      <c r="F2413" s="66"/>
      <c r="G2413" s="35" t="str">
        <f>IFERROR(VLOOKUP(B2413,Listor!$A$6:$G$62,7,FALSE),"")</f>
        <v/>
      </c>
      <c r="H2413" s="63" t="str">
        <f>IFERROR(VLOOKUP(B2413,Listor!$N$6:$O$47,2,FALSE),"")</f>
        <v/>
      </c>
      <c r="I2413" s="63" t="str">
        <f t="shared" si="115"/>
        <v/>
      </c>
      <c r="J2413" s="96" t="str">
        <f>IFERROR(VLOOKUP(B2413,Listor!$N$6:$P$47,3,FALSE)*I2413,"")</f>
        <v/>
      </c>
      <c r="K2413" s="81"/>
      <c r="L2413" s="88" t="str">
        <f>IFERROR((VLOOKUP(B2413,Listor!$N$6:$P$47,3,FALSE)*Biologiska!K2413)+(VLOOKUP(B2413,Listor!$N$6:$Q$47,4,FALSE)),"")</f>
        <v/>
      </c>
      <c r="M2413" s="63" t="str">
        <f t="shared" si="116"/>
        <v/>
      </c>
      <c r="N2413" s="75"/>
      <c r="O2413" s="84" t="str">
        <f t="shared" si="117"/>
        <v/>
      </c>
      <c r="P2413" s="107"/>
      <c r="Q2413" s="87" t="s">
        <v>79</v>
      </c>
      <c r="R2413" s="87"/>
      <c r="S2413" s="87"/>
      <c r="T2413" s="87"/>
      <c r="U2413" s="87"/>
      <c r="V2413" s="86" t="s">
        <v>79</v>
      </c>
      <c r="W2413" s="75"/>
      <c r="X2413" s="102" t="s">
        <v>79</v>
      </c>
      <c r="Y2413" s="63" t="str">
        <f>IFERROR(IF(VLOOKUP(X2413,Listor!$T$6:$U$7,2,FALSE)&lt;O2413,TRUE),"")</f>
        <v/>
      </c>
      <c r="Z2413" s="87"/>
      <c r="AA2413" s="104"/>
    </row>
    <row r="2414" spans="2:27" x14ac:dyDescent="0.25">
      <c r="B2414" s="68" t="s">
        <v>68</v>
      </c>
      <c r="C2414" s="80" t="str">
        <f>IFERROR(VLOOKUP(B2414,Listor!$A$6:$B$62,2,FALSE),"")</f>
        <v/>
      </c>
      <c r="D2414" s="80" t="str">
        <f>IFERROR(VLOOKUP(B2414,Listor!$A$6:$C$62,3,FALSE),"")</f>
        <v/>
      </c>
      <c r="E2414" s="110" t="s">
        <v>79</v>
      </c>
      <c r="F2414" s="66"/>
      <c r="G2414" s="35" t="str">
        <f>IFERROR(VLOOKUP(B2414,Listor!$A$6:$G$62,7,FALSE),"")</f>
        <v/>
      </c>
      <c r="H2414" s="63" t="str">
        <f>IFERROR(VLOOKUP(B2414,Listor!$N$6:$O$47,2,FALSE),"")</f>
        <v/>
      </c>
      <c r="I2414" s="63" t="str">
        <f t="shared" si="115"/>
        <v/>
      </c>
      <c r="J2414" s="96" t="str">
        <f>IFERROR(VLOOKUP(B2414,Listor!$N$6:$P$47,3,FALSE)*I2414,"")</f>
        <v/>
      </c>
      <c r="K2414" s="81"/>
      <c r="L2414" s="88" t="str">
        <f>IFERROR((VLOOKUP(B2414,Listor!$N$6:$P$47,3,FALSE)*Biologiska!K2414)+(VLOOKUP(B2414,Listor!$N$6:$Q$47,4,FALSE)),"")</f>
        <v/>
      </c>
      <c r="M2414" s="63" t="str">
        <f t="shared" si="116"/>
        <v/>
      </c>
      <c r="N2414" s="75"/>
      <c r="O2414" s="84" t="str">
        <f t="shared" si="117"/>
        <v/>
      </c>
      <c r="P2414" s="107"/>
      <c r="Q2414" s="87" t="s">
        <v>79</v>
      </c>
      <c r="R2414" s="87"/>
      <c r="S2414" s="87"/>
      <c r="T2414" s="87"/>
      <c r="U2414" s="87"/>
      <c r="V2414" s="86" t="s">
        <v>79</v>
      </c>
      <c r="W2414" s="75"/>
      <c r="X2414" s="102" t="s">
        <v>79</v>
      </c>
      <c r="Y2414" s="63" t="str">
        <f>IFERROR(IF(VLOOKUP(X2414,Listor!$T$6:$U$7,2,FALSE)&lt;O2414,TRUE),"")</f>
        <v/>
      </c>
      <c r="Z2414" s="87"/>
      <c r="AA2414" s="104"/>
    </row>
    <row r="2415" spans="2:27" x14ac:dyDescent="0.25">
      <c r="B2415" s="68" t="s">
        <v>68</v>
      </c>
      <c r="C2415" s="80" t="str">
        <f>IFERROR(VLOOKUP(B2415,Listor!$A$6:$B$62,2,FALSE),"")</f>
        <v/>
      </c>
      <c r="D2415" s="80" t="str">
        <f>IFERROR(VLOOKUP(B2415,Listor!$A$6:$C$62,3,FALSE),"")</f>
        <v/>
      </c>
      <c r="E2415" s="110" t="s">
        <v>79</v>
      </c>
      <c r="F2415" s="66"/>
      <c r="G2415" s="35" t="str">
        <f>IFERROR(VLOOKUP(B2415,Listor!$A$6:$G$62,7,FALSE),"")</f>
        <v/>
      </c>
      <c r="H2415" s="63" t="str">
        <f>IFERROR(VLOOKUP(B2415,Listor!$N$6:$O$47,2,FALSE),"")</f>
        <v/>
      </c>
      <c r="I2415" s="63" t="str">
        <f t="shared" si="115"/>
        <v/>
      </c>
      <c r="J2415" s="96" t="str">
        <f>IFERROR(VLOOKUP(B2415,Listor!$N$6:$P$47,3,FALSE)*I2415,"")</f>
        <v/>
      </c>
      <c r="K2415" s="81"/>
      <c r="L2415" s="88" t="str">
        <f>IFERROR((VLOOKUP(B2415,Listor!$N$6:$P$47,3,FALSE)*Biologiska!K2415)+(VLOOKUP(B2415,Listor!$N$6:$Q$47,4,FALSE)),"")</f>
        <v/>
      </c>
      <c r="M2415" s="63" t="str">
        <f t="shared" si="116"/>
        <v/>
      </c>
      <c r="N2415" s="75"/>
      <c r="O2415" s="84" t="str">
        <f t="shared" si="117"/>
        <v/>
      </c>
      <c r="P2415" s="107"/>
      <c r="Q2415" s="87" t="s">
        <v>79</v>
      </c>
      <c r="R2415" s="87"/>
      <c r="S2415" s="87"/>
      <c r="T2415" s="87"/>
      <c r="U2415" s="87"/>
      <c r="V2415" s="86" t="s">
        <v>79</v>
      </c>
      <c r="W2415" s="75"/>
      <c r="X2415" s="102" t="s">
        <v>79</v>
      </c>
      <c r="Y2415" s="63" t="str">
        <f>IFERROR(IF(VLOOKUP(X2415,Listor!$T$6:$U$7,2,FALSE)&lt;O2415,TRUE),"")</f>
        <v/>
      </c>
      <c r="Z2415" s="87"/>
      <c r="AA2415" s="104"/>
    </row>
    <row r="2416" spans="2:27" x14ac:dyDescent="0.25">
      <c r="B2416" s="68" t="s">
        <v>68</v>
      </c>
      <c r="C2416" s="80" t="str">
        <f>IFERROR(VLOOKUP(B2416,Listor!$A$6:$B$62,2,FALSE),"")</f>
        <v/>
      </c>
      <c r="D2416" s="80" t="str">
        <f>IFERROR(VLOOKUP(B2416,Listor!$A$6:$C$62,3,FALSE),"")</f>
        <v/>
      </c>
      <c r="E2416" s="110" t="s">
        <v>79</v>
      </c>
      <c r="F2416" s="66"/>
      <c r="G2416" s="35" t="str">
        <f>IFERROR(VLOOKUP(B2416,Listor!$A$6:$G$62,7,FALSE),"")</f>
        <v/>
      </c>
      <c r="H2416" s="63" t="str">
        <f>IFERROR(VLOOKUP(B2416,Listor!$N$6:$O$47,2,FALSE),"")</f>
        <v/>
      </c>
      <c r="I2416" s="63" t="str">
        <f t="shared" si="115"/>
        <v/>
      </c>
      <c r="J2416" s="96" t="str">
        <f>IFERROR(VLOOKUP(B2416,Listor!$N$6:$P$47,3,FALSE)*I2416,"")</f>
        <v/>
      </c>
      <c r="K2416" s="81"/>
      <c r="L2416" s="88" t="str">
        <f>IFERROR((VLOOKUP(B2416,Listor!$N$6:$P$47,3,FALSE)*Biologiska!K2416)+(VLOOKUP(B2416,Listor!$N$6:$Q$47,4,FALSE)),"")</f>
        <v/>
      </c>
      <c r="M2416" s="63" t="str">
        <f t="shared" si="116"/>
        <v/>
      </c>
      <c r="N2416" s="75"/>
      <c r="O2416" s="84" t="str">
        <f t="shared" si="117"/>
        <v/>
      </c>
      <c r="P2416" s="107"/>
      <c r="Q2416" s="87" t="s">
        <v>79</v>
      </c>
      <c r="R2416" s="87"/>
      <c r="S2416" s="87"/>
      <c r="T2416" s="87"/>
      <c r="U2416" s="87"/>
      <c r="V2416" s="86" t="s">
        <v>79</v>
      </c>
      <c r="W2416" s="75"/>
      <c r="X2416" s="102" t="s">
        <v>79</v>
      </c>
      <c r="Y2416" s="63" t="str">
        <f>IFERROR(IF(VLOOKUP(X2416,Listor!$T$6:$U$7,2,FALSE)&lt;O2416,TRUE),"")</f>
        <v/>
      </c>
      <c r="Z2416" s="87"/>
      <c r="AA2416" s="104"/>
    </row>
    <row r="2417" spans="2:27" x14ac:dyDescent="0.25">
      <c r="B2417" s="68" t="s">
        <v>68</v>
      </c>
      <c r="C2417" s="80" t="str">
        <f>IFERROR(VLOOKUP(B2417,Listor!$A$6:$B$62,2,FALSE),"")</f>
        <v/>
      </c>
      <c r="D2417" s="80" t="str">
        <f>IFERROR(VLOOKUP(B2417,Listor!$A$6:$C$62,3,FALSE),"")</f>
        <v/>
      </c>
      <c r="E2417" s="110" t="s">
        <v>79</v>
      </c>
      <c r="F2417" s="66"/>
      <c r="G2417" s="35" t="str">
        <f>IFERROR(VLOOKUP(B2417,Listor!$A$6:$G$62,7,FALSE),"")</f>
        <v/>
      </c>
      <c r="H2417" s="63" t="str">
        <f>IFERROR(VLOOKUP(B2417,Listor!$N$6:$O$47,2,FALSE),"")</f>
        <v/>
      </c>
      <c r="I2417" s="63" t="str">
        <f t="shared" si="115"/>
        <v/>
      </c>
      <c r="J2417" s="96" t="str">
        <f>IFERROR(VLOOKUP(B2417,Listor!$N$6:$P$47,3,FALSE)*I2417,"")</f>
        <v/>
      </c>
      <c r="K2417" s="81"/>
      <c r="L2417" s="88" t="str">
        <f>IFERROR((VLOOKUP(B2417,Listor!$N$6:$P$47,3,FALSE)*Biologiska!K2417)+(VLOOKUP(B2417,Listor!$N$6:$Q$47,4,FALSE)),"")</f>
        <v/>
      </c>
      <c r="M2417" s="63" t="str">
        <f t="shared" si="116"/>
        <v/>
      </c>
      <c r="N2417" s="75"/>
      <c r="O2417" s="84" t="str">
        <f t="shared" si="117"/>
        <v/>
      </c>
      <c r="P2417" s="107"/>
      <c r="Q2417" s="87" t="s">
        <v>79</v>
      </c>
      <c r="R2417" s="87"/>
      <c r="S2417" s="87"/>
      <c r="T2417" s="87"/>
      <c r="U2417" s="87"/>
      <c r="V2417" s="86" t="s">
        <v>79</v>
      </c>
      <c r="W2417" s="75"/>
      <c r="X2417" s="102" t="s">
        <v>79</v>
      </c>
      <c r="Y2417" s="63" t="str">
        <f>IFERROR(IF(VLOOKUP(X2417,Listor!$T$6:$U$7,2,FALSE)&lt;O2417,TRUE),"")</f>
        <v/>
      </c>
      <c r="Z2417" s="87"/>
      <c r="AA2417" s="104"/>
    </row>
    <row r="2418" spans="2:27" x14ac:dyDescent="0.25">
      <c r="B2418" s="68" t="s">
        <v>68</v>
      </c>
      <c r="C2418" s="80" t="str">
        <f>IFERROR(VLOOKUP(B2418,Listor!$A$6:$B$62,2,FALSE),"")</f>
        <v/>
      </c>
      <c r="D2418" s="80" t="str">
        <f>IFERROR(VLOOKUP(B2418,Listor!$A$6:$C$62,3,FALSE),"")</f>
        <v/>
      </c>
      <c r="E2418" s="110" t="s">
        <v>79</v>
      </c>
      <c r="F2418" s="66"/>
      <c r="G2418" s="35" t="str">
        <f>IFERROR(VLOOKUP(B2418,Listor!$A$6:$G$62,7,FALSE),"")</f>
        <v/>
      </c>
      <c r="H2418" s="63" t="str">
        <f>IFERROR(VLOOKUP(B2418,Listor!$N$6:$O$47,2,FALSE),"")</f>
        <v/>
      </c>
      <c r="I2418" s="63" t="str">
        <f t="shared" si="115"/>
        <v/>
      </c>
      <c r="J2418" s="96" t="str">
        <f>IFERROR(VLOOKUP(B2418,Listor!$N$6:$P$47,3,FALSE)*I2418,"")</f>
        <v/>
      </c>
      <c r="K2418" s="81"/>
      <c r="L2418" s="88" t="str">
        <f>IFERROR((VLOOKUP(B2418,Listor!$N$6:$P$47,3,FALSE)*Biologiska!K2418)+(VLOOKUP(B2418,Listor!$N$6:$Q$47,4,FALSE)),"")</f>
        <v/>
      </c>
      <c r="M2418" s="63" t="str">
        <f t="shared" si="116"/>
        <v/>
      </c>
      <c r="N2418" s="75"/>
      <c r="O2418" s="84" t="str">
        <f t="shared" si="117"/>
        <v/>
      </c>
      <c r="P2418" s="107"/>
      <c r="Q2418" s="87" t="s">
        <v>79</v>
      </c>
      <c r="R2418" s="87"/>
      <c r="S2418" s="87"/>
      <c r="T2418" s="87"/>
      <c r="U2418" s="87"/>
      <c r="V2418" s="86" t="s">
        <v>79</v>
      </c>
      <c r="W2418" s="75"/>
      <c r="X2418" s="102" t="s">
        <v>79</v>
      </c>
      <c r="Y2418" s="63" t="str">
        <f>IFERROR(IF(VLOOKUP(X2418,Listor!$T$6:$U$7,2,FALSE)&lt;O2418,TRUE),"")</f>
        <v/>
      </c>
      <c r="Z2418" s="87"/>
      <c r="AA2418" s="104"/>
    </row>
    <row r="2419" spans="2:27" x14ac:dyDescent="0.25">
      <c r="B2419" s="68" t="s">
        <v>68</v>
      </c>
      <c r="C2419" s="80" t="str">
        <f>IFERROR(VLOOKUP(B2419,Listor!$A$6:$B$62,2,FALSE),"")</f>
        <v/>
      </c>
      <c r="D2419" s="80" t="str">
        <f>IFERROR(VLOOKUP(B2419,Listor!$A$6:$C$62,3,FALSE),"")</f>
        <v/>
      </c>
      <c r="E2419" s="110" t="s">
        <v>79</v>
      </c>
      <c r="F2419" s="66"/>
      <c r="G2419" s="35" t="str">
        <f>IFERROR(VLOOKUP(B2419,Listor!$A$6:$G$62,7,FALSE),"")</f>
        <v/>
      </c>
      <c r="H2419" s="63" t="str">
        <f>IFERROR(VLOOKUP(B2419,Listor!$N$6:$O$47,2,FALSE),"")</f>
        <v/>
      </c>
      <c r="I2419" s="63" t="str">
        <f t="shared" si="115"/>
        <v/>
      </c>
      <c r="J2419" s="96" t="str">
        <f>IFERROR(VLOOKUP(B2419,Listor!$N$6:$P$47,3,FALSE)*I2419,"")</f>
        <v/>
      </c>
      <c r="K2419" s="81"/>
      <c r="L2419" s="88" t="str">
        <f>IFERROR((VLOOKUP(B2419,Listor!$N$6:$P$47,3,FALSE)*Biologiska!K2419)+(VLOOKUP(B2419,Listor!$N$6:$Q$47,4,FALSE)),"")</f>
        <v/>
      </c>
      <c r="M2419" s="63" t="str">
        <f t="shared" si="116"/>
        <v/>
      </c>
      <c r="N2419" s="75"/>
      <c r="O2419" s="84" t="str">
        <f t="shared" si="117"/>
        <v/>
      </c>
      <c r="P2419" s="107"/>
      <c r="Q2419" s="87" t="s">
        <v>79</v>
      </c>
      <c r="R2419" s="87"/>
      <c r="S2419" s="87"/>
      <c r="T2419" s="87"/>
      <c r="U2419" s="87"/>
      <c r="V2419" s="86" t="s">
        <v>79</v>
      </c>
      <c r="W2419" s="75"/>
      <c r="X2419" s="102" t="s">
        <v>79</v>
      </c>
      <c r="Y2419" s="63" t="str">
        <f>IFERROR(IF(VLOOKUP(X2419,Listor!$T$6:$U$7,2,FALSE)&lt;O2419,TRUE),"")</f>
        <v/>
      </c>
      <c r="Z2419" s="87"/>
      <c r="AA2419" s="104"/>
    </row>
    <row r="2420" spans="2:27" x14ac:dyDescent="0.25">
      <c r="B2420" s="68" t="s">
        <v>68</v>
      </c>
      <c r="C2420" s="80" t="str">
        <f>IFERROR(VLOOKUP(B2420,Listor!$A$6:$B$62,2,FALSE),"")</f>
        <v/>
      </c>
      <c r="D2420" s="80" t="str">
        <f>IFERROR(VLOOKUP(B2420,Listor!$A$6:$C$62,3,FALSE),"")</f>
        <v/>
      </c>
      <c r="E2420" s="110" t="s">
        <v>79</v>
      </c>
      <c r="F2420" s="66"/>
      <c r="G2420" s="35" t="str">
        <f>IFERROR(VLOOKUP(B2420,Listor!$A$6:$G$62,7,FALSE),"")</f>
        <v/>
      </c>
      <c r="H2420" s="63" t="str">
        <f>IFERROR(VLOOKUP(B2420,Listor!$N$6:$O$47,2,FALSE),"")</f>
        <v/>
      </c>
      <c r="I2420" s="63" t="str">
        <f t="shared" si="115"/>
        <v/>
      </c>
      <c r="J2420" s="96" t="str">
        <f>IFERROR(VLOOKUP(B2420,Listor!$N$6:$P$47,3,FALSE)*I2420,"")</f>
        <v/>
      </c>
      <c r="K2420" s="81"/>
      <c r="L2420" s="88" t="str">
        <f>IFERROR((VLOOKUP(B2420,Listor!$N$6:$P$47,3,FALSE)*Biologiska!K2420)+(VLOOKUP(B2420,Listor!$N$6:$Q$47,4,FALSE)),"")</f>
        <v/>
      </c>
      <c r="M2420" s="63" t="str">
        <f t="shared" si="116"/>
        <v/>
      </c>
      <c r="N2420" s="75"/>
      <c r="O2420" s="84" t="str">
        <f t="shared" si="117"/>
        <v/>
      </c>
      <c r="P2420" s="107"/>
      <c r="Q2420" s="87" t="s">
        <v>79</v>
      </c>
      <c r="R2420" s="87"/>
      <c r="S2420" s="87"/>
      <c r="T2420" s="87"/>
      <c r="U2420" s="87"/>
      <c r="V2420" s="86" t="s">
        <v>79</v>
      </c>
      <c r="W2420" s="75"/>
      <c r="X2420" s="102" t="s">
        <v>79</v>
      </c>
      <c r="Y2420" s="63" t="str">
        <f>IFERROR(IF(VLOOKUP(X2420,Listor!$T$6:$U$7,2,FALSE)&lt;O2420,TRUE),"")</f>
        <v/>
      </c>
      <c r="Z2420" s="87"/>
      <c r="AA2420" s="104"/>
    </row>
    <row r="2421" spans="2:27" x14ac:dyDescent="0.25">
      <c r="B2421" s="68" t="s">
        <v>68</v>
      </c>
      <c r="C2421" s="80" t="str">
        <f>IFERROR(VLOOKUP(B2421,Listor!$A$6:$B$62,2,FALSE),"")</f>
        <v/>
      </c>
      <c r="D2421" s="80" t="str">
        <f>IFERROR(VLOOKUP(B2421,Listor!$A$6:$C$62,3,FALSE),"")</f>
        <v/>
      </c>
      <c r="E2421" s="110" t="s">
        <v>79</v>
      </c>
      <c r="F2421" s="66"/>
      <c r="G2421" s="35" t="str">
        <f>IFERROR(VLOOKUP(B2421,Listor!$A$6:$G$62,7,FALSE),"")</f>
        <v/>
      </c>
      <c r="H2421" s="63" t="str">
        <f>IFERROR(VLOOKUP(B2421,Listor!$N$6:$O$47,2,FALSE),"")</f>
        <v/>
      </c>
      <c r="I2421" s="63" t="str">
        <f t="shared" si="115"/>
        <v/>
      </c>
      <c r="J2421" s="96" t="str">
        <f>IFERROR(VLOOKUP(B2421,Listor!$N$6:$P$47,3,FALSE)*I2421,"")</f>
        <v/>
      </c>
      <c r="K2421" s="81"/>
      <c r="L2421" s="88" t="str">
        <f>IFERROR((VLOOKUP(B2421,Listor!$N$6:$P$47,3,FALSE)*Biologiska!K2421)+(VLOOKUP(B2421,Listor!$N$6:$Q$47,4,FALSE)),"")</f>
        <v/>
      </c>
      <c r="M2421" s="63" t="str">
        <f t="shared" si="116"/>
        <v/>
      </c>
      <c r="N2421" s="75"/>
      <c r="O2421" s="84" t="str">
        <f t="shared" si="117"/>
        <v/>
      </c>
      <c r="P2421" s="107"/>
      <c r="Q2421" s="87" t="s">
        <v>79</v>
      </c>
      <c r="R2421" s="87"/>
      <c r="S2421" s="87"/>
      <c r="T2421" s="87"/>
      <c r="U2421" s="87"/>
      <c r="V2421" s="86" t="s">
        <v>79</v>
      </c>
      <c r="W2421" s="75"/>
      <c r="X2421" s="102" t="s">
        <v>79</v>
      </c>
      <c r="Y2421" s="63" t="str">
        <f>IFERROR(IF(VLOOKUP(X2421,Listor!$T$6:$U$7,2,FALSE)&lt;O2421,TRUE),"")</f>
        <v/>
      </c>
      <c r="Z2421" s="87"/>
      <c r="AA2421" s="104"/>
    </row>
    <row r="2422" spans="2:27" x14ac:dyDescent="0.25">
      <c r="B2422" s="68" t="s">
        <v>68</v>
      </c>
      <c r="C2422" s="80" t="str">
        <f>IFERROR(VLOOKUP(B2422,Listor!$A$6:$B$62,2,FALSE),"")</f>
        <v/>
      </c>
      <c r="D2422" s="80" t="str">
        <f>IFERROR(VLOOKUP(B2422,Listor!$A$6:$C$62,3,FALSE),"")</f>
        <v/>
      </c>
      <c r="E2422" s="110" t="s">
        <v>79</v>
      </c>
      <c r="F2422" s="66"/>
      <c r="G2422" s="35" t="str">
        <f>IFERROR(VLOOKUP(B2422,Listor!$A$6:$G$62,7,FALSE),"")</f>
        <v/>
      </c>
      <c r="H2422" s="63" t="str">
        <f>IFERROR(VLOOKUP(B2422,Listor!$N$6:$O$47,2,FALSE),"")</f>
        <v/>
      </c>
      <c r="I2422" s="63" t="str">
        <f t="shared" si="115"/>
        <v/>
      </c>
      <c r="J2422" s="96" t="str">
        <f>IFERROR(VLOOKUP(B2422,Listor!$N$6:$P$47,3,FALSE)*I2422,"")</f>
        <v/>
      </c>
      <c r="K2422" s="81"/>
      <c r="L2422" s="88" t="str">
        <f>IFERROR((VLOOKUP(B2422,Listor!$N$6:$P$47,3,FALSE)*Biologiska!K2422)+(VLOOKUP(B2422,Listor!$N$6:$Q$47,4,FALSE)),"")</f>
        <v/>
      </c>
      <c r="M2422" s="63" t="str">
        <f t="shared" si="116"/>
        <v/>
      </c>
      <c r="N2422" s="75"/>
      <c r="O2422" s="84" t="str">
        <f t="shared" si="117"/>
        <v/>
      </c>
      <c r="P2422" s="107"/>
      <c r="Q2422" s="87" t="s">
        <v>79</v>
      </c>
      <c r="R2422" s="87"/>
      <c r="S2422" s="87"/>
      <c r="T2422" s="87"/>
      <c r="U2422" s="87"/>
      <c r="V2422" s="86" t="s">
        <v>79</v>
      </c>
      <c r="W2422" s="75"/>
      <c r="X2422" s="102" t="s">
        <v>79</v>
      </c>
      <c r="Y2422" s="63" t="str">
        <f>IFERROR(IF(VLOOKUP(X2422,Listor!$T$6:$U$7,2,FALSE)&lt;O2422,TRUE),"")</f>
        <v/>
      </c>
      <c r="Z2422" s="87"/>
      <c r="AA2422" s="104"/>
    </row>
    <row r="2423" spans="2:27" x14ac:dyDescent="0.25">
      <c r="B2423" s="68" t="s">
        <v>68</v>
      </c>
      <c r="C2423" s="80" t="str">
        <f>IFERROR(VLOOKUP(B2423,Listor!$A$6:$B$62,2,FALSE),"")</f>
        <v/>
      </c>
      <c r="D2423" s="80" t="str">
        <f>IFERROR(VLOOKUP(B2423,Listor!$A$6:$C$62,3,FALSE),"")</f>
        <v/>
      </c>
      <c r="E2423" s="110" t="s">
        <v>79</v>
      </c>
      <c r="F2423" s="66"/>
      <c r="G2423" s="35" t="str">
        <f>IFERROR(VLOOKUP(B2423,Listor!$A$6:$G$62,7,FALSE),"")</f>
        <v/>
      </c>
      <c r="H2423" s="63" t="str">
        <f>IFERROR(VLOOKUP(B2423,Listor!$N$6:$O$47,2,FALSE),"")</f>
        <v/>
      </c>
      <c r="I2423" s="63" t="str">
        <f t="shared" si="115"/>
        <v/>
      </c>
      <c r="J2423" s="96" t="str">
        <f>IFERROR(VLOOKUP(B2423,Listor!$N$6:$P$47,3,FALSE)*I2423,"")</f>
        <v/>
      </c>
      <c r="K2423" s="81"/>
      <c r="L2423" s="88" t="str">
        <f>IFERROR((VLOOKUP(B2423,Listor!$N$6:$P$47,3,FALSE)*Biologiska!K2423)+(VLOOKUP(B2423,Listor!$N$6:$Q$47,4,FALSE)),"")</f>
        <v/>
      </c>
      <c r="M2423" s="63" t="str">
        <f t="shared" si="116"/>
        <v/>
      </c>
      <c r="N2423" s="75"/>
      <c r="O2423" s="84" t="str">
        <f t="shared" si="117"/>
        <v/>
      </c>
      <c r="P2423" s="107"/>
      <c r="Q2423" s="87" t="s">
        <v>79</v>
      </c>
      <c r="R2423" s="87"/>
      <c r="S2423" s="87"/>
      <c r="T2423" s="87"/>
      <c r="U2423" s="87"/>
      <c r="V2423" s="86" t="s">
        <v>79</v>
      </c>
      <c r="W2423" s="75"/>
      <c r="X2423" s="102" t="s">
        <v>79</v>
      </c>
      <c r="Y2423" s="63" t="str">
        <f>IFERROR(IF(VLOOKUP(X2423,Listor!$T$6:$U$7,2,FALSE)&lt;O2423,TRUE),"")</f>
        <v/>
      </c>
      <c r="Z2423" s="87"/>
      <c r="AA2423" s="104"/>
    </row>
    <row r="2424" spans="2:27" x14ac:dyDescent="0.25">
      <c r="B2424" s="68" t="s">
        <v>68</v>
      </c>
      <c r="C2424" s="80" t="str">
        <f>IFERROR(VLOOKUP(B2424,Listor!$A$6:$B$62,2,FALSE),"")</f>
        <v/>
      </c>
      <c r="D2424" s="80" t="str">
        <f>IFERROR(VLOOKUP(B2424,Listor!$A$6:$C$62,3,FALSE),"")</f>
        <v/>
      </c>
      <c r="E2424" s="110" t="s">
        <v>79</v>
      </c>
      <c r="F2424" s="66"/>
      <c r="G2424" s="35" t="str">
        <f>IFERROR(VLOOKUP(B2424,Listor!$A$6:$G$62,7,FALSE),"")</f>
        <v/>
      </c>
      <c r="H2424" s="63" t="str">
        <f>IFERROR(VLOOKUP(B2424,Listor!$N$6:$O$47,2,FALSE),"")</f>
        <v/>
      </c>
      <c r="I2424" s="63" t="str">
        <f t="shared" si="115"/>
        <v/>
      </c>
      <c r="J2424" s="96" t="str">
        <f>IFERROR(VLOOKUP(B2424,Listor!$N$6:$P$47,3,FALSE)*I2424,"")</f>
        <v/>
      </c>
      <c r="K2424" s="81"/>
      <c r="L2424" s="88" t="str">
        <f>IFERROR((VLOOKUP(B2424,Listor!$N$6:$P$47,3,FALSE)*Biologiska!K2424)+(VLOOKUP(B2424,Listor!$N$6:$Q$47,4,FALSE)),"")</f>
        <v/>
      </c>
      <c r="M2424" s="63" t="str">
        <f t="shared" si="116"/>
        <v/>
      </c>
      <c r="N2424" s="75"/>
      <c r="O2424" s="84" t="str">
        <f t="shared" si="117"/>
        <v/>
      </c>
      <c r="P2424" s="107"/>
      <c r="Q2424" s="87" t="s">
        <v>79</v>
      </c>
      <c r="R2424" s="87"/>
      <c r="S2424" s="87"/>
      <c r="T2424" s="87"/>
      <c r="U2424" s="87"/>
      <c r="V2424" s="86" t="s">
        <v>79</v>
      </c>
      <c r="W2424" s="75"/>
      <c r="X2424" s="102" t="s">
        <v>79</v>
      </c>
      <c r="Y2424" s="63" t="str">
        <f>IFERROR(IF(VLOOKUP(X2424,Listor!$T$6:$U$7,2,FALSE)&lt;O2424,TRUE),"")</f>
        <v/>
      </c>
      <c r="Z2424" s="87"/>
      <c r="AA2424" s="104"/>
    </row>
    <row r="2425" spans="2:27" x14ac:dyDescent="0.25">
      <c r="B2425" s="68" t="s">
        <v>68</v>
      </c>
      <c r="C2425" s="80" t="str">
        <f>IFERROR(VLOOKUP(B2425,Listor!$A$6:$B$62,2,FALSE),"")</f>
        <v/>
      </c>
      <c r="D2425" s="80" t="str">
        <f>IFERROR(VLOOKUP(B2425,Listor!$A$6:$C$62,3,FALSE),"")</f>
        <v/>
      </c>
      <c r="E2425" s="110" t="s">
        <v>79</v>
      </c>
      <c r="F2425" s="66"/>
      <c r="G2425" s="35" t="str">
        <f>IFERROR(VLOOKUP(B2425,Listor!$A$6:$G$62,7,FALSE),"")</f>
        <v/>
      </c>
      <c r="H2425" s="63" t="str">
        <f>IFERROR(VLOOKUP(B2425,Listor!$N$6:$O$47,2,FALSE),"")</f>
        <v/>
      </c>
      <c r="I2425" s="63" t="str">
        <f t="shared" si="115"/>
        <v/>
      </c>
      <c r="J2425" s="96" t="str">
        <f>IFERROR(VLOOKUP(B2425,Listor!$N$6:$P$47,3,FALSE)*I2425,"")</f>
        <v/>
      </c>
      <c r="K2425" s="81"/>
      <c r="L2425" s="88" t="str">
        <f>IFERROR((VLOOKUP(B2425,Listor!$N$6:$P$47,3,FALSE)*Biologiska!K2425)+(VLOOKUP(B2425,Listor!$N$6:$Q$47,4,FALSE)),"")</f>
        <v/>
      </c>
      <c r="M2425" s="63" t="str">
        <f t="shared" si="116"/>
        <v/>
      </c>
      <c r="N2425" s="75"/>
      <c r="O2425" s="84" t="str">
        <f t="shared" si="117"/>
        <v/>
      </c>
      <c r="P2425" s="107"/>
      <c r="Q2425" s="87" t="s">
        <v>79</v>
      </c>
      <c r="R2425" s="87"/>
      <c r="S2425" s="87"/>
      <c r="T2425" s="87"/>
      <c r="U2425" s="87"/>
      <c r="V2425" s="86" t="s">
        <v>79</v>
      </c>
      <c r="W2425" s="75"/>
      <c r="X2425" s="102" t="s">
        <v>79</v>
      </c>
      <c r="Y2425" s="63" t="str">
        <f>IFERROR(IF(VLOOKUP(X2425,Listor!$T$6:$U$7,2,FALSE)&lt;O2425,TRUE),"")</f>
        <v/>
      </c>
      <c r="Z2425" s="87"/>
      <c r="AA2425" s="104"/>
    </row>
    <row r="2426" spans="2:27" x14ac:dyDescent="0.25">
      <c r="B2426" s="68" t="s">
        <v>68</v>
      </c>
      <c r="C2426" s="80" t="str">
        <f>IFERROR(VLOOKUP(B2426,Listor!$A$6:$B$62,2,FALSE),"")</f>
        <v/>
      </c>
      <c r="D2426" s="80" t="str">
        <f>IFERROR(VLOOKUP(B2426,Listor!$A$6:$C$62,3,FALSE),"")</f>
        <v/>
      </c>
      <c r="E2426" s="110" t="s">
        <v>79</v>
      </c>
      <c r="F2426" s="66"/>
      <c r="G2426" s="35" t="str">
        <f>IFERROR(VLOOKUP(B2426,Listor!$A$6:$G$62,7,FALSE),"")</f>
        <v/>
      </c>
      <c r="H2426" s="63" t="str">
        <f>IFERROR(VLOOKUP(B2426,Listor!$N$6:$O$47,2,FALSE),"")</f>
        <v/>
      </c>
      <c r="I2426" s="63" t="str">
        <f t="shared" si="115"/>
        <v/>
      </c>
      <c r="J2426" s="96" t="str">
        <f>IFERROR(VLOOKUP(B2426,Listor!$N$6:$P$47,3,FALSE)*I2426,"")</f>
        <v/>
      </c>
      <c r="K2426" s="81"/>
      <c r="L2426" s="88" t="str">
        <f>IFERROR((VLOOKUP(B2426,Listor!$N$6:$P$47,3,FALSE)*Biologiska!K2426)+(VLOOKUP(B2426,Listor!$N$6:$Q$47,4,FALSE)),"")</f>
        <v/>
      </c>
      <c r="M2426" s="63" t="str">
        <f t="shared" si="116"/>
        <v/>
      </c>
      <c r="N2426" s="75"/>
      <c r="O2426" s="84" t="str">
        <f t="shared" si="117"/>
        <v/>
      </c>
      <c r="P2426" s="107"/>
      <c r="Q2426" s="87" t="s">
        <v>79</v>
      </c>
      <c r="R2426" s="87"/>
      <c r="S2426" s="87"/>
      <c r="T2426" s="87"/>
      <c r="U2426" s="87"/>
      <c r="V2426" s="86" t="s">
        <v>79</v>
      </c>
      <c r="W2426" s="75"/>
      <c r="X2426" s="102" t="s">
        <v>79</v>
      </c>
      <c r="Y2426" s="63" t="str">
        <f>IFERROR(IF(VLOOKUP(X2426,Listor!$T$6:$U$7,2,FALSE)&lt;O2426,TRUE),"")</f>
        <v/>
      </c>
      <c r="Z2426" s="87"/>
      <c r="AA2426" s="104"/>
    </row>
    <row r="2427" spans="2:27" x14ac:dyDescent="0.25">
      <c r="B2427" s="68" t="s">
        <v>68</v>
      </c>
      <c r="C2427" s="80" t="str">
        <f>IFERROR(VLOOKUP(B2427,Listor!$A$6:$B$62,2,FALSE),"")</f>
        <v/>
      </c>
      <c r="D2427" s="80" t="str">
        <f>IFERROR(VLOOKUP(B2427,Listor!$A$6:$C$62,3,FALSE),"")</f>
        <v/>
      </c>
      <c r="E2427" s="110" t="s">
        <v>79</v>
      </c>
      <c r="F2427" s="66"/>
      <c r="G2427" s="35" t="str">
        <f>IFERROR(VLOOKUP(B2427,Listor!$A$6:$G$62,7,FALSE),"")</f>
        <v/>
      </c>
      <c r="H2427" s="63" t="str">
        <f>IFERROR(VLOOKUP(B2427,Listor!$N$6:$O$47,2,FALSE),"")</f>
        <v/>
      </c>
      <c r="I2427" s="63" t="str">
        <f t="shared" si="115"/>
        <v/>
      </c>
      <c r="J2427" s="96" t="str">
        <f>IFERROR(VLOOKUP(B2427,Listor!$N$6:$P$47,3,FALSE)*I2427,"")</f>
        <v/>
      </c>
      <c r="K2427" s="81"/>
      <c r="L2427" s="88" t="str">
        <f>IFERROR((VLOOKUP(B2427,Listor!$N$6:$P$47,3,FALSE)*Biologiska!K2427)+(VLOOKUP(B2427,Listor!$N$6:$Q$47,4,FALSE)),"")</f>
        <v/>
      </c>
      <c r="M2427" s="63" t="str">
        <f t="shared" si="116"/>
        <v/>
      </c>
      <c r="N2427" s="75"/>
      <c r="O2427" s="84" t="str">
        <f t="shared" si="117"/>
        <v/>
      </c>
      <c r="P2427" s="107"/>
      <c r="Q2427" s="87" t="s">
        <v>79</v>
      </c>
      <c r="R2427" s="87"/>
      <c r="S2427" s="87"/>
      <c r="T2427" s="87"/>
      <c r="U2427" s="87"/>
      <c r="V2427" s="86" t="s">
        <v>79</v>
      </c>
      <c r="W2427" s="75"/>
      <c r="X2427" s="102" t="s">
        <v>79</v>
      </c>
      <c r="Y2427" s="63" t="str">
        <f>IFERROR(IF(VLOOKUP(X2427,Listor!$T$6:$U$7,2,FALSE)&lt;O2427,TRUE),"")</f>
        <v/>
      </c>
      <c r="Z2427" s="87"/>
      <c r="AA2427" s="104"/>
    </row>
    <row r="2428" spans="2:27" x14ac:dyDescent="0.25">
      <c r="B2428" s="68" t="s">
        <v>68</v>
      </c>
      <c r="C2428" s="80" t="str">
        <f>IFERROR(VLOOKUP(B2428,Listor!$A$6:$B$62,2,FALSE),"")</f>
        <v/>
      </c>
      <c r="D2428" s="80" t="str">
        <f>IFERROR(VLOOKUP(B2428,Listor!$A$6:$C$62,3,FALSE),"")</f>
        <v/>
      </c>
      <c r="E2428" s="110" t="s">
        <v>79</v>
      </c>
      <c r="F2428" s="66"/>
      <c r="G2428" s="35" t="str">
        <f>IFERROR(VLOOKUP(B2428,Listor!$A$6:$G$62,7,FALSE),"")</f>
        <v/>
      </c>
      <c r="H2428" s="63" t="str">
        <f>IFERROR(VLOOKUP(B2428,Listor!$N$6:$O$47,2,FALSE),"")</f>
        <v/>
      </c>
      <c r="I2428" s="63" t="str">
        <f t="shared" si="115"/>
        <v/>
      </c>
      <c r="J2428" s="96" t="str">
        <f>IFERROR(VLOOKUP(B2428,Listor!$N$6:$P$47,3,FALSE)*I2428,"")</f>
        <v/>
      </c>
      <c r="K2428" s="81"/>
      <c r="L2428" s="88" t="str">
        <f>IFERROR((VLOOKUP(B2428,Listor!$N$6:$P$47,3,FALSE)*Biologiska!K2428)+(VLOOKUP(B2428,Listor!$N$6:$Q$47,4,FALSE)),"")</f>
        <v/>
      </c>
      <c r="M2428" s="63" t="str">
        <f t="shared" si="116"/>
        <v/>
      </c>
      <c r="N2428" s="75"/>
      <c r="O2428" s="84" t="str">
        <f t="shared" si="117"/>
        <v/>
      </c>
      <c r="P2428" s="107"/>
      <c r="Q2428" s="87" t="s">
        <v>79</v>
      </c>
      <c r="R2428" s="87"/>
      <c r="S2428" s="87"/>
      <c r="T2428" s="87"/>
      <c r="U2428" s="87"/>
      <c r="V2428" s="86" t="s">
        <v>79</v>
      </c>
      <c r="W2428" s="75"/>
      <c r="X2428" s="102" t="s">
        <v>79</v>
      </c>
      <c r="Y2428" s="63" t="str">
        <f>IFERROR(IF(VLOOKUP(X2428,Listor!$T$6:$U$7,2,FALSE)&lt;O2428,TRUE),"")</f>
        <v/>
      </c>
      <c r="Z2428" s="87"/>
      <c r="AA2428" s="104"/>
    </row>
    <row r="2429" spans="2:27" x14ac:dyDescent="0.25">
      <c r="B2429" s="68" t="s">
        <v>68</v>
      </c>
      <c r="C2429" s="80" t="str">
        <f>IFERROR(VLOOKUP(B2429,Listor!$A$6:$B$62,2,FALSE),"")</f>
        <v/>
      </c>
      <c r="D2429" s="80" t="str">
        <f>IFERROR(VLOOKUP(B2429,Listor!$A$6:$C$62,3,FALSE),"")</f>
        <v/>
      </c>
      <c r="E2429" s="110" t="s">
        <v>79</v>
      </c>
      <c r="F2429" s="66"/>
      <c r="G2429" s="35" t="str">
        <f>IFERROR(VLOOKUP(B2429,Listor!$A$6:$G$62,7,FALSE),"")</f>
        <v/>
      </c>
      <c r="H2429" s="63" t="str">
        <f>IFERROR(VLOOKUP(B2429,Listor!$N$6:$O$47,2,FALSE),"")</f>
        <v/>
      </c>
      <c r="I2429" s="63" t="str">
        <f t="shared" si="115"/>
        <v/>
      </c>
      <c r="J2429" s="96" t="str">
        <f>IFERROR(VLOOKUP(B2429,Listor!$N$6:$P$47,3,FALSE)*I2429,"")</f>
        <v/>
      </c>
      <c r="K2429" s="81"/>
      <c r="L2429" s="88" t="str">
        <f>IFERROR((VLOOKUP(B2429,Listor!$N$6:$P$47,3,FALSE)*Biologiska!K2429)+(VLOOKUP(B2429,Listor!$N$6:$Q$47,4,FALSE)),"")</f>
        <v/>
      </c>
      <c r="M2429" s="63" t="str">
        <f t="shared" si="116"/>
        <v/>
      </c>
      <c r="N2429" s="75"/>
      <c r="O2429" s="84" t="str">
        <f t="shared" si="117"/>
        <v/>
      </c>
      <c r="P2429" s="107"/>
      <c r="Q2429" s="87" t="s">
        <v>79</v>
      </c>
      <c r="R2429" s="87"/>
      <c r="S2429" s="87"/>
      <c r="T2429" s="87"/>
      <c r="U2429" s="87"/>
      <c r="V2429" s="86" t="s">
        <v>79</v>
      </c>
      <c r="W2429" s="75"/>
      <c r="X2429" s="102" t="s">
        <v>79</v>
      </c>
      <c r="Y2429" s="63" t="str">
        <f>IFERROR(IF(VLOOKUP(X2429,Listor!$T$6:$U$7,2,FALSE)&lt;O2429,TRUE),"")</f>
        <v/>
      </c>
      <c r="Z2429" s="87"/>
      <c r="AA2429" s="104"/>
    </row>
    <row r="2430" spans="2:27" x14ac:dyDescent="0.25">
      <c r="B2430" s="68" t="s">
        <v>68</v>
      </c>
      <c r="C2430" s="80" t="str">
        <f>IFERROR(VLOOKUP(B2430,Listor!$A$6:$B$62,2,FALSE),"")</f>
        <v/>
      </c>
      <c r="D2430" s="80" t="str">
        <f>IFERROR(VLOOKUP(B2430,Listor!$A$6:$C$62,3,FALSE),"")</f>
        <v/>
      </c>
      <c r="E2430" s="110" t="s">
        <v>79</v>
      </c>
      <c r="F2430" s="66"/>
      <c r="G2430" s="35" t="str">
        <f>IFERROR(VLOOKUP(B2430,Listor!$A$6:$G$62,7,FALSE),"")</f>
        <v/>
      </c>
      <c r="H2430" s="63" t="str">
        <f>IFERROR(VLOOKUP(B2430,Listor!$N$6:$O$47,2,FALSE),"")</f>
        <v/>
      </c>
      <c r="I2430" s="63" t="str">
        <f t="shared" si="115"/>
        <v/>
      </c>
      <c r="J2430" s="96" t="str">
        <f>IFERROR(VLOOKUP(B2430,Listor!$N$6:$P$47,3,FALSE)*I2430,"")</f>
        <v/>
      </c>
      <c r="K2430" s="81"/>
      <c r="L2430" s="88" t="str">
        <f>IFERROR((VLOOKUP(B2430,Listor!$N$6:$P$47,3,FALSE)*Biologiska!K2430)+(VLOOKUP(B2430,Listor!$N$6:$Q$47,4,FALSE)),"")</f>
        <v/>
      </c>
      <c r="M2430" s="63" t="str">
        <f t="shared" si="116"/>
        <v/>
      </c>
      <c r="N2430" s="75"/>
      <c r="O2430" s="84" t="str">
        <f t="shared" si="117"/>
        <v/>
      </c>
      <c r="P2430" s="107"/>
      <c r="Q2430" s="87" t="s">
        <v>79</v>
      </c>
      <c r="R2430" s="87"/>
      <c r="S2430" s="87"/>
      <c r="T2430" s="87"/>
      <c r="U2430" s="87"/>
      <c r="V2430" s="86" t="s">
        <v>79</v>
      </c>
      <c r="W2430" s="75"/>
      <c r="X2430" s="102" t="s">
        <v>79</v>
      </c>
      <c r="Y2430" s="63" t="str">
        <f>IFERROR(IF(VLOOKUP(X2430,Listor!$T$6:$U$7,2,FALSE)&lt;O2430,TRUE),"")</f>
        <v/>
      </c>
      <c r="Z2430" s="87"/>
      <c r="AA2430" s="104"/>
    </row>
    <row r="2431" spans="2:27" x14ac:dyDescent="0.25">
      <c r="B2431" s="68" t="s">
        <v>68</v>
      </c>
      <c r="C2431" s="80" t="str">
        <f>IFERROR(VLOOKUP(B2431,Listor!$A$6:$B$62,2,FALSE),"")</f>
        <v/>
      </c>
      <c r="D2431" s="80" t="str">
        <f>IFERROR(VLOOKUP(B2431,Listor!$A$6:$C$62,3,FALSE),"")</f>
        <v/>
      </c>
      <c r="E2431" s="110" t="s">
        <v>79</v>
      </c>
      <c r="F2431" s="66"/>
      <c r="G2431" s="35" t="str">
        <f>IFERROR(VLOOKUP(B2431,Listor!$A$6:$G$62,7,FALSE),"")</f>
        <v/>
      </c>
      <c r="H2431" s="63" t="str">
        <f>IFERROR(VLOOKUP(B2431,Listor!$N$6:$O$47,2,FALSE),"")</f>
        <v/>
      </c>
      <c r="I2431" s="63" t="str">
        <f t="shared" si="115"/>
        <v/>
      </c>
      <c r="J2431" s="96" t="str">
        <f>IFERROR(VLOOKUP(B2431,Listor!$N$6:$P$47,3,FALSE)*I2431,"")</f>
        <v/>
      </c>
      <c r="K2431" s="81"/>
      <c r="L2431" s="88" t="str">
        <f>IFERROR((VLOOKUP(B2431,Listor!$N$6:$P$47,3,FALSE)*Biologiska!K2431)+(VLOOKUP(B2431,Listor!$N$6:$Q$47,4,FALSE)),"")</f>
        <v/>
      </c>
      <c r="M2431" s="63" t="str">
        <f t="shared" si="116"/>
        <v/>
      </c>
      <c r="N2431" s="75"/>
      <c r="O2431" s="84" t="str">
        <f t="shared" si="117"/>
        <v/>
      </c>
      <c r="P2431" s="107"/>
      <c r="Q2431" s="87" t="s">
        <v>79</v>
      </c>
      <c r="R2431" s="87"/>
      <c r="S2431" s="87"/>
      <c r="T2431" s="87"/>
      <c r="U2431" s="87"/>
      <c r="V2431" s="86" t="s">
        <v>79</v>
      </c>
      <c r="W2431" s="75"/>
      <c r="X2431" s="102" t="s">
        <v>79</v>
      </c>
      <c r="Y2431" s="63" t="str">
        <f>IFERROR(IF(VLOOKUP(X2431,Listor!$T$6:$U$7,2,FALSE)&lt;O2431,TRUE),"")</f>
        <v/>
      </c>
      <c r="Z2431" s="87"/>
      <c r="AA2431" s="104"/>
    </row>
    <row r="2432" spans="2:27" x14ac:dyDescent="0.25">
      <c r="B2432" s="68" t="s">
        <v>68</v>
      </c>
      <c r="C2432" s="80" t="str">
        <f>IFERROR(VLOOKUP(B2432,Listor!$A$6:$B$62,2,FALSE),"")</f>
        <v/>
      </c>
      <c r="D2432" s="80" t="str">
        <f>IFERROR(VLOOKUP(B2432,Listor!$A$6:$C$62,3,FALSE),"")</f>
        <v/>
      </c>
      <c r="E2432" s="110" t="s">
        <v>79</v>
      </c>
      <c r="F2432" s="66"/>
      <c r="G2432" s="35" t="str">
        <f>IFERROR(VLOOKUP(B2432,Listor!$A$6:$G$62,7,FALSE),"")</f>
        <v/>
      </c>
      <c r="H2432" s="63" t="str">
        <f>IFERROR(VLOOKUP(B2432,Listor!$N$6:$O$47,2,FALSE),"")</f>
        <v/>
      </c>
      <c r="I2432" s="63" t="str">
        <f t="shared" si="115"/>
        <v/>
      </c>
      <c r="J2432" s="96" t="str">
        <f>IFERROR(VLOOKUP(B2432,Listor!$N$6:$P$47,3,FALSE)*I2432,"")</f>
        <v/>
      </c>
      <c r="K2432" s="81"/>
      <c r="L2432" s="88" t="str">
        <f>IFERROR((VLOOKUP(B2432,Listor!$N$6:$P$47,3,FALSE)*Biologiska!K2432)+(VLOOKUP(B2432,Listor!$N$6:$Q$47,4,FALSE)),"")</f>
        <v/>
      </c>
      <c r="M2432" s="63" t="str">
        <f t="shared" si="116"/>
        <v/>
      </c>
      <c r="N2432" s="75"/>
      <c r="O2432" s="84" t="str">
        <f t="shared" si="117"/>
        <v/>
      </c>
      <c r="P2432" s="107"/>
      <c r="Q2432" s="87" t="s">
        <v>79</v>
      </c>
      <c r="R2432" s="87"/>
      <c r="S2432" s="87"/>
      <c r="T2432" s="87"/>
      <c r="U2432" s="87"/>
      <c r="V2432" s="86" t="s">
        <v>79</v>
      </c>
      <c r="W2432" s="75"/>
      <c r="X2432" s="102" t="s">
        <v>79</v>
      </c>
      <c r="Y2432" s="63" t="str">
        <f>IFERROR(IF(VLOOKUP(X2432,Listor!$T$6:$U$7,2,FALSE)&lt;O2432,TRUE),"")</f>
        <v/>
      </c>
      <c r="Z2432" s="87"/>
      <c r="AA2432" s="104"/>
    </row>
    <row r="2433" spans="2:27" x14ac:dyDescent="0.25">
      <c r="B2433" s="68" t="s">
        <v>68</v>
      </c>
      <c r="C2433" s="80" t="str">
        <f>IFERROR(VLOOKUP(B2433,Listor!$A$6:$B$62,2,FALSE),"")</f>
        <v/>
      </c>
      <c r="D2433" s="80" t="str">
        <f>IFERROR(VLOOKUP(B2433,Listor!$A$6:$C$62,3,FALSE),"")</f>
        <v/>
      </c>
      <c r="E2433" s="110" t="s">
        <v>79</v>
      </c>
      <c r="F2433" s="66"/>
      <c r="G2433" s="35" t="str">
        <f>IFERROR(VLOOKUP(B2433,Listor!$A$6:$G$62,7,FALSE),"")</f>
        <v/>
      </c>
      <c r="H2433" s="63" t="str">
        <f>IFERROR(VLOOKUP(B2433,Listor!$N$6:$O$47,2,FALSE),"")</f>
        <v/>
      </c>
      <c r="I2433" s="63" t="str">
        <f t="shared" si="115"/>
        <v/>
      </c>
      <c r="J2433" s="96" t="str">
        <f>IFERROR(VLOOKUP(B2433,Listor!$N$6:$P$47,3,FALSE)*I2433,"")</f>
        <v/>
      </c>
      <c r="K2433" s="81"/>
      <c r="L2433" s="88" t="str">
        <f>IFERROR((VLOOKUP(B2433,Listor!$N$6:$P$47,3,FALSE)*Biologiska!K2433)+(VLOOKUP(B2433,Listor!$N$6:$Q$47,4,FALSE)),"")</f>
        <v/>
      </c>
      <c r="M2433" s="63" t="str">
        <f t="shared" si="116"/>
        <v/>
      </c>
      <c r="N2433" s="75"/>
      <c r="O2433" s="84" t="str">
        <f t="shared" si="117"/>
        <v/>
      </c>
      <c r="P2433" s="107"/>
      <c r="Q2433" s="87" t="s">
        <v>79</v>
      </c>
      <c r="R2433" s="87"/>
      <c r="S2433" s="87"/>
      <c r="T2433" s="87"/>
      <c r="U2433" s="87"/>
      <c r="V2433" s="86" t="s">
        <v>79</v>
      </c>
      <c r="W2433" s="75"/>
      <c r="X2433" s="102" t="s">
        <v>79</v>
      </c>
      <c r="Y2433" s="63" t="str">
        <f>IFERROR(IF(VLOOKUP(X2433,Listor!$T$6:$U$7,2,FALSE)&lt;O2433,TRUE),"")</f>
        <v/>
      </c>
      <c r="Z2433" s="87"/>
      <c r="AA2433" s="104"/>
    </row>
    <row r="2434" spans="2:27" x14ac:dyDescent="0.25">
      <c r="B2434" s="68" t="s">
        <v>68</v>
      </c>
      <c r="C2434" s="80" t="str">
        <f>IFERROR(VLOOKUP(B2434,Listor!$A$6:$B$62,2,FALSE),"")</f>
        <v/>
      </c>
      <c r="D2434" s="80" t="str">
        <f>IFERROR(VLOOKUP(B2434,Listor!$A$6:$C$62,3,FALSE),"")</f>
        <v/>
      </c>
      <c r="E2434" s="110" t="s">
        <v>79</v>
      </c>
      <c r="F2434" s="66"/>
      <c r="G2434" s="35" t="str">
        <f>IFERROR(VLOOKUP(B2434,Listor!$A$6:$G$62,7,FALSE),"")</f>
        <v/>
      </c>
      <c r="H2434" s="63" t="str">
        <f>IFERROR(VLOOKUP(B2434,Listor!$N$6:$O$47,2,FALSE),"")</f>
        <v/>
      </c>
      <c r="I2434" s="63" t="str">
        <f t="shared" si="115"/>
        <v/>
      </c>
      <c r="J2434" s="96" t="str">
        <f>IFERROR(VLOOKUP(B2434,Listor!$N$6:$P$47,3,FALSE)*I2434,"")</f>
        <v/>
      </c>
      <c r="K2434" s="81"/>
      <c r="L2434" s="88" t="str">
        <f>IFERROR((VLOOKUP(B2434,Listor!$N$6:$P$47,3,FALSE)*Biologiska!K2434)+(VLOOKUP(B2434,Listor!$N$6:$Q$47,4,FALSE)),"")</f>
        <v/>
      </c>
      <c r="M2434" s="63" t="str">
        <f t="shared" si="116"/>
        <v/>
      </c>
      <c r="N2434" s="75"/>
      <c r="O2434" s="84" t="str">
        <f t="shared" si="117"/>
        <v/>
      </c>
      <c r="P2434" s="107"/>
      <c r="Q2434" s="87" t="s">
        <v>79</v>
      </c>
      <c r="R2434" s="87"/>
      <c r="S2434" s="87"/>
      <c r="T2434" s="87"/>
      <c r="U2434" s="87"/>
      <c r="V2434" s="86" t="s">
        <v>79</v>
      </c>
      <c r="W2434" s="75"/>
      <c r="X2434" s="102" t="s">
        <v>79</v>
      </c>
      <c r="Y2434" s="63" t="str">
        <f>IFERROR(IF(VLOOKUP(X2434,Listor!$T$6:$U$7,2,FALSE)&lt;O2434,TRUE),"")</f>
        <v/>
      </c>
      <c r="Z2434" s="87"/>
      <c r="AA2434" s="104"/>
    </row>
    <row r="2435" spans="2:27" x14ac:dyDescent="0.25">
      <c r="B2435" s="68" t="s">
        <v>68</v>
      </c>
      <c r="C2435" s="80" t="str">
        <f>IFERROR(VLOOKUP(B2435,Listor!$A$6:$B$62,2,FALSE),"")</f>
        <v/>
      </c>
      <c r="D2435" s="80" t="str">
        <f>IFERROR(VLOOKUP(B2435,Listor!$A$6:$C$62,3,FALSE),"")</f>
        <v/>
      </c>
      <c r="E2435" s="110" t="s">
        <v>79</v>
      </c>
      <c r="F2435" s="66"/>
      <c r="G2435" s="35" t="str">
        <f>IFERROR(VLOOKUP(B2435,Listor!$A$6:$G$62,7,FALSE),"")</f>
        <v/>
      </c>
      <c r="H2435" s="63" t="str">
        <f>IFERROR(VLOOKUP(B2435,Listor!$N$6:$O$47,2,FALSE),"")</f>
        <v/>
      </c>
      <c r="I2435" s="63" t="str">
        <f t="shared" si="115"/>
        <v/>
      </c>
      <c r="J2435" s="96" t="str">
        <f>IFERROR(VLOOKUP(B2435,Listor!$N$6:$P$47,3,FALSE)*I2435,"")</f>
        <v/>
      </c>
      <c r="K2435" s="81"/>
      <c r="L2435" s="88" t="str">
        <f>IFERROR((VLOOKUP(B2435,Listor!$N$6:$P$47,3,FALSE)*Biologiska!K2435)+(VLOOKUP(B2435,Listor!$N$6:$Q$47,4,FALSE)),"")</f>
        <v/>
      </c>
      <c r="M2435" s="63" t="str">
        <f t="shared" si="116"/>
        <v/>
      </c>
      <c r="N2435" s="75"/>
      <c r="O2435" s="84" t="str">
        <f t="shared" si="117"/>
        <v/>
      </c>
      <c r="P2435" s="107"/>
      <c r="Q2435" s="87" t="s">
        <v>79</v>
      </c>
      <c r="R2435" s="87"/>
      <c r="S2435" s="87"/>
      <c r="T2435" s="87"/>
      <c r="U2435" s="87"/>
      <c r="V2435" s="86" t="s">
        <v>79</v>
      </c>
      <c r="W2435" s="75"/>
      <c r="X2435" s="102" t="s">
        <v>79</v>
      </c>
      <c r="Y2435" s="63" t="str">
        <f>IFERROR(IF(VLOOKUP(X2435,Listor!$T$6:$U$7,2,FALSE)&lt;O2435,TRUE),"")</f>
        <v/>
      </c>
      <c r="Z2435" s="87"/>
      <c r="AA2435" s="104"/>
    </row>
    <row r="2436" spans="2:27" x14ac:dyDescent="0.25">
      <c r="B2436" s="68" t="s">
        <v>68</v>
      </c>
      <c r="C2436" s="80" t="str">
        <f>IFERROR(VLOOKUP(B2436,Listor!$A$6:$B$62,2,FALSE),"")</f>
        <v/>
      </c>
      <c r="D2436" s="80" t="str">
        <f>IFERROR(VLOOKUP(B2436,Listor!$A$6:$C$62,3,FALSE),"")</f>
        <v/>
      </c>
      <c r="E2436" s="110" t="s">
        <v>79</v>
      </c>
      <c r="F2436" s="66"/>
      <c r="G2436" s="35" t="str">
        <f>IFERROR(VLOOKUP(B2436,Listor!$A$6:$G$62,7,FALSE),"")</f>
        <v/>
      </c>
      <c r="H2436" s="63" t="str">
        <f>IFERROR(VLOOKUP(B2436,Listor!$N$6:$O$47,2,FALSE),"")</f>
        <v/>
      </c>
      <c r="I2436" s="63" t="str">
        <f t="shared" si="115"/>
        <v/>
      </c>
      <c r="J2436" s="96" t="str">
        <f>IFERROR(VLOOKUP(B2436,Listor!$N$6:$P$47,3,FALSE)*I2436,"")</f>
        <v/>
      </c>
      <c r="K2436" s="81"/>
      <c r="L2436" s="88" t="str">
        <f>IFERROR((VLOOKUP(B2436,Listor!$N$6:$P$47,3,FALSE)*Biologiska!K2436)+(VLOOKUP(B2436,Listor!$N$6:$Q$47,4,FALSE)),"")</f>
        <v/>
      </c>
      <c r="M2436" s="63" t="str">
        <f t="shared" si="116"/>
        <v/>
      </c>
      <c r="N2436" s="75"/>
      <c r="O2436" s="84" t="str">
        <f t="shared" si="117"/>
        <v/>
      </c>
      <c r="P2436" s="107"/>
      <c r="Q2436" s="87" t="s">
        <v>79</v>
      </c>
      <c r="R2436" s="87"/>
      <c r="S2436" s="87"/>
      <c r="T2436" s="87"/>
      <c r="U2436" s="87"/>
      <c r="V2436" s="86" t="s">
        <v>79</v>
      </c>
      <c r="W2436" s="75"/>
      <c r="X2436" s="102" t="s">
        <v>79</v>
      </c>
      <c r="Y2436" s="63" t="str">
        <f>IFERROR(IF(VLOOKUP(X2436,Listor!$T$6:$U$7,2,FALSE)&lt;O2436,TRUE),"")</f>
        <v/>
      </c>
      <c r="Z2436" s="87"/>
      <c r="AA2436" s="104"/>
    </row>
    <row r="2437" spans="2:27" x14ac:dyDescent="0.25">
      <c r="B2437" s="68" t="s">
        <v>68</v>
      </c>
      <c r="C2437" s="80" t="str">
        <f>IFERROR(VLOOKUP(B2437,Listor!$A$6:$B$62,2,FALSE),"")</f>
        <v/>
      </c>
      <c r="D2437" s="80" t="str">
        <f>IFERROR(VLOOKUP(B2437,Listor!$A$6:$C$62,3,FALSE),"")</f>
        <v/>
      </c>
      <c r="E2437" s="110" t="s">
        <v>79</v>
      </c>
      <c r="F2437" s="66"/>
      <c r="G2437" s="35" t="str">
        <f>IFERROR(VLOOKUP(B2437,Listor!$A$6:$G$62,7,FALSE),"")</f>
        <v/>
      </c>
      <c r="H2437" s="63" t="str">
        <f>IFERROR(VLOOKUP(B2437,Listor!$N$6:$O$47,2,FALSE),"")</f>
        <v/>
      </c>
      <c r="I2437" s="63" t="str">
        <f t="shared" si="115"/>
        <v/>
      </c>
      <c r="J2437" s="96" t="str">
        <f>IFERROR(VLOOKUP(B2437,Listor!$N$6:$P$47,3,FALSE)*I2437,"")</f>
        <v/>
      </c>
      <c r="K2437" s="81"/>
      <c r="L2437" s="88" t="str">
        <f>IFERROR((VLOOKUP(B2437,Listor!$N$6:$P$47,3,FALSE)*Biologiska!K2437)+(VLOOKUP(B2437,Listor!$N$6:$Q$47,4,FALSE)),"")</f>
        <v/>
      </c>
      <c r="M2437" s="63" t="str">
        <f t="shared" si="116"/>
        <v/>
      </c>
      <c r="N2437" s="75"/>
      <c r="O2437" s="84" t="str">
        <f t="shared" si="117"/>
        <v/>
      </c>
      <c r="P2437" s="107"/>
      <c r="Q2437" s="87" t="s">
        <v>79</v>
      </c>
      <c r="R2437" s="87"/>
      <c r="S2437" s="87"/>
      <c r="T2437" s="87"/>
      <c r="U2437" s="87"/>
      <c r="V2437" s="86" t="s">
        <v>79</v>
      </c>
      <c r="W2437" s="75"/>
      <c r="X2437" s="102" t="s">
        <v>79</v>
      </c>
      <c r="Y2437" s="63" t="str">
        <f>IFERROR(IF(VLOOKUP(X2437,Listor!$T$6:$U$7,2,FALSE)&lt;O2437,TRUE),"")</f>
        <v/>
      </c>
      <c r="Z2437" s="87"/>
      <c r="AA2437" s="104"/>
    </row>
    <row r="2438" spans="2:27" x14ac:dyDescent="0.25">
      <c r="B2438" s="68" t="s">
        <v>68</v>
      </c>
      <c r="C2438" s="80" t="str">
        <f>IFERROR(VLOOKUP(B2438,Listor!$A$6:$B$62,2,FALSE),"")</f>
        <v/>
      </c>
      <c r="D2438" s="80" t="str">
        <f>IFERROR(VLOOKUP(B2438,Listor!$A$6:$C$62,3,FALSE),"")</f>
        <v/>
      </c>
      <c r="E2438" s="110" t="s">
        <v>79</v>
      </c>
      <c r="F2438" s="66"/>
      <c r="G2438" s="35" t="str">
        <f>IFERROR(VLOOKUP(B2438,Listor!$A$6:$G$62,7,FALSE),"")</f>
        <v/>
      </c>
      <c r="H2438" s="63" t="str">
        <f>IFERROR(VLOOKUP(B2438,Listor!$N$6:$O$47,2,FALSE),"")</f>
        <v/>
      </c>
      <c r="I2438" s="63" t="str">
        <f t="shared" si="115"/>
        <v/>
      </c>
      <c r="J2438" s="96" t="str">
        <f>IFERROR(VLOOKUP(B2438,Listor!$N$6:$P$47,3,FALSE)*I2438,"")</f>
        <v/>
      </c>
      <c r="K2438" s="81"/>
      <c r="L2438" s="88" t="str">
        <f>IFERROR((VLOOKUP(B2438,Listor!$N$6:$P$47,3,FALSE)*Biologiska!K2438)+(VLOOKUP(B2438,Listor!$N$6:$Q$47,4,FALSE)),"")</f>
        <v/>
      </c>
      <c r="M2438" s="63" t="str">
        <f t="shared" si="116"/>
        <v/>
      </c>
      <c r="N2438" s="75"/>
      <c r="O2438" s="84" t="str">
        <f t="shared" si="117"/>
        <v/>
      </c>
      <c r="P2438" s="107"/>
      <c r="Q2438" s="87" t="s">
        <v>79</v>
      </c>
      <c r="R2438" s="87"/>
      <c r="S2438" s="87"/>
      <c r="T2438" s="87"/>
      <c r="U2438" s="87"/>
      <c r="V2438" s="86" t="s">
        <v>79</v>
      </c>
      <c r="W2438" s="75"/>
      <c r="X2438" s="102" t="s">
        <v>79</v>
      </c>
      <c r="Y2438" s="63" t="str">
        <f>IFERROR(IF(VLOOKUP(X2438,Listor!$T$6:$U$7,2,FALSE)&lt;O2438,TRUE),"")</f>
        <v/>
      </c>
      <c r="Z2438" s="87"/>
      <c r="AA2438" s="104"/>
    </row>
    <row r="2439" spans="2:27" x14ac:dyDescent="0.25">
      <c r="B2439" s="68" t="s">
        <v>68</v>
      </c>
      <c r="C2439" s="80" t="str">
        <f>IFERROR(VLOOKUP(B2439,Listor!$A$6:$B$62,2,FALSE),"")</f>
        <v/>
      </c>
      <c r="D2439" s="80" t="str">
        <f>IFERROR(VLOOKUP(B2439,Listor!$A$6:$C$62,3,FALSE),"")</f>
        <v/>
      </c>
      <c r="E2439" s="110" t="s">
        <v>79</v>
      </c>
      <c r="F2439" s="66"/>
      <c r="G2439" s="35" t="str">
        <f>IFERROR(VLOOKUP(B2439,Listor!$A$6:$G$62,7,FALSE),"")</f>
        <v/>
      </c>
      <c r="H2439" s="63" t="str">
        <f>IFERROR(VLOOKUP(B2439,Listor!$N$6:$O$47,2,FALSE),"")</f>
        <v/>
      </c>
      <c r="I2439" s="63" t="str">
        <f t="shared" si="115"/>
        <v/>
      </c>
      <c r="J2439" s="96" t="str">
        <f>IFERROR(VLOOKUP(B2439,Listor!$N$6:$P$47,3,FALSE)*I2439,"")</f>
        <v/>
      </c>
      <c r="K2439" s="81"/>
      <c r="L2439" s="88" t="str">
        <f>IFERROR((VLOOKUP(B2439,Listor!$N$6:$P$47,3,FALSE)*Biologiska!K2439)+(VLOOKUP(B2439,Listor!$N$6:$Q$47,4,FALSE)),"")</f>
        <v/>
      </c>
      <c r="M2439" s="63" t="str">
        <f t="shared" si="116"/>
        <v/>
      </c>
      <c r="N2439" s="75"/>
      <c r="O2439" s="84" t="str">
        <f t="shared" si="117"/>
        <v/>
      </c>
      <c r="P2439" s="107"/>
      <c r="Q2439" s="87" t="s">
        <v>79</v>
      </c>
      <c r="R2439" s="87"/>
      <c r="S2439" s="87"/>
      <c r="T2439" s="87"/>
      <c r="U2439" s="87"/>
      <c r="V2439" s="86" t="s">
        <v>79</v>
      </c>
      <c r="W2439" s="75"/>
      <c r="X2439" s="102" t="s">
        <v>79</v>
      </c>
      <c r="Y2439" s="63" t="str">
        <f>IFERROR(IF(VLOOKUP(X2439,Listor!$T$6:$U$7,2,FALSE)&lt;O2439,TRUE),"")</f>
        <v/>
      </c>
      <c r="Z2439" s="87"/>
      <c r="AA2439" s="104"/>
    </row>
    <row r="2440" spans="2:27" x14ac:dyDescent="0.25">
      <c r="B2440" s="68" t="s">
        <v>68</v>
      </c>
      <c r="C2440" s="80" t="str">
        <f>IFERROR(VLOOKUP(B2440,Listor!$A$6:$B$62,2,FALSE),"")</f>
        <v/>
      </c>
      <c r="D2440" s="80" t="str">
        <f>IFERROR(VLOOKUP(B2440,Listor!$A$6:$C$62,3,FALSE),"")</f>
        <v/>
      </c>
      <c r="E2440" s="110" t="s">
        <v>79</v>
      </c>
      <c r="F2440" s="66"/>
      <c r="G2440" s="35" t="str">
        <f>IFERROR(VLOOKUP(B2440,Listor!$A$6:$G$62,7,FALSE),"")</f>
        <v/>
      </c>
      <c r="H2440" s="63" t="str">
        <f>IFERROR(VLOOKUP(B2440,Listor!$N$6:$O$47,2,FALSE),"")</f>
        <v/>
      </c>
      <c r="I2440" s="63" t="str">
        <f t="shared" si="115"/>
        <v/>
      </c>
      <c r="J2440" s="96" t="str">
        <f>IFERROR(VLOOKUP(B2440,Listor!$N$6:$P$47,3,FALSE)*I2440,"")</f>
        <v/>
      </c>
      <c r="K2440" s="81"/>
      <c r="L2440" s="88" t="str">
        <f>IFERROR((VLOOKUP(B2440,Listor!$N$6:$P$47,3,FALSE)*Biologiska!K2440)+(VLOOKUP(B2440,Listor!$N$6:$Q$47,4,FALSE)),"")</f>
        <v/>
      </c>
      <c r="M2440" s="63" t="str">
        <f t="shared" si="116"/>
        <v/>
      </c>
      <c r="N2440" s="75"/>
      <c r="O2440" s="84" t="str">
        <f t="shared" si="117"/>
        <v/>
      </c>
      <c r="P2440" s="107"/>
      <c r="Q2440" s="87" t="s">
        <v>79</v>
      </c>
      <c r="R2440" s="87"/>
      <c r="S2440" s="87"/>
      <c r="T2440" s="87"/>
      <c r="U2440" s="87"/>
      <c r="V2440" s="86" t="s">
        <v>79</v>
      </c>
      <c r="W2440" s="75"/>
      <c r="X2440" s="102" t="s">
        <v>79</v>
      </c>
      <c r="Y2440" s="63" t="str">
        <f>IFERROR(IF(VLOOKUP(X2440,Listor!$T$6:$U$7,2,FALSE)&lt;O2440,TRUE),"")</f>
        <v/>
      </c>
      <c r="Z2440" s="87"/>
      <c r="AA2440" s="104"/>
    </row>
    <row r="2441" spans="2:27" x14ac:dyDescent="0.25">
      <c r="B2441" s="68" t="s">
        <v>68</v>
      </c>
      <c r="C2441" s="80" t="str">
        <f>IFERROR(VLOOKUP(B2441,Listor!$A$6:$B$62,2,FALSE),"")</f>
        <v/>
      </c>
      <c r="D2441" s="80" t="str">
        <f>IFERROR(VLOOKUP(B2441,Listor!$A$6:$C$62,3,FALSE),"")</f>
        <v/>
      </c>
      <c r="E2441" s="110" t="s">
        <v>79</v>
      </c>
      <c r="F2441" s="66"/>
      <c r="G2441" s="35" t="str">
        <f>IFERROR(VLOOKUP(B2441,Listor!$A$6:$G$62,7,FALSE),"")</f>
        <v/>
      </c>
      <c r="H2441" s="63" t="str">
        <f>IFERROR(VLOOKUP(B2441,Listor!$N$6:$O$47,2,FALSE),"")</f>
        <v/>
      </c>
      <c r="I2441" s="63" t="str">
        <f t="shared" si="115"/>
        <v/>
      </c>
      <c r="J2441" s="96" t="str">
        <f>IFERROR(VLOOKUP(B2441,Listor!$N$6:$P$47,3,FALSE)*I2441,"")</f>
        <v/>
      </c>
      <c r="K2441" s="81"/>
      <c r="L2441" s="88" t="str">
        <f>IFERROR((VLOOKUP(B2441,Listor!$N$6:$P$47,3,FALSE)*Biologiska!K2441)+(VLOOKUP(B2441,Listor!$N$6:$Q$47,4,FALSE)),"")</f>
        <v/>
      </c>
      <c r="M2441" s="63" t="str">
        <f t="shared" si="116"/>
        <v/>
      </c>
      <c r="N2441" s="75"/>
      <c r="O2441" s="84" t="str">
        <f t="shared" si="117"/>
        <v/>
      </c>
      <c r="P2441" s="107"/>
      <c r="Q2441" s="87" t="s">
        <v>79</v>
      </c>
      <c r="R2441" s="87"/>
      <c r="S2441" s="87"/>
      <c r="T2441" s="87"/>
      <c r="U2441" s="87"/>
      <c r="V2441" s="86" t="s">
        <v>79</v>
      </c>
      <c r="W2441" s="75"/>
      <c r="X2441" s="102" t="s">
        <v>79</v>
      </c>
      <c r="Y2441" s="63" t="str">
        <f>IFERROR(IF(VLOOKUP(X2441,Listor!$T$6:$U$7,2,FALSE)&lt;O2441,TRUE),"")</f>
        <v/>
      </c>
      <c r="Z2441" s="87"/>
      <c r="AA2441" s="104"/>
    </row>
    <row r="2442" spans="2:27" x14ac:dyDescent="0.25">
      <c r="B2442" s="68" t="s">
        <v>68</v>
      </c>
      <c r="C2442" s="80" t="str">
        <f>IFERROR(VLOOKUP(B2442,Listor!$A$6:$B$62,2,FALSE),"")</f>
        <v/>
      </c>
      <c r="D2442" s="80" t="str">
        <f>IFERROR(VLOOKUP(B2442,Listor!$A$6:$C$62,3,FALSE),"")</f>
        <v/>
      </c>
      <c r="E2442" s="110" t="s">
        <v>79</v>
      </c>
      <c r="F2442" s="66"/>
      <c r="G2442" s="35" t="str">
        <f>IFERROR(VLOOKUP(B2442,Listor!$A$6:$G$62,7,FALSE),"")</f>
        <v/>
      </c>
      <c r="H2442" s="63" t="str">
        <f>IFERROR(VLOOKUP(B2442,Listor!$N$6:$O$47,2,FALSE),"")</f>
        <v/>
      </c>
      <c r="I2442" s="63" t="str">
        <f t="shared" si="115"/>
        <v/>
      </c>
      <c r="J2442" s="96" t="str">
        <f>IFERROR(VLOOKUP(B2442,Listor!$N$6:$P$47,3,FALSE)*I2442,"")</f>
        <v/>
      </c>
      <c r="K2442" s="81"/>
      <c r="L2442" s="88" t="str">
        <f>IFERROR((VLOOKUP(B2442,Listor!$N$6:$P$47,3,FALSE)*Biologiska!K2442)+(VLOOKUP(B2442,Listor!$N$6:$Q$47,4,FALSE)),"")</f>
        <v/>
      </c>
      <c r="M2442" s="63" t="str">
        <f t="shared" si="116"/>
        <v/>
      </c>
      <c r="N2442" s="75"/>
      <c r="O2442" s="84" t="str">
        <f t="shared" si="117"/>
        <v/>
      </c>
      <c r="P2442" s="107"/>
      <c r="Q2442" s="87" t="s">
        <v>79</v>
      </c>
      <c r="R2442" s="87"/>
      <c r="S2442" s="87"/>
      <c r="T2442" s="87"/>
      <c r="U2442" s="87"/>
      <c r="V2442" s="86" t="s">
        <v>79</v>
      </c>
      <c r="W2442" s="75"/>
      <c r="X2442" s="102" t="s">
        <v>79</v>
      </c>
      <c r="Y2442" s="63" t="str">
        <f>IFERROR(IF(VLOOKUP(X2442,Listor!$T$6:$U$7,2,FALSE)&lt;O2442,TRUE),"")</f>
        <v/>
      </c>
      <c r="Z2442" s="87"/>
      <c r="AA2442" s="104"/>
    </row>
    <row r="2443" spans="2:27" x14ac:dyDescent="0.25">
      <c r="B2443" s="68" t="s">
        <v>68</v>
      </c>
      <c r="C2443" s="80" t="str">
        <f>IFERROR(VLOOKUP(B2443,Listor!$A$6:$B$62,2,FALSE),"")</f>
        <v/>
      </c>
      <c r="D2443" s="80" t="str">
        <f>IFERROR(VLOOKUP(B2443,Listor!$A$6:$C$62,3,FALSE),"")</f>
        <v/>
      </c>
      <c r="E2443" s="110" t="s">
        <v>79</v>
      </c>
      <c r="F2443" s="66"/>
      <c r="G2443" s="35" t="str">
        <f>IFERROR(VLOOKUP(B2443,Listor!$A$6:$G$62,7,FALSE),"")</f>
        <v/>
      </c>
      <c r="H2443" s="63" t="str">
        <f>IFERROR(VLOOKUP(B2443,Listor!$N$6:$O$47,2,FALSE),"")</f>
        <v/>
      </c>
      <c r="I2443" s="63" t="str">
        <f t="shared" si="115"/>
        <v/>
      </c>
      <c r="J2443" s="96" t="str">
        <f>IFERROR(VLOOKUP(B2443,Listor!$N$6:$P$47,3,FALSE)*I2443,"")</f>
        <v/>
      </c>
      <c r="K2443" s="81"/>
      <c r="L2443" s="88" t="str">
        <f>IFERROR((VLOOKUP(B2443,Listor!$N$6:$P$47,3,FALSE)*Biologiska!K2443)+(VLOOKUP(B2443,Listor!$N$6:$Q$47,4,FALSE)),"")</f>
        <v/>
      </c>
      <c r="M2443" s="63" t="str">
        <f t="shared" si="116"/>
        <v/>
      </c>
      <c r="N2443" s="75"/>
      <c r="O2443" s="84" t="str">
        <f t="shared" si="117"/>
        <v/>
      </c>
      <c r="P2443" s="107"/>
      <c r="Q2443" s="87" t="s">
        <v>79</v>
      </c>
      <c r="R2443" s="87"/>
      <c r="S2443" s="87"/>
      <c r="T2443" s="87"/>
      <c r="U2443" s="87"/>
      <c r="V2443" s="86" t="s">
        <v>79</v>
      </c>
      <c r="W2443" s="75"/>
      <c r="X2443" s="102" t="s">
        <v>79</v>
      </c>
      <c r="Y2443" s="63" t="str">
        <f>IFERROR(IF(VLOOKUP(X2443,Listor!$T$6:$U$7,2,FALSE)&lt;O2443,TRUE),"")</f>
        <v/>
      </c>
      <c r="Z2443" s="87"/>
      <c r="AA2443" s="104"/>
    </row>
    <row r="2444" spans="2:27" x14ac:dyDescent="0.25">
      <c r="B2444" s="68" t="s">
        <v>68</v>
      </c>
      <c r="C2444" s="80" t="str">
        <f>IFERROR(VLOOKUP(B2444,Listor!$A$6:$B$62,2,FALSE),"")</f>
        <v/>
      </c>
      <c r="D2444" s="80" t="str">
        <f>IFERROR(VLOOKUP(B2444,Listor!$A$6:$C$62,3,FALSE),"")</f>
        <v/>
      </c>
      <c r="E2444" s="110" t="s">
        <v>79</v>
      </c>
      <c r="F2444" s="66"/>
      <c r="G2444" s="35" t="str">
        <f>IFERROR(VLOOKUP(B2444,Listor!$A$6:$G$62,7,FALSE),"")</f>
        <v/>
      </c>
      <c r="H2444" s="63" t="str">
        <f>IFERROR(VLOOKUP(B2444,Listor!$N$6:$O$47,2,FALSE),"")</f>
        <v/>
      </c>
      <c r="I2444" s="63" t="str">
        <f t="shared" si="115"/>
        <v/>
      </c>
      <c r="J2444" s="96" t="str">
        <f>IFERROR(VLOOKUP(B2444,Listor!$N$6:$P$47,3,FALSE)*I2444,"")</f>
        <v/>
      </c>
      <c r="K2444" s="81"/>
      <c r="L2444" s="88" t="str">
        <f>IFERROR((VLOOKUP(B2444,Listor!$N$6:$P$47,3,FALSE)*Biologiska!K2444)+(VLOOKUP(B2444,Listor!$N$6:$Q$47,4,FALSE)),"")</f>
        <v/>
      </c>
      <c r="M2444" s="63" t="str">
        <f t="shared" si="116"/>
        <v/>
      </c>
      <c r="N2444" s="75"/>
      <c r="O2444" s="84" t="str">
        <f t="shared" si="117"/>
        <v/>
      </c>
      <c r="P2444" s="107"/>
      <c r="Q2444" s="87" t="s">
        <v>79</v>
      </c>
      <c r="R2444" s="87"/>
      <c r="S2444" s="87"/>
      <c r="T2444" s="87"/>
      <c r="U2444" s="87"/>
      <c r="V2444" s="86" t="s">
        <v>79</v>
      </c>
      <c r="W2444" s="75"/>
      <c r="X2444" s="102" t="s">
        <v>79</v>
      </c>
      <c r="Y2444" s="63" t="str">
        <f>IFERROR(IF(VLOOKUP(X2444,Listor!$T$6:$U$7,2,FALSE)&lt;O2444,TRUE),"")</f>
        <v/>
      </c>
      <c r="Z2444" s="87"/>
      <c r="AA2444" s="104"/>
    </row>
    <row r="2445" spans="2:27" x14ac:dyDescent="0.25">
      <c r="B2445" s="68" t="s">
        <v>68</v>
      </c>
      <c r="C2445" s="80" t="str">
        <f>IFERROR(VLOOKUP(B2445,Listor!$A$6:$B$62,2,FALSE),"")</f>
        <v/>
      </c>
      <c r="D2445" s="80" t="str">
        <f>IFERROR(VLOOKUP(B2445,Listor!$A$6:$C$62,3,FALSE),"")</f>
        <v/>
      </c>
      <c r="E2445" s="110" t="s">
        <v>79</v>
      </c>
      <c r="F2445" s="66"/>
      <c r="G2445" s="35" t="str">
        <f>IFERROR(VLOOKUP(B2445,Listor!$A$6:$G$62,7,FALSE),"")</f>
        <v/>
      </c>
      <c r="H2445" s="63" t="str">
        <f>IFERROR(VLOOKUP(B2445,Listor!$N$6:$O$47,2,FALSE),"")</f>
        <v/>
      </c>
      <c r="I2445" s="63" t="str">
        <f t="shared" si="115"/>
        <v/>
      </c>
      <c r="J2445" s="96" t="str">
        <f>IFERROR(VLOOKUP(B2445,Listor!$N$6:$P$47,3,FALSE)*I2445,"")</f>
        <v/>
      </c>
      <c r="K2445" s="81"/>
      <c r="L2445" s="88" t="str">
        <f>IFERROR((VLOOKUP(B2445,Listor!$N$6:$P$47,3,FALSE)*Biologiska!K2445)+(VLOOKUP(B2445,Listor!$N$6:$Q$47,4,FALSE)),"")</f>
        <v/>
      </c>
      <c r="M2445" s="63" t="str">
        <f t="shared" si="116"/>
        <v/>
      </c>
      <c r="N2445" s="75"/>
      <c r="O2445" s="84" t="str">
        <f t="shared" si="117"/>
        <v/>
      </c>
      <c r="P2445" s="107"/>
      <c r="Q2445" s="87" t="s">
        <v>79</v>
      </c>
      <c r="R2445" s="87"/>
      <c r="S2445" s="87"/>
      <c r="T2445" s="87"/>
      <c r="U2445" s="87"/>
      <c r="V2445" s="86" t="s">
        <v>79</v>
      </c>
      <c r="W2445" s="75"/>
      <c r="X2445" s="102" t="s">
        <v>79</v>
      </c>
      <c r="Y2445" s="63" t="str">
        <f>IFERROR(IF(VLOOKUP(X2445,Listor!$T$6:$U$7,2,FALSE)&lt;O2445,TRUE),"")</f>
        <v/>
      </c>
      <c r="Z2445" s="87"/>
      <c r="AA2445" s="104"/>
    </row>
    <row r="2446" spans="2:27" x14ac:dyDescent="0.25">
      <c r="B2446" s="68" t="s">
        <v>68</v>
      </c>
      <c r="C2446" s="80" t="str">
        <f>IFERROR(VLOOKUP(B2446,Listor!$A$6:$B$62,2,FALSE),"")</f>
        <v/>
      </c>
      <c r="D2446" s="80" t="str">
        <f>IFERROR(VLOOKUP(B2446,Listor!$A$6:$C$62,3,FALSE),"")</f>
        <v/>
      </c>
      <c r="E2446" s="110" t="s">
        <v>79</v>
      </c>
      <c r="F2446" s="66"/>
      <c r="G2446" s="35" t="str">
        <f>IFERROR(VLOOKUP(B2446,Listor!$A$6:$G$62,7,FALSE),"")</f>
        <v/>
      </c>
      <c r="H2446" s="63" t="str">
        <f>IFERROR(VLOOKUP(B2446,Listor!$N$6:$O$47,2,FALSE),"")</f>
        <v/>
      </c>
      <c r="I2446" s="63" t="str">
        <f t="shared" si="115"/>
        <v/>
      </c>
      <c r="J2446" s="96" t="str">
        <f>IFERROR(VLOOKUP(B2446,Listor!$N$6:$P$47,3,FALSE)*I2446,"")</f>
        <v/>
      </c>
      <c r="K2446" s="81"/>
      <c r="L2446" s="88" t="str">
        <f>IFERROR((VLOOKUP(B2446,Listor!$N$6:$P$47,3,FALSE)*Biologiska!K2446)+(VLOOKUP(B2446,Listor!$N$6:$Q$47,4,FALSE)),"")</f>
        <v/>
      </c>
      <c r="M2446" s="63" t="str">
        <f t="shared" si="116"/>
        <v/>
      </c>
      <c r="N2446" s="75"/>
      <c r="O2446" s="84" t="str">
        <f t="shared" si="117"/>
        <v/>
      </c>
      <c r="P2446" s="107"/>
      <c r="Q2446" s="87" t="s">
        <v>79</v>
      </c>
      <c r="R2446" s="87"/>
      <c r="S2446" s="87"/>
      <c r="T2446" s="87"/>
      <c r="U2446" s="87"/>
      <c r="V2446" s="86" t="s">
        <v>79</v>
      </c>
      <c r="W2446" s="75"/>
      <c r="X2446" s="102" t="s">
        <v>79</v>
      </c>
      <c r="Y2446" s="63" t="str">
        <f>IFERROR(IF(VLOOKUP(X2446,Listor!$T$6:$U$7,2,FALSE)&lt;O2446,TRUE),"")</f>
        <v/>
      </c>
      <c r="Z2446" s="87"/>
      <c r="AA2446" s="104"/>
    </row>
    <row r="2447" spans="2:27" x14ac:dyDescent="0.25">
      <c r="B2447" s="68" t="s">
        <v>68</v>
      </c>
      <c r="C2447" s="80" t="str">
        <f>IFERROR(VLOOKUP(B2447,Listor!$A$6:$B$62,2,FALSE),"")</f>
        <v/>
      </c>
      <c r="D2447" s="80" t="str">
        <f>IFERROR(VLOOKUP(B2447,Listor!$A$6:$C$62,3,FALSE),"")</f>
        <v/>
      </c>
      <c r="E2447" s="110" t="s">
        <v>79</v>
      </c>
      <c r="F2447" s="66"/>
      <c r="G2447" s="35" t="str">
        <f>IFERROR(VLOOKUP(B2447,Listor!$A$6:$G$62,7,FALSE),"")</f>
        <v/>
      </c>
      <c r="H2447" s="63" t="str">
        <f>IFERROR(VLOOKUP(B2447,Listor!$N$6:$O$47,2,FALSE),"")</f>
        <v/>
      </c>
      <c r="I2447" s="63" t="str">
        <f t="shared" si="115"/>
        <v/>
      </c>
      <c r="J2447" s="96" t="str">
        <f>IFERROR(VLOOKUP(B2447,Listor!$N$6:$P$47,3,FALSE)*I2447,"")</f>
        <v/>
      </c>
      <c r="K2447" s="81"/>
      <c r="L2447" s="88" t="str">
        <f>IFERROR((VLOOKUP(B2447,Listor!$N$6:$P$47,3,FALSE)*Biologiska!K2447)+(VLOOKUP(B2447,Listor!$N$6:$Q$47,4,FALSE)),"")</f>
        <v/>
      </c>
      <c r="M2447" s="63" t="str">
        <f t="shared" si="116"/>
        <v/>
      </c>
      <c r="N2447" s="75"/>
      <c r="O2447" s="84" t="str">
        <f t="shared" si="117"/>
        <v/>
      </c>
      <c r="P2447" s="107"/>
      <c r="Q2447" s="87" t="s">
        <v>79</v>
      </c>
      <c r="R2447" s="87"/>
      <c r="S2447" s="87"/>
      <c r="T2447" s="87"/>
      <c r="U2447" s="87"/>
      <c r="V2447" s="86" t="s">
        <v>79</v>
      </c>
      <c r="W2447" s="75"/>
      <c r="X2447" s="102" t="s">
        <v>79</v>
      </c>
      <c r="Y2447" s="63" t="str">
        <f>IFERROR(IF(VLOOKUP(X2447,Listor!$T$6:$U$7,2,FALSE)&lt;O2447,TRUE),"")</f>
        <v/>
      </c>
      <c r="Z2447" s="87"/>
      <c r="AA2447" s="104"/>
    </row>
    <row r="2448" spans="2:27" x14ac:dyDescent="0.25">
      <c r="B2448" s="68" t="s">
        <v>68</v>
      </c>
      <c r="C2448" s="80" t="str">
        <f>IFERROR(VLOOKUP(B2448,Listor!$A$6:$B$62,2,FALSE),"")</f>
        <v/>
      </c>
      <c r="D2448" s="80" t="str">
        <f>IFERROR(VLOOKUP(B2448,Listor!$A$6:$C$62,3,FALSE),"")</f>
        <v/>
      </c>
      <c r="E2448" s="110" t="s">
        <v>79</v>
      </c>
      <c r="F2448" s="66"/>
      <c r="G2448" s="35" t="str">
        <f>IFERROR(VLOOKUP(B2448,Listor!$A$6:$G$62,7,FALSE),"")</f>
        <v/>
      </c>
      <c r="H2448" s="63" t="str">
        <f>IFERROR(VLOOKUP(B2448,Listor!$N$6:$O$47,2,FALSE),"")</f>
        <v/>
      </c>
      <c r="I2448" s="63" t="str">
        <f t="shared" si="115"/>
        <v/>
      </c>
      <c r="J2448" s="96" t="str">
        <f>IFERROR(VLOOKUP(B2448,Listor!$N$6:$P$47,3,FALSE)*I2448,"")</f>
        <v/>
      </c>
      <c r="K2448" s="81"/>
      <c r="L2448" s="88" t="str">
        <f>IFERROR((VLOOKUP(B2448,Listor!$N$6:$P$47,3,FALSE)*Biologiska!K2448)+(VLOOKUP(B2448,Listor!$N$6:$Q$47,4,FALSE)),"")</f>
        <v/>
      </c>
      <c r="M2448" s="63" t="str">
        <f t="shared" si="116"/>
        <v/>
      </c>
      <c r="N2448" s="75"/>
      <c r="O2448" s="84" t="str">
        <f t="shared" si="117"/>
        <v/>
      </c>
      <c r="P2448" s="107"/>
      <c r="Q2448" s="87" t="s">
        <v>79</v>
      </c>
      <c r="R2448" s="87"/>
      <c r="S2448" s="87"/>
      <c r="T2448" s="87"/>
      <c r="U2448" s="87"/>
      <c r="V2448" s="86" t="s">
        <v>79</v>
      </c>
      <c r="W2448" s="75"/>
      <c r="X2448" s="102" t="s">
        <v>79</v>
      </c>
      <c r="Y2448" s="63" t="str">
        <f>IFERROR(IF(VLOOKUP(X2448,Listor!$T$6:$U$7,2,FALSE)&lt;O2448,TRUE),"")</f>
        <v/>
      </c>
      <c r="Z2448" s="87"/>
      <c r="AA2448" s="104"/>
    </row>
    <row r="2449" spans="2:27" x14ac:dyDescent="0.25">
      <c r="B2449" s="68" t="s">
        <v>68</v>
      </c>
      <c r="C2449" s="80" t="str">
        <f>IFERROR(VLOOKUP(B2449,Listor!$A$6:$B$62,2,FALSE),"")</f>
        <v/>
      </c>
      <c r="D2449" s="80" t="str">
        <f>IFERROR(VLOOKUP(B2449,Listor!$A$6:$C$62,3,FALSE),"")</f>
        <v/>
      </c>
      <c r="E2449" s="110" t="s">
        <v>79</v>
      </c>
      <c r="F2449" s="66"/>
      <c r="G2449" s="35" t="str">
        <f>IFERROR(VLOOKUP(B2449,Listor!$A$6:$G$62,7,FALSE),"")</f>
        <v/>
      </c>
      <c r="H2449" s="63" t="str">
        <f>IFERROR(VLOOKUP(B2449,Listor!$N$6:$O$47,2,FALSE),"")</f>
        <v/>
      </c>
      <c r="I2449" s="63" t="str">
        <f t="shared" si="115"/>
        <v/>
      </c>
      <c r="J2449" s="96" t="str">
        <f>IFERROR(VLOOKUP(B2449,Listor!$N$6:$P$47,3,FALSE)*I2449,"")</f>
        <v/>
      </c>
      <c r="K2449" s="81"/>
      <c r="L2449" s="88" t="str">
        <f>IFERROR((VLOOKUP(B2449,Listor!$N$6:$P$47,3,FALSE)*Biologiska!K2449)+(VLOOKUP(B2449,Listor!$N$6:$Q$47,4,FALSE)),"")</f>
        <v/>
      </c>
      <c r="M2449" s="63" t="str">
        <f t="shared" si="116"/>
        <v/>
      </c>
      <c r="N2449" s="75"/>
      <c r="O2449" s="84" t="str">
        <f t="shared" si="117"/>
        <v/>
      </c>
      <c r="P2449" s="107"/>
      <c r="Q2449" s="87" t="s">
        <v>79</v>
      </c>
      <c r="R2449" s="87"/>
      <c r="S2449" s="87"/>
      <c r="T2449" s="87"/>
      <c r="U2449" s="87"/>
      <c r="V2449" s="86" t="s">
        <v>79</v>
      </c>
      <c r="W2449" s="75"/>
      <c r="X2449" s="102" t="s">
        <v>79</v>
      </c>
      <c r="Y2449" s="63" t="str">
        <f>IFERROR(IF(VLOOKUP(X2449,Listor!$T$6:$U$7,2,FALSE)&lt;O2449,TRUE),"")</f>
        <v/>
      </c>
      <c r="Z2449" s="87"/>
      <c r="AA2449" s="104"/>
    </row>
    <row r="2450" spans="2:27" x14ac:dyDescent="0.25">
      <c r="B2450" s="68" t="s">
        <v>68</v>
      </c>
      <c r="C2450" s="80" t="str">
        <f>IFERROR(VLOOKUP(B2450,Listor!$A$6:$B$62,2,FALSE),"")</f>
        <v/>
      </c>
      <c r="D2450" s="80" t="str">
        <f>IFERROR(VLOOKUP(B2450,Listor!$A$6:$C$62,3,FALSE),"")</f>
        <v/>
      </c>
      <c r="E2450" s="110" t="s">
        <v>79</v>
      </c>
      <c r="F2450" s="66"/>
      <c r="G2450" s="35" t="str">
        <f>IFERROR(VLOOKUP(B2450,Listor!$A$6:$G$62,7,FALSE),"")</f>
        <v/>
      </c>
      <c r="H2450" s="63" t="str">
        <f>IFERROR(VLOOKUP(B2450,Listor!$N$6:$O$47,2,FALSE),"")</f>
        <v/>
      </c>
      <c r="I2450" s="63" t="str">
        <f t="shared" si="115"/>
        <v/>
      </c>
      <c r="J2450" s="96" t="str">
        <f>IFERROR(VLOOKUP(B2450,Listor!$N$6:$P$47,3,FALSE)*I2450,"")</f>
        <v/>
      </c>
      <c r="K2450" s="81"/>
      <c r="L2450" s="88" t="str">
        <f>IFERROR((VLOOKUP(B2450,Listor!$N$6:$P$47,3,FALSE)*Biologiska!K2450)+(VLOOKUP(B2450,Listor!$N$6:$Q$47,4,FALSE)),"")</f>
        <v/>
      </c>
      <c r="M2450" s="63" t="str">
        <f t="shared" si="116"/>
        <v/>
      </c>
      <c r="N2450" s="75"/>
      <c r="O2450" s="84" t="str">
        <f t="shared" si="117"/>
        <v/>
      </c>
      <c r="P2450" s="107"/>
      <c r="Q2450" s="87" t="s">
        <v>79</v>
      </c>
      <c r="R2450" s="87"/>
      <c r="S2450" s="87"/>
      <c r="T2450" s="87"/>
      <c r="U2450" s="87"/>
      <c r="V2450" s="86" t="s">
        <v>79</v>
      </c>
      <c r="W2450" s="75"/>
      <c r="X2450" s="102" t="s">
        <v>79</v>
      </c>
      <c r="Y2450" s="63" t="str">
        <f>IFERROR(IF(VLOOKUP(X2450,Listor!$T$6:$U$7,2,FALSE)&lt;O2450,TRUE),"")</f>
        <v/>
      </c>
      <c r="Z2450" s="87"/>
      <c r="AA2450" s="104"/>
    </row>
    <row r="2451" spans="2:27" x14ac:dyDescent="0.25">
      <c r="B2451" s="68" t="s">
        <v>68</v>
      </c>
      <c r="C2451" s="80" t="str">
        <f>IFERROR(VLOOKUP(B2451,Listor!$A$6:$B$62,2,FALSE),"")</f>
        <v/>
      </c>
      <c r="D2451" s="80" t="str">
        <f>IFERROR(VLOOKUP(B2451,Listor!$A$6:$C$62,3,FALSE),"")</f>
        <v/>
      </c>
      <c r="E2451" s="110" t="s">
        <v>79</v>
      </c>
      <c r="F2451" s="66"/>
      <c r="G2451" s="35" t="str">
        <f>IFERROR(VLOOKUP(B2451,Listor!$A$6:$G$62,7,FALSE),"")</f>
        <v/>
      </c>
      <c r="H2451" s="63" t="str">
        <f>IFERROR(VLOOKUP(B2451,Listor!$N$6:$O$47,2,FALSE),"")</f>
        <v/>
      </c>
      <c r="I2451" s="63" t="str">
        <f t="shared" si="115"/>
        <v/>
      </c>
      <c r="J2451" s="96" t="str">
        <f>IFERROR(VLOOKUP(B2451,Listor!$N$6:$P$47,3,FALSE)*I2451,"")</f>
        <v/>
      </c>
      <c r="K2451" s="81"/>
      <c r="L2451" s="88" t="str">
        <f>IFERROR((VLOOKUP(B2451,Listor!$N$6:$P$47,3,FALSE)*Biologiska!K2451)+(VLOOKUP(B2451,Listor!$N$6:$Q$47,4,FALSE)),"")</f>
        <v/>
      </c>
      <c r="M2451" s="63" t="str">
        <f t="shared" si="116"/>
        <v/>
      </c>
      <c r="N2451" s="75"/>
      <c r="O2451" s="84" t="str">
        <f t="shared" si="117"/>
        <v/>
      </c>
      <c r="P2451" s="107"/>
      <c r="Q2451" s="87" t="s">
        <v>79</v>
      </c>
      <c r="R2451" s="87"/>
      <c r="S2451" s="87"/>
      <c r="T2451" s="87"/>
      <c r="U2451" s="87"/>
      <c r="V2451" s="86" t="s">
        <v>79</v>
      </c>
      <c r="W2451" s="75"/>
      <c r="X2451" s="102" t="s">
        <v>79</v>
      </c>
      <c r="Y2451" s="63" t="str">
        <f>IFERROR(IF(VLOOKUP(X2451,Listor!$T$6:$U$7,2,FALSE)&lt;O2451,TRUE),"")</f>
        <v/>
      </c>
      <c r="Z2451" s="87"/>
      <c r="AA2451" s="104"/>
    </row>
    <row r="2452" spans="2:27" x14ac:dyDescent="0.25">
      <c r="B2452" s="68" t="s">
        <v>68</v>
      </c>
      <c r="C2452" s="80" t="str">
        <f>IFERROR(VLOOKUP(B2452,Listor!$A$6:$B$62,2,FALSE),"")</f>
        <v/>
      </c>
      <c r="D2452" s="80" t="str">
        <f>IFERROR(VLOOKUP(B2452,Listor!$A$6:$C$62,3,FALSE),"")</f>
        <v/>
      </c>
      <c r="E2452" s="110" t="s">
        <v>79</v>
      </c>
      <c r="F2452" s="66"/>
      <c r="G2452" s="35" t="str">
        <f>IFERROR(VLOOKUP(B2452,Listor!$A$6:$G$62,7,FALSE),"")</f>
        <v/>
      </c>
      <c r="H2452" s="63" t="str">
        <f>IFERROR(VLOOKUP(B2452,Listor!$N$6:$O$47,2,FALSE),"")</f>
        <v/>
      </c>
      <c r="I2452" s="63" t="str">
        <f t="shared" si="115"/>
        <v/>
      </c>
      <c r="J2452" s="96" t="str">
        <f>IFERROR(VLOOKUP(B2452,Listor!$N$6:$P$47,3,FALSE)*I2452,"")</f>
        <v/>
      </c>
      <c r="K2452" s="81"/>
      <c r="L2452" s="88" t="str">
        <f>IFERROR((VLOOKUP(B2452,Listor!$N$6:$P$47,3,FALSE)*Biologiska!K2452)+(VLOOKUP(B2452,Listor!$N$6:$Q$47,4,FALSE)),"")</f>
        <v/>
      </c>
      <c r="M2452" s="63" t="str">
        <f t="shared" si="116"/>
        <v/>
      </c>
      <c r="N2452" s="75"/>
      <c r="O2452" s="84" t="str">
        <f t="shared" si="117"/>
        <v/>
      </c>
      <c r="P2452" s="107"/>
      <c r="Q2452" s="87" t="s">
        <v>79</v>
      </c>
      <c r="R2452" s="87"/>
      <c r="S2452" s="87"/>
      <c r="T2452" s="87"/>
      <c r="U2452" s="87"/>
      <c r="V2452" s="86" t="s">
        <v>79</v>
      </c>
      <c r="W2452" s="75"/>
      <c r="X2452" s="102" t="s">
        <v>79</v>
      </c>
      <c r="Y2452" s="63" t="str">
        <f>IFERROR(IF(VLOOKUP(X2452,Listor!$T$6:$U$7,2,FALSE)&lt;O2452,TRUE),"")</f>
        <v/>
      </c>
      <c r="Z2452" s="87"/>
      <c r="AA2452" s="104"/>
    </row>
    <row r="2453" spans="2:27" x14ac:dyDescent="0.25">
      <c r="B2453" s="68" t="s">
        <v>68</v>
      </c>
      <c r="C2453" s="80" t="str">
        <f>IFERROR(VLOOKUP(B2453,Listor!$A$6:$B$62,2,FALSE),"")</f>
        <v/>
      </c>
      <c r="D2453" s="80" t="str">
        <f>IFERROR(VLOOKUP(B2453,Listor!$A$6:$C$62,3,FALSE),"")</f>
        <v/>
      </c>
      <c r="E2453" s="110" t="s">
        <v>79</v>
      </c>
      <c r="F2453" s="66"/>
      <c r="G2453" s="35" t="str">
        <f>IFERROR(VLOOKUP(B2453,Listor!$A$6:$G$62,7,FALSE),"")</f>
        <v/>
      </c>
      <c r="H2453" s="63" t="str">
        <f>IFERROR(VLOOKUP(B2453,Listor!$N$6:$O$47,2,FALSE),"")</f>
        <v/>
      </c>
      <c r="I2453" s="63" t="str">
        <f t="shared" si="115"/>
        <v/>
      </c>
      <c r="J2453" s="96" t="str">
        <f>IFERROR(VLOOKUP(B2453,Listor!$N$6:$P$47,3,FALSE)*I2453,"")</f>
        <v/>
      </c>
      <c r="K2453" s="81"/>
      <c r="L2453" s="88" t="str">
        <f>IFERROR((VLOOKUP(B2453,Listor!$N$6:$P$47,3,FALSE)*Biologiska!K2453)+(VLOOKUP(B2453,Listor!$N$6:$Q$47,4,FALSE)),"")</f>
        <v/>
      </c>
      <c r="M2453" s="63" t="str">
        <f t="shared" si="116"/>
        <v/>
      </c>
      <c r="N2453" s="75"/>
      <c r="O2453" s="84" t="str">
        <f t="shared" si="117"/>
        <v/>
      </c>
      <c r="P2453" s="107"/>
      <c r="Q2453" s="87" t="s">
        <v>79</v>
      </c>
      <c r="R2453" s="87"/>
      <c r="S2453" s="87"/>
      <c r="T2453" s="87"/>
      <c r="U2453" s="87"/>
      <c r="V2453" s="86" t="s">
        <v>79</v>
      </c>
      <c r="W2453" s="75"/>
      <c r="X2453" s="102" t="s">
        <v>79</v>
      </c>
      <c r="Y2453" s="63" t="str">
        <f>IFERROR(IF(VLOOKUP(X2453,Listor!$T$6:$U$7,2,FALSE)&lt;O2453,TRUE),"")</f>
        <v/>
      </c>
      <c r="Z2453" s="87"/>
      <c r="AA2453" s="104"/>
    </row>
    <row r="2454" spans="2:27" x14ac:dyDescent="0.25">
      <c r="B2454" s="68" t="s">
        <v>68</v>
      </c>
      <c r="C2454" s="80" t="str">
        <f>IFERROR(VLOOKUP(B2454,Listor!$A$6:$B$62,2,FALSE),"")</f>
        <v/>
      </c>
      <c r="D2454" s="80" t="str">
        <f>IFERROR(VLOOKUP(B2454,Listor!$A$6:$C$62,3,FALSE),"")</f>
        <v/>
      </c>
      <c r="E2454" s="110" t="s">
        <v>79</v>
      </c>
      <c r="F2454" s="66"/>
      <c r="G2454" s="35" t="str">
        <f>IFERROR(VLOOKUP(B2454,Listor!$A$6:$G$62,7,FALSE),"")</f>
        <v/>
      </c>
      <c r="H2454" s="63" t="str">
        <f>IFERROR(VLOOKUP(B2454,Listor!$N$6:$O$47,2,FALSE),"")</f>
        <v/>
      </c>
      <c r="I2454" s="63" t="str">
        <f t="shared" si="115"/>
        <v/>
      </c>
      <c r="J2454" s="96" t="str">
        <f>IFERROR(VLOOKUP(B2454,Listor!$N$6:$P$47,3,FALSE)*I2454,"")</f>
        <v/>
      </c>
      <c r="K2454" s="81"/>
      <c r="L2454" s="88" t="str">
        <f>IFERROR((VLOOKUP(B2454,Listor!$N$6:$P$47,3,FALSE)*Biologiska!K2454)+(VLOOKUP(B2454,Listor!$N$6:$Q$47,4,FALSE)),"")</f>
        <v/>
      </c>
      <c r="M2454" s="63" t="str">
        <f t="shared" si="116"/>
        <v/>
      </c>
      <c r="N2454" s="75"/>
      <c r="O2454" s="84" t="str">
        <f t="shared" si="117"/>
        <v/>
      </c>
      <c r="P2454" s="107"/>
      <c r="Q2454" s="87" t="s">
        <v>79</v>
      </c>
      <c r="R2454" s="87"/>
      <c r="S2454" s="87"/>
      <c r="T2454" s="87"/>
      <c r="U2454" s="87"/>
      <c r="V2454" s="86" t="s">
        <v>79</v>
      </c>
      <c r="W2454" s="75"/>
      <c r="X2454" s="102" t="s">
        <v>79</v>
      </c>
      <c r="Y2454" s="63" t="str">
        <f>IFERROR(IF(VLOOKUP(X2454,Listor!$T$6:$U$7,2,FALSE)&lt;O2454,TRUE),"")</f>
        <v/>
      </c>
      <c r="Z2454" s="87"/>
      <c r="AA2454" s="104"/>
    </row>
    <row r="2455" spans="2:27" x14ac:dyDescent="0.25">
      <c r="B2455" s="68" t="s">
        <v>68</v>
      </c>
      <c r="C2455" s="80" t="str">
        <f>IFERROR(VLOOKUP(B2455,Listor!$A$6:$B$62,2,FALSE),"")</f>
        <v/>
      </c>
      <c r="D2455" s="80" t="str">
        <f>IFERROR(VLOOKUP(B2455,Listor!$A$6:$C$62,3,FALSE),"")</f>
        <v/>
      </c>
      <c r="E2455" s="110" t="s">
        <v>79</v>
      </c>
      <c r="F2455" s="66"/>
      <c r="G2455" s="35" t="str">
        <f>IFERROR(VLOOKUP(B2455,Listor!$A$6:$G$62,7,FALSE),"")</f>
        <v/>
      </c>
      <c r="H2455" s="63" t="str">
        <f>IFERROR(VLOOKUP(B2455,Listor!$N$6:$O$47,2,FALSE),"")</f>
        <v/>
      </c>
      <c r="I2455" s="63" t="str">
        <f t="shared" si="115"/>
        <v/>
      </c>
      <c r="J2455" s="96" t="str">
        <f>IFERROR(VLOOKUP(B2455,Listor!$N$6:$P$47,3,FALSE)*I2455,"")</f>
        <v/>
      </c>
      <c r="K2455" s="81"/>
      <c r="L2455" s="88" t="str">
        <f>IFERROR((VLOOKUP(B2455,Listor!$N$6:$P$47,3,FALSE)*Biologiska!K2455)+(VLOOKUP(B2455,Listor!$N$6:$Q$47,4,FALSE)),"")</f>
        <v/>
      </c>
      <c r="M2455" s="63" t="str">
        <f t="shared" si="116"/>
        <v/>
      </c>
      <c r="N2455" s="75"/>
      <c r="O2455" s="84" t="str">
        <f t="shared" si="117"/>
        <v/>
      </c>
      <c r="P2455" s="107"/>
      <c r="Q2455" s="87" t="s">
        <v>79</v>
      </c>
      <c r="R2455" s="87"/>
      <c r="S2455" s="87"/>
      <c r="T2455" s="87"/>
      <c r="U2455" s="87"/>
      <c r="V2455" s="86" t="s">
        <v>79</v>
      </c>
      <c r="W2455" s="75"/>
      <c r="X2455" s="102" t="s">
        <v>79</v>
      </c>
      <c r="Y2455" s="63" t="str">
        <f>IFERROR(IF(VLOOKUP(X2455,Listor!$T$6:$U$7,2,FALSE)&lt;O2455,TRUE),"")</f>
        <v/>
      </c>
      <c r="Z2455" s="87"/>
      <c r="AA2455" s="104"/>
    </row>
    <row r="2456" spans="2:27" x14ac:dyDescent="0.25">
      <c r="B2456" s="68" t="s">
        <v>68</v>
      </c>
      <c r="C2456" s="80" t="str">
        <f>IFERROR(VLOOKUP(B2456,Listor!$A$6:$B$62,2,FALSE),"")</f>
        <v/>
      </c>
      <c r="D2456" s="80" t="str">
        <f>IFERROR(VLOOKUP(B2456,Listor!$A$6:$C$62,3,FALSE),"")</f>
        <v/>
      </c>
      <c r="E2456" s="110" t="s">
        <v>79</v>
      </c>
      <c r="F2456" s="66"/>
      <c r="G2456" s="35" t="str">
        <f>IFERROR(VLOOKUP(B2456,Listor!$A$6:$G$62,7,FALSE),"")</f>
        <v/>
      </c>
      <c r="H2456" s="63" t="str">
        <f>IFERROR(VLOOKUP(B2456,Listor!$N$6:$O$47,2,FALSE),"")</f>
        <v/>
      </c>
      <c r="I2456" s="63" t="str">
        <f t="shared" si="115"/>
        <v/>
      </c>
      <c r="J2456" s="96" t="str">
        <f>IFERROR(VLOOKUP(B2456,Listor!$N$6:$P$47,3,FALSE)*I2456,"")</f>
        <v/>
      </c>
      <c r="K2456" s="81"/>
      <c r="L2456" s="88" t="str">
        <f>IFERROR((VLOOKUP(B2456,Listor!$N$6:$P$47,3,FALSE)*Biologiska!K2456)+(VLOOKUP(B2456,Listor!$N$6:$Q$47,4,FALSE)),"")</f>
        <v/>
      </c>
      <c r="M2456" s="63" t="str">
        <f t="shared" si="116"/>
        <v/>
      </c>
      <c r="N2456" s="75"/>
      <c r="O2456" s="84" t="str">
        <f t="shared" si="117"/>
        <v/>
      </c>
      <c r="P2456" s="107"/>
      <c r="Q2456" s="87" t="s">
        <v>79</v>
      </c>
      <c r="R2456" s="87"/>
      <c r="S2456" s="87"/>
      <c r="T2456" s="87"/>
      <c r="U2456" s="87"/>
      <c r="V2456" s="86" t="s">
        <v>79</v>
      </c>
      <c r="W2456" s="75"/>
      <c r="X2456" s="102" t="s">
        <v>79</v>
      </c>
      <c r="Y2456" s="63" t="str">
        <f>IFERROR(IF(VLOOKUP(X2456,Listor!$T$6:$U$7,2,FALSE)&lt;O2456,TRUE),"")</f>
        <v/>
      </c>
      <c r="Z2456" s="87"/>
      <c r="AA2456" s="104"/>
    </row>
    <row r="2457" spans="2:27" x14ac:dyDescent="0.25">
      <c r="B2457" s="68" t="s">
        <v>68</v>
      </c>
      <c r="C2457" s="80" t="str">
        <f>IFERROR(VLOOKUP(B2457,Listor!$A$6:$B$62,2,FALSE),"")</f>
        <v/>
      </c>
      <c r="D2457" s="80" t="str">
        <f>IFERROR(VLOOKUP(B2457,Listor!$A$6:$C$62,3,FALSE),"")</f>
        <v/>
      </c>
      <c r="E2457" s="110" t="s">
        <v>79</v>
      </c>
      <c r="F2457" s="66"/>
      <c r="G2457" s="35" t="str">
        <f>IFERROR(VLOOKUP(B2457,Listor!$A$6:$G$62,7,FALSE),"")</f>
        <v/>
      </c>
      <c r="H2457" s="63" t="str">
        <f>IFERROR(VLOOKUP(B2457,Listor!$N$6:$O$47,2,FALSE),"")</f>
        <v/>
      </c>
      <c r="I2457" s="63" t="str">
        <f t="shared" si="115"/>
        <v/>
      </c>
      <c r="J2457" s="96" t="str">
        <f>IFERROR(VLOOKUP(B2457,Listor!$N$6:$P$47,3,FALSE)*I2457,"")</f>
        <v/>
      </c>
      <c r="K2457" s="81"/>
      <c r="L2457" s="88" t="str">
        <f>IFERROR((VLOOKUP(B2457,Listor!$N$6:$P$47,3,FALSE)*Biologiska!K2457)+(VLOOKUP(B2457,Listor!$N$6:$Q$47,4,FALSE)),"")</f>
        <v/>
      </c>
      <c r="M2457" s="63" t="str">
        <f t="shared" si="116"/>
        <v/>
      </c>
      <c r="N2457" s="75"/>
      <c r="O2457" s="84" t="str">
        <f t="shared" si="117"/>
        <v/>
      </c>
      <c r="P2457" s="107"/>
      <c r="Q2457" s="87" t="s">
        <v>79</v>
      </c>
      <c r="R2457" s="87"/>
      <c r="S2457" s="87"/>
      <c r="T2457" s="87"/>
      <c r="U2457" s="87"/>
      <c r="V2457" s="86" t="s">
        <v>79</v>
      </c>
      <c r="W2457" s="75"/>
      <c r="X2457" s="102" t="s">
        <v>79</v>
      </c>
      <c r="Y2457" s="63" t="str">
        <f>IFERROR(IF(VLOOKUP(X2457,Listor!$T$6:$U$7,2,FALSE)&lt;O2457,TRUE),"")</f>
        <v/>
      </c>
      <c r="Z2457" s="87"/>
      <c r="AA2457" s="104"/>
    </row>
    <row r="2458" spans="2:27" x14ac:dyDescent="0.25">
      <c r="B2458" s="68" t="s">
        <v>68</v>
      </c>
      <c r="C2458" s="80" t="str">
        <f>IFERROR(VLOOKUP(B2458,Listor!$A$6:$B$62,2,FALSE),"")</f>
        <v/>
      </c>
      <c r="D2458" s="80" t="str">
        <f>IFERROR(VLOOKUP(B2458,Listor!$A$6:$C$62,3,FALSE),"")</f>
        <v/>
      </c>
      <c r="E2458" s="110" t="s">
        <v>79</v>
      </c>
      <c r="F2458" s="66"/>
      <c r="G2458" s="35" t="str">
        <f>IFERROR(VLOOKUP(B2458,Listor!$A$6:$G$62,7,FALSE),"")</f>
        <v/>
      </c>
      <c r="H2458" s="63" t="str">
        <f>IFERROR(VLOOKUP(B2458,Listor!$N$6:$O$47,2,FALSE),"")</f>
        <v/>
      </c>
      <c r="I2458" s="63" t="str">
        <f t="shared" si="115"/>
        <v/>
      </c>
      <c r="J2458" s="96" t="str">
        <f>IFERROR(VLOOKUP(B2458,Listor!$N$6:$P$47,3,FALSE)*I2458,"")</f>
        <v/>
      </c>
      <c r="K2458" s="81"/>
      <c r="L2458" s="88" t="str">
        <f>IFERROR((VLOOKUP(B2458,Listor!$N$6:$P$47,3,FALSE)*Biologiska!K2458)+(VLOOKUP(B2458,Listor!$N$6:$Q$47,4,FALSE)),"")</f>
        <v/>
      </c>
      <c r="M2458" s="63" t="str">
        <f t="shared" si="116"/>
        <v/>
      </c>
      <c r="N2458" s="75"/>
      <c r="O2458" s="84" t="str">
        <f t="shared" si="117"/>
        <v/>
      </c>
      <c r="P2458" s="107"/>
      <c r="Q2458" s="87" t="s">
        <v>79</v>
      </c>
      <c r="R2458" s="87"/>
      <c r="S2458" s="87"/>
      <c r="T2458" s="87"/>
      <c r="U2458" s="87"/>
      <c r="V2458" s="86" t="s">
        <v>79</v>
      </c>
      <c r="W2458" s="75"/>
      <c r="X2458" s="102" t="s">
        <v>79</v>
      </c>
      <c r="Y2458" s="63" t="str">
        <f>IFERROR(IF(VLOOKUP(X2458,Listor!$T$6:$U$7,2,FALSE)&lt;O2458,TRUE),"")</f>
        <v/>
      </c>
      <c r="Z2458" s="87"/>
      <c r="AA2458" s="104"/>
    </row>
    <row r="2459" spans="2:27" x14ac:dyDescent="0.25">
      <c r="B2459" s="68" t="s">
        <v>68</v>
      </c>
      <c r="C2459" s="80" t="str">
        <f>IFERROR(VLOOKUP(B2459,Listor!$A$6:$B$62,2,FALSE),"")</f>
        <v/>
      </c>
      <c r="D2459" s="80" t="str">
        <f>IFERROR(VLOOKUP(B2459,Listor!$A$6:$C$62,3,FALSE),"")</f>
        <v/>
      </c>
      <c r="E2459" s="110" t="s">
        <v>79</v>
      </c>
      <c r="F2459" s="66"/>
      <c r="G2459" s="35" t="str">
        <f>IFERROR(VLOOKUP(B2459,Listor!$A$6:$G$62,7,FALSE),"")</f>
        <v/>
      </c>
      <c r="H2459" s="63" t="str">
        <f>IFERROR(VLOOKUP(B2459,Listor!$N$6:$O$47,2,FALSE),"")</f>
        <v/>
      </c>
      <c r="I2459" s="63" t="str">
        <f t="shared" si="115"/>
        <v/>
      </c>
      <c r="J2459" s="96" t="str">
        <f>IFERROR(VLOOKUP(B2459,Listor!$N$6:$P$47,3,FALSE)*I2459,"")</f>
        <v/>
      </c>
      <c r="K2459" s="81"/>
      <c r="L2459" s="88" t="str">
        <f>IFERROR((VLOOKUP(B2459,Listor!$N$6:$P$47,3,FALSE)*Biologiska!K2459)+(VLOOKUP(B2459,Listor!$N$6:$Q$47,4,FALSE)),"")</f>
        <v/>
      </c>
      <c r="M2459" s="63" t="str">
        <f t="shared" si="116"/>
        <v/>
      </c>
      <c r="N2459" s="75"/>
      <c r="O2459" s="84" t="str">
        <f t="shared" si="117"/>
        <v/>
      </c>
      <c r="P2459" s="107"/>
      <c r="Q2459" s="87" t="s">
        <v>79</v>
      </c>
      <c r="R2459" s="87"/>
      <c r="S2459" s="87"/>
      <c r="T2459" s="87"/>
      <c r="U2459" s="87"/>
      <c r="V2459" s="86" t="s">
        <v>79</v>
      </c>
      <c r="W2459" s="75"/>
      <c r="X2459" s="102" t="s">
        <v>79</v>
      </c>
      <c r="Y2459" s="63" t="str">
        <f>IFERROR(IF(VLOOKUP(X2459,Listor!$T$6:$U$7,2,FALSE)&lt;O2459,TRUE),"")</f>
        <v/>
      </c>
      <c r="Z2459" s="87"/>
      <c r="AA2459" s="104"/>
    </row>
    <row r="2460" spans="2:27" x14ac:dyDescent="0.25">
      <c r="B2460" s="68" t="s">
        <v>68</v>
      </c>
      <c r="C2460" s="80" t="str">
        <f>IFERROR(VLOOKUP(B2460,Listor!$A$6:$B$62,2,FALSE),"")</f>
        <v/>
      </c>
      <c r="D2460" s="80" t="str">
        <f>IFERROR(VLOOKUP(B2460,Listor!$A$6:$C$62,3,FALSE),"")</f>
        <v/>
      </c>
      <c r="E2460" s="110" t="s">
        <v>79</v>
      </c>
      <c r="F2460" s="66"/>
      <c r="G2460" s="35" t="str">
        <f>IFERROR(VLOOKUP(B2460,Listor!$A$6:$G$62,7,FALSE),"")</f>
        <v/>
      </c>
      <c r="H2460" s="63" t="str">
        <f>IFERROR(VLOOKUP(B2460,Listor!$N$6:$O$47,2,FALSE),"")</f>
        <v/>
      </c>
      <c r="I2460" s="63" t="str">
        <f t="shared" si="115"/>
        <v/>
      </c>
      <c r="J2460" s="96" t="str">
        <f>IFERROR(VLOOKUP(B2460,Listor!$N$6:$P$47,3,FALSE)*I2460,"")</f>
        <v/>
      </c>
      <c r="K2460" s="81"/>
      <c r="L2460" s="88" t="str">
        <f>IFERROR((VLOOKUP(B2460,Listor!$N$6:$P$47,3,FALSE)*Biologiska!K2460)+(VLOOKUP(B2460,Listor!$N$6:$Q$47,4,FALSE)),"")</f>
        <v/>
      </c>
      <c r="M2460" s="63" t="str">
        <f t="shared" si="116"/>
        <v/>
      </c>
      <c r="N2460" s="75"/>
      <c r="O2460" s="84" t="str">
        <f t="shared" si="117"/>
        <v/>
      </c>
      <c r="P2460" s="107"/>
      <c r="Q2460" s="87" t="s">
        <v>79</v>
      </c>
      <c r="R2460" s="87"/>
      <c r="S2460" s="87"/>
      <c r="T2460" s="87"/>
      <c r="U2460" s="87"/>
      <c r="V2460" s="86" t="s">
        <v>79</v>
      </c>
      <c r="W2460" s="75"/>
      <c r="X2460" s="102" t="s">
        <v>79</v>
      </c>
      <c r="Y2460" s="63" t="str">
        <f>IFERROR(IF(VLOOKUP(X2460,Listor!$T$6:$U$7,2,FALSE)&lt;O2460,TRUE),"")</f>
        <v/>
      </c>
      <c r="Z2460" s="87"/>
      <c r="AA2460" s="104"/>
    </row>
    <row r="2461" spans="2:27" x14ac:dyDescent="0.25">
      <c r="B2461" s="68" t="s">
        <v>68</v>
      </c>
      <c r="C2461" s="80" t="str">
        <f>IFERROR(VLOOKUP(B2461,Listor!$A$6:$B$62,2,FALSE),"")</f>
        <v/>
      </c>
      <c r="D2461" s="80" t="str">
        <f>IFERROR(VLOOKUP(B2461,Listor!$A$6:$C$62,3,FALSE),"")</f>
        <v/>
      </c>
      <c r="E2461" s="110" t="s">
        <v>79</v>
      </c>
      <c r="F2461" s="66"/>
      <c r="G2461" s="35" t="str">
        <f>IFERROR(VLOOKUP(B2461,Listor!$A$6:$G$62,7,FALSE),"")</f>
        <v/>
      </c>
      <c r="H2461" s="63" t="str">
        <f>IFERROR(VLOOKUP(B2461,Listor!$N$6:$O$47,2,FALSE),"")</f>
        <v/>
      </c>
      <c r="I2461" s="63" t="str">
        <f t="shared" si="115"/>
        <v/>
      </c>
      <c r="J2461" s="96" t="str">
        <f>IFERROR(VLOOKUP(B2461,Listor!$N$6:$P$47,3,FALSE)*I2461,"")</f>
        <v/>
      </c>
      <c r="K2461" s="81"/>
      <c r="L2461" s="88" t="str">
        <f>IFERROR((VLOOKUP(B2461,Listor!$N$6:$P$47,3,FALSE)*Biologiska!K2461)+(VLOOKUP(B2461,Listor!$N$6:$Q$47,4,FALSE)),"")</f>
        <v/>
      </c>
      <c r="M2461" s="63" t="str">
        <f t="shared" si="116"/>
        <v/>
      </c>
      <c r="N2461" s="75"/>
      <c r="O2461" s="84" t="str">
        <f t="shared" si="117"/>
        <v/>
      </c>
      <c r="P2461" s="107"/>
      <c r="Q2461" s="87" t="s">
        <v>79</v>
      </c>
      <c r="R2461" s="87"/>
      <c r="S2461" s="87"/>
      <c r="T2461" s="87"/>
      <c r="U2461" s="87"/>
      <c r="V2461" s="86" t="s">
        <v>79</v>
      </c>
      <c r="W2461" s="75"/>
      <c r="X2461" s="102" t="s">
        <v>79</v>
      </c>
      <c r="Y2461" s="63" t="str">
        <f>IFERROR(IF(VLOOKUP(X2461,Listor!$T$6:$U$7,2,FALSE)&lt;O2461,TRUE),"")</f>
        <v/>
      </c>
      <c r="Z2461" s="87"/>
      <c r="AA2461" s="104"/>
    </row>
    <row r="2462" spans="2:27" x14ac:dyDescent="0.25">
      <c r="B2462" s="68" t="s">
        <v>68</v>
      </c>
      <c r="C2462" s="80" t="str">
        <f>IFERROR(VLOOKUP(B2462,Listor!$A$6:$B$62,2,FALSE),"")</f>
        <v/>
      </c>
      <c r="D2462" s="80" t="str">
        <f>IFERROR(VLOOKUP(B2462,Listor!$A$6:$C$62,3,FALSE),"")</f>
        <v/>
      </c>
      <c r="E2462" s="110" t="s">
        <v>79</v>
      </c>
      <c r="F2462" s="66"/>
      <c r="G2462" s="35" t="str">
        <f>IFERROR(VLOOKUP(B2462,Listor!$A$6:$G$62,7,FALSE),"")</f>
        <v/>
      </c>
      <c r="H2462" s="63" t="str">
        <f>IFERROR(VLOOKUP(B2462,Listor!$N$6:$O$47,2,FALSE),"")</f>
        <v/>
      </c>
      <c r="I2462" s="63" t="str">
        <f t="shared" si="115"/>
        <v/>
      </c>
      <c r="J2462" s="96" t="str">
        <f>IFERROR(VLOOKUP(B2462,Listor!$N$6:$P$47,3,FALSE)*I2462,"")</f>
        <v/>
      </c>
      <c r="K2462" s="81"/>
      <c r="L2462" s="88" t="str">
        <f>IFERROR((VLOOKUP(B2462,Listor!$N$6:$P$47,3,FALSE)*Biologiska!K2462)+(VLOOKUP(B2462,Listor!$N$6:$Q$47,4,FALSE)),"")</f>
        <v/>
      </c>
      <c r="M2462" s="63" t="str">
        <f t="shared" si="116"/>
        <v/>
      </c>
      <c r="N2462" s="75"/>
      <c r="O2462" s="84" t="str">
        <f t="shared" si="117"/>
        <v/>
      </c>
      <c r="P2462" s="107"/>
      <c r="Q2462" s="87" t="s">
        <v>79</v>
      </c>
      <c r="R2462" s="87"/>
      <c r="S2462" s="87"/>
      <c r="T2462" s="87"/>
      <c r="U2462" s="87"/>
      <c r="V2462" s="86" t="s">
        <v>79</v>
      </c>
      <c r="W2462" s="75"/>
      <c r="X2462" s="102" t="s">
        <v>79</v>
      </c>
      <c r="Y2462" s="63" t="str">
        <f>IFERROR(IF(VLOOKUP(X2462,Listor!$T$6:$U$7,2,FALSE)&lt;O2462,TRUE),"")</f>
        <v/>
      </c>
      <c r="Z2462" s="87"/>
      <c r="AA2462" s="104"/>
    </row>
    <row r="2463" spans="2:27" x14ac:dyDescent="0.25">
      <c r="B2463" s="68" t="s">
        <v>68</v>
      </c>
      <c r="C2463" s="80" t="str">
        <f>IFERROR(VLOOKUP(B2463,Listor!$A$6:$B$62,2,FALSE),"")</f>
        <v/>
      </c>
      <c r="D2463" s="80" t="str">
        <f>IFERROR(VLOOKUP(B2463,Listor!$A$6:$C$62,3,FALSE),"")</f>
        <v/>
      </c>
      <c r="E2463" s="110" t="s">
        <v>79</v>
      </c>
      <c r="F2463" s="66"/>
      <c r="G2463" s="35" t="str">
        <f>IFERROR(VLOOKUP(B2463,Listor!$A$6:$G$62,7,FALSE),"")</f>
        <v/>
      </c>
      <c r="H2463" s="63" t="str">
        <f>IFERROR(VLOOKUP(B2463,Listor!$N$6:$O$47,2,FALSE),"")</f>
        <v/>
      </c>
      <c r="I2463" s="63" t="str">
        <f t="shared" si="115"/>
        <v/>
      </c>
      <c r="J2463" s="96" t="str">
        <f>IFERROR(VLOOKUP(B2463,Listor!$N$6:$P$47,3,FALSE)*I2463,"")</f>
        <v/>
      </c>
      <c r="K2463" s="81"/>
      <c r="L2463" s="88" t="str">
        <f>IFERROR((VLOOKUP(B2463,Listor!$N$6:$P$47,3,FALSE)*Biologiska!K2463)+(VLOOKUP(B2463,Listor!$N$6:$Q$47,4,FALSE)),"")</f>
        <v/>
      </c>
      <c r="M2463" s="63" t="str">
        <f t="shared" si="116"/>
        <v/>
      </c>
      <c r="N2463" s="75"/>
      <c r="O2463" s="84" t="str">
        <f t="shared" si="117"/>
        <v/>
      </c>
      <c r="P2463" s="107"/>
      <c r="Q2463" s="87" t="s">
        <v>79</v>
      </c>
      <c r="R2463" s="87"/>
      <c r="S2463" s="87"/>
      <c r="T2463" s="87"/>
      <c r="U2463" s="87"/>
      <c r="V2463" s="86" t="s">
        <v>79</v>
      </c>
      <c r="W2463" s="75"/>
      <c r="X2463" s="102" t="s">
        <v>79</v>
      </c>
      <c r="Y2463" s="63" t="str">
        <f>IFERROR(IF(VLOOKUP(X2463,Listor!$T$6:$U$7,2,FALSE)&lt;O2463,TRUE),"")</f>
        <v/>
      </c>
      <c r="Z2463" s="87"/>
      <c r="AA2463" s="104"/>
    </row>
    <row r="2464" spans="2:27" x14ac:dyDescent="0.25">
      <c r="B2464" s="68" t="s">
        <v>68</v>
      </c>
      <c r="C2464" s="80" t="str">
        <f>IFERROR(VLOOKUP(B2464,Listor!$A$6:$B$62,2,FALSE),"")</f>
        <v/>
      </c>
      <c r="D2464" s="80" t="str">
        <f>IFERROR(VLOOKUP(B2464,Listor!$A$6:$C$62,3,FALSE),"")</f>
        <v/>
      </c>
      <c r="E2464" s="110" t="s">
        <v>79</v>
      </c>
      <c r="F2464" s="66"/>
      <c r="G2464" s="35" t="str">
        <f>IFERROR(VLOOKUP(B2464,Listor!$A$6:$G$62,7,FALSE),"")</f>
        <v/>
      </c>
      <c r="H2464" s="63" t="str">
        <f>IFERROR(VLOOKUP(B2464,Listor!$N$6:$O$47,2,FALSE),"")</f>
        <v/>
      </c>
      <c r="I2464" s="63" t="str">
        <f t="shared" si="115"/>
        <v/>
      </c>
      <c r="J2464" s="96" t="str">
        <f>IFERROR(VLOOKUP(B2464,Listor!$N$6:$P$47,3,FALSE)*I2464,"")</f>
        <v/>
      </c>
      <c r="K2464" s="81"/>
      <c r="L2464" s="88" t="str">
        <f>IFERROR((VLOOKUP(B2464,Listor!$N$6:$P$47,3,FALSE)*Biologiska!K2464)+(VLOOKUP(B2464,Listor!$N$6:$Q$47,4,FALSE)),"")</f>
        <v/>
      </c>
      <c r="M2464" s="63" t="str">
        <f t="shared" si="116"/>
        <v/>
      </c>
      <c r="N2464" s="75"/>
      <c r="O2464" s="84" t="str">
        <f t="shared" si="117"/>
        <v/>
      </c>
      <c r="P2464" s="107"/>
      <c r="Q2464" s="87" t="s">
        <v>79</v>
      </c>
      <c r="R2464" s="87"/>
      <c r="S2464" s="87"/>
      <c r="T2464" s="87"/>
      <c r="U2464" s="87"/>
      <c r="V2464" s="86" t="s">
        <v>79</v>
      </c>
      <c r="W2464" s="75"/>
      <c r="X2464" s="102" t="s">
        <v>79</v>
      </c>
      <c r="Y2464" s="63" t="str">
        <f>IFERROR(IF(VLOOKUP(X2464,Listor!$T$6:$U$7,2,FALSE)&lt;O2464,TRUE),"")</f>
        <v/>
      </c>
      <c r="Z2464" s="87"/>
      <c r="AA2464" s="104"/>
    </row>
    <row r="2465" spans="2:27" x14ac:dyDescent="0.25">
      <c r="B2465" s="68" t="s">
        <v>68</v>
      </c>
      <c r="C2465" s="80" t="str">
        <f>IFERROR(VLOOKUP(B2465,Listor!$A$6:$B$62,2,FALSE),"")</f>
        <v/>
      </c>
      <c r="D2465" s="80" t="str">
        <f>IFERROR(VLOOKUP(B2465,Listor!$A$6:$C$62,3,FALSE),"")</f>
        <v/>
      </c>
      <c r="E2465" s="110" t="s">
        <v>79</v>
      </c>
      <c r="F2465" s="66"/>
      <c r="G2465" s="35" t="str">
        <f>IFERROR(VLOOKUP(B2465,Listor!$A$6:$G$62,7,FALSE),"")</f>
        <v/>
      </c>
      <c r="H2465" s="63" t="str">
        <f>IFERROR(VLOOKUP(B2465,Listor!$N$6:$O$47,2,FALSE),"")</f>
        <v/>
      </c>
      <c r="I2465" s="63" t="str">
        <f t="shared" si="115"/>
        <v/>
      </c>
      <c r="J2465" s="96" t="str">
        <f>IFERROR(VLOOKUP(B2465,Listor!$N$6:$P$47,3,FALSE)*I2465,"")</f>
        <v/>
      </c>
      <c r="K2465" s="81"/>
      <c r="L2465" s="88" t="str">
        <f>IFERROR((VLOOKUP(B2465,Listor!$N$6:$P$47,3,FALSE)*Biologiska!K2465)+(VLOOKUP(B2465,Listor!$N$6:$Q$47,4,FALSE)),"")</f>
        <v/>
      </c>
      <c r="M2465" s="63" t="str">
        <f t="shared" si="116"/>
        <v/>
      </c>
      <c r="N2465" s="75"/>
      <c r="O2465" s="84" t="str">
        <f t="shared" si="117"/>
        <v/>
      </c>
      <c r="P2465" s="107"/>
      <c r="Q2465" s="87" t="s">
        <v>79</v>
      </c>
      <c r="R2465" s="87"/>
      <c r="S2465" s="87"/>
      <c r="T2465" s="87"/>
      <c r="U2465" s="87"/>
      <c r="V2465" s="86" t="s">
        <v>79</v>
      </c>
      <c r="W2465" s="75"/>
      <c r="X2465" s="102" t="s">
        <v>79</v>
      </c>
      <c r="Y2465" s="63" t="str">
        <f>IFERROR(IF(VLOOKUP(X2465,Listor!$T$6:$U$7,2,FALSE)&lt;O2465,TRUE),"")</f>
        <v/>
      </c>
      <c r="Z2465" s="87"/>
      <c r="AA2465" s="104"/>
    </row>
    <row r="2466" spans="2:27" x14ac:dyDescent="0.25">
      <c r="B2466" s="68" t="s">
        <v>68</v>
      </c>
      <c r="C2466" s="80" t="str">
        <f>IFERROR(VLOOKUP(B2466,Listor!$A$6:$B$62,2,FALSE),"")</f>
        <v/>
      </c>
      <c r="D2466" s="80" t="str">
        <f>IFERROR(VLOOKUP(B2466,Listor!$A$6:$C$62,3,FALSE),"")</f>
        <v/>
      </c>
      <c r="E2466" s="110" t="s">
        <v>79</v>
      </c>
      <c r="F2466" s="66"/>
      <c r="G2466" s="35" t="str">
        <f>IFERROR(VLOOKUP(B2466,Listor!$A$6:$G$62,7,FALSE),"")</f>
        <v/>
      </c>
      <c r="H2466" s="63" t="str">
        <f>IFERROR(VLOOKUP(B2466,Listor!$N$6:$O$47,2,FALSE),"")</f>
        <v/>
      </c>
      <c r="I2466" s="63" t="str">
        <f t="shared" si="115"/>
        <v/>
      </c>
      <c r="J2466" s="96" t="str">
        <f>IFERROR(VLOOKUP(B2466,Listor!$N$6:$P$47,3,FALSE)*I2466,"")</f>
        <v/>
      </c>
      <c r="K2466" s="81"/>
      <c r="L2466" s="88" t="str">
        <f>IFERROR((VLOOKUP(B2466,Listor!$N$6:$P$47,3,FALSE)*Biologiska!K2466)+(VLOOKUP(B2466,Listor!$N$6:$Q$47,4,FALSE)),"")</f>
        <v/>
      </c>
      <c r="M2466" s="63" t="str">
        <f t="shared" si="116"/>
        <v/>
      </c>
      <c r="N2466" s="75"/>
      <c r="O2466" s="84" t="str">
        <f t="shared" si="117"/>
        <v/>
      </c>
      <c r="P2466" s="107"/>
      <c r="Q2466" s="87" t="s">
        <v>79</v>
      </c>
      <c r="R2466" s="87"/>
      <c r="S2466" s="87"/>
      <c r="T2466" s="87"/>
      <c r="U2466" s="87"/>
      <c r="V2466" s="86" t="s">
        <v>79</v>
      </c>
      <c r="W2466" s="75"/>
      <c r="X2466" s="102" t="s">
        <v>79</v>
      </c>
      <c r="Y2466" s="63" t="str">
        <f>IFERROR(IF(VLOOKUP(X2466,Listor!$T$6:$U$7,2,FALSE)&lt;O2466,TRUE),"")</f>
        <v/>
      </c>
      <c r="Z2466" s="87"/>
      <c r="AA2466" s="104"/>
    </row>
    <row r="2467" spans="2:27" x14ac:dyDescent="0.25">
      <c r="B2467" s="68" t="s">
        <v>68</v>
      </c>
      <c r="C2467" s="80" t="str">
        <f>IFERROR(VLOOKUP(B2467,Listor!$A$6:$B$62,2,FALSE),"")</f>
        <v/>
      </c>
      <c r="D2467" s="80" t="str">
        <f>IFERROR(VLOOKUP(B2467,Listor!$A$6:$C$62,3,FALSE),"")</f>
        <v/>
      </c>
      <c r="E2467" s="110" t="s">
        <v>79</v>
      </c>
      <c r="F2467" s="66"/>
      <c r="G2467" s="35" t="str">
        <f>IFERROR(VLOOKUP(B2467,Listor!$A$6:$G$62,7,FALSE),"")</f>
        <v/>
      </c>
      <c r="H2467" s="63" t="str">
        <f>IFERROR(VLOOKUP(B2467,Listor!$N$6:$O$47,2,FALSE),"")</f>
        <v/>
      </c>
      <c r="I2467" s="63" t="str">
        <f t="shared" si="115"/>
        <v/>
      </c>
      <c r="J2467" s="96" t="str">
        <f>IFERROR(VLOOKUP(B2467,Listor!$N$6:$P$47,3,FALSE)*I2467,"")</f>
        <v/>
      </c>
      <c r="K2467" s="81"/>
      <c r="L2467" s="88" t="str">
        <f>IFERROR((VLOOKUP(B2467,Listor!$N$6:$P$47,3,FALSE)*Biologiska!K2467)+(VLOOKUP(B2467,Listor!$N$6:$Q$47,4,FALSE)),"")</f>
        <v/>
      </c>
      <c r="M2467" s="63" t="str">
        <f t="shared" si="116"/>
        <v/>
      </c>
      <c r="N2467" s="75"/>
      <c r="O2467" s="84" t="str">
        <f t="shared" si="117"/>
        <v/>
      </c>
      <c r="P2467" s="107"/>
      <c r="Q2467" s="87" t="s">
        <v>79</v>
      </c>
      <c r="R2467" s="87"/>
      <c r="S2467" s="87"/>
      <c r="T2467" s="87"/>
      <c r="U2467" s="87"/>
      <c r="V2467" s="86" t="s">
        <v>79</v>
      </c>
      <c r="W2467" s="75"/>
      <c r="X2467" s="102" t="s">
        <v>79</v>
      </c>
      <c r="Y2467" s="63" t="str">
        <f>IFERROR(IF(VLOOKUP(X2467,Listor!$T$6:$U$7,2,FALSE)&lt;O2467,TRUE),"")</f>
        <v/>
      </c>
      <c r="Z2467" s="87"/>
      <c r="AA2467" s="104"/>
    </row>
    <row r="2468" spans="2:27" x14ac:dyDescent="0.25">
      <c r="B2468" s="68" t="s">
        <v>68</v>
      </c>
      <c r="C2468" s="80" t="str">
        <f>IFERROR(VLOOKUP(B2468,Listor!$A$6:$B$62,2,FALSE),"")</f>
        <v/>
      </c>
      <c r="D2468" s="80" t="str">
        <f>IFERROR(VLOOKUP(B2468,Listor!$A$6:$C$62,3,FALSE),"")</f>
        <v/>
      </c>
      <c r="E2468" s="110" t="s">
        <v>79</v>
      </c>
      <c r="F2468" s="66"/>
      <c r="G2468" s="35" t="str">
        <f>IFERROR(VLOOKUP(B2468,Listor!$A$6:$G$62,7,FALSE),"")</f>
        <v/>
      </c>
      <c r="H2468" s="63" t="str">
        <f>IFERROR(VLOOKUP(B2468,Listor!$N$6:$O$47,2,FALSE),"")</f>
        <v/>
      </c>
      <c r="I2468" s="63" t="str">
        <f t="shared" si="115"/>
        <v/>
      </c>
      <c r="J2468" s="96" t="str">
        <f>IFERROR(VLOOKUP(B2468,Listor!$N$6:$P$47,3,FALSE)*I2468,"")</f>
        <v/>
      </c>
      <c r="K2468" s="81"/>
      <c r="L2468" s="88" t="str">
        <f>IFERROR((VLOOKUP(B2468,Listor!$N$6:$P$47,3,FALSE)*Biologiska!K2468)+(VLOOKUP(B2468,Listor!$N$6:$Q$47,4,FALSE)),"")</f>
        <v/>
      </c>
      <c r="M2468" s="63" t="str">
        <f t="shared" si="116"/>
        <v/>
      </c>
      <c r="N2468" s="75"/>
      <c r="O2468" s="84" t="str">
        <f t="shared" si="117"/>
        <v/>
      </c>
      <c r="P2468" s="107"/>
      <c r="Q2468" s="87" t="s">
        <v>79</v>
      </c>
      <c r="R2468" s="87"/>
      <c r="S2468" s="87"/>
      <c r="T2468" s="87"/>
      <c r="U2468" s="87"/>
      <c r="V2468" s="86" t="s">
        <v>79</v>
      </c>
      <c r="W2468" s="75"/>
      <c r="X2468" s="102" t="s">
        <v>79</v>
      </c>
      <c r="Y2468" s="63" t="str">
        <f>IFERROR(IF(VLOOKUP(X2468,Listor!$T$6:$U$7,2,FALSE)&lt;O2468,TRUE),"")</f>
        <v/>
      </c>
      <c r="Z2468" s="87"/>
      <c r="AA2468" s="104"/>
    </row>
    <row r="2469" spans="2:27" x14ac:dyDescent="0.25">
      <c r="B2469" s="68" t="s">
        <v>68</v>
      </c>
      <c r="C2469" s="80" t="str">
        <f>IFERROR(VLOOKUP(B2469,Listor!$A$6:$B$62,2,FALSE),"")</f>
        <v/>
      </c>
      <c r="D2469" s="80" t="str">
        <f>IFERROR(VLOOKUP(B2469,Listor!$A$6:$C$62,3,FALSE),"")</f>
        <v/>
      </c>
      <c r="E2469" s="110" t="s">
        <v>79</v>
      </c>
      <c r="F2469" s="66"/>
      <c r="G2469" s="35" t="str">
        <f>IFERROR(VLOOKUP(B2469,Listor!$A$6:$G$62,7,FALSE),"")</f>
        <v/>
      </c>
      <c r="H2469" s="63" t="str">
        <f>IFERROR(VLOOKUP(B2469,Listor!$N$6:$O$47,2,FALSE),"")</f>
        <v/>
      </c>
      <c r="I2469" s="63" t="str">
        <f t="shared" si="115"/>
        <v/>
      </c>
      <c r="J2469" s="96" t="str">
        <f>IFERROR(VLOOKUP(B2469,Listor!$N$6:$P$47,3,FALSE)*I2469,"")</f>
        <v/>
      </c>
      <c r="K2469" s="81"/>
      <c r="L2469" s="88" t="str">
        <f>IFERROR((VLOOKUP(B2469,Listor!$N$6:$P$47,3,FALSE)*Biologiska!K2469)+(VLOOKUP(B2469,Listor!$N$6:$Q$47,4,FALSE)),"")</f>
        <v/>
      </c>
      <c r="M2469" s="63" t="str">
        <f t="shared" si="116"/>
        <v/>
      </c>
      <c r="N2469" s="75"/>
      <c r="O2469" s="84" t="str">
        <f t="shared" si="117"/>
        <v/>
      </c>
      <c r="P2469" s="107"/>
      <c r="Q2469" s="87" t="s">
        <v>79</v>
      </c>
      <c r="R2469" s="87"/>
      <c r="S2469" s="87"/>
      <c r="T2469" s="87"/>
      <c r="U2469" s="87"/>
      <c r="V2469" s="86" t="s">
        <v>79</v>
      </c>
      <c r="W2469" s="75"/>
      <c r="X2469" s="102" t="s">
        <v>79</v>
      </c>
      <c r="Y2469" s="63" t="str">
        <f>IFERROR(IF(VLOOKUP(X2469,Listor!$T$6:$U$7,2,FALSE)&lt;O2469,TRUE),"")</f>
        <v/>
      </c>
      <c r="Z2469" s="87"/>
      <c r="AA2469" s="104"/>
    </row>
    <row r="2470" spans="2:27" x14ac:dyDescent="0.25">
      <c r="B2470" s="68" t="s">
        <v>68</v>
      </c>
      <c r="C2470" s="80" t="str">
        <f>IFERROR(VLOOKUP(B2470,Listor!$A$6:$B$62,2,FALSE),"")</f>
        <v/>
      </c>
      <c r="D2470" s="80" t="str">
        <f>IFERROR(VLOOKUP(B2470,Listor!$A$6:$C$62,3,FALSE),"")</f>
        <v/>
      </c>
      <c r="E2470" s="110" t="s">
        <v>79</v>
      </c>
      <c r="F2470" s="66"/>
      <c r="G2470" s="35" t="str">
        <f>IFERROR(VLOOKUP(B2470,Listor!$A$6:$G$62,7,FALSE),"")</f>
        <v/>
      </c>
      <c r="H2470" s="63" t="str">
        <f>IFERROR(VLOOKUP(B2470,Listor!$N$6:$O$47,2,FALSE),"")</f>
        <v/>
      </c>
      <c r="I2470" s="63" t="str">
        <f t="shared" si="115"/>
        <v/>
      </c>
      <c r="J2470" s="96" t="str">
        <f>IFERROR(VLOOKUP(B2470,Listor!$N$6:$P$47,3,FALSE)*I2470,"")</f>
        <v/>
      </c>
      <c r="K2470" s="81"/>
      <c r="L2470" s="88" t="str">
        <f>IFERROR((VLOOKUP(B2470,Listor!$N$6:$P$47,3,FALSE)*Biologiska!K2470)+(VLOOKUP(B2470,Listor!$N$6:$Q$47,4,FALSE)),"")</f>
        <v/>
      </c>
      <c r="M2470" s="63" t="str">
        <f t="shared" si="116"/>
        <v/>
      </c>
      <c r="N2470" s="75"/>
      <c r="O2470" s="84" t="str">
        <f t="shared" si="117"/>
        <v/>
      </c>
      <c r="P2470" s="107"/>
      <c r="Q2470" s="87" t="s">
        <v>79</v>
      </c>
      <c r="R2470" s="87"/>
      <c r="S2470" s="87"/>
      <c r="T2470" s="87"/>
      <c r="U2470" s="87"/>
      <c r="V2470" s="86" t="s">
        <v>79</v>
      </c>
      <c r="W2470" s="75"/>
      <c r="X2470" s="102" t="s">
        <v>79</v>
      </c>
      <c r="Y2470" s="63" t="str">
        <f>IFERROR(IF(VLOOKUP(X2470,Listor!$T$6:$U$7,2,FALSE)&lt;O2470,TRUE),"")</f>
        <v/>
      </c>
      <c r="Z2470" s="87"/>
      <c r="AA2470" s="104"/>
    </row>
    <row r="2471" spans="2:27" x14ac:dyDescent="0.25">
      <c r="B2471" s="68" t="s">
        <v>68</v>
      </c>
      <c r="C2471" s="80" t="str">
        <f>IFERROR(VLOOKUP(B2471,Listor!$A$6:$B$62,2,FALSE),"")</f>
        <v/>
      </c>
      <c r="D2471" s="80" t="str">
        <f>IFERROR(VLOOKUP(B2471,Listor!$A$6:$C$62,3,FALSE),"")</f>
        <v/>
      </c>
      <c r="E2471" s="110" t="s">
        <v>79</v>
      </c>
      <c r="F2471" s="66"/>
      <c r="G2471" s="35" t="str">
        <f>IFERROR(VLOOKUP(B2471,Listor!$A$6:$G$62,7,FALSE),"")</f>
        <v/>
      </c>
      <c r="H2471" s="63" t="str">
        <f>IFERROR(VLOOKUP(B2471,Listor!$N$6:$O$47,2,FALSE),"")</f>
        <v/>
      </c>
      <c r="I2471" s="63" t="str">
        <f t="shared" si="115"/>
        <v/>
      </c>
      <c r="J2471" s="96" t="str">
        <f>IFERROR(VLOOKUP(B2471,Listor!$N$6:$P$47,3,FALSE)*I2471,"")</f>
        <v/>
      </c>
      <c r="K2471" s="81"/>
      <c r="L2471" s="88" t="str">
        <f>IFERROR((VLOOKUP(B2471,Listor!$N$6:$P$47,3,FALSE)*Biologiska!K2471)+(VLOOKUP(B2471,Listor!$N$6:$Q$47,4,FALSE)),"")</f>
        <v/>
      </c>
      <c r="M2471" s="63" t="str">
        <f t="shared" si="116"/>
        <v/>
      </c>
      <c r="N2471" s="75"/>
      <c r="O2471" s="84" t="str">
        <f t="shared" si="117"/>
        <v/>
      </c>
      <c r="P2471" s="107"/>
      <c r="Q2471" s="87" t="s">
        <v>79</v>
      </c>
      <c r="R2471" s="87"/>
      <c r="S2471" s="87"/>
      <c r="T2471" s="87"/>
      <c r="U2471" s="87"/>
      <c r="V2471" s="86" t="s">
        <v>79</v>
      </c>
      <c r="W2471" s="75"/>
      <c r="X2471" s="102" t="s">
        <v>79</v>
      </c>
      <c r="Y2471" s="63" t="str">
        <f>IFERROR(IF(VLOOKUP(X2471,Listor!$T$6:$U$7,2,FALSE)&lt;O2471,TRUE),"")</f>
        <v/>
      </c>
      <c r="Z2471" s="87"/>
      <c r="AA2471" s="104"/>
    </row>
    <row r="2472" spans="2:27" x14ac:dyDescent="0.25">
      <c r="B2472" s="68" t="s">
        <v>68</v>
      </c>
      <c r="C2472" s="80" t="str">
        <f>IFERROR(VLOOKUP(B2472,Listor!$A$6:$B$62,2,FALSE),"")</f>
        <v/>
      </c>
      <c r="D2472" s="80" t="str">
        <f>IFERROR(VLOOKUP(B2472,Listor!$A$6:$C$62,3,FALSE),"")</f>
        <v/>
      </c>
      <c r="E2472" s="110" t="s">
        <v>79</v>
      </c>
      <c r="F2472" s="66"/>
      <c r="G2472" s="35" t="str">
        <f>IFERROR(VLOOKUP(B2472,Listor!$A$6:$G$62,7,FALSE),"")</f>
        <v/>
      </c>
      <c r="H2472" s="63" t="str">
        <f>IFERROR(VLOOKUP(B2472,Listor!$N$6:$O$47,2,FALSE),"")</f>
        <v/>
      </c>
      <c r="I2472" s="63" t="str">
        <f t="shared" si="115"/>
        <v/>
      </c>
      <c r="J2472" s="96" t="str">
        <f>IFERROR(VLOOKUP(B2472,Listor!$N$6:$P$47,3,FALSE)*I2472,"")</f>
        <v/>
      </c>
      <c r="K2472" s="81"/>
      <c r="L2472" s="88" t="str">
        <f>IFERROR((VLOOKUP(B2472,Listor!$N$6:$P$47,3,FALSE)*Biologiska!K2472)+(VLOOKUP(B2472,Listor!$N$6:$Q$47,4,FALSE)),"")</f>
        <v/>
      </c>
      <c r="M2472" s="63" t="str">
        <f t="shared" si="116"/>
        <v/>
      </c>
      <c r="N2472" s="75"/>
      <c r="O2472" s="84" t="str">
        <f t="shared" si="117"/>
        <v/>
      </c>
      <c r="P2472" s="107"/>
      <c r="Q2472" s="87" t="s">
        <v>79</v>
      </c>
      <c r="R2472" s="87"/>
      <c r="S2472" s="87"/>
      <c r="T2472" s="87"/>
      <c r="U2472" s="87"/>
      <c r="V2472" s="86" t="s">
        <v>79</v>
      </c>
      <c r="W2472" s="75"/>
      <c r="X2472" s="102" t="s">
        <v>79</v>
      </c>
      <c r="Y2472" s="63" t="str">
        <f>IFERROR(IF(VLOOKUP(X2472,Listor!$T$6:$U$7,2,FALSE)&lt;O2472,TRUE),"")</f>
        <v/>
      </c>
      <c r="Z2472" s="87"/>
      <c r="AA2472" s="104"/>
    </row>
    <row r="2473" spans="2:27" x14ac:dyDescent="0.25">
      <c r="B2473" s="68" t="s">
        <v>68</v>
      </c>
      <c r="C2473" s="80" t="str">
        <f>IFERROR(VLOOKUP(B2473,Listor!$A$6:$B$62,2,FALSE),"")</f>
        <v/>
      </c>
      <c r="D2473" s="80" t="str">
        <f>IFERROR(VLOOKUP(B2473,Listor!$A$6:$C$62,3,FALSE),"")</f>
        <v/>
      </c>
      <c r="E2473" s="110" t="s">
        <v>79</v>
      </c>
      <c r="F2473" s="66"/>
      <c r="G2473" s="35" t="str">
        <f>IFERROR(VLOOKUP(B2473,Listor!$A$6:$G$62,7,FALSE),"")</f>
        <v/>
      </c>
      <c r="H2473" s="63" t="str">
        <f>IFERROR(VLOOKUP(B2473,Listor!$N$6:$O$47,2,FALSE),"")</f>
        <v/>
      </c>
      <c r="I2473" s="63" t="str">
        <f t="shared" ref="I2473:I2536" si="118">IFERROR(F2473*H2473,"")</f>
        <v/>
      </c>
      <c r="J2473" s="96" t="str">
        <f>IFERROR(VLOOKUP(B2473,Listor!$N$6:$P$47,3,FALSE)*I2473,"")</f>
        <v/>
      </c>
      <c r="K2473" s="81"/>
      <c r="L2473" s="88" t="str">
        <f>IFERROR((VLOOKUP(B2473,Listor!$N$6:$P$47,3,FALSE)*Biologiska!K2473)+(VLOOKUP(B2473,Listor!$N$6:$Q$47,4,FALSE)),"")</f>
        <v/>
      </c>
      <c r="M2473" s="63" t="str">
        <f t="shared" ref="M2473:M2536" si="119">IFERROR(I2473*L2473,"")</f>
        <v/>
      </c>
      <c r="N2473" s="75"/>
      <c r="O2473" s="84" t="str">
        <f t="shared" ref="O2473:O2536" si="120">IF(ISBLANK(K2473),"",IFERROR(((83.8-K2473)/83.8)*100,""))</f>
        <v/>
      </c>
      <c r="P2473" s="107"/>
      <c r="Q2473" s="87" t="s">
        <v>79</v>
      </c>
      <c r="R2473" s="87"/>
      <c r="S2473" s="87"/>
      <c r="T2473" s="87"/>
      <c r="U2473" s="87"/>
      <c r="V2473" s="86" t="s">
        <v>79</v>
      </c>
      <c r="W2473" s="75"/>
      <c r="X2473" s="102" t="s">
        <v>79</v>
      </c>
      <c r="Y2473" s="63" t="str">
        <f>IFERROR(IF(VLOOKUP(X2473,Listor!$T$6:$U$7,2,FALSE)&lt;O2473,TRUE),"")</f>
        <v/>
      </c>
      <c r="Z2473" s="87"/>
      <c r="AA2473" s="104"/>
    </row>
    <row r="2474" spans="2:27" x14ac:dyDescent="0.25">
      <c r="B2474" s="68" t="s">
        <v>68</v>
      </c>
      <c r="C2474" s="80" t="str">
        <f>IFERROR(VLOOKUP(B2474,Listor!$A$6:$B$62,2,FALSE),"")</f>
        <v/>
      </c>
      <c r="D2474" s="80" t="str">
        <f>IFERROR(VLOOKUP(B2474,Listor!$A$6:$C$62,3,FALSE),"")</f>
        <v/>
      </c>
      <c r="E2474" s="110" t="s">
        <v>79</v>
      </c>
      <c r="F2474" s="66"/>
      <c r="G2474" s="35" t="str">
        <f>IFERROR(VLOOKUP(B2474,Listor!$A$6:$G$62,7,FALSE),"")</f>
        <v/>
      </c>
      <c r="H2474" s="63" t="str">
        <f>IFERROR(VLOOKUP(B2474,Listor!$N$6:$O$47,2,FALSE),"")</f>
        <v/>
      </c>
      <c r="I2474" s="63" t="str">
        <f t="shared" si="118"/>
        <v/>
      </c>
      <c r="J2474" s="96" t="str">
        <f>IFERROR(VLOOKUP(B2474,Listor!$N$6:$P$47,3,FALSE)*I2474,"")</f>
        <v/>
      </c>
      <c r="K2474" s="81"/>
      <c r="L2474" s="88" t="str">
        <f>IFERROR((VLOOKUP(B2474,Listor!$N$6:$P$47,3,FALSE)*Biologiska!K2474)+(VLOOKUP(B2474,Listor!$N$6:$Q$47,4,FALSE)),"")</f>
        <v/>
      </c>
      <c r="M2474" s="63" t="str">
        <f t="shared" si="119"/>
        <v/>
      </c>
      <c r="N2474" s="75"/>
      <c r="O2474" s="84" t="str">
        <f t="shared" si="120"/>
        <v/>
      </c>
      <c r="P2474" s="107"/>
      <c r="Q2474" s="87" t="s">
        <v>79</v>
      </c>
      <c r="R2474" s="87"/>
      <c r="S2474" s="87"/>
      <c r="T2474" s="87"/>
      <c r="U2474" s="87"/>
      <c r="V2474" s="86" t="s">
        <v>79</v>
      </c>
      <c r="W2474" s="75"/>
      <c r="X2474" s="102" t="s">
        <v>79</v>
      </c>
      <c r="Y2474" s="63" t="str">
        <f>IFERROR(IF(VLOOKUP(X2474,Listor!$T$6:$U$7,2,FALSE)&lt;O2474,TRUE),"")</f>
        <v/>
      </c>
      <c r="Z2474" s="87"/>
      <c r="AA2474" s="104"/>
    </row>
    <row r="2475" spans="2:27" x14ac:dyDescent="0.25">
      <c r="B2475" s="68" t="s">
        <v>68</v>
      </c>
      <c r="C2475" s="80" t="str">
        <f>IFERROR(VLOOKUP(B2475,Listor!$A$6:$B$62,2,FALSE),"")</f>
        <v/>
      </c>
      <c r="D2475" s="80" t="str">
        <f>IFERROR(VLOOKUP(B2475,Listor!$A$6:$C$62,3,FALSE),"")</f>
        <v/>
      </c>
      <c r="E2475" s="110" t="s">
        <v>79</v>
      </c>
      <c r="F2475" s="66"/>
      <c r="G2475" s="35" t="str">
        <f>IFERROR(VLOOKUP(B2475,Listor!$A$6:$G$62,7,FALSE),"")</f>
        <v/>
      </c>
      <c r="H2475" s="63" t="str">
        <f>IFERROR(VLOOKUP(B2475,Listor!$N$6:$O$47,2,FALSE),"")</f>
        <v/>
      </c>
      <c r="I2475" s="63" t="str">
        <f t="shared" si="118"/>
        <v/>
      </c>
      <c r="J2475" s="96" t="str">
        <f>IFERROR(VLOOKUP(B2475,Listor!$N$6:$P$47,3,FALSE)*I2475,"")</f>
        <v/>
      </c>
      <c r="K2475" s="81"/>
      <c r="L2475" s="88" t="str">
        <f>IFERROR((VLOOKUP(B2475,Listor!$N$6:$P$47,3,FALSE)*Biologiska!K2475)+(VLOOKUP(B2475,Listor!$N$6:$Q$47,4,FALSE)),"")</f>
        <v/>
      </c>
      <c r="M2475" s="63" t="str">
        <f t="shared" si="119"/>
        <v/>
      </c>
      <c r="N2475" s="75"/>
      <c r="O2475" s="84" t="str">
        <f t="shared" si="120"/>
        <v/>
      </c>
      <c r="P2475" s="107"/>
      <c r="Q2475" s="87" t="s">
        <v>79</v>
      </c>
      <c r="R2475" s="87"/>
      <c r="S2475" s="87"/>
      <c r="T2475" s="87"/>
      <c r="U2475" s="87"/>
      <c r="V2475" s="86" t="s">
        <v>79</v>
      </c>
      <c r="W2475" s="75"/>
      <c r="X2475" s="102" t="s">
        <v>79</v>
      </c>
      <c r="Y2475" s="63" t="str">
        <f>IFERROR(IF(VLOOKUP(X2475,Listor!$T$6:$U$7,2,FALSE)&lt;O2475,TRUE),"")</f>
        <v/>
      </c>
      <c r="Z2475" s="87"/>
      <c r="AA2475" s="104"/>
    </row>
    <row r="2476" spans="2:27" x14ac:dyDescent="0.25">
      <c r="B2476" s="68" t="s">
        <v>68</v>
      </c>
      <c r="C2476" s="80" t="str">
        <f>IFERROR(VLOOKUP(B2476,Listor!$A$6:$B$62,2,FALSE),"")</f>
        <v/>
      </c>
      <c r="D2476" s="80" t="str">
        <f>IFERROR(VLOOKUP(B2476,Listor!$A$6:$C$62,3,FALSE),"")</f>
        <v/>
      </c>
      <c r="E2476" s="110" t="s">
        <v>79</v>
      </c>
      <c r="F2476" s="66"/>
      <c r="G2476" s="35" t="str">
        <f>IFERROR(VLOOKUP(B2476,Listor!$A$6:$G$62,7,FALSE),"")</f>
        <v/>
      </c>
      <c r="H2476" s="63" t="str">
        <f>IFERROR(VLOOKUP(B2476,Listor!$N$6:$O$47,2,FALSE),"")</f>
        <v/>
      </c>
      <c r="I2476" s="63" t="str">
        <f t="shared" si="118"/>
        <v/>
      </c>
      <c r="J2476" s="96" t="str">
        <f>IFERROR(VLOOKUP(B2476,Listor!$N$6:$P$47,3,FALSE)*I2476,"")</f>
        <v/>
      </c>
      <c r="K2476" s="81"/>
      <c r="L2476" s="88" t="str">
        <f>IFERROR((VLOOKUP(B2476,Listor!$N$6:$P$47,3,FALSE)*Biologiska!K2476)+(VLOOKUP(B2476,Listor!$N$6:$Q$47,4,FALSE)),"")</f>
        <v/>
      </c>
      <c r="M2476" s="63" t="str">
        <f t="shared" si="119"/>
        <v/>
      </c>
      <c r="N2476" s="75"/>
      <c r="O2476" s="84" t="str">
        <f t="shared" si="120"/>
        <v/>
      </c>
      <c r="P2476" s="107"/>
      <c r="Q2476" s="87" t="s">
        <v>79</v>
      </c>
      <c r="R2476" s="87"/>
      <c r="S2476" s="87"/>
      <c r="T2476" s="87"/>
      <c r="U2476" s="87"/>
      <c r="V2476" s="86" t="s">
        <v>79</v>
      </c>
      <c r="W2476" s="75"/>
      <c r="X2476" s="102" t="s">
        <v>79</v>
      </c>
      <c r="Y2476" s="63" t="str">
        <f>IFERROR(IF(VLOOKUP(X2476,Listor!$T$6:$U$7,2,FALSE)&lt;O2476,TRUE),"")</f>
        <v/>
      </c>
      <c r="Z2476" s="87"/>
      <c r="AA2476" s="104"/>
    </row>
    <row r="2477" spans="2:27" x14ac:dyDescent="0.25">
      <c r="B2477" s="68" t="s">
        <v>68</v>
      </c>
      <c r="C2477" s="80" t="str">
        <f>IFERROR(VLOOKUP(B2477,Listor!$A$6:$B$62,2,FALSE),"")</f>
        <v/>
      </c>
      <c r="D2477" s="80" t="str">
        <f>IFERROR(VLOOKUP(B2477,Listor!$A$6:$C$62,3,FALSE),"")</f>
        <v/>
      </c>
      <c r="E2477" s="110" t="s">
        <v>79</v>
      </c>
      <c r="F2477" s="66"/>
      <c r="G2477" s="35" t="str">
        <f>IFERROR(VLOOKUP(B2477,Listor!$A$6:$G$62,7,FALSE),"")</f>
        <v/>
      </c>
      <c r="H2477" s="63" t="str">
        <f>IFERROR(VLOOKUP(B2477,Listor!$N$6:$O$47,2,FALSE),"")</f>
        <v/>
      </c>
      <c r="I2477" s="63" t="str">
        <f t="shared" si="118"/>
        <v/>
      </c>
      <c r="J2477" s="96" t="str">
        <f>IFERROR(VLOOKUP(B2477,Listor!$N$6:$P$47,3,FALSE)*I2477,"")</f>
        <v/>
      </c>
      <c r="K2477" s="81"/>
      <c r="L2477" s="88" t="str">
        <f>IFERROR((VLOOKUP(B2477,Listor!$N$6:$P$47,3,FALSE)*Biologiska!K2477)+(VLOOKUP(B2477,Listor!$N$6:$Q$47,4,FALSE)),"")</f>
        <v/>
      </c>
      <c r="M2477" s="63" t="str">
        <f t="shared" si="119"/>
        <v/>
      </c>
      <c r="N2477" s="75"/>
      <c r="O2477" s="84" t="str">
        <f t="shared" si="120"/>
        <v/>
      </c>
      <c r="P2477" s="107"/>
      <c r="Q2477" s="87" t="s">
        <v>79</v>
      </c>
      <c r="R2477" s="87"/>
      <c r="S2477" s="87"/>
      <c r="T2477" s="87"/>
      <c r="U2477" s="87"/>
      <c r="V2477" s="86" t="s">
        <v>79</v>
      </c>
      <c r="W2477" s="75"/>
      <c r="X2477" s="102" t="s">
        <v>79</v>
      </c>
      <c r="Y2477" s="63" t="str">
        <f>IFERROR(IF(VLOOKUP(X2477,Listor!$T$6:$U$7,2,FALSE)&lt;O2477,TRUE),"")</f>
        <v/>
      </c>
      <c r="Z2477" s="87"/>
      <c r="AA2477" s="104"/>
    </row>
    <row r="2478" spans="2:27" x14ac:dyDescent="0.25">
      <c r="B2478" s="68" t="s">
        <v>68</v>
      </c>
      <c r="C2478" s="80" t="str">
        <f>IFERROR(VLOOKUP(B2478,Listor!$A$6:$B$62,2,FALSE),"")</f>
        <v/>
      </c>
      <c r="D2478" s="80" t="str">
        <f>IFERROR(VLOOKUP(B2478,Listor!$A$6:$C$62,3,FALSE),"")</f>
        <v/>
      </c>
      <c r="E2478" s="110" t="s">
        <v>79</v>
      </c>
      <c r="F2478" s="66"/>
      <c r="G2478" s="35" t="str">
        <f>IFERROR(VLOOKUP(B2478,Listor!$A$6:$G$62,7,FALSE),"")</f>
        <v/>
      </c>
      <c r="H2478" s="63" t="str">
        <f>IFERROR(VLOOKUP(B2478,Listor!$N$6:$O$47,2,FALSE),"")</f>
        <v/>
      </c>
      <c r="I2478" s="63" t="str">
        <f t="shared" si="118"/>
        <v/>
      </c>
      <c r="J2478" s="96" t="str">
        <f>IFERROR(VLOOKUP(B2478,Listor!$N$6:$P$47,3,FALSE)*I2478,"")</f>
        <v/>
      </c>
      <c r="K2478" s="81"/>
      <c r="L2478" s="88" t="str">
        <f>IFERROR((VLOOKUP(B2478,Listor!$N$6:$P$47,3,FALSE)*Biologiska!K2478)+(VLOOKUP(B2478,Listor!$N$6:$Q$47,4,FALSE)),"")</f>
        <v/>
      </c>
      <c r="M2478" s="63" t="str">
        <f t="shared" si="119"/>
        <v/>
      </c>
      <c r="N2478" s="75"/>
      <c r="O2478" s="84" t="str">
        <f t="shared" si="120"/>
        <v/>
      </c>
      <c r="P2478" s="107"/>
      <c r="Q2478" s="87" t="s">
        <v>79</v>
      </c>
      <c r="R2478" s="87"/>
      <c r="S2478" s="87"/>
      <c r="T2478" s="87"/>
      <c r="U2478" s="87"/>
      <c r="V2478" s="86" t="s">
        <v>79</v>
      </c>
      <c r="W2478" s="75"/>
      <c r="X2478" s="102" t="s">
        <v>79</v>
      </c>
      <c r="Y2478" s="63" t="str">
        <f>IFERROR(IF(VLOOKUP(X2478,Listor!$T$6:$U$7,2,FALSE)&lt;O2478,TRUE),"")</f>
        <v/>
      </c>
      <c r="Z2478" s="87"/>
      <c r="AA2478" s="104"/>
    </row>
    <row r="2479" spans="2:27" x14ac:dyDescent="0.25">
      <c r="B2479" s="68" t="s">
        <v>68</v>
      </c>
      <c r="C2479" s="80" t="str">
        <f>IFERROR(VLOOKUP(B2479,Listor!$A$6:$B$62,2,FALSE),"")</f>
        <v/>
      </c>
      <c r="D2479" s="80" t="str">
        <f>IFERROR(VLOOKUP(B2479,Listor!$A$6:$C$62,3,FALSE),"")</f>
        <v/>
      </c>
      <c r="E2479" s="110" t="s">
        <v>79</v>
      </c>
      <c r="F2479" s="66"/>
      <c r="G2479" s="35" t="str">
        <f>IFERROR(VLOOKUP(B2479,Listor!$A$6:$G$62,7,FALSE),"")</f>
        <v/>
      </c>
      <c r="H2479" s="63" t="str">
        <f>IFERROR(VLOOKUP(B2479,Listor!$N$6:$O$47,2,FALSE),"")</f>
        <v/>
      </c>
      <c r="I2479" s="63" t="str">
        <f t="shared" si="118"/>
        <v/>
      </c>
      <c r="J2479" s="96" t="str">
        <f>IFERROR(VLOOKUP(B2479,Listor!$N$6:$P$47,3,FALSE)*I2479,"")</f>
        <v/>
      </c>
      <c r="K2479" s="81"/>
      <c r="L2479" s="88" t="str">
        <f>IFERROR((VLOOKUP(B2479,Listor!$N$6:$P$47,3,FALSE)*Biologiska!K2479)+(VLOOKUP(B2479,Listor!$N$6:$Q$47,4,FALSE)),"")</f>
        <v/>
      </c>
      <c r="M2479" s="63" t="str">
        <f t="shared" si="119"/>
        <v/>
      </c>
      <c r="N2479" s="75"/>
      <c r="O2479" s="84" t="str">
        <f t="shared" si="120"/>
        <v/>
      </c>
      <c r="P2479" s="107"/>
      <c r="Q2479" s="87" t="s">
        <v>79</v>
      </c>
      <c r="R2479" s="87"/>
      <c r="S2479" s="87"/>
      <c r="T2479" s="87"/>
      <c r="U2479" s="87"/>
      <c r="V2479" s="86" t="s">
        <v>79</v>
      </c>
      <c r="W2479" s="75"/>
      <c r="X2479" s="102" t="s">
        <v>79</v>
      </c>
      <c r="Y2479" s="63" t="str">
        <f>IFERROR(IF(VLOOKUP(X2479,Listor!$T$6:$U$7,2,FALSE)&lt;O2479,TRUE),"")</f>
        <v/>
      </c>
      <c r="Z2479" s="87"/>
      <c r="AA2479" s="104"/>
    </row>
    <row r="2480" spans="2:27" x14ac:dyDescent="0.25">
      <c r="B2480" s="68" t="s">
        <v>68</v>
      </c>
      <c r="C2480" s="80" t="str">
        <f>IFERROR(VLOOKUP(B2480,Listor!$A$6:$B$62,2,FALSE),"")</f>
        <v/>
      </c>
      <c r="D2480" s="80" t="str">
        <f>IFERROR(VLOOKUP(B2480,Listor!$A$6:$C$62,3,FALSE),"")</f>
        <v/>
      </c>
      <c r="E2480" s="110" t="s">
        <v>79</v>
      </c>
      <c r="F2480" s="66"/>
      <c r="G2480" s="35" t="str">
        <f>IFERROR(VLOOKUP(B2480,Listor!$A$6:$G$62,7,FALSE),"")</f>
        <v/>
      </c>
      <c r="H2480" s="63" t="str">
        <f>IFERROR(VLOOKUP(B2480,Listor!$N$6:$O$47,2,FALSE),"")</f>
        <v/>
      </c>
      <c r="I2480" s="63" t="str">
        <f t="shared" si="118"/>
        <v/>
      </c>
      <c r="J2480" s="96" t="str">
        <f>IFERROR(VLOOKUP(B2480,Listor!$N$6:$P$47,3,FALSE)*I2480,"")</f>
        <v/>
      </c>
      <c r="K2480" s="81"/>
      <c r="L2480" s="88" t="str">
        <f>IFERROR((VLOOKUP(B2480,Listor!$N$6:$P$47,3,FALSE)*Biologiska!K2480)+(VLOOKUP(B2480,Listor!$N$6:$Q$47,4,FALSE)),"")</f>
        <v/>
      </c>
      <c r="M2480" s="63" t="str">
        <f t="shared" si="119"/>
        <v/>
      </c>
      <c r="N2480" s="75"/>
      <c r="O2480" s="84" t="str">
        <f t="shared" si="120"/>
        <v/>
      </c>
      <c r="P2480" s="107"/>
      <c r="Q2480" s="87" t="s">
        <v>79</v>
      </c>
      <c r="R2480" s="87"/>
      <c r="S2480" s="87"/>
      <c r="T2480" s="87"/>
      <c r="U2480" s="87"/>
      <c r="V2480" s="86" t="s">
        <v>79</v>
      </c>
      <c r="W2480" s="75"/>
      <c r="X2480" s="102" t="s">
        <v>79</v>
      </c>
      <c r="Y2480" s="63" t="str">
        <f>IFERROR(IF(VLOOKUP(X2480,Listor!$T$6:$U$7,2,FALSE)&lt;O2480,TRUE),"")</f>
        <v/>
      </c>
      <c r="Z2480" s="87"/>
      <c r="AA2480" s="104"/>
    </row>
    <row r="2481" spans="2:27" x14ac:dyDescent="0.25">
      <c r="B2481" s="68" t="s">
        <v>68</v>
      </c>
      <c r="C2481" s="80" t="str">
        <f>IFERROR(VLOOKUP(B2481,Listor!$A$6:$B$62,2,FALSE),"")</f>
        <v/>
      </c>
      <c r="D2481" s="80" t="str">
        <f>IFERROR(VLOOKUP(B2481,Listor!$A$6:$C$62,3,FALSE),"")</f>
        <v/>
      </c>
      <c r="E2481" s="110" t="s">
        <v>79</v>
      </c>
      <c r="F2481" s="66"/>
      <c r="G2481" s="35" t="str">
        <f>IFERROR(VLOOKUP(B2481,Listor!$A$6:$G$62,7,FALSE),"")</f>
        <v/>
      </c>
      <c r="H2481" s="63" t="str">
        <f>IFERROR(VLOOKUP(B2481,Listor!$N$6:$O$47,2,FALSE),"")</f>
        <v/>
      </c>
      <c r="I2481" s="63" t="str">
        <f t="shared" si="118"/>
        <v/>
      </c>
      <c r="J2481" s="96" t="str">
        <f>IFERROR(VLOOKUP(B2481,Listor!$N$6:$P$47,3,FALSE)*I2481,"")</f>
        <v/>
      </c>
      <c r="K2481" s="81"/>
      <c r="L2481" s="88" t="str">
        <f>IFERROR((VLOOKUP(B2481,Listor!$N$6:$P$47,3,FALSE)*Biologiska!K2481)+(VLOOKUP(B2481,Listor!$N$6:$Q$47,4,FALSE)),"")</f>
        <v/>
      </c>
      <c r="M2481" s="63" t="str">
        <f t="shared" si="119"/>
        <v/>
      </c>
      <c r="N2481" s="75"/>
      <c r="O2481" s="84" t="str">
        <f t="shared" si="120"/>
        <v/>
      </c>
      <c r="P2481" s="107"/>
      <c r="Q2481" s="87" t="s">
        <v>79</v>
      </c>
      <c r="R2481" s="87"/>
      <c r="S2481" s="87"/>
      <c r="T2481" s="87"/>
      <c r="U2481" s="87"/>
      <c r="V2481" s="86" t="s">
        <v>79</v>
      </c>
      <c r="W2481" s="75"/>
      <c r="X2481" s="102" t="s">
        <v>79</v>
      </c>
      <c r="Y2481" s="63" t="str">
        <f>IFERROR(IF(VLOOKUP(X2481,Listor!$T$6:$U$7,2,FALSE)&lt;O2481,TRUE),"")</f>
        <v/>
      </c>
      <c r="Z2481" s="87"/>
      <c r="AA2481" s="104"/>
    </row>
    <row r="2482" spans="2:27" x14ac:dyDescent="0.25">
      <c r="B2482" s="68" t="s">
        <v>68</v>
      </c>
      <c r="C2482" s="80" t="str">
        <f>IFERROR(VLOOKUP(B2482,Listor!$A$6:$B$62,2,FALSE),"")</f>
        <v/>
      </c>
      <c r="D2482" s="80" t="str">
        <f>IFERROR(VLOOKUP(B2482,Listor!$A$6:$C$62,3,FALSE),"")</f>
        <v/>
      </c>
      <c r="E2482" s="110" t="s">
        <v>79</v>
      </c>
      <c r="F2482" s="66"/>
      <c r="G2482" s="35" t="str">
        <f>IFERROR(VLOOKUP(B2482,Listor!$A$6:$G$62,7,FALSE),"")</f>
        <v/>
      </c>
      <c r="H2482" s="63" t="str">
        <f>IFERROR(VLOOKUP(B2482,Listor!$N$6:$O$47,2,FALSE),"")</f>
        <v/>
      </c>
      <c r="I2482" s="63" t="str">
        <f t="shared" si="118"/>
        <v/>
      </c>
      <c r="J2482" s="96" t="str">
        <f>IFERROR(VLOOKUP(B2482,Listor!$N$6:$P$47,3,FALSE)*I2482,"")</f>
        <v/>
      </c>
      <c r="K2482" s="81"/>
      <c r="L2482" s="88" t="str">
        <f>IFERROR((VLOOKUP(B2482,Listor!$N$6:$P$47,3,FALSE)*Biologiska!K2482)+(VLOOKUP(B2482,Listor!$N$6:$Q$47,4,FALSE)),"")</f>
        <v/>
      </c>
      <c r="M2482" s="63" t="str">
        <f t="shared" si="119"/>
        <v/>
      </c>
      <c r="N2482" s="75"/>
      <c r="O2482" s="84" t="str">
        <f t="shared" si="120"/>
        <v/>
      </c>
      <c r="P2482" s="107"/>
      <c r="Q2482" s="87" t="s">
        <v>79</v>
      </c>
      <c r="R2482" s="87"/>
      <c r="S2482" s="87"/>
      <c r="T2482" s="87"/>
      <c r="U2482" s="87"/>
      <c r="V2482" s="86" t="s">
        <v>79</v>
      </c>
      <c r="W2482" s="75"/>
      <c r="X2482" s="102" t="s">
        <v>79</v>
      </c>
      <c r="Y2482" s="63" t="str">
        <f>IFERROR(IF(VLOOKUP(X2482,Listor!$T$6:$U$7,2,FALSE)&lt;O2482,TRUE),"")</f>
        <v/>
      </c>
      <c r="Z2482" s="87"/>
      <c r="AA2482" s="104"/>
    </row>
    <row r="2483" spans="2:27" x14ac:dyDescent="0.25">
      <c r="B2483" s="68" t="s">
        <v>68</v>
      </c>
      <c r="C2483" s="80" t="str">
        <f>IFERROR(VLOOKUP(B2483,Listor!$A$6:$B$62,2,FALSE),"")</f>
        <v/>
      </c>
      <c r="D2483" s="80" t="str">
        <f>IFERROR(VLOOKUP(B2483,Listor!$A$6:$C$62,3,FALSE),"")</f>
        <v/>
      </c>
      <c r="E2483" s="110" t="s">
        <v>79</v>
      </c>
      <c r="F2483" s="66"/>
      <c r="G2483" s="35" t="str">
        <f>IFERROR(VLOOKUP(B2483,Listor!$A$6:$G$62,7,FALSE),"")</f>
        <v/>
      </c>
      <c r="H2483" s="63" t="str">
        <f>IFERROR(VLOOKUP(B2483,Listor!$N$6:$O$47,2,FALSE),"")</f>
        <v/>
      </c>
      <c r="I2483" s="63" t="str">
        <f t="shared" si="118"/>
        <v/>
      </c>
      <c r="J2483" s="96" t="str">
        <f>IFERROR(VLOOKUP(B2483,Listor!$N$6:$P$47,3,FALSE)*I2483,"")</f>
        <v/>
      </c>
      <c r="K2483" s="81"/>
      <c r="L2483" s="88" t="str">
        <f>IFERROR((VLOOKUP(B2483,Listor!$N$6:$P$47,3,FALSE)*Biologiska!K2483)+(VLOOKUP(B2483,Listor!$N$6:$Q$47,4,FALSE)),"")</f>
        <v/>
      </c>
      <c r="M2483" s="63" t="str">
        <f t="shared" si="119"/>
        <v/>
      </c>
      <c r="N2483" s="75"/>
      <c r="O2483" s="84" t="str">
        <f t="shared" si="120"/>
        <v/>
      </c>
      <c r="P2483" s="107"/>
      <c r="Q2483" s="87" t="s">
        <v>79</v>
      </c>
      <c r="R2483" s="87"/>
      <c r="S2483" s="87"/>
      <c r="T2483" s="87"/>
      <c r="U2483" s="87"/>
      <c r="V2483" s="86" t="s">
        <v>79</v>
      </c>
      <c r="W2483" s="75"/>
      <c r="X2483" s="102" t="s">
        <v>79</v>
      </c>
      <c r="Y2483" s="63" t="str">
        <f>IFERROR(IF(VLOOKUP(X2483,Listor!$T$6:$U$7,2,FALSE)&lt;O2483,TRUE),"")</f>
        <v/>
      </c>
      <c r="Z2483" s="87"/>
      <c r="AA2483" s="104"/>
    </row>
    <row r="2484" spans="2:27" x14ac:dyDescent="0.25">
      <c r="B2484" s="68" t="s">
        <v>68</v>
      </c>
      <c r="C2484" s="80" t="str">
        <f>IFERROR(VLOOKUP(B2484,Listor!$A$6:$B$62,2,FALSE),"")</f>
        <v/>
      </c>
      <c r="D2484" s="80" t="str">
        <f>IFERROR(VLOOKUP(B2484,Listor!$A$6:$C$62,3,FALSE),"")</f>
        <v/>
      </c>
      <c r="E2484" s="110" t="s">
        <v>79</v>
      </c>
      <c r="F2484" s="66"/>
      <c r="G2484" s="35" t="str">
        <f>IFERROR(VLOOKUP(B2484,Listor!$A$6:$G$62,7,FALSE),"")</f>
        <v/>
      </c>
      <c r="H2484" s="63" t="str">
        <f>IFERROR(VLOOKUP(B2484,Listor!$N$6:$O$47,2,FALSE),"")</f>
        <v/>
      </c>
      <c r="I2484" s="63" t="str">
        <f t="shared" si="118"/>
        <v/>
      </c>
      <c r="J2484" s="96" t="str">
        <f>IFERROR(VLOOKUP(B2484,Listor!$N$6:$P$47,3,FALSE)*I2484,"")</f>
        <v/>
      </c>
      <c r="K2484" s="81"/>
      <c r="L2484" s="88" t="str">
        <f>IFERROR((VLOOKUP(B2484,Listor!$N$6:$P$47,3,FALSE)*Biologiska!K2484)+(VLOOKUP(B2484,Listor!$N$6:$Q$47,4,FALSE)),"")</f>
        <v/>
      </c>
      <c r="M2484" s="63" t="str">
        <f t="shared" si="119"/>
        <v/>
      </c>
      <c r="N2484" s="75"/>
      <c r="O2484" s="84" t="str">
        <f t="shared" si="120"/>
        <v/>
      </c>
      <c r="P2484" s="107"/>
      <c r="Q2484" s="87" t="s">
        <v>79</v>
      </c>
      <c r="R2484" s="87"/>
      <c r="S2484" s="87"/>
      <c r="T2484" s="87"/>
      <c r="U2484" s="87"/>
      <c r="V2484" s="86" t="s">
        <v>79</v>
      </c>
      <c r="W2484" s="75"/>
      <c r="X2484" s="102" t="s">
        <v>79</v>
      </c>
      <c r="Y2484" s="63" t="str">
        <f>IFERROR(IF(VLOOKUP(X2484,Listor!$T$6:$U$7,2,FALSE)&lt;O2484,TRUE),"")</f>
        <v/>
      </c>
      <c r="Z2484" s="87"/>
      <c r="AA2484" s="104"/>
    </row>
    <row r="2485" spans="2:27" x14ac:dyDescent="0.25">
      <c r="B2485" s="68" t="s">
        <v>68</v>
      </c>
      <c r="C2485" s="80" t="str">
        <f>IFERROR(VLOOKUP(B2485,Listor!$A$6:$B$62,2,FALSE),"")</f>
        <v/>
      </c>
      <c r="D2485" s="80" t="str">
        <f>IFERROR(VLOOKUP(B2485,Listor!$A$6:$C$62,3,FALSE),"")</f>
        <v/>
      </c>
      <c r="E2485" s="110" t="s">
        <v>79</v>
      </c>
      <c r="F2485" s="66"/>
      <c r="G2485" s="35" t="str">
        <f>IFERROR(VLOOKUP(B2485,Listor!$A$6:$G$62,7,FALSE),"")</f>
        <v/>
      </c>
      <c r="H2485" s="63" t="str">
        <f>IFERROR(VLOOKUP(B2485,Listor!$N$6:$O$47,2,FALSE),"")</f>
        <v/>
      </c>
      <c r="I2485" s="63" t="str">
        <f t="shared" si="118"/>
        <v/>
      </c>
      <c r="J2485" s="96" t="str">
        <f>IFERROR(VLOOKUP(B2485,Listor!$N$6:$P$47,3,FALSE)*I2485,"")</f>
        <v/>
      </c>
      <c r="K2485" s="81"/>
      <c r="L2485" s="88" t="str">
        <f>IFERROR((VLOOKUP(B2485,Listor!$N$6:$P$47,3,FALSE)*Biologiska!K2485)+(VLOOKUP(B2485,Listor!$N$6:$Q$47,4,FALSE)),"")</f>
        <v/>
      </c>
      <c r="M2485" s="63" t="str">
        <f t="shared" si="119"/>
        <v/>
      </c>
      <c r="N2485" s="75"/>
      <c r="O2485" s="84" t="str">
        <f t="shared" si="120"/>
        <v/>
      </c>
      <c r="P2485" s="107"/>
      <c r="Q2485" s="87" t="s">
        <v>79</v>
      </c>
      <c r="R2485" s="87"/>
      <c r="S2485" s="87"/>
      <c r="T2485" s="87"/>
      <c r="U2485" s="87"/>
      <c r="V2485" s="86" t="s">
        <v>79</v>
      </c>
      <c r="W2485" s="75"/>
      <c r="X2485" s="102" t="s">
        <v>79</v>
      </c>
      <c r="Y2485" s="63" t="str">
        <f>IFERROR(IF(VLOOKUP(X2485,Listor!$T$6:$U$7,2,FALSE)&lt;O2485,TRUE),"")</f>
        <v/>
      </c>
      <c r="Z2485" s="87"/>
      <c r="AA2485" s="104"/>
    </row>
    <row r="2486" spans="2:27" x14ac:dyDescent="0.25">
      <c r="B2486" s="68" t="s">
        <v>68</v>
      </c>
      <c r="C2486" s="80" t="str">
        <f>IFERROR(VLOOKUP(B2486,Listor!$A$6:$B$62,2,FALSE),"")</f>
        <v/>
      </c>
      <c r="D2486" s="80" t="str">
        <f>IFERROR(VLOOKUP(B2486,Listor!$A$6:$C$62,3,FALSE),"")</f>
        <v/>
      </c>
      <c r="E2486" s="110" t="s">
        <v>79</v>
      </c>
      <c r="F2486" s="66"/>
      <c r="G2486" s="35" t="str">
        <f>IFERROR(VLOOKUP(B2486,Listor!$A$6:$G$62,7,FALSE),"")</f>
        <v/>
      </c>
      <c r="H2486" s="63" t="str">
        <f>IFERROR(VLOOKUP(B2486,Listor!$N$6:$O$47,2,FALSE),"")</f>
        <v/>
      </c>
      <c r="I2486" s="63" t="str">
        <f t="shared" si="118"/>
        <v/>
      </c>
      <c r="J2486" s="96" t="str">
        <f>IFERROR(VLOOKUP(B2486,Listor!$N$6:$P$47,3,FALSE)*I2486,"")</f>
        <v/>
      </c>
      <c r="K2486" s="81"/>
      <c r="L2486" s="88" t="str">
        <f>IFERROR((VLOOKUP(B2486,Listor!$N$6:$P$47,3,FALSE)*Biologiska!K2486)+(VLOOKUP(B2486,Listor!$N$6:$Q$47,4,FALSE)),"")</f>
        <v/>
      </c>
      <c r="M2486" s="63" t="str">
        <f t="shared" si="119"/>
        <v/>
      </c>
      <c r="N2486" s="75"/>
      <c r="O2486" s="84" t="str">
        <f t="shared" si="120"/>
        <v/>
      </c>
      <c r="P2486" s="107"/>
      <c r="Q2486" s="87" t="s">
        <v>79</v>
      </c>
      <c r="R2486" s="87"/>
      <c r="S2486" s="87"/>
      <c r="T2486" s="87"/>
      <c r="U2486" s="87"/>
      <c r="V2486" s="86" t="s">
        <v>79</v>
      </c>
      <c r="W2486" s="75"/>
      <c r="X2486" s="102" t="s">
        <v>79</v>
      </c>
      <c r="Y2486" s="63" t="str">
        <f>IFERROR(IF(VLOOKUP(X2486,Listor!$T$6:$U$7,2,FALSE)&lt;O2486,TRUE),"")</f>
        <v/>
      </c>
      <c r="Z2486" s="87"/>
      <c r="AA2486" s="104"/>
    </row>
    <row r="2487" spans="2:27" x14ac:dyDescent="0.25">
      <c r="B2487" s="68" t="s">
        <v>68</v>
      </c>
      <c r="C2487" s="80" t="str">
        <f>IFERROR(VLOOKUP(B2487,Listor!$A$6:$B$62,2,FALSE),"")</f>
        <v/>
      </c>
      <c r="D2487" s="80" t="str">
        <f>IFERROR(VLOOKUP(B2487,Listor!$A$6:$C$62,3,FALSE),"")</f>
        <v/>
      </c>
      <c r="E2487" s="110" t="s">
        <v>79</v>
      </c>
      <c r="F2487" s="66"/>
      <c r="G2487" s="35" t="str">
        <f>IFERROR(VLOOKUP(B2487,Listor!$A$6:$G$62,7,FALSE),"")</f>
        <v/>
      </c>
      <c r="H2487" s="63" t="str">
        <f>IFERROR(VLOOKUP(B2487,Listor!$N$6:$O$47,2,FALSE),"")</f>
        <v/>
      </c>
      <c r="I2487" s="63" t="str">
        <f t="shared" si="118"/>
        <v/>
      </c>
      <c r="J2487" s="96" t="str">
        <f>IFERROR(VLOOKUP(B2487,Listor!$N$6:$P$47,3,FALSE)*I2487,"")</f>
        <v/>
      </c>
      <c r="K2487" s="81"/>
      <c r="L2487" s="88" t="str">
        <f>IFERROR((VLOOKUP(B2487,Listor!$N$6:$P$47,3,FALSE)*Biologiska!K2487)+(VLOOKUP(B2487,Listor!$N$6:$Q$47,4,FALSE)),"")</f>
        <v/>
      </c>
      <c r="M2487" s="63" t="str">
        <f t="shared" si="119"/>
        <v/>
      </c>
      <c r="N2487" s="75"/>
      <c r="O2487" s="84" t="str">
        <f t="shared" si="120"/>
        <v/>
      </c>
      <c r="P2487" s="107"/>
      <c r="Q2487" s="87" t="s">
        <v>79</v>
      </c>
      <c r="R2487" s="87"/>
      <c r="S2487" s="87"/>
      <c r="T2487" s="87"/>
      <c r="U2487" s="87"/>
      <c r="V2487" s="86" t="s">
        <v>79</v>
      </c>
      <c r="W2487" s="75"/>
      <c r="X2487" s="102" t="s">
        <v>79</v>
      </c>
      <c r="Y2487" s="63" t="str">
        <f>IFERROR(IF(VLOOKUP(X2487,Listor!$T$6:$U$7,2,FALSE)&lt;O2487,TRUE),"")</f>
        <v/>
      </c>
      <c r="Z2487" s="87"/>
      <c r="AA2487" s="104"/>
    </row>
    <row r="2488" spans="2:27" x14ac:dyDescent="0.25">
      <c r="B2488" s="68" t="s">
        <v>68</v>
      </c>
      <c r="C2488" s="80" t="str">
        <f>IFERROR(VLOOKUP(B2488,Listor!$A$6:$B$62,2,FALSE),"")</f>
        <v/>
      </c>
      <c r="D2488" s="80" t="str">
        <f>IFERROR(VLOOKUP(B2488,Listor!$A$6:$C$62,3,FALSE),"")</f>
        <v/>
      </c>
      <c r="E2488" s="110" t="s">
        <v>79</v>
      </c>
      <c r="F2488" s="66"/>
      <c r="G2488" s="35" t="str">
        <f>IFERROR(VLOOKUP(B2488,Listor!$A$6:$G$62,7,FALSE),"")</f>
        <v/>
      </c>
      <c r="H2488" s="63" t="str">
        <f>IFERROR(VLOOKUP(B2488,Listor!$N$6:$O$47,2,FALSE),"")</f>
        <v/>
      </c>
      <c r="I2488" s="63" t="str">
        <f t="shared" si="118"/>
        <v/>
      </c>
      <c r="J2488" s="96" t="str">
        <f>IFERROR(VLOOKUP(B2488,Listor!$N$6:$P$47,3,FALSE)*I2488,"")</f>
        <v/>
      </c>
      <c r="K2488" s="81"/>
      <c r="L2488" s="88" t="str">
        <f>IFERROR((VLOOKUP(B2488,Listor!$N$6:$P$47,3,FALSE)*Biologiska!K2488)+(VLOOKUP(B2488,Listor!$N$6:$Q$47,4,FALSE)),"")</f>
        <v/>
      </c>
      <c r="M2488" s="63" t="str">
        <f t="shared" si="119"/>
        <v/>
      </c>
      <c r="N2488" s="75"/>
      <c r="O2488" s="84" t="str">
        <f t="shared" si="120"/>
        <v/>
      </c>
      <c r="P2488" s="107"/>
      <c r="Q2488" s="87" t="s">
        <v>79</v>
      </c>
      <c r="R2488" s="87"/>
      <c r="S2488" s="87"/>
      <c r="T2488" s="87"/>
      <c r="U2488" s="87"/>
      <c r="V2488" s="86" t="s">
        <v>79</v>
      </c>
      <c r="W2488" s="75"/>
      <c r="X2488" s="102" t="s">
        <v>79</v>
      </c>
      <c r="Y2488" s="63" t="str">
        <f>IFERROR(IF(VLOOKUP(X2488,Listor!$T$6:$U$7,2,FALSE)&lt;O2488,TRUE),"")</f>
        <v/>
      </c>
      <c r="Z2488" s="87"/>
      <c r="AA2488" s="104"/>
    </row>
    <row r="2489" spans="2:27" x14ac:dyDescent="0.25">
      <c r="B2489" s="68" t="s">
        <v>68</v>
      </c>
      <c r="C2489" s="80" t="str">
        <f>IFERROR(VLOOKUP(B2489,Listor!$A$6:$B$62,2,FALSE),"")</f>
        <v/>
      </c>
      <c r="D2489" s="80" t="str">
        <f>IFERROR(VLOOKUP(B2489,Listor!$A$6:$C$62,3,FALSE),"")</f>
        <v/>
      </c>
      <c r="E2489" s="110" t="s">
        <v>79</v>
      </c>
      <c r="F2489" s="66"/>
      <c r="G2489" s="35" t="str">
        <f>IFERROR(VLOOKUP(B2489,Listor!$A$6:$G$62,7,FALSE),"")</f>
        <v/>
      </c>
      <c r="H2489" s="63" t="str">
        <f>IFERROR(VLOOKUP(B2489,Listor!$N$6:$O$47,2,FALSE),"")</f>
        <v/>
      </c>
      <c r="I2489" s="63" t="str">
        <f t="shared" si="118"/>
        <v/>
      </c>
      <c r="J2489" s="96" t="str">
        <f>IFERROR(VLOOKUP(B2489,Listor!$N$6:$P$47,3,FALSE)*I2489,"")</f>
        <v/>
      </c>
      <c r="K2489" s="81"/>
      <c r="L2489" s="88" t="str">
        <f>IFERROR((VLOOKUP(B2489,Listor!$N$6:$P$47,3,FALSE)*Biologiska!K2489)+(VLOOKUP(B2489,Listor!$N$6:$Q$47,4,FALSE)),"")</f>
        <v/>
      </c>
      <c r="M2489" s="63" t="str">
        <f t="shared" si="119"/>
        <v/>
      </c>
      <c r="N2489" s="75"/>
      <c r="O2489" s="84" t="str">
        <f t="shared" si="120"/>
        <v/>
      </c>
      <c r="P2489" s="107"/>
      <c r="Q2489" s="87" t="s">
        <v>79</v>
      </c>
      <c r="R2489" s="87"/>
      <c r="S2489" s="87"/>
      <c r="T2489" s="87"/>
      <c r="U2489" s="87"/>
      <c r="V2489" s="86" t="s">
        <v>79</v>
      </c>
      <c r="W2489" s="75"/>
      <c r="X2489" s="102" t="s">
        <v>79</v>
      </c>
      <c r="Y2489" s="63" t="str">
        <f>IFERROR(IF(VLOOKUP(X2489,Listor!$T$6:$U$7,2,FALSE)&lt;O2489,TRUE),"")</f>
        <v/>
      </c>
      <c r="Z2489" s="87"/>
      <c r="AA2489" s="104"/>
    </row>
    <row r="2490" spans="2:27" x14ac:dyDescent="0.25">
      <c r="B2490" s="68" t="s">
        <v>68</v>
      </c>
      <c r="C2490" s="80" t="str">
        <f>IFERROR(VLOOKUP(B2490,Listor!$A$6:$B$62,2,FALSE),"")</f>
        <v/>
      </c>
      <c r="D2490" s="80" t="str">
        <f>IFERROR(VLOOKUP(B2490,Listor!$A$6:$C$62,3,FALSE),"")</f>
        <v/>
      </c>
      <c r="E2490" s="110" t="s">
        <v>79</v>
      </c>
      <c r="F2490" s="66"/>
      <c r="G2490" s="35" t="str">
        <f>IFERROR(VLOOKUP(B2490,Listor!$A$6:$G$62,7,FALSE),"")</f>
        <v/>
      </c>
      <c r="H2490" s="63" t="str">
        <f>IFERROR(VLOOKUP(B2490,Listor!$N$6:$O$47,2,FALSE),"")</f>
        <v/>
      </c>
      <c r="I2490" s="63" t="str">
        <f t="shared" si="118"/>
        <v/>
      </c>
      <c r="J2490" s="96" t="str">
        <f>IFERROR(VLOOKUP(B2490,Listor!$N$6:$P$47,3,FALSE)*I2490,"")</f>
        <v/>
      </c>
      <c r="K2490" s="81"/>
      <c r="L2490" s="88" t="str">
        <f>IFERROR((VLOOKUP(B2490,Listor!$N$6:$P$47,3,FALSE)*Biologiska!K2490)+(VLOOKUP(B2490,Listor!$N$6:$Q$47,4,FALSE)),"")</f>
        <v/>
      </c>
      <c r="M2490" s="63" t="str">
        <f t="shared" si="119"/>
        <v/>
      </c>
      <c r="N2490" s="75"/>
      <c r="O2490" s="84" t="str">
        <f t="shared" si="120"/>
        <v/>
      </c>
      <c r="P2490" s="107"/>
      <c r="Q2490" s="87" t="s">
        <v>79</v>
      </c>
      <c r="R2490" s="87"/>
      <c r="S2490" s="87"/>
      <c r="T2490" s="87"/>
      <c r="U2490" s="87"/>
      <c r="V2490" s="86" t="s">
        <v>79</v>
      </c>
      <c r="W2490" s="75"/>
      <c r="X2490" s="102" t="s">
        <v>79</v>
      </c>
      <c r="Y2490" s="63" t="str">
        <f>IFERROR(IF(VLOOKUP(X2490,Listor!$T$6:$U$7,2,FALSE)&lt;O2490,TRUE),"")</f>
        <v/>
      </c>
      <c r="Z2490" s="87"/>
      <c r="AA2490" s="104"/>
    </row>
    <row r="2491" spans="2:27" x14ac:dyDescent="0.25">
      <c r="B2491" s="68" t="s">
        <v>68</v>
      </c>
      <c r="C2491" s="80" t="str">
        <f>IFERROR(VLOOKUP(B2491,Listor!$A$6:$B$62,2,FALSE),"")</f>
        <v/>
      </c>
      <c r="D2491" s="80" t="str">
        <f>IFERROR(VLOOKUP(B2491,Listor!$A$6:$C$62,3,FALSE),"")</f>
        <v/>
      </c>
      <c r="E2491" s="110" t="s">
        <v>79</v>
      </c>
      <c r="F2491" s="66"/>
      <c r="G2491" s="35" t="str">
        <f>IFERROR(VLOOKUP(B2491,Listor!$A$6:$G$62,7,FALSE),"")</f>
        <v/>
      </c>
      <c r="H2491" s="63" t="str">
        <f>IFERROR(VLOOKUP(B2491,Listor!$N$6:$O$47,2,FALSE),"")</f>
        <v/>
      </c>
      <c r="I2491" s="63" t="str">
        <f t="shared" si="118"/>
        <v/>
      </c>
      <c r="J2491" s="96" t="str">
        <f>IFERROR(VLOOKUP(B2491,Listor!$N$6:$P$47,3,FALSE)*I2491,"")</f>
        <v/>
      </c>
      <c r="K2491" s="81"/>
      <c r="L2491" s="88" t="str">
        <f>IFERROR((VLOOKUP(B2491,Listor!$N$6:$P$47,3,FALSE)*Biologiska!K2491)+(VLOOKUP(B2491,Listor!$N$6:$Q$47,4,FALSE)),"")</f>
        <v/>
      </c>
      <c r="M2491" s="63" t="str">
        <f t="shared" si="119"/>
        <v/>
      </c>
      <c r="N2491" s="75"/>
      <c r="O2491" s="84" t="str">
        <f t="shared" si="120"/>
        <v/>
      </c>
      <c r="P2491" s="107"/>
      <c r="Q2491" s="87" t="s">
        <v>79</v>
      </c>
      <c r="R2491" s="87"/>
      <c r="S2491" s="87"/>
      <c r="T2491" s="87"/>
      <c r="U2491" s="87"/>
      <c r="V2491" s="86" t="s">
        <v>79</v>
      </c>
      <c r="W2491" s="75"/>
      <c r="X2491" s="102" t="s">
        <v>79</v>
      </c>
      <c r="Y2491" s="63" t="str">
        <f>IFERROR(IF(VLOOKUP(X2491,Listor!$T$6:$U$7,2,FALSE)&lt;O2491,TRUE),"")</f>
        <v/>
      </c>
      <c r="Z2491" s="87"/>
      <c r="AA2491" s="104"/>
    </row>
    <row r="2492" spans="2:27" x14ac:dyDescent="0.25">
      <c r="B2492" s="68" t="s">
        <v>68</v>
      </c>
      <c r="C2492" s="80" t="str">
        <f>IFERROR(VLOOKUP(B2492,Listor!$A$6:$B$62,2,FALSE),"")</f>
        <v/>
      </c>
      <c r="D2492" s="80" t="str">
        <f>IFERROR(VLOOKUP(B2492,Listor!$A$6:$C$62,3,FALSE),"")</f>
        <v/>
      </c>
      <c r="E2492" s="110" t="s">
        <v>79</v>
      </c>
      <c r="F2492" s="66"/>
      <c r="G2492" s="35" t="str">
        <f>IFERROR(VLOOKUP(B2492,Listor!$A$6:$G$62,7,FALSE),"")</f>
        <v/>
      </c>
      <c r="H2492" s="63" t="str">
        <f>IFERROR(VLOOKUP(B2492,Listor!$N$6:$O$47,2,FALSE),"")</f>
        <v/>
      </c>
      <c r="I2492" s="63" t="str">
        <f t="shared" si="118"/>
        <v/>
      </c>
      <c r="J2492" s="96" t="str">
        <f>IFERROR(VLOOKUP(B2492,Listor!$N$6:$P$47,3,FALSE)*I2492,"")</f>
        <v/>
      </c>
      <c r="K2492" s="81"/>
      <c r="L2492" s="88" t="str">
        <f>IFERROR((VLOOKUP(B2492,Listor!$N$6:$P$47,3,FALSE)*Biologiska!K2492)+(VLOOKUP(B2492,Listor!$N$6:$Q$47,4,FALSE)),"")</f>
        <v/>
      </c>
      <c r="M2492" s="63" t="str">
        <f t="shared" si="119"/>
        <v/>
      </c>
      <c r="N2492" s="75"/>
      <c r="O2492" s="84" t="str">
        <f t="shared" si="120"/>
        <v/>
      </c>
      <c r="P2492" s="107"/>
      <c r="Q2492" s="87" t="s">
        <v>79</v>
      </c>
      <c r="R2492" s="87"/>
      <c r="S2492" s="87"/>
      <c r="T2492" s="87"/>
      <c r="U2492" s="87"/>
      <c r="V2492" s="86" t="s">
        <v>79</v>
      </c>
      <c r="W2492" s="75"/>
      <c r="X2492" s="102" t="s">
        <v>79</v>
      </c>
      <c r="Y2492" s="63" t="str">
        <f>IFERROR(IF(VLOOKUP(X2492,Listor!$T$6:$U$7,2,FALSE)&lt;O2492,TRUE),"")</f>
        <v/>
      </c>
      <c r="Z2492" s="87"/>
      <c r="AA2492" s="104"/>
    </row>
    <row r="2493" spans="2:27" x14ac:dyDescent="0.25">
      <c r="B2493" s="68" t="s">
        <v>68</v>
      </c>
      <c r="C2493" s="80" t="str">
        <f>IFERROR(VLOOKUP(B2493,Listor!$A$6:$B$62,2,FALSE),"")</f>
        <v/>
      </c>
      <c r="D2493" s="80" t="str">
        <f>IFERROR(VLOOKUP(B2493,Listor!$A$6:$C$62,3,FALSE),"")</f>
        <v/>
      </c>
      <c r="E2493" s="110" t="s">
        <v>79</v>
      </c>
      <c r="F2493" s="66"/>
      <c r="G2493" s="35" t="str">
        <f>IFERROR(VLOOKUP(B2493,Listor!$A$6:$G$62,7,FALSE),"")</f>
        <v/>
      </c>
      <c r="H2493" s="63" t="str">
        <f>IFERROR(VLOOKUP(B2493,Listor!$N$6:$O$47,2,FALSE),"")</f>
        <v/>
      </c>
      <c r="I2493" s="63" t="str">
        <f t="shared" si="118"/>
        <v/>
      </c>
      <c r="J2493" s="96" t="str">
        <f>IFERROR(VLOOKUP(B2493,Listor!$N$6:$P$47,3,FALSE)*I2493,"")</f>
        <v/>
      </c>
      <c r="K2493" s="81"/>
      <c r="L2493" s="88" t="str">
        <f>IFERROR((VLOOKUP(B2493,Listor!$N$6:$P$47,3,FALSE)*Biologiska!K2493)+(VLOOKUP(B2493,Listor!$N$6:$Q$47,4,FALSE)),"")</f>
        <v/>
      </c>
      <c r="M2493" s="63" t="str">
        <f t="shared" si="119"/>
        <v/>
      </c>
      <c r="N2493" s="75"/>
      <c r="O2493" s="84" t="str">
        <f t="shared" si="120"/>
        <v/>
      </c>
      <c r="P2493" s="107"/>
      <c r="Q2493" s="87" t="s">
        <v>79</v>
      </c>
      <c r="R2493" s="87"/>
      <c r="S2493" s="87"/>
      <c r="T2493" s="87"/>
      <c r="U2493" s="87"/>
      <c r="V2493" s="86" t="s">
        <v>79</v>
      </c>
      <c r="W2493" s="75"/>
      <c r="X2493" s="102" t="s">
        <v>79</v>
      </c>
      <c r="Y2493" s="63" t="str">
        <f>IFERROR(IF(VLOOKUP(X2493,Listor!$T$6:$U$7,2,FALSE)&lt;O2493,TRUE),"")</f>
        <v/>
      </c>
      <c r="Z2493" s="87"/>
      <c r="AA2493" s="104"/>
    </row>
    <row r="2494" spans="2:27" x14ac:dyDescent="0.25">
      <c r="B2494" s="68" t="s">
        <v>68</v>
      </c>
      <c r="C2494" s="80" t="str">
        <f>IFERROR(VLOOKUP(B2494,Listor!$A$6:$B$62,2,FALSE),"")</f>
        <v/>
      </c>
      <c r="D2494" s="80" t="str">
        <f>IFERROR(VLOOKUP(B2494,Listor!$A$6:$C$62,3,FALSE),"")</f>
        <v/>
      </c>
      <c r="E2494" s="110" t="s">
        <v>79</v>
      </c>
      <c r="F2494" s="66"/>
      <c r="G2494" s="35" t="str">
        <f>IFERROR(VLOOKUP(B2494,Listor!$A$6:$G$62,7,FALSE),"")</f>
        <v/>
      </c>
      <c r="H2494" s="63" t="str">
        <f>IFERROR(VLOOKUP(B2494,Listor!$N$6:$O$47,2,FALSE),"")</f>
        <v/>
      </c>
      <c r="I2494" s="63" t="str">
        <f t="shared" si="118"/>
        <v/>
      </c>
      <c r="J2494" s="96" t="str">
        <f>IFERROR(VLOOKUP(B2494,Listor!$N$6:$P$47,3,FALSE)*I2494,"")</f>
        <v/>
      </c>
      <c r="K2494" s="81"/>
      <c r="L2494" s="88" t="str">
        <f>IFERROR((VLOOKUP(B2494,Listor!$N$6:$P$47,3,FALSE)*Biologiska!K2494)+(VLOOKUP(B2494,Listor!$N$6:$Q$47,4,FALSE)),"")</f>
        <v/>
      </c>
      <c r="M2494" s="63" t="str">
        <f t="shared" si="119"/>
        <v/>
      </c>
      <c r="N2494" s="75"/>
      <c r="O2494" s="84" t="str">
        <f t="shared" si="120"/>
        <v/>
      </c>
      <c r="P2494" s="107"/>
      <c r="Q2494" s="87" t="s">
        <v>79</v>
      </c>
      <c r="R2494" s="87"/>
      <c r="S2494" s="87"/>
      <c r="T2494" s="87"/>
      <c r="U2494" s="87"/>
      <c r="V2494" s="86" t="s">
        <v>79</v>
      </c>
      <c r="W2494" s="75"/>
      <c r="X2494" s="102" t="s">
        <v>79</v>
      </c>
      <c r="Y2494" s="63" t="str">
        <f>IFERROR(IF(VLOOKUP(X2494,Listor!$T$6:$U$7,2,FALSE)&lt;O2494,TRUE),"")</f>
        <v/>
      </c>
      <c r="Z2494" s="87"/>
      <c r="AA2494" s="104"/>
    </row>
    <row r="2495" spans="2:27" x14ac:dyDescent="0.25">
      <c r="B2495" s="68" t="s">
        <v>68</v>
      </c>
      <c r="C2495" s="80" t="str">
        <f>IFERROR(VLOOKUP(B2495,Listor!$A$6:$B$62,2,FALSE),"")</f>
        <v/>
      </c>
      <c r="D2495" s="80" t="str">
        <f>IFERROR(VLOOKUP(B2495,Listor!$A$6:$C$62,3,FALSE),"")</f>
        <v/>
      </c>
      <c r="E2495" s="110" t="s">
        <v>79</v>
      </c>
      <c r="F2495" s="66"/>
      <c r="G2495" s="35" t="str">
        <f>IFERROR(VLOOKUP(B2495,Listor!$A$6:$G$62,7,FALSE),"")</f>
        <v/>
      </c>
      <c r="H2495" s="63" t="str">
        <f>IFERROR(VLOOKUP(B2495,Listor!$N$6:$O$47,2,FALSE),"")</f>
        <v/>
      </c>
      <c r="I2495" s="63" t="str">
        <f t="shared" si="118"/>
        <v/>
      </c>
      <c r="J2495" s="96" t="str">
        <f>IFERROR(VLOOKUP(B2495,Listor!$N$6:$P$47,3,FALSE)*I2495,"")</f>
        <v/>
      </c>
      <c r="K2495" s="81"/>
      <c r="L2495" s="88" t="str">
        <f>IFERROR((VLOOKUP(B2495,Listor!$N$6:$P$47,3,FALSE)*Biologiska!K2495)+(VLOOKUP(B2495,Listor!$N$6:$Q$47,4,FALSE)),"")</f>
        <v/>
      </c>
      <c r="M2495" s="63" t="str">
        <f t="shared" si="119"/>
        <v/>
      </c>
      <c r="N2495" s="75"/>
      <c r="O2495" s="84" t="str">
        <f t="shared" si="120"/>
        <v/>
      </c>
      <c r="P2495" s="107"/>
      <c r="Q2495" s="87" t="s">
        <v>79</v>
      </c>
      <c r="R2495" s="87"/>
      <c r="S2495" s="87"/>
      <c r="T2495" s="87"/>
      <c r="U2495" s="87"/>
      <c r="V2495" s="86" t="s">
        <v>79</v>
      </c>
      <c r="W2495" s="75"/>
      <c r="X2495" s="102" t="s">
        <v>79</v>
      </c>
      <c r="Y2495" s="63" t="str">
        <f>IFERROR(IF(VLOOKUP(X2495,Listor!$T$6:$U$7,2,FALSE)&lt;O2495,TRUE),"")</f>
        <v/>
      </c>
      <c r="Z2495" s="87"/>
      <c r="AA2495" s="104"/>
    </row>
    <row r="2496" spans="2:27" x14ac:dyDescent="0.25">
      <c r="B2496" s="68" t="s">
        <v>68</v>
      </c>
      <c r="C2496" s="80" t="str">
        <f>IFERROR(VLOOKUP(B2496,Listor!$A$6:$B$62,2,FALSE),"")</f>
        <v/>
      </c>
      <c r="D2496" s="80" t="str">
        <f>IFERROR(VLOOKUP(B2496,Listor!$A$6:$C$62,3,FALSE),"")</f>
        <v/>
      </c>
      <c r="E2496" s="110" t="s">
        <v>79</v>
      </c>
      <c r="F2496" s="66"/>
      <c r="G2496" s="35" t="str">
        <f>IFERROR(VLOOKUP(B2496,Listor!$A$6:$G$62,7,FALSE),"")</f>
        <v/>
      </c>
      <c r="H2496" s="63" t="str">
        <f>IFERROR(VLOOKUP(B2496,Listor!$N$6:$O$47,2,FALSE),"")</f>
        <v/>
      </c>
      <c r="I2496" s="63" t="str">
        <f t="shared" si="118"/>
        <v/>
      </c>
      <c r="J2496" s="96" t="str">
        <f>IFERROR(VLOOKUP(B2496,Listor!$N$6:$P$47,3,FALSE)*I2496,"")</f>
        <v/>
      </c>
      <c r="K2496" s="81"/>
      <c r="L2496" s="88" t="str">
        <f>IFERROR((VLOOKUP(B2496,Listor!$N$6:$P$47,3,FALSE)*Biologiska!K2496)+(VLOOKUP(B2496,Listor!$N$6:$Q$47,4,FALSE)),"")</f>
        <v/>
      </c>
      <c r="M2496" s="63" t="str">
        <f t="shared" si="119"/>
        <v/>
      </c>
      <c r="N2496" s="75"/>
      <c r="O2496" s="84" t="str">
        <f t="shared" si="120"/>
        <v/>
      </c>
      <c r="P2496" s="107"/>
      <c r="Q2496" s="87" t="s">
        <v>79</v>
      </c>
      <c r="R2496" s="87"/>
      <c r="S2496" s="87"/>
      <c r="T2496" s="87"/>
      <c r="U2496" s="87"/>
      <c r="V2496" s="86" t="s">
        <v>79</v>
      </c>
      <c r="W2496" s="75"/>
      <c r="X2496" s="102" t="s">
        <v>79</v>
      </c>
      <c r="Y2496" s="63" t="str">
        <f>IFERROR(IF(VLOOKUP(X2496,Listor!$T$6:$U$7,2,FALSE)&lt;O2496,TRUE),"")</f>
        <v/>
      </c>
      <c r="Z2496" s="87"/>
      <c r="AA2496" s="104"/>
    </row>
    <row r="2497" spans="2:27" x14ac:dyDescent="0.25">
      <c r="B2497" s="68" t="s">
        <v>68</v>
      </c>
      <c r="C2497" s="80" t="str">
        <f>IFERROR(VLOOKUP(B2497,Listor!$A$6:$B$62,2,FALSE),"")</f>
        <v/>
      </c>
      <c r="D2497" s="80" t="str">
        <f>IFERROR(VLOOKUP(B2497,Listor!$A$6:$C$62,3,FALSE),"")</f>
        <v/>
      </c>
      <c r="E2497" s="110" t="s">
        <v>79</v>
      </c>
      <c r="F2497" s="66"/>
      <c r="G2497" s="35" t="str">
        <f>IFERROR(VLOOKUP(B2497,Listor!$A$6:$G$62,7,FALSE),"")</f>
        <v/>
      </c>
      <c r="H2497" s="63" t="str">
        <f>IFERROR(VLOOKUP(B2497,Listor!$N$6:$O$47,2,FALSE),"")</f>
        <v/>
      </c>
      <c r="I2497" s="63" t="str">
        <f t="shared" si="118"/>
        <v/>
      </c>
      <c r="J2497" s="96" t="str">
        <f>IFERROR(VLOOKUP(B2497,Listor!$N$6:$P$47,3,FALSE)*I2497,"")</f>
        <v/>
      </c>
      <c r="K2497" s="81"/>
      <c r="L2497" s="88" t="str">
        <f>IFERROR((VLOOKUP(B2497,Listor!$N$6:$P$47,3,FALSE)*Biologiska!K2497)+(VLOOKUP(B2497,Listor!$N$6:$Q$47,4,FALSE)),"")</f>
        <v/>
      </c>
      <c r="M2497" s="63" t="str">
        <f t="shared" si="119"/>
        <v/>
      </c>
      <c r="N2497" s="75"/>
      <c r="O2497" s="84" t="str">
        <f t="shared" si="120"/>
        <v/>
      </c>
      <c r="P2497" s="107"/>
      <c r="Q2497" s="87" t="s">
        <v>79</v>
      </c>
      <c r="R2497" s="87"/>
      <c r="S2497" s="87"/>
      <c r="T2497" s="87"/>
      <c r="U2497" s="87"/>
      <c r="V2497" s="86" t="s">
        <v>79</v>
      </c>
      <c r="W2497" s="75"/>
      <c r="X2497" s="102" t="s">
        <v>79</v>
      </c>
      <c r="Y2497" s="63" t="str">
        <f>IFERROR(IF(VLOOKUP(X2497,Listor!$T$6:$U$7,2,FALSE)&lt;O2497,TRUE),"")</f>
        <v/>
      </c>
      <c r="Z2497" s="87"/>
      <c r="AA2497" s="104"/>
    </row>
    <row r="2498" spans="2:27" x14ac:dyDescent="0.25">
      <c r="B2498" s="68" t="s">
        <v>68</v>
      </c>
      <c r="C2498" s="80" t="str">
        <f>IFERROR(VLOOKUP(B2498,Listor!$A$6:$B$62,2,FALSE),"")</f>
        <v/>
      </c>
      <c r="D2498" s="80" t="str">
        <f>IFERROR(VLOOKUP(B2498,Listor!$A$6:$C$62,3,FALSE),"")</f>
        <v/>
      </c>
      <c r="E2498" s="110" t="s">
        <v>79</v>
      </c>
      <c r="F2498" s="66"/>
      <c r="G2498" s="35" t="str">
        <f>IFERROR(VLOOKUP(B2498,Listor!$A$6:$G$62,7,FALSE),"")</f>
        <v/>
      </c>
      <c r="H2498" s="63" t="str">
        <f>IFERROR(VLOOKUP(B2498,Listor!$N$6:$O$47,2,FALSE),"")</f>
        <v/>
      </c>
      <c r="I2498" s="63" t="str">
        <f t="shared" si="118"/>
        <v/>
      </c>
      <c r="J2498" s="96" t="str">
        <f>IFERROR(VLOOKUP(B2498,Listor!$N$6:$P$47,3,FALSE)*I2498,"")</f>
        <v/>
      </c>
      <c r="K2498" s="81"/>
      <c r="L2498" s="88" t="str">
        <f>IFERROR((VLOOKUP(B2498,Listor!$N$6:$P$47,3,FALSE)*Biologiska!K2498)+(VLOOKUP(B2498,Listor!$N$6:$Q$47,4,FALSE)),"")</f>
        <v/>
      </c>
      <c r="M2498" s="63" t="str">
        <f t="shared" si="119"/>
        <v/>
      </c>
      <c r="N2498" s="75"/>
      <c r="O2498" s="84" t="str">
        <f t="shared" si="120"/>
        <v/>
      </c>
      <c r="P2498" s="107"/>
      <c r="Q2498" s="87" t="s">
        <v>79</v>
      </c>
      <c r="R2498" s="87"/>
      <c r="S2498" s="87"/>
      <c r="T2498" s="87"/>
      <c r="U2498" s="87"/>
      <c r="V2498" s="86" t="s">
        <v>79</v>
      </c>
      <c r="W2498" s="75"/>
      <c r="X2498" s="102" t="s">
        <v>79</v>
      </c>
      <c r="Y2498" s="63" t="str">
        <f>IFERROR(IF(VLOOKUP(X2498,Listor!$T$6:$U$7,2,FALSE)&lt;O2498,TRUE),"")</f>
        <v/>
      </c>
      <c r="Z2498" s="87"/>
      <c r="AA2498" s="104"/>
    </row>
    <row r="2499" spans="2:27" x14ac:dyDescent="0.25">
      <c r="B2499" s="68" t="s">
        <v>68</v>
      </c>
      <c r="C2499" s="80" t="str">
        <f>IFERROR(VLOOKUP(B2499,Listor!$A$6:$B$62,2,FALSE),"")</f>
        <v/>
      </c>
      <c r="D2499" s="80" t="str">
        <f>IFERROR(VLOOKUP(B2499,Listor!$A$6:$C$62,3,FALSE),"")</f>
        <v/>
      </c>
      <c r="E2499" s="110" t="s">
        <v>79</v>
      </c>
      <c r="F2499" s="66"/>
      <c r="G2499" s="35" t="str">
        <f>IFERROR(VLOOKUP(B2499,Listor!$A$6:$G$62,7,FALSE),"")</f>
        <v/>
      </c>
      <c r="H2499" s="63" t="str">
        <f>IFERROR(VLOOKUP(B2499,Listor!$N$6:$O$47,2,FALSE),"")</f>
        <v/>
      </c>
      <c r="I2499" s="63" t="str">
        <f t="shared" si="118"/>
        <v/>
      </c>
      <c r="J2499" s="96" t="str">
        <f>IFERROR(VLOOKUP(B2499,Listor!$N$6:$P$47,3,FALSE)*I2499,"")</f>
        <v/>
      </c>
      <c r="K2499" s="81"/>
      <c r="L2499" s="88" t="str">
        <f>IFERROR((VLOOKUP(B2499,Listor!$N$6:$P$47,3,FALSE)*Biologiska!K2499)+(VLOOKUP(B2499,Listor!$N$6:$Q$47,4,FALSE)),"")</f>
        <v/>
      </c>
      <c r="M2499" s="63" t="str">
        <f t="shared" si="119"/>
        <v/>
      </c>
      <c r="N2499" s="75"/>
      <c r="O2499" s="84" t="str">
        <f t="shared" si="120"/>
        <v/>
      </c>
      <c r="P2499" s="107"/>
      <c r="Q2499" s="87" t="s">
        <v>79</v>
      </c>
      <c r="R2499" s="87"/>
      <c r="S2499" s="87"/>
      <c r="T2499" s="87"/>
      <c r="U2499" s="87"/>
      <c r="V2499" s="86" t="s">
        <v>79</v>
      </c>
      <c r="W2499" s="75"/>
      <c r="X2499" s="102" t="s">
        <v>79</v>
      </c>
      <c r="Y2499" s="63" t="str">
        <f>IFERROR(IF(VLOOKUP(X2499,Listor!$T$6:$U$7,2,FALSE)&lt;O2499,TRUE),"")</f>
        <v/>
      </c>
      <c r="Z2499" s="87"/>
      <c r="AA2499" s="104"/>
    </row>
    <row r="2500" spans="2:27" x14ac:dyDescent="0.25">
      <c r="B2500" s="68" t="s">
        <v>68</v>
      </c>
      <c r="C2500" s="80" t="str">
        <f>IFERROR(VLOOKUP(B2500,Listor!$A$6:$B$62,2,FALSE),"")</f>
        <v/>
      </c>
      <c r="D2500" s="80" t="str">
        <f>IFERROR(VLOOKUP(B2500,Listor!$A$6:$C$62,3,FALSE),"")</f>
        <v/>
      </c>
      <c r="E2500" s="110" t="s">
        <v>79</v>
      </c>
      <c r="F2500" s="66"/>
      <c r="G2500" s="35" t="str">
        <f>IFERROR(VLOOKUP(B2500,Listor!$A$6:$G$62,7,FALSE),"")</f>
        <v/>
      </c>
      <c r="H2500" s="63" t="str">
        <f>IFERROR(VLOOKUP(B2500,Listor!$N$6:$O$47,2,FALSE),"")</f>
        <v/>
      </c>
      <c r="I2500" s="63" t="str">
        <f t="shared" si="118"/>
        <v/>
      </c>
      <c r="J2500" s="96" t="str">
        <f>IFERROR(VLOOKUP(B2500,Listor!$N$6:$P$47,3,FALSE)*I2500,"")</f>
        <v/>
      </c>
      <c r="K2500" s="81"/>
      <c r="L2500" s="88" t="str">
        <f>IFERROR((VLOOKUP(B2500,Listor!$N$6:$P$47,3,FALSE)*Biologiska!K2500)+(VLOOKUP(B2500,Listor!$N$6:$Q$47,4,FALSE)),"")</f>
        <v/>
      </c>
      <c r="M2500" s="63" t="str">
        <f t="shared" si="119"/>
        <v/>
      </c>
      <c r="N2500" s="75"/>
      <c r="O2500" s="84" t="str">
        <f t="shared" si="120"/>
        <v/>
      </c>
      <c r="P2500" s="107"/>
      <c r="Q2500" s="87" t="s">
        <v>79</v>
      </c>
      <c r="R2500" s="87"/>
      <c r="S2500" s="87"/>
      <c r="T2500" s="87"/>
      <c r="U2500" s="87"/>
      <c r="V2500" s="86" t="s">
        <v>79</v>
      </c>
      <c r="W2500" s="75"/>
      <c r="X2500" s="102" t="s">
        <v>79</v>
      </c>
      <c r="Y2500" s="63" t="str">
        <f>IFERROR(IF(VLOOKUP(X2500,Listor!$T$6:$U$7,2,FALSE)&lt;O2500,TRUE),"")</f>
        <v/>
      </c>
      <c r="Z2500" s="87"/>
      <c r="AA2500" s="104"/>
    </row>
    <row r="2501" spans="2:27" x14ac:dyDescent="0.25">
      <c r="B2501" s="68" t="s">
        <v>68</v>
      </c>
      <c r="C2501" s="80" t="str">
        <f>IFERROR(VLOOKUP(B2501,Listor!$A$6:$B$62,2,FALSE),"")</f>
        <v/>
      </c>
      <c r="D2501" s="80" t="str">
        <f>IFERROR(VLOOKUP(B2501,Listor!$A$6:$C$62,3,FALSE),"")</f>
        <v/>
      </c>
      <c r="E2501" s="110" t="s">
        <v>79</v>
      </c>
      <c r="F2501" s="66"/>
      <c r="G2501" s="35" t="str">
        <f>IFERROR(VLOOKUP(B2501,Listor!$A$6:$G$62,7,FALSE),"")</f>
        <v/>
      </c>
      <c r="H2501" s="63" t="str">
        <f>IFERROR(VLOOKUP(B2501,Listor!$N$6:$O$47,2,FALSE),"")</f>
        <v/>
      </c>
      <c r="I2501" s="63" t="str">
        <f t="shared" si="118"/>
        <v/>
      </c>
      <c r="J2501" s="96" t="str">
        <f>IFERROR(VLOOKUP(B2501,Listor!$N$6:$P$47,3,FALSE)*I2501,"")</f>
        <v/>
      </c>
      <c r="K2501" s="81"/>
      <c r="L2501" s="88" t="str">
        <f>IFERROR((VLOOKUP(B2501,Listor!$N$6:$P$47,3,FALSE)*Biologiska!K2501)+(VLOOKUP(B2501,Listor!$N$6:$Q$47,4,FALSE)),"")</f>
        <v/>
      </c>
      <c r="M2501" s="63" t="str">
        <f t="shared" si="119"/>
        <v/>
      </c>
      <c r="N2501" s="75"/>
      <c r="O2501" s="84" t="str">
        <f t="shared" si="120"/>
        <v/>
      </c>
      <c r="P2501" s="107"/>
      <c r="Q2501" s="87" t="s">
        <v>79</v>
      </c>
      <c r="R2501" s="87"/>
      <c r="S2501" s="87"/>
      <c r="T2501" s="87"/>
      <c r="U2501" s="87"/>
      <c r="V2501" s="86" t="s">
        <v>79</v>
      </c>
      <c r="W2501" s="75"/>
      <c r="X2501" s="102" t="s">
        <v>79</v>
      </c>
      <c r="Y2501" s="63" t="str">
        <f>IFERROR(IF(VLOOKUP(X2501,Listor!$T$6:$U$7,2,FALSE)&lt;O2501,TRUE),"")</f>
        <v/>
      </c>
      <c r="Z2501" s="87"/>
      <c r="AA2501" s="104"/>
    </row>
    <row r="2502" spans="2:27" x14ac:dyDescent="0.25">
      <c r="B2502" s="68" t="s">
        <v>68</v>
      </c>
      <c r="C2502" s="80" t="str">
        <f>IFERROR(VLOOKUP(B2502,Listor!$A$6:$B$62,2,FALSE),"")</f>
        <v/>
      </c>
      <c r="D2502" s="80" t="str">
        <f>IFERROR(VLOOKUP(B2502,Listor!$A$6:$C$62,3,FALSE),"")</f>
        <v/>
      </c>
      <c r="E2502" s="110" t="s">
        <v>79</v>
      </c>
      <c r="F2502" s="66"/>
      <c r="G2502" s="35" t="str">
        <f>IFERROR(VLOOKUP(B2502,Listor!$A$6:$G$62,7,FALSE),"")</f>
        <v/>
      </c>
      <c r="H2502" s="63" t="str">
        <f>IFERROR(VLOOKUP(B2502,Listor!$N$6:$O$47,2,FALSE),"")</f>
        <v/>
      </c>
      <c r="I2502" s="63" t="str">
        <f t="shared" si="118"/>
        <v/>
      </c>
      <c r="J2502" s="96" t="str">
        <f>IFERROR(VLOOKUP(B2502,Listor!$N$6:$P$47,3,FALSE)*I2502,"")</f>
        <v/>
      </c>
      <c r="K2502" s="81"/>
      <c r="L2502" s="88" t="str">
        <f>IFERROR((VLOOKUP(B2502,Listor!$N$6:$P$47,3,FALSE)*Biologiska!K2502)+(VLOOKUP(B2502,Listor!$N$6:$Q$47,4,FALSE)),"")</f>
        <v/>
      </c>
      <c r="M2502" s="63" t="str">
        <f t="shared" si="119"/>
        <v/>
      </c>
      <c r="N2502" s="75"/>
      <c r="O2502" s="84" t="str">
        <f t="shared" si="120"/>
        <v/>
      </c>
      <c r="P2502" s="107"/>
      <c r="Q2502" s="87" t="s">
        <v>79</v>
      </c>
      <c r="R2502" s="87"/>
      <c r="S2502" s="87"/>
      <c r="T2502" s="87"/>
      <c r="U2502" s="87"/>
      <c r="V2502" s="86" t="s">
        <v>79</v>
      </c>
      <c r="W2502" s="75"/>
      <c r="X2502" s="102" t="s">
        <v>79</v>
      </c>
      <c r="Y2502" s="63" t="str">
        <f>IFERROR(IF(VLOOKUP(X2502,Listor!$T$6:$U$7,2,FALSE)&lt;O2502,TRUE),"")</f>
        <v/>
      </c>
      <c r="Z2502" s="87"/>
      <c r="AA2502" s="104"/>
    </row>
    <row r="2503" spans="2:27" x14ac:dyDescent="0.25">
      <c r="B2503" s="68" t="s">
        <v>68</v>
      </c>
      <c r="C2503" s="80" t="str">
        <f>IFERROR(VLOOKUP(B2503,Listor!$A$6:$B$62,2,FALSE),"")</f>
        <v/>
      </c>
      <c r="D2503" s="80" t="str">
        <f>IFERROR(VLOOKUP(B2503,Listor!$A$6:$C$62,3,FALSE),"")</f>
        <v/>
      </c>
      <c r="E2503" s="110" t="s">
        <v>79</v>
      </c>
      <c r="F2503" s="66"/>
      <c r="G2503" s="35" t="str">
        <f>IFERROR(VLOOKUP(B2503,Listor!$A$6:$G$62,7,FALSE),"")</f>
        <v/>
      </c>
      <c r="H2503" s="63" t="str">
        <f>IFERROR(VLOOKUP(B2503,Listor!$N$6:$O$47,2,FALSE),"")</f>
        <v/>
      </c>
      <c r="I2503" s="63" t="str">
        <f t="shared" si="118"/>
        <v/>
      </c>
      <c r="J2503" s="96" t="str">
        <f>IFERROR(VLOOKUP(B2503,Listor!$N$6:$P$47,3,FALSE)*I2503,"")</f>
        <v/>
      </c>
      <c r="K2503" s="81"/>
      <c r="L2503" s="88" t="str">
        <f>IFERROR((VLOOKUP(B2503,Listor!$N$6:$P$47,3,FALSE)*Biologiska!K2503)+(VLOOKUP(B2503,Listor!$N$6:$Q$47,4,FALSE)),"")</f>
        <v/>
      </c>
      <c r="M2503" s="63" t="str">
        <f t="shared" si="119"/>
        <v/>
      </c>
      <c r="N2503" s="75"/>
      <c r="O2503" s="84" t="str">
        <f t="shared" si="120"/>
        <v/>
      </c>
      <c r="P2503" s="107"/>
      <c r="Q2503" s="87" t="s">
        <v>79</v>
      </c>
      <c r="R2503" s="87"/>
      <c r="S2503" s="87"/>
      <c r="T2503" s="87"/>
      <c r="U2503" s="87"/>
      <c r="V2503" s="86" t="s">
        <v>79</v>
      </c>
      <c r="W2503" s="75"/>
      <c r="X2503" s="102" t="s">
        <v>79</v>
      </c>
      <c r="Y2503" s="63" t="str">
        <f>IFERROR(IF(VLOOKUP(X2503,Listor!$T$6:$U$7,2,FALSE)&lt;O2503,TRUE),"")</f>
        <v/>
      </c>
      <c r="Z2503" s="87"/>
      <c r="AA2503" s="104"/>
    </row>
    <row r="2504" spans="2:27" x14ac:dyDescent="0.25">
      <c r="B2504" s="68" t="s">
        <v>68</v>
      </c>
      <c r="C2504" s="80" t="str">
        <f>IFERROR(VLOOKUP(B2504,Listor!$A$6:$B$62,2,FALSE),"")</f>
        <v/>
      </c>
      <c r="D2504" s="80" t="str">
        <f>IFERROR(VLOOKUP(B2504,Listor!$A$6:$C$62,3,FALSE),"")</f>
        <v/>
      </c>
      <c r="E2504" s="110" t="s">
        <v>79</v>
      </c>
      <c r="F2504" s="66"/>
      <c r="G2504" s="35" t="str">
        <f>IFERROR(VLOOKUP(B2504,Listor!$A$6:$G$62,7,FALSE),"")</f>
        <v/>
      </c>
      <c r="H2504" s="63" t="str">
        <f>IFERROR(VLOOKUP(B2504,Listor!$N$6:$O$47,2,FALSE),"")</f>
        <v/>
      </c>
      <c r="I2504" s="63" t="str">
        <f t="shared" si="118"/>
        <v/>
      </c>
      <c r="J2504" s="96" t="str">
        <f>IFERROR(VLOOKUP(B2504,Listor!$N$6:$P$47,3,FALSE)*I2504,"")</f>
        <v/>
      </c>
      <c r="K2504" s="81"/>
      <c r="L2504" s="88" t="str">
        <f>IFERROR((VLOOKUP(B2504,Listor!$N$6:$P$47,3,FALSE)*Biologiska!K2504)+(VLOOKUP(B2504,Listor!$N$6:$Q$47,4,FALSE)),"")</f>
        <v/>
      </c>
      <c r="M2504" s="63" t="str">
        <f t="shared" si="119"/>
        <v/>
      </c>
      <c r="N2504" s="75"/>
      <c r="O2504" s="84" t="str">
        <f t="shared" si="120"/>
        <v/>
      </c>
      <c r="P2504" s="107"/>
      <c r="Q2504" s="87" t="s">
        <v>79</v>
      </c>
      <c r="R2504" s="87"/>
      <c r="S2504" s="87"/>
      <c r="T2504" s="87"/>
      <c r="U2504" s="87"/>
      <c r="V2504" s="86" t="s">
        <v>79</v>
      </c>
      <c r="W2504" s="75"/>
      <c r="X2504" s="102" t="s">
        <v>79</v>
      </c>
      <c r="Y2504" s="63" t="str">
        <f>IFERROR(IF(VLOOKUP(X2504,Listor!$T$6:$U$7,2,FALSE)&lt;O2504,TRUE),"")</f>
        <v/>
      </c>
      <c r="Z2504" s="87"/>
      <c r="AA2504" s="104"/>
    </row>
    <row r="2505" spans="2:27" x14ac:dyDescent="0.25">
      <c r="B2505" s="68" t="s">
        <v>68</v>
      </c>
      <c r="C2505" s="80" t="str">
        <f>IFERROR(VLOOKUP(B2505,Listor!$A$6:$B$62,2,FALSE),"")</f>
        <v/>
      </c>
      <c r="D2505" s="80" t="str">
        <f>IFERROR(VLOOKUP(B2505,Listor!$A$6:$C$62,3,FALSE),"")</f>
        <v/>
      </c>
      <c r="E2505" s="110" t="s">
        <v>79</v>
      </c>
      <c r="F2505" s="66"/>
      <c r="G2505" s="35" t="str">
        <f>IFERROR(VLOOKUP(B2505,Listor!$A$6:$G$62,7,FALSE),"")</f>
        <v/>
      </c>
      <c r="H2505" s="63" t="str">
        <f>IFERROR(VLOOKUP(B2505,Listor!$N$6:$O$47,2,FALSE),"")</f>
        <v/>
      </c>
      <c r="I2505" s="63" t="str">
        <f t="shared" si="118"/>
        <v/>
      </c>
      <c r="J2505" s="96" t="str">
        <f>IFERROR(VLOOKUP(B2505,Listor!$N$6:$P$47,3,FALSE)*I2505,"")</f>
        <v/>
      </c>
      <c r="K2505" s="81"/>
      <c r="L2505" s="88" t="str">
        <f>IFERROR((VLOOKUP(B2505,Listor!$N$6:$P$47,3,FALSE)*Biologiska!K2505)+(VLOOKUP(B2505,Listor!$N$6:$Q$47,4,FALSE)),"")</f>
        <v/>
      </c>
      <c r="M2505" s="63" t="str">
        <f t="shared" si="119"/>
        <v/>
      </c>
      <c r="N2505" s="75"/>
      <c r="O2505" s="84" t="str">
        <f t="shared" si="120"/>
        <v/>
      </c>
      <c r="P2505" s="107"/>
      <c r="Q2505" s="87" t="s">
        <v>79</v>
      </c>
      <c r="R2505" s="87"/>
      <c r="S2505" s="87"/>
      <c r="T2505" s="87"/>
      <c r="U2505" s="87"/>
      <c r="V2505" s="86" t="s">
        <v>79</v>
      </c>
      <c r="W2505" s="75"/>
      <c r="X2505" s="102" t="s">
        <v>79</v>
      </c>
      <c r="Y2505" s="63" t="str">
        <f>IFERROR(IF(VLOOKUP(X2505,Listor!$T$6:$U$7,2,FALSE)&lt;O2505,TRUE),"")</f>
        <v/>
      </c>
      <c r="Z2505" s="87"/>
      <c r="AA2505" s="104"/>
    </row>
    <row r="2506" spans="2:27" x14ac:dyDescent="0.25">
      <c r="B2506" s="68" t="s">
        <v>68</v>
      </c>
      <c r="C2506" s="80" t="str">
        <f>IFERROR(VLOOKUP(B2506,Listor!$A$6:$B$62,2,FALSE),"")</f>
        <v/>
      </c>
      <c r="D2506" s="80" t="str">
        <f>IFERROR(VLOOKUP(B2506,Listor!$A$6:$C$62,3,FALSE),"")</f>
        <v/>
      </c>
      <c r="E2506" s="110" t="s">
        <v>79</v>
      </c>
      <c r="F2506" s="66"/>
      <c r="G2506" s="35" t="str">
        <f>IFERROR(VLOOKUP(B2506,Listor!$A$6:$G$62,7,FALSE),"")</f>
        <v/>
      </c>
      <c r="H2506" s="63" t="str">
        <f>IFERROR(VLOOKUP(B2506,Listor!$N$6:$O$47,2,FALSE),"")</f>
        <v/>
      </c>
      <c r="I2506" s="63" t="str">
        <f t="shared" si="118"/>
        <v/>
      </c>
      <c r="J2506" s="96" t="str">
        <f>IFERROR(VLOOKUP(B2506,Listor!$N$6:$P$47,3,FALSE)*I2506,"")</f>
        <v/>
      </c>
      <c r="K2506" s="81"/>
      <c r="L2506" s="88" t="str">
        <f>IFERROR((VLOOKUP(B2506,Listor!$N$6:$P$47,3,FALSE)*Biologiska!K2506)+(VLOOKUP(B2506,Listor!$N$6:$Q$47,4,FALSE)),"")</f>
        <v/>
      </c>
      <c r="M2506" s="63" t="str">
        <f t="shared" si="119"/>
        <v/>
      </c>
      <c r="N2506" s="75"/>
      <c r="O2506" s="84" t="str">
        <f t="shared" si="120"/>
        <v/>
      </c>
      <c r="P2506" s="107"/>
      <c r="Q2506" s="87" t="s">
        <v>79</v>
      </c>
      <c r="R2506" s="87"/>
      <c r="S2506" s="87"/>
      <c r="T2506" s="87"/>
      <c r="U2506" s="87"/>
      <c r="V2506" s="86" t="s">
        <v>79</v>
      </c>
      <c r="W2506" s="75"/>
      <c r="X2506" s="102" t="s">
        <v>79</v>
      </c>
      <c r="Y2506" s="63" t="str">
        <f>IFERROR(IF(VLOOKUP(X2506,Listor!$T$6:$U$7,2,FALSE)&lt;O2506,TRUE),"")</f>
        <v/>
      </c>
      <c r="Z2506" s="87"/>
      <c r="AA2506" s="104"/>
    </row>
    <row r="2507" spans="2:27" x14ac:dyDescent="0.25">
      <c r="B2507" s="68" t="s">
        <v>68</v>
      </c>
      <c r="C2507" s="80" t="str">
        <f>IFERROR(VLOOKUP(B2507,Listor!$A$6:$B$62,2,FALSE),"")</f>
        <v/>
      </c>
      <c r="D2507" s="80" t="str">
        <f>IFERROR(VLOOKUP(B2507,Listor!$A$6:$C$62,3,FALSE),"")</f>
        <v/>
      </c>
      <c r="E2507" s="110" t="s">
        <v>79</v>
      </c>
      <c r="F2507" s="66"/>
      <c r="G2507" s="35" t="str">
        <f>IFERROR(VLOOKUP(B2507,Listor!$A$6:$G$62,7,FALSE),"")</f>
        <v/>
      </c>
      <c r="H2507" s="63" t="str">
        <f>IFERROR(VLOOKUP(B2507,Listor!$N$6:$O$47,2,FALSE),"")</f>
        <v/>
      </c>
      <c r="I2507" s="63" t="str">
        <f t="shared" si="118"/>
        <v/>
      </c>
      <c r="J2507" s="96" t="str">
        <f>IFERROR(VLOOKUP(B2507,Listor!$N$6:$P$47,3,FALSE)*I2507,"")</f>
        <v/>
      </c>
      <c r="K2507" s="81"/>
      <c r="L2507" s="88" t="str">
        <f>IFERROR((VLOOKUP(B2507,Listor!$N$6:$P$47,3,FALSE)*Biologiska!K2507)+(VLOOKUP(B2507,Listor!$N$6:$Q$47,4,FALSE)),"")</f>
        <v/>
      </c>
      <c r="M2507" s="63" t="str">
        <f t="shared" si="119"/>
        <v/>
      </c>
      <c r="N2507" s="75"/>
      <c r="O2507" s="84" t="str">
        <f t="shared" si="120"/>
        <v/>
      </c>
      <c r="P2507" s="107"/>
      <c r="Q2507" s="87" t="s">
        <v>79</v>
      </c>
      <c r="R2507" s="87"/>
      <c r="S2507" s="87"/>
      <c r="T2507" s="87"/>
      <c r="U2507" s="87"/>
      <c r="V2507" s="86" t="s">
        <v>79</v>
      </c>
      <c r="W2507" s="75"/>
      <c r="X2507" s="102" t="s">
        <v>79</v>
      </c>
      <c r="Y2507" s="63" t="str">
        <f>IFERROR(IF(VLOOKUP(X2507,Listor!$T$6:$U$7,2,FALSE)&lt;O2507,TRUE),"")</f>
        <v/>
      </c>
      <c r="Z2507" s="87"/>
      <c r="AA2507" s="104"/>
    </row>
    <row r="2508" spans="2:27" x14ac:dyDescent="0.25">
      <c r="B2508" s="68" t="s">
        <v>68</v>
      </c>
      <c r="C2508" s="80" t="str">
        <f>IFERROR(VLOOKUP(B2508,Listor!$A$6:$B$62,2,FALSE),"")</f>
        <v/>
      </c>
      <c r="D2508" s="80" t="str">
        <f>IFERROR(VLOOKUP(B2508,Listor!$A$6:$C$62,3,FALSE),"")</f>
        <v/>
      </c>
      <c r="E2508" s="110" t="s">
        <v>79</v>
      </c>
      <c r="F2508" s="66"/>
      <c r="G2508" s="35" t="str">
        <f>IFERROR(VLOOKUP(B2508,Listor!$A$6:$G$62,7,FALSE),"")</f>
        <v/>
      </c>
      <c r="H2508" s="63" t="str">
        <f>IFERROR(VLOOKUP(B2508,Listor!$N$6:$O$47,2,FALSE),"")</f>
        <v/>
      </c>
      <c r="I2508" s="63" t="str">
        <f t="shared" si="118"/>
        <v/>
      </c>
      <c r="J2508" s="96" t="str">
        <f>IFERROR(VLOOKUP(B2508,Listor!$N$6:$P$47,3,FALSE)*I2508,"")</f>
        <v/>
      </c>
      <c r="K2508" s="81"/>
      <c r="L2508" s="88" t="str">
        <f>IFERROR((VLOOKUP(B2508,Listor!$N$6:$P$47,3,FALSE)*Biologiska!K2508)+(VLOOKUP(B2508,Listor!$N$6:$Q$47,4,FALSE)),"")</f>
        <v/>
      </c>
      <c r="M2508" s="63" t="str">
        <f t="shared" si="119"/>
        <v/>
      </c>
      <c r="N2508" s="75"/>
      <c r="O2508" s="84" t="str">
        <f t="shared" si="120"/>
        <v/>
      </c>
      <c r="P2508" s="107"/>
      <c r="Q2508" s="87" t="s">
        <v>79</v>
      </c>
      <c r="R2508" s="87"/>
      <c r="S2508" s="87"/>
      <c r="T2508" s="87"/>
      <c r="U2508" s="87"/>
      <c r="V2508" s="86" t="s">
        <v>79</v>
      </c>
      <c r="W2508" s="75"/>
      <c r="X2508" s="102" t="s">
        <v>79</v>
      </c>
      <c r="Y2508" s="63" t="str">
        <f>IFERROR(IF(VLOOKUP(X2508,Listor!$T$6:$U$7,2,FALSE)&lt;O2508,TRUE),"")</f>
        <v/>
      </c>
      <c r="Z2508" s="87"/>
      <c r="AA2508" s="104"/>
    </row>
    <row r="2509" spans="2:27" x14ac:dyDescent="0.25">
      <c r="B2509" s="68" t="s">
        <v>68</v>
      </c>
      <c r="C2509" s="80" t="str">
        <f>IFERROR(VLOOKUP(B2509,Listor!$A$6:$B$62,2,FALSE),"")</f>
        <v/>
      </c>
      <c r="D2509" s="80" t="str">
        <f>IFERROR(VLOOKUP(B2509,Listor!$A$6:$C$62,3,FALSE),"")</f>
        <v/>
      </c>
      <c r="E2509" s="110" t="s">
        <v>79</v>
      </c>
      <c r="F2509" s="66"/>
      <c r="G2509" s="35" t="str">
        <f>IFERROR(VLOOKUP(B2509,Listor!$A$6:$G$62,7,FALSE),"")</f>
        <v/>
      </c>
      <c r="H2509" s="63" t="str">
        <f>IFERROR(VLOOKUP(B2509,Listor!$N$6:$O$47,2,FALSE),"")</f>
        <v/>
      </c>
      <c r="I2509" s="63" t="str">
        <f t="shared" si="118"/>
        <v/>
      </c>
      <c r="J2509" s="96" t="str">
        <f>IFERROR(VLOOKUP(B2509,Listor!$N$6:$P$47,3,FALSE)*I2509,"")</f>
        <v/>
      </c>
      <c r="K2509" s="81"/>
      <c r="L2509" s="88" t="str">
        <f>IFERROR((VLOOKUP(B2509,Listor!$N$6:$P$47,3,FALSE)*Biologiska!K2509)+(VLOOKUP(B2509,Listor!$N$6:$Q$47,4,FALSE)),"")</f>
        <v/>
      </c>
      <c r="M2509" s="63" t="str">
        <f t="shared" si="119"/>
        <v/>
      </c>
      <c r="N2509" s="75"/>
      <c r="O2509" s="84" t="str">
        <f t="shared" si="120"/>
        <v/>
      </c>
      <c r="P2509" s="107"/>
      <c r="Q2509" s="87" t="s">
        <v>79</v>
      </c>
      <c r="R2509" s="87"/>
      <c r="S2509" s="87"/>
      <c r="T2509" s="87"/>
      <c r="U2509" s="87"/>
      <c r="V2509" s="86" t="s">
        <v>79</v>
      </c>
      <c r="W2509" s="75"/>
      <c r="X2509" s="102" t="s">
        <v>79</v>
      </c>
      <c r="Y2509" s="63" t="str">
        <f>IFERROR(IF(VLOOKUP(X2509,Listor!$T$6:$U$7,2,FALSE)&lt;O2509,TRUE),"")</f>
        <v/>
      </c>
      <c r="Z2509" s="87"/>
      <c r="AA2509" s="104"/>
    </row>
    <row r="2510" spans="2:27" x14ac:dyDescent="0.25">
      <c r="B2510" s="68" t="s">
        <v>68</v>
      </c>
      <c r="C2510" s="80" t="str">
        <f>IFERROR(VLOOKUP(B2510,Listor!$A$6:$B$62,2,FALSE),"")</f>
        <v/>
      </c>
      <c r="D2510" s="80" t="str">
        <f>IFERROR(VLOOKUP(B2510,Listor!$A$6:$C$62,3,FALSE),"")</f>
        <v/>
      </c>
      <c r="E2510" s="110" t="s">
        <v>79</v>
      </c>
      <c r="F2510" s="66"/>
      <c r="G2510" s="35" t="str">
        <f>IFERROR(VLOOKUP(B2510,Listor!$A$6:$G$62,7,FALSE),"")</f>
        <v/>
      </c>
      <c r="H2510" s="63" t="str">
        <f>IFERROR(VLOOKUP(B2510,Listor!$N$6:$O$47,2,FALSE),"")</f>
        <v/>
      </c>
      <c r="I2510" s="63" t="str">
        <f t="shared" si="118"/>
        <v/>
      </c>
      <c r="J2510" s="96" t="str">
        <f>IFERROR(VLOOKUP(B2510,Listor!$N$6:$P$47,3,FALSE)*I2510,"")</f>
        <v/>
      </c>
      <c r="K2510" s="81"/>
      <c r="L2510" s="88" t="str">
        <f>IFERROR((VLOOKUP(B2510,Listor!$N$6:$P$47,3,FALSE)*Biologiska!K2510)+(VLOOKUP(B2510,Listor!$N$6:$Q$47,4,FALSE)),"")</f>
        <v/>
      </c>
      <c r="M2510" s="63" t="str">
        <f t="shared" si="119"/>
        <v/>
      </c>
      <c r="N2510" s="75"/>
      <c r="O2510" s="84" t="str">
        <f t="shared" si="120"/>
        <v/>
      </c>
      <c r="P2510" s="107"/>
      <c r="Q2510" s="87" t="s">
        <v>79</v>
      </c>
      <c r="R2510" s="87"/>
      <c r="S2510" s="87"/>
      <c r="T2510" s="87"/>
      <c r="U2510" s="87"/>
      <c r="V2510" s="86" t="s">
        <v>79</v>
      </c>
      <c r="W2510" s="75"/>
      <c r="X2510" s="102" t="s">
        <v>79</v>
      </c>
      <c r="Y2510" s="63" t="str">
        <f>IFERROR(IF(VLOOKUP(X2510,Listor!$T$6:$U$7,2,FALSE)&lt;O2510,TRUE),"")</f>
        <v/>
      </c>
      <c r="Z2510" s="87"/>
      <c r="AA2510" s="104"/>
    </row>
    <row r="2511" spans="2:27" x14ac:dyDescent="0.25">
      <c r="B2511" s="68" t="s">
        <v>68</v>
      </c>
      <c r="C2511" s="80" t="str">
        <f>IFERROR(VLOOKUP(B2511,Listor!$A$6:$B$62,2,FALSE),"")</f>
        <v/>
      </c>
      <c r="D2511" s="80" t="str">
        <f>IFERROR(VLOOKUP(B2511,Listor!$A$6:$C$62,3,FALSE),"")</f>
        <v/>
      </c>
      <c r="E2511" s="110" t="s">
        <v>79</v>
      </c>
      <c r="F2511" s="66"/>
      <c r="G2511" s="35" t="str">
        <f>IFERROR(VLOOKUP(B2511,Listor!$A$6:$G$62,7,FALSE),"")</f>
        <v/>
      </c>
      <c r="H2511" s="63" t="str">
        <f>IFERROR(VLOOKUP(B2511,Listor!$N$6:$O$47,2,FALSE),"")</f>
        <v/>
      </c>
      <c r="I2511" s="63" t="str">
        <f t="shared" si="118"/>
        <v/>
      </c>
      <c r="J2511" s="96" t="str">
        <f>IFERROR(VLOOKUP(B2511,Listor!$N$6:$P$47,3,FALSE)*I2511,"")</f>
        <v/>
      </c>
      <c r="K2511" s="81"/>
      <c r="L2511" s="88" t="str">
        <f>IFERROR((VLOOKUP(B2511,Listor!$N$6:$P$47,3,FALSE)*Biologiska!K2511)+(VLOOKUP(B2511,Listor!$N$6:$Q$47,4,FALSE)),"")</f>
        <v/>
      </c>
      <c r="M2511" s="63" t="str">
        <f t="shared" si="119"/>
        <v/>
      </c>
      <c r="N2511" s="75"/>
      <c r="O2511" s="84" t="str">
        <f t="shared" si="120"/>
        <v/>
      </c>
      <c r="P2511" s="107"/>
      <c r="Q2511" s="87" t="s">
        <v>79</v>
      </c>
      <c r="R2511" s="87"/>
      <c r="S2511" s="87"/>
      <c r="T2511" s="87"/>
      <c r="U2511" s="87"/>
      <c r="V2511" s="86" t="s">
        <v>79</v>
      </c>
      <c r="W2511" s="75"/>
      <c r="X2511" s="102" t="s">
        <v>79</v>
      </c>
      <c r="Y2511" s="63" t="str">
        <f>IFERROR(IF(VLOOKUP(X2511,Listor!$T$6:$U$7,2,FALSE)&lt;O2511,TRUE),"")</f>
        <v/>
      </c>
      <c r="Z2511" s="87"/>
      <c r="AA2511" s="104"/>
    </row>
    <row r="2512" spans="2:27" x14ac:dyDescent="0.25">
      <c r="B2512" s="68" t="s">
        <v>68</v>
      </c>
      <c r="C2512" s="80" t="str">
        <f>IFERROR(VLOOKUP(B2512,Listor!$A$6:$B$62,2,FALSE),"")</f>
        <v/>
      </c>
      <c r="D2512" s="80" t="str">
        <f>IFERROR(VLOOKUP(B2512,Listor!$A$6:$C$62,3,FALSE),"")</f>
        <v/>
      </c>
      <c r="E2512" s="110" t="s">
        <v>79</v>
      </c>
      <c r="F2512" s="66"/>
      <c r="G2512" s="35" t="str">
        <f>IFERROR(VLOOKUP(B2512,Listor!$A$6:$G$62,7,FALSE),"")</f>
        <v/>
      </c>
      <c r="H2512" s="63" t="str">
        <f>IFERROR(VLOOKUP(B2512,Listor!$N$6:$O$47,2,FALSE),"")</f>
        <v/>
      </c>
      <c r="I2512" s="63" t="str">
        <f t="shared" si="118"/>
        <v/>
      </c>
      <c r="J2512" s="96" t="str">
        <f>IFERROR(VLOOKUP(B2512,Listor!$N$6:$P$47,3,FALSE)*I2512,"")</f>
        <v/>
      </c>
      <c r="K2512" s="81"/>
      <c r="L2512" s="88" t="str">
        <f>IFERROR((VLOOKUP(B2512,Listor!$N$6:$P$47,3,FALSE)*Biologiska!K2512)+(VLOOKUP(B2512,Listor!$N$6:$Q$47,4,FALSE)),"")</f>
        <v/>
      </c>
      <c r="M2512" s="63" t="str">
        <f t="shared" si="119"/>
        <v/>
      </c>
      <c r="N2512" s="75"/>
      <c r="O2512" s="84" t="str">
        <f t="shared" si="120"/>
        <v/>
      </c>
      <c r="P2512" s="107"/>
      <c r="Q2512" s="87" t="s">
        <v>79</v>
      </c>
      <c r="R2512" s="87"/>
      <c r="S2512" s="87"/>
      <c r="T2512" s="87"/>
      <c r="U2512" s="87"/>
      <c r="V2512" s="86" t="s">
        <v>79</v>
      </c>
      <c r="W2512" s="75"/>
      <c r="X2512" s="102" t="s">
        <v>79</v>
      </c>
      <c r="Y2512" s="63" t="str">
        <f>IFERROR(IF(VLOOKUP(X2512,Listor!$T$6:$U$7,2,FALSE)&lt;O2512,TRUE),"")</f>
        <v/>
      </c>
      <c r="Z2512" s="87"/>
      <c r="AA2512" s="104"/>
    </row>
    <row r="2513" spans="2:27" x14ac:dyDescent="0.25">
      <c r="B2513" s="68" t="s">
        <v>68</v>
      </c>
      <c r="C2513" s="80" t="str">
        <f>IFERROR(VLOOKUP(B2513,Listor!$A$6:$B$62,2,FALSE),"")</f>
        <v/>
      </c>
      <c r="D2513" s="80" t="str">
        <f>IFERROR(VLOOKUP(B2513,Listor!$A$6:$C$62,3,FALSE),"")</f>
        <v/>
      </c>
      <c r="E2513" s="110" t="s">
        <v>79</v>
      </c>
      <c r="F2513" s="66"/>
      <c r="G2513" s="35" t="str">
        <f>IFERROR(VLOOKUP(B2513,Listor!$A$6:$G$62,7,FALSE),"")</f>
        <v/>
      </c>
      <c r="H2513" s="63" t="str">
        <f>IFERROR(VLOOKUP(B2513,Listor!$N$6:$O$47,2,FALSE),"")</f>
        <v/>
      </c>
      <c r="I2513" s="63" t="str">
        <f t="shared" si="118"/>
        <v/>
      </c>
      <c r="J2513" s="96" t="str">
        <f>IFERROR(VLOOKUP(B2513,Listor!$N$6:$P$47,3,FALSE)*I2513,"")</f>
        <v/>
      </c>
      <c r="K2513" s="81"/>
      <c r="L2513" s="88" t="str">
        <f>IFERROR((VLOOKUP(B2513,Listor!$N$6:$P$47,3,FALSE)*Biologiska!K2513)+(VLOOKUP(B2513,Listor!$N$6:$Q$47,4,FALSE)),"")</f>
        <v/>
      </c>
      <c r="M2513" s="63" t="str">
        <f t="shared" si="119"/>
        <v/>
      </c>
      <c r="N2513" s="75"/>
      <c r="O2513" s="84" t="str">
        <f t="shared" si="120"/>
        <v/>
      </c>
      <c r="P2513" s="107"/>
      <c r="Q2513" s="87" t="s">
        <v>79</v>
      </c>
      <c r="R2513" s="87"/>
      <c r="S2513" s="87"/>
      <c r="T2513" s="87"/>
      <c r="U2513" s="87"/>
      <c r="V2513" s="86" t="s">
        <v>79</v>
      </c>
      <c r="W2513" s="75"/>
      <c r="X2513" s="102" t="s">
        <v>79</v>
      </c>
      <c r="Y2513" s="63" t="str">
        <f>IFERROR(IF(VLOOKUP(X2513,Listor!$T$6:$U$7,2,FALSE)&lt;O2513,TRUE),"")</f>
        <v/>
      </c>
      <c r="Z2513" s="87"/>
      <c r="AA2513" s="104"/>
    </row>
    <row r="2514" spans="2:27" x14ac:dyDescent="0.25">
      <c r="B2514" s="68" t="s">
        <v>68</v>
      </c>
      <c r="C2514" s="80" t="str">
        <f>IFERROR(VLOOKUP(B2514,Listor!$A$6:$B$62,2,FALSE),"")</f>
        <v/>
      </c>
      <c r="D2514" s="80" t="str">
        <f>IFERROR(VLOOKUP(B2514,Listor!$A$6:$C$62,3,FALSE),"")</f>
        <v/>
      </c>
      <c r="E2514" s="110" t="s">
        <v>79</v>
      </c>
      <c r="F2514" s="66"/>
      <c r="G2514" s="35" t="str">
        <f>IFERROR(VLOOKUP(B2514,Listor!$A$6:$G$62,7,FALSE),"")</f>
        <v/>
      </c>
      <c r="H2514" s="63" t="str">
        <f>IFERROR(VLOOKUP(B2514,Listor!$N$6:$O$47,2,FALSE),"")</f>
        <v/>
      </c>
      <c r="I2514" s="63" t="str">
        <f t="shared" si="118"/>
        <v/>
      </c>
      <c r="J2514" s="96" t="str">
        <f>IFERROR(VLOOKUP(B2514,Listor!$N$6:$P$47,3,FALSE)*I2514,"")</f>
        <v/>
      </c>
      <c r="K2514" s="81"/>
      <c r="L2514" s="88" t="str">
        <f>IFERROR((VLOOKUP(B2514,Listor!$N$6:$P$47,3,FALSE)*Biologiska!K2514)+(VLOOKUP(B2514,Listor!$N$6:$Q$47,4,FALSE)),"")</f>
        <v/>
      </c>
      <c r="M2514" s="63" t="str">
        <f t="shared" si="119"/>
        <v/>
      </c>
      <c r="N2514" s="75"/>
      <c r="O2514" s="84" t="str">
        <f t="shared" si="120"/>
        <v/>
      </c>
      <c r="P2514" s="107"/>
      <c r="Q2514" s="87" t="s">
        <v>79</v>
      </c>
      <c r="R2514" s="87"/>
      <c r="S2514" s="87"/>
      <c r="T2514" s="87"/>
      <c r="U2514" s="87"/>
      <c r="V2514" s="86" t="s">
        <v>79</v>
      </c>
      <c r="W2514" s="75"/>
      <c r="X2514" s="102" t="s">
        <v>79</v>
      </c>
      <c r="Y2514" s="63" t="str">
        <f>IFERROR(IF(VLOOKUP(X2514,Listor!$T$6:$U$7,2,FALSE)&lt;O2514,TRUE),"")</f>
        <v/>
      </c>
      <c r="Z2514" s="87"/>
      <c r="AA2514" s="104"/>
    </row>
    <row r="2515" spans="2:27" x14ac:dyDescent="0.25">
      <c r="B2515" s="68" t="s">
        <v>68</v>
      </c>
      <c r="C2515" s="80" t="str">
        <f>IFERROR(VLOOKUP(B2515,Listor!$A$6:$B$62,2,FALSE),"")</f>
        <v/>
      </c>
      <c r="D2515" s="80" t="str">
        <f>IFERROR(VLOOKUP(B2515,Listor!$A$6:$C$62,3,FALSE),"")</f>
        <v/>
      </c>
      <c r="E2515" s="110" t="s">
        <v>79</v>
      </c>
      <c r="F2515" s="66"/>
      <c r="G2515" s="35" t="str">
        <f>IFERROR(VLOOKUP(B2515,Listor!$A$6:$G$62,7,FALSE),"")</f>
        <v/>
      </c>
      <c r="H2515" s="63" t="str">
        <f>IFERROR(VLOOKUP(B2515,Listor!$N$6:$O$47,2,FALSE),"")</f>
        <v/>
      </c>
      <c r="I2515" s="63" t="str">
        <f t="shared" si="118"/>
        <v/>
      </c>
      <c r="J2515" s="96" t="str">
        <f>IFERROR(VLOOKUP(B2515,Listor!$N$6:$P$47,3,FALSE)*I2515,"")</f>
        <v/>
      </c>
      <c r="K2515" s="81"/>
      <c r="L2515" s="88" t="str">
        <f>IFERROR((VLOOKUP(B2515,Listor!$N$6:$P$47,3,FALSE)*Biologiska!K2515)+(VLOOKUP(B2515,Listor!$N$6:$Q$47,4,FALSE)),"")</f>
        <v/>
      </c>
      <c r="M2515" s="63" t="str">
        <f t="shared" si="119"/>
        <v/>
      </c>
      <c r="N2515" s="75"/>
      <c r="O2515" s="84" t="str">
        <f t="shared" si="120"/>
        <v/>
      </c>
      <c r="P2515" s="107"/>
      <c r="Q2515" s="87" t="s">
        <v>79</v>
      </c>
      <c r="R2515" s="87"/>
      <c r="S2515" s="87"/>
      <c r="T2515" s="87"/>
      <c r="U2515" s="87"/>
      <c r="V2515" s="86" t="s">
        <v>79</v>
      </c>
      <c r="W2515" s="75"/>
      <c r="X2515" s="102" t="s">
        <v>79</v>
      </c>
      <c r="Y2515" s="63" t="str">
        <f>IFERROR(IF(VLOOKUP(X2515,Listor!$T$6:$U$7,2,FALSE)&lt;O2515,TRUE),"")</f>
        <v/>
      </c>
      <c r="Z2515" s="87"/>
      <c r="AA2515" s="104"/>
    </row>
    <row r="2516" spans="2:27" x14ac:dyDescent="0.25">
      <c r="B2516" s="68" t="s">
        <v>68</v>
      </c>
      <c r="C2516" s="80" t="str">
        <f>IFERROR(VLOOKUP(B2516,Listor!$A$6:$B$62,2,FALSE),"")</f>
        <v/>
      </c>
      <c r="D2516" s="80" t="str">
        <f>IFERROR(VLOOKUP(B2516,Listor!$A$6:$C$62,3,FALSE),"")</f>
        <v/>
      </c>
      <c r="E2516" s="110" t="s">
        <v>79</v>
      </c>
      <c r="F2516" s="66"/>
      <c r="G2516" s="35" t="str">
        <f>IFERROR(VLOOKUP(B2516,Listor!$A$6:$G$62,7,FALSE),"")</f>
        <v/>
      </c>
      <c r="H2516" s="63" t="str">
        <f>IFERROR(VLOOKUP(B2516,Listor!$N$6:$O$47,2,FALSE),"")</f>
        <v/>
      </c>
      <c r="I2516" s="63" t="str">
        <f t="shared" si="118"/>
        <v/>
      </c>
      <c r="J2516" s="96" t="str">
        <f>IFERROR(VLOOKUP(B2516,Listor!$N$6:$P$47,3,FALSE)*I2516,"")</f>
        <v/>
      </c>
      <c r="K2516" s="81"/>
      <c r="L2516" s="88" t="str">
        <f>IFERROR((VLOOKUP(B2516,Listor!$N$6:$P$47,3,FALSE)*Biologiska!K2516)+(VLOOKUP(B2516,Listor!$N$6:$Q$47,4,FALSE)),"")</f>
        <v/>
      </c>
      <c r="M2516" s="63" t="str">
        <f t="shared" si="119"/>
        <v/>
      </c>
      <c r="N2516" s="75"/>
      <c r="O2516" s="84" t="str">
        <f t="shared" si="120"/>
        <v/>
      </c>
      <c r="P2516" s="107"/>
      <c r="Q2516" s="87" t="s">
        <v>79</v>
      </c>
      <c r="R2516" s="87"/>
      <c r="S2516" s="87"/>
      <c r="T2516" s="87"/>
      <c r="U2516" s="87"/>
      <c r="V2516" s="86" t="s">
        <v>79</v>
      </c>
      <c r="W2516" s="75"/>
      <c r="X2516" s="102" t="s">
        <v>79</v>
      </c>
      <c r="Y2516" s="63" t="str">
        <f>IFERROR(IF(VLOOKUP(X2516,Listor!$T$6:$U$7,2,FALSE)&lt;O2516,TRUE),"")</f>
        <v/>
      </c>
      <c r="Z2516" s="87"/>
      <c r="AA2516" s="104"/>
    </row>
    <row r="2517" spans="2:27" x14ac:dyDescent="0.25">
      <c r="B2517" s="68" t="s">
        <v>68</v>
      </c>
      <c r="C2517" s="80" t="str">
        <f>IFERROR(VLOOKUP(B2517,Listor!$A$6:$B$62,2,FALSE),"")</f>
        <v/>
      </c>
      <c r="D2517" s="80" t="str">
        <f>IFERROR(VLOOKUP(B2517,Listor!$A$6:$C$62,3,FALSE),"")</f>
        <v/>
      </c>
      <c r="E2517" s="110" t="s">
        <v>79</v>
      </c>
      <c r="F2517" s="66"/>
      <c r="G2517" s="35" t="str">
        <f>IFERROR(VLOOKUP(B2517,Listor!$A$6:$G$62,7,FALSE),"")</f>
        <v/>
      </c>
      <c r="H2517" s="63" t="str">
        <f>IFERROR(VLOOKUP(B2517,Listor!$N$6:$O$47,2,FALSE),"")</f>
        <v/>
      </c>
      <c r="I2517" s="63" t="str">
        <f t="shared" si="118"/>
        <v/>
      </c>
      <c r="J2517" s="96" t="str">
        <f>IFERROR(VLOOKUP(B2517,Listor!$N$6:$P$47,3,FALSE)*I2517,"")</f>
        <v/>
      </c>
      <c r="K2517" s="81"/>
      <c r="L2517" s="88" t="str">
        <f>IFERROR((VLOOKUP(B2517,Listor!$N$6:$P$47,3,FALSE)*Biologiska!K2517)+(VLOOKUP(B2517,Listor!$N$6:$Q$47,4,FALSE)),"")</f>
        <v/>
      </c>
      <c r="M2517" s="63" t="str">
        <f t="shared" si="119"/>
        <v/>
      </c>
      <c r="N2517" s="75"/>
      <c r="O2517" s="84" t="str">
        <f t="shared" si="120"/>
        <v/>
      </c>
      <c r="P2517" s="107"/>
      <c r="Q2517" s="87" t="s">
        <v>79</v>
      </c>
      <c r="R2517" s="87"/>
      <c r="S2517" s="87"/>
      <c r="T2517" s="87"/>
      <c r="U2517" s="87"/>
      <c r="V2517" s="86" t="s">
        <v>79</v>
      </c>
      <c r="W2517" s="75"/>
      <c r="X2517" s="102" t="s">
        <v>79</v>
      </c>
      <c r="Y2517" s="63" t="str">
        <f>IFERROR(IF(VLOOKUP(X2517,Listor!$T$6:$U$7,2,FALSE)&lt;O2517,TRUE),"")</f>
        <v/>
      </c>
      <c r="Z2517" s="87"/>
      <c r="AA2517" s="104"/>
    </row>
    <row r="2518" spans="2:27" x14ac:dyDescent="0.25">
      <c r="B2518" s="68" t="s">
        <v>68</v>
      </c>
      <c r="C2518" s="80" t="str">
        <f>IFERROR(VLOOKUP(B2518,Listor!$A$6:$B$62,2,FALSE),"")</f>
        <v/>
      </c>
      <c r="D2518" s="80" t="str">
        <f>IFERROR(VLOOKUP(B2518,Listor!$A$6:$C$62,3,FALSE),"")</f>
        <v/>
      </c>
      <c r="E2518" s="110" t="s">
        <v>79</v>
      </c>
      <c r="F2518" s="66"/>
      <c r="G2518" s="35" t="str">
        <f>IFERROR(VLOOKUP(B2518,Listor!$A$6:$G$62,7,FALSE),"")</f>
        <v/>
      </c>
      <c r="H2518" s="63" t="str">
        <f>IFERROR(VLOOKUP(B2518,Listor!$N$6:$O$47,2,FALSE),"")</f>
        <v/>
      </c>
      <c r="I2518" s="63" t="str">
        <f t="shared" si="118"/>
        <v/>
      </c>
      <c r="J2518" s="96" t="str">
        <f>IFERROR(VLOOKUP(B2518,Listor!$N$6:$P$47,3,FALSE)*I2518,"")</f>
        <v/>
      </c>
      <c r="K2518" s="81"/>
      <c r="L2518" s="88" t="str">
        <f>IFERROR((VLOOKUP(B2518,Listor!$N$6:$P$47,3,FALSE)*Biologiska!K2518)+(VLOOKUP(B2518,Listor!$N$6:$Q$47,4,FALSE)),"")</f>
        <v/>
      </c>
      <c r="M2518" s="63" t="str">
        <f t="shared" si="119"/>
        <v/>
      </c>
      <c r="N2518" s="75"/>
      <c r="O2518" s="84" t="str">
        <f t="shared" si="120"/>
        <v/>
      </c>
      <c r="P2518" s="107"/>
      <c r="Q2518" s="87" t="s">
        <v>79</v>
      </c>
      <c r="R2518" s="87"/>
      <c r="S2518" s="87"/>
      <c r="T2518" s="87"/>
      <c r="U2518" s="87"/>
      <c r="V2518" s="86" t="s">
        <v>79</v>
      </c>
      <c r="W2518" s="75"/>
      <c r="X2518" s="102" t="s">
        <v>79</v>
      </c>
      <c r="Y2518" s="63" t="str">
        <f>IFERROR(IF(VLOOKUP(X2518,Listor!$T$6:$U$7,2,FALSE)&lt;O2518,TRUE),"")</f>
        <v/>
      </c>
      <c r="Z2518" s="87"/>
      <c r="AA2518" s="104"/>
    </row>
    <row r="2519" spans="2:27" x14ac:dyDescent="0.25">
      <c r="B2519" s="68" t="s">
        <v>68</v>
      </c>
      <c r="C2519" s="80" t="str">
        <f>IFERROR(VLOOKUP(B2519,Listor!$A$6:$B$62,2,FALSE),"")</f>
        <v/>
      </c>
      <c r="D2519" s="80" t="str">
        <f>IFERROR(VLOOKUP(B2519,Listor!$A$6:$C$62,3,FALSE),"")</f>
        <v/>
      </c>
      <c r="E2519" s="110" t="s">
        <v>79</v>
      </c>
      <c r="F2519" s="66"/>
      <c r="G2519" s="35" t="str">
        <f>IFERROR(VLOOKUP(B2519,Listor!$A$6:$G$62,7,FALSE),"")</f>
        <v/>
      </c>
      <c r="H2519" s="63" t="str">
        <f>IFERROR(VLOOKUP(B2519,Listor!$N$6:$O$47,2,FALSE),"")</f>
        <v/>
      </c>
      <c r="I2519" s="63" t="str">
        <f t="shared" si="118"/>
        <v/>
      </c>
      <c r="J2519" s="96" t="str">
        <f>IFERROR(VLOOKUP(B2519,Listor!$N$6:$P$47,3,FALSE)*I2519,"")</f>
        <v/>
      </c>
      <c r="K2519" s="81"/>
      <c r="L2519" s="88" t="str">
        <f>IFERROR((VLOOKUP(B2519,Listor!$N$6:$P$47,3,FALSE)*Biologiska!K2519)+(VLOOKUP(B2519,Listor!$N$6:$Q$47,4,FALSE)),"")</f>
        <v/>
      </c>
      <c r="M2519" s="63" t="str">
        <f t="shared" si="119"/>
        <v/>
      </c>
      <c r="N2519" s="75"/>
      <c r="O2519" s="84" t="str">
        <f t="shared" si="120"/>
        <v/>
      </c>
      <c r="P2519" s="107"/>
      <c r="Q2519" s="87" t="s">
        <v>79</v>
      </c>
      <c r="R2519" s="87"/>
      <c r="S2519" s="87"/>
      <c r="T2519" s="87"/>
      <c r="U2519" s="87"/>
      <c r="V2519" s="86" t="s">
        <v>79</v>
      </c>
      <c r="W2519" s="75"/>
      <c r="X2519" s="102" t="s">
        <v>79</v>
      </c>
      <c r="Y2519" s="63" t="str">
        <f>IFERROR(IF(VLOOKUP(X2519,Listor!$T$6:$U$7,2,FALSE)&lt;O2519,TRUE),"")</f>
        <v/>
      </c>
      <c r="Z2519" s="87"/>
      <c r="AA2519" s="104"/>
    </row>
    <row r="2520" spans="2:27" x14ac:dyDescent="0.25">
      <c r="B2520" s="68" t="s">
        <v>68</v>
      </c>
      <c r="C2520" s="80" t="str">
        <f>IFERROR(VLOOKUP(B2520,Listor!$A$6:$B$62,2,FALSE),"")</f>
        <v/>
      </c>
      <c r="D2520" s="80" t="str">
        <f>IFERROR(VLOOKUP(B2520,Listor!$A$6:$C$62,3,FALSE),"")</f>
        <v/>
      </c>
      <c r="E2520" s="110" t="s">
        <v>79</v>
      </c>
      <c r="F2520" s="66"/>
      <c r="G2520" s="35" t="str">
        <f>IFERROR(VLOOKUP(B2520,Listor!$A$6:$G$62,7,FALSE),"")</f>
        <v/>
      </c>
      <c r="H2520" s="63" t="str">
        <f>IFERROR(VLOOKUP(B2520,Listor!$N$6:$O$47,2,FALSE),"")</f>
        <v/>
      </c>
      <c r="I2520" s="63" t="str">
        <f t="shared" si="118"/>
        <v/>
      </c>
      <c r="J2520" s="96" t="str">
        <f>IFERROR(VLOOKUP(B2520,Listor!$N$6:$P$47,3,FALSE)*I2520,"")</f>
        <v/>
      </c>
      <c r="K2520" s="81"/>
      <c r="L2520" s="88" t="str">
        <f>IFERROR((VLOOKUP(B2520,Listor!$N$6:$P$47,3,FALSE)*Biologiska!K2520)+(VLOOKUP(B2520,Listor!$N$6:$Q$47,4,FALSE)),"")</f>
        <v/>
      </c>
      <c r="M2520" s="63" t="str">
        <f t="shared" si="119"/>
        <v/>
      </c>
      <c r="N2520" s="75"/>
      <c r="O2520" s="84" t="str">
        <f t="shared" si="120"/>
        <v/>
      </c>
      <c r="P2520" s="107"/>
      <c r="Q2520" s="87" t="s">
        <v>79</v>
      </c>
      <c r="R2520" s="87"/>
      <c r="S2520" s="87"/>
      <c r="T2520" s="87"/>
      <c r="U2520" s="87"/>
      <c r="V2520" s="86" t="s">
        <v>79</v>
      </c>
      <c r="W2520" s="75"/>
      <c r="X2520" s="102" t="s">
        <v>79</v>
      </c>
      <c r="Y2520" s="63" t="str">
        <f>IFERROR(IF(VLOOKUP(X2520,Listor!$T$6:$U$7,2,FALSE)&lt;O2520,TRUE),"")</f>
        <v/>
      </c>
      <c r="Z2520" s="87"/>
      <c r="AA2520" s="104"/>
    </row>
    <row r="2521" spans="2:27" x14ac:dyDescent="0.25">
      <c r="B2521" s="68" t="s">
        <v>68</v>
      </c>
      <c r="C2521" s="80" t="str">
        <f>IFERROR(VLOOKUP(B2521,Listor!$A$6:$B$62,2,FALSE),"")</f>
        <v/>
      </c>
      <c r="D2521" s="80" t="str">
        <f>IFERROR(VLOOKUP(B2521,Listor!$A$6:$C$62,3,FALSE),"")</f>
        <v/>
      </c>
      <c r="E2521" s="110" t="s">
        <v>79</v>
      </c>
      <c r="F2521" s="66"/>
      <c r="G2521" s="35" t="str">
        <f>IFERROR(VLOOKUP(B2521,Listor!$A$6:$G$62,7,FALSE),"")</f>
        <v/>
      </c>
      <c r="H2521" s="63" t="str">
        <f>IFERROR(VLOOKUP(B2521,Listor!$N$6:$O$47,2,FALSE),"")</f>
        <v/>
      </c>
      <c r="I2521" s="63" t="str">
        <f t="shared" si="118"/>
        <v/>
      </c>
      <c r="J2521" s="96" t="str">
        <f>IFERROR(VLOOKUP(B2521,Listor!$N$6:$P$47,3,FALSE)*I2521,"")</f>
        <v/>
      </c>
      <c r="K2521" s="81"/>
      <c r="L2521" s="88" t="str">
        <f>IFERROR((VLOOKUP(B2521,Listor!$N$6:$P$47,3,FALSE)*Biologiska!K2521)+(VLOOKUP(B2521,Listor!$N$6:$Q$47,4,FALSE)),"")</f>
        <v/>
      </c>
      <c r="M2521" s="63" t="str">
        <f t="shared" si="119"/>
        <v/>
      </c>
      <c r="N2521" s="75"/>
      <c r="O2521" s="84" t="str">
        <f t="shared" si="120"/>
        <v/>
      </c>
      <c r="P2521" s="107"/>
      <c r="Q2521" s="87" t="s">
        <v>79</v>
      </c>
      <c r="R2521" s="87"/>
      <c r="S2521" s="87"/>
      <c r="T2521" s="87"/>
      <c r="U2521" s="87"/>
      <c r="V2521" s="86" t="s">
        <v>79</v>
      </c>
      <c r="W2521" s="75"/>
      <c r="X2521" s="102" t="s">
        <v>79</v>
      </c>
      <c r="Y2521" s="63" t="str">
        <f>IFERROR(IF(VLOOKUP(X2521,Listor!$T$6:$U$7,2,FALSE)&lt;O2521,TRUE),"")</f>
        <v/>
      </c>
      <c r="Z2521" s="87"/>
      <c r="AA2521" s="104"/>
    </row>
    <row r="2522" spans="2:27" x14ac:dyDescent="0.25">
      <c r="B2522" s="68" t="s">
        <v>68</v>
      </c>
      <c r="C2522" s="80" t="str">
        <f>IFERROR(VLOOKUP(B2522,Listor!$A$6:$B$62,2,FALSE),"")</f>
        <v/>
      </c>
      <c r="D2522" s="80" t="str">
        <f>IFERROR(VLOOKUP(B2522,Listor!$A$6:$C$62,3,FALSE),"")</f>
        <v/>
      </c>
      <c r="E2522" s="110" t="s">
        <v>79</v>
      </c>
      <c r="F2522" s="66"/>
      <c r="G2522" s="35" t="str">
        <f>IFERROR(VLOOKUP(B2522,Listor!$A$6:$G$62,7,FALSE),"")</f>
        <v/>
      </c>
      <c r="H2522" s="63" t="str">
        <f>IFERROR(VLOOKUP(B2522,Listor!$N$6:$O$47,2,FALSE),"")</f>
        <v/>
      </c>
      <c r="I2522" s="63" t="str">
        <f t="shared" si="118"/>
        <v/>
      </c>
      <c r="J2522" s="96" t="str">
        <f>IFERROR(VLOOKUP(B2522,Listor!$N$6:$P$47,3,FALSE)*I2522,"")</f>
        <v/>
      </c>
      <c r="K2522" s="81"/>
      <c r="L2522" s="88" t="str">
        <f>IFERROR((VLOOKUP(B2522,Listor!$N$6:$P$47,3,FALSE)*Biologiska!K2522)+(VLOOKUP(B2522,Listor!$N$6:$Q$47,4,FALSE)),"")</f>
        <v/>
      </c>
      <c r="M2522" s="63" t="str">
        <f t="shared" si="119"/>
        <v/>
      </c>
      <c r="N2522" s="75"/>
      <c r="O2522" s="84" t="str">
        <f t="shared" si="120"/>
        <v/>
      </c>
      <c r="P2522" s="107"/>
      <c r="Q2522" s="87" t="s">
        <v>79</v>
      </c>
      <c r="R2522" s="87"/>
      <c r="S2522" s="87"/>
      <c r="T2522" s="87"/>
      <c r="U2522" s="87"/>
      <c r="V2522" s="86" t="s">
        <v>79</v>
      </c>
      <c r="W2522" s="75"/>
      <c r="X2522" s="102" t="s">
        <v>79</v>
      </c>
      <c r="Y2522" s="63" t="str">
        <f>IFERROR(IF(VLOOKUP(X2522,Listor!$T$6:$U$7,2,FALSE)&lt;O2522,TRUE),"")</f>
        <v/>
      </c>
      <c r="Z2522" s="87"/>
      <c r="AA2522" s="104"/>
    </row>
    <row r="2523" spans="2:27" x14ac:dyDescent="0.25">
      <c r="B2523" s="68" t="s">
        <v>68</v>
      </c>
      <c r="C2523" s="80" t="str">
        <f>IFERROR(VLOOKUP(B2523,Listor!$A$6:$B$62,2,FALSE),"")</f>
        <v/>
      </c>
      <c r="D2523" s="80" t="str">
        <f>IFERROR(VLOOKUP(B2523,Listor!$A$6:$C$62,3,FALSE),"")</f>
        <v/>
      </c>
      <c r="E2523" s="110" t="s">
        <v>79</v>
      </c>
      <c r="F2523" s="66"/>
      <c r="G2523" s="35" t="str">
        <f>IFERROR(VLOOKUP(B2523,Listor!$A$6:$G$62,7,FALSE),"")</f>
        <v/>
      </c>
      <c r="H2523" s="63" t="str">
        <f>IFERROR(VLOOKUP(B2523,Listor!$N$6:$O$47,2,FALSE),"")</f>
        <v/>
      </c>
      <c r="I2523" s="63" t="str">
        <f t="shared" si="118"/>
        <v/>
      </c>
      <c r="J2523" s="96" t="str">
        <f>IFERROR(VLOOKUP(B2523,Listor!$N$6:$P$47,3,FALSE)*I2523,"")</f>
        <v/>
      </c>
      <c r="K2523" s="81"/>
      <c r="L2523" s="88" t="str">
        <f>IFERROR((VLOOKUP(B2523,Listor!$N$6:$P$47,3,FALSE)*Biologiska!K2523)+(VLOOKUP(B2523,Listor!$N$6:$Q$47,4,FALSE)),"")</f>
        <v/>
      </c>
      <c r="M2523" s="63" t="str">
        <f t="shared" si="119"/>
        <v/>
      </c>
      <c r="N2523" s="75"/>
      <c r="O2523" s="84" t="str">
        <f t="shared" si="120"/>
        <v/>
      </c>
      <c r="P2523" s="107"/>
      <c r="Q2523" s="87" t="s">
        <v>79</v>
      </c>
      <c r="R2523" s="87"/>
      <c r="S2523" s="87"/>
      <c r="T2523" s="87"/>
      <c r="U2523" s="87"/>
      <c r="V2523" s="86" t="s">
        <v>79</v>
      </c>
      <c r="W2523" s="75"/>
      <c r="X2523" s="102" t="s">
        <v>79</v>
      </c>
      <c r="Y2523" s="63" t="str">
        <f>IFERROR(IF(VLOOKUP(X2523,Listor!$T$6:$U$7,2,FALSE)&lt;O2523,TRUE),"")</f>
        <v/>
      </c>
      <c r="Z2523" s="87"/>
      <c r="AA2523" s="104"/>
    </row>
    <row r="2524" spans="2:27" x14ac:dyDescent="0.25">
      <c r="B2524" s="68" t="s">
        <v>68</v>
      </c>
      <c r="C2524" s="80" t="str">
        <f>IFERROR(VLOOKUP(B2524,Listor!$A$6:$B$62,2,FALSE),"")</f>
        <v/>
      </c>
      <c r="D2524" s="80" t="str">
        <f>IFERROR(VLOOKUP(B2524,Listor!$A$6:$C$62,3,FALSE),"")</f>
        <v/>
      </c>
      <c r="E2524" s="110" t="s">
        <v>79</v>
      </c>
      <c r="F2524" s="66"/>
      <c r="G2524" s="35" t="str">
        <f>IFERROR(VLOOKUP(B2524,Listor!$A$6:$G$62,7,FALSE),"")</f>
        <v/>
      </c>
      <c r="H2524" s="63" t="str">
        <f>IFERROR(VLOOKUP(B2524,Listor!$N$6:$O$47,2,FALSE),"")</f>
        <v/>
      </c>
      <c r="I2524" s="63" t="str">
        <f t="shared" si="118"/>
        <v/>
      </c>
      <c r="J2524" s="96" t="str">
        <f>IFERROR(VLOOKUP(B2524,Listor!$N$6:$P$47,3,FALSE)*I2524,"")</f>
        <v/>
      </c>
      <c r="K2524" s="81"/>
      <c r="L2524" s="88" t="str">
        <f>IFERROR((VLOOKUP(B2524,Listor!$N$6:$P$47,3,FALSE)*Biologiska!K2524)+(VLOOKUP(B2524,Listor!$N$6:$Q$47,4,FALSE)),"")</f>
        <v/>
      </c>
      <c r="M2524" s="63" t="str">
        <f t="shared" si="119"/>
        <v/>
      </c>
      <c r="N2524" s="75"/>
      <c r="O2524" s="84" t="str">
        <f t="shared" si="120"/>
        <v/>
      </c>
      <c r="P2524" s="107"/>
      <c r="Q2524" s="87" t="s">
        <v>79</v>
      </c>
      <c r="R2524" s="87"/>
      <c r="S2524" s="87"/>
      <c r="T2524" s="87"/>
      <c r="U2524" s="87"/>
      <c r="V2524" s="86" t="s">
        <v>79</v>
      </c>
      <c r="W2524" s="75"/>
      <c r="X2524" s="102" t="s">
        <v>79</v>
      </c>
      <c r="Y2524" s="63" t="str">
        <f>IFERROR(IF(VLOOKUP(X2524,Listor!$T$6:$U$7,2,FALSE)&lt;O2524,TRUE),"")</f>
        <v/>
      </c>
      <c r="Z2524" s="87"/>
      <c r="AA2524" s="104"/>
    </row>
    <row r="2525" spans="2:27" x14ac:dyDescent="0.25">
      <c r="B2525" s="68" t="s">
        <v>68</v>
      </c>
      <c r="C2525" s="80" t="str">
        <f>IFERROR(VLOOKUP(B2525,Listor!$A$6:$B$62,2,FALSE),"")</f>
        <v/>
      </c>
      <c r="D2525" s="80" t="str">
        <f>IFERROR(VLOOKUP(B2525,Listor!$A$6:$C$62,3,FALSE),"")</f>
        <v/>
      </c>
      <c r="E2525" s="110" t="s">
        <v>79</v>
      </c>
      <c r="F2525" s="66"/>
      <c r="G2525" s="35" t="str">
        <f>IFERROR(VLOOKUP(B2525,Listor!$A$6:$G$62,7,FALSE),"")</f>
        <v/>
      </c>
      <c r="H2525" s="63" t="str">
        <f>IFERROR(VLOOKUP(B2525,Listor!$N$6:$O$47,2,FALSE),"")</f>
        <v/>
      </c>
      <c r="I2525" s="63" t="str">
        <f t="shared" si="118"/>
        <v/>
      </c>
      <c r="J2525" s="96" t="str">
        <f>IFERROR(VLOOKUP(B2525,Listor!$N$6:$P$47,3,FALSE)*I2525,"")</f>
        <v/>
      </c>
      <c r="K2525" s="81"/>
      <c r="L2525" s="88" t="str">
        <f>IFERROR((VLOOKUP(B2525,Listor!$N$6:$P$47,3,FALSE)*Biologiska!K2525)+(VLOOKUP(B2525,Listor!$N$6:$Q$47,4,FALSE)),"")</f>
        <v/>
      </c>
      <c r="M2525" s="63" t="str">
        <f t="shared" si="119"/>
        <v/>
      </c>
      <c r="N2525" s="75"/>
      <c r="O2525" s="84" t="str">
        <f t="shared" si="120"/>
        <v/>
      </c>
      <c r="P2525" s="107"/>
      <c r="Q2525" s="87" t="s">
        <v>79</v>
      </c>
      <c r="R2525" s="87"/>
      <c r="S2525" s="87"/>
      <c r="T2525" s="87"/>
      <c r="U2525" s="87"/>
      <c r="V2525" s="86" t="s">
        <v>79</v>
      </c>
      <c r="W2525" s="75"/>
      <c r="X2525" s="102" t="s">
        <v>79</v>
      </c>
      <c r="Y2525" s="63" t="str">
        <f>IFERROR(IF(VLOOKUP(X2525,Listor!$T$6:$U$7,2,FALSE)&lt;O2525,TRUE),"")</f>
        <v/>
      </c>
      <c r="Z2525" s="87"/>
      <c r="AA2525" s="104"/>
    </row>
    <row r="2526" spans="2:27" x14ac:dyDescent="0.25">
      <c r="B2526" s="68" t="s">
        <v>68</v>
      </c>
      <c r="C2526" s="80" t="str">
        <f>IFERROR(VLOOKUP(B2526,Listor!$A$6:$B$62,2,FALSE),"")</f>
        <v/>
      </c>
      <c r="D2526" s="80" t="str">
        <f>IFERROR(VLOOKUP(B2526,Listor!$A$6:$C$62,3,FALSE),"")</f>
        <v/>
      </c>
      <c r="E2526" s="110" t="s">
        <v>79</v>
      </c>
      <c r="F2526" s="66"/>
      <c r="G2526" s="35" t="str">
        <f>IFERROR(VLOOKUP(B2526,Listor!$A$6:$G$62,7,FALSE),"")</f>
        <v/>
      </c>
      <c r="H2526" s="63" t="str">
        <f>IFERROR(VLOOKUP(B2526,Listor!$N$6:$O$47,2,FALSE),"")</f>
        <v/>
      </c>
      <c r="I2526" s="63" t="str">
        <f t="shared" si="118"/>
        <v/>
      </c>
      <c r="J2526" s="96" t="str">
        <f>IFERROR(VLOOKUP(B2526,Listor!$N$6:$P$47,3,FALSE)*I2526,"")</f>
        <v/>
      </c>
      <c r="K2526" s="81"/>
      <c r="L2526" s="88" t="str">
        <f>IFERROR((VLOOKUP(B2526,Listor!$N$6:$P$47,3,FALSE)*Biologiska!K2526)+(VLOOKUP(B2526,Listor!$N$6:$Q$47,4,FALSE)),"")</f>
        <v/>
      </c>
      <c r="M2526" s="63" t="str">
        <f t="shared" si="119"/>
        <v/>
      </c>
      <c r="N2526" s="75"/>
      <c r="O2526" s="84" t="str">
        <f t="shared" si="120"/>
        <v/>
      </c>
      <c r="P2526" s="107"/>
      <c r="Q2526" s="87" t="s">
        <v>79</v>
      </c>
      <c r="R2526" s="87"/>
      <c r="S2526" s="87"/>
      <c r="T2526" s="87"/>
      <c r="U2526" s="87"/>
      <c r="V2526" s="86" t="s">
        <v>79</v>
      </c>
      <c r="W2526" s="75"/>
      <c r="X2526" s="102" t="s">
        <v>79</v>
      </c>
      <c r="Y2526" s="63" t="str">
        <f>IFERROR(IF(VLOOKUP(X2526,Listor!$T$6:$U$7,2,FALSE)&lt;O2526,TRUE),"")</f>
        <v/>
      </c>
      <c r="Z2526" s="87"/>
      <c r="AA2526" s="104"/>
    </row>
    <row r="2527" spans="2:27" x14ac:dyDescent="0.25">
      <c r="B2527" s="68" t="s">
        <v>68</v>
      </c>
      <c r="C2527" s="80" t="str">
        <f>IFERROR(VLOOKUP(B2527,Listor!$A$6:$B$62,2,FALSE),"")</f>
        <v/>
      </c>
      <c r="D2527" s="80" t="str">
        <f>IFERROR(VLOOKUP(B2527,Listor!$A$6:$C$62,3,FALSE),"")</f>
        <v/>
      </c>
      <c r="E2527" s="110" t="s">
        <v>79</v>
      </c>
      <c r="F2527" s="66"/>
      <c r="G2527" s="35" t="str">
        <f>IFERROR(VLOOKUP(B2527,Listor!$A$6:$G$62,7,FALSE),"")</f>
        <v/>
      </c>
      <c r="H2527" s="63" t="str">
        <f>IFERROR(VLOOKUP(B2527,Listor!$N$6:$O$47,2,FALSE),"")</f>
        <v/>
      </c>
      <c r="I2527" s="63" t="str">
        <f t="shared" si="118"/>
        <v/>
      </c>
      <c r="J2527" s="96" t="str">
        <f>IFERROR(VLOOKUP(B2527,Listor!$N$6:$P$47,3,FALSE)*I2527,"")</f>
        <v/>
      </c>
      <c r="K2527" s="81"/>
      <c r="L2527" s="88" t="str">
        <f>IFERROR((VLOOKUP(B2527,Listor!$N$6:$P$47,3,FALSE)*Biologiska!K2527)+(VLOOKUP(B2527,Listor!$N$6:$Q$47,4,FALSE)),"")</f>
        <v/>
      </c>
      <c r="M2527" s="63" t="str">
        <f t="shared" si="119"/>
        <v/>
      </c>
      <c r="N2527" s="75"/>
      <c r="O2527" s="84" t="str">
        <f t="shared" si="120"/>
        <v/>
      </c>
      <c r="P2527" s="107"/>
      <c r="Q2527" s="87" t="s">
        <v>79</v>
      </c>
      <c r="R2527" s="87"/>
      <c r="S2527" s="87"/>
      <c r="T2527" s="87"/>
      <c r="U2527" s="87"/>
      <c r="V2527" s="86" t="s">
        <v>79</v>
      </c>
      <c r="W2527" s="75"/>
      <c r="X2527" s="102" t="s">
        <v>79</v>
      </c>
      <c r="Y2527" s="63" t="str">
        <f>IFERROR(IF(VLOOKUP(X2527,Listor!$T$6:$U$7,2,FALSE)&lt;O2527,TRUE),"")</f>
        <v/>
      </c>
      <c r="Z2527" s="87"/>
      <c r="AA2527" s="104"/>
    </row>
    <row r="2528" spans="2:27" x14ac:dyDescent="0.25">
      <c r="B2528" s="68" t="s">
        <v>68</v>
      </c>
      <c r="C2528" s="80" t="str">
        <f>IFERROR(VLOOKUP(B2528,Listor!$A$6:$B$62,2,FALSE),"")</f>
        <v/>
      </c>
      <c r="D2528" s="80" t="str">
        <f>IFERROR(VLOOKUP(B2528,Listor!$A$6:$C$62,3,FALSE),"")</f>
        <v/>
      </c>
      <c r="E2528" s="110" t="s">
        <v>79</v>
      </c>
      <c r="F2528" s="66"/>
      <c r="G2528" s="35" t="str">
        <f>IFERROR(VLOOKUP(B2528,Listor!$A$6:$G$62,7,FALSE),"")</f>
        <v/>
      </c>
      <c r="H2528" s="63" t="str">
        <f>IFERROR(VLOOKUP(B2528,Listor!$N$6:$O$47,2,FALSE),"")</f>
        <v/>
      </c>
      <c r="I2528" s="63" t="str">
        <f t="shared" si="118"/>
        <v/>
      </c>
      <c r="J2528" s="96" t="str">
        <f>IFERROR(VLOOKUP(B2528,Listor!$N$6:$P$47,3,FALSE)*I2528,"")</f>
        <v/>
      </c>
      <c r="K2528" s="81"/>
      <c r="L2528" s="88" t="str">
        <f>IFERROR((VLOOKUP(B2528,Listor!$N$6:$P$47,3,FALSE)*Biologiska!K2528)+(VLOOKUP(B2528,Listor!$N$6:$Q$47,4,FALSE)),"")</f>
        <v/>
      </c>
      <c r="M2528" s="63" t="str">
        <f t="shared" si="119"/>
        <v/>
      </c>
      <c r="N2528" s="75"/>
      <c r="O2528" s="84" t="str">
        <f t="shared" si="120"/>
        <v/>
      </c>
      <c r="P2528" s="107"/>
      <c r="Q2528" s="87" t="s">
        <v>79</v>
      </c>
      <c r="R2528" s="87"/>
      <c r="S2528" s="87"/>
      <c r="T2528" s="87"/>
      <c r="U2528" s="87"/>
      <c r="V2528" s="86" t="s">
        <v>79</v>
      </c>
      <c r="W2528" s="75"/>
      <c r="X2528" s="102" t="s">
        <v>79</v>
      </c>
      <c r="Y2528" s="63" t="str">
        <f>IFERROR(IF(VLOOKUP(X2528,Listor!$T$6:$U$7,2,FALSE)&lt;O2528,TRUE),"")</f>
        <v/>
      </c>
      <c r="Z2528" s="87"/>
      <c r="AA2528" s="104"/>
    </row>
    <row r="2529" spans="2:27" x14ac:dyDescent="0.25">
      <c r="B2529" s="68" t="s">
        <v>68</v>
      </c>
      <c r="C2529" s="80" t="str">
        <f>IFERROR(VLOOKUP(B2529,Listor!$A$6:$B$62,2,FALSE),"")</f>
        <v/>
      </c>
      <c r="D2529" s="80" t="str">
        <f>IFERROR(VLOOKUP(B2529,Listor!$A$6:$C$62,3,FALSE),"")</f>
        <v/>
      </c>
      <c r="E2529" s="110" t="s">
        <v>79</v>
      </c>
      <c r="F2529" s="66"/>
      <c r="G2529" s="35" t="str">
        <f>IFERROR(VLOOKUP(B2529,Listor!$A$6:$G$62,7,FALSE),"")</f>
        <v/>
      </c>
      <c r="H2529" s="63" t="str">
        <f>IFERROR(VLOOKUP(B2529,Listor!$N$6:$O$47,2,FALSE),"")</f>
        <v/>
      </c>
      <c r="I2529" s="63" t="str">
        <f t="shared" si="118"/>
        <v/>
      </c>
      <c r="J2529" s="96" t="str">
        <f>IFERROR(VLOOKUP(B2529,Listor!$N$6:$P$47,3,FALSE)*I2529,"")</f>
        <v/>
      </c>
      <c r="K2529" s="81"/>
      <c r="L2529" s="88" t="str">
        <f>IFERROR((VLOOKUP(B2529,Listor!$N$6:$P$47,3,FALSE)*Biologiska!K2529)+(VLOOKUP(B2529,Listor!$N$6:$Q$47,4,FALSE)),"")</f>
        <v/>
      </c>
      <c r="M2529" s="63" t="str">
        <f t="shared" si="119"/>
        <v/>
      </c>
      <c r="N2529" s="75"/>
      <c r="O2529" s="84" t="str">
        <f t="shared" si="120"/>
        <v/>
      </c>
      <c r="P2529" s="107"/>
      <c r="Q2529" s="87" t="s">
        <v>79</v>
      </c>
      <c r="R2529" s="87"/>
      <c r="S2529" s="87"/>
      <c r="T2529" s="87"/>
      <c r="U2529" s="87"/>
      <c r="V2529" s="86" t="s">
        <v>79</v>
      </c>
      <c r="W2529" s="75"/>
      <c r="X2529" s="102" t="s">
        <v>79</v>
      </c>
      <c r="Y2529" s="63" t="str">
        <f>IFERROR(IF(VLOOKUP(X2529,Listor!$T$6:$U$7,2,FALSE)&lt;O2529,TRUE),"")</f>
        <v/>
      </c>
      <c r="Z2529" s="87"/>
      <c r="AA2529" s="104"/>
    </row>
    <row r="2530" spans="2:27" x14ac:dyDescent="0.25">
      <c r="B2530" s="68" t="s">
        <v>68</v>
      </c>
      <c r="C2530" s="80" t="str">
        <f>IFERROR(VLOOKUP(B2530,Listor!$A$6:$B$62,2,FALSE),"")</f>
        <v/>
      </c>
      <c r="D2530" s="80" t="str">
        <f>IFERROR(VLOOKUP(B2530,Listor!$A$6:$C$62,3,FALSE),"")</f>
        <v/>
      </c>
      <c r="E2530" s="110" t="s">
        <v>79</v>
      </c>
      <c r="F2530" s="66"/>
      <c r="G2530" s="35" t="str">
        <f>IFERROR(VLOOKUP(B2530,Listor!$A$6:$G$62,7,FALSE),"")</f>
        <v/>
      </c>
      <c r="H2530" s="63" t="str">
        <f>IFERROR(VLOOKUP(B2530,Listor!$N$6:$O$47,2,FALSE),"")</f>
        <v/>
      </c>
      <c r="I2530" s="63" t="str">
        <f t="shared" si="118"/>
        <v/>
      </c>
      <c r="J2530" s="96" t="str">
        <f>IFERROR(VLOOKUP(B2530,Listor!$N$6:$P$47,3,FALSE)*I2530,"")</f>
        <v/>
      </c>
      <c r="K2530" s="81"/>
      <c r="L2530" s="88" t="str">
        <f>IFERROR((VLOOKUP(B2530,Listor!$N$6:$P$47,3,FALSE)*Biologiska!K2530)+(VLOOKUP(B2530,Listor!$N$6:$Q$47,4,FALSE)),"")</f>
        <v/>
      </c>
      <c r="M2530" s="63" t="str">
        <f t="shared" si="119"/>
        <v/>
      </c>
      <c r="N2530" s="75"/>
      <c r="O2530" s="84" t="str">
        <f t="shared" si="120"/>
        <v/>
      </c>
      <c r="P2530" s="107"/>
      <c r="Q2530" s="87" t="s">
        <v>79</v>
      </c>
      <c r="R2530" s="87"/>
      <c r="S2530" s="87"/>
      <c r="T2530" s="87"/>
      <c r="U2530" s="87"/>
      <c r="V2530" s="86" t="s">
        <v>79</v>
      </c>
      <c r="W2530" s="75"/>
      <c r="X2530" s="102" t="s">
        <v>79</v>
      </c>
      <c r="Y2530" s="63" t="str">
        <f>IFERROR(IF(VLOOKUP(X2530,Listor!$T$6:$U$7,2,FALSE)&lt;O2530,TRUE),"")</f>
        <v/>
      </c>
      <c r="Z2530" s="87"/>
      <c r="AA2530" s="104"/>
    </row>
    <row r="2531" spans="2:27" x14ac:dyDescent="0.25">
      <c r="B2531" s="68" t="s">
        <v>68</v>
      </c>
      <c r="C2531" s="80" t="str">
        <f>IFERROR(VLOOKUP(B2531,Listor!$A$6:$B$62,2,FALSE),"")</f>
        <v/>
      </c>
      <c r="D2531" s="80" t="str">
        <f>IFERROR(VLOOKUP(B2531,Listor!$A$6:$C$62,3,FALSE),"")</f>
        <v/>
      </c>
      <c r="E2531" s="110" t="s">
        <v>79</v>
      </c>
      <c r="F2531" s="66"/>
      <c r="G2531" s="35" t="str">
        <f>IFERROR(VLOOKUP(B2531,Listor!$A$6:$G$62,7,FALSE),"")</f>
        <v/>
      </c>
      <c r="H2531" s="63" t="str">
        <f>IFERROR(VLOOKUP(B2531,Listor!$N$6:$O$47,2,FALSE),"")</f>
        <v/>
      </c>
      <c r="I2531" s="63" t="str">
        <f t="shared" si="118"/>
        <v/>
      </c>
      <c r="J2531" s="96" t="str">
        <f>IFERROR(VLOOKUP(B2531,Listor!$N$6:$P$47,3,FALSE)*I2531,"")</f>
        <v/>
      </c>
      <c r="K2531" s="81"/>
      <c r="L2531" s="88" t="str">
        <f>IFERROR((VLOOKUP(B2531,Listor!$N$6:$P$47,3,FALSE)*Biologiska!K2531)+(VLOOKUP(B2531,Listor!$N$6:$Q$47,4,FALSE)),"")</f>
        <v/>
      </c>
      <c r="M2531" s="63" t="str">
        <f t="shared" si="119"/>
        <v/>
      </c>
      <c r="N2531" s="75"/>
      <c r="O2531" s="84" t="str">
        <f t="shared" si="120"/>
        <v/>
      </c>
      <c r="P2531" s="107"/>
      <c r="Q2531" s="87" t="s">
        <v>79</v>
      </c>
      <c r="R2531" s="87"/>
      <c r="S2531" s="87"/>
      <c r="T2531" s="87"/>
      <c r="U2531" s="87"/>
      <c r="V2531" s="86" t="s">
        <v>79</v>
      </c>
      <c r="W2531" s="75"/>
      <c r="X2531" s="102" t="s">
        <v>79</v>
      </c>
      <c r="Y2531" s="63" t="str">
        <f>IFERROR(IF(VLOOKUP(X2531,Listor!$T$6:$U$7,2,FALSE)&lt;O2531,TRUE),"")</f>
        <v/>
      </c>
      <c r="Z2531" s="87"/>
      <c r="AA2531" s="104"/>
    </row>
    <row r="2532" spans="2:27" x14ac:dyDescent="0.25">
      <c r="B2532" s="68" t="s">
        <v>68</v>
      </c>
      <c r="C2532" s="80" t="str">
        <f>IFERROR(VLOOKUP(B2532,Listor!$A$6:$B$62,2,FALSE),"")</f>
        <v/>
      </c>
      <c r="D2532" s="80" t="str">
        <f>IFERROR(VLOOKUP(B2532,Listor!$A$6:$C$62,3,FALSE),"")</f>
        <v/>
      </c>
      <c r="E2532" s="110" t="s">
        <v>79</v>
      </c>
      <c r="F2532" s="66"/>
      <c r="G2532" s="35" t="str">
        <f>IFERROR(VLOOKUP(B2532,Listor!$A$6:$G$62,7,FALSE),"")</f>
        <v/>
      </c>
      <c r="H2532" s="63" t="str">
        <f>IFERROR(VLOOKUP(B2532,Listor!$N$6:$O$47,2,FALSE),"")</f>
        <v/>
      </c>
      <c r="I2532" s="63" t="str">
        <f t="shared" si="118"/>
        <v/>
      </c>
      <c r="J2532" s="96" t="str">
        <f>IFERROR(VLOOKUP(B2532,Listor!$N$6:$P$47,3,FALSE)*I2532,"")</f>
        <v/>
      </c>
      <c r="K2532" s="81"/>
      <c r="L2532" s="88" t="str">
        <f>IFERROR((VLOOKUP(B2532,Listor!$N$6:$P$47,3,FALSE)*Biologiska!K2532)+(VLOOKUP(B2532,Listor!$N$6:$Q$47,4,FALSE)),"")</f>
        <v/>
      </c>
      <c r="M2532" s="63" t="str">
        <f t="shared" si="119"/>
        <v/>
      </c>
      <c r="N2532" s="75"/>
      <c r="O2532" s="84" t="str">
        <f t="shared" si="120"/>
        <v/>
      </c>
      <c r="P2532" s="107"/>
      <c r="Q2532" s="87" t="s">
        <v>79</v>
      </c>
      <c r="R2532" s="87"/>
      <c r="S2532" s="87"/>
      <c r="T2532" s="87"/>
      <c r="U2532" s="87"/>
      <c r="V2532" s="86" t="s">
        <v>79</v>
      </c>
      <c r="W2532" s="75"/>
      <c r="X2532" s="102" t="s">
        <v>79</v>
      </c>
      <c r="Y2532" s="63" t="str">
        <f>IFERROR(IF(VLOOKUP(X2532,Listor!$T$6:$U$7,2,FALSE)&lt;O2532,TRUE),"")</f>
        <v/>
      </c>
      <c r="Z2532" s="87"/>
      <c r="AA2532" s="104"/>
    </row>
    <row r="2533" spans="2:27" x14ac:dyDescent="0.25">
      <c r="B2533" s="68" t="s">
        <v>68</v>
      </c>
      <c r="C2533" s="80" t="str">
        <f>IFERROR(VLOOKUP(B2533,Listor!$A$6:$B$62,2,FALSE),"")</f>
        <v/>
      </c>
      <c r="D2533" s="80" t="str">
        <f>IFERROR(VLOOKUP(B2533,Listor!$A$6:$C$62,3,FALSE),"")</f>
        <v/>
      </c>
      <c r="E2533" s="110" t="s">
        <v>79</v>
      </c>
      <c r="F2533" s="66"/>
      <c r="G2533" s="35" t="str">
        <f>IFERROR(VLOOKUP(B2533,Listor!$A$6:$G$62,7,FALSE),"")</f>
        <v/>
      </c>
      <c r="H2533" s="63" t="str">
        <f>IFERROR(VLOOKUP(B2533,Listor!$N$6:$O$47,2,FALSE),"")</f>
        <v/>
      </c>
      <c r="I2533" s="63" t="str">
        <f t="shared" si="118"/>
        <v/>
      </c>
      <c r="J2533" s="96" t="str">
        <f>IFERROR(VLOOKUP(B2533,Listor!$N$6:$P$47,3,FALSE)*I2533,"")</f>
        <v/>
      </c>
      <c r="K2533" s="81"/>
      <c r="L2533" s="88" t="str">
        <f>IFERROR((VLOOKUP(B2533,Listor!$N$6:$P$47,3,FALSE)*Biologiska!K2533)+(VLOOKUP(B2533,Listor!$N$6:$Q$47,4,FALSE)),"")</f>
        <v/>
      </c>
      <c r="M2533" s="63" t="str">
        <f t="shared" si="119"/>
        <v/>
      </c>
      <c r="N2533" s="75"/>
      <c r="O2533" s="84" t="str">
        <f t="shared" si="120"/>
        <v/>
      </c>
      <c r="P2533" s="107"/>
      <c r="Q2533" s="87" t="s">
        <v>79</v>
      </c>
      <c r="R2533" s="87"/>
      <c r="S2533" s="87"/>
      <c r="T2533" s="87"/>
      <c r="U2533" s="87"/>
      <c r="V2533" s="86" t="s">
        <v>79</v>
      </c>
      <c r="W2533" s="75"/>
      <c r="X2533" s="102" t="s">
        <v>79</v>
      </c>
      <c r="Y2533" s="63" t="str">
        <f>IFERROR(IF(VLOOKUP(X2533,Listor!$T$6:$U$7,2,FALSE)&lt;O2533,TRUE),"")</f>
        <v/>
      </c>
      <c r="Z2533" s="87"/>
      <c r="AA2533" s="104"/>
    </row>
    <row r="2534" spans="2:27" x14ac:dyDescent="0.25">
      <c r="B2534" s="68" t="s">
        <v>68</v>
      </c>
      <c r="C2534" s="80" t="str">
        <f>IFERROR(VLOOKUP(B2534,Listor!$A$6:$B$62,2,FALSE),"")</f>
        <v/>
      </c>
      <c r="D2534" s="80" t="str">
        <f>IFERROR(VLOOKUP(B2534,Listor!$A$6:$C$62,3,FALSE),"")</f>
        <v/>
      </c>
      <c r="E2534" s="110" t="s">
        <v>79</v>
      </c>
      <c r="F2534" s="66"/>
      <c r="G2534" s="35" t="str">
        <f>IFERROR(VLOOKUP(B2534,Listor!$A$6:$G$62,7,FALSE),"")</f>
        <v/>
      </c>
      <c r="H2534" s="63" t="str">
        <f>IFERROR(VLOOKUP(B2534,Listor!$N$6:$O$47,2,FALSE),"")</f>
        <v/>
      </c>
      <c r="I2534" s="63" t="str">
        <f t="shared" si="118"/>
        <v/>
      </c>
      <c r="J2534" s="96" t="str">
        <f>IFERROR(VLOOKUP(B2534,Listor!$N$6:$P$47,3,FALSE)*I2534,"")</f>
        <v/>
      </c>
      <c r="K2534" s="81"/>
      <c r="L2534" s="88" t="str">
        <f>IFERROR((VLOOKUP(B2534,Listor!$N$6:$P$47,3,FALSE)*Biologiska!K2534)+(VLOOKUP(B2534,Listor!$N$6:$Q$47,4,FALSE)),"")</f>
        <v/>
      </c>
      <c r="M2534" s="63" t="str">
        <f t="shared" si="119"/>
        <v/>
      </c>
      <c r="N2534" s="75"/>
      <c r="O2534" s="84" t="str">
        <f t="shared" si="120"/>
        <v/>
      </c>
      <c r="P2534" s="107"/>
      <c r="Q2534" s="87" t="s">
        <v>79</v>
      </c>
      <c r="R2534" s="87"/>
      <c r="S2534" s="87"/>
      <c r="T2534" s="87"/>
      <c r="U2534" s="87"/>
      <c r="V2534" s="86" t="s">
        <v>79</v>
      </c>
      <c r="W2534" s="75"/>
      <c r="X2534" s="102" t="s">
        <v>79</v>
      </c>
      <c r="Y2534" s="63" t="str">
        <f>IFERROR(IF(VLOOKUP(X2534,Listor!$T$6:$U$7,2,FALSE)&lt;O2534,TRUE),"")</f>
        <v/>
      </c>
      <c r="Z2534" s="87"/>
      <c r="AA2534" s="104"/>
    </row>
    <row r="2535" spans="2:27" x14ac:dyDescent="0.25">
      <c r="B2535" s="68" t="s">
        <v>68</v>
      </c>
      <c r="C2535" s="80" t="str">
        <f>IFERROR(VLOOKUP(B2535,Listor!$A$6:$B$62,2,FALSE),"")</f>
        <v/>
      </c>
      <c r="D2535" s="80" t="str">
        <f>IFERROR(VLOOKUP(B2535,Listor!$A$6:$C$62,3,FALSE),"")</f>
        <v/>
      </c>
      <c r="E2535" s="110" t="s">
        <v>79</v>
      </c>
      <c r="F2535" s="66"/>
      <c r="G2535" s="35" t="str">
        <f>IFERROR(VLOOKUP(B2535,Listor!$A$6:$G$62,7,FALSE),"")</f>
        <v/>
      </c>
      <c r="H2535" s="63" t="str">
        <f>IFERROR(VLOOKUP(B2535,Listor!$N$6:$O$47,2,FALSE),"")</f>
        <v/>
      </c>
      <c r="I2535" s="63" t="str">
        <f t="shared" si="118"/>
        <v/>
      </c>
      <c r="J2535" s="96" t="str">
        <f>IFERROR(VLOOKUP(B2535,Listor!$N$6:$P$47,3,FALSE)*I2535,"")</f>
        <v/>
      </c>
      <c r="K2535" s="81"/>
      <c r="L2535" s="88" t="str">
        <f>IFERROR((VLOOKUP(B2535,Listor!$N$6:$P$47,3,FALSE)*Biologiska!K2535)+(VLOOKUP(B2535,Listor!$N$6:$Q$47,4,FALSE)),"")</f>
        <v/>
      </c>
      <c r="M2535" s="63" t="str">
        <f t="shared" si="119"/>
        <v/>
      </c>
      <c r="N2535" s="75"/>
      <c r="O2535" s="84" t="str">
        <f t="shared" si="120"/>
        <v/>
      </c>
      <c r="P2535" s="107"/>
      <c r="Q2535" s="87" t="s">
        <v>79</v>
      </c>
      <c r="R2535" s="87"/>
      <c r="S2535" s="87"/>
      <c r="T2535" s="87"/>
      <c r="U2535" s="87"/>
      <c r="V2535" s="86" t="s">
        <v>79</v>
      </c>
      <c r="W2535" s="75"/>
      <c r="X2535" s="102" t="s">
        <v>79</v>
      </c>
      <c r="Y2535" s="63" t="str">
        <f>IFERROR(IF(VLOOKUP(X2535,Listor!$T$6:$U$7,2,FALSE)&lt;O2535,TRUE),"")</f>
        <v/>
      </c>
      <c r="Z2535" s="87"/>
      <c r="AA2535" s="104"/>
    </row>
    <row r="2536" spans="2:27" x14ac:dyDescent="0.25">
      <c r="B2536" s="68" t="s">
        <v>68</v>
      </c>
      <c r="C2536" s="80" t="str">
        <f>IFERROR(VLOOKUP(B2536,Listor!$A$6:$B$62,2,FALSE),"")</f>
        <v/>
      </c>
      <c r="D2536" s="80" t="str">
        <f>IFERROR(VLOOKUP(B2536,Listor!$A$6:$C$62,3,FALSE),"")</f>
        <v/>
      </c>
      <c r="E2536" s="110" t="s">
        <v>79</v>
      </c>
      <c r="F2536" s="66"/>
      <c r="G2536" s="35" t="str">
        <f>IFERROR(VLOOKUP(B2536,Listor!$A$6:$G$62,7,FALSE),"")</f>
        <v/>
      </c>
      <c r="H2536" s="63" t="str">
        <f>IFERROR(VLOOKUP(B2536,Listor!$N$6:$O$47,2,FALSE),"")</f>
        <v/>
      </c>
      <c r="I2536" s="63" t="str">
        <f t="shared" si="118"/>
        <v/>
      </c>
      <c r="J2536" s="96" t="str">
        <f>IFERROR(VLOOKUP(B2536,Listor!$N$6:$P$47,3,FALSE)*I2536,"")</f>
        <v/>
      </c>
      <c r="K2536" s="81"/>
      <c r="L2536" s="88" t="str">
        <f>IFERROR((VLOOKUP(B2536,Listor!$N$6:$P$47,3,FALSE)*Biologiska!K2536)+(VLOOKUP(B2536,Listor!$N$6:$Q$47,4,FALSE)),"")</f>
        <v/>
      </c>
      <c r="M2536" s="63" t="str">
        <f t="shared" si="119"/>
        <v/>
      </c>
      <c r="N2536" s="75"/>
      <c r="O2536" s="84" t="str">
        <f t="shared" si="120"/>
        <v/>
      </c>
      <c r="P2536" s="107"/>
      <c r="Q2536" s="87" t="s">
        <v>79</v>
      </c>
      <c r="R2536" s="87"/>
      <c r="S2536" s="87"/>
      <c r="T2536" s="87"/>
      <c r="U2536" s="87"/>
      <c r="V2536" s="86" t="s">
        <v>79</v>
      </c>
      <c r="W2536" s="75"/>
      <c r="X2536" s="102" t="s">
        <v>79</v>
      </c>
      <c r="Y2536" s="63" t="str">
        <f>IFERROR(IF(VLOOKUP(X2536,Listor!$T$6:$U$7,2,FALSE)&lt;O2536,TRUE),"")</f>
        <v/>
      </c>
      <c r="Z2536" s="87"/>
      <c r="AA2536" s="104"/>
    </row>
    <row r="2537" spans="2:27" x14ac:dyDescent="0.25">
      <c r="B2537" s="68" t="s">
        <v>68</v>
      </c>
      <c r="C2537" s="80" t="str">
        <f>IFERROR(VLOOKUP(B2537,Listor!$A$6:$B$62,2,FALSE),"")</f>
        <v/>
      </c>
      <c r="D2537" s="80" t="str">
        <f>IFERROR(VLOOKUP(B2537,Listor!$A$6:$C$62,3,FALSE),"")</f>
        <v/>
      </c>
      <c r="E2537" s="110" t="s">
        <v>79</v>
      </c>
      <c r="F2537" s="66"/>
      <c r="G2537" s="35" t="str">
        <f>IFERROR(VLOOKUP(B2537,Listor!$A$6:$G$62,7,FALSE),"")</f>
        <v/>
      </c>
      <c r="H2537" s="63" t="str">
        <f>IFERROR(VLOOKUP(B2537,Listor!$N$6:$O$47,2,FALSE),"")</f>
        <v/>
      </c>
      <c r="I2537" s="63" t="str">
        <f t="shared" ref="I2537:I2600" si="121">IFERROR(F2537*H2537,"")</f>
        <v/>
      </c>
      <c r="J2537" s="96" t="str">
        <f>IFERROR(VLOOKUP(B2537,Listor!$N$6:$P$47,3,FALSE)*I2537,"")</f>
        <v/>
      </c>
      <c r="K2537" s="81"/>
      <c r="L2537" s="88" t="str">
        <f>IFERROR((VLOOKUP(B2537,Listor!$N$6:$P$47,3,FALSE)*Biologiska!K2537)+(VLOOKUP(B2537,Listor!$N$6:$Q$47,4,FALSE)),"")</f>
        <v/>
      </c>
      <c r="M2537" s="63" t="str">
        <f t="shared" ref="M2537:M2600" si="122">IFERROR(I2537*L2537,"")</f>
        <v/>
      </c>
      <c r="N2537" s="75"/>
      <c r="O2537" s="84" t="str">
        <f t="shared" ref="O2537:O2600" si="123">IF(ISBLANK(K2537),"",IFERROR(((83.8-K2537)/83.8)*100,""))</f>
        <v/>
      </c>
      <c r="P2537" s="107"/>
      <c r="Q2537" s="87" t="s">
        <v>79</v>
      </c>
      <c r="R2537" s="87"/>
      <c r="S2537" s="87"/>
      <c r="T2537" s="87"/>
      <c r="U2537" s="87"/>
      <c r="V2537" s="86" t="s">
        <v>79</v>
      </c>
      <c r="W2537" s="75"/>
      <c r="X2537" s="102" t="s">
        <v>79</v>
      </c>
      <c r="Y2537" s="63" t="str">
        <f>IFERROR(IF(VLOOKUP(X2537,Listor!$T$6:$U$7,2,FALSE)&lt;O2537,TRUE),"")</f>
        <v/>
      </c>
      <c r="Z2537" s="87"/>
      <c r="AA2537" s="104"/>
    </row>
    <row r="2538" spans="2:27" x14ac:dyDescent="0.25">
      <c r="B2538" s="68" t="s">
        <v>68</v>
      </c>
      <c r="C2538" s="80" t="str">
        <f>IFERROR(VLOOKUP(B2538,Listor!$A$6:$B$62,2,FALSE),"")</f>
        <v/>
      </c>
      <c r="D2538" s="80" t="str">
        <f>IFERROR(VLOOKUP(B2538,Listor!$A$6:$C$62,3,FALSE),"")</f>
        <v/>
      </c>
      <c r="E2538" s="110" t="s">
        <v>79</v>
      </c>
      <c r="F2538" s="66"/>
      <c r="G2538" s="35" t="str">
        <f>IFERROR(VLOOKUP(B2538,Listor!$A$6:$G$62,7,FALSE),"")</f>
        <v/>
      </c>
      <c r="H2538" s="63" t="str">
        <f>IFERROR(VLOOKUP(B2538,Listor!$N$6:$O$47,2,FALSE),"")</f>
        <v/>
      </c>
      <c r="I2538" s="63" t="str">
        <f t="shared" si="121"/>
        <v/>
      </c>
      <c r="J2538" s="96" t="str">
        <f>IFERROR(VLOOKUP(B2538,Listor!$N$6:$P$47,3,FALSE)*I2538,"")</f>
        <v/>
      </c>
      <c r="K2538" s="81"/>
      <c r="L2538" s="88" t="str">
        <f>IFERROR((VLOOKUP(B2538,Listor!$N$6:$P$47,3,FALSE)*Biologiska!K2538)+(VLOOKUP(B2538,Listor!$N$6:$Q$47,4,FALSE)),"")</f>
        <v/>
      </c>
      <c r="M2538" s="63" t="str">
        <f t="shared" si="122"/>
        <v/>
      </c>
      <c r="N2538" s="75"/>
      <c r="O2538" s="84" t="str">
        <f t="shared" si="123"/>
        <v/>
      </c>
      <c r="P2538" s="107"/>
      <c r="Q2538" s="87" t="s">
        <v>79</v>
      </c>
      <c r="R2538" s="87"/>
      <c r="S2538" s="87"/>
      <c r="T2538" s="87"/>
      <c r="U2538" s="87"/>
      <c r="V2538" s="86" t="s">
        <v>79</v>
      </c>
      <c r="W2538" s="75"/>
      <c r="X2538" s="102" t="s">
        <v>79</v>
      </c>
      <c r="Y2538" s="63" t="str">
        <f>IFERROR(IF(VLOOKUP(X2538,Listor!$T$6:$U$7,2,FALSE)&lt;O2538,TRUE),"")</f>
        <v/>
      </c>
      <c r="Z2538" s="87"/>
      <c r="AA2538" s="104"/>
    </row>
    <row r="2539" spans="2:27" x14ac:dyDescent="0.25">
      <c r="B2539" s="68" t="s">
        <v>68</v>
      </c>
      <c r="C2539" s="80" t="str">
        <f>IFERROR(VLOOKUP(B2539,Listor!$A$6:$B$62,2,FALSE),"")</f>
        <v/>
      </c>
      <c r="D2539" s="80" t="str">
        <f>IFERROR(VLOOKUP(B2539,Listor!$A$6:$C$62,3,FALSE),"")</f>
        <v/>
      </c>
      <c r="E2539" s="110" t="s">
        <v>79</v>
      </c>
      <c r="F2539" s="66"/>
      <c r="G2539" s="35" t="str">
        <f>IFERROR(VLOOKUP(B2539,Listor!$A$6:$G$62,7,FALSE),"")</f>
        <v/>
      </c>
      <c r="H2539" s="63" t="str">
        <f>IFERROR(VLOOKUP(B2539,Listor!$N$6:$O$47,2,FALSE),"")</f>
        <v/>
      </c>
      <c r="I2539" s="63" t="str">
        <f t="shared" si="121"/>
        <v/>
      </c>
      <c r="J2539" s="96" t="str">
        <f>IFERROR(VLOOKUP(B2539,Listor!$N$6:$P$47,3,FALSE)*I2539,"")</f>
        <v/>
      </c>
      <c r="K2539" s="81"/>
      <c r="L2539" s="88" t="str">
        <f>IFERROR((VLOOKUP(B2539,Listor!$N$6:$P$47,3,FALSE)*Biologiska!K2539)+(VLOOKUP(B2539,Listor!$N$6:$Q$47,4,FALSE)),"")</f>
        <v/>
      </c>
      <c r="M2539" s="63" t="str">
        <f t="shared" si="122"/>
        <v/>
      </c>
      <c r="N2539" s="75"/>
      <c r="O2539" s="84" t="str">
        <f t="shared" si="123"/>
        <v/>
      </c>
      <c r="P2539" s="107"/>
      <c r="Q2539" s="87" t="s">
        <v>79</v>
      </c>
      <c r="R2539" s="87"/>
      <c r="S2539" s="87"/>
      <c r="T2539" s="87"/>
      <c r="U2539" s="87"/>
      <c r="V2539" s="86" t="s">
        <v>79</v>
      </c>
      <c r="W2539" s="75"/>
      <c r="X2539" s="102" t="s">
        <v>79</v>
      </c>
      <c r="Y2539" s="63" t="str">
        <f>IFERROR(IF(VLOOKUP(X2539,Listor!$T$6:$U$7,2,FALSE)&lt;O2539,TRUE),"")</f>
        <v/>
      </c>
      <c r="Z2539" s="87"/>
      <c r="AA2539" s="104"/>
    </row>
    <row r="2540" spans="2:27" x14ac:dyDescent="0.25">
      <c r="B2540" s="68" t="s">
        <v>68</v>
      </c>
      <c r="C2540" s="80" t="str">
        <f>IFERROR(VLOOKUP(B2540,Listor!$A$6:$B$62,2,FALSE),"")</f>
        <v/>
      </c>
      <c r="D2540" s="80" t="str">
        <f>IFERROR(VLOOKUP(B2540,Listor!$A$6:$C$62,3,FALSE),"")</f>
        <v/>
      </c>
      <c r="E2540" s="110" t="s">
        <v>79</v>
      </c>
      <c r="F2540" s="66"/>
      <c r="G2540" s="35" t="str">
        <f>IFERROR(VLOOKUP(B2540,Listor!$A$6:$G$62,7,FALSE),"")</f>
        <v/>
      </c>
      <c r="H2540" s="63" t="str">
        <f>IFERROR(VLOOKUP(B2540,Listor!$N$6:$O$47,2,FALSE),"")</f>
        <v/>
      </c>
      <c r="I2540" s="63" t="str">
        <f t="shared" si="121"/>
        <v/>
      </c>
      <c r="J2540" s="96" t="str">
        <f>IFERROR(VLOOKUP(B2540,Listor!$N$6:$P$47,3,FALSE)*I2540,"")</f>
        <v/>
      </c>
      <c r="K2540" s="81"/>
      <c r="L2540" s="88" t="str">
        <f>IFERROR((VLOOKUP(B2540,Listor!$N$6:$P$47,3,FALSE)*Biologiska!K2540)+(VLOOKUP(B2540,Listor!$N$6:$Q$47,4,FALSE)),"")</f>
        <v/>
      </c>
      <c r="M2540" s="63" t="str">
        <f t="shared" si="122"/>
        <v/>
      </c>
      <c r="N2540" s="75"/>
      <c r="O2540" s="84" t="str">
        <f t="shared" si="123"/>
        <v/>
      </c>
      <c r="P2540" s="107"/>
      <c r="Q2540" s="87" t="s">
        <v>79</v>
      </c>
      <c r="R2540" s="87"/>
      <c r="S2540" s="87"/>
      <c r="T2540" s="87"/>
      <c r="U2540" s="87"/>
      <c r="V2540" s="86" t="s">
        <v>79</v>
      </c>
      <c r="W2540" s="75"/>
      <c r="X2540" s="102" t="s">
        <v>79</v>
      </c>
      <c r="Y2540" s="63" t="str">
        <f>IFERROR(IF(VLOOKUP(X2540,Listor!$T$6:$U$7,2,FALSE)&lt;O2540,TRUE),"")</f>
        <v/>
      </c>
      <c r="Z2540" s="87"/>
      <c r="AA2540" s="104"/>
    </row>
    <row r="2541" spans="2:27" x14ac:dyDescent="0.25">
      <c r="B2541" s="68" t="s">
        <v>68</v>
      </c>
      <c r="C2541" s="80" t="str">
        <f>IFERROR(VLOOKUP(B2541,Listor!$A$6:$B$62,2,FALSE),"")</f>
        <v/>
      </c>
      <c r="D2541" s="80" t="str">
        <f>IFERROR(VLOOKUP(B2541,Listor!$A$6:$C$62,3,FALSE),"")</f>
        <v/>
      </c>
      <c r="E2541" s="110" t="s">
        <v>79</v>
      </c>
      <c r="F2541" s="66"/>
      <c r="G2541" s="35" t="str">
        <f>IFERROR(VLOOKUP(B2541,Listor!$A$6:$G$62,7,FALSE),"")</f>
        <v/>
      </c>
      <c r="H2541" s="63" t="str">
        <f>IFERROR(VLOOKUP(B2541,Listor!$N$6:$O$47,2,FALSE),"")</f>
        <v/>
      </c>
      <c r="I2541" s="63" t="str">
        <f t="shared" si="121"/>
        <v/>
      </c>
      <c r="J2541" s="96" t="str">
        <f>IFERROR(VLOOKUP(B2541,Listor!$N$6:$P$47,3,FALSE)*I2541,"")</f>
        <v/>
      </c>
      <c r="K2541" s="81"/>
      <c r="L2541" s="88" t="str">
        <f>IFERROR((VLOOKUP(B2541,Listor!$N$6:$P$47,3,FALSE)*Biologiska!K2541)+(VLOOKUP(B2541,Listor!$N$6:$Q$47,4,FALSE)),"")</f>
        <v/>
      </c>
      <c r="M2541" s="63" t="str">
        <f t="shared" si="122"/>
        <v/>
      </c>
      <c r="N2541" s="75"/>
      <c r="O2541" s="84" t="str">
        <f t="shared" si="123"/>
        <v/>
      </c>
      <c r="P2541" s="107"/>
      <c r="Q2541" s="87" t="s">
        <v>79</v>
      </c>
      <c r="R2541" s="87"/>
      <c r="S2541" s="87"/>
      <c r="T2541" s="87"/>
      <c r="U2541" s="87"/>
      <c r="V2541" s="86" t="s">
        <v>79</v>
      </c>
      <c r="W2541" s="75"/>
      <c r="X2541" s="102" t="s">
        <v>79</v>
      </c>
      <c r="Y2541" s="63" t="str">
        <f>IFERROR(IF(VLOOKUP(X2541,Listor!$T$6:$U$7,2,FALSE)&lt;O2541,TRUE),"")</f>
        <v/>
      </c>
      <c r="Z2541" s="87"/>
      <c r="AA2541" s="104"/>
    </row>
    <row r="2542" spans="2:27" x14ac:dyDescent="0.25">
      <c r="B2542" s="68" t="s">
        <v>68</v>
      </c>
      <c r="C2542" s="80" t="str">
        <f>IFERROR(VLOOKUP(B2542,Listor!$A$6:$B$62,2,FALSE),"")</f>
        <v/>
      </c>
      <c r="D2542" s="80" t="str">
        <f>IFERROR(VLOOKUP(B2542,Listor!$A$6:$C$62,3,FALSE),"")</f>
        <v/>
      </c>
      <c r="E2542" s="110" t="s">
        <v>79</v>
      </c>
      <c r="F2542" s="66"/>
      <c r="G2542" s="35" t="str">
        <f>IFERROR(VLOOKUP(B2542,Listor!$A$6:$G$62,7,FALSE),"")</f>
        <v/>
      </c>
      <c r="H2542" s="63" t="str">
        <f>IFERROR(VLOOKUP(B2542,Listor!$N$6:$O$47,2,FALSE),"")</f>
        <v/>
      </c>
      <c r="I2542" s="63" t="str">
        <f t="shared" si="121"/>
        <v/>
      </c>
      <c r="J2542" s="96" t="str">
        <f>IFERROR(VLOOKUP(B2542,Listor!$N$6:$P$47,3,FALSE)*I2542,"")</f>
        <v/>
      </c>
      <c r="K2542" s="81"/>
      <c r="L2542" s="88" t="str">
        <f>IFERROR((VLOOKUP(B2542,Listor!$N$6:$P$47,3,FALSE)*Biologiska!K2542)+(VLOOKUP(B2542,Listor!$N$6:$Q$47,4,FALSE)),"")</f>
        <v/>
      </c>
      <c r="M2542" s="63" t="str">
        <f t="shared" si="122"/>
        <v/>
      </c>
      <c r="N2542" s="75"/>
      <c r="O2542" s="84" t="str">
        <f t="shared" si="123"/>
        <v/>
      </c>
      <c r="P2542" s="107"/>
      <c r="Q2542" s="87" t="s">
        <v>79</v>
      </c>
      <c r="R2542" s="87"/>
      <c r="S2542" s="87"/>
      <c r="T2542" s="87"/>
      <c r="U2542" s="87"/>
      <c r="V2542" s="86" t="s">
        <v>79</v>
      </c>
      <c r="W2542" s="75"/>
      <c r="X2542" s="102" t="s">
        <v>79</v>
      </c>
      <c r="Y2542" s="63" t="str">
        <f>IFERROR(IF(VLOOKUP(X2542,Listor!$T$6:$U$7,2,FALSE)&lt;O2542,TRUE),"")</f>
        <v/>
      </c>
      <c r="Z2542" s="87"/>
      <c r="AA2542" s="104"/>
    </row>
    <row r="2543" spans="2:27" x14ac:dyDescent="0.25">
      <c r="B2543" s="68" t="s">
        <v>68</v>
      </c>
      <c r="C2543" s="80" t="str">
        <f>IFERROR(VLOOKUP(B2543,Listor!$A$6:$B$62,2,FALSE),"")</f>
        <v/>
      </c>
      <c r="D2543" s="80" t="str">
        <f>IFERROR(VLOOKUP(B2543,Listor!$A$6:$C$62,3,FALSE),"")</f>
        <v/>
      </c>
      <c r="E2543" s="110" t="s">
        <v>79</v>
      </c>
      <c r="F2543" s="66"/>
      <c r="G2543" s="35" t="str">
        <f>IFERROR(VLOOKUP(B2543,Listor!$A$6:$G$62,7,FALSE),"")</f>
        <v/>
      </c>
      <c r="H2543" s="63" t="str">
        <f>IFERROR(VLOOKUP(B2543,Listor!$N$6:$O$47,2,FALSE),"")</f>
        <v/>
      </c>
      <c r="I2543" s="63" t="str">
        <f t="shared" si="121"/>
        <v/>
      </c>
      <c r="J2543" s="96" t="str">
        <f>IFERROR(VLOOKUP(B2543,Listor!$N$6:$P$47,3,FALSE)*I2543,"")</f>
        <v/>
      </c>
      <c r="K2543" s="81"/>
      <c r="L2543" s="88" t="str">
        <f>IFERROR((VLOOKUP(B2543,Listor!$N$6:$P$47,3,FALSE)*Biologiska!K2543)+(VLOOKUP(B2543,Listor!$N$6:$Q$47,4,FALSE)),"")</f>
        <v/>
      </c>
      <c r="M2543" s="63" t="str">
        <f t="shared" si="122"/>
        <v/>
      </c>
      <c r="N2543" s="75"/>
      <c r="O2543" s="84" t="str">
        <f t="shared" si="123"/>
        <v/>
      </c>
      <c r="P2543" s="107"/>
      <c r="Q2543" s="87" t="s">
        <v>79</v>
      </c>
      <c r="R2543" s="87"/>
      <c r="S2543" s="87"/>
      <c r="T2543" s="87"/>
      <c r="U2543" s="87"/>
      <c r="V2543" s="86" t="s">
        <v>79</v>
      </c>
      <c r="W2543" s="75"/>
      <c r="X2543" s="102" t="s">
        <v>79</v>
      </c>
      <c r="Y2543" s="63" t="str">
        <f>IFERROR(IF(VLOOKUP(X2543,Listor!$T$6:$U$7,2,FALSE)&lt;O2543,TRUE),"")</f>
        <v/>
      </c>
      <c r="Z2543" s="87"/>
      <c r="AA2543" s="104"/>
    </row>
    <row r="2544" spans="2:27" x14ac:dyDescent="0.25">
      <c r="B2544" s="68" t="s">
        <v>68</v>
      </c>
      <c r="C2544" s="80" t="str">
        <f>IFERROR(VLOOKUP(B2544,Listor!$A$6:$B$62,2,FALSE),"")</f>
        <v/>
      </c>
      <c r="D2544" s="80" t="str">
        <f>IFERROR(VLOOKUP(B2544,Listor!$A$6:$C$62,3,FALSE),"")</f>
        <v/>
      </c>
      <c r="E2544" s="110" t="s">
        <v>79</v>
      </c>
      <c r="F2544" s="66"/>
      <c r="G2544" s="35" t="str">
        <f>IFERROR(VLOOKUP(B2544,Listor!$A$6:$G$62,7,FALSE),"")</f>
        <v/>
      </c>
      <c r="H2544" s="63" t="str">
        <f>IFERROR(VLOOKUP(B2544,Listor!$N$6:$O$47,2,FALSE),"")</f>
        <v/>
      </c>
      <c r="I2544" s="63" t="str">
        <f t="shared" si="121"/>
        <v/>
      </c>
      <c r="J2544" s="96" t="str">
        <f>IFERROR(VLOOKUP(B2544,Listor!$N$6:$P$47,3,FALSE)*I2544,"")</f>
        <v/>
      </c>
      <c r="K2544" s="81"/>
      <c r="L2544" s="88" t="str">
        <f>IFERROR((VLOOKUP(B2544,Listor!$N$6:$P$47,3,FALSE)*Biologiska!K2544)+(VLOOKUP(B2544,Listor!$N$6:$Q$47,4,FALSE)),"")</f>
        <v/>
      </c>
      <c r="M2544" s="63" t="str">
        <f t="shared" si="122"/>
        <v/>
      </c>
      <c r="N2544" s="75"/>
      <c r="O2544" s="84" t="str">
        <f t="shared" si="123"/>
        <v/>
      </c>
      <c r="P2544" s="107"/>
      <c r="Q2544" s="87" t="s">
        <v>79</v>
      </c>
      <c r="R2544" s="87"/>
      <c r="S2544" s="87"/>
      <c r="T2544" s="87"/>
      <c r="U2544" s="87"/>
      <c r="V2544" s="86" t="s">
        <v>79</v>
      </c>
      <c r="W2544" s="75"/>
      <c r="X2544" s="102" t="s">
        <v>79</v>
      </c>
      <c r="Y2544" s="63" t="str">
        <f>IFERROR(IF(VLOOKUP(X2544,Listor!$T$6:$U$7,2,FALSE)&lt;O2544,TRUE),"")</f>
        <v/>
      </c>
      <c r="Z2544" s="87"/>
      <c r="AA2544" s="104"/>
    </row>
    <row r="2545" spans="2:27" x14ac:dyDescent="0.25">
      <c r="B2545" s="68" t="s">
        <v>68</v>
      </c>
      <c r="C2545" s="80" t="str">
        <f>IFERROR(VLOOKUP(B2545,Listor!$A$6:$B$62,2,FALSE),"")</f>
        <v/>
      </c>
      <c r="D2545" s="80" t="str">
        <f>IFERROR(VLOOKUP(B2545,Listor!$A$6:$C$62,3,FALSE),"")</f>
        <v/>
      </c>
      <c r="E2545" s="110" t="s">
        <v>79</v>
      </c>
      <c r="F2545" s="66"/>
      <c r="G2545" s="35" t="str">
        <f>IFERROR(VLOOKUP(B2545,Listor!$A$6:$G$62,7,FALSE),"")</f>
        <v/>
      </c>
      <c r="H2545" s="63" t="str">
        <f>IFERROR(VLOOKUP(B2545,Listor!$N$6:$O$47,2,FALSE),"")</f>
        <v/>
      </c>
      <c r="I2545" s="63" t="str">
        <f t="shared" si="121"/>
        <v/>
      </c>
      <c r="J2545" s="96" t="str">
        <f>IFERROR(VLOOKUP(B2545,Listor!$N$6:$P$47,3,FALSE)*I2545,"")</f>
        <v/>
      </c>
      <c r="K2545" s="81"/>
      <c r="L2545" s="88" t="str">
        <f>IFERROR((VLOOKUP(B2545,Listor!$N$6:$P$47,3,FALSE)*Biologiska!K2545)+(VLOOKUP(B2545,Listor!$N$6:$Q$47,4,FALSE)),"")</f>
        <v/>
      </c>
      <c r="M2545" s="63" t="str">
        <f t="shared" si="122"/>
        <v/>
      </c>
      <c r="N2545" s="75"/>
      <c r="O2545" s="84" t="str">
        <f t="shared" si="123"/>
        <v/>
      </c>
      <c r="P2545" s="107"/>
      <c r="Q2545" s="87" t="s">
        <v>79</v>
      </c>
      <c r="R2545" s="87"/>
      <c r="S2545" s="87"/>
      <c r="T2545" s="87"/>
      <c r="U2545" s="87"/>
      <c r="V2545" s="86" t="s">
        <v>79</v>
      </c>
      <c r="W2545" s="75"/>
      <c r="X2545" s="102" t="s">
        <v>79</v>
      </c>
      <c r="Y2545" s="63" t="str">
        <f>IFERROR(IF(VLOOKUP(X2545,Listor!$T$6:$U$7,2,FALSE)&lt;O2545,TRUE),"")</f>
        <v/>
      </c>
      <c r="Z2545" s="87"/>
      <c r="AA2545" s="104"/>
    </row>
    <row r="2546" spans="2:27" x14ac:dyDescent="0.25">
      <c r="B2546" s="68" t="s">
        <v>68</v>
      </c>
      <c r="C2546" s="80" t="str">
        <f>IFERROR(VLOOKUP(B2546,Listor!$A$6:$B$62,2,FALSE),"")</f>
        <v/>
      </c>
      <c r="D2546" s="80" t="str">
        <f>IFERROR(VLOOKUP(B2546,Listor!$A$6:$C$62,3,FALSE),"")</f>
        <v/>
      </c>
      <c r="E2546" s="110" t="s">
        <v>79</v>
      </c>
      <c r="F2546" s="66"/>
      <c r="G2546" s="35" t="str">
        <f>IFERROR(VLOOKUP(B2546,Listor!$A$6:$G$62,7,FALSE),"")</f>
        <v/>
      </c>
      <c r="H2546" s="63" t="str">
        <f>IFERROR(VLOOKUP(B2546,Listor!$N$6:$O$47,2,FALSE),"")</f>
        <v/>
      </c>
      <c r="I2546" s="63" t="str">
        <f t="shared" si="121"/>
        <v/>
      </c>
      <c r="J2546" s="96" t="str">
        <f>IFERROR(VLOOKUP(B2546,Listor!$N$6:$P$47,3,FALSE)*I2546,"")</f>
        <v/>
      </c>
      <c r="K2546" s="81"/>
      <c r="L2546" s="88" t="str">
        <f>IFERROR((VLOOKUP(B2546,Listor!$N$6:$P$47,3,FALSE)*Biologiska!K2546)+(VLOOKUP(B2546,Listor!$N$6:$Q$47,4,FALSE)),"")</f>
        <v/>
      </c>
      <c r="M2546" s="63" t="str">
        <f t="shared" si="122"/>
        <v/>
      </c>
      <c r="N2546" s="75"/>
      <c r="O2546" s="84" t="str">
        <f t="shared" si="123"/>
        <v/>
      </c>
      <c r="P2546" s="107"/>
      <c r="Q2546" s="87" t="s">
        <v>79</v>
      </c>
      <c r="R2546" s="87"/>
      <c r="S2546" s="87"/>
      <c r="T2546" s="87"/>
      <c r="U2546" s="87"/>
      <c r="V2546" s="86" t="s">
        <v>79</v>
      </c>
      <c r="W2546" s="75"/>
      <c r="X2546" s="102" t="s">
        <v>79</v>
      </c>
      <c r="Y2546" s="63" t="str">
        <f>IFERROR(IF(VLOOKUP(X2546,Listor!$T$6:$U$7,2,FALSE)&lt;O2546,TRUE),"")</f>
        <v/>
      </c>
      <c r="Z2546" s="87"/>
      <c r="AA2546" s="104"/>
    </row>
    <row r="2547" spans="2:27" x14ac:dyDescent="0.25">
      <c r="B2547" s="68" t="s">
        <v>68</v>
      </c>
      <c r="C2547" s="80" t="str">
        <f>IFERROR(VLOOKUP(B2547,Listor!$A$6:$B$62,2,FALSE),"")</f>
        <v/>
      </c>
      <c r="D2547" s="80" t="str">
        <f>IFERROR(VLOOKUP(B2547,Listor!$A$6:$C$62,3,FALSE),"")</f>
        <v/>
      </c>
      <c r="E2547" s="110" t="s">
        <v>79</v>
      </c>
      <c r="F2547" s="66"/>
      <c r="G2547" s="35" t="str">
        <f>IFERROR(VLOOKUP(B2547,Listor!$A$6:$G$62,7,FALSE),"")</f>
        <v/>
      </c>
      <c r="H2547" s="63" t="str">
        <f>IFERROR(VLOOKUP(B2547,Listor!$N$6:$O$47,2,FALSE),"")</f>
        <v/>
      </c>
      <c r="I2547" s="63" t="str">
        <f t="shared" si="121"/>
        <v/>
      </c>
      <c r="J2547" s="96" t="str">
        <f>IFERROR(VLOOKUP(B2547,Listor!$N$6:$P$47,3,FALSE)*I2547,"")</f>
        <v/>
      </c>
      <c r="K2547" s="81"/>
      <c r="L2547" s="88" t="str">
        <f>IFERROR((VLOOKUP(B2547,Listor!$N$6:$P$47,3,FALSE)*Biologiska!K2547)+(VLOOKUP(B2547,Listor!$N$6:$Q$47,4,FALSE)),"")</f>
        <v/>
      </c>
      <c r="M2547" s="63" t="str">
        <f t="shared" si="122"/>
        <v/>
      </c>
      <c r="N2547" s="75"/>
      <c r="O2547" s="84" t="str">
        <f t="shared" si="123"/>
        <v/>
      </c>
      <c r="P2547" s="107"/>
      <c r="Q2547" s="87" t="s">
        <v>79</v>
      </c>
      <c r="R2547" s="87"/>
      <c r="S2547" s="87"/>
      <c r="T2547" s="87"/>
      <c r="U2547" s="87"/>
      <c r="V2547" s="86" t="s">
        <v>79</v>
      </c>
      <c r="W2547" s="75"/>
      <c r="X2547" s="102" t="s">
        <v>79</v>
      </c>
      <c r="Y2547" s="63" t="str">
        <f>IFERROR(IF(VLOOKUP(X2547,Listor!$T$6:$U$7,2,FALSE)&lt;O2547,TRUE),"")</f>
        <v/>
      </c>
      <c r="Z2547" s="87"/>
      <c r="AA2547" s="104"/>
    </row>
    <row r="2548" spans="2:27" x14ac:dyDescent="0.25">
      <c r="B2548" s="68" t="s">
        <v>68</v>
      </c>
      <c r="C2548" s="80" t="str">
        <f>IFERROR(VLOOKUP(B2548,Listor!$A$6:$B$62,2,FALSE),"")</f>
        <v/>
      </c>
      <c r="D2548" s="80" t="str">
        <f>IFERROR(VLOOKUP(B2548,Listor!$A$6:$C$62,3,FALSE),"")</f>
        <v/>
      </c>
      <c r="E2548" s="110" t="s">
        <v>79</v>
      </c>
      <c r="F2548" s="66"/>
      <c r="G2548" s="35" t="str">
        <f>IFERROR(VLOOKUP(B2548,Listor!$A$6:$G$62,7,FALSE),"")</f>
        <v/>
      </c>
      <c r="H2548" s="63" t="str">
        <f>IFERROR(VLOOKUP(B2548,Listor!$N$6:$O$47,2,FALSE),"")</f>
        <v/>
      </c>
      <c r="I2548" s="63" t="str">
        <f t="shared" si="121"/>
        <v/>
      </c>
      <c r="J2548" s="96" t="str">
        <f>IFERROR(VLOOKUP(B2548,Listor!$N$6:$P$47,3,FALSE)*I2548,"")</f>
        <v/>
      </c>
      <c r="K2548" s="81"/>
      <c r="L2548" s="88" t="str">
        <f>IFERROR((VLOOKUP(B2548,Listor!$N$6:$P$47,3,FALSE)*Biologiska!K2548)+(VLOOKUP(B2548,Listor!$N$6:$Q$47,4,FALSE)),"")</f>
        <v/>
      </c>
      <c r="M2548" s="63" t="str">
        <f t="shared" si="122"/>
        <v/>
      </c>
      <c r="N2548" s="75"/>
      <c r="O2548" s="84" t="str">
        <f t="shared" si="123"/>
        <v/>
      </c>
      <c r="P2548" s="107"/>
      <c r="Q2548" s="87" t="s">
        <v>79</v>
      </c>
      <c r="R2548" s="87"/>
      <c r="S2548" s="87"/>
      <c r="T2548" s="87"/>
      <c r="U2548" s="87"/>
      <c r="V2548" s="86" t="s">
        <v>79</v>
      </c>
      <c r="W2548" s="75"/>
      <c r="X2548" s="102" t="s">
        <v>79</v>
      </c>
      <c r="Y2548" s="63" t="str">
        <f>IFERROR(IF(VLOOKUP(X2548,Listor!$T$6:$U$7,2,FALSE)&lt;O2548,TRUE),"")</f>
        <v/>
      </c>
      <c r="Z2548" s="87"/>
      <c r="AA2548" s="104"/>
    </row>
    <row r="2549" spans="2:27" x14ac:dyDescent="0.25">
      <c r="B2549" s="68" t="s">
        <v>68</v>
      </c>
      <c r="C2549" s="80" t="str">
        <f>IFERROR(VLOOKUP(B2549,Listor!$A$6:$B$62,2,FALSE),"")</f>
        <v/>
      </c>
      <c r="D2549" s="80" t="str">
        <f>IFERROR(VLOOKUP(B2549,Listor!$A$6:$C$62,3,FALSE),"")</f>
        <v/>
      </c>
      <c r="E2549" s="110" t="s">
        <v>79</v>
      </c>
      <c r="F2549" s="66"/>
      <c r="G2549" s="35" t="str">
        <f>IFERROR(VLOOKUP(B2549,Listor!$A$6:$G$62,7,FALSE),"")</f>
        <v/>
      </c>
      <c r="H2549" s="63" t="str">
        <f>IFERROR(VLOOKUP(B2549,Listor!$N$6:$O$47,2,FALSE),"")</f>
        <v/>
      </c>
      <c r="I2549" s="63" t="str">
        <f t="shared" si="121"/>
        <v/>
      </c>
      <c r="J2549" s="96" t="str">
        <f>IFERROR(VLOOKUP(B2549,Listor!$N$6:$P$47,3,FALSE)*I2549,"")</f>
        <v/>
      </c>
      <c r="K2549" s="81"/>
      <c r="L2549" s="88" t="str">
        <f>IFERROR((VLOOKUP(B2549,Listor!$N$6:$P$47,3,FALSE)*Biologiska!K2549)+(VLOOKUP(B2549,Listor!$N$6:$Q$47,4,FALSE)),"")</f>
        <v/>
      </c>
      <c r="M2549" s="63" t="str">
        <f t="shared" si="122"/>
        <v/>
      </c>
      <c r="N2549" s="75"/>
      <c r="O2549" s="84" t="str">
        <f t="shared" si="123"/>
        <v/>
      </c>
      <c r="P2549" s="107"/>
      <c r="Q2549" s="87" t="s">
        <v>79</v>
      </c>
      <c r="R2549" s="87"/>
      <c r="S2549" s="87"/>
      <c r="T2549" s="87"/>
      <c r="U2549" s="87"/>
      <c r="V2549" s="86" t="s">
        <v>79</v>
      </c>
      <c r="W2549" s="75"/>
      <c r="X2549" s="102" t="s">
        <v>79</v>
      </c>
      <c r="Y2549" s="63" t="str">
        <f>IFERROR(IF(VLOOKUP(X2549,Listor!$T$6:$U$7,2,FALSE)&lt;O2549,TRUE),"")</f>
        <v/>
      </c>
      <c r="Z2549" s="87"/>
      <c r="AA2549" s="104"/>
    </row>
    <row r="2550" spans="2:27" x14ac:dyDescent="0.25">
      <c r="B2550" s="68" t="s">
        <v>68</v>
      </c>
      <c r="C2550" s="80" t="str">
        <f>IFERROR(VLOOKUP(B2550,Listor!$A$6:$B$62,2,FALSE),"")</f>
        <v/>
      </c>
      <c r="D2550" s="80" t="str">
        <f>IFERROR(VLOOKUP(B2550,Listor!$A$6:$C$62,3,FALSE),"")</f>
        <v/>
      </c>
      <c r="E2550" s="110" t="s">
        <v>79</v>
      </c>
      <c r="F2550" s="66"/>
      <c r="G2550" s="35" t="str">
        <f>IFERROR(VLOOKUP(B2550,Listor!$A$6:$G$62,7,FALSE),"")</f>
        <v/>
      </c>
      <c r="H2550" s="63" t="str">
        <f>IFERROR(VLOOKUP(B2550,Listor!$N$6:$O$47,2,FALSE),"")</f>
        <v/>
      </c>
      <c r="I2550" s="63" t="str">
        <f t="shared" si="121"/>
        <v/>
      </c>
      <c r="J2550" s="96" t="str">
        <f>IFERROR(VLOOKUP(B2550,Listor!$N$6:$P$47,3,FALSE)*I2550,"")</f>
        <v/>
      </c>
      <c r="K2550" s="81"/>
      <c r="L2550" s="88" t="str">
        <f>IFERROR((VLOOKUP(B2550,Listor!$N$6:$P$47,3,FALSE)*Biologiska!K2550)+(VLOOKUP(B2550,Listor!$N$6:$Q$47,4,FALSE)),"")</f>
        <v/>
      </c>
      <c r="M2550" s="63" t="str">
        <f t="shared" si="122"/>
        <v/>
      </c>
      <c r="N2550" s="75"/>
      <c r="O2550" s="84" t="str">
        <f t="shared" si="123"/>
        <v/>
      </c>
      <c r="P2550" s="107"/>
      <c r="Q2550" s="87" t="s">
        <v>79</v>
      </c>
      <c r="R2550" s="87"/>
      <c r="S2550" s="87"/>
      <c r="T2550" s="87"/>
      <c r="U2550" s="87"/>
      <c r="V2550" s="86" t="s">
        <v>79</v>
      </c>
      <c r="W2550" s="75"/>
      <c r="X2550" s="102" t="s">
        <v>79</v>
      </c>
      <c r="Y2550" s="63" t="str">
        <f>IFERROR(IF(VLOOKUP(X2550,Listor!$T$6:$U$7,2,FALSE)&lt;O2550,TRUE),"")</f>
        <v/>
      </c>
      <c r="Z2550" s="87"/>
      <c r="AA2550" s="104"/>
    </row>
    <row r="2551" spans="2:27" x14ac:dyDescent="0.25">
      <c r="B2551" s="68" t="s">
        <v>68</v>
      </c>
      <c r="C2551" s="80" t="str">
        <f>IFERROR(VLOOKUP(B2551,Listor!$A$6:$B$62,2,FALSE),"")</f>
        <v/>
      </c>
      <c r="D2551" s="80" t="str">
        <f>IFERROR(VLOOKUP(B2551,Listor!$A$6:$C$62,3,FALSE),"")</f>
        <v/>
      </c>
      <c r="E2551" s="110" t="s">
        <v>79</v>
      </c>
      <c r="F2551" s="66"/>
      <c r="G2551" s="35" t="str">
        <f>IFERROR(VLOOKUP(B2551,Listor!$A$6:$G$62,7,FALSE),"")</f>
        <v/>
      </c>
      <c r="H2551" s="63" t="str">
        <f>IFERROR(VLOOKUP(B2551,Listor!$N$6:$O$47,2,FALSE),"")</f>
        <v/>
      </c>
      <c r="I2551" s="63" t="str">
        <f t="shared" si="121"/>
        <v/>
      </c>
      <c r="J2551" s="96" t="str">
        <f>IFERROR(VLOOKUP(B2551,Listor!$N$6:$P$47,3,FALSE)*I2551,"")</f>
        <v/>
      </c>
      <c r="K2551" s="81"/>
      <c r="L2551" s="88" t="str">
        <f>IFERROR((VLOOKUP(B2551,Listor!$N$6:$P$47,3,FALSE)*Biologiska!K2551)+(VLOOKUP(B2551,Listor!$N$6:$Q$47,4,FALSE)),"")</f>
        <v/>
      </c>
      <c r="M2551" s="63" t="str">
        <f t="shared" si="122"/>
        <v/>
      </c>
      <c r="N2551" s="75"/>
      <c r="O2551" s="84" t="str">
        <f t="shared" si="123"/>
        <v/>
      </c>
      <c r="P2551" s="107"/>
      <c r="Q2551" s="87" t="s">
        <v>79</v>
      </c>
      <c r="R2551" s="87"/>
      <c r="S2551" s="87"/>
      <c r="T2551" s="87"/>
      <c r="U2551" s="87"/>
      <c r="V2551" s="86" t="s">
        <v>79</v>
      </c>
      <c r="W2551" s="75"/>
      <c r="X2551" s="102" t="s">
        <v>79</v>
      </c>
      <c r="Y2551" s="63" t="str">
        <f>IFERROR(IF(VLOOKUP(X2551,Listor!$T$6:$U$7,2,FALSE)&lt;O2551,TRUE),"")</f>
        <v/>
      </c>
      <c r="Z2551" s="87"/>
      <c r="AA2551" s="104"/>
    </row>
    <row r="2552" spans="2:27" x14ac:dyDescent="0.25">
      <c r="B2552" s="68" t="s">
        <v>68</v>
      </c>
      <c r="C2552" s="80" t="str">
        <f>IFERROR(VLOOKUP(B2552,Listor!$A$6:$B$62,2,FALSE),"")</f>
        <v/>
      </c>
      <c r="D2552" s="80" t="str">
        <f>IFERROR(VLOOKUP(B2552,Listor!$A$6:$C$62,3,FALSE),"")</f>
        <v/>
      </c>
      <c r="E2552" s="110" t="s">
        <v>79</v>
      </c>
      <c r="F2552" s="66"/>
      <c r="G2552" s="35" t="str">
        <f>IFERROR(VLOOKUP(B2552,Listor!$A$6:$G$62,7,FALSE),"")</f>
        <v/>
      </c>
      <c r="H2552" s="63" t="str">
        <f>IFERROR(VLOOKUP(B2552,Listor!$N$6:$O$47,2,FALSE),"")</f>
        <v/>
      </c>
      <c r="I2552" s="63" t="str">
        <f t="shared" si="121"/>
        <v/>
      </c>
      <c r="J2552" s="96" t="str">
        <f>IFERROR(VLOOKUP(B2552,Listor!$N$6:$P$47,3,FALSE)*I2552,"")</f>
        <v/>
      </c>
      <c r="K2552" s="81"/>
      <c r="L2552" s="88" t="str">
        <f>IFERROR((VLOOKUP(B2552,Listor!$N$6:$P$47,3,FALSE)*Biologiska!K2552)+(VLOOKUP(B2552,Listor!$N$6:$Q$47,4,FALSE)),"")</f>
        <v/>
      </c>
      <c r="M2552" s="63" t="str">
        <f t="shared" si="122"/>
        <v/>
      </c>
      <c r="N2552" s="75"/>
      <c r="O2552" s="84" t="str">
        <f t="shared" si="123"/>
        <v/>
      </c>
      <c r="P2552" s="107"/>
      <c r="Q2552" s="87" t="s">
        <v>79</v>
      </c>
      <c r="R2552" s="87"/>
      <c r="S2552" s="87"/>
      <c r="T2552" s="87"/>
      <c r="U2552" s="87"/>
      <c r="V2552" s="86" t="s">
        <v>79</v>
      </c>
      <c r="W2552" s="75"/>
      <c r="X2552" s="102" t="s">
        <v>79</v>
      </c>
      <c r="Y2552" s="63" t="str">
        <f>IFERROR(IF(VLOOKUP(X2552,Listor!$T$6:$U$7,2,FALSE)&lt;O2552,TRUE),"")</f>
        <v/>
      </c>
      <c r="Z2552" s="87"/>
      <c r="AA2552" s="104"/>
    </row>
    <row r="2553" spans="2:27" x14ac:dyDescent="0.25">
      <c r="B2553" s="68" t="s">
        <v>68</v>
      </c>
      <c r="C2553" s="80" t="str">
        <f>IFERROR(VLOOKUP(B2553,Listor!$A$6:$B$62,2,FALSE),"")</f>
        <v/>
      </c>
      <c r="D2553" s="80" t="str">
        <f>IFERROR(VLOOKUP(B2553,Listor!$A$6:$C$62,3,FALSE),"")</f>
        <v/>
      </c>
      <c r="E2553" s="110" t="s">
        <v>79</v>
      </c>
      <c r="F2553" s="66"/>
      <c r="G2553" s="35" t="str">
        <f>IFERROR(VLOOKUP(B2553,Listor!$A$6:$G$62,7,FALSE),"")</f>
        <v/>
      </c>
      <c r="H2553" s="63" t="str">
        <f>IFERROR(VLOOKUP(B2553,Listor!$N$6:$O$47,2,FALSE),"")</f>
        <v/>
      </c>
      <c r="I2553" s="63" t="str">
        <f t="shared" si="121"/>
        <v/>
      </c>
      <c r="J2553" s="96" t="str">
        <f>IFERROR(VLOOKUP(B2553,Listor!$N$6:$P$47,3,FALSE)*I2553,"")</f>
        <v/>
      </c>
      <c r="K2553" s="81"/>
      <c r="L2553" s="88" t="str">
        <f>IFERROR((VLOOKUP(B2553,Listor!$N$6:$P$47,3,FALSE)*Biologiska!K2553)+(VLOOKUP(B2553,Listor!$N$6:$Q$47,4,FALSE)),"")</f>
        <v/>
      </c>
      <c r="M2553" s="63" t="str">
        <f t="shared" si="122"/>
        <v/>
      </c>
      <c r="N2553" s="75"/>
      <c r="O2553" s="84" t="str">
        <f t="shared" si="123"/>
        <v/>
      </c>
      <c r="P2553" s="107"/>
      <c r="Q2553" s="87" t="s">
        <v>79</v>
      </c>
      <c r="R2553" s="87"/>
      <c r="S2553" s="87"/>
      <c r="T2553" s="87"/>
      <c r="U2553" s="87"/>
      <c r="V2553" s="86" t="s">
        <v>79</v>
      </c>
      <c r="W2553" s="75"/>
      <c r="X2553" s="102" t="s">
        <v>79</v>
      </c>
      <c r="Y2553" s="63" t="str">
        <f>IFERROR(IF(VLOOKUP(X2553,Listor!$T$6:$U$7,2,FALSE)&lt;O2553,TRUE),"")</f>
        <v/>
      </c>
      <c r="Z2553" s="87"/>
      <c r="AA2553" s="104"/>
    </row>
    <row r="2554" spans="2:27" x14ac:dyDescent="0.25">
      <c r="B2554" s="68" t="s">
        <v>68</v>
      </c>
      <c r="C2554" s="80" t="str">
        <f>IFERROR(VLOOKUP(B2554,Listor!$A$6:$B$62,2,FALSE),"")</f>
        <v/>
      </c>
      <c r="D2554" s="80" t="str">
        <f>IFERROR(VLOOKUP(B2554,Listor!$A$6:$C$62,3,FALSE),"")</f>
        <v/>
      </c>
      <c r="E2554" s="110" t="s">
        <v>79</v>
      </c>
      <c r="F2554" s="66"/>
      <c r="G2554" s="35" t="str">
        <f>IFERROR(VLOOKUP(B2554,Listor!$A$6:$G$62,7,FALSE),"")</f>
        <v/>
      </c>
      <c r="H2554" s="63" t="str">
        <f>IFERROR(VLOOKUP(B2554,Listor!$N$6:$O$47,2,FALSE),"")</f>
        <v/>
      </c>
      <c r="I2554" s="63" t="str">
        <f t="shared" si="121"/>
        <v/>
      </c>
      <c r="J2554" s="96" t="str">
        <f>IFERROR(VLOOKUP(B2554,Listor!$N$6:$P$47,3,FALSE)*I2554,"")</f>
        <v/>
      </c>
      <c r="K2554" s="81"/>
      <c r="L2554" s="88" t="str">
        <f>IFERROR((VLOOKUP(B2554,Listor!$N$6:$P$47,3,FALSE)*Biologiska!K2554)+(VLOOKUP(B2554,Listor!$N$6:$Q$47,4,FALSE)),"")</f>
        <v/>
      </c>
      <c r="M2554" s="63" t="str">
        <f t="shared" si="122"/>
        <v/>
      </c>
      <c r="N2554" s="75"/>
      <c r="O2554" s="84" t="str">
        <f t="shared" si="123"/>
        <v/>
      </c>
      <c r="P2554" s="107"/>
      <c r="Q2554" s="87" t="s">
        <v>79</v>
      </c>
      <c r="R2554" s="87"/>
      <c r="S2554" s="87"/>
      <c r="T2554" s="87"/>
      <c r="U2554" s="87"/>
      <c r="V2554" s="86" t="s">
        <v>79</v>
      </c>
      <c r="W2554" s="75"/>
      <c r="X2554" s="102" t="s">
        <v>79</v>
      </c>
      <c r="Y2554" s="63" t="str">
        <f>IFERROR(IF(VLOOKUP(X2554,Listor!$T$6:$U$7,2,FALSE)&lt;O2554,TRUE),"")</f>
        <v/>
      </c>
      <c r="Z2554" s="87"/>
      <c r="AA2554" s="104"/>
    </row>
    <row r="2555" spans="2:27" x14ac:dyDescent="0.25">
      <c r="B2555" s="68" t="s">
        <v>68</v>
      </c>
      <c r="C2555" s="80" t="str">
        <f>IFERROR(VLOOKUP(B2555,Listor!$A$6:$B$62,2,FALSE),"")</f>
        <v/>
      </c>
      <c r="D2555" s="80" t="str">
        <f>IFERROR(VLOOKUP(B2555,Listor!$A$6:$C$62,3,FALSE),"")</f>
        <v/>
      </c>
      <c r="E2555" s="110" t="s">
        <v>79</v>
      </c>
      <c r="F2555" s="66"/>
      <c r="G2555" s="35" t="str">
        <f>IFERROR(VLOOKUP(B2555,Listor!$A$6:$G$62,7,FALSE),"")</f>
        <v/>
      </c>
      <c r="H2555" s="63" t="str">
        <f>IFERROR(VLOOKUP(B2555,Listor!$N$6:$O$47,2,FALSE),"")</f>
        <v/>
      </c>
      <c r="I2555" s="63" t="str">
        <f t="shared" si="121"/>
        <v/>
      </c>
      <c r="J2555" s="96" t="str">
        <f>IFERROR(VLOOKUP(B2555,Listor!$N$6:$P$47,3,FALSE)*I2555,"")</f>
        <v/>
      </c>
      <c r="K2555" s="81"/>
      <c r="L2555" s="88" t="str">
        <f>IFERROR((VLOOKUP(B2555,Listor!$N$6:$P$47,3,FALSE)*Biologiska!K2555)+(VLOOKUP(B2555,Listor!$N$6:$Q$47,4,FALSE)),"")</f>
        <v/>
      </c>
      <c r="M2555" s="63" t="str">
        <f t="shared" si="122"/>
        <v/>
      </c>
      <c r="N2555" s="75"/>
      <c r="O2555" s="84" t="str">
        <f t="shared" si="123"/>
        <v/>
      </c>
      <c r="P2555" s="107"/>
      <c r="Q2555" s="87" t="s">
        <v>79</v>
      </c>
      <c r="R2555" s="87"/>
      <c r="S2555" s="87"/>
      <c r="T2555" s="87"/>
      <c r="U2555" s="87"/>
      <c r="V2555" s="86" t="s">
        <v>79</v>
      </c>
      <c r="W2555" s="75"/>
      <c r="X2555" s="102" t="s">
        <v>79</v>
      </c>
      <c r="Y2555" s="63" t="str">
        <f>IFERROR(IF(VLOOKUP(X2555,Listor!$T$6:$U$7,2,FALSE)&lt;O2555,TRUE),"")</f>
        <v/>
      </c>
      <c r="Z2555" s="87"/>
      <c r="AA2555" s="104"/>
    </row>
    <row r="2556" spans="2:27" x14ac:dyDescent="0.25">
      <c r="B2556" s="68" t="s">
        <v>68</v>
      </c>
      <c r="C2556" s="80" t="str">
        <f>IFERROR(VLOOKUP(B2556,Listor!$A$6:$B$62,2,FALSE),"")</f>
        <v/>
      </c>
      <c r="D2556" s="80" t="str">
        <f>IFERROR(VLOOKUP(B2556,Listor!$A$6:$C$62,3,FALSE),"")</f>
        <v/>
      </c>
      <c r="E2556" s="110" t="s">
        <v>79</v>
      </c>
      <c r="F2556" s="66"/>
      <c r="G2556" s="35" t="str">
        <f>IFERROR(VLOOKUP(B2556,Listor!$A$6:$G$62,7,FALSE),"")</f>
        <v/>
      </c>
      <c r="H2556" s="63" t="str">
        <f>IFERROR(VLOOKUP(B2556,Listor!$N$6:$O$47,2,FALSE),"")</f>
        <v/>
      </c>
      <c r="I2556" s="63" t="str">
        <f t="shared" si="121"/>
        <v/>
      </c>
      <c r="J2556" s="96" t="str">
        <f>IFERROR(VLOOKUP(B2556,Listor!$N$6:$P$47,3,FALSE)*I2556,"")</f>
        <v/>
      </c>
      <c r="K2556" s="81"/>
      <c r="L2556" s="88" t="str">
        <f>IFERROR((VLOOKUP(B2556,Listor!$N$6:$P$47,3,FALSE)*Biologiska!K2556)+(VLOOKUP(B2556,Listor!$N$6:$Q$47,4,FALSE)),"")</f>
        <v/>
      </c>
      <c r="M2556" s="63" t="str">
        <f t="shared" si="122"/>
        <v/>
      </c>
      <c r="N2556" s="75"/>
      <c r="O2556" s="84" t="str">
        <f t="shared" si="123"/>
        <v/>
      </c>
      <c r="P2556" s="107"/>
      <c r="Q2556" s="87" t="s">
        <v>79</v>
      </c>
      <c r="R2556" s="87"/>
      <c r="S2556" s="87"/>
      <c r="T2556" s="87"/>
      <c r="U2556" s="87"/>
      <c r="V2556" s="86" t="s">
        <v>79</v>
      </c>
      <c r="W2556" s="75"/>
      <c r="X2556" s="102" t="s">
        <v>79</v>
      </c>
      <c r="Y2556" s="63" t="str">
        <f>IFERROR(IF(VLOOKUP(X2556,Listor!$T$6:$U$7,2,FALSE)&lt;O2556,TRUE),"")</f>
        <v/>
      </c>
      <c r="Z2556" s="87"/>
      <c r="AA2556" s="104"/>
    </row>
    <row r="2557" spans="2:27" x14ac:dyDescent="0.25">
      <c r="B2557" s="68" t="s">
        <v>68</v>
      </c>
      <c r="C2557" s="80" t="str">
        <f>IFERROR(VLOOKUP(B2557,Listor!$A$6:$B$62,2,FALSE),"")</f>
        <v/>
      </c>
      <c r="D2557" s="80" t="str">
        <f>IFERROR(VLOOKUP(B2557,Listor!$A$6:$C$62,3,FALSE),"")</f>
        <v/>
      </c>
      <c r="E2557" s="110" t="s">
        <v>79</v>
      </c>
      <c r="F2557" s="66"/>
      <c r="G2557" s="35" t="str">
        <f>IFERROR(VLOOKUP(B2557,Listor!$A$6:$G$62,7,FALSE),"")</f>
        <v/>
      </c>
      <c r="H2557" s="63" t="str">
        <f>IFERROR(VLOOKUP(B2557,Listor!$N$6:$O$47,2,FALSE),"")</f>
        <v/>
      </c>
      <c r="I2557" s="63" t="str">
        <f t="shared" si="121"/>
        <v/>
      </c>
      <c r="J2557" s="96" t="str">
        <f>IFERROR(VLOOKUP(B2557,Listor!$N$6:$P$47,3,FALSE)*I2557,"")</f>
        <v/>
      </c>
      <c r="K2557" s="81"/>
      <c r="L2557" s="88" t="str">
        <f>IFERROR((VLOOKUP(B2557,Listor!$N$6:$P$47,3,FALSE)*Biologiska!K2557)+(VLOOKUP(B2557,Listor!$N$6:$Q$47,4,FALSE)),"")</f>
        <v/>
      </c>
      <c r="M2557" s="63" t="str">
        <f t="shared" si="122"/>
        <v/>
      </c>
      <c r="N2557" s="75"/>
      <c r="O2557" s="84" t="str">
        <f t="shared" si="123"/>
        <v/>
      </c>
      <c r="P2557" s="107"/>
      <c r="Q2557" s="87" t="s">
        <v>79</v>
      </c>
      <c r="R2557" s="87"/>
      <c r="S2557" s="87"/>
      <c r="T2557" s="87"/>
      <c r="U2557" s="87"/>
      <c r="V2557" s="86" t="s">
        <v>79</v>
      </c>
      <c r="W2557" s="75"/>
      <c r="X2557" s="102" t="s">
        <v>79</v>
      </c>
      <c r="Y2557" s="63" t="str">
        <f>IFERROR(IF(VLOOKUP(X2557,Listor!$T$6:$U$7,2,FALSE)&lt;O2557,TRUE),"")</f>
        <v/>
      </c>
      <c r="Z2557" s="87"/>
      <c r="AA2557" s="104"/>
    </row>
    <row r="2558" spans="2:27" x14ac:dyDescent="0.25">
      <c r="B2558" s="68" t="s">
        <v>68</v>
      </c>
      <c r="C2558" s="80" t="str">
        <f>IFERROR(VLOOKUP(B2558,Listor!$A$6:$B$62,2,FALSE),"")</f>
        <v/>
      </c>
      <c r="D2558" s="80" t="str">
        <f>IFERROR(VLOOKUP(B2558,Listor!$A$6:$C$62,3,FALSE),"")</f>
        <v/>
      </c>
      <c r="E2558" s="110" t="s">
        <v>79</v>
      </c>
      <c r="F2558" s="66"/>
      <c r="G2558" s="35" t="str">
        <f>IFERROR(VLOOKUP(B2558,Listor!$A$6:$G$62,7,FALSE),"")</f>
        <v/>
      </c>
      <c r="H2558" s="63" t="str">
        <f>IFERROR(VLOOKUP(B2558,Listor!$N$6:$O$47,2,FALSE),"")</f>
        <v/>
      </c>
      <c r="I2558" s="63" t="str">
        <f t="shared" si="121"/>
        <v/>
      </c>
      <c r="J2558" s="96" t="str">
        <f>IFERROR(VLOOKUP(B2558,Listor!$N$6:$P$47,3,FALSE)*I2558,"")</f>
        <v/>
      </c>
      <c r="K2558" s="81"/>
      <c r="L2558" s="88" t="str">
        <f>IFERROR((VLOOKUP(B2558,Listor!$N$6:$P$47,3,FALSE)*Biologiska!K2558)+(VLOOKUP(B2558,Listor!$N$6:$Q$47,4,FALSE)),"")</f>
        <v/>
      </c>
      <c r="M2558" s="63" t="str">
        <f t="shared" si="122"/>
        <v/>
      </c>
      <c r="N2558" s="75"/>
      <c r="O2558" s="84" t="str">
        <f t="shared" si="123"/>
        <v/>
      </c>
      <c r="P2558" s="107"/>
      <c r="Q2558" s="87" t="s">
        <v>79</v>
      </c>
      <c r="R2558" s="87"/>
      <c r="S2558" s="87"/>
      <c r="T2558" s="87"/>
      <c r="U2558" s="87"/>
      <c r="V2558" s="86" t="s">
        <v>79</v>
      </c>
      <c r="W2558" s="75"/>
      <c r="X2558" s="102" t="s">
        <v>79</v>
      </c>
      <c r="Y2558" s="63" t="str">
        <f>IFERROR(IF(VLOOKUP(X2558,Listor!$T$6:$U$7,2,FALSE)&lt;O2558,TRUE),"")</f>
        <v/>
      </c>
      <c r="Z2558" s="87"/>
      <c r="AA2558" s="104"/>
    </row>
    <row r="2559" spans="2:27" x14ac:dyDescent="0.25">
      <c r="B2559" s="68" t="s">
        <v>68</v>
      </c>
      <c r="C2559" s="80" t="str">
        <f>IFERROR(VLOOKUP(B2559,Listor!$A$6:$B$62,2,FALSE),"")</f>
        <v/>
      </c>
      <c r="D2559" s="80" t="str">
        <f>IFERROR(VLOOKUP(B2559,Listor!$A$6:$C$62,3,FALSE),"")</f>
        <v/>
      </c>
      <c r="E2559" s="110" t="s">
        <v>79</v>
      </c>
      <c r="F2559" s="66"/>
      <c r="G2559" s="35" t="str">
        <f>IFERROR(VLOOKUP(B2559,Listor!$A$6:$G$62,7,FALSE),"")</f>
        <v/>
      </c>
      <c r="H2559" s="63" t="str">
        <f>IFERROR(VLOOKUP(B2559,Listor!$N$6:$O$47,2,FALSE),"")</f>
        <v/>
      </c>
      <c r="I2559" s="63" t="str">
        <f t="shared" si="121"/>
        <v/>
      </c>
      <c r="J2559" s="96" t="str">
        <f>IFERROR(VLOOKUP(B2559,Listor!$N$6:$P$47,3,FALSE)*I2559,"")</f>
        <v/>
      </c>
      <c r="K2559" s="81"/>
      <c r="L2559" s="88" t="str">
        <f>IFERROR((VLOOKUP(B2559,Listor!$N$6:$P$47,3,FALSE)*Biologiska!K2559)+(VLOOKUP(B2559,Listor!$N$6:$Q$47,4,FALSE)),"")</f>
        <v/>
      </c>
      <c r="M2559" s="63" t="str">
        <f t="shared" si="122"/>
        <v/>
      </c>
      <c r="N2559" s="75"/>
      <c r="O2559" s="84" t="str">
        <f t="shared" si="123"/>
        <v/>
      </c>
      <c r="P2559" s="107"/>
      <c r="Q2559" s="87" t="s">
        <v>79</v>
      </c>
      <c r="R2559" s="87"/>
      <c r="S2559" s="87"/>
      <c r="T2559" s="87"/>
      <c r="U2559" s="87"/>
      <c r="V2559" s="86" t="s">
        <v>79</v>
      </c>
      <c r="W2559" s="75"/>
      <c r="X2559" s="102" t="s">
        <v>79</v>
      </c>
      <c r="Y2559" s="63" t="str">
        <f>IFERROR(IF(VLOOKUP(X2559,Listor!$T$6:$U$7,2,FALSE)&lt;O2559,TRUE),"")</f>
        <v/>
      </c>
      <c r="Z2559" s="87"/>
      <c r="AA2559" s="104"/>
    </row>
    <row r="2560" spans="2:27" x14ac:dyDescent="0.25">
      <c r="B2560" s="68" t="s">
        <v>68</v>
      </c>
      <c r="C2560" s="80" t="str">
        <f>IFERROR(VLOOKUP(B2560,Listor!$A$6:$B$62,2,FALSE),"")</f>
        <v/>
      </c>
      <c r="D2560" s="80" t="str">
        <f>IFERROR(VLOOKUP(B2560,Listor!$A$6:$C$62,3,FALSE),"")</f>
        <v/>
      </c>
      <c r="E2560" s="110" t="s">
        <v>79</v>
      </c>
      <c r="F2560" s="66"/>
      <c r="G2560" s="35" t="str">
        <f>IFERROR(VLOOKUP(B2560,Listor!$A$6:$G$62,7,FALSE),"")</f>
        <v/>
      </c>
      <c r="H2560" s="63" t="str">
        <f>IFERROR(VLOOKUP(B2560,Listor!$N$6:$O$47,2,FALSE),"")</f>
        <v/>
      </c>
      <c r="I2560" s="63" t="str">
        <f t="shared" si="121"/>
        <v/>
      </c>
      <c r="J2560" s="96" t="str">
        <f>IFERROR(VLOOKUP(B2560,Listor!$N$6:$P$47,3,FALSE)*I2560,"")</f>
        <v/>
      </c>
      <c r="K2560" s="81"/>
      <c r="L2560" s="88" t="str">
        <f>IFERROR((VLOOKUP(B2560,Listor!$N$6:$P$47,3,FALSE)*Biologiska!K2560)+(VLOOKUP(B2560,Listor!$N$6:$Q$47,4,FALSE)),"")</f>
        <v/>
      </c>
      <c r="M2560" s="63" t="str">
        <f t="shared" si="122"/>
        <v/>
      </c>
      <c r="N2560" s="75"/>
      <c r="O2560" s="84" t="str">
        <f t="shared" si="123"/>
        <v/>
      </c>
      <c r="P2560" s="107"/>
      <c r="Q2560" s="87" t="s">
        <v>79</v>
      </c>
      <c r="R2560" s="87"/>
      <c r="S2560" s="87"/>
      <c r="T2560" s="87"/>
      <c r="U2560" s="87"/>
      <c r="V2560" s="86" t="s">
        <v>79</v>
      </c>
      <c r="W2560" s="75"/>
      <c r="X2560" s="102" t="s">
        <v>79</v>
      </c>
      <c r="Y2560" s="63" t="str">
        <f>IFERROR(IF(VLOOKUP(X2560,Listor!$T$6:$U$7,2,FALSE)&lt;O2560,TRUE),"")</f>
        <v/>
      </c>
      <c r="Z2560" s="87"/>
      <c r="AA2560" s="104"/>
    </row>
    <row r="2561" spans="2:27" x14ac:dyDescent="0.25">
      <c r="B2561" s="68" t="s">
        <v>68</v>
      </c>
      <c r="C2561" s="80" t="str">
        <f>IFERROR(VLOOKUP(B2561,Listor!$A$6:$B$62,2,FALSE),"")</f>
        <v/>
      </c>
      <c r="D2561" s="80" t="str">
        <f>IFERROR(VLOOKUP(B2561,Listor!$A$6:$C$62,3,FALSE),"")</f>
        <v/>
      </c>
      <c r="E2561" s="110" t="s">
        <v>79</v>
      </c>
      <c r="F2561" s="66"/>
      <c r="G2561" s="35" t="str">
        <f>IFERROR(VLOOKUP(B2561,Listor!$A$6:$G$62,7,FALSE),"")</f>
        <v/>
      </c>
      <c r="H2561" s="63" t="str">
        <f>IFERROR(VLOOKUP(B2561,Listor!$N$6:$O$47,2,FALSE),"")</f>
        <v/>
      </c>
      <c r="I2561" s="63" t="str">
        <f t="shared" si="121"/>
        <v/>
      </c>
      <c r="J2561" s="96" t="str">
        <f>IFERROR(VLOOKUP(B2561,Listor!$N$6:$P$47,3,FALSE)*I2561,"")</f>
        <v/>
      </c>
      <c r="K2561" s="81"/>
      <c r="L2561" s="88" t="str">
        <f>IFERROR((VLOOKUP(B2561,Listor!$N$6:$P$47,3,FALSE)*Biologiska!K2561)+(VLOOKUP(B2561,Listor!$N$6:$Q$47,4,FALSE)),"")</f>
        <v/>
      </c>
      <c r="M2561" s="63" t="str">
        <f t="shared" si="122"/>
        <v/>
      </c>
      <c r="N2561" s="75"/>
      <c r="O2561" s="84" t="str">
        <f t="shared" si="123"/>
        <v/>
      </c>
      <c r="P2561" s="107"/>
      <c r="Q2561" s="87" t="s">
        <v>79</v>
      </c>
      <c r="R2561" s="87"/>
      <c r="S2561" s="87"/>
      <c r="T2561" s="87"/>
      <c r="U2561" s="87"/>
      <c r="V2561" s="86" t="s">
        <v>79</v>
      </c>
      <c r="W2561" s="75"/>
      <c r="X2561" s="102" t="s">
        <v>79</v>
      </c>
      <c r="Y2561" s="63" t="str">
        <f>IFERROR(IF(VLOOKUP(X2561,Listor!$T$6:$U$7,2,FALSE)&lt;O2561,TRUE),"")</f>
        <v/>
      </c>
      <c r="Z2561" s="87"/>
      <c r="AA2561" s="104"/>
    </row>
    <row r="2562" spans="2:27" x14ac:dyDescent="0.25">
      <c r="B2562" s="68" t="s">
        <v>68</v>
      </c>
      <c r="C2562" s="80" t="str">
        <f>IFERROR(VLOOKUP(B2562,Listor!$A$6:$B$62,2,FALSE),"")</f>
        <v/>
      </c>
      <c r="D2562" s="80" t="str">
        <f>IFERROR(VLOOKUP(B2562,Listor!$A$6:$C$62,3,FALSE),"")</f>
        <v/>
      </c>
      <c r="E2562" s="110" t="s">
        <v>79</v>
      </c>
      <c r="F2562" s="66"/>
      <c r="G2562" s="35" t="str">
        <f>IFERROR(VLOOKUP(B2562,Listor!$A$6:$G$62,7,FALSE),"")</f>
        <v/>
      </c>
      <c r="H2562" s="63" t="str">
        <f>IFERROR(VLOOKUP(B2562,Listor!$N$6:$O$47,2,FALSE),"")</f>
        <v/>
      </c>
      <c r="I2562" s="63" t="str">
        <f t="shared" si="121"/>
        <v/>
      </c>
      <c r="J2562" s="96" t="str">
        <f>IFERROR(VLOOKUP(B2562,Listor!$N$6:$P$47,3,FALSE)*I2562,"")</f>
        <v/>
      </c>
      <c r="K2562" s="81"/>
      <c r="L2562" s="88" t="str">
        <f>IFERROR((VLOOKUP(B2562,Listor!$N$6:$P$47,3,FALSE)*Biologiska!K2562)+(VLOOKUP(B2562,Listor!$N$6:$Q$47,4,FALSE)),"")</f>
        <v/>
      </c>
      <c r="M2562" s="63" t="str">
        <f t="shared" si="122"/>
        <v/>
      </c>
      <c r="N2562" s="75"/>
      <c r="O2562" s="84" t="str">
        <f t="shared" si="123"/>
        <v/>
      </c>
      <c r="P2562" s="107"/>
      <c r="Q2562" s="87" t="s">
        <v>79</v>
      </c>
      <c r="R2562" s="87"/>
      <c r="S2562" s="87"/>
      <c r="T2562" s="87"/>
      <c r="U2562" s="87"/>
      <c r="V2562" s="86" t="s">
        <v>79</v>
      </c>
      <c r="W2562" s="75"/>
      <c r="X2562" s="102" t="s">
        <v>79</v>
      </c>
      <c r="Y2562" s="63" t="str">
        <f>IFERROR(IF(VLOOKUP(X2562,Listor!$T$6:$U$7,2,FALSE)&lt;O2562,TRUE),"")</f>
        <v/>
      </c>
      <c r="Z2562" s="87"/>
      <c r="AA2562" s="104"/>
    </row>
    <row r="2563" spans="2:27" x14ac:dyDescent="0.25">
      <c r="B2563" s="68" t="s">
        <v>68</v>
      </c>
      <c r="C2563" s="80" t="str">
        <f>IFERROR(VLOOKUP(B2563,Listor!$A$6:$B$62,2,FALSE),"")</f>
        <v/>
      </c>
      <c r="D2563" s="80" t="str">
        <f>IFERROR(VLOOKUP(B2563,Listor!$A$6:$C$62,3,FALSE),"")</f>
        <v/>
      </c>
      <c r="E2563" s="110" t="s">
        <v>79</v>
      </c>
      <c r="F2563" s="66"/>
      <c r="G2563" s="35" t="str">
        <f>IFERROR(VLOOKUP(B2563,Listor!$A$6:$G$62,7,FALSE),"")</f>
        <v/>
      </c>
      <c r="H2563" s="63" t="str">
        <f>IFERROR(VLOOKUP(B2563,Listor!$N$6:$O$47,2,FALSE),"")</f>
        <v/>
      </c>
      <c r="I2563" s="63" t="str">
        <f t="shared" si="121"/>
        <v/>
      </c>
      <c r="J2563" s="96" t="str">
        <f>IFERROR(VLOOKUP(B2563,Listor!$N$6:$P$47,3,FALSE)*I2563,"")</f>
        <v/>
      </c>
      <c r="K2563" s="81"/>
      <c r="L2563" s="88" t="str">
        <f>IFERROR((VLOOKUP(B2563,Listor!$N$6:$P$47,3,FALSE)*Biologiska!K2563)+(VLOOKUP(B2563,Listor!$N$6:$Q$47,4,FALSE)),"")</f>
        <v/>
      </c>
      <c r="M2563" s="63" t="str">
        <f t="shared" si="122"/>
        <v/>
      </c>
      <c r="N2563" s="75"/>
      <c r="O2563" s="84" t="str">
        <f t="shared" si="123"/>
        <v/>
      </c>
      <c r="P2563" s="107"/>
      <c r="Q2563" s="87" t="s">
        <v>79</v>
      </c>
      <c r="R2563" s="87"/>
      <c r="S2563" s="87"/>
      <c r="T2563" s="87"/>
      <c r="U2563" s="87"/>
      <c r="V2563" s="86" t="s">
        <v>79</v>
      </c>
      <c r="W2563" s="75"/>
      <c r="X2563" s="102" t="s">
        <v>79</v>
      </c>
      <c r="Y2563" s="63" t="str">
        <f>IFERROR(IF(VLOOKUP(X2563,Listor!$T$6:$U$7,2,FALSE)&lt;O2563,TRUE),"")</f>
        <v/>
      </c>
      <c r="Z2563" s="87"/>
      <c r="AA2563" s="104"/>
    </row>
    <row r="2564" spans="2:27" x14ac:dyDescent="0.25">
      <c r="B2564" s="68" t="s">
        <v>68</v>
      </c>
      <c r="C2564" s="80" t="str">
        <f>IFERROR(VLOOKUP(B2564,Listor!$A$6:$B$62,2,FALSE),"")</f>
        <v/>
      </c>
      <c r="D2564" s="80" t="str">
        <f>IFERROR(VLOOKUP(B2564,Listor!$A$6:$C$62,3,FALSE),"")</f>
        <v/>
      </c>
      <c r="E2564" s="110" t="s">
        <v>79</v>
      </c>
      <c r="F2564" s="66"/>
      <c r="G2564" s="35" t="str">
        <f>IFERROR(VLOOKUP(B2564,Listor!$A$6:$G$62,7,FALSE),"")</f>
        <v/>
      </c>
      <c r="H2564" s="63" t="str">
        <f>IFERROR(VLOOKUP(B2564,Listor!$N$6:$O$47,2,FALSE),"")</f>
        <v/>
      </c>
      <c r="I2564" s="63" t="str">
        <f t="shared" si="121"/>
        <v/>
      </c>
      <c r="J2564" s="96" t="str">
        <f>IFERROR(VLOOKUP(B2564,Listor!$N$6:$P$47,3,FALSE)*I2564,"")</f>
        <v/>
      </c>
      <c r="K2564" s="81"/>
      <c r="L2564" s="88" t="str">
        <f>IFERROR((VLOOKUP(B2564,Listor!$N$6:$P$47,3,FALSE)*Biologiska!K2564)+(VLOOKUP(B2564,Listor!$N$6:$Q$47,4,FALSE)),"")</f>
        <v/>
      </c>
      <c r="M2564" s="63" t="str">
        <f t="shared" si="122"/>
        <v/>
      </c>
      <c r="N2564" s="75"/>
      <c r="O2564" s="84" t="str">
        <f t="shared" si="123"/>
        <v/>
      </c>
      <c r="P2564" s="107"/>
      <c r="Q2564" s="87" t="s">
        <v>79</v>
      </c>
      <c r="R2564" s="87"/>
      <c r="S2564" s="87"/>
      <c r="T2564" s="87"/>
      <c r="U2564" s="87"/>
      <c r="V2564" s="86" t="s">
        <v>79</v>
      </c>
      <c r="W2564" s="75"/>
      <c r="X2564" s="102" t="s">
        <v>79</v>
      </c>
      <c r="Y2564" s="63" t="str">
        <f>IFERROR(IF(VLOOKUP(X2564,Listor!$T$6:$U$7,2,FALSE)&lt;O2564,TRUE),"")</f>
        <v/>
      </c>
      <c r="Z2564" s="87"/>
      <c r="AA2564" s="104"/>
    </row>
    <row r="2565" spans="2:27" x14ac:dyDescent="0.25">
      <c r="B2565" s="68" t="s">
        <v>68</v>
      </c>
      <c r="C2565" s="80" t="str">
        <f>IFERROR(VLOOKUP(B2565,Listor!$A$6:$B$62,2,FALSE),"")</f>
        <v/>
      </c>
      <c r="D2565" s="80" t="str">
        <f>IFERROR(VLOOKUP(B2565,Listor!$A$6:$C$62,3,FALSE),"")</f>
        <v/>
      </c>
      <c r="E2565" s="110" t="s">
        <v>79</v>
      </c>
      <c r="F2565" s="66"/>
      <c r="G2565" s="35" t="str">
        <f>IFERROR(VLOOKUP(B2565,Listor!$A$6:$G$62,7,FALSE),"")</f>
        <v/>
      </c>
      <c r="H2565" s="63" t="str">
        <f>IFERROR(VLOOKUP(B2565,Listor!$N$6:$O$47,2,FALSE),"")</f>
        <v/>
      </c>
      <c r="I2565" s="63" t="str">
        <f t="shared" si="121"/>
        <v/>
      </c>
      <c r="J2565" s="96" t="str">
        <f>IFERROR(VLOOKUP(B2565,Listor!$N$6:$P$47,3,FALSE)*I2565,"")</f>
        <v/>
      </c>
      <c r="K2565" s="81"/>
      <c r="L2565" s="88" t="str">
        <f>IFERROR((VLOOKUP(B2565,Listor!$N$6:$P$47,3,FALSE)*Biologiska!K2565)+(VLOOKUP(B2565,Listor!$N$6:$Q$47,4,FALSE)),"")</f>
        <v/>
      </c>
      <c r="M2565" s="63" t="str">
        <f t="shared" si="122"/>
        <v/>
      </c>
      <c r="N2565" s="75"/>
      <c r="O2565" s="84" t="str">
        <f t="shared" si="123"/>
        <v/>
      </c>
      <c r="P2565" s="107"/>
      <c r="Q2565" s="87" t="s">
        <v>79</v>
      </c>
      <c r="R2565" s="87"/>
      <c r="S2565" s="87"/>
      <c r="T2565" s="87"/>
      <c r="U2565" s="87"/>
      <c r="V2565" s="86" t="s">
        <v>79</v>
      </c>
      <c r="W2565" s="75"/>
      <c r="X2565" s="102" t="s">
        <v>79</v>
      </c>
      <c r="Y2565" s="63" t="str">
        <f>IFERROR(IF(VLOOKUP(X2565,Listor!$T$6:$U$7,2,FALSE)&lt;O2565,TRUE),"")</f>
        <v/>
      </c>
      <c r="Z2565" s="87"/>
      <c r="AA2565" s="104"/>
    </row>
    <row r="2566" spans="2:27" x14ac:dyDescent="0.25">
      <c r="B2566" s="68" t="s">
        <v>68</v>
      </c>
      <c r="C2566" s="80" t="str">
        <f>IFERROR(VLOOKUP(B2566,Listor!$A$6:$B$62,2,FALSE),"")</f>
        <v/>
      </c>
      <c r="D2566" s="80" t="str">
        <f>IFERROR(VLOOKUP(B2566,Listor!$A$6:$C$62,3,FALSE),"")</f>
        <v/>
      </c>
      <c r="E2566" s="110" t="s">
        <v>79</v>
      </c>
      <c r="F2566" s="66"/>
      <c r="G2566" s="35" t="str">
        <f>IFERROR(VLOOKUP(B2566,Listor!$A$6:$G$62,7,FALSE),"")</f>
        <v/>
      </c>
      <c r="H2566" s="63" t="str">
        <f>IFERROR(VLOOKUP(B2566,Listor!$N$6:$O$47,2,FALSE),"")</f>
        <v/>
      </c>
      <c r="I2566" s="63" t="str">
        <f t="shared" si="121"/>
        <v/>
      </c>
      <c r="J2566" s="96" t="str">
        <f>IFERROR(VLOOKUP(B2566,Listor!$N$6:$P$47,3,FALSE)*I2566,"")</f>
        <v/>
      </c>
      <c r="K2566" s="81"/>
      <c r="L2566" s="88" t="str">
        <f>IFERROR((VLOOKUP(B2566,Listor!$N$6:$P$47,3,FALSE)*Biologiska!K2566)+(VLOOKUP(B2566,Listor!$N$6:$Q$47,4,FALSE)),"")</f>
        <v/>
      </c>
      <c r="M2566" s="63" t="str">
        <f t="shared" si="122"/>
        <v/>
      </c>
      <c r="N2566" s="75"/>
      <c r="O2566" s="84" t="str">
        <f t="shared" si="123"/>
        <v/>
      </c>
      <c r="P2566" s="107"/>
      <c r="Q2566" s="87" t="s">
        <v>79</v>
      </c>
      <c r="R2566" s="87"/>
      <c r="S2566" s="87"/>
      <c r="T2566" s="87"/>
      <c r="U2566" s="87"/>
      <c r="V2566" s="86" t="s">
        <v>79</v>
      </c>
      <c r="W2566" s="75"/>
      <c r="X2566" s="102" t="s">
        <v>79</v>
      </c>
      <c r="Y2566" s="63" t="str">
        <f>IFERROR(IF(VLOOKUP(X2566,Listor!$T$6:$U$7,2,FALSE)&lt;O2566,TRUE),"")</f>
        <v/>
      </c>
      <c r="Z2566" s="87"/>
      <c r="AA2566" s="104"/>
    </row>
    <row r="2567" spans="2:27" x14ac:dyDescent="0.25">
      <c r="B2567" s="68" t="s">
        <v>68</v>
      </c>
      <c r="C2567" s="80" t="str">
        <f>IFERROR(VLOOKUP(B2567,Listor!$A$6:$B$62,2,FALSE),"")</f>
        <v/>
      </c>
      <c r="D2567" s="80" t="str">
        <f>IFERROR(VLOOKUP(B2567,Listor!$A$6:$C$62,3,FALSE),"")</f>
        <v/>
      </c>
      <c r="E2567" s="110" t="s">
        <v>79</v>
      </c>
      <c r="F2567" s="66"/>
      <c r="G2567" s="35" t="str">
        <f>IFERROR(VLOOKUP(B2567,Listor!$A$6:$G$62,7,FALSE),"")</f>
        <v/>
      </c>
      <c r="H2567" s="63" t="str">
        <f>IFERROR(VLOOKUP(B2567,Listor!$N$6:$O$47,2,FALSE),"")</f>
        <v/>
      </c>
      <c r="I2567" s="63" t="str">
        <f t="shared" si="121"/>
        <v/>
      </c>
      <c r="J2567" s="96" t="str">
        <f>IFERROR(VLOOKUP(B2567,Listor!$N$6:$P$47,3,FALSE)*I2567,"")</f>
        <v/>
      </c>
      <c r="K2567" s="81"/>
      <c r="L2567" s="88" t="str">
        <f>IFERROR((VLOOKUP(B2567,Listor!$N$6:$P$47,3,FALSE)*Biologiska!K2567)+(VLOOKUP(B2567,Listor!$N$6:$Q$47,4,FALSE)),"")</f>
        <v/>
      </c>
      <c r="M2567" s="63" t="str">
        <f t="shared" si="122"/>
        <v/>
      </c>
      <c r="N2567" s="75"/>
      <c r="O2567" s="84" t="str">
        <f t="shared" si="123"/>
        <v/>
      </c>
      <c r="P2567" s="107"/>
      <c r="Q2567" s="87" t="s">
        <v>79</v>
      </c>
      <c r="R2567" s="87"/>
      <c r="S2567" s="87"/>
      <c r="T2567" s="87"/>
      <c r="U2567" s="87"/>
      <c r="V2567" s="86" t="s">
        <v>79</v>
      </c>
      <c r="W2567" s="75"/>
      <c r="X2567" s="102" t="s">
        <v>79</v>
      </c>
      <c r="Y2567" s="63" t="str">
        <f>IFERROR(IF(VLOOKUP(X2567,Listor!$T$6:$U$7,2,FALSE)&lt;O2567,TRUE),"")</f>
        <v/>
      </c>
      <c r="Z2567" s="87"/>
      <c r="AA2567" s="104"/>
    </row>
    <row r="2568" spans="2:27" x14ac:dyDescent="0.25">
      <c r="B2568" s="68" t="s">
        <v>68</v>
      </c>
      <c r="C2568" s="80" t="str">
        <f>IFERROR(VLOOKUP(B2568,Listor!$A$6:$B$62,2,FALSE),"")</f>
        <v/>
      </c>
      <c r="D2568" s="80" t="str">
        <f>IFERROR(VLOOKUP(B2568,Listor!$A$6:$C$62,3,FALSE),"")</f>
        <v/>
      </c>
      <c r="E2568" s="110" t="s">
        <v>79</v>
      </c>
      <c r="F2568" s="66"/>
      <c r="G2568" s="35" t="str">
        <f>IFERROR(VLOOKUP(B2568,Listor!$A$6:$G$62,7,FALSE),"")</f>
        <v/>
      </c>
      <c r="H2568" s="63" t="str">
        <f>IFERROR(VLOOKUP(B2568,Listor!$N$6:$O$47,2,FALSE),"")</f>
        <v/>
      </c>
      <c r="I2568" s="63" t="str">
        <f t="shared" si="121"/>
        <v/>
      </c>
      <c r="J2568" s="96" t="str">
        <f>IFERROR(VLOOKUP(B2568,Listor!$N$6:$P$47,3,FALSE)*I2568,"")</f>
        <v/>
      </c>
      <c r="K2568" s="81"/>
      <c r="L2568" s="88" t="str">
        <f>IFERROR((VLOOKUP(B2568,Listor!$N$6:$P$47,3,FALSE)*Biologiska!K2568)+(VLOOKUP(B2568,Listor!$N$6:$Q$47,4,FALSE)),"")</f>
        <v/>
      </c>
      <c r="M2568" s="63" t="str">
        <f t="shared" si="122"/>
        <v/>
      </c>
      <c r="N2568" s="75"/>
      <c r="O2568" s="84" t="str">
        <f t="shared" si="123"/>
        <v/>
      </c>
      <c r="P2568" s="107"/>
      <c r="Q2568" s="87" t="s">
        <v>79</v>
      </c>
      <c r="R2568" s="87"/>
      <c r="S2568" s="87"/>
      <c r="T2568" s="87"/>
      <c r="U2568" s="87"/>
      <c r="V2568" s="86" t="s">
        <v>79</v>
      </c>
      <c r="W2568" s="75"/>
      <c r="X2568" s="102" t="s">
        <v>79</v>
      </c>
      <c r="Y2568" s="63" t="str">
        <f>IFERROR(IF(VLOOKUP(X2568,Listor!$T$6:$U$7,2,FALSE)&lt;O2568,TRUE),"")</f>
        <v/>
      </c>
      <c r="Z2568" s="87"/>
      <c r="AA2568" s="104"/>
    </row>
    <row r="2569" spans="2:27" x14ac:dyDescent="0.25">
      <c r="B2569" s="68" t="s">
        <v>68</v>
      </c>
      <c r="C2569" s="80" t="str">
        <f>IFERROR(VLOOKUP(B2569,Listor!$A$6:$B$62,2,FALSE),"")</f>
        <v/>
      </c>
      <c r="D2569" s="80" t="str">
        <f>IFERROR(VLOOKUP(B2569,Listor!$A$6:$C$62,3,FALSE),"")</f>
        <v/>
      </c>
      <c r="E2569" s="110" t="s">
        <v>79</v>
      </c>
      <c r="F2569" s="66"/>
      <c r="G2569" s="35" t="str">
        <f>IFERROR(VLOOKUP(B2569,Listor!$A$6:$G$62,7,FALSE),"")</f>
        <v/>
      </c>
      <c r="H2569" s="63" t="str">
        <f>IFERROR(VLOOKUP(B2569,Listor!$N$6:$O$47,2,FALSE),"")</f>
        <v/>
      </c>
      <c r="I2569" s="63" t="str">
        <f t="shared" si="121"/>
        <v/>
      </c>
      <c r="J2569" s="96" t="str">
        <f>IFERROR(VLOOKUP(B2569,Listor!$N$6:$P$47,3,FALSE)*I2569,"")</f>
        <v/>
      </c>
      <c r="K2569" s="81"/>
      <c r="L2569" s="88" t="str">
        <f>IFERROR((VLOOKUP(B2569,Listor!$N$6:$P$47,3,FALSE)*Biologiska!K2569)+(VLOOKUP(B2569,Listor!$N$6:$Q$47,4,FALSE)),"")</f>
        <v/>
      </c>
      <c r="M2569" s="63" t="str">
        <f t="shared" si="122"/>
        <v/>
      </c>
      <c r="N2569" s="75"/>
      <c r="O2569" s="84" t="str">
        <f t="shared" si="123"/>
        <v/>
      </c>
      <c r="P2569" s="107"/>
      <c r="Q2569" s="87" t="s">
        <v>79</v>
      </c>
      <c r="R2569" s="87"/>
      <c r="S2569" s="87"/>
      <c r="T2569" s="87"/>
      <c r="U2569" s="87"/>
      <c r="V2569" s="86" t="s">
        <v>79</v>
      </c>
      <c r="W2569" s="75"/>
      <c r="X2569" s="102" t="s">
        <v>79</v>
      </c>
      <c r="Y2569" s="63" t="str">
        <f>IFERROR(IF(VLOOKUP(X2569,Listor!$T$6:$U$7,2,FALSE)&lt;O2569,TRUE),"")</f>
        <v/>
      </c>
      <c r="Z2569" s="87"/>
      <c r="AA2569" s="104"/>
    </row>
    <row r="2570" spans="2:27" x14ac:dyDescent="0.25">
      <c r="B2570" s="68" t="s">
        <v>68</v>
      </c>
      <c r="C2570" s="80" t="str">
        <f>IFERROR(VLOOKUP(B2570,Listor!$A$6:$B$62,2,FALSE),"")</f>
        <v/>
      </c>
      <c r="D2570" s="80" t="str">
        <f>IFERROR(VLOOKUP(B2570,Listor!$A$6:$C$62,3,FALSE),"")</f>
        <v/>
      </c>
      <c r="E2570" s="110" t="s">
        <v>79</v>
      </c>
      <c r="F2570" s="66"/>
      <c r="G2570" s="35" t="str">
        <f>IFERROR(VLOOKUP(B2570,Listor!$A$6:$G$62,7,FALSE),"")</f>
        <v/>
      </c>
      <c r="H2570" s="63" t="str">
        <f>IFERROR(VLOOKUP(B2570,Listor!$N$6:$O$47,2,FALSE),"")</f>
        <v/>
      </c>
      <c r="I2570" s="63" t="str">
        <f t="shared" si="121"/>
        <v/>
      </c>
      <c r="J2570" s="96" t="str">
        <f>IFERROR(VLOOKUP(B2570,Listor!$N$6:$P$47,3,FALSE)*I2570,"")</f>
        <v/>
      </c>
      <c r="K2570" s="81"/>
      <c r="L2570" s="88" t="str">
        <f>IFERROR((VLOOKUP(B2570,Listor!$N$6:$P$47,3,FALSE)*Biologiska!K2570)+(VLOOKUP(B2570,Listor!$N$6:$Q$47,4,FALSE)),"")</f>
        <v/>
      </c>
      <c r="M2570" s="63" t="str">
        <f t="shared" si="122"/>
        <v/>
      </c>
      <c r="N2570" s="75"/>
      <c r="O2570" s="84" t="str">
        <f t="shared" si="123"/>
        <v/>
      </c>
      <c r="P2570" s="107"/>
      <c r="Q2570" s="87" t="s">
        <v>79</v>
      </c>
      <c r="R2570" s="87"/>
      <c r="S2570" s="87"/>
      <c r="T2570" s="87"/>
      <c r="U2570" s="87"/>
      <c r="V2570" s="86" t="s">
        <v>79</v>
      </c>
      <c r="W2570" s="75"/>
      <c r="X2570" s="102" t="s">
        <v>79</v>
      </c>
      <c r="Y2570" s="63" t="str">
        <f>IFERROR(IF(VLOOKUP(X2570,Listor!$T$6:$U$7,2,FALSE)&lt;O2570,TRUE),"")</f>
        <v/>
      </c>
      <c r="Z2570" s="87"/>
      <c r="AA2570" s="104"/>
    </row>
    <row r="2571" spans="2:27" x14ac:dyDescent="0.25">
      <c r="B2571" s="68" t="s">
        <v>68</v>
      </c>
      <c r="C2571" s="80" t="str">
        <f>IFERROR(VLOOKUP(B2571,Listor!$A$6:$B$62,2,FALSE),"")</f>
        <v/>
      </c>
      <c r="D2571" s="80" t="str">
        <f>IFERROR(VLOOKUP(B2571,Listor!$A$6:$C$62,3,FALSE),"")</f>
        <v/>
      </c>
      <c r="E2571" s="110" t="s">
        <v>79</v>
      </c>
      <c r="F2571" s="66"/>
      <c r="G2571" s="35" t="str">
        <f>IFERROR(VLOOKUP(B2571,Listor!$A$6:$G$62,7,FALSE),"")</f>
        <v/>
      </c>
      <c r="H2571" s="63" t="str">
        <f>IFERROR(VLOOKUP(B2571,Listor!$N$6:$O$47,2,FALSE),"")</f>
        <v/>
      </c>
      <c r="I2571" s="63" t="str">
        <f t="shared" si="121"/>
        <v/>
      </c>
      <c r="J2571" s="96" t="str">
        <f>IFERROR(VLOOKUP(B2571,Listor!$N$6:$P$47,3,FALSE)*I2571,"")</f>
        <v/>
      </c>
      <c r="K2571" s="81"/>
      <c r="L2571" s="88" t="str">
        <f>IFERROR((VLOOKUP(B2571,Listor!$N$6:$P$47,3,FALSE)*Biologiska!K2571)+(VLOOKUP(B2571,Listor!$N$6:$Q$47,4,FALSE)),"")</f>
        <v/>
      </c>
      <c r="M2571" s="63" t="str">
        <f t="shared" si="122"/>
        <v/>
      </c>
      <c r="N2571" s="75"/>
      <c r="O2571" s="84" t="str">
        <f t="shared" si="123"/>
        <v/>
      </c>
      <c r="P2571" s="107"/>
      <c r="Q2571" s="87" t="s">
        <v>79</v>
      </c>
      <c r="R2571" s="87"/>
      <c r="S2571" s="87"/>
      <c r="T2571" s="87"/>
      <c r="U2571" s="87"/>
      <c r="V2571" s="86" t="s">
        <v>79</v>
      </c>
      <c r="W2571" s="75"/>
      <c r="X2571" s="102" t="s">
        <v>79</v>
      </c>
      <c r="Y2571" s="63" t="str">
        <f>IFERROR(IF(VLOOKUP(X2571,Listor!$T$6:$U$7,2,FALSE)&lt;O2571,TRUE),"")</f>
        <v/>
      </c>
      <c r="Z2571" s="87"/>
      <c r="AA2571" s="104"/>
    </row>
    <row r="2572" spans="2:27" x14ac:dyDescent="0.25">
      <c r="B2572" s="68" t="s">
        <v>68</v>
      </c>
      <c r="C2572" s="80" t="str">
        <f>IFERROR(VLOOKUP(B2572,Listor!$A$6:$B$62,2,FALSE),"")</f>
        <v/>
      </c>
      <c r="D2572" s="80" t="str">
        <f>IFERROR(VLOOKUP(B2572,Listor!$A$6:$C$62,3,FALSE),"")</f>
        <v/>
      </c>
      <c r="E2572" s="110" t="s">
        <v>79</v>
      </c>
      <c r="F2572" s="66"/>
      <c r="G2572" s="35" t="str">
        <f>IFERROR(VLOOKUP(B2572,Listor!$A$6:$G$62,7,FALSE),"")</f>
        <v/>
      </c>
      <c r="H2572" s="63" t="str">
        <f>IFERROR(VLOOKUP(B2572,Listor!$N$6:$O$47,2,FALSE),"")</f>
        <v/>
      </c>
      <c r="I2572" s="63" t="str">
        <f t="shared" si="121"/>
        <v/>
      </c>
      <c r="J2572" s="96" t="str">
        <f>IFERROR(VLOOKUP(B2572,Listor!$N$6:$P$47,3,FALSE)*I2572,"")</f>
        <v/>
      </c>
      <c r="K2572" s="81"/>
      <c r="L2572" s="88" t="str">
        <f>IFERROR((VLOOKUP(B2572,Listor!$N$6:$P$47,3,FALSE)*Biologiska!K2572)+(VLOOKUP(B2572,Listor!$N$6:$Q$47,4,FALSE)),"")</f>
        <v/>
      </c>
      <c r="M2572" s="63" t="str">
        <f t="shared" si="122"/>
        <v/>
      </c>
      <c r="N2572" s="75"/>
      <c r="O2572" s="84" t="str">
        <f t="shared" si="123"/>
        <v/>
      </c>
      <c r="P2572" s="107"/>
      <c r="Q2572" s="87" t="s">
        <v>79</v>
      </c>
      <c r="R2572" s="87"/>
      <c r="S2572" s="87"/>
      <c r="T2572" s="87"/>
      <c r="U2572" s="87"/>
      <c r="V2572" s="86" t="s">
        <v>79</v>
      </c>
      <c r="W2572" s="75"/>
      <c r="X2572" s="102" t="s">
        <v>79</v>
      </c>
      <c r="Y2572" s="63" t="str">
        <f>IFERROR(IF(VLOOKUP(X2572,Listor!$T$6:$U$7,2,FALSE)&lt;O2572,TRUE),"")</f>
        <v/>
      </c>
      <c r="Z2572" s="87"/>
      <c r="AA2572" s="104"/>
    </row>
    <row r="2573" spans="2:27" x14ac:dyDescent="0.25">
      <c r="B2573" s="68" t="s">
        <v>68</v>
      </c>
      <c r="C2573" s="80" t="str">
        <f>IFERROR(VLOOKUP(B2573,Listor!$A$6:$B$62,2,FALSE),"")</f>
        <v/>
      </c>
      <c r="D2573" s="80" t="str">
        <f>IFERROR(VLOOKUP(B2573,Listor!$A$6:$C$62,3,FALSE),"")</f>
        <v/>
      </c>
      <c r="E2573" s="110" t="s">
        <v>79</v>
      </c>
      <c r="F2573" s="66"/>
      <c r="G2573" s="35" t="str">
        <f>IFERROR(VLOOKUP(B2573,Listor!$A$6:$G$62,7,FALSE),"")</f>
        <v/>
      </c>
      <c r="H2573" s="63" t="str">
        <f>IFERROR(VLOOKUP(B2573,Listor!$N$6:$O$47,2,FALSE),"")</f>
        <v/>
      </c>
      <c r="I2573" s="63" t="str">
        <f t="shared" si="121"/>
        <v/>
      </c>
      <c r="J2573" s="96" t="str">
        <f>IFERROR(VLOOKUP(B2573,Listor!$N$6:$P$47,3,FALSE)*I2573,"")</f>
        <v/>
      </c>
      <c r="K2573" s="81"/>
      <c r="L2573" s="88" t="str">
        <f>IFERROR((VLOOKUP(B2573,Listor!$N$6:$P$47,3,FALSE)*Biologiska!K2573)+(VLOOKUP(B2573,Listor!$N$6:$Q$47,4,FALSE)),"")</f>
        <v/>
      </c>
      <c r="M2573" s="63" t="str">
        <f t="shared" si="122"/>
        <v/>
      </c>
      <c r="N2573" s="75"/>
      <c r="O2573" s="84" t="str">
        <f t="shared" si="123"/>
        <v/>
      </c>
      <c r="P2573" s="107"/>
      <c r="Q2573" s="87" t="s">
        <v>79</v>
      </c>
      <c r="R2573" s="87"/>
      <c r="S2573" s="87"/>
      <c r="T2573" s="87"/>
      <c r="U2573" s="87"/>
      <c r="V2573" s="86" t="s">
        <v>79</v>
      </c>
      <c r="W2573" s="75"/>
      <c r="X2573" s="102" t="s">
        <v>79</v>
      </c>
      <c r="Y2573" s="63" t="str">
        <f>IFERROR(IF(VLOOKUP(X2573,Listor!$T$6:$U$7,2,FALSE)&lt;O2573,TRUE),"")</f>
        <v/>
      </c>
      <c r="Z2573" s="87"/>
      <c r="AA2573" s="104"/>
    </row>
    <row r="2574" spans="2:27" x14ac:dyDescent="0.25">
      <c r="B2574" s="68" t="s">
        <v>68</v>
      </c>
      <c r="C2574" s="80" t="str">
        <f>IFERROR(VLOOKUP(B2574,Listor!$A$6:$B$62,2,FALSE),"")</f>
        <v/>
      </c>
      <c r="D2574" s="80" t="str">
        <f>IFERROR(VLOOKUP(B2574,Listor!$A$6:$C$62,3,FALSE),"")</f>
        <v/>
      </c>
      <c r="E2574" s="110" t="s">
        <v>79</v>
      </c>
      <c r="F2574" s="66"/>
      <c r="G2574" s="35" t="str">
        <f>IFERROR(VLOOKUP(B2574,Listor!$A$6:$G$62,7,FALSE),"")</f>
        <v/>
      </c>
      <c r="H2574" s="63" t="str">
        <f>IFERROR(VLOOKUP(B2574,Listor!$N$6:$O$47,2,FALSE),"")</f>
        <v/>
      </c>
      <c r="I2574" s="63" t="str">
        <f t="shared" si="121"/>
        <v/>
      </c>
      <c r="J2574" s="96" t="str">
        <f>IFERROR(VLOOKUP(B2574,Listor!$N$6:$P$47,3,FALSE)*I2574,"")</f>
        <v/>
      </c>
      <c r="K2574" s="81"/>
      <c r="L2574" s="88" t="str">
        <f>IFERROR((VLOOKUP(B2574,Listor!$N$6:$P$47,3,FALSE)*Biologiska!K2574)+(VLOOKUP(B2574,Listor!$N$6:$Q$47,4,FALSE)),"")</f>
        <v/>
      </c>
      <c r="M2574" s="63" t="str">
        <f t="shared" si="122"/>
        <v/>
      </c>
      <c r="N2574" s="75"/>
      <c r="O2574" s="84" t="str">
        <f t="shared" si="123"/>
        <v/>
      </c>
      <c r="P2574" s="107"/>
      <c r="Q2574" s="87" t="s">
        <v>79</v>
      </c>
      <c r="R2574" s="87"/>
      <c r="S2574" s="87"/>
      <c r="T2574" s="87"/>
      <c r="U2574" s="87"/>
      <c r="V2574" s="86" t="s">
        <v>79</v>
      </c>
      <c r="W2574" s="75"/>
      <c r="X2574" s="102" t="s">
        <v>79</v>
      </c>
      <c r="Y2574" s="63" t="str">
        <f>IFERROR(IF(VLOOKUP(X2574,Listor!$T$6:$U$7,2,FALSE)&lt;O2574,TRUE),"")</f>
        <v/>
      </c>
      <c r="Z2574" s="87"/>
      <c r="AA2574" s="104"/>
    </row>
    <row r="2575" spans="2:27" x14ac:dyDescent="0.25">
      <c r="B2575" s="68" t="s">
        <v>68</v>
      </c>
      <c r="C2575" s="80" t="str">
        <f>IFERROR(VLOOKUP(B2575,Listor!$A$6:$B$62,2,FALSE),"")</f>
        <v/>
      </c>
      <c r="D2575" s="80" t="str">
        <f>IFERROR(VLOOKUP(B2575,Listor!$A$6:$C$62,3,FALSE),"")</f>
        <v/>
      </c>
      <c r="E2575" s="110" t="s">
        <v>79</v>
      </c>
      <c r="F2575" s="66"/>
      <c r="G2575" s="35" t="str">
        <f>IFERROR(VLOOKUP(B2575,Listor!$A$6:$G$62,7,FALSE),"")</f>
        <v/>
      </c>
      <c r="H2575" s="63" t="str">
        <f>IFERROR(VLOOKUP(B2575,Listor!$N$6:$O$47,2,FALSE),"")</f>
        <v/>
      </c>
      <c r="I2575" s="63" t="str">
        <f t="shared" si="121"/>
        <v/>
      </c>
      <c r="J2575" s="96" t="str">
        <f>IFERROR(VLOOKUP(B2575,Listor!$N$6:$P$47,3,FALSE)*I2575,"")</f>
        <v/>
      </c>
      <c r="K2575" s="81"/>
      <c r="L2575" s="88" t="str">
        <f>IFERROR((VLOOKUP(B2575,Listor!$N$6:$P$47,3,FALSE)*Biologiska!K2575)+(VLOOKUP(B2575,Listor!$N$6:$Q$47,4,FALSE)),"")</f>
        <v/>
      </c>
      <c r="M2575" s="63" t="str">
        <f t="shared" si="122"/>
        <v/>
      </c>
      <c r="N2575" s="75"/>
      <c r="O2575" s="84" t="str">
        <f t="shared" si="123"/>
        <v/>
      </c>
      <c r="P2575" s="107"/>
      <c r="Q2575" s="87" t="s">
        <v>79</v>
      </c>
      <c r="R2575" s="87"/>
      <c r="S2575" s="87"/>
      <c r="T2575" s="87"/>
      <c r="U2575" s="87"/>
      <c r="V2575" s="86" t="s">
        <v>79</v>
      </c>
      <c r="W2575" s="75"/>
      <c r="X2575" s="102" t="s">
        <v>79</v>
      </c>
      <c r="Y2575" s="63" t="str">
        <f>IFERROR(IF(VLOOKUP(X2575,Listor!$T$6:$U$7,2,FALSE)&lt;O2575,TRUE),"")</f>
        <v/>
      </c>
      <c r="Z2575" s="87"/>
      <c r="AA2575" s="104"/>
    </row>
    <row r="2576" spans="2:27" x14ac:dyDescent="0.25">
      <c r="B2576" s="68" t="s">
        <v>68</v>
      </c>
      <c r="C2576" s="80" t="str">
        <f>IFERROR(VLOOKUP(B2576,Listor!$A$6:$B$62,2,FALSE),"")</f>
        <v/>
      </c>
      <c r="D2576" s="80" t="str">
        <f>IFERROR(VLOOKUP(B2576,Listor!$A$6:$C$62,3,FALSE),"")</f>
        <v/>
      </c>
      <c r="E2576" s="110" t="s">
        <v>79</v>
      </c>
      <c r="F2576" s="66"/>
      <c r="G2576" s="35" t="str">
        <f>IFERROR(VLOOKUP(B2576,Listor!$A$6:$G$62,7,FALSE),"")</f>
        <v/>
      </c>
      <c r="H2576" s="63" t="str">
        <f>IFERROR(VLOOKUP(B2576,Listor!$N$6:$O$47,2,FALSE),"")</f>
        <v/>
      </c>
      <c r="I2576" s="63" t="str">
        <f t="shared" si="121"/>
        <v/>
      </c>
      <c r="J2576" s="96" t="str">
        <f>IFERROR(VLOOKUP(B2576,Listor!$N$6:$P$47,3,FALSE)*I2576,"")</f>
        <v/>
      </c>
      <c r="K2576" s="81"/>
      <c r="L2576" s="88" t="str">
        <f>IFERROR((VLOOKUP(B2576,Listor!$N$6:$P$47,3,FALSE)*Biologiska!K2576)+(VLOOKUP(B2576,Listor!$N$6:$Q$47,4,FALSE)),"")</f>
        <v/>
      </c>
      <c r="M2576" s="63" t="str">
        <f t="shared" si="122"/>
        <v/>
      </c>
      <c r="N2576" s="75"/>
      <c r="O2576" s="84" t="str">
        <f t="shared" si="123"/>
        <v/>
      </c>
      <c r="P2576" s="107"/>
      <c r="Q2576" s="87" t="s">
        <v>79</v>
      </c>
      <c r="R2576" s="87"/>
      <c r="S2576" s="87"/>
      <c r="T2576" s="87"/>
      <c r="U2576" s="87"/>
      <c r="V2576" s="86" t="s">
        <v>79</v>
      </c>
      <c r="W2576" s="75"/>
      <c r="X2576" s="102" t="s">
        <v>79</v>
      </c>
      <c r="Y2576" s="63" t="str">
        <f>IFERROR(IF(VLOOKUP(X2576,Listor!$T$6:$U$7,2,FALSE)&lt;O2576,TRUE),"")</f>
        <v/>
      </c>
      <c r="Z2576" s="87"/>
      <c r="AA2576" s="104"/>
    </row>
    <row r="2577" spans="2:27" x14ac:dyDescent="0.25">
      <c r="B2577" s="68" t="s">
        <v>68</v>
      </c>
      <c r="C2577" s="80" t="str">
        <f>IFERROR(VLOOKUP(B2577,Listor!$A$6:$B$62,2,FALSE),"")</f>
        <v/>
      </c>
      <c r="D2577" s="80" t="str">
        <f>IFERROR(VLOOKUP(B2577,Listor!$A$6:$C$62,3,FALSE),"")</f>
        <v/>
      </c>
      <c r="E2577" s="110" t="s">
        <v>79</v>
      </c>
      <c r="F2577" s="66"/>
      <c r="G2577" s="35" t="str">
        <f>IFERROR(VLOOKUP(B2577,Listor!$A$6:$G$62,7,FALSE),"")</f>
        <v/>
      </c>
      <c r="H2577" s="63" t="str">
        <f>IFERROR(VLOOKUP(B2577,Listor!$N$6:$O$47,2,FALSE),"")</f>
        <v/>
      </c>
      <c r="I2577" s="63" t="str">
        <f t="shared" si="121"/>
        <v/>
      </c>
      <c r="J2577" s="96" t="str">
        <f>IFERROR(VLOOKUP(B2577,Listor!$N$6:$P$47,3,FALSE)*I2577,"")</f>
        <v/>
      </c>
      <c r="K2577" s="81"/>
      <c r="L2577" s="88" t="str">
        <f>IFERROR((VLOOKUP(B2577,Listor!$N$6:$P$47,3,FALSE)*Biologiska!K2577)+(VLOOKUP(B2577,Listor!$N$6:$Q$47,4,FALSE)),"")</f>
        <v/>
      </c>
      <c r="M2577" s="63" t="str">
        <f t="shared" si="122"/>
        <v/>
      </c>
      <c r="N2577" s="75"/>
      <c r="O2577" s="84" t="str">
        <f t="shared" si="123"/>
        <v/>
      </c>
      <c r="P2577" s="107"/>
      <c r="Q2577" s="87" t="s">
        <v>79</v>
      </c>
      <c r="R2577" s="87"/>
      <c r="S2577" s="87"/>
      <c r="T2577" s="87"/>
      <c r="U2577" s="87"/>
      <c r="V2577" s="86" t="s">
        <v>79</v>
      </c>
      <c r="W2577" s="75"/>
      <c r="X2577" s="102" t="s">
        <v>79</v>
      </c>
      <c r="Y2577" s="63" t="str">
        <f>IFERROR(IF(VLOOKUP(X2577,Listor!$T$6:$U$7,2,FALSE)&lt;O2577,TRUE),"")</f>
        <v/>
      </c>
      <c r="Z2577" s="87"/>
      <c r="AA2577" s="104"/>
    </row>
    <row r="2578" spans="2:27" x14ac:dyDescent="0.25">
      <c r="B2578" s="68" t="s">
        <v>68</v>
      </c>
      <c r="C2578" s="80" t="str">
        <f>IFERROR(VLOOKUP(B2578,Listor!$A$6:$B$62,2,FALSE),"")</f>
        <v/>
      </c>
      <c r="D2578" s="80" t="str">
        <f>IFERROR(VLOOKUP(B2578,Listor!$A$6:$C$62,3,FALSE),"")</f>
        <v/>
      </c>
      <c r="E2578" s="110" t="s">
        <v>79</v>
      </c>
      <c r="F2578" s="66"/>
      <c r="G2578" s="35" t="str">
        <f>IFERROR(VLOOKUP(B2578,Listor!$A$6:$G$62,7,FALSE),"")</f>
        <v/>
      </c>
      <c r="H2578" s="63" t="str">
        <f>IFERROR(VLOOKUP(B2578,Listor!$N$6:$O$47,2,FALSE),"")</f>
        <v/>
      </c>
      <c r="I2578" s="63" t="str">
        <f t="shared" si="121"/>
        <v/>
      </c>
      <c r="J2578" s="96" t="str">
        <f>IFERROR(VLOOKUP(B2578,Listor!$N$6:$P$47,3,FALSE)*I2578,"")</f>
        <v/>
      </c>
      <c r="K2578" s="81"/>
      <c r="L2578" s="88" t="str">
        <f>IFERROR((VLOOKUP(B2578,Listor!$N$6:$P$47,3,FALSE)*Biologiska!K2578)+(VLOOKUP(B2578,Listor!$N$6:$Q$47,4,FALSE)),"")</f>
        <v/>
      </c>
      <c r="M2578" s="63" t="str">
        <f t="shared" si="122"/>
        <v/>
      </c>
      <c r="N2578" s="75"/>
      <c r="O2578" s="84" t="str">
        <f t="shared" si="123"/>
        <v/>
      </c>
      <c r="P2578" s="107"/>
      <c r="Q2578" s="87" t="s">
        <v>79</v>
      </c>
      <c r="R2578" s="87"/>
      <c r="S2578" s="87"/>
      <c r="T2578" s="87"/>
      <c r="U2578" s="87"/>
      <c r="V2578" s="86" t="s">
        <v>79</v>
      </c>
      <c r="W2578" s="75"/>
      <c r="X2578" s="102" t="s">
        <v>79</v>
      </c>
      <c r="Y2578" s="63" t="str">
        <f>IFERROR(IF(VLOOKUP(X2578,Listor!$T$6:$U$7,2,FALSE)&lt;O2578,TRUE),"")</f>
        <v/>
      </c>
      <c r="Z2578" s="87"/>
      <c r="AA2578" s="104"/>
    </row>
    <row r="2579" spans="2:27" x14ac:dyDescent="0.25">
      <c r="B2579" s="68" t="s">
        <v>68</v>
      </c>
      <c r="C2579" s="80" t="str">
        <f>IFERROR(VLOOKUP(B2579,Listor!$A$6:$B$62,2,FALSE),"")</f>
        <v/>
      </c>
      <c r="D2579" s="80" t="str">
        <f>IFERROR(VLOOKUP(B2579,Listor!$A$6:$C$62,3,FALSE),"")</f>
        <v/>
      </c>
      <c r="E2579" s="110" t="s">
        <v>79</v>
      </c>
      <c r="F2579" s="66"/>
      <c r="G2579" s="35" t="str">
        <f>IFERROR(VLOOKUP(B2579,Listor!$A$6:$G$62,7,FALSE),"")</f>
        <v/>
      </c>
      <c r="H2579" s="63" t="str">
        <f>IFERROR(VLOOKUP(B2579,Listor!$N$6:$O$47,2,FALSE),"")</f>
        <v/>
      </c>
      <c r="I2579" s="63" t="str">
        <f t="shared" si="121"/>
        <v/>
      </c>
      <c r="J2579" s="96" t="str">
        <f>IFERROR(VLOOKUP(B2579,Listor!$N$6:$P$47,3,FALSE)*I2579,"")</f>
        <v/>
      </c>
      <c r="K2579" s="81"/>
      <c r="L2579" s="88" t="str">
        <f>IFERROR((VLOOKUP(B2579,Listor!$N$6:$P$47,3,FALSE)*Biologiska!K2579)+(VLOOKUP(B2579,Listor!$N$6:$Q$47,4,FALSE)),"")</f>
        <v/>
      </c>
      <c r="M2579" s="63" t="str">
        <f t="shared" si="122"/>
        <v/>
      </c>
      <c r="N2579" s="75"/>
      <c r="O2579" s="84" t="str">
        <f t="shared" si="123"/>
        <v/>
      </c>
      <c r="P2579" s="107"/>
      <c r="Q2579" s="87" t="s">
        <v>79</v>
      </c>
      <c r="R2579" s="87"/>
      <c r="S2579" s="87"/>
      <c r="T2579" s="87"/>
      <c r="U2579" s="87"/>
      <c r="V2579" s="86" t="s">
        <v>79</v>
      </c>
      <c r="W2579" s="75"/>
      <c r="X2579" s="102" t="s">
        <v>79</v>
      </c>
      <c r="Y2579" s="63" t="str">
        <f>IFERROR(IF(VLOOKUP(X2579,Listor!$T$6:$U$7,2,FALSE)&lt;O2579,TRUE),"")</f>
        <v/>
      </c>
      <c r="Z2579" s="87"/>
      <c r="AA2579" s="104"/>
    </row>
    <row r="2580" spans="2:27" x14ac:dyDescent="0.25">
      <c r="B2580" s="68" t="s">
        <v>68</v>
      </c>
      <c r="C2580" s="80" t="str">
        <f>IFERROR(VLOOKUP(B2580,Listor!$A$6:$B$62,2,FALSE),"")</f>
        <v/>
      </c>
      <c r="D2580" s="80" t="str">
        <f>IFERROR(VLOOKUP(B2580,Listor!$A$6:$C$62,3,FALSE),"")</f>
        <v/>
      </c>
      <c r="E2580" s="110" t="s">
        <v>79</v>
      </c>
      <c r="F2580" s="66"/>
      <c r="G2580" s="35" t="str">
        <f>IFERROR(VLOOKUP(B2580,Listor!$A$6:$G$62,7,FALSE),"")</f>
        <v/>
      </c>
      <c r="H2580" s="63" t="str">
        <f>IFERROR(VLOOKUP(B2580,Listor!$N$6:$O$47,2,FALSE),"")</f>
        <v/>
      </c>
      <c r="I2580" s="63" t="str">
        <f t="shared" si="121"/>
        <v/>
      </c>
      <c r="J2580" s="96" t="str">
        <f>IFERROR(VLOOKUP(B2580,Listor!$N$6:$P$47,3,FALSE)*I2580,"")</f>
        <v/>
      </c>
      <c r="K2580" s="81"/>
      <c r="L2580" s="88" t="str">
        <f>IFERROR((VLOOKUP(B2580,Listor!$N$6:$P$47,3,FALSE)*Biologiska!K2580)+(VLOOKUP(B2580,Listor!$N$6:$Q$47,4,FALSE)),"")</f>
        <v/>
      </c>
      <c r="M2580" s="63" t="str">
        <f t="shared" si="122"/>
        <v/>
      </c>
      <c r="N2580" s="75"/>
      <c r="O2580" s="84" t="str">
        <f t="shared" si="123"/>
        <v/>
      </c>
      <c r="P2580" s="107"/>
      <c r="Q2580" s="87" t="s">
        <v>79</v>
      </c>
      <c r="R2580" s="87"/>
      <c r="S2580" s="87"/>
      <c r="T2580" s="87"/>
      <c r="U2580" s="87"/>
      <c r="V2580" s="86" t="s">
        <v>79</v>
      </c>
      <c r="W2580" s="75"/>
      <c r="X2580" s="102" t="s">
        <v>79</v>
      </c>
      <c r="Y2580" s="63" t="str">
        <f>IFERROR(IF(VLOOKUP(X2580,Listor!$T$6:$U$7,2,FALSE)&lt;O2580,TRUE),"")</f>
        <v/>
      </c>
      <c r="Z2580" s="87"/>
      <c r="AA2580" s="104"/>
    </row>
    <row r="2581" spans="2:27" x14ac:dyDescent="0.25">
      <c r="B2581" s="68" t="s">
        <v>68</v>
      </c>
      <c r="C2581" s="80" t="str">
        <f>IFERROR(VLOOKUP(B2581,Listor!$A$6:$B$62,2,FALSE),"")</f>
        <v/>
      </c>
      <c r="D2581" s="80" t="str">
        <f>IFERROR(VLOOKUP(B2581,Listor!$A$6:$C$62,3,FALSE),"")</f>
        <v/>
      </c>
      <c r="E2581" s="110" t="s">
        <v>79</v>
      </c>
      <c r="F2581" s="66"/>
      <c r="G2581" s="35" t="str">
        <f>IFERROR(VLOOKUP(B2581,Listor!$A$6:$G$62,7,FALSE),"")</f>
        <v/>
      </c>
      <c r="H2581" s="63" t="str">
        <f>IFERROR(VLOOKUP(B2581,Listor!$N$6:$O$47,2,FALSE),"")</f>
        <v/>
      </c>
      <c r="I2581" s="63" t="str">
        <f t="shared" si="121"/>
        <v/>
      </c>
      <c r="J2581" s="96" t="str">
        <f>IFERROR(VLOOKUP(B2581,Listor!$N$6:$P$47,3,FALSE)*I2581,"")</f>
        <v/>
      </c>
      <c r="K2581" s="81"/>
      <c r="L2581" s="88" t="str">
        <f>IFERROR((VLOOKUP(B2581,Listor!$N$6:$P$47,3,FALSE)*Biologiska!K2581)+(VLOOKUP(B2581,Listor!$N$6:$Q$47,4,FALSE)),"")</f>
        <v/>
      </c>
      <c r="M2581" s="63" t="str">
        <f t="shared" si="122"/>
        <v/>
      </c>
      <c r="N2581" s="75"/>
      <c r="O2581" s="84" t="str">
        <f t="shared" si="123"/>
        <v/>
      </c>
      <c r="P2581" s="107"/>
      <c r="Q2581" s="87" t="s">
        <v>79</v>
      </c>
      <c r="R2581" s="87"/>
      <c r="S2581" s="87"/>
      <c r="T2581" s="87"/>
      <c r="U2581" s="87"/>
      <c r="V2581" s="86" t="s">
        <v>79</v>
      </c>
      <c r="W2581" s="75"/>
      <c r="X2581" s="102" t="s">
        <v>79</v>
      </c>
      <c r="Y2581" s="63" t="str">
        <f>IFERROR(IF(VLOOKUP(X2581,Listor!$T$6:$U$7,2,FALSE)&lt;O2581,TRUE),"")</f>
        <v/>
      </c>
      <c r="Z2581" s="87"/>
      <c r="AA2581" s="104"/>
    </row>
    <row r="2582" spans="2:27" x14ac:dyDescent="0.25">
      <c r="B2582" s="68" t="s">
        <v>68</v>
      </c>
      <c r="C2582" s="80" t="str">
        <f>IFERROR(VLOOKUP(B2582,Listor!$A$6:$B$62,2,FALSE),"")</f>
        <v/>
      </c>
      <c r="D2582" s="80" t="str">
        <f>IFERROR(VLOOKUP(B2582,Listor!$A$6:$C$62,3,FALSE),"")</f>
        <v/>
      </c>
      <c r="E2582" s="110" t="s">
        <v>79</v>
      </c>
      <c r="F2582" s="66"/>
      <c r="G2582" s="35" t="str">
        <f>IFERROR(VLOOKUP(B2582,Listor!$A$6:$G$62,7,FALSE),"")</f>
        <v/>
      </c>
      <c r="H2582" s="63" t="str">
        <f>IFERROR(VLOOKUP(B2582,Listor!$N$6:$O$47,2,FALSE),"")</f>
        <v/>
      </c>
      <c r="I2582" s="63" t="str">
        <f t="shared" si="121"/>
        <v/>
      </c>
      <c r="J2582" s="96" t="str">
        <f>IFERROR(VLOOKUP(B2582,Listor!$N$6:$P$47,3,FALSE)*I2582,"")</f>
        <v/>
      </c>
      <c r="K2582" s="81"/>
      <c r="L2582" s="88" t="str">
        <f>IFERROR((VLOOKUP(B2582,Listor!$N$6:$P$47,3,FALSE)*Biologiska!K2582)+(VLOOKUP(B2582,Listor!$N$6:$Q$47,4,FALSE)),"")</f>
        <v/>
      </c>
      <c r="M2582" s="63" t="str">
        <f t="shared" si="122"/>
        <v/>
      </c>
      <c r="N2582" s="75"/>
      <c r="O2582" s="84" t="str">
        <f t="shared" si="123"/>
        <v/>
      </c>
      <c r="P2582" s="107"/>
      <c r="Q2582" s="87" t="s">
        <v>79</v>
      </c>
      <c r="R2582" s="87"/>
      <c r="S2582" s="87"/>
      <c r="T2582" s="87"/>
      <c r="U2582" s="87"/>
      <c r="V2582" s="86" t="s">
        <v>79</v>
      </c>
      <c r="W2582" s="75"/>
      <c r="X2582" s="102" t="s">
        <v>79</v>
      </c>
      <c r="Y2582" s="63" t="str">
        <f>IFERROR(IF(VLOOKUP(X2582,Listor!$T$6:$U$7,2,FALSE)&lt;O2582,TRUE),"")</f>
        <v/>
      </c>
      <c r="Z2582" s="87"/>
      <c r="AA2582" s="104"/>
    </row>
    <row r="2583" spans="2:27" x14ac:dyDescent="0.25">
      <c r="B2583" s="68" t="s">
        <v>68</v>
      </c>
      <c r="C2583" s="80" t="str">
        <f>IFERROR(VLOOKUP(B2583,Listor!$A$6:$B$62,2,FALSE),"")</f>
        <v/>
      </c>
      <c r="D2583" s="80" t="str">
        <f>IFERROR(VLOOKUP(B2583,Listor!$A$6:$C$62,3,FALSE),"")</f>
        <v/>
      </c>
      <c r="E2583" s="110" t="s">
        <v>79</v>
      </c>
      <c r="F2583" s="66"/>
      <c r="G2583" s="35" t="str">
        <f>IFERROR(VLOOKUP(B2583,Listor!$A$6:$G$62,7,FALSE),"")</f>
        <v/>
      </c>
      <c r="H2583" s="63" t="str">
        <f>IFERROR(VLOOKUP(B2583,Listor!$N$6:$O$47,2,FALSE),"")</f>
        <v/>
      </c>
      <c r="I2583" s="63" t="str">
        <f t="shared" si="121"/>
        <v/>
      </c>
      <c r="J2583" s="96" t="str">
        <f>IFERROR(VLOOKUP(B2583,Listor!$N$6:$P$47,3,FALSE)*I2583,"")</f>
        <v/>
      </c>
      <c r="K2583" s="81"/>
      <c r="L2583" s="88" t="str">
        <f>IFERROR((VLOOKUP(B2583,Listor!$N$6:$P$47,3,FALSE)*Biologiska!K2583)+(VLOOKUP(B2583,Listor!$N$6:$Q$47,4,FALSE)),"")</f>
        <v/>
      </c>
      <c r="M2583" s="63" t="str">
        <f t="shared" si="122"/>
        <v/>
      </c>
      <c r="N2583" s="75"/>
      <c r="O2583" s="84" t="str">
        <f t="shared" si="123"/>
        <v/>
      </c>
      <c r="P2583" s="107"/>
      <c r="Q2583" s="87" t="s">
        <v>79</v>
      </c>
      <c r="R2583" s="87"/>
      <c r="S2583" s="87"/>
      <c r="T2583" s="87"/>
      <c r="U2583" s="87"/>
      <c r="V2583" s="86" t="s">
        <v>79</v>
      </c>
      <c r="W2583" s="75"/>
      <c r="X2583" s="102" t="s">
        <v>79</v>
      </c>
      <c r="Y2583" s="63" t="str">
        <f>IFERROR(IF(VLOOKUP(X2583,Listor!$T$6:$U$7,2,FALSE)&lt;O2583,TRUE),"")</f>
        <v/>
      </c>
      <c r="Z2583" s="87"/>
      <c r="AA2583" s="104"/>
    </row>
    <row r="2584" spans="2:27" x14ac:dyDescent="0.25">
      <c r="B2584" s="68" t="s">
        <v>68</v>
      </c>
      <c r="C2584" s="80" t="str">
        <f>IFERROR(VLOOKUP(B2584,Listor!$A$6:$B$62,2,FALSE),"")</f>
        <v/>
      </c>
      <c r="D2584" s="80" t="str">
        <f>IFERROR(VLOOKUP(B2584,Listor!$A$6:$C$62,3,FALSE),"")</f>
        <v/>
      </c>
      <c r="E2584" s="110" t="s">
        <v>79</v>
      </c>
      <c r="F2584" s="66"/>
      <c r="G2584" s="35" t="str">
        <f>IFERROR(VLOOKUP(B2584,Listor!$A$6:$G$62,7,FALSE),"")</f>
        <v/>
      </c>
      <c r="H2584" s="63" t="str">
        <f>IFERROR(VLOOKUP(B2584,Listor!$N$6:$O$47,2,FALSE),"")</f>
        <v/>
      </c>
      <c r="I2584" s="63" t="str">
        <f t="shared" si="121"/>
        <v/>
      </c>
      <c r="J2584" s="96" t="str">
        <f>IFERROR(VLOOKUP(B2584,Listor!$N$6:$P$47,3,FALSE)*I2584,"")</f>
        <v/>
      </c>
      <c r="K2584" s="81"/>
      <c r="L2584" s="88" t="str">
        <f>IFERROR((VLOOKUP(B2584,Listor!$N$6:$P$47,3,FALSE)*Biologiska!K2584)+(VLOOKUP(B2584,Listor!$N$6:$Q$47,4,FALSE)),"")</f>
        <v/>
      </c>
      <c r="M2584" s="63" t="str">
        <f t="shared" si="122"/>
        <v/>
      </c>
      <c r="N2584" s="75"/>
      <c r="O2584" s="84" t="str">
        <f t="shared" si="123"/>
        <v/>
      </c>
      <c r="P2584" s="107"/>
      <c r="Q2584" s="87" t="s">
        <v>79</v>
      </c>
      <c r="R2584" s="87"/>
      <c r="S2584" s="87"/>
      <c r="T2584" s="87"/>
      <c r="U2584" s="87"/>
      <c r="V2584" s="86" t="s">
        <v>79</v>
      </c>
      <c r="W2584" s="75"/>
      <c r="X2584" s="102" t="s">
        <v>79</v>
      </c>
      <c r="Y2584" s="63" t="str">
        <f>IFERROR(IF(VLOOKUP(X2584,Listor!$T$6:$U$7,2,FALSE)&lt;O2584,TRUE),"")</f>
        <v/>
      </c>
      <c r="Z2584" s="87"/>
      <c r="AA2584" s="104"/>
    </row>
    <row r="2585" spans="2:27" x14ac:dyDescent="0.25">
      <c r="B2585" s="68" t="s">
        <v>68</v>
      </c>
      <c r="C2585" s="80" t="str">
        <f>IFERROR(VLOOKUP(B2585,Listor!$A$6:$B$62,2,FALSE),"")</f>
        <v/>
      </c>
      <c r="D2585" s="80" t="str">
        <f>IFERROR(VLOOKUP(B2585,Listor!$A$6:$C$62,3,FALSE),"")</f>
        <v/>
      </c>
      <c r="E2585" s="110" t="s">
        <v>79</v>
      </c>
      <c r="F2585" s="66"/>
      <c r="G2585" s="35" t="str">
        <f>IFERROR(VLOOKUP(B2585,Listor!$A$6:$G$62,7,FALSE),"")</f>
        <v/>
      </c>
      <c r="H2585" s="63" t="str">
        <f>IFERROR(VLOOKUP(B2585,Listor!$N$6:$O$47,2,FALSE),"")</f>
        <v/>
      </c>
      <c r="I2585" s="63" t="str">
        <f t="shared" si="121"/>
        <v/>
      </c>
      <c r="J2585" s="96" t="str">
        <f>IFERROR(VLOOKUP(B2585,Listor!$N$6:$P$47,3,FALSE)*I2585,"")</f>
        <v/>
      </c>
      <c r="K2585" s="81"/>
      <c r="L2585" s="88" t="str">
        <f>IFERROR((VLOOKUP(B2585,Listor!$N$6:$P$47,3,FALSE)*Biologiska!K2585)+(VLOOKUP(B2585,Listor!$N$6:$Q$47,4,FALSE)),"")</f>
        <v/>
      </c>
      <c r="M2585" s="63" t="str">
        <f t="shared" si="122"/>
        <v/>
      </c>
      <c r="N2585" s="75"/>
      <c r="O2585" s="84" t="str">
        <f t="shared" si="123"/>
        <v/>
      </c>
      <c r="P2585" s="107"/>
      <c r="Q2585" s="87" t="s">
        <v>79</v>
      </c>
      <c r="R2585" s="87"/>
      <c r="S2585" s="87"/>
      <c r="T2585" s="87"/>
      <c r="U2585" s="87"/>
      <c r="V2585" s="86" t="s">
        <v>79</v>
      </c>
      <c r="W2585" s="75"/>
      <c r="X2585" s="102" t="s">
        <v>79</v>
      </c>
      <c r="Y2585" s="63" t="str">
        <f>IFERROR(IF(VLOOKUP(X2585,Listor!$T$6:$U$7,2,FALSE)&lt;O2585,TRUE),"")</f>
        <v/>
      </c>
      <c r="Z2585" s="87"/>
      <c r="AA2585" s="104"/>
    </row>
    <row r="2586" spans="2:27" x14ac:dyDescent="0.25">
      <c r="B2586" s="68" t="s">
        <v>68</v>
      </c>
      <c r="C2586" s="80" t="str">
        <f>IFERROR(VLOOKUP(B2586,Listor!$A$6:$B$62,2,FALSE),"")</f>
        <v/>
      </c>
      <c r="D2586" s="80" t="str">
        <f>IFERROR(VLOOKUP(B2586,Listor!$A$6:$C$62,3,FALSE),"")</f>
        <v/>
      </c>
      <c r="E2586" s="110" t="s">
        <v>79</v>
      </c>
      <c r="F2586" s="66"/>
      <c r="G2586" s="35" t="str">
        <f>IFERROR(VLOOKUP(B2586,Listor!$A$6:$G$62,7,FALSE),"")</f>
        <v/>
      </c>
      <c r="H2586" s="63" t="str">
        <f>IFERROR(VLOOKUP(B2586,Listor!$N$6:$O$47,2,FALSE),"")</f>
        <v/>
      </c>
      <c r="I2586" s="63" t="str">
        <f t="shared" si="121"/>
        <v/>
      </c>
      <c r="J2586" s="96" t="str">
        <f>IFERROR(VLOOKUP(B2586,Listor!$N$6:$P$47,3,FALSE)*I2586,"")</f>
        <v/>
      </c>
      <c r="K2586" s="81"/>
      <c r="L2586" s="88" t="str">
        <f>IFERROR((VLOOKUP(B2586,Listor!$N$6:$P$47,3,FALSE)*Biologiska!K2586)+(VLOOKUP(B2586,Listor!$N$6:$Q$47,4,FALSE)),"")</f>
        <v/>
      </c>
      <c r="M2586" s="63" t="str">
        <f t="shared" si="122"/>
        <v/>
      </c>
      <c r="N2586" s="75"/>
      <c r="O2586" s="84" t="str">
        <f t="shared" si="123"/>
        <v/>
      </c>
      <c r="P2586" s="107"/>
      <c r="Q2586" s="87" t="s">
        <v>79</v>
      </c>
      <c r="R2586" s="87"/>
      <c r="S2586" s="87"/>
      <c r="T2586" s="87"/>
      <c r="U2586" s="87"/>
      <c r="V2586" s="86" t="s">
        <v>79</v>
      </c>
      <c r="W2586" s="75"/>
      <c r="X2586" s="102" t="s">
        <v>79</v>
      </c>
      <c r="Y2586" s="63" t="str">
        <f>IFERROR(IF(VLOOKUP(X2586,Listor!$T$6:$U$7,2,FALSE)&lt;O2586,TRUE),"")</f>
        <v/>
      </c>
      <c r="Z2586" s="87"/>
      <c r="AA2586" s="104"/>
    </row>
    <row r="2587" spans="2:27" x14ac:dyDescent="0.25">
      <c r="B2587" s="68" t="s">
        <v>68</v>
      </c>
      <c r="C2587" s="80" t="str">
        <f>IFERROR(VLOOKUP(B2587,Listor!$A$6:$B$62,2,FALSE),"")</f>
        <v/>
      </c>
      <c r="D2587" s="80" t="str">
        <f>IFERROR(VLOOKUP(B2587,Listor!$A$6:$C$62,3,FALSE),"")</f>
        <v/>
      </c>
      <c r="E2587" s="110" t="s">
        <v>79</v>
      </c>
      <c r="F2587" s="66"/>
      <c r="G2587" s="35" t="str">
        <f>IFERROR(VLOOKUP(B2587,Listor!$A$6:$G$62,7,FALSE),"")</f>
        <v/>
      </c>
      <c r="H2587" s="63" t="str">
        <f>IFERROR(VLOOKUP(B2587,Listor!$N$6:$O$47,2,FALSE),"")</f>
        <v/>
      </c>
      <c r="I2587" s="63" t="str">
        <f t="shared" si="121"/>
        <v/>
      </c>
      <c r="J2587" s="96" t="str">
        <f>IFERROR(VLOOKUP(B2587,Listor!$N$6:$P$47,3,FALSE)*I2587,"")</f>
        <v/>
      </c>
      <c r="K2587" s="81"/>
      <c r="L2587" s="88" t="str">
        <f>IFERROR((VLOOKUP(B2587,Listor!$N$6:$P$47,3,FALSE)*Biologiska!K2587)+(VLOOKUP(B2587,Listor!$N$6:$Q$47,4,FALSE)),"")</f>
        <v/>
      </c>
      <c r="M2587" s="63" t="str">
        <f t="shared" si="122"/>
        <v/>
      </c>
      <c r="N2587" s="75"/>
      <c r="O2587" s="84" t="str">
        <f t="shared" si="123"/>
        <v/>
      </c>
      <c r="P2587" s="107"/>
      <c r="Q2587" s="87" t="s">
        <v>79</v>
      </c>
      <c r="R2587" s="87"/>
      <c r="S2587" s="87"/>
      <c r="T2587" s="87"/>
      <c r="U2587" s="87"/>
      <c r="V2587" s="86" t="s">
        <v>79</v>
      </c>
      <c r="W2587" s="75"/>
      <c r="X2587" s="102" t="s">
        <v>79</v>
      </c>
      <c r="Y2587" s="63" t="str">
        <f>IFERROR(IF(VLOOKUP(X2587,Listor!$T$6:$U$7,2,FALSE)&lt;O2587,TRUE),"")</f>
        <v/>
      </c>
      <c r="Z2587" s="87"/>
      <c r="AA2587" s="104"/>
    </row>
    <row r="2588" spans="2:27" x14ac:dyDescent="0.25">
      <c r="B2588" s="68" t="s">
        <v>68</v>
      </c>
      <c r="C2588" s="80" t="str">
        <f>IFERROR(VLOOKUP(B2588,Listor!$A$6:$B$62,2,FALSE),"")</f>
        <v/>
      </c>
      <c r="D2588" s="80" t="str">
        <f>IFERROR(VLOOKUP(B2588,Listor!$A$6:$C$62,3,FALSE),"")</f>
        <v/>
      </c>
      <c r="E2588" s="110" t="s">
        <v>79</v>
      </c>
      <c r="F2588" s="66"/>
      <c r="G2588" s="35" t="str">
        <f>IFERROR(VLOOKUP(B2588,Listor!$A$6:$G$62,7,FALSE),"")</f>
        <v/>
      </c>
      <c r="H2588" s="63" t="str">
        <f>IFERROR(VLOOKUP(B2588,Listor!$N$6:$O$47,2,FALSE),"")</f>
        <v/>
      </c>
      <c r="I2588" s="63" t="str">
        <f t="shared" si="121"/>
        <v/>
      </c>
      <c r="J2588" s="96" t="str">
        <f>IFERROR(VLOOKUP(B2588,Listor!$N$6:$P$47,3,FALSE)*I2588,"")</f>
        <v/>
      </c>
      <c r="K2588" s="81"/>
      <c r="L2588" s="88" t="str">
        <f>IFERROR((VLOOKUP(B2588,Listor!$N$6:$P$47,3,FALSE)*Biologiska!K2588)+(VLOOKUP(B2588,Listor!$N$6:$Q$47,4,FALSE)),"")</f>
        <v/>
      </c>
      <c r="M2588" s="63" t="str">
        <f t="shared" si="122"/>
        <v/>
      </c>
      <c r="N2588" s="75"/>
      <c r="O2588" s="84" t="str">
        <f t="shared" si="123"/>
        <v/>
      </c>
      <c r="P2588" s="107"/>
      <c r="Q2588" s="87" t="s">
        <v>79</v>
      </c>
      <c r="R2588" s="87"/>
      <c r="S2588" s="87"/>
      <c r="T2588" s="87"/>
      <c r="U2588" s="87"/>
      <c r="V2588" s="86" t="s">
        <v>79</v>
      </c>
      <c r="W2588" s="75"/>
      <c r="X2588" s="102" t="s">
        <v>79</v>
      </c>
      <c r="Y2588" s="63" t="str">
        <f>IFERROR(IF(VLOOKUP(X2588,Listor!$T$6:$U$7,2,FALSE)&lt;O2588,TRUE),"")</f>
        <v/>
      </c>
      <c r="Z2588" s="87"/>
      <c r="AA2588" s="104"/>
    </row>
    <row r="2589" spans="2:27" x14ac:dyDescent="0.25">
      <c r="B2589" s="68" t="s">
        <v>68</v>
      </c>
      <c r="C2589" s="80" t="str">
        <f>IFERROR(VLOOKUP(B2589,Listor!$A$6:$B$62,2,FALSE),"")</f>
        <v/>
      </c>
      <c r="D2589" s="80" t="str">
        <f>IFERROR(VLOOKUP(B2589,Listor!$A$6:$C$62,3,FALSE),"")</f>
        <v/>
      </c>
      <c r="E2589" s="110" t="s">
        <v>79</v>
      </c>
      <c r="F2589" s="66"/>
      <c r="G2589" s="35" t="str">
        <f>IFERROR(VLOOKUP(B2589,Listor!$A$6:$G$62,7,FALSE),"")</f>
        <v/>
      </c>
      <c r="H2589" s="63" t="str">
        <f>IFERROR(VLOOKUP(B2589,Listor!$N$6:$O$47,2,FALSE),"")</f>
        <v/>
      </c>
      <c r="I2589" s="63" t="str">
        <f t="shared" si="121"/>
        <v/>
      </c>
      <c r="J2589" s="96" t="str">
        <f>IFERROR(VLOOKUP(B2589,Listor!$N$6:$P$47,3,FALSE)*I2589,"")</f>
        <v/>
      </c>
      <c r="K2589" s="81"/>
      <c r="L2589" s="88" t="str">
        <f>IFERROR((VLOOKUP(B2589,Listor!$N$6:$P$47,3,FALSE)*Biologiska!K2589)+(VLOOKUP(B2589,Listor!$N$6:$Q$47,4,FALSE)),"")</f>
        <v/>
      </c>
      <c r="M2589" s="63" t="str">
        <f t="shared" si="122"/>
        <v/>
      </c>
      <c r="N2589" s="75"/>
      <c r="O2589" s="84" t="str">
        <f t="shared" si="123"/>
        <v/>
      </c>
      <c r="P2589" s="107"/>
      <c r="Q2589" s="87" t="s">
        <v>79</v>
      </c>
      <c r="R2589" s="87"/>
      <c r="S2589" s="87"/>
      <c r="T2589" s="87"/>
      <c r="U2589" s="87"/>
      <c r="V2589" s="86" t="s">
        <v>79</v>
      </c>
      <c r="W2589" s="75"/>
      <c r="X2589" s="102" t="s">
        <v>79</v>
      </c>
      <c r="Y2589" s="63" t="str">
        <f>IFERROR(IF(VLOOKUP(X2589,Listor!$T$6:$U$7,2,FALSE)&lt;O2589,TRUE),"")</f>
        <v/>
      </c>
      <c r="Z2589" s="87"/>
      <c r="AA2589" s="104"/>
    </row>
    <row r="2590" spans="2:27" x14ac:dyDescent="0.25">
      <c r="B2590" s="68" t="s">
        <v>68</v>
      </c>
      <c r="C2590" s="80" t="str">
        <f>IFERROR(VLOOKUP(B2590,Listor!$A$6:$B$62,2,FALSE),"")</f>
        <v/>
      </c>
      <c r="D2590" s="80" t="str">
        <f>IFERROR(VLOOKUP(B2590,Listor!$A$6:$C$62,3,FALSE),"")</f>
        <v/>
      </c>
      <c r="E2590" s="110" t="s">
        <v>79</v>
      </c>
      <c r="F2590" s="66"/>
      <c r="G2590" s="35" t="str">
        <f>IFERROR(VLOOKUP(B2590,Listor!$A$6:$G$62,7,FALSE),"")</f>
        <v/>
      </c>
      <c r="H2590" s="63" t="str">
        <f>IFERROR(VLOOKUP(B2590,Listor!$N$6:$O$47,2,FALSE),"")</f>
        <v/>
      </c>
      <c r="I2590" s="63" t="str">
        <f t="shared" si="121"/>
        <v/>
      </c>
      <c r="J2590" s="96" t="str">
        <f>IFERROR(VLOOKUP(B2590,Listor!$N$6:$P$47,3,FALSE)*I2590,"")</f>
        <v/>
      </c>
      <c r="K2590" s="81"/>
      <c r="L2590" s="88" t="str">
        <f>IFERROR((VLOOKUP(B2590,Listor!$N$6:$P$47,3,FALSE)*Biologiska!K2590)+(VLOOKUP(B2590,Listor!$N$6:$Q$47,4,FALSE)),"")</f>
        <v/>
      </c>
      <c r="M2590" s="63" t="str">
        <f t="shared" si="122"/>
        <v/>
      </c>
      <c r="N2590" s="75"/>
      <c r="O2590" s="84" t="str">
        <f t="shared" si="123"/>
        <v/>
      </c>
      <c r="P2590" s="107"/>
      <c r="Q2590" s="87" t="s">
        <v>79</v>
      </c>
      <c r="R2590" s="87"/>
      <c r="S2590" s="87"/>
      <c r="T2590" s="87"/>
      <c r="U2590" s="87"/>
      <c r="V2590" s="86" t="s">
        <v>79</v>
      </c>
      <c r="W2590" s="75"/>
      <c r="X2590" s="102" t="s">
        <v>79</v>
      </c>
      <c r="Y2590" s="63" t="str">
        <f>IFERROR(IF(VLOOKUP(X2590,Listor!$T$6:$U$7,2,FALSE)&lt;O2590,TRUE),"")</f>
        <v/>
      </c>
      <c r="Z2590" s="87"/>
      <c r="AA2590" s="104"/>
    </row>
    <row r="2591" spans="2:27" x14ac:dyDescent="0.25">
      <c r="B2591" s="68" t="s">
        <v>68</v>
      </c>
      <c r="C2591" s="80" t="str">
        <f>IFERROR(VLOOKUP(B2591,Listor!$A$6:$B$62,2,FALSE),"")</f>
        <v/>
      </c>
      <c r="D2591" s="80" t="str">
        <f>IFERROR(VLOOKUP(B2591,Listor!$A$6:$C$62,3,FALSE),"")</f>
        <v/>
      </c>
      <c r="E2591" s="110" t="s">
        <v>79</v>
      </c>
      <c r="F2591" s="66"/>
      <c r="G2591" s="35" t="str">
        <f>IFERROR(VLOOKUP(B2591,Listor!$A$6:$G$62,7,FALSE),"")</f>
        <v/>
      </c>
      <c r="H2591" s="63" t="str">
        <f>IFERROR(VLOOKUP(B2591,Listor!$N$6:$O$47,2,FALSE),"")</f>
        <v/>
      </c>
      <c r="I2591" s="63" t="str">
        <f t="shared" si="121"/>
        <v/>
      </c>
      <c r="J2591" s="96" t="str">
        <f>IFERROR(VLOOKUP(B2591,Listor!$N$6:$P$47,3,FALSE)*I2591,"")</f>
        <v/>
      </c>
      <c r="K2591" s="81"/>
      <c r="L2591" s="88" t="str">
        <f>IFERROR((VLOOKUP(B2591,Listor!$N$6:$P$47,3,FALSE)*Biologiska!K2591)+(VLOOKUP(B2591,Listor!$N$6:$Q$47,4,FALSE)),"")</f>
        <v/>
      </c>
      <c r="M2591" s="63" t="str">
        <f t="shared" si="122"/>
        <v/>
      </c>
      <c r="N2591" s="75"/>
      <c r="O2591" s="84" t="str">
        <f t="shared" si="123"/>
        <v/>
      </c>
      <c r="P2591" s="107"/>
      <c r="Q2591" s="87" t="s">
        <v>79</v>
      </c>
      <c r="R2591" s="87"/>
      <c r="S2591" s="87"/>
      <c r="T2591" s="87"/>
      <c r="U2591" s="87"/>
      <c r="V2591" s="86" t="s">
        <v>79</v>
      </c>
      <c r="W2591" s="75"/>
      <c r="X2591" s="102" t="s">
        <v>79</v>
      </c>
      <c r="Y2591" s="63" t="str">
        <f>IFERROR(IF(VLOOKUP(X2591,Listor!$T$6:$U$7,2,FALSE)&lt;O2591,TRUE),"")</f>
        <v/>
      </c>
      <c r="Z2591" s="87"/>
      <c r="AA2591" s="104"/>
    </row>
    <row r="2592" spans="2:27" x14ac:dyDescent="0.25">
      <c r="B2592" s="68" t="s">
        <v>68</v>
      </c>
      <c r="C2592" s="80" t="str">
        <f>IFERROR(VLOOKUP(B2592,Listor!$A$6:$B$62,2,FALSE),"")</f>
        <v/>
      </c>
      <c r="D2592" s="80" t="str">
        <f>IFERROR(VLOOKUP(B2592,Listor!$A$6:$C$62,3,FALSE),"")</f>
        <v/>
      </c>
      <c r="E2592" s="110" t="s">
        <v>79</v>
      </c>
      <c r="F2592" s="66"/>
      <c r="G2592" s="35" t="str">
        <f>IFERROR(VLOOKUP(B2592,Listor!$A$6:$G$62,7,FALSE),"")</f>
        <v/>
      </c>
      <c r="H2592" s="63" t="str">
        <f>IFERROR(VLOOKUP(B2592,Listor!$N$6:$O$47,2,FALSE),"")</f>
        <v/>
      </c>
      <c r="I2592" s="63" t="str">
        <f t="shared" si="121"/>
        <v/>
      </c>
      <c r="J2592" s="96" t="str">
        <f>IFERROR(VLOOKUP(B2592,Listor!$N$6:$P$47,3,FALSE)*I2592,"")</f>
        <v/>
      </c>
      <c r="K2592" s="81"/>
      <c r="L2592" s="88" t="str">
        <f>IFERROR((VLOOKUP(B2592,Listor!$N$6:$P$47,3,FALSE)*Biologiska!K2592)+(VLOOKUP(B2592,Listor!$N$6:$Q$47,4,FALSE)),"")</f>
        <v/>
      </c>
      <c r="M2592" s="63" t="str">
        <f t="shared" si="122"/>
        <v/>
      </c>
      <c r="N2592" s="75"/>
      <c r="O2592" s="84" t="str">
        <f t="shared" si="123"/>
        <v/>
      </c>
      <c r="P2592" s="107"/>
      <c r="Q2592" s="87" t="s">
        <v>79</v>
      </c>
      <c r="R2592" s="87"/>
      <c r="S2592" s="87"/>
      <c r="T2592" s="87"/>
      <c r="U2592" s="87"/>
      <c r="V2592" s="86" t="s">
        <v>79</v>
      </c>
      <c r="W2592" s="75"/>
      <c r="X2592" s="102" t="s">
        <v>79</v>
      </c>
      <c r="Y2592" s="63" t="str">
        <f>IFERROR(IF(VLOOKUP(X2592,Listor!$T$6:$U$7,2,FALSE)&lt;O2592,TRUE),"")</f>
        <v/>
      </c>
      <c r="Z2592" s="87"/>
      <c r="AA2592" s="104"/>
    </row>
    <row r="2593" spans="2:27" x14ac:dyDescent="0.25">
      <c r="B2593" s="68" t="s">
        <v>68</v>
      </c>
      <c r="C2593" s="80" t="str">
        <f>IFERROR(VLOOKUP(B2593,Listor!$A$6:$B$62,2,FALSE),"")</f>
        <v/>
      </c>
      <c r="D2593" s="80" t="str">
        <f>IFERROR(VLOOKUP(B2593,Listor!$A$6:$C$62,3,FALSE),"")</f>
        <v/>
      </c>
      <c r="E2593" s="110" t="s">
        <v>79</v>
      </c>
      <c r="F2593" s="66"/>
      <c r="G2593" s="35" t="str">
        <f>IFERROR(VLOOKUP(B2593,Listor!$A$6:$G$62,7,FALSE),"")</f>
        <v/>
      </c>
      <c r="H2593" s="63" t="str">
        <f>IFERROR(VLOOKUP(B2593,Listor!$N$6:$O$47,2,FALSE),"")</f>
        <v/>
      </c>
      <c r="I2593" s="63" t="str">
        <f t="shared" si="121"/>
        <v/>
      </c>
      <c r="J2593" s="96" t="str">
        <f>IFERROR(VLOOKUP(B2593,Listor!$N$6:$P$47,3,FALSE)*I2593,"")</f>
        <v/>
      </c>
      <c r="K2593" s="81"/>
      <c r="L2593" s="88" t="str">
        <f>IFERROR((VLOOKUP(B2593,Listor!$N$6:$P$47,3,FALSE)*Biologiska!K2593)+(VLOOKUP(B2593,Listor!$N$6:$Q$47,4,FALSE)),"")</f>
        <v/>
      </c>
      <c r="M2593" s="63" t="str">
        <f t="shared" si="122"/>
        <v/>
      </c>
      <c r="N2593" s="75"/>
      <c r="O2593" s="84" t="str">
        <f t="shared" si="123"/>
        <v/>
      </c>
      <c r="P2593" s="107"/>
      <c r="Q2593" s="87" t="s">
        <v>79</v>
      </c>
      <c r="R2593" s="87"/>
      <c r="S2593" s="87"/>
      <c r="T2593" s="87"/>
      <c r="U2593" s="87"/>
      <c r="V2593" s="86" t="s">
        <v>79</v>
      </c>
      <c r="W2593" s="75"/>
      <c r="X2593" s="102" t="s">
        <v>79</v>
      </c>
      <c r="Y2593" s="63" t="str">
        <f>IFERROR(IF(VLOOKUP(X2593,Listor!$T$6:$U$7,2,FALSE)&lt;O2593,TRUE),"")</f>
        <v/>
      </c>
      <c r="Z2593" s="87"/>
      <c r="AA2593" s="104"/>
    </row>
    <row r="2594" spans="2:27" x14ac:dyDescent="0.25">
      <c r="B2594" s="68" t="s">
        <v>68</v>
      </c>
      <c r="C2594" s="80" t="str">
        <f>IFERROR(VLOOKUP(B2594,Listor!$A$6:$B$62,2,FALSE),"")</f>
        <v/>
      </c>
      <c r="D2594" s="80" t="str">
        <f>IFERROR(VLOOKUP(B2594,Listor!$A$6:$C$62,3,FALSE),"")</f>
        <v/>
      </c>
      <c r="E2594" s="110" t="s">
        <v>79</v>
      </c>
      <c r="F2594" s="66"/>
      <c r="G2594" s="35" t="str">
        <f>IFERROR(VLOOKUP(B2594,Listor!$A$6:$G$62,7,FALSE),"")</f>
        <v/>
      </c>
      <c r="H2594" s="63" t="str">
        <f>IFERROR(VLOOKUP(B2594,Listor!$N$6:$O$47,2,FALSE),"")</f>
        <v/>
      </c>
      <c r="I2594" s="63" t="str">
        <f t="shared" si="121"/>
        <v/>
      </c>
      <c r="J2594" s="96" t="str">
        <f>IFERROR(VLOOKUP(B2594,Listor!$N$6:$P$47,3,FALSE)*I2594,"")</f>
        <v/>
      </c>
      <c r="K2594" s="81"/>
      <c r="L2594" s="88" t="str">
        <f>IFERROR((VLOOKUP(B2594,Listor!$N$6:$P$47,3,FALSE)*Biologiska!K2594)+(VLOOKUP(B2594,Listor!$N$6:$Q$47,4,FALSE)),"")</f>
        <v/>
      </c>
      <c r="M2594" s="63" t="str">
        <f t="shared" si="122"/>
        <v/>
      </c>
      <c r="N2594" s="75"/>
      <c r="O2594" s="84" t="str">
        <f t="shared" si="123"/>
        <v/>
      </c>
      <c r="P2594" s="107"/>
      <c r="Q2594" s="87" t="s">
        <v>79</v>
      </c>
      <c r="R2594" s="87"/>
      <c r="S2594" s="87"/>
      <c r="T2594" s="87"/>
      <c r="U2594" s="87"/>
      <c r="V2594" s="86" t="s">
        <v>79</v>
      </c>
      <c r="W2594" s="75"/>
      <c r="X2594" s="102" t="s">
        <v>79</v>
      </c>
      <c r="Y2594" s="63" t="str">
        <f>IFERROR(IF(VLOOKUP(X2594,Listor!$T$6:$U$7,2,FALSE)&lt;O2594,TRUE),"")</f>
        <v/>
      </c>
      <c r="Z2594" s="87"/>
      <c r="AA2594" s="104"/>
    </row>
    <row r="2595" spans="2:27" x14ac:dyDescent="0.25">
      <c r="B2595" s="68" t="s">
        <v>68</v>
      </c>
      <c r="C2595" s="80" t="str">
        <f>IFERROR(VLOOKUP(B2595,Listor!$A$6:$B$62,2,FALSE),"")</f>
        <v/>
      </c>
      <c r="D2595" s="80" t="str">
        <f>IFERROR(VLOOKUP(B2595,Listor!$A$6:$C$62,3,FALSE),"")</f>
        <v/>
      </c>
      <c r="E2595" s="110" t="s">
        <v>79</v>
      </c>
      <c r="F2595" s="66"/>
      <c r="G2595" s="35" t="str">
        <f>IFERROR(VLOOKUP(B2595,Listor!$A$6:$G$62,7,FALSE),"")</f>
        <v/>
      </c>
      <c r="H2595" s="63" t="str">
        <f>IFERROR(VLOOKUP(B2595,Listor!$N$6:$O$47,2,FALSE),"")</f>
        <v/>
      </c>
      <c r="I2595" s="63" t="str">
        <f t="shared" si="121"/>
        <v/>
      </c>
      <c r="J2595" s="96" t="str">
        <f>IFERROR(VLOOKUP(B2595,Listor!$N$6:$P$47,3,FALSE)*I2595,"")</f>
        <v/>
      </c>
      <c r="K2595" s="81"/>
      <c r="L2595" s="88" t="str">
        <f>IFERROR((VLOOKUP(B2595,Listor!$N$6:$P$47,3,FALSE)*Biologiska!K2595)+(VLOOKUP(B2595,Listor!$N$6:$Q$47,4,FALSE)),"")</f>
        <v/>
      </c>
      <c r="M2595" s="63" t="str">
        <f t="shared" si="122"/>
        <v/>
      </c>
      <c r="N2595" s="75"/>
      <c r="O2595" s="84" t="str">
        <f t="shared" si="123"/>
        <v/>
      </c>
      <c r="P2595" s="107"/>
      <c r="Q2595" s="87" t="s">
        <v>79</v>
      </c>
      <c r="R2595" s="87"/>
      <c r="S2595" s="87"/>
      <c r="T2595" s="87"/>
      <c r="U2595" s="87"/>
      <c r="V2595" s="86" t="s">
        <v>79</v>
      </c>
      <c r="W2595" s="75"/>
      <c r="X2595" s="102" t="s">
        <v>79</v>
      </c>
      <c r="Y2595" s="63" t="str">
        <f>IFERROR(IF(VLOOKUP(X2595,Listor!$T$6:$U$7,2,FALSE)&lt;O2595,TRUE),"")</f>
        <v/>
      </c>
      <c r="Z2595" s="87"/>
      <c r="AA2595" s="104"/>
    </row>
    <row r="2596" spans="2:27" x14ac:dyDescent="0.25">
      <c r="B2596" s="68" t="s">
        <v>68</v>
      </c>
      <c r="C2596" s="80" t="str">
        <f>IFERROR(VLOOKUP(B2596,Listor!$A$6:$B$62,2,FALSE),"")</f>
        <v/>
      </c>
      <c r="D2596" s="80" t="str">
        <f>IFERROR(VLOOKUP(B2596,Listor!$A$6:$C$62,3,FALSE),"")</f>
        <v/>
      </c>
      <c r="E2596" s="110" t="s">
        <v>79</v>
      </c>
      <c r="F2596" s="66"/>
      <c r="G2596" s="35" t="str">
        <f>IFERROR(VLOOKUP(B2596,Listor!$A$6:$G$62,7,FALSE),"")</f>
        <v/>
      </c>
      <c r="H2596" s="63" t="str">
        <f>IFERROR(VLOOKUP(B2596,Listor!$N$6:$O$47,2,FALSE),"")</f>
        <v/>
      </c>
      <c r="I2596" s="63" t="str">
        <f t="shared" si="121"/>
        <v/>
      </c>
      <c r="J2596" s="96" t="str">
        <f>IFERROR(VLOOKUP(B2596,Listor!$N$6:$P$47,3,FALSE)*I2596,"")</f>
        <v/>
      </c>
      <c r="K2596" s="81"/>
      <c r="L2596" s="88" t="str">
        <f>IFERROR((VLOOKUP(B2596,Listor!$N$6:$P$47,3,FALSE)*Biologiska!K2596)+(VLOOKUP(B2596,Listor!$N$6:$Q$47,4,FALSE)),"")</f>
        <v/>
      </c>
      <c r="M2596" s="63" t="str">
        <f t="shared" si="122"/>
        <v/>
      </c>
      <c r="N2596" s="75"/>
      <c r="O2596" s="84" t="str">
        <f t="shared" si="123"/>
        <v/>
      </c>
      <c r="P2596" s="107"/>
      <c r="Q2596" s="87" t="s">
        <v>79</v>
      </c>
      <c r="R2596" s="87"/>
      <c r="S2596" s="87"/>
      <c r="T2596" s="87"/>
      <c r="U2596" s="87"/>
      <c r="V2596" s="86" t="s">
        <v>79</v>
      </c>
      <c r="W2596" s="75"/>
      <c r="X2596" s="102" t="s">
        <v>79</v>
      </c>
      <c r="Y2596" s="63" t="str">
        <f>IFERROR(IF(VLOOKUP(X2596,Listor!$T$6:$U$7,2,FALSE)&lt;O2596,TRUE),"")</f>
        <v/>
      </c>
      <c r="Z2596" s="87"/>
      <c r="AA2596" s="104"/>
    </row>
    <row r="2597" spans="2:27" x14ac:dyDescent="0.25">
      <c r="B2597" s="68" t="s">
        <v>68</v>
      </c>
      <c r="C2597" s="80" t="str">
        <f>IFERROR(VLOOKUP(B2597,Listor!$A$6:$B$62,2,FALSE),"")</f>
        <v/>
      </c>
      <c r="D2597" s="80" t="str">
        <f>IFERROR(VLOOKUP(B2597,Listor!$A$6:$C$62,3,FALSE),"")</f>
        <v/>
      </c>
      <c r="E2597" s="110" t="s">
        <v>79</v>
      </c>
      <c r="F2597" s="66"/>
      <c r="G2597" s="35" t="str">
        <f>IFERROR(VLOOKUP(B2597,Listor!$A$6:$G$62,7,FALSE),"")</f>
        <v/>
      </c>
      <c r="H2597" s="63" t="str">
        <f>IFERROR(VLOOKUP(B2597,Listor!$N$6:$O$47,2,FALSE),"")</f>
        <v/>
      </c>
      <c r="I2597" s="63" t="str">
        <f t="shared" si="121"/>
        <v/>
      </c>
      <c r="J2597" s="96" t="str">
        <f>IFERROR(VLOOKUP(B2597,Listor!$N$6:$P$47,3,FALSE)*I2597,"")</f>
        <v/>
      </c>
      <c r="K2597" s="81"/>
      <c r="L2597" s="88" t="str">
        <f>IFERROR((VLOOKUP(B2597,Listor!$N$6:$P$47,3,FALSE)*Biologiska!K2597)+(VLOOKUP(B2597,Listor!$N$6:$Q$47,4,FALSE)),"")</f>
        <v/>
      </c>
      <c r="M2597" s="63" t="str">
        <f t="shared" si="122"/>
        <v/>
      </c>
      <c r="N2597" s="75"/>
      <c r="O2597" s="84" t="str">
        <f t="shared" si="123"/>
        <v/>
      </c>
      <c r="P2597" s="107"/>
      <c r="Q2597" s="87" t="s">
        <v>79</v>
      </c>
      <c r="R2597" s="87"/>
      <c r="S2597" s="87"/>
      <c r="T2597" s="87"/>
      <c r="U2597" s="87"/>
      <c r="V2597" s="86" t="s">
        <v>79</v>
      </c>
      <c r="W2597" s="75"/>
      <c r="X2597" s="102" t="s">
        <v>79</v>
      </c>
      <c r="Y2597" s="63" t="str">
        <f>IFERROR(IF(VLOOKUP(X2597,Listor!$T$6:$U$7,2,FALSE)&lt;O2597,TRUE),"")</f>
        <v/>
      </c>
      <c r="Z2597" s="87"/>
      <c r="AA2597" s="104"/>
    </row>
    <row r="2598" spans="2:27" x14ac:dyDescent="0.25">
      <c r="B2598" s="68" t="s">
        <v>68</v>
      </c>
      <c r="C2598" s="80" t="str">
        <f>IFERROR(VLOOKUP(B2598,Listor!$A$6:$B$62,2,FALSE),"")</f>
        <v/>
      </c>
      <c r="D2598" s="80" t="str">
        <f>IFERROR(VLOOKUP(B2598,Listor!$A$6:$C$62,3,FALSE),"")</f>
        <v/>
      </c>
      <c r="E2598" s="110" t="s">
        <v>79</v>
      </c>
      <c r="F2598" s="66"/>
      <c r="G2598" s="35" t="str">
        <f>IFERROR(VLOOKUP(B2598,Listor!$A$6:$G$62,7,FALSE),"")</f>
        <v/>
      </c>
      <c r="H2598" s="63" t="str">
        <f>IFERROR(VLOOKUP(B2598,Listor!$N$6:$O$47,2,FALSE),"")</f>
        <v/>
      </c>
      <c r="I2598" s="63" t="str">
        <f t="shared" si="121"/>
        <v/>
      </c>
      <c r="J2598" s="96" t="str">
        <f>IFERROR(VLOOKUP(B2598,Listor!$N$6:$P$47,3,FALSE)*I2598,"")</f>
        <v/>
      </c>
      <c r="K2598" s="81"/>
      <c r="L2598" s="88" t="str">
        <f>IFERROR((VLOOKUP(B2598,Listor!$N$6:$P$47,3,FALSE)*Biologiska!K2598)+(VLOOKUP(B2598,Listor!$N$6:$Q$47,4,FALSE)),"")</f>
        <v/>
      </c>
      <c r="M2598" s="63" t="str">
        <f t="shared" si="122"/>
        <v/>
      </c>
      <c r="N2598" s="75"/>
      <c r="O2598" s="84" t="str">
        <f t="shared" si="123"/>
        <v/>
      </c>
      <c r="P2598" s="107"/>
      <c r="Q2598" s="87" t="s">
        <v>79</v>
      </c>
      <c r="R2598" s="87"/>
      <c r="S2598" s="87"/>
      <c r="T2598" s="87"/>
      <c r="U2598" s="87"/>
      <c r="V2598" s="86" t="s">
        <v>79</v>
      </c>
      <c r="W2598" s="75"/>
      <c r="X2598" s="102" t="s">
        <v>79</v>
      </c>
      <c r="Y2598" s="63" t="str">
        <f>IFERROR(IF(VLOOKUP(X2598,Listor!$T$6:$U$7,2,FALSE)&lt;O2598,TRUE),"")</f>
        <v/>
      </c>
      <c r="Z2598" s="87"/>
      <c r="AA2598" s="104"/>
    </row>
    <row r="2599" spans="2:27" x14ac:dyDescent="0.25">
      <c r="B2599" s="68" t="s">
        <v>68</v>
      </c>
      <c r="C2599" s="80" t="str">
        <f>IFERROR(VLOOKUP(B2599,Listor!$A$6:$B$62,2,FALSE),"")</f>
        <v/>
      </c>
      <c r="D2599" s="80" t="str">
        <f>IFERROR(VLOOKUP(B2599,Listor!$A$6:$C$62,3,FALSE),"")</f>
        <v/>
      </c>
      <c r="E2599" s="110" t="s">
        <v>79</v>
      </c>
      <c r="F2599" s="66"/>
      <c r="G2599" s="35" t="str">
        <f>IFERROR(VLOOKUP(B2599,Listor!$A$6:$G$62,7,FALSE),"")</f>
        <v/>
      </c>
      <c r="H2599" s="63" t="str">
        <f>IFERROR(VLOOKUP(B2599,Listor!$N$6:$O$47,2,FALSE),"")</f>
        <v/>
      </c>
      <c r="I2599" s="63" t="str">
        <f t="shared" si="121"/>
        <v/>
      </c>
      <c r="J2599" s="96" t="str">
        <f>IFERROR(VLOOKUP(B2599,Listor!$N$6:$P$47,3,FALSE)*I2599,"")</f>
        <v/>
      </c>
      <c r="K2599" s="81"/>
      <c r="L2599" s="88" t="str">
        <f>IFERROR((VLOOKUP(B2599,Listor!$N$6:$P$47,3,FALSE)*Biologiska!K2599)+(VLOOKUP(B2599,Listor!$N$6:$Q$47,4,FALSE)),"")</f>
        <v/>
      </c>
      <c r="M2599" s="63" t="str">
        <f t="shared" si="122"/>
        <v/>
      </c>
      <c r="N2599" s="75"/>
      <c r="O2599" s="84" t="str">
        <f t="shared" si="123"/>
        <v/>
      </c>
      <c r="P2599" s="107"/>
      <c r="Q2599" s="87" t="s">
        <v>79</v>
      </c>
      <c r="R2599" s="87"/>
      <c r="S2599" s="87"/>
      <c r="T2599" s="87"/>
      <c r="U2599" s="87"/>
      <c r="V2599" s="86" t="s">
        <v>79</v>
      </c>
      <c r="W2599" s="75"/>
      <c r="X2599" s="102" t="s">
        <v>79</v>
      </c>
      <c r="Y2599" s="63" t="str">
        <f>IFERROR(IF(VLOOKUP(X2599,Listor!$T$6:$U$7,2,FALSE)&lt;O2599,TRUE),"")</f>
        <v/>
      </c>
      <c r="Z2599" s="87"/>
      <c r="AA2599" s="104"/>
    </row>
    <row r="2600" spans="2:27" x14ac:dyDescent="0.25">
      <c r="B2600" s="68" t="s">
        <v>68</v>
      </c>
      <c r="C2600" s="80" t="str">
        <f>IFERROR(VLOOKUP(B2600,Listor!$A$6:$B$62,2,FALSE),"")</f>
        <v/>
      </c>
      <c r="D2600" s="80" t="str">
        <f>IFERROR(VLOOKUP(B2600,Listor!$A$6:$C$62,3,FALSE),"")</f>
        <v/>
      </c>
      <c r="E2600" s="110" t="s">
        <v>79</v>
      </c>
      <c r="F2600" s="66"/>
      <c r="G2600" s="35" t="str">
        <f>IFERROR(VLOOKUP(B2600,Listor!$A$6:$G$62,7,FALSE),"")</f>
        <v/>
      </c>
      <c r="H2600" s="63" t="str">
        <f>IFERROR(VLOOKUP(B2600,Listor!$N$6:$O$47,2,FALSE),"")</f>
        <v/>
      </c>
      <c r="I2600" s="63" t="str">
        <f t="shared" si="121"/>
        <v/>
      </c>
      <c r="J2600" s="96" t="str">
        <f>IFERROR(VLOOKUP(B2600,Listor!$N$6:$P$47,3,FALSE)*I2600,"")</f>
        <v/>
      </c>
      <c r="K2600" s="81"/>
      <c r="L2600" s="88" t="str">
        <f>IFERROR((VLOOKUP(B2600,Listor!$N$6:$P$47,3,FALSE)*Biologiska!K2600)+(VLOOKUP(B2600,Listor!$N$6:$Q$47,4,FALSE)),"")</f>
        <v/>
      </c>
      <c r="M2600" s="63" t="str">
        <f t="shared" si="122"/>
        <v/>
      </c>
      <c r="N2600" s="75"/>
      <c r="O2600" s="84" t="str">
        <f t="shared" si="123"/>
        <v/>
      </c>
      <c r="P2600" s="107"/>
      <c r="Q2600" s="87" t="s">
        <v>79</v>
      </c>
      <c r="R2600" s="87"/>
      <c r="S2600" s="87"/>
      <c r="T2600" s="87"/>
      <c r="U2600" s="87"/>
      <c r="V2600" s="86" t="s">
        <v>79</v>
      </c>
      <c r="W2600" s="75"/>
      <c r="X2600" s="102" t="s">
        <v>79</v>
      </c>
      <c r="Y2600" s="63" t="str">
        <f>IFERROR(IF(VLOOKUP(X2600,Listor!$T$6:$U$7,2,FALSE)&lt;O2600,TRUE),"")</f>
        <v/>
      </c>
      <c r="Z2600" s="87"/>
      <c r="AA2600" s="104"/>
    </row>
    <row r="2601" spans="2:27" x14ac:dyDescent="0.25">
      <c r="B2601" s="68" t="s">
        <v>68</v>
      </c>
      <c r="C2601" s="80" t="str">
        <f>IFERROR(VLOOKUP(B2601,Listor!$A$6:$B$62,2,FALSE),"")</f>
        <v/>
      </c>
      <c r="D2601" s="80" t="str">
        <f>IFERROR(VLOOKUP(B2601,Listor!$A$6:$C$62,3,FALSE),"")</f>
        <v/>
      </c>
      <c r="E2601" s="110" t="s">
        <v>79</v>
      </c>
      <c r="F2601" s="66"/>
      <c r="G2601" s="35" t="str">
        <f>IFERROR(VLOOKUP(B2601,Listor!$A$6:$G$62,7,FALSE),"")</f>
        <v/>
      </c>
      <c r="H2601" s="63" t="str">
        <f>IFERROR(VLOOKUP(B2601,Listor!$N$6:$O$47,2,FALSE),"")</f>
        <v/>
      </c>
      <c r="I2601" s="63" t="str">
        <f t="shared" ref="I2601:I2664" si="124">IFERROR(F2601*H2601,"")</f>
        <v/>
      </c>
      <c r="J2601" s="96" t="str">
        <f>IFERROR(VLOOKUP(B2601,Listor!$N$6:$P$47,3,FALSE)*I2601,"")</f>
        <v/>
      </c>
      <c r="K2601" s="81"/>
      <c r="L2601" s="88" t="str">
        <f>IFERROR((VLOOKUP(B2601,Listor!$N$6:$P$47,3,FALSE)*Biologiska!K2601)+(VLOOKUP(B2601,Listor!$N$6:$Q$47,4,FALSE)),"")</f>
        <v/>
      </c>
      <c r="M2601" s="63" t="str">
        <f t="shared" ref="M2601:M2664" si="125">IFERROR(I2601*L2601,"")</f>
        <v/>
      </c>
      <c r="N2601" s="75"/>
      <c r="O2601" s="84" t="str">
        <f t="shared" ref="O2601:O2664" si="126">IF(ISBLANK(K2601),"",IFERROR(((83.8-K2601)/83.8)*100,""))</f>
        <v/>
      </c>
      <c r="P2601" s="107"/>
      <c r="Q2601" s="87" t="s">
        <v>79</v>
      </c>
      <c r="R2601" s="87"/>
      <c r="S2601" s="87"/>
      <c r="T2601" s="87"/>
      <c r="U2601" s="87"/>
      <c r="V2601" s="86" t="s">
        <v>79</v>
      </c>
      <c r="W2601" s="75"/>
      <c r="X2601" s="102" t="s">
        <v>79</v>
      </c>
      <c r="Y2601" s="63" t="str">
        <f>IFERROR(IF(VLOOKUP(X2601,Listor!$T$6:$U$7,2,FALSE)&lt;O2601,TRUE),"")</f>
        <v/>
      </c>
      <c r="Z2601" s="87"/>
      <c r="AA2601" s="104"/>
    </row>
    <row r="2602" spans="2:27" x14ac:dyDescent="0.25">
      <c r="B2602" s="68" t="s">
        <v>68</v>
      </c>
      <c r="C2602" s="80" t="str">
        <f>IFERROR(VLOOKUP(B2602,Listor!$A$6:$B$62,2,FALSE),"")</f>
        <v/>
      </c>
      <c r="D2602" s="80" t="str">
        <f>IFERROR(VLOOKUP(B2602,Listor!$A$6:$C$62,3,FALSE),"")</f>
        <v/>
      </c>
      <c r="E2602" s="110" t="s">
        <v>79</v>
      </c>
      <c r="F2602" s="66"/>
      <c r="G2602" s="35" t="str">
        <f>IFERROR(VLOOKUP(B2602,Listor!$A$6:$G$62,7,FALSE),"")</f>
        <v/>
      </c>
      <c r="H2602" s="63" t="str">
        <f>IFERROR(VLOOKUP(B2602,Listor!$N$6:$O$47,2,FALSE),"")</f>
        <v/>
      </c>
      <c r="I2602" s="63" t="str">
        <f t="shared" si="124"/>
        <v/>
      </c>
      <c r="J2602" s="96" t="str">
        <f>IFERROR(VLOOKUP(B2602,Listor!$N$6:$P$47,3,FALSE)*I2602,"")</f>
        <v/>
      </c>
      <c r="K2602" s="81"/>
      <c r="L2602" s="88" t="str">
        <f>IFERROR((VLOOKUP(B2602,Listor!$N$6:$P$47,3,FALSE)*Biologiska!K2602)+(VLOOKUP(B2602,Listor!$N$6:$Q$47,4,FALSE)),"")</f>
        <v/>
      </c>
      <c r="M2602" s="63" t="str">
        <f t="shared" si="125"/>
        <v/>
      </c>
      <c r="N2602" s="75"/>
      <c r="O2602" s="84" t="str">
        <f t="shared" si="126"/>
        <v/>
      </c>
      <c r="P2602" s="107"/>
      <c r="Q2602" s="87" t="s">
        <v>79</v>
      </c>
      <c r="R2602" s="87"/>
      <c r="S2602" s="87"/>
      <c r="T2602" s="87"/>
      <c r="U2602" s="87"/>
      <c r="V2602" s="86" t="s">
        <v>79</v>
      </c>
      <c r="W2602" s="75"/>
      <c r="X2602" s="102" t="s">
        <v>79</v>
      </c>
      <c r="Y2602" s="63" t="str">
        <f>IFERROR(IF(VLOOKUP(X2602,Listor!$T$6:$U$7,2,FALSE)&lt;O2602,TRUE),"")</f>
        <v/>
      </c>
      <c r="Z2602" s="87"/>
      <c r="AA2602" s="104"/>
    </row>
    <row r="2603" spans="2:27" x14ac:dyDescent="0.25">
      <c r="B2603" s="68" t="s">
        <v>68</v>
      </c>
      <c r="C2603" s="80" t="str">
        <f>IFERROR(VLOOKUP(B2603,Listor!$A$6:$B$62,2,FALSE),"")</f>
        <v/>
      </c>
      <c r="D2603" s="80" t="str">
        <f>IFERROR(VLOOKUP(B2603,Listor!$A$6:$C$62,3,FALSE),"")</f>
        <v/>
      </c>
      <c r="E2603" s="110" t="s">
        <v>79</v>
      </c>
      <c r="F2603" s="66"/>
      <c r="G2603" s="35" t="str">
        <f>IFERROR(VLOOKUP(B2603,Listor!$A$6:$G$62,7,FALSE),"")</f>
        <v/>
      </c>
      <c r="H2603" s="63" t="str">
        <f>IFERROR(VLOOKUP(B2603,Listor!$N$6:$O$47,2,FALSE),"")</f>
        <v/>
      </c>
      <c r="I2603" s="63" t="str">
        <f t="shared" si="124"/>
        <v/>
      </c>
      <c r="J2603" s="96" t="str">
        <f>IFERROR(VLOOKUP(B2603,Listor!$N$6:$P$47,3,FALSE)*I2603,"")</f>
        <v/>
      </c>
      <c r="K2603" s="81"/>
      <c r="L2603" s="88" t="str">
        <f>IFERROR((VLOOKUP(B2603,Listor!$N$6:$P$47,3,FALSE)*Biologiska!K2603)+(VLOOKUP(B2603,Listor!$N$6:$Q$47,4,FALSE)),"")</f>
        <v/>
      </c>
      <c r="M2603" s="63" t="str">
        <f t="shared" si="125"/>
        <v/>
      </c>
      <c r="N2603" s="75"/>
      <c r="O2603" s="84" t="str">
        <f t="shared" si="126"/>
        <v/>
      </c>
      <c r="P2603" s="107"/>
      <c r="Q2603" s="87" t="s">
        <v>79</v>
      </c>
      <c r="R2603" s="87"/>
      <c r="S2603" s="87"/>
      <c r="T2603" s="87"/>
      <c r="U2603" s="87"/>
      <c r="V2603" s="86" t="s">
        <v>79</v>
      </c>
      <c r="W2603" s="75"/>
      <c r="X2603" s="102" t="s">
        <v>79</v>
      </c>
      <c r="Y2603" s="63" t="str">
        <f>IFERROR(IF(VLOOKUP(X2603,Listor!$T$6:$U$7,2,FALSE)&lt;O2603,TRUE),"")</f>
        <v/>
      </c>
      <c r="Z2603" s="87"/>
      <c r="AA2603" s="104"/>
    </row>
    <row r="2604" spans="2:27" x14ac:dyDescent="0.25">
      <c r="B2604" s="68" t="s">
        <v>68</v>
      </c>
      <c r="C2604" s="80" t="str">
        <f>IFERROR(VLOOKUP(B2604,Listor!$A$6:$B$62,2,FALSE),"")</f>
        <v/>
      </c>
      <c r="D2604" s="80" t="str">
        <f>IFERROR(VLOOKUP(B2604,Listor!$A$6:$C$62,3,FALSE),"")</f>
        <v/>
      </c>
      <c r="E2604" s="110" t="s">
        <v>79</v>
      </c>
      <c r="F2604" s="66"/>
      <c r="G2604" s="35" t="str">
        <f>IFERROR(VLOOKUP(B2604,Listor!$A$6:$G$62,7,FALSE),"")</f>
        <v/>
      </c>
      <c r="H2604" s="63" t="str">
        <f>IFERROR(VLOOKUP(B2604,Listor!$N$6:$O$47,2,FALSE),"")</f>
        <v/>
      </c>
      <c r="I2604" s="63" t="str">
        <f t="shared" si="124"/>
        <v/>
      </c>
      <c r="J2604" s="96" t="str">
        <f>IFERROR(VLOOKUP(B2604,Listor!$N$6:$P$47,3,FALSE)*I2604,"")</f>
        <v/>
      </c>
      <c r="K2604" s="81"/>
      <c r="L2604" s="88" t="str">
        <f>IFERROR((VLOOKUP(B2604,Listor!$N$6:$P$47,3,FALSE)*Biologiska!K2604)+(VLOOKUP(B2604,Listor!$N$6:$Q$47,4,FALSE)),"")</f>
        <v/>
      </c>
      <c r="M2604" s="63" t="str">
        <f t="shared" si="125"/>
        <v/>
      </c>
      <c r="N2604" s="75"/>
      <c r="O2604" s="84" t="str">
        <f t="shared" si="126"/>
        <v/>
      </c>
      <c r="P2604" s="107"/>
      <c r="Q2604" s="87" t="s">
        <v>79</v>
      </c>
      <c r="R2604" s="87"/>
      <c r="S2604" s="87"/>
      <c r="T2604" s="87"/>
      <c r="U2604" s="87"/>
      <c r="V2604" s="86" t="s">
        <v>79</v>
      </c>
      <c r="W2604" s="75"/>
      <c r="X2604" s="102" t="s">
        <v>79</v>
      </c>
      <c r="Y2604" s="63" t="str">
        <f>IFERROR(IF(VLOOKUP(X2604,Listor!$T$6:$U$7,2,FALSE)&lt;O2604,TRUE),"")</f>
        <v/>
      </c>
      <c r="Z2604" s="87"/>
      <c r="AA2604" s="104"/>
    </row>
    <row r="2605" spans="2:27" x14ac:dyDescent="0.25">
      <c r="B2605" s="68" t="s">
        <v>68</v>
      </c>
      <c r="C2605" s="80" t="str">
        <f>IFERROR(VLOOKUP(B2605,Listor!$A$6:$B$62,2,FALSE),"")</f>
        <v/>
      </c>
      <c r="D2605" s="80" t="str">
        <f>IFERROR(VLOOKUP(B2605,Listor!$A$6:$C$62,3,FALSE),"")</f>
        <v/>
      </c>
      <c r="E2605" s="110" t="s">
        <v>79</v>
      </c>
      <c r="F2605" s="66"/>
      <c r="G2605" s="35" t="str">
        <f>IFERROR(VLOOKUP(B2605,Listor!$A$6:$G$62,7,FALSE),"")</f>
        <v/>
      </c>
      <c r="H2605" s="63" t="str">
        <f>IFERROR(VLOOKUP(B2605,Listor!$N$6:$O$47,2,FALSE),"")</f>
        <v/>
      </c>
      <c r="I2605" s="63" t="str">
        <f t="shared" si="124"/>
        <v/>
      </c>
      <c r="J2605" s="96" t="str">
        <f>IFERROR(VLOOKUP(B2605,Listor!$N$6:$P$47,3,FALSE)*I2605,"")</f>
        <v/>
      </c>
      <c r="K2605" s="81"/>
      <c r="L2605" s="88" t="str">
        <f>IFERROR((VLOOKUP(B2605,Listor!$N$6:$P$47,3,FALSE)*Biologiska!K2605)+(VLOOKUP(B2605,Listor!$N$6:$Q$47,4,FALSE)),"")</f>
        <v/>
      </c>
      <c r="M2605" s="63" t="str">
        <f t="shared" si="125"/>
        <v/>
      </c>
      <c r="N2605" s="75"/>
      <c r="O2605" s="84" t="str">
        <f t="shared" si="126"/>
        <v/>
      </c>
      <c r="P2605" s="107"/>
      <c r="Q2605" s="87" t="s">
        <v>79</v>
      </c>
      <c r="R2605" s="87"/>
      <c r="S2605" s="87"/>
      <c r="T2605" s="87"/>
      <c r="U2605" s="87"/>
      <c r="V2605" s="86" t="s">
        <v>79</v>
      </c>
      <c r="W2605" s="75"/>
      <c r="X2605" s="102" t="s">
        <v>79</v>
      </c>
      <c r="Y2605" s="63" t="str">
        <f>IFERROR(IF(VLOOKUP(X2605,Listor!$T$6:$U$7,2,FALSE)&lt;O2605,TRUE),"")</f>
        <v/>
      </c>
      <c r="Z2605" s="87"/>
      <c r="AA2605" s="104"/>
    </row>
    <row r="2606" spans="2:27" x14ac:dyDescent="0.25">
      <c r="B2606" s="68" t="s">
        <v>68</v>
      </c>
      <c r="C2606" s="80" t="str">
        <f>IFERROR(VLOOKUP(B2606,Listor!$A$6:$B$62,2,FALSE),"")</f>
        <v/>
      </c>
      <c r="D2606" s="80" t="str">
        <f>IFERROR(VLOOKUP(B2606,Listor!$A$6:$C$62,3,FALSE),"")</f>
        <v/>
      </c>
      <c r="E2606" s="110" t="s">
        <v>79</v>
      </c>
      <c r="F2606" s="66"/>
      <c r="G2606" s="35" t="str">
        <f>IFERROR(VLOOKUP(B2606,Listor!$A$6:$G$62,7,FALSE),"")</f>
        <v/>
      </c>
      <c r="H2606" s="63" t="str">
        <f>IFERROR(VLOOKUP(B2606,Listor!$N$6:$O$47,2,FALSE),"")</f>
        <v/>
      </c>
      <c r="I2606" s="63" t="str">
        <f t="shared" si="124"/>
        <v/>
      </c>
      <c r="J2606" s="96" t="str">
        <f>IFERROR(VLOOKUP(B2606,Listor!$N$6:$P$47,3,FALSE)*I2606,"")</f>
        <v/>
      </c>
      <c r="K2606" s="81"/>
      <c r="L2606" s="88" t="str">
        <f>IFERROR((VLOOKUP(B2606,Listor!$N$6:$P$47,3,FALSE)*Biologiska!K2606)+(VLOOKUP(B2606,Listor!$N$6:$Q$47,4,FALSE)),"")</f>
        <v/>
      </c>
      <c r="M2606" s="63" t="str">
        <f t="shared" si="125"/>
        <v/>
      </c>
      <c r="N2606" s="75"/>
      <c r="O2606" s="84" t="str">
        <f t="shared" si="126"/>
        <v/>
      </c>
      <c r="P2606" s="107"/>
      <c r="Q2606" s="87" t="s">
        <v>79</v>
      </c>
      <c r="R2606" s="87"/>
      <c r="S2606" s="87"/>
      <c r="T2606" s="87"/>
      <c r="U2606" s="87"/>
      <c r="V2606" s="86" t="s">
        <v>79</v>
      </c>
      <c r="W2606" s="75"/>
      <c r="X2606" s="102" t="s">
        <v>79</v>
      </c>
      <c r="Y2606" s="63" t="str">
        <f>IFERROR(IF(VLOOKUP(X2606,Listor!$T$6:$U$7,2,FALSE)&lt;O2606,TRUE),"")</f>
        <v/>
      </c>
      <c r="Z2606" s="87"/>
      <c r="AA2606" s="104"/>
    </row>
    <row r="2607" spans="2:27" x14ac:dyDescent="0.25">
      <c r="B2607" s="68" t="s">
        <v>68</v>
      </c>
      <c r="C2607" s="80" t="str">
        <f>IFERROR(VLOOKUP(B2607,Listor!$A$6:$B$62,2,FALSE),"")</f>
        <v/>
      </c>
      <c r="D2607" s="80" t="str">
        <f>IFERROR(VLOOKUP(B2607,Listor!$A$6:$C$62,3,FALSE),"")</f>
        <v/>
      </c>
      <c r="E2607" s="110" t="s">
        <v>79</v>
      </c>
      <c r="F2607" s="66"/>
      <c r="G2607" s="35" t="str">
        <f>IFERROR(VLOOKUP(B2607,Listor!$A$6:$G$62,7,FALSE),"")</f>
        <v/>
      </c>
      <c r="H2607" s="63" t="str">
        <f>IFERROR(VLOOKUP(B2607,Listor!$N$6:$O$47,2,FALSE),"")</f>
        <v/>
      </c>
      <c r="I2607" s="63" t="str">
        <f t="shared" si="124"/>
        <v/>
      </c>
      <c r="J2607" s="96" t="str">
        <f>IFERROR(VLOOKUP(B2607,Listor!$N$6:$P$47,3,FALSE)*I2607,"")</f>
        <v/>
      </c>
      <c r="K2607" s="81"/>
      <c r="L2607" s="88" t="str">
        <f>IFERROR((VLOOKUP(B2607,Listor!$N$6:$P$47,3,FALSE)*Biologiska!K2607)+(VLOOKUP(B2607,Listor!$N$6:$Q$47,4,FALSE)),"")</f>
        <v/>
      </c>
      <c r="M2607" s="63" t="str">
        <f t="shared" si="125"/>
        <v/>
      </c>
      <c r="N2607" s="75"/>
      <c r="O2607" s="84" t="str">
        <f t="shared" si="126"/>
        <v/>
      </c>
      <c r="P2607" s="107"/>
      <c r="Q2607" s="87" t="s">
        <v>79</v>
      </c>
      <c r="R2607" s="87"/>
      <c r="S2607" s="87"/>
      <c r="T2607" s="87"/>
      <c r="U2607" s="87"/>
      <c r="V2607" s="86" t="s">
        <v>79</v>
      </c>
      <c r="W2607" s="75"/>
      <c r="X2607" s="102" t="s">
        <v>79</v>
      </c>
      <c r="Y2607" s="63" t="str">
        <f>IFERROR(IF(VLOOKUP(X2607,Listor!$T$6:$U$7,2,FALSE)&lt;O2607,TRUE),"")</f>
        <v/>
      </c>
      <c r="Z2607" s="87"/>
      <c r="AA2607" s="104"/>
    </row>
    <row r="2608" spans="2:27" x14ac:dyDescent="0.25">
      <c r="B2608" s="68" t="s">
        <v>68</v>
      </c>
      <c r="C2608" s="80" t="str">
        <f>IFERROR(VLOOKUP(B2608,Listor!$A$6:$B$62,2,FALSE),"")</f>
        <v/>
      </c>
      <c r="D2608" s="80" t="str">
        <f>IFERROR(VLOOKUP(B2608,Listor!$A$6:$C$62,3,FALSE),"")</f>
        <v/>
      </c>
      <c r="E2608" s="110" t="s">
        <v>79</v>
      </c>
      <c r="F2608" s="66"/>
      <c r="G2608" s="35" t="str">
        <f>IFERROR(VLOOKUP(B2608,Listor!$A$6:$G$62,7,FALSE),"")</f>
        <v/>
      </c>
      <c r="H2608" s="63" t="str">
        <f>IFERROR(VLOOKUP(B2608,Listor!$N$6:$O$47,2,FALSE),"")</f>
        <v/>
      </c>
      <c r="I2608" s="63" t="str">
        <f t="shared" si="124"/>
        <v/>
      </c>
      <c r="J2608" s="96" t="str">
        <f>IFERROR(VLOOKUP(B2608,Listor!$N$6:$P$47,3,FALSE)*I2608,"")</f>
        <v/>
      </c>
      <c r="K2608" s="81"/>
      <c r="L2608" s="88" t="str">
        <f>IFERROR((VLOOKUP(B2608,Listor!$N$6:$P$47,3,FALSE)*Biologiska!K2608)+(VLOOKUP(B2608,Listor!$N$6:$Q$47,4,FALSE)),"")</f>
        <v/>
      </c>
      <c r="M2608" s="63" t="str">
        <f t="shared" si="125"/>
        <v/>
      </c>
      <c r="N2608" s="75"/>
      <c r="O2608" s="84" t="str">
        <f t="shared" si="126"/>
        <v/>
      </c>
      <c r="P2608" s="107"/>
      <c r="Q2608" s="87" t="s">
        <v>79</v>
      </c>
      <c r="R2608" s="87"/>
      <c r="S2608" s="87"/>
      <c r="T2608" s="87"/>
      <c r="U2608" s="87"/>
      <c r="V2608" s="86" t="s">
        <v>79</v>
      </c>
      <c r="W2608" s="75"/>
      <c r="X2608" s="102" t="s">
        <v>79</v>
      </c>
      <c r="Y2608" s="63" t="str">
        <f>IFERROR(IF(VLOOKUP(X2608,Listor!$T$6:$U$7,2,FALSE)&lt;O2608,TRUE),"")</f>
        <v/>
      </c>
      <c r="Z2608" s="87"/>
      <c r="AA2608" s="104"/>
    </row>
    <row r="2609" spans="2:27" x14ac:dyDescent="0.25">
      <c r="B2609" s="68" t="s">
        <v>68</v>
      </c>
      <c r="C2609" s="80" t="str">
        <f>IFERROR(VLOOKUP(B2609,Listor!$A$6:$B$62,2,FALSE),"")</f>
        <v/>
      </c>
      <c r="D2609" s="80" t="str">
        <f>IFERROR(VLOOKUP(B2609,Listor!$A$6:$C$62,3,FALSE),"")</f>
        <v/>
      </c>
      <c r="E2609" s="110" t="s">
        <v>79</v>
      </c>
      <c r="F2609" s="66"/>
      <c r="G2609" s="35" t="str">
        <f>IFERROR(VLOOKUP(B2609,Listor!$A$6:$G$62,7,FALSE),"")</f>
        <v/>
      </c>
      <c r="H2609" s="63" t="str">
        <f>IFERROR(VLOOKUP(B2609,Listor!$N$6:$O$47,2,FALSE),"")</f>
        <v/>
      </c>
      <c r="I2609" s="63" t="str">
        <f t="shared" si="124"/>
        <v/>
      </c>
      <c r="J2609" s="96" t="str">
        <f>IFERROR(VLOOKUP(B2609,Listor!$N$6:$P$47,3,FALSE)*I2609,"")</f>
        <v/>
      </c>
      <c r="K2609" s="81"/>
      <c r="L2609" s="88" t="str">
        <f>IFERROR((VLOOKUP(B2609,Listor!$N$6:$P$47,3,FALSE)*Biologiska!K2609)+(VLOOKUP(B2609,Listor!$N$6:$Q$47,4,FALSE)),"")</f>
        <v/>
      </c>
      <c r="M2609" s="63" t="str">
        <f t="shared" si="125"/>
        <v/>
      </c>
      <c r="N2609" s="75"/>
      <c r="O2609" s="84" t="str">
        <f t="shared" si="126"/>
        <v/>
      </c>
      <c r="P2609" s="107"/>
      <c r="Q2609" s="87" t="s">
        <v>79</v>
      </c>
      <c r="R2609" s="87"/>
      <c r="S2609" s="87"/>
      <c r="T2609" s="87"/>
      <c r="U2609" s="87"/>
      <c r="V2609" s="86" t="s">
        <v>79</v>
      </c>
      <c r="W2609" s="75"/>
      <c r="X2609" s="102" t="s">
        <v>79</v>
      </c>
      <c r="Y2609" s="63" t="str">
        <f>IFERROR(IF(VLOOKUP(X2609,Listor!$T$6:$U$7,2,FALSE)&lt;O2609,TRUE),"")</f>
        <v/>
      </c>
      <c r="Z2609" s="87"/>
      <c r="AA2609" s="104"/>
    </row>
    <row r="2610" spans="2:27" x14ac:dyDescent="0.25">
      <c r="B2610" s="68" t="s">
        <v>68</v>
      </c>
      <c r="C2610" s="80" t="str">
        <f>IFERROR(VLOOKUP(B2610,Listor!$A$6:$B$62,2,FALSE),"")</f>
        <v/>
      </c>
      <c r="D2610" s="80" t="str">
        <f>IFERROR(VLOOKUP(B2610,Listor!$A$6:$C$62,3,FALSE),"")</f>
        <v/>
      </c>
      <c r="E2610" s="110" t="s">
        <v>79</v>
      </c>
      <c r="F2610" s="66"/>
      <c r="G2610" s="35" t="str">
        <f>IFERROR(VLOOKUP(B2610,Listor!$A$6:$G$62,7,FALSE),"")</f>
        <v/>
      </c>
      <c r="H2610" s="63" t="str">
        <f>IFERROR(VLOOKUP(B2610,Listor!$N$6:$O$47,2,FALSE),"")</f>
        <v/>
      </c>
      <c r="I2610" s="63" t="str">
        <f t="shared" si="124"/>
        <v/>
      </c>
      <c r="J2610" s="96" t="str">
        <f>IFERROR(VLOOKUP(B2610,Listor!$N$6:$P$47,3,FALSE)*I2610,"")</f>
        <v/>
      </c>
      <c r="K2610" s="81"/>
      <c r="L2610" s="88" t="str">
        <f>IFERROR((VLOOKUP(B2610,Listor!$N$6:$P$47,3,FALSE)*Biologiska!K2610)+(VLOOKUP(B2610,Listor!$N$6:$Q$47,4,FALSE)),"")</f>
        <v/>
      </c>
      <c r="M2610" s="63" t="str">
        <f t="shared" si="125"/>
        <v/>
      </c>
      <c r="N2610" s="75"/>
      <c r="O2610" s="84" t="str">
        <f t="shared" si="126"/>
        <v/>
      </c>
      <c r="P2610" s="107"/>
      <c r="Q2610" s="87" t="s">
        <v>79</v>
      </c>
      <c r="R2610" s="87"/>
      <c r="S2610" s="87"/>
      <c r="T2610" s="87"/>
      <c r="U2610" s="87"/>
      <c r="V2610" s="86" t="s">
        <v>79</v>
      </c>
      <c r="W2610" s="75"/>
      <c r="X2610" s="102" t="s">
        <v>79</v>
      </c>
      <c r="Y2610" s="63" t="str">
        <f>IFERROR(IF(VLOOKUP(X2610,Listor!$T$6:$U$7,2,FALSE)&lt;O2610,TRUE),"")</f>
        <v/>
      </c>
      <c r="Z2610" s="87"/>
      <c r="AA2610" s="104"/>
    </row>
    <row r="2611" spans="2:27" x14ac:dyDescent="0.25">
      <c r="B2611" s="68" t="s">
        <v>68</v>
      </c>
      <c r="C2611" s="80" t="str">
        <f>IFERROR(VLOOKUP(B2611,Listor!$A$6:$B$62,2,FALSE),"")</f>
        <v/>
      </c>
      <c r="D2611" s="80" t="str">
        <f>IFERROR(VLOOKUP(B2611,Listor!$A$6:$C$62,3,FALSE),"")</f>
        <v/>
      </c>
      <c r="E2611" s="110" t="s">
        <v>79</v>
      </c>
      <c r="F2611" s="66"/>
      <c r="G2611" s="35" t="str">
        <f>IFERROR(VLOOKUP(B2611,Listor!$A$6:$G$62,7,FALSE),"")</f>
        <v/>
      </c>
      <c r="H2611" s="63" t="str">
        <f>IFERROR(VLOOKUP(B2611,Listor!$N$6:$O$47,2,FALSE),"")</f>
        <v/>
      </c>
      <c r="I2611" s="63" t="str">
        <f t="shared" si="124"/>
        <v/>
      </c>
      <c r="J2611" s="96" t="str">
        <f>IFERROR(VLOOKUP(B2611,Listor!$N$6:$P$47,3,FALSE)*I2611,"")</f>
        <v/>
      </c>
      <c r="K2611" s="81"/>
      <c r="L2611" s="88" t="str">
        <f>IFERROR((VLOOKUP(B2611,Listor!$N$6:$P$47,3,FALSE)*Biologiska!K2611)+(VLOOKUP(B2611,Listor!$N$6:$Q$47,4,FALSE)),"")</f>
        <v/>
      </c>
      <c r="M2611" s="63" t="str">
        <f t="shared" si="125"/>
        <v/>
      </c>
      <c r="N2611" s="75"/>
      <c r="O2611" s="84" t="str">
        <f t="shared" si="126"/>
        <v/>
      </c>
      <c r="P2611" s="107"/>
      <c r="Q2611" s="87" t="s">
        <v>79</v>
      </c>
      <c r="R2611" s="87"/>
      <c r="S2611" s="87"/>
      <c r="T2611" s="87"/>
      <c r="U2611" s="87"/>
      <c r="V2611" s="86" t="s">
        <v>79</v>
      </c>
      <c r="W2611" s="75"/>
      <c r="X2611" s="102" t="s">
        <v>79</v>
      </c>
      <c r="Y2611" s="63" t="str">
        <f>IFERROR(IF(VLOOKUP(X2611,Listor!$T$6:$U$7,2,FALSE)&lt;O2611,TRUE),"")</f>
        <v/>
      </c>
      <c r="Z2611" s="87"/>
      <c r="AA2611" s="104"/>
    </row>
    <row r="2612" spans="2:27" x14ac:dyDescent="0.25">
      <c r="B2612" s="68" t="s">
        <v>68</v>
      </c>
      <c r="C2612" s="80" t="str">
        <f>IFERROR(VLOOKUP(B2612,Listor!$A$6:$B$62,2,FALSE),"")</f>
        <v/>
      </c>
      <c r="D2612" s="80" t="str">
        <f>IFERROR(VLOOKUP(B2612,Listor!$A$6:$C$62,3,FALSE),"")</f>
        <v/>
      </c>
      <c r="E2612" s="110" t="s">
        <v>79</v>
      </c>
      <c r="F2612" s="66"/>
      <c r="G2612" s="35" t="str">
        <f>IFERROR(VLOOKUP(B2612,Listor!$A$6:$G$62,7,FALSE),"")</f>
        <v/>
      </c>
      <c r="H2612" s="63" t="str">
        <f>IFERROR(VLOOKUP(B2612,Listor!$N$6:$O$47,2,FALSE),"")</f>
        <v/>
      </c>
      <c r="I2612" s="63" t="str">
        <f t="shared" si="124"/>
        <v/>
      </c>
      <c r="J2612" s="96" t="str">
        <f>IFERROR(VLOOKUP(B2612,Listor!$N$6:$P$47,3,FALSE)*I2612,"")</f>
        <v/>
      </c>
      <c r="K2612" s="81"/>
      <c r="L2612" s="88" t="str">
        <f>IFERROR((VLOOKUP(B2612,Listor!$N$6:$P$47,3,FALSE)*Biologiska!K2612)+(VLOOKUP(B2612,Listor!$N$6:$Q$47,4,FALSE)),"")</f>
        <v/>
      </c>
      <c r="M2612" s="63" t="str">
        <f t="shared" si="125"/>
        <v/>
      </c>
      <c r="N2612" s="75"/>
      <c r="O2612" s="84" t="str">
        <f t="shared" si="126"/>
        <v/>
      </c>
      <c r="P2612" s="107"/>
      <c r="Q2612" s="87" t="s">
        <v>79</v>
      </c>
      <c r="R2612" s="87"/>
      <c r="S2612" s="87"/>
      <c r="T2612" s="87"/>
      <c r="U2612" s="87"/>
      <c r="V2612" s="86" t="s">
        <v>79</v>
      </c>
      <c r="W2612" s="75"/>
      <c r="X2612" s="102" t="s">
        <v>79</v>
      </c>
      <c r="Y2612" s="63" t="str">
        <f>IFERROR(IF(VLOOKUP(X2612,Listor!$T$6:$U$7,2,FALSE)&lt;O2612,TRUE),"")</f>
        <v/>
      </c>
      <c r="Z2612" s="87"/>
      <c r="AA2612" s="104"/>
    </row>
    <row r="2613" spans="2:27" x14ac:dyDescent="0.25">
      <c r="B2613" s="68" t="s">
        <v>68</v>
      </c>
      <c r="C2613" s="80" t="str">
        <f>IFERROR(VLOOKUP(B2613,Listor!$A$6:$B$62,2,FALSE),"")</f>
        <v/>
      </c>
      <c r="D2613" s="80" t="str">
        <f>IFERROR(VLOOKUP(B2613,Listor!$A$6:$C$62,3,FALSE),"")</f>
        <v/>
      </c>
      <c r="E2613" s="110" t="s">
        <v>79</v>
      </c>
      <c r="F2613" s="66"/>
      <c r="G2613" s="35" t="str">
        <f>IFERROR(VLOOKUP(B2613,Listor!$A$6:$G$62,7,FALSE),"")</f>
        <v/>
      </c>
      <c r="H2613" s="63" t="str">
        <f>IFERROR(VLOOKUP(B2613,Listor!$N$6:$O$47,2,FALSE),"")</f>
        <v/>
      </c>
      <c r="I2613" s="63" t="str">
        <f t="shared" si="124"/>
        <v/>
      </c>
      <c r="J2613" s="96" t="str">
        <f>IFERROR(VLOOKUP(B2613,Listor!$N$6:$P$47,3,FALSE)*I2613,"")</f>
        <v/>
      </c>
      <c r="K2613" s="81"/>
      <c r="L2613" s="88" t="str">
        <f>IFERROR((VLOOKUP(B2613,Listor!$N$6:$P$47,3,FALSE)*Biologiska!K2613)+(VLOOKUP(B2613,Listor!$N$6:$Q$47,4,FALSE)),"")</f>
        <v/>
      </c>
      <c r="M2613" s="63" t="str">
        <f t="shared" si="125"/>
        <v/>
      </c>
      <c r="N2613" s="75"/>
      <c r="O2613" s="84" t="str">
        <f t="shared" si="126"/>
        <v/>
      </c>
      <c r="P2613" s="107"/>
      <c r="Q2613" s="87" t="s">
        <v>79</v>
      </c>
      <c r="R2613" s="87"/>
      <c r="S2613" s="87"/>
      <c r="T2613" s="87"/>
      <c r="U2613" s="87"/>
      <c r="V2613" s="86" t="s">
        <v>79</v>
      </c>
      <c r="W2613" s="75"/>
      <c r="X2613" s="102" t="s">
        <v>79</v>
      </c>
      <c r="Y2613" s="63" t="str">
        <f>IFERROR(IF(VLOOKUP(X2613,Listor!$T$6:$U$7,2,FALSE)&lt;O2613,TRUE),"")</f>
        <v/>
      </c>
      <c r="Z2613" s="87"/>
      <c r="AA2613" s="104"/>
    </row>
    <row r="2614" spans="2:27" x14ac:dyDescent="0.25">
      <c r="B2614" s="68" t="s">
        <v>68</v>
      </c>
      <c r="C2614" s="80" t="str">
        <f>IFERROR(VLOOKUP(B2614,Listor!$A$6:$B$62,2,FALSE),"")</f>
        <v/>
      </c>
      <c r="D2614" s="80" t="str">
        <f>IFERROR(VLOOKUP(B2614,Listor!$A$6:$C$62,3,FALSE),"")</f>
        <v/>
      </c>
      <c r="E2614" s="110" t="s">
        <v>79</v>
      </c>
      <c r="F2614" s="66"/>
      <c r="G2614" s="35" t="str">
        <f>IFERROR(VLOOKUP(B2614,Listor!$A$6:$G$62,7,FALSE),"")</f>
        <v/>
      </c>
      <c r="H2614" s="63" t="str">
        <f>IFERROR(VLOOKUP(B2614,Listor!$N$6:$O$47,2,FALSE),"")</f>
        <v/>
      </c>
      <c r="I2614" s="63" t="str">
        <f t="shared" si="124"/>
        <v/>
      </c>
      <c r="J2614" s="96" t="str">
        <f>IFERROR(VLOOKUP(B2614,Listor!$N$6:$P$47,3,FALSE)*I2614,"")</f>
        <v/>
      </c>
      <c r="K2614" s="81"/>
      <c r="L2614" s="88" t="str">
        <f>IFERROR((VLOOKUP(B2614,Listor!$N$6:$P$47,3,FALSE)*Biologiska!K2614)+(VLOOKUP(B2614,Listor!$N$6:$Q$47,4,FALSE)),"")</f>
        <v/>
      </c>
      <c r="M2614" s="63" t="str">
        <f t="shared" si="125"/>
        <v/>
      </c>
      <c r="N2614" s="75"/>
      <c r="O2614" s="84" t="str">
        <f t="shared" si="126"/>
        <v/>
      </c>
      <c r="P2614" s="107"/>
      <c r="Q2614" s="87" t="s">
        <v>79</v>
      </c>
      <c r="R2614" s="87"/>
      <c r="S2614" s="87"/>
      <c r="T2614" s="87"/>
      <c r="U2614" s="87"/>
      <c r="V2614" s="86" t="s">
        <v>79</v>
      </c>
      <c r="W2614" s="75"/>
      <c r="X2614" s="102" t="s">
        <v>79</v>
      </c>
      <c r="Y2614" s="63" t="str">
        <f>IFERROR(IF(VLOOKUP(X2614,Listor!$T$6:$U$7,2,FALSE)&lt;O2614,TRUE),"")</f>
        <v/>
      </c>
      <c r="Z2614" s="87"/>
      <c r="AA2614" s="104"/>
    </row>
    <row r="2615" spans="2:27" x14ac:dyDescent="0.25">
      <c r="B2615" s="68" t="s">
        <v>68</v>
      </c>
      <c r="C2615" s="80" t="str">
        <f>IFERROR(VLOOKUP(B2615,Listor!$A$6:$B$62,2,FALSE),"")</f>
        <v/>
      </c>
      <c r="D2615" s="80" t="str">
        <f>IFERROR(VLOOKUP(B2615,Listor!$A$6:$C$62,3,FALSE),"")</f>
        <v/>
      </c>
      <c r="E2615" s="110" t="s">
        <v>79</v>
      </c>
      <c r="F2615" s="66"/>
      <c r="G2615" s="35" t="str">
        <f>IFERROR(VLOOKUP(B2615,Listor!$A$6:$G$62,7,FALSE),"")</f>
        <v/>
      </c>
      <c r="H2615" s="63" t="str">
        <f>IFERROR(VLOOKUP(B2615,Listor!$N$6:$O$47,2,FALSE),"")</f>
        <v/>
      </c>
      <c r="I2615" s="63" t="str">
        <f t="shared" si="124"/>
        <v/>
      </c>
      <c r="J2615" s="96" t="str">
        <f>IFERROR(VLOOKUP(B2615,Listor!$N$6:$P$47,3,FALSE)*I2615,"")</f>
        <v/>
      </c>
      <c r="K2615" s="81"/>
      <c r="L2615" s="88" t="str">
        <f>IFERROR((VLOOKUP(B2615,Listor!$N$6:$P$47,3,FALSE)*Biologiska!K2615)+(VLOOKUP(B2615,Listor!$N$6:$Q$47,4,FALSE)),"")</f>
        <v/>
      </c>
      <c r="M2615" s="63" t="str">
        <f t="shared" si="125"/>
        <v/>
      </c>
      <c r="N2615" s="75"/>
      <c r="O2615" s="84" t="str">
        <f t="shared" si="126"/>
        <v/>
      </c>
      <c r="P2615" s="107"/>
      <c r="Q2615" s="87" t="s">
        <v>79</v>
      </c>
      <c r="R2615" s="87"/>
      <c r="S2615" s="87"/>
      <c r="T2615" s="87"/>
      <c r="U2615" s="87"/>
      <c r="V2615" s="86" t="s">
        <v>79</v>
      </c>
      <c r="W2615" s="75"/>
      <c r="X2615" s="102" t="s">
        <v>79</v>
      </c>
      <c r="Y2615" s="63" t="str">
        <f>IFERROR(IF(VLOOKUP(X2615,Listor!$T$6:$U$7,2,FALSE)&lt;O2615,TRUE),"")</f>
        <v/>
      </c>
      <c r="Z2615" s="87"/>
      <c r="AA2615" s="104"/>
    </row>
    <row r="2616" spans="2:27" x14ac:dyDescent="0.25">
      <c r="B2616" s="68" t="s">
        <v>68</v>
      </c>
      <c r="C2616" s="80" t="str">
        <f>IFERROR(VLOOKUP(B2616,Listor!$A$6:$B$62,2,FALSE),"")</f>
        <v/>
      </c>
      <c r="D2616" s="80" t="str">
        <f>IFERROR(VLOOKUP(B2616,Listor!$A$6:$C$62,3,FALSE),"")</f>
        <v/>
      </c>
      <c r="E2616" s="110" t="s">
        <v>79</v>
      </c>
      <c r="F2616" s="66"/>
      <c r="G2616" s="35" t="str">
        <f>IFERROR(VLOOKUP(B2616,Listor!$A$6:$G$62,7,FALSE),"")</f>
        <v/>
      </c>
      <c r="H2616" s="63" t="str">
        <f>IFERROR(VLOOKUP(B2616,Listor!$N$6:$O$47,2,FALSE),"")</f>
        <v/>
      </c>
      <c r="I2616" s="63" t="str">
        <f t="shared" si="124"/>
        <v/>
      </c>
      <c r="J2616" s="96" t="str">
        <f>IFERROR(VLOOKUP(B2616,Listor!$N$6:$P$47,3,FALSE)*I2616,"")</f>
        <v/>
      </c>
      <c r="K2616" s="81"/>
      <c r="L2616" s="88" t="str">
        <f>IFERROR((VLOOKUP(B2616,Listor!$N$6:$P$47,3,FALSE)*Biologiska!K2616)+(VLOOKUP(B2616,Listor!$N$6:$Q$47,4,FALSE)),"")</f>
        <v/>
      </c>
      <c r="M2616" s="63" t="str">
        <f t="shared" si="125"/>
        <v/>
      </c>
      <c r="N2616" s="75"/>
      <c r="O2616" s="84" t="str">
        <f t="shared" si="126"/>
        <v/>
      </c>
      <c r="P2616" s="107"/>
      <c r="Q2616" s="87" t="s">
        <v>79</v>
      </c>
      <c r="R2616" s="87"/>
      <c r="S2616" s="87"/>
      <c r="T2616" s="87"/>
      <c r="U2616" s="87"/>
      <c r="V2616" s="86" t="s">
        <v>79</v>
      </c>
      <c r="W2616" s="75"/>
      <c r="X2616" s="102" t="s">
        <v>79</v>
      </c>
      <c r="Y2616" s="63" t="str">
        <f>IFERROR(IF(VLOOKUP(X2616,Listor!$T$6:$U$7,2,FALSE)&lt;O2616,TRUE),"")</f>
        <v/>
      </c>
      <c r="Z2616" s="87"/>
      <c r="AA2616" s="104"/>
    </row>
    <row r="2617" spans="2:27" x14ac:dyDescent="0.25">
      <c r="B2617" s="68" t="s">
        <v>68</v>
      </c>
      <c r="C2617" s="80" t="str">
        <f>IFERROR(VLOOKUP(B2617,Listor!$A$6:$B$62,2,FALSE),"")</f>
        <v/>
      </c>
      <c r="D2617" s="80" t="str">
        <f>IFERROR(VLOOKUP(B2617,Listor!$A$6:$C$62,3,FALSE),"")</f>
        <v/>
      </c>
      <c r="E2617" s="110" t="s">
        <v>79</v>
      </c>
      <c r="F2617" s="66"/>
      <c r="G2617" s="35" t="str">
        <f>IFERROR(VLOOKUP(B2617,Listor!$A$6:$G$62,7,FALSE),"")</f>
        <v/>
      </c>
      <c r="H2617" s="63" t="str">
        <f>IFERROR(VLOOKUP(B2617,Listor!$N$6:$O$47,2,FALSE),"")</f>
        <v/>
      </c>
      <c r="I2617" s="63" t="str">
        <f t="shared" si="124"/>
        <v/>
      </c>
      <c r="J2617" s="96" t="str">
        <f>IFERROR(VLOOKUP(B2617,Listor!$N$6:$P$47,3,FALSE)*I2617,"")</f>
        <v/>
      </c>
      <c r="K2617" s="81"/>
      <c r="L2617" s="88" t="str">
        <f>IFERROR((VLOOKUP(B2617,Listor!$N$6:$P$47,3,FALSE)*Biologiska!K2617)+(VLOOKUP(B2617,Listor!$N$6:$Q$47,4,FALSE)),"")</f>
        <v/>
      </c>
      <c r="M2617" s="63" t="str">
        <f t="shared" si="125"/>
        <v/>
      </c>
      <c r="N2617" s="75"/>
      <c r="O2617" s="84" t="str">
        <f t="shared" si="126"/>
        <v/>
      </c>
      <c r="P2617" s="107"/>
      <c r="Q2617" s="87" t="s">
        <v>79</v>
      </c>
      <c r="R2617" s="87"/>
      <c r="S2617" s="87"/>
      <c r="T2617" s="87"/>
      <c r="U2617" s="87"/>
      <c r="V2617" s="86" t="s">
        <v>79</v>
      </c>
      <c r="W2617" s="75"/>
      <c r="X2617" s="102" t="s">
        <v>79</v>
      </c>
      <c r="Y2617" s="63" t="str">
        <f>IFERROR(IF(VLOOKUP(X2617,Listor!$T$6:$U$7,2,FALSE)&lt;O2617,TRUE),"")</f>
        <v/>
      </c>
      <c r="Z2617" s="87"/>
      <c r="AA2617" s="104"/>
    </row>
    <row r="2618" spans="2:27" x14ac:dyDescent="0.25">
      <c r="B2618" s="68" t="s">
        <v>68</v>
      </c>
      <c r="C2618" s="80" t="str">
        <f>IFERROR(VLOOKUP(B2618,Listor!$A$6:$B$62,2,FALSE),"")</f>
        <v/>
      </c>
      <c r="D2618" s="80" t="str">
        <f>IFERROR(VLOOKUP(B2618,Listor!$A$6:$C$62,3,FALSE),"")</f>
        <v/>
      </c>
      <c r="E2618" s="110" t="s">
        <v>79</v>
      </c>
      <c r="F2618" s="66"/>
      <c r="G2618" s="35" t="str">
        <f>IFERROR(VLOOKUP(B2618,Listor!$A$6:$G$62,7,FALSE),"")</f>
        <v/>
      </c>
      <c r="H2618" s="63" t="str">
        <f>IFERROR(VLOOKUP(B2618,Listor!$N$6:$O$47,2,FALSE),"")</f>
        <v/>
      </c>
      <c r="I2618" s="63" t="str">
        <f t="shared" si="124"/>
        <v/>
      </c>
      <c r="J2618" s="96" t="str">
        <f>IFERROR(VLOOKUP(B2618,Listor!$N$6:$P$47,3,FALSE)*I2618,"")</f>
        <v/>
      </c>
      <c r="K2618" s="81"/>
      <c r="L2618" s="88" t="str">
        <f>IFERROR((VLOOKUP(B2618,Listor!$N$6:$P$47,3,FALSE)*Biologiska!K2618)+(VLOOKUP(B2618,Listor!$N$6:$Q$47,4,FALSE)),"")</f>
        <v/>
      </c>
      <c r="M2618" s="63" t="str">
        <f t="shared" si="125"/>
        <v/>
      </c>
      <c r="N2618" s="75"/>
      <c r="O2618" s="84" t="str">
        <f t="shared" si="126"/>
        <v/>
      </c>
      <c r="P2618" s="107"/>
      <c r="Q2618" s="87" t="s">
        <v>79</v>
      </c>
      <c r="R2618" s="87"/>
      <c r="S2618" s="87"/>
      <c r="T2618" s="87"/>
      <c r="U2618" s="87"/>
      <c r="V2618" s="86" t="s">
        <v>79</v>
      </c>
      <c r="W2618" s="75"/>
      <c r="X2618" s="102" t="s">
        <v>79</v>
      </c>
      <c r="Y2618" s="63" t="str">
        <f>IFERROR(IF(VLOOKUP(X2618,Listor!$T$6:$U$7,2,FALSE)&lt;O2618,TRUE),"")</f>
        <v/>
      </c>
      <c r="Z2618" s="87"/>
      <c r="AA2618" s="104"/>
    </row>
    <row r="2619" spans="2:27" x14ac:dyDescent="0.25">
      <c r="B2619" s="68" t="s">
        <v>68</v>
      </c>
      <c r="C2619" s="80" t="str">
        <f>IFERROR(VLOOKUP(B2619,Listor!$A$6:$B$62,2,FALSE),"")</f>
        <v/>
      </c>
      <c r="D2619" s="80" t="str">
        <f>IFERROR(VLOOKUP(B2619,Listor!$A$6:$C$62,3,FALSE),"")</f>
        <v/>
      </c>
      <c r="E2619" s="110" t="s">
        <v>79</v>
      </c>
      <c r="F2619" s="66"/>
      <c r="G2619" s="35" t="str">
        <f>IFERROR(VLOOKUP(B2619,Listor!$A$6:$G$62,7,FALSE),"")</f>
        <v/>
      </c>
      <c r="H2619" s="63" t="str">
        <f>IFERROR(VLOOKUP(B2619,Listor!$N$6:$O$47,2,FALSE),"")</f>
        <v/>
      </c>
      <c r="I2619" s="63" t="str">
        <f t="shared" si="124"/>
        <v/>
      </c>
      <c r="J2619" s="96" t="str">
        <f>IFERROR(VLOOKUP(B2619,Listor!$N$6:$P$47,3,FALSE)*I2619,"")</f>
        <v/>
      </c>
      <c r="K2619" s="81"/>
      <c r="L2619" s="88" t="str">
        <f>IFERROR((VLOOKUP(B2619,Listor!$N$6:$P$47,3,FALSE)*Biologiska!K2619)+(VLOOKUP(B2619,Listor!$N$6:$Q$47,4,FALSE)),"")</f>
        <v/>
      </c>
      <c r="M2619" s="63" t="str">
        <f t="shared" si="125"/>
        <v/>
      </c>
      <c r="N2619" s="75"/>
      <c r="O2619" s="84" t="str">
        <f t="shared" si="126"/>
        <v/>
      </c>
      <c r="P2619" s="107"/>
      <c r="Q2619" s="87" t="s">
        <v>79</v>
      </c>
      <c r="R2619" s="87"/>
      <c r="S2619" s="87"/>
      <c r="T2619" s="87"/>
      <c r="U2619" s="87"/>
      <c r="V2619" s="86" t="s">
        <v>79</v>
      </c>
      <c r="W2619" s="75"/>
      <c r="X2619" s="102" t="s">
        <v>79</v>
      </c>
      <c r="Y2619" s="63" t="str">
        <f>IFERROR(IF(VLOOKUP(X2619,Listor!$T$6:$U$7,2,FALSE)&lt;O2619,TRUE),"")</f>
        <v/>
      </c>
      <c r="Z2619" s="87"/>
      <c r="AA2619" s="104"/>
    </row>
    <row r="2620" spans="2:27" x14ac:dyDescent="0.25">
      <c r="B2620" s="68" t="s">
        <v>68</v>
      </c>
      <c r="C2620" s="80" t="str">
        <f>IFERROR(VLOOKUP(B2620,Listor!$A$6:$B$62,2,FALSE),"")</f>
        <v/>
      </c>
      <c r="D2620" s="80" t="str">
        <f>IFERROR(VLOOKUP(B2620,Listor!$A$6:$C$62,3,FALSE),"")</f>
        <v/>
      </c>
      <c r="E2620" s="110" t="s">
        <v>79</v>
      </c>
      <c r="F2620" s="66"/>
      <c r="G2620" s="35" t="str">
        <f>IFERROR(VLOOKUP(B2620,Listor!$A$6:$G$62,7,FALSE),"")</f>
        <v/>
      </c>
      <c r="H2620" s="63" t="str">
        <f>IFERROR(VLOOKUP(B2620,Listor!$N$6:$O$47,2,FALSE),"")</f>
        <v/>
      </c>
      <c r="I2620" s="63" t="str">
        <f t="shared" si="124"/>
        <v/>
      </c>
      <c r="J2620" s="96" t="str">
        <f>IFERROR(VLOOKUP(B2620,Listor!$N$6:$P$47,3,FALSE)*I2620,"")</f>
        <v/>
      </c>
      <c r="K2620" s="81"/>
      <c r="L2620" s="88" t="str">
        <f>IFERROR((VLOOKUP(B2620,Listor!$N$6:$P$47,3,FALSE)*Biologiska!K2620)+(VLOOKUP(B2620,Listor!$N$6:$Q$47,4,FALSE)),"")</f>
        <v/>
      </c>
      <c r="M2620" s="63" t="str">
        <f t="shared" si="125"/>
        <v/>
      </c>
      <c r="N2620" s="75"/>
      <c r="O2620" s="84" t="str">
        <f t="shared" si="126"/>
        <v/>
      </c>
      <c r="P2620" s="107"/>
      <c r="Q2620" s="87" t="s">
        <v>79</v>
      </c>
      <c r="R2620" s="87"/>
      <c r="S2620" s="87"/>
      <c r="T2620" s="87"/>
      <c r="U2620" s="87"/>
      <c r="V2620" s="86" t="s">
        <v>79</v>
      </c>
      <c r="W2620" s="75"/>
      <c r="X2620" s="102" t="s">
        <v>79</v>
      </c>
      <c r="Y2620" s="63" t="str">
        <f>IFERROR(IF(VLOOKUP(X2620,Listor!$T$6:$U$7,2,FALSE)&lt;O2620,TRUE),"")</f>
        <v/>
      </c>
      <c r="Z2620" s="87"/>
      <c r="AA2620" s="104"/>
    </row>
    <row r="2621" spans="2:27" x14ac:dyDescent="0.25">
      <c r="B2621" s="68" t="s">
        <v>68</v>
      </c>
      <c r="C2621" s="80" t="str">
        <f>IFERROR(VLOOKUP(B2621,Listor!$A$6:$B$62,2,FALSE),"")</f>
        <v/>
      </c>
      <c r="D2621" s="80" t="str">
        <f>IFERROR(VLOOKUP(B2621,Listor!$A$6:$C$62,3,FALSE),"")</f>
        <v/>
      </c>
      <c r="E2621" s="110" t="s">
        <v>79</v>
      </c>
      <c r="F2621" s="66"/>
      <c r="G2621" s="35" t="str">
        <f>IFERROR(VLOOKUP(B2621,Listor!$A$6:$G$62,7,FALSE),"")</f>
        <v/>
      </c>
      <c r="H2621" s="63" t="str">
        <f>IFERROR(VLOOKUP(B2621,Listor!$N$6:$O$47,2,FALSE),"")</f>
        <v/>
      </c>
      <c r="I2621" s="63" t="str">
        <f t="shared" si="124"/>
        <v/>
      </c>
      <c r="J2621" s="96" t="str">
        <f>IFERROR(VLOOKUP(B2621,Listor!$N$6:$P$47,3,FALSE)*I2621,"")</f>
        <v/>
      </c>
      <c r="K2621" s="81"/>
      <c r="L2621" s="88" t="str">
        <f>IFERROR((VLOOKUP(B2621,Listor!$N$6:$P$47,3,FALSE)*Biologiska!K2621)+(VLOOKUP(B2621,Listor!$N$6:$Q$47,4,FALSE)),"")</f>
        <v/>
      </c>
      <c r="M2621" s="63" t="str">
        <f t="shared" si="125"/>
        <v/>
      </c>
      <c r="N2621" s="75"/>
      <c r="O2621" s="84" t="str">
        <f t="shared" si="126"/>
        <v/>
      </c>
      <c r="P2621" s="107"/>
      <c r="Q2621" s="87" t="s">
        <v>79</v>
      </c>
      <c r="R2621" s="87"/>
      <c r="S2621" s="87"/>
      <c r="T2621" s="87"/>
      <c r="U2621" s="87"/>
      <c r="V2621" s="86" t="s">
        <v>79</v>
      </c>
      <c r="W2621" s="75"/>
      <c r="X2621" s="102" t="s">
        <v>79</v>
      </c>
      <c r="Y2621" s="63" t="str">
        <f>IFERROR(IF(VLOOKUP(X2621,Listor!$T$6:$U$7,2,FALSE)&lt;O2621,TRUE),"")</f>
        <v/>
      </c>
      <c r="Z2621" s="87"/>
      <c r="AA2621" s="104"/>
    </row>
    <row r="2622" spans="2:27" x14ac:dyDescent="0.25">
      <c r="B2622" s="68" t="s">
        <v>68</v>
      </c>
      <c r="C2622" s="80" t="str">
        <f>IFERROR(VLOOKUP(B2622,Listor!$A$6:$B$62,2,FALSE),"")</f>
        <v/>
      </c>
      <c r="D2622" s="80" t="str">
        <f>IFERROR(VLOOKUP(B2622,Listor!$A$6:$C$62,3,FALSE),"")</f>
        <v/>
      </c>
      <c r="E2622" s="110" t="s">
        <v>79</v>
      </c>
      <c r="F2622" s="66"/>
      <c r="G2622" s="35" t="str">
        <f>IFERROR(VLOOKUP(B2622,Listor!$A$6:$G$62,7,FALSE),"")</f>
        <v/>
      </c>
      <c r="H2622" s="63" t="str">
        <f>IFERROR(VLOOKUP(B2622,Listor!$N$6:$O$47,2,FALSE),"")</f>
        <v/>
      </c>
      <c r="I2622" s="63" t="str">
        <f t="shared" si="124"/>
        <v/>
      </c>
      <c r="J2622" s="96" t="str">
        <f>IFERROR(VLOOKUP(B2622,Listor!$N$6:$P$47,3,FALSE)*I2622,"")</f>
        <v/>
      </c>
      <c r="K2622" s="81"/>
      <c r="L2622" s="88" t="str">
        <f>IFERROR((VLOOKUP(B2622,Listor!$N$6:$P$47,3,FALSE)*Biologiska!K2622)+(VLOOKUP(B2622,Listor!$N$6:$Q$47,4,FALSE)),"")</f>
        <v/>
      </c>
      <c r="M2622" s="63" t="str">
        <f t="shared" si="125"/>
        <v/>
      </c>
      <c r="N2622" s="75"/>
      <c r="O2622" s="84" t="str">
        <f t="shared" si="126"/>
        <v/>
      </c>
      <c r="P2622" s="107"/>
      <c r="Q2622" s="87" t="s">
        <v>79</v>
      </c>
      <c r="R2622" s="87"/>
      <c r="S2622" s="87"/>
      <c r="T2622" s="87"/>
      <c r="U2622" s="87"/>
      <c r="V2622" s="86" t="s">
        <v>79</v>
      </c>
      <c r="W2622" s="75"/>
      <c r="X2622" s="102" t="s">
        <v>79</v>
      </c>
      <c r="Y2622" s="63" t="str">
        <f>IFERROR(IF(VLOOKUP(X2622,Listor!$T$6:$U$7,2,FALSE)&lt;O2622,TRUE),"")</f>
        <v/>
      </c>
      <c r="Z2622" s="87"/>
      <c r="AA2622" s="104"/>
    </row>
    <row r="2623" spans="2:27" x14ac:dyDescent="0.25">
      <c r="B2623" s="68" t="s">
        <v>68</v>
      </c>
      <c r="C2623" s="80" t="str">
        <f>IFERROR(VLOOKUP(B2623,Listor!$A$6:$B$62,2,FALSE),"")</f>
        <v/>
      </c>
      <c r="D2623" s="80" t="str">
        <f>IFERROR(VLOOKUP(B2623,Listor!$A$6:$C$62,3,FALSE),"")</f>
        <v/>
      </c>
      <c r="E2623" s="110" t="s">
        <v>79</v>
      </c>
      <c r="F2623" s="66"/>
      <c r="G2623" s="35" t="str">
        <f>IFERROR(VLOOKUP(B2623,Listor!$A$6:$G$62,7,FALSE),"")</f>
        <v/>
      </c>
      <c r="H2623" s="63" t="str">
        <f>IFERROR(VLOOKUP(B2623,Listor!$N$6:$O$47,2,FALSE),"")</f>
        <v/>
      </c>
      <c r="I2623" s="63" t="str">
        <f t="shared" si="124"/>
        <v/>
      </c>
      <c r="J2623" s="96" t="str">
        <f>IFERROR(VLOOKUP(B2623,Listor!$N$6:$P$47,3,FALSE)*I2623,"")</f>
        <v/>
      </c>
      <c r="K2623" s="81"/>
      <c r="L2623" s="88" t="str">
        <f>IFERROR((VLOOKUP(B2623,Listor!$N$6:$P$47,3,FALSE)*Biologiska!K2623)+(VLOOKUP(B2623,Listor!$N$6:$Q$47,4,FALSE)),"")</f>
        <v/>
      </c>
      <c r="M2623" s="63" t="str">
        <f t="shared" si="125"/>
        <v/>
      </c>
      <c r="N2623" s="75"/>
      <c r="O2623" s="84" t="str">
        <f t="shared" si="126"/>
        <v/>
      </c>
      <c r="P2623" s="107"/>
      <c r="Q2623" s="87" t="s">
        <v>79</v>
      </c>
      <c r="R2623" s="87"/>
      <c r="S2623" s="87"/>
      <c r="T2623" s="87"/>
      <c r="U2623" s="87"/>
      <c r="V2623" s="86" t="s">
        <v>79</v>
      </c>
      <c r="W2623" s="75"/>
      <c r="X2623" s="102" t="s">
        <v>79</v>
      </c>
      <c r="Y2623" s="63" t="str">
        <f>IFERROR(IF(VLOOKUP(X2623,Listor!$T$6:$U$7,2,FALSE)&lt;O2623,TRUE),"")</f>
        <v/>
      </c>
      <c r="Z2623" s="87"/>
      <c r="AA2623" s="104"/>
    </row>
    <row r="2624" spans="2:27" x14ac:dyDescent="0.25">
      <c r="B2624" s="68" t="s">
        <v>68</v>
      </c>
      <c r="C2624" s="80" t="str">
        <f>IFERROR(VLOOKUP(B2624,Listor!$A$6:$B$62,2,FALSE),"")</f>
        <v/>
      </c>
      <c r="D2624" s="80" t="str">
        <f>IFERROR(VLOOKUP(B2624,Listor!$A$6:$C$62,3,FALSE),"")</f>
        <v/>
      </c>
      <c r="E2624" s="110" t="s">
        <v>79</v>
      </c>
      <c r="F2624" s="66"/>
      <c r="G2624" s="35" t="str">
        <f>IFERROR(VLOOKUP(B2624,Listor!$A$6:$G$62,7,FALSE),"")</f>
        <v/>
      </c>
      <c r="H2624" s="63" t="str">
        <f>IFERROR(VLOOKUP(B2624,Listor!$N$6:$O$47,2,FALSE),"")</f>
        <v/>
      </c>
      <c r="I2624" s="63" t="str">
        <f t="shared" si="124"/>
        <v/>
      </c>
      <c r="J2624" s="96" t="str">
        <f>IFERROR(VLOOKUP(B2624,Listor!$N$6:$P$47,3,FALSE)*I2624,"")</f>
        <v/>
      </c>
      <c r="K2624" s="81"/>
      <c r="L2624" s="88" t="str">
        <f>IFERROR((VLOOKUP(B2624,Listor!$N$6:$P$47,3,FALSE)*Biologiska!K2624)+(VLOOKUP(B2624,Listor!$N$6:$Q$47,4,FALSE)),"")</f>
        <v/>
      </c>
      <c r="M2624" s="63" t="str">
        <f t="shared" si="125"/>
        <v/>
      </c>
      <c r="N2624" s="75"/>
      <c r="O2624" s="84" t="str">
        <f t="shared" si="126"/>
        <v/>
      </c>
      <c r="P2624" s="107"/>
      <c r="Q2624" s="87" t="s">
        <v>79</v>
      </c>
      <c r="R2624" s="87"/>
      <c r="S2624" s="87"/>
      <c r="T2624" s="87"/>
      <c r="U2624" s="87"/>
      <c r="V2624" s="86" t="s">
        <v>79</v>
      </c>
      <c r="W2624" s="75"/>
      <c r="X2624" s="102" t="s">
        <v>79</v>
      </c>
      <c r="Y2624" s="63" t="str">
        <f>IFERROR(IF(VLOOKUP(X2624,Listor!$T$6:$U$7,2,FALSE)&lt;O2624,TRUE),"")</f>
        <v/>
      </c>
      <c r="Z2624" s="87"/>
      <c r="AA2624" s="104"/>
    </row>
    <row r="2625" spans="2:27" x14ac:dyDescent="0.25">
      <c r="B2625" s="68" t="s">
        <v>68</v>
      </c>
      <c r="C2625" s="80" t="str">
        <f>IFERROR(VLOOKUP(B2625,Listor!$A$6:$B$62,2,FALSE),"")</f>
        <v/>
      </c>
      <c r="D2625" s="80" t="str">
        <f>IFERROR(VLOOKUP(B2625,Listor!$A$6:$C$62,3,FALSE),"")</f>
        <v/>
      </c>
      <c r="E2625" s="110" t="s">
        <v>79</v>
      </c>
      <c r="F2625" s="66"/>
      <c r="G2625" s="35" t="str">
        <f>IFERROR(VLOOKUP(B2625,Listor!$A$6:$G$62,7,FALSE),"")</f>
        <v/>
      </c>
      <c r="H2625" s="63" t="str">
        <f>IFERROR(VLOOKUP(B2625,Listor!$N$6:$O$47,2,FALSE),"")</f>
        <v/>
      </c>
      <c r="I2625" s="63" t="str">
        <f t="shared" si="124"/>
        <v/>
      </c>
      <c r="J2625" s="96" t="str">
        <f>IFERROR(VLOOKUP(B2625,Listor!$N$6:$P$47,3,FALSE)*I2625,"")</f>
        <v/>
      </c>
      <c r="K2625" s="81"/>
      <c r="L2625" s="88" t="str">
        <f>IFERROR((VLOOKUP(B2625,Listor!$N$6:$P$47,3,FALSE)*Biologiska!K2625)+(VLOOKUP(B2625,Listor!$N$6:$Q$47,4,FALSE)),"")</f>
        <v/>
      </c>
      <c r="M2625" s="63" t="str">
        <f t="shared" si="125"/>
        <v/>
      </c>
      <c r="N2625" s="75"/>
      <c r="O2625" s="84" t="str">
        <f t="shared" si="126"/>
        <v/>
      </c>
      <c r="P2625" s="107"/>
      <c r="Q2625" s="87" t="s">
        <v>79</v>
      </c>
      <c r="R2625" s="87"/>
      <c r="S2625" s="87"/>
      <c r="T2625" s="87"/>
      <c r="U2625" s="87"/>
      <c r="V2625" s="86" t="s">
        <v>79</v>
      </c>
      <c r="W2625" s="75"/>
      <c r="X2625" s="102" t="s">
        <v>79</v>
      </c>
      <c r="Y2625" s="63" t="str">
        <f>IFERROR(IF(VLOOKUP(X2625,Listor!$T$6:$U$7,2,FALSE)&lt;O2625,TRUE),"")</f>
        <v/>
      </c>
      <c r="Z2625" s="87"/>
      <c r="AA2625" s="104"/>
    </row>
    <row r="2626" spans="2:27" x14ac:dyDescent="0.25">
      <c r="B2626" s="68" t="s">
        <v>68</v>
      </c>
      <c r="C2626" s="80" t="str">
        <f>IFERROR(VLOOKUP(B2626,Listor!$A$6:$B$62,2,FALSE),"")</f>
        <v/>
      </c>
      <c r="D2626" s="80" t="str">
        <f>IFERROR(VLOOKUP(B2626,Listor!$A$6:$C$62,3,FALSE),"")</f>
        <v/>
      </c>
      <c r="E2626" s="110" t="s">
        <v>79</v>
      </c>
      <c r="F2626" s="66"/>
      <c r="G2626" s="35" t="str">
        <f>IFERROR(VLOOKUP(B2626,Listor!$A$6:$G$62,7,FALSE),"")</f>
        <v/>
      </c>
      <c r="H2626" s="63" t="str">
        <f>IFERROR(VLOOKUP(B2626,Listor!$N$6:$O$47,2,FALSE),"")</f>
        <v/>
      </c>
      <c r="I2626" s="63" t="str">
        <f t="shared" si="124"/>
        <v/>
      </c>
      <c r="J2626" s="96" t="str">
        <f>IFERROR(VLOOKUP(B2626,Listor!$N$6:$P$47,3,FALSE)*I2626,"")</f>
        <v/>
      </c>
      <c r="K2626" s="81"/>
      <c r="L2626" s="88" t="str">
        <f>IFERROR((VLOOKUP(B2626,Listor!$N$6:$P$47,3,FALSE)*Biologiska!K2626)+(VLOOKUP(B2626,Listor!$N$6:$Q$47,4,FALSE)),"")</f>
        <v/>
      </c>
      <c r="M2626" s="63" t="str">
        <f t="shared" si="125"/>
        <v/>
      </c>
      <c r="N2626" s="75"/>
      <c r="O2626" s="84" t="str">
        <f t="shared" si="126"/>
        <v/>
      </c>
      <c r="P2626" s="107"/>
      <c r="Q2626" s="87" t="s">
        <v>79</v>
      </c>
      <c r="R2626" s="87"/>
      <c r="S2626" s="87"/>
      <c r="T2626" s="87"/>
      <c r="U2626" s="87"/>
      <c r="V2626" s="86" t="s">
        <v>79</v>
      </c>
      <c r="W2626" s="75"/>
      <c r="X2626" s="102" t="s">
        <v>79</v>
      </c>
      <c r="Y2626" s="63" t="str">
        <f>IFERROR(IF(VLOOKUP(X2626,Listor!$T$6:$U$7,2,FALSE)&lt;O2626,TRUE),"")</f>
        <v/>
      </c>
      <c r="Z2626" s="87"/>
      <c r="AA2626" s="104"/>
    </row>
    <row r="2627" spans="2:27" x14ac:dyDescent="0.25">
      <c r="B2627" s="68" t="s">
        <v>68</v>
      </c>
      <c r="C2627" s="80" t="str">
        <f>IFERROR(VLOOKUP(B2627,Listor!$A$6:$B$62,2,FALSE),"")</f>
        <v/>
      </c>
      <c r="D2627" s="80" t="str">
        <f>IFERROR(VLOOKUP(B2627,Listor!$A$6:$C$62,3,FALSE),"")</f>
        <v/>
      </c>
      <c r="E2627" s="110" t="s">
        <v>79</v>
      </c>
      <c r="F2627" s="66"/>
      <c r="G2627" s="35" t="str">
        <f>IFERROR(VLOOKUP(B2627,Listor!$A$6:$G$62,7,FALSE),"")</f>
        <v/>
      </c>
      <c r="H2627" s="63" t="str">
        <f>IFERROR(VLOOKUP(B2627,Listor!$N$6:$O$47,2,FALSE),"")</f>
        <v/>
      </c>
      <c r="I2627" s="63" t="str">
        <f t="shared" si="124"/>
        <v/>
      </c>
      <c r="J2627" s="96" t="str">
        <f>IFERROR(VLOOKUP(B2627,Listor!$N$6:$P$47,3,FALSE)*I2627,"")</f>
        <v/>
      </c>
      <c r="K2627" s="81"/>
      <c r="L2627" s="88" t="str">
        <f>IFERROR((VLOOKUP(B2627,Listor!$N$6:$P$47,3,FALSE)*Biologiska!K2627)+(VLOOKUP(B2627,Listor!$N$6:$Q$47,4,FALSE)),"")</f>
        <v/>
      </c>
      <c r="M2627" s="63" t="str">
        <f t="shared" si="125"/>
        <v/>
      </c>
      <c r="N2627" s="75"/>
      <c r="O2627" s="84" t="str">
        <f t="shared" si="126"/>
        <v/>
      </c>
      <c r="P2627" s="107"/>
      <c r="Q2627" s="87" t="s">
        <v>79</v>
      </c>
      <c r="R2627" s="87"/>
      <c r="S2627" s="87"/>
      <c r="T2627" s="87"/>
      <c r="U2627" s="87"/>
      <c r="V2627" s="86" t="s">
        <v>79</v>
      </c>
      <c r="W2627" s="75"/>
      <c r="X2627" s="102" t="s">
        <v>79</v>
      </c>
      <c r="Y2627" s="63" t="str">
        <f>IFERROR(IF(VLOOKUP(X2627,Listor!$T$6:$U$7,2,FALSE)&lt;O2627,TRUE),"")</f>
        <v/>
      </c>
      <c r="Z2627" s="87"/>
      <c r="AA2627" s="104"/>
    </row>
    <row r="2628" spans="2:27" x14ac:dyDescent="0.25">
      <c r="B2628" s="68" t="s">
        <v>68</v>
      </c>
      <c r="C2628" s="80" t="str">
        <f>IFERROR(VLOOKUP(B2628,Listor!$A$6:$B$62,2,FALSE),"")</f>
        <v/>
      </c>
      <c r="D2628" s="80" t="str">
        <f>IFERROR(VLOOKUP(B2628,Listor!$A$6:$C$62,3,FALSE),"")</f>
        <v/>
      </c>
      <c r="E2628" s="110" t="s">
        <v>79</v>
      </c>
      <c r="F2628" s="66"/>
      <c r="G2628" s="35" t="str">
        <f>IFERROR(VLOOKUP(B2628,Listor!$A$6:$G$62,7,FALSE),"")</f>
        <v/>
      </c>
      <c r="H2628" s="63" t="str">
        <f>IFERROR(VLOOKUP(B2628,Listor!$N$6:$O$47,2,FALSE),"")</f>
        <v/>
      </c>
      <c r="I2628" s="63" t="str">
        <f t="shared" si="124"/>
        <v/>
      </c>
      <c r="J2628" s="96" t="str">
        <f>IFERROR(VLOOKUP(B2628,Listor!$N$6:$P$47,3,FALSE)*I2628,"")</f>
        <v/>
      </c>
      <c r="K2628" s="81"/>
      <c r="L2628" s="88" t="str">
        <f>IFERROR((VLOOKUP(B2628,Listor!$N$6:$P$47,3,FALSE)*Biologiska!K2628)+(VLOOKUP(B2628,Listor!$N$6:$Q$47,4,FALSE)),"")</f>
        <v/>
      </c>
      <c r="M2628" s="63" t="str">
        <f t="shared" si="125"/>
        <v/>
      </c>
      <c r="N2628" s="75"/>
      <c r="O2628" s="84" t="str">
        <f t="shared" si="126"/>
        <v/>
      </c>
      <c r="P2628" s="107"/>
      <c r="Q2628" s="87" t="s">
        <v>79</v>
      </c>
      <c r="R2628" s="87"/>
      <c r="S2628" s="87"/>
      <c r="T2628" s="87"/>
      <c r="U2628" s="87"/>
      <c r="V2628" s="86" t="s">
        <v>79</v>
      </c>
      <c r="W2628" s="75"/>
      <c r="X2628" s="102" t="s">
        <v>79</v>
      </c>
      <c r="Y2628" s="63" t="str">
        <f>IFERROR(IF(VLOOKUP(X2628,Listor!$T$6:$U$7,2,FALSE)&lt;O2628,TRUE),"")</f>
        <v/>
      </c>
      <c r="Z2628" s="87"/>
      <c r="AA2628" s="104"/>
    </row>
    <row r="2629" spans="2:27" x14ac:dyDescent="0.25">
      <c r="B2629" s="68" t="s">
        <v>68</v>
      </c>
      <c r="C2629" s="80" t="str">
        <f>IFERROR(VLOOKUP(B2629,Listor!$A$6:$B$62,2,FALSE),"")</f>
        <v/>
      </c>
      <c r="D2629" s="80" t="str">
        <f>IFERROR(VLOOKUP(B2629,Listor!$A$6:$C$62,3,FALSE),"")</f>
        <v/>
      </c>
      <c r="E2629" s="110" t="s">
        <v>79</v>
      </c>
      <c r="F2629" s="66"/>
      <c r="G2629" s="35" t="str">
        <f>IFERROR(VLOOKUP(B2629,Listor!$A$6:$G$62,7,FALSE),"")</f>
        <v/>
      </c>
      <c r="H2629" s="63" t="str">
        <f>IFERROR(VLOOKUP(B2629,Listor!$N$6:$O$47,2,FALSE),"")</f>
        <v/>
      </c>
      <c r="I2629" s="63" t="str">
        <f t="shared" si="124"/>
        <v/>
      </c>
      <c r="J2629" s="96" t="str">
        <f>IFERROR(VLOOKUP(B2629,Listor!$N$6:$P$47,3,FALSE)*I2629,"")</f>
        <v/>
      </c>
      <c r="K2629" s="81"/>
      <c r="L2629" s="88" t="str">
        <f>IFERROR((VLOOKUP(B2629,Listor!$N$6:$P$47,3,FALSE)*Biologiska!K2629)+(VLOOKUP(B2629,Listor!$N$6:$Q$47,4,FALSE)),"")</f>
        <v/>
      </c>
      <c r="M2629" s="63" t="str">
        <f t="shared" si="125"/>
        <v/>
      </c>
      <c r="N2629" s="75"/>
      <c r="O2629" s="84" t="str">
        <f t="shared" si="126"/>
        <v/>
      </c>
      <c r="P2629" s="107"/>
      <c r="Q2629" s="87" t="s">
        <v>79</v>
      </c>
      <c r="R2629" s="87"/>
      <c r="S2629" s="87"/>
      <c r="T2629" s="87"/>
      <c r="U2629" s="87"/>
      <c r="V2629" s="86" t="s">
        <v>79</v>
      </c>
      <c r="W2629" s="75"/>
      <c r="X2629" s="102" t="s">
        <v>79</v>
      </c>
      <c r="Y2629" s="63" t="str">
        <f>IFERROR(IF(VLOOKUP(X2629,Listor!$T$6:$U$7,2,FALSE)&lt;O2629,TRUE),"")</f>
        <v/>
      </c>
      <c r="Z2629" s="87"/>
      <c r="AA2629" s="104"/>
    </row>
    <row r="2630" spans="2:27" x14ac:dyDescent="0.25">
      <c r="B2630" s="68" t="s">
        <v>68</v>
      </c>
      <c r="C2630" s="80" t="str">
        <f>IFERROR(VLOOKUP(B2630,Listor!$A$6:$B$62,2,FALSE),"")</f>
        <v/>
      </c>
      <c r="D2630" s="80" t="str">
        <f>IFERROR(VLOOKUP(B2630,Listor!$A$6:$C$62,3,FALSE),"")</f>
        <v/>
      </c>
      <c r="E2630" s="110" t="s">
        <v>79</v>
      </c>
      <c r="F2630" s="66"/>
      <c r="G2630" s="35" t="str">
        <f>IFERROR(VLOOKUP(B2630,Listor!$A$6:$G$62,7,FALSE),"")</f>
        <v/>
      </c>
      <c r="H2630" s="63" t="str">
        <f>IFERROR(VLOOKUP(B2630,Listor!$N$6:$O$47,2,FALSE),"")</f>
        <v/>
      </c>
      <c r="I2630" s="63" t="str">
        <f t="shared" si="124"/>
        <v/>
      </c>
      <c r="J2630" s="96" t="str">
        <f>IFERROR(VLOOKUP(B2630,Listor!$N$6:$P$47,3,FALSE)*I2630,"")</f>
        <v/>
      </c>
      <c r="K2630" s="81"/>
      <c r="L2630" s="88" t="str">
        <f>IFERROR((VLOOKUP(B2630,Listor!$N$6:$P$47,3,FALSE)*Biologiska!K2630)+(VLOOKUP(B2630,Listor!$N$6:$Q$47,4,FALSE)),"")</f>
        <v/>
      </c>
      <c r="M2630" s="63" t="str">
        <f t="shared" si="125"/>
        <v/>
      </c>
      <c r="N2630" s="75"/>
      <c r="O2630" s="84" t="str">
        <f t="shared" si="126"/>
        <v/>
      </c>
      <c r="P2630" s="107"/>
      <c r="Q2630" s="87" t="s">
        <v>79</v>
      </c>
      <c r="R2630" s="87"/>
      <c r="S2630" s="87"/>
      <c r="T2630" s="87"/>
      <c r="U2630" s="87"/>
      <c r="V2630" s="86" t="s">
        <v>79</v>
      </c>
      <c r="W2630" s="75"/>
      <c r="X2630" s="102" t="s">
        <v>79</v>
      </c>
      <c r="Y2630" s="63" t="str">
        <f>IFERROR(IF(VLOOKUP(X2630,Listor!$T$6:$U$7,2,FALSE)&lt;O2630,TRUE),"")</f>
        <v/>
      </c>
      <c r="Z2630" s="87"/>
      <c r="AA2630" s="104"/>
    </row>
    <row r="2631" spans="2:27" x14ac:dyDescent="0.25">
      <c r="B2631" s="68" t="s">
        <v>68</v>
      </c>
      <c r="C2631" s="80" t="str">
        <f>IFERROR(VLOOKUP(B2631,Listor!$A$6:$B$62,2,FALSE),"")</f>
        <v/>
      </c>
      <c r="D2631" s="80" t="str">
        <f>IFERROR(VLOOKUP(B2631,Listor!$A$6:$C$62,3,FALSE),"")</f>
        <v/>
      </c>
      <c r="E2631" s="110" t="s">
        <v>79</v>
      </c>
      <c r="F2631" s="66"/>
      <c r="G2631" s="35" t="str">
        <f>IFERROR(VLOOKUP(B2631,Listor!$A$6:$G$62,7,FALSE),"")</f>
        <v/>
      </c>
      <c r="H2631" s="63" t="str">
        <f>IFERROR(VLOOKUP(B2631,Listor!$N$6:$O$47,2,FALSE),"")</f>
        <v/>
      </c>
      <c r="I2631" s="63" t="str">
        <f t="shared" si="124"/>
        <v/>
      </c>
      <c r="J2631" s="96" t="str">
        <f>IFERROR(VLOOKUP(B2631,Listor!$N$6:$P$47,3,FALSE)*I2631,"")</f>
        <v/>
      </c>
      <c r="K2631" s="81"/>
      <c r="L2631" s="88" t="str">
        <f>IFERROR((VLOOKUP(B2631,Listor!$N$6:$P$47,3,FALSE)*Biologiska!K2631)+(VLOOKUP(B2631,Listor!$N$6:$Q$47,4,FALSE)),"")</f>
        <v/>
      </c>
      <c r="M2631" s="63" t="str">
        <f t="shared" si="125"/>
        <v/>
      </c>
      <c r="N2631" s="75"/>
      <c r="O2631" s="84" t="str">
        <f t="shared" si="126"/>
        <v/>
      </c>
      <c r="P2631" s="107"/>
      <c r="Q2631" s="87" t="s">
        <v>79</v>
      </c>
      <c r="R2631" s="87"/>
      <c r="S2631" s="87"/>
      <c r="T2631" s="87"/>
      <c r="U2631" s="87"/>
      <c r="V2631" s="86" t="s">
        <v>79</v>
      </c>
      <c r="W2631" s="75"/>
      <c r="X2631" s="102" t="s">
        <v>79</v>
      </c>
      <c r="Y2631" s="63" t="str">
        <f>IFERROR(IF(VLOOKUP(X2631,Listor!$T$6:$U$7,2,FALSE)&lt;O2631,TRUE),"")</f>
        <v/>
      </c>
      <c r="Z2631" s="87"/>
      <c r="AA2631" s="104"/>
    </row>
    <row r="2632" spans="2:27" x14ac:dyDescent="0.25">
      <c r="B2632" s="68" t="s">
        <v>68</v>
      </c>
      <c r="C2632" s="80" t="str">
        <f>IFERROR(VLOOKUP(B2632,Listor!$A$6:$B$62,2,FALSE),"")</f>
        <v/>
      </c>
      <c r="D2632" s="80" t="str">
        <f>IFERROR(VLOOKUP(B2632,Listor!$A$6:$C$62,3,FALSE),"")</f>
        <v/>
      </c>
      <c r="E2632" s="110" t="s">
        <v>79</v>
      </c>
      <c r="F2632" s="66"/>
      <c r="G2632" s="35" t="str">
        <f>IFERROR(VLOOKUP(B2632,Listor!$A$6:$G$62,7,FALSE),"")</f>
        <v/>
      </c>
      <c r="H2632" s="63" t="str">
        <f>IFERROR(VLOOKUP(B2632,Listor!$N$6:$O$47,2,FALSE),"")</f>
        <v/>
      </c>
      <c r="I2632" s="63" t="str">
        <f t="shared" si="124"/>
        <v/>
      </c>
      <c r="J2632" s="96" t="str">
        <f>IFERROR(VLOOKUP(B2632,Listor!$N$6:$P$47,3,FALSE)*I2632,"")</f>
        <v/>
      </c>
      <c r="K2632" s="81"/>
      <c r="L2632" s="88" t="str">
        <f>IFERROR((VLOOKUP(B2632,Listor!$N$6:$P$47,3,FALSE)*Biologiska!K2632)+(VLOOKUP(B2632,Listor!$N$6:$Q$47,4,FALSE)),"")</f>
        <v/>
      </c>
      <c r="M2632" s="63" t="str">
        <f t="shared" si="125"/>
        <v/>
      </c>
      <c r="N2632" s="75"/>
      <c r="O2632" s="84" t="str">
        <f t="shared" si="126"/>
        <v/>
      </c>
      <c r="P2632" s="107"/>
      <c r="Q2632" s="87" t="s">
        <v>79</v>
      </c>
      <c r="R2632" s="87"/>
      <c r="S2632" s="87"/>
      <c r="T2632" s="87"/>
      <c r="U2632" s="87"/>
      <c r="V2632" s="86" t="s">
        <v>79</v>
      </c>
      <c r="W2632" s="75"/>
      <c r="X2632" s="102" t="s">
        <v>79</v>
      </c>
      <c r="Y2632" s="63" t="str">
        <f>IFERROR(IF(VLOOKUP(X2632,Listor!$T$6:$U$7,2,FALSE)&lt;O2632,TRUE),"")</f>
        <v/>
      </c>
      <c r="Z2632" s="87"/>
      <c r="AA2632" s="104"/>
    </row>
    <row r="2633" spans="2:27" x14ac:dyDescent="0.25">
      <c r="B2633" s="68" t="s">
        <v>68</v>
      </c>
      <c r="C2633" s="80" t="str">
        <f>IFERROR(VLOOKUP(B2633,Listor!$A$6:$B$62,2,FALSE),"")</f>
        <v/>
      </c>
      <c r="D2633" s="80" t="str">
        <f>IFERROR(VLOOKUP(B2633,Listor!$A$6:$C$62,3,FALSE),"")</f>
        <v/>
      </c>
      <c r="E2633" s="110" t="s">
        <v>79</v>
      </c>
      <c r="F2633" s="66"/>
      <c r="G2633" s="35" t="str">
        <f>IFERROR(VLOOKUP(B2633,Listor!$A$6:$G$62,7,FALSE),"")</f>
        <v/>
      </c>
      <c r="H2633" s="63" t="str">
        <f>IFERROR(VLOOKUP(B2633,Listor!$N$6:$O$47,2,FALSE),"")</f>
        <v/>
      </c>
      <c r="I2633" s="63" t="str">
        <f t="shared" si="124"/>
        <v/>
      </c>
      <c r="J2633" s="96" t="str">
        <f>IFERROR(VLOOKUP(B2633,Listor!$N$6:$P$47,3,FALSE)*I2633,"")</f>
        <v/>
      </c>
      <c r="K2633" s="81"/>
      <c r="L2633" s="88" t="str">
        <f>IFERROR((VLOOKUP(B2633,Listor!$N$6:$P$47,3,FALSE)*Biologiska!K2633)+(VLOOKUP(B2633,Listor!$N$6:$Q$47,4,FALSE)),"")</f>
        <v/>
      </c>
      <c r="M2633" s="63" t="str">
        <f t="shared" si="125"/>
        <v/>
      </c>
      <c r="N2633" s="75"/>
      <c r="O2633" s="84" t="str">
        <f t="shared" si="126"/>
        <v/>
      </c>
      <c r="P2633" s="107"/>
      <c r="Q2633" s="87" t="s">
        <v>79</v>
      </c>
      <c r="R2633" s="87"/>
      <c r="S2633" s="87"/>
      <c r="T2633" s="87"/>
      <c r="U2633" s="87"/>
      <c r="V2633" s="86" t="s">
        <v>79</v>
      </c>
      <c r="W2633" s="75"/>
      <c r="X2633" s="102" t="s">
        <v>79</v>
      </c>
      <c r="Y2633" s="63" t="str">
        <f>IFERROR(IF(VLOOKUP(X2633,Listor!$T$6:$U$7,2,FALSE)&lt;O2633,TRUE),"")</f>
        <v/>
      </c>
      <c r="Z2633" s="87"/>
      <c r="AA2633" s="104"/>
    </row>
    <row r="2634" spans="2:27" x14ac:dyDescent="0.25">
      <c r="B2634" s="68" t="s">
        <v>68</v>
      </c>
      <c r="C2634" s="80" t="str">
        <f>IFERROR(VLOOKUP(B2634,Listor!$A$6:$B$62,2,FALSE),"")</f>
        <v/>
      </c>
      <c r="D2634" s="80" t="str">
        <f>IFERROR(VLOOKUP(B2634,Listor!$A$6:$C$62,3,FALSE),"")</f>
        <v/>
      </c>
      <c r="E2634" s="110" t="s">
        <v>79</v>
      </c>
      <c r="F2634" s="66"/>
      <c r="G2634" s="35" t="str">
        <f>IFERROR(VLOOKUP(B2634,Listor!$A$6:$G$62,7,FALSE),"")</f>
        <v/>
      </c>
      <c r="H2634" s="63" t="str">
        <f>IFERROR(VLOOKUP(B2634,Listor!$N$6:$O$47,2,FALSE),"")</f>
        <v/>
      </c>
      <c r="I2634" s="63" t="str">
        <f t="shared" si="124"/>
        <v/>
      </c>
      <c r="J2634" s="96" t="str">
        <f>IFERROR(VLOOKUP(B2634,Listor!$N$6:$P$47,3,FALSE)*I2634,"")</f>
        <v/>
      </c>
      <c r="K2634" s="81"/>
      <c r="L2634" s="88" t="str">
        <f>IFERROR((VLOOKUP(B2634,Listor!$N$6:$P$47,3,FALSE)*Biologiska!K2634)+(VLOOKUP(B2634,Listor!$N$6:$Q$47,4,FALSE)),"")</f>
        <v/>
      </c>
      <c r="M2634" s="63" t="str">
        <f t="shared" si="125"/>
        <v/>
      </c>
      <c r="N2634" s="75"/>
      <c r="O2634" s="84" t="str">
        <f t="shared" si="126"/>
        <v/>
      </c>
      <c r="P2634" s="107"/>
      <c r="Q2634" s="87" t="s">
        <v>79</v>
      </c>
      <c r="R2634" s="87"/>
      <c r="S2634" s="87"/>
      <c r="T2634" s="87"/>
      <c r="U2634" s="87"/>
      <c r="V2634" s="86" t="s">
        <v>79</v>
      </c>
      <c r="W2634" s="75"/>
      <c r="X2634" s="102" t="s">
        <v>79</v>
      </c>
      <c r="Y2634" s="63" t="str">
        <f>IFERROR(IF(VLOOKUP(X2634,Listor!$T$6:$U$7,2,FALSE)&lt;O2634,TRUE),"")</f>
        <v/>
      </c>
      <c r="Z2634" s="87"/>
      <c r="AA2634" s="104"/>
    </row>
    <row r="2635" spans="2:27" x14ac:dyDescent="0.25">
      <c r="B2635" s="68" t="s">
        <v>68</v>
      </c>
      <c r="C2635" s="80" t="str">
        <f>IFERROR(VLOOKUP(B2635,Listor!$A$6:$B$62,2,FALSE),"")</f>
        <v/>
      </c>
      <c r="D2635" s="80" t="str">
        <f>IFERROR(VLOOKUP(B2635,Listor!$A$6:$C$62,3,FALSE),"")</f>
        <v/>
      </c>
      <c r="E2635" s="110" t="s">
        <v>79</v>
      </c>
      <c r="F2635" s="66"/>
      <c r="G2635" s="35" t="str">
        <f>IFERROR(VLOOKUP(B2635,Listor!$A$6:$G$62,7,FALSE),"")</f>
        <v/>
      </c>
      <c r="H2635" s="63" t="str">
        <f>IFERROR(VLOOKUP(B2635,Listor!$N$6:$O$47,2,FALSE),"")</f>
        <v/>
      </c>
      <c r="I2635" s="63" t="str">
        <f t="shared" si="124"/>
        <v/>
      </c>
      <c r="J2635" s="96" t="str">
        <f>IFERROR(VLOOKUP(B2635,Listor!$N$6:$P$47,3,FALSE)*I2635,"")</f>
        <v/>
      </c>
      <c r="K2635" s="81"/>
      <c r="L2635" s="88" t="str">
        <f>IFERROR((VLOOKUP(B2635,Listor!$N$6:$P$47,3,FALSE)*Biologiska!K2635)+(VLOOKUP(B2635,Listor!$N$6:$Q$47,4,FALSE)),"")</f>
        <v/>
      </c>
      <c r="M2635" s="63" t="str">
        <f t="shared" si="125"/>
        <v/>
      </c>
      <c r="N2635" s="75"/>
      <c r="O2635" s="84" t="str">
        <f t="shared" si="126"/>
        <v/>
      </c>
      <c r="P2635" s="107"/>
      <c r="Q2635" s="87" t="s">
        <v>79</v>
      </c>
      <c r="R2635" s="87"/>
      <c r="S2635" s="87"/>
      <c r="T2635" s="87"/>
      <c r="U2635" s="87"/>
      <c r="V2635" s="86" t="s">
        <v>79</v>
      </c>
      <c r="W2635" s="75"/>
      <c r="X2635" s="102" t="s">
        <v>79</v>
      </c>
      <c r="Y2635" s="63" t="str">
        <f>IFERROR(IF(VLOOKUP(X2635,Listor!$T$6:$U$7,2,FALSE)&lt;O2635,TRUE),"")</f>
        <v/>
      </c>
      <c r="Z2635" s="87"/>
      <c r="AA2635" s="104"/>
    </row>
    <row r="2636" spans="2:27" x14ac:dyDescent="0.25">
      <c r="B2636" s="68" t="s">
        <v>68</v>
      </c>
      <c r="C2636" s="80" t="str">
        <f>IFERROR(VLOOKUP(B2636,Listor!$A$6:$B$62,2,FALSE),"")</f>
        <v/>
      </c>
      <c r="D2636" s="80" t="str">
        <f>IFERROR(VLOOKUP(B2636,Listor!$A$6:$C$62,3,FALSE),"")</f>
        <v/>
      </c>
      <c r="E2636" s="110" t="s">
        <v>79</v>
      </c>
      <c r="F2636" s="66"/>
      <c r="G2636" s="35" t="str">
        <f>IFERROR(VLOOKUP(B2636,Listor!$A$6:$G$62,7,FALSE),"")</f>
        <v/>
      </c>
      <c r="H2636" s="63" t="str">
        <f>IFERROR(VLOOKUP(B2636,Listor!$N$6:$O$47,2,FALSE),"")</f>
        <v/>
      </c>
      <c r="I2636" s="63" t="str">
        <f t="shared" si="124"/>
        <v/>
      </c>
      <c r="J2636" s="96" t="str">
        <f>IFERROR(VLOOKUP(B2636,Listor!$N$6:$P$47,3,FALSE)*I2636,"")</f>
        <v/>
      </c>
      <c r="K2636" s="81"/>
      <c r="L2636" s="88" t="str">
        <f>IFERROR((VLOOKUP(B2636,Listor!$N$6:$P$47,3,FALSE)*Biologiska!K2636)+(VLOOKUP(B2636,Listor!$N$6:$Q$47,4,FALSE)),"")</f>
        <v/>
      </c>
      <c r="M2636" s="63" t="str">
        <f t="shared" si="125"/>
        <v/>
      </c>
      <c r="N2636" s="75"/>
      <c r="O2636" s="84" t="str">
        <f t="shared" si="126"/>
        <v/>
      </c>
      <c r="P2636" s="107"/>
      <c r="Q2636" s="87" t="s">
        <v>79</v>
      </c>
      <c r="R2636" s="87"/>
      <c r="S2636" s="87"/>
      <c r="T2636" s="87"/>
      <c r="U2636" s="87"/>
      <c r="V2636" s="86" t="s">
        <v>79</v>
      </c>
      <c r="W2636" s="75"/>
      <c r="X2636" s="102" t="s">
        <v>79</v>
      </c>
      <c r="Y2636" s="63" t="str">
        <f>IFERROR(IF(VLOOKUP(X2636,Listor!$T$6:$U$7,2,FALSE)&lt;O2636,TRUE),"")</f>
        <v/>
      </c>
      <c r="Z2636" s="87"/>
      <c r="AA2636" s="104"/>
    </row>
    <row r="2637" spans="2:27" x14ac:dyDescent="0.25">
      <c r="B2637" s="68" t="s">
        <v>68</v>
      </c>
      <c r="C2637" s="80" t="str">
        <f>IFERROR(VLOOKUP(B2637,Listor!$A$6:$B$62,2,FALSE),"")</f>
        <v/>
      </c>
      <c r="D2637" s="80" t="str">
        <f>IFERROR(VLOOKUP(B2637,Listor!$A$6:$C$62,3,FALSE),"")</f>
        <v/>
      </c>
      <c r="E2637" s="110" t="s">
        <v>79</v>
      </c>
      <c r="F2637" s="66"/>
      <c r="G2637" s="35" t="str">
        <f>IFERROR(VLOOKUP(B2637,Listor!$A$6:$G$62,7,FALSE),"")</f>
        <v/>
      </c>
      <c r="H2637" s="63" t="str">
        <f>IFERROR(VLOOKUP(B2637,Listor!$N$6:$O$47,2,FALSE),"")</f>
        <v/>
      </c>
      <c r="I2637" s="63" t="str">
        <f t="shared" si="124"/>
        <v/>
      </c>
      <c r="J2637" s="96" t="str">
        <f>IFERROR(VLOOKUP(B2637,Listor!$N$6:$P$47,3,FALSE)*I2637,"")</f>
        <v/>
      </c>
      <c r="K2637" s="81"/>
      <c r="L2637" s="88" t="str">
        <f>IFERROR((VLOOKUP(B2637,Listor!$N$6:$P$47,3,FALSE)*Biologiska!K2637)+(VLOOKUP(B2637,Listor!$N$6:$Q$47,4,FALSE)),"")</f>
        <v/>
      </c>
      <c r="M2637" s="63" t="str">
        <f t="shared" si="125"/>
        <v/>
      </c>
      <c r="N2637" s="75"/>
      <c r="O2637" s="84" t="str">
        <f t="shared" si="126"/>
        <v/>
      </c>
      <c r="P2637" s="107"/>
      <c r="Q2637" s="87" t="s">
        <v>79</v>
      </c>
      <c r="R2637" s="87"/>
      <c r="S2637" s="87"/>
      <c r="T2637" s="87"/>
      <c r="U2637" s="87"/>
      <c r="V2637" s="86" t="s">
        <v>79</v>
      </c>
      <c r="W2637" s="75"/>
      <c r="X2637" s="102" t="s">
        <v>79</v>
      </c>
      <c r="Y2637" s="63" t="str">
        <f>IFERROR(IF(VLOOKUP(X2637,Listor!$T$6:$U$7,2,FALSE)&lt;O2637,TRUE),"")</f>
        <v/>
      </c>
      <c r="Z2637" s="87"/>
      <c r="AA2637" s="104"/>
    </row>
    <row r="2638" spans="2:27" x14ac:dyDescent="0.25">
      <c r="B2638" s="68" t="s">
        <v>68</v>
      </c>
      <c r="C2638" s="80" t="str">
        <f>IFERROR(VLOOKUP(B2638,Listor!$A$6:$B$62,2,FALSE),"")</f>
        <v/>
      </c>
      <c r="D2638" s="80" t="str">
        <f>IFERROR(VLOOKUP(B2638,Listor!$A$6:$C$62,3,FALSE),"")</f>
        <v/>
      </c>
      <c r="E2638" s="110" t="s">
        <v>79</v>
      </c>
      <c r="F2638" s="66"/>
      <c r="G2638" s="35" t="str">
        <f>IFERROR(VLOOKUP(B2638,Listor!$A$6:$G$62,7,FALSE),"")</f>
        <v/>
      </c>
      <c r="H2638" s="63" t="str">
        <f>IFERROR(VLOOKUP(B2638,Listor!$N$6:$O$47,2,FALSE),"")</f>
        <v/>
      </c>
      <c r="I2638" s="63" t="str">
        <f t="shared" si="124"/>
        <v/>
      </c>
      <c r="J2638" s="96" t="str">
        <f>IFERROR(VLOOKUP(B2638,Listor!$N$6:$P$47,3,FALSE)*I2638,"")</f>
        <v/>
      </c>
      <c r="K2638" s="81"/>
      <c r="L2638" s="88" t="str">
        <f>IFERROR((VLOOKUP(B2638,Listor!$N$6:$P$47,3,FALSE)*Biologiska!K2638)+(VLOOKUP(B2638,Listor!$N$6:$Q$47,4,FALSE)),"")</f>
        <v/>
      </c>
      <c r="M2638" s="63" t="str">
        <f t="shared" si="125"/>
        <v/>
      </c>
      <c r="N2638" s="75"/>
      <c r="O2638" s="84" t="str">
        <f t="shared" si="126"/>
        <v/>
      </c>
      <c r="P2638" s="107"/>
      <c r="Q2638" s="87" t="s">
        <v>79</v>
      </c>
      <c r="R2638" s="87"/>
      <c r="S2638" s="87"/>
      <c r="T2638" s="87"/>
      <c r="U2638" s="87"/>
      <c r="V2638" s="86" t="s">
        <v>79</v>
      </c>
      <c r="W2638" s="75"/>
      <c r="X2638" s="102" t="s">
        <v>79</v>
      </c>
      <c r="Y2638" s="63" t="str">
        <f>IFERROR(IF(VLOOKUP(X2638,Listor!$T$6:$U$7,2,FALSE)&lt;O2638,TRUE),"")</f>
        <v/>
      </c>
      <c r="Z2638" s="87"/>
      <c r="AA2638" s="104"/>
    </row>
    <row r="2639" spans="2:27" x14ac:dyDescent="0.25">
      <c r="B2639" s="68" t="s">
        <v>68</v>
      </c>
      <c r="C2639" s="80" t="str">
        <f>IFERROR(VLOOKUP(B2639,Listor!$A$6:$B$62,2,FALSE),"")</f>
        <v/>
      </c>
      <c r="D2639" s="80" t="str">
        <f>IFERROR(VLOOKUP(B2639,Listor!$A$6:$C$62,3,FALSE),"")</f>
        <v/>
      </c>
      <c r="E2639" s="110" t="s">
        <v>79</v>
      </c>
      <c r="F2639" s="66"/>
      <c r="G2639" s="35" t="str">
        <f>IFERROR(VLOOKUP(B2639,Listor!$A$6:$G$62,7,FALSE),"")</f>
        <v/>
      </c>
      <c r="H2639" s="63" t="str">
        <f>IFERROR(VLOOKUP(B2639,Listor!$N$6:$O$47,2,FALSE),"")</f>
        <v/>
      </c>
      <c r="I2639" s="63" t="str">
        <f t="shared" si="124"/>
        <v/>
      </c>
      <c r="J2639" s="96" t="str">
        <f>IFERROR(VLOOKUP(B2639,Listor!$N$6:$P$47,3,FALSE)*I2639,"")</f>
        <v/>
      </c>
      <c r="K2639" s="81"/>
      <c r="L2639" s="88" t="str">
        <f>IFERROR((VLOOKUP(B2639,Listor!$N$6:$P$47,3,FALSE)*Biologiska!K2639)+(VLOOKUP(B2639,Listor!$N$6:$Q$47,4,FALSE)),"")</f>
        <v/>
      </c>
      <c r="M2639" s="63" t="str">
        <f t="shared" si="125"/>
        <v/>
      </c>
      <c r="N2639" s="75"/>
      <c r="O2639" s="84" t="str">
        <f t="shared" si="126"/>
        <v/>
      </c>
      <c r="P2639" s="107"/>
      <c r="Q2639" s="87" t="s">
        <v>79</v>
      </c>
      <c r="R2639" s="87"/>
      <c r="S2639" s="87"/>
      <c r="T2639" s="87"/>
      <c r="U2639" s="87"/>
      <c r="V2639" s="86" t="s">
        <v>79</v>
      </c>
      <c r="W2639" s="75"/>
      <c r="X2639" s="102" t="s">
        <v>79</v>
      </c>
      <c r="Y2639" s="63" t="str">
        <f>IFERROR(IF(VLOOKUP(X2639,Listor!$T$6:$U$7,2,FALSE)&lt;O2639,TRUE),"")</f>
        <v/>
      </c>
      <c r="Z2639" s="87"/>
      <c r="AA2639" s="104"/>
    </row>
    <row r="2640" spans="2:27" x14ac:dyDescent="0.25">
      <c r="B2640" s="68" t="s">
        <v>68</v>
      </c>
      <c r="C2640" s="80" t="str">
        <f>IFERROR(VLOOKUP(B2640,Listor!$A$6:$B$62,2,FALSE),"")</f>
        <v/>
      </c>
      <c r="D2640" s="80" t="str">
        <f>IFERROR(VLOOKUP(B2640,Listor!$A$6:$C$62,3,FALSE),"")</f>
        <v/>
      </c>
      <c r="E2640" s="110" t="s">
        <v>79</v>
      </c>
      <c r="F2640" s="66"/>
      <c r="G2640" s="35" t="str">
        <f>IFERROR(VLOOKUP(B2640,Listor!$A$6:$G$62,7,FALSE),"")</f>
        <v/>
      </c>
      <c r="H2640" s="63" t="str">
        <f>IFERROR(VLOOKUP(B2640,Listor!$N$6:$O$47,2,FALSE),"")</f>
        <v/>
      </c>
      <c r="I2640" s="63" t="str">
        <f t="shared" si="124"/>
        <v/>
      </c>
      <c r="J2640" s="96" t="str">
        <f>IFERROR(VLOOKUP(B2640,Listor!$N$6:$P$47,3,FALSE)*I2640,"")</f>
        <v/>
      </c>
      <c r="K2640" s="81"/>
      <c r="L2640" s="88" t="str">
        <f>IFERROR((VLOOKUP(B2640,Listor!$N$6:$P$47,3,FALSE)*Biologiska!K2640)+(VLOOKUP(B2640,Listor!$N$6:$Q$47,4,FALSE)),"")</f>
        <v/>
      </c>
      <c r="M2640" s="63" t="str">
        <f t="shared" si="125"/>
        <v/>
      </c>
      <c r="N2640" s="75"/>
      <c r="O2640" s="84" t="str">
        <f t="shared" si="126"/>
        <v/>
      </c>
      <c r="P2640" s="107"/>
      <c r="Q2640" s="87" t="s">
        <v>79</v>
      </c>
      <c r="R2640" s="87"/>
      <c r="S2640" s="87"/>
      <c r="T2640" s="87"/>
      <c r="U2640" s="87"/>
      <c r="V2640" s="86" t="s">
        <v>79</v>
      </c>
      <c r="W2640" s="75"/>
      <c r="X2640" s="102" t="s">
        <v>79</v>
      </c>
      <c r="Y2640" s="63" t="str">
        <f>IFERROR(IF(VLOOKUP(X2640,Listor!$T$6:$U$7,2,FALSE)&lt;O2640,TRUE),"")</f>
        <v/>
      </c>
      <c r="Z2640" s="87"/>
      <c r="AA2640" s="104"/>
    </row>
    <row r="2641" spans="2:27" x14ac:dyDescent="0.25">
      <c r="B2641" s="68" t="s">
        <v>68</v>
      </c>
      <c r="C2641" s="80" t="str">
        <f>IFERROR(VLOOKUP(B2641,Listor!$A$6:$B$62,2,FALSE),"")</f>
        <v/>
      </c>
      <c r="D2641" s="80" t="str">
        <f>IFERROR(VLOOKUP(B2641,Listor!$A$6:$C$62,3,FALSE),"")</f>
        <v/>
      </c>
      <c r="E2641" s="110" t="s">
        <v>79</v>
      </c>
      <c r="F2641" s="66"/>
      <c r="G2641" s="35" t="str">
        <f>IFERROR(VLOOKUP(B2641,Listor!$A$6:$G$62,7,FALSE),"")</f>
        <v/>
      </c>
      <c r="H2641" s="63" t="str">
        <f>IFERROR(VLOOKUP(B2641,Listor!$N$6:$O$47,2,FALSE),"")</f>
        <v/>
      </c>
      <c r="I2641" s="63" t="str">
        <f t="shared" si="124"/>
        <v/>
      </c>
      <c r="J2641" s="96" t="str">
        <f>IFERROR(VLOOKUP(B2641,Listor!$N$6:$P$47,3,FALSE)*I2641,"")</f>
        <v/>
      </c>
      <c r="K2641" s="81"/>
      <c r="L2641" s="88" t="str">
        <f>IFERROR((VLOOKUP(B2641,Listor!$N$6:$P$47,3,FALSE)*Biologiska!K2641)+(VLOOKUP(B2641,Listor!$N$6:$Q$47,4,FALSE)),"")</f>
        <v/>
      </c>
      <c r="M2641" s="63" t="str">
        <f t="shared" si="125"/>
        <v/>
      </c>
      <c r="N2641" s="75"/>
      <c r="O2641" s="84" t="str">
        <f t="shared" si="126"/>
        <v/>
      </c>
      <c r="P2641" s="107"/>
      <c r="Q2641" s="87" t="s">
        <v>79</v>
      </c>
      <c r="R2641" s="87"/>
      <c r="S2641" s="87"/>
      <c r="T2641" s="87"/>
      <c r="U2641" s="87"/>
      <c r="V2641" s="86" t="s">
        <v>79</v>
      </c>
      <c r="W2641" s="75"/>
      <c r="X2641" s="102" t="s">
        <v>79</v>
      </c>
      <c r="Y2641" s="63" t="str">
        <f>IFERROR(IF(VLOOKUP(X2641,Listor!$T$6:$U$7,2,FALSE)&lt;O2641,TRUE),"")</f>
        <v/>
      </c>
      <c r="Z2641" s="87"/>
      <c r="AA2641" s="104"/>
    </row>
    <row r="2642" spans="2:27" x14ac:dyDescent="0.25">
      <c r="B2642" s="68" t="s">
        <v>68</v>
      </c>
      <c r="C2642" s="80" t="str">
        <f>IFERROR(VLOOKUP(B2642,Listor!$A$6:$B$62,2,FALSE),"")</f>
        <v/>
      </c>
      <c r="D2642" s="80" t="str">
        <f>IFERROR(VLOOKUP(B2642,Listor!$A$6:$C$62,3,FALSE),"")</f>
        <v/>
      </c>
      <c r="E2642" s="110" t="s">
        <v>79</v>
      </c>
      <c r="F2642" s="66"/>
      <c r="G2642" s="35" t="str">
        <f>IFERROR(VLOOKUP(B2642,Listor!$A$6:$G$62,7,FALSE),"")</f>
        <v/>
      </c>
      <c r="H2642" s="63" t="str">
        <f>IFERROR(VLOOKUP(B2642,Listor!$N$6:$O$47,2,FALSE),"")</f>
        <v/>
      </c>
      <c r="I2642" s="63" t="str">
        <f t="shared" si="124"/>
        <v/>
      </c>
      <c r="J2642" s="96" t="str">
        <f>IFERROR(VLOOKUP(B2642,Listor!$N$6:$P$47,3,FALSE)*I2642,"")</f>
        <v/>
      </c>
      <c r="K2642" s="81"/>
      <c r="L2642" s="88" t="str">
        <f>IFERROR((VLOOKUP(B2642,Listor!$N$6:$P$47,3,FALSE)*Biologiska!K2642)+(VLOOKUP(B2642,Listor!$N$6:$Q$47,4,FALSE)),"")</f>
        <v/>
      </c>
      <c r="M2642" s="63" t="str">
        <f t="shared" si="125"/>
        <v/>
      </c>
      <c r="N2642" s="75"/>
      <c r="O2642" s="84" t="str">
        <f t="shared" si="126"/>
        <v/>
      </c>
      <c r="P2642" s="107"/>
      <c r="Q2642" s="87" t="s">
        <v>79</v>
      </c>
      <c r="R2642" s="87"/>
      <c r="S2642" s="87"/>
      <c r="T2642" s="87"/>
      <c r="U2642" s="87"/>
      <c r="V2642" s="86" t="s">
        <v>79</v>
      </c>
      <c r="W2642" s="75"/>
      <c r="X2642" s="102" t="s">
        <v>79</v>
      </c>
      <c r="Y2642" s="63" t="str">
        <f>IFERROR(IF(VLOOKUP(X2642,Listor!$T$6:$U$7,2,FALSE)&lt;O2642,TRUE),"")</f>
        <v/>
      </c>
      <c r="Z2642" s="87"/>
      <c r="AA2642" s="104"/>
    </row>
    <row r="2643" spans="2:27" x14ac:dyDescent="0.25">
      <c r="B2643" s="68" t="s">
        <v>68</v>
      </c>
      <c r="C2643" s="80" t="str">
        <f>IFERROR(VLOOKUP(B2643,Listor!$A$6:$B$62,2,FALSE),"")</f>
        <v/>
      </c>
      <c r="D2643" s="80" t="str">
        <f>IFERROR(VLOOKUP(B2643,Listor!$A$6:$C$62,3,FALSE),"")</f>
        <v/>
      </c>
      <c r="E2643" s="110" t="s">
        <v>79</v>
      </c>
      <c r="F2643" s="66"/>
      <c r="G2643" s="35" t="str">
        <f>IFERROR(VLOOKUP(B2643,Listor!$A$6:$G$62,7,FALSE),"")</f>
        <v/>
      </c>
      <c r="H2643" s="63" t="str">
        <f>IFERROR(VLOOKUP(B2643,Listor!$N$6:$O$47,2,FALSE),"")</f>
        <v/>
      </c>
      <c r="I2643" s="63" t="str">
        <f t="shared" si="124"/>
        <v/>
      </c>
      <c r="J2643" s="96" t="str">
        <f>IFERROR(VLOOKUP(B2643,Listor!$N$6:$P$47,3,FALSE)*I2643,"")</f>
        <v/>
      </c>
      <c r="K2643" s="81"/>
      <c r="L2643" s="88" t="str">
        <f>IFERROR((VLOOKUP(B2643,Listor!$N$6:$P$47,3,FALSE)*Biologiska!K2643)+(VLOOKUP(B2643,Listor!$N$6:$Q$47,4,FALSE)),"")</f>
        <v/>
      </c>
      <c r="M2643" s="63" t="str">
        <f t="shared" si="125"/>
        <v/>
      </c>
      <c r="N2643" s="75"/>
      <c r="O2643" s="84" t="str">
        <f t="shared" si="126"/>
        <v/>
      </c>
      <c r="P2643" s="107"/>
      <c r="Q2643" s="87" t="s">
        <v>79</v>
      </c>
      <c r="R2643" s="87"/>
      <c r="S2643" s="87"/>
      <c r="T2643" s="87"/>
      <c r="U2643" s="87"/>
      <c r="V2643" s="86" t="s">
        <v>79</v>
      </c>
      <c r="W2643" s="75"/>
      <c r="X2643" s="102" t="s">
        <v>79</v>
      </c>
      <c r="Y2643" s="63" t="str">
        <f>IFERROR(IF(VLOOKUP(X2643,Listor!$T$6:$U$7,2,FALSE)&lt;O2643,TRUE),"")</f>
        <v/>
      </c>
      <c r="Z2643" s="87"/>
      <c r="AA2643" s="104"/>
    </row>
    <row r="2644" spans="2:27" x14ac:dyDescent="0.25">
      <c r="B2644" s="68" t="s">
        <v>68</v>
      </c>
      <c r="C2644" s="80" t="str">
        <f>IFERROR(VLOOKUP(B2644,Listor!$A$6:$B$62,2,FALSE),"")</f>
        <v/>
      </c>
      <c r="D2644" s="80" t="str">
        <f>IFERROR(VLOOKUP(B2644,Listor!$A$6:$C$62,3,FALSE),"")</f>
        <v/>
      </c>
      <c r="E2644" s="110" t="s">
        <v>79</v>
      </c>
      <c r="F2644" s="66"/>
      <c r="G2644" s="35" t="str">
        <f>IFERROR(VLOOKUP(B2644,Listor!$A$6:$G$62,7,FALSE),"")</f>
        <v/>
      </c>
      <c r="H2644" s="63" t="str">
        <f>IFERROR(VLOOKUP(B2644,Listor!$N$6:$O$47,2,FALSE),"")</f>
        <v/>
      </c>
      <c r="I2644" s="63" t="str">
        <f t="shared" si="124"/>
        <v/>
      </c>
      <c r="J2644" s="96" t="str">
        <f>IFERROR(VLOOKUP(B2644,Listor!$N$6:$P$47,3,FALSE)*I2644,"")</f>
        <v/>
      </c>
      <c r="K2644" s="81"/>
      <c r="L2644" s="88" t="str">
        <f>IFERROR((VLOOKUP(B2644,Listor!$N$6:$P$47,3,FALSE)*Biologiska!K2644)+(VLOOKUP(B2644,Listor!$N$6:$Q$47,4,FALSE)),"")</f>
        <v/>
      </c>
      <c r="M2644" s="63" t="str">
        <f t="shared" si="125"/>
        <v/>
      </c>
      <c r="N2644" s="75"/>
      <c r="O2644" s="84" t="str">
        <f t="shared" si="126"/>
        <v/>
      </c>
      <c r="P2644" s="107"/>
      <c r="Q2644" s="87" t="s">
        <v>79</v>
      </c>
      <c r="R2644" s="87"/>
      <c r="S2644" s="87"/>
      <c r="T2644" s="87"/>
      <c r="U2644" s="87"/>
      <c r="V2644" s="86" t="s">
        <v>79</v>
      </c>
      <c r="W2644" s="75"/>
      <c r="X2644" s="102" t="s">
        <v>79</v>
      </c>
      <c r="Y2644" s="63" t="str">
        <f>IFERROR(IF(VLOOKUP(X2644,Listor!$T$6:$U$7,2,FALSE)&lt;O2644,TRUE),"")</f>
        <v/>
      </c>
      <c r="Z2644" s="87"/>
      <c r="AA2644" s="104"/>
    </row>
    <row r="2645" spans="2:27" x14ac:dyDescent="0.25">
      <c r="B2645" s="68" t="s">
        <v>68</v>
      </c>
      <c r="C2645" s="80" t="str">
        <f>IFERROR(VLOOKUP(B2645,Listor!$A$6:$B$62,2,FALSE),"")</f>
        <v/>
      </c>
      <c r="D2645" s="80" t="str">
        <f>IFERROR(VLOOKUP(B2645,Listor!$A$6:$C$62,3,FALSE),"")</f>
        <v/>
      </c>
      <c r="E2645" s="110" t="s">
        <v>79</v>
      </c>
      <c r="F2645" s="66"/>
      <c r="G2645" s="35" t="str">
        <f>IFERROR(VLOOKUP(B2645,Listor!$A$6:$G$62,7,FALSE),"")</f>
        <v/>
      </c>
      <c r="H2645" s="63" t="str">
        <f>IFERROR(VLOOKUP(B2645,Listor!$N$6:$O$47,2,FALSE),"")</f>
        <v/>
      </c>
      <c r="I2645" s="63" t="str">
        <f t="shared" si="124"/>
        <v/>
      </c>
      <c r="J2645" s="96" t="str">
        <f>IFERROR(VLOOKUP(B2645,Listor!$N$6:$P$47,3,FALSE)*I2645,"")</f>
        <v/>
      </c>
      <c r="K2645" s="81"/>
      <c r="L2645" s="88" t="str">
        <f>IFERROR((VLOOKUP(B2645,Listor!$N$6:$P$47,3,FALSE)*Biologiska!K2645)+(VLOOKUP(B2645,Listor!$N$6:$Q$47,4,FALSE)),"")</f>
        <v/>
      </c>
      <c r="M2645" s="63" t="str">
        <f t="shared" si="125"/>
        <v/>
      </c>
      <c r="N2645" s="75"/>
      <c r="O2645" s="84" t="str">
        <f t="shared" si="126"/>
        <v/>
      </c>
      <c r="P2645" s="107"/>
      <c r="Q2645" s="87" t="s">
        <v>79</v>
      </c>
      <c r="R2645" s="87"/>
      <c r="S2645" s="87"/>
      <c r="T2645" s="87"/>
      <c r="U2645" s="87"/>
      <c r="V2645" s="86" t="s">
        <v>79</v>
      </c>
      <c r="W2645" s="75"/>
      <c r="X2645" s="102" t="s">
        <v>79</v>
      </c>
      <c r="Y2645" s="63" t="str">
        <f>IFERROR(IF(VLOOKUP(X2645,Listor!$T$6:$U$7,2,FALSE)&lt;O2645,TRUE),"")</f>
        <v/>
      </c>
      <c r="Z2645" s="87"/>
      <c r="AA2645" s="104"/>
    </row>
    <row r="2646" spans="2:27" x14ac:dyDescent="0.25">
      <c r="B2646" s="68" t="s">
        <v>68</v>
      </c>
      <c r="C2646" s="80" t="str">
        <f>IFERROR(VLOOKUP(B2646,Listor!$A$6:$B$62,2,FALSE),"")</f>
        <v/>
      </c>
      <c r="D2646" s="80" t="str">
        <f>IFERROR(VLOOKUP(B2646,Listor!$A$6:$C$62,3,FALSE),"")</f>
        <v/>
      </c>
      <c r="E2646" s="110" t="s">
        <v>79</v>
      </c>
      <c r="F2646" s="66"/>
      <c r="G2646" s="35" t="str">
        <f>IFERROR(VLOOKUP(B2646,Listor!$A$6:$G$62,7,FALSE),"")</f>
        <v/>
      </c>
      <c r="H2646" s="63" t="str">
        <f>IFERROR(VLOOKUP(B2646,Listor!$N$6:$O$47,2,FALSE),"")</f>
        <v/>
      </c>
      <c r="I2646" s="63" t="str">
        <f t="shared" si="124"/>
        <v/>
      </c>
      <c r="J2646" s="96" t="str">
        <f>IFERROR(VLOOKUP(B2646,Listor!$N$6:$P$47,3,FALSE)*I2646,"")</f>
        <v/>
      </c>
      <c r="K2646" s="81"/>
      <c r="L2646" s="88" t="str">
        <f>IFERROR((VLOOKUP(B2646,Listor!$N$6:$P$47,3,FALSE)*Biologiska!K2646)+(VLOOKUP(B2646,Listor!$N$6:$Q$47,4,FALSE)),"")</f>
        <v/>
      </c>
      <c r="M2646" s="63" t="str">
        <f t="shared" si="125"/>
        <v/>
      </c>
      <c r="N2646" s="75"/>
      <c r="O2646" s="84" t="str">
        <f t="shared" si="126"/>
        <v/>
      </c>
      <c r="P2646" s="107"/>
      <c r="Q2646" s="87" t="s">
        <v>79</v>
      </c>
      <c r="R2646" s="87"/>
      <c r="S2646" s="87"/>
      <c r="T2646" s="87"/>
      <c r="U2646" s="87"/>
      <c r="V2646" s="86" t="s">
        <v>79</v>
      </c>
      <c r="W2646" s="75"/>
      <c r="X2646" s="102" t="s">
        <v>79</v>
      </c>
      <c r="Y2646" s="63" t="str">
        <f>IFERROR(IF(VLOOKUP(X2646,Listor!$T$6:$U$7,2,FALSE)&lt;O2646,TRUE),"")</f>
        <v/>
      </c>
      <c r="Z2646" s="87"/>
      <c r="AA2646" s="104"/>
    </row>
    <row r="2647" spans="2:27" x14ac:dyDescent="0.25">
      <c r="B2647" s="68" t="s">
        <v>68</v>
      </c>
      <c r="C2647" s="80" t="str">
        <f>IFERROR(VLOOKUP(B2647,Listor!$A$6:$B$62,2,FALSE),"")</f>
        <v/>
      </c>
      <c r="D2647" s="80" t="str">
        <f>IFERROR(VLOOKUP(B2647,Listor!$A$6:$C$62,3,FALSE),"")</f>
        <v/>
      </c>
      <c r="E2647" s="110" t="s">
        <v>79</v>
      </c>
      <c r="F2647" s="66"/>
      <c r="G2647" s="35" t="str">
        <f>IFERROR(VLOOKUP(B2647,Listor!$A$6:$G$62,7,FALSE),"")</f>
        <v/>
      </c>
      <c r="H2647" s="63" t="str">
        <f>IFERROR(VLOOKUP(B2647,Listor!$N$6:$O$47,2,FALSE),"")</f>
        <v/>
      </c>
      <c r="I2647" s="63" t="str">
        <f t="shared" si="124"/>
        <v/>
      </c>
      <c r="J2647" s="96" t="str">
        <f>IFERROR(VLOOKUP(B2647,Listor!$N$6:$P$47,3,FALSE)*I2647,"")</f>
        <v/>
      </c>
      <c r="K2647" s="81"/>
      <c r="L2647" s="88" t="str">
        <f>IFERROR((VLOOKUP(B2647,Listor!$N$6:$P$47,3,FALSE)*Biologiska!K2647)+(VLOOKUP(B2647,Listor!$N$6:$Q$47,4,FALSE)),"")</f>
        <v/>
      </c>
      <c r="M2647" s="63" t="str">
        <f t="shared" si="125"/>
        <v/>
      </c>
      <c r="N2647" s="75"/>
      <c r="O2647" s="84" t="str">
        <f t="shared" si="126"/>
        <v/>
      </c>
      <c r="P2647" s="107"/>
      <c r="Q2647" s="87" t="s">
        <v>79</v>
      </c>
      <c r="R2647" s="87"/>
      <c r="S2647" s="87"/>
      <c r="T2647" s="87"/>
      <c r="U2647" s="87"/>
      <c r="V2647" s="86" t="s">
        <v>79</v>
      </c>
      <c r="W2647" s="75"/>
      <c r="X2647" s="102" t="s">
        <v>79</v>
      </c>
      <c r="Y2647" s="63" t="str">
        <f>IFERROR(IF(VLOOKUP(X2647,Listor!$T$6:$U$7,2,FALSE)&lt;O2647,TRUE),"")</f>
        <v/>
      </c>
      <c r="Z2647" s="87"/>
      <c r="AA2647" s="104"/>
    </row>
    <row r="2648" spans="2:27" x14ac:dyDescent="0.25">
      <c r="B2648" s="68" t="s">
        <v>68</v>
      </c>
      <c r="C2648" s="80" t="str">
        <f>IFERROR(VLOOKUP(B2648,Listor!$A$6:$B$62,2,FALSE),"")</f>
        <v/>
      </c>
      <c r="D2648" s="80" t="str">
        <f>IFERROR(VLOOKUP(B2648,Listor!$A$6:$C$62,3,FALSE),"")</f>
        <v/>
      </c>
      <c r="E2648" s="110" t="s">
        <v>79</v>
      </c>
      <c r="F2648" s="66"/>
      <c r="G2648" s="35" t="str">
        <f>IFERROR(VLOOKUP(B2648,Listor!$A$6:$G$62,7,FALSE),"")</f>
        <v/>
      </c>
      <c r="H2648" s="63" t="str">
        <f>IFERROR(VLOOKUP(B2648,Listor!$N$6:$O$47,2,FALSE),"")</f>
        <v/>
      </c>
      <c r="I2648" s="63" t="str">
        <f t="shared" si="124"/>
        <v/>
      </c>
      <c r="J2648" s="96" t="str">
        <f>IFERROR(VLOOKUP(B2648,Listor!$N$6:$P$47,3,FALSE)*I2648,"")</f>
        <v/>
      </c>
      <c r="K2648" s="81"/>
      <c r="L2648" s="88" t="str">
        <f>IFERROR((VLOOKUP(B2648,Listor!$N$6:$P$47,3,FALSE)*Biologiska!K2648)+(VLOOKUP(B2648,Listor!$N$6:$Q$47,4,FALSE)),"")</f>
        <v/>
      </c>
      <c r="M2648" s="63" t="str">
        <f t="shared" si="125"/>
        <v/>
      </c>
      <c r="N2648" s="75"/>
      <c r="O2648" s="84" t="str">
        <f t="shared" si="126"/>
        <v/>
      </c>
      <c r="P2648" s="107"/>
      <c r="Q2648" s="87" t="s">
        <v>79</v>
      </c>
      <c r="R2648" s="87"/>
      <c r="S2648" s="87"/>
      <c r="T2648" s="87"/>
      <c r="U2648" s="87"/>
      <c r="V2648" s="86" t="s">
        <v>79</v>
      </c>
      <c r="W2648" s="75"/>
      <c r="X2648" s="102" t="s">
        <v>79</v>
      </c>
      <c r="Y2648" s="63" t="str">
        <f>IFERROR(IF(VLOOKUP(X2648,Listor!$T$6:$U$7,2,FALSE)&lt;O2648,TRUE),"")</f>
        <v/>
      </c>
      <c r="Z2648" s="87"/>
      <c r="AA2648" s="104"/>
    </row>
    <row r="2649" spans="2:27" x14ac:dyDescent="0.25">
      <c r="B2649" s="68" t="s">
        <v>68</v>
      </c>
      <c r="C2649" s="80" t="str">
        <f>IFERROR(VLOOKUP(B2649,Listor!$A$6:$B$62,2,FALSE),"")</f>
        <v/>
      </c>
      <c r="D2649" s="80" t="str">
        <f>IFERROR(VLOOKUP(B2649,Listor!$A$6:$C$62,3,FALSE),"")</f>
        <v/>
      </c>
      <c r="E2649" s="110" t="s">
        <v>79</v>
      </c>
      <c r="F2649" s="66"/>
      <c r="G2649" s="35" t="str">
        <f>IFERROR(VLOOKUP(B2649,Listor!$A$6:$G$62,7,FALSE),"")</f>
        <v/>
      </c>
      <c r="H2649" s="63" t="str">
        <f>IFERROR(VLOOKUP(B2649,Listor!$N$6:$O$47,2,FALSE),"")</f>
        <v/>
      </c>
      <c r="I2649" s="63" t="str">
        <f t="shared" si="124"/>
        <v/>
      </c>
      <c r="J2649" s="96" t="str">
        <f>IFERROR(VLOOKUP(B2649,Listor!$N$6:$P$47,3,FALSE)*I2649,"")</f>
        <v/>
      </c>
      <c r="K2649" s="81"/>
      <c r="L2649" s="88" t="str">
        <f>IFERROR((VLOOKUP(B2649,Listor!$N$6:$P$47,3,FALSE)*Biologiska!K2649)+(VLOOKUP(B2649,Listor!$N$6:$Q$47,4,FALSE)),"")</f>
        <v/>
      </c>
      <c r="M2649" s="63" t="str">
        <f t="shared" si="125"/>
        <v/>
      </c>
      <c r="N2649" s="75"/>
      <c r="O2649" s="84" t="str">
        <f t="shared" si="126"/>
        <v/>
      </c>
      <c r="P2649" s="107"/>
      <c r="Q2649" s="87" t="s">
        <v>79</v>
      </c>
      <c r="R2649" s="87"/>
      <c r="S2649" s="87"/>
      <c r="T2649" s="87"/>
      <c r="U2649" s="87"/>
      <c r="V2649" s="86" t="s">
        <v>79</v>
      </c>
      <c r="W2649" s="75"/>
      <c r="X2649" s="102" t="s">
        <v>79</v>
      </c>
      <c r="Y2649" s="63" t="str">
        <f>IFERROR(IF(VLOOKUP(X2649,Listor!$T$6:$U$7,2,FALSE)&lt;O2649,TRUE),"")</f>
        <v/>
      </c>
      <c r="Z2649" s="87"/>
      <c r="AA2649" s="104"/>
    </row>
    <row r="2650" spans="2:27" x14ac:dyDescent="0.25">
      <c r="B2650" s="68" t="s">
        <v>68</v>
      </c>
      <c r="C2650" s="80" t="str">
        <f>IFERROR(VLOOKUP(B2650,Listor!$A$6:$B$62,2,FALSE),"")</f>
        <v/>
      </c>
      <c r="D2650" s="80" t="str">
        <f>IFERROR(VLOOKUP(B2650,Listor!$A$6:$C$62,3,FALSE),"")</f>
        <v/>
      </c>
      <c r="E2650" s="110" t="s">
        <v>79</v>
      </c>
      <c r="F2650" s="66"/>
      <c r="G2650" s="35" t="str">
        <f>IFERROR(VLOOKUP(B2650,Listor!$A$6:$G$62,7,FALSE),"")</f>
        <v/>
      </c>
      <c r="H2650" s="63" t="str">
        <f>IFERROR(VLOOKUP(B2650,Listor!$N$6:$O$47,2,FALSE),"")</f>
        <v/>
      </c>
      <c r="I2650" s="63" t="str">
        <f t="shared" si="124"/>
        <v/>
      </c>
      <c r="J2650" s="96" t="str">
        <f>IFERROR(VLOOKUP(B2650,Listor!$N$6:$P$47,3,FALSE)*I2650,"")</f>
        <v/>
      </c>
      <c r="K2650" s="81"/>
      <c r="L2650" s="88" t="str">
        <f>IFERROR((VLOOKUP(B2650,Listor!$N$6:$P$47,3,FALSE)*Biologiska!K2650)+(VLOOKUP(B2650,Listor!$N$6:$Q$47,4,FALSE)),"")</f>
        <v/>
      </c>
      <c r="M2650" s="63" t="str">
        <f t="shared" si="125"/>
        <v/>
      </c>
      <c r="N2650" s="75"/>
      <c r="O2650" s="84" t="str">
        <f t="shared" si="126"/>
        <v/>
      </c>
      <c r="P2650" s="107"/>
      <c r="Q2650" s="87" t="s">
        <v>79</v>
      </c>
      <c r="R2650" s="87"/>
      <c r="S2650" s="87"/>
      <c r="T2650" s="87"/>
      <c r="U2650" s="87"/>
      <c r="V2650" s="86" t="s">
        <v>79</v>
      </c>
      <c r="W2650" s="75"/>
      <c r="X2650" s="102" t="s">
        <v>79</v>
      </c>
      <c r="Y2650" s="63" t="str">
        <f>IFERROR(IF(VLOOKUP(X2650,Listor!$T$6:$U$7,2,FALSE)&lt;O2650,TRUE),"")</f>
        <v/>
      </c>
      <c r="Z2650" s="87"/>
      <c r="AA2650" s="104"/>
    </row>
    <row r="2651" spans="2:27" x14ac:dyDescent="0.25">
      <c r="B2651" s="68" t="s">
        <v>68</v>
      </c>
      <c r="C2651" s="80" t="str">
        <f>IFERROR(VLOOKUP(B2651,Listor!$A$6:$B$62,2,FALSE),"")</f>
        <v/>
      </c>
      <c r="D2651" s="80" t="str">
        <f>IFERROR(VLOOKUP(B2651,Listor!$A$6:$C$62,3,FALSE),"")</f>
        <v/>
      </c>
      <c r="E2651" s="110" t="s">
        <v>79</v>
      </c>
      <c r="F2651" s="66"/>
      <c r="G2651" s="35" t="str">
        <f>IFERROR(VLOOKUP(B2651,Listor!$A$6:$G$62,7,FALSE),"")</f>
        <v/>
      </c>
      <c r="H2651" s="63" t="str">
        <f>IFERROR(VLOOKUP(B2651,Listor!$N$6:$O$47,2,FALSE),"")</f>
        <v/>
      </c>
      <c r="I2651" s="63" t="str">
        <f t="shared" si="124"/>
        <v/>
      </c>
      <c r="J2651" s="96" t="str">
        <f>IFERROR(VLOOKUP(B2651,Listor!$N$6:$P$47,3,FALSE)*I2651,"")</f>
        <v/>
      </c>
      <c r="K2651" s="81"/>
      <c r="L2651" s="88" t="str">
        <f>IFERROR((VLOOKUP(B2651,Listor!$N$6:$P$47,3,FALSE)*Biologiska!K2651)+(VLOOKUP(B2651,Listor!$N$6:$Q$47,4,FALSE)),"")</f>
        <v/>
      </c>
      <c r="M2651" s="63" t="str">
        <f t="shared" si="125"/>
        <v/>
      </c>
      <c r="N2651" s="75"/>
      <c r="O2651" s="84" t="str">
        <f t="shared" si="126"/>
        <v/>
      </c>
      <c r="P2651" s="107"/>
      <c r="Q2651" s="87" t="s">
        <v>79</v>
      </c>
      <c r="R2651" s="87"/>
      <c r="S2651" s="87"/>
      <c r="T2651" s="87"/>
      <c r="U2651" s="87"/>
      <c r="V2651" s="86" t="s">
        <v>79</v>
      </c>
      <c r="W2651" s="75"/>
      <c r="X2651" s="102" t="s">
        <v>79</v>
      </c>
      <c r="Y2651" s="63" t="str">
        <f>IFERROR(IF(VLOOKUP(X2651,Listor!$T$6:$U$7,2,FALSE)&lt;O2651,TRUE),"")</f>
        <v/>
      </c>
      <c r="Z2651" s="87"/>
      <c r="AA2651" s="104"/>
    </row>
    <row r="2652" spans="2:27" x14ac:dyDescent="0.25">
      <c r="B2652" s="68" t="s">
        <v>68</v>
      </c>
      <c r="C2652" s="80" t="str">
        <f>IFERROR(VLOOKUP(B2652,Listor!$A$6:$B$62,2,FALSE),"")</f>
        <v/>
      </c>
      <c r="D2652" s="80" t="str">
        <f>IFERROR(VLOOKUP(B2652,Listor!$A$6:$C$62,3,FALSE),"")</f>
        <v/>
      </c>
      <c r="E2652" s="110" t="s">
        <v>79</v>
      </c>
      <c r="F2652" s="66"/>
      <c r="G2652" s="35" t="str">
        <f>IFERROR(VLOOKUP(B2652,Listor!$A$6:$G$62,7,FALSE),"")</f>
        <v/>
      </c>
      <c r="H2652" s="63" t="str">
        <f>IFERROR(VLOOKUP(B2652,Listor!$N$6:$O$47,2,FALSE),"")</f>
        <v/>
      </c>
      <c r="I2652" s="63" t="str">
        <f t="shared" si="124"/>
        <v/>
      </c>
      <c r="J2652" s="96" t="str">
        <f>IFERROR(VLOOKUP(B2652,Listor!$N$6:$P$47,3,FALSE)*I2652,"")</f>
        <v/>
      </c>
      <c r="K2652" s="81"/>
      <c r="L2652" s="88" t="str">
        <f>IFERROR((VLOOKUP(B2652,Listor!$N$6:$P$47,3,FALSE)*Biologiska!K2652)+(VLOOKUP(B2652,Listor!$N$6:$Q$47,4,FALSE)),"")</f>
        <v/>
      </c>
      <c r="M2652" s="63" t="str">
        <f t="shared" si="125"/>
        <v/>
      </c>
      <c r="N2652" s="75"/>
      <c r="O2652" s="84" t="str">
        <f t="shared" si="126"/>
        <v/>
      </c>
      <c r="P2652" s="107"/>
      <c r="Q2652" s="87" t="s">
        <v>79</v>
      </c>
      <c r="R2652" s="87"/>
      <c r="S2652" s="87"/>
      <c r="T2652" s="87"/>
      <c r="U2652" s="87"/>
      <c r="V2652" s="86" t="s">
        <v>79</v>
      </c>
      <c r="W2652" s="75"/>
      <c r="X2652" s="102" t="s">
        <v>79</v>
      </c>
      <c r="Y2652" s="63" t="str">
        <f>IFERROR(IF(VLOOKUP(X2652,Listor!$T$6:$U$7,2,FALSE)&lt;O2652,TRUE),"")</f>
        <v/>
      </c>
      <c r="Z2652" s="87"/>
      <c r="AA2652" s="104"/>
    </row>
    <row r="2653" spans="2:27" x14ac:dyDescent="0.25">
      <c r="B2653" s="68" t="s">
        <v>68</v>
      </c>
      <c r="C2653" s="80" t="str">
        <f>IFERROR(VLOOKUP(B2653,Listor!$A$6:$B$62,2,FALSE),"")</f>
        <v/>
      </c>
      <c r="D2653" s="80" t="str">
        <f>IFERROR(VLOOKUP(B2653,Listor!$A$6:$C$62,3,FALSE),"")</f>
        <v/>
      </c>
      <c r="E2653" s="110" t="s">
        <v>79</v>
      </c>
      <c r="F2653" s="66"/>
      <c r="G2653" s="35" t="str">
        <f>IFERROR(VLOOKUP(B2653,Listor!$A$6:$G$62,7,FALSE),"")</f>
        <v/>
      </c>
      <c r="H2653" s="63" t="str">
        <f>IFERROR(VLOOKUP(B2653,Listor!$N$6:$O$47,2,FALSE),"")</f>
        <v/>
      </c>
      <c r="I2653" s="63" t="str">
        <f t="shared" si="124"/>
        <v/>
      </c>
      <c r="J2653" s="96" t="str">
        <f>IFERROR(VLOOKUP(B2653,Listor!$N$6:$P$47,3,FALSE)*I2653,"")</f>
        <v/>
      </c>
      <c r="K2653" s="81"/>
      <c r="L2653" s="88" t="str">
        <f>IFERROR((VLOOKUP(B2653,Listor!$N$6:$P$47,3,FALSE)*Biologiska!K2653)+(VLOOKUP(B2653,Listor!$N$6:$Q$47,4,FALSE)),"")</f>
        <v/>
      </c>
      <c r="M2653" s="63" t="str">
        <f t="shared" si="125"/>
        <v/>
      </c>
      <c r="N2653" s="75"/>
      <c r="O2653" s="84" t="str">
        <f t="shared" si="126"/>
        <v/>
      </c>
      <c r="P2653" s="107"/>
      <c r="Q2653" s="87" t="s">
        <v>79</v>
      </c>
      <c r="R2653" s="87"/>
      <c r="S2653" s="87"/>
      <c r="T2653" s="87"/>
      <c r="U2653" s="87"/>
      <c r="V2653" s="86" t="s">
        <v>79</v>
      </c>
      <c r="W2653" s="75"/>
      <c r="X2653" s="102" t="s">
        <v>79</v>
      </c>
      <c r="Y2653" s="63" t="str">
        <f>IFERROR(IF(VLOOKUP(X2653,Listor!$T$6:$U$7,2,FALSE)&lt;O2653,TRUE),"")</f>
        <v/>
      </c>
      <c r="Z2653" s="87"/>
      <c r="AA2653" s="104"/>
    </row>
    <row r="2654" spans="2:27" x14ac:dyDescent="0.25">
      <c r="B2654" s="68" t="s">
        <v>68</v>
      </c>
      <c r="C2654" s="80" t="str">
        <f>IFERROR(VLOOKUP(B2654,Listor!$A$6:$B$62,2,FALSE),"")</f>
        <v/>
      </c>
      <c r="D2654" s="80" t="str">
        <f>IFERROR(VLOOKUP(B2654,Listor!$A$6:$C$62,3,FALSE),"")</f>
        <v/>
      </c>
      <c r="E2654" s="110" t="s">
        <v>79</v>
      </c>
      <c r="F2654" s="66"/>
      <c r="G2654" s="35" t="str">
        <f>IFERROR(VLOOKUP(B2654,Listor!$A$6:$G$62,7,FALSE),"")</f>
        <v/>
      </c>
      <c r="H2654" s="63" t="str">
        <f>IFERROR(VLOOKUP(B2654,Listor!$N$6:$O$47,2,FALSE),"")</f>
        <v/>
      </c>
      <c r="I2654" s="63" t="str">
        <f t="shared" si="124"/>
        <v/>
      </c>
      <c r="J2654" s="96" t="str">
        <f>IFERROR(VLOOKUP(B2654,Listor!$N$6:$P$47,3,FALSE)*I2654,"")</f>
        <v/>
      </c>
      <c r="K2654" s="81"/>
      <c r="L2654" s="88" t="str">
        <f>IFERROR((VLOOKUP(B2654,Listor!$N$6:$P$47,3,FALSE)*Biologiska!K2654)+(VLOOKUP(B2654,Listor!$N$6:$Q$47,4,FALSE)),"")</f>
        <v/>
      </c>
      <c r="M2654" s="63" t="str">
        <f t="shared" si="125"/>
        <v/>
      </c>
      <c r="N2654" s="75"/>
      <c r="O2654" s="84" t="str">
        <f t="shared" si="126"/>
        <v/>
      </c>
      <c r="P2654" s="107"/>
      <c r="Q2654" s="87" t="s">
        <v>79</v>
      </c>
      <c r="R2654" s="87"/>
      <c r="S2654" s="87"/>
      <c r="T2654" s="87"/>
      <c r="U2654" s="87"/>
      <c r="V2654" s="86" t="s">
        <v>79</v>
      </c>
      <c r="W2654" s="75"/>
      <c r="X2654" s="102" t="s">
        <v>79</v>
      </c>
      <c r="Y2654" s="63" t="str">
        <f>IFERROR(IF(VLOOKUP(X2654,Listor!$T$6:$U$7,2,FALSE)&lt;O2654,TRUE),"")</f>
        <v/>
      </c>
      <c r="Z2654" s="87"/>
      <c r="AA2654" s="104"/>
    </row>
    <row r="2655" spans="2:27" x14ac:dyDescent="0.25">
      <c r="B2655" s="68" t="s">
        <v>68</v>
      </c>
      <c r="C2655" s="80" t="str">
        <f>IFERROR(VLOOKUP(B2655,Listor!$A$6:$B$62,2,FALSE),"")</f>
        <v/>
      </c>
      <c r="D2655" s="80" t="str">
        <f>IFERROR(VLOOKUP(B2655,Listor!$A$6:$C$62,3,FALSE),"")</f>
        <v/>
      </c>
      <c r="E2655" s="110" t="s">
        <v>79</v>
      </c>
      <c r="F2655" s="66"/>
      <c r="G2655" s="35" t="str">
        <f>IFERROR(VLOOKUP(B2655,Listor!$A$6:$G$62,7,FALSE),"")</f>
        <v/>
      </c>
      <c r="H2655" s="63" t="str">
        <f>IFERROR(VLOOKUP(B2655,Listor!$N$6:$O$47,2,FALSE),"")</f>
        <v/>
      </c>
      <c r="I2655" s="63" t="str">
        <f t="shared" si="124"/>
        <v/>
      </c>
      <c r="J2655" s="96" t="str">
        <f>IFERROR(VLOOKUP(B2655,Listor!$N$6:$P$47,3,FALSE)*I2655,"")</f>
        <v/>
      </c>
      <c r="K2655" s="81"/>
      <c r="L2655" s="88" t="str">
        <f>IFERROR((VLOOKUP(B2655,Listor!$N$6:$P$47,3,FALSE)*Biologiska!K2655)+(VLOOKUP(B2655,Listor!$N$6:$Q$47,4,FALSE)),"")</f>
        <v/>
      </c>
      <c r="M2655" s="63" t="str">
        <f t="shared" si="125"/>
        <v/>
      </c>
      <c r="N2655" s="75"/>
      <c r="O2655" s="84" t="str">
        <f t="shared" si="126"/>
        <v/>
      </c>
      <c r="P2655" s="107"/>
      <c r="Q2655" s="87" t="s">
        <v>79</v>
      </c>
      <c r="R2655" s="87"/>
      <c r="S2655" s="87"/>
      <c r="T2655" s="87"/>
      <c r="U2655" s="87"/>
      <c r="V2655" s="86" t="s">
        <v>79</v>
      </c>
      <c r="W2655" s="75"/>
      <c r="X2655" s="102" t="s">
        <v>79</v>
      </c>
      <c r="Y2655" s="63" t="str">
        <f>IFERROR(IF(VLOOKUP(X2655,Listor!$T$6:$U$7,2,FALSE)&lt;O2655,TRUE),"")</f>
        <v/>
      </c>
      <c r="Z2655" s="87"/>
      <c r="AA2655" s="104"/>
    </row>
    <row r="2656" spans="2:27" x14ac:dyDescent="0.25">
      <c r="B2656" s="68" t="s">
        <v>68</v>
      </c>
      <c r="C2656" s="80" t="str">
        <f>IFERROR(VLOOKUP(B2656,Listor!$A$6:$B$62,2,FALSE),"")</f>
        <v/>
      </c>
      <c r="D2656" s="80" t="str">
        <f>IFERROR(VLOOKUP(B2656,Listor!$A$6:$C$62,3,FALSE),"")</f>
        <v/>
      </c>
      <c r="E2656" s="110" t="s">
        <v>79</v>
      </c>
      <c r="F2656" s="66"/>
      <c r="G2656" s="35" t="str">
        <f>IFERROR(VLOOKUP(B2656,Listor!$A$6:$G$62,7,FALSE),"")</f>
        <v/>
      </c>
      <c r="H2656" s="63" t="str">
        <f>IFERROR(VLOOKUP(B2656,Listor!$N$6:$O$47,2,FALSE),"")</f>
        <v/>
      </c>
      <c r="I2656" s="63" t="str">
        <f t="shared" si="124"/>
        <v/>
      </c>
      <c r="J2656" s="96" t="str">
        <f>IFERROR(VLOOKUP(B2656,Listor!$N$6:$P$47,3,FALSE)*I2656,"")</f>
        <v/>
      </c>
      <c r="K2656" s="81"/>
      <c r="L2656" s="88" t="str">
        <f>IFERROR((VLOOKUP(B2656,Listor!$N$6:$P$47,3,FALSE)*Biologiska!K2656)+(VLOOKUP(B2656,Listor!$N$6:$Q$47,4,FALSE)),"")</f>
        <v/>
      </c>
      <c r="M2656" s="63" t="str">
        <f t="shared" si="125"/>
        <v/>
      </c>
      <c r="N2656" s="75"/>
      <c r="O2656" s="84" t="str">
        <f t="shared" si="126"/>
        <v/>
      </c>
      <c r="P2656" s="107"/>
      <c r="Q2656" s="87" t="s">
        <v>79</v>
      </c>
      <c r="R2656" s="87"/>
      <c r="S2656" s="87"/>
      <c r="T2656" s="87"/>
      <c r="U2656" s="87"/>
      <c r="V2656" s="86" t="s">
        <v>79</v>
      </c>
      <c r="W2656" s="75"/>
      <c r="X2656" s="102" t="s">
        <v>79</v>
      </c>
      <c r="Y2656" s="63" t="str">
        <f>IFERROR(IF(VLOOKUP(X2656,Listor!$T$6:$U$7,2,FALSE)&lt;O2656,TRUE),"")</f>
        <v/>
      </c>
      <c r="Z2656" s="87"/>
      <c r="AA2656" s="104"/>
    </row>
    <row r="2657" spans="2:27" x14ac:dyDescent="0.25">
      <c r="B2657" s="68" t="s">
        <v>68</v>
      </c>
      <c r="C2657" s="80" t="str">
        <f>IFERROR(VLOOKUP(B2657,Listor!$A$6:$B$62,2,FALSE),"")</f>
        <v/>
      </c>
      <c r="D2657" s="80" t="str">
        <f>IFERROR(VLOOKUP(B2657,Listor!$A$6:$C$62,3,FALSE),"")</f>
        <v/>
      </c>
      <c r="E2657" s="110" t="s">
        <v>79</v>
      </c>
      <c r="F2657" s="66"/>
      <c r="G2657" s="35" t="str">
        <f>IFERROR(VLOOKUP(B2657,Listor!$A$6:$G$62,7,FALSE),"")</f>
        <v/>
      </c>
      <c r="H2657" s="63" t="str">
        <f>IFERROR(VLOOKUP(B2657,Listor!$N$6:$O$47,2,FALSE),"")</f>
        <v/>
      </c>
      <c r="I2657" s="63" t="str">
        <f t="shared" si="124"/>
        <v/>
      </c>
      <c r="J2657" s="96" t="str">
        <f>IFERROR(VLOOKUP(B2657,Listor!$N$6:$P$47,3,FALSE)*I2657,"")</f>
        <v/>
      </c>
      <c r="K2657" s="81"/>
      <c r="L2657" s="88" t="str">
        <f>IFERROR((VLOOKUP(B2657,Listor!$N$6:$P$47,3,FALSE)*Biologiska!K2657)+(VLOOKUP(B2657,Listor!$N$6:$Q$47,4,FALSE)),"")</f>
        <v/>
      </c>
      <c r="M2657" s="63" t="str">
        <f t="shared" si="125"/>
        <v/>
      </c>
      <c r="N2657" s="75"/>
      <c r="O2657" s="84" t="str">
        <f t="shared" si="126"/>
        <v/>
      </c>
      <c r="P2657" s="107"/>
      <c r="Q2657" s="87" t="s">
        <v>79</v>
      </c>
      <c r="R2657" s="87"/>
      <c r="S2657" s="87"/>
      <c r="T2657" s="87"/>
      <c r="U2657" s="87"/>
      <c r="V2657" s="86" t="s">
        <v>79</v>
      </c>
      <c r="W2657" s="75"/>
      <c r="X2657" s="102" t="s">
        <v>79</v>
      </c>
      <c r="Y2657" s="63" t="str">
        <f>IFERROR(IF(VLOOKUP(X2657,Listor!$T$6:$U$7,2,FALSE)&lt;O2657,TRUE),"")</f>
        <v/>
      </c>
      <c r="Z2657" s="87"/>
      <c r="AA2657" s="104"/>
    </row>
    <row r="2658" spans="2:27" x14ac:dyDescent="0.25">
      <c r="B2658" s="68" t="s">
        <v>68</v>
      </c>
      <c r="C2658" s="80" t="str">
        <f>IFERROR(VLOOKUP(B2658,Listor!$A$6:$B$62,2,FALSE),"")</f>
        <v/>
      </c>
      <c r="D2658" s="80" t="str">
        <f>IFERROR(VLOOKUP(B2658,Listor!$A$6:$C$62,3,FALSE),"")</f>
        <v/>
      </c>
      <c r="E2658" s="110" t="s">
        <v>79</v>
      </c>
      <c r="F2658" s="66"/>
      <c r="G2658" s="35" t="str">
        <f>IFERROR(VLOOKUP(B2658,Listor!$A$6:$G$62,7,FALSE),"")</f>
        <v/>
      </c>
      <c r="H2658" s="63" t="str">
        <f>IFERROR(VLOOKUP(B2658,Listor!$N$6:$O$47,2,FALSE),"")</f>
        <v/>
      </c>
      <c r="I2658" s="63" t="str">
        <f t="shared" si="124"/>
        <v/>
      </c>
      <c r="J2658" s="96" t="str">
        <f>IFERROR(VLOOKUP(B2658,Listor!$N$6:$P$47,3,FALSE)*I2658,"")</f>
        <v/>
      </c>
      <c r="K2658" s="81"/>
      <c r="L2658" s="88" t="str">
        <f>IFERROR((VLOOKUP(B2658,Listor!$N$6:$P$47,3,FALSE)*Biologiska!K2658)+(VLOOKUP(B2658,Listor!$N$6:$Q$47,4,FALSE)),"")</f>
        <v/>
      </c>
      <c r="M2658" s="63" t="str">
        <f t="shared" si="125"/>
        <v/>
      </c>
      <c r="N2658" s="75"/>
      <c r="O2658" s="84" t="str">
        <f t="shared" si="126"/>
        <v/>
      </c>
      <c r="P2658" s="107"/>
      <c r="Q2658" s="87" t="s">
        <v>79</v>
      </c>
      <c r="R2658" s="87"/>
      <c r="S2658" s="87"/>
      <c r="T2658" s="87"/>
      <c r="U2658" s="87"/>
      <c r="V2658" s="86" t="s">
        <v>79</v>
      </c>
      <c r="W2658" s="75"/>
      <c r="X2658" s="102" t="s">
        <v>79</v>
      </c>
      <c r="Y2658" s="63" t="str">
        <f>IFERROR(IF(VLOOKUP(X2658,Listor!$T$6:$U$7,2,FALSE)&lt;O2658,TRUE),"")</f>
        <v/>
      </c>
      <c r="Z2658" s="87"/>
      <c r="AA2658" s="104"/>
    </row>
    <row r="2659" spans="2:27" x14ac:dyDescent="0.25">
      <c r="B2659" s="68" t="s">
        <v>68</v>
      </c>
      <c r="C2659" s="80" t="str">
        <f>IFERROR(VLOOKUP(B2659,Listor!$A$6:$B$62,2,FALSE),"")</f>
        <v/>
      </c>
      <c r="D2659" s="80" t="str">
        <f>IFERROR(VLOOKUP(B2659,Listor!$A$6:$C$62,3,FALSE),"")</f>
        <v/>
      </c>
      <c r="E2659" s="110" t="s">
        <v>79</v>
      </c>
      <c r="F2659" s="66"/>
      <c r="G2659" s="35" t="str">
        <f>IFERROR(VLOOKUP(B2659,Listor!$A$6:$G$62,7,FALSE),"")</f>
        <v/>
      </c>
      <c r="H2659" s="63" t="str">
        <f>IFERROR(VLOOKUP(B2659,Listor!$N$6:$O$47,2,FALSE),"")</f>
        <v/>
      </c>
      <c r="I2659" s="63" t="str">
        <f t="shared" si="124"/>
        <v/>
      </c>
      <c r="J2659" s="96" t="str">
        <f>IFERROR(VLOOKUP(B2659,Listor!$N$6:$P$47,3,FALSE)*I2659,"")</f>
        <v/>
      </c>
      <c r="K2659" s="81"/>
      <c r="L2659" s="88" t="str">
        <f>IFERROR((VLOOKUP(B2659,Listor!$N$6:$P$47,3,FALSE)*Biologiska!K2659)+(VLOOKUP(B2659,Listor!$N$6:$Q$47,4,FALSE)),"")</f>
        <v/>
      </c>
      <c r="M2659" s="63" t="str">
        <f t="shared" si="125"/>
        <v/>
      </c>
      <c r="N2659" s="75"/>
      <c r="O2659" s="84" t="str">
        <f t="shared" si="126"/>
        <v/>
      </c>
      <c r="P2659" s="107"/>
      <c r="Q2659" s="87" t="s">
        <v>79</v>
      </c>
      <c r="R2659" s="87"/>
      <c r="S2659" s="87"/>
      <c r="T2659" s="87"/>
      <c r="U2659" s="87"/>
      <c r="V2659" s="86" t="s">
        <v>79</v>
      </c>
      <c r="W2659" s="75"/>
      <c r="X2659" s="102" t="s">
        <v>79</v>
      </c>
      <c r="Y2659" s="63" t="str">
        <f>IFERROR(IF(VLOOKUP(X2659,Listor!$T$6:$U$7,2,FALSE)&lt;O2659,TRUE),"")</f>
        <v/>
      </c>
      <c r="Z2659" s="87"/>
      <c r="AA2659" s="104"/>
    </row>
    <row r="2660" spans="2:27" x14ac:dyDescent="0.25">
      <c r="B2660" s="68" t="s">
        <v>68</v>
      </c>
      <c r="C2660" s="80" t="str">
        <f>IFERROR(VLOOKUP(B2660,Listor!$A$6:$B$62,2,FALSE),"")</f>
        <v/>
      </c>
      <c r="D2660" s="80" t="str">
        <f>IFERROR(VLOOKUP(B2660,Listor!$A$6:$C$62,3,FALSE),"")</f>
        <v/>
      </c>
      <c r="E2660" s="110" t="s">
        <v>79</v>
      </c>
      <c r="F2660" s="66"/>
      <c r="G2660" s="35" t="str">
        <f>IFERROR(VLOOKUP(B2660,Listor!$A$6:$G$62,7,FALSE),"")</f>
        <v/>
      </c>
      <c r="H2660" s="63" t="str">
        <f>IFERROR(VLOOKUP(B2660,Listor!$N$6:$O$47,2,FALSE),"")</f>
        <v/>
      </c>
      <c r="I2660" s="63" t="str">
        <f t="shared" si="124"/>
        <v/>
      </c>
      <c r="J2660" s="96" t="str">
        <f>IFERROR(VLOOKUP(B2660,Listor!$N$6:$P$47,3,FALSE)*I2660,"")</f>
        <v/>
      </c>
      <c r="K2660" s="81"/>
      <c r="L2660" s="88" t="str">
        <f>IFERROR((VLOOKUP(B2660,Listor!$N$6:$P$47,3,FALSE)*Biologiska!K2660)+(VLOOKUP(B2660,Listor!$N$6:$Q$47,4,FALSE)),"")</f>
        <v/>
      </c>
      <c r="M2660" s="63" t="str">
        <f t="shared" si="125"/>
        <v/>
      </c>
      <c r="N2660" s="75"/>
      <c r="O2660" s="84" t="str">
        <f t="shared" si="126"/>
        <v/>
      </c>
      <c r="P2660" s="107"/>
      <c r="Q2660" s="87" t="s">
        <v>79</v>
      </c>
      <c r="R2660" s="87"/>
      <c r="S2660" s="87"/>
      <c r="T2660" s="87"/>
      <c r="U2660" s="87"/>
      <c r="V2660" s="86" t="s">
        <v>79</v>
      </c>
      <c r="W2660" s="75"/>
      <c r="X2660" s="102" t="s">
        <v>79</v>
      </c>
      <c r="Y2660" s="63" t="str">
        <f>IFERROR(IF(VLOOKUP(X2660,Listor!$T$6:$U$7,2,FALSE)&lt;O2660,TRUE),"")</f>
        <v/>
      </c>
      <c r="Z2660" s="87"/>
      <c r="AA2660" s="104"/>
    </row>
    <row r="2661" spans="2:27" x14ac:dyDescent="0.25">
      <c r="B2661" s="68" t="s">
        <v>68</v>
      </c>
      <c r="C2661" s="80" t="str">
        <f>IFERROR(VLOOKUP(B2661,Listor!$A$6:$B$62,2,FALSE),"")</f>
        <v/>
      </c>
      <c r="D2661" s="80" t="str">
        <f>IFERROR(VLOOKUP(B2661,Listor!$A$6:$C$62,3,FALSE),"")</f>
        <v/>
      </c>
      <c r="E2661" s="110" t="s">
        <v>79</v>
      </c>
      <c r="F2661" s="66"/>
      <c r="G2661" s="35" t="str">
        <f>IFERROR(VLOOKUP(B2661,Listor!$A$6:$G$62,7,FALSE),"")</f>
        <v/>
      </c>
      <c r="H2661" s="63" t="str">
        <f>IFERROR(VLOOKUP(B2661,Listor!$N$6:$O$47,2,FALSE),"")</f>
        <v/>
      </c>
      <c r="I2661" s="63" t="str">
        <f t="shared" si="124"/>
        <v/>
      </c>
      <c r="J2661" s="96" t="str">
        <f>IFERROR(VLOOKUP(B2661,Listor!$N$6:$P$47,3,FALSE)*I2661,"")</f>
        <v/>
      </c>
      <c r="K2661" s="81"/>
      <c r="L2661" s="88" t="str">
        <f>IFERROR((VLOOKUP(B2661,Listor!$N$6:$P$47,3,FALSE)*Biologiska!K2661)+(VLOOKUP(B2661,Listor!$N$6:$Q$47,4,FALSE)),"")</f>
        <v/>
      </c>
      <c r="M2661" s="63" t="str">
        <f t="shared" si="125"/>
        <v/>
      </c>
      <c r="N2661" s="75"/>
      <c r="O2661" s="84" t="str">
        <f t="shared" si="126"/>
        <v/>
      </c>
      <c r="P2661" s="107"/>
      <c r="Q2661" s="87" t="s">
        <v>79</v>
      </c>
      <c r="R2661" s="87"/>
      <c r="S2661" s="87"/>
      <c r="T2661" s="87"/>
      <c r="U2661" s="87"/>
      <c r="V2661" s="86" t="s">
        <v>79</v>
      </c>
      <c r="W2661" s="75"/>
      <c r="X2661" s="102" t="s">
        <v>79</v>
      </c>
      <c r="Y2661" s="63" t="str">
        <f>IFERROR(IF(VLOOKUP(X2661,Listor!$T$6:$U$7,2,FALSE)&lt;O2661,TRUE),"")</f>
        <v/>
      </c>
      <c r="Z2661" s="87"/>
      <c r="AA2661" s="104"/>
    </row>
    <row r="2662" spans="2:27" x14ac:dyDescent="0.25">
      <c r="B2662" s="68" t="s">
        <v>68</v>
      </c>
      <c r="C2662" s="80" t="str">
        <f>IFERROR(VLOOKUP(B2662,Listor!$A$6:$B$62,2,FALSE),"")</f>
        <v/>
      </c>
      <c r="D2662" s="80" t="str">
        <f>IFERROR(VLOOKUP(B2662,Listor!$A$6:$C$62,3,FALSE),"")</f>
        <v/>
      </c>
      <c r="E2662" s="110" t="s">
        <v>79</v>
      </c>
      <c r="F2662" s="66"/>
      <c r="G2662" s="35" t="str">
        <f>IFERROR(VLOOKUP(B2662,Listor!$A$6:$G$62,7,FALSE),"")</f>
        <v/>
      </c>
      <c r="H2662" s="63" t="str">
        <f>IFERROR(VLOOKUP(B2662,Listor!$N$6:$O$47,2,FALSE),"")</f>
        <v/>
      </c>
      <c r="I2662" s="63" t="str">
        <f t="shared" si="124"/>
        <v/>
      </c>
      <c r="J2662" s="96" t="str">
        <f>IFERROR(VLOOKUP(B2662,Listor!$N$6:$P$47,3,FALSE)*I2662,"")</f>
        <v/>
      </c>
      <c r="K2662" s="81"/>
      <c r="L2662" s="88" t="str">
        <f>IFERROR((VLOOKUP(B2662,Listor!$N$6:$P$47,3,FALSE)*Biologiska!K2662)+(VLOOKUP(B2662,Listor!$N$6:$Q$47,4,FALSE)),"")</f>
        <v/>
      </c>
      <c r="M2662" s="63" t="str">
        <f t="shared" si="125"/>
        <v/>
      </c>
      <c r="N2662" s="75"/>
      <c r="O2662" s="84" t="str">
        <f t="shared" si="126"/>
        <v/>
      </c>
      <c r="P2662" s="107"/>
      <c r="Q2662" s="87" t="s">
        <v>79</v>
      </c>
      <c r="R2662" s="87"/>
      <c r="S2662" s="87"/>
      <c r="T2662" s="87"/>
      <c r="U2662" s="87"/>
      <c r="V2662" s="86" t="s">
        <v>79</v>
      </c>
      <c r="W2662" s="75"/>
      <c r="X2662" s="102" t="s">
        <v>79</v>
      </c>
      <c r="Y2662" s="63" t="str">
        <f>IFERROR(IF(VLOOKUP(X2662,Listor!$T$6:$U$7,2,FALSE)&lt;O2662,TRUE),"")</f>
        <v/>
      </c>
      <c r="Z2662" s="87"/>
      <c r="AA2662" s="104"/>
    </row>
    <row r="2663" spans="2:27" x14ac:dyDescent="0.25">
      <c r="B2663" s="68" t="s">
        <v>68</v>
      </c>
      <c r="C2663" s="80" t="str">
        <f>IFERROR(VLOOKUP(B2663,Listor!$A$6:$B$62,2,FALSE),"")</f>
        <v/>
      </c>
      <c r="D2663" s="80" t="str">
        <f>IFERROR(VLOOKUP(B2663,Listor!$A$6:$C$62,3,FALSE),"")</f>
        <v/>
      </c>
      <c r="E2663" s="110" t="s">
        <v>79</v>
      </c>
      <c r="F2663" s="66"/>
      <c r="G2663" s="35" t="str">
        <f>IFERROR(VLOOKUP(B2663,Listor!$A$6:$G$62,7,FALSE),"")</f>
        <v/>
      </c>
      <c r="H2663" s="63" t="str">
        <f>IFERROR(VLOOKUP(B2663,Listor!$N$6:$O$47,2,FALSE),"")</f>
        <v/>
      </c>
      <c r="I2663" s="63" t="str">
        <f t="shared" si="124"/>
        <v/>
      </c>
      <c r="J2663" s="96" t="str">
        <f>IFERROR(VLOOKUP(B2663,Listor!$N$6:$P$47,3,FALSE)*I2663,"")</f>
        <v/>
      </c>
      <c r="K2663" s="81"/>
      <c r="L2663" s="88" t="str">
        <f>IFERROR((VLOOKUP(B2663,Listor!$N$6:$P$47,3,FALSE)*Biologiska!K2663)+(VLOOKUP(B2663,Listor!$N$6:$Q$47,4,FALSE)),"")</f>
        <v/>
      </c>
      <c r="M2663" s="63" t="str">
        <f t="shared" si="125"/>
        <v/>
      </c>
      <c r="N2663" s="75"/>
      <c r="O2663" s="84" t="str">
        <f t="shared" si="126"/>
        <v/>
      </c>
      <c r="P2663" s="107"/>
      <c r="Q2663" s="87" t="s">
        <v>79</v>
      </c>
      <c r="R2663" s="87"/>
      <c r="S2663" s="87"/>
      <c r="T2663" s="87"/>
      <c r="U2663" s="87"/>
      <c r="V2663" s="86" t="s">
        <v>79</v>
      </c>
      <c r="W2663" s="75"/>
      <c r="X2663" s="102" t="s">
        <v>79</v>
      </c>
      <c r="Y2663" s="63" t="str">
        <f>IFERROR(IF(VLOOKUP(X2663,Listor!$T$6:$U$7,2,FALSE)&lt;O2663,TRUE),"")</f>
        <v/>
      </c>
      <c r="Z2663" s="87"/>
      <c r="AA2663" s="104"/>
    </row>
    <row r="2664" spans="2:27" x14ac:dyDescent="0.25">
      <c r="B2664" s="68" t="s">
        <v>68</v>
      </c>
      <c r="C2664" s="80" t="str">
        <f>IFERROR(VLOOKUP(B2664,Listor!$A$6:$B$62,2,FALSE),"")</f>
        <v/>
      </c>
      <c r="D2664" s="80" t="str">
        <f>IFERROR(VLOOKUP(B2664,Listor!$A$6:$C$62,3,FALSE),"")</f>
        <v/>
      </c>
      <c r="E2664" s="110" t="s">
        <v>79</v>
      </c>
      <c r="F2664" s="66"/>
      <c r="G2664" s="35" t="str">
        <f>IFERROR(VLOOKUP(B2664,Listor!$A$6:$G$62,7,FALSE),"")</f>
        <v/>
      </c>
      <c r="H2664" s="63" t="str">
        <f>IFERROR(VLOOKUP(B2664,Listor!$N$6:$O$47,2,FALSE),"")</f>
        <v/>
      </c>
      <c r="I2664" s="63" t="str">
        <f t="shared" si="124"/>
        <v/>
      </c>
      <c r="J2664" s="96" t="str">
        <f>IFERROR(VLOOKUP(B2664,Listor!$N$6:$P$47,3,FALSE)*I2664,"")</f>
        <v/>
      </c>
      <c r="K2664" s="81"/>
      <c r="L2664" s="88" t="str">
        <f>IFERROR((VLOOKUP(B2664,Listor!$N$6:$P$47,3,FALSE)*Biologiska!K2664)+(VLOOKUP(B2664,Listor!$N$6:$Q$47,4,FALSE)),"")</f>
        <v/>
      </c>
      <c r="M2664" s="63" t="str">
        <f t="shared" si="125"/>
        <v/>
      </c>
      <c r="N2664" s="75"/>
      <c r="O2664" s="84" t="str">
        <f t="shared" si="126"/>
        <v/>
      </c>
      <c r="P2664" s="107"/>
      <c r="Q2664" s="87" t="s">
        <v>79</v>
      </c>
      <c r="R2664" s="87"/>
      <c r="S2664" s="87"/>
      <c r="T2664" s="87"/>
      <c r="U2664" s="87"/>
      <c r="V2664" s="86" t="s">
        <v>79</v>
      </c>
      <c r="W2664" s="75"/>
      <c r="X2664" s="102" t="s">
        <v>79</v>
      </c>
      <c r="Y2664" s="63" t="str">
        <f>IFERROR(IF(VLOOKUP(X2664,Listor!$T$6:$U$7,2,FALSE)&lt;O2664,TRUE),"")</f>
        <v/>
      </c>
      <c r="Z2664" s="87"/>
      <c r="AA2664" s="104"/>
    </row>
    <row r="2665" spans="2:27" x14ac:dyDescent="0.25">
      <c r="B2665" s="68" t="s">
        <v>68</v>
      </c>
      <c r="C2665" s="80" t="str">
        <f>IFERROR(VLOOKUP(B2665,Listor!$A$6:$B$62,2,FALSE),"")</f>
        <v/>
      </c>
      <c r="D2665" s="80" t="str">
        <f>IFERROR(VLOOKUP(B2665,Listor!$A$6:$C$62,3,FALSE),"")</f>
        <v/>
      </c>
      <c r="E2665" s="110" t="s">
        <v>79</v>
      </c>
      <c r="F2665" s="66"/>
      <c r="G2665" s="35" t="str">
        <f>IFERROR(VLOOKUP(B2665,Listor!$A$6:$G$62,7,FALSE),"")</f>
        <v/>
      </c>
      <c r="H2665" s="63" t="str">
        <f>IFERROR(VLOOKUP(B2665,Listor!$N$6:$O$47,2,FALSE),"")</f>
        <v/>
      </c>
      <c r="I2665" s="63" t="str">
        <f t="shared" ref="I2665:I2728" si="127">IFERROR(F2665*H2665,"")</f>
        <v/>
      </c>
      <c r="J2665" s="96" t="str">
        <f>IFERROR(VLOOKUP(B2665,Listor!$N$6:$P$47,3,FALSE)*I2665,"")</f>
        <v/>
      </c>
      <c r="K2665" s="81"/>
      <c r="L2665" s="88" t="str">
        <f>IFERROR((VLOOKUP(B2665,Listor!$N$6:$P$47,3,FALSE)*Biologiska!K2665)+(VLOOKUP(B2665,Listor!$N$6:$Q$47,4,FALSE)),"")</f>
        <v/>
      </c>
      <c r="M2665" s="63" t="str">
        <f t="shared" ref="M2665:M2728" si="128">IFERROR(I2665*L2665,"")</f>
        <v/>
      </c>
      <c r="N2665" s="75"/>
      <c r="O2665" s="84" t="str">
        <f t="shared" ref="O2665:O2728" si="129">IF(ISBLANK(K2665),"",IFERROR(((83.8-K2665)/83.8)*100,""))</f>
        <v/>
      </c>
      <c r="P2665" s="107"/>
      <c r="Q2665" s="87" t="s">
        <v>79</v>
      </c>
      <c r="R2665" s="87"/>
      <c r="S2665" s="87"/>
      <c r="T2665" s="87"/>
      <c r="U2665" s="87"/>
      <c r="V2665" s="86" t="s">
        <v>79</v>
      </c>
      <c r="W2665" s="75"/>
      <c r="X2665" s="102" t="s">
        <v>79</v>
      </c>
      <c r="Y2665" s="63" t="str">
        <f>IFERROR(IF(VLOOKUP(X2665,Listor!$T$6:$U$7,2,FALSE)&lt;O2665,TRUE),"")</f>
        <v/>
      </c>
      <c r="Z2665" s="87"/>
      <c r="AA2665" s="104"/>
    </row>
    <row r="2666" spans="2:27" x14ac:dyDescent="0.25">
      <c r="B2666" s="68" t="s">
        <v>68</v>
      </c>
      <c r="C2666" s="80" t="str">
        <f>IFERROR(VLOOKUP(B2666,Listor!$A$6:$B$62,2,FALSE),"")</f>
        <v/>
      </c>
      <c r="D2666" s="80" t="str">
        <f>IFERROR(VLOOKUP(B2666,Listor!$A$6:$C$62,3,FALSE),"")</f>
        <v/>
      </c>
      <c r="E2666" s="110" t="s">
        <v>79</v>
      </c>
      <c r="F2666" s="66"/>
      <c r="G2666" s="35" t="str">
        <f>IFERROR(VLOOKUP(B2666,Listor!$A$6:$G$62,7,FALSE),"")</f>
        <v/>
      </c>
      <c r="H2666" s="63" t="str">
        <f>IFERROR(VLOOKUP(B2666,Listor!$N$6:$O$47,2,FALSE),"")</f>
        <v/>
      </c>
      <c r="I2666" s="63" t="str">
        <f t="shared" si="127"/>
        <v/>
      </c>
      <c r="J2666" s="96" t="str">
        <f>IFERROR(VLOOKUP(B2666,Listor!$N$6:$P$47,3,FALSE)*I2666,"")</f>
        <v/>
      </c>
      <c r="K2666" s="81"/>
      <c r="L2666" s="88" t="str">
        <f>IFERROR((VLOOKUP(B2666,Listor!$N$6:$P$47,3,FALSE)*Biologiska!K2666)+(VLOOKUP(B2666,Listor!$N$6:$Q$47,4,FALSE)),"")</f>
        <v/>
      </c>
      <c r="M2666" s="63" t="str">
        <f t="shared" si="128"/>
        <v/>
      </c>
      <c r="N2666" s="75"/>
      <c r="O2666" s="84" t="str">
        <f t="shared" si="129"/>
        <v/>
      </c>
      <c r="P2666" s="107"/>
      <c r="Q2666" s="87" t="s">
        <v>79</v>
      </c>
      <c r="R2666" s="87"/>
      <c r="S2666" s="87"/>
      <c r="T2666" s="87"/>
      <c r="U2666" s="87"/>
      <c r="V2666" s="86" t="s">
        <v>79</v>
      </c>
      <c r="W2666" s="75"/>
      <c r="X2666" s="102" t="s">
        <v>79</v>
      </c>
      <c r="Y2666" s="63" t="str">
        <f>IFERROR(IF(VLOOKUP(X2666,Listor!$T$6:$U$7,2,FALSE)&lt;O2666,TRUE),"")</f>
        <v/>
      </c>
      <c r="Z2666" s="87"/>
      <c r="AA2666" s="104"/>
    </row>
    <row r="2667" spans="2:27" x14ac:dyDescent="0.25">
      <c r="B2667" s="68" t="s">
        <v>68</v>
      </c>
      <c r="C2667" s="80" t="str">
        <f>IFERROR(VLOOKUP(B2667,Listor!$A$6:$B$62,2,FALSE),"")</f>
        <v/>
      </c>
      <c r="D2667" s="80" t="str">
        <f>IFERROR(VLOOKUP(B2667,Listor!$A$6:$C$62,3,FALSE),"")</f>
        <v/>
      </c>
      <c r="E2667" s="110" t="s">
        <v>79</v>
      </c>
      <c r="F2667" s="66"/>
      <c r="G2667" s="35" t="str">
        <f>IFERROR(VLOOKUP(B2667,Listor!$A$6:$G$62,7,FALSE),"")</f>
        <v/>
      </c>
      <c r="H2667" s="63" t="str">
        <f>IFERROR(VLOOKUP(B2667,Listor!$N$6:$O$47,2,FALSE),"")</f>
        <v/>
      </c>
      <c r="I2667" s="63" t="str">
        <f t="shared" si="127"/>
        <v/>
      </c>
      <c r="J2667" s="96" t="str">
        <f>IFERROR(VLOOKUP(B2667,Listor!$N$6:$P$47,3,FALSE)*I2667,"")</f>
        <v/>
      </c>
      <c r="K2667" s="81"/>
      <c r="L2667" s="88" t="str">
        <f>IFERROR((VLOOKUP(B2667,Listor!$N$6:$P$47,3,FALSE)*Biologiska!K2667)+(VLOOKUP(B2667,Listor!$N$6:$Q$47,4,FALSE)),"")</f>
        <v/>
      </c>
      <c r="M2667" s="63" t="str">
        <f t="shared" si="128"/>
        <v/>
      </c>
      <c r="N2667" s="75"/>
      <c r="O2667" s="84" t="str">
        <f t="shared" si="129"/>
        <v/>
      </c>
      <c r="P2667" s="107"/>
      <c r="Q2667" s="87" t="s">
        <v>79</v>
      </c>
      <c r="R2667" s="87"/>
      <c r="S2667" s="87"/>
      <c r="T2667" s="87"/>
      <c r="U2667" s="87"/>
      <c r="V2667" s="86" t="s">
        <v>79</v>
      </c>
      <c r="W2667" s="75"/>
      <c r="X2667" s="102" t="s">
        <v>79</v>
      </c>
      <c r="Y2667" s="63" t="str">
        <f>IFERROR(IF(VLOOKUP(X2667,Listor!$T$6:$U$7,2,FALSE)&lt;O2667,TRUE),"")</f>
        <v/>
      </c>
      <c r="Z2667" s="87"/>
      <c r="AA2667" s="104"/>
    </row>
    <row r="2668" spans="2:27" x14ac:dyDescent="0.25">
      <c r="B2668" s="68" t="s">
        <v>68</v>
      </c>
      <c r="C2668" s="80" t="str">
        <f>IFERROR(VLOOKUP(B2668,Listor!$A$6:$B$62,2,FALSE),"")</f>
        <v/>
      </c>
      <c r="D2668" s="80" t="str">
        <f>IFERROR(VLOOKUP(B2668,Listor!$A$6:$C$62,3,FALSE),"")</f>
        <v/>
      </c>
      <c r="E2668" s="110" t="s">
        <v>79</v>
      </c>
      <c r="F2668" s="66"/>
      <c r="G2668" s="35" t="str">
        <f>IFERROR(VLOOKUP(B2668,Listor!$A$6:$G$62,7,FALSE),"")</f>
        <v/>
      </c>
      <c r="H2668" s="63" t="str">
        <f>IFERROR(VLOOKUP(B2668,Listor!$N$6:$O$47,2,FALSE),"")</f>
        <v/>
      </c>
      <c r="I2668" s="63" t="str">
        <f t="shared" si="127"/>
        <v/>
      </c>
      <c r="J2668" s="96" t="str">
        <f>IFERROR(VLOOKUP(B2668,Listor!$N$6:$P$47,3,FALSE)*I2668,"")</f>
        <v/>
      </c>
      <c r="K2668" s="81"/>
      <c r="L2668" s="88" t="str">
        <f>IFERROR((VLOOKUP(B2668,Listor!$N$6:$P$47,3,FALSE)*Biologiska!K2668)+(VLOOKUP(B2668,Listor!$N$6:$Q$47,4,FALSE)),"")</f>
        <v/>
      </c>
      <c r="M2668" s="63" t="str">
        <f t="shared" si="128"/>
        <v/>
      </c>
      <c r="N2668" s="75"/>
      <c r="O2668" s="84" t="str">
        <f t="shared" si="129"/>
        <v/>
      </c>
      <c r="P2668" s="107"/>
      <c r="Q2668" s="87" t="s">
        <v>79</v>
      </c>
      <c r="R2668" s="87"/>
      <c r="S2668" s="87"/>
      <c r="T2668" s="87"/>
      <c r="U2668" s="87"/>
      <c r="V2668" s="86" t="s">
        <v>79</v>
      </c>
      <c r="W2668" s="75"/>
      <c r="X2668" s="102" t="s">
        <v>79</v>
      </c>
      <c r="Y2668" s="63" t="str">
        <f>IFERROR(IF(VLOOKUP(X2668,Listor!$T$6:$U$7,2,FALSE)&lt;O2668,TRUE),"")</f>
        <v/>
      </c>
      <c r="Z2668" s="87"/>
      <c r="AA2668" s="104"/>
    </row>
    <row r="2669" spans="2:27" x14ac:dyDescent="0.25">
      <c r="B2669" s="68" t="s">
        <v>68</v>
      </c>
      <c r="C2669" s="80" t="str">
        <f>IFERROR(VLOOKUP(B2669,Listor!$A$6:$B$62,2,FALSE),"")</f>
        <v/>
      </c>
      <c r="D2669" s="80" t="str">
        <f>IFERROR(VLOOKUP(B2669,Listor!$A$6:$C$62,3,FALSE),"")</f>
        <v/>
      </c>
      <c r="E2669" s="110" t="s">
        <v>79</v>
      </c>
      <c r="F2669" s="66"/>
      <c r="G2669" s="35" t="str">
        <f>IFERROR(VLOOKUP(B2669,Listor!$A$6:$G$62,7,FALSE),"")</f>
        <v/>
      </c>
      <c r="H2669" s="63" t="str">
        <f>IFERROR(VLOOKUP(B2669,Listor!$N$6:$O$47,2,FALSE),"")</f>
        <v/>
      </c>
      <c r="I2669" s="63" t="str">
        <f t="shared" si="127"/>
        <v/>
      </c>
      <c r="J2669" s="96" t="str">
        <f>IFERROR(VLOOKUP(B2669,Listor!$N$6:$P$47,3,FALSE)*I2669,"")</f>
        <v/>
      </c>
      <c r="K2669" s="81"/>
      <c r="L2669" s="88" t="str">
        <f>IFERROR((VLOOKUP(B2669,Listor!$N$6:$P$47,3,FALSE)*Biologiska!K2669)+(VLOOKUP(B2669,Listor!$N$6:$Q$47,4,FALSE)),"")</f>
        <v/>
      </c>
      <c r="M2669" s="63" t="str">
        <f t="shared" si="128"/>
        <v/>
      </c>
      <c r="N2669" s="75"/>
      <c r="O2669" s="84" t="str">
        <f t="shared" si="129"/>
        <v/>
      </c>
      <c r="P2669" s="107"/>
      <c r="Q2669" s="87" t="s">
        <v>79</v>
      </c>
      <c r="R2669" s="87"/>
      <c r="S2669" s="87"/>
      <c r="T2669" s="87"/>
      <c r="U2669" s="87"/>
      <c r="V2669" s="86" t="s">
        <v>79</v>
      </c>
      <c r="W2669" s="75"/>
      <c r="X2669" s="102" t="s">
        <v>79</v>
      </c>
      <c r="Y2669" s="63" t="str">
        <f>IFERROR(IF(VLOOKUP(X2669,Listor!$T$6:$U$7,2,FALSE)&lt;O2669,TRUE),"")</f>
        <v/>
      </c>
      <c r="Z2669" s="87"/>
      <c r="AA2669" s="104"/>
    </row>
    <row r="2670" spans="2:27" x14ac:dyDescent="0.25">
      <c r="B2670" s="68" t="s">
        <v>68</v>
      </c>
      <c r="C2670" s="80" t="str">
        <f>IFERROR(VLOOKUP(B2670,Listor!$A$6:$B$62,2,FALSE),"")</f>
        <v/>
      </c>
      <c r="D2670" s="80" t="str">
        <f>IFERROR(VLOOKUP(B2670,Listor!$A$6:$C$62,3,FALSE),"")</f>
        <v/>
      </c>
      <c r="E2670" s="110" t="s">
        <v>79</v>
      </c>
      <c r="F2670" s="66"/>
      <c r="G2670" s="35" t="str">
        <f>IFERROR(VLOOKUP(B2670,Listor!$A$6:$G$62,7,FALSE),"")</f>
        <v/>
      </c>
      <c r="H2670" s="63" t="str">
        <f>IFERROR(VLOOKUP(B2670,Listor!$N$6:$O$47,2,FALSE),"")</f>
        <v/>
      </c>
      <c r="I2670" s="63" t="str">
        <f t="shared" si="127"/>
        <v/>
      </c>
      <c r="J2670" s="96" t="str">
        <f>IFERROR(VLOOKUP(B2670,Listor!$N$6:$P$47,3,FALSE)*I2670,"")</f>
        <v/>
      </c>
      <c r="K2670" s="81"/>
      <c r="L2670" s="88" t="str">
        <f>IFERROR((VLOOKUP(B2670,Listor!$N$6:$P$47,3,FALSE)*Biologiska!K2670)+(VLOOKUP(B2670,Listor!$N$6:$Q$47,4,FALSE)),"")</f>
        <v/>
      </c>
      <c r="M2670" s="63" t="str">
        <f t="shared" si="128"/>
        <v/>
      </c>
      <c r="N2670" s="75"/>
      <c r="O2670" s="84" t="str">
        <f t="shared" si="129"/>
        <v/>
      </c>
      <c r="P2670" s="107"/>
      <c r="Q2670" s="87" t="s">
        <v>79</v>
      </c>
      <c r="R2670" s="87"/>
      <c r="S2670" s="87"/>
      <c r="T2670" s="87"/>
      <c r="U2670" s="87"/>
      <c r="V2670" s="86" t="s">
        <v>79</v>
      </c>
      <c r="W2670" s="75"/>
      <c r="X2670" s="102" t="s">
        <v>79</v>
      </c>
      <c r="Y2670" s="63" t="str">
        <f>IFERROR(IF(VLOOKUP(X2670,Listor!$T$6:$U$7,2,FALSE)&lt;O2670,TRUE),"")</f>
        <v/>
      </c>
      <c r="Z2670" s="87"/>
      <c r="AA2670" s="104"/>
    </row>
    <row r="2671" spans="2:27" x14ac:dyDescent="0.25">
      <c r="B2671" s="68" t="s">
        <v>68</v>
      </c>
      <c r="C2671" s="80" t="str">
        <f>IFERROR(VLOOKUP(B2671,Listor!$A$6:$B$62,2,FALSE),"")</f>
        <v/>
      </c>
      <c r="D2671" s="80" t="str">
        <f>IFERROR(VLOOKUP(B2671,Listor!$A$6:$C$62,3,FALSE),"")</f>
        <v/>
      </c>
      <c r="E2671" s="110" t="s">
        <v>79</v>
      </c>
      <c r="F2671" s="66"/>
      <c r="G2671" s="35" t="str">
        <f>IFERROR(VLOOKUP(B2671,Listor!$A$6:$G$62,7,FALSE),"")</f>
        <v/>
      </c>
      <c r="H2671" s="63" t="str">
        <f>IFERROR(VLOOKUP(B2671,Listor!$N$6:$O$47,2,FALSE),"")</f>
        <v/>
      </c>
      <c r="I2671" s="63" t="str">
        <f t="shared" si="127"/>
        <v/>
      </c>
      <c r="J2671" s="96" t="str">
        <f>IFERROR(VLOOKUP(B2671,Listor!$N$6:$P$47,3,FALSE)*I2671,"")</f>
        <v/>
      </c>
      <c r="K2671" s="81"/>
      <c r="L2671" s="88" t="str">
        <f>IFERROR((VLOOKUP(B2671,Listor!$N$6:$P$47,3,FALSE)*Biologiska!K2671)+(VLOOKUP(B2671,Listor!$N$6:$Q$47,4,FALSE)),"")</f>
        <v/>
      </c>
      <c r="M2671" s="63" t="str">
        <f t="shared" si="128"/>
        <v/>
      </c>
      <c r="N2671" s="75"/>
      <c r="O2671" s="84" t="str">
        <f t="shared" si="129"/>
        <v/>
      </c>
      <c r="P2671" s="107"/>
      <c r="Q2671" s="87" t="s">
        <v>79</v>
      </c>
      <c r="R2671" s="87"/>
      <c r="S2671" s="87"/>
      <c r="T2671" s="87"/>
      <c r="U2671" s="87"/>
      <c r="V2671" s="86" t="s">
        <v>79</v>
      </c>
      <c r="W2671" s="75"/>
      <c r="X2671" s="102" t="s">
        <v>79</v>
      </c>
      <c r="Y2671" s="63" t="str">
        <f>IFERROR(IF(VLOOKUP(X2671,Listor!$T$6:$U$7,2,FALSE)&lt;O2671,TRUE),"")</f>
        <v/>
      </c>
      <c r="Z2671" s="87"/>
      <c r="AA2671" s="104"/>
    </row>
    <row r="2672" spans="2:27" x14ac:dyDescent="0.25">
      <c r="B2672" s="68" t="s">
        <v>68</v>
      </c>
      <c r="C2672" s="80" t="str">
        <f>IFERROR(VLOOKUP(B2672,Listor!$A$6:$B$62,2,FALSE),"")</f>
        <v/>
      </c>
      <c r="D2672" s="80" t="str">
        <f>IFERROR(VLOOKUP(B2672,Listor!$A$6:$C$62,3,FALSE),"")</f>
        <v/>
      </c>
      <c r="E2672" s="110" t="s">
        <v>79</v>
      </c>
      <c r="F2672" s="66"/>
      <c r="G2672" s="35" t="str">
        <f>IFERROR(VLOOKUP(B2672,Listor!$A$6:$G$62,7,FALSE),"")</f>
        <v/>
      </c>
      <c r="H2672" s="63" t="str">
        <f>IFERROR(VLOOKUP(B2672,Listor!$N$6:$O$47,2,FALSE),"")</f>
        <v/>
      </c>
      <c r="I2672" s="63" t="str">
        <f t="shared" si="127"/>
        <v/>
      </c>
      <c r="J2672" s="96" t="str">
        <f>IFERROR(VLOOKUP(B2672,Listor!$N$6:$P$47,3,FALSE)*I2672,"")</f>
        <v/>
      </c>
      <c r="K2672" s="81"/>
      <c r="L2672" s="88" t="str">
        <f>IFERROR((VLOOKUP(B2672,Listor!$N$6:$P$47,3,FALSE)*Biologiska!K2672)+(VLOOKUP(B2672,Listor!$N$6:$Q$47,4,FALSE)),"")</f>
        <v/>
      </c>
      <c r="M2672" s="63" t="str">
        <f t="shared" si="128"/>
        <v/>
      </c>
      <c r="N2672" s="75"/>
      <c r="O2672" s="84" t="str">
        <f t="shared" si="129"/>
        <v/>
      </c>
      <c r="P2672" s="107"/>
      <c r="Q2672" s="87" t="s">
        <v>79</v>
      </c>
      <c r="R2672" s="87"/>
      <c r="S2672" s="87"/>
      <c r="T2672" s="87"/>
      <c r="U2672" s="87"/>
      <c r="V2672" s="86" t="s">
        <v>79</v>
      </c>
      <c r="W2672" s="75"/>
      <c r="X2672" s="102" t="s">
        <v>79</v>
      </c>
      <c r="Y2672" s="63" t="str">
        <f>IFERROR(IF(VLOOKUP(X2672,Listor!$T$6:$U$7,2,FALSE)&lt;O2672,TRUE),"")</f>
        <v/>
      </c>
      <c r="Z2672" s="87"/>
      <c r="AA2672" s="104"/>
    </row>
    <row r="2673" spans="2:27" x14ac:dyDescent="0.25">
      <c r="B2673" s="68" t="s">
        <v>68</v>
      </c>
      <c r="C2673" s="80" t="str">
        <f>IFERROR(VLOOKUP(B2673,Listor!$A$6:$B$62,2,FALSE),"")</f>
        <v/>
      </c>
      <c r="D2673" s="80" t="str">
        <f>IFERROR(VLOOKUP(B2673,Listor!$A$6:$C$62,3,FALSE),"")</f>
        <v/>
      </c>
      <c r="E2673" s="110" t="s">
        <v>79</v>
      </c>
      <c r="F2673" s="66"/>
      <c r="G2673" s="35" t="str">
        <f>IFERROR(VLOOKUP(B2673,Listor!$A$6:$G$62,7,FALSE),"")</f>
        <v/>
      </c>
      <c r="H2673" s="63" t="str">
        <f>IFERROR(VLOOKUP(B2673,Listor!$N$6:$O$47,2,FALSE),"")</f>
        <v/>
      </c>
      <c r="I2673" s="63" t="str">
        <f t="shared" si="127"/>
        <v/>
      </c>
      <c r="J2673" s="96" t="str">
        <f>IFERROR(VLOOKUP(B2673,Listor!$N$6:$P$47,3,FALSE)*I2673,"")</f>
        <v/>
      </c>
      <c r="K2673" s="81"/>
      <c r="L2673" s="88" t="str">
        <f>IFERROR((VLOOKUP(B2673,Listor!$N$6:$P$47,3,FALSE)*Biologiska!K2673)+(VLOOKUP(B2673,Listor!$N$6:$Q$47,4,FALSE)),"")</f>
        <v/>
      </c>
      <c r="M2673" s="63" t="str">
        <f t="shared" si="128"/>
        <v/>
      </c>
      <c r="N2673" s="75"/>
      <c r="O2673" s="84" t="str">
        <f t="shared" si="129"/>
        <v/>
      </c>
      <c r="P2673" s="107"/>
      <c r="Q2673" s="87" t="s">
        <v>79</v>
      </c>
      <c r="R2673" s="87"/>
      <c r="S2673" s="87"/>
      <c r="T2673" s="87"/>
      <c r="U2673" s="87"/>
      <c r="V2673" s="86" t="s">
        <v>79</v>
      </c>
      <c r="W2673" s="75"/>
      <c r="X2673" s="102" t="s">
        <v>79</v>
      </c>
      <c r="Y2673" s="63" t="str">
        <f>IFERROR(IF(VLOOKUP(X2673,Listor!$T$6:$U$7,2,FALSE)&lt;O2673,TRUE),"")</f>
        <v/>
      </c>
      <c r="Z2673" s="87"/>
      <c r="AA2673" s="104"/>
    </row>
    <row r="2674" spans="2:27" x14ac:dyDescent="0.25">
      <c r="B2674" s="68" t="s">
        <v>68</v>
      </c>
      <c r="C2674" s="80" t="str">
        <f>IFERROR(VLOOKUP(B2674,Listor!$A$6:$B$62,2,FALSE),"")</f>
        <v/>
      </c>
      <c r="D2674" s="80" t="str">
        <f>IFERROR(VLOOKUP(B2674,Listor!$A$6:$C$62,3,FALSE),"")</f>
        <v/>
      </c>
      <c r="E2674" s="110" t="s">
        <v>79</v>
      </c>
      <c r="F2674" s="66"/>
      <c r="G2674" s="35" t="str">
        <f>IFERROR(VLOOKUP(B2674,Listor!$A$6:$G$62,7,FALSE),"")</f>
        <v/>
      </c>
      <c r="H2674" s="63" t="str">
        <f>IFERROR(VLOOKUP(B2674,Listor!$N$6:$O$47,2,FALSE),"")</f>
        <v/>
      </c>
      <c r="I2674" s="63" t="str">
        <f t="shared" si="127"/>
        <v/>
      </c>
      <c r="J2674" s="96" t="str">
        <f>IFERROR(VLOOKUP(B2674,Listor!$N$6:$P$47,3,FALSE)*I2674,"")</f>
        <v/>
      </c>
      <c r="K2674" s="81"/>
      <c r="L2674" s="88" t="str">
        <f>IFERROR((VLOOKUP(B2674,Listor!$N$6:$P$47,3,FALSE)*Biologiska!K2674)+(VLOOKUP(B2674,Listor!$N$6:$Q$47,4,FALSE)),"")</f>
        <v/>
      </c>
      <c r="M2674" s="63" t="str">
        <f t="shared" si="128"/>
        <v/>
      </c>
      <c r="N2674" s="75"/>
      <c r="O2674" s="84" t="str">
        <f t="shared" si="129"/>
        <v/>
      </c>
      <c r="P2674" s="107"/>
      <c r="Q2674" s="87" t="s">
        <v>79</v>
      </c>
      <c r="R2674" s="87"/>
      <c r="S2674" s="87"/>
      <c r="T2674" s="87"/>
      <c r="U2674" s="87"/>
      <c r="V2674" s="86" t="s">
        <v>79</v>
      </c>
      <c r="W2674" s="75"/>
      <c r="X2674" s="102" t="s">
        <v>79</v>
      </c>
      <c r="Y2674" s="63" t="str">
        <f>IFERROR(IF(VLOOKUP(X2674,Listor!$T$6:$U$7,2,FALSE)&lt;O2674,TRUE),"")</f>
        <v/>
      </c>
      <c r="Z2674" s="87"/>
      <c r="AA2674" s="104"/>
    </row>
    <row r="2675" spans="2:27" x14ac:dyDescent="0.25">
      <c r="B2675" s="68" t="s">
        <v>68</v>
      </c>
      <c r="C2675" s="80" t="str">
        <f>IFERROR(VLOOKUP(B2675,Listor!$A$6:$B$62,2,FALSE),"")</f>
        <v/>
      </c>
      <c r="D2675" s="80" t="str">
        <f>IFERROR(VLOOKUP(B2675,Listor!$A$6:$C$62,3,FALSE),"")</f>
        <v/>
      </c>
      <c r="E2675" s="110" t="s">
        <v>79</v>
      </c>
      <c r="F2675" s="66"/>
      <c r="G2675" s="35" t="str">
        <f>IFERROR(VLOOKUP(B2675,Listor!$A$6:$G$62,7,FALSE),"")</f>
        <v/>
      </c>
      <c r="H2675" s="63" t="str">
        <f>IFERROR(VLOOKUP(B2675,Listor!$N$6:$O$47,2,FALSE),"")</f>
        <v/>
      </c>
      <c r="I2675" s="63" t="str">
        <f t="shared" si="127"/>
        <v/>
      </c>
      <c r="J2675" s="96" t="str">
        <f>IFERROR(VLOOKUP(B2675,Listor!$N$6:$P$47,3,FALSE)*I2675,"")</f>
        <v/>
      </c>
      <c r="K2675" s="81"/>
      <c r="L2675" s="88" t="str">
        <f>IFERROR((VLOOKUP(B2675,Listor!$N$6:$P$47,3,FALSE)*Biologiska!K2675)+(VLOOKUP(B2675,Listor!$N$6:$Q$47,4,FALSE)),"")</f>
        <v/>
      </c>
      <c r="M2675" s="63" t="str">
        <f t="shared" si="128"/>
        <v/>
      </c>
      <c r="N2675" s="75"/>
      <c r="O2675" s="84" t="str">
        <f t="shared" si="129"/>
        <v/>
      </c>
      <c r="P2675" s="107"/>
      <c r="Q2675" s="87" t="s">
        <v>79</v>
      </c>
      <c r="R2675" s="87"/>
      <c r="S2675" s="87"/>
      <c r="T2675" s="87"/>
      <c r="U2675" s="87"/>
      <c r="V2675" s="86" t="s">
        <v>79</v>
      </c>
      <c r="W2675" s="75"/>
      <c r="X2675" s="102" t="s">
        <v>79</v>
      </c>
      <c r="Y2675" s="63" t="str">
        <f>IFERROR(IF(VLOOKUP(X2675,Listor!$T$6:$U$7,2,FALSE)&lt;O2675,TRUE),"")</f>
        <v/>
      </c>
      <c r="Z2675" s="87"/>
      <c r="AA2675" s="104"/>
    </row>
    <row r="2676" spans="2:27" x14ac:dyDescent="0.25">
      <c r="B2676" s="68" t="s">
        <v>68</v>
      </c>
      <c r="C2676" s="80" t="str">
        <f>IFERROR(VLOOKUP(B2676,Listor!$A$6:$B$62,2,FALSE),"")</f>
        <v/>
      </c>
      <c r="D2676" s="80" t="str">
        <f>IFERROR(VLOOKUP(B2676,Listor!$A$6:$C$62,3,FALSE),"")</f>
        <v/>
      </c>
      <c r="E2676" s="110" t="s">
        <v>79</v>
      </c>
      <c r="F2676" s="66"/>
      <c r="G2676" s="35" t="str">
        <f>IFERROR(VLOOKUP(B2676,Listor!$A$6:$G$62,7,FALSE),"")</f>
        <v/>
      </c>
      <c r="H2676" s="63" t="str">
        <f>IFERROR(VLOOKUP(B2676,Listor!$N$6:$O$47,2,FALSE),"")</f>
        <v/>
      </c>
      <c r="I2676" s="63" t="str">
        <f t="shared" si="127"/>
        <v/>
      </c>
      <c r="J2676" s="96" t="str">
        <f>IFERROR(VLOOKUP(B2676,Listor!$N$6:$P$47,3,FALSE)*I2676,"")</f>
        <v/>
      </c>
      <c r="K2676" s="81"/>
      <c r="L2676" s="88" t="str">
        <f>IFERROR((VLOOKUP(B2676,Listor!$N$6:$P$47,3,FALSE)*Biologiska!K2676)+(VLOOKUP(B2676,Listor!$N$6:$Q$47,4,FALSE)),"")</f>
        <v/>
      </c>
      <c r="M2676" s="63" t="str">
        <f t="shared" si="128"/>
        <v/>
      </c>
      <c r="N2676" s="75"/>
      <c r="O2676" s="84" t="str">
        <f t="shared" si="129"/>
        <v/>
      </c>
      <c r="P2676" s="107"/>
      <c r="Q2676" s="87" t="s">
        <v>79</v>
      </c>
      <c r="R2676" s="87"/>
      <c r="S2676" s="87"/>
      <c r="T2676" s="87"/>
      <c r="U2676" s="87"/>
      <c r="V2676" s="86" t="s">
        <v>79</v>
      </c>
      <c r="W2676" s="75"/>
      <c r="X2676" s="102" t="s">
        <v>79</v>
      </c>
      <c r="Y2676" s="63" t="str">
        <f>IFERROR(IF(VLOOKUP(X2676,Listor!$T$6:$U$7,2,FALSE)&lt;O2676,TRUE),"")</f>
        <v/>
      </c>
      <c r="Z2676" s="87"/>
      <c r="AA2676" s="104"/>
    </row>
    <row r="2677" spans="2:27" x14ac:dyDescent="0.25">
      <c r="B2677" s="68" t="s">
        <v>68</v>
      </c>
      <c r="C2677" s="80" t="str">
        <f>IFERROR(VLOOKUP(B2677,Listor!$A$6:$B$62,2,FALSE),"")</f>
        <v/>
      </c>
      <c r="D2677" s="80" t="str">
        <f>IFERROR(VLOOKUP(B2677,Listor!$A$6:$C$62,3,FALSE),"")</f>
        <v/>
      </c>
      <c r="E2677" s="110" t="s">
        <v>79</v>
      </c>
      <c r="F2677" s="66"/>
      <c r="G2677" s="35" t="str">
        <f>IFERROR(VLOOKUP(B2677,Listor!$A$6:$G$62,7,FALSE),"")</f>
        <v/>
      </c>
      <c r="H2677" s="63" t="str">
        <f>IFERROR(VLOOKUP(B2677,Listor!$N$6:$O$47,2,FALSE),"")</f>
        <v/>
      </c>
      <c r="I2677" s="63" t="str">
        <f t="shared" si="127"/>
        <v/>
      </c>
      <c r="J2677" s="96" t="str">
        <f>IFERROR(VLOOKUP(B2677,Listor!$N$6:$P$47,3,FALSE)*I2677,"")</f>
        <v/>
      </c>
      <c r="K2677" s="81"/>
      <c r="L2677" s="88" t="str">
        <f>IFERROR((VLOOKUP(B2677,Listor!$N$6:$P$47,3,FALSE)*Biologiska!K2677)+(VLOOKUP(B2677,Listor!$N$6:$Q$47,4,FALSE)),"")</f>
        <v/>
      </c>
      <c r="M2677" s="63" t="str">
        <f t="shared" si="128"/>
        <v/>
      </c>
      <c r="N2677" s="75"/>
      <c r="O2677" s="84" t="str">
        <f t="shared" si="129"/>
        <v/>
      </c>
      <c r="P2677" s="107"/>
      <c r="Q2677" s="87" t="s">
        <v>79</v>
      </c>
      <c r="R2677" s="87"/>
      <c r="S2677" s="87"/>
      <c r="T2677" s="87"/>
      <c r="U2677" s="87"/>
      <c r="V2677" s="86" t="s">
        <v>79</v>
      </c>
      <c r="W2677" s="75"/>
      <c r="X2677" s="102" t="s">
        <v>79</v>
      </c>
      <c r="Y2677" s="63" t="str">
        <f>IFERROR(IF(VLOOKUP(X2677,Listor!$T$6:$U$7,2,FALSE)&lt;O2677,TRUE),"")</f>
        <v/>
      </c>
      <c r="Z2677" s="87"/>
      <c r="AA2677" s="104"/>
    </row>
    <row r="2678" spans="2:27" x14ac:dyDescent="0.25">
      <c r="B2678" s="68" t="s">
        <v>68</v>
      </c>
      <c r="C2678" s="80" t="str">
        <f>IFERROR(VLOOKUP(B2678,Listor!$A$6:$B$62,2,FALSE),"")</f>
        <v/>
      </c>
      <c r="D2678" s="80" t="str">
        <f>IFERROR(VLOOKUP(B2678,Listor!$A$6:$C$62,3,FALSE),"")</f>
        <v/>
      </c>
      <c r="E2678" s="110" t="s">
        <v>79</v>
      </c>
      <c r="F2678" s="66"/>
      <c r="G2678" s="35" t="str">
        <f>IFERROR(VLOOKUP(B2678,Listor!$A$6:$G$62,7,FALSE),"")</f>
        <v/>
      </c>
      <c r="H2678" s="63" t="str">
        <f>IFERROR(VLOOKUP(B2678,Listor!$N$6:$O$47,2,FALSE),"")</f>
        <v/>
      </c>
      <c r="I2678" s="63" t="str">
        <f t="shared" si="127"/>
        <v/>
      </c>
      <c r="J2678" s="96" t="str">
        <f>IFERROR(VLOOKUP(B2678,Listor!$N$6:$P$47,3,FALSE)*I2678,"")</f>
        <v/>
      </c>
      <c r="K2678" s="81"/>
      <c r="L2678" s="88" t="str">
        <f>IFERROR((VLOOKUP(B2678,Listor!$N$6:$P$47,3,FALSE)*Biologiska!K2678)+(VLOOKUP(B2678,Listor!$N$6:$Q$47,4,FALSE)),"")</f>
        <v/>
      </c>
      <c r="M2678" s="63" t="str">
        <f t="shared" si="128"/>
        <v/>
      </c>
      <c r="N2678" s="75"/>
      <c r="O2678" s="84" t="str">
        <f t="shared" si="129"/>
        <v/>
      </c>
      <c r="P2678" s="107"/>
      <c r="Q2678" s="87" t="s">
        <v>79</v>
      </c>
      <c r="R2678" s="87"/>
      <c r="S2678" s="87"/>
      <c r="T2678" s="87"/>
      <c r="U2678" s="87"/>
      <c r="V2678" s="86" t="s">
        <v>79</v>
      </c>
      <c r="W2678" s="75"/>
      <c r="X2678" s="102" t="s">
        <v>79</v>
      </c>
      <c r="Y2678" s="63" t="str">
        <f>IFERROR(IF(VLOOKUP(X2678,Listor!$T$6:$U$7,2,FALSE)&lt;O2678,TRUE),"")</f>
        <v/>
      </c>
      <c r="Z2678" s="87"/>
      <c r="AA2678" s="104"/>
    </row>
    <row r="2679" spans="2:27" x14ac:dyDescent="0.25">
      <c r="B2679" s="68" t="s">
        <v>68</v>
      </c>
      <c r="C2679" s="80" t="str">
        <f>IFERROR(VLOOKUP(B2679,Listor!$A$6:$B$62,2,FALSE),"")</f>
        <v/>
      </c>
      <c r="D2679" s="80" t="str">
        <f>IFERROR(VLOOKUP(B2679,Listor!$A$6:$C$62,3,FALSE),"")</f>
        <v/>
      </c>
      <c r="E2679" s="110" t="s">
        <v>79</v>
      </c>
      <c r="F2679" s="66"/>
      <c r="G2679" s="35" t="str">
        <f>IFERROR(VLOOKUP(B2679,Listor!$A$6:$G$62,7,FALSE),"")</f>
        <v/>
      </c>
      <c r="H2679" s="63" t="str">
        <f>IFERROR(VLOOKUP(B2679,Listor!$N$6:$O$47,2,FALSE),"")</f>
        <v/>
      </c>
      <c r="I2679" s="63" t="str">
        <f t="shared" si="127"/>
        <v/>
      </c>
      <c r="J2679" s="96" t="str">
        <f>IFERROR(VLOOKUP(B2679,Listor!$N$6:$P$47,3,FALSE)*I2679,"")</f>
        <v/>
      </c>
      <c r="K2679" s="81"/>
      <c r="L2679" s="88" t="str">
        <f>IFERROR((VLOOKUP(B2679,Listor!$N$6:$P$47,3,FALSE)*Biologiska!K2679)+(VLOOKUP(B2679,Listor!$N$6:$Q$47,4,FALSE)),"")</f>
        <v/>
      </c>
      <c r="M2679" s="63" t="str">
        <f t="shared" si="128"/>
        <v/>
      </c>
      <c r="N2679" s="75"/>
      <c r="O2679" s="84" t="str">
        <f t="shared" si="129"/>
        <v/>
      </c>
      <c r="P2679" s="107"/>
      <c r="Q2679" s="87" t="s">
        <v>79</v>
      </c>
      <c r="R2679" s="87"/>
      <c r="S2679" s="87"/>
      <c r="T2679" s="87"/>
      <c r="U2679" s="87"/>
      <c r="V2679" s="86" t="s">
        <v>79</v>
      </c>
      <c r="W2679" s="75"/>
      <c r="X2679" s="102" t="s">
        <v>79</v>
      </c>
      <c r="Y2679" s="63" t="str">
        <f>IFERROR(IF(VLOOKUP(X2679,Listor!$T$6:$U$7,2,FALSE)&lt;O2679,TRUE),"")</f>
        <v/>
      </c>
      <c r="Z2679" s="87"/>
      <c r="AA2679" s="104"/>
    </row>
    <row r="2680" spans="2:27" x14ac:dyDescent="0.25">
      <c r="B2680" s="68" t="s">
        <v>68</v>
      </c>
      <c r="C2680" s="80" t="str">
        <f>IFERROR(VLOOKUP(B2680,Listor!$A$6:$B$62,2,FALSE),"")</f>
        <v/>
      </c>
      <c r="D2680" s="80" t="str">
        <f>IFERROR(VLOOKUP(B2680,Listor!$A$6:$C$62,3,FALSE),"")</f>
        <v/>
      </c>
      <c r="E2680" s="110" t="s">
        <v>79</v>
      </c>
      <c r="F2680" s="66"/>
      <c r="G2680" s="35" t="str">
        <f>IFERROR(VLOOKUP(B2680,Listor!$A$6:$G$62,7,FALSE),"")</f>
        <v/>
      </c>
      <c r="H2680" s="63" t="str">
        <f>IFERROR(VLOOKUP(B2680,Listor!$N$6:$O$47,2,FALSE),"")</f>
        <v/>
      </c>
      <c r="I2680" s="63" t="str">
        <f t="shared" si="127"/>
        <v/>
      </c>
      <c r="J2680" s="96" t="str">
        <f>IFERROR(VLOOKUP(B2680,Listor!$N$6:$P$47,3,FALSE)*I2680,"")</f>
        <v/>
      </c>
      <c r="K2680" s="81"/>
      <c r="L2680" s="88" t="str">
        <f>IFERROR((VLOOKUP(B2680,Listor!$N$6:$P$47,3,FALSE)*Biologiska!K2680)+(VLOOKUP(B2680,Listor!$N$6:$Q$47,4,FALSE)),"")</f>
        <v/>
      </c>
      <c r="M2680" s="63" t="str">
        <f t="shared" si="128"/>
        <v/>
      </c>
      <c r="N2680" s="75"/>
      <c r="O2680" s="84" t="str">
        <f t="shared" si="129"/>
        <v/>
      </c>
      <c r="P2680" s="107"/>
      <c r="Q2680" s="87" t="s">
        <v>79</v>
      </c>
      <c r="R2680" s="87"/>
      <c r="S2680" s="87"/>
      <c r="T2680" s="87"/>
      <c r="U2680" s="87"/>
      <c r="V2680" s="86" t="s">
        <v>79</v>
      </c>
      <c r="W2680" s="75"/>
      <c r="X2680" s="102" t="s">
        <v>79</v>
      </c>
      <c r="Y2680" s="63" t="str">
        <f>IFERROR(IF(VLOOKUP(X2680,Listor!$T$6:$U$7,2,FALSE)&lt;O2680,TRUE),"")</f>
        <v/>
      </c>
      <c r="Z2680" s="87"/>
      <c r="AA2680" s="104"/>
    </row>
    <row r="2681" spans="2:27" x14ac:dyDescent="0.25">
      <c r="B2681" s="68" t="s">
        <v>68</v>
      </c>
      <c r="C2681" s="80" t="str">
        <f>IFERROR(VLOOKUP(B2681,Listor!$A$6:$B$62,2,FALSE),"")</f>
        <v/>
      </c>
      <c r="D2681" s="80" t="str">
        <f>IFERROR(VLOOKUP(B2681,Listor!$A$6:$C$62,3,FALSE),"")</f>
        <v/>
      </c>
      <c r="E2681" s="110" t="s">
        <v>79</v>
      </c>
      <c r="F2681" s="66"/>
      <c r="G2681" s="35" t="str">
        <f>IFERROR(VLOOKUP(B2681,Listor!$A$6:$G$62,7,FALSE),"")</f>
        <v/>
      </c>
      <c r="H2681" s="63" t="str">
        <f>IFERROR(VLOOKUP(B2681,Listor!$N$6:$O$47,2,FALSE),"")</f>
        <v/>
      </c>
      <c r="I2681" s="63" t="str">
        <f t="shared" si="127"/>
        <v/>
      </c>
      <c r="J2681" s="96" t="str">
        <f>IFERROR(VLOOKUP(B2681,Listor!$N$6:$P$47,3,FALSE)*I2681,"")</f>
        <v/>
      </c>
      <c r="K2681" s="81"/>
      <c r="L2681" s="88" t="str">
        <f>IFERROR((VLOOKUP(B2681,Listor!$N$6:$P$47,3,FALSE)*Biologiska!K2681)+(VLOOKUP(B2681,Listor!$N$6:$Q$47,4,FALSE)),"")</f>
        <v/>
      </c>
      <c r="M2681" s="63" t="str">
        <f t="shared" si="128"/>
        <v/>
      </c>
      <c r="N2681" s="75"/>
      <c r="O2681" s="84" t="str">
        <f t="shared" si="129"/>
        <v/>
      </c>
      <c r="P2681" s="107"/>
      <c r="Q2681" s="87" t="s">
        <v>79</v>
      </c>
      <c r="R2681" s="87"/>
      <c r="S2681" s="87"/>
      <c r="T2681" s="87"/>
      <c r="U2681" s="87"/>
      <c r="V2681" s="86" t="s">
        <v>79</v>
      </c>
      <c r="W2681" s="75"/>
      <c r="X2681" s="102" t="s">
        <v>79</v>
      </c>
      <c r="Y2681" s="63" t="str">
        <f>IFERROR(IF(VLOOKUP(X2681,Listor!$T$6:$U$7,2,FALSE)&lt;O2681,TRUE),"")</f>
        <v/>
      </c>
      <c r="Z2681" s="87"/>
      <c r="AA2681" s="104"/>
    </row>
    <row r="2682" spans="2:27" x14ac:dyDescent="0.25">
      <c r="B2682" s="68" t="s">
        <v>68</v>
      </c>
      <c r="C2682" s="80" t="str">
        <f>IFERROR(VLOOKUP(B2682,Listor!$A$6:$B$62,2,FALSE),"")</f>
        <v/>
      </c>
      <c r="D2682" s="80" t="str">
        <f>IFERROR(VLOOKUP(B2682,Listor!$A$6:$C$62,3,FALSE),"")</f>
        <v/>
      </c>
      <c r="E2682" s="110" t="s">
        <v>79</v>
      </c>
      <c r="F2682" s="66"/>
      <c r="G2682" s="35" t="str">
        <f>IFERROR(VLOOKUP(B2682,Listor!$A$6:$G$62,7,FALSE),"")</f>
        <v/>
      </c>
      <c r="H2682" s="63" t="str">
        <f>IFERROR(VLOOKUP(B2682,Listor!$N$6:$O$47,2,FALSE),"")</f>
        <v/>
      </c>
      <c r="I2682" s="63" t="str">
        <f t="shared" si="127"/>
        <v/>
      </c>
      <c r="J2682" s="96" t="str">
        <f>IFERROR(VLOOKUP(B2682,Listor!$N$6:$P$47,3,FALSE)*I2682,"")</f>
        <v/>
      </c>
      <c r="K2682" s="81"/>
      <c r="L2682" s="88" t="str">
        <f>IFERROR((VLOOKUP(B2682,Listor!$N$6:$P$47,3,FALSE)*Biologiska!K2682)+(VLOOKUP(B2682,Listor!$N$6:$Q$47,4,FALSE)),"")</f>
        <v/>
      </c>
      <c r="M2682" s="63" t="str">
        <f t="shared" si="128"/>
        <v/>
      </c>
      <c r="N2682" s="75"/>
      <c r="O2682" s="84" t="str">
        <f t="shared" si="129"/>
        <v/>
      </c>
      <c r="P2682" s="107"/>
      <c r="Q2682" s="87" t="s">
        <v>79</v>
      </c>
      <c r="R2682" s="87"/>
      <c r="S2682" s="87"/>
      <c r="T2682" s="87"/>
      <c r="U2682" s="87"/>
      <c r="V2682" s="86" t="s">
        <v>79</v>
      </c>
      <c r="W2682" s="75"/>
      <c r="X2682" s="102" t="s">
        <v>79</v>
      </c>
      <c r="Y2682" s="63" t="str">
        <f>IFERROR(IF(VLOOKUP(X2682,Listor!$T$6:$U$7,2,FALSE)&lt;O2682,TRUE),"")</f>
        <v/>
      </c>
      <c r="Z2682" s="87"/>
      <c r="AA2682" s="104"/>
    </row>
    <row r="2683" spans="2:27" x14ac:dyDescent="0.25">
      <c r="B2683" s="68" t="s">
        <v>68</v>
      </c>
      <c r="C2683" s="80" t="str">
        <f>IFERROR(VLOOKUP(B2683,Listor!$A$6:$B$62,2,FALSE),"")</f>
        <v/>
      </c>
      <c r="D2683" s="80" t="str">
        <f>IFERROR(VLOOKUP(B2683,Listor!$A$6:$C$62,3,FALSE),"")</f>
        <v/>
      </c>
      <c r="E2683" s="110" t="s">
        <v>79</v>
      </c>
      <c r="F2683" s="66"/>
      <c r="G2683" s="35" t="str">
        <f>IFERROR(VLOOKUP(B2683,Listor!$A$6:$G$62,7,FALSE),"")</f>
        <v/>
      </c>
      <c r="H2683" s="63" t="str">
        <f>IFERROR(VLOOKUP(B2683,Listor!$N$6:$O$47,2,FALSE),"")</f>
        <v/>
      </c>
      <c r="I2683" s="63" t="str">
        <f t="shared" si="127"/>
        <v/>
      </c>
      <c r="J2683" s="96" t="str">
        <f>IFERROR(VLOOKUP(B2683,Listor!$N$6:$P$47,3,FALSE)*I2683,"")</f>
        <v/>
      </c>
      <c r="K2683" s="81"/>
      <c r="L2683" s="88" t="str">
        <f>IFERROR((VLOOKUP(B2683,Listor!$N$6:$P$47,3,FALSE)*Biologiska!K2683)+(VLOOKUP(B2683,Listor!$N$6:$Q$47,4,FALSE)),"")</f>
        <v/>
      </c>
      <c r="M2683" s="63" t="str">
        <f t="shared" si="128"/>
        <v/>
      </c>
      <c r="N2683" s="75"/>
      <c r="O2683" s="84" t="str">
        <f t="shared" si="129"/>
        <v/>
      </c>
      <c r="P2683" s="107"/>
      <c r="Q2683" s="87" t="s">
        <v>79</v>
      </c>
      <c r="R2683" s="87"/>
      <c r="S2683" s="87"/>
      <c r="T2683" s="87"/>
      <c r="U2683" s="87"/>
      <c r="V2683" s="86" t="s">
        <v>79</v>
      </c>
      <c r="W2683" s="75"/>
      <c r="X2683" s="102" t="s">
        <v>79</v>
      </c>
      <c r="Y2683" s="63" t="str">
        <f>IFERROR(IF(VLOOKUP(X2683,Listor!$T$6:$U$7,2,FALSE)&lt;O2683,TRUE),"")</f>
        <v/>
      </c>
      <c r="Z2683" s="87"/>
      <c r="AA2683" s="104"/>
    </row>
    <row r="2684" spans="2:27" x14ac:dyDescent="0.25">
      <c r="B2684" s="68" t="s">
        <v>68</v>
      </c>
      <c r="C2684" s="80" t="str">
        <f>IFERROR(VLOOKUP(B2684,Listor!$A$6:$B$62,2,FALSE),"")</f>
        <v/>
      </c>
      <c r="D2684" s="80" t="str">
        <f>IFERROR(VLOOKUP(B2684,Listor!$A$6:$C$62,3,FALSE),"")</f>
        <v/>
      </c>
      <c r="E2684" s="110" t="s">
        <v>79</v>
      </c>
      <c r="F2684" s="66"/>
      <c r="G2684" s="35" t="str">
        <f>IFERROR(VLOOKUP(B2684,Listor!$A$6:$G$62,7,FALSE),"")</f>
        <v/>
      </c>
      <c r="H2684" s="63" t="str">
        <f>IFERROR(VLOOKUP(B2684,Listor!$N$6:$O$47,2,FALSE),"")</f>
        <v/>
      </c>
      <c r="I2684" s="63" t="str">
        <f t="shared" si="127"/>
        <v/>
      </c>
      <c r="J2684" s="96" t="str">
        <f>IFERROR(VLOOKUP(B2684,Listor!$N$6:$P$47,3,FALSE)*I2684,"")</f>
        <v/>
      </c>
      <c r="K2684" s="81"/>
      <c r="L2684" s="88" t="str">
        <f>IFERROR((VLOOKUP(B2684,Listor!$N$6:$P$47,3,FALSE)*Biologiska!K2684)+(VLOOKUP(B2684,Listor!$N$6:$Q$47,4,FALSE)),"")</f>
        <v/>
      </c>
      <c r="M2684" s="63" t="str">
        <f t="shared" si="128"/>
        <v/>
      </c>
      <c r="N2684" s="75"/>
      <c r="O2684" s="84" t="str">
        <f t="shared" si="129"/>
        <v/>
      </c>
      <c r="P2684" s="107"/>
      <c r="Q2684" s="87" t="s">
        <v>79</v>
      </c>
      <c r="R2684" s="87"/>
      <c r="S2684" s="87"/>
      <c r="T2684" s="87"/>
      <c r="U2684" s="87"/>
      <c r="V2684" s="86" t="s">
        <v>79</v>
      </c>
      <c r="W2684" s="75"/>
      <c r="X2684" s="102" t="s">
        <v>79</v>
      </c>
      <c r="Y2684" s="63" t="str">
        <f>IFERROR(IF(VLOOKUP(X2684,Listor!$T$6:$U$7,2,FALSE)&lt;O2684,TRUE),"")</f>
        <v/>
      </c>
      <c r="Z2684" s="87"/>
      <c r="AA2684" s="104"/>
    </row>
    <row r="2685" spans="2:27" x14ac:dyDescent="0.25">
      <c r="B2685" s="68" t="s">
        <v>68</v>
      </c>
      <c r="C2685" s="80" t="str">
        <f>IFERROR(VLOOKUP(B2685,Listor!$A$6:$B$62,2,FALSE),"")</f>
        <v/>
      </c>
      <c r="D2685" s="80" t="str">
        <f>IFERROR(VLOOKUP(B2685,Listor!$A$6:$C$62,3,FALSE),"")</f>
        <v/>
      </c>
      <c r="E2685" s="110" t="s">
        <v>79</v>
      </c>
      <c r="F2685" s="66"/>
      <c r="G2685" s="35" t="str">
        <f>IFERROR(VLOOKUP(B2685,Listor!$A$6:$G$62,7,FALSE),"")</f>
        <v/>
      </c>
      <c r="H2685" s="63" t="str">
        <f>IFERROR(VLOOKUP(B2685,Listor!$N$6:$O$47,2,FALSE),"")</f>
        <v/>
      </c>
      <c r="I2685" s="63" t="str">
        <f t="shared" si="127"/>
        <v/>
      </c>
      <c r="J2685" s="96" t="str">
        <f>IFERROR(VLOOKUP(B2685,Listor!$N$6:$P$47,3,FALSE)*I2685,"")</f>
        <v/>
      </c>
      <c r="K2685" s="81"/>
      <c r="L2685" s="88" t="str">
        <f>IFERROR((VLOOKUP(B2685,Listor!$N$6:$P$47,3,FALSE)*Biologiska!K2685)+(VLOOKUP(B2685,Listor!$N$6:$Q$47,4,FALSE)),"")</f>
        <v/>
      </c>
      <c r="M2685" s="63" t="str">
        <f t="shared" si="128"/>
        <v/>
      </c>
      <c r="N2685" s="75"/>
      <c r="O2685" s="84" t="str">
        <f t="shared" si="129"/>
        <v/>
      </c>
      <c r="P2685" s="107"/>
      <c r="Q2685" s="87" t="s">
        <v>79</v>
      </c>
      <c r="R2685" s="87"/>
      <c r="S2685" s="87"/>
      <c r="T2685" s="87"/>
      <c r="U2685" s="87"/>
      <c r="V2685" s="86" t="s">
        <v>79</v>
      </c>
      <c r="W2685" s="75"/>
      <c r="X2685" s="102" t="s">
        <v>79</v>
      </c>
      <c r="Y2685" s="63" t="str">
        <f>IFERROR(IF(VLOOKUP(X2685,Listor!$T$6:$U$7,2,FALSE)&lt;O2685,TRUE),"")</f>
        <v/>
      </c>
      <c r="Z2685" s="87"/>
      <c r="AA2685" s="104"/>
    </row>
    <row r="2686" spans="2:27" x14ac:dyDescent="0.25">
      <c r="B2686" s="68" t="s">
        <v>68</v>
      </c>
      <c r="C2686" s="80" t="str">
        <f>IFERROR(VLOOKUP(B2686,Listor!$A$6:$B$62,2,FALSE),"")</f>
        <v/>
      </c>
      <c r="D2686" s="80" t="str">
        <f>IFERROR(VLOOKUP(B2686,Listor!$A$6:$C$62,3,FALSE),"")</f>
        <v/>
      </c>
      <c r="E2686" s="110" t="s">
        <v>79</v>
      </c>
      <c r="F2686" s="66"/>
      <c r="G2686" s="35" t="str">
        <f>IFERROR(VLOOKUP(B2686,Listor!$A$6:$G$62,7,FALSE),"")</f>
        <v/>
      </c>
      <c r="H2686" s="63" t="str">
        <f>IFERROR(VLOOKUP(B2686,Listor!$N$6:$O$47,2,FALSE),"")</f>
        <v/>
      </c>
      <c r="I2686" s="63" t="str">
        <f t="shared" si="127"/>
        <v/>
      </c>
      <c r="J2686" s="96" t="str">
        <f>IFERROR(VLOOKUP(B2686,Listor!$N$6:$P$47,3,FALSE)*I2686,"")</f>
        <v/>
      </c>
      <c r="K2686" s="81"/>
      <c r="L2686" s="88" t="str">
        <f>IFERROR((VLOOKUP(B2686,Listor!$N$6:$P$47,3,FALSE)*Biologiska!K2686)+(VLOOKUP(B2686,Listor!$N$6:$Q$47,4,FALSE)),"")</f>
        <v/>
      </c>
      <c r="M2686" s="63" t="str">
        <f t="shared" si="128"/>
        <v/>
      </c>
      <c r="N2686" s="75"/>
      <c r="O2686" s="84" t="str">
        <f t="shared" si="129"/>
        <v/>
      </c>
      <c r="P2686" s="107"/>
      <c r="Q2686" s="87" t="s">
        <v>79</v>
      </c>
      <c r="R2686" s="87"/>
      <c r="S2686" s="87"/>
      <c r="T2686" s="87"/>
      <c r="U2686" s="87"/>
      <c r="V2686" s="86" t="s">
        <v>79</v>
      </c>
      <c r="W2686" s="75"/>
      <c r="X2686" s="102" t="s">
        <v>79</v>
      </c>
      <c r="Y2686" s="63" t="str">
        <f>IFERROR(IF(VLOOKUP(X2686,Listor!$T$6:$U$7,2,FALSE)&lt;O2686,TRUE),"")</f>
        <v/>
      </c>
      <c r="Z2686" s="87"/>
      <c r="AA2686" s="104"/>
    </row>
    <row r="2687" spans="2:27" x14ac:dyDescent="0.25">
      <c r="B2687" s="68" t="s">
        <v>68</v>
      </c>
      <c r="C2687" s="80" t="str">
        <f>IFERROR(VLOOKUP(B2687,Listor!$A$6:$B$62,2,FALSE),"")</f>
        <v/>
      </c>
      <c r="D2687" s="80" t="str">
        <f>IFERROR(VLOOKUP(B2687,Listor!$A$6:$C$62,3,FALSE),"")</f>
        <v/>
      </c>
      <c r="E2687" s="110" t="s">
        <v>79</v>
      </c>
      <c r="F2687" s="66"/>
      <c r="G2687" s="35" t="str">
        <f>IFERROR(VLOOKUP(B2687,Listor!$A$6:$G$62,7,FALSE),"")</f>
        <v/>
      </c>
      <c r="H2687" s="63" t="str">
        <f>IFERROR(VLOOKUP(B2687,Listor!$N$6:$O$47,2,FALSE),"")</f>
        <v/>
      </c>
      <c r="I2687" s="63" t="str">
        <f t="shared" si="127"/>
        <v/>
      </c>
      <c r="J2687" s="96" t="str">
        <f>IFERROR(VLOOKUP(B2687,Listor!$N$6:$P$47,3,FALSE)*I2687,"")</f>
        <v/>
      </c>
      <c r="K2687" s="81"/>
      <c r="L2687" s="88" t="str">
        <f>IFERROR((VLOOKUP(B2687,Listor!$N$6:$P$47,3,FALSE)*Biologiska!K2687)+(VLOOKUP(B2687,Listor!$N$6:$Q$47,4,FALSE)),"")</f>
        <v/>
      </c>
      <c r="M2687" s="63" t="str">
        <f t="shared" si="128"/>
        <v/>
      </c>
      <c r="N2687" s="75"/>
      <c r="O2687" s="84" t="str">
        <f t="shared" si="129"/>
        <v/>
      </c>
      <c r="P2687" s="107"/>
      <c r="Q2687" s="87" t="s">
        <v>79</v>
      </c>
      <c r="R2687" s="87"/>
      <c r="S2687" s="87"/>
      <c r="T2687" s="87"/>
      <c r="U2687" s="87"/>
      <c r="V2687" s="86" t="s">
        <v>79</v>
      </c>
      <c r="W2687" s="75"/>
      <c r="X2687" s="102" t="s">
        <v>79</v>
      </c>
      <c r="Y2687" s="63" t="str">
        <f>IFERROR(IF(VLOOKUP(X2687,Listor!$T$6:$U$7,2,FALSE)&lt;O2687,TRUE),"")</f>
        <v/>
      </c>
      <c r="Z2687" s="87"/>
      <c r="AA2687" s="104"/>
    </row>
    <row r="2688" spans="2:27" x14ac:dyDescent="0.25">
      <c r="B2688" s="68" t="s">
        <v>68</v>
      </c>
      <c r="C2688" s="80" t="str">
        <f>IFERROR(VLOOKUP(B2688,Listor!$A$6:$B$62,2,FALSE),"")</f>
        <v/>
      </c>
      <c r="D2688" s="80" t="str">
        <f>IFERROR(VLOOKUP(B2688,Listor!$A$6:$C$62,3,FALSE),"")</f>
        <v/>
      </c>
      <c r="E2688" s="110" t="s">
        <v>79</v>
      </c>
      <c r="F2688" s="66"/>
      <c r="G2688" s="35" t="str">
        <f>IFERROR(VLOOKUP(B2688,Listor!$A$6:$G$62,7,FALSE),"")</f>
        <v/>
      </c>
      <c r="H2688" s="63" t="str">
        <f>IFERROR(VLOOKUP(B2688,Listor!$N$6:$O$47,2,FALSE),"")</f>
        <v/>
      </c>
      <c r="I2688" s="63" t="str">
        <f t="shared" si="127"/>
        <v/>
      </c>
      <c r="J2688" s="96" t="str">
        <f>IFERROR(VLOOKUP(B2688,Listor!$N$6:$P$47,3,FALSE)*I2688,"")</f>
        <v/>
      </c>
      <c r="K2688" s="81"/>
      <c r="L2688" s="88" t="str">
        <f>IFERROR((VLOOKUP(B2688,Listor!$N$6:$P$47,3,FALSE)*Biologiska!K2688)+(VLOOKUP(B2688,Listor!$N$6:$Q$47,4,FALSE)),"")</f>
        <v/>
      </c>
      <c r="M2688" s="63" t="str">
        <f t="shared" si="128"/>
        <v/>
      </c>
      <c r="N2688" s="75"/>
      <c r="O2688" s="84" t="str">
        <f t="shared" si="129"/>
        <v/>
      </c>
      <c r="P2688" s="107"/>
      <c r="Q2688" s="87" t="s">
        <v>79</v>
      </c>
      <c r="R2688" s="87"/>
      <c r="S2688" s="87"/>
      <c r="T2688" s="87"/>
      <c r="U2688" s="87"/>
      <c r="V2688" s="86" t="s">
        <v>79</v>
      </c>
      <c r="W2688" s="75"/>
      <c r="X2688" s="102" t="s">
        <v>79</v>
      </c>
      <c r="Y2688" s="63" t="str">
        <f>IFERROR(IF(VLOOKUP(X2688,Listor!$T$6:$U$7,2,FALSE)&lt;O2688,TRUE),"")</f>
        <v/>
      </c>
      <c r="Z2688" s="87"/>
      <c r="AA2688" s="104"/>
    </row>
    <row r="2689" spans="2:27" x14ac:dyDescent="0.25">
      <c r="B2689" s="68" t="s">
        <v>68</v>
      </c>
      <c r="C2689" s="80" t="str">
        <f>IFERROR(VLOOKUP(B2689,Listor!$A$6:$B$62,2,FALSE),"")</f>
        <v/>
      </c>
      <c r="D2689" s="80" t="str">
        <f>IFERROR(VLOOKUP(B2689,Listor!$A$6:$C$62,3,FALSE),"")</f>
        <v/>
      </c>
      <c r="E2689" s="110" t="s">
        <v>79</v>
      </c>
      <c r="F2689" s="66"/>
      <c r="G2689" s="35" t="str">
        <f>IFERROR(VLOOKUP(B2689,Listor!$A$6:$G$62,7,FALSE),"")</f>
        <v/>
      </c>
      <c r="H2689" s="63" t="str">
        <f>IFERROR(VLOOKUP(B2689,Listor!$N$6:$O$47,2,FALSE),"")</f>
        <v/>
      </c>
      <c r="I2689" s="63" t="str">
        <f t="shared" si="127"/>
        <v/>
      </c>
      <c r="J2689" s="96" t="str">
        <f>IFERROR(VLOOKUP(B2689,Listor!$N$6:$P$47,3,FALSE)*I2689,"")</f>
        <v/>
      </c>
      <c r="K2689" s="81"/>
      <c r="L2689" s="88" t="str">
        <f>IFERROR((VLOOKUP(B2689,Listor!$N$6:$P$47,3,FALSE)*Biologiska!K2689)+(VLOOKUP(B2689,Listor!$N$6:$Q$47,4,FALSE)),"")</f>
        <v/>
      </c>
      <c r="M2689" s="63" t="str">
        <f t="shared" si="128"/>
        <v/>
      </c>
      <c r="N2689" s="75"/>
      <c r="O2689" s="84" t="str">
        <f t="shared" si="129"/>
        <v/>
      </c>
      <c r="P2689" s="107"/>
      <c r="Q2689" s="87" t="s">
        <v>79</v>
      </c>
      <c r="R2689" s="87"/>
      <c r="S2689" s="87"/>
      <c r="T2689" s="87"/>
      <c r="U2689" s="87"/>
      <c r="V2689" s="86" t="s">
        <v>79</v>
      </c>
      <c r="W2689" s="75"/>
      <c r="X2689" s="102" t="s">
        <v>79</v>
      </c>
      <c r="Y2689" s="63" t="str">
        <f>IFERROR(IF(VLOOKUP(X2689,Listor!$T$6:$U$7,2,FALSE)&lt;O2689,TRUE),"")</f>
        <v/>
      </c>
      <c r="Z2689" s="87"/>
      <c r="AA2689" s="104"/>
    </row>
    <row r="2690" spans="2:27" x14ac:dyDescent="0.25">
      <c r="B2690" s="68" t="s">
        <v>68</v>
      </c>
      <c r="C2690" s="80" t="str">
        <f>IFERROR(VLOOKUP(B2690,Listor!$A$6:$B$62,2,FALSE),"")</f>
        <v/>
      </c>
      <c r="D2690" s="80" t="str">
        <f>IFERROR(VLOOKUP(B2690,Listor!$A$6:$C$62,3,FALSE),"")</f>
        <v/>
      </c>
      <c r="E2690" s="110" t="s">
        <v>79</v>
      </c>
      <c r="F2690" s="66"/>
      <c r="G2690" s="35" t="str">
        <f>IFERROR(VLOOKUP(B2690,Listor!$A$6:$G$62,7,FALSE),"")</f>
        <v/>
      </c>
      <c r="H2690" s="63" t="str">
        <f>IFERROR(VLOOKUP(B2690,Listor!$N$6:$O$47,2,FALSE),"")</f>
        <v/>
      </c>
      <c r="I2690" s="63" t="str">
        <f t="shared" si="127"/>
        <v/>
      </c>
      <c r="J2690" s="96" t="str">
        <f>IFERROR(VLOOKUP(B2690,Listor!$N$6:$P$47,3,FALSE)*I2690,"")</f>
        <v/>
      </c>
      <c r="K2690" s="81"/>
      <c r="L2690" s="88" t="str">
        <f>IFERROR((VLOOKUP(B2690,Listor!$N$6:$P$47,3,FALSE)*Biologiska!K2690)+(VLOOKUP(B2690,Listor!$N$6:$Q$47,4,FALSE)),"")</f>
        <v/>
      </c>
      <c r="M2690" s="63" t="str">
        <f t="shared" si="128"/>
        <v/>
      </c>
      <c r="N2690" s="75"/>
      <c r="O2690" s="84" t="str">
        <f t="shared" si="129"/>
        <v/>
      </c>
      <c r="P2690" s="107"/>
      <c r="Q2690" s="87" t="s">
        <v>79</v>
      </c>
      <c r="R2690" s="87"/>
      <c r="S2690" s="87"/>
      <c r="T2690" s="87"/>
      <c r="U2690" s="87"/>
      <c r="V2690" s="86" t="s">
        <v>79</v>
      </c>
      <c r="W2690" s="75"/>
      <c r="X2690" s="102" t="s">
        <v>79</v>
      </c>
      <c r="Y2690" s="63" t="str">
        <f>IFERROR(IF(VLOOKUP(X2690,Listor!$T$6:$U$7,2,FALSE)&lt;O2690,TRUE),"")</f>
        <v/>
      </c>
      <c r="Z2690" s="87"/>
      <c r="AA2690" s="104"/>
    </row>
    <row r="2691" spans="2:27" x14ac:dyDescent="0.25">
      <c r="B2691" s="68" t="s">
        <v>68</v>
      </c>
      <c r="C2691" s="80" t="str">
        <f>IFERROR(VLOOKUP(B2691,Listor!$A$6:$B$62,2,FALSE),"")</f>
        <v/>
      </c>
      <c r="D2691" s="80" t="str">
        <f>IFERROR(VLOOKUP(B2691,Listor!$A$6:$C$62,3,FALSE),"")</f>
        <v/>
      </c>
      <c r="E2691" s="110" t="s">
        <v>79</v>
      </c>
      <c r="F2691" s="66"/>
      <c r="G2691" s="35" t="str">
        <f>IFERROR(VLOOKUP(B2691,Listor!$A$6:$G$62,7,FALSE),"")</f>
        <v/>
      </c>
      <c r="H2691" s="63" t="str">
        <f>IFERROR(VLOOKUP(B2691,Listor!$N$6:$O$47,2,FALSE),"")</f>
        <v/>
      </c>
      <c r="I2691" s="63" t="str">
        <f t="shared" si="127"/>
        <v/>
      </c>
      <c r="J2691" s="96" t="str">
        <f>IFERROR(VLOOKUP(B2691,Listor!$N$6:$P$47,3,FALSE)*I2691,"")</f>
        <v/>
      </c>
      <c r="K2691" s="81"/>
      <c r="L2691" s="88" t="str">
        <f>IFERROR((VLOOKUP(B2691,Listor!$N$6:$P$47,3,FALSE)*Biologiska!K2691)+(VLOOKUP(B2691,Listor!$N$6:$Q$47,4,FALSE)),"")</f>
        <v/>
      </c>
      <c r="M2691" s="63" t="str">
        <f t="shared" si="128"/>
        <v/>
      </c>
      <c r="N2691" s="75"/>
      <c r="O2691" s="84" t="str">
        <f t="shared" si="129"/>
        <v/>
      </c>
      <c r="P2691" s="107"/>
      <c r="Q2691" s="87" t="s">
        <v>79</v>
      </c>
      <c r="R2691" s="87"/>
      <c r="S2691" s="87"/>
      <c r="T2691" s="87"/>
      <c r="U2691" s="87"/>
      <c r="V2691" s="86" t="s">
        <v>79</v>
      </c>
      <c r="W2691" s="75"/>
      <c r="X2691" s="102" t="s">
        <v>79</v>
      </c>
      <c r="Y2691" s="63" t="str">
        <f>IFERROR(IF(VLOOKUP(X2691,Listor!$T$6:$U$7,2,FALSE)&lt;O2691,TRUE),"")</f>
        <v/>
      </c>
      <c r="Z2691" s="87"/>
      <c r="AA2691" s="104"/>
    </row>
    <row r="2692" spans="2:27" x14ac:dyDescent="0.25">
      <c r="B2692" s="68" t="s">
        <v>68</v>
      </c>
      <c r="C2692" s="80" t="str">
        <f>IFERROR(VLOOKUP(B2692,Listor!$A$6:$B$62,2,FALSE),"")</f>
        <v/>
      </c>
      <c r="D2692" s="80" t="str">
        <f>IFERROR(VLOOKUP(B2692,Listor!$A$6:$C$62,3,FALSE),"")</f>
        <v/>
      </c>
      <c r="E2692" s="110" t="s">
        <v>79</v>
      </c>
      <c r="F2692" s="66"/>
      <c r="G2692" s="35" t="str">
        <f>IFERROR(VLOOKUP(B2692,Listor!$A$6:$G$62,7,FALSE),"")</f>
        <v/>
      </c>
      <c r="H2692" s="63" t="str">
        <f>IFERROR(VLOOKUP(B2692,Listor!$N$6:$O$47,2,FALSE),"")</f>
        <v/>
      </c>
      <c r="I2692" s="63" t="str">
        <f t="shared" si="127"/>
        <v/>
      </c>
      <c r="J2692" s="96" t="str">
        <f>IFERROR(VLOOKUP(B2692,Listor!$N$6:$P$47,3,FALSE)*I2692,"")</f>
        <v/>
      </c>
      <c r="K2692" s="81"/>
      <c r="L2692" s="88" t="str">
        <f>IFERROR((VLOOKUP(B2692,Listor!$N$6:$P$47,3,FALSE)*Biologiska!K2692)+(VLOOKUP(B2692,Listor!$N$6:$Q$47,4,FALSE)),"")</f>
        <v/>
      </c>
      <c r="M2692" s="63" t="str">
        <f t="shared" si="128"/>
        <v/>
      </c>
      <c r="N2692" s="75"/>
      <c r="O2692" s="84" t="str">
        <f t="shared" si="129"/>
        <v/>
      </c>
      <c r="P2692" s="107"/>
      <c r="Q2692" s="87" t="s">
        <v>79</v>
      </c>
      <c r="R2692" s="87"/>
      <c r="S2692" s="87"/>
      <c r="T2692" s="87"/>
      <c r="U2692" s="87"/>
      <c r="V2692" s="86" t="s">
        <v>79</v>
      </c>
      <c r="W2692" s="75"/>
      <c r="X2692" s="102" t="s">
        <v>79</v>
      </c>
      <c r="Y2692" s="63" t="str">
        <f>IFERROR(IF(VLOOKUP(X2692,Listor!$T$6:$U$7,2,FALSE)&lt;O2692,TRUE),"")</f>
        <v/>
      </c>
      <c r="Z2692" s="87"/>
      <c r="AA2692" s="104"/>
    </row>
    <row r="2693" spans="2:27" x14ac:dyDescent="0.25">
      <c r="B2693" s="68" t="s">
        <v>68</v>
      </c>
      <c r="C2693" s="80" t="str">
        <f>IFERROR(VLOOKUP(B2693,Listor!$A$6:$B$62,2,FALSE),"")</f>
        <v/>
      </c>
      <c r="D2693" s="80" t="str">
        <f>IFERROR(VLOOKUP(B2693,Listor!$A$6:$C$62,3,FALSE),"")</f>
        <v/>
      </c>
      <c r="E2693" s="110" t="s">
        <v>79</v>
      </c>
      <c r="F2693" s="66"/>
      <c r="G2693" s="35" t="str">
        <f>IFERROR(VLOOKUP(B2693,Listor!$A$6:$G$62,7,FALSE),"")</f>
        <v/>
      </c>
      <c r="H2693" s="63" t="str">
        <f>IFERROR(VLOOKUP(B2693,Listor!$N$6:$O$47,2,FALSE),"")</f>
        <v/>
      </c>
      <c r="I2693" s="63" t="str">
        <f t="shared" si="127"/>
        <v/>
      </c>
      <c r="J2693" s="96" t="str">
        <f>IFERROR(VLOOKUP(B2693,Listor!$N$6:$P$47,3,FALSE)*I2693,"")</f>
        <v/>
      </c>
      <c r="K2693" s="81"/>
      <c r="L2693" s="88" t="str">
        <f>IFERROR((VLOOKUP(B2693,Listor!$N$6:$P$47,3,FALSE)*Biologiska!K2693)+(VLOOKUP(B2693,Listor!$N$6:$Q$47,4,FALSE)),"")</f>
        <v/>
      </c>
      <c r="M2693" s="63" t="str">
        <f t="shared" si="128"/>
        <v/>
      </c>
      <c r="N2693" s="75"/>
      <c r="O2693" s="84" t="str">
        <f t="shared" si="129"/>
        <v/>
      </c>
      <c r="P2693" s="107"/>
      <c r="Q2693" s="87" t="s">
        <v>79</v>
      </c>
      <c r="R2693" s="87"/>
      <c r="S2693" s="87"/>
      <c r="T2693" s="87"/>
      <c r="U2693" s="87"/>
      <c r="V2693" s="86" t="s">
        <v>79</v>
      </c>
      <c r="W2693" s="75"/>
      <c r="X2693" s="102" t="s">
        <v>79</v>
      </c>
      <c r="Y2693" s="63" t="str">
        <f>IFERROR(IF(VLOOKUP(X2693,Listor!$T$6:$U$7,2,FALSE)&lt;O2693,TRUE),"")</f>
        <v/>
      </c>
      <c r="Z2693" s="87"/>
      <c r="AA2693" s="104"/>
    </row>
    <row r="2694" spans="2:27" x14ac:dyDescent="0.25">
      <c r="B2694" s="68" t="s">
        <v>68</v>
      </c>
      <c r="C2694" s="80" t="str">
        <f>IFERROR(VLOOKUP(B2694,Listor!$A$6:$B$62,2,FALSE),"")</f>
        <v/>
      </c>
      <c r="D2694" s="80" t="str">
        <f>IFERROR(VLOOKUP(B2694,Listor!$A$6:$C$62,3,FALSE),"")</f>
        <v/>
      </c>
      <c r="E2694" s="110" t="s">
        <v>79</v>
      </c>
      <c r="F2694" s="66"/>
      <c r="G2694" s="35" t="str">
        <f>IFERROR(VLOOKUP(B2694,Listor!$A$6:$G$62,7,FALSE),"")</f>
        <v/>
      </c>
      <c r="H2694" s="63" t="str">
        <f>IFERROR(VLOOKUP(B2694,Listor!$N$6:$O$47,2,FALSE),"")</f>
        <v/>
      </c>
      <c r="I2694" s="63" t="str">
        <f t="shared" si="127"/>
        <v/>
      </c>
      <c r="J2694" s="96" t="str">
        <f>IFERROR(VLOOKUP(B2694,Listor!$N$6:$P$47,3,FALSE)*I2694,"")</f>
        <v/>
      </c>
      <c r="K2694" s="81"/>
      <c r="L2694" s="88" t="str">
        <f>IFERROR((VLOOKUP(B2694,Listor!$N$6:$P$47,3,FALSE)*Biologiska!K2694)+(VLOOKUP(B2694,Listor!$N$6:$Q$47,4,FALSE)),"")</f>
        <v/>
      </c>
      <c r="M2694" s="63" t="str">
        <f t="shared" si="128"/>
        <v/>
      </c>
      <c r="N2694" s="75"/>
      <c r="O2694" s="84" t="str">
        <f t="shared" si="129"/>
        <v/>
      </c>
      <c r="P2694" s="107"/>
      <c r="Q2694" s="87" t="s">
        <v>79</v>
      </c>
      <c r="R2694" s="87"/>
      <c r="S2694" s="87"/>
      <c r="T2694" s="87"/>
      <c r="U2694" s="87"/>
      <c r="V2694" s="86" t="s">
        <v>79</v>
      </c>
      <c r="W2694" s="75"/>
      <c r="X2694" s="102" t="s">
        <v>79</v>
      </c>
      <c r="Y2694" s="63" t="str">
        <f>IFERROR(IF(VLOOKUP(X2694,Listor!$T$6:$U$7,2,FALSE)&lt;O2694,TRUE),"")</f>
        <v/>
      </c>
      <c r="Z2694" s="87"/>
      <c r="AA2694" s="104"/>
    </row>
    <row r="2695" spans="2:27" x14ac:dyDescent="0.25">
      <c r="B2695" s="68" t="s">
        <v>68</v>
      </c>
      <c r="C2695" s="80" t="str">
        <f>IFERROR(VLOOKUP(B2695,Listor!$A$6:$B$62,2,FALSE),"")</f>
        <v/>
      </c>
      <c r="D2695" s="80" t="str">
        <f>IFERROR(VLOOKUP(B2695,Listor!$A$6:$C$62,3,FALSE),"")</f>
        <v/>
      </c>
      <c r="E2695" s="110" t="s">
        <v>79</v>
      </c>
      <c r="F2695" s="66"/>
      <c r="G2695" s="35" t="str">
        <f>IFERROR(VLOOKUP(B2695,Listor!$A$6:$G$62,7,FALSE),"")</f>
        <v/>
      </c>
      <c r="H2695" s="63" t="str">
        <f>IFERROR(VLOOKUP(B2695,Listor!$N$6:$O$47,2,FALSE),"")</f>
        <v/>
      </c>
      <c r="I2695" s="63" t="str">
        <f t="shared" si="127"/>
        <v/>
      </c>
      <c r="J2695" s="96" t="str">
        <f>IFERROR(VLOOKUP(B2695,Listor!$N$6:$P$47,3,FALSE)*I2695,"")</f>
        <v/>
      </c>
      <c r="K2695" s="81"/>
      <c r="L2695" s="88" t="str">
        <f>IFERROR((VLOOKUP(B2695,Listor!$N$6:$P$47,3,FALSE)*Biologiska!K2695)+(VLOOKUP(B2695,Listor!$N$6:$Q$47,4,FALSE)),"")</f>
        <v/>
      </c>
      <c r="M2695" s="63" t="str">
        <f t="shared" si="128"/>
        <v/>
      </c>
      <c r="N2695" s="75"/>
      <c r="O2695" s="84" t="str">
        <f t="shared" si="129"/>
        <v/>
      </c>
      <c r="P2695" s="107"/>
      <c r="Q2695" s="87" t="s">
        <v>79</v>
      </c>
      <c r="R2695" s="87"/>
      <c r="S2695" s="87"/>
      <c r="T2695" s="87"/>
      <c r="U2695" s="87"/>
      <c r="V2695" s="86" t="s">
        <v>79</v>
      </c>
      <c r="W2695" s="75"/>
      <c r="X2695" s="102" t="s">
        <v>79</v>
      </c>
      <c r="Y2695" s="63" t="str">
        <f>IFERROR(IF(VLOOKUP(X2695,Listor!$T$6:$U$7,2,FALSE)&lt;O2695,TRUE),"")</f>
        <v/>
      </c>
      <c r="Z2695" s="87"/>
      <c r="AA2695" s="104"/>
    </row>
    <row r="2696" spans="2:27" x14ac:dyDescent="0.25">
      <c r="B2696" s="68" t="s">
        <v>68</v>
      </c>
      <c r="C2696" s="80" t="str">
        <f>IFERROR(VLOOKUP(B2696,Listor!$A$6:$B$62,2,FALSE),"")</f>
        <v/>
      </c>
      <c r="D2696" s="80" t="str">
        <f>IFERROR(VLOOKUP(B2696,Listor!$A$6:$C$62,3,FALSE),"")</f>
        <v/>
      </c>
      <c r="E2696" s="110" t="s">
        <v>79</v>
      </c>
      <c r="F2696" s="66"/>
      <c r="G2696" s="35" t="str">
        <f>IFERROR(VLOOKUP(B2696,Listor!$A$6:$G$62,7,FALSE),"")</f>
        <v/>
      </c>
      <c r="H2696" s="63" t="str">
        <f>IFERROR(VLOOKUP(B2696,Listor!$N$6:$O$47,2,FALSE),"")</f>
        <v/>
      </c>
      <c r="I2696" s="63" t="str">
        <f t="shared" si="127"/>
        <v/>
      </c>
      <c r="J2696" s="96" t="str">
        <f>IFERROR(VLOOKUP(B2696,Listor!$N$6:$P$47,3,FALSE)*I2696,"")</f>
        <v/>
      </c>
      <c r="K2696" s="81"/>
      <c r="L2696" s="88" t="str">
        <f>IFERROR((VLOOKUP(B2696,Listor!$N$6:$P$47,3,FALSE)*Biologiska!K2696)+(VLOOKUP(B2696,Listor!$N$6:$Q$47,4,FALSE)),"")</f>
        <v/>
      </c>
      <c r="M2696" s="63" t="str">
        <f t="shared" si="128"/>
        <v/>
      </c>
      <c r="N2696" s="75"/>
      <c r="O2696" s="84" t="str">
        <f t="shared" si="129"/>
        <v/>
      </c>
      <c r="P2696" s="107"/>
      <c r="Q2696" s="87" t="s">
        <v>79</v>
      </c>
      <c r="R2696" s="87"/>
      <c r="S2696" s="87"/>
      <c r="T2696" s="87"/>
      <c r="U2696" s="87"/>
      <c r="V2696" s="86" t="s">
        <v>79</v>
      </c>
      <c r="W2696" s="75"/>
      <c r="X2696" s="102" t="s">
        <v>79</v>
      </c>
      <c r="Y2696" s="63" t="str">
        <f>IFERROR(IF(VLOOKUP(X2696,Listor!$T$6:$U$7,2,FALSE)&lt;O2696,TRUE),"")</f>
        <v/>
      </c>
      <c r="Z2696" s="87"/>
      <c r="AA2696" s="104"/>
    </row>
    <row r="2697" spans="2:27" x14ac:dyDescent="0.25">
      <c r="B2697" s="68" t="s">
        <v>68</v>
      </c>
      <c r="C2697" s="80" t="str">
        <f>IFERROR(VLOOKUP(B2697,Listor!$A$6:$B$62,2,FALSE),"")</f>
        <v/>
      </c>
      <c r="D2697" s="80" t="str">
        <f>IFERROR(VLOOKUP(B2697,Listor!$A$6:$C$62,3,FALSE),"")</f>
        <v/>
      </c>
      <c r="E2697" s="110" t="s">
        <v>79</v>
      </c>
      <c r="F2697" s="66"/>
      <c r="G2697" s="35" t="str">
        <f>IFERROR(VLOOKUP(B2697,Listor!$A$6:$G$62,7,FALSE),"")</f>
        <v/>
      </c>
      <c r="H2697" s="63" t="str">
        <f>IFERROR(VLOOKUP(B2697,Listor!$N$6:$O$47,2,FALSE),"")</f>
        <v/>
      </c>
      <c r="I2697" s="63" t="str">
        <f t="shared" si="127"/>
        <v/>
      </c>
      <c r="J2697" s="96" t="str">
        <f>IFERROR(VLOOKUP(B2697,Listor!$N$6:$P$47,3,FALSE)*I2697,"")</f>
        <v/>
      </c>
      <c r="K2697" s="81"/>
      <c r="L2697" s="88" t="str">
        <f>IFERROR((VLOOKUP(B2697,Listor!$N$6:$P$47,3,FALSE)*Biologiska!K2697)+(VLOOKUP(B2697,Listor!$N$6:$Q$47,4,FALSE)),"")</f>
        <v/>
      </c>
      <c r="M2697" s="63" t="str">
        <f t="shared" si="128"/>
        <v/>
      </c>
      <c r="N2697" s="75"/>
      <c r="O2697" s="84" t="str">
        <f t="shared" si="129"/>
        <v/>
      </c>
      <c r="P2697" s="107"/>
      <c r="Q2697" s="87" t="s">
        <v>79</v>
      </c>
      <c r="R2697" s="87"/>
      <c r="S2697" s="87"/>
      <c r="T2697" s="87"/>
      <c r="U2697" s="87"/>
      <c r="V2697" s="86" t="s">
        <v>79</v>
      </c>
      <c r="W2697" s="75"/>
      <c r="X2697" s="102" t="s">
        <v>79</v>
      </c>
      <c r="Y2697" s="63" t="str">
        <f>IFERROR(IF(VLOOKUP(X2697,Listor!$T$6:$U$7,2,FALSE)&lt;O2697,TRUE),"")</f>
        <v/>
      </c>
      <c r="Z2697" s="87"/>
      <c r="AA2697" s="104"/>
    </row>
    <row r="2698" spans="2:27" x14ac:dyDescent="0.25">
      <c r="B2698" s="68" t="s">
        <v>68</v>
      </c>
      <c r="C2698" s="80" t="str">
        <f>IFERROR(VLOOKUP(B2698,Listor!$A$6:$B$62,2,FALSE),"")</f>
        <v/>
      </c>
      <c r="D2698" s="80" t="str">
        <f>IFERROR(VLOOKUP(B2698,Listor!$A$6:$C$62,3,FALSE),"")</f>
        <v/>
      </c>
      <c r="E2698" s="110" t="s">
        <v>79</v>
      </c>
      <c r="F2698" s="66"/>
      <c r="G2698" s="35" t="str">
        <f>IFERROR(VLOOKUP(B2698,Listor!$A$6:$G$62,7,FALSE),"")</f>
        <v/>
      </c>
      <c r="H2698" s="63" t="str">
        <f>IFERROR(VLOOKUP(B2698,Listor!$N$6:$O$47,2,FALSE),"")</f>
        <v/>
      </c>
      <c r="I2698" s="63" t="str">
        <f t="shared" si="127"/>
        <v/>
      </c>
      <c r="J2698" s="96" t="str">
        <f>IFERROR(VLOOKUP(B2698,Listor!$N$6:$P$47,3,FALSE)*I2698,"")</f>
        <v/>
      </c>
      <c r="K2698" s="81"/>
      <c r="L2698" s="88" t="str">
        <f>IFERROR((VLOOKUP(B2698,Listor!$N$6:$P$47,3,FALSE)*Biologiska!K2698)+(VLOOKUP(B2698,Listor!$N$6:$Q$47,4,FALSE)),"")</f>
        <v/>
      </c>
      <c r="M2698" s="63" t="str">
        <f t="shared" si="128"/>
        <v/>
      </c>
      <c r="N2698" s="75"/>
      <c r="O2698" s="84" t="str">
        <f t="shared" si="129"/>
        <v/>
      </c>
      <c r="P2698" s="107"/>
      <c r="Q2698" s="87" t="s">
        <v>79</v>
      </c>
      <c r="R2698" s="87"/>
      <c r="S2698" s="87"/>
      <c r="T2698" s="87"/>
      <c r="U2698" s="87"/>
      <c r="V2698" s="86" t="s">
        <v>79</v>
      </c>
      <c r="W2698" s="75"/>
      <c r="X2698" s="102" t="s">
        <v>79</v>
      </c>
      <c r="Y2698" s="63" t="str">
        <f>IFERROR(IF(VLOOKUP(X2698,Listor!$T$6:$U$7,2,FALSE)&lt;O2698,TRUE),"")</f>
        <v/>
      </c>
      <c r="Z2698" s="87"/>
      <c r="AA2698" s="104"/>
    </row>
    <row r="2699" spans="2:27" x14ac:dyDescent="0.25">
      <c r="B2699" s="68" t="s">
        <v>68</v>
      </c>
      <c r="C2699" s="80" t="str">
        <f>IFERROR(VLOOKUP(B2699,Listor!$A$6:$B$62,2,FALSE),"")</f>
        <v/>
      </c>
      <c r="D2699" s="80" t="str">
        <f>IFERROR(VLOOKUP(B2699,Listor!$A$6:$C$62,3,FALSE),"")</f>
        <v/>
      </c>
      <c r="E2699" s="110" t="s">
        <v>79</v>
      </c>
      <c r="F2699" s="66"/>
      <c r="G2699" s="35" t="str">
        <f>IFERROR(VLOOKUP(B2699,Listor!$A$6:$G$62,7,FALSE),"")</f>
        <v/>
      </c>
      <c r="H2699" s="63" t="str">
        <f>IFERROR(VLOOKUP(B2699,Listor!$N$6:$O$47,2,FALSE),"")</f>
        <v/>
      </c>
      <c r="I2699" s="63" t="str">
        <f t="shared" si="127"/>
        <v/>
      </c>
      <c r="J2699" s="96" t="str">
        <f>IFERROR(VLOOKUP(B2699,Listor!$N$6:$P$47,3,FALSE)*I2699,"")</f>
        <v/>
      </c>
      <c r="K2699" s="81"/>
      <c r="L2699" s="88" t="str">
        <f>IFERROR((VLOOKUP(B2699,Listor!$N$6:$P$47,3,FALSE)*Biologiska!K2699)+(VLOOKUP(B2699,Listor!$N$6:$Q$47,4,FALSE)),"")</f>
        <v/>
      </c>
      <c r="M2699" s="63" t="str">
        <f t="shared" si="128"/>
        <v/>
      </c>
      <c r="N2699" s="75"/>
      <c r="O2699" s="84" t="str">
        <f t="shared" si="129"/>
        <v/>
      </c>
      <c r="P2699" s="107"/>
      <c r="Q2699" s="87" t="s">
        <v>79</v>
      </c>
      <c r="R2699" s="87"/>
      <c r="S2699" s="87"/>
      <c r="T2699" s="87"/>
      <c r="U2699" s="87"/>
      <c r="V2699" s="86" t="s">
        <v>79</v>
      </c>
      <c r="W2699" s="75"/>
      <c r="X2699" s="102" t="s">
        <v>79</v>
      </c>
      <c r="Y2699" s="63" t="str">
        <f>IFERROR(IF(VLOOKUP(X2699,Listor!$T$6:$U$7,2,FALSE)&lt;O2699,TRUE),"")</f>
        <v/>
      </c>
      <c r="Z2699" s="87"/>
      <c r="AA2699" s="104"/>
    </row>
    <row r="2700" spans="2:27" x14ac:dyDescent="0.25">
      <c r="B2700" s="68" t="s">
        <v>68</v>
      </c>
      <c r="C2700" s="80" t="str">
        <f>IFERROR(VLOOKUP(B2700,Listor!$A$6:$B$62,2,FALSE),"")</f>
        <v/>
      </c>
      <c r="D2700" s="80" t="str">
        <f>IFERROR(VLOOKUP(B2700,Listor!$A$6:$C$62,3,FALSE),"")</f>
        <v/>
      </c>
      <c r="E2700" s="110" t="s">
        <v>79</v>
      </c>
      <c r="F2700" s="66"/>
      <c r="G2700" s="35" t="str">
        <f>IFERROR(VLOOKUP(B2700,Listor!$A$6:$G$62,7,FALSE),"")</f>
        <v/>
      </c>
      <c r="H2700" s="63" t="str">
        <f>IFERROR(VLOOKUP(B2700,Listor!$N$6:$O$47,2,FALSE),"")</f>
        <v/>
      </c>
      <c r="I2700" s="63" t="str">
        <f t="shared" si="127"/>
        <v/>
      </c>
      <c r="J2700" s="96" t="str">
        <f>IFERROR(VLOOKUP(B2700,Listor!$N$6:$P$47,3,FALSE)*I2700,"")</f>
        <v/>
      </c>
      <c r="K2700" s="81"/>
      <c r="L2700" s="88" t="str">
        <f>IFERROR((VLOOKUP(B2700,Listor!$N$6:$P$47,3,FALSE)*Biologiska!K2700)+(VLOOKUP(B2700,Listor!$N$6:$Q$47,4,FALSE)),"")</f>
        <v/>
      </c>
      <c r="M2700" s="63" t="str">
        <f t="shared" si="128"/>
        <v/>
      </c>
      <c r="N2700" s="75"/>
      <c r="O2700" s="84" t="str">
        <f t="shared" si="129"/>
        <v/>
      </c>
      <c r="P2700" s="107"/>
      <c r="Q2700" s="87" t="s">
        <v>79</v>
      </c>
      <c r="R2700" s="87"/>
      <c r="S2700" s="87"/>
      <c r="T2700" s="87"/>
      <c r="U2700" s="87"/>
      <c r="V2700" s="86" t="s">
        <v>79</v>
      </c>
      <c r="W2700" s="75"/>
      <c r="X2700" s="102" t="s">
        <v>79</v>
      </c>
      <c r="Y2700" s="63" t="str">
        <f>IFERROR(IF(VLOOKUP(X2700,Listor!$T$6:$U$7,2,FALSE)&lt;O2700,TRUE),"")</f>
        <v/>
      </c>
      <c r="Z2700" s="87"/>
      <c r="AA2700" s="104"/>
    </row>
    <row r="2701" spans="2:27" x14ac:dyDescent="0.25">
      <c r="B2701" s="68" t="s">
        <v>68</v>
      </c>
      <c r="C2701" s="80" t="str">
        <f>IFERROR(VLOOKUP(B2701,Listor!$A$6:$B$62,2,FALSE),"")</f>
        <v/>
      </c>
      <c r="D2701" s="80" t="str">
        <f>IFERROR(VLOOKUP(B2701,Listor!$A$6:$C$62,3,FALSE),"")</f>
        <v/>
      </c>
      <c r="E2701" s="110" t="s">
        <v>79</v>
      </c>
      <c r="F2701" s="66"/>
      <c r="G2701" s="35" t="str">
        <f>IFERROR(VLOOKUP(B2701,Listor!$A$6:$G$62,7,FALSE),"")</f>
        <v/>
      </c>
      <c r="H2701" s="63" t="str">
        <f>IFERROR(VLOOKUP(B2701,Listor!$N$6:$O$47,2,FALSE),"")</f>
        <v/>
      </c>
      <c r="I2701" s="63" t="str">
        <f t="shared" si="127"/>
        <v/>
      </c>
      <c r="J2701" s="96" t="str">
        <f>IFERROR(VLOOKUP(B2701,Listor!$N$6:$P$47,3,FALSE)*I2701,"")</f>
        <v/>
      </c>
      <c r="K2701" s="81"/>
      <c r="L2701" s="88" t="str">
        <f>IFERROR((VLOOKUP(B2701,Listor!$N$6:$P$47,3,FALSE)*Biologiska!K2701)+(VLOOKUP(B2701,Listor!$N$6:$Q$47,4,FALSE)),"")</f>
        <v/>
      </c>
      <c r="M2701" s="63" t="str">
        <f t="shared" si="128"/>
        <v/>
      </c>
      <c r="N2701" s="75"/>
      <c r="O2701" s="84" t="str">
        <f t="shared" si="129"/>
        <v/>
      </c>
      <c r="P2701" s="107"/>
      <c r="Q2701" s="87" t="s">
        <v>79</v>
      </c>
      <c r="R2701" s="87"/>
      <c r="S2701" s="87"/>
      <c r="T2701" s="87"/>
      <c r="U2701" s="87"/>
      <c r="V2701" s="86" t="s">
        <v>79</v>
      </c>
      <c r="W2701" s="75"/>
      <c r="X2701" s="102" t="s">
        <v>79</v>
      </c>
      <c r="Y2701" s="63" t="str">
        <f>IFERROR(IF(VLOOKUP(X2701,Listor!$T$6:$U$7,2,FALSE)&lt;O2701,TRUE),"")</f>
        <v/>
      </c>
      <c r="Z2701" s="87"/>
      <c r="AA2701" s="104"/>
    </row>
    <row r="2702" spans="2:27" x14ac:dyDescent="0.25">
      <c r="B2702" s="68" t="s">
        <v>68</v>
      </c>
      <c r="C2702" s="80" t="str">
        <f>IFERROR(VLOOKUP(B2702,Listor!$A$6:$B$62,2,FALSE),"")</f>
        <v/>
      </c>
      <c r="D2702" s="80" t="str">
        <f>IFERROR(VLOOKUP(B2702,Listor!$A$6:$C$62,3,FALSE),"")</f>
        <v/>
      </c>
      <c r="E2702" s="110" t="s">
        <v>79</v>
      </c>
      <c r="F2702" s="66"/>
      <c r="G2702" s="35" t="str">
        <f>IFERROR(VLOOKUP(B2702,Listor!$A$6:$G$62,7,FALSE),"")</f>
        <v/>
      </c>
      <c r="H2702" s="63" t="str">
        <f>IFERROR(VLOOKUP(B2702,Listor!$N$6:$O$47,2,FALSE),"")</f>
        <v/>
      </c>
      <c r="I2702" s="63" t="str">
        <f t="shared" si="127"/>
        <v/>
      </c>
      <c r="J2702" s="96" t="str">
        <f>IFERROR(VLOOKUP(B2702,Listor!$N$6:$P$47,3,FALSE)*I2702,"")</f>
        <v/>
      </c>
      <c r="K2702" s="81"/>
      <c r="L2702" s="88" t="str">
        <f>IFERROR((VLOOKUP(B2702,Listor!$N$6:$P$47,3,FALSE)*Biologiska!K2702)+(VLOOKUP(B2702,Listor!$N$6:$Q$47,4,FALSE)),"")</f>
        <v/>
      </c>
      <c r="M2702" s="63" t="str">
        <f t="shared" si="128"/>
        <v/>
      </c>
      <c r="N2702" s="75"/>
      <c r="O2702" s="84" t="str">
        <f t="shared" si="129"/>
        <v/>
      </c>
      <c r="P2702" s="107"/>
      <c r="Q2702" s="87" t="s">
        <v>79</v>
      </c>
      <c r="R2702" s="87"/>
      <c r="S2702" s="87"/>
      <c r="T2702" s="87"/>
      <c r="U2702" s="87"/>
      <c r="V2702" s="86" t="s">
        <v>79</v>
      </c>
      <c r="W2702" s="75"/>
      <c r="X2702" s="102" t="s">
        <v>79</v>
      </c>
      <c r="Y2702" s="63" t="str">
        <f>IFERROR(IF(VLOOKUP(X2702,Listor!$T$6:$U$7,2,FALSE)&lt;O2702,TRUE),"")</f>
        <v/>
      </c>
      <c r="Z2702" s="87"/>
      <c r="AA2702" s="104"/>
    </row>
    <row r="2703" spans="2:27" x14ac:dyDescent="0.25">
      <c r="B2703" s="68" t="s">
        <v>68</v>
      </c>
      <c r="C2703" s="80" t="str">
        <f>IFERROR(VLOOKUP(B2703,Listor!$A$6:$B$62,2,FALSE),"")</f>
        <v/>
      </c>
      <c r="D2703" s="80" t="str">
        <f>IFERROR(VLOOKUP(B2703,Listor!$A$6:$C$62,3,FALSE),"")</f>
        <v/>
      </c>
      <c r="E2703" s="110" t="s">
        <v>79</v>
      </c>
      <c r="F2703" s="66"/>
      <c r="G2703" s="35" t="str">
        <f>IFERROR(VLOOKUP(B2703,Listor!$A$6:$G$62,7,FALSE),"")</f>
        <v/>
      </c>
      <c r="H2703" s="63" t="str">
        <f>IFERROR(VLOOKUP(B2703,Listor!$N$6:$O$47,2,FALSE),"")</f>
        <v/>
      </c>
      <c r="I2703" s="63" t="str">
        <f t="shared" si="127"/>
        <v/>
      </c>
      <c r="J2703" s="96" t="str">
        <f>IFERROR(VLOOKUP(B2703,Listor!$N$6:$P$47,3,FALSE)*I2703,"")</f>
        <v/>
      </c>
      <c r="K2703" s="81"/>
      <c r="L2703" s="88" t="str">
        <f>IFERROR((VLOOKUP(B2703,Listor!$N$6:$P$47,3,FALSE)*Biologiska!K2703)+(VLOOKUP(B2703,Listor!$N$6:$Q$47,4,FALSE)),"")</f>
        <v/>
      </c>
      <c r="M2703" s="63" t="str">
        <f t="shared" si="128"/>
        <v/>
      </c>
      <c r="N2703" s="75"/>
      <c r="O2703" s="84" t="str">
        <f t="shared" si="129"/>
        <v/>
      </c>
      <c r="P2703" s="107"/>
      <c r="Q2703" s="87" t="s">
        <v>79</v>
      </c>
      <c r="R2703" s="87"/>
      <c r="S2703" s="87"/>
      <c r="T2703" s="87"/>
      <c r="U2703" s="87"/>
      <c r="V2703" s="86" t="s">
        <v>79</v>
      </c>
      <c r="W2703" s="75"/>
      <c r="X2703" s="102" t="s">
        <v>79</v>
      </c>
      <c r="Y2703" s="63" t="str">
        <f>IFERROR(IF(VLOOKUP(X2703,Listor!$T$6:$U$7,2,FALSE)&lt;O2703,TRUE),"")</f>
        <v/>
      </c>
      <c r="Z2703" s="87"/>
      <c r="AA2703" s="104"/>
    </row>
    <row r="2704" spans="2:27" x14ac:dyDescent="0.25">
      <c r="B2704" s="68" t="s">
        <v>68</v>
      </c>
      <c r="C2704" s="80" t="str">
        <f>IFERROR(VLOOKUP(B2704,Listor!$A$6:$B$62,2,FALSE),"")</f>
        <v/>
      </c>
      <c r="D2704" s="80" t="str">
        <f>IFERROR(VLOOKUP(B2704,Listor!$A$6:$C$62,3,FALSE),"")</f>
        <v/>
      </c>
      <c r="E2704" s="110" t="s">
        <v>79</v>
      </c>
      <c r="F2704" s="66"/>
      <c r="G2704" s="35" t="str">
        <f>IFERROR(VLOOKUP(B2704,Listor!$A$6:$G$62,7,FALSE),"")</f>
        <v/>
      </c>
      <c r="H2704" s="63" t="str">
        <f>IFERROR(VLOOKUP(B2704,Listor!$N$6:$O$47,2,FALSE),"")</f>
        <v/>
      </c>
      <c r="I2704" s="63" t="str">
        <f t="shared" si="127"/>
        <v/>
      </c>
      <c r="J2704" s="96" t="str">
        <f>IFERROR(VLOOKUP(B2704,Listor!$N$6:$P$47,3,FALSE)*I2704,"")</f>
        <v/>
      </c>
      <c r="K2704" s="81"/>
      <c r="L2704" s="88" t="str">
        <f>IFERROR((VLOOKUP(B2704,Listor!$N$6:$P$47,3,FALSE)*Biologiska!K2704)+(VLOOKUP(B2704,Listor!$N$6:$Q$47,4,FALSE)),"")</f>
        <v/>
      </c>
      <c r="M2704" s="63" t="str">
        <f t="shared" si="128"/>
        <v/>
      </c>
      <c r="N2704" s="75"/>
      <c r="O2704" s="84" t="str">
        <f t="shared" si="129"/>
        <v/>
      </c>
      <c r="P2704" s="107"/>
      <c r="Q2704" s="87" t="s">
        <v>79</v>
      </c>
      <c r="R2704" s="87"/>
      <c r="S2704" s="87"/>
      <c r="T2704" s="87"/>
      <c r="U2704" s="87"/>
      <c r="V2704" s="86" t="s">
        <v>79</v>
      </c>
      <c r="W2704" s="75"/>
      <c r="X2704" s="102" t="s">
        <v>79</v>
      </c>
      <c r="Y2704" s="63" t="str">
        <f>IFERROR(IF(VLOOKUP(X2704,Listor!$T$6:$U$7,2,FALSE)&lt;O2704,TRUE),"")</f>
        <v/>
      </c>
      <c r="Z2704" s="87"/>
      <c r="AA2704" s="104"/>
    </row>
    <row r="2705" spans="2:27" x14ac:dyDescent="0.25">
      <c r="B2705" s="68" t="s">
        <v>68</v>
      </c>
      <c r="C2705" s="80" t="str">
        <f>IFERROR(VLOOKUP(B2705,Listor!$A$6:$B$62,2,FALSE),"")</f>
        <v/>
      </c>
      <c r="D2705" s="80" t="str">
        <f>IFERROR(VLOOKUP(B2705,Listor!$A$6:$C$62,3,FALSE),"")</f>
        <v/>
      </c>
      <c r="E2705" s="110" t="s">
        <v>79</v>
      </c>
      <c r="F2705" s="66"/>
      <c r="G2705" s="35" t="str">
        <f>IFERROR(VLOOKUP(B2705,Listor!$A$6:$G$62,7,FALSE),"")</f>
        <v/>
      </c>
      <c r="H2705" s="63" t="str">
        <f>IFERROR(VLOOKUP(B2705,Listor!$N$6:$O$47,2,FALSE),"")</f>
        <v/>
      </c>
      <c r="I2705" s="63" t="str">
        <f t="shared" si="127"/>
        <v/>
      </c>
      <c r="J2705" s="96" t="str">
        <f>IFERROR(VLOOKUP(B2705,Listor!$N$6:$P$47,3,FALSE)*I2705,"")</f>
        <v/>
      </c>
      <c r="K2705" s="81"/>
      <c r="L2705" s="88" t="str">
        <f>IFERROR((VLOOKUP(B2705,Listor!$N$6:$P$47,3,FALSE)*Biologiska!K2705)+(VLOOKUP(B2705,Listor!$N$6:$Q$47,4,FALSE)),"")</f>
        <v/>
      </c>
      <c r="M2705" s="63" t="str">
        <f t="shared" si="128"/>
        <v/>
      </c>
      <c r="N2705" s="75"/>
      <c r="O2705" s="84" t="str">
        <f t="shared" si="129"/>
        <v/>
      </c>
      <c r="P2705" s="107"/>
      <c r="Q2705" s="87" t="s">
        <v>79</v>
      </c>
      <c r="R2705" s="87"/>
      <c r="S2705" s="87"/>
      <c r="T2705" s="87"/>
      <c r="U2705" s="87"/>
      <c r="V2705" s="86" t="s">
        <v>79</v>
      </c>
      <c r="W2705" s="75"/>
      <c r="X2705" s="102" t="s">
        <v>79</v>
      </c>
      <c r="Y2705" s="63" t="str">
        <f>IFERROR(IF(VLOOKUP(X2705,Listor!$T$6:$U$7,2,FALSE)&lt;O2705,TRUE),"")</f>
        <v/>
      </c>
      <c r="Z2705" s="87"/>
      <c r="AA2705" s="104"/>
    </row>
    <row r="2706" spans="2:27" x14ac:dyDescent="0.25">
      <c r="B2706" s="68" t="s">
        <v>68</v>
      </c>
      <c r="C2706" s="80" t="str">
        <f>IFERROR(VLOOKUP(B2706,Listor!$A$6:$B$62,2,FALSE),"")</f>
        <v/>
      </c>
      <c r="D2706" s="80" t="str">
        <f>IFERROR(VLOOKUP(B2706,Listor!$A$6:$C$62,3,FALSE),"")</f>
        <v/>
      </c>
      <c r="E2706" s="110" t="s">
        <v>79</v>
      </c>
      <c r="F2706" s="66"/>
      <c r="G2706" s="35" t="str">
        <f>IFERROR(VLOOKUP(B2706,Listor!$A$6:$G$62,7,FALSE),"")</f>
        <v/>
      </c>
      <c r="H2706" s="63" t="str">
        <f>IFERROR(VLOOKUP(B2706,Listor!$N$6:$O$47,2,FALSE),"")</f>
        <v/>
      </c>
      <c r="I2706" s="63" t="str">
        <f t="shared" si="127"/>
        <v/>
      </c>
      <c r="J2706" s="96" t="str">
        <f>IFERROR(VLOOKUP(B2706,Listor!$N$6:$P$47,3,FALSE)*I2706,"")</f>
        <v/>
      </c>
      <c r="K2706" s="81"/>
      <c r="L2706" s="88" t="str">
        <f>IFERROR((VLOOKUP(B2706,Listor!$N$6:$P$47,3,FALSE)*Biologiska!K2706)+(VLOOKUP(B2706,Listor!$N$6:$Q$47,4,FALSE)),"")</f>
        <v/>
      </c>
      <c r="M2706" s="63" t="str">
        <f t="shared" si="128"/>
        <v/>
      </c>
      <c r="N2706" s="75"/>
      <c r="O2706" s="84" t="str">
        <f t="shared" si="129"/>
        <v/>
      </c>
      <c r="P2706" s="107"/>
      <c r="Q2706" s="87" t="s">
        <v>79</v>
      </c>
      <c r="R2706" s="87"/>
      <c r="S2706" s="87"/>
      <c r="T2706" s="87"/>
      <c r="U2706" s="87"/>
      <c r="V2706" s="86" t="s">
        <v>79</v>
      </c>
      <c r="W2706" s="75"/>
      <c r="X2706" s="102" t="s">
        <v>79</v>
      </c>
      <c r="Y2706" s="63" t="str">
        <f>IFERROR(IF(VLOOKUP(X2706,Listor!$T$6:$U$7,2,FALSE)&lt;O2706,TRUE),"")</f>
        <v/>
      </c>
      <c r="Z2706" s="87"/>
      <c r="AA2706" s="104"/>
    </row>
    <row r="2707" spans="2:27" x14ac:dyDescent="0.25">
      <c r="B2707" s="68" t="s">
        <v>68</v>
      </c>
      <c r="C2707" s="80" t="str">
        <f>IFERROR(VLOOKUP(B2707,Listor!$A$6:$B$62,2,FALSE),"")</f>
        <v/>
      </c>
      <c r="D2707" s="80" t="str">
        <f>IFERROR(VLOOKUP(B2707,Listor!$A$6:$C$62,3,FALSE),"")</f>
        <v/>
      </c>
      <c r="E2707" s="110" t="s">
        <v>79</v>
      </c>
      <c r="F2707" s="66"/>
      <c r="G2707" s="35" t="str">
        <f>IFERROR(VLOOKUP(B2707,Listor!$A$6:$G$62,7,FALSE),"")</f>
        <v/>
      </c>
      <c r="H2707" s="63" t="str">
        <f>IFERROR(VLOOKUP(B2707,Listor!$N$6:$O$47,2,FALSE),"")</f>
        <v/>
      </c>
      <c r="I2707" s="63" t="str">
        <f t="shared" si="127"/>
        <v/>
      </c>
      <c r="J2707" s="96" t="str">
        <f>IFERROR(VLOOKUP(B2707,Listor!$N$6:$P$47,3,FALSE)*I2707,"")</f>
        <v/>
      </c>
      <c r="K2707" s="81"/>
      <c r="L2707" s="88" t="str">
        <f>IFERROR((VLOOKUP(B2707,Listor!$N$6:$P$47,3,FALSE)*Biologiska!K2707)+(VLOOKUP(B2707,Listor!$N$6:$Q$47,4,FALSE)),"")</f>
        <v/>
      </c>
      <c r="M2707" s="63" t="str">
        <f t="shared" si="128"/>
        <v/>
      </c>
      <c r="N2707" s="75"/>
      <c r="O2707" s="84" t="str">
        <f t="shared" si="129"/>
        <v/>
      </c>
      <c r="P2707" s="107"/>
      <c r="Q2707" s="87" t="s">
        <v>79</v>
      </c>
      <c r="R2707" s="87"/>
      <c r="S2707" s="87"/>
      <c r="T2707" s="87"/>
      <c r="U2707" s="87"/>
      <c r="V2707" s="86" t="s">
        <v>79</v>
      </c>
      <c r="W2707" s="75"/>
      <c r="X2707" s="102" t="s">
        <v>79</v>
      </c>
      <c r="Y2707" s="63" t="str">
        <f>IFERROR(IF(VLOOKUP(X2707,Listor!$T$6:$U$7,2,FALSE)&lt;O2707,TRUE),"")</f>
        <v/>
      </c>
      <c r="Z2707" s="87"/>
      <c r="AA2707" s="104"/>
    </row>
    <row r="2708" spans="2:27" x14ac:dyDescent="0.25">
      <c r="B2708" s="68" t="s">
        <v>68</v>
      </c>
      <c r="C2708" s="80" t="str">
        <f>IFERROR(VLOOKUP(B2708,Listor!$A$6:$B$62,2,FALSE),"")</f>
        <v/>
      </c>
      <c r="D2708" s="80" t="str">
        <f>IFERROR(VLOOKUP(B2708,Listor!$A$6:$C$62,3,FALSE),"")</f>
        <v/>
      </c>
      <c r="E2708" s="110" t="s">
        <v>79</v>
      </c>
      <c r="F2708" s="66"/>
      <c r="G2708" s="35" t="str">
        <f>IFERROR(VLOOKUP(B2708,Listor!$A$6:$G$62,7,FALSE),"")</f>
        <v/>
      </c>
      <c r="H2708" s="63" t="str">
        <f>IFERROR(VLOOKUP(B2708,Listor!$N$6:$O$47,2,FALSE),"")</f>
        <v/>
      </c>
      <c r="I2708" s="63" t="str">
        <f t="shared" si="127"/>
        <v/>
      </c>
      <c r="J2708" s="96" t="str">
        <f>IFERROR(VLOOKUP(B2708,Listor!$N$6:$P$47,3,FALSE)*I2708,"")</f>
        <v/>
      </c>
      <c r="K2708" s="81"/>
      <c r="L2708" s="88" t="str">
        <f>IFERROR((VLOOKUP(B2708,Listor!$N$6:$P$47,3,FALSE)*Biologiska!K2708)+(VLOOKUP(B2708,Listor!$N$6:$Q$47,4,FALSE)),"")</f>
        <v/>
      </c>
      <c r="M2708" s="63" t="str">
        <f t="shared" si="128"/>
        <v/>
      </c>
      <c r="N2708" s="75"/>
      <c r="O2708" s="84" t="str">
        <f t="shared" si="129"/>
        <v/>
      </c>
      <c r="P2708" s="107"/>
      <c r="Q2708" s="87" t="s">
        <v>79</v>
      </c>
      <c r="R2708" s="87"/>
      <c r="S2708" s="87"/>
      <c r="T2708" s="87"/>
      <c r="U2708" s="87"/>
      <c r="V2708" s="86" t="s">
        <v>79</v>
      </c>
      <c r="W2708" s="75"/>
      <c r="X2708" s="102" t="s">
        <v>79</v>
      </c>
      <c r="Y2708" s="63" t="str">
        <f>IFERROR(IF(VLOOKUP(X2708,Listor!$T$6:$U$7,2,FALSE)&lt;O2708,TRUE),"")</f>
        <v/>
      </c>
      <c r="Z2708" s="87"/>
      <c r="AA2708" s="104"/>
    </row>
    <row r="2709" spans="2:27" x14ac:dyDescent="0.25">
      <c r="B2709" s="68" t="s">
        <v>68</v>
      </c>
      <c r="C2709" s="80" t="str">
        <f>IFERROR(VLOOKUP(B2709,Listor!$A$6:$B$62,2,FALSE),"")</f>
        <v/>
      </c>
      <c r="D2709" s="80" t="str">
        <f>IFERROR(VLOOKUP(B2709,Listor!$A$6:$C$62,3,FALSE),"")</f>
        <v/>
      </c>
      <c r="E2709" s="110" t="s">
        <v>79</v>
      </c>
      <c r="F2709" s="66"/>
      <c r="G2709" s="35" t="str">
        <f>IFERROR(VLOOKUP(B2709,Listor!$A$6:$G$62,7,FALSE),"")</f>
        <v/>
      </c>
      <c r="H2709" s="63" t="str">
        <f>IFERROR(VLOOKUP(B2709,Listor!$N$6:$O$47,2,FALSE),"")</f>
        <v/>
      </c>
      <c r="I2709" s="63" t="str">
        <f t="shared" si="127"/>
        <v/>
      </c>
      <c r="J2709" s="96" t="str">
        <f>IFERROR(VLOOKUP(B2709,Listor!$N$6:$P$47,3,FALSE)*I2709,"")</f>
        <v/>
      </c>
      <c r="K2709" s="81"/>
      <c r="L2709" s="88" t="str">
        <f>IFERROR((VLOOKUP(B2709,Listor!$N$6:$P$47,3,FALSE)*Biologiska!K2709)+(VLOOKUP(B2709,Listor!$N$6:$Q$47,4,FALSE)),"")</f>
        <v/>
      </c>
      <c r="M2709" s="63" t="str">
        <f t="shared" si="128"/>
        <v/>
      </c>
      <c r="N2709" s="75"/>
      <c r="O2709" s="84" t="str">
        <f t="shared" si="129"/>
        <v/>
      </c>
      <c r="P2709" s="107"/>
      <c r="Q2709" s="87" t="s">
        <v>79</v>
      </c>
      <c r="R2709" s="87"/>
      <c r="S2709" s="87"/>
      <c r="T2709" s="87"/>
      <c r="U2709" s="87"/>
      <c r="V2709" s="86" t="s">
        <v>79</v>
      </c>
      <c r="W2709" s="75"/>
      <c r="X2709" s="102" t="s">
        <v>79</v>
      </c>
      <c r="Y2709" s="63" t="str">
        <f>IFERROR(IF(VLOOKUP(X2709,Listor!$T$6:$U$7,2,FALSE)&lt;O2709,TRUE),"")</f>
        <v/>
      </c>
      <c r="Z2709" s="87"/>
      <c r="AA2709" s="104"/>
    </row>
    <row r="2710" spans="2:27" x14ac:dyDescent="0.25">
      <c r="B2710" s="68" t="s">
        <v>68</v>
      </c>
      <c r="C2710" s="80" t="str">
        <f>IFERROR(VLOOKUP(B2710,Listor!$A$6:$B$62,2,FALSE),"")</f>
        <v/>
      </c>
      <c r="D2710" s="80" t="str">
        <f>IFERROR(VLOOKUP(B2710,Listor!$A$6:$C$62,3,FALSE),"")</f>
        <v/>
      </c>
      <c r="E2710" s="110" t="s">
        <v>79</v>
      </c>
      <c r="F2710" s="66"/>
      <c r="G2710" s="35" t="str">
        <f>IFERROR(VLOOKUP(B2710,Listor!$A$6:$G$62,7,FALSE),"")</f>
        <v/>
      </c>
      <c r="H2710" s="63" t="str">
        <f>IFERROR(VLOOKUP(B2710,Listor!$N$6:$O$47,2,FALSE),"")</f>
        <v/>
      </c>
      <c r="I2710" s="63" t="str">
        <f t="shared" si="127"/>
        <v/>
      </c>
      <c r="J2710" s="96" t="str">
        <f>IFERROR(VLOOKUP(B2710,Listor!$N$6:$P$47,3,FALSE)*I2710,"")</f>
        <v/>
      </c>
      <c r="K2710" s="81"/>
      <c r="L2710" s="88" t="str">
        <f>IFERROR((VLOOKUP(B2710,Listor!$N$6:$P$47,3,FALSE)*Biologiska!K2710)+(VLOOKUP(B2710,Listor!$N$6:$Q$47,4,FALSE)),"")</f>
        <v/>
      </c>
      <c r="M2710" s="63" t="str">
        <f t="shared" si="128"/>
        <v/>
      </c>
      <c r="N2710" s="75"/>
      <c r="O2710" s="84" t="str">
        <f t="shared" si="129"/>
        <v/>
      </c>
      <c r="P2710" s="107"/>
      <c r="Q2710" s="87" t="s">
        <v>79</v>
      </c>
      <c r="R2710" s="87"/>
      <c r="S2710" s="87"/>
      <c r="T2710" s="87"/>
      <c r="U2710" s="87"/>
      <c r="V2710" s="86" t="s">
        <v>79</v>
      </c>
      <c r="W2710" s="75"/>
      <c r="X2710" s="102" t="s">
        <v>79</v>
      </c>
      <c r="Y2710" s="63" t="str">
        <f>IFERROR(IF(VLOOKUP(X2710,Listor!$T$6:$U$7,2,FALSE)&lt;O2710,TRUE),"")</f>
        <v/>
      </c>
      <c r="Z2710" s="87"/>
      <c r="AA2710" s="104"/>
    </row>
    <row r="2711" spans="2:27" x14ac:dyDescent="0.25">
      <c r="B2711" s="68" t="s">
        <v>68</v>
      </c>
      <c r="C2711" s="80" t="str">
        <f>IFERROR(VLOOKUP(B2711,Listor!$A$6:$B$62,2,FALSE),"")</f>
        <v/>
      </c>
      <c r="D2711" s="80" t="str">
        <f>IFERROR(VLOOKUP(B2711,Listor!$A$6:$C$62,3,FALSE),"")</f>
        <v/>
      </c>
      <c r="E2711" s="110" t="s">
        <v>79</v>
      </c>
      <c r="F2711" s="66"/>
      <c r="G2711" s="35" t="str">
        <f>IFERROR(VLOOKUP(B2711,Listor!$A$6:$G$62,7,FALSE),"")</f>
        <v/>
      </c>
      <c r="H2711" s="63" t="str">
        <f>IFERROR(VLOOKUP(B2711,Listor!$N$6:$O$47,2,FALSE),"")</f>
        <v/>
      </c>
      <c r="I2711" s="63" t="str">
        <f t="shared" si="127"/>
        <v/>
      </c>
      <c r="J2711" s="96" t="str">
        <f>IFERROR(VLOOKUP(B2711,Listor!$N$6:$P$47,3,FALSE)*I2711,"")</f>
        <v/>
      </c>
      <c r="K2711" s="81"/>
      <c r="L2711" s="88" t="str">
        <f>IFERROR((VLOOKUP(B2711,Listor!$N$6:$P$47,3,FALSE)*Biologiska!K2711)+(VLOOKUP(B2711,Listor!$N$6:$Q$47,4,FALSE)),"")</f>
        <v/>
      </c>
      <c r="M2711" s="63" t="str">
        <f t="shared" si="128"/>
        <v/>
      </c>
      <c r="N2711" s="75"/>
      <c r="O2711" s="84" t="str">
        <f t="shared" si="129"/>
        <v/>
      </c>
      <c r="P2711" s="107"/>
      <c r="Q2711" s="87" t="s">
        <v>79</v>
      </c>
      <c r="R2711" s="87"/>
      <c r="S2711" s="87"/>
      <c r="T2711" s="87"/>
      <c r="U2711" s="87"/>
      <c r="V2711" s="86" t="s">
        <v>79</v>
      </c>
      <c r="W2711" s="75"/>
      <c r="X2711" s="102" t="s">
        <v>79</v>
      </c>
      <c r="Y2711" s="63" t="str">
        <f>IFERROR(IF(VLOOKUP(X2711,Listor!$T$6:$U$7,2,FALSE)&lt;O2711,TRUE),"")</f>
        <v/>
      </c>
      <c r="Z2711" s="87"/>
      <c r="AA2711" s="104"/>
    </row>
    <row r="2712" spans="2:27" x14ac:dyDescent="0.25">
      <c r="B2712" s="68" t="s">
        <v>68</v>
      </c>
      <c r="C2712" s="80" t="str">
        <f>IFERROR(VLOOKUP(B2712,Listor!$A$6:$B$62,2,FALSE),"")</f>
        <v/>
      </c>
      <c r="D2712" s="80" t="str">
        <f>IFERROR(VLOOKUP(B2712,Listor!$A$6:$C$62,3,FALSE),"")</f>
        <v/>
      </c>
      <c r="E2712" s="110" t="s">
        <v>79</v>
      </c>
      <c r="F2712" s="66"/>
      <c r="G2712" s="35" t="str">
        <f>IFERROR(VLOOKUP(B2712,Listor!$A$6:$G$62,7,FALSE),"")</f>
        <v/>
      </c>
      <c r="H2712" s="63" t="str">
        <f>IFERROR(VLOOKUP(B2712,Listor!$N$6:$O$47,2,FALSE),"")</f>
        <v/>
      </c>
      <c r="I2712" s="63" t="str">
        <f t="shared" si="127"/>
        <v/>
      </c>
      <c r="J2712" s="96" t="str">
        <f>IFERROR(VLOOKUP(B2712,Listor!$N$6:$P$47,3,FALSE)*I2712,"")</f>
        <v/>
      </c>
      <c r="K2712" s="81"/>
      <c r="L2712" s="88" t="str">
        <f>IFERROR((VLOOKUP(B2712,Listor!$N$6:$P$47,3,FALSE)*Biologiska!K2712)+(VLOOKUP(B2712,Listor!$N$6:$Q$47,4,FALSE)),"")</f>
        <v/>
      </c>
      <c r="M2712" s="63" t="str">
        <f t="shared" si="128"/>
        <v/>
      </c>
      <c r="N2712" s="75"/>
      <c r="O2712" s="84" t="str">
        <f t="shared" si="129"/>
        <v/>
      </c>
      <c r="P2712" s="107"/>
      <c r="Q2712" s="87" t="s">
        <v>79</v>
      </c>
      <c r="R2712" s="87"/>
      <c r="S2712" s="87"/>
      <c r="T2712" s="87"/>
      <c r="U2712" s="87"/>
      <c r="V2712" s="86" t="s">
        <v>79</v>
      </c>
      <c r="W2712" s="75"/>
      <c r="X2712" s="102" t="s">
        <v>79</v>
      </c>
      <c r="Y2712" s="63" t="str">
        <f>IFERROR(IF(VLOOKUP(X2712,Listor!$T$6:$U$7,2,FALSE)&lt;O2712,TRUE),"")</f>
        <v/>
      </c>
      <c r="Z2712" s="87"/>
      <c r="AA2712" s="104"/>
    </row>
    <row r="2713" spans="2:27" x14ac:dyDescent="0.25">
      <c r="B2713" s="68" t="s">
        <v>68</v>
      </c>
      <c r="C2713" s="80" t="str">
        <f>IFERROR(VLOOKUP(B2713,Listor!$A$6:$B$62,2,FALSE),"")</f>
        <v/>
      </c>
      <c r="D2713" s="80" t="str">
        <f>IFERROR(VLOOKUP(B2713,Listor!$A$6:$C$62,3,FALSE),"")</f>
        <v/>
      </c>
      <c r="E2713" s="110" t="s">
        <v>79</v>
      </c>
      <c r="F2713" s="66"/>
      <c r="G2713" s="35" t="str">
        <f>IFERROR(VLOOKUP(B2713,Listor!$A$6:$G$62,7,FALSE),"")</f>
        <v/>
      </c>
      <c r="H2713" s="63" t="str">
        <f>IFERROR(VLOOKUP(B2713,Listor!$N$6:$O$47,2,FALSE),"")</f>
        <v/>
      </c>
      <c r="I2713" s="63" t="str">
        <f t="shared" si="127"/>
        <v/>
      </c>
      <c r="J2713" s="96" t="str">
        <f>IFERROR(VLOOKUP(B2713,Listor!$N$6:$P$47,3,FALSE)*I2713,"")</f>
        <v/>
      </c>
      <c r="K2713" s="81"/>
      <c r="L2713" s="88" t="str">
        <f>IFERROR((VLOOKUP(B2713,Listor!$N$6:$P$47,3,FALSE)*Biologiska!K2713)+(VLOOKUP(B2713,Listor!$N$6:$Q$47,4,FALSE)),"")</f>
        <v/>
      </c>
      <c r="M2713" s="63" t="str">
        <f t="shared" si="128"/>
        <v/>
      </c>
      <c r="N2713" s="75"/>
      <c r="O2713" s="84" t="str">
        <f t="shared" si="129"/>
        <v/>
      </c>
      <c r="P2713" s="107"/>
      <c r="Q2713" s="87" t="s">
        <v>79</v>
      </c>
      <c r="R2713" s="87"/>
      <c r="S2713" s="87"/>
      <c r="T2713" s="87"/>
      <c r="U2713" s="87"/>
      <c r="V2713" s="86" t="s">
        <v>79</v>
      </c>
      <c r="W2713" s="75"/>
      <c r="X2713" s="102" t="s">
        <v>79</v>
      </c>
      <c r="Y2713" s="63" t="str">
        <f>IFERROR(IF(VLOOKUP(X2713,Listor!$T$6:$U$7,2,FALSE)&lt;O2713,TRUE),"")</f>
        <v/>
      </c>
      <c r="Z2713" s="87"/>
      <c r="AA2713" s="104"/>
    </row>
    <row r="2714" spans="2:27" x14ac:dyDescent="0.25">
      <c r="B2714" s="68" t="s">
        <v>68</v>
      </c>
      <c r="C2714" s="80" t="str">
        <f>IFERROR(VLOOKUP(B2714,Listor!$A$6:$B$62,2,FALSE),"")</f>
        <v/>
      </c>
      <c r="D2714" s="80" t="str">
        <f>IFERROR(VLOOKUP(B2714,Listor!$A$6:$C$62,3,FALSE),"")</f>
        <v/>
      </c>
      <c r="E2714" s="110" t="s">
        <v>79</v>
      </c>
      <c r="F2714" s="66"/>
      <c r="G2714" s="35" t="str">
        <f>IFERROR(VLOOKUP(B2714,Listor!$A$6:$G$62,7,FALSE),"")</f>
        <v/>
      </c>
      <c r="H2714" s="63" t="str">
        <f>IFERROR(VLOOKUP(B2714,Listor!$N$6:$O$47,2,FALSE),"")</f>
        <v/>
      </c>
      <c r="I2714" s="63" t="str">
        <f t="shared" si="127"/>
        <v/>
      </c>
      <c r="J2714" s="96" t="str">
        <f>IFERROR(VLOOKUP(B2714,Listor!$N$6:$P$47,3,FALSE)*I2714,"")</f>
        <v/>
      </c>
      <c r="K2714" s="81"/>
      <c r="L2714" s="88" t="str">
        <f>IFERROR((VLOOKUP(B2714,Listor!$N$6:$P$47,3,FALSE)*Biologiska!K2714)+(VLOOKUP(B2714,Listor!$N$6:$Q$47,4,FALSE)),"")</f>
        <v/>
      </c>
      <c r="M2714" s="63" t="str">
        <f t="shared" si="128"/>
        <v/>
      </c>
      <c r="N2714" s="75"/>
      <c r="O2714" s="84" t="str">
        <f t="shared" si="129"/>
        <v/>
      </c>
      <c r="P2714" s="107"/>
      <c r="Q2714" s="87" t="s">
        <v>79</v>
      </c>
      <c r="R2714" s="87"/>
      <c r="S2714" s="87"/>
      <c r="T2714" s="87"/>
      <c r="U2714" s="87"/>
      <c r="V2714" s="86" t="s">
        <v>79</v>
      </c>
      <c r="W2714" s="75"/>
      <c r="X2714" s="102" t="s">
        <v>79</v>
      </c>
      <c r="Y2714" s="63" t="str">
        <f>IFERROR(IF(VLOOKUP(X2714,Listor!$T$6:$U$7,2,FALSE)&lt;O2714,TRUE),"")</f>
        <v/>
      </c>
      <c r="Z2714" s="87"/>
      <c r="AA2714" s="104"/>
    </row>
    <row r="2715" spans="2:27" x14ac:dyDescent="0.25">
      <c r="B2715" s="68" t="s">
        <v>68</v>
      </c>
      <c r="C2715" s="80" t="str">
        <f>IFERROR(VLOOKUP(B2715,Listor!$A$6:$B$62,2,FALSE),"")</f>
        <v/>
      </c>
      <c r="D2715" s="80" t="str">
        <f>IFERROR(VLOOKUP(B2715,Listor!$A$6:$C$62,3,FALSE),"")</f>
        <v/>
      </c>
      <c r="E2715" s="110" t="s">
        <v>79</v>
      </c>
      <c r="F2715" s="66"/>
      <c r="G2715" s="35" t="str">
        <f>IFERROR(VLOOKUP(B2715,Listor!$A$6:$G$62,7,FALSE),"")</f>
        <v/>
      </c>
      <c r="H2715" s="63" t="str">
        <f>IFERROR(VLOOKUP(B2715,Listor!$N$6:$O$47,2,FALSE),"")</f>
        <v/>
      </c>
      <c r="I2715" s="63" t="str">
        <f t="shared" si="127"/>
        <v/>
      </c>
      <c r="J2715" s="96" t="str">
        <f>IFERROR(VLOOKUP(B2715,Listor!$N$6:$P$47,3,FALSE)*I2715,"")</f>
        <v/>
      </c>
      <c r="K2715" s="81"/>
      <c r="L2715" s="88" t="str">
        <f>IFERROR((VLOOKUP(B2715,Listor!$N$6:$P$47,3,FALSE)*Biologiska!K2715)+(VLOOKUP(B2715,Listor!$N$6:$Q$47,4,FALSE)),"")</f>
        <v/>
      </c>
      <c r="M2715" s="63" t="str">
        <f t="shared" si="128"/>
        <v/>
      </c>
      <c r="N2715" s="75"/>
      <c r="O2715" s="84" t="str">
        <f t="shared" si="129"/>
        <v/>
      </c>
      <c r="P2715" s="107"/>
      <c r="Q2715" s="87" t="s">
        <v>79</v>
      </c>
      <c r="R2715" s="87"/>
      <c r="S2715" s="87"/>
      <c r="T2715" s="87"/>
      <c r="U2715" s="87"/>
      <c r="V2715" s="86" t="s">
        <v>79</v>
      </c>
      <c r="W2715" s="75"/>
      <c r="X2715" s="102" t="s">
        <v>79</v>
      </c>
      <c r="Y2715" s="63" t="str">
        <f>IFERROR(IF(VLOOKUP(X2715,Listor!$T$6:$U$7,2,FALSE)&lt;O2715,TRUE),"")</f>
        <v/>
      </c>
      <c r="Z2715" s="87"/>
      <c r="AA2715" s="104"/>
    </row>
    <row r="2716" spans="2:27" x14ac:dyDescent="0.25">
      <c r="B2716" s="68" t="s">
        <v>68</v>
      </c>
      <c r="C2716" s="80" t="str">
        <f>IFERROR(VLOOKUP(B2716,Listor!$A$6:$B$62,2,FALSE),"")</f>
        <v/>
      </c>
      <c r="D2716" s="80" t="str">
        <f>IFERROR(VLOOKUP(B2716,Listor!$A$6:$C$62,3,FALSE),"")</f>
        <v/>
      </c>
      <c r="E2716" s="110" t="s">
        <v>79</v>
      </c>
      <c r="F2716" s="66"/>
      <c r="G2716" s="35" t="str">
        <f>IFERROR(VLOOKUP(B2716,Listor!$A$6:$G$62,7,FALSE),"")</f>
        <v/>
      </c>
      <c r="H2716" s="63" t="str">
        <f>IFERROR(VLOOKUP(B2716,Listor!$N$6:$O$47,2,FALSE),"")</f>
        <v/>
      </c>
      <c r="I2716" s="63" t="str">
        <f t="shared" si="127"/>
        <v/>
      </c>
      <c r="J2716" s="96" t="str">
        <f>IFERROR(VLOOKUP(B2716,Listor!$N$6:$P$47,3,FALSE)*I2716,"")</f>
        <v/>
      </c>
      <c r="K2716" s="81"/>
      <c r="L2716" s="88" t="str">
        <f>IFERROR((VLOOKUP(B2716,Listor!$N$6:$P$47,3,FALSE)*Biologiska!K2716)+(VLOOKUP(B2716,Listor!$N$6:$Q$47,4,FALSE)),"")</f>
        <v/>
      </c>
      <c r="M2716" s="63" t="str">
        <f t="shared" si="128"/>
        <v/>
      </c>
      <c r="N2716" s="75"/>
      <c r="O2716" s="84" t="str">
        <f t="shared" si="129"/>
        <v/>
      </c>
      <c r="P2716" s="107"/>
      <c r="Q2716" s="87" t="s">
        <v>79</v>
      </c>
      <c r="R2716" s="87"/>
      <c r="S2716" s="87"/>
      <c r="T2716" s="87"/>
      <c r="U2716" s="87"/>
      <c r="V2716" s="86" t="s">
        <v>79</v>
      </c>
      <c r="W2716" s="75"/>
      <c r="X2716" s="102" t="s">
        <v>79</v>
      </c>
      <c r="Y2716" s="63" t="str">
        <f>IFERROR(IF(VLOOKUP(X2716,Listor!$T$6:$U$7,2,FALSE)&lt;O2716,TRUE),"")</f>
        <v/>
      </c>
      <c r="Z2716" s="87"/>
      <c r="AA2716" s="104"/>
    </row>
    <row r="2717" spans="2:27" x14ac:dyDescent="0.25">
      <c r="B2717" s="68" t="s">
        <v>68</v>
      </c>
      <c r="C2717" s="80" t="str">
        <f>IFERROR(VLOOKUP(B2717,Listor!$A$6:$B$62,2,FALSE),"")</f>
        <v/>
      </c>
      <c r="D2717" s="80" t="str">
        <f>IFERROR(VLOOKUP(B2717,Listor!$A$6:$C$62,3,FALSE),"")</f>
        <v/>
      </c>
      <c r="E2717" s="110" t="s">
        <v>79</v>
      </c>
      <c r="F2717" s="66"/>
      <c r="G2717" s="35" t="str">
        <f>IFERROR(VLOOKUP(B2717,Listor!$A$6:$G$62,7,FALSE),"")</f>
        <v/>
      </c>
      <c r="H2717" s="63" t="str">
        <f>IFERROR(VLOOKUP(B2717,Listor!$N$6:$O$47,2,FALSE),"")</f>
        <v/>
      </c>
      <c r="I2717" s="63" t="str">
        <f t="shared" si="127"/>
        <v/>
      </c>
      <c r="J2717" s="96" t="str">
        <f>IFERROR(VLOOKUP(B2717,Listor!$N$6:$P$47,3,FALSE)*I2717,"")</f>
        <v/>
      </c>
      <c r="K2717" s="81"/>
      <c r="L2717" s="88" t="str">
        <f>IFERROR((VLOOKUP(B2717,Listor!$N$6:$P$47,3,FALSE)*Biologiska!K2717)+(VLOOKUP(B2717,Listor!$N$6:$Q$47,4,FALSE)),"")</f>
        <v/>
      </c>
      <c r="M2717" s="63" t="str">
        <f t="shared" si="128"/>
        <v/>
      </c>
      <c r="N2717" s="75"/>
      <c r="O2717" s="84" t="str">
        <f t="shared" si="129"/>
        <v/>
      </c>
      <c r="P2717" s="107"/>
      <c r="Q2717" s="87" t="s">
        <v>79</v>
      </c>
      <c r="R2717" s="87"/>
      <c r="S2717" s="87"/>
      <c r="T2717" s="87"/>
      <c r="U2717" s="87"/>
      <c r="V2717" s="86" t="s">
        <v>79</v>
      </c>
      <c r="W2717" s="75"/>
      <c r="X2717" s="102" t="s">
        <v>79</v>
      </c>
      <c r="Y2717" s="63" t="str">
        <f>IFERROR(IF(VLOOKUP(X2717,Listor!$T$6:$U$7,2,FALSE)&lt;O2717,TRUE),"")</f>
        <v/>
      </c>
      <c r="Z2717" s="87"/>
      <c r="AA2717" s="104"/>
    </row>
    <row r="2718" spans="2:27" x14ac:dyDescent="0.25">
      <c r="B2718" s="68" t="s">
        <v>68</v>
      </c>
      <c r="C2718" s="80" t="str">
        <f>IFERROR(VLOOKUP(B2718,Listor!$A$6:$B$62,2,FALSE),"")</f>
        <v/>
      </c>
      <c r="D2718" s="80" t="str">
        <f>IFERROR(VLOOKUP(B2718,Listor!$A$6:$C$62,3,FALSE),"")</f>
        <v/>
      </c>
      <c r="E2718" s="110" t="s">
        <v>79</v>
      </c>
      <c r="F2718" s="66"/>
      <c r="G2718" s="35" t="str">
        <f>IFERROR(VLOOKUP(B2718,Listor!$A$6:$G$62,7,FALSE),"")</f>
        <v/>
      </c>
      <c r="H2718" s="63" t="str">
        <f>IFERROR(VLOOKUP(B2718,Listor!$N$6:$O$47,2,FALSE),"")</f>
        <v/>
      </c>
      <c r="I2718" s="63" t="str">
        <f t="shared" si="127"/>
        <v/>
      </c>
      <c r="J2718" s="96" t="str">
        <f>IFERROR(VLOOKUP(B2718,Listor!$N$6:$P$47,3,FALSE)*I2718,"")</f>
        <v/>
      </c>
      <c r="K2718" s="81"/>
      <c r="L2718" s="88" t="str">
        <f>IFERROR((VLOOKUP(B2718,Listor!$N$6:$P$47,3,FALSE)*Biologiska!K2718)+(VLOOKUP(B2718,Listor!$N$6:$Q$47,4,FALSE)),"")</f>
        <v/>
      </c>
      <c r="M2718" s="63" t="str">
        <f t="shared" si="128"/>
        <v/>
      </c>
      <c r="N2718" s="75"/>
      <c r="O2718" s="84" t="str">
        <f t="shared" si="129"/>
        <v/>
      </c>
      <c r="P2718" s="107"/>
      <c r="Q2718" s="87" t="s">
        <v>79</v>
      </c>
      <c r="R2718" s="87"/>
      <c r="S2718" s="87"/>
      <c r="T2718" s="87"/>
      <c r="U2718" s="87"/>
      <c r="V2718" s="86" t="s">
        <v>79</v>
      </c>
      <c r="W2718" s="75"/>
      <c r="X2718" s="102" t="s">
        <v>79</v>
      </c>
      <c r="Y2718" s="63" t="str">
        <f>IFERROR(IF(VLOOKUP(X2718,Listor!$T$6:$U$7,2,FALSE)&lt;O2718,TRUE),"")</f>
        <v/>
      </c>
      <c r="Z2718" s="87"/>
      <c r="AA2718" s="104"/>
    </row>
    <row r="2719" spans="2:27" x14ac:dyDescent="0.25">
      <c r="B2719" s="68" t="s">
        <v>68</v>
      </c>
      <c r="C2719" s="80" t="str">
        <f>IFERROR(VLOOKUP(B2719,Listor!$A$6:$B$62,2,FALSE),"")</f>
        <v/>
      </c>
      <c r="D2719" s="80" t="str">
        <f>IFERROR(VLOOKUP(B2719,Listor!$A$6:$C$62,3,FALSE),"")</f>
        <v/>
      </c>
      <c r="E2719" s="110" t="s">
        <v>79</v>
      </c>
      <c r="F2719" s="66"/>
      <c r="G2719" s="35" t="str">
        <f>IFERROR(VLOOKUP(B2719,Listor!$A$6:$G$62,7,FALSE),"")</f>
        <v/>
      </c>
      <c r="H2719" s="63" t="str">
        <f>IFERROR(VLOOKUP(B2719,Listor!$N$6:$O$47,2,FALSE),"")</f>
        <v/>
      </c>
      <c r="I2719" s="63" t="str">
        <f t="shared" si="127"/>
        <v/>
      </c>
      <c r="J2719" s="96" t="str">
        <f>IFERROR(VLOOKUP(B2719,Listor!$N$6:$P$47,3,FALSE)*I2719,"")</f>
        <v/>
      </c>
      <c r="K2719" s="81"/>
      <c r="L2719" s="88" t="str">
        <f>IFERROR((VLOOKUP(B2719,Listor!$N$6:$P$47,3,FALSE)*Biologiska!K2719)+(VLOOKUP(B2719,Listor!$N$6:$Q$47,4,FALSE)),"")</f>
        <v/>
      </c>
      <c r="M2719" s="63" t="str">
        <f t="shared" si="128"/>
        <v/>
      </c>
      <c r="N2719" s="75"/>
      <c r="O2719" s="84" t="str">
        <f t="shared" si="129"/>
        <v/>
      </c>
      <c r="P2719" s="107"/>
      <c r="Q2719" s="87" t="s">
        <v>79</v>
      </c>
      <c r="R2719" s="87"/>
      <c r="S2719" s="87"/>
      <c r="T2719" s="87"/>
      <c r="U2719" s="87"/>
      <c r="V2719" s="86" t="s">
        <v>79</v>
      </c>
      <c r="W2719" s="75"/>
      <c r="X2719" s="102" t="s">
        <v>79</v>
      </c>
      <c r="Y2719" s="63" t="str">
        <f>IFERROR(IF(VLOOKUP(X2719,Listor!$T$6:$U$7,2,FALSE)&lt;O2719,TRUE),"")</f>
        <v/>
      </c>
      <c r="Z2719" s="87"/>
      <c r="AA2719" s="104"/>
    </row>
    <row r="2720" spans="2:27" x14ac:dyDescent="0.25">
      <c r="B2720" s="68" t="s">
        <v>68</v>
      </c>
      <c r="C2720" s="80" t="str">
        <f>IFERROR(VLOOKUP(B2720,Listor!$A$6:$B$62,2,FALSE),"")</f>
        <v/>
      </c>
      <c r="D2720" s="80" t="str">
        <f>IFERROR(VLOOKUP(B2720,Listor!$A$6:$C$62,3,FALSE),"")</f>
        <v/>
      </c>
      <c r="E2720" s="110" t="s">
        <v>79</v>
      </c>
      <c r="F2720" s="66"/>
      <c r="G2720" s="35" t="str">
        <f>IFERROR(VLOOKUP(B2720,Listor!$A$6:$G$62,7,FALSE),"")</f>
        <v/>
      </c>
      <c r="H2720" s="63" t="str">
        <f>IFERROR(VLOOKUP(B2720,Listor!$N$6:$O$47,2,FALSE),"")</f>
        <v/>
      </c>
      <c r="I2720" s="63" t="str">
        <f t="shared" si="127"/>
        <v/>
      </c>
      <c r="J2720" s="96" t="str">
        <f>IFERROR(VLOOKUP(B2720,Listor!$N$6:$P$47,3,FALSE)*I2720,"")</f>
        <v/>
      </c>
      <c r="K2720" s="81"/>
      <c r="L2720" s="88" t="str">
        <f>IFERROR((VLOOKUP(B2720,Listor!$N$6:$P$47,3,FALSE)*Biologiska!K2720)+(VLOOKUP(B2720,Listor!$N$6:$Q$47,4,FALSE)),"")</f>
        <v/>
      </c>
      <c r="M2720" s="63" t="str">
        <f t="shared" si="128"/>
        <v/>
      </c>
      <c r="N2720" s="75"/>
      <c r="O2720" s="84" t="str">
        <f t="shared" si="129"/>
        <v/>
      </c>
      <c r="P2720" s="107"/>
      <c r="Q2720" s="87" t="s">
        <v>79</v>
      </c>
      <c r="R2720" s="87"/>
      <c r="S2720" s="87"/>
      <c r="T2720" s="87"/>
      <c r="U2720" s="87"/>
      <c r="V2720" s="86" t="s">
        <v>79</v>
      </c>
      <c r="W2720" s="75"/>
      <c r="X2720" s="102" t="s">
        <v>79</v>
      </c>
      <c r="Y2720" s="63" t="str">
        <f>IFERROR(IF(VLOOKUP(X2720,Listor!$T$6:$U$7,2,FALSE)&lt;O2720,TRUE),"")</f>
        <v/>
      </c>
      <c r="Z2720" s="87"/>
      <c r="AA2720" s="104"/>
    </row>
    <row r="2721" spans="2:27" x14ac:dyDescent="0.25">
      <c r="B2721" s="68" t="s">
        <v>68</v>
      </c>
      <c r="C2721" s="80" t="str">
        <f>IFERROR(VLOOKUP(B2721,Listor!$A$6:$B$62,2,FALSE),"")</f>
        <v/>
      </c>
      <c r="D2721" s="80" t="str">
        <f>IFERROR(VLOOKUP(B2721,Listor!$A$6:$C$62,3,FALSE),"")</f>
        <v/>
      </c>
      <c r="E2721" s="110" t="s">
        <v>79</v>
      </c>
      <c r="F2721" s="66"/>
      <c r="G2721" s="35" t="str">
        <f>IFERROR(VLOOKUP(B2721,Listor!$A$6:$G$62,7,FALSE),"")</f>
        <v/>
      </c>
      <c r="H2721" s="63" t="str">
        <f>IFERROR(VLOOKUP(B2721,Listor!$N$6:$O$47,2,FALSE),"")</f>
        <v/>
      </c>
      <c r="I2721" s="63" t="str">
        <f t="shared" si="127"/>
        <v/>
      </c>
      <c r="J2721" s="96" t="str">
        <f>IFERROR(VLOOKUP(B2721,Listor!$N$6:$P$47,3,FALSE)*I2721,"")</f>
        <v/>
      </c>
      <c r="K2721" s="81"/>
      <c r="L2721" s="88" t="str">
        <f>IFERROR((VLOOKUP(B2721,Listor!$N$6:$P$47,3,FALSE)*Biologiska!K2721)+(VLOOKUP(B2721,Listor!$N$6:$Q$47,4,FALSE)),"")</f>
        <v/>
      </c>
      <c r="M2721" s="63" t="str">
        <f t="shared" si="128"/>
        <v/>
      </c>
      <c r="N2721" s="75"/>
      <c r="O2721" s="84" t="str">
        <f t="shared" si="129"/>
        <v/>
      </c>
      <c r="P2721" s="107"/>
      <c r="Q2721" s="87" t="s">
        <v>79</v>
      </c>
      <c r="R2721" s="87"/>
      <c r="S2721" s="87"/>
      <c r="T2721" s="87"/>
      <c r="U2721" s="87"/>
      <c r="V2721" s="86" t="s">
        <v>79</v>
      </c>
      <c r="W2721" s="75"/>
      <c r="X2721" s="102" t="s">
        <v>79</v>
      </c>
      <c r="Y2721" s="63" t="str">
        <f>IFERROR(IF(VLOOKUP(X2721,Listor!$T$6:$U$7,2,FALSE)&lt;O2721,TRUE),"")</f>
        <v/>
      </c>
      <c r="Z2721" s="87"/>
      <c r="AA2721" s="104"/>
    </row>
    <row r="2722" spans="2:27" x14ac:dyDescent="0.25">
      <c r="B2722" s="68" t="s">
        <v>68</v>
      </c>
      <c r="C2722" s="80" t="str">
        <f>IFERROR(VLOOKUP(B2722,Listor!$A$6:$B$62,2,FALSE),"")</f>
        <v/>
      </c>
      <c r="D2722" s="80" t="str">
        <f>IFERROR(VLOOKUP(B2722,Listor!$A$6:$C$62,3,FALSE),"")</f>
        <v/>
      </c>
      <c r="E2722" s="110" t="s">
        <v>79</v>
      </c>
      <c r="F2722" s="66"/>
      <c r="G2722" s="35" t="str">
        <f>IFERROR(VLOOKUP(B2722,Listor!$A$6:$G$62,7,FALSE),"")</f>
        <v/>
      </c>
      <c r="H2722" s="63" t="str">
        <f>IFERROR(VLOOKUP(B2722,Listor!$N$6:$O$47,2,FALSE),"")</f>
        <v/>
      </c>
      <c r="I2722" s="63" t="str">
        <f t="shared" si="127"/>
        <v/>
      </c>
      <c r="J2722" s="96" t="str">
        <f>IFERROR(VLOOKUP(B2722,Listor!$N$6:$P$47,3,FALSE)*I2722,"")</f>
        <v/>
      </c>
      <c r="K2722" s="81"/>
      <c r="L2722" s="88" t="str">
        <f>IFERROR((VLOOKUP(B2722,Listor!$N$6:$P$47,3,FALSE)*Biologiska!K2722)+(VLOOKUP(B2722,Listor!$N$6:$Q$47,4,FALSE)),"")</f>
        <v/>
      </c>
      <c r="M2722" s="63" t="str">
        <f t="shared" si="128"/>
        <v/>
      </c>
      <c r="N2722" s="75"/>
      <c r="O2722" s="84" t="str">
        <f t="shared" si="129"/>
        <v/>
      </c>
      <c r="P2722" s="107"/>
      <c r="Q2722" s="87" t="s">
        <v>79</v>
      </c>
      <c r="R2722" s="87"/>
      <c r="S2722" s="87"/>
      <c r="T2722" s="87"/>
      <c r="U2722" s="87"/>
      <c r="V2722" s="86" t="s">
        <v>79</v>
      </c>
      <c r="W2722" s="75"/>
      <c r="X2722" s="102" t="s">
        <v>79</v>
      </c>
      <c r="Y2722" s="63" t="str">
        <f>IFERROR(IF(VLOOKUP(X2722,Listor!$T$6:$U$7,2,FALSE)&lt;O2722,TRUE),"")</f>
        <v/>
      </c>
      <c r="Z2722" s="87"/>
      <c r="AA2722" s="104"/>
    </row>
    <row r="2723" spans="2:27" x14ac:dyDescent="0.25">
      <c r="B2723" s="68" t="s">
        <v>68</v>
      </c>
      <c r="C2723" s="80" t="str">
        <f>IFERROR(VLOOKUP(B2723,Listor!$A$6:$B$62,2,FALSE),"")</f>
        <v/>
      </c>
      <c r="D2723" s="80" t="str">
        <f>IFERROR(VLOOKUP(B2723,Listor!$A$6:$C$62,3,FALSE),"")</f>
        <v/>
      </c>
      <c r="E2723" s="110" t="s">
        <v>79</v>
      </c>
      <c r="F2723" s="66"/>
      <c r="G2723" s="35" t="str">
        <f>IFERROR(VLOOKUP(B2723,Listor!$A$6:$G$62,7,FALSE),"")</f>
        <v/>
      </c>
      <c r="H2723" s="63" t="str">
        <f>IFERROR(VLOOKUP(B2723,Listor!$N$6:$O$47,2,FALSE),"")</f>
        <v/>
      </c>
      <c r="I2723" s="63" t="str">
        <f t="shared" si="127"/>
        <v/>
      </c>
      <c r="J2723" s="96" t="str">
        <f>IFERROR(VLOOKUP(B2723,Listor!$N$6:$P$47,3,FALSE)*I2723,"")</f>
        <v/>
      </c>
      <c r="K2723" s="81"/>
      <c r="L2723" s="88" t="str">
        <f>IFERROR((VLOOKUP(B2723,Listor!$N$6:$P$47,3,FALSE)*Biologiska!K2723)+(VLOOKUP(B2723,Listor!$N$6:$Q$47,4,FALSE)),"")</f>
        <v/>
      </c>
      <c r="M2723" s="63" t="str">
        <f t="shared" si="128"/>
        <v/>
      </c>
      <c r="N2723" s="75"/>
      <c r="O2723" s="84" t="str">
        <f t="shared" si="129"/>
        <v/>
      </c>
      <c r="P2723" s="107"/>
      <c r="Q2723" s="87" t="s">
        <v>79</v>
      </c>
      <c r="R2723" s="87"/>
      <c r="S2723" s="87"/>
      <c r="T2723" s="87"/>
      <c r="U2723" s="87"/>
      <c r="V2723" s="86" t="s">
        <v>79</v>
      </c>
      <c r="W2723" s="75"/>
      <c r="X2723" s="102" t="s">
        <v>79</v>
      </c>
      <c r="Y2723" s="63" t="str">
        <f>IFERROR(IF(VLOOKUP(X2723,Listor!$T$6:$U$7,2,FALSE)&lt;O2723,TRUE),"")</f>
        <v/>
      </c>
      <c r="Z2723" s="87"/>
      <c r="AA2723" s="104"/>
    </row>
    <row r="2724" spans="2:27" x14ac:dyDescent="0.25">
      <c r="B2724" s="68" t="s">
        <v>68</v>
      </c>
      <c r="C2724" s="80" t="str">
        <f>IFERROR(VLOOKUP(B2724,Listor!$A$6:$B$62,2,FALSE),"")</f>
        <v/>
      </c>
      <c r="D2724" s="80" t="str">
        <f>IFERROR(VLOOKUP(B2724,Listor!$A$6:$C$62,3,FALSE),"")</f>
        <v/>
      </c>
      <c r="E2724" s="110" t="s">
        <v>79</v>
      </c>
      <c r="F2724" s="66"/>
      <c r="G2724" s="35" t="str">
        <f>IFERROR(VLOOKUP(B2724,Listor!$A$6:$G$62,7,FALSE),"")</f>
        <v/>
      </c>
      <c r="H2724" s="63" t="str">
        <f>IFERROR(VLOOKUP(B2724,Listor!$N$6:$O$47,2,FALSE),"")</f>
        <v/>
      </c>
      <c r="I2724" s="63" t="str">
        <f t="shared" si="127"/>
        <v/>
      </c>
      <c r="J2724" s="96" t="str">
        <f>IFERROR(VLOOKUP(B2724,Listor!$N$6:$P$47,3,FALSE)*I2724,"")</f>
        <v/>
      </c>
      <c r="K2724" s="81"/>
      <c r="L2724" s="88" t="str">
        <f>IFERROR((VLOOKUP(B2724,Listor!$N$6:$P$47,3,FALSE)*Biologiska!K2724)+(VLOOKUP(B2724,Listor!$N$6:$Q$47,4,FALSE)),"")</f>
        <v/>
      </c>
      <c r="M2724" s="63" t="str">
        <f t="shared" si="128"/>
        <v/>
      </c>
      <c r="N2724" s="75"/>
      <c r="O2724" s="84" t="str">
        <f t="shared" si="129"/>
        <v/>
      </c>
      <c r="P2724" s="107"/>
      <c r="Q2724" s="87" t="s">
        <v>79</v>
      </c>
      <c r="R2724" s="87"/>
      <c r="S2724" s="87"/>
      <c r="T2724" s="87"/>
      <c r="U2724" s="87"/>
      <c r="V2724" s="86" t="s">
        <v>79</v>
      </c>
      <c r="W2724" s="75"/>
      <c r="X2724" s="102" t="s">
        <v>79</v>
      </c>
      <c r="Y2724" s="63" t="str">
        <f>IFERROR(IF(VLOOKUP(X2724,Listor!$T$6:$U$7,2,FALSE)&lt;O2724,TRUE),"")</f>
        <v/>
      </c>
      <c r="Z2724" s="87"/>
      <c r="AA2724" s="104"/>
    </row>
    <row r="2725" spans="2:27" x14ac:dyDescent="0.25">
      <c r="B2725" s="68" t="s">
        <v>68</v>
      </c>
      <c r="C2725" s="80" t="str">
        <f>IFERROR(VLOOKUP(B2725,Listor!$A$6:$B$62,2,FALSE),"")</f>
        <v/>
      </c>
      <c r="D2725" s="80" t="str">
        <f>IFERROR(VLOOKUP(B2725,Listor!$A$6:$C$62,3,FALSE),"")</f>
        <v/>
      </c>
      <c r="E2725" s="110" t="s">
        <v>79</v>
      </c>
      <c r="F2725" s="66"/>
      <c r="G2725" s="35" t="str">
        <f>IFERROR(VLOOKUP(B2725,Listor!$A$6:$G$62,7,FALSE),"")</f>
        <v/>
      </c>
      <c r="H2725" s="63" t="str">
        <f>IFERROR(VLOOKUP(B2725,Listor!$N$6:$O$47,2,FALSE),"")</f>
        <v/>
      </c>
      <c r="I2725" s="63" t="str">
        <f t="shared" si="127"/>
        <v/>
      </c>
      <c r="J2725" s="96" t="str">
        <f>IFERROR(VLOOKUP(B2725,Listor!$N$6:$P$47,3,FALSE)*I2725,"")</f>
        <v/>
      </c>
      <c r="K2725" s="81"/>
      <c r="L2725" s="88" t="str">
        <f>IFERROR((VLOOKUP(B2725,Listor!$N$6:$P$47,3,FALSE)*Biologiska!K2725)+(VLOOKUP(B2725,Listor!$N$6:$Q$47,4,FALSE)),"")</f>
        <v/>
      </c>
      <c r="M2725" s="63" t="str">
        <f t="shared" si="128"/>
        <v/>
      </c>
      <c r="N2725" s="75"/>
      <c r="O2725" s="84" t="str">
        <f t="shared" si="129"/>
        <v/>
      </c>
      <c r="P2725" s="107"/>
      <c r="Q2725" s="87" t="s">
        <v>79</v>
      </c>
      <c r="R2725" s="87"/>
      <c r="S2725" s="87"/>
      <c r="T2725" s="87"/>
      <c r="U2725" s="87"/>
      <c r="V2725" s="86" t="s">
        <v>79</v>
      </c>
      <c r="W2725" s="75"/>
      <c r="X2725" s="102" t="s">
        <v>79</v>
      </c>
      <c r="Y2725" s="63" t="str">
        <f>IFERROR(IF(VLOOKUP(X2725,Listor!$T$6:$U$7,2,FALSE)&lt;O2725,TRUE),"")</f>
        <v/>
      </c>
      <c r="Z2725" s="87"/>
      <c r="AA2725" s="104"/>
    </row>
    <row r="2726" spans="2:27" x14ac:dyDescent="0.25">
      <c r="B2726" s="68" t="s">
        <v>68</v>
      </c>
      <c r="C2726" s="80" t="str">
        <f>IFERROR(VLOOKUP(B2726,Listor!$A$6:$B$62,2,FALSE),"")</f>
        <v/>
      </c>
      <c r="D2726" s="80" t="str">
        <f>IFERROR(VLOOKUP(B2726,Listor!$A$6:$C$62,3,FALSE),"")</f>
        <v/>
      </c>
      <c r="E2726" s="110" t="s">
        <v>79</v>
      </c>
      <c r="F2726" s="66"/>
      <c r="G2726" s="35" t="str">
        <f>IFERROR(VLOOKUP(B2726,Listor!$A$6:$G$62,7,FALSE),"")</f>
        <v/>
      </c>
      <c r="H2726" s="63" t="str">
        <f>IFERROR(VLOOKUP(B2726,Listor!$N$6:$O$47,2,FALSE),"")</f>
        <v/>
      </c>
      <c r="I2726" s="63" t="str">
        <f t="shared" si="127"/>
        <v/>
      </c>
      <c r="J2726" s="96" t="str">
        <f>IFERROR(VLOOKUP(B2726,Listor!$N$6:$P$47,3,FALSE)*I2726,"")</f>
        <v/>
      </c>
      <c r="K2726" s="81"/>
      <c r="L2726" s="88" t="str">
        <f>IFERROR((VLOOKUP(B2726,Listor!$N$6:$P$47,3,FALSE)*Biologiska!K2726)+(VLOOKUP(B2726,Listor!$N$6:$Q$47,4,FALSE)),"")</f>
        <v/>
      </c>
      <c r="M2726" s="63" t="str">
        <f t="shared" si="128"/>
        <v/>
      </c>
      <c r="N2726" s="75"/>
      <c r="O2726" s="84" t="str">
        <f t="shared" si="129"/>
        <v/>
      </c>
      <c r="P2726" s="107"/>
      <c r="Q2726" s="87" t="s">
        <v>79</v>
      </c>
      <c r="R2726" s="87"/>
      <c r="S2726" s="87"/>
      <c r="T2726" s="87"/>
      <c r="U2726" s="87"/>
      <c r="V2726" s="86" t="s">
        <v>79</v>
      </c>
      <c r="W2726" s="75"/>
      <c r="X2726" s="102" t="s">
        <v>79</v>
      </c>
      <c r="Y2726" s="63" t="str">
        <f>IFERROR(IF(VLOOKUP(X2726,Listor!$T$6:$U$7,2,FALSE)&lt;O2726,TRUE),"")</f>
        <v/>
      </c>
      <c r="Z2726" s="87"/>
      <c r="AA2726" s="104"/>
    </row>
    <row r="2727" spans="2:27" x14ac:dyDescent="0.25">
      <c r="B2727" s="68" t="s">
        <v>68</v>
      </c>
      <c r="C2727" s="80" t="str">
        <f>IFERROR(VLOOKUP(B2727,Listor!$A$6:$B$62,2,FALSE),"")</f>
        <v/>
      </c>
      <c r="D2727" s="80" t="str">
        <f>IFERROR(VLOOKUP(B2727,Listor!$A$6:$C$62,3,FALSE),"")</f>
        <v/>
      </c>
      <c r="E2727" s="110" t="s">
        <v>79</v>
      </c>
      <c r="F2727" s="66"/>
      <c r="G2727" s="35" t="str">
        <f>IFERROR(VLOOKUP(B2727,Listor!$A$6:$G$62,7,FALSE),"")</f>
        <v/>
      </c>
      <c r="H2727" s="63" t="str">
        <f>IFERROR(VLOOKUP(B2727,Listor!$N$6:$O$47,2,FALSE),"")</f>
        <v/>
      </c>
      <c r="I2727" s="63" t="str">
        <f t="shared" si="127"/>
        <v/>
      </c>
      <c r="J2727" s="96" t="str">
        <f>IFERROR(VLOOKUP(B2727,Listor!$N$6:$P$47,3,FALSE)*I2727,"")</f>
        <v/>
      </c>
      <c r="K2727" s="81"/>
      <c r="L2727" s="88" t="str">
        <f>IFERROR((VLOOKUP(B2727,Listor!$N$6:$P$47,3,FALSE)*Biologiska!K2727)+(VLOOKUP(B2727,Listor!$N$6:$Q$47,4,FALSE)),"")</f>
        <v/>
      </c>
      <c r="M2727" s="63" t="str">
        <f t="shared" si="128"/>
        <v/>
      </c>
      <c r="N2727" s="75"/>
      <c r="O2727" s="84" t="str">
        <f t="shared" si="129"/>
        <v/>
      </c>
      <c r="P2727" s="107"/>
      <c r="Q2727" s="87" t="s">
        <v>79</v>
      </c>
      <c r="R2727" s="87"/>
      <c r="S2727" s="87"/>
      <c r="T2727" s="87"/>
      <c r="U2727" s="87"/>
      <c r="V2727" s="86" t="s">
        <v>79</v>
      </c>
      <c r="W2727" s="75"/>
      <c r="X2727" s="102" t="s">
        <v>79</v>
      </c>
      <c r="Y2727" s="63" t="str">
        <f>IFERROR(IF(VLOOKUP(X2727,Listor!$T$6:$U$7,2,FALSE)&lt;O2727,TRUE),"")</f>
        <v/>
      </c>
      <c r="Z2727" s="87"/>
      <c r="AA2727" s="104"/>
    </row>
    <row r="2728" spans="2:27" x14ac:dyDescent="0.25">
      <c r="B2728" s="68" t="s">
        <v>68</v>
      </c>
      <c r="C2728" s="80" t="str">
        <f>IFERROR(VLOOKUP(B2728,Listor!$A$6:$B$62,2,FALSE),"")</f>
        <v/>
      </c>
      <c r="D2728" s="80" t="str">
        <f>IFERROR(VLOOKUP(B2728,Listor!$A$6:$C$62,3,FALSE),"")</f>
        <v/>
      </c>
      <c r="E2728" s="110" t="s">
        <v>79</v>
      </c>
      <c r="F2728" s="66"/>
      <c r="G2728" s="35" t="str">
        <f>IFERROR(VLOOKUP(B2728,Listor!$A$6:$G$62,7,FALSE),"")</f>
        <v/>
      </c>
      <c r="H2728" s="63" t="str">
        <f>IFERROR(VLOOKUP(B2728,Listor!$N$6:$O$47,2,FALSE),"")</f>
        <v/>
      </c>
      <c r="I2728" s="63" t="str">
        <f t="shared" si="127"/>
        <v/>
      </c>
      <c r="J2728" s="96" t="str">
        <f>IFERROR(VLOOKUP(B2728,Listor!$N$6:$P$47,3,FALSE)*I2728,"")</f>
        <v/>
      </c>
      <c r="K2728" s="81"/>
      <c r="L2728" s="88" t="str">
        <f>IFERROR((VLOOKUP(B2728,Listor!$N$6:$P$47,3,FALSE)*Biologiska!K2728)+(VLOOKUP(B2728,Listor!$N$6:$Q$47,4,FALSE)),"")</f>
        <v/>
      </c>
      <c r="M2728" s="63" t="str">
        <f t="shared" si="128"/>
        <v/>
      </c>
      <c r="N2728" s="75"/>
      <c r="O2728" s="84" t="str">
        <f t="shared" si="129"/>
        <v/>
      </c>
      <c r="P2728" s="107"/>
      <c r="Q2728" s="87" t="s">
        <v>79</v>
      </c>
      <c r="R2728" s="87"/>
      <c r="S2728" s="87"/>
      <c r="T2728" s="87"/>
      <c r="U2728" s="87"/>
      <c r="V2728" s="86" t="s">
        <v>79</v>
      </c>
      <c r="W2728" s="75"/>
      <c r="X2728" s="102" t="s">
        <v>79</v>
      </c>
      <c r="Y2728" s="63" t="str">
        <f>IFERROR(IF(VLOOKUP(X2728,Listor!$T$6:$U$7,2,FALSE)&lt;O2728,TRUE),"")</f>
        <v/>
      </c>
      <c r="Z2728" s="87"/>
      <c r="AA2728" s="104"/>
    </row>
    <row r="2729" spans="2:27" x14ac:dyDescent="0.25">
      <c r="B2729" s="68" t="s">
        <v>68</v>
      </c>
      <c r="C2729" s="80" t="str">
        <f>IFERROR(VLOOKUP(B2729,Listor!$A$6:$B$62,2,FALSE),"")</f>
        <v/>
      </c>
      <c r="D2729" s="80" t="str">
        <f>IFERROR(VLOOKUP(B2729,Listor!$A$6:$C$62,3,FALSE),"")</f>
        <v/>
      </c>
      <c r="E2729" s="110" t="s">
        <v>79</v>
      </c>
      <c r="F2729" s="66"/>
      <c r="G2729" s="35" t="str">
        <f>IFERROR(VLOOKUP(B2729,Listor!$A$6:$G$62,7,FALSE),"")</f>
        <v/>
      </c>
      <c r="H2729" s="63" t="str">
        <f>IFERROR(VLOOKUP(B2729,Listor!$N$6:$O$47,2,FALSE),"")</f>
        <v/>
      </c>
      <c r="I2729" s="63" t="str">
        <f t="shared" ref="I2729:I2792" si="130">IFERROR(F2729*H2729,"")</f>
        <v/>
      </c>
      <c r="J2729" s="96" t="str">
        <f>IFERROR(VLOOKUP(B2729,Listor!$N$6:$P$47,3,FALSE)*I2729,"")</f>
        <v/>
      </c>
      <c r="K2729" s="81"/>
      <c r="L2729" s="88" t="str">
        <f>IFERROR((VLOOKUP(B2729,Listor!$N$6:$P$47,3,FALSE)*Biologiska!K2729)+(VLOOKUP(B2729,Listor!$N$6:$Q$47,4,FALSE)),"")</f>
        <v/>
      </c>
      <c r="M2729" s="63" t="str">
        <f t="shared" ref="M2729:M2792" si="131">IFERROR(I2729*L2729,"")</f>
        <v/>
      </c>
      <c r="N2729" s="75"/>
      <c r="O2729" s="84" t="str">
        <f t="shared" ref="O2729:O2792" si="132">IF(ISBLANK(K2729),"",IFERROR(((83.8-K2729)/83.8)*100,""))</f>
        <v/>
      </c>
      <c r="P2729" s="107"/>
      <c r="Q2729" s="87" t="s">
        <v>79</v>
      </c>
      <c r="R2729" s="87"/>
      <c r="S2729" s="87"/>
      <c r="T2729" s="87"/>
      <c r="U2729" s="87"/>
      <c r="V2729" s="86" t="s">
        <v>79</v>
      </c>
      <c r="W2729" s="75"/>
      <c r="X2729" s="102" t="s">
        <v>79</v>
      </c>
      <c r="Y2729" s="63" t="str">
        <f>IFERROR(IF(VLOOKUP(X2729,Listor!$T$6:$U$7,2,FALSE)&lt;O2729,TRUE),"")</f>
        <v/>
      </c>
      <c r="Z2729" s="87"/>
      <c r="AA2729" s="104"/>
    </row>
    <row r="2730" spans="2:27" x14ac:dyDescent="0.25">
      <c r="B2730" s="68" t="s">
        <v>68</v>
      </c>
      <c r="C2730" s="80" t="str">
        <f>IFERROR(VLOOKUP(B2730,Listor!$A$6:$B$62,2,FALSE),"")</f>
        <v/>
      </c>
      <c r="D2730" s="80" t="str">
        <f>IFERROR(VLOOKUP(B2730,Listor!$A$6:$C$62,3,FALSE),"")</f>
        <v/>
      </c>
      <c r="E2730" s="110" t="s">
        <v>79</v>
      </c>
      <c r="F2730" s="66"/>
      <c r="G2730" s="35" t="str">
        <f>IFERROR(VLOOKUP(B2730,Listor!$A$6:$G$62,7,FALSE),"")</f>
        <v/>
      </c>
      <c r="H2730" s="63" t="str">
        <f>IFERROR(VLOOKUP(B2730,Listor!$N$6:$O$47,2,FALSE),"")</f>
        <v/>
      </c>
      <c r="I2730" s="63" t="str">
        <f t="shared" si="130"/>
        <v/>
      </c>
      <c r="J2730" s="96" t="str">
        <f>IFERROR(VLOOKUP(B2730,Listor!$N$6:$P$47,3,FALSE)*I2730,"")</f>
        <v/>
      </c>
      <c r="K2730" s="81"/>
      <c r="L2730" s="88" t="str">
        <f>IFERROR((VLOOKUP(B2730,Listor!$N$6:$P$47,3,FALSE)*Biologiska!K2730)+(VLOOKUP(B2730,Listor!$N$6:$Q$47,4,FALSE)),"")</f>
        <v/>
      </c>
      <c r="M2730" s="63" t="str">
        <f t="shared" si="131"/>
        <v/>
      </c>
      <c r="N2730" s="75"/>
      <c r="O2730" s="84" t="str">
        <f t="shared" si="132"/>
        <v/>
      </c>
      <c r="P2730" s="107"/>
      <c r="Q2730" s="87" t="s">
        <v>79</v>
      </c>
      <c r="R2730" s="87"/>
      <c r="S2730" s="87"/>
      <c r="T2730" s="87"/>
      <c r="U2730" s="87"/>
      <c r="V2730" s="86" t="s">
        <v>79</v>
      </c>
      <c r="W2730" s="75"/>
      <c r="X2730" s="102" t="s">
        <v>79</v>
      </c>
      <c r="Y2730" s="63" t="str">
        <f>IFERROR(IF(VLOOKUP(X2730,Listor!$T$6:$U$7,2,FALSE)&lt;O2730,TRUE),"")</f>
        <v/>
      </c>
      <c r="Z2730" s="87"/>
      <c r="AA2730" s="104"/>
    </row>
    <row r="2731" spans="2:27" x14ac:dyDescent="0.25">
      <c r="B2731" s="68" t="s">
        <v>68</v>
      </c>
      <c r="C2731" s="80" t="str">
        <f>IFERROR(VLOOKUP(B2731,Listor!$A$6:$B$62,2,FALSE),"")</f>
        <v/>
      </c>
      <c r="D2731" s="80" t="str">
        <f>IFERROR(VLOOKUP(B2731,Listor!$A$6:$C$62,3,FALSE),"")</f>
        <v/>
      </c>
      <c r="E2731" s="110" t="s">
        <v>79</v>
      </c>
      <c r="F2731" s="66"/>
      <c r="G2731" s="35" t="str">
        <f>IFERROR(VLOOKUP(B2731,Listor!$A$6:$G$62,7,FALSE),"")</f>
        <v/>
      </c>
      <c r="H2731" s="63" t="str">
        <f>IFERROR(VLOOKUP(B2731,Listor!$N$6:$O$47,2,FALSE),"")</f>
        <v/>
      </c>
      <c r="I2731" s="63" t="str">
        <f t="shared" si="130"/>
        <v/>
      </c>
      <c r="J2731" s="96" t="str">
        <f>IFERROR(VLOOKUP(B2731,Listor!$N$6:$P$47,3,FALSE)*I2731,"")</f>
        <v/>
      </c>
      <c r="K2731" s="81"/>
      <c r="L2731" s="88" t="str">
        <f>IFERROR((VLOOKUP(B2731,Listor!$N$6:$P$47,3,FALSE)*Biologiska!K2731)+(VLOOKUP(B2731,Listor!$N$6:$Q$47,4,FALSE)),"")</f>
        <v/>
      </c>
      <c r="M2731" s="63" t="str">
        <f t="shared" si="131"/>
        <v/>
      </c>
      <c r="N2731" s="75"/>
      <c r="O2731" s="84" t="str">
        <f t="shared" si="132"/>
        <v/>
      </c>
      <c r="P2731" s="107"/>
      <c r="Q2731" s="87" t="s">
        <v>79</v>
      </c>
      <c r="R2731" s="87"/>
      <c r="S2731" s="87"/>
      <c r="T2731" s="87"/>
      <c r="U2731" s="87"/>
      <c r="V2731" s="86" t="s">
        <v>79</v>
      </c>
      <c r="W2731" s="75"/>
      <c r="X2731" s="102" t="s">
        <v>79</v>
      </c>
      <c r="Y2731" s="63" t="str">
        <f>IFERROR(IF(VLOOKUP(X2731,Listor!$T$6:$U$7,2,FALSE)&lt;O2731,TRUE),"")</f>
        <v/>
      </c>
      <c r="Z2731" s="87"/>
      <c r="AA2731" s="104"/>
    </row>
    <row r="2732" spans="2:27" x14ac:dyDescent="0.25">
      <c r="B2732" s="68" t="s">
        <v>68</v>
      </c>
      <c r="C2732" s="80" t="str">
        <f>IFERROR(VLOOKUP(B2732,Listor!$A$6:$B$62,2,FALSE),"")</f>
        <v/>
      </c>
      <c r="D2732" s="80" t="str">
        <f>IFERROR(VLOOKUP(B2732,Listor!$A$6:$C$62,3,FALSE),"")</f>
        <v/>
      </c>
      <c r="E2732" s="110" t="s">
        <v>79</v>
      </c>
      <c r="F2732" s="66"/>
      <c r="G2732" s="35" t="str">
        <f>IFERROR(VLOOKUP(B2732,Listor!$A$6:$G$62,7,FALSE),"")</f>
        <v/>
      </c>
      <c r="H2732" s="63" t="str">
        <f>IFERROR(VLOOKUP(B2732,Listor!$N$6:$O$47,2,FALSE),"")</f>
        <v/>
      </c>
      <c r="I2732" s="63" t="str">
        <f t="shared" si="130"/>
        <v/>
      </c>
      <c r="J2732" s="96" t="str">
        <f>IFERROR(VLOOKUP(B2732,Listor!$N$6:$P$47,3,FALSE)*I2732,"")</f>
        <v/>
      </c>
      <c r="K2732" s="81"/>
      <c r="L2732" s="88" t="str">
        <f>IFERROR((VLOOKUP(B2732,Listor!$N$6:$P$47,3,FALSE)*Biologiska!K2732)+(VLOOKUP(B2732,Listor!$N$6:$Q$47,4,FALSE)),"")</f>
        <v/>
      </c>
      <c r="M2732" s="63" t="str">
        <f t="shared" si="131"/>
        <v/>
      </c>
      <c r="N2732" s="75"/>
      <c r="O2732" s="84" t="str">
        <f t="shared" si="132"/>
        <v/>
      </c>
      <c r="P2732" s="107"/>
      <c r="Q2732" s="87" t="s">
        <v>79</v>
      </c>
      <c r="R2732" s="87"/>
      <c r="S2732" s="87"/>
      <c r="T2732" s="87"/>
      <c r="U2732" s="87"/>
      <c r="V2732" s="86" t="s">
        <v>79</v>
      </c>
      <c r="W2732" s="75"/>
      <c r="X2732" s="102" t="s">
        <v>79</v>
      </c>
      <c r="Y2732" s="63" t="str">
        <f>IFERROR(IF(VLOOKUP(X2732,Listor!$T$6:$U$7,2,FALSE)&lt;O2732,TRUE),"")</f>
        <v/>
      </c>
      <c r="Z2732" s="87"/>
      <c r="AA2732" s="104"/>
    </row>
    <row r="2733" spans="2:27" x14ac:dyDescent="0.25">
      <c r="B2733" s="68" t="s">
        <v>68</v>
      </c>
      <c r="C2733" s="80" t="str">
        <f>IFERROR(VLOOKUP(B2733,Listor!$A$6:$B$62,2,FALSE),"")</f>
        <v/>
      </c>
      <c r="D2733" s="80" t="str">
        <f>IFERROR(VLOOKUP(B2733,Listor!$A$6:$C$62,3,FALSE),"")</f>
        <v/>
      </c>
      <c r="E2733" s="110" t="s">
        <v>79</v>
      </c>
      <c r="F2733" s="66"/>
      <c r="G2733" s="35" t="str">
        <f>IFERROR(VLOOKUP(B2733,Listor!$A$6:$G$62,7,FALSE),"")</f>
        <v/>
      </c>
      <c r="H2733" s="63" t="str">
        <f>IFERROR(VLOOKUP(B2733,Listor!$N$6:$O$47,2,FALSE),"")</f>
        <v/>
      </c>
      <c r="I2733" s="63" t="str">
        <f t="shared" si="130"/>
        <v/>
      </c>
      <c r="J2733" s="96" t="str">
        <f>IFERROR(VLOOKUP(B2733,Listor!$N$6:$P$47,3,FALSE)*I2733,"")</f>
        <v/>
      </c>
      <c r="K2733" s="81"/>
      <c r="L2733" s="88" t="str">
        <f>IFERROR((VLOOKUP(B2733,Listor!$N$6:$P$47,3,FALSE)*Biologiska!K2733)+(VLOOKUP(B2733,Listor!$N$6:$Q$47,4,FALSE)),"")</f>
        <v/>
      </c>
      <c r="M2733" s="63" t="str">
        <f t="shared" si="131"/>
        <v/>
      </c>
      <c r="N2733" s="75"/>
      <c r="O2733" s="84" t="str">
        <f t="shared" si="132"/>
        <v/>
      </c>
      <c r="P2733" s="107"/>
      <c r="Q2733" s="87" t="s">
        <v>79</v>
      </c>
      <c r="R2733" s="87"/>
      <c r="S2733" s="87"/>
      <c r="T2733" s="87"/>
      <c r="U2733" s="87"/>
      <c r="V2733" s="86" t="s">
        <v>79</v>
      </c>
      <c r="W2733" s="75"/>
      <c r="X2733" s="102" t="s">
        <v>79</v>
      </c>
      <c r="Y2733" s="63" t="str">
        <f>IFERROR(IF(VLOOKUP(X2733,Listor!$T$6:$U$7,2,FALSE)&lt;O2733,TRUE),"")</f>
        <v/>
      </c>
      <c r="Z2733" s="87"/>
      <c r="AA2733" s="104"/>
    </row>
    <row r="2734" spans="2:27" x14ac:dyDescent="0.25">
      <c r="B2734" s="68" t="s">
        <v>68</v>
      </c>
      <c r="C2734" s="80" t="str">
        <f>IFERROR(VLOOKUP(B2734,Listor!$A$6:$B$62,2,FALSE),"")</f>
        <v/>
      </c>
      <c r="D2734" s="80" t="str">
        <f>IFERROR(VLOOKUP(B2734,Listor!$A$6:$C$62,3,FALSE),"")</f>
        <v/>
      </c>
      <c r="E2734" s="110" t="s">
        <v>79</v>
      </c>
      <c r="F2734" s="66"/>
      <c r="G2734" s="35" t="str">
        <f>IFERROR(VLOOKUP(B2734,Listor!$A$6:$G$62,7,FALSE),"")</f>
        <v/>
      </c>
      <c r="H2734" s="63" t="str">
        <f>IFERROR(VLOOKUP(B2734,Listor!$N$6:$O$47,2,FALSE),"")</f>
        <v/>
      </c>
      <c r="I2734" s="63" t="str">
        <f t="shared" si="130"/>
        <v/>
      </c>
      <c r="J2734" s="96" t="str">
        <f>IFERROR(VLOOKUP(B2734,Listor!$N$6:$P$47,3,FALSE)*I2734,"")</f>
        <v/>
      </c>
      <c r="K2734" s="81"/>
      <c r="L2734" s="88" t="str">
        <f>IFERROR((VLOOKUP(B2734,Listor!$N$6:$P$47,3,FALSE)*Biologiska!K2734)+(VLOOKUP(B2734,Listor!$N$6:$Q$47,4,FALSE)),"")</f>
        <v/>
      </c>
      <c r="M2734" s="63" t="str">
        <f t="shared" si="131"/>
        <v/>
      </c>
      <c r="N2734" s="75"/>
      <c r="O2734" s="84" t="str">
        <f t="shared" si="132"/>
        <v/>
      </c>
      <c r="P2734" s="107"/>
      <c r="Q2734" s="87" t="s">
        <v>79</v>
      </c>
      <c r="R2734" s="87"/>
      <c r="S2734" s="87"/>
      <c r="T2734" s="87"/>
      <c r="U2734" s="87"/>
      <c r="V2734" s="86" t="s">
        <v>79</v>
      </c>
      <c r="W2734" s="75"/>
      <c r="X2734" s="102" t="s">
        <v>79</v>
      </c>
      <c r="Y2734" s="63" t="str">
        <f>IFERROR(IF(VLOOKUP(X2734,Listor!$T$6:$U$7,2,FALSE)&lt;O2734,TRUE),"")</f>
        <v/>
      </c>
      <c r="Z2734" s="87"/>
      <c r="AA2734" s="104"/>
    </row>
    <row r="2735" spans="2:27" x14ac:dyDescent="0.25">
      <c r="B2735" s="68" t="s">
        <v>68</v>
      </c>
      <c r="C2735" s="80" t="str">
        <f>IFERROR(VLOOKUP(B2735,Listor!$A$6:$B$62,2,FALSE),"")</f>
        <v/>
      </c>
      <c r="D2735" s="80" t="str">
        <f>IFERROR(VLOOKUP(B2735,Listor!$A$6:$C$62,3,FALSE),"")</f>
        <v/>
      </c>
      <c r="E2735" s="110" t="s">
        <v>79</v>
      </c>
      <c r="F2735" s="66"/>
      <c r="G2735" s="35" t="str">
        <f>IFERROR(VLOOKUP(B2735,Listor!$A$6:$G$62,7,FALSE),"")</f>
        <v/>
      </c>
      <c r="H2735" s="63" t="str">
        <f>IFERROR(VLOOKUP(B2735,Listor!$N$6:$O$47,2,FALSE),"")</f>
        <v/>
      </c>
      <c r="I2735" s="63" t="str">
        <f t="shared" si="130"/>
        <v/>
      </c>
      <c r="J2735" s="96" t="str">
        <f>IFERROR(VLOOKUP(B2735,Listor!$N$6:$P$47,3,FALSE)*I2735,"")</f>
        <v/>
      </c>
      <c r="K2735" s="81"/>
      <c r="L2735" s="88" t="str">
        <f>IFERROR((VLOOKUP(B2735,Listor!$N$6:$P$47,3,FALSE)*Biologiska!K2735)+(VLOOKUP(B2735,Listor!$N$6:$Q$47,4,FALSE)),"")</f>
        <v/>
      </c>
      <c r="M2735" s="63" t="str">
        <f t="shared" si="131"/>
        <v/>
      </c>
      <c r="N2735" s="75"/>
      <c r="O2735" s="84" t="str">
        <f t="shared" si="132"/>
        <v/>
      </c>
      <c r="P2735" s="107"/>
      <c r="Q2735" s="87" t="s">
        <v>79</v>
      </c>
      <c r="R2735" s="87"/>
      <c r="S2735" s="87"/>
      <c r="T2735" s="87"/>
      <c r="U2735" s="87"/>
      <c r="V2735" s="86" t="s">
        <v>79</v>
      </c>
      <c r="W2735" s="75"/>
      <c r="X2735" s="102" t="s">
        <v>79</v>
      </c>
      <c r="Y2735" s="63" t="str">
        <f>IFERROR(IF(VLOOKUP(X2735,Listor!$T$6:$U$7,2,FALSE)&lt;O2735,TRUE),"")</f>
        <v/>
      </c>
      <c r="Z2735" s="87"/>
      <c r="AA2735" s="104"/>
    </row>
    <row r="2736" spans="2:27" x14ac:dyDescent="0.25">
      <c r="B2736" s="68" t="s">
        <v>68</v>
      </c>
      <c r="C2736" s="80" t="str">
        <f>IFERROR(VLOOKUP(B2736,Listor!$A$6:$B$62,2,FALSE),"")</f>
        <v/>
      </c>
      <c r="D2736" s="80" t="str">
        <f>IFERROR(VLOOKUP(B2736,Listor!$A$6:$C$62,3,FALSE),"")</f>
        <v/>
      </c>
      <c r="E2736" s="110" t="s">
        <v>79</v>
      </c>
      <c r="F2736" s="66"/>
      <c r="G2736" s="35" t="str">
        <f>IFERROR(VLOOKUP(B2736,Listor!$A$6:$G$62,7,FALSE),"")</f>
        <v/>
      </c>
      <c r="H2736" s="63" t="str">
        <f>IFERROR(VLOOKUP(B2736,Listor!$N$6:$O$47,2,FALSE),"")</f>
        <v/>
      </c>
      <c r="I2736" s="63" t="str">
        <f t="shared" si="130"/>
        <v/>
      </c>
      <c r="J2736" s="96" t="str">
        <f>IFERROR(VLOOKUP(B2736,Listor!$N$6:$P$47,3,FALSE)*I2736,"")</f>
        <v/>
      </c>
      <c r="K2736" s="81"/>
      <c r="L2736" s="88" t="str">
        <f>IFERROR((VLOOKUP(B2736,Listor!$N$6:$P$47,3,FALSE)*Biologiska!K2736)+(VLOOKUP(B2736,Listor!$N$6:$Q$47,4,FALSE)),"")</f>
        <v/>
      </c>
      <c r="M2736" s="63" t="str">
        <f t="shared" si="131"/>
        <v/>
      </c>
      <c r="N2736" s="75"/>
      <c r="O2736" s="84" t="str">
        <f t="shared" si="132"/>
        <v/>
      </c>
      <c r="P2736" s="107"/>
      <c r="Q2736" s="87" t="s">
        <v>79</v>
      </c>
      <c r="R2736" s="87"/>
      <c r="S2736" s="87"/>
      <c r="T2736" s="87"/>
      <c r="U2736" s="87"/>
      <c r="V2736" s="86" t="s">
        <v>79</v>
      </c>
      <c r="W2736" s="75"/>
      <c r="X2736" s="102" t="s">
        <v>79</v>
      </c>
      <c r="Y2736" s="63" t="str">
        <f>IFERROR(IF(VLOOKUP(X2736,Listor!$T$6:$U$7,2,FALSE)&lt;O2736,TRUE),"")</f>
        <v/>
      </c>
      <c r="Z2736" s="87"/>
      <c r="AA2736" s="104"/>
    </row>
    <row r="2737" spans="2:27" x14ac:dyDescent="0.25">
      <c r="B2737" s="68" t="s">
        <v>68</v>
      </c>
      <c r="C2737" s="80" t="str">
        <f>IFERROR(VLOOKUP(B2737,Listor!$A$6:$B$62,2,FALSE),"")</f>
        <v/>
      </c>
      <c r="D2737" s="80" t="str">
        <f>IFERROR(VLOOKUP(B2737,Listor!$A$6:$C$62,3,FALSE),"")</f>
        <v/>
      </c>
      <c r="E2737" s="110" t="s">
        <v>79</v>
      </c>
      <c r="F2737" s="66"/>
      <c r="G2737" s="35" t="str">
        <f>IFERROR(VLOOKUP(B2737,Listor!$A$6:$G$62,7,FALSE),"")</f>
        <v/>
      </c>
      <c r="H2737" s="63" t="str">
        <f>IFERROR(VLOOKUP(B2737,Listor!$N$6:$O$47,2,FALSE),"")</f>
        <v/>
      </c>
      <c r="I2737" s="63" t="str">
        <f t="shared" si="130"/>
        <v/>
      </c>
      <c r="J2737" s="96" t="str">
        <f>IFERROR(VLOOKUP(B2737,Listor!$N$6:$P$47,3,FALSE)*I2737,"")</f>
        <v/>
      </c>
      <c r="K2737" s="81"/>
      <c r="L2737" s="88" t="str">
        <f>IFERROR((VLOOKUP(B2737,Listor!$N$6:$P$47,3,FALSE)*Biologiska!K2737)+(VLOOKUP(B2737,Listor!$N$6:$Q$47,4,FALSE)),"")</f>
        <v/>
      </c>
      <c r="M2737" s="63" t="str">
        <f t="shared" si="131"/>
        <v/>
      </c>
      <c r="N2737" s="75"/>
      <c r="O2737" s="84" t="str">
        <f t="shared" si="132"/>
        <v/>
      </c>
      <c r="P2737" s="107"/>
      <c r="Q2737" s="87" t="s">
        <v>79</v>
      </c>
      <c r="R2737" s="87"/>
      <c r="S2737" s="87"/>
      <c r="T2737" s="87"/>
      <c r="U2737" s="87"/>
      <c r="V2737" s="86" t="s">
        <v>79</v>
      </c>
      <c r="W2737" s="75"/>
      <c r="X2737" s="102" t="s">
        <v>79</v>
      </c>
      <c r="Y2737" s="63" t="str">
        <f>IFERROR(IF(VLOOKUP(X2737,Listor!$T$6:$U$7,2,FALSE)&lt;O2737,TRUE),"")</f>
        <v/>
      </c>
      <c r="Z2737" s="87"/>
      <c r="AA2737" s="104"/>
    </row>
    <row r="2738" spans="2:27" x14ac:dyDescent="0.25">
      <c r="B2738" s="68" t="s">
        <v>68</v>
      </c>
      <c r="C2738" s="80" t="str">
        <f>IFERROR(VLOOKUP(B2738,Listor!$A$6:$B$62,2,FALSE),"")</f>
        <v/>
      </c>
      <c r="D2738" s="80" t="str">
        <f>IFERROR(VLOOKUP(B2738,Listor!$A$6:$C$62,3,FALSE),"")</f>
        <v/>
      </c>
      <c r="E2738" s="110" t="s">
        <v>79</v>
      </c>
      <c r="F2738" s="66"/>
      <c r="G2738" s="35" t="str">
        <f>IFERROR(VLOOKUP(B2738,Listor!$A$6:$G$62,7,FALSE),"")</f>
        <v/>
      </c>
      <c r="H2738" s="63" t="str">
        <f>IFERROR(VLOOKUP(B2738,Listor!$N$6:$O$47,2,FALSE),"")</f>
        <v/>
      </c>
      <c r="I2738" s="63" t="str">
        <f t="shared" si="130"/>
        <v/>
      </c>
      <c r="J2738" s="96" t="str">
        <f>IFERROR(VLOOKUP(B2738,Listor!$N$6:$P$47,3,FALSE)*I2738,"")</f>
        <v/>
      </c>
      <c r="K2738" s="81"/>
      <c r="L2738" s="88" t="str">
        <f>IFERROR((VLOOKUP(B2738,Listor!$N$6:$P$47,3,FALSE)*Biologiska!K2738)+(VLOOKUP(B2738,Listor!$N$6:$Q$47,4,FALSE)),"")</f>
        <v/>
      </c>
      <c r="M2738" s="63" t="str">
        <f t="shared" si="131"/>
        <v/>
      </c>
      <c r="N2738" s="75"/>
      <c r="O2738" s="84" t="str">
        <f t="shared" si="132"/>
        <v/>
      </c>
      <c r="P2738" s="107"/>
      <c r="Q2738" s="87" t="s">
        <v>79</v>
      </c>
      <c r="R2738" s="87"/>
      <c r="S2738" s="87"/>
      <c r="T2738" s="87"/>
      <c r="U2738" s="87"/>
      <c r="V2738" s="86" t="s">
        <v>79</v>
      </c>
      <c r="W2738" s="75"/>
      <c r="X2738" s="102" t="s">
        <v>79</v>
      </c>
      <c r="Y2738" s="63" t="str">
        <f>IFERROR(IF(VLOOKUP(X2738,Listor!$T$6:$U$7,2,FALSE)&lt;O2738,TRUE),"")</f>
        <v/>
      </c>
      <c r="Z2738" s="87"/>
      <c r="AA2738" s="104"/>
    </row>
    <row r="2739" spans="2:27" x14ac:dyDescent="0.25">
      <c r="B2739" s="68" t="s">
        <v>68</v>
      </c>
      <c r="C2739" s="80" t="str">
        <f>IFERROR(VLOOKUP(B2739,Listor!$A$6:$B$62,2,FALSE),"")</f>
        <v/>
      </c>
      <c r="D2739" s="80" t="str">
        <f>IFERROR(VLOOKUP(B2739,Listor!$A$6:$C$62,3,FALSE),"")</f>
        <v/>
      </c>
      <c r="E2739" s="110" t="s">
        <v>79</v>
      </c>
      <c r="F2739" s="66"/>
      <c r="G2739" s="35" t="str">
        <f>IFERROR(VLOOKUP(B2739,Listor!$A$6:$G$62,7,FALSE),"")</f>
        <v/>
      </c>
      <c r="H2739" s="63" t="str">
        <f>IFERROR(VLOOKUP(B2739,Listor!$N$6:$O$47,2,FALSE),"")</f>
        <v/>
      </c>
      <c r="I2739" s="63" t="str">
        <f t="shared" si="130"/>
        <v/>
      </c>
      <c r="J2739" s="96" t="str">
        <f>IFERROR(VLOOKUP(B2739,Listor!$N$6:$P$47,3,FALSE)*I2739,"")</f>
        <v/>
      </c>
      <c r="K2739" s="81"/>
      <c r="L2739" s="88" t="str">
        <f>IFERROR((VLOOKUP(B2739,Listor!$N$6:$P$47,3,FALSE)*Biologiska!K2739)+(VLOOKUP(B2739,Listor!$N$6:$Q$47,4,FALSE)),"")</f>
        <v/>
      </c>
      <c r="M2739" s="63" t="str">
        <f t="shared" si="131"/>
        <v/>
      </c>
      <c r="N2739" s="75"/>
      <c r="O2739" s="84" t="str">
        <f t="shared" si="132"/>
        <v/>
      </c>
      <c r="P2739" s="107"/>
      <c r="Q2739" s="87" t="s">
        <v>79</v>
      </c>
      <c r="R2739" s="87"/>
      <c r="S2739" s="87"/>
      <c r="T2739" s="87"/>
      <c r="U2739" s="87"/>
      <c r="V2739" s="86" t="s">
        <v>79</v>
      </c>
      <c r="W2739" s="75"/>
      <c r="X2739" s="102" t="s">
        <v>79</v>
      </c>
      <c r="Y2739" s="63" t="str">
        <f>IFERROR(IF(VLOOKUP(X2739,Listor!$T$6:$U$7,2,FALSE)&lt;O2739,TRUE),"")</f>
        <v/>
      </c>
      <c r="Z2739" s="87"/>
      <c r="AA2739" s="104"/>
    </row>
    <row r="2740" spans="2:27" x14ac:dyDescent="0.25">
      <c r="B2740" s="68" t="s">
        <v>68</v>
      </c>
      <c r="C2740" s="80" t="str">
        <f>IFERROR(VLOOKUP(B2740,Listor!$A$6:$B$62,2,FALSE),"")</f>
        <v/>
      </c>
      <c r="D2740" s="80" t="str">
        <f>IFERROR(VLOOKUP(B2740,Listor!$A$6:$C$62,3,FALSE),"")</f>
        <v/>
      </c>
      <c r="E2740" s="110" t="s">
        <v>79</v>
      </c>
      <c r="F2740" s="66"/>
      <c r="G2740" s="35" t="str">
        <f>IFERROR(VLOOKUP(B2740,Listor!$A$6:$G$62,7,FALSE),"")</f>
        <v/>
      </c>
      <c r="H2740" s="63" t="str">
        <f>IFERROR(VLOOKUP(B2740,Listor!$N$6:$O$47,2,FALSE),"")</f>
        <v/>
      </c>
      <c r="I2740" s="63" t="str">
        <f t="shared" si="130"/>
        <v/>
      </c>
      <c r="J2740" s="96" t="str">
        <f>IFERROR(VLOOKUP(B2740,Listor!$N$6:$P$47,3,FALSE)*I2740,"")</f>
        <v/>
      </c>
      <c r="K2740" s="81"/>
      <c r="L2740" s="88" t="str">
        <f>IFERROR((VLOOKUP(B2740,Listor!$N$6:$P$47,3,FALSE)*Biologiska!K2740)+(VLOOKUP(B2740,Listor!$N$6:$Q$47,4,FALSE)),"")</f>
        <v/>
      </c>
      <c r="M2740" s="63" t="str">
        <f t="shared" si="131"/>
        <v/>
      </c>
      <c r="N2740" s="75"/>
      <c r="O2740" s="84" t="str">
        <f t="shared" si="132"/>
        <v/>
      </c>
      <c r="P2740" s="107"/>
      <c r="Q2740" s="87" t="s">
        <v>79</v>
      </c>
      <c r="R2740" s="87"/>
      <c r="S2740" s="87"/>
      <c r="T2740" s="87"/>
      <c r="U2740" s="87"/>
      <c r="V2740" s="86" t="s">
        <v>79</v>
      </c>
      <c r="W2740" s="75"/>
      <c r="X2740" s="102" t="s">
        <v>79</v>
      </c>
      <c r="Y2740" s="63" t="str">
        <f>IFERROR(IF(VLOOKUP(X2740,Listor!$T$6:$U$7,2,FALSE)&lt;O2740,TRUE),"")</f>
        <v/>
      </c>
      <c r="Z2740" s="87"/>
      <c r="AA2740" s="104"/>
    </row>
    <row r="2741" spans="2:27" x14ac:dyDescent="0.25">
      <c r="B2741" s="68" t="s">
        <v>68</v>
      </c>
      <c r="C2741" s="80" t="str">
        <f>IFERROR(VLOOKUP(B2741,Listor!$A$6:$B$62,2,FALSE),"")</f>
        <v/>
      </c>
      <c r="D2741" s="80" t="str">
        <f>IFERROR(VLOOKUP(B2741,Listor!$A$6:$C$62,3,FALSE),"")</f>
        <v/>
      </c>
      <c r="E2741" s="110" t="s">
        <v>79</v>
      </c>
      <c r="F2741" s="66"/>
      <c r="G2741" s="35" t="str">
        <f>IFERROR(VLOOKUP(B2741,Listor!$A$6:$G$62,7,FALSE),"")</f>
        <v/>
      </c>
      <c r="H2741" s="63" t="str">
        <f>IFERROR(VLOOKUP(B2741,Listor!$N$6:$O$47,2,FALSE),"")</f>
        <v/>
      </c>
      <c r="I2741" s="63" t="str">
        <f t="shared" si="130"/>
        <v/>
      </c>
      <c r="J2741" s="96" t="str">
        <f>IFERROR(VLOOKUP(B2741,Listor!$N$6:$P$47,3,FALSE)*I2741,"")</f>
        <v/>
      </c>
      <c r="K2741" s="81"/>
      <c r="L2741" s="88" t="str">
        <f>IFERROR((VLOOKUP(B2741,Listor!$N$6:$P$47,3,FALSE)*Biologiska!K2741)+(VLOOKUP(B2741,Listor!$N$6:$Q$47,4,FALSE)),"")</f>
        <v/>
      </c>
      <c r="M2741" s="63" t="str">
        <f t="shared" si="131"/>
        <v/>
      </c>
      <c r="N2741" s="75"/>
      <c r="O2741" s="84" t="str">
        <f t="shared" si="132"/>
        <v/>
      </c>
      <c r="P2741" s="107"/>
      <c r="Q2741" s="87" t="s">
        <v>79</v>
      </c>
      <c r="R2741" s="87"/>
      <c r="S2741" s="87"/>
      <c r="T2741" s="87"/>
      <c r="U2741" s="87"/>
      <c r="V2741" s="86" t="s">
        <v>79</v>
      </c>
      <c r="W2741" s="75"/>
      <c r="X2741" s="102" t="s">
        <v>79</v>
      </c>
      <c r="Y2741" s="63" t="str">
        <f>IFERROR(IF(VLOOKUP(X2741,Listor!$T$6:$U$7,2,FALSE)&lt;O2741,TRUE),"")</f>
        <v/>
      </c>
      <c r="Z2741" s="87"/>
      <c r="AA2741" s="104"/>
    </row>
    <row r="2742" spans="2:27" x14ac:dyDescent="0.25">
      <c r="B2742" s="68" t="s">
        <v>68</v>
      </c>
      <c r="C2742" s="80" t="str">
        <f>IFERROR(VLOOKUP(B2742,Listor!$A$6:$B$62,2,FALSE),"")</f>
        <v/>
      </c>
      <c r="D2742" s="80" t="str">
        <f>IFERROR(VLOOKUP(B2742,Listor!$A$6:$C$62,3,FALSE),"")</f>
        <v/>
      </c>
      <c r="E2742" s="110" t="s">
        <v>79</v>
      </c>
      <c r="F2742" s="66"/>
      <c r="G2742" s="35" t="str">
        <f>IFERROR(VLOOKUP(B2742,Listor!$A$6:$G$62,7,FALSE),"")</f>
        <v/>
      </c>
      <c r="H2742" s="63" t="str">
        <f>IFERROR(VLOOKUP(B2742,Listor!$N$6:$O$47,2,FALSE),"")</f>
        <v/>
      </c>
      <c r="I2742" s="63" t="str">
        <f t="shared" si="130"/>
        <v/>
      </c>
      <c r="J2742" s="96" t="str">
        <f>IFERROR(VLOOKUP(B2742,Listor!$N$6:$P$47,3,FALSE)*I2742,"")</f>
        <v/>
      </c>
      <c r="K2742" s="81"/>
      <c r="L2742" s="88" t="str">
        <f>IFERROR((VLOOKUP(B2742,Listor!$N$6:$P$47,3,FALSE)*Biologiska!K2742)+(VLOOKUP(B2742,Listor!$N$6:$Q$47,4,FALSE)),"")</f>
        <v/>
      </c>
      <c r="M2742" s="63" t="str">
        <f t="shared" si="131"/>
        <v/>
      </c>
      <c r="N2742" s="75"/>
      <c r="O2742" s="84" t="str">
        <f t="shared" si="132"/>
        <v/>
      </c>
      <c r="P2742" s="107"/>
      <c r="Q2742" s="87" t="s">
        <v>79</v>
      </c>
      <c r="R2742" s="87"/>
      <c r="S2742" s="87"/>
      <c r="T2742" s="87"/>
      <c r="U2742" s="87"/>
      <c r="V2742" s="86" t="s">
        <v>79</v>
      </c>
      <c r="W2742" s="75"/>
      <c r="X2742" s="102" t="s">
        <v>79</v>
      </c>
      <c r="Y2742" s="63" t="str">
        <f>IFERROR(IF(VLOOKUP(X2742,Listor!$T$6:$U$7,2,FALSE)&lt;O2742,TRUE),"")</f>
        <v/>
      </c>
      <c r="Z2742" s="87"/>
      <c r="AA2742" s="104"/>
    </row>
    <row r="2743" spans="2:27" x14ac:dyDescent="0.25">
      <c r="B2743" s="68" t="s">
        <v>68</v>
      </c>
      <c r="C2743" s="80" t="str">
        <f>IFERROR(VLOOKUP(B2743,Listor!$A$6:$B$62,2,FALSE),"")</f>
        <v/>
      </c>
      <c r="D2743" s="80" t="str">
        <f>IFERROR(VLOOKUP(B2743,Listor!$A$6:$C$62,3,FALSE),"")</f>
        <v/>
      </c>
      <c r="E2743" s="110" t="s">
        <v>79</v>
      </c>
      <c r="F2743" s="66"/>
      <c r="G2743" s="35" t="str">
        <f>IFERROR(VLOOKUP(B2743,Listor!$A$6:$G$62,7,FALSE),"")</f>
        <v/>
      </c>
      <c r="H2743" s="63" t="str">
        <f>IFERROR(VLOOKUP(B2743,Listor!$N$6:$O$47,2,FALSE),"")</f>
        <v/>
      </c>
      <c r="I2743" s="63" t="str">
        <f t="shared" si="130"/>
        <v/>
      </c>
      <c r="J2743" s="96" t="str">
        <f>IFERROR(VLOOKUP(B2743,Listor!$N$6:$P$47,3,FALSE)*I2743,"")</f>
        <v/>
      </c>
      <c r="K2743" s="81"/>
      <c r="L2743" s="88" t="str">
        <f>IFERROR((VLOOKUP(B2743,Listor!$N$6:$P$47,3,FALSE)*Biologiska!K2743)+(VLOOKUP(B2743,Listor!$N$6:$Q$47,4,FALSE)),"")</f>
        <v/>
      </c>
      <c r="M2743" s="63" t="str">
        <f t="shared" si="131"/>
        <v/>
      </c>
      <c r="N2743" s="75"/>
      <c r="O2743" s="84" t="str">
        <f t="shared" si="132"/>
        <v/>
      </c>
      <c r="P2743" s="107"/>
      <c r="Q2743" s="87" t="s">
        <v>79</v>
      </c>
      <c r="R2743" s="87"/>
      <c r="S2743" s="87"/>
      <c r="T2743" s="87"/>
      <c r="U2743" s="87"/>
      <c r="V2743" s="86" t="s">
        <v>79</v>
      </c>
      <c r="W2743" s="75"/>
      <c r="X2743" s="102" t="s">
        <v>79</v>
      </c>
      <c r="Y2743" s="63" t="str">
        <f>IFERROR(IF(VLOOKUP(X2743,Listor!$T$6:$U$7,2,FALSE)&lt;O2743,TRUE),"")</f>
        <v/>
      </c>
      <c r="Z2743" s="87"/>
      <c r="AA2743" s="104"/>
    </row>
    <row r="2744" spans="2:27" x14ac:dyDescent="0.25">
      <c r="B2744" s="68" t="s">
        <v>68</v>
      </c>
      <c r="C2744" s="80" t="str">
        <f>IFERROR(VLOOKUP(B2744,Listor!$A$6:$B$62,2,FALSE),"")</f>
        <v/>
      </c>
      <c r="D2744" s="80" t="str">
        <f>IFERROR(VLOOKUP(B2744,Listor!$A$6:$C$62,3,FALSE),"")</f>
        <v/>
      </c>
      <c r="E2744" s="110" t="s">
        <v>79</v>
      </c>
      <c r="F2744" s="66"/>
      <c r="G2744" s="35" t="str">
        <f>IFERROR(VLOOKUP(B2744,Listor!$A$6:$G$62,7,FALSE),"")</f>
        <v/>
      </c>
      <c r="H2744" s="63" t="str">
        <f>IFERROR(VLOOKUP(B2744,Listor!$N$6:$O$47,2,FALSE),"")</f>
        <v/>
      </c>
      <c r="I2744" s="63" t="str">
        <f t="shared" si="130"/>
        <v/>
      </c>
      <c r="J2744" s="96" t="str">
        <f>IFERROR(VLOOKUP(B2744,Listor!$N$6:$P$47,3,FALSE)*I2744,"")</f>
        <v/>
      </c>
      <c r="K2744" s="81"/>
      <c r="L2744" s="88" t="str">
        <f>IFERROR((VLOOKUP(B2744,Listor!$N$6:$P$47,3,FALSE)*Biologiska!K2744)+(VLOOKUP(B2744,Listor!$N$6:$Q$47,4,FALSE)),"")</f>
        <v/>
      </c>
      <c r="M2744" s="63" t="str">
        <f t="shared" si="131"/>
        <v/>
      </c>
      <c r="N2744" s="75"/>
      <c r="O2744" s="84" t="str">
        <f t="shared" si="132"/>
        <v/>
      </c>
      <c r="P2744" s="107"/>
      <c r="Q2744" s="87" t="s">
        <v>79</v>
      </c>
      <c r="R2744" s="87"/>
      <c r="S2744" s="87"/>
      <c r="T2744" s="87"/>
      <c r="U2744" s="87"/>
      <c r="V2744" s="86" t="s">
        <v>79</v>
      </c>
      <c r="W2744" s="75"/>
      <c r="X2744" s="102" t="s">
        <v>79</v>
      </c>
      <c r="Y2744" s="63" t="str">
        <f>IFERROR(IF(VLOOKUP(X2744,Listor!$T$6:$U$7,2,FALSE)&lt;O2744,TRUE),"")</f>
        <v/>
      </c>
      <c r="Z2744" s="87"/>
      <c r="AA2744" s="104"/>
    </row>
    <row r="2745" spans="2:27" x14ac:dyDescent="0.25">
      <c r="B2745" s="68" t="s">
        <v>68</v>
      </c>
      <c r="C2745" s="80" t="str">
        <f>IFERROR(VLOOKUP(B2745,Listor!$A$6:$B$62,2,FALSE),"")</f>
        <v/>
      </c>
      <c r="D2745" s="80" t="str">
        <f>IFERROR(VLOOKUP(B2745,Listor!$A$6:$C$62,3,FALSE),"")</f>
        <v/>
      </c>
      <c r="E2745" s="110" t="s">
        <v>79</v>
      </c>
      <c r="F2745" s="66"/>
      <c r="G2745" s="35" t="str">
        <f>IFERROR(VLOOKUP(B2745,Listor!$A$6:$G$62,7,FALSE),"")</f>
        <v/>
      </c>
      <c r="H2745" s="63" t="str">
        <f>IFERROR(VLOOKUP(B2745,Listor!$N$6:$O$47,2,FALSE),"")</f>
        <v/>
      </c>
      <c r="I2745" s="63" t="str">
        <f t="shared" si="130"/>
        <v/>
      </c>
      <c r="J2745" s="96" t="str">
        <f>IFERROR(VLOOKUP(B2745,Listor!$N$6:$P$47,3,FALSE)*I2745,"")</f>
        <v/>
      </c>
      <c r="K2745" s="81"/>
      <c r="L2745" s="88" t="str">
        <f>IFERROR((VLOOKUP(B2745,Listor!$N$6:$P$47,3,FALSE)*Biologiska!K2745)+(VLOOKUP(B2745,Listor!$N$6:$Q$47,4,FALSE)),"")</f>
        <v/>
      </c>
      <c r="M2745" s="63" t="str">
        <f t="shared" si="131"/>
        <v/>
      </c>
      <c r="N2745" s="75"/>
      <c r="O2745" s="84" t="str">
        <f t="shared" si="132"/>
        <v/>
      </c>
      <c r="P2745" s="107"/>
      <c r="Q2745" s="87" t="s">
        <v>79</v>
      </c>
      <c r="R2745" s="87"/>
      <c r="S2745" s="87"/>
      <c r="T2745" s="87"/>
      <c r="U2745" s="87"/>
      <c r="V2745" s="86" t="s">
        <v>79</v>
      </c>
      <c r="W2745" s="75"/>
      <c r="X2745" s="102" t="s">
        <v>79</v>
      </c>
      <c r="Y2745" s="63" t="str">
        <f>IFERROR(IF(VLOOKUP(X2745,Listor!$T$6:$U$7,2,FALSE)&lt;O2745,TRUE),"")</f>
        <v/>
      </c>
      <c r="Z2745" s="87"/>
      <c r="AA2745" s="104"/>
    </row>
    <row r="2746" spans="2:27" x14ac:dyDescent="0.25">
      <c r="B2746" s="68" t="s">
        <v>68</v>
      </c>
      <c r="C2746" s="80" t="str">
        <f>IFERROR(VLOOKUP(B2746,Listor!$A$6:$B$62,2,FALSE),"")</f>
        <v/>
      </c>
      <c r="D2746" s="80" t="str">
        <f>IFERROR(VLOOKUP(B2746,Listor!$A$6:$C$62,3,FALSE),"")</f>
        <v/>
      </c>
      <c r="E2746" s="110" t="s">
        <v>79</v>
      </c>
      <c r="F2746" s="66"/>
      <c r="G2746" s="35" t="str">
        <f>IFERROR(VLOOKUP(B2746,Listor!$A$6:$G$62,7,FALSE),"")</f>
        <v/>
      </c>
      <c r="H2746" s="63" t="str">
        <f>IFERROR(VLOOKUP(B2746,Listor!$N$6:$O$47,2,FALSE),"")</f>
        <v/>
      </c>
      <c r="I2746" s="63" t="str">
        <f t="shared" si="130"/>
        <v/>
      </c>
      <c r="J2746" s="96" t="str">
        <f>IFERROR(VLOOKUP(B2746,Listor!$N$6:$P$47,3,FALSE)*I2746,"")</f>
        <v/>
      </c>
      <c r="K2746" s="81"/>
      <c r="L2746" s="88" t="str">
        <f>IFERROR((VLOOKUP(B2746,Listor!$N$6:$P$47,3,FALSE)*Biologiska!K2746)+(VLOOKUP(B2746,Listor!$N$6:$Q$47,4,FALSE)),"")</f>
        <v/>
      </c>
      <c r="M2746" s="63" t="str">
        <f t="shared" si="131"/>
        <v/>
      </c>
      <c r="N2746" s="75"/>
      <c r="O2746" s="84" t="str">
        <f t="shared" si="132"/>
        <v/>
      </c>
      <c r="P2746" s="107"/>
      <c r="Q2746" s="87" t="s">
        <v>79</v>
      </c>
      <c r="R2746" s="87"/>
      <c r="S2746" s="87"/>
      <c r="T2746" s="87"/>
      <c r="U2746" s="87"/>
      <c r="V2746" s="86" t="s">
        <v>79</v>
      </c>
      <c r="W2746" s="75"/>
      <c r="X2746" s="102" t="s">
        <v>79</v>
      </c>
      <c r="Y2746" s="63" t="str">
        <f>IFERROR(IF(VLOOKUP(X2746,Listor!$T$6:$U$7,2,FALSE)&lt;O2746,TRUE),"")</f>
        <v/>
      </c>
      <c r="Z2746" s="87"/>
      <c r="AA2746" s="104"/>
    </row>
    <row r="2747" spans="2:27" x14ac:dyDescent="0.25">
      <c r="B2747" s="68" t="s">
        <v>68</v>
      </c>
      <c r="C2747" s="80" t="str">
        <f>IFERROR(VLOOKUP(B2747,Listor!$A$6:$B$62,2,FALSE),"")</f>
        <v/>
      </c>
      <c r="D2747" s="80" t="str">
        <f>IFERROR(VLOOKUP(B2747,Listor!$A$6:$C$62,3,FALSE),"")</f>
        <v/>
      </c>
      <c r="E2747" s="110" t="s">
        <v>79</v>
      </c>
      <c r="F2747" s="66"/>
      <c r="G2747" s="35" t="str">
        <f>IFERROR(VLOOKUP(B2747,Listor!$A$6:$G$62,7,FALSE),"")</f>
        <v/>
      </c>
      <c r="H2747" s="63" t="str">
        <f>IFERROR(VLOOKUP(B2747,Listor!$N$6:$O$47,2,FALSE),"")</f>
        <v/>
      </c>
      <c r="I2747" s="63" t="str">
        <f t="shared" si="130"/>
        <v/>
      </c>
      <c r="J2747" s="96" t="str">
        <f>IFERROR(VLOOKUP(B2747,Listor!$N$6:$P$47,3,FALSE)*I2747,"")</f>
        <v/>
      </c>
      <c r="K2747" s="81"/>
      <c r="L2747" s="88" t="str">
        <f>IFERROR((VLOOKUP(B2747,Listor!$N$6:$P$47,3,FALSE)*Biologiska!K2747)+(VLOOKUP(B2747,Listor!$N$6:$Q$47,4,FALSE)),"")</f>
        <v/>
      </c>
      <c r="M2747" s="63" t="str">
        <f t="shared" si="131"/>
        <v/>
      </c>
      <c r="N2747" s="75"/>
      <c r="O2747" s="84" t="str">
        <f t="shared" si="132"/>
        <v/>
      </c>
      <c r="P2747" s="107"/>
      <c r="Q2747" s="87" t="s">
        <v>79</v>
      </c>
      <c r="R2747" s="87"/>
      <c r="S2747" s="87"/>
      <c r="T2747" s="87"/>
      <c r="U2747" s="87"/>
      <c r="V2747" s="86" t="s">
        <v>79</v>
      </c>
      <c r="W2747" s="75"/>
      <c r="X2747" s="102" t="s">
        <v>79</v>
      </c>
      <c r="Y2747" s="63" t="str">
        <f>IFERROR(IF(VLOOKUP(X2747,Listor!$T$6:$U$7,2,FALSE)&lt;O2747,TRUE),"")</f>
        <v/>
      </c>
      <c r="Z2747" s="87"/>
      <c r="AA2747" s="104"/>
    </row>
    <row r="2748" spans="2:27" x14ac:dyDescent="0.25">
      <c r="B2748" s="68" t="s">
        <v>68</v>
      </c>
      <c r="C2748" s="80" t="str">
        <f>IFERROR(VLOOKUP(B2748,Listor!$A$6:$B$62,2,FALSE),"")</f>
        <v/>
      </c>
      <c r="D2748" s="80" t="str">
        <f>IFERROR(VLOOKUP(B2748,Listor!$A$6:$C$62,3,FALSE),"")</f>
        <v/>
      </c>
      <c r="E2748" s="110" t="s">
        <v>79</v>
      </c>
      <c r="F2748" s="66"/>
      <c r="G2748" s="35" t="str">
        <f>IFERROR(VLOOKUP(B2748,Listor!$A$6:$G$62,7,FALSE),"")</f>
        <v/>
      </c>
      <c r="H2748" s="63" t="str">
        <f>IFERROR(VLOOKUP(B2748,Listor!$N$6:$O$47,2,FALSE),"")</f>
        <v/>
      </c>
      <c r="I2748" s="63" t="str">
        <f t="shared" si="130"/>
        <v/>
      </c>
      <c r="J2748" s="96" t="str">
        <f>IFERROR(VLOOKUP(B2748,Listor!$N$6:$P$47,3,FALSE)*I2748,"")</f>
        <v/>
      </c>
      <c r="K2748" s="81"/>
      <c r="L2748" s="88" t="str">
        <f>IFERROR((VLOOKUP(B2748,Listor!$N$6:$P$47,3,FALSE)*Biologiska!K2748)+(VLOOKUP(B2748,Listor!$N$6:$Q$47,4,FALSE)),"")</f>
        <v/>
      </c>
      <c r="M2748" s="63" t="str">
        <f t="shared" si="131"/>
        <v/>
      </c>
      <c r="N2748" s="75"/>
      <c r="O2748" s="84" t="str">
        <f t="shared" si="132"/>
        <v/>
      </c>
      <c r="P2748" s="107"/>
      <c r="Q2748" s="87" t="s">
        <v>79</v>
      </c>
      <c r="R2748" s="87"/>
      <c r="S2748" s="87"/>
      <c r="T2748" s="87"/>
      <c r="U2748" s="87"/>
      <c r="V2748" s="86" t="s">
        <v>79</v>
      </c>
      <c r="W2748" s="75"/>
      <c r="X2748" s="102" t="s">
        <v>79</v>
      </c>
      <c r="Y2748" s="63" t="str">
        <f>IFERROR(IF(VLOOKUP(X2748,Listor!$T$6:$U$7,2,FALSE)&lt;O2748,TRUE),"")</f>
        <v/>
      </c>
      <c r="Z2748" s="87"/>
      <c r="AA2748" s="104"/>
    </row>
    <row r="2749" spans="2:27" x14ac:dyDescent="0.25">
      <c r="B2749" s="68" t="s">
        <v>68</v>
      </c>
      <c r="C2749" s="80" t="str">
        <f>IFERROR(VLOOKUP(B2749,Listor!$A$6:$B$62,2,FALSE),"")</f>
        <v/>
      </c>
      <c r="D2749" s="80" t="str">
        <f>IFERROR(VLOOKUP(B2749,Listor!$A$6:$C$62,3,FALSE),"")</f>
        <v/>
      </c>
      <c r="E2749" s="110" t="s">
        <v>79</v>
      </c>
      <c r="F2749" s="66"/>
      <c r="G2749" s="35" t="str">
        <f>IFERROR(VLOOKUP(B2749,Listor!$A$6:$G$62,7,FALSE),"")</f>
        <v/>
      </c>
      <c r="H2749" s="63" t="str">
        <f>IFERROR(VLOOKUP(B2749,Listor!$N$6:$O$47,2,FALSE),"")</f>
        <v/>
      </c>
      <c r="I2749" s="63" t="str">
        <f t="shared" si="130"/>
        <v/>
      </c>
      <c r="J2749" s="96" t="str">
        <f>IFERROR(VLOOKUP(B2749,Listor!$N$6:$P$47,3,FALSE)*I2749,"")</f>
        <v/>
      </c>
      <c r="K2749" s="81"/>
      <c r="L2749" s="88" t="str">
        <f>IFERROR((VLOOKUP(B2749,Listor!$N$6:$P$47,3,FALSE)*Biologiska!K2749)+(VLOOKUP(B2749,Listor!$N$6:$Q$47,4,FALSE)),"")</f>
        <v/>
      </c>
      <c r="M2749" s="63" t="str">
        <f t="shared" si="131"/>
        <v/>
      </c>
      <c r="N2749" s="75"/>
      <c r="O2749" s="84" t="str">
        <f t="shared" si="132"/>
        <v/>
      </c>
      <c r="P2749" s="107"/>
      <c r="Q2749" s="87" t="s">
        <v>79</v>
      </c>
      <c r="R2749" s="87"/>
      <c r="S2749" s="87"/>
      <c r="T2749" s="87"/>
      <c r="U2749" s="87"/>
      <c r="V2749" s="86" t="s">
        <v>79</v>
      </c>
      <c r="W2749" s="75"/>
      <c r="X2749" s="102" t="s">
        <v>79</v>
      </c>
      <c r="Y2749" s="63" t="str">
        <f>IFERROR(IF(VLOOKUP(X2749,Listor!$T$6:$U$7,2,FALSE)&lt;O2749,TRUE),"")</f>
        <v/>
      </c>
      <c r="Z2749" s="87"/>
      <c r="AA2749" s="104"/>
    </row>
    <row r="2750" spans="2:27" x14ac:dyDescent="0.25">
      <c r="B2750" s="68" t="s">
        <v>68</v>
      </c>
      <c r="C2750" s="80" t="str">
        <f>IFERROR(VLOOKUP(B2750,Listor!$A$6:$B$62,2,FALSE),"")</f>
        <v/>
      </c>
      <c r="D2750" s="80" t="str">
        <f>IFERROR(VLOOKUP(B2750,Listor!$A$6:$C$62,3,FALSE),"")</f>
        <v/>
      </c>
      <c r="E2750" s="110" t="s">
        <v>79</v>
      </c>
      <c r="F2750" s="66"/>
      <c r="G2750" s="35" t="str">
        <f>IFERROR(VLOOKUP(B2750,Listor!$A$6:$G$62,7,FALSE),"")</f>
        <v/>
      </c>
      <c r="H2750" s="63" t="str">
        <f>IFERROR(VLOOKUP(B2750,Listor!$N$6:$O$47,2,FALSE),"")</f>
        <v/>
      </c>
      <c r="I2750" s="63" t="str">
        <f t="shared" si="130"/>
        <v/>
      </c>
      <c r="J2750" s="96" t="str">
        <f>IFERROR(VLOOKUP(B2750,Listor!$N$6:$P$47,3,FALSE)*I2750,"")</f>
        <v/>
      </c>
      <c r="K2750" s="81"/>
      <c r="L2750" s="88" t="str">
        <f>IFERROR((VLOOKUP(B2750,Listor!$N$6:$P$47,3,FALSE)*Biologiska!K2750)+(VLOOKUP(B2750,Listor!$N$6:$Q$47,4,FALSE)),"")</f>
        <v/>
      </c>
      <c r="M2750" s="63" t="str">
        <f t="shared" si="131"/>
        <v/>
      </c>
      <c r="N2750" s="75"/>
      <c r="O2750" s="84" t="str">
        <f t="shared" si="132"/>
        <v/>
      </c>
      <c r="P2750" s="107"/>
      <c r="Q2750" s="87" t="s">
        <v>79</v>
      </c>
      <c r="R2750" s="87"/>
      <c r="S2750" s="87"/>
      <c r="T2750" s="87"/>
      <c r="U2750" s="87"/>
      <c r="V2750" s="86" t="s">
        <v>79</v>
      </c>
      <c r="W2750" s="75"/>
      <c r="X2750" s="102" t="s">
        <v>79</v>
      </c>
      <c r="Y2750" s="63" t="str">
        <f>IFERROR(IF(VLOOKUP(X2750,Listor!$T$6:$U$7,2,FALSE)&lt;O2750,TRUE),"")</f>
        <v/>
      </c>
      <c r="Z2750" s="87"/>
      <c r="AA2750" s="104"/>
    </row>
    <row r="2751" spans="2:27" x14ac:dyDescent="0.25">
      <c r="B2751" s="68" t="s">
        <v>68</v>
      </c>
      <c r="C2751" s="80" t="str">
        <f>IFERROR(VLOOKUP(B2751,Listor!$A$6:$B$62,2,FALSE),"")</f>
        <v/>
      </c>
      <c r="D2751" s="80" t="str">
        <f>IFERROR(VLOOKUP(B2751,Listor!$A$6:$C$62,3,FALSE),"")</f>
        <v/>
      </c>
      <c r="E2751" s="110" t="s">
        <v>79</v>
      </c>
      <c r="F2751" s="66"/>
      <c r="G2751" s="35" t="str">
        <f>IFERROR(VLOOKUP(B2751,Listor!$A$6:$G$62,7,FALSE),"")</f>
        <v/>
      </c>
      <c r="H2751" s="63" t="str">
        <f>IFERROR(VLOOKUP(B2751,Listor!$N$6:$O$47,2,FALSE),"")</f>
        <v/>
      </c>
      <c r="I2751" s="63" t="str">
        <f t="shared" si="130"/>
        <v/>
      </c>
      <c r="J2751" s="96" t="str">
        <f>IFERROR(VLOOKUP(B2751,Listor!$N$6:$P$47,3,FALSE)*I2751,"")</f>
        <v/>
      </c>
      <c r="K2751" s="81"/>
      <c r="L2751" s="88" t="str">
        <f>IFERROR((VLOOKUP(B2751,Listor!$N$6:$P$47,3,FALSE)*Biologiska!K2751)+(VLOOKUP(B2751,Listor!$N$6:$Q$47,4,FALSE)),"")</f>
        <v/>
      </c>
      <c r="M2751" s="63" t="str">
        <f t="shared" si="131"/>
        <v/>
      </c>
      <c r="N2751" s="75"/>
      <c r="O2751" s="84" t="str">
        <f t="shared" si="132"/>
        <v/>
      </c>
      <c r="P2751" s="107"/>
      <c r="Q2751" s="87" t="s">
        <v>79</v>
      </c>
      <c r="R2751" s="87"/>
      <c r="S2751" s="87"/>
      <c r="T2751" s="87"/>
      <c r="U2751" s="87"/>
      <c r="V2751" s="86" t="s">
        <v>79</v>
      </c>
      <c r="W2751" s="75"/>
      <c r="X2751" s="102" t="s">
        <v>79</v>
      </c>
      <c r="Y2751" s="63" t="str">
        <f>IFERROR(IF(VLOOKUP(X2751,Listor!$T$6:$U$7,2,FALSE)&lt;O2751,TRUE),"")</f>
        <v/>
      </c>
      <c r="Z2751" s="87"/>
      <c r="AA2751" s="104"/>
    </row>
    <row r="2752" spans="2:27" x14ac:dyDescent="0.25">
      <c r="B2752" s="68" t="s">
        <v>68</v>
      </c>
      <c r="C2752" s="80" t="str">
        <f>IFERROR(VLOOKUP(B2752,Listor!$A$6:$B$62,2,FALSE),"")</f>
        <v/>
      </c>
      <c r="D2752" s="80" t="str">
        <f>IFERROR(VLOOKUP(B2752,Listor!$A$6:$C$62,3,FALSE),"")</f>
        <v/>
      </c>
      <c r="E2752" s="110" t="s">
        <v>79</v>
      </c>
      <c r="F2752" s="66"/>
      <c r="G2752" s="35" t="str">
        <f>IFERROR(VLOOKUP(B2752,Listor!$A$6:$G$62,7,FALSE),"")</f>
        <v/>
      </c>
      <c r="H2752" s="63" t="str">
        <f>IFERROR(VLOOKUP(B2752,Listor!$N$6:$O$47,2,FALSE),"")</f>
        <v/>
      </c>
      <c r="I2752" s="63" t="str">
        <f t="shared" si="130"/>
        <v/>
      </c>
      <c r="J2752" s="96" t="str">
        <f>IFERROR(VLOOKUP(B2752,Listor!$N$6:$P$47,3,FALSE)*I2752,"")</f>
        <v/>
      </c>
      <c r="K2752" s="81"/>
      <c r="L2752" s="88" t="str">
        <f>IFERROR((VLOOKUP(B2752,Listor!$N$6:$P$47,3,FALSE)*Biologiska!K2752)+(VLOOKUP(B2752,Listor!$N$6:$Q$47,4,FALSE)),"")</f>
        <v/>
      </c>
      <c r="M2752" s="63" t="str">
        <f t="shared" si="131"/>
        <v/>
      </c>
      <c r="N2752" s="75"/>
      <c r="O2752" s="84" t="str">
        <f t="shared" si="132"/>
        <v/>
      </c>
      <c r="P2752" s="107"/>
      <c r="Q2752" s="87" t="s">
        <v>79</v>
      </c>
      <c r="R2752" s="87"/>
      <c r="S2752" s="87"/>
      <c r="T2752" s="87"/>
      <c r="U2752" s="87"/>
      <c r="V2752" s="86" t="s">
        <v>79</v>
      </c>
      <c r="W2752" s="75"/>
      <c r="X2752" s="102" t="s">
        <v>79</v>
      </c>
      <c r="Y2752" s="63" t="str">
        <f>IFERROR(IF(VLOOKUP(X2752,Listor!$T$6:$U$7,2,FALSE)&lt;O2752,TRUE),"")</f>
        <v/>
      </c>
      <c r="Z2752" s="87"/>
      <c r="AA2752" s="104"/>
    </row>
    <row r="2753" spans="2:27" x14ac:dyDescent="0.25">
      <c r="B2753" s="68" t="s">
        <v>68</v>
      </c>
      <c r="C2753" s="80" t="str">
        <f>IFERROR(VLOOKUP(B2753,Listor!$A$6:$B$62,2,FALSE),"")</f>
        <v/>
      </c>
      <c r="D2753" s="80" t="str">
        <f>IFERROR(VLOOKUP(B2753,Listor!$A$6:$C$62,3,FALSE),"")</f>
        <v/>
      </c>
      <c r="E2753" s="110" t="s">
        <v>79</v>
      </c>
      <c r="F2753" s="66"/>
      <c r="G2753" s="35" t="str">
        <f>IFERROR(VLOOKUP(B2753,Listor!$A$6:$G$62,7,FALSE),"")</f>
        <v/>
      </c>
      <c r="H2753" s="63" t="str">
        <f>IFERROR(VLOOKUP(B2753,Listor!$N$6:$O$47,2,FALSE),"")</f>
        <v/>
      </c>
      <c r="I2753" s="63" t="str">
        <f t="shared" si="130"/>
        <v/>
      </c>
      <c r="J2753" s="96" t="str">
        <f>IFERROR(VLOOKUP(B2753,Listor!$N$6:$P$47,3,FALSE)*I2753,"")</f>
        <v/>
      </c>
      <c r="K2753" s="81"/>
      <c r="L2753" s="88" t="str">
        <f>IFERROR((VLOOKUP(B2753,Listor!$N$6:$P$47,3,FALSE)*Biologiska!K2753)+(VLOOKUP(B2753,Listor!$N$6:$Q$47,4,FALSE)),"")</f>
        <v/>
      </c>
      <c r="M2753" s="63" t="str">
        <f t="shared" si="131"/>
        <v/>
      </c>
      <c r="N2753" s="75"/>
      <c r="O2753" s="84" t="str">
        <f t="shared" si="132"/>
        <v/>
      </c>
      <c r="P2753" s="107"/>
      <c r="Q2753" s="87" t="s">
        <v>79</v>
      </c>
      <c r="R2753" s="87"/>
      <c r="S2753" s="87"/>
      <c r="T2753" s="87"/>
      <c r="U2753" s="87"/>
      <c r="V2753" s="86" t="s">
        <v>79</v>
      </c>
      <c r="W2753" s="75"/>
      <c r="X2753" s="102" t="s">
        <v>79</v>
      </c>
      <c r="Y2753" s="63" t="str">
        <f>IFERROR(IF(VLOOKUP(X2753,Listor!$T$6:$U$7,2,FALSE)&lt;O2753,TRUE),"")</f>
        <v/>
      </c>
      <c r="Z2753" s="87"/>
      <c r="AA2753" s="104"/>
    </row>
    <row r="2754" spans="2:27" x14ac:dyDescent="0.25">
      <c r="B2754" s="68" t="s">
        <v>68</v>
      </c>
      <c r="C2754" s="80" t="str">
        <f>IFERROR(VLOOKUP(B2754,Listor!$A$6:$B$62,2,FALSE),"")</f>
        <v/>
      </c>
      <c r="D2754" s="80" t="str">
        <f>IFERROR(VLOOKUP(B2754,Listor!$A$6:$C$62,3,FALSE),"")</f>
        <v/>
      </c>
      <c r="E2754" s="110" t="s">
        <v>79</v>
      </c>
      <c r="F2754" s="66"/>
      <c r="G2754" s="35" t="str">
        <f>IFERROR(VLOOKUP(B2754,Listor!$A$6:$G$62,7,FALSE),"")</f>
        <v/>
      </c>
      <c r="H2754" s="63" t="str">
        <f>IFERROR(VLOOKUP(B2754,Listor!$N$6:$O$47,2,FALSE),"")</f>
        <v/>
      </c>
      <c r="I2754" s="63" t="str">
        <f t="shared" si="130"/>
        <v/>
      </c>
      <c r="J2754" s="96" t="str">
        <f>IFERROR(VLOOKUP(B2754,Listor!$N$6:$P$47,3,FALSE)*I2754,"")</f>
        <v/>
      </c>
      <c r="K2754" s="81"/>
      <c r="L2754" s="88" t="str">
        <f>IFERROR((VLOOKUP(B2754,Listor!$N$6:$P$47,3,FALSE)*Biologiska!K2754)+(VLOOKUP(B2754,Listor!$N$6:$Q$47,4,FALSE)),"")</f>
        <v/>
      </c>
      <c r="M2754" s="63" t="str">
        <f t="shared" si="131"/>
        <v/>
      </c>
      <c r="N2754" s="75"/>
      <c r="O2754" s="84" t="str">
        <f t="shared" si="132"/>
        <v/>
      </c>
      <c r="P2754" s="107"/>
      <c r="Q2754" s="87" t="s">
        <v>79</v>
      </c>
      <c r="R2754" s="87"/>
      <c r="S2754" s="87"/>
      <c r="T2754" s="87"/>
      <c r="U2754" s="87"/>
      <c r="V2754" s="86" t="s">
        <v>79</v>
      </c>
      <c r="W2754" s="75"/>
      <c r="X2754" s="102" t="s">
        <v>79</v>
      </c>
      <c r="Y2754" s="63" t="str">
        <f>IFERROR(IF(VLOOKUP(X2754,Listor!$T$6:$U$7,2,FALSE)&lt;O2754,TRUE),"")</f>
        <v/>
      </c>
      <c r="Z2754" s="87"/>
      <c r="AA2754" s="104"/>
    </row>
    <row r="2755" spans="2:27" x14ac:dyDescent="0.25">
      <c r="B2755" s="68" t="s">
        <v>68</v>
      </c>
      <c r="C2755" s="80" t="str">
        <f>IFERROR(VLOOKUP(B2755,Listor!$A$6:$B$62,2,FALSE),"")</f>
        <v/>
      </c>
      <c r="D2755" s="80" t="str">
        <f>IFERROR(VLOOKUP(B2755,Listor!$A$6:$C$62,3,FALSE),"")</f>
        <v/>
      </c>
      <c r="E2755" s="110" t="s">
        <v>79</v>
      </c>
      <c r="F2755" s="66"/>
      <c r="G2755" s="35" t="str">
        <f>IFERROR(VLOOKUP(B2755,Listor!$A$6:$G$62,7,FALSE),"")</f>
        <v/>
      </c>
      <c r="H2755" s="63" t="str">
        <f>IFERROR(VLOOKUP(B2755,Listor!$N$6:$O$47,2,FALSE),"")</f>
        <v/>
      </c>
      <c r="I2755" s="63" t="str">
        <f t="shared" si="130"/>
        <v/>
      </c>
      <c r="J2755" s="96" t="str">
        <f>IFERROR(VLOOKUP(B2755,Listor!$N$6:$P$47,3,FALSE)*I2755,"")</f>
        <v/>
      </c>
      <c r="K2755" s="81"/>
      <c r="L2755" s="88" t="str">
        <f>IFERROR((VLOOKUP(B2755,Listor!$N$6:$P$47,3,FALSE)*Biologiska!K2755)+(VLOOKUP(B2755,Listor!$N$6:$Q$47,4,FALSE)),"")</f>
        <v/>
      </c>
      <c r="M2755" s="63" t="str">
        <f t="shared" si="131"/>
        <v/>
      </c>
      <c r="N2755" s="75"/>
      <c r="O2755" s="84" t="str">
        <f t="shared" si="132"/>
        <v/>
      </c>
      <c r="P2755" s="107"/>
      <c r="Q2755" s="87" t="s">
        <v>79</v>
      </c>
      <c r="R2755" s="87"/>
      <c r="S2755" s="87"/>
      <c r="T2755" s="87"/>
      <c r="U2755" s="87"/>
      <c r="V2755" s="86" t="s">
        <v>79</v>
      </c>
      <c r="W2755" s="75"/>
      <c r="X2755" s="102" t="s">
        <v>79</v>
      </c>
      <c r="Y2755" s="63" t="str">
        <f>IFERROR(IF(VLOOKUP(X2755,Listor!$T$6:$U$7,2,FALSE)&lt;O2755,TRUE),"")</f>
        <v/>
      </c>
      <c r="Z2755" s="87"/>
      <c r="AA2755" s="104"/>
    </row>
    <row r="2756" spans="2:27" x14ac:dyDescent="0.25">
      <c r="B2756" s="68" t="s">
        <v>68</v>
      </c>
      <c r="C2756" s="80" t="str">
        <f>IFERROR(VLOOKUP(B2756,Listor!$A$6:$B$62,2,FALSE),"")</f>
        <v/>
      </c>
      <c r="D2756" s="80" t="str">
        <f>IFERROR(VLOOKUP(B2756,Listor!$A$6:$C$62,3,FALSE),"")</f>
        <v/>
      </c>
      <c r="E2756" s="110" t="s">
        <v>79</v>
      </c>
      <c r="F2756" s="66"/>
      <c r="G2756" s="35" t="str">
        <f>IFERROR(VLOOKUP(B2756,Listor!$A$6:$G$62,7,FALSE),"")</f>
        <v/>
      </c>
      <c r="H2756" s="63" t="str">
        <f>IFERROR(VLOOKUP(B2756,Listor!$N$6:$O$47,2,FALSE),"")</f>
        <v/>
      </c>
      <c r="I2756" s="63" t="str">
        <f t="shared" si="130"/>
        <v/>
      </c>
      <c r="J2756" s="96" t="str">
        <f>IFERROR(VLOOKUP(B2756,Listor!$N$6:$P$47,3,FALSE)*I2756,"")</f>
        <v/>
      </c>
      <c r="K2756" s="81"/>
      <c r="L2756" s="88" t="str">
        <f>IFERROR((VLOOKUP(B2756,Listor!$N$6:$P$47,3,FALSE)*Biologiska!K2756)+(VLOOKUP(B2756,Listor!$N$6:$Q$47,4,FALSE)),"")</f>
        <v/>
      </c>
      <c r="M2756" s="63" t="str">
        <f t="shared" si="131"/>
        <v/>
      </c>
      <c r="N2756" s="75"/>
      <c r="O2756" s="84" t="str">
        <f t="shared" si="132"/>
        <v/>
      </c>
      <c r="P2756" s="107"/>
      <c r="Q2756" s="87" t="s">
        <v>79</v>
      </c>
      <c r="R2756" s="87"/>
      <c r="S2756" s="87"/>
      <c r="T2756" s="87"/>
      <c r="U2756" s="87"/>
      <c r="V2756" s="86" t="s">
        <v>79</v>
      </c>
      <c r="W2756" s="75"/>
      <c r="X2756" s="102" t="s">
        <v>79</v>
      </c>
      <c r="Y2756" s="63" t="str">
        <f>IFERROR(IF(VLOOKUP(X2756,Listor!$T$6:$U$7,2,FALSE)&lt;O2756,TRUE),"")</f>
        <v/>
      </c>
      <c r="Z2756" s="87"/>
      <c r="AA2756" s="104"/>
    </row>
    <row r="2757" spans="2:27" x14ac:dyDescent="0.25">
      <c r="B2757" s="68" t="s">
        <v>68</v>
      </c>
      <c r="C2757" s="80" t="str">
        <f>IFERROR(VLOOKUP(B2757,Listor!$A$6:$B$62,2,FALSE),"")</f>
        <v/>
      </c>
      <c r="D2757" s="80" t="str">
        <f>IFERROR(VLOOKUP(B2757,Listor!$A$6:$C$62,3,FALSE),"")</f>
        <v/>
      </c>
      <c r="E2757" s="110" t="s">
        <v>79</v>
      </c>
      <c r="F2757" s="66"/>
      <c r="G2757" s="35" t="str">
        <f>IFERROR(VLOOKUP(B2757,Listor!$A$6:$G$62,7,FALSE),"")</f>
        <v/>
      </c>
      <c r="H2757" s="63" t="str">
        <f>IFERROR(VLOOKUP(B2757,Listor!$N$6:$O$47,2,FALSE),"")</f>
        <v/>
      </c>
      <c r="I2757" s="63" t="str">
        <f t="shared" si="130"/>
        <v/>
      </c>
      <c r="J2757" s="96" t="str">
        <f>IFERROR(VLOOKUP(B2757,Listor!$N$6:$P$47,3,FALSE)*I2757,"")</f>
        <v/>
      </c>
      <c r="K2757" s="81"/>
      <c r="L2757" s="88" t="str">
        <f>IFERROR((VLOOKUP(B2757,Listor!$N$6:$P$47,3,FALSE)*Biologiska!K2757)+(VLOOKUP(B2757,Listor!$N$6:$Q$47,4,FALSE)),"")</f>
        <v/>
      </c>
      <c r="M2757" s="63" t="str">
        <f t="shared" si="131"/>
        <v/>
      </c>
      <c r="N2757" s="75"/>
      <c r="O2757" s="84" t="str">
        <f t="shared" si="132"/>
        <v/>
      </c>
      <c r="P2757" s="107"/>
      <c r="Q2757" s="87" t="s">
        <v>79</v>
      </c>
      <c r="R2757" s="87"/>
      <c r="S2757" s="87"/>
      <c r="T2757" s="87"/>
      <c r="U2757" s="87"/>
      <c r="V2757" s="86" t="s">
        <v>79</v>
      </c>
      <c r="W2757" s="75"/>
      <c r="X2757" s="102" t="s">
        <v>79</v>
      </c>
      <c r="Y2757" s="63" t="str">
        <f>IFERROR(IF(VLOOKUP(X2757,Listor!$T$6:$U$7,2,FALSE)&lt;O2757,TRUE),"")</f>
        <v/>
      </c>
      <c r="Z2757" s="87"/>
      <c r="AA2757" s="104"/>
    </row>
    <row r="2758" spans="2:27" x14ac:dyDescent="0.25">
      <c r="B2758" s="68" t="s">
        <v>68</v>
      </c>
      <c r="C2758" s="80" t="str">
        <f>IFERROR(VLOOKUP(B2758,Listor!$A$6:$B$62,2,FALSE),"")</f>
        <v/>
      </c>
      <c r="D2758" s="80" t="str">
        <f>IFERROR(VLOOKUP(B2758,Listor!$A$6:$C$62,3,FALSE),"")</f>
        <v/>
      </c>
      <c r="E2758" s="110" t="s">
        <v>79</v>
      </c>
      <c r="F2758" s="66"/>
      <c r="G2758" s="35" t="str">
        <f>IFERROR(VLOOKUP(B2758,Listor!$A$6:$G$62,7,FALSE),"")</f>
        <v/>
      </c>
      <c r="H2758" s="63" t="str">
        <f>IFERROR(VLOOKUP(B2758,Listor!$N$6:$O$47,2,FALSE),"")</f>
        <v/>
      </c>
      <c r="I2758" s="63" t="str">
        <f t="shared" si="130"/>
        <v/>
      </c>
      <c r="J2758" s="96" t="str">
        <f>IFERROR(VLOOKUP(B2758,Listor!$N$6:$P$47,3,FALSE)*I2758,"")</f>
        <v/>
      </c>
      <c r="K2758" s="81"/>
      <c r="L2758" s="88" t="str">
        <f>IFERROR((VLOOKUP(B2758,Listor!$N$6:$P$47,3,FALSE)*Biologiska!K2758)+(VLOOKUP(B2758,Listor!$N$6:$Q$47,4,FALSE)),"")</f>
        <v/>
      </c>
      <c r="M2758" s="63" t="str">
        <f t="shared" si="131"/>
        <v/>
      </c>
      <c r="N2758" s="75"/>
      <c r="O2758" s="84" t="str">
        <f t="shared" si="132"/>
        <v/>
      </c>
      <c r="P2758" s="107"/>
      <c r="Q2758" s="87" t="s">
        <v>79</v>
      </c>
      <c r="R2758" s="87"/>
      <c r="S2758" s="87"/>
      <c r="T2758" s="87"/>
      <c r="U2758" s="87"/>
      <c r="V2758" s="86" t="s">
        <v>79</v>
      </c>
      <c r="W2758" s="75"/>
      <c r="X2758" s="102" t="s">
        <v>79</v>
      </c>
      <c r="Y2758" s="63" t="str">
        <f>IFERROR(IF(VLOOKUP(X2758,Listor!$T$6:$U$7,2,FALSE)&lt;O2758,TRUE),"")</f>
        <v/>
      </c>
      <c r="Z2758" s="87"/>
      <c r="AA2758" s="104"/>
    </row>
    <row r="2759" spans="2:27" x14ac:dyDescent="0.25">
      <c r="B2759" s="68" t="s">
        <v>68</v>
      </c>
      <c r="C2759" s="80" t="str">
        <f>IFERROR(VLOOKUP(B2759,Listor!$A$6:$B$62,2,FALSE),"")</f>
        <v/>
      </c>
      <c r="D2759" s="80" t="str">
        <f>IFERROR(VLOOKUP(B2759,Listor!$A$6:$C$62,3,FALSE),"")</f>
        <v/>
      </c>
      <c r="E2759" s="110" t="s">
        <v>79</v>
      </c>
      <c r="F2759" s="66"/>
      <c r="G2759" s="35" t="str">
        <f>IFERROR(VLOOKUP(B2759,Listor!$A$6:$G$62,7,FALSE),"")</f>
        <v/>
      </c>
      <c r="H2759" s="63" t="str">
        <f>IFERROR(VLOOKUP(B2759,Listor!$N$6:$O$47,2,FALSE),"")</f>
        <v/>
      </c>
      <c r="I2759" s="63" t="str">
        <f t="shared" si="130"/>
        <v/>
      </c>
      <c r="J2759" s="96" t="str">
        <f>IFERROR(VLOOKUP(B2759,Listor!$N$6:$P$47,3,FALSE)*I2759,"")</f>
        <v/>
      </c>
      <c r="K2759" s="81"/>
      <c r="L2759" s="88" t="str">
        <f>IFERROR((VLOOKUP(B2759,Listor!$N$6:$P$47,3,FALSE)*Biologiska!K2759)+(VLOOKUP(B2759,Listor!$N$6:$Q$47,4,FALSE)),"")</f>
        <v/>
      </c>
      <c r="M2759" s="63" t="str">
        <f t="shared" si="131"/>
        <v/>
      </c>
      <c r="N2759" s="75"/>
      <c r="O2759" s="84" t="str">
        <f t="shared" si="132"/>
        <v/>
      </c>
      <c r="P2759" s="107"/>
      <c r="Q2759" s="87" t="s">
        <v>79</v>
      </c>
      <c r="R2759" s="87"/>
      <c r="S2759" s="87"/>
      <c r="T2759" s="87"/>
      <c r="U2759" s="87"/>
      <c r="V2759" s="86" t="s">
        <v>79</v>
      </c>
      <c r="W2759" s="75"/>
      <c r="X2759" s="102" t="s">
        <v>79</v>
      </c>
      <c r="Y2759" s="63" t="str">
        <f>IFERROR(IF(VLOOKUP(X2759,Listor!$T$6:$U$7,2,FALSE)&lt;O2759,TRUE),"")</f>
        <v/>
      </c>
      <c r="Z2759" s="87"/>
      <c r="AA2759" s="104"/>
    </row>
    <row r="2760" spans="2:27" x14ac:dyDescent="0.25">
      <c r="B2760" s="68" t="s">
        <v>68</v>
      </c>
      <c r="C2760" s="80" t="str">
        <f>IFERROR(VLOOKUP(B2760,Listor!$A$6:$B$62,2,FALSE),"")</f>
        <v/>
      </c>
      <c r="D2760" s="80" t="str">
        <f>IFERROR(VLOOKUP(B2760,Listor!$A$6:$C$62,3,FALSE),"")</f>
        <v/>
      </c>
      <c r="E2760" s="110" t="s">
        <v>79</v>
      </c>
      <c r="F2760" s="66"/>
      <c r="G2760" s="35" t="str">
        <f>IFERROR(VLOOKUP(B2760,Listor!$A$6:$G$62,7,FALSE),"")</f>
        <v/>
      </c>
      <c r="H2760" s="63" t="str">
        <f>IFERROR(VLOOKUP(B2760,Listor!$N$6:$O$47,2,FALSE),"")</f>
        <v/>
      </c>
      <c r="I2760" s="63" t="str">
        <f t="shared" si="130"/>
        <v/>
      </c>
      <c r="J2760" s="96" t="str">
        <f>IFERROR(VLOOKUP(B2760,Listor!$N$6:$P$47,3,FALSE)*I2760,"")</f>
        <v/>
      </c>
      <c r="K2760" s="81"/>
      <c r="L2760" s="88" t="str">
        <f>IFERROR((VLOOKUP(B2760,Listor!$N$6:$P$47,3,FALSE)*Biologiska!K2760)+(VLOOKUP(B2760,Listor!$N$6:$Q$47,4,FALSE)),"")</f>
        <v/>
      </c>
      <c r="M2760" s="63" t="str">
        <f t="shared" si="131"/>
        <v/>
      </c>
      <c r="N2760" s="75"/>
      <c r="O2760" s="84" t="str">
        <f t="shared" si="132"/>
        <v/>
      </c>
      <c r="P2760" s="107"/>
      <c r="Q2760" s="87" t="s">
        <v>79</v>
      </c>
      <c r="R2760" s="87"/>
      <c r="S2760" s="87"/>
      <c r="T2760" s="87"/>
      <c r="U2760" s="87"/>
      <c r="V2760" s="86" t="s">
        <v>79</v>
      </c>
      <c r="W2760" s="75"/>
      <c r="X2760" s="102" t="s">
        <v>79</v>
      </c>
      <c r="Y2760" s="63" t="str">
        <f>IFERROR(IF(VLOOKUP(X2760,Listor!$T$6:$U$7,2,FALSE)&lt;O2760,TRUE),"")</f>
        <v/>
      </c>
      <c r="Z2760" s="87"/>
      <c r="AA2760" s="104"/>
    </row>
    <row r="2761" spans="2:27" x14ac:dyDescent="0.25">
      <c r="B2761" s="68" t="s">
        <v>68</v>
      </c>
      <c r="C2761" s="80" t="str">
        <f>IFERROR(VLOOKUP(B2761,Listor!$A$6:$B$62,2,FALSE),"")</f>
        <v/>
      </c>
      <c r="D2761" s="80" t="str">
        <f>IFERROR(VLOOKUP(B2761,Listor!$A$6:$C$62,3,FALSE),"")</f>
        <v/>
      </c>
      <c r="E2761" s="110" t="s">
        <v>79</v>
      </c>
      <c r="F2761" s="66"/>
      <c r="G2761" s="35" t="str">
        <f>IFERROR(VLOOKUP(B2761,Listor!$A$6:$G$62,7,FALSE),"")</f>
        <v/>
      </c>
      <c r="H2761" s="63" t="str">
        <f>IFERROR(VLOOKUP(B2761,Listor!$N$6:$O$47,2,FALSE),"")</f>
        <v/>
      </c>
      <c r="I2761" s="63" t="str">
        <f t="shared" si="130"/>
        <v/>
      </c>
      <c r="J2761" s="96" t="str">
        <f>IFERROR(VLOOKUP(B2761,Listor!$N$6:$P$47,3,FALSE)*I2761,"")</f>
        <v/>
      </c>
      <c r="K2761" s="81"/>
      <c r="L2761" s="88" t="str">
        <f>IFERROR((VLOOKUP(B2761,Listor!$N$6:$P$47,3,FALSE)*Biologiska!K2761)+(VLOOKUP(B2761,Listor!$N$6:$Q$47,4,FALSE)),"")</f>
        <v/>
      </c>
      <c r="M2761" s="63" t="str">
        <f t="shared" si="131"/>
        <v/>
      </c>
      <c r="N2761" s="75"/>
      <c r="O2761" s="84" t="str">
        <f t="shared" si="132"/>
        <v/>
      </c>
      <c r="P2761" s="107"/>
      <c r="Q2761" s="87" t="s">
        <v>79</v>
      </c>
      <c r="R2761" s="87"/>
      <c r="S2761" s="87"/>
      <c r="T2761" s="87"/>
      <c r="U2761" s="87"/>
      <c r="V2761" s="86" t="s">
        <v>79</v>
      </c>
      <c r="W2761" s="75"/>
      <c r="X2761" s="102" t="s">
        <v>79</v>
      </c>
      <c r="Y2761" s="63" t="str">
        <f>IFERROR(IF(VLOOKUP(X2761,Listor!$T$6:$U$7,2,FALSE)&lt;O2761,TRUE),"")</f>
        <v/>
      </c>
      <c r="Z2761" s="87"/>
      <c r="AA2761" s="104"/>
    </row>
    <row r="2762" spans="2:27" x14ac:dyDescent="0.25">
      <c r="B2762" s="68" t="s">
        <v>68</v>
      </c>
      <c r="C2762" s="80" t="str">
        <f>IFERROR(VLOOKUP(B2762,Listor!$A$6:$B$62,2,FALSE),"")</f>
        <v/>
      </c>
      <c r="D2762" s="80" t="str">
        <f>IFERROR(VLOOKUP(B2762,Listor!$A$6:$C$62,3,FALSE),"")</f>
        <v/>
      </c>
      <c r="E2762" s="110" t="s">
        <v>79</v>
      </c>
      <c r="F2762" s="66"/>
      <c r="G2762" s="35" t="str">
        <f>IFERROR(VLOOKUP(B2762,Listor!$A$6:$G$62,7,FALSE),"")</f>
        <v/>
      </c>
      <c r="H2762" s="63" t="str">
        <f>IFERROR(VLOOKUP(B2762,Listor!$N$6:$O$47,2,FALSE),"")</f>
        <v/>
      </c>
      <c r="I2762" s="63" t="str">
        <f t="shared" si="130"/>
        <v/>
      </c>
      <c r="J2762" s="96" t="str">
        <f>IFERROR(VLOOKUP(B2762,Listor!$N$6:$P$47,3,FALSE)*I2762,"")</f>
        <v/>
      </c>
      <c r="K2762" s="81"/>
      <c r="L2762" s="88" t="str">
        <f>IFERROR((VLOOKUP(B2762,Listor!$N$6:$P$47,3,FALSE)*Biologiska!K2762)+(VLOOKUP(B2762,Listor!$N$6:$Q$47,4,FALSE)),"")</f>
        <v/>
      </c>
      <c r="M2762" s="63" t="str">
        <f t="shared" si="131"/>
        <v/>
      </c>
      <c r="N2762" s="75"/>
      <c r="O2762" s="84" t="str">
        <f t="shared" si="132"/>
        <v/>
      </c>
      <c r="P2762" s="107"/>
      <c r="Q2762" s="87" t="s">
        <v>79</v>
      </c>
      <c r="R2762" s="87"/>
      <c r="S2762" s="87"/>
      <c r="T2762" s="87"/>
      <c r="U2762" s="87"/>
      <c r="V2762" s="86" t="s">
        <v>79</v>
      </c>
      <c r="W2762" s="75"/>
      <c r="X2762" s="102" t="s">
        <v>79</v>
      </c>
      <c r="Y2762" s="63" t="str">
        <f>IFERROR(IF(VLOOKUP(X2762,Listor!$T$6:$U$7,2,FALSE)&lt;O2762,TRUE),"")</f>
        <v/>
      </c>
      <c r="Z2762" s="87"/>
      <c r="AA2762" s="104"/>
    </row>
    <row r="2763" spans="2:27" x14ac:dyDescent="0.25">
      <c r="B2763" s="68" t="s">
        <v>68</v>
      </c>
      <c r="C2763" s="80" t="str">
        <f>IFERROR(VLOOKUP(B2763,Listor!$A$6:$B$62,2,FALSE),"")</f>
        <v/>
      </c>
      <c r="D2763" s="80" t="str">
        <f>IFERROR(VLOOKUP(B2763,Listor!$A$6:$C$62,3,FALSE),"")</f>
        <v/>
      </c>
      <c r="E2763" s="110" t="s">
        <v>79</v>
      </c>
      <c r="F2763" s="66"/>
      <c r="G2763" s="35" t="str">
        <f>IFERROR(VLOOKUP(B2763,Listor!$A$6:$G$62,7,FALSE),"")</f>
        <v/>
      </c>
      <c r="H2763" s="63" t="str">
        <f>IFERROR(VLOOKUP(B2763,Listor!$N$6:$O$47,2,FALSE),"")</f>
        <v/>
      </c>
      <c r="I2763" s="63" t="str">
        <f t="shared" si="130"/>
        <v/>
      </c>
      <c r="J2763" s="96" t="str">
        <f>IFERROR(VLOOKUP(B2763,Listor!$N$6:$P$47,3,FALSE)*I2763,"")</f>
        <v/>
      </c>
      <c r="K2763" s="81"/>
      <c r="L2763" s="88" t="str">
        <f>IFERROR((VLOOKUP(B2763,Listor!$N$6:$P$47,3,FALSE)*Biologiska!K2763)+(VLOOKUP(B2763,Listor!$N$6:$Q$47,4,FALSE)),"")</f>
        <v/>
      </c>
      <c r="M2763" s="63" t="str">
        <f t="shared" si="131"/>
        <v/>
      </c>
      <c r="N2763" s="75"/>
      <c r="O2763" s="84" t="str">
        <f t="shared" si="132"/>
        <v/>
      </c>
      <c r="P2763" s="107"/>
      <c r="Q2763" s="87" t="s">
        <v>79</v>
      </c>
      <c r="R2763" s="87"/>
      <c r="S2763" s="87"/>
      <c r="T2763" s="87"/>
      <c r="U2763" s="87"/>
      <c r="V2763" s="86" t="s">
        <v>79</v>
      </c>
      <c r="W2763" s="75"/>
      <c r="X2763" s="102" t="s">
        <v>79</v>
      </c>
      <c r="Y2763" s="63" t="str">
        <f>IFERROR(IF(VLOOKUP(X2763,Listor!$T$6:$U$7,2,FALSE)&lt;O2763,TRUE),"")</f>
        <v/>
      </c>
      <c r="Z2763" s="87"/>
      <c r="AA2763" s="104"/>
    </row>
    <row r="2764" spans="2:27" x14ac:dyDescent="0.25">
      <c r="B2764" s="68" t="s">
        <v>68</v>
      </c>
      <c r="C2764" s="80" t="str">
        <f>IFERROR(VLOOKUP(B2764,Listor!$A$6:$B$62,2,FALSE),"")</f>
        <v/>
      </c>
      <c r="D2764" s="80" t="str">
        <f>IFERROR(VLOOKUP(B2764,Listor!$A$6:$C$62,3,FALSE),"")</f>
        <v/>
      </c>
      <c r="E2764" s="110" t="s">
        <v>79</v>
      </c>
      <c r="F2764" s="66"/>
      <c r="G2764" s="35" t="str">
        <f>IFERROR(VLOOKUP(B2764,Listor!$A$6:$G$62,7,FALSE),"")</f>
        <v/>
      </c>
      <c r="H2764" s="63" t="str">
        <f>IFERROR(VLOOKUP(B2764,Listor!$N$6:$O$47,2,FALSE),"")</f>
        <v/>
      </c>
      <c r="I2764" s="63" t="str">
        <f t="shared" si="130"/>
        <v/>
      </c>
      <c r="J2764" s="96" t="str">
        <f>IFERROR(VLOOKUP(B2764,Listor!$N$6:$P$47,3,FALSE)*I2764,"")</f>
        <v/>
      </c>
      <c r="K2764" s="81"/>
      <c r="L2764" s="88" t="str">
        <f>IFERROR((VLOOKUP(B2764,Listor!$N$6:$P$47,3,FALSE)*Biologiska!K2764)+(VLOOKUP(B2764,Listor!$N$6:$Q$47,4,FALSE)),"")</f>
        <v/>
      </c>
      <c r="M2764" s="63" t="str">
        <f t="shared" si="131"/>
        <v/>
      </c>
      <c r="N2764" s="75"/>
      <c r="O2764" s="84" t="str">
        <f t="shared" si="132"/>
        <v/>
      </c>
      <c r="P2764" s="107"/>
      <c r="Q2764" s="87" t="s">
        <v>79</v>
      </c>
      <c r="R2764" s="87"/>
      <c r="S2764" s="87"/>
      <c r="T2764" s="87"/>
      <c r="U2764" s="87"/>
      <c r="V2764" s="86" t="s">
        <v>79</v>
      </c>
      <c r="W2764" s="75"/>
      <c r="X2764" s="102" t="s">
        <v>79</v>
      </c>
      <c r="Y2764" s="63" t="str">
        <f>IFERROR(IF(VLOOKUP(X2764,Listor!$T$6:$U$7,2,FALSE)&lt;O2764,TRUE),"")</f>
        <v/>
      </c>
      <c r="Z2764" s="87"/>
      <c r="AA2764" s="104"/>
    </row>
    <row r="2765" spans="2:27" x14ac:dyDescent="0.25">
      <c r="B2765" s="68" t="s">
        <v>68</v>
      </c>
      <c r="C2765" s="80" t="str">
        <f>IFERROR(VLOOKUP(B2765,Listor!$A$6:$B$62,2,FALSE),"")</f>
        <v/>
      </c>
      <c r="D2765" s="80" t="str">
        <f>IFERROR(VLOOKUP(B2765,Listor!$A$6:$C$62,3,FALSE),"")</f>
        <v/>
      </c>
      <c r="E2765" s="110" t="s">
        <v>79</v>
      </c>
      <c r="F2765" s="66"/>
      <c r="G2765" s="35" t="str">
        <f>IFERROR(VLOOKUP(B2765,Listor!$A$6:$G$62,7,FALSE),"")</f>
        <v/>
      </c>
      <c r="H2765" s="63" t="str">
        <f>IFERROR(VLOOKUP(B2765,Listor!$N$6:$O$47,2,FALSE),"")</f>
        <v/>
      </c>
      <c r="I2765" s="63" t="str">
        <f t="shared" si="130"/>
        <v/>
      </c>
      <c r="J2765" s="96" t="str">
        <f>IFERROR(VLOOKUP(B2765,Listor!$N$6:$P$47,3,FALSE)*I2765,"")</f>
        <v/>
      </c>
      <c r="K2765" s="81"/>
      <c r="L2765" s="88" t="str">
        <f>IFERROR((VLOOKUP(B2765,Listor!$N$6:$P$47,3,FALSE)*Biologiska!K2765)+(VLOOKUP(B2765,Listor!$N$6:$Q$47,4,FALSE)),"")</f>
        <v/>
      </c>
      <c r="M2765" s="63" t="str">
        <f t="shared" si="131"/>
        <v/>
      </c>
      <c r="N2765" s="75"/>
      <c r="O2765" s="84" t="str">
        <f t="shared" si="132"/>
        <v/>
      </c>
      <c r="P2765" s="107"/>
      <c r="Q2765" s="87" t="s">
        <v>79</v>
      </c>
      <c r="R2765" s="87"/>
      <c r="S2765" s="87"/>
      <c r="T2765" s="87"/>
      <c r="U2765" s="87"/>
      <c r="V2765" s="86" t="s">
        <v>79</v>
      </c>
      <c r="W2765" s="75"/>
      <c r="X2765" s="102" t="s">
        <v>79</v>
      </c>
      <c r="Y2765" s="63" t="str">
        <f>IFERROR(IF(VLOOKUP(X2765,Listor!$T$6:$U$7,2,FALSE)&lt;O2765,TRUE),"")</f>
        <v/>
      </c>
      <c r="Z2765" s="87"/>
      <c r="AA2765" s="104"/>
    </row>
    <row r="2766" spans="2:27" x14ac:dyDescent="0.25">
      <c r="B2766" s="68" t="s">
        <v>68</v>
      </c>
      <c r="C2766" s="80" t="str">
        <f>IFERROR(VLOOKUP(B2766,Listor!$A$6:$B$62,2,FALSE),"")</f>
        <v/>
      </c>
      <c r="D2766" s="80" t="str">
        <f>IFERROR(VLOOKUP(B2766,Listor!$A$6:$C$62,3,FALSE),"")</f>
        <v/>
      </c>
      <c r="E2766" s="110" t="s">
        <v>79</v>
      </c>
      <c r="F2766" s="66"/>
      <c r="G2766" s="35" t="str">
        <f>IFERROR(VLOOKUP(B2766,Listor!$A$6:$G$62,7,FALSE),"")</f>
        <v/>
      </c>
      <c r="H2766" s="63" t="str">
        <f>IFERROR(VLOOKUP(B2766,Listor!$N$6:$O$47,2,FALSE),"")</f>
        <v/>
      </c>
      <c r="I2766" s="63" t="str">
        <f t="shared" si="130"/>
        <v/>
      </c>
      <c r="J2766" s="96" t="str">
        <f>IFERROR(VLOOKUP(B2766,Listor!$N$6:$P$47,3,FALSE)*I2766,"")</f>
        <v/>
      </c>
      <c r="K2766" s="81"/>
      <c r="L2766" s="88" t="str">
        <f>IFERROR((VLOOKUP(B2766,Listor!$N$6:$P$47,3,FALSE)*Biologiska!K2766)+(VLOOKUP(B2766,Listor!$N$6:$Q$47,4,FALSE)),"")</f>
        <v/>
      </c>
      <c r="M2766" s="63" t="str">
        <f t="shared" si="131"/>
        <v/>
      </c>
      <c r="N2766" s="75"/>
      <c r="O2766" s="84" t="str">
        <f t="shared" si="132"/>
        <v/>
      </c>
      <c r="P2766" s="107"/>
      <c r="Q2766" s="87" t="s">
        <v>79</v>
      </c>
      <c r="R2766" s="87"/>
      <c r="S2766" s="87"/>
      <c r="T2766" s="87"/>
      <c r="U2766" s="87"/>
      <c r="V2766" s="86" t="s">
        <v>79</v>
      </c>
      <c r="W2766" s="75"/>
      <c r="X2766" s="102" t="s">
        <v>79</v>
      </c>
      <c r="Y2766" s="63" t="str">
        <f>IFERROR(IF(VLOOKUP(X2766,Listor!$T$6:$U$7,2,FALSE)&lt;O2766,TRUE),"")</f>
        <v/>
      </c>
      <c r="Z2766" s="87"/>
      <c r="AA2766" s="104"/>
    </row>
    <row r="2767" spans="2:27" x14ac:dyDescent="0.25">
      <c r="B2767" s="68" t="s">
        <v>68</v>
      </c>
      <c r="C2767" s="80" t="str">
        <f>IFERROR(VLOOKUP(B2767,Listor!$A$6:$B$62,2,FALSE),"")</f>
        <v/>
      </c>
      <c r="D2767" s="80" t="str">
        <f>IFERROR(VLOOKUP(B2767,Listor!$A$6:$C$62,3,FALSE),"")</f>
        <v/>
      </c>
      <c r="E2767" s="110" t="s">
        <v>79</v>
      </c>
      <c r="F2767" s="66"/>
      <c r="G2767" s="35" t="str">
        <f>IFERROR(VLOOKUP(B2767,Listor!$A$6:$G$62,7,FALSE),"")</f>
        <v/>
      </c>
      <c r="H2767" s="63" t="str">
        <f>IFERROR(VLOOKUP(B2767,Listor!$N$6:$O$47,2,FALSE),"")</f>
        <v/>
      </c>
      <c r="I2767" s="63" t="str">
        <f t="shared" si="130"/>
        <v/>
      </c>
      <c r="J2767" s="96" t="str">
        <f>IFERROR(VLOOKUP(B2767,Listor!$N$6:$P$47,3,FALSE)*I2767,"")</f>
        <v/>
      </c>
      <c r="K2767" s="81"/>
      <c r="L2767" s="88" t="str">
        <f>IFERROR((VLOOKUP(B2767,Listor!$N$6:$P$47,3,FALSE)*Biologiska!K2767)+(VLOOKUP(B2767,Listor!$N$6:$Q$47,4,FALSE)),"")</f>
        <v/>
      </c>
      <c r="M2767" s="63" t="str">
        <f t="shared" si="131"/>
        <v/>
      </c>
      <c r="N2767" s="75"/>
      <c r="O2767" s="84" t="str">
        <f t="shared" si="132"/>
        <v/>
      </c>
      <c r="P2767" s="107"/>
      <c r="Q2767" s="87" t="s">
        <v>79</v>
      </c>
      <c r="R2767" s="87"/>
      <c r="S2767" s="87"/>
      <c r="T2767" s="87"/>
      <c r="U2767" s="87"/>
      <c r="V2767" s="86" t="s">
        <v>79</v>
      </c>
      <c r="W2767" s="75"/>
      <c r="X2767" s="102" t="s">
        <v>79</v>
      </c>
      <c r="Y2767" s="63" t="str">
        <f>IFERROR(IF(VLOOKUP(X2767,Listor!$T$6:$U$7,2,FALSE)&lt;O2767,TRUE),"")</f>
        <v/>
      </c>
      <c r="Z2767" s="87"/>
      <c r="AA2767" s="104"/>
    </row>
    <row r="2768" spans="2:27" x14ac:dyDescent="0.25">
      <c r="B2768" s="68" t="s">
        <v>68</v>
      </c>
      <c r="C2768" s="80" t="str">
        <f>IFERROR(VLOOKUP(B2768,Listor!$A$6:$B$62,2,FALSE),"")</f>
        <v/>
      </c>
      <c r="D2768" s="80" t="str">
        <f>IFERROR(VLOOKUP(B2768,Listor!$A$6:$C$62,3,FALSE),"")</f>
        <v/>
      </c>
      <c r="E2768" s="110" t="s">
        <v>79</v>
      </c>
      <c r="F2768" s="66"/>
      <c r="G2768" s="35" t="str">
        <f>IFERROR(VLOOKUP(B2768,Listor!$A$6:$G$62,7,FALSE),"")</f>
        <v/>
      </c>
      <c r="H2768" s="63" t="str">
        <f>IFERROR(VLOOKUP(B2768,Listor!$N$6:$O$47,2,FALSE),"")</f>
        <v/>
      </c>
      <c r="I2768" s="63" t="str">
        <f t="shared" si="130"/>
        <v/>
      </c>
      <c r="J2768" s="96" t="str">
        <f>IFERROR(VLOOKUP(B2768,Listor!$N$6:$P$47,3,FALSE)*I2768,"")</f>
        <v/>
      </c>
      <c r="K2768" s="81"/>
      <c r="L2768" s="88" t="str">
        <f>IFERROR((VLOOKUP(B2768,Listor!$N$6:$P$47,3,FALSE)*Biologiska!K2768)+(VLOOKUP(B2768,Listor!$N$6:$Q$47,4,FALSE)),"")</f>
        <v/>
      </c>
      <c r="M2768" s="63" t="str">
        <f t="shared" si="131"/>
        <v/>
      </c>
      <c r="N2768" s="75"/>
      <c r="O2768" s="84" t="str">
        <f t="shared" si="132"/>
        <v/>
      </c>
      <c r="P2768" s="107"/>
      <c r="Q2768" s="87" t="s">
        <v>79</v>
      </c>
      <c r="R2768" s="87"/>
      <c r="S2768" s="87"/>
      <c r="T2768" s="87"/>
      <c r="U2768" s="87"/>
      <c r="V2768" s="86" t="s">
        <v>79</v>
      </c>
      <c r="W2768" s="75"/>
      <c r="X2768" s="102" t="s">
        <v>79</v>
      </c>
      <c r="Y2768" s="63" t="str">
        <f>IFERROR(IF(VLOOKUP(X2768,Listor!$T$6:$U$7,2,FALSE)&lt;O2768,TRUE),"")</f>
        <v/>
      </c>
      <c r="Z2768" s="87"/>
      <c r="AA2768" s="104"/>
    </row>
    <row r="2769" spans="2:27" x14ac:dyDescent="0.25">
      <c r="B2769" s="68" t="s">
        <v>68</v>
      </c>
      <c r="C2769" s="80" t="str">
        <f>IFERROR(VLOOKUP(B2769,Listor!$A$6:$B$62,2,FALSE),"")</f>
        <v/>
      </c>
      <c r="D2769" s="80" t="str">
        <f>IFERROR(VLOOKUP(B2769,Listor!$A$6:$C$62,3,FALSE),"")</f>
        <v/>
      </c>
      <c r="E2769" s="110" t="s">
        <v>79</v>
      </c>
      <c r="F2769" s="66"/>
      <c r="G2769" s="35" t="str">
        <f>IFERROR(VLOOKUP(B2769,Listor!$A$6:$G$62,7,FALSE),"")</f>
        <v/>
      </c>
      <c r="H2769" s="63" t="str">
        <f>IFERROR(VLOOKUP(B2769,Listor!$N$6:$O$47,2,FALSE),"")</f>
        <v/>
      </c>
      <c r="I2769" s="63" t="str">
        <f t="shared" si="130"/>
        <v/>
      </c>
      <c r="J2769" s="96" t="str">
        <f>IFERROR(VLOOKUP(B2769,Listor!$N$6:$P$47,3,FALSE)*I2769,"")</f>
        <v/>
      </c>
      <c r="K2769" s="81"/>
      <c r="L2769" s="88" t="str">
        <f>IFERROR((VLOOKUP(B2769,Listor!$N$6:$P$47,3,FALSE)*Biologiska!K2769)+(VLOOKUP(B2769,Listor!$N$6:$Q$47,4,FALSE)),"")</f>
        <v/>
      </c>
      <c r="M2769" s="63" t="str">
        <f t="shared" si="131"/>
        <v/>
      </c>
      <c r="N2769" s="75"/>
      <c r="O2769" s="84" t="str">
        <f t="shared" si="132"/>
        <v/>
      </c>
      <c r="P2769" s="107"/>
      <c r="Q2769" s="87" t="s">
        <v>79</v>
      </c>
      <c r="R2769" s="87"/>
      <c r="S2769" s="87"/>
      <c r="T2769" s="87"/>
      <c r="U2769" s="87"/>
      <c r="V2769" s="86" t="s">
        <v>79</v>
      </c>
      <c r="W2769" s="75"/>
      <c r="X2769" s="102" t="s">
        <v>79</v>
      </c>
      <c r="Y2769" s="63" t="str">
        <f>IFERROR(IF(VLOOKUP(X2769,Listor!$T$6:$U$7,2,FALSE)&lt;O2769,TRUE),"")</f>
        <v/>
      </c>
      <c r="Z2769" s="87"/>
      <c r="AA2769" s="104"/>
    </row>
    <row r="2770" spans="2:27" x14ac:dyDescent="0.25">
      <c r="B2770" s="68" t="s">
        <v>68</v>
      </c>
      <c r="C2770" s="80" t="str">
        <f>IFERROR(VLOOKUP(B2770,Listor!$A$6:$B$62,2,FALSE),"")</f>
        <v/>
      </c>
      <c r="D2770" s="80" t="str">
        <f>IFERROR(VLOOKUP(B2770,Listor!$A$6:$C$62,3,FALSE),"")</f>
        <v/>
      </c>
      <c r="E2770" s="110" t="s">
        <v>79</v>
      </c>
      <c r="F2770" s="66"/>
      <c r="G2770" s="35" t="str">
        <f>IFERROR(VLOOKUP(B2770,Listor!$A$6:$G$62,7,FALSE),"")</f>
        <v/>
      </c>
      <c r="H2770" s="63" t="str">
        <f>IFERROR(VLOOKUP(B2770,Listor!$N$6:$O$47,2,FALSE),"")</f>
        <v/>
      </c>
      <c r="I2770" s="63" t="str">
        <f t="shared" si="130"/>
        <v/>
      </c>
      <c r="J2770" s="96" t="str">
        <f>IFERROR(VLOOKUP(B2770,Listor!$N$6:$P$47,3,FALSE)*I2770,"")</f>
        <v/>
      </c>
      <c r="K2770" s="81"/>
      <c r="L2770" s="88" t="str">
        <f>IFERROR((VLOOKUP(B2770,Listor!$N$6:$P$47,3,FALSE)*Biologiska!K2770)+(VLOOKUP(B2770,Listor!$N$6:$Q$47,4,FALSE)),"")</f>
        <v/>
      </c>
      <c r="M2770" s="63" t="str">
        <f t="shared" si="131"/>
        <v/>
      </c>
      <c r="N2770" s="75"/>
      <c r="O2770" s="84" t="str">
        <f t="shared" si="132"/>
        <v/>
      </c>
      <c r="P2770" s="107"/>
      <c r="Q2770" s="87" t="s">
        <v>79</v>
      </c>
      <c r="R2770" s="87"/>
      <c r="S2770" s="87"/>
      <c r="T2770" s="87"/>
      <c r="U2770" s="87"/>
      <c r="V2770" s="86" t="s">
        <v>79</v>
      </c>
      <c r="W2770" s="75"/>
      <c r="X2770" s="102" t="s">
        <v>79</v>
      </c>
      <c r="Y2770" s="63" t="str">
        <f>IFERROR(IF(VLOOKUP(X2770,Listor!$T$6:$U$7,2,FALSE)&lt;O2770,TRUE),"")</f>
        <v/>
      </c>
      <c r="Z2770" s="87"/>
      <c r="AA2770" s="104"/>
    </row>
    <row r="2771" spans="2:27" x14ac:dyDescent="0.25">
      <c r="B2771" s="68" t="s">
        <v>68</v>
      </c>
      <c r="C2771" s="80" t="str">
        <f>IFERROR(VLOOKUP(B2771,Listor!$A$6:$B$62,2,FALSE),"")</f>
        <v/>
      </c>
      <c r="D2771" s="80" t="str">
        <f>IFERROR(VLOOKUP(B2771,Listor!$A$6:$C$62,3,FALSE),"")</f>
        <v/>
      </c>
      <c r="E2771" s="110" t="s">
        <v>79</v>
      </c>
      <c r="F2771" s="66"/>
      <c r="G2771" s="35" t="str">
        <f>IFERROR(VLOOKUP(B2771,Listor!$A$6:$G$62,7,FALSE),"")</f>
        <v/>
      </c>
      <c r="H2771" s="63" t="str">
        <f>IFERROR(VLOOKUP(B2771,Listor!$N$6:$O$47,2,FALSE),"")</f>
        <v/>
      </c>
      <c r="I2771" s="63" t="str">
        <f t="shared" si="130"/>
        <v/>
      </c>
      <c r="J2771" s="96" t="str">
        <f>IFERROR(VLOOKUP(B2771,Listor!$N$6:$P$47,3,FALSE)*I2771,"")</f>
        <v/>
      </c>
      <c r="K2771" s="81"/>
      <c r="L2771" s="88" t="str">
        <f>IFERROR((VLOOKUP(B2771,Listor!$N$6:$P$47,3,FALSE)*Biologiska!K2771)+(VLOOKUP(B2771,Listor!$N$6:$Q$47,4,FALSE)),"")</f>
        <v/>
      </c>
      <c r="M2771" s="63" t="str">
        <f t="shared" si="131"/>
        <v/>
      </c>
      <c r="N2771" s="75"/>
      <c r="O2771" s="84" t="str">
        <f t="shared" si="132"/>
        <v/>
      </c>
      <c r="P2771" s="107"/>
      <c r="Q2771" s="87" t="s">
        <v>79</v>
      </c>
      <c r="R2771" s="87"/>
      <c r="S2771" s="87"/>
      <c r="T2771" s="87"/>
      <c r="U2771" s="87"/>
      <c r="V2771" s="86" t="s">
        <v>79</v>
      </c>
      <c r="W2771" s="75"/>
      <c r="X2771" s="102" t="s">
        <v>79</v>
      </c>
      <c r="Y2771" s="63" t="str">
        <f>IFERROR(IF(VLOOKUP(X2771,Listor!$T$6:$U$7,2,FALSE)&lt;O2771,TRUE),"")</f>
        <v/>
      </c>
      <c r="Z2771" s="87"/>
      <c r="AA2771" s="104"/>
    </row>
    <row r="2772" spans="2:27" x14ac:dyDescent="0.25">
      <c r="B2772" s="68" t="s">
        <v>68</v>
      </c>
      <c r="C2772" s="80" t="str">
        <f>IFERROR(VLOOKUP(B2772,Listor!$A$6:$B$62,2,FALSE),"")</f>
        <v/>
      </c>
      <c r="D2772" s="80" t="str">
        <f>IFERROR(VLOOKUP(B2772,Listor!$A$6:$C$62,3,FALSE),"")</f>
        <v/>
      </c>
      <c r="E2772" s="110" t="s">
        <v>79</v>
      </c>
      <c r="F2772" s="66"/>
      <c r="G2772" s="35" t="str">
        <f>IFERROR(VLOOKUP(B2772,Listor!$A$6:$G$62,7,FALSE),"")</f>
        <v/>
      </c>
      <c r="H2772" s="63" t="str">
        <f>IFERROR(VLOOKUP(B2772,Listor!$N$6:$O$47,2,FALSE),"")</f>
        <v/>
      </c>
      <c r="I2772" s="63" t="str">
        <f t="shared" si="130"/>
        <v/>
      </c>
      <c r="J2772" s="96" t="str">
        <f>IFERROR(VLOOKUP(B2772,Listor!$N$6:$P$47,3,FALSE)*I2772,"")</f>
        <v/>
      </c>
      <c r="K2772" s="81"/>
      <c r="L2772" s="88" t="str">
        <f>IFERROR((VLOOKUP(B2772,Listor!$N$6:$P$47,3,FALSE)*Biologiska!K2772)+(VLOOKUP(B2772,Listor!$N$6:$Q$47,4,FALSE)),"")</f>
        <v/>
      </c>
      <c r="M2772" s="63" t="str">
        <f t="shared" si="131"/>
        <v/>
      </c>
      <c r="N2772" s="75"/>
      <c r="O2772" s="84" t="str">
        <f t="shared" si="132"/>
        <v/>
      </c>
      <c r="P2772" s="107"/>
      <c r="Q2772" s="87" t="s">
        <v>79</v>
      </c>
      <c r="R2772" s="87"/>
      <c r="S2772" s="87"/>
      <c r="T2772" s="87"/>
      <c r="U2772" s="87"/>
      <c r="V2772" s="86" t="s">
        <v>79</v>
      </c>
      <c r="W2772" s="75"/>
      <c r="X2772" s="102" t="s">
        <v>79</v>
      </c>
      <c r="Y2772" s="63" t="str">
        <f>IFERROR(IF(VLOOKUP(X2772,Listor!$T$6:$U$7,2,FALSE)&lt;O2772,TRUE),"")</f>
        <v/>
      </c>
      <c r="Z2772" s="87"/>
      <c r="AA2772" s="104"/>
    </row>
    <row r="2773" spans="2:27" x14ac:dyDescent="0.25">
      <c r="B2773" s="68" t="s">
        <v>68</v>
      </c>
      <c r="C2773" s="80" t="str">
        <f>IFERROR(VLOOKUP(B2773,Listor!$A$6:$B$62,2,FALSE),"")</f>
        <v/>
      </c>
      <c r="D2773" s="80" t="str">
        <f>IFERROR(VLOOKUP(B2773,Listor!$A$6:$C$62,3,FALSE),"")</f>
        <v/>
      </c>
      <c r="E2773" s="110" t="s">
        <v>79</v>
      </c>
      <c r="F2773" s="66"/>
      <c r="G2773" s="35" t="str">
        <f>IFERROR(VLOOKUP(B2773,Listor!$A$6:$G$62,7,FALSE),"")</f>
        <v/>
      </c>
      <c r="H2773" s="63" t="str">
        <f>IFERROR(VLOOKUP(B2773,Listor!$N$6:$O$47,2,FALSE),"")</f>
        <v/>
      </c>
      <c r="I2773" s="63" t="str">
        <f t="shared" si="130"/>
        <v/>
      </c>
      <c r="J2773" s="96" t="str">
        <f>IFERROR(VLOOKUP(B2773,Listor!$N$6:$P$47,3,FALSE)*I2773,"")</f>
        <v/>
      </c>
      <c r="K2773" s="81"/>
      <c r="L2773" s="88" t="str">
        <f>IFERROR((VLOOKUP(B2773,Listor!$N$6:$P$47,3,FALSE)*Biologiska!K2773)+(VLOOKUP(B2773,Listor!$N$6:$Q$47,4,FALSE)),"")</f>
        <v/>
      </c>
      <c r="M2773" s="63" t="str">
        <f t="shared" si="131"/>
        <v/>
      </c>
      <c r="N2773" s="75"/>
      <c r="O2773" s="84" t="str">
        <f t="shared" si="132"/>
        <v/>
      </c>
      <c r="P2773" s="107"/>
      <c r="Q2773" s="87" t="s">
        <v>79</v>
      </c>
      <c r="R2773" s="87"/>
      <c r="S2773" s="87"/>
      <c r="T2773" s="87"/>
      <c r="U2773" s="87"/>
      <c r="V2773" s="86" t="s">
        <v>79</v>
      </c>
      <c r="W2773" s="75"/>
      <c r="X2773" s="102" t="s">
        <v>79</v>
      </c>
      <c r="Y2773" s="63" t="str">
        <f>IFERROR(IF(VLOOKUP(X2773,Listor!$T$6:$U$7,2,FALSE)&lt;O2773,TRUE),"")</f>
        <v/>
      </c>
      <c r="Z2773" s="87"/>
      <c r="AA2773" s="104"/>
    </row>
    <row r="2774" spans="2:27" x14ac:dyDescent="0.25">
      <c r="B2774" s="68" t="s">
        <v>68</v>
      </c>
      <c r="C2774" s="80" t="str">
        <f>IFERROR(VLOOKUP(B2774,Listor!$A$6:$B$62,2,FALSE),"")</f>
        <v/>
      </c>
      <c r="D2774" s="80" t="str">
        <f>IFERROR(VLOOKUP(B2774,Listor!$A$6:$C$62,3,FALSE),"")</f>
        <v/>
      </c>
      <c r="E2774" s="110" t="s">
        <v>79</v>
      </c>
      <c r="F2774" s="66"/>
      <c r="G2774" s="35" t="str">
        <f>IFERROR(VLOOKUP(B2774,Listor!$A$6:$G$62,7,FALSE),"")</f>
        <v/>
      </c>
      <c r="H2774" s="63" t="str">
        <f>IFERROR(VLOOKUP(B2774,Listor!$N$6:$O$47,2,FALSE),"")</f>
        <v/>
      </c>
      <c r="I2774" s="63" t="str">
        <f t="shared" si="130"/>
        <v/>
      </c>
      <c r="J2774" s="96" t="str">
        <f>IFERROR(VLOOKUP(B2774,Listor!$N$6:$P$47,3,FALSE)*I2774,"")</f>
        <v/>
      </c>
      <c r="K2774" s="81"/>
      <c r="L2774" s="88" t="str">
        <f>IFERROR((VLOOKUP(B2774,Listor!$N$6:$P$47,3,FALSE)*Biologiska!K2774)+(VLOOKUP(B2774,Listor!$N$6:$Q$47,4,FALSE)),"")</f>
        <v/>
      </c>
      <c r="M2774" s="63" t="str">
        <f t="shared" si="131"/>
        <v/>
      </c>
      <c r="N2774" s="75"/>
      <c r="O2774" s="84" t="str">
        <f t="shared" si="132"/>
        <v/>
      </c>
      <c r="P2774" s="107"/>
      <c r="Q2774" s="87" t="s">
        <v>79</v>
      </c>
      <c r="R2774" s="87"/>
      <c r="S2774" s="87"/>
      <c r="T2774" s="87"/>
      <c r="U2774" s="87"/>
      <c r="V2774" s="86" t="s">
        <v>79</v>
      </c>
      <c r="W2774" s="75"/>
      <c r="X2774" s="102" t="s">
        <v>79</v>
      </c>
      <c r="Y2774" s="63" t="str">
        <f>IFERROR(IF(VLOOKUP(X2774,Listor!$T$6:$U$7,2,FALSE)&lt;O2774,TRUE),"")</f>
        <v/>
      </c>
      <c r="Z2774" s="87"/>
      <c r="AA2774" s="104"/>
    </row>
    <row r="2775" spans="2:27" x14ac:dyDescent="0.25">
      <c r="B2775" s="68" t="s">
        <v>68</v>
      </c>
      <c r="C2775" s="80" t="str">
        <f>IFERROR(VLOOKUP(B2775,Listor!$A$6:$B$62,2,FALSE),"")</f>
        <v/>
      </c>
      <c r="D2775" s="80" t="str">
        <f>IFERROR(VLOOKUP(B2775,Listor!$A$6:$C$62,3,FALSE),"")</f>
        <v/>
      </c>
      <c r="E2775" s="110" t="s">
        <v>79</v>
      </c>
      <c r="F2775" s="66"/>
      <c r="G2775" s="35" t="str">
        <f>IFERROR(VLOOKUP(B2775,Listor!$A$6:$G$62,7,FALSE),"")</f>
        <v/>
      </c>
      <c r="H2775" s="63" t="str">
        <f>IFERROR(VLOOKUP(B2775,Listor!$N$6:$O$47,2,FALSE),"")</f>
        <v/>
      </c>
      <c r="I2775" s="63" t="str">
        <f t="shared" si="130"/>
        <v/>
      </c>
      <c r="J2775" s="96" t="str">
        <f>IFERROR(VLOOKUP(B2775,Listor!$N$6:$P$47,3,FALSE)*I2775,"")</f>
        <v/>
      </c>
      <c r="K2775" s="81"/>
      <c r="L2775" s="88" t="str">
        <f>IFERROR((VLOOKUP(B2775,Listor!$N$6:$P$47,3,FALSE)*Biologiska!K2775)+(VLOOKUP(B2775,Listor!$N$6:$Q$47,4,FALSE)),"")</f>
        <v/>
      </c>
      <c r="M2775" s="63" t="str">
        <f t="shared" si="131"/>
        <v/>
      </c>
      <c r="N2775" s="75"/>
      <c r="O2775" s="84" t="str">
        <f t="shared" si="132"/>
        <v/>
      </c>
      <c r="P2775" s="107"/>
      <c r="Q2775" s="87" t="s">
        <v>79</v>
      </c>
      <c r="R2775" s="87"/>
      <c r="S2775" s="87"/>
      <c r="T2775" s="87"/>
      <c r="U2775" s="87"/>
      <c r="V2775" s="86" t="s">
        <v>79</v>
      </c>
      <c r="W2775" s="75"/>
      <c r="X2775" s="102" t="s">
        <v>79</v>
      </c>
      <c r="Y2775" s="63" t="str">
        <f>IFERROR(IF(VLOOKUP(X2775,Listor!$T$6:$U$7,2,FALSE)&lt;O2775,TRUE),"")</f>
        <v/>
      </c>
      <c r="Z2775" s="87"/>
      <c r="AA2775" s="104"/>
    </row>
    <row r="2776" spans="2:27" x14ac:dyDescent="0.25">
      <c r="B2776" s="68" t="s">
        <v>68</v>
      </c>
      <c r="C2776" s="80" t="str">
        <f>IFERROR(VLOOKUP(B2776,Listor!$A$6:$B$62,2,FALSE),"")</f>
        <v/>
      </c>
      <c r="D2776" s="80" t="str">
        <f>IFERROR(VLOOKUP(B2776,Listor!$A$6:$C$62,3,FALSE),"")</f>
        <v/>
      </c>
      <c r="E2776" s="110" t="s">
        <v>79</v>
      </c>
      <c r="F2776" s="66"/>
      <c r="G2776" s="35" t="str">
        <f>IFERROR(VLOOKUP(B2776,Listor!$A$6:$G$62,7,FALSE),"")</f>
        <v/>
      </c>
      <c r="H2776" s="63" t="str">
        <f>IFERROR(VLOOKUP(B2776,Listor!$N$6:$O$47,2,FALSE),"")</f>
        <v/>
      </c>
      <c r="I2776" s="63" t="str">
        <f t="shared" si="130"/>
        <v/>
      </c>
      <c r="J2776" s="96" t="str">
        <f>IFERROR(VLOOKUP(B2776,Listor!$N$6:$P$47,3,FALSE)*I2776,"")</f>
        <v/>
      </c>
      <c r="K2776" s="81"/>
      <c r="L2776" s="88" t="str">
        <f>IFERROR((VLOOKUP(B2776,Listor!$N$6:$P$47,3,FALSE)*Biologiska!K2776)+(VLOOKUP(B2776,Listor!$N$6:$Q$47,4,FALSE)),"")</f>
        <v/>
      </c>
      <c r="M2776" s="63" t="str">
        <f t="shared" si="131"/>
        <v/>
      </c>
      <c r="N2776" s="75"/>
      <c r="O2776" s="84" t="str">
        <f t="shared" si="132"/>
        <v/>
      </c>
      <c r="P2776" s="107"/>
      <c r="Q2776" s="87" t="s">
        <v>79</v>
      </c>
      <c r="R2776" s="87"/>
      <c r="S2776" s="87"/>
      <c r="T2776" s="87"/>
      <c r="U2776" s="87"/>
      <c r="V2776" s="86" t="s">
        <v>79</v>
      </c>
      <c r="W2776" s="75"/>
      <c r="X2776" s="102" t="s">
        <v>79</v>
      </c>
      <c r="Y2776" s="63" t="str">
        <f>IFERROR(IF(VLOOKUP(X2776,Listor!$T$6:$U$7,2,FALSE)&lt;O2776,TRUE),"")</f>
        <v/>
      </c>
      <c r="Z2776" s="87"/>
      <c r="AA2776" s="104"/>
    </row>
    <row r="2777" spans="2:27" x14ac:dyDescent="0.25">
      <c r="B2777" s="68" t="s">
        <v>68</v>
      </c>
      <c r="C2777" s="80" t="str">
        <f>IFERROR(VLOOKUP(B2777,Listor!$A$6:$B$62,2,FALSE),"")</f>
        <v/>
      </c>
      <c r="D2777" s="80" t="str">
        <f>IFERROR(VLOOKUP(B2777,Listor!$A$6:$C$62,3,FALSE),"")</f>
        <v/>
      </c>
      <c r="E2777" s="110" t="s">
        <v>79</v>
      </c>
      <c r="F2777" s="66"/>
      <c r="G2777" s="35" t="str">
        <f>IFERROR(VLOOKUP(B2777,Listor!$A$6:$G$62,7,FALSE),"")</f>
        <v/>
      </c>
      <c r="H2777" s="63" t="str">
        <f>IFERROR(VLOOKUP(B2777,Listor!$N$6:$O$47,2,FALSE),"")</f>
        <v/>
      </c>
      <c r="I2777" s="63" t="str">
        <f t="shared" si="130"/>
        <v/>
      </c>
      <c r="J2777" s="96" t="str">
        <f>IFERROR(VLOOKUP(B2777,Listor!$N$6:$P$47,3,FALSE)*I2777,"")</f>
        <v/>
      </c>
      <c r="K2777" s="81"/>
      <c r="L2777" s="88" t="str">
        <f>IFERROR((VLOOKUP(B2777,Listor!$N$6:$P$47,3,FALSE)*Biologiska!K2777)+(VLOOKUP(B2777,Listor!$N$6:$Q$47,4,FALSE)),"")</f>
        <v/>
      </c>
      <c r="M2777" s="63" t="str">
        <f t="shared" si="131"/>
        <v/>
      </c>
      <c r="N2777" s="75"/>
      <c r="O2777" s="84" t="str">
        <f t="shared" si="132"/>
        <v/>
      </c>
      <c r="P2777" s="107"/>
      <c r="Q2777" s="87" t="s">
        <v>79</v>
      </c>
      <c r="R2777" s="87"/>
      <c r="S2777" s="87"/>
      <c r="T2777" s="87"/>
      <c r="U2777" s="87"/>
      <c r="V2777" s="86" t="s">
        <v>79</v>
      </c>
      <c r="W2777" s="75"/>
      <c r="X2777" s="102" t="s">
        <v>79</v>
      </c>
      <c r="Y2777" s="63" t="str">
        <f>IFERROR(IF(VLOOKUP(X2777,Listor!$T$6:$U$7,2,FALSE)&lt;O2777,TRUE),"")</f>
        <v/>
      </c>
      <c r="Z2777" s="87"/>
      <c r="AA2777" s="104"/>
    </row>
    <row r="2778" spans="2:27" x14ac:dyDescent="0.25">
      <c r="B2778" s="68" t="s">
        <v>68</v>
      </c>
      <c r="C2778" s="80" t="str">
        <f>IFERROR(VLOOKUP(B2778,Listor!$A$6:$B$62,2,FALSE),"")</f>
        <v/>
      </c>
      <c r="D2778" s="80" t="str">
        <f>IFERROR(VLOOKUP(B2778,Listor!$A$6:$C$62,3,FALSE),"")</f>
        <v/>
      </c>
      <c r="E2778" s="110" t="s">
        <v>79</v>
      </c>
      <c r="F2778" s="66"/>
      <c r="G2778" s="35" t="str">
        <f>IFERROR(VLOOKUP(B2778,Listor!$A$6:$G$62,7,FALSE),"")</f>
        <v/>
      </c>
      <c r="H2778" s="63" t="str">
        <f>IFERROR(VLOOKUP(B2778,Listor!$N$6:$O$47,2,FALSE),"")</f>
        <v/>
      </c>
      <c r="I2778" s="63" t="str">
        <f t="shared" si="130"/>
        <v/>
      </c>
      <c r="J2778" s="96" t="str">
        <f>IFERROR(VLOOKUP(B2778,Listor!$N$6:$P$47,3,FALSE)*I2778,"")</f>
        <v/>
      </c>
      <c r="K2778" s="81"/>
      <c r="L2778" s="88" t="str">
        <f>IFERROR((VLOOKUP(B2778,Listor!$N$6:$P$47,3,FALSE)*Biologiska!K2778)+(VLOOKUP(B2778,Listor!$N$6:$Q$47,4,FALSE)),"")</f>
        <v/>
      </c>
      <c r="M2778" s="63" t="str">
        <f t="shared" si="131"/>
        <v/>
      </c>
      <c r="N2778" s="75"/>
      <c r="O2778" s="84" t="str">
        <f t="shared" si="132"/>
        <v/>
      </c>
      <c r="P2778" s="107"/>
      <c r="Q2778" s="87" t="s">
        <v>79</v>
      </c>
      <c r="R2778" s="87"/>
      <c r="S2778" s="87"/>
      <c r="T2778" s="87"/>
      <c r="U2778" s="87"/>
      <c r="V2778" s="86" t="s">
        <v>79</v>
      </c>
      <c r="W2778" s="75"/>
      <c r="X2778" s="102" t="s">
        <v>79</v>
      </c>
      <c r="Y2778" s="63" t="str">
        <f>IFERROR(IF(VLOOKUP(X2778,Listor!$T$6:$U$7,2,FALSE)&lt;O2778,TRUE),"")</f>
        <v/>
      </c>
      <c r="Z2778" s="87"/>
      <c r="AA2778" s="104"/>
    </row>
    <row r="2779" spans="2:27" x14ac:dyDescent="0.25">
      <c r="B2779" s="68" t="s">
        <v>68</v>
      </c>
      <c r="C2779" s="80" t="str">
        <f>IFERROR(VLOOKUP(B2779,Listor!$A$6:$B$62,2,FALSE),"")</f>
        <v/>
      </c>
      <c r="D2779" s="80" t="str">
        <f>IFERROR(VLOOKUP(B2779,Listor!$A$6:$C$62,3,FALSE),"")</f>
        <v/>
      </c>
      <c r="E2779" s="110" t="s">
        <v>79</v>
      </c>
      <c r="F2779" s="66"/>
      <c r="G2779" s="35" t="str">
        <f>IFERROR(VLOOKUP(B2779,Listor!$A$6:$G$62,7,FALSE),"")</f>
        <v/>
      </c>
      <c r="H2779" s="63" t="str">
        <f>IFERROR(VLOOKUP(B2779,Listor!$N$6:$O$47,2,FALSE),"")</f>
        <v/>
      </c>
      <c r="I2779" s="63" t="str">
        <f t="shared" si="130"/>
        <v/>
      </c>
      <c r="J2779" s="96" t="str">
        <f>IFERROR(VLOOKUP(B2779,Listor!$N$6:$P$47,3,FALSE)*I2779,"")</f>
        <v/>
      </c>
      <c r="K2779" s="81"/>
      <c r="L2779" s="88" t="str">
        <f>IFERROR((VLOOKUP(B2779,Listor!$N$6:$P$47,3,FALSE)*Biologiska!K2779)+(VLOOKUP(B2779,Listor!$N$6:$Q$47,4,FALSE)),"")</f>
        <v/>
      </c>
      <c r="M2779" s="63" t="str">
        <f t="shared" si="131"/>
        <v/>
      </c>
      <c r="N2779" s="75"/>
      <c r="O2779" s="84" t="str">
        <f t="shared" si="132"/>
        <v/>
      </c>
      <c r="P2779" s="107"/>
      <c r="Q2779" s="87" t="s">
        <v>79</v>
      </c>
      <c r="R2779" s="87"/>
      <c r="S2779" s="87"/>
      <c r="T2779" s="87"/>
      <c r="U2779" s="87"/>
      <c r="V2779" s="86" t="s">
        <v>79</v>
      </c>
      <c r="W2779" s="75"/>
      <c r="X2779" s="102" t="s">
        <v>79</v>
      </c>
      <c r="Y2779" s="63" t="str">
        <f>IFERROR(IF(VLOOKUP(X2779,Listor!$T$6:$U$7,2,FALSE)&lt;O2779,TRUE),"")</f>
        <v/>
      </c>
      <c r="Z2779" s="87"/>
      <c r="AA2779" s="104"/>
    </row>
    <row r="2780" spans="2:27" x14ac:dyDescent="0.25">
      <c r="B2780" s="68" t="s">
        <v>68</v>
      </c>
      <c r="C2780" s="80" t="str">
        <f>IFERROR(VLOOKUP(B2780,Listor!$A$6:$B$62,2,FALSE),"")</f>
        <v/>
      </c>
      <c r="D2780" s="80" t="str">
        <f>IFERROR(VLOOKUP(B2780,Listor!$A$6:$C$62,3,FALSE),"")</f>
        <v/>
      </c>
      <c r="E2780" s="110" t="s">
        <v>79</v>
      </c>
      <c r="F2780" s="66"/>
      <c r="G2780" s="35" t="str">
        <f>IFERROR(VLOOKUP(B2780,Listor!$A$6:$G$62,7,FALSE),"")</f>
        <v/>
      </c>
      <c r="H2780" s="63" t="str">
        <f>IFERROR(VLOOKUP(B2780,Listor!$N$6:$O$47,2,FALSE),"")</f>
        <v/>
      </c>
      <c r="I2780" s="63" t="str">
        <f t="shared" si="130"/>
        <v/>
      </c>
      <c r="J2780" s="96" t="str">
        <f>IFERROR(VLOOKUP(B2780,Listor!$N$6:$P$47,3,FALSE)*I2780,"")</f>
        <v/>
      </c>
      <c r="K2780" s="81"/>
      <c r="L2780" s="88" t="str">
        <f>IFERROR((VLOOKUP(B2780,Listor!$N$6:$P$47,3,FALSE)*Biologiska!K2780)+(VLOOKUP(B2780,Listor!$N$6:$Q$47,4,FALSE)),"")</f>
        <v/>
      </c>
      <c r="M2780" s="63" t="str">
        <f t="shared" si="131"/>
        <v/>
      </c>
      <c r="N2780" s="75"/>
      <c r="O2780" s="84" t="str">
        <f t="shared" si="132"/>
        <v/>
      </c>
      <c r="P2780" s="107"/>
      <c r="Q2780" s="87" t="s">
        <v>79</v>
      </c>
      <c r="R2780" s="87"/>
      <c r="S2780" s="87"/>
      <c r="T2780" s="87"/>
      <c r="U2780" s="87"/>
      <c r="V2780" s="86" t="s">
        <v>79</v>
      </c>
      <c r="W2780" s="75"/>
      <c r="X2780" s="102" t="s">
        <v>79</v>
      </c>
      <c r="Y2780" s="63" t="str">
        <f>IFERROR(IF(VLOOKUP(X2780,Listor!$T$6:$U$7,2,FALSE)&lt;O2780,TRUE),"")</f>
        <v/>
      </c>
      <c r="Z2780" s="87"/>
      <c r="AA2780" s="104"/>
    </row>
    <row r="2781" spans="2:27" x14ac:dyDescent="0.25">
      <c r="B2781" s="68" t="s">
        <v>68</v>
      </c>
      <c r="C2781" s="80" t="str">
        <f>IFERROR(VLOOKUP(B2781,Listor!$A$6:$B$62,2,FALSE),"")</f>
        <v/>
      </c>
      <c r="D2781" s="80" t="str">
        <f>IFERROR(VLOOKUP(B2781,Listor!$A$6:$C$62,3,FALSE),"")</f>
        <v/>
      </c>
      <c r="E2781" s="110" t="s">
        <v>79</v>
      </c>
      <c r="F2781" s="66"/>
      <c r="G2781" s="35" t="str">
        <f>IFERROR(VLOOKUP(B2781,Listor!$A$6:$G$62,7,FALSE),"")</f>
        <v/>
      </c>
      <c r="H2781" s="63" t="str">
        <f>IFERROR(VLOOKUP(B2781,Listor!$N$6:$O$47,2,FALSE),"")</f>
        <v/>
      </c>
      <c r="I2781" s="63" t="str">
        <f t="shared" si="130"/>
        <v/>
      </c>
      <c r="J2781" s="96" t="str">
        <f>IFERROR(VLOOKUP(B2781,Listor!$N$6:$P$47,3,FALSE)*I2781,"")</f>
        <v/>
      </c>
      <c r="K2781" s="81"/>
      <c r="L2781" s="88" t="str">
        <f>IFERROR((VLOOKUP(B2781,Listor!$N$6:$P$47,3,FALSE)*Biologiska!K2781)+(VLOOKUP(B2781,Listor!$N$6:$Q$47,4,FALSE)),"")</f>
        <v/>
      </c>
      <c r="M2781" s="63" t="str">
        <f t="shared" si="131"/>
        <v/>
      </c>
      <c r="N2781" s="75"/>
      <c r="O2781" s="84" t="str">
        <f t="shared" si="132"/>
        <v/>
      </c>
      <c r="P2781" s="107"/>
      <c r="Q2781" s="87" t="s">
        <v>79</v>
      </c>
      <c r="R2781" s="87"/>
      <c r="S2781" s="87"/>
      <c r="T2781" s="87"/>
      <c r="U2781" s="87"/>
      <c r="V2781" s="86" t="s">
        <v>79</v>
      </c>
      <c r="W2781" s="75"/>
      <c r="X2781" s="102" t="s">
        <v>79</v>
      </c>
      <c r="Y2781" s="63" t="str">
        <f>IFERROR(IF(VLOOKUP(X2781,Listor!$T$6:$U$7,2,FALSE)&lt;O2781,TRUE),"")</f>
        <v/>
      </c>
      <c r="Z2781" s="87"/>
      <c r="AA2781" s="104"/>
    </row>
    <row r="2782" spans="2:27" x14ac:dyDescent="0.25">
      <c r="B2782" s="68" t="s">
        <v>68</v>
      </c>
      <c r="C2782" s="80" t="str">
        <f>IFERROR(VLOOKUP(B2782,Listor!$A$6:$B$62,2,FALSE),"")</f>
        <v/>
      </c>
      <c r="D2782" s="80" t="str">
        <f>IFERROR(VLOOKUP(B2782,Listor!$A$6:$C$62,3,FALSE),"")</f>
        <v/>
      </c>
      <c r="E2782" s="110" t="s">
        <v>79</v>
      </c>
      <c r="F2782" s="66"/>
      <c r="G2782" s="35" t="str">
        <f>IFERROR(VLOOKUP(B2782,Listor!$A$6:$G$62,7,FALSE),"")</f>
        <v/>
      </c>
      <c r="H2782" s="63" t="str">
        <f>IFERROR(VLOOKUP(B2782,Listor!$N$6:$O$47,2,FALSE),"")</f>
        <v/>
      </c>
      <c r="I2782" s="63" t="str">
        <f t="shared" si="130"/>
        <v/>
      </c>
      <c r="J2782" s="96" t="str">
        <f>IFERROR(VLOOKUP(B2782,Listor!$N$6:$P$47,3,FALSE)*I2782,"")</f>
        <v/>
      </c>
      <c r="K2782" s="81"/>
      <c r="L2782" s="88" t="str">
        <f>IFERROR((VLOOKUP(B2782,Listor!$N$6:$P$47,3,FALSE)*Biologiska!K2782)+(VLOOKUP(B2782,Listor!$N$6:$Q$47,4,FALSE)),"")</f>
        <v/>
      </c>
      <c r="M2782" s="63" t="str">
        <f t="shared" si="131"/>
        <v/>
      </c>
      <c r="N2782" s="75"/>
      <c r="O2782" s="84" t="str">
        <f t="shared" si="132"/>
        <v/>
      </c>
      <c r="P2782" s="107"/>
      <c r="Q2782" s="87" t="s">
        <v>79</v>
      </c>
      <c r="R2782" s="87"/>
      <c r="S2782" s="87"/>
      <c r="T2782" s="87"/>
      <c r="U2782" s="87"/>
      <c r="V2782" s="86" t="s">
        <v>79</v>
      </c>
      <c r="W2782" s="75"/>
      <c r="X2782" s="102" t="s">
        <v>79</v>
      </c>
      <c r="Y2782" s="63" t="str">
        <f>IFERROR(IF(VLOOKUP(X2782,Listor!$T$6:$U$7,2,FALSE)&lt;O2782,TRUE),"")</f>
        <v/>
      </c>
      <c r="Z2782" s="87"/>
      <c r="AA2782" s="104"/>
    </row>
    <row r="2783" spans="2:27" x14ac:dyDescent="0.25">
      <c r="B2783" s="68" t="s">
        <v>68</v>
      </c>
      <c r="C2783" s="80" t="str">
        <f>IFERROR(VLOOKUP(B2783,Listor!$A$6:$B$62,2,FALSE),"")</f>
        <v/>
      </c>
      <c r="D2783" s="80" t="str">
        <f>IFERROR(VLOOKUP(B2783,Listor!$A$6:$C$62,3,FALSE),"")</f>
        <v/>
      </c>
      <c r="E2783" s="110" t="s">
        <v>79</v>
      </c>
      <c r="F2783" s="66"/>
      <c r="G2783" s="35" t="str">
        <f>IFERROR(VLOOKUP(B2783,Listor!$A$6:$G$62,7,FALSE),"")</f>
        <v/>
      </c>
      <c r="H2783" s="63" t="str">
        <f>IFERROR(VLOOKUP(B2783,Listor!$N$6:$O$47,2,FALSE),"")</f>
        <v/>
      </c>
      <c r="I2783" s="63" t="str">
        <f t="shared" si="130"/>
        <v/>
      </c>
      <c r="J2783" s="96" t="str">
        <f>IFERROR(VLOOKUP(B2783,Listor!$N$6:$P$47,3,FALSE)*I2783,"")</f>
        <v/>
      </c>
      <c r="K2783" s="81"/>
      <c r="L2783" s="88" t="str">
        <f>IFERROR((VLOOKUP(B2783,Listor!$N$6:$P$47,3,FALSE)*Biologiska!K2783)+(VLOOKUP(B2783,Listor!$N$6:$Q$47,4,FALSE)),"")</f>
        <v/>
      </c>
      <c r="M2783" s="63" t="str">
        <f t="shared" si="131"/>
        <v/>
      </c>
      <c r="N2783" s="75"/>
      <c r="O2783" s="84" t="str">
        <f t="shared" si="132"/>
        <v/>
      </c>
      <c r="P2783" s="107"/>
      <c r="Q2783" s="87" t="s">
        <v>79</v>
      </c>
      <c r="R2783" s="87"/>
      <c r="S2783" s="87"/>
      <c r="T2783" s="87"/>
      <c r="U2783" s="87"/>
      <c r="V2783" s="86" t="s">
        <v>79</v>
      </c>
      <c r="W2783" s="75"/>
      <c r="X2783" s="102" t="s">
        <v>79</v>
      </c>
      <c r="Y2783" s="63" t="str">
        <f>IFERROR(IF(VLOOKUP(X2783,Listor!$T$6:$U$7,2,FALSE)&lt;O2783,TRUE),"")</f>
        <v/>
      </c>
      <c r="Z2783" s="87"/>
      <c r="AA2783" s="104"/>
    </row>
    <row r="2784" spans="2:27" x14ac:dyDescent="0.25">
      <c r="B2784" s="68" t="s">
        <v>68</v>
      </c>
      <c r="C2784" s="80" t="str">
        <f>IFERROR(VLOOKUP(B2784,Listor!$A$6:$B$62,2,FALSE),"")</f>
        <v/>
      </c>
      <c r="D2784" s="80" t="str">
        <f>IFERROR(VLOOKUP(B2784,Listor!$A$6:$C$62,3,FALSE),"")</f>
        <v/>
      </c>
      <c r="E2784" s="110" t="s">
        <v>79</v>
      </c>
      <c r="F2784" s="66"/>
      <c r="G2784" s="35" t="str">
        <f>IFERROR(VLOOKUP(B2784,Listor!$A$6:$G$62,7,FALSE),"")</f>
        <v/>
      </c>
      <c r="H2784" s="63" t="str">
        <f>IFERROR(VLOOKUP(B2784,Listor!$N$6:$O$47,2,FALSE),"")</f>
        <v/>
      </c>
      <c r="I2784" s="63" t="str">
        <f t="shared" si="130"/>
        <v/>
      </c>
      <c r="J2784" s="96" t="str">
        <f>IFERROR(VLOOKUP(B2784,Listor!$N$6:$P$47,3,FALSE)*I2784,"")</f>
        <v/>
      </c>
      <c r="K2784" s="81"/>
      <c r="L2784" s="88" t="str">
        <f>IFERROR((VLOOKUP(B2784,Listor!$N$6:$P$47,3,FALSE)*Biologiska!K2784)+(VLOOKUP(B2784,Listor!$N$6:$Q$47,4,FALSE)),"")</f>
        <v/>
      </c>
      <c r="M2784" s="63" t="str">
        <f t="shared" si="131"/>
        <v/>
      </c>
      <c r="N2784" s="75"/>
      <c r="O2784" s="84" t="str">
        <f t="shared" si="132"/>
        <v/>
      </c>
      <c r="P2784" s="107"/>
      <c r="Q2784" s="87" t="s">
        <v>79</v>
      </c>
      <c r="R2784" s="87"/>
      <c r="S2784" s="87"/>
      <c r="T2784" s="87"/>
      <c r="U2784" s="87"/>
      <c r="V2784" s="86" t="s">
        <v>79</v>
      </c>
      <c r="W2784" s="75"/>
      <c r="X2784" s="102" t="s">
        <v>79</v>
      </c>
      <c r="Y2784" s="63" t="str">
        <f>IFERROR(IF(VLOOKUP(X2784,Listor!$T$6:$U$7,2,FALSE)&lt;O2784,TRUE),"")</f>
        <v/>
      </c>
      <c r="Z2784" s="87"/>
      <c r="AA2784" s="104"/>
    </row>
    <row r="2785" spans="2:27" x14ac:dyDescent="0.25">
      <c r="B2785" s="68" t="s">
        <v>68</v>
      </c>
      <c r="C2785" s="80" t="str">
        <f>IFERROR(VLOOKUP(B2785,Listor!$A$6:$B$62,2,FALSE),"")</f>
        <v/>
      </c>
      <c r="D2785" s="80" t="str">
        <f>IFERROR(VLOOKUP(B2785,Listor!$A$6:$C$62,3,FALSE),"")</f>
        <v/>
      </c>
      <c r="E2785" s="110" t="s">
        <v>79</v>
      </c>
      <c r="F2785" s="66"/>
      <c r="G2785" s="35" t="str">
        <f>IFERROR(VLOOKUP(B2785,Listor!$A$6:$G$62,7,FALSE),"")</f>
        <v/>
      </c>
      <c r="H2785" s="63" t="str">
        <f>IFERROR(VLOOKUP(B2785,Listor!$N$6:$O$47,2,FALSE),"")</f>
        <v/>
      </c>
      <c r="I2785" s="63" t="str">
        <f t="shared" si="130"/>
        <v/>
      </c>
      <c r="J2785" s="96" t="str">
        <f>IFERROR(VLOOKUP(B2785,Listor!$N$6:$P$47,3,FALSE)*I2785,"")</f>
        <v/>
      </c>
      <c r="K2785" s="81"/>
      <c r="L2785" s="88" t="str">
        <f>IFERROR((VLOOKUP(B2785,Listor!$N$6:$P$47,3,FALSE)*Biologiska!K2785)+(VLOOKUP(B2785,Listor!$N$6:$Q$47,4,FALSE)),"")</f>
        <v/>
      </c>
      <c r="M2785" s="63" t="str">
        <f t="shared" si="131"/>
        <v/>
      </c>
      <c r="N2785" s="75"/>
      <c r="O2785" s="84" t="str">
        <f t="shared" si="132"/>
        <v/>
      </c>
      <c r="P2785" s="107"/>
      <c r="Q2785" s="87" t="s">
        <v>79</v>
      </c>
      <c r="R2785" s="87"/>
      <c r="S2785" s="87"/>
      <c r="T2785" s="87"/>
      <c r="U2785" s="87"/>
      <c r="V2785" s="86" t="s">
        <v>79</v>
      </c>
      <c r="W2785" s="75"/>
      <c r="X2785" s="102" t="s">
        <v>79</v>
      </c>
      <c r="Y2785" s="63" t="str">
        <f>IFERROR(IF(VLOOKUP(X2785,Listor!$T$6:$U$7,2,FALSE)&lt;O2785,TRUE),"")</f>
        <v/>
      </c>
      <c r="Z2785" s="87"/>
      <c r="AA2785" s="104"/>
    </row>
    <row r="2786" spans="2:27" x14ac:dyDescent="0.25">
      <c r="B2786" s="68" t="s">
        <v>68</v>
      </c>
      <c r="C2786" s="80" t="str">
        <f>IFERROR(VLOOKUP(B2786,Listor!$A$6:$B$62,2,FALSE),"")</f>
        <v/>
      </c>
      <c r="D2786" s="80" t="str">
        <f>IFERROR(VLOOKUP(B2786,Listor!$A$6:$C$62,3,FALSE),"")</f>
        <v/>
      </c>
      <c r="E2786" s="110" t="s">
        <v>79</v>
      </c>
      <c r="F2786" s="66"/>
      <c r="G2786" s="35" t="str">
        <f>IFERROR(VLOOKUP(B2786,Listor!$A$6:$G$62,7,FALSE),"")</f>
        <v/>
      </c>
      <c r="H2786" s="63" t="str">
        <f>IFERROR(VLOOKUP(B2786,Listor!$N$6:$O$47,2,FALSE),"")</f>
        <v/>
      </c>
      <c r="I2786" s="63" t="str">
        <f t="shared" si="130"/>
        <v/>
      </c>
      <c r="J2786" s="96" t="str">
        <f>IFERROR(VLOOKUP(B2786,Listor!$N$6:$P$47,3,FALSE)*I2786,"")</f>
        <v/>
      </c>
      <c r="K2786" s="81"/>
      <c r="L2786" s="88" t="str">
        <f>IFERROR((VLOOKUP(B2786,Listor!$N$6:$P$47,3,FALSE)*Biologiska!K2786)+(VLOOKUP(B2786,Listor!$N$6:$Q$47,4,FALSE)),"")</f>
        <v/>
      </c>
      <c r="M2786" s="63" t="str">
        <f t="shared" si="131"/>
        <v/>
      </c>
      <c r="N2786" s="75"/>
      <c r="O2786" s="84" t="str">
        <f t="shared" si="132"/>
        <v/>
      </c>
      <c r="P2786" s="107"/>
      <c r="Q2786" s="87" t="s">
        <v>79</v>
      </c>
      <c r="R2786" s="87"/>
      <c r="S2786" s="87"/>
      <c r="T2786" s="87"/>
      <c r="U2786" s="87"/>
      <c r="V2786" s="86" t="s">
        <v>79</v>
      </c>
      <c r="W2786" s="75"/>
      <c r="X2786" s="102" t="s">
        <v>79</v>
      </c>
      <c r="Y2786" s="63" t="str">
        <f>IFERROR(IF(VLOOKUP(X2786,Listor!$T$6:$U$7,2,FALSE)&lt;O2786,TRUE),"")</f>
        <v/>
      </c>
      <c r="Z2786" s="87"/>
      <c r="AA2786" s="104"/>
    </row>
    <row r="2787" spans="2:27" x14ac:dyDescent="0.25">
      <c r="B2787" s="68" t="s">
        <v>68</v>
      </c>
      <c r="C2787" s="80" t="str">
        <f>IFERROR(VLOOKUP(B2787,Listor!$A$6:$B$62,2,FALSE),"")</f>
        <v/>
      </c>
      <c r="D2787" s="80" t="str">
        <f>IFERROR(VLOOKUP(B2787,Listor!$A$6:$C$62,3,FALSE),"")</f>
        <v/>
      </c>
      <c r="E2787" s="110" t="s">
        <v>79</v>
      </c>
      <c r="F2787" s="66"/>
      <c r="G2787" s="35" t="str">
        <f>IFERROR(VLOOKUP(B2787,Listor!$A$6:$G$62,7,FALSE),"")</f>
        <v/>
      </c>
      <c r="H2787" s="63" t="str">
        <f>IFERROR(VLOOKUP(B2787,Listor!$N$6:$O$47,2,FALSE),"")</f>
        <v/>
      </c>
      <c r="I2787" s="63" t="str">
        <f t="shared" si="130"/>
        <v/>
      </c>
      <c r="J2787" s="96" t="str">
        <f>IFERROR(VLOOKUP(B2787,Listor!$N$6:$P$47,3,FALSE)*I2787,"")</f>
        <v/>
      </c>
      <c r="K2787" s="81"/>
      <c r="L2787" s="88" t="str">
        <f>IFERROR((VLOOKUP(B2787,Listor!$N$6:$P$47,3,FALSE)*Biologiska!K2787)+(VLOOKUP(B2787,Listor!$N$6:$Q$47,4,FALSE)),"")</f>
        <v/>
      </c>
      <c r="M2787" s="63" t="str">
        <f t="shared" si="131"/>
        <v/>
      </c>
      <c r="N2787" s="75"/>
      <c r="O2787" s="84" t="str">
        <f t="shared" si="132"/>
        <v/>
      </c>
      <c r="P2787" s="107"/>
      <c r="Q2787" s="87" t="s">
        <v>79</v>
      </c>
      <c r="R2787" s="87"/>
      <c r="S2787" s="87"/>
      <c r="T2787" s="87"/>
      <c r="U2787" s="87"/>
      <c r="V2787" s="86" t="s">
        <v>79</v>
      </c>
      <c r="W2787" s="75"/>
      <c r="X2787" s="102" t="s">
        <v>79</v>
      </c>
      <c r="Y2787" s="63" t="str">
        <f>IFERROR(IF(VLOOKUP(X2787,Listor!$T$6:$U$7,2,FALSE)&lt;O2787,TRUE),"")</f>
        <v/>
      </c>
      <c r="Z2787" s="87"/>
      <c r="AA2787" s="104"/>
    </row>
    <row r="2788" spans="2:27" x14ac:dyDescent="0.25">
      <c r="B2788" s="68" t="s">
        <v>68</v>
      </c>
      <c r="C2788" s="80" t="str">
        <f>IFERROR(VLOOKUP(B2788,Listor!$A$6:$B$62,2,FALSE),"")</f>
        <v/>
      </c>
      <c r="D2788" s="80" t="str">
        <f>IFERROR(VLOOKUP(B2788,Listor!$A$6:$C$62,3,FALSE),"")</f>
        <v/>
      </c>
      <c r="E2788" s="110" t="s">
        <v>79</v>
      </c>
      <c r="F2788" s="66"/>
      <c r="G2788" s="35" t="str">
        <f>IFERROR(VLOOKUP(B2788,Listor!$A$6:$G$62,7,FALSE),"")</f>
        <v/>
      </c>
      <c r="H2788" s="63" t="str">
        <f>IFERROR(VLOOKUP(B2788,Listor!$N$6:$O$47,2,FALSE),"")</f>
        <v/>
      </c>
      <c r="I2788" s="63" t="str">
        <f t="shared" si="130"/>
        <v/>
      </c>
      <c r="J2788" s="96" t="str">
        <f>IFERROR(VLOOKUP(B2788,Listor!$N$6:$P$47,3,FALSE)*I2788,"")</f>
        <v/>
      </c>
      <c r="K2788" s="81"/>
      <c r="L2788" s="88" t="str">
        <f>IFERROR((VLOOKUP(B2788,Listor!$N$6:$P$47,3,FALSE)*Biologiska!K2788)+(VLOOKUP(B2788,Listor!$N$6:$Q$47,4,FALSE)),"")</f>
        <v/>
      </c>
      <c r="M2788" s="63" t="str">
        <f t="shared" si="131"/>
        <v/>
      </c>
      <c r="N2788" s="75"/>
      <c r="O2788" s="84" t="str">
        <f t="shared" si="132"/>
        <v/>
      </c>
      <c r="P2788" s="107"/>
      <c r="Q2788" s="87" t="s">
        <v>79</v>
      </c>
      <c r="R2788" s="87"/>
      <c r="S2788" s="87"/>
      <c r="T2788" s="87"/>
      <c r="U2788" s="87"/>
      <c r="V2788" s="86" t="s">
        <v>79</v>
      </c>
      <c r="W2788" s="75"/>
      <c r="X2788" s="102" t="s">
        <v>79</v>
      </c>
      <c r="Y2788" s="63" t="str">
        <f>IFERROR(IF(VLOOKUP(X2788,Listor!$T$6:$U$7,2,FALSE)&lt;O2788,TRUE),"")</f>
        <v/>
      </c>
      <c r="Z2788" s="87"/>
      <c r="AA2788" s="104"/>
    </row>
    <row r="2789" spans="2:27" x14ac:dyDescent="0.25">
      <c r="B2789" s="68" t="s">
        <v>68</v>
      </c>
      <c r="C2789" s="80" t="str">
        <f>IFERROR(VLOOKUP(B2789,Listor!$A$6:$B$62,2,FALSE),"")</f>
        <v/>
      </c>
      <c r="D2789" s="80" t="str">
        <f>IFERROR(VLOOKUP(B2789,Listor!$A$6:$C$62,3,FALSE),"")</f>
        <v/>
      </c>
      <c r="E2789" s="110" t="s">
        <v>79</v>
      </c>
      <c r="F2789" s="66"/>
      <c r="G2789" s="35" t="str">
        <f>IFERROR(VLOOKUP(B2789,Listor!$A$6:$G$62,7,FALSE),"")</f>
        <v/>
      </c>
      <c r="H2789" s="63" t="str">
        <f>IFERROR(VLOOKUP(B2789,Listor!$N$6:$O$47,2,FALSE),"")</f>
        <v/>
      </c>
      <c r="I2789" s="63" t="str">
        <f t="shared" si="130"/>
        <v/>
      </c>
      <c r="J2789" s="96" t="str">
        <f>IFERROR(VLOOKUP(B2789,Listor!$N$6:$P$47,3,FALSE)*I2789,"")</f>
        <v/>
      </c>
      <c r="K2789" s="81"/>
      <c r="L2789" s="88" t="str">
        <f>IFERROR((VLOOKUP(B2789,Listor!$N$6:$P$47,3,FALSE)*Biologiska!K2789)+(VLOOKUP(B2789,Listor!$N$6:$Q$47,4,FALSE)),"")</f>
        <v/>
      </c>
      <c r="M2789" s="63" t="str">
        <f t="shared" si="131"/>
        <v/>
      </c>
      <c r="N2789" s="75"/>
      <c r="O2789" s="84" t="str">
        <f t="shared" si="132"/>
        <v/>
      </c>
      <c r="P2789" s="107"/>
      <c r="Q2789" s="87" t="s">
        <v>79</v>
      </c>
      <c r="R2789" s="87"/>
      <c r="S2789" s="87"/>
      <c r="T2789" s="87"/>
      <c r="U2789" s="87"/>
      <c r="V2789" s="86" t="s">
        <v>79</v>
      </c>
      <c r="W2789" s="75"/>
      <c r="X2789" s="102" t="s">
        <v>79</v>
      </c>
      <c r="Y2789" s="63" t="str">
        <f>IFERROR(IF(VLOOKUP(X2789,Listor!$T$6:$U$7,2,FALSE)&lt;O2789,TRUE),"")</f>
        <v/>
      </c>
      <c r="Z2789" s="87"/>
      <c r="AA2789" s="104"/>
    </row>
    <row r="2790" spans="2:27" x14ac:dyDescent="0.25">
      <c r="B2790" s="68" t="s">
        <v>68</v>
      </c>
      <c r="C2790" s="80" t="str">
        <f>IFERROR(VLOOKUP(B2790,Listor!$A$6:$B$62,2,FALSE),"")</f>
        <v/>
      </c>
      <c r="D2790" s="80" t="str">
        <f>IFERROR(VLOOKUP(B2790,Listor!$A$6:$C$62,3,FALSE),"")</f>
        <v/>
      </c>
      <c r="E2790" s="110" t="s">
        <v>79</v>
      </c>
      <c r="F2790" s="66"/>
      <c r="G2790" s="35" t="str">
        <f>IFERROR(VLOOKUP(B2790,Listor!$A$6:$G$62,7,FALSE),"")</f>
        <v/>
      </c>
      <c r="H2790" s="63" t="str">
        <f>IFERROR(VLOOKUP(B2790,Listor!$N$6:$O$47,2,FALSE),"")</f>
        <v/>
      </c>
      <c r="I2790" s="63" t="str">
        <f t="shared" si="130"/>
        <v/>
      </c>
      <c r="J2790" s="96" t="str">
        <f>IFERROR(VLOOKUP(B2790,Listor!$N$6:$P$47,3,FALSE)*I2790,"")</f>
        <v/>
      </c>
      <c r="K2790" s="81"/>
      <c r="L2790" s="88" t="str">
        <f>IFERROR((VLOOKUP(B2790,Listor!$N$6:$P$47,3,FALSE)*Biologiska!K2790)+(VLOOKUP(B2790,Listor!$N$6:$Q$47,4,FALSE)),"")</f>
        <v/>
      </c>
      <c r="M2790" s="63" t="str">
        <f t="shared" si="131"/>
        <v/>
      </c>
      <c r="N2790" s="75"/>
      <c r="O2790" s="84" t="str">
        <f t="shared" si="132"/>
        <v/>
      </c>
      <c r="P2790" s="107"/>
      <c r="Q2790" s="87" t="s">
        <v>79</v>
      </c>
      <c r="R2790" s="87"/>
      <c r="S2790" s="87"/>
      <c r="T2790" s="87"/>
      <c r="U2790" s="87"/>
      <c r="V2790" s="86" t="s">
        <v>79</v>
      </c>
      <c r="W2790" s="75"/>
      <c r="X2790" s="102" t="s">
        <v>79</v>
      </c>
      <c r="Y2790" s="63" t="str">
        <f>IFERROR(IF(VLOOKUP(X2790,Listor!$T$6:$U$7,2,FALSE)&lt;O2790,TRUE),"")</f>
        <v/>
      </c>
      <c r="Z2790" s="87"/>
      <c r="AA2790" s="104"/>
    </row>
    <row r="2791" spans="2:27" x14ac:dyDescent="0.25">
      <c r="B2791" s="68" t="s">
        <v>68</v>
      </c>
      <c r="C2791" s="80" t="str">
        <f>IFERROR(VLOOKUP(B2791,Listor!$A$6:$B$62,2,FALSE),"")</f>
        <v/>
      </c>
      <c r="D2791" s="80" t="str">
        <f>IFERROR(VLOOKUP(B2791,Listor!$A$6:$C$62,3,FALSE),"")</f>
        <v/>
      </c>
      <c r="E2791" s="110" t="s">
        <v>79</v>
      </c>
      <c r="F2791" s="66"/>
      <c r="G2791" s="35" t="str">
        <f>IFERROR(VLOOKUP(B2791,Listor!$A$6:$G$62,7,FALSE),"")</f>
        <v/>
      </c>
      <c r="H2791" s="63" t="str">
        <f>IFERROR(VLOOKUP(B2791,Listor!$N$6:$O$47,2,FALSE),"")</f>
        <v/>
      </c>
      <c r="I2791" s="63" t="str">
        <f t="shared" si="130"/>
        <v/>
      </c>
      <c r="J2791" s="96" t="str">
        <f>IFERROR(VLOOKUP(B2791,Listor!$N$6:$P$47,3,FALSE)*I2791,"")</f>
        <v/>
      </c>
      <c r="K2791" s="81"/>
      <c r="L2791" s="88" t="str">
        <f>IFERROR((VLOOKUP(B2791,Listor!$N$6:$P$47,3,FALSE)*Biologiska!K2791)+(VLOOKUP(B2791,Listor!$N$6:$Q$47,4,FALSE)),"")</f>
        <v/>
      </c>
      <c r="M2791" s="63" t="str">
        <f t="shared" si="131"/>
        <v/>
      </c>
      <c r="N2791" s="75"/>
      <c r="O2791" s="84" t="str">
        <f t="shared" si="132"/>
        <v/>
      </c>
      <c r="P2791" s="107"/>
      <c r="Q2791" s="87" t="s">
        <v>79</v>
      </c>
      <c r="R2791" s="87"/>
      <c r="S2791" s="87"/>
      <c r="T2791" s="87"/>
      <c r="U2791" s="87"/>
      <c r="V2791" s="86" t="s">
        <v>79</v>
      </c>
      <c r="W2791" s="75"/>
      <c r="X2791" s="102" t="s">
        <v>79</v>
      </c>
      <c r="Y2791" s="63" t="str">
        <f>IFERROR(IF(VLOOKUP(X2791,Listor!$T$6:$U$7,2,FALSE)&lt;O2791,TRUE),"")</f>
        <v/>
      </c>
      <c r="Z2791" s="87"/>
      <c r="AA2791" s="104"/>
    </row>
    <row r="2792" spans="2:27" x14ac:dyDescent="0.25">
      <c r="B2792" s="68" t="s">
        <v>68</v>
      </c>
      <c r="C2792" s="80" t="str">
        <f>IFERROR(VLOOKUP(B2792,Listor!$A$6:$B$62,2,FALSE),"")</f>
        <v/>
      </c>
      <c r="D2792" s="80" t="str">
        <f>IFERROR(VLOOKUP(B2792,Listor!$A$6:$C$62,3,FALSE),"")</f>
        <v/>
      </c>
      <c r="E2792" s="110" t="s">
        <v>79</v>
      </c>
      <c r="F2792" s="66"/>
      <c r="G2792" s="35" t="str">
        <f>IFERROR(VLOOKUP(B2792,Listor!$A$6:$G$62,7,FALSE),"")</f>
        <v/>
      </c>
      <c r="H2792" s="63" t="str">
        <f>IFERROR(VLOOKUP(B2792,Listor!$N$6:$O$47,2,FALSE),"")</f>
        <v/>
      </c>
      <c r="I2792" s="63" t="str">
        <f t="shared" si="130"/>
        <v/>
      </c>
      <c r="J2792" s="96" t="str">
        <f>IFERROR(VLOOKUP(B2792,Listor!$N$6:$P$47,3,FALSE)*I2792,"")</f>
        <v/>
      </c>
      <c r="K2792" s="81"/>
      <c r="L2792" s="88" t="str">
        <f>IFERROR((VLOOKUP(B2792,Listor!$N$6:$P$47,3,FALSE)*Biologiska!K2792)+(VLOOKUP(B2792,Listor!$N$6:$Q$47,4,FALSE)),"")</f>
        <v/>
      </c>
      <c r="M2792" s="63" t="str">
        <f t="shared" si="131"/>
        <v/>
      </c>
      <c r="N2792" s="75"/>
      <c r="O2792" s="84" t="str">
        <f t="shared" si="132"/>
        <v/>
      </c>
      <c r="P2792" s="107"/>
      <c r="Q2792" s="87" t="s">
        <v>79</v>
      </c>
      <c r="R2792" s="87"/>
      <c r="S2792" s="87"/>
      <c r="T2792" s="87"/>
      <c r="U2792" s="87"/>
      <c r="V2792" s="86" t="s">
        <v>79</v>
      </c>
      <c r="W2792" s="75"/>
      <c r="X2792" s="102" t="s">
        <v>79</v>
      </c>
      <c r="Y2792" s="63" t="str">
        <f>IFERROR(IF(VLOOKUP(X2792,Listor!$T$6:$U$7,2,FALSE)&lt;O2792,TRUE),"")</f>
        <v/>
      </c>
      <c r="Z2792" s="87"/>
      <c r="AA2792" s="104"/>
    </row>
    <row r="2793" spans="2:27" x14ac:dyDescent="0.25">
      <c r="B2793" s="68" t="s">
        <v>68</v>
      </c>
      <c r="C2793" s="80" t="str">
        <f>IFERROR(VLOOKUP(B2793,Listor!$A$6:$B$62,2,FALSE),"")</f>
        <v/>
      </c>
      <c r="D2793" s="80" t="str">
        <f>IFERROR(VLOOKUP(B2793,Listor!$A$6:$C$62,3,FALSE),"")</f>
        <v/>
      </c>
      <c r="E2793" s="110" t="s">
        <v>79</v>
      </c>
      <c r="F2793" s="66"/>
      <c r="G2793" s="35" t="str">
        <f>IFERROR(VLOOKUP(B2793,Listor!$A$6:$G$62,7,FALSE),"")</f>
        <v/>
      </c>
      <c r="H2793" s="63" t="str">
        <f>IFERROR(VLOOKUP(B2793,Listor!$N$6:$O$47,2,FALSE),"")</f>
        <v/>
      </c>
      <c r="I2793" s="63" t="str">
        <f t="shared" ref="I2793:I2856" si="133">IFERROR(F2793*H2793,"")</f>
        <v/>
      </c>
      <c r="J2793" s="96" t="str">
        <f>IFERROR(VLOOKUP(B2793,Listor!$N$6:$P$47,3,FALSE)*I2793,"")</f>
        <v/>
      </c>
      <c r="K2793" s="81"/>
      <c r="L2793" s="88" t="str">
        <f>IFERROR((VLOOKUP(B2793,Listor!$N$6:$P$47,3,FALSE)*Biologiska!K2793)+(VLOOKUP(B2793,Listor!$N$6:$Q$47,4,FALSE)),"")</f>
        <v/>
      </c>
      <c r="M2793" s="63" t="str">
        <f t="shared" ref="M2793:M2856" si="134">IFERROR(I2793*L2793,"")</f>
        <v/>
      </c>
      <c r="N2793" s="75"/>
      <c r="O2793" s="84" t="str">
        <f t="shared" ref="O2793:O2856" si="135">IF(ISBLANK(K2793),"",IFERROR(((83.8-K2793)/83.8)*100,""))</f>
        <v/>
      </c>
      <c r="P2793" s="107"/>
      <c r="Q2793" s="87" t="s">
        <v>79</v>
      </c>
      <c r="R2793" s="87"/>
      <c r="S2793" s="87"/>
      <c r="T2793" s="87"/>
      <c r="U2793" s="87"/>
      <c r="V2793" s="86" t="s">
        <v>79</v>
      </c>
      <c r="W2793" s="75"/>
      <c r="X2793" s="102" t="s">
        <v>79</v>
      </c>
      <c r="Y2793" s="63" t="str">
        <f>IFERROR(IF(VLOOKUP(X2793,Listor!$T$6:$U$7,2,FALSE)&lt;O2793,TRUE),"")</f>
        <v/>
      </c>
      <c r="Z2793" s="87"/>
      <c r="AA2793" s="104"/>
    </row>
    <row r="2794" spans="2:27" x14ac:dyDescent="0.25">
      <c r="B2794" s="68" t="s">
        <v>68</v>
      </c>
      <c r="C2794" s="80" t="str">
        <f>IFERROR(VLOOKUP(B2794,Listor!$A$6:$B$62,2,FALSE),"")</f>
        <v/>
      </c>
      <c r="D2794" s="80" t="str">
        <f>IFERROR(VLOOKUP(B2794,Listor!$A$6:$C$62,3,FALSE),"")</f>
        <v/>
      </c>
      <c r="E2794" s="110" t="s">
        <v>79</v>
      </c>
      <c r="F2794" s="66"/>
      <c r="G2794" s="35" t="str">
        <f>IFERROR(VLOOKUP(B2794,Listor!$A$6:$G$62,7,FALSE),"")</f>
        <v/>
      </c>
      <c r="H2794" s="63" t="str">
        <f>IFERROR(VLOOKUP(B2794,Listor!$N$6:$O$47,2,FALSE),"")</f>
        <v/>
      </c>
      <c r="I2794" s="63" t="str">
        <f t="shared" si="133"/>
        <v/>
      </c>
      <c r="J2794" s="96" t="str">
        <f>IFERROR(VLOOKUP(B2794,Listor!$N$6:$P$47,3,FALSE)*I2794,"")</f>
        <v/>
      </c>
      <c r="K2794" s="81"/>
      <c r="L2794" s="88" t="str">
        <f>IFERROR((VLOOKUP(B2794,Listor!$N$6:$P$47,3,FALSE)*Biologiska!K2794)+(VLOOKUP(B2794,Listor!$N$6:$Q$47,4,FALSE)),"")</f>
        <v/>
      </c>
      <c r="M2794" s="63" t="str">
        <f t="shared" si="134"/>
        <v/>
      </c>
      <c r="N2794" s="75"/>
      <c r="O2794" s="84" t="str">
        <f t="shared" si="135"/>
        <v/>
      </c>
      <c r="P2794" s="107"/>
      <c r="Q2794" s="87" t="s">
        <v>79</v>
      </c>
      <c r="R2794" s="87"/>
      <c r="S2794" s="87"/>
      <c r="T2794" s="87"/>
      <c r="U2794" s="87"/>
      <c r="V2794" s="86" t="s">
        <v>79</v>
      </c>
      <c r="W2794" s="75"/>
      <c r="X2794" s="102" t="s">
        <v>79</v>
      </c>
      <c r="Y2794" s="63" t="str">
        <f>IFERROR(IF(VLOOKUP(X2794,Listor!$T$6:$U$7,2,FALSE)&lt;O2794,TRUE),"")</f>
        <v/>
      </c>
      <c r="Z2794" s="87"/>
      <c r="AA2794" s="104"/>
    </row>
    <row r="2795" spans="2:27" x14ac:dyDescent="0.25">
      <c r="B2795" s="68" t="s">
        <v>68</v>
      </c>
      <c r="C2795" s="80" t="str">
        <f>IFERROR(VLOOKUP(B2795,Listor!$A$6:$B$62,2,FALSE),"")</f>
        <v/>
      </c>
      <c r="D2795" s="80" t="str">
        <f>IFERROR(VLOOKUP(B2795,Listor!$A$6:$C$62,3,FALSE),"")</f>
        <v/>
      </c>
      <c r="E2795" s="110" t="s">
        <v>79</v>
      </c>
      <c r="F2795" s="66"/>
      <c r="G2795" s="35" t="str">
        <f>IFERROR(VLOOKUP(B2795,Listor!$A$6:$G$62,7,FALSE),"")</f>
        <v/>
      </c>
      <c r="H2795" s="63" t="str">
        <f>IFERROR(VLOOKUP(B2795,Listor!$N$6:$O$47,2,FALSE),"")</f>
        <v/>
      </c>
      <c r="I2795" s="63" t="str">
        <f t="shared" si="133"/>
        <v/>
      </c>
      <c r="J2795" s="96" t="str">
        <f>IFERROR(VLOOKUP(B2795,Listor!$N$6:$P$47,3,FALSE)*I2795,"")</f>
        <v/>
      </c>
      <c r="K2795" s="81"/>
      <c r="L2795" s="88" t="str">
        <f>IFERROR((VLOOKUP(B2795,Listor!$N$6:$P$47,3,FALSE)*Biologiska!K2795)+(VLOOKUP(B2795,Listor!$N$6:$Q$47,4,FALSE)),"")</f>
        <v/>
      </c>
      <c r="M2795" s="63" t="str">
        <f t="shared" si="134"/>
        <v/>
      </c>
      <c r="N2795" s="75"/>
      <c r="O2795" s="84" t="str">
        <f t="shared" si="135"/>
        <v/>
      </c>
      <c r="P2795" s="107"/>
      <c r="Q2795" s="87" t="s">
        <v>79</v>
      </c>
      <c r="R2795" s="87"/>
      <c r="S2795" s="87"/>
      <c r="T2795" s="87"/>
      <c r="U2795" s="87"/>
      <c r="V2795" s="86" t="s">
        <v>79</v>
      </c>
      <c r="W2795" s="75"/>
      <c r="X2795" s="102" t="s">
        <v>79</v>
      </c>
      <c r="Y2795" s="63" t="str">
        <f>IFERROR(IF(VLOOKUP(X2795,Listor!$T$6:$U$7,2,FALSE)&lt;O2795,TRUE),"")</f>
        <v/>
      </c>
      <c r="Z2795" s="87"/>
      <c r="AA2795" s="104"/>
    </row>
    <row r="2796" spans="2:27" x14ac:dyDescent="0.25">
      <c r="B2796" s="68" t="s">
        <v>68</v>
      </c>
      <c r="C2796" s="80" t="str">
        <f>IFERROR(VLOOKUP(B2796,Listor!$A$6:$B$62,2,FALSE),"")</f>
        <v/>
      </c>
      <c r="D2796" s="80" t="str">
        <f>IFERROR(VLOOKUP(B2796,Listor!$A$6:$C$62,3,FALSE),"")</f>
        <v/>
      </c>
      <c r="E2796" s="110" t="s">
        <v>79</v>
      </c>
      <c r="F2796" s="66"/>
      <c r="G2796" s="35" t="str">
        <f>IFERROR(VLOOKUP(B2796,Listor!$A$6:$G$62,7,FALSE),"")</f>
        <v/>
      </c>
      <c r="H2796" s="63" t="str">
        <f>IFERROR(VLOOKUP(B2796,Listor!$N$6:$O$47,2,FALSE),"")</f>
        <v/>
      </c>
      <c r="I2796" s="63" t="str">
        <f t="shared" si="133"/>
        <v/>
      </c>
      <c r="J2796" s="96" t="str">
        <f>IFERROR(VLOOKUP(B2796,Listor!$N$6:$P$47,3,FALSE)*I2796,"")</f>
        <v/>
      </c>
      <c r="K2796" s="81"/>
      <c r="L2796" s="88" t="str">
        <f>IFERROR((VLOOKUP(B2796,Listor!$N$6:$P$47,3,FALSE)*Biologiska!K2796)+(VLOOKUP(B2796,Listor!$N$6:$Q$47,4,FALSE)),"")</f>
        <v/>
      </c>
      <c r="M2796" s="63" t="str">
        <f t="shared" si="134"/>
        <v/>
      </c>
      <c r="N2796" s="75"/>
      <c r="O2796" s="84" t="str">
        <f t="shared" si="135"/>
        <v/>
      </c>
      <c r="P2796" s="107"/>
      <c r="Q2796" s="87" t="s">
        <v>79</v>
      </c>
      <c r="R2796" s="87"/>
      <c r="S2796" s="87"/>
      <c r="T2796" s="87"/>
      <c r="U2796" s="87"/>
      <c r="V2796" s="86" t="s">
        <v>79</v>
      </c>
      <c r="W2796" s="75"/>
      <c r="X2796" s="102" t="s">
        <v>79</v>
      </c>
      <c r="Y2796" s="63" t="str">
        <f>IFERROR(IF(VLOOKUP(X2796,Listor!$T$6:$U$7,2,FALSE)&lt;O2796,TRUE),"")</f>
        <v/>
      </c>
      <c r="Z2796" s="87"/>
      <c r="AA2796" s="104"/>
    </row>
    <row r="2797" spans="2:27" x14ac:dyDescent="0.25">
      <c r="B2797" s="68" t="s">
        <v>68</v>
      </c>
      <c r="C2797" s="80" t="str">
        <f>IFERROR(VLOOKUP(B2797,Listor!$A$6:$B$62,2,FALSE),"")</f>
        <v/>
      </c>
      <c r="D2797" s="80" t="str">
        <f>IFERROR(VLOOKUP(B2797,Listor!$A$6:$C$62,3,FALSE),"")</f>
        <v/>
      </c>
      <c r="E2797" s="110" t="s">
        <v>79</v>
      </c>
      <c r="F2797" s="66"/>
      <c r="G2797" s="35" t="str">
        <f>IFERROR(VLOOKUP(B2797,Listor!$A$6:$G$62,7,FALSE),"")</f>
        <v/>
      </c>
      <c r="H2797" s="63" t="str">
        <f>IFERROR(VLOOKUP(B2797,Listor!$N$6:$O$47,2,FALSE),"")</f>
        <v/>
      </c>
      <c r="I2797" s="63" t="str">
        <f t="shared" si="133"/>
        <v/>
      </c>
      <c r="J2797" s="96" t="str">
        <f>IFERROR(VLOOKUP(B2797,Listor!$N$6:$P$47,3,FALSE)*I2797,"")</f>
        <v/>
      </c>
      <c r="K2797" s="81"/>
      <c r="L2797" s="88" t="str">
        <f>IFERROR((VLOOKUP(B2797,Listor!$N$6:$P$47,3,FALSE)*Biologiska!K2797)+(VLOOKUP(B2797,Listor!$N$6:$Q$47,4,FALSE)),"")</f>
        <v/>
      </c>
      <c r="M2797" s="63" t="str">
        <f t="shared" si="134"/>
        <v/>
      </c>
      <c r="N2797" s="75"/>
      <c r="O2797" s="84" t="str">
        <f t="shared" si="135"/>
        <v/>
      </c>
      <c r="P2797" s="107"/>
      <c r="Q2797" s="87" t="s">
        <v>79</v>
      </c>
      <c r="R2797" s="87"/>
      <c r="S2797" s="87"/>
      <c r="T2797" s="87"/>
      <c r="U2797" s="87"/>
      <c r="V2797" s="86" t="s">
        <v>79</v>
      </c>
      <c r="W2797" s="75"/>
      <c r="X2797" s="102" t="s">
        <v>79</v>
      </c>
      <c r="Y2797" s="63" t="str">
        <f>IFERROR(IF(VLOOKUP(X2797,Listor!$T$6:$U$7,2,FALSE)&lt;O2797,TRUE),"")</f>
        <v/>
      </c>
      <c r="Z2797" s="87"/>
      <c r="AA2797" s="104"/>
    </row>
    <row r="2798" spans="2:27" x14ac:dyDescent="0.25">
      <c r="B2798" s="68" t="s">
        <v>68</v>
      </c>
      <c r="C2798" s="80" t="str">
        <f>IFERROR(VLOOKUP(B2798,Listor!$A$6:$B$62,2,FALSE),"")</f>
        <v/>
      </c>
      <c r="D2798" s="80" t="str">
        <f>IFERROR(VLOOKUP(B2798,Listor!$A$6:$C$62,3,FALSE),"")</f>
        <v/>
      </c>
      <c r="E2798" s="110" t="s">
        <v>79</v>
      </c>
      <c r="F2798" s="66"/>
      <c r="G2798" s="35" t="str">
        <f>IFERROR(VLOOKUP(B2798,Listor!$A$6:$G$62,7,FALSE),"")</f>
        <v/>
      </c>
      <c r="H2798" s="63" t="str">
        <f>IFERROR(VLOOKUP(B2798,Listor!$N$6:$O$47,2,FALSE),"")</f>
        <v/>
      </c>
      <c r="I2798" s="63" t="str">
        <f t="shared" si="133"/>
        <v/>
      </c>
      <c r="J2798" s="96" t="str">
        <f>IFERROR(VLOOKUP(B2798,Listor!$N$6:$P$47,3,FALSE)*I2798,"")</f>
        <v/>
      </c>
      <c r="K2798" s="81"/>
      <c r="L2798" s="88" t="str">
        <f>IFERROR((VLOOKUP(B2798,Listor!$N$6:$P$47,3,FALSE)*Biologiska!K2798)+(VLOOKUP(B2798,Listor!$N$6:$Q$47,4,FALSE)),"")</f>
        <v/>
      </c>
      <c r="M2798" s="63" t="str">
        <f t="shared" si="134"/>
        <v/>
      </c>
      <c r="N2798" s="75"/>
      <c r="O2798" s="84" t="str">
        <f t="shared" si="135"/>
        <v/>
      </c>
      <c r="P2798" s="107"/>
      <c r="Q2798" s="87" t="s">
        <v>79</v>
      </c>
      <c r="R2798" s="87"/>
      <c r="S2798" s="87"/>
      <c r="T2798" s="87"/>
      <c r="U2798" s="87"/>
      <c r="V2798" s="86" t="s">
        <v>79</v>
      </c>
      <c r="W2798" s="75"/>
      <c r="X2798" s="102" t="s">
        <v>79</v>
      </c>
      <c r="Y2798" s="63" t="str">
        <f>IFERROR(IF(VLOOKUP(X2798,Listor!$T$6:$U$7,2,FALSE)&lt;O2798,TRUE),"")</f>
        <v/>
      </c>
      <c r="Z2798" s="87"/>
      <c r="AA2798" s="104"/>
    </row>
    <row r="2799" spans="2:27" x14ac:dyDescent="0.25">
      <c r="B2799" s="68" t="s">
        <v>68</v>
      </c>
      <c r="C2799" s="80" t="str">
        <f>IFERROR(VLOOKUP(B2799,Listor!$A$6:$B$62,2,FALSE),"")</f>
        <v/>
      </c>
      <c r="D2799" s="80" t="str">
        <f>IFERROR(VLOOKUP(B2799,Listor!$A$6:$C$62,3,FALSE),"")</f>
        <v/>
      </c>
      <c r="E2799" s="110" t="s">
        <v>79</v>
      </c>
      <c r="F2799" s="66"/>
      <c r="G2799" s="35" t="str">
        <f>IFERROR(VLOOKUP(B2799,Listor!$A$6:$G$62,7,FALSE),"")</f>
        <v/>
      </c>
      <c r="H2799" s="63" t="str">
        <f>IFERROR(VLOOKUP(B2799,Listor!$N$6:$O$47,2,FALSE),"")</f>
        <v/>
      </c>
      <c r="I2799" s="63" t="str">
        <f t="shared" si="133"/>
        <v/>
      </c>
      <c r="J2799" s="96" t="str">
        <f>IFERROR(VLOOKUP(B2799,Listor!$N$6:$P$47,3,FALSE)*I2799,"")</f>
        <v/>
      </c>
      <c r="K2799" s="81"/>
      <c r="L2799" s="88" t="str">
        <f>IFERROR((VLOOKUP(B2799,Listor!$N$6:$P$47,3,FALSE)*Biologiska!K2799)+(VLOOKUP(B2799,Listor!$N$6:$Q$47,4,FALSE)),"")</f>
        <v/>
      </c>
      <c r="M2799" s="63" t="str">
        <f t="shared" si="134"/>
        <v/>
      </c>
      <c r="N2799" s="75"/>
      <c r="O2799" s="84" t="str">
        <f t="shared" si="135"/>
        <v/>
      </c>
      <c r="P2799" s="107"/>
      <c r="Q2799" s="87" t="s">
        <v>79</v>
      </c>
      <c r="R2799" s="87"/>
      <c r="S2799" s="87"/>
      <c r="T2799" s="87"/>
      <c r="U2799" s="87"/>
      <c r="V2799" s="86" t="s">
        <v>79</v>
      </c>
      <c r="W2799" s="75"/>
      <c r="X2799" s="102" t="s">
        <v>79</v>
      </c>
      <c r="Y2799" s="63" t="str">
        <f>IFERROR(IF(VLOOKUP(X2799,Listor!$T$6:$U$7,2,FALSE)&lt;O2799,TRUE),"")</f>
        <v/>
      </c>
      <c r="Z2799" s="87"/>
      <c r="AA2799" s="104"/>
    </row>
    <row r="2800" spans="2:27" x14ac:dyDescent="0.25">
      <c r="B2800" s="68" t="s">
        <v>68</v>
      </c>
      <c r="C2800" s="80" t="str">
        <f>IFERROR(VLOOKUP(B2800,Listor!$A$6:$B$62,2,FALSE),"")</f>
        <v/>
      </c>
      <c r="D2800" s="80" t="str">
        <f>IFERROR(VLOOKUP(B2800,Listor!$A$6:$C$62,3,FALSE),"")</f>
        <v/>
      </c>
      <c r="E2800" s="110" t="s">
        <v>79</v>
      </c>
      <c r="F2800" s="66"/>
      <c r="G2800" s="35" t="str">
        <f>IFERROR(VLOOKUP(B2800,Listor!$A$6:$G$62,7,FALSE),"")</f>
        <v/>
      </c>
      <c r="H2800" s="63" t="str">
        <f>IFERROR(VLOOKUP(B2800,Listor!$N$6:$O$47,2,FALSE),"")</f>
        <v/>
      </c>
      <c r="I2800" s="63" t="str">
        <f t="shared" si="133"/>
        <v/>
      </c>
      <c r="J2800" s="96" t="str">
        <f>IFERROR(VLOOKUP(B2800,Listor!$N$6:$P$47,3,FALSE)*I2800,"")</f>
        <v/>
      </c>
      <c r="K2800" s="81"/>
      <c r="L2800" s="88" t="str">
        <f>IFERROR((VLOOKUP(B2800,Listor!$N$6:$P$47,3,FALSE)*Biologiska!K2800)+(VLOOKUP(B2800,Listor!$N$6:$Q$47,4,FALSE)),"")</f>
        <v/>
      </c>
      <c r="M2800" s="63" t="str">
        <f t="shared" si="134"/>
        <v/>
      </c>
      <c r="N2800" s="75"/>
      <c r="O2800" s="84" t="str">
        <f t="shared" si="135"/>
        <v/>
      </c>
      <c r="P2800" s="107"/>
      <c r="Q2800" s="87" t="s">
        <v>79</v>
      </c>
      <c r="R2800" s="87"/>
      <c r="S2800" s="87"/>
      <c r="T2800" s="87"/>
      <c r="U2800" s="87"/>
      <c r="V2800" s="86" t="s">
        <v>79</v>
      </c>
      <c r="W2800" s="75"/>
      <c r="X2800" s="102" t="s">
        <v>79</v>
      </c>
      <c r="Y2800" s="63" t="str">
        <f>IFERROR(IF(VLOOKUP(X2800,Listor!$T$6:$U$7,2,FALSE)&lt;O2800,TRUE),"")</f>
        <v/>
      </c>
      <c r="Z2800" s="87"/>
      <c r="AA2800" s="104"/>
    </row>
    <row r="2801" spans="2:27" x14ac:dyDescent="0.25">
      <c r="B2801" s="68" t="s">
        <v>68</v>
      </c>
      <c r="C2801" s="80" t="str">
        <f>IFERROR(VLOOKUP(B2801,Listor!$A$6:$B$62,2,FALSE),"")</f>
        <v/>
      </c>
      <c r="D2801" s="80" t="str">
        <f>IFERROR(VLOOKUP(B2801,Listor!$A$6:$C$62,3,FALSE),"")</f>
        <v/>
      </c>
      <c r="E2801" s="110" t="s">
        <v>79</v>
      </c>
      <c r="F2801" s="66"/>
      <c r="G2801" s="35" t="str">
        <f>IFERROR(VLOOKUP(B2801,Listor!$A$6:$G$62,7,FALSE),"")</f>
        <v/>
      </c>
      <c r="H2801" s="63" t="str">
        <f>IFERROR(VLOOKUP(B2801,Listor!$N$6:$O$47,2,FALSE),"")</f>
        <v/>
      </c>
      <c r="I2801" s="63" t="str">
        <f t="shared" si="133"/>
        <v/>
      </c>
      <c r="J2801" s="96" t="str">
        <f>IFERROR(VLOOKUP(B2801,Listor!$N$6:$P$47,3,FALSE)*I2801,"")</f>
        <v/>
      </c>
      <c r="K2801" s="81"/>
      <c r="L2801" s="88" t="str">
        <f>IFERROR((VLOOKUP(B2801,Listor!$N$6:$P$47,3,FALSE)*Biologiska!K2801)+(VLOOKUP(B2801,Listor!$N$6:$Q$47,4,FALSE)),"")</f>
        <v/>
      </c>
      <c r="M2801" s="63" t="str">
        <f t="shared" si="134"/>
        <v/>
      </c>
      <c r="N2801" s="75"/>
      <c r="O2801" s="84" t="str">
        <f t="shared" si="135"/>
        <v/>
      </c>
      <c r="P2801" s="107"/>
      <c r="Q2801" s="87" t="s">
        <v>79</v>
      </c>
      <c r="R2801" s="87"/>
      <c r="S2801" s="87"/>
      <c r="T2801" s="87"/>
      <c r="U2801" s="87"/>
      <c r="V2801" s="86" t="s">
        <v>79</v>
      </c>
      <c r="W2801" s="75"/>
      <c r="X2801" s="102" t="s">
        <v>79</v>
      </c>
      <c r="Y2801" s="63" t="str">
        <f>IFERROR(IF(VLOOKUP(X2801,Listor!$T$6:$U$7,2,FALSE)&lt;O2801,TRUE),"")</f>
        <v/>
      </c>
      <c r="Z2801" s="87"/>
      <c r="AA2801" s="104"/>
    </row>
    <row r="2802" spans="2:27" x14ac:dyDescent="0.25">
      <c r="B2802" s="68" t="s">
        <v>68</v>
      </c>
      <c r="C2802" s="80" t="str">
        <f>IFERROR(VLOOKUP(B2802,Listor!$A$6:$B$62,2,FALSE),"")</f>
        <v/>
      </c>
      <c r="D2802" s="80" t="str">
        <f>IFERROR(VLOOKUP(B2802,Listor!$A$6:$C$62,3,FALSE),"")</f>
        <v/>
      </c>
      <c r="E2802" s="110" t="s">
        <v>79</v>
      </c>
      <c r="F2802" s="66"/>
      <c r="G2802" s="35" t="str">
        <f>IFERROR(VLOOKUP(B2802,Listor!$A$6:$G$62,7,FALSE),"")</f>
        <v/>
      </c>
      <c r="H2802" s="63" t="str">
        <f>IFERROR(VLOOKUP(B2802,Listor!$N$6:$O$47,2,FALSE),"")</f>
        <v/>
      </c>
      <c r="I2802" s="63" t="str">
        <f t="shared" si="133"/>
        <v/>
      </c>
      <c r="J2802" s="96" t="str">
        <f>IFERROR(VLOOKUP(B2802,Listor!$N$6:$P$47,3,FALSE)*I2802,"")</f>
        <v/>
      </c>
      <c r="K2802" s="81"/>
      <c r="L2802" s="88" t="str">
        <f>IFERROR((VLOOKUP(B2802,Listor!$N$6:$P$47,3,FALSE)*Biologiska!K2802)+(VLOOKUP(B2802,Listor!$N$6:$Q$47,4,FALSE)),"")</f>
        <v/>
      </c>
      <c r="M2802" s="63" t="str">
        <f t="shared" si="134"/>
        <v/>
      </c>
      <c r="N2802" s="75"/>
      <c r="O2802" s="84" t="str">
        <f t="shared" si="135"/>
        <v/>
      </c>
      <c r="P2802" s="107"/>
      <c r="Q2802" s="87" t="s">
        <v>79</v>
      </c>
      <c r="R2802" s="87"/>
      <c r="S2802" s="87"/>
      <c r="T2802" s="87"/>
      <c r="U2802" s="87"/>
      <c r="V2802" s="86" t="s">
        <v>79</v>
      </c>
      <c r="W2802" s="75"/>
      <c r="X2802" s="102" t="s">
        <v>79</v>
      </c>
      <c r="Y2802" s="63" t="str">
        <f>IFERROR(IF(VLOOKUP(X2802,Listor!$T$6:$U$7,2,FALSE)&lt;O2802,TRUE),"")</f>
        <v/>
      </c>
      <c r="Z2802" s="87"/>
      <c r="AA2802" s="104"/>
    </row>
    <row r="2803" spans="2:27" x14ac:dyDescent="0.25">
      <c r="B2803" s="68" t="s">
        <v>68</v>
      </c>
      <c r="C2803" s="80" t="str">
        <f>IFERROR(VLOOKUP(B2803,Listor!$A$6:$B$62,2,FALSE),"")</f>
        <v/>
      </c>
      <c r="D2803" s="80" t="str">
        <f>IFERROR(VLOOKUP(B2803,Listor!$A$6:$C$62,3,FALSE),"")</f>
        <v/>
      </c>
      <c r="E2803" s="110" t="s">
        <v>79</v>
      </c>
      <c r="F2803" s="66"/>
      <c r="G2803" s="35" t="str">
        <f>IFERROR(VLOOKUP(B2803,Listor!$A$6:$G$62,7,FALSE),"")</f>
        <v/>
      </c>
      <c r="H2803" s="63" t="str">
        <f>IFERROR(VLOOKUP(B2803,Listor!$N$6:$O$47,2,FALSE),"")</f>
        <v/>
      </c>
      <c r="I2803" s="63" t="str">
        <f t="shared" si="133"/>
        <v/>
      </c>
      <c r="J2803" s="96" t="str">
        <f>IFERROR(VLOOKUP(B2803,Listor!$N$6:$P$47,3,FALSE)*I2803,"")</f>
        <v/>
      </c>
      <c r="K2803" s="81"/>
      <c r="L2803" s="88" t="str">
        <f>IFERROR((VLOOKUP(B2803,Listor!$N$6:$P$47,3,FALSE)*Biologiska!K2803)+(VLOOKUP(B2803,Listor!$N$6:$Q$47,4,FALSE)),"")</f>
        <v/>
      </c>
      <c r="M2803" s="63" t="str">
        <f t="shared" si="134"/>
        <v/>
      </c>
      <c r="N2803" s="75"/>
      <c r="O2803" s="84" t="str">
        <f t="shared" si="135"/>
        <v/>
      </c>
      <c r="P2803" s="107"/>
      <c r="Q2803" s="87" t="s">
        <v>79</v>
      </c>
      <c r="R2803" s="87"/>
      <c r="S2803" s="87"/>
      <c r="T2803" s="87"/>
      <c r="U2803" s="87"/>
      <c r="V2803" s="86" t="s">
        <v>79</v>
      </c>
      <c r="W2803" s="75"/>
      <c r="X2803" s="102" t="s">
        <v>79</v>
      </c>
      <c r="Y2803" s="63" t="str">
        <f>IFERROR(IF(VLOOKUP(X2803,Listor!$T$6:$U$7,2,FALSE)&lt;O2803,TRUE),"")</f>
        <v/>
      </c>
      <c r="Z2803" s="87"/>
      <c r="AA2803" s="104"/>
    </row>
    <row r="2804" spans="2:27" x14ac:dyDescent="0.25">
      <c r="B2804" s="68" t="s">
        <v>68</v>
      </c>
      <c r="C2804" s="80" t="str">
        <f>IFERROR(VLOOKUP(B2804,Listor!$A$6:$B$62,2,FALSE),"")</f>
        <v/>
      </c>
      <c r="D2804" s="80" t="str">
        <f>IFERROR(VLOOKUP(B2804,Listor!$A$6:$C$62,3,FALSE),"")</f>
        <v/>
      </c>
      <c r="E2804" s="110" t="s">
        <v>79</v>
      </c>
      <c r="F2804" s="66"/>
      <c r="G2804" s="35" t="str">
        <f>IFERROR(VLOOKUP(B2804,Listor!$A$6:$G$62,7,FALSE),"")</f>
        <v/>
      </c>
      <c r="H2804" s="63" t="str">
        <f>IFERROR(VLOOKUP(B2804,Listor!$N$6:$O$47,2,FALSE),"")</f>
        <v/>
      </c>
      <c r="I2804" s="63" t="str">
        <f t="shared" si="133"/>
        <v/>
      </c>
      <c r="J2804" s="96" t="str">
        <f>IFERROR(VLOOKUP(B2804,Listor!$N$6:$P$47,3,FALSE)*I2804,"")</f>
        <v/>
      </c>
      <c r="K2804" s="81"/>
      <c r="L2804" s="88" t="str">
        <f>IFERROR((VLOOKUP(B2804,Listor!$N$6:$P$47,3,FALSE)*Biologiska!K2804)+(VLOOKUP(B2804,Listor!$N$6:$Q$47,4,FALSE)),"")</f>
        <v/>
      </c>
      <c r="M2804" s="63" t="str">
        <f t="shared" si="134"/>
        <v/>
      </c>
      <c r="N2804" s="75"/>
      <c r="O2804" s="84" t="str">
        <f t="shared" si="135"/>
        <v/>
      </c>
      <c r="P2804" s="107"/>
      <c r="Q2804" s="87" t="s">
        <v>79</v>
      </c>
      <c r="R2804" s="87"/>
      <c r="S2804" s="87"/>
      <c r="T2804" s="87"/>
      <c r="U2804" s="87"/>
      <c r="V2804" s="86" t="s">
        <v>79</v>
      </c>
      <c r="W2804" s="75"/>
      <c r="X2804" s="102" t="s">
        <v>79</v>
      </c>
      <c r="Y2804" s="63" t="str">
        <f>IFERROR(IF(VLOOKUP(X2804,Listor!$T$6:$U$7,2,FALSE)&lt;O2804,TRUE),"")</f>
        <v/>
      </c>
      <c r="Z2804" s="87"/>
      <c r="AA2804" s="104"/>
    </row>
    <row r="2805" spans="2:27" x14ac:dyDescent="0.25">
      <c r="B2805" s="68" t="s">
        <v>68</v>
      </c>
      <c r="C2805" s="80" t="str">
        <f>IFERROR(VLOOKUP(B2805,Listor!$A$6:$B$62,2,FALSE),"")</f>
        <v/>
      </c>
      <c r="D2805" s="80" t="str">
        <f>IFERROR(VLOOKUP(B2805,Listor!$A$6:$C$62,3,FALSE),"")</f>
        <v/>
      </c>
      <c r="E2805" s="110" t="s">
        <v>79</v>
      </c>
      <c r="F2805" s="66"/>
      <c r="G2805" s="35" t="str">
        <f>IFERROR(VLOOKUP(B2805,Listor!$A$6:$G$62,7,FALSE),"")</f>
        <v/>
      </c>
      <c r="H2805" s="63" t="str">
        <f>IFERROR(VLOOKUP(B2805,Listor!$N$6:$O$47,2,FALSE),"")</f>
        <v/>
      </c>
      <c r="I2805" s="63" t="str">
        <f t="shared" si="133"/>
        <v/>
      </c>
      <c r="J2805" s="96" t="str">
        <f>IFERROR(VLOOKUP(B2805,Listor!$N$6:$P$47,3,FALSE)*I2805,"")</f>
        <v/>
      </c>
      <c r="K2805" s="81"/>
      <c r="L2805" s="88" t="str">
        <f>IFERROR((VLOOKUP(B2805,Listor!$N$6:$P$47,3,FALSE)*Biologiska!K2805)+(VLOOKUP(B2805,Listor!$N$6:$Q$47,4,FALSE)),"")</f>
        <v/>
      </c>
      <c r="M2805" s="63" t="str">
        <f t="shared" si="134"/>
        <v/>
      </c>
      <c r="N2805" s="75"/>
      <c r="O2805" s="84" t="str">
        <f t="shared" si="135"/>
        <v/>
      </c>
      <c r="P2805" s="107"/>
      <c r="Q2805" s="87" t="s">
        <v>79</v>
      </c>
      <c r="R2805" s="87"/>
      <c r="S2805" s="87"/>
      <c r="T2805" s="87"/>
      <c r="U2805" s="87"/>
      <c r="V2805" s="86" t="s">
        <v>79</v>
      </c>
      <c r="W2805" s="75"/>
      <c r="X2805" s="102" t="s">
        <v>79</v>
      </c>
      <c r="Y2805" s="63" t="str">
        <f>IFERROR(IF(VLOOKUP(X2805,Listor!$T$6:$U$7,2,FALSE)&lt;O2805,TRUE),"")</f>
        <v/>
      </c>
      <c r="Z2805" s="87"/>
      <c r="AA2805" s="104"/>
    </row>
    <row r="2806" spans="2:27" x14ac:dyDescent="0.25">
      <c r="B2806" s="68" t="s">
        <v>68</v>
      </c>
      <c r="C2806" s="80" t="str">
        <f>IFERROR(VLOOKUP(B2806,Listor!$A$6:$B$62,2,FALSE),"")</f>
        <v/>
      </c>
      <c r="D2806" s="80" t="str">
        <f>IFERROR(VLOOKUP(B2806,Listor!$A$6:$C$62,3,FALSE),"")</f>
        <v/>
      </c>
      <c r="E2806" s="110" t="s">
        <v>79</v>
      </c>
      <c r="F2806" s="66"/>
      <c r="G2806" s="35" t="str">
        <f>IFERROR(VLOOKUP(B2806,Listor!$A$6:$G$62,7,FALSE),"")</f>
        <v/>
      </c>
      <c r="H2806" s="63" t="str">
        <f>IFERROR(VLOOKUP(B2806,Listor!$N$6:$O$47,2,FALSE),"")</f>
        <v/>
      </c>
      <c r="I2806" s="63" t="str">
        <f t="shared" si="133"/>
        <v/>
      </c>
      <c r="J2806" s="96" t="str">
        <f>IFERROR(VLOOKUP(B2806,Listor!$N$6:$P$47,3,FALSE)*I2806,"")</f>
        <v/>
      </c>
      <c r="K2806" s="81"/>
      <c r="L2806" s="88" t="str">
        <f>IFERROR((VLOOKUP(B2806,Listor!$N$6:$P$47,3,FALSE)*Biologiska!K2806)+(VLOOKUP(B2806,Listor!$N$6:$Q$47,4,FALSE)),"")</f>
        <v/>
      </c>
      <c r="M2806" s="63" t="str">
        <f t="shared" si="134"/>
        <v/>
      </c>
      <c r="N2806" s="75"/>
      <c r="O2806" s="84" t="str">
        <f t="shared" si="135"/>
        <v/>
      </c>
      <c r="P2806" s="107"/>
      <c r="Q2806" s="87" t="s">
        <v>79</v>
      </c>
      <c r="R2806" s="87"/>
      <c r="S2806" s="87"/>
      <c r="T2806" s="87"/>
      <c r="U2806" s="87"/>
      <c r="V2806" s="86" t="s">
        <v>79</v>
      </c>
      <c r="W2806" s="75"/>
      <c r="X2806" s="102" t="s">
        <v>79</v>
      </c>
      <c r="Y2806" s="63" t="str">
        <f>IFERROR(IF(VLOOKUP(X2806,Listor!$T$6:$U$7,2,FALSE)&lt;O2806,TRUE),"")</f>
        <v/>
      </c>
      <c r="Z2806" s="87"/>
      <c r="AA2806" s="104"/>
    </row>
    <row r="2807" spans="2:27" x14ac:dyDescent="0.25">
      <c r="B2807" s="68" t="s">
        <v>68</v>
      </c>
      <c r="C2807" s="80" t="str">
        <f>IFERROR(VLOOKUP(B2807,Listor!$A$6:$B$62,2,FALSE),"")</f>
        <v/>
      </c>
      <c r="D2807" s="80" t="str">
        <f>IFERROR(VLOOKUP(B2807,Listor!$A$6:$C$62,3,FALSE),"")</f>
        <v/>
      </c>
      <c r="E2807" s="110" t="s">
        <v>79</v>
      </c>
      <c r="F2807" s="66"/>
      <c r="G2807" s="35" t="str">
        <f>IFERROR(VLOOKUP(B2807,Listor!$A$6:$G$62,7,FALSE),"")</f>
        <v/>
      </c>
      <c r="H2807" s="63" t="str">
        <f>IFERROR(VLOOKUP(B2807,Listor!$N$6:$O$47,2,FALSE),"")</f>
        <v/>
      </c>
      <c r="I2807" s="63" t="str">
        <f t="shared" si="133"/>
        <v/>
      </c>
      <c r="J2807" s="96" t="str">
        <f>IFERROR(VLOOKUP(B2807,Listor!$N$6:$P$47,3,FALSE)*I2807,"")</f>
        <v/>
      </c>
      <c r="K2807" s="81"/>
      <c r="L2807" s="88" t="str">
        <f>IFERROR((VLOOKUP(B2807,Listor!$N$6:$P$47,3,FALSE)*Biologiska!K2807)+(VLOOKUP(B2807,Listor!$N$6:$Q$47,4,FALSE)),"")</f>
        <v/>
      </c>
      <c r="M2807" s="63" t="str">
        <f t="shared" si="134"/>
        <v/>
      </c>
      <c r="N2807" s="75"/>
      <c r="O2807" s="84" t="str">
        <f t="shared" si="135"/>
        <v/>
      </c>
      <c r="P2807" s="107"/>
      <c r="Q2807" s="87" t="s">
        <v>79</v>
      </c>
      <c r="R2807" s="87"/>
      <c r="S2807" s="87"/>
      <c r="T2807" s="87"/>
      <c r="U2807" s="87"/>
      <c r="V2807" s="86" t="s">
        <v>79</v>
      </c>
      <c r="W2807" s="75"/>
      <c r="X2807" s="102" t="s">
        <v>79</v>
      </c>
      <c r="Y2807" s="63" t="str">
        <f>IFERROR(IF(VLOOKUP(X2807,Listor!$T$6:$U$7,2,FALSE)&lt;O2807,TRUE),"")</f>
        <v/>
      </c>
      <c r="Z2807" s="87"/>
      <c r="AA2807" s="104"/>
    </row>
    <row r="2808" spans="2:27" x14ac:dyDescent="0.25">
      <c r="B2808" s="68" t="s">
        <v>68</v>
      </c>
      <c r="C2808" s="80" t="str">
        <f>IFERROR(VLOOKUP(B2808,Listor!$A$6:$B$62,2,FALSE),"")</f>
        <v/>
      </c>
      <c r="D2808" s="80" t="str">
        <f>IFERROR(VLOOKUP(B2808,Listor!$A$6:$C$62,3,FALSE),"")</f>
        <v/>
      </c>
      <c r="E2808" s="110" t="s">
        <v>79</v>
      </c>
      <c r="F2808" s="66"/>
      <c r="G2808" s="35" t="str">
        <f>IFERROR(VLOOKUP(B2808,Listor!$A$6:$G$62,7,FALSE),"")</f>
        <v/>
      </c>
      <c r="H2808" s="63" t="str">
        <f>IFERROR(VLOOKUP(B2808,Listor!$N$6:$O$47,2,FALSE),"")</f>
        <v/>
      </c>
      <c r="I2808" s="63" t="str">
        <f t="shared" si="133"/>
        <v/>
      </c>
      <c r="J2808" s="96" t="str">
        <f>IFERROR(VLOOKUP(B2808,Listor!$N$6:$P$47,3,FALSE)*I2808,"")</f>
        <v/>
      </c>
      <c r="K2808" s="81"/>
      <c r="L2808" s="88" t="str">
        <f>IFERROR((VLOOKUP(B2808,Listor!$N$6:$P$47,3,FALSE)*Biologiska!K2808)+(VLOOKUP(B2808,Listor!$N$6:$Q$47,4,FALSE)),"")</f>
        <v/>
      </c>
      <c r="M2808" s="63" t="str">
        <f t="shared" si="134"/>
        <v/>
      </c>
      <c r="N2808" s="75"/>
      <c r="O2808" s="84" t="str">
        <f t="shared" si="135"/>
        <v/>
      </c>
      <c r="P2808" s="107"/>
      <c r="Q2808" s="87" t="s">
        <v>79</v>
      </c>
      <c r="R2808" s="87"/>
      <c r="S2808" s="87"/>
      <c r="T2808" s="87"/>
      <c r="U2808" s="87"/>
      <c r="V2808" s="86" t="s">
        <v>79</v>
      </c>
      <c r="W2808" s="75"/>
      <c r="X2808" s="102" t="s">
        <v>79</v>
      </c>
      <c r="Y2808" s="63" t="str">
        <f>IFERROR(IF(VLOOKUP(X2808,Listor!$T$6:$U$7,2,FALSE)&lt;O2808,TRUE),"")</f>
        <v/>
      </c>
      <c r="Z2808" s="87"/>
      <c r="AA2808" s="104"/>
    </row>
    <row r="2809" spans="2:27" x14ac:dyDescent="0.25">
      <c r="B2809" s="68" t="s">
        <v>68</v>
      </c>
      <c r="C2809" s="80" t="str">
        <f>IFERROR(VLOOKUP(B2809,Listor!$A$6:$B$62,2,FALSE),"")</f>
        <v/>
      </c>
      <c r="D2809" s="80" t="str">
        <f>IFERROR(VLOOKUP(B2809,Listor!$A$6:$C$62,3,FALSE),"")</f>
        <v/>
      </c>
      <c r="E2809" s="110" t="s">
        <v>79</v>
      </c>
      <c r="F2809" s="66"/>
      <c r="G2809" s="35" t="str">
        <f>IFERROR(VLOOKUP(B2809,Listor!$A$6:$G$62,7,FALSE),"")</f>
        <v/>
      </c>
      <c r="H2809" s="63" t="str">
        <f>IFERROR(VLOOKUP(B2809,Listor!$N$6:$O$47,2,FALSE),"")</f>
        <v/>
      </c>
      <c r="I2809" s="63" t="str">
        <f t="shared" si="133"/>
        <v/>
      </c>
      <c r="J2809" s="96" t="str">
        <f>IFERROR(VLOOKUP(B2809,Listor!$N$6:$P$47,3,FALSE)*I2809,"")</f>
        <v/>
      </c>
      <c r="K2809" s="81"/>
      <c r="L2809" s="88" t="str">
        <f>IFERROR((VLOOKUP(B2809,Listor!$N$6:$P$47,3,FALSE)*Biologiska!K2809)+(VLOOKUP(B2809,Listor!$N$6:$Q$47,4,FALSE)),"")</f>
        <v/>
      </c>
      <c r="M2809" s="63" t="str">
        <f t="shared" si="134"/>
        <v/>
      </c>
      <c r="N2809" s="75"/>
      <c r="O2809" s="84" t="str">
        <f t="shared" si="135"/>
        <v/>
      </c>
      <c r="P2809" s="107"/>
      <c r="Q2809" s="87" t="s">
        <v>79</v>
      </c>
      <c r="R2809" s="87"/>
      <c r="S2809" s="87"/>
      <c r="T2809" s="87"/>
      <c r="U2809" s="87"/>
      <c r="V2809" s="86" t="s">
        <v>79</v>
      </c>
      <c r="W2809" s="75"/>
      <c r="X2809" s="102" t="s">
        <v>79</v>
      </c>
      <c r="Y2809" s="63" t="str">
        <f>IFERROR(IF(VLOOKUP(X2809,Listor!$T$6:$U$7,2,FALSE)&lt;O2809,TRUE),"")</f>
        <v/>
      </c>
      <c r="Z2809" s="87"/>
      <c r="AA2809" s="104"/>
    </row>
    <row r="2810" spans="2:27" x14ac:dyDescent="0.25">
      <c r="B2810" s="68" t="s">
        <v>68</v>
      </c>
      <c r="C2810" s="80" t="str">
        <f>IFERROR(VLOOKUP(B2810,Listor!$A$6:$B$62,2,FALSE),"")</f>
        <v/>
      </c>
      <c r="D2810" s="80" t="str">
        <f>IFERROR(VLOOKUP(B2810,Listor!$A$6:$C$62,3,FALSE),"")</f>
        <v/>
      </c>
      <c r="E2810" s="110" t="s">
        <v>79</v>
      </c>
      <c r="F2810" s="66"/>
      <c r="G2810" s="35" t="str">
        <f>IFERROR(VLOOKUP(B2810,Listor!$A$6:$G$62,7,FALSE),"")</f>
        <v/>
      </c>
      <c r="H2810" s="63" t="str">
        <f>IFERROR(VLOOKUP(B2810,Listor!$N$6:$O$47,2,FALSE),"")</f>
        <v/>
      </c>
      <c r="I2810" s="63" t="str">
        <f t="shared" si="133"/>
        <v/>
      </c>
      <c r="J2810" s="96" t="str">
        <f>IFERROR(VLOOKUP(B2810,Listor!$N$6:$P$47,3,FALSE)*I2810,"")</f>
        <v/>
      </c>
      <c r="K2810" s="81"/>
      <c r="L2810" s="88" t="str">
        <f>IFERROR((VLOOKUP(B2810,Listor!$N$6:$P$47,3,FALSE)*Biologiska!K2810)+(VLOOKUP(B2810,Listor!$N$6:$Q$47,4,FALSE)),"")</f>
        <v/>
      </c>
      <c r="M2810" s="63" t="str">
        <f t="shared" si="134"/>
        <v/>
      </c>
      <c r="N2810" s="75"/>
      <c r="O2810" s="84" t="str">
        <f t="shared" si="135"/>
        <v/>
      </c>
      <c r="P2810" s="107"/>
      <c r="Q2810" s="87" t="s">
        <v>79</v>
      </c>
      <c r="R2810" s="87"/>
      <c r="S2810" s="87"/>
      <c r="T2810" s="87"/>
      <c r="U2810" s="87"/>
      <c r="V2810" s="86" t="s">
        <v>79</v>
      </c>
      <c r="W2810" s="75"/>
      <c r="X2810" s="102" t="s">
        <v>79</v>
      </c>
      <c r="Y2810" s="63" t="str">
        <f>IFERROR(IF(VLOOKUP(X2810,Listor!$T$6:$U$7,2,FALSE)&lt;O2810,TRUE),"")</f>
        <v/>
      </c>
      <c r="Z2810" s="87"/>
      <c r="AA2810" s="104"/>
    </row>
    <row r="2811" spans="2:27" x14ac:dyDescent="0.25">
      <c r="B2811" s="68" t="s">
        <v>68</v>
      </c>
      <c r="C2811" s="80" t="str">
        <f>IFERROR(VLOOKUP(B2811,Listor!$A$6:$B$62,2,FALSE),"")</f>
        <v/>
      </c>
      <c r="D2811" s="80" t="str">
        <f>IFERROR(VLOOKUP(B2811,Listor!$A$6:$C$62,3,FALSE),"")</f>
        <v/>
      </c>
      <c r="E2811" s="110" t="s">
        <v>79</v>
      </c>
      <c r="F2811" s="66"/>
      <c r="G2811" s="35" t="str">
        <f>IFERROR(VLOOKUP(B2811,Listor!$A$6:$G$62,7,FALSE),"")</f>
        <v/>
      </c>
      <c r="H2811" s="63" t="str">
        <f>IFERROR(VLOOKUP(B2811,Listor!$N$6:$O$47,2,FALSE),"")</f>
        <v/>
      </c>
      <c r="I2811" s="63" t="str">
        <f t="shared" si="133"/>
        <v/>
      </c>
      <c r="J2811" s="96" t="str">
        <f>IFERROR(VLOOKUP(B2811,Listor!$N$6:$P$47,3,FALSE)*I2811,"")</f>
        <v/>
      </c>
      <c r="K2811" s="81"/>
      <c r="L2811" s="88" t="str">
        <f>IFERROR((VLOOKUP(B2811,Listor!$N$6:$P$47,3,FALSE)*Biologiska!K2811)+(VLOOKUP(B2811,Listor!$N$6:$Q$47,4,FALSE)),"")</f>
        <v/>
      </c>
      <c r="M2811" s="63" t="str">
        <f t="shared" si="134"/>
        <v/>
      </c>
      <c r="N2811" s="75"/>
      <c r="O2811" s="84" t="str">
        <f t="shared" si="135"/>
        <v/>
      </c>
      <c r="P2811" s="107"/>
      <c r="Q2811" s="87" t="s">
        <v>79</v>
      </c>
      <c r="R2811" s="87"/>
      <c r="S2811" s="87"/>
      <c r="T2811" s="87"/>
      <c r="U2811" s="87"/>
      <c r="V2811" s="86" t="s">
        <v>79</v>
      </c>
      <c r="W2811" s="75"/>
      <c r="X2811" s="102" t="s">
        <v>79</v>
      </c>
      <c r="Y2811" s="63" t="str">
        <f>IFERROR(IF(VLOOKUP(X2811,Listor!$T$6:$U$7,2,FALSE)&lt;O2811,TRUE),"")</f>
        <v/>
      </c>
      <c r="Z2811" s="87"/>
      <c r="AA2811" s="104"/>
    </row>
    <row r="2812" spans="2:27" x14ac:dyDescent="0.25">
      <c r="B2812" s="68" t="s">
        <v>68</v>
      </c>
      <c r="C2812" s="80" t="str">
        <f>IFERROR(VLOOKUP(B2812,Listor!$A$6:$B$62,2,FALSE),"")</f>
        <v/>
      </c>
      <c r="D2812" s="80" t="str">
        <f>IFERROR(VLOOKUP(B2812,Listor!$A$6:$C$62,3,FALSE),"")</f>
        <v/>
      </c>
      <c r="E2812" s="110" t="s">
        <v>79</v>
      </c>
      <c r="F2812" s="66"/>
      <c r="G2812" s="35" t="str">
        <f>IFERROR(VLOOKUP(B2812,Listor!$A$6:$G$62,7,FALSE),"")</f>
        <v/>
      </c>
      <c r="H2812" s="63" t="str">
        <f>IFERROR(VLOOKUP(B2812,Listor!$N$6:$O$47,2,FALSE),"")</f>
        <v/>
      </c>
      <c r="I2812" s="63" t="str">
        <f t="shared" si="133"/>
        <v/>
      </c>
      <c r="J2812" s="96" t="str">
        <f>IFERROR(VLOOKUP(B2812,Listor!$N$6:$P$47,3,FALSE)*I2812,"")</f>
        <v/>
      </c>
      <c r="K2812" s="81"/>
      <c r="L2812" s="88" t="str">
        <f>IFERROR((VLOOKUP(B2812,Listor!$N$6:$P$47,3,FALSE)*Biologiska!K2812)+(VLOOKUP(B2812,Listor!$N$6:$Q$47,4,FALSE)),"")</f>
        <v/>
      </c>
      <c r="M2812" s="63" t="str">
        <f t="shared" si="134"/>
        <v/>
      </c>
      <c r="N2812" s="75"/>
      <c r="O2812" s="84" t="str">
        <f t="shared" si="135"/>
        <v/>
      </c>
      <c r="P2812" s="107"/>
      <c r="Q2812" s="87" t="s">
        <v>79</v>
      </c>
      <c r="R2812" s="87"/>
      <c r="S2812" s="87"/>
      <c r="T2812" s="87"/>
      <c r="U2812" s="87"/>
      <c r="V2812" s="86" t="s">
        <v>79</v>
      </c>
      <c r="W2812" s="75"/>
      <c r="X2812" s="102" t="s">
        <v>79</v>
      </c>
      <c r="Y2812" s="63" t="str">
        <f>IFERROR(IF(VLOOKUP(X2812,Listor!$T$6:$U$7,2,FALSE)&lt;O2812,TRUE),"")</f>
        <v/>
      </c>
      <c r="Z2812" s="87"/>
      <c r="AA2812" s="104"/>
    </row>
    <row r="2813" spans="2:27" x14ac:dyDescent="0.25">
      <c r="B2813" s="68" t="s">
        <v>68</v>
      </c>
      <c r="C2813" s="80" t="str">
        <f>IFERROR(VLOOKUP(B2813,Listor!$A$6:$B$62,2,FALSE),"")</f>
        <v/>
      </c>
      <c r="D2813" s="80" t="str">
        <f>IFERROR(VLOOKUP(B2813,Listor!$A$6:$C$62,3,FALSE),"")</f>
        <v/>
      </c>
      <c r="E2813" s="110" t="s">
        <v>79</v>
      </c>
      <c r="F2813" s="66"/>
      <c r="G2813" s="35" t="str">
        <f>IFERROR(VLOOKUP(B2813,Listor!$A$6:$G$62,7,FALSE),"")</f>
        <v/>
      </c>
      <c r="H2813" s="63" t="str">
        <f>IFERROR(VLOOKUP(B2813,Listor!$N$6:$O$47,2,FALSE),"")</f>
        <v/>
      </c>
      <c r="I2813" s="63" t="str">
        <f t="shared" si="133"/>
        <v/>
      </c>
      <c r="J2813" s="96" t="str">
        <f>IFERROR(VLOOKUP(B2813,Listor!$N$6:$P$47,3,FALSE)*I2813,"")</f>
        <v/>
      </c>
      <c r="K2813" s="81"/>
      <c r="L2813" s="88" t="str">
        <f>IFERROR((VLOOKUP(B2813,Listor!$N$6:$P$47,3,FALSE)*Biologiska!K2813)+(VLOOKUP(B2813,Listor!$N$6:$Q$47,4,FALSE)),"")</f>
        <v/>
      </c>
      <c r="M2813" s="63" t="str">
        <f t="shared" si="134"/>
        <v/>
      </c>
      <c r="N2813" s="75"/>
      <c r="O2813" s="84" t="str">
        <f t="shared" si="135"/>
        <v/>
      </c>
      <c r="P2813" s="107"/>
      <c r="Q2813" s="87" t="s">
        <v>79</v>
      </c>
      <c r="R2813" s="87"/>
      <c r="S2813" s="87"/>
      <c r="T2813" s="87"/>
      <c r="U2813" s="87"/>
      <c r="V2813" s="86" t="s">
        <v>79</v>
      </c>
      <c r="W2813" s="75"/>
      <c r="X2813" s="102" t="s">
        <v>79</v>
      </c>
      <c r="Y2813" s="63" t="str">
        <f>IFERROR(IF(VLOOKUP(X2813,Listor!$T$6:$U$7,2,FALSE)&lt;O2813,TRUE),"")</f>
        <v/>
      </c>
      <c r="Z2813" s="87"/>
      <c r="AA2813" s="104"/>
    </row>
    <row r="2814" spans="2:27" x14ac:dyDescent="0.25">
      <c r="B2814" s="68" t="s">
        <v>68</v>
      </c>
      <c r="C2814" s="80" t="str">
        <f>IFERROR(VLOOKUP(B2814,Listor!$A$6:$B$62,2,FALSE),"")</f>
        <v/>
      </c>
      <c r="D2814" s="80" t="str">
        <f>IFERROR(VLOOKUP(B2814,Listor!$A$6:$C$62,3,FALSE),"")</f>
        <v/>
      </c>
      <c r="E2814" s="110" t="s">
        <v>79</v>
      </c>
      <c r="F2814" s="66"/>
      <c r="G2814" s="35" t="str">
        <f>IFERROR(VLOOKUP(B2814,Listor!$A$6:$G$62,7,FALSE),"")</f>
        <v/>
      </c>
      <c r="H2814" s="63" t="str">
        <f>IFERROR(VLOOKUP(B2814,Listor!$N$6:$O$47,2,FALSE),"")</f>
        <v/>
      </c>
      <c r="I2814" s="63" t="str">
        <f t="shared" si="133"/>
        <v/>
      </c>
      <c r="J2814" s="96" t="str">
        <f>IFERROR(VLOOKUP(B2814,Listor!$N$6:$P$47,3,FALSE)*I2814,"")</f>
        <v/>
      </c>
      <c r="K2814" s="81"/>
      <c r="L2814" s="88" t="str">
        <f>IFERROR((VLOOKUP(B2814,Listor!$N$6:$P$47,3,FALSE)*Biologiska!K2814)+(VLOOKUP(B2814,Listor!$N$6:$Q$47,4,FALSE)),"")</f>
        <v/>
      </c>
      <c r="M2814" s="63" t="str">
        <f t="shared" si="134"/>
        <v/>
      </c>
      <c r="N2814" s="75"/>
      <c r="O2814" s="84" t="str">
        <f t="shared" si="135"/>
        <v/>
      </c>
      <c r="P2814" s="107"/>
      <c r="Q2814" s="87" t="s">
        <v>79</v>
      </c>
      <c r="R2814" s="87"/>
      <c r="S2814" s="87"/>
      <c r="T2814" s="87"/>
      <c r="U2814" s="87"/>
      <c r="V2814" s="86" t="s">
        <v>79</v>
      </c>
      <c r="W2814" s="75"/>
      <c r="X2814" s="102" t="s">
        <v>79</v>
      </c>
      <c r="Y2814" s="63" t="str">
        <f>IFERROR(IF(VLOOKUP(X2814,Listor!$T$6:$U$7,2,FALSE)&lt;O2814,TRUE),"")</f>
        <v/>
      </c>
      <c r="Z2814" s="87"/>
      <c r="AA2814" s="104"/>
    </row>
    <row r="2815" spans="2:27" x14ac:dyDescent="0.25">
      <c r="B2815" s="68" t="s">
        <v>68</v>
      </c>
      <c r="C2815" s="80" t="str">
        <f>IFERROR(VLOOKUP(B2815,Listor!$A$6:$B$62,2,FALSE),"")</f>
        <v/>
      </c>
      <c r="D2815" s="80" t="str">
        <f>IFERROR(VLOOKUP(B2815,Listor!$A$6:$C$62,3,FALSE),"")</f>
        <v/>
      </c>
      <c r="E2815" s="110" t="s">
        <v>79</v>
      </c>
      <c r="F2815" s="66"/>
      <c r="G2815" s="35" t="str">
        <f>IFERROR(VLOOKUP(B2815,Listor!$A$6:$G$62,7,FALSE),"")</f>
        <v/>
      </c>
      <c r="H2815" s="63" t="str">
        <f>IFERROR(VLOOKUP(B2815,Listor!$N$6:$O$47,2,FALSE),"")</f>
        <v/>
      </c>
      <c r="I2815" s="63" t="str">
        <f t="shared" si="133"/>
        <v/>
      </c>
      <c r="J2815" s="96" t="str">
        <f>IFERROR(VLOOKUP(B2815,Listor!$N$6:$P$47,3,FALSE)*I2815,"")</f>
        <v/>
      </c>
      <c r="K2815" s="81"/>
      <c r="L2815" s="88" t="str">
        <f>IFERROR((VLOOKUP(B2815,Listor!$N$6:$P$47,3,FALSE)*Biologiska!K2815)+(VLOOKUP(B2815,Listor!$N$6:$Q$47,4,FALSE)),"")</f>
        <v/>
      </c>
      <c r="M2815" s="63" t="str">
        <f t="shared" si="134"/>
        <v/>
      </c>
      <c r="N2815" s="75"/>
      <c r="O2815" s="84" t="str">
        <f t="shared" si="135"/>
        <v/>
      </c>
      <c r="P2815" s="107"/>
      <c r="Q2815" s="87" t="s">
        <v>79</v>
      </c>
      <c r="R2815" s="87"/>
      <c r="S2815" s="87"/>
      <c r="T2815" s="87"/>
      <c r="U2815" s="87"/>
      <c r="V2815" s="86" t="s">
        <v>79</v>
      </c>
      <c r="W2815" s="75"/>
      <c r="X2815" s="102" t="s">
        <v>79</v>
      </c>
      <c r="Y2815" s="63" t="str">
        <f>IFERROR(IF(VLOOKUP(X2815,Listor!$T$6:$U$7,2,FALSE)&lt;O2815,TRUE),"")</f>
        <v/>
      </c>
      <c r="Z2815" s="87"/>
      <c r="AA2815" s="104"/>
    </row>
    <row r="2816" spans="2:27" x14ac:dyDescent="0.25">
      <c r="B2816" s="68" t="s">
        <v>68</v>
      </c>
      <c r="C2816" s="80" t="str">
        <f>IFERROR(VLOOKUP(B2816,Listor!$A$6:$B$62,2,FALSE),"")</f>
        <v/>
      </c>
      <c r="D2816" s="80" t="str">
        <f>IFERROR(VLOOKUP(B2816,Listor!$A$6:$C$62,3,FALSE),"")</f>
        <v/>
      </c>
      <c r="E2816" s="110" t="s">
        <v>79</v>
      </c>
      <c r="F2816" s="66"/>
      <c r="G2816" s="35" t="str">
        <f>IFERROR(VLOOKUP(B2816,Listor!$A$6:$G$62,7,FALSE),"")</f>
        <v/>
      </c>
      <c r="H2816" s="63" t="str">
        <f>IFERROR(VLOOKUP(B2816,Listor!$N$6:$O$47,2,FALSE),"")</f>
        <v/>
      </c>
      <c r="I2816" s="63" t="str">
        <f t="shared" si="133"/>
        <v/>
      </c>
      <c r="J2816" s="96" t="str">
        <f>IFERROR(VLOOKUP(B2816,Listor!$N$6:$P$47,3,FALSE)*I2816,"")</f>
        <v/>
      </c>
      <c r="K2816" s="81"/>
      <c r="L2816" s="88" t="str">
        <f>IFERROR((VLOOKUP(B2816,Listor!$N$6:$P$47,3,FALSE)*Biologiska!K2816)+(VLOOKUP(B2816,Listor!$N$6:$Q$47,4,FALSE)),"")</f>
        <v/>
      </c>
      <c r="M2816" s="63" t="str">
        <f t="shared" si="134"/>
        <v/>
      </c>
      <c r="N2816" s="75"/>
      <c r="O2816" s="84" t="str">
        <f t="shared" si="135"/>
        <v/>
      </c>
      <c r="P2816" s="107"/>
      <c r="Q2816" s="87" t="s">
        <v>79</v>
      </c>
      <c r="R2816" s="87"/>
      <c r="S2816" s="87"/>
      <c r="T2816" s="87"/>
      <c r="U2816" s="87"/>
      <c r="V2816" s="86" t="s">
        <v>79</v>
      </c>
      <c r="W2816" s="75"/>
      <c r="X2816" s="102" t="s">
        <v>79</v>
      </c>
      <c r="Y2816" s="63" t="str">
        <f>IFERROR(IF(VLOOKUP(X2816,Listor!$T$6:$U$7,2,FALSE)&lt;O2816,TRUE),"")</f>
        <v/>
      </c>
      <c r="Z2816" s="87"/>
      <c r="AA2816" s="104"/>
    </row>
    <row r="2817" spans="2:27" x14ac:dyDescent="0.25">
      <c r="B2817" s="68" t="s">
        <v>68</v>
      </c>
      <c r="C2817" s="80" t="str">
        <f>IFERROR(VLOOKUP(B2817,Listor!$A$6:$B$62,2,FALSE),"")</f>
        <v/>
      </c>
      <c r="D2817" s="80" t="str">
        <f>IFERROR(VLOOKUP(B2817,Listor!$A$6:$C$62,3,FALSE),"")</f>
        <v/>
      </c>
      <c r="E2817" s="110" t="s">
        <v>79</v>
      </c>
      <c r="F2817" s="66"/>
      <c r="G2817" s="35" t="str">
        <f>IFERROR(VLOOKUP(B2817,Listor!$A$6:$G$62,7,FALSE),"")</f>
        <v/>
      </c>
      <c r="H2817" s="63" t="str">
        <f>IFERROR(VLOOKUP(B2817,Listor!$N$6:$O$47,2,FALSE),"")</f>
        <v/>
      </c>
      <c r="I2817" s="63" t="str">
        <f t="shared" si="133"/>
        <v/>
      </c>
      <c r="J2817" s="96" t="str">
        <f>IFERROR(VLOOKUP(B2817,Listor!$N$6:$P$47,3,FALSE)*I2817,"")</f>
        <v/>
      </c>
      <c r="K2817" s="81"/>
      <c r="L2817" s="88" t="str">
        <f>IFERROR((VLOOKUP(B2817,Listor!$N$6:$P$47,3,FALSE)*Biologiska!K2817)+(VLOOKUP(B2817,Listor!$N$6:$Q$47,4,FALSE)),"")</f>
        <v/>
      </c>
      <c r="M2817" s="63" t="str">
        <f t="shared" si="134"/>
        <v/>
      </c>
      <c r="N2817" s="75"/>
      <c r="O2817" s="84" t="str">
        <f t="shared" si="135"/>
        <v/>
      </c>
      <c r="P2817" s="107"/>
      <c r="Q2817" s="87" t="s">
        <v>79</v>
      </c>
      <c r="R2817" s="87"/>
      <c r="S2817" s="87"/>
      <c r="T2817" s="87"/>
      <c r="U2817" s="87"/>
      <c r="V2817" s="86" t="s">
        <v>79</v>
      </c>
      <c r="W2817" s="75"/>
      <c r="X2817" s="102" t="s">
        <v>79</v>
      </c>
      <c r="Y2817" s="63" t="str">
        <f>IFERROR(IF(VLOOKUP(X2817,Listor!$T$6:$U$7,2,FALSE)&lt;O2817,TRUE),"")</f>
        <v/>
      </c>
      <c r="Z2817" s="87"/>
      <c r="AA2817" s="104"/>
    </row>
    <row r="2818" spans="2:27" x14ac:dyDescent="0.25">
      <c r="B2818" s="68" t="s">
        <v>68</v>
      </c>
      <c r="C2818" s="80" t="str">
        <f>IFERROR(VLOOKUP(B2818,Listor!$A$6:$B$62,2,FALSE),"")</f>
        <v/>
      </c>
      <c r="D2818" s="80" t="str">
        <f>IFERROR(VLOOKUP(B2818,Listor!$A$6:$C$62,3,FALSE),"")</f>
        <v/>
      </c>
      <c r="E2818" s="110" t="s">
        <v>79</v>
      </c>
      <c r="F2818" s="66"/>
      <c r="G2818" s="35" t="str">
        <f>IFERROR(VLOOKUP(B2818,Listor!$A$6:$G$62,7,FALSE),"")</f>
        <v/>
      </c>
      <c r="H2818" s="63" t="str">
        <f>IFERROR(VLOOKUP(B2818,Listor!$N$6:$O$47,2,FALSE),"")</f>
        <v/>
      </c>
      <c r="I2818" s="63" t="str">
        <f t="shared" si="133"/>
        <v/>
      </c>
      <c r="J2818" s="96" t="str">
        <f>IFERROR(VLOOKUP(B2818,Listor!$N$6:$P$47,3,FALSE)*I2818,"")</f>
        <v/>
      </c>
      <c r="K2818" s="81"/>
      <c r="L2818" s="88" t="str">
        <f>IFERROR((VLOOKUP(B2818,Listor!$N$6:$P$47,3,FALSE)*Biologiska!K2818)+(VLOOKUP(B2818,Listor!$N$6:$Q$47,4,FALSE)),"")</f>
        <v/>
      </c>
      <c r="M2818" s="63" t="str">
        <f t="shared" si="134"/>
        <v/>
      </c>
      <c r="N2818" s="75"/>
      <c r="O2818" s="84" t="str">
        <f t="shared" si="135"/>
        <v/>
      </c>
      <c r="P2818" s="107"/>
      <c r="Q2818" s="87" t="s">
        <v>79</v>
      </c>
      <c r="R2818" s="87"/>
      <c r="S2818" s="87"/>
      <c r="T2818" s="87"/>
      <c r="U2818" s="87"/>
      <c r="V2818" s="86" t="s">
        <v>79</v>
      </c>
      <c r="W2818" s="75"/>
      <c r="X2818" s="102" t="s">
        <v>79</v>
      </c>
      <c r="Y2818" s="63" t="str">
        <f>IFERROR(IF(VLOOKUP(X2818,Listor!$T$6:$U$7,2,FALSE)&lt;O2818,TRUE),"")</f>
        <v/>
      </c>
      <c r="Z2818" s="87"/>
      <c r="AA2818" s="104"/>
    </row>
    <row r="2819" spans="2:27" x14ac:dyDescent="0.25">
      <c r="B2819" s="68" t="s">
        <v>68</v>
      </c>
      <c r="C2819" s="80" t="str">
        <f>IFERROR(VLOOKUP(B2819,Listor!$A$6:$B$62,2,FALSE),"")</f>
        <v/>
      </c>
      <c r="D2819" s="80" t="str">
        <f>IFERROR(VLOOKUP(B2819,Listor!$A$6:$C$62,3,FALSE),"")</f>
        <v/>
      </c>
      <c r="E2819" s="110" t="s">
        <v>79</v>
      </c>
      <c r="F2819" s="66"/>
      <c r="G2819" s="35" t="str">
        <f>IFERROR(VLOOKUP(B2819,Listor!$A$6:$G$62,7,FALSE),"")</f>
        <v/>
      </c>
      <c r="H2819" s="63" t="str">
        <f>IFERROR(VLOOKUP(B2819,Listor!$N$6:$O$47,2,FALSE),"")</f>
        <v/>
      </c>
      <c r="I2819" s="63" t="str">
        <f t="shared" si="133"/>
        <v/>
      </c>
      <c r="J2819" s="96" t="str">
        <f>IFERROR(VLOOKUP(B2819,Listor!$N$6:$P$47,3,FALSE)*I2819,"")</f>
        <v/>
      </c>
      <c r="K2819" s="81"/>
      <c r="L2819" s="88" t="str">
        <f>IFERROR((VLOOKUP(B2819,Listor!$N$6:$P$47,3,FALSE)*Biologiska!K2819)+(VLOOKUP(B2819,Listor!$N$6:$Q$47,4,FALSE)),"")</f>
        <v/>
      </c>
      <c r="M2819" s="63" t="str">
        <f t="shared" si="134"/>
        <v/>
      </c>
      <c r="N2819" s="75"/>
      <c r="O2819" s="84" t="str">
        <f t="shared" si="135"/>
        <v/>
      </c>
      <c r="P2819" s="107"/>
      <c r="Q2819" s="87" t="s">
        <v>79</v>
      </c>
      <c r="R2819" s="87"/>
      <c r="S2819" s="87"/>
      <c r="T2819" s="87"/>
      <c r="U2819" s="87"/>
      <c r="V2819" s="86" t="s">
        <v>79</v>
      </c>
      <c r="W2819" s="75"/>
      <c r="X2819" s="102" t="s">
        <v>79</v>
      </c>
      <c r="Y2819" s="63" t="str">
        <f>IFERROR(IF(VLOOKUP(X2819,Listor!$T$6:$U$7,2,FALSE)&lt;O2819,TRUE),"")</f>
        <v/>
      </c>
      <c r="Z2819" s="87"/>
      <c r="AA2819" s="104"/>
    </row>
    <row r="2820" spans="2:27" x14ac:dyDescent="0.25">
      <c r="B2820" s="68" t="s">
        <v>68</v>
      </c>
      <c r="C2820" s="80" t="str">
        <f>IFERROR(VLOOKUP(B2820,Listor!$A$6:$B$62,2,FALSE),"")</f>
        <v/>
      </c>
      <c r="D2820" s="80" t="str">
        <f>IFERROR(VLOOKUP(B2820,Listor!$A$6:$C$62,3,FALSE),"")</f>
        <v/>
      </c>
      <c r="E2820" s="110" t="s">
        <v>79</v>
      </c>
      <c r="F2820" s="66"/>
      <c r="G2820" s="35" t="str">
        <f>IFERROR(VLOOKUP(B2820,Listor!$A$6:$G$62,7,FALSE),"")</f>
        <v/>
      </c>
      <c r="H2820" s="63" t="str">
        <f>IFERROR(VLOOKUP(B2820,Listor!$N$6:$O$47,2,FALSE),"")</f>
        <v/>
      </c>
      <c r="I2820" s="63" t="str">
        <f t="shared" si="133"/>
        <v/>
      </c>
      <c r="J2820" s="96" t="str">
        <f>IFERROR(VLOOKUP(B2820,Listor!$N$6:$P$47,3,FALSE)*I2820,"")</f>
        <v/>
      </c>
      <c r="K2820" s="81"/>
      <c r="L2820" s="88" t="str">
        <f>IFERROR((VLOOKUP(B2820,Listor!$N$6:$P$47,3,FALSE)*Biologiska!K2820)+(VLOOKUP(B2820,Listor!$N$6:$Q$47,4,FALSE)),"")</f>
        <v/>
      </c>
      <c r="M2820" s="63" t="str">
        <f t="shared" si="134"/>
        <v/>
      </c>
      <c r="N2820" s="75"/>
      <c r="O2820" s="84" t="str">
        <f t="shared" si="135"/>
        <v/>
      </c>
      <c r="P2820" s="107"/>
      <c r="Q2820" s="87" t="s">
        <v>79</v>
      </c>
      <c r="R2820" s="87"/>
      <c r="S2820" s="87"/>
      <c r="T2820" s="87"/>
      <c r="U2820" s="87"/>
      <c r="V2820" s="86" t="s">
        <v>79</v>
      </c>
      <c r="W2820" s="75"/>
      <c r="X2820" s="102" t="s">
        <v>79</v>
      </c>
      <c r="Y2820" s="63" t="str">
        <f>IFERROR(IF(VLOOKUP(X2820,Listor!$T$6:$U$7,2,FALSE)&lt;O2820,TRUE),"")</f>
        <v/>
      </c>
      <c r="Z2820" s="87"/>
      <c r="AA2820" s="104"/>
    </row>
    <row r="2821" spans="2:27" x14ac:dyDescent="0.25">
      <c r="B2821" s="68" t="s">
        <v>68</v>
      </c>
      <c r="C2821" s="80" t="str">
        <f>IFERROR(VLOOKUP(B2821,Listor!$A$6:$B$62,2,FALSE),"")</f>
        <v/>
      </c>
      <c r="D2821" s="80" t="str">
        <f>IFERROR(VLOOKUP(B2821,Listor!$A$6:$C$62,3,FALSE),"")</f>
        <v/>
      </c>
      <c r="E2821" s="110" t="s">
        <v>79</v>
      </c>
      <c r="F2821" s="66"/>
      <c r="G2821" s="35" t="str">
        <f>IFERROR(VLOOKUP(B2821,Listor!$A$6:$G$62,7,FALSE),"")</f>
        <v/>
      </c>
      <c r="H2821" s="63" t="str">
        <f>IFERROR(VLOOKUP(B2821,Listor!$N$6:$O$47,2,FALSE),"")</f>
        <v/>
      </c>
      <c r="I2821" s="63" t="str">
        <f t="shared" si="133"/>
        <v/>
      </c>
      <c r="J2821" s="96" t="str">
        <f>IFERROR(VLOOKUP(B2821,Listor!$N$6:$P$47,3,FALSE)*I2821,"")</f>
        <v/>
      </c>
      <c r="K2821" s="81"/>
      <c r="L2821" s="88" t="str">
        <f>IFERROR((VLOOKUP(B2821,Listor!$N$6:$P$47,3,FALSE)*Biologiska!K2821)+(VLOOKUP(B2821,Listor!$N$6:$Q$47,4,FALSE)),"")</f>
        <v/>
      </c>
      <c r="M2821" s="63" t="str">
        <f t="shared" si="134"/>
        <v/>
      </c>
      <c r="N2821" s="75"/>
      <c r="O2821" s="84" t="str">
        <f t="shared" si="135"/>
        <v/>
      </c>
      <c r="P2821" s="107"/>
      <c r="Q2821" s="87" t="s">
        <v>79</v>
      </c>
      <c r="R2821" s="87"/>
      <c r="S2821" s="87"/>
      <c r="T2821" s="87"/>
      <c r="U2821" s="87"/>
      <c r="V2821" s="86" t="s">
        <v>79</v>
      </c>
      <c r="W2821" s="75"/>
      <c r="X2821" s="102" t="s">
        <v>79</v>
      </c>
      <c r="Y2821" s="63" t="str">
        <f>IFERROR(IF(VLOOKUP(X2821,Listor!$T$6:$U$7,2,FALSE)&lt;O2821,TRUE),"")</f>
        <v/>
      </c>
      <c r="Z2821" s="87"/>
      <c r="AA2821" s="104"/>
    </row>
    <row r="2822" spans="2:27" x14ac:dyDescent="0.25">
      <c r="B2822" s="68" t="s">
        <v>68</v>
      </c>
      <c r="C2822" s="80" t="str">
        <f>IFERROR(VLOOKUP(B2822,Listor!$A$6:$B$62,2,FALSE),"")</f>
        <v/>
      </c>
      <c r="D2822" s="80" t="str">
        <f>IFERROR(VLOOKUP(B2822,Listor!$A$6:$C$62,3,FALSE),"")</f>
        <v/>
      </c>
      <c r="E2822" s="110" t="s">
        <v>79</v>
      </c>
      <c r="F2822" s="66"/>
      <c r="G2822" s="35" t="str">
        <f>IFERROR(VLOOKUP(B2822,Listor!$A$6:$G$62,7,FALSE),"")</f>
        <v/>
      </c>
      <c r="H2822" s="63" t="str">
        <f>IFERROR(VLOOKUP(B2822,Listor!$N$6:$O$47,2,FALSE),"")</f>
        <v/>
      </c>
      <c r="I2822" s="63" t="str">
        <f t="shared" si="133"/>
        <v/>
      </c>
      <c r="J2822" s="96" t="str">
        <f>IFERROR(VLOOKUP(B2822,Listor!$N$6:$P$47,3,FALSE)*I2822,"")</f>
        <v/>
      </c>
      <c r="K2822" s="81"/>
      <c r="L2822" s="88" t="str">
        <f>IFERROR((VLOOKUP(B2822,Listor!$N$6:$P$47,3,FALSE)*Biologiska!K2822)+(VLOOKUP(B2822,Listor!$N$6:$Q$47,4,FALSE)),"")</f>
        <v/>
      </c>
      <c r="M2822" s="63" t="str">
        <f t="shared" si="134"/>
        <v/>
      </c>
      <c r="N2822" s="75"/>
      <c r="O2822" s="84" t="str">
        <f t="shared" si="135"/>
        <v/>
      </c>
      <c r="P2822" s="107"/>
      <c r="Q2822" s="87" t="s">
        <v>79</v>
      </c>
      <c r="R2822" s="87"/>
      <c r="S2822" s="87"/>
      <c r="T2822" s="87"/>
      <c r="U2822" s="87"/>
      <c r="V2822" s="86" t="s">
        <v>79</v>
      </c>
      <c r="W2822" s="75"/>
      <c r="X2822" s="102" t="s">
        <v>79</v>
      </c>
      <c r="Y2822" s="63" t="str">
        <f>IFERROR(IF(VLOOKUP(X2822,Listor!$T$6:$U$7,2,FALSE)&lt;O2822,TRUE),"")</f>
        <v/>
      </c>
      <c r="Z2822" s="87"/>
      <c r="AA2822" s="104"/>
    </row>
    <row r="2823" spans="2:27" x14ac:dyDescent="0.25">
      <c r="B2823" s="68" t="s">
        <v>68</v>
      </c>
      <c r="C2823" s="80" t="str">
        <f>IFERROR(VLOOKUP(B2823,Listor!$A$6:$B$62,2,FALSE),"")</f>
        <v/>
      </c>
      <c r="D2823" s="80" t="str">
        <f>IFERROR(VLOOKUP(B2823,Listor!$A$6:$C$62,3,FALSE),"")</f>
        <v/>
      </c>
      <c r="E2823" s="110" t="s">
        <v>79</v>
      </c>
      <c r="F2823" s="66"/>
      <c r="G2823" s="35" t="str">
        <f>IFERROR(VLOOKUP(B2823,Listor!$A$6:$G$62,7,FALSE),"")</f>
        <v/>
      </c>
      <c r="H2823" s="63" t="str">
        <f>IFERROR(VLOOKUP(B2823,Listor!$N$6:$O$47,2,FALSE),"")</f>
        <v/>
      </c>
      <c r="I2823" s="63" t="str">
        <f t="shared" si="133"/>
        <v/>
      </c>
      <c r="J2823" s="96" t="str">
        <f>IFERROR(VLOOKUP(B2823,Listor!$N$6:$P$47,3,FALSE)*I2823,"")</f>
        <v/>
      </c>
      <c r="K2823" s="81"/>
      <c r="L2823" s="88" t="str">
        <f>IFERROR((VLOOKUP(B2823,Listor!$N$6:$P$47,3,FALSE)*Biologiska!K2823)+(VLOOKUP(B2823,Listor!$N$6:$Q$47,4,FALSE)),"")</f>
        <v/>
      </c>
      <c r="M2823" s="63" t="str">
        <f t="shared" si="134"/>
        <v/>
      </c>
      <c r="N2823" s="75"/>
      <c r="O2823" s="84" t="str">
        <f t="shared" si="135"/>
        <v/>
      </c>
      <c r="P2823" s="107"/>
      <c r="Q2823" s="87" t="s">
        <v>79</v>
      </c>
      <c r="R2823" s="87"/>
      <c r="S2823" s="87"/>
      <c r="T2823" s="87"/>
      <c r="U2823" s="87"/>
      <c r="V2823" s="86" t="s">
        <v>79</v>
      </c>
      <c r="W2823" s="75"/>
      <c r="X2823" s="102" t="s">
        <v>79</v>
      </c>
      <c r="Y2823" s="63" t="str">
        <f>IFERROR(IF(VLOOKUP(X2823,Listor!$T$6:$U$7,2,FALSE)&lt;O2823,TRUE),"")</f>
        <v/>
      </c>
      <c r="Z2823" s="87"/>
      <c r="AA2823" s="104"/>
    </row>
    <row r="2824" spans="2:27" x14ac:dyDescent="0.25">
      <c r="B2824" s="68" t="s">
        <v>68</v>
      </c>
      <c r="C2824" s="80" t="str">
        <f>IFERROR(VLOOKUP(B2824,Listor!$A$6:$B$62,2,FALSE),"")</f>
        <v/>
      </c>
      <c r="D2824" s="80" t="str">
        <f>IFERROR(VLOOKUP(B2824,Listor!$A$6:$C$62,3,FALSE),"")</f>
        <v/>
      </c>
      <c r="E2824" s="110" t="s">
        <v>79</v>
      </c>
      <c r="F2824" s="66"/>
      <c r="G2824" s="35" t="str">
        <f>IFERROR(VLOOKUP(B2824,Listor!$A$6:$G$62,7,FALSE),"")</f>
        <v/>
      </c>
      <c r="H2824" s="63" t="str">
        <f>IFERROR(VLOOKUP(B2824,Listor!$N$6:$O$47,2,FALSE),"")</f>
        <v/>
      </c>
      <c r="I2824" s="63" t="str">
        <f t="shared" si="133"/>
        <v/>
      </c>
      <c r="J2824" s="96" t="str">
        <f>IFERROR(VLOOKUP(B2824,Listor!$N$6:$P$47,3,FALSE)*I2824,"")</f>
        <v/>
      </c>
      <c r="K2824" s="81"/>
      <c r="L2824" s="88" t="str">
        <f>IFERROR((VLOOKUP(B2824,Listor!$N$6:$P$47,3,FALSE)*Biologiska!K2824)+(VLOOKUP(B2824,Listor!$N$6:$Q$47,4,FALSE)),"")</f>
        <v/>
      </c>
      <c r="M2824" s="63" t="str">
        <f t="shared" si="134"/>
        <v/>
      </c>
      <c r="N2824" s="75"/>
      <c r="O2824" s="84" t="str">
        <f t="shared" si="135"/>
        <v/>
      </c>
      <c r="P2824" s="107"/>
      <c r="Q2824" s="87" t="s">
        <v>79</v>
      </c>
      <c r="R2824" s="87"/>
      <c r="S2824" s="87"/>
      <c r="T2824" s="87"/>
      <c r="U2824" s="87"/>
      <c r="V2824" s="86" t="s">
        <v>79</v>
      </c>
      <c r="W2824" s="75"/>
      <c r="X2824" s="102" t="s">
        <v>79</v>
      </c>
      <c r="Y2824" s="63" t="str">
        <f>IFERROR(IF(VLOOKUP(X2824,Listor!$T$6:$U$7,2,FALSE)&lt;O2824,TRUE),"")</f>
        <v/>
      </c>
      <c r="Z2824" s="87"/>
      <c r="AA2824" s="104"/>
    </row>
    <row r="2825" spans="2:27" x14ac:dyDescent="0.25">
      <c r="B2825" s="68" t="s">
        <v>68</v>
      </c>
      <c r="C2825" s="80" t="str">
        <f>IFERROR(VLOOKUP(B2825,Listor!$A$6:$B$62,2,FALSE),"")</f>
        <v/>
      </c>
      <c r="D2825" s="80" t="str">
        <f>IFERROR(VLOOKUP(B2825,Listor!$A$6:$C$62,3,FALSE),"")</f>
        <v/>
      </c>
      <c r="E2825" s="110" t="s">
        <v>79</v>
      </c>
      <c r="F2825" s="66"/>
      <c r="G2825" s="35" t="str">
        <f>IFERROR(VLOOKUP(B2825,Listor!$A$6:$G$62,7,FALSE),"")</f>
        <v/>
      </c>
      <c r="H2825" s="63" t="str">
        <f>IFERROR(VLOOKUP(B2825,Listor!$N$6:$O$47,2,FALSE),"")</f>
        <v/>
      </c>
      <c r="I2825" s="63" t="str">
        <f t="shared" si="133"/>
        <v/>
      </c>
      <c r="J2825" s="96" t="str">
        <f>IFERROR(VLOOKUP(B2825,Listor!$N$6:$P$47,3,FALSE)*I2825,"")</f>
        <v/>
      </c>
      <c r="K2825" s="81"/>
      <c r="L2825" s="88" t="str">
        <f>IFERROR((VLOOKUP(B2825,Listor!$N$6:$P$47,3,FALSE)*Biologiska!K2825)+(VLOOKUP(B2825,Listor!$N$6:$Q$47,4,FALSE)),"")</f>
        <v/>
      </c>
      <c r="M2825" s="63" t="str">
        <f t="shared" si="134"/>
        <v/>
      </c>
      <c r="N2825" s="75"/>
      <c r="O2825" s="84" t="str">
        <f t="shared" si="135"/>
        <v/>
      </c>
      <c r="P2825" s="107"/>
      <c r="Q2825" s="87" t="s">
        <v>79</v>
      </c>
      <c r="R2825" s="87"/>
      <c r="S2825" s="87"/>
      <c r="T2825" s="87"/>
      <c r="U2825" s="87"/>
      <c r="V2825" s="86" t="s">
        <v>79</v>
      </c>
      <c r="W2825" s="75"/>
      <c r="X2825" s="102" t="s">
        <v>79</v>
      </c>
      <c r="Y2825" s="63" t="str">
        <f>IFERROR(IF(VLOOKUP(X2825,Listor!$T$6:$U$7,2,FALSE)&lt;O2825,TRUE),"")</f>
        <v/>
      </c>
      <c r="Z2825" s="87"/>
      <c r="AA2825" s="104"/>
    </row>
    <row r="2826" spans="2:27" x14ac:dyDescent="0.25">
      <c r="B2826" s="68" t="s">
        <v>68</v>
      </c>
      <c r="C2826" s="80" t="str">
        <f>IFERROR(VLOOKUP(B2826,Listor!$A$6:$B$62,2,FALSE),"")</f>
        <v/>
      </c>
      <c r="D2826" s="80" t="str">
        <f>IFERROR(VLOOKUP(B2826,Listor!$A$6:$C$62,3,FALSE),"")</f>
        <v/>
      </c>
      <c r="E2826" s="110" t="s">
        <v>79</v>
      </c>
      <c r="F2826" s="66"/>
      <c r="G2826" s="35" t="str">
        <f>IFERROR(VLOOKUP(B2826,Listor!$A$6:$G$62,7,FALSE),"")</f>
        <v/>
      </c>
      <c r="H2826" s="63" t="str">
        <f>IFERROR(VLOOKUP(B2826,Listor!$N$6:$O$47,2,FALSE),"")</f>
        <v/>
      </c>
      <c r="I2826" s="63" t="str">
        <f t="shared" si="133"/>
        <v/>
      </c>
      <c r="J2826" s="96" t="str">
        <f>IFERROR(VLOOKUP(B2826,Listor!$N$6:$P$47,3,FALSE)*I2826,"")</f>
        <v/>
      </c>
      <c r="K2826" s="81"/>
      <c r="L2826" s="88" t="str">
        <f>IFERROR((VLOOKUP(B2826,Listor!$N$6:$P$47,3,FALSE)*Biologiska!K2826)+(VLOOKUP(B2826,Listor!$N$6:$Q$47,4,FALSE)),"")</f>
        <v/>
      </c>
      <c r="M2826" s="63" t="str">
        <f t="shared" si="134"/>
        <v/>
      </c>
      <c r="N2826" s="75"/>
      <c r="O2826" s="84" t="str">
        <f t="shared" si="135"/>
        <v/>
      </c>
      <c r="P2826" s="107"/>
      <c r="Q2826" s="87" t="s">
        <v>79</v>
      </c>
      <c r="R2826" s="87"/>
      <c r="S2826" s="87"/>
      <c r="T2826" s="87"/>
      <c r="U2826" s="87"/>
      <c r="V2826" s="86" t="s">
        <v>79</v>
      </c>
      <c r="W2826" s="75"/>
      <c r="X2826" s="102" t="s">
        <v>79</v>
      </c>
      <c r="Y2826" s="63" t="str">
        <f>IFERROR(IF(VLOOKUP(X2826,Listor!$T$6:$U$7,2,FALSE)&lt;O2826,TRUE),"")</f>
        <v/>
      </c>
      <c r="Z2826" s="87"/>
      <c r="AA2826" s="104"/>
    </row>
    <row r="2827" spans="2:27" x14ac:dyDescent="0.25">
      <c r="B2827" s="68" t="s">
        <v>68</v>
      </c>
      <c r="C2827" s="80" t="str">
        <f>IFERROR(VLOOKUP(B2827,Listor!$A$6:$B$62,2,FALSE),"")</f>
        <v/>
      </c>
      <c r="D2827" s="80" t="str">
        <f>IFERROR(VLOOKUP(B2827,Listor!$A$6:$C$62,3,FALSE),"")</f>
        <v/>
      </c>
      <c r="E2827" s="110" t="s">
        <v>79</v>
      </c>
      <c r="F2827" s="66"/>
      <c r="G2827" s="35" t="str">
        <f>IFERROR(VLOOKUP(B2827,Listor!$A$6:$G$62,7,FALSE),"")</f>
        <v/>
      </c>
      <c r="H2827" s="63" t="str">
        <f>IFERROR(VLOOKUP(B2827,Listor!$N$6:$O$47,2,FALSE),"")</f>
        <v/>
      </c>
      <c r="I2827" s="63" t="str">
        <f t="shared" si="133"/>
        <v/>
      </c>
      <c r="J2827" s="96" t="str">
        <f>IFERROR(VLOOKUP(B2827,Listor!$N$6:$P$47,3,FALSE)*I2827,"")</f>
        <v/>
      </c>
      <c r="K2827" s="81"/>
      <c r="L2827" s="88" t="str">
        <f>IFERROR((VLOOKUP(B2827,Listor!$N$6:$P$47,3,FALSE)*Biologiska!K2827)+(VLOOKUP(B2827,Listor!$N$6:$Q$47,4,FALSE)),"")</f>
        <v/>
      </c>
      <c r="M2827" s="63" t="str">
        <f t="shared" si="134"/>
        <v/>
      </c>
      <c r="N2827" s="75"/>
      <c r="O2827" s="84" t="str">
        <f t="shared" si="135"/>
        <v/>
      </c>
      <c r="P2827" s="107"/>
      <c r="Q2827" s="87" t="s">
        <v>79</v>
      </c>
      <c r="R2827" s="87"/>
      <c r="S2827" s="87"/>
      <c r="T2827" s="87"/>
      <c r="U2827" s="87"/>
      <c r="V2827" s="86" t="s">
        <v>79</v>
      </c>
      <c r="W2827" s="75"/>
      <c r="X2827" s="102" t="s">
        <v>79</v>
      </c>
      <c r="Y2827" s="63" t="str">
        <f>IFERROR(IF(VLOOKUP(X2827,Listor!$T$6:$U$7,2,FALSE)&lt;O2827,TRUE),"")</f>
        <v/>
      </c>
      <c r="Z2827" s="87"/>
      <c r="AA2827" s="104"/>
    </row>
    <row r="2828" spans="2:27" x14ac:dyDescent="0.25">
      <c r="B2828" s="68" t="s">
        <v>68</v>
      </c>
      <c r="C2828" s="80" t="str">
        <f>IFERROR(VLOOKUP(B2828,Listor!$A$6:$B$62,2,FALSE),"")</f>
        <v/>
      </c>
      <c r="D2828" s="80" t="str">
        <f>IFERROR(VLOOKUP(B2828,Listor!$A$6:$C$62,3,FALSE),"")</f>
        <v/>
      </c>
      <c r="E2828" s="110" t="s">
        <v>79</v>
      </c>
      <c r="F2828" s="66"/>
      <c r="G2828" s="35" t="str">
        <f>IFERROR(VLOOKUP(B2828,Listor!$A$6:$G$62,7,FALSE),"")</f>
        <v/>
      </c>
      <c r="H2828" s="63" t="str">
        <f>IFERROR(VLOOKUP(B2828,Listor!$N$6:$O$47,2,FALSE),"")</f>
        <v/>
      </c>
      <c r="I2828" s="63" t="str">
        <f t="shared" si="133"/>
        <v/>
      </c>
      <c r="J2828" s="96" t="str">
        <f>IFERROR(VLOOKUP(B2828,Listor!$N$6:$P$47,3,FALSE)*I2828,"")</f>
        <v/>
      </c>
      <c r="K2828" s="81"/>
      <c r="L2828" s="88" t="str">
        <f>IFERROR((VLOOKUP(B2828,Listor!$N$6:$P$47,3,FALSE)*Biologiska!K2828)+(VLOOKUP(B2828,Listor!$N$6:$Q$47,4,FALSE)),"")</f>
        <v/>
      </c>
      <c r="M2828" s="63" t="str">
        <f t="shared" si="134"/>
        <v/>
      </c>
      <c r="N2828" s="75"/>
      <c r="O2828" s="84" t="str">
        <f t="shared" si="135"/>
        <v/>
      </c>
      <c r="P2828" s="107"/>
      <c r="Q2828" s="87" t="s">
        <v>79</v>
      </c>
      <c r="R2828" s="87"/>
      <c r="S2828" s="87"/>
      <c r="T2828" s="87"/>
      <c r="U2828" s="87"/>
      <c r="V2828" s="86" t="s">
        <v>79</v>
      </c>
      <c r="W2828" s="75"/>
      <c r="X2828" s="102" t="s">
        <v>79</v>
      </c>
      <c r="Y2828" s="63" t="str">
        <f>IFERROR(IF(VLOOKUP(X2828,Listor!$T$6:$U$7,2,FALSE)&lt;O2828,TRUE),"")</f>
        <v/>
      </c>
      <c r="Z2828" s="87"/>
      <c r="AA2828" s="104"/>
    </row>
    <row r="2829" spans="2:27" x14ac:dyDescent="0.25">
      <c r="B2829" s="68" t="s">
        <v>68</v>
      </c>
      <c r="C2829" s="80" t="str">
        <f>IFERROR(VLOOKUP(B2829,Listor!$A$6:$B$62,2,FALSE),"")</f>
        <v/>
      </c>
      <c r="D2829" s="80" t="str">
        <f>IFERROR(VLOOKUP(B2829,Listor!$A$6:$C$62,3,FALSE),"")</f>
        <v/>
      </c>
      <c r="E2829" s="110" t="s">
        <v>79</v>
      </c>
      <c r="F2829" s="66"/>
      <c r="G2829" s="35" t="str">
        <f>IFERROR(VLOOKUP(B2829,Listor!$A$6:$G$62,7,FALSE),"")</f>
        <v/>
      </c>
      <c r="H2829" s="63" t="str">
        <f>IFERROR(VLOOKUP(B2829,Listor!$N$6:$O$47,2,FALSE),"")</f>
        <v/>
      </c>
      <c r="I2829" s="63" t="str">
        <f t="shared" si="133"/>
        <v/>
      </c>
      <c r="J2829" s="96" t="str">
        <f>IFERROR(VLOOKUP(B2829,Listor!$N$6:$P$47,3,FALSE)*I2829,"")</f>
        <v/>
      </c>
      <c r="K2829" s="81"/>
      <c r="L2829" s="88" t="str">
        <f>IFERROR((VLOOKUP(B2829,Listor!$N$6:$P$47,3,FALSE)*Biologiska!K2829)+(VLOOKUP(B2829,Listor!$N$6:$Q$47,4,FALSE)),"")</f>
        <v/>
      </c>
      <c r="M2829" s="63" t="str">
        <f t="shared" si="134"/>
        <v/>
      </c>
      <c r="N2829" s="75"/>
      <c r="O2829" s="84" t="str">
        <f t="shared" si="135"/>
        <v/>
      </c>
      <c r="P2829" s="107"/>
      <c r="Q2829" s="87" t="s">
        <v>79</v>
      </c>
      <c r="R2829" s="87"/>
      <c r="S2829" s="87"/>
      <c r="T2829" s="87"/>
      <c r="U2829" s="87"/>
      <c r="V2829" s="86" t="s">
        <v>79</v>
      </c>
      <c r="W2829" s="75"/>
      <c r="X2829" s="102" t="s">
        <v>79</v>
      </c>
      <c r="Y2829" s="63" t="str">
        <f>IFERROR(IF(VLOOKUP(X2829,Listor!$T$6:$U$7,2,FALSE)&lt;O2829,TRUE),"")</f>
        <v/>
      </c>
      <c r="Z2829" s="87"/>
      <c r="AA2829" s="104"/>
    </row>
    <row r="2830" spans="2:27" x14ac:dyDescent="0.25">
      <c r="B2830" s="68" t="s">
        <v>68</v>
      </c>
      <c r="C2830" s="80" t="str">
        <f>IFERROR(VLOOKUP(B2830,Listor!$A$6:$B$62,2,FALSE),"")</f>
        <v/>
      </c>
      <c r="D2830" s="80" t="str">
        <f>IFERROR(VLOOKUP(B2830,Listor!$A$6:$C$62,3,FALSE),"")</f>
        <v/>
      </c>
      <c r="E2830" s="110" t="s">
        <v>79</v>
      </c>
      <c r="F2830" s="66"/>
      <c r="G2830" s="35" t="str">
        <f>IFERROR(VLOOKUP(B2830,Listor!$A$6:$G$62,7,FALSE),"")</f>
        <v/>
      </c>
      <c r="H2830" s="63" t="str">
        <f>IFERROR(VLOOKUP(B2830,Listor!$N$6:$O$47,2,FALSE),"")</f>
        <v/>
      </c>
      <c r="I2830" s="63" t="str">
        <f t="shared" si="133"/>
        <v/>
      </c>
      <c r="J2830" s="96" t="str">
        <f>IFERROR(VLOOKUP(B2830,Listor!$N$6:$P$47,3,FALSE)*I2830,"")</f>
        <v/>
      </c>
      <c r="K2830" s="81"/>
      <c r="L2830" s="88" t="str">
        <f>IFERROR((VLOOKUP(B2830,Listor!$N$6:$P$47,3,FALSE)*Biologiska!K2830)+(VLOOKUP(B2830,Listor!$N$6:$Q$47,4,FALSE)),"")</f>
        <v/>
      </c>
      <c r="M2830" s="63" t="str">
        <f t="shared" si="134"/>
        <v/>
      </c>
      <c r="N2830" s="75"/>
      <c r="O2830" s="84" t="str">
        <f t="shared" si="135"/>
        <v/>
      </c>
      <c r="P2830" s="107"/>
      <c r="Q2830" s="87" t="s">
        <v>79</v>
      </c>
      <c r="R2830" s="87"/>
      <c r="S2830" s="87"/>
      <c r="T2830" s="87"/>
      <c r="U2830" s="87"/>
      <c r="V2830" s="86" t="s">
        <v>79</v>
      </c>
      <c r="W2830" s="75"/>
      <c r="X2830" s="102" t="s">
        <v>79</v>
      </c>
      <c r="Y2830" s="63" t="str">
        <f>IFERROR(IF(VLOOKUP(X2830,Listor!$T$6:$U$7,2,FALSE)&lt;O2830,TRUE),"")</f>
        <v/>
      </c>
      <c r="Z2830" s="87"/>
      <c r="AA2830" s="104"/>
    </row>
    <row r="2831" spans="2:27" x14ac:dyDescent="0.25">
      <c r="B2831" s="68" t="s">
        <v>68</v>
      </c>
      <c r="C2831" s="80" t="str">
        <f>IFERROR(VLOOKUP(B2831,Listor!$A$6:$B$62,2,FALSE),"")</f>
        <v/>
      </c>
      <c r="D2831" s="80" t="str">
        <f>IFERROR(VLOOKUP(B2831,Listor!$A$6:$C$62,3,FALSE),"")</f>
        <v/>
      </c>
      <c r="E2831" s="110" t="s">
        <v>79</v>
      </c>
      <c r="F2831" s="66"/>
      <c r="G2831" s="35" t="str">
        <f>IFERROR(VLOOKUP(B2831,Listor!$A$6:$G$62,7,FALSE),"")</f>
        <v/>
      </c>
      <c r="H2831" s="63" t="str">
        <f>IFERROR(VLOOKUP(B2831,Listor!$N$6:$O$47,2,FALSE),"")</f>
        <v/>
      </c>
      <c r="I2831" s="63" t="str">
        <f t="shared" si="133"/>
        <v/>
      </c>
      <c r="J2831" s="96" t="str">
        <f>IFERROR(VLOOKUP(B2831,Listor!$N$6:$P$47,3,FALSE)*I2831,"")</f>
        <v/>
      </c>
      <c r="K2831" s="81"/>
      <c r="L2831" s="88" t="str">
        <f>IFERROR((VLOOKUP(B2831,Listor!$N$6:$P$47,3,FALSE)*Biologiska!K2831)+(VLOOKUP(B2831,Listor!$N$6:$Q$47,4,FALSE)),"")</f>
        <v/>
      </c>
      <c r="M2831" s="63" t="str">
        <f t="shared" si="134"/>
        <v/>
      </c>
      <c r="N2831" s="75"/>
      <c r="O2831" s="84" t="str">
        <f t="shared" si="135"/>
        <v/>
      </c>
      <c r="P2831" s="107"/>
      <c r="Q2831" s="87" t="s">
        <v>79</v>
      </c>
      <c r="R2831" s="87"/>
      <c r="S2831" s="87"/>
      <c r="T2831" s="87"/>
      <c r="U2831" s="87"/>
      <c r="V2831" s="86" t="s">
        <v>79</v>
      </c>
      <c r="W2831" s="75"/>
      <c r="X2831" s="102" t="s">
        <v>79</v>
      </c>
      <c r="Y2831" s="63" t="str">
        <f>IFERROR(IF(VLOOKUP(X2831,Listor!$T$6:$U$7,2,FALSE)&lt;O2831,TRUE),"")</f>
        <v/>
      </c>
      <c r="Z2831" s="87"/>
      <c r="AA2831" s="104"/>
    </row>
    <row r="2832" spans="2:27" x14ac:dyDescent="0.25">
      <c r="B2832" s="68" t="s">
        <v>68</v>
      </c>
      <c r="C2832" s="80" t="str">
        <f>IFERROR(VLOOKUP(B2832,Listor!$A$6:$B$62,2,FALSE),"")</f>
        <v/>
      </c>
      <c r="D2832" s="80" t="str">
        <f>IFERROR(VLOOKUP(B2832,Listor!$A$6:$C$62,3,FALSE),"")</f>
        <v/>
      </c>
      <c r="E2832" s="110" t="s">
        <v>79</v>
      </c>
      <c r="F2832" s="66"/>
      <c r="G2832" s="35" t="str">
        <f>IFERROR(VLOOKUP(B2832,Listor!$A$6:$G$62,7,FALSE),"")</f>
        <v/>
      </c>
      <c r="H2832" s="63" t="str">
        <f>IFERROR(VLOOKUP(B2832,Listor!$N$6:$O$47,2,FALSE),"")</f>
        <v/>
      </c>
      <c r="I2832" s="63" t="str">
        <f t="shared" si="133"/>
        <v/>
      </c>
      <c r="J2832" s="96" t="str">
        <f>IFERROR(VLOOKUP(B2832,Listor!$N$6:$P$47,3,FALSE)*I2832,"")</f>
        <v/>
      </c>
      <c r="K2832" s="81"/>
      <c r="L2832" s="88" t="str">
        <f>IFERROR((VLOOKUP(B2832,Listor!$N$6:$P$47,3,FALSE)*Biologiska!K2832)+(VLOOKUP(B2832,Listor!$N$6:$Q$47,4,FALSE)),"")</f>
        <v/>
      </c>
      <c r="M2832" s="63" t="str">
        <f t="shared" si="134"/>
        <v/>
      </c>
      <c r="N2832" s="75"/>
      <c r="O2832" s="84" t="str">
        <f t="shared" si="135"/>
        <v/>
      </c>
      <c r="P2832" s="107"/>
      <c r="Q2832" s="87" t="s">
        <v>79</v>
      </c>
      <c r="R2832" s="87"/>
      <c r="S2832" s="87"/>
      <c r="T2832" s="87"/>
      <c r="U2832" s="87"/>
      <c r="V2832" s="86" t="s">
        <v>79</v>
      </c>
      <c r="W2832" s="75"/>
      <c r="X2832" s="102" t="s">
        <v>79</v>
      </c>
      <c r="Y2832" s="63" t="str">
        <f>IFERROR(IF(VLOOKUP(X2832,Listor!$T$6:$U$7,2,FALSE)&lt;O2832,TRUE),"")</f>
        <v/>
      </c>
      <c r="Z2832" s="87"/>
      <c r="AA2832" s="104"/>
    </row>
    <row r="2833" spans="2:27" x14ac:dyDescent="0.25">
      <c r="B2833" s="68" t="s">
        <v>68</v>
      </c>
      <c r="C2833" s="80" t="str">
        <f>IFERROR(VLOOKUP(B2833,Listor!$A$6:$B$62,2,FALSE),"")</f>
        <v/>
      </c>
      <c r="D2833" s="80" t="str">
        <f>IFERROR(VLOOKUP(B2833,Listor!$A$6:$C$62,3,FALSE),"")</f>
        <v/>
      </c>
      <c r="E2833" s="110" t="s">
        <v>79</v>
      </c>
      <c r="F2833" s="66"/>
      <c r="G2833" s="35" t="str">
        <f>IFERROR(VLOOKUP(B2833,Listor!$A$6:$G$62,7,FALSE),"")</f>
        <v/>
      </c>
      <c r="H2833" s="63" t="str">
        <f>IFERROR(VLOOKUP(B2833,Listor!$N$6:$O$47,2,FALSE),"")</f>
        <v/>
      </c>
      <c r="I2833" s="63" t="str">
        <f t="shared" si="133"/>
        <v/>
      </c>
      <c r="J2833" s="96" t="str">
        <f>IFERROR(VLOOKUP(B2833,Listor!$N$6:$P$47,3,FALSE)*I2833,"")</f>
        <v/>
      </c>
      <c r="K2833" s="81"/>
      <c r="L2833" s="88" t="str">
        <f>IFERROR((VLOOKUP(B2833,Listor!$N$6:$P$47,3,FALSE)*Biologiska!K2833)+(VLOOKUP(B2833,Listor!$N$6:$Q$47,4,FALSE)),"")</f>
        <v/>
      </c>
      <c r="M2833" s="63" t="str">
        <f t="shared" si="134"/>
        <v/>
      </c>
      <c r="N2833" s="75"/>
      <c r="O2833" s="84" t="str">
        <f t="shared" si="135"/>
        <v/>
      </c>
      <c r="P2833" s="107"/>
      <c r="Q2833" s="87" t="s">
        <v>79</v>
      </c>
      <c r="R2833" s="87"/>
      <c r="S2833" s="87"/>
      <c r="T2833" s="87"/>
      <c r="U2833" s="87"/>
      <c r="V2833" s="86" t="s">
        <v>79</v>
      </c>
      <c r="W2833" s="75"/>
      <c r="X2833" s="102" t="s">
        <v>79</v>
      </c>
      <c r="Y2833" s="63" t="str">
        <f>IFERROR(IF(VLOOKUP(X2833,Listor!$T$6:$U$7,2,FALSE)&lt;O2833,TRUE),"")</f>
        <v/>
      </c>
      <c r="Z2833" s="87"/>
      <c r="AA2833" s="104"/>
    </row>
    <row r="2834" spans="2:27" x14ac:dyDescent="0.25">
      <c r="B2834" s="68" t="s">
        <v>68</v>
      </c>
      <c r="C2834" s="80" t="str">
        <f>IFERROR(VLOOKUP(B2834,Listor!$A$6:$B$62,2,FALSE),"")</f>
        <v/>
      </c>
      <c r="D2834" s="80" t="str">
        <f>IFERROR(VLOOKUP(B2834,Listor!$A$6:$C$62,3,FALSE),"")</f>
        <v/>
      </c>
      <c r="E2834" s="110" t="s">
        <v>79</v>
      </c>
      <c r="F2834" s="66"/>
      <c r="G2834" s="35" t="str">
        <f>IFERROR(VLOOKUP(B2834,Listor!$A$6:$G$62,7,FALSE),"")</f>
        <v/>
      </c>
      <c r="H2834" s="63" t="str">
        <f>IFERROR(VLOOKUP(B2834,Listor!$N$6:$O$47,2,FALSE),"")</f>
        <v/>
      </c>
      <c r="I2834" s="63" t="str">
        <f t="shared" si="133"/>
        <v/>
      </c>
      <c r="J2834" s="96" t="str">
        <f>IFERROR(VLOOKUP(B2834,Listor!$N$6:$P$47,3,FALSE)*I2834,"")</f>
        <v/>
      </c>
      <c r="K2834" s="81"/>
      <c r="L2834" s="88" t="str">
        <f>IFERROR((VLOOKUP(B2834,Listor!$N$6:$P$47,3,FALSE)*Biologiska!K2834)+(VLOOKUP(B2834,Listor!$N$6:$Q$47,4,FALSE)),"")</f>
        <v/>
      </c>
      <c r="M2834" s="63" t="str">
        <f t="shared" si="134"/>
        <v/>
      </c>
      <c r="N2834" s="75"/>
      <c r="O2834" s="84" t="str">
        <f t="shared" si="135"/>
        <v/>
      </c>
      <c r="P2834" s="107"/>
      <c r="Q2834" s="87" t="s">
        <v>79</v>
      </c>
      <c r="R2834" s="87"/>
      <c r="S2834" s="87"/>
      <c r="T2834" s="87"/>
      <c r="U2834" s="87"/>
      <c r="V2834" s="86" t="s">
        <v>79</v>
      </c>
      <c r="W2834" s="75"/>
      <c r="X2834" s="102" t="s">
        <v>79</v>
      </c>
      <c r="Y2834" s="63" t="str">
        <f>IFERROR(IF(VLOOKUP(X2834,Listor!$T$6:$U$7,2,FALSE)&lt;O2834,TRUE),"")</f>
        <v/>
      </c>
      <c r="Z2834" s="87"/>
      <c r="AA2834" s="104"/>
    </row>
    <row r="2835" spans="2:27" x14ac:dyDescent="0.25">
      <c r="B2835" s="68" t="s">
        <v>68</v>
      </c>
      <c r="C2835" s="80" t="str">
        <f>IFERROR(VLOOKUP(B2835,Listor!$A$6:$B$62,2,FALSE),"")</f>
        <v/>
      </c>
      <c r="D2835" s="80" t="str">
        <f>IFERROR(VLOOKUP(B2835,Listor!$A$6:$C$62,3,FALSE),"")</f>
        <v/>
      </c>
      <c r="E2835" s="110" t="s">
        <v>79</v>
      </c>
      <c r="F2835" s="66"/>
      <c r="G2835" s="35" t="str">
        <f>IFERROR(VLOOKUP(B2835,Listor!$A$6:$G$62,7,FALSE),"")</f>
        <v/>
      </c>
      <c r="H2835" s="63" t="str">
        <f>IFERROR(VLOOKUP(B2835,Listor!$N$6:$O$47,2,FALSE),"")</f>
        <v/>
      </c>
      <c r="I2835" s="63" t="str">
        <f t="shared" si="133"/>
        <v/>
      </c>
      <c r="J2835" s="96" t="str">
        <f>IFERROR(VLOOKUP(B2835,Listor!$N$6:$P$47,3,FALSE)*I2835,"")</f>
        <v/>
      </c>
      <c r="K2835" s="81"/>
      <c r="L2835" s="88" t="str">
        <f>IFERROR((VLOOKUP(B2835,Listor!$N$6:$P$47,3,FALSE)*Biologiska!K2835)+(VLOOKUP(B2835,Listor!$N$6:$Q$47,4,FALSE)),"")</f>
        <v/>
      </c>
      <c r="M2835" s="63" t="str">
        <f t="shared" si="134"/>
        <v/>
      </c>
      <c r="N2835" s="75"/>
      <c r="O2835" s="84" t="str">
        <f t="shared" si="135"/>
        <v/>
      </c>
      <c r="P2835" s="107"/>
      <c r="Q2835" s="87" t="s">
        <v>79</v>
      </c>
      <c r="R2835" s="87"/>
      <c r="S2835" s="87"/>
      <c r="T2835" s="87"/>
      <c r="U2835" s="87"/>
      <c r="V2835" s="86" t="s">
        <v>79</v>
      </c>
      <c r="W2835" s="75"/>
      <c r="X2835" s="102" t="s">
        <v>79</v>
      </c>
      <c r="Y2835" s="63" t="str">
        <f>IFERROR(IF(VLOOKUP(X2835,Listor!$T$6:$U$7,2,FALSE)&lt;O2835,TRUE),"")</f>
        <v/>
      </c>
      <c r="Z2835" s="87"/>
      <c r="AA2835" s="104"/>
    </row>
    <row r="2836" spans="2:27" x14ac:dyDescent="0.25">
      <c r="B2836" s="68" t="s">
        <v>68</v>
      </c>
      <c r="C2836" s="80" t="str">
        <f>IFERROR(VLOOKUP(B2836,Listor!$A$6:$B$62,2,FALSE),"")</f>
        <v/>
      </c>
      <c r="D2836" s="80" t="str">
        <f>IFERROR(VLOOKUP(B2836,Listor!$A$6:$C$62,3,FALSE),"")</f>
        <v/>
      </c>
      <c r="E2836" s="110" t="s">
        <v>79</v>
      </c>
      <c r="F2836" s="66"/>
      <c r="G2836" s="35" t="str">
        <f>IFERROR(VLOOKUP(B2836,Listor!$A$6:$G$62,7,FALSE),"")</f>
        <v/>
      </c>
      <c r="H2836" s="63" t="str">
        <f>IFERROR(VLOOKUP(B2836,Listor!$N$6:$O$47,2,FALSE),"")</f>
        <v/>
      </c>
      <c r="I2836" s="63" t="str">
        <f t="shared" si="133"/>
        <v/>
      </c>
      <c r="J2836" s="96" t="str">
        <f>IFERROR(VLOOKUP(B2836,Listor!$N$6:$P$47,3,FALSE)*I2836,"")</f>
        <v/>
      </c>
      <c r="K2836" s="81"/>
      <c r="L2836" s="88" t="str">
        <f>IFERROR((VLOOKUP(B2836,Listor!$N$6:$P$47,3,FALSE)*Biologiska!K2836)+(VLOOKUP(B2836,Listor!$N$6:$Q$47,4,FALSE)),"")</f>
        <v/>
      </c>
      <c r="M2836" s="63" t="str">
        <f t="shared" si="134"/>
        <v/>
      </c>
      <c r="N2836" s="75"/>
      <c r="O2836" s="84" t="str">
        <f t="shared" si="135"/>
        <v/>
      </c>
      <c r="P2836" s="107"/>
      <c r="Q2836" s="87" t="s">
        <v>79</v>
      </c>
      <c r="R2836" s="87"/>
      <c r="S2836" s="87"/>
      <c r="T2836" s="87"/>
      <c r="U2836" s="87"/>
      <c r="V2836" s="86" t="s">
        <v>79</v>
      </c>
      <c r="W2836" s="75"/>
      <c r="X2836" s="102" t="s">
        <v>79</v>
      </c>
      <c r="Y2836" s="63" t="str">
        <f>IFERROR(IF(VLOOKUP(X2836,Listor!$T$6:$U$7,2,FALSE)&lt;O2836,TRUE),"")</f>
        <v/>
      </c>
      <c r="Z2836" s="87"/>
      <c r="AA2836" s="104"/>
    </row>
    <row r="2837" spans="2:27" x14ac:dyDescent="0.25">
      <c r="B2837" s="68" t="s">
        <v>68</v>
      </c>
      <c r="C2837" s="80" t="str">
        <f>IFERROR(VLOOKUP(B2837,Listor!$A$6:$B$62,2,FALSE),"")</f>
        <v/>
      </c>
      <c r="D2837" s="80" t="str">
        <f>IFERROR(VLOOKUP(B2837,Listor!$A$6:$C$62,3,FALSE),"")</f>
        <v/>
      </c>
      <c r="E2837" s="110" t="s">
        <v>79</v>
      </c>
      <c r="F2837" s="66"/>
      <c r="G2837" s="35" t="str">
        <f>IFERROR(VLOOKUP(B2837,Listor!$A$6:$G$62,7,FALSE),"")</f>
        <v/>
      </c>
      <c r="H2837" s="63" t="str">
        <f>IFERROR(VLOOKUP(B2837,Listor!$N$6:$O$47,2,FALSE),"")</f>
        <v/>
      </c>
      <c r="I2837" s="63" t="str">
        <f t="shared" si="133"/>
        <v/>
      </c>
      <c r="J2837" s="96" t="str">
        <f>IFERROR(VLOOKUP(B2837,Listor!$N$6:$P$47,3,FALSE)*I2837,"")</f>
        <v/>
      </c>
      <c r="K2837" s="81"/>
      <c r="L2837" s="88" t="str">
        <f>IFERROR((VLOOKUP(B2837,Listor!$N$6:$P$47,3,FALSE)*Biologiska!K2837)+(VLOOKUP(B2837,Listor!$N$6:$Q$47,4,FALSE)),"")</f>
        <v/>
      </c>
      <c r="M2837" s="63" t="str">
        <f t="shared" si="134"/>
        <v/>
      </c>
      <c r="N2837" s="75"/>
      <c r="O2837" s="84" t="str">
        <f t="shared" si="135"/>
        <v/>
      </c>
      <c r="P2837" s="107"/>
      <c r="Q2837" s="87" t="s">
        <v>79</v>
      </c>
      <c r="R2837" s="87"/>
      <c r="S2837" s="87"/>
      <c r="T2837" s="87"/>
      <c r="U2837" s="87"/>
      <c r="V2837" s="86" t="s">
        <v>79</v>
      </c>
      <c r="W2837" s="75"/>
      <c r="X2837" s="102" t="s">
        <v>79</v>
      </c>
      <c r="Y2837" s="63" t="str">
        <f>IFERROR(IF(VLOOKUP(X2837,Listor!$T$6:$U$7,2,FALSE)&lt;O2837,TRUE),"")</f>
        <v/>
      </c>
      <c r="Z2837" s="87"/>
      <c r="AA2837" s="104"/>
    </row>
    <row r="2838" spans="2:27" x14ac:dyDescent="0.25">
      <c r="B2838" s="68" t="s">
        <v>68</v>
      </c>
      <c r="C2838" s="80" t="str">
        <f>IFERROR(VLOOKUP(B2838,Listor!$A$6:$B$62,2,FALSE),"")</f>
        <v/>
      </c>
      <c r="D2838" s="80" t="str">
        <f>IFERROR(VLOOKUP(B2838,Listor!$A$6:$C$62,3,FALSE),"")</f>
        <v/>
      </c>
      <c r="E2838" s="110" t="s">
        <v>79</v>
      </c>
      <c r="F2838" s="66"/>
      <c r="G2838" s="35" t="str">
        <f>IFERROR(VLOOKUP(B2838,Listor!$A$6:$G$62,7,FALSE),"")</f>
        <v/>
      </c>
      <c r="H2838" s="63" t="str">
        <f>IFERROR(VLOOKUP(B2838,Listor!$N$6:$O$47,2,FALSE),"")</f>
        <v/>
      </c>
      <c r="I2838" s="63" t="str">
        <f t="shared" si="133"/>
        <v/>
      </c>
      <c r="J2838" s="96" t="str">
        <f>IFERROR(VLOOKUP(B2838,Listor!$N$6:$P$47,3,FALSE)*I2838,"")</f>
        <v/>
      </c>
      <c r="K2838" s="81"/>
      <c r="L2838" s="88" t="str">
        <f>IFERROR((VLOOKUP(B2838,Listor!$N$6:$P$47,3,FALSE)*Biologiska!K2838)+(VLOOKUP(B2838,Listor!$N$6:$Q$47,4,FALSE)),"")</f>
        <v/>
      </c>
      <c r="M2838" s="63" t="str">
        <f t="shared" si="134"/>
        <v/>
      </c>
      <c r="N2838" s="75"/>
      <c r="O2838" s="84" t="str">
        <f t="shared" si="135"/>
        <v/>
      </c>
      <c r="P2838" s="107"/>
      <c r="Q2838" s="87" t="s">
        <v>79</v>
      </c>
      <c r="R2838" s="87"/>
      <c r="S2838" s="87"/>
      <c r="T2838" s="87"/>
      <c r="U2838" s="87"/>
      <c r="V2838" s="86" t="s">
        <v>79</v>
      </c>
      <c r="W2838" s="75"/>
      <c r="X2838" s="102" t="s">
        <v>79</v>
      </c>
      <c r="Y2838" s="63" t="str">
        <f>IFERROR(IF(VLOOKUP(X2838,Listor!$T$6:$U$7,2,FALSE)&lt;O2838,TRUE),"")</f>
        <v/>
      </c>
      <c r="Z2838" s="87"/>
      <c r="AA2838" s="104"/>
    </row>
    <row r="2839" spans="2:27" x14ac:dyDescent="0.25">
      <c r="B2839" s="68" t="s">
        <v>68</v>
      </c>
      <c r="C2839" s="80" t="str">
        <f>IFERROR(VLOOKUP(B2839,Listor!$A$6:$B$62,2,FALSE),"")</f>
        <v/>
      </c>
      <c r="D2839" s="80" t="str">
        <f>IFERROR(VLOOKUP(B2839,Listor!$A$6:$C$62,3,FALSE),"")</f>
        <v/>
      </c>
      <c r="E2839" s="110" t="s">
        <v>79</v>
      </c>
      <c r="F2839" s="66"/>
      <c r="G2839" s="35" t="str">
        <f>IFERROR(VLOOKUP(B2839,Listor!$A$6:$G$62,7,FALSE),"")</f>
        <v/>
      </c>
      <c r="H2839" s="63" t="str">
        <f>IFERROR(VLOOKUP(B2839,Listor!$N$6:$O$47,2,FALSE),"")</f>
        <v/>
      </c>
      <c r="I2839" s="63" t="str">
        <f t="shared" si="133"/>
        <v/>
      </c>
      <c r="J2839" s="96" t="str">
        <f>IFERROR(VLOOKUP(B2839,Listor!$N$6:$P$47,3,FALSE)*I2839,"")</f>
        <v/>
      </c>
      <c r="K2839" s="81"/>
      <c r="L2839" s="88" t="str">
        <f>IFERROR((VLOOKUP(B2839,Listor!$N$6:$P$47,3,FALSE)*Biologiska!K2839)+(VLOOKUP(B2839,Listor!$N$6:$Q$47,4,FALSE)),"")</f>
        <v/>
      </c>
      <c r="M2839" s="63" t="str">
        <f t="shared" si="134"/>
        <v/>
      </c>
      <c r="N2839" s="75"/>
      <c r="O2839" s="84" t="str">
        <f t="shared" si="135"/>
        <v/>
      </c>
      <c r="P2839" s="107"/>
      <c r="Q2839" s="87" t="s">
        <v>79</v>
      </c>
      <c r="R2839" s="87"/>
      <c r="S2839" s="87"/>
      <c r="T2839" s="87"/>
      <c r="U2839" s="87"/>
      <c r="V2839" s="86" t="s">
        <v>79</v>
      </c>
      <c r="W2839" s="75"/>
      <c r="X2839" s="102" t="s">
        <v>79</v>
      </c>
      <c r="Y2839" s="63" t="str">
        <f>IFERROR(IF(VLOOKUP(X2839,Listor!$T$6:$U$7,2,FALSE)&lt;O2839,TRUE),"")</f>
        <v/>
      </c>
      <c r="Z2839" s="87"/>
      <c r="AA2839" s="104"/>
    </row>
    <row r="2840" spans="2:27" x14ac:dyDescent="0.25">
      <c r="B2840" s="68" t="s">
        <v>68</v>
      </c>
      <c r="C2840" s="80" t="str">
        <f>IFERROR(VLOOKUP(B2840,Listor!$A$6:$B$62,2,FALSE),"")</f>
        <v/>
      </c>
      <c r="D2840" s="80" t="str">
        <f>IFERROR(VLOOKUP(B2840,Listor!$A$6:$C$62,3,FALSE),"")</f>
        <v/>
      </c>
      <c r="E2840" s="110" t="s">
        <v>79</v>
      </c>
      <c r="F2840" s="66"/>
      <c r="G2840" s="35" t="str">
        <f>IFERROR(VLOOKUP(B2840,Listor!$A$6:$G$62,7,FALSE),"")</f>
        <v/>
      </c>
      <c r="H2840" s="63" t="str">
        <f>IFERROR(VLOOKUP(B2840,Listor!$N$6:$O$47,2,FALSE),"")</f>
        <v/>
      </c>
      <c r="I2840" s="63" t="str">
        <f t="shared" si="133"/>
        <v/>
      </c>
      <c r="J2840" s="96" t="str">
        <f>IFERROR(VLOOKUP(B2840,Listor!$N$6:$P$47,3,FALSE)*I2840,"")</f>
        <v/>
      </c>
      <c r="K2840" s="81"/>
      <c r="L2840" s="88" t="str">
        <f>IFERROR((VLOOKUP(B2840,Listor!$N$6:$P$47,3,FALSE)*Biologiska!K2840)+(VLOOKUP(B2840,Listor!$N$6:$Q$47,4,FALSE)),"")</f>
        <v/>
      </c>
      <c r="M2840" s="63" t="str">
        <f t="shared" si="134"/>
        <v/>
      </c>
      <c r="N2840" s="75"/>
      <c r="O2840" s="84" t="str">
        <f t="shared" si="135"/>
        <v/>
      </c>
      <c r="P2840" s="107"/>
      <c r="Q2840" s="87" t="s">
        <v>79</v>
      </c>
      <c r="R2840" s="87"/>
      <c r="S2840" s="87"/>
      <c r="T2840" s="87"/>
      <c r="U2840" s="87"/>
      <c r="V2840" s="86" t="s">
        <v>79</v>
      </c>
      <c r="W2840" s="75"/>
      <c r="X2840" s="102" t="s">
        <v>79</v>
      </c>
      <c r="Y2840" s="63" t="str">
        <f>IFERROR(IF(VLOOKUP(X2840,Listor!$T$6:$U$7,2,FALSE)&lt;O2840,TRUE),"")</f>
        <v/>
      </c>
      <c r="Z2840" s="87"/>
      <c r="AA2840" s="104"/>
    </row>
    <row r="2841" spans="2:27" x14ac:dyDescent="0.25">
      <c r="B2841" s="68" t="s">
        <v>68</v>
      </c>
      <c r="C2841" s="80" t="str">
        <f>IFERROR(VLOOKUP(B2841,Listor!$A$6:$B$62,2,FALSE),"")</f>
        <v/>
      </c>
      <c r="D2841" s="80" t="str">
        <f>IFERROR(VLOOKUP(B2841,Listor!$A$6:$C$62,3,FALSE),"")</f>
        <v/>
      </c>
      <c r="E2841" s="110" t="s">
        <v>79</v>
      </c>
      <c r="F2841" s="66"/>
      <c r="G2841" s="35" t="str">
        <f>IFERROR(VLOOKUP(B2841,Listor!$A$6:$G$62,7,FALSE),"")</f>
        <v/>
      </c>
      <c r="H2841" s="63" t="str">
        <f>IFERROR(VLOOKUP(B2841,Listor!$N$6:$O$47,2,FALSE),"")</f>
        <v/>
      </c>
      <c r="I2841" s="63" t="str">
        <f t="shared" si="133"/>
        <v/>
      </c>
      <c r="J2841" s="96" t="str">
        <f>IFERROR(VLOOKUP(B2841,Listor!$N$6:$P$47,3,FALSE)*I2841,"")</f>
        <v/>
      </c>
      <c r="K2841" s="81"/>
      <c r="L2841" s="88" t="str">
        <f>IFERROR((VLOOKUP(B2841,Listor!$N$6:$P$47,3,FALSE)*Biologiska!K2841)+(VLOOKUP(B2841,Listor!$N$6:$Q$47,4,FALSE)),"")</f>
        <v/>
      </c>
      <c r="M2841" s="63" t="str">
        <f t="shared" si="134"/>
        <v/>
      </c>
      <c r="N2841" s="75"/>
      <c r="O2841" s="84" t="str">
        <f t="shared" si="135"/>
        <v/>
      </c>
      <c r="P2841" s="107"/>
      <c r="Q2841" s="87" t="s">
        <v>79</v>
      </c>
      <c r="R2841" s="87"/>
      <c r="S2841" s="87"/>
      <c r="T2841" s="87"/>
      <c r="U2841" s="87"/>
      <c r="V2841" s="86" t="s">
        <v>79</v>
      </c>
      <c r="W2841" s="75"/>
      <c r="X2841" s="102" t="s">
        <v>79</v>
      </c>
      <c r="Y2841" s="63" t="str">
        <f>IFERROR(IF(VLOOKUP(X2841,Listor!$T$6:$U$7,2,FALSE)&lt;O2841,TRUE),"")</f>
        <v/>
      </c>
      <c r="Z2841" s="87"/>
      <c r="AA2841" s="104"/>
    </row>
    <row r="2842" spans="2:27" x14ac:dyDescent="0.25">
      <c r="B2842" s="68" t="s">
        <v>68</v>
      </c>
      <c r="C2842" s="80" t="str">
        <f>IFERROR(VLOOKUP(B2842,Listor!$A$6:$B$62,2,FALSE),"")</f>
        <v/>
      </c>
      <c r="D2842" s="80" t="str">
        <f>IFERROR(VLOOKUP(B2842,Listor!$A$6:$C$62,3,FALSE),"")</f>
        <v/>
      </c>
      <c r="E2842" s="110" t="s">
        <v>79</v>
      </c>
      <c r="F2842" s="66"/>
      <c r="G2842" s="35" t="str">
        <f>IFERROR(VLOOKUP(B2842,Listor!$A$6:$G$62,7,FALSE),"")</f>
        <v/>
      </c>
      <c r="H2842" s="63" t="str">
        <f>IFERROR(VLOOKUP(B2842,Listor!$N$6:$O$47,2,FALSE),"")</f>
        <v/>
      </c>
      <c r="I2842" s="63" t="str">
        <f t="shared" si="133"/>
        <v/>
      </c>
      <c r="J2842" s="96" t="str">
        <f>IFERROR(VLOOKUP(B2842,Listor!$N$6:$P$47,3,FALSE)*I2842,"")</f>
        <v/>
      </c>
      <c r="K2842" s="81"/>
      <c r="L2842" s="88" t="str">
        <f>IFERROR((VLOOKUP(B2842,Listor!$N$6:$P$47,3,FALSE)*Biologiska!K2842)+(VLOOKUP(B2842,Listor!$N$6:$Q$47,4,FALSE)),"")</f>
        <v/>
      </c>
      <c r="M2842" s="63" t="str">
        <f t="shared" si="134"/>
        <v/>
      </c>
      <c r="N2842" s="75"/>
      <c r="O2842" s="84" t="str">
        <f t="shared" si="135"/>
        <v/>
      </c>
      <c r="P2842" s="107"/>
      <c r="Q2842" s="87" t="s">
        <v>79</v>
      </c>
      <c r="R2842" s="87"/>
      <c r="S2842" s="87"/>
      <c r="T2842" s="87"/>
      <c r="U2842" s="87"/>
      <c r="V2842" s="86" t="s">
        <v>79</v>
      </c>
      <c r="W2842" s="75"/>
      <c r="X2842" s="102" t="s">
        <v>79</v>
      </c>
      <c r="Y2842" s="63" t="str">
        <f>IFERROR(IF(VLOOKUP(X2842,Listor!$T$6:$U$7,2,FALSE)&lt;O2842,TRUE),"")</f>
        <v/>
      </c>
      <c r="Z2842" s="87"/>
      <c r="AA2842" s="104"/>
    </row>
    <row r="2843" spans="2:27" x14ac:dyDescent="0.25">
      <c r="B2843" s="68" t="s">
        <v>68</v>
      </c>
      <c r="C2843" s="80" t="str">
        <f>IFERROR(VLOOKUP(B2843,Listor!$A$6:$B$62,2,FALSE),"")</f>
        <v/>
      </c>
      <c r="D2843" s="80" t="str">
        <f>IFERROR(VLOOKUP(B2843,Listor!$A$6:$C$62,3,FALSE),"")</f>
        <v/>
      </c>
      <c r="E2843" s="110" t="s">
        <v>79</v>
      </c>
      <c r="F2843" s="66"/>
      <c r="G2843" s="35" t="str">
        <f>IFERROR(VLOOKUP(B2843,Listor!$A$6:$G$62,7,FALSE),"")</f>
        <v/>
      </c>
      <c r="H2843" s="63" t="str">
        <f>IFERROR(VLOOKUP(B2843,Listor!$N$6:$O$47,2,FALSE),"")</f>
        <v/>
      </c>
      <c r="I2843" s="63" t="str">
        <f t="shared" si="133"/>
        <v/>
      </c>
      <c r="J2843" s="96" t="str">
        <f>IFERROR(VLOOKUP(B2843,Listor!$N$6:$P$47,3,FALSE)*I2843,"")</f>
        <v/>
      </c>
      <c r="K2843" s="81"/>
      <c r="L2843" s="88" t="str">
        <f>IFERROR((VLOOKUP(B2843,Listor!$N$6:$P$47,3,FALSE)*Biologiska!K2843)+(VLOOKUP(B2843,Listor!$N$6:$Q$47,4,FALSE)),"")</f>
        <v/>
      </c>
      <c r="M2843" s="63" t="str">
        <f t="shared" si="134"/>
        <v/>
      </c>
      <c r="N2843" s="75"/>
      <c r="O2843" s="84" t="str">
        <f t="shared" si="135"/>
        <v/>
      </c>
      <c r="P2843" s="107"/>
      <c r="Q2843" s="87" t="s">
        <v>79</v>
      </c>
      <c r="R2843" s="87"/>
      <c r="S2843" s="87"/>
      <c r="T2843" s="87"/>
      <c r="U2843" s="87"/>
      <c r="V2843" s="86" t="s">
        <v>79</v>
      </c>
      <c r="W2843" s="75"/>
      <c r="X2843" s="102" t="s">
        <v>79</v>
      </c>
      <c r="Y2843" s="63" t="str">
        <f>IFERROR(IF(VLOOKUP(X2843,Listor!$T$6:$U$7,2,FALSE)&lt;O2843,TRUE),"")</f>
        <v/>
      </c>
      <c r="Z2843" s="87"/>
      <c r="AA2843" s="104"/>
    </row>
    <row r="2844" spans="2:27" x14ac:dyDescent="0.25">
      <c r="B2844" s="68" t="s">
        <v>68</v>
      </c>
      <c r="C2844" s="80" t="str">
        <f>IFERROR(VLOOKUP(B2844,Listor!$A$6:$B$62,2,FALSE),"")</f>
        <v/>
      </c>
      <c r="D2844" s="80" t="str">
        <f>IFERROR(VLOOKUP(B2844,Listor!$A$6:$C$62,3,FALSE),"")</f>
        <v/>
      </c>
      <c r="E2844" s="110" t="s">
        <v>79</v>
      </c>
      <c r="F2844" s="66"/>
      <c r="G2844" s="35" t="str">
        <f>IFERROR(VLOOKUP(B2844,Listor!$A$6:$G$62,7,FALSE),"")</f>
        <v/>
      </c>
      <c r="H2844" s="63" t="str">
        <f>IFERROR(VLOOKUP(B2844,Listor!$N$6:$O$47,2,FALSE),"")</f>
        <v/>
      </c>
      <c r="I2844" s="63" t="str">
        <f t="shared" si="133"/>
        <v/>
      </c>
      <c r="J2844" s="96" t="str">
        <f>IFERROR(VLOOKUP(B2844,Listor!$N$6:$P$47,3,FALSE)*I2844,"")</f>
        <v/>
      </c>
      <c r="K2844" s="81"/>
      <c r="L2844" s="88" t="str">
        <f>IFERROR((VLOOKUP(B2844,Listor!$N$6:$P$47,3,FALSE)*Biologiska!K2844)+(VLOOKUP(B2844,Listor!$N$6:$Q$47,4,FALSE)),"")</f>
        <v/>
      </c>
      <c r="M2844" s="63" t="str">
        <f t="shared" si="134"/>
        <v/>
      </c>
      <c r="N2844" s="75"/>
      <c r="O2844" s="84" t="str">
        <f t="shared" si="135"/>
        <v/>
      </c>
      <c r="P2844" s="107"/>
      <c r="Q2844" s="87" t="s">
        <v>79</v>
      </c>
      <c r="R2844" s="87"/>
      <c r="S2844" s="87"/>
      <c r="T2844" s="87"/>
      <c r="U2844" s="87"/>
      <c r="V2844" s="86" t="s">
        <v>79</v>
      </c>
      <c r="W2844" s="75"/>
      <c r="X2844" s="102" t="s">
        <v>79</v>
      </c>
      <c r="Y2844" s="63" t="str">
        <f>IFERROR(IF(VLOOKUP(X2844,Listor!$T$6:$U$7,2,FALSE)&lt;O2844,TRUE),"")</f>
        <v/>
      </c>
      <c r="Z2844" s="87"/>
      <c r="AA2844" s="104"/>
    </row>
    <row r="2845" spans="2:27" x14ac:dyDescent="0.25">
      <c r="B2845" s="68" t="s">
        <v>68</v>
      </c>
      <c r="C2845" s="80" t="str">
        <f>IFERROR(VLOOKUP(B2845,Listor!$A$6:$B$62,2,FALSE),"")</f>
        <v/>
      </c>
      <c r="D2845" s="80" t="str">
        <f>IFERROR(VLOOKUP(B2845,Listor!$A$6:$C$62,3,FALSE),"")</f>
        <v/>
      </c>
      <c r="E2845" s="110" t="s">
        <v>79</v>
      </c>
      <c r="F2845" s="66"/>
      <c r="G2845" s="35" t="str">
        <f>IFERROR(VLOOKUP(B2845,Listor!$A$6:$G$62,7,FALSE),"")</f>
        <v/>
      </c>
      <c r="H2845" s="63" t="str">
        <f>IFERROR(VLOOKUP(B2845,Listor!$N$6:$O$47,2,FALSE),"")</f>
        <v/>
      </c>
      <c r="I2845" s="63" t="str">
        <f t="shared" si="133"/>
        <v/>
      </c>
      <c r="J2845" s="96" t="str">
        <f>IFERROR(VLOOKUP(B2845,Listor!$N$6:$P$47,3,FALSE)*I2845,"")</f>
        <v/>
      </c>
      <c r="K2845" s="81"/>
      <c r="L2845" s="88" t="str">
        <f>IFERROR((VLOOKUP(B2845,Listor!$N$6:$P$47,3,FALSE)*Biologiska!K2845)+(VLOOKUP(B2845,Listor!$N$6:$Q$47,4,FALSE)),"")</f>
        <v/>
      </c>
      <c r="M2845" s="63" t="str">
        <f t="shared" si="134"/>
        <v/>
      </c>
      <c r="N2845" s="75"/>
      <c r="O2845" s="84" t="str">
        <f t="shared" si="135"/>
        <v/>
      </c>
      <c r="P2845" s="107"/>
      <c r="Q2845" s="87" t="s">
        <v>79</v>
      </c>
      <c r="R2845" s="87"/>
      <c r="S2845" s="87"/>
      <c r="T2845" s="87"/>
      <c r="U2845" s="87"/>
      <c r="V2845" s="86" t="s">
        <v>79</v>
      </c>
      <c r="W2845" s="75"/>
      <c r="X2845" s="102" t="s">
        <v>79</v>
      </c>
      <c r="Y2845" s="63" t="str">
        <f>IFERROR(IF(VLOOKUP(X2845,Listor!$T$6:$U$7,2,FALSE)&lt;O2845,TRUE),"")</f>
        <v/>
      </c>
      <c r="Z2845" s="87"/>
      <c r="AA2845" s="104"/>
    </row>
    <row r="2846" spans="2:27" x14ac:dyDescent="0.25">
      <c r="B2846" s="68" t="s">
        <v>68</v>
      </c>
      <c r="C2846" s="80" t="str">
        <f>IFERROR(VLOOKUP(B2846,Listor!$A$6:$B$62,2,FALSE),"")</f>
        <v/>
      </c>
      <c r="D2846" s="80" t="str">
        <f>IFERROR(VLOOKUP(B2846,Listor!$A$6:$C$62,3,FALSE),"")</f>
        <v/>
      </c>
      <c r="E2846" s="110" t="s">
        <v>79</v>
      </c>
      <c r="F2846" s="66"/>
      <c r="G2846" s="35" t="str">
        <f>IFERROR(VLOOKUP(B2846,Listor!$A$6:$G$62,7,FALSE),"")</f>
        <v/>
      </c>
      <c r="H2846" s="63" t="str">
        <f>IFERROR(VLOOKUP(B2846,Listor!$N$6:$O$47,2,FALSE),"")</f>
        <v/>
      </c>
      <c r="I2846" s="63" t="str">
        <f t="shared" si="133"/>
        <v/>
      </c>
      <c r="J2846" s="96" t="str">
        <f>IFERROR(VLOOKUP(B2846,Listor!$N$6:$P$47,3,FALSE)*I2846,"")</f>
        <v/>
      </c>
      <c r="K2846" s="81"/>
      <c r="L2846" s="88" t="str">
        <f>IFERROR((VLOOKUP(B2846,Listor!$N$6:$P$47,3,FALSE)*Biologiska!K2846)+(VLOOKUP(B2846,Listor!$N$6:$Q$47,4,FALSE)),"")</f>
        <v/>
      </c>
      <c r="M2846" s="63" t="str">
        <f t="shared" si="134"/>
        <v/>
      </c>
      <c r="N2846" s="75"/>
      <c r="O2846" s="84" t="str">
        <f t="shared" si="135"/>
        <v/>
      </c>
      <c r="P2846" s="107"/>
      <c r="Q2846" s="87" t="s">
        <v>79</v>
      </c>
      <c r="R2846" s="87"/>
      <c r="S2846" s="87"/>
      <c r="T2846" s="87"/>
      <c r="U2846" s="87"/>
      <c r="V2846" s="86" t="s">
        <v>79</v>
      </c>
      <c r="W2846" s="75"/>
      <c r="X2846" s="102" t="s">
        <v>79</v>
      </c>
      <c r="Y2846" s="63" t="str">
        <f>IFERROR(IF(VLOOKUP(X2846,Listor!$T$6:$U$7,2,FALSE)&lt;O2846,TRUE),"")</f>
        <v/>
      </c>
      <c r="Z2846" s="87"/>
      <c r="AA2846" s="104"/>
    </row>
    <row r="2847" spans="2:27" x14ac:dyDescent="0.25">
      <c r="B2847" s="68" t="s">
        <v>68</v>
      </c>
      <c r="C2847" s="80" t="str">
        <f>IFERROR(VLOOKUP(B2847,Listor!$A$6:$B$62,2,FALSE),"")</f>
        <v/>
      </c>
      <c r="D2847" s="80" t="str">
        <f>IFERROR(VLOOKUP(B2847,Listor!$A$6:$C$62,3,FALSE),"")</f>
        <v/>
      </c>
      <c r="E2847" s="110" t="s">
        <v>79</v>
      </c>
      <c r="F2847" s="66"/>
      <c r="G2847" s="35" t="str">
        <f>IFERROR(VLOOKUP(B2847,Listor!$A$6:$G$62,7,FALSE),"")</f>
        <v/>
      </c>
      <c r="H2847" s="63" t="str">
        <f>IFERROR(VLOOKUP(B2847,Listor!$N$6:$O$47,2,FALSE),"")</f>
        <v/>
      </c>
      <c r="I2847" s="63" t="str">
        <f t="shared" si="133"/>
        <v/>
      </c>
      <c r="J2847" s="96" t="str">
        <f>IFERROR(VLOOKUP(B2847,Listor!$N$6:$P$47,3,FALSE)*I2847,"")</f>
        <v/>
      </c>
      <c r="K2847" s="81"/>
      <c r="L2847" s="88" t="str">
        <f>IFERROR((VLOOKUP(B2847,Listor!$N$6:$P$47,3,FALSE)*Biologiska!K2847)+(VLOOKUP(B2847,Listor!$N$6:$Q$47,4,FALSE)),"")</f>
        <v/>
      </c>
      <c r="M2847" s="63" t="str">
        <f t="shared" si="134"/>
        <v/>
      </c>
      <c r="N2847" s="75"/>
      <c r="O2847" s="84" t="str">
        <f t="shared" si="135"/>
        <v/>
      </c>
      <c r="P2847" s="107"/>
      <c r="Q2847" s="87" t="s">
        <v>79</v>
      </c>
      <c r="R2847" s="87"/>
      <c r="S2847" s="87"/>
      <c r="T2847" s="87"/>
      <c r="U2847" s="87"/>
      <c r="V2847" s="86" t="s">
        <v>79</v>
      </c>
      <c r="W2847" s="75"/>
      <c r="X2847" s="102" t="s">
        <v>79</v>
      </c>
      <c r="Y2847" s="63" t="str">
        <f>IFERROR(IF(VLOOKUP(X2847,Listor!$T$6:$U$7,2,FALSE)&lt;O2847,TRUE),"")</f>
        <v/>
      </c>
      <c r="Z2847" s="87"/>
      <c r="AA2847" s="104"/>
    </row>
    <row r="2848" spans="2:27" x14ac:dyDescent="0.25">
      <c r="B2848" s="68" t="s">
        <v>68</v>
      </c>
      <c r="C2848" s="80" t="str">
        <f>IFERROR(VLOOKUP(B2848,Listor!$A$6:$B$62,2,FALSE),"")</f>
        <v/>
      </c>
      <c r="D2848" s="80" t="str">
        <f>IFERROR(VLOOKUP(B2848,Listor!$A$6:$C$62,3,FALSE),"")</f>
        <v/>
      </c>
      <c r="E2848" s="110" t="s">
        <v>79</v>
      </c>
      <c r="F2848" s="66"/>
      <c r="G2848" s="35" t="str">
        <f>IFERROR(VLOOKUP(B2848,Listor!$A$6:$G$62,7,FALSE),"")</f>
        <v/>
      </c>
      <c r="H2848" s="63" t="str">
        <f>IFERROR(VLOOKUP(B2848,Listor!$N$6:$O$47,2,FALSE),"")</f>
        <v/>
      </c>
      <c r="I2848" s="63" t="str">
        <f t="shared" si="133"/>
        <v/>
      </c>
      <c r="J2848" s="96" t="str">
        <f>IFERROR(VLOOKUP(B2848,Listor!$N$6:$P$47,3,FALSE)*I2848,"")</f>
        <v/>
      </c>
      <c r="K2848" s="81"/>
      <c r="L2848" s="88" t="str">
        <f>IFERROR((VLOOKUP(B2848,Listor!$N$6:$P$47,3,FALSE)*Biologiska!K2848)+(VLOOKUP(B2848,Listor!$N$6:$Q$47,4,FALSE)),"")</f>
        <v/>
      </c>
      <c r="M2848" s="63" t="str">
        <f t="shared" si="134"/>
        <v/>
      </c>
      <c r="N2848" s="75"/>
      <c r="O2848" s="84" t="str">
        <f t="shared" si="135"/>
        <v/>
      </c>
      <c r="P2848" s="107"/>
      <c r="Q2848" s="87" t="s">
        <v>79</v>
      </c>
      <c r="R2848" s="87"/>
      <c r="S2848" s="87"/>
      <c r="T2848" s="87"/>
      <c r="U2848" s="87"/>
      <c r="V2848" s="86" t="s">
        <v>79</v>
      </c>
      <c r="W2848" s="75"/>
      <c r="X2848" s="102" t="s">
        <v>79</v>
      </c>
      <c r="Y2848" s="63" t="str">
        <f>IFERROR(IF(VLOOKUP(X2848,Listor!$T$6:$U$7,2,FALSE)&lt;O2848,TRUE),"")</f>
        <v/>
      </c>
      <c r="Z2848" s="87"/>
      <c r="AA2848" s="104"/>
    </row>
    <row r="2849" spans="2:27" x14ac:dyDescent="0.25">
      <c r="B2849" s="68" t="s">
        <v>68</v>
      </c>
      <c r="C2849" s="80" t="str">
        <f>IFERROR(VLOOKUP(B2849,Listor!$A$6:$B$62,2,FALSE),"")</f>
        <v/>
      </c>
      <c r="D2849" s="80" t="str">
        <f>IFERROR(VLOOKUP(B2849,Listor!$A$6:$C$62,3,FALSE),"")</f>
        <v/>
      </c>
      <c r="E2849" s="110" t="s">
        <v>79</v>
      </c>
      <c r="F2849" s="66"/>
      <c r="G2849" s="35" t="str">
        <f>IFERROR(VLOOKUP(B2849,Listor!$A$6:$G$62,7,FALSE),"")</f>
        <v/>
      </c>
      <c r="H2849" s="63" t="str">
        <f>IFERROR(VLOOKUP(B2849,Listor!$N$6:$O$47,2,FALSE),"")</f>
        <v/>
      </c>
      <c r="I2849" s="63" t="str">
        <f t="shared" si="133"/>
        <v/>
      </c>
      <c r="J2849" s="96" t="str">
        <f>IFERROR(VLOOKUP(B2849,Listor!$N$6:$P$47,3,FALSE)*I2849,"")</f>
        <v/>
      </c>
      <c r="K2849" s="81"/>
      <c r="L2849" s="88" t="str">
        <f>IFERROR((VLOOKUP(B2849,Listor!$N$6:$P$47,3,FALSE)*Biologiska!K2849)+(VLOOKUP(B2849,Listor!$N$6:$Q$47,4,FALSE)),"")</f>
        <v/>
      </c>
      <c r="M2849" s="63" t="str">
        <f t="shared" si="134"/>
        <v/>
      </c>
      <c r="N2849" s="75"/>
      <c r="O2849" s="84" t="str">
        <f t="shared" si="135"/>
        <v/>
      </c>
      <c r="P2849" s="107"/>
      <c r="Q2849" s="87" t="s">
        <v>79</v>
      </c>
      <c r="R2849" s="87"/>
      <c r="S2849" s="87"/>
      <c r="T2849" s="87"/>
      <c r="U2849" s="87"/>
      <c r="V2849" s="86" t="s">
        <v>79</v>
      </c>
      <c r="W2849" s="75"/>
      <c r="X2849" s="102" t="s">
        <v>79</v>
      </c>
      <c r="Y2849" s="63" t="str">
        <f>IFERROR(IF(VLOOKUP(X2849,Listor!$T$6:$U$7,2,FALSE)&lt;O2849,TRUE),"")</f>
        <v/>
      </c>
      <c r="Z2849" s="87"/>
      <c r="AA2849" s="104"/>
    </row>
    <row r="2850" spans="2:27" x14ac:dyDescent="0.25">
      <c r="B2850" s="68" t="s">
        <v>68</v>
      </c>
      <c r="C2850" s="80" t="str">
        <f>IFERROR(VLOOKUP(B2850,Listor!$A$6:$B$62,2,FALSE),"")</f>
        <v/>
      </c>
      <c r="D2850" s="80" t="str">
        <f>IFERROR(VLOOKUP(B2850,Listor!$A$6:$C$62,3,FALSE),"")</f>
        <v/>
      </c>
      <c r="E2850" s="110" t="s">
        <v>79</v>
      </c>
      <c r="F2850" s="66"/>
      <c r="G2850" s="35" t="str">
        <f>IFERROR(VLOOKUP(B2850,Listor!$A$6:$G$62,7,FALSE),"")</f>
        <v/>
      </c>
      <c r="H2850" s="63" t="str">
        <f>IFERROR(VLOOKUP(B2850,Listor!$N$6:$O$47,2,FALSE),"")</f>
        <v/>
      </c>
      <c r="I2850" s="63" t="str">
        <f t="shared" si="133"/>
        <v/>
      </c>
      <c r="J2850" s="96" t="str">
        <f>IFERROR(VLOOKUP(B2850,Listor!$N$6:$P$47,3,FALSE)*I2850,"")</f>
        <v/>
      </c>
      <c r="K2850" s="81"/>
      <c r="L2850" s="88" t="str">
        <f>IFERROR((VLOOKUP(B2850,Listor!$N$6:$P$47,3,FALSE)*Biologiska!K2850)+(VLOOKUP(B2850,Listor!$N$6:$Q$47,4,FALSE)),"")</f>
        <v/>
      </c>
      <c r="M2850" s="63" t="str">
        <f t="shared" si="134"/>
        <v/>
      </c>
      <c r="N2850" s="75"/>
      <c r="O2850" s="84" t="str">
        <f t="shared" si="135"/>
        <v/>
      </c>
      <c r="P2850" s="107"/>
      <c r="Q2850" s="87" t="s">
        <v>79</v>
      </c>
      <c r="R2850" s="87"/>
      <c r="S2850" s="87"/>
      <c r="T2850" s="87"/>
      <c r="U2850" s="87"/>
      <c r="V2850" s="86" t="s">
        <v>79</v>
      </c>
      <c r="W2850" s="75"/>
      <c r="X2850" s="102" t="s">
        <v>79</v>
      </c>
      <c r="Y2850" s="63" t="str">
        <f>IFERROR(IF(VLOOKUP(X2850,Listor!$T$6:$U$7,2,FALSE)&lt;O2850,TRUE),"")</f>
        <v/>
      </c>
      <c r="Z2850" s="87"/>
      <c r="AA2850" s="104"/>
    </row>
    <row r="2851" spans="2:27" x14ac:dyDescent="0.25">
      <c r="B2851" s="68" t="s">
        <v>68</v>
      </c>
      <c r="C2851" s="80" t="str">
        <f>IFERROR(VLOOKUP(B2851,Listor!$A$6:$B$62,2,FALSE),"")</f>
        <v/>
      </c>
      <c r="D2851" s="80" t="str">
        <f>IFERROR(VLOOKUP(B2851,Listor!$A$6:$C$62,3,FALSE),"")</f>
        <v/>
      </c>
      <c r="E2851" s="110" t="s">
        <v>79</v>
      </c>
      <c r="F2851" s="66"/>
      <c r="G2851" s="35" t="str">
        <f>IFERROR(VLOOKUP(B2851,Listor!$A$6:$G$62,7,FALSE),"")</f>
        <v/>
      </c>
      <c r="H2851" s="63" t="str">
        <f>IFERROR(VLOOKUP(B2851,Listor!$N$6:$O$47,2,FALSE),"")</f>
        <v/>
      </c>
      <c r="I2851" s="63" t="str">
        <f t="shared" si="133"/>
        <v/>
      </c>
      <c r="J2851" s="96" t="str">
        <f>IFERROR(VLOOKUP(B2851,Listor!$N$6:$P$47,3,FALSE)*I2851,"")</f>
        <v/>
      </c>
      <c r="K2851" s="81"/>
      <c r="L2851" s="88" t="str">
        <f>IFERROR((VLOOKUP(B2851,Listor!$N$6:$P$47,3,FALSE)*Biologiska!K2851)+(VLOOKUP(B2851,Listor!$N$6:$Q$47,4,FALSE)),"")</f>
        <v/>
      </c>
      <c r="M2851" s="63" t="str">
        <f t="shared" si="134"/>
        <v/>
      </c>
      <c r="N2851" s="75"/>
      <c r="O2851" s="84" t="str">
        <f t="shared" si="135"/>
        <v/>
      </c>
      <c r="P2851" s="107"/>
      <c r="Q2851" s="87" t="s">
        <v>79</v>
      </c>
      <c r="R2851" s="87"/>
      <c r="S2851" s="87"/>
      <c r="T2851" s="87"/>
      <c r="U2851" s="87"/>
      <c r="V2851" s="86" t="s">
        <v>79</v>
      </c>
      <c r="W2851" s="75"/>
      <c r="X2851" s="102" t="s">
        <v>79</v>
      </c>
      <c r="Y2851" s="63" t="str">
        <f>IFERROR(IF(VLOOKUP(X2851,Listor!$T$6:$U$7,2,FALSE)&lt;O2851,TRUE),"")</f>
        <v/>
      </c>
      <c r="Z2851" s="87"/>
      <c r="AA2851" s="104"/>
    </row>
    <row r="2852" spans="2:27" x14ac:dyDescent="0.25">
      <c r="B2852" s="68" t="s">
        <v>68</v>
      </c>
      <c r="C2852" s="80" t="str">
        <f>IFERROR(VLOOKUP(B2852,Listor!$A$6:$B$62,2,FALSE),"")</f>
        <v/>
      </c>
      <c r="D2852" s="80" t="str">
        <f>IFERROR(VLOOKUP(B2852,Listor!$A$6:$C$62,3,FALSE),"")</f>
        <v/>
      </c>
      <c r="E2852" s="110" t="s">
        <v>79</v>
      </c>
      <c r="F2852" s="66"/>
      <c r="G2852" s="35" t="str">
        <f>IFERROR(VLOOKUP(B2852,Listor!$A$6:$G$62,7,FALSE),"")</f>
        <v/>
      </c>
      <c r="H2852" s="63" t="str">
        <f>IFERROR(VLOOKUP(B2852,Listor!$N$6:$O$47,2,FALSE),"")</f>
        <v/>
      </c>
      <c r="I2852" s="63" t="str">
        <f t="shared" si="133"/>
        <v/>
      </c>
      <c r="J2852" s="96" t="str">
        <f>IFERROR(VLOOKUP(B2852,Listor!$N$6:$P$47,3,FALSE)*I2852,"")</f>
        <v/>
      </c>
      <c r="K2852" s="81"/>
      <c r="L2852" s="88" t="str">
        <f>IFERROR((VLOOKUP(B2852,Listor!$N$6:$P$47,3,FALSE)*Biologiska!K2852)+(VLOOKUP(B2852,Listor!$N$6:$Q$47,4,FALSE)),"")</f>
        <v/>
      </c>
      <c r="M2852" s="63" t="str">
        <f t="shared" si="134"/>
        <v/>
      </c>
      <c r="N2852" s="75"/>
      <c r="O2852" s="84" t="str">
        <f t="shared" si="135"/>
        <v/>
      </c>
      <c r="P2852" s="107"/>
      <c r="Q2852" s="87" t="s">
        <v>79</v>
      </c>
      <c r="R2852" s="87"/>
      <c r="S2852" s="87"/>
      <c r="T2852" s="87"/>
      <c r="U2852" s="87"/>
      <c r="V2852" s="86" t="s">
        <v>79</v>
      </c>
      <c r="W2852" s="75"/>
      <c r="X2852" s="102" t="s">
        <v>79</v>
      </c>
      <c r="Y2852" s="63" t="str">
        <f>IFERROR(IF(VLOOKUP(X2852,Listor!$T$6:$U$7,2,FALSE)&lt;O2852,TRUE),"")</f>
        <v/>
      </c>
      <c r="Z2852" s="87"/>
      <c r="AA2852" s="104"/>
    </row>
    <row r="2853" spans="2:27" x14ac:dyDescent="0.25">
      <c r="B2853" s="68" t="s">
        <v>68</v>
      </c>
      <c r="C2853" s="80" t="str">
        <f>IFERROR(VLOOKUP(B2853,Listor!$A$6:$B$62,2,FALSE),"")</f>
        <v/>
      </c>
      <c r="D2853" s="80" t="str">
        <f>IFERROR(VLOOKUP(B2853,Listor!$A$6:$C$62,3,FALSE),"")</f>
        <v/>
      </c>
      <c r="E2853" s="110" t="s">
        <v>79</v>
      </c>
      <c r="F2853" s="66"/>
      <c r="G2853" s="35" t="str">
        <f>IFERROR(VLOOKUP(B2853,Listor!$A$6:$G$62,7,FALSE),"")</f>
        <v/>
      </c>
      <c r="H2853" s="63" t="str">
        <f>IFERROR(VLOOKUP(B2853,Listor!$N$6:$O$47,2,FALSE),"")</f>
        <v/>
      </c>
      <c r="I2853" s="63" t="str">
        <f t="shared" si="133"/>
        <v/>
      </c>
      <c r="J2853" s="96" t="str">
        <f>IFERROR(VLOOKUP(B2853,Listor!$N$6:$P$47,3,FALSE)*I2853,"")</f>
        <v/>
      </c>
      <c r="K2853" s="81"/>
      <c r="L2853" s="88" t="str">
        <f>IFERROR((VLOOKUP(B2853,Listor!$N$6:$P$47,3,FALSE)*Biologiska!K2853)+(VLOOKUP(B2853,Listor!$N$6:$Q$47,4,FALSE)),"")</f>
        <v/>
      </c>
      <c r="M2853" s="63" t="str">
        <f t="shared" si="134"/>
        <v/>
      </c>
      <c r="N2853" s="75"/>
      <c r="O2853" s="84" t="str">
        <f t="shared" si="135"/>
        <v/>
      </c>
      <c r="P2853" s="107"/>
      <c r="Q2853" s="87" t="s">
        <v>79</v>
      </c>
      <c r="R2853" s="87"/>
      <c r="S2853" s="87"/>
      <c r="T2853" s="87"/>
      <c r="U2853" s="87"/>
      <c r="V2853" s="86" t="s">
        <v>79</v>
      </c>
      <c r="W2853" s="75"/>
      <c r="X2853" s="102" t="s">
        <v>79</v>
      </c>
      <c r="Y2853" s="63" t="str">
        <f>IFERROR(IF(VLOOKUP(X2853,Listor!$T$6:$U$7,2,FALSE)&lt;O2853,TRUE),"")</f>
        <v/>
      </c>
      <c r="Z2853" s="87"/>
      <c r="AA2853" s="104"/>
    </row>
    <row r="2854" spans="2:27" x14ac:dyDescent="0.25">
      <c r="B2854" s="68" t="s">
        <v>68</v>
      </c>
      <c r="C2854" s="80" t="str">
        <f>IFERROR(VLOOKUP(B2854,Listor!$A$6:$B$62,2,FALSE),"")</f>
        <v/>
      </c>
      <c r="D2854" s="80" t="str">
        <f>IFERROR(VLOOKUP(B2854,Listor!$A$6:$C$62,3,FALSE),"")</f>
        <v/>
      </c>
      <c r="E2854" s="110" t="s">
        <v>79</v>
      </c>
      <c r="F2854" s="66"/>
      <c r="G2854" s="35" t="str">
        <f>IFERROR(VLOOKUP(B2854,Listor!$A$6:$G$62,7,FALSE),"")</f>
        <v/>
      </c>
      <c r="H2854" s="63" t="str">
        <f>IFERROR(VLOOKUP(B2854,Listor!$N$6:$O$47,2,FALSE),"")</f>
        <v/>
      </c>
      <c r="I2854" s="63" t="str">
        <f t="shared" si="133"/>
        <v/>
      </c>
      <c r="J2854" s="96" t="str">
        <f>IFERROR(VLOOKUP(B2854,Listor!$N$6:$P$47,3,FALSE)*I2854,"")</f>
        <v/>
      </c>
      <c r="K2854" s="81"/>
      <c r="L2854" s="88" t="str">
        <f>IFERROR((VLOOKUP(B2854,Listor!$N$6:$P$47,3,FALSE)*Biologiska!K2854)+(VLOOKUP(B2854,Listor!$N$6:$Q$47,4,FALSE)),"")</f>
        <v/>
      </c>
      <c r="M2854" s="63" t="str">
        <f t="shared" si="134"/>
        <v/>
      </c>
      <c r="N2854" s="75"/>
      <c r="O2854" s="84" t="str">
        <f t="shared" si="135"/>
        <v/>
      </c>
      <c r="P2854" s="107"/>
      <c r="Q2854" s="87" t="s">
        <v>79</v>
      </c>
      <c r="R2854" s="87"/>
      <c r="S2854" s="87"/>
      <c r="T2854" s="87"/>
      <c r="U2854" s="87"/>
      <c r="V2854" s="86" t="s">
        <v>79</v>
      </c>
      <c r="W2854" s="75"/>
      <c r="X2854" s="102" t="s">
        <v>79</v>
      </c>
      <c r="Y2854" s="63" t="str">
        <f>IFERROR(IF(VLOOKUP(X2854,Listor!$T$6:$U$7,2,FALSE)&lt;O2854,TRUE),"")</f>
        <v/>
      </c>
      <c r="Z2854" s="87"/>
      <c r="AA2854" s="104"/>
    </row>
    <row r="2855" spans="2:27" x14ac:dyDescent="0.25">
      <c r="B2855" s="68" t="s">
        <v>68</v>
      </c>
      <c r="C2855" s="80" t="str">
        <f>IFERROR(VLOOKUP(B2855,Listor!$A$6:$B$62,2,FALSE),"")</f>
        <v/>
      </c>
      <c r="D2855" s="80" t="str">
        <f>IFERROR(VLOOKUP(B2855,Listor!$A$6:$C$62,3,FALSE),"")</f>
        <v/>
      </c>
      <c r="E2855" s="110" t="s">
        <v>79</v>
      </c>
      <c r="F2855" s="66"/>
      <c r="G2855" s="35" t="str">
        <f>IFERROR(VLOOKUP(B2855,Listor!$A$6:$G$62,7,FALSE),"")</f>
        <v/>
      </c>
      <c r="H2855" s="63" t="str">
        <f>IFERROR(VLOOKUP(B2855,Listor!$N$6:$O$47,2,FALSE),"")</f>
        <v/>
      </c>
      <c r="I2855" s="63" t="str">
        <f t="shared" si="133"/>
        <v/>
      </c>
      <c r="J2855" s="96" t="str">
        <f>IFERROR(VLOOKUP(B2855,Listor!$N$6:$P$47,3,FALSE)*I2855,"")</f>
        <v/>
      </c>
      <c r="K2855" s="81"/>
      <c r="L2855" s="88" t="str">
        <f>IFERROR((VLOOKUP(B2855,Listor!$N$6:$P$47,3,FALSE)*Biologiska!K2855)+(VLOOKUP(B2855,Listor!$N$6:$Q$47,4,FALSE)),"")</f>
        <v/>
      </c>
      <c r="M2855" s="63" t="str">
        <f t="shared" si="134"/>
        <v/>
      </c>
      <c r="N2855" s="75"/>
      <c r="O2855" s="84" t="str">
        <f t="shared" si="135"/>
        <v/>
      </c>
      <c r="P2855" s="107"/>
      <c r="Q2855" s="87" t="s">
        <v>79</v>
      </c>
      <c r="R2855" s="87"/>
      <c r="S2855" s="87"/>
      <c r="T2855" s="87"/>
      <c r="U2855" s="87"/>
      <c r="V2855" s="86" t="s">
        <v>79</v>
      </c>
      <c r="W2855" s="75"/>
      <c r="X2855" s="102" t="s">
        <v>79</v>
      </c>
      <c r="Y2855" s="63" t="str">
        <f>IFERROR(IF(VLOOKUP(X2855,Listor!$T$6:$U$7,2,FALSE)&lt;O2855,TRUE),"")</f>
        <v/>
      </c>
      <c r="Z2855" s="87"/>
      <c r="AA2855" s="104"/>
    </row>
    <row r="2856" spans="2:27" x14ac:dyDescent="0.25">
      <c r="B2856" s="68" t="s">
        <v>68</v>
      </c>
      <c r="C2856" s="80" t="str">
        <f>IFERROR(VLOOKUP(B2856,Listor!$A$6:$B$62,2,FALSE),"")</f>
        <v/>
      </c>
      <c r="D2856" s="80" t="str">
        <f>IFERROR(VLOOKUP(B2856,Listor!$A$6:$C$62,3,FALSE),"")</f>
        <v/>
      </c>
      <c r="E2856" s="110" t="s">
        <v>79</v>
      </c>
      <c r="F2856" s="66"/>
      <c r="G2856" s="35" t="str">
        <f>IFERROR(VLOOKUP(B2856,Listor!$A$6:$G$62,7,FALSE),"")</f>
        <v/>
      </c>
      <c r="H2856" s="63" t="str">
        <f>IFERROR(VLOOKUP(B2856,Listor!$N$6:$O$47,2,FALSE),"")</f>
        <v/>
      </c>
      <c r="I2856" s="63" t="str">
        <f t="shared" si="133"/>
        <v/>
      </c>
      <c r="J2856" s="96" t="str">
        <f>IFERROR(VLOOKUP(B2856,Listor!$N$6:$P$47,3,FALSE)*I2856,"")</f>
        <v/>
      </c>
      <c r="K2856" s="81"/>
      <c r="L2856" s="88" t="str">
        <f>IFERROR((VLOOKUP(B2856,Listor!$N$6:$P$47,3,FALSE)*Biologiska!K2856)+(VLOOKUP(B2856,Listor!$N$6:$Q$47,4,FALSE)),"")</f>
        <v/>
      </c>
      <c r="M2856" s="63" t="str">
        <f t="shared" si="134"/>
        <v/>
      </c>
      <c r="N2856" s="75"/>
      <c r="O2856" s="84" t="str">
        <f t="shared" si="135"/>
        <v/>
      </c>
      <c r="P2856" s="107"/>
      <c r="Q2856" s="87" t="s">
        <v>79</v>
      </c>
      <c r="R2856" s="87"/>
      <c r="S2856" s="87"/>
      <c r="T2856" s="87"/>
      <c r="U2856" s="87"/>
      <c r="V2856" s="86" t="s">
        <v>79</v>
      </c>
      <c r="W2856" s="75"/>
      <c r="X2856" s="102" t="s">
        <v>79</v>
      </c>
      <c r="Y2856" s="63" t="str">
        <f>IFERROR(IF(VLOOKUP(X2856,Listor!$T$6:$U$7,2,FALSE)&lt;O2856,TRUE),"")</f>
        <v/>
      </c>
      <c r="Z2856" s="87"/>
      <c r="AA2856" s="104"/>
    </row>
    <row r="2857" spans="2:27" x14ac:dyDescent="0.25">
      <c r="B2857" s="68" t="s">
        <v>68</v>
      </c>
      <c r="C2857" s="80" t="str">
        <f>IFERROR(VLOOKUP(B2857,Listor!$A$6:$B$62,2,FALSE),"")</f>
        <v/>
      </c>
      <c r="D2857" s="80" t="str">
        <f>IFERROR(VLOOKUP(B2857,Listor!$A$6:$C$62,3,FALSE),"")</f>
        <v/>
      </c>
      <c r="E2857" s="110" t="s">
        <v>79</v>
      </c>
      <c r="F2857" s="66"/>
      <c r="G2857" s="35" t="str">
        <f>IFERROR(VLOOKUP(B2857,Listor!$A$6:$G$62,7,FALSE),"")</f>
        <v/>
      </c>
      <c r="H2857" s="63" t="str">
        <f>IFERROR(VLOOKUP(B2857,Listor!$N$6:$O$47,2,FALSE),"")</f>
        <v/>
      </c>
      <c r="I2857" s="63" t="str">
        <f t="shared" ref="I2857:I2920" si="136">IFERROR(F2857*H2857,"")</f>
        <v/>
      </c>
      <c r="J2857" s="96" t="str">
        <f>IFERROR(VLOOKUP(B2857,Listor!$N$6:$P$47,3,FALSE)*I2857,"")</f>
        <v/>
      </c>
      <c r="K2857" s="81"/>
      <c r="L2857" s="88" t="str">
        <f>IFERROR((VLOOKUP(B2857,Listor!$N$6:$P$47,3,FALSE)*Biologiska!K2857)+(VLOOKUP(B2857,Listor!$N$6:$Q$47,4,FALSE)),"")</f>
        <v/>
      </c>
      <c r="M2857" s="63" t="str">
        <f t="shared" ref="M2857:M2920" si="137">IFERROR(I2857*L2857,"")</f>
        <v/>
      </c>
      <c r="N2857" s="75"/>
      <c r="O2857" s="84" t="str">
        <f t="shared" ref="O2857:O2920" si="138">IF(ISBLANK(K2857),"",IFERROR(((83.8-K2857)/83.8)*100,""))</f>
        <v/>
      </c>
      <c r="P2857" s="107"/>
      <c r="Q2857" s="87" t="s">
        <v>79</v>
      </c>
      <c r="R2857" s="87"/>
      <c r="S2857" s="87"/>
      <c r="T2857" s="87"/>
      <c r="U2857" s="87"/>
      <c r="V2857" s="86" t="s">
        <v>79</v>
      </c>
      <c r="W2857" s="75"/>
      <c r="X2857" s="102" t="s">
        <v>79</v>
      </c>
      <c r="Y2857" s="63" t="str">
        <f>IFERROR(IF(VLOOKUP(X2857,Listor!$T$6:$U$7,2,FALSE)&lt;O2857,TRUE),"")</f>
        <v/>
      </c>
      <c r="Z2857" s="87"/>
      <c r="AA2857" s="104"/>
    </row>
    <row r="2858" spans="2:27" x14ac:dyDescent="0.25">
      <c r="B2858" s="68" t="s">
        <v>68</v>
      </c>
      <c r="C2858" s="80" t="str">
        <f>IFERROR(VLOOKUP(B2858,Listor!$A$6:$B$62,2,FALSE),"")</f>
        <v/>
      </c>
      <c r="D2858" s="80" t="str">
        <f>IFERROR(VLOOKUP(B2858,Listor!$A$6:$C$62,3,FALSE),"")</f>
        <v/>
      </c>
      <c r="E2858" s="110" t="s">
        <v>79</v>
      </c>
      <c r="F2858" s="66"/>
      <c r="G2858" s="35" t="str">
        <f>IFERROR(VLOOKUP(B2858,Listor!$A$6:$G$62,7,FALSE),"")</f>
        <v/>
      </c>
      <c r="H2858" s="63" t="str">
        <f>IFERROR(VLOOKUP(B2858,Listor!$N$6:$O$47,2,FALSE),"")</f>
        <v/>
      </c>
      <c r="I2858" s="63" t="str">
        <f t="shared" si="136"/>
        <v/>
      </c>
      <c r="J2858" s="96" t="str">
        <f>IFERROR(VLOOKUP(B2858,Listor!$N$6:$P$47,3,FALSE)*I2858,"")</f>
        <v/>
      </c>
      <c r="K2858" s="81"/>
      <c r="L2858" s="88" t="str">
        <f>IFERROR((VLOOKUP(B2858,Listor!$N$6:$P$47,3,FALSE)*Biologiska!K2858)+(VLOOKUP(B2858,Listor!$N$6:$Q$47,4,FALSE)),"")</f>
        <v/>
      </c>
      <c r="M2858" s="63" t="str">
        <f t="shared" si="137"/>
        <v/>
      </c>
      <c r="N2858" s="75"/>
      <c r="O2858" s="84" t="str">
        <f t="shared" si="138"/>
        <v/>
      </c>
      <c r="P2858" s="107"/>
      <c r="Q2858" s="87" t="s">
        <v>79</v>
      </c>
      <c r="R2858" s="87"/>
      <c r="S2858" s="87"/>
      <c r="T2858" s="87"/>
      <c r="U2858" s="87"/>
      <c r="V2858" s="86" t="s">
        <v>79</v>
      </c>
      <c r="W2858" s="75"/>
      <c r="X2858" s="102" t="s">
        <v>79</v>
      </c>
      <c r="Y2858" s="63" t="str">
        <f>IFERROR(IF(VLOOKUP(X2858,Listor!$T$6:$U$7,2,FALSE)&lt;O2858,TRUE),"")</f>
        <v/>
      </c>
      <c r="Z2858" s="87"/>
      <c r="AA2858" s="104"/>
    </row>
    <row r="2859" spans="2:27" x14ac:dyDescent="0.25">
      <c r="B2859" s="68" t="s">
        <v>68</v>
      </c>
      <c r="C2859" s="80" t="str">
        <f>IFERROR(VLOOKUP(B2859,Listor!$A$6:$B$62,2,FALSE),"")</f>
        <v/>
      </c>
      <c r="D2859" s="80" t="str">
        <f>IFERROR(VLOOKUP(B2859,Listor!$A$6:$C$62,3,FALSE),"")</f>
        <v/>
      </c>
      <c r="E2859" s="110" t="s">
        <v>79</v>
      </c>
      <c r="F2859" s="66"/>
      <c r="G2859" s="35" t="str">
        <f>IFERROR(VLOOKUP(B2859,Listor!$A$6:$G$62,7,FALSE),"")</f>
        <v/>
      </c>
      <c r="H2859" s="63" t="str">
        <f>IFERROR(VLOOKUP(B2859,Listor!$N$6:$O$47,2,FALSE),"")</f>
        <v/>
      </c>
      <c r="I2859" s="63" t="str">
        <f t="shared" si="136"/>
        <v/>
      </c>
      <c r="J2859" s="96" t="str">
        <f>IFERROR(VLOOKUP(B2859,Listor!$N$6:$P$47,3,FALSE)*I2859,"")</f>
        <v/>
      </c>
      <c r="K2859" s="81"/>
      <c r="L2859" s="88" t="str">
        <f>IFERROR((VLOOKUP(B2859,Listor!$N$6:$P$47,3,FALSE)*Biologiska!K2859)+(VLOOKUP(B2859,Listor!$N$6:$Q$47,4,FALSE)),"")</f>
        <v/>
      </c>
      <c r="M2859" s="63" t="str">
        <f t="shared" si="137"/>
        <v/>
      </c>
      <c r="N2859" s="75"/>
      <c r="O2859" s="84" t="str">
        <f t="shared" si="138"/>
        <v/>
      </c>
      <c r="P2859" s="107"/>
      <c r="Q2859" s="87" t="s">
        <v>79</v>
      </c>
      <c r="R2859" s="87"/>
      <c r="S2859" s="87"/>
      <c r="T2859" s="87"/>
      <c r="U2859" s="87"/>
      <c r="V2859" s="86" t="s">
        <v>79</v>
      </c>
      <c r="W2859" s="75"/>
      <c r="X2859" s="102" t="s">
        <v>79</v>
      </c>
      <c r="Y2859" s="63" t="str">
        <f>IFERROR(IF(VLOOKUP(X2859,Listor!$T$6:$U$7,2,FALSE)&lt;O2859,TRUE),"")</f>
        <v/>
      </c>
      <c r="Z2859" s="87"/>
      <c r="AA2859" s="104"/>
    </row>
    <row r="2860" spans="2:27" x14ac:dyDescent="0.25">
      <c r="B2860" s="68" t="s">
        <v>68</v>
      </c>
      <c r="C2860" s="80" t="str">
        <f>IFERROR(VLOOKUP(B2860,Listor!$A$6:$B$62,2,FALSE),"")</f>
        <v/>
      </c>
      <c r="D2860" s="80" t="str">
        <f>IFERROR(VLOOKUP(B2860,Listor!$A$6:$C$62,3,FALSE),"")</f>
        <v/>
      </c>
      <c r="E2860" s="110" t="s">
        <v>79</v>
      </c>
      <c r="F2860" s="66"/>
      <c r="G2860" s="35" t="str">
        <f>IFERROR(VLOOKUP(B2860,Listor!$A$6:$G$62,7,FALSE),"")</f>
        <v/>
      </c>
      <c r="H2860" s="63" t="str">
        <f>IFERROR(VLOOKUP(B2860,Listor!$N$6:$O$47,2,FALSE),"")</f>
        <v/>
      </c>
      <c r="I2860" s="63" t="str">
        <f t="shared" si="136"/>
        <v/>
      </c>
      <c r="J2860" s="96" t="str">
        <f>IFERROR(VLOOKUP(B2860,Listor!$N$6:$P$47,3,FALSE)*I2860,"")</f>
        <v/>
      </c>
      <c r="K2860" s="81"/>
      <c r="L2860" s="88" t="str">
        <f>IFERROR((VLOOKUP(B2860,Listor!$N$6:$P$47,3,FALSE)*Biologiska!K2860)+(VLOOKUP(B2860,Listor!$N$6:$Q$47,4,FALSE)),"")</f>
        <v/>
      </c>
      <c r="M2860" s="63" t="str">
        <f t="shared" si="137"/>
        <v/>
      </c>
      <c r="N2860" s="75"/>
      <c r="O2860" s="84" t="str">
        <f t="shared" si="138"/>
        <v/>
      </c>
      <c r="P2860" s="107"/>
      <c r="Q2860" s="87" t="s">
        <v>79</v>
      </c>
      <c r="R2860" s="87"/>
      <c r="S2860" s="87"/>
      <c r="T2860" s="87"/>
      <c r="U2860" s="87"/>
      <c r="V2860" s="86" t="s">
        <v>79</v>
      </c>
      <c r="W2860" s="75"/>
      <c r="X2860" s="102" t="s">
        <v>79</v>
      </c>
      <c r="Y2860" s="63" t="str">
        <f>IFERROR(IF(VLOOKUP(X2860,Listor!$T$6:$U$7,2,FALSE)&lt;O2860,TRUE),"")</f>
        <v/>
      </c>
      <c r="Z2860" s="87"/>
      <c r="AA2860" s="104"/>
    </row>
    <row r="2861" spans="2:27" x14ac:dyDescent="0.25">
      <c r="B2861" s="68" t="s">
        <v>68</v>
      </c>
      <c r="C2861" s="80" t="str">
        <f>IFERROR(VLOOKUP(B2861,Listor!$A$6:$B$62,2,FALSE),"")</f>
        <v/>
      </c>
      <c r="D2861" s="80" t="str">
        <f>IFERROR(VLOOKUP(B2861,Listor!$A$6:$C$62,3,FALSE),"")</f>
        <v/>
      </c>
      <c r="E2861" s="110" t="s">
        <v>79</v>
      </c>
      <c r="F2861" s="66"/>
      <c r="G2861" s="35" t="str">
        <f>IFERROR(VLOOKUP(B2861,Listor!$A$6:$G$62,7,FALSE),"")</f>
        <v/>
      </c>
      <c r="H2861" s="63" t="str">
        <f>IFERROR(VLOOKUP(B2861,Listor!$N$6:$O$47,2,FALSE),"")</f>
        <v/>
      </c>
      <c r="I2861" s="63" t="str">
        <f t="shared" si="136"/>
        <v/>
      </c>
      <c r="J2861" s="96" t="str">
        <f>IFERROR(VLOOKUP(B2861,Listor!$N$6:$P$47,3,FALSE)*I2861,"")</f>
        <v/>
      </c>
      <c r="K2861" s="81"/>
      <c r="L2861" s="88" t="str">
        <f>IFERROR((VLOOKUP(B2861,Listor!$N$6:$P$47,3,FALSE)*Biologiska!K2861)+(VLOOKUP(B2861,Listor!$N$6:$Q$47,4,FALSE)),"")</f>
        <v/>
      </c>
      <c r="M2861" s="63" t="str">
        <f t="shared" si="137"/>
        <v/>
      </c>
      <c r="N2861" s="75"/>
      <c r="O2861" s="84" t="str">
        <f t="shared" si="138"/>
        <v/>
      </c>
      <c r="P2861" s="107"/>
      <c r="Q2861" s="87" t="s">
        <v>79</v>
      </c>
      <c r="R2861" s="87"/>
      <c r="S2861" s="87"/>
      <c r="T2861" s="87"/>
      <c r="U2861" s="87"/>
      <c r="V2861" s="86" t="s">
        <v>79</v>
      </c>
      <c r="W2861" s="75"/>
      <c r="X2861" s="102" t="s">
        <v>79</v>
      </c>
      <c r="Y2861" s="63" t="str">
        <f>IFERROR(IF(VLOOKUP(X2861,Listor!$T$6:$U$7,2,FALSE)&lt;O2861,TRUE),"")</f>
        <v/>
      </c>
      <c r="Z2861" s="87"/>
      <c r="AA2861" s="104"/>
    </row>
    <row r="2862" spans="2:27" x14ac:dyDescent="0.25">
      <c r="B2862" s="68" t="s">
        <v>68</v>
      </c>
      <c r="C2862" s="80" t="str">
        <f>IFERROR(VLOOKUP(B2862,Listor!$A$6:$B$62,2,FALSE),"")</f>
        <v/>
      </c>
      <c r="D2862" s="80" t="str">
        <f>IFERROR(VLOOKUP(B2862,Listor!$A$6:$C$62,3,FALSE),"")</f>
        <v/>
      </c>
      <c r="E2862" s="110" t="s">
        <v>79</v>
      </c>
      <c r="F2862" s="66"/>
      <c r="G2862" s="35" t="str">
        <f>IFERROR(VLOOKUP(B2862,Listor!$A$6:$G$62,7,FALSE),"")</f>
        <v/>
      </c>
      <c r="H2862" s="63" t="str">
        <f>IFERROR(VLOOKUP(B2862,Listor!$N$6:$O$47,2,FALSE),"")</f>
        <v/>
      </c>
      <c r="I2862" s="63" t="str">
        <f t="shared" si="136"/>
        <v/>
      </c>
      <c r="J2862" s="96" t="str">
        <f>IFERROR(VLOOKUP(B2862,Listor!$N$6:$P$47,3,FALSE)*I2862,"")</f>
        <v/>
      </c>
      <c r="K2862" s="81"/>
      <c r="L2862" s="88" t="str">
        <f>IFERROR((VLOOKUP(B2862,Listor!$N$6:$P$47,3,FALSE)*Biologiska!K2862)+(VLOOKUP(B2862,Listor!$N$6:$Q$47,4,FALSE)),"")</f>
        <v/>
      </c>
      <c r="M2862" s="63" t="str">
        <f t="shared" si="137"/>
        <v/>
      </c>
      <c r="N2862" s="75"/>
      <c r="O2862" s="84" t="str">
        <f t="shared" si="138"/>
        <v/>
      </c>
      <c r="P2862" s="107"/>
      <c r="Q2862" s="87" t="s">
        <v>79</v>
      </c>
      <c r="R2862" s="87"/>
      <c r="S2862" s="87"/>
      <c r="T2862" s="87"/>
      <c r="U2862" s="87"/>
      <c r="V2862" s="86" t="s">
        <v>79</v>
      </c>
      <c r="W2862" s="75"/>
      <c r="X2862" s="102" t="s">
        <v>79</v>
      </c>
      <c r="Y2862" s="63" t="str">
        <f>IFERROR(IF(VLOOKUP(X2862,Listor!$T$6:$U$7,2,FALSE)&lt;O2862,TRUE),"")</f>
        <v/>
      </c>
      <c r="Z2862" s="87"/>
      <c r="AA2862" s="104"/>
    </row>
    <row r="2863" spans="2:27" x14ac:dyDescent="0.25">
      <c r="B2863" s="68" t="s">
        <v>68</v>
      </c>
      <c r="C2863" s="80" t="str">
        <f>IFERROR(VLOOKUP(B2863,Listor!$A$6:$B$62,2,FALSE),"")</f>
        <v/>
      </c>
      <c r="D2863" s="80" t="str">
        <f>IFERROR(VLOOKUP(B2863,Listor!$A$6:$C$62,3,FALSE),"")</f>
        <v/>
      </c>
      <c r="E2863" s="110" t="s">
        <v>79</v>
      </c>
      <c r="F2863" s="66"/>
      <c r="G2863" s="35" t="str">
        <f>IFERROR(VLOOKUP(B2863,Listor!$A$6:$G$62,7,FALSE),"")</f>
        <v/>
      </c>
      <c r="H2863" s="63" t="str">
        <f>IFERROR(VLOOKUP(B2863,Listor!$N$6:$O$47,2,FALSE),"")</f>
        <v/>
      </c>
      <c r="I2863" s="63" t="str">
        <f t="shared" si="136"/>
        <v/>
      </c>
      <c r="J2863" s="96" t="str">
        <f>IFERROR(VLOOKUP(B2863,Listor!$N$6:$P$47,3,FALSE)*I2863,"")</f>
        <v/>
      </c>
      <c r="K2863" s="81"/>
      <c r="L2863" s="88" t="str">
        <f>IFERROR((VLOOKUP(B2863,Listor!$N$6:$P$47,3,FALSE)*Biologiska!K2863)+(VLOOKUP(B2863,Listor!$N$6:$Q$47,4,FALSE)),"")</f>
        <v/>
      </c>
      <c r="M2863" s="63" t="str">
        <f t="shared" si="137"/>
        <v/>
      </c>
      <c r="N2863" s="75"/>
      <c r="O2863" s="84" t="str">
        <f t="shared" si="138"/>
        <v/>
      </c>
      <c r="P2863" s="107"/>
      <c r="Q2863" s="87" t="s">
        <v>79</v>
      </c>
      <c r="R2863" s="87"/>
      <c r="S2863" s="87"/>
      <c r="T2863" s="87"/>
      <c r="U2863" s="87"/>
      <c r="V2863" s="86" t="s">
        <v>79</v>
      </c>
      <c r="W2863" s="75"/>
      <c r="X2863" s="102" t="s">
        <v>79</v>
      </c>
      <c r="Y2863" s="63" t="str">
        <f>IFERROR(IF(VLOOKUP(X2863,Listor!$T$6:$U$7,2,FALSE)&lt;O2863,TRUE),"")</f>
        <v/>
      </c>
      <c r="Z2863" s="87"/>
      <c r="AA2863" s="104"/>
    </row>
    <row r="2864" spans="2:27" x14ac:dyDescent="0.25">
      <c r="B2864" s="68" t="s">
        <v>68</v>
      </c>
      <c r="C2864" s="80" t="str">
        <f>IFERROR(VLOOKUP(B2864,Listor!$A$6:$B$62,2,FALSE),"")</f>
        <v/>
      </c>
      <c r="D2864" s="80" t="str">
        <f>IFERROR(VLOOKUP(B2864,Listor!$A$6:$C$62,3,FALSE),"")</f>
        <v/>
      </c>
      <c r="E2864" s="110" t="s">
        <v>79</v>
      </c>
      <c r="F2864" s="66"/>
      <c r="G2864" s="35" t="str">
        <f>IFERROR(VLOOKUP(B2864,Listor!$A$6:$G$62,7,FALSE),"")</f>
        <v/>
      </c>
      <c r="H2864" s="63" t="str">
        <f>IFERROR(VLOOKUP(B2864,Listor!$N$6:$O$47,2,FALSE),"")</f>
        <v/>
      </c>
      <c r="I2864" s="63" t="str">
        <f t="shared" si="136"/>
        <v/>
      </c>
      <c r="J2864" s="96" t="str">
        <f>IFERROR(VLOOKUP(B2864,Listor!$N$6:$P$47,3,FALSE)*I2864,"")</f>
        <v/>
      </c>
      <c r="K2864" s="81"/>
      <c r="L2864" s="88" t="str">
        <f>IFERROR((VLOOKUP(B2864,Listor!$N$6:$P$47,3,FALSE)*Biologiska!K2864)+(VLOOKUP(B2864,Listor!$N$6:$Q$47,4,FALSE)),"")</f>
        <v/>
      </c>
      <c r="M2864" s="63" t="str">
        <f t="shared" si="137"/>
        <v/>
      </c>
      <c r="N2864" s="75"/>
      <c r="O2864" s="84" t="str">
        <f t="shared" si="138"/>
        <v/>
      </c>
      <c r="P2864" s="107"/>
      <c r="Q2864" s="87" t="s">
        <v>79</v>
      </c>
      <c r="R2864" s="87"/>
      <c r="S2864" s="87"/>
      <c r="T2864" s="87"/>
      <c r="U2864" s="87"/>
      <c r="V2864" s="86" t="s">
        <v>79</v>
      </c>
      <c r="W2864" s="75"/>
      <c r="X2864" s="102" t="s">
        <v>79</v>
      </c>
      <c r="Y2864" s="63" t="str">
        <f>IFERROR(IF(VLOOKUP(X2864,Listor!$T$6:$U$7,2,FALSE)&lt;O2864,TRUE),"")</f>
        <v/>
      </c>
      <c r="Z2864" s="87"/>
      <c r="AA2864" s="104"/>
    </row>
    <row r="2865" spans="2:27" x14ac:dyDescent="0.25">
      <c r="B2865" s="68" t="s">
        <v>68</v>
      </c>
      <c r="C2865" s="80" t="str">
        <f>IFERROR(VLOOKUP(B2865,Listor!$A$6:$B$62,2,FALSE),"")</f>
        <v/>
      </c>
      <c r="D2865" s="80" t="str">
        <f>IFERROR(VLOOKUP(B2865,Listor!$A$6:$C$62,3,FALSE),"")</f>
        <v/>
      </c>
      <c r="E2865" s="110" t="s">
        <v>79</v>
      </c>
      <c r="F2865" s="66"/>
      <c r="G2865" s="35" t="str">
        <f>IFERROR(VLOOKUP(B2865,Listor!$A$6:$G$62,7,FALSE),"")</f>
        <v/>
      </c>
      <c r="H2865" s="63" t="str">
        <f>IFERROR(VLOOKUP(B2865,Listor!$N$6:$O$47,2,FALSE),"")</f>
        <v/>
      </c>
      <c r="I2865" s="63" t="str">
        <f t="shared" si="136"/>
        <v/>
      </c>
      <c r="J2865" s="96" t="str">
        <f>IFERROR(VLOOKUP(B2865,Listor!$N$6:$P$47,3,FALSE)*I2865,"")</f>
        <v/>
      </c>
      <c r="K2865" s="81"/>
      <c r="L2865" s="88" t="str">
        <f>IFERROR((VLOOKUP(B2865,Listor!$N$6:$P$47,3,FALSE)*Biologiska!K2865)+(VLOOKUP(B2865,Listor!$N$6:$Q$47,4,FALSE)),"")</f>
        <v/>
      </c>
      <c r="M2865" s="63" t="str">
        <f t="shared" si="137"/>
        <v/>
      </c>
      <c r="N2865" s="75"/>
      <c r="O2865" s="84" t="str">
        <f t="shared" si="138"/>
        <v/>
      </c>
      <c r="P2865" s="107"/>
      <c r="Q2865" s="87" t="s">
        <v>79</v>
      </c>
      <c r="R2865" s="87"/>
      <c r="S2865" s="87"/>
      <c r="T2865" s="87"/>
      <c r="U2865" s="87"/>
      <c r="V2865" s="86" t="s">
        <v>79</v>
      </c>
      <c r="W2865" s="75"/>
      <c r="X2865" s="102" t="s">
        <v>79</v>
      </c>
      <c r="Y2865" s="63" t="str">
        <f>IFERROR(IF(VLOOKUP(X2865,Listor!$T$6:$U$7,2,FALSE)&lt;O2865,TRUE),"")</f>
        <v/>
      </c>
      <c r="Z2865" s="87"/>
      <c r="AA2865" s="104"/>
    </row>
    <row r="2866" spans="2:27" x14ac:dyDescent="0.25">
      <c r="B2866" s="68" t="s">
        <v>68</v>
      </c>
      <c r="C2866" s="80" t="str">
        <f>IFERROR(VLOOKUP(B2866,Listor!$A$6:$B$62,2,FALSE),"")</f>
        <v/>
      </c>
      <c r="D2866" s="80" t="str">
        <f>IFERROR(VLOOKUP(B2866,Listor!$A$6:$C$62,3,FALSE),"")</f>
        <v/>
      </c>
      <c r="E2866" s="110" t="s">
        <v>79</v>
      </c>
      <c r="F2866" s="66"/>
      <c r="G2866" s="35" t="str">
        <f>IFERROR(VLOOKUP(B2866,Listor!$A$6:$G$62,7,FALSE),"")</f>
        <v/>
      </c>
      <c r="H2866" s="63" t="str">
        <f>IFERROR(VLOOKUP(B2866,Listor!$N$6:$O$47,2,FALSE),"")</f>
        <v/>
      </c>
      <c r="I2866" s="63" t="str">
        <f t="shared" si="136"/>
        <v/>
      </c>
      <c r="J2866" s="96" t="str">
        <f>IFERROR(VLOOKUP(B2866,Listor!$N$6:$P$47,3,FALSE)*I2866,"")</f>
        <v/>
      </c>
      <c r="K2866" s="81"/>
      <c r="L2866" s="88" t="str">
        <f>IFERROR((VLOOKUP(B2866,Listor!$N$6:$P$47,3,FALSE)*Biologiska!K2866)+(VLOOKUP(B2866,Listor!$N$6:$Q$47,4,FALSE)),"")</f>
        <v/>
      </c>
      <c r="M2866" s="63" t="str">
        <f t="shared" si="137"/>
        <v/>
      </c>
      <c r="N2866" s="75"/>
      <c r="O2866" s="84" t="str">
        <f t="shared" si="138"/>
        <v/>
      </c>
      <c r="P2866" s="107"/>
      <c r="Q2866" s="87" t="s">
        <v>79</v>
      </c>
      <c r="R2866" s="87"/>
      <c r="S2866" s="87"/>
      <c r="T2866" s="87"/>
      <c r="U2866" s="87"/>
      <c r="V2866" s="86" t="s">
        <v>79</v>
      </c>
      <c r="W2866" s="75"/>
      <c r="X2866" s="102" t="s">
        <v>79</v>
      </c>
      <c r="Y2866" s="63" t="str">
        <f>IFERROR(IF(VLOOKUP(X2866,Listor!$T$6:$U$7,2,FALSE)&lt;O2866,TRUE),"")</f>
        <v/>
      </c>
      <c r="Z2866" s="87"/>
      <c r="AA2866" s="104"/>
    </row>
    <row r="2867" spans="2:27" x14ac:dyDescent="0.25">
      <c r="B2867" s="68" t="s">
        <v>68</v>
      </c>
      <c r="C2867" s="80" t="str">
        <f>IFERROR(VLOOKUP(B2867,Listor!$A$6:$B$62,2,FALSE),"")</f>
        <v/>
      </c>
      <c r="D2867" s="80" t="str">
        <f>IFERROR(VLOOKUP(B2867,Listor!$A$6:$C$62,3,FALSE),"")</f>
        <v/>
      </c>
      <c r="E2867" s="110" t="s">
        <v>79</v>
      </c>
      <c r="F2867" s="66"/>
      <c r="G2867" s="35" t="str">
        <f>IFERROR(VLOOKUP(B2867,Listor!$A$6:$G$62,7,FALSE),"")</f>
        <v/>
      </c>
      <c r="H2867" s="63" t="str">
        <f>IFERROR(VLOOKUP(B2867,Listor!$N$6:$O$47,2,FALSE),"")</f>
        <v/>
      </c>
      <c r="I2867" s="63" t="str">
        <f t="shared" si="136"/>
        <v/>
      </c>
      <c r="J2867" s="96" t="str">
        <f>IFERROR(VLOOKUP(B2867,Listor!$N$6:$P$47,3,FALSE)*I2867,"")</f>
        <v/>
      </c>
      <c r="K2867" s="81"/>
      <c r="L2867" s="88" t="str">
        <f>IFERROR((VLOOKUP(B2867,Listor!$N$6:$P$47,3,FALSE)*Biologiska!K2867)+(VLOOKUP(B2867,Listor!$N$6:$Q$47,4,FALSE)),"")</f>
        <v/>
      </c>
      <c r="M2867" s="63" t="str">
        <f t="shared" si="137"/>
        <v/>
      </c>
      <c r="N2867" s="75"/>
      <c r="O2867" s="84" t="str">
        <f t="shared" si="138"/>
        <v/>
      </c>
      <c r="P2867" s="107"/>
      <c r="Q2867" s="87" t="s">
        <v>79</v>
      </c>
      <c r="R2867" s="87"/>
      <c r="S2867" s="87"/>
      <c r="T2867" s="87"/>
      <c r="U2867" s="87"/>
      <c r="V2867" s="86" t="s">
        <v>79</v>
      </c>
      <c r="W2867" s="75"/>
      <c r="X2867" s="102" t="s">
        <v>79</v>
      </c>
      <c r="Y2867" s="63" t="str">
        <f>IFERROR(IF(VLOOKUP(X2867,Listor!$T$6:$U$7,2,FALSE)&lt;O2867,TRUE),"")</f>
        <v/>
      </c>
      <c r="Z2867" s="87"/>
      <c r="AA2867" s="104"/>
    </row>
    <row r="2868" spans="2:27" x14ac:dyDescent="0.25">
      <c r="B2868" s="68" t="s">
        <v>68</v>
      </c>
      <c r="C2868" s="80" t="str">
        <f>IFERROR(VLOOKUP(B2868,Listor!$A$6:$B$62,2,FALSE),"")</f>
        <v/>
      </c>
      <c r="D2868" s="80" t="str">
        <f>IFERROR(VLOOKUP(B2868,Listor!$A$6:$C$62,3,FALSE),"")</f>
        <v/>
      </c>
      <c r="E2868" s="110" t="s">
        <v>79</v>
      </c>
      <c r="F2868" s="66"/>
      <c r="G2868" s="35" t="str">
        <f>IFERROR(VLOOKUP(B2868,Listor!$A$6:$G$62,7,FALSE),"")</f>
        <v/>
      </c>
      <c r="H2868" s="63" t="str">
        <f>IFERROR(VLOOKUP(B2868,Listor!$N$6:$O$47,2,FALSE),"")</f>
        <v/>
      </c>
      <c r="I2868" s="63" t="str">
        <f t="shared" si="136"/>
        <v/>
      </c>
      <c r="J2868" s="96" t="str">
        <f>IFERROR(VLOOKUP(B2868,Listor!$N$6:$P$47,3,FALSE)*I2868,"")</f>
        <v/>
      </c>
      <c r="K2868" s="81"/>
      <c r="L2868" s="88" t="str">
        <f>IFERROR((VLOOKUP(B2868,Listor!$N$6:$P$47,3,FALSE)*Biologiska!K2868)+(VLOOKUP(B2868,Listor!$N$6:$Q$47,4,FALSE)),"")</f>
        <v/>
      </c>
      <c r="M2868" s="63" t="str">
        <f t="shared" si="137"/>
        <v/>
      </c>
      <c r="N2868" s="75"/>
      <c r="O2868" s="84" t="str">
        <f t="shared" si="138"/>
        <v/>
      </c>
      <c r="P2868" s="107"/>
      <c r="Q2868" s="87" t="s">
        <v>79</v>
      </c>
      <c r="R2868" s="87"/>
      <c r="S2868" s="87"/>
      <c r="T2868" s="87"/>
      <c r="U2868" s="87"/>
      <c r="V2868" s="86" t="s">
        <v>79</v>
      </c>
      <c r="W2868" s="75"/>
      <c r="X2868" s="102" t="s">
        <v>79</v>
      </c>
      <c r="Y2868" s="63" t="str">
        <f>IFERROR(IF(VLOOKUP(X2868,Listor!$T$6:$U$7,2,FALSE)&lt;O2868,TRUE),"")</f>
        <v/>
      </c>
      <c r="Z2868" s="87"/>
      <c r="AA2868" s="104"/>
    </row>
    <row r="2869" spans="2:27" x14ac:dyDescent="0.25">
      <c r="B2869" s="68" t="s">
        <v>68</v>
      </c>
      <c r="C2869" s="80" t="str">
        <f>IFERROR(VLOOKUP(B2869,Listor!$A$6:$B$62,2,FALSE),"")</f>
        <v/>
      </c>
      <c r="D2869" s="80" t="str">
        <f>IFERROR(VLOOKUP(B2869,Listor!$A$6:$C$62,3,FALSE),"")</f>
        <v/>
      </c>
      <c r="E2869" s="110" t="s">
        <v>79</v>
      </c>
      <c r="F2869" s="66"/>
      <c r="G2869" s="35" t="str">
        <f>IFERROR(VLOOKUP(B2869,Listor!$A$6:$G$62,7,FALSE),"")</f>
        <v/>
      </c>
      <c r="H2869" s="63" t="str">
        <f>IFERROR(VLOOKUP(B2869,Listor!$N$6:$O$47,2,FALSE),"")</f>
        <v/>
      </c>
      <c r="I2869" s="63" t="str">
        <f t="shared" si="136"/>
        <v/>
      </c>
      <c r="J2869" s="96" t="str">
        <f>IFERROR(VLOOKUP(B2869,Listor!$N$6:$P$47,3,FALSE)*I2869,"")</f>
        <v/>
      </c>
      <c r="K2869" s="81"/>
      <c r="L2869" s="88" t="str">
        <f>IFERROR((VLOOKUP(B2869,Listor!$N$6:$P$47,3,FALSE)*Biologiska!K2869)+(VLOOKUP(B2869,Listor!$N$6:$Q$47,4,FALSE)),"")</f>
        <v/>
      </c>
      <c r="M2869" s="63" t="str">
        <f t="shared" si="137"/>
        <v/>
      </c>
      <c r="N2869" s="75"/>
      <c r="O2869" s="84" t="str">
        <f t="shared" si="138"/>
        <v/>
      </c>
      <c r="P2869" s="107"/>
      <c r="Q2869" s="87" t="s">
        <v>79</v>
      </c>
      <c r="R2869" s="87"/>
      <c r="S2869" s="87"/>
      <c r="T2869" s="87"/>
      <c r="U2869" s="87"/>
      <c r="V2869" s="86" t="s">
        <v>79</v>
      </c>
      <c r="W2869" s="75"/>
      <c r="X2869" s="102" t="s">
        <v>79</v>
      </c>
      <c r="Y2869" s="63" t="str">
        <f>IFERROR(IF(VLOOKUP(X2869,Listor!$T$6:$U$7,2,FALSE)&lt;O2869,TRUE),"")</f>
        <v/>
      </c>
      <c r="Z2869" s="87"/>
      <c r="AA2869" s="104"/>
    </row>
    <row r="2870" spans="2:27" x14ac:dyDescent="0.25">
      <c r="B2870" s="68" t="s">
        <v>68</v>
      </c>
      <c r="C2870" s="80" t="str">
        <f>IFERROR(VLOOKUP(B2870,Listor!$A$6:$B$62,2,FALSE),"")</f>
        <v/>
      </c>
      <c r="D2870" s="80" t="str">
        <f>IFERROR(VLOOKUP(B2870,Listor!$A$6:$C$62,3,FALSE),"")</f>
        <v/>
      </c>
      <c r="E2870" s="110" t="s">
        <v>79</v>
      </c>
      <c r="F2870" s="66"/>
      <c r="G2870" s="35" t="str">
        <f>IFERROR(VLOOKUP(B2870,Listor!$A$6:$G$62,7,FALSE),"")</f>
        <v/>
      </c>
      <c r="H2870" s="63" t="str">
        <f>IFERROR(VLOOKUP(B2870,Listor!$N$6:$O$47,2,FALSE),"")</f>
        <v/>
      </c>
      <c r="I2870" s="63" t="str">
        <f t="shared" si="136"/>
        <v/>
      </c>
      <c r="J2870" s="96" t="str">
        <f>IFERROR(VLOOKUP(B2870,Listor!$N$6:$P$47,3,FALSE)*I2870,"")</f>
        <v/>
      </c>
      <c r="K2870" s="81"/>
      <c r="L2870" s="88" t="str">
        <f>IFERROR((VLOOKUP(B2870,Listor!$N$6:$P$47,3,FALSE)*Biologiska!K2870)+(VLOOKUP(B2870,Listor!$N$6:$Q$47,4,FALSE)),"")</f>
        <v/>
      </c>
      <c r="M2870" s="63" t="str">
        <f t="shared" si="137"/>
        <v/>
      </c>
      <c r="N2870" s="75"/>
      <c r="O2870" s="84" t="str">
        <f t="shared" si="138"/>
        <v/>
      </c>
      <c r="P2870" s="107"/>
      <c r="Q2870" s="87" t="s">
        <v>79</v>
      </c>
      <c r="R2870" s="87"/>
      <c r="S2870" s="87"/>
      <c r="T2870" s="87"/>
      <c r="U2870" s="87"/>
      <c r="V2870" s="86" t="s">
        <v>79</v>
      </c>
      <c r="W2870" s="75"/>
      <c r="X2870" s="102" t="s">
        <v>79</v>
      </c>
      <c r="Y2870" s="63" t="str">
        <f>IFERROR(IF(VLOOKUP(X2870,Listor!$T$6:$U$7,2,FALSE)&lt;O2870,TRUE),"")</f>
        <v/>
      </c>
      <c r="Z2870" s="87"/>
      <c r="AA2870" s="104"/>
    </row>
    <row r="2871" spans="2:27" x14ac:dyDescent="0.25">
      <c r="B2871" s="68" t="s">
        <v>68</v>
      </c>
      <c r="C2871" s="80" t="str">
        <f>IFERROR(VLOOKUP(B2871,Listor!$A$6:$B$62,2,FALSE),"")</f>
        <v/>
      </c>
      <c r="D2871" s="80" t="str">
        <f>IFERROR(VLOOKUP(B2871,Listor!$A$6:$C$62,3,FALSE),"")</f>
        <v/>
      </c>
      <c r="E2871" s="110" t="s">
        <v>79</v>
      </c>
      <c r="F2871" s="66"/>
      <c r="G2871" s="35" t="str">
        <f>IFERROR(VLOOKUP(B2871,Listor!$A$6:$G$62,7,FALSE),"")</f>
        <v/>
      </c>
      <c r="H2871" s="63" t="str">
        <f>IFERROR(VLOOKUP(B2871,Listor!$N$6:$O$47,2,FALSE),"")</f>
        <v/>
      </c>
      <c r="I2871" s="63" t="str">
        <f t="shared" si="136"/>
        <v/>
      </c>
      <c r="J2871" s="96" t="str">
        <f>IFERROR(VLOOKUP(B2871,Listor!$N$6:$P$47,3,FALSE)*I2871,"")</f>
        <v/>
      </c>
      <c r="K2871" s="81"/>
      <c r="L2871" s="88" t="str">
        <f>IFERROR((VLOOKUP(B2871,Listor!$N$6:$P$47,3,FALSE)*Biologiska!K2871)+(VLOOKUP(B2871,Listor!$N$6:$Q$47,4,FALSE)),"")</f>
        <v/>
      </c>
      <c r="M2871" s="63" t="str">
        <f t="shared" si="137"/>
        <v/>
      </c>
      <c r="N2871" s="75"/>
      <c r="O2871" s="84" t="str">
        <f t="shared" si="138"/>
        <v/>
      </c>
      <c r="P2871" s="107"/>
      <c r="Q2871" s="87" t="s">
        <v>79</v>
      </c>
      <c r="R2871" s="87"/>
      <c r="S2871" s="87"/>
      <c r="T2871" s="87"/>
      <c r="U2871" s="87"/>
      <c r="V2871" s="86" t="s">
        <v>79</v>
      </c>
      <c r="W2871" s="75"/>
      <c r="X2871" s="102" t="s">
        <v>79</v>
      </c>
      <c r="Y2871" s="63" t="str">
        <f>IFERROR(IF(VLOOKUP(X2871,Listor!$T$6:$U$7,2,FALSE)&lt;O2871,TRUE),"")</f>
        <v/>
      </c>
      <c r="Z2871" s="87"/>
      <c r="AA2871" s="104"/>
    </row>
    <row r="2872" spans="2:27" x14ac:dyDescent="0.25">
      <c r="B2872" s="68" t="s">
        <v>68</v>
      </c>
      <c r="C2872" s="80" t="str">
        <f>IFERROR(VLOOKUP(B2872,Listor!$A$6:$B$62,2,FALSE),"")</f>
        <v/>
      </c>
      <c r="D2872" s="80" t="str">
        <f>IFERROR(VLOOKUP(B2872,Listor!$A$6:$C$62,3,FALSE),"")</f>
        <v/>
      </c>
      <c r="E2872" s="110" t="s">
        <v>79</v>
      </c>
      <c r="F2872" s="66"/>
      <c r="G2872" s="35" t="str">
        <f>IFERROR(VLOOKUP(B2872,Listor!$A$6:$G$62,7,FALSE),"")</f>
        <v/>
      </c>
      <c r="H2872" s="63" t="str">
        <f>IFERROR(VLOOKUP(B2872,Listor!$N$6:$O$47,2,FALSE),"")</f>
        <v/>
      </c>
      <c r="I2872" s="63" t="str">
        <f t="shared" si="136"/>
        <v/>
      </c>
      <c r="J2872" s="96" t="str">
        <f>IFERROR(VLOOKUP(B2872,Listor!$N$6:$P$47,3,FALSE)*I2872,"")</f>
        <v/>
      </c>
      <c r="K2872" s="81"/>
      <c r="L2872" s="88" t="str">
        <f>IFERROR((VLOOKUP(B2872,Listor!$N$6:$P$47,3,FALSE)*Biologiska!K2872)+(VLOOKUP(B2872,Listor!$N$6:$Q$47,4,FALSE)),"")</f>
        <v/>
      </c>
      <c r="M2872" s="63" t="str">
        <f t="shared" si="137"/>
        <v/>
      </c>
      <c r="N2872" s="75"/>
      <c r="O2872" s="84" t="str">
        <f t="shared" si="138"/>
        <v/>
      </c>
      <c r="P2872" s="107"/>
      <c r="Q2872" s="87" t="s">
        <v>79</v>
      </c>
      <c r="R2872" s="87"/>
      <c r="S2872" s="87"/>
      <c r="T2872" s="87"/>
      <c r="U2872" s="87"/>
      <c r="V2872" s="86" t="s">
        <v>79</v>
      </c>
      <c r="W2872" s="75"/>
      <c r="X2872" s="102" t="s">
        <v>79</v>
      </c>
      <c r="Y2872" s="63" t="str">
        <f>IFERROR(IF(VLOOKUP(X2872,Listor!$T$6:$U$7,2,FALSE)&lt;O2872,TRUE),"")</f>
        <v/>
      </c>
      <c r="Z2872" s="87"/>
      <c r="AA2872" s="104"/>
    </row>
    <row r="2873" spans="2:27" x14ac:dyDescent="0.25">
      <c r="B2873" s="68" t="s">
        <v>68</v>
      </c>
      <c r="C2873" s="80" t="str">
        <f>IFERROR(VLOOKUP(B2873,Listor!$A$6:$B$62,2,FALSE),"")</f>
        <v/>
      </c>
      <c r="D2873" s="80" t="str">
        <f>IFERROR(VLOOKUP(B2873,Listor!$A$6:$C$62,3,FALSE),"")</f>
        <v/>
      </c>
      <c r="E2873" s="110" t="s">
        <v>79</v>
      </c>
      <c r="F2873" s="66"/>
      <c r="G2873" s="35" t="str">
        <f>IFERROR(VLOOKUP(B2873,Listor!$A$6:$G$62,7,FALSE),"")</f>
        <v/>
      </c>
      <c r="H2873" s="63" t="str">
        <f>IFERROR(VLOOKUP(B2873,Listor!$N$6:$O$47,2,FALSE),"")</f>
        <v/>
      </c>
      <c r="I2873" s="63" t="str">
        <f t="shared" si="136"/>
        <v/>
      </c>
      <c r="J2873" s="96" t="str">
        <f>IFERROR(VLOOKUP(B2873,Listor!$N$6:$P$47,3,FALSE)*I2873,"")</f>
        <v/>
      </c>
      <c r="K2873" s="81"/>
      <c r="L2873" s="88" t="str">
        <f>IFERROR((VLOOKUP(B2873,Listor!$N$6:$P$47,3,FALSE)*Biologiska!K2873)+(VLOOKUP(B2873,Listor!$N$6:$Q$47,4,FALSE)),"")</f>
        <v/>
      </c>
      <c r="M2873" s="63" t="str">
        <f t="shared" si="137"/>
        <v/>
      </c>
      <c r="N2873" s="75"/>
      <c r="O2873" s="84" t="str">
        <f t="shared" si="138"/>
        <v/>
      </c>
      <c r="P2873" s="107"/>
      <c r="Q2873" s="87" t="s">
        <v>79</v>
      </c>
      <c r="R2873" s="87"/>
      <c r="S2873" s="87"/>
      <c r="T2873" s="87"/>
      <c r="U2873" s="87"/>
      <c r="V2873" s="86" t="s">
        <v>79</v>
      </c>
      <c r="W2873" s="75"/>
      <c r="X2873" s="102" t="s">
        <v>79</v>
      </c>
      <c r="Y2873" s="63" t="str">
        <f>IFERROR(IF(VLOOKUP(X2873,Listor!$T$6:$U$7,2,FALSE)&lt;O2873,TRUE),"")</f>
        <v/>
      </c>
      <c r="Z2873" s="87"/>
      <c r="AA2873" s="104"/>
    </row>
    <row r="2874" spans="2:27" x14ac:dyDescent="0.25">
      <c r="B2874" s="68" t="s">
        <v>68</v>
      </c>
      <c r="C2874" s="80" t="str">
        <f>IFERROR(VLOOKUP(B2874,Listor!$A$6:$B$62,2,FALSE),"")</f>
        <v/>
      </c>
      <c r="D2874" s="80" t="str">
        <f>IFERROR(VLOOKUP(B2874,Listor!$A$6:$C$62,3,FALSE),"")</f>
        <v/>
      </c>
      <c r="E2874" s="110" t="s">
        <v>79</v>
      </c>
      <c r="F2874" s="66"/>
      <c r="G2874" s="35" t="str">
        <f>IFERROR(VLOOKUP(B2874,Listor!$A$6:$G$62,7,FALSE),"")</f>
        <v/>
      </c>
      <c r="H2874" s="63" t="str">
        <f>IFERROR(VLOOKUP(B2874,Listor!$N$6:$O$47,2,FALSE),"")</f>
        <v/>
      </c>
      <c r="I2874" s="63" t="str">
        <f t="shared" si="136"/>
        <v/>
      </c>
      <c r="J2874" s="96" t="str">
        <f>IFERROR(VLOOKUP(B2874,Listor!$N$6:$P$47,3,FALSE)*I2874,"")</f>
        <v/>
      </c>
      <c r="K2874" s="81"/>
      <c r="L2874" s="88" t="str">
        <f>IFERROR((VLOOKUP(B2874,Listor!$N$6:$P$47,3,FALSE)*Biologiska!K2874)+(VLOOKUP(B2874,Listor!$N$6:$Q$47,4,FALSE)),"")</f>
        <v/>
      </c>
      <c r="M2874" s="63" t="str">
        <f t="shared" si="137"/>
        <v/>
      </c>
      <c r="N2874" s="75"/>
      <c r="O2874" s="84" t="str">
        <f t="shared" si="138"/>
        <v/>
      </c>
      <c r="P2874" s="107"/>
      <c r="Q2874" s="87" t="s">
        <v>79</v>
      </c>
      <c r="R2874" s="87"/>
      <c r="S2874" s="87"/>
      <c r="T2874" s="87"/>
      <c r="U2874" s="87"/>
      <c r="V2874" s="86" t="s">
        <v>79</v>
      </c>
      <c r="W2874" s="75"/>
      <c r="X2874" s="102" t="s">
        <v>79</v>
      </c>
      <c r="Y2874" s="63" t="str">
        <f>IFERROR(IF(VLOOKUP(X2874,Listor!$T$6:$U$7,2,FALSE)&lt;O2874,TRUE),"")</f>
        <v/>
      </c>
      <c r="Z2874" s="87"/>
      <c r="AA2874" s="104"/>
    </row>
    <row r="2875" spans="2:27" x14ac:dyDescent="0.25">
      <c r="B2875" s="68" t="s">
        <v>68</v>
      </c>
      <c r="C2875" s="80" t="str">
        <f>IFERROR(VLOOKUP(B2875,Listor!$A$6:$B$62,2,FALSE),"")</f>
        <v/>
      </c>
      <c r="D2875" s="80" t="str">
        <f>IFERROR(VLOOKUP(B2875,Listor!$A$6:$C$62,3,FALSE),"")</f>
        <v/>
      </c>
      <c r="E2875" s="110" t="s">
        <v>79</v>
      </c>
      <c r="F2875" s="66"/>
      <c r="G2875" s="35" t="str">
        <f>IFERROR(VLOOKUP(B2875,Listor!$A$6:$G$62,7,FALSE),"")</f>
        <v/>
      </c>
      <c r="H2875" s="63" t="str">
        <f>IFERROR(VLOOKUP(B2875,Listor!$N$6:$O$47,2,FALSE),"")</f>
        <v/>
      </c>
      <c r="I2875" s="63" t="str">
        <f t="shared" si="136"/>
        <v/>
      </c>
      <c r="J2875" s="96" t="str">
        <f>IFERROR(VLOOKUP(B2875,Listor!$N$6:$P$47,3,FALSE)*I2875,"")</f>
        <v/>
      </c>
      <c r="K2875" s="81"/>
      <c r="L2875" s="88" t="str">
        <f>IFERROR((VLOOKUP(B2875,Listor!$N$6:$P$47,3,FALSE)*Biologiska!K2875)+(VLOOKUP(B2875,Listor!$N$6:$Q$47,4,FALSE)),"")</f>
        <v/>
      </c>
      <c r="M2875" s="63" t="str">
        <f t="shared" si="137"/>
        <v/>
      </c>
      <c r="N2875" s="75"/>
      <c r="O2875" s="84" t="str">
        <f t="shared" si="138"/>
        <v/>
      </c>
      <c r="P2875" s="107"/>
      <c r="Q2875" s="87" t="s">
        <v>79</v>
      </c>
      <c r="R2875" s="87"/>
      <c r="S2875" s="87"/>
      <c r="T2875" s="87"/>
      <c r="U2875" s="87"/>
      <c r="V2875" s="86" t="s">
        <v>79</v>
      </c>
      <c r="W2875" s="75"/>
      <c r="X2875" s="102" t="s">
        <v>79</v>
      </c>
      <c r="Y2875" s="63" t="str">
        <f>IFERROR(IF(VLOOKUP(X2875,Listor!$T$6:$U$7,2,FALSE)&lt;O2875,TRUE),"")</f>
        <v/>
      </c>
      <c r="Z2875" s="87"/>
      <c r="AA2875" s="104"/>
    </row>
    <row r="2876" spans="2:27" x14ac:dyDescent="0.25">
      <c r="B2876" s="68" t="s">
        <v>68</v>
      </c>
      <c r="C2876" s="80" t="str">
        <f>IFERROR(VLOOKUP(B2876,Listor!$A$6:$B$62,2,FALSE),"")</f>
        <v/>
      </c>
      <c r="D2876" s="80" t="str">
        <f>IFERROR(VLOOKUP(B2876,Listor!$A$6:$C$62,3,FALSE),"")</f>
        <v/>
      </c>
      <c r="E2876" s="110" t="s">
        <v>79</v>
      </c>
      <c r="F2876" s="66"/>
      <c r="G2876" s="35" t="str">
        <f>IFERROR(VLOOKUP(B2876,Listor!$A$6:$G$62,7,FALSE),"")</f>
        <v/>
      </c>
      <c r="H2876" s="63" t="str">
        <f>IFERROR(VLOOKUP(B2876,Listor!$N$6:$O$47,2,FALSE),"")</f>
        <v/>
      </c>
      <c r="I2876" s="63" t="str">
        <f t="shared" si="136"/>
        <v/>
      </c>
      <c r="J2876" s="96" t="str">
        <f>IFERROR(VLOOKUP(B2876,Listor!$N$6:$P$47,3,FALSE)*I2876,"")</f>
        <v/>
      </c>
      <c r="K2876" s="81"/>
      <c r="L2876" s="88" t="str">
        <f>IFERROR((VLOOKUP(B2876,Listor!$N$6:$P$47,3,FALSE)*Biologiska!K2876)+(VLOOKUP(B2876,Listor!$N$6:$Q$47,4,FALSE)),"")</f>
        <v/>
      </c>
      <c r="M2876" s="63" t="str">
        <f t="shared" si="137"/>
        <v/>
      </c>
      <c r="N2876" s="75"/>
      <c r="O2876" s="84" t="str">
        <f t="shared" si="138"/>
        <v/>
      </c>
      <c r="P2876" s="107"/>
      <c r="Q2876" s="87" t="s">
        <v>79</v>
      </c>
      <c r="R2876" s="87"/>
      <c r="S2876" s="87"/>
      <c r="T2876" s="87"/>
      <c r="U2876" s="87"/>
      <c r="V2876" s="86" t="s">
        <v>79</v>
      </c>
      <c r="W2876" s="75"/>
      <c r="X2876" s="102" t="s">
        <v>79</v>
      </c>
      <c r="Y2876" s="63" t="str">
        <f>IFERROR(IF(VLOOKUP(X2876,Listor!$T$6:$U$7,2,FALSE)&lt;O2876,TRUE),"")</f>
        <v/>
      </c>
      <c r="Z2876" s="87"/>
      <c r="AA2876" s="104"/>
    </row>
    <row r="2877" spans="2:27" x14ac:dyDescent="0.25">
      <c r="B2877" s="68" t="s">
        <v>68</v>
      </c>
      <c r="C2877" s="80" t="str">
        <f>IFERROR(VLOOKUP(B2877,Listor!$A$6:$B$62,2,FALSE),"")</f>
        <v/>
      </c>
      <c r="D2877" s="80" t="str">
        <f>IFERROR(VLOOKUP(B2877,Listor!$A$6:$C$62,3,FALSE),"")</f>
        <v/>
      </c>
      <c r="E2877" s="110" t="s">
        <v>79</v>
      </c>
      <c r="F2877" s="66"/>
      <c r="G2877" s="35" t="str">
        <f>IFERROR(VLOOKUP(B2877,Listor!$A$6:$G$62,7,FALSE),"")</f>
        <v/>
      </c>
      <c r="H2877" s="63" t="str">
        <f>IFERROR(VLOOKUP(B2877,Listor!$N$6:$O$47,2,FALSE),"")</f>
        <v/>
      </c>
      <c r="I2877" s="63" t="str">
        <f t="shared" si="136"/>
        <v/>
      </c>
      <c r="J2877" s="96" t="str">
        <f>IFERROR(VLOOKUP(B2877,Listor!$N$6:$P$47,3,FALSE)*I2877,"")</f>
        <v/>
      </c>
      <c r="K2877" s="81"/>
      <c r="L2877" s="88" t="str">
        <f>IFERROR((VLOOKUP(B2877,Listor!$N$6:$P$47,3,FALSE)*Biologiska!K2877)+(VLOOKUP(B2877,Listor!$N$6:$Q$47,4,FALSE)),"")</f>
        <v/>
      </c>
      <c r="M2877" s="63" t="str">
        <f t="shared" si="137"/>
        <v/>
      </c>
      <c r="N2877" s="75"/>
      <c r="O2877" s="84" t="str">
        <f t="shared" si="138"/>
        <v/>
      </c>
      <c r="P2877" s="107"/>
      <c r="Q2877" s="87" t="s">
        <v>79</v>
      </c>
      <c r="R2877" s="87"/>
      <c r="S2877" s="87"/>
      <c r="T2877" s="87"/>
      <c r="U2877" s="87"/>
      <c r="V2877" s="86" t="s">
        <v>79</v>
      </c>
      <c r="W2877" s="75"/>
      <c r="X2877" s="102" t="s">
        <v>79</v>
      </c>
      <c r="Y2877" s="63" t="str">
        <f>IFERROR(IF(VLOOKUP(X2877,Listor!$T$6:$U$7,2,FALSE)&lt;O2877,TRUE),"")</f>
        <v/>
      </c>
      <c r="Z2877" s="87"/>
      <c r="AA2877" s="104"/>
    </row>
    <row r="2878" spans="2:27" x14ac:dyDescent="0.25">
      <c r="B2878" s="68" t="s">
        <v>68</v>
      </c>
      <c r="C2878" s="80" t="str">
        <f>IFERROR(VLOOKUP(B2878,Listor!$A$6:$B$62,2,FALSE),"")</f>
        <v/>
      </c>
      <c r="D2878" s="80" t="str">
        <f>IFERROR(VLOOKUP(B2878,Listor!$A$6:$C$62,3,FALSE),"")</f>
        <v/>
      </c>
      <c r="E2878" s="110" t="s">
        <v>79</v>
      </c>
      <c r="F2878" s="66"/>
      <c r="G2878" s="35" t="str">
        <f>IFERROR(VLOOKUP(B2878,Listor!$A$6:$G$62,7,FALSE),"")</f>
        <v/>
      </c>
      <c r="H2878" s="63" t="str">
        <f>IFERROR(VLOOKUP(B2878,Listor!$N$6:$O$47,2,FALSE),"")</f>
        <v/>
      </c>
      <c r="I2878" s="63" t="str">
        <f t="shared" si="136"/>
        <v/>
      </c>
      <c r="J2878" s="96" t="str">
        <f>IFERROR(VLOOKUP(B2878,Listor!$N$6:$P$47,3,FALSE)*I2878,"")</f>
        <v/>
      </c>
      <c r="K2878" s="81"/>
      <c r="L2878" s="88" t="str">
        <f>IFERROR((VLOOKUP(B2878,Listor!$N$6:$P$47,3,FALSE)*Biologiska!K2878)+(VLOOKUP(B2878,Listor!$N$6:$Q$47,4,FALSE)),"")</f>
        <v/>
      </c>
      <c r="M2878" s="63" t="str">
        <f t="shared" si="137"/>
        <v/>
      </c>
      <c r="N2878" s="75"/>
      <c r="O2878" s="84" t="str">
        <f t="shared" si="138"/>
        <v/>
      </c>
      <c r="P2878" s="107"/>
      <c r="Q2878" s="87" t="s">
        <v>79</v>
      </c>
      <c r="R2878" s="87"/>
      <c r="S2878" s="87"/>
      <c r="T2878" s="87"/>
      <c r="U2878" s="87"/>
      <c r="V2878" s="86" t="s">
        <v>79</v>
      </c>
      <c r="W2878" s="75"/>
      <c r="X2878" s="102" t="s">
        <v>79</v>
      </c>
      <c r="Y2878" s="63" t="str">
        <f>IFERROR(IF(VLOOKUP(X2878,Listor!$T$6:$U$7,2,FALSE)&lt;O2878,TRUE),"")</f>
        <v/>
      </c>
      <c r="Z2878" s="87"/>
      <c r="AA2878" s="104"/>
    </row>
    <row r="2879" spans="2:27" x14ac:dyDescent="0.25">
      <c r="B2879" s="68" t="s">
        <v>68</v>
      </c>
      <c r="C2879" s="80" t="str">
        <f>IFERROR(VLOOKUP(B2879,Listor!$A$6:$B$62,2,FALSE),"")</f>
        <v/>
      </c>
      <c r="D2879" s="80" t="str">
        <f>IFERROR(VLOOKUP(B2879,Listor!$A$6:$C$62,3,FALSE),"")</f>
        <v/>
      </c>
      <c r="E2879" s="110" t="s">
        <v>79</v>
      </c>
      <c r="F2879" s="66"/>
      <c r="G2879" s="35" t="str">
        <f>IFERROR(VLOOKUP(B2879,Listor!$A$6:$G$62,7,FALSE),"")</f>
        <v/>
      </c>
      <c r="H2879" s="63" t="str">
        <f>IFERROR(VLOOKUP(B2879,Listor!$N$6:$O$47,2,FALSE),"")</f>
        <v/>
      </c>
      <c r="I2879" s="63" t="str">
        <f t="shared" si="136"/>
        <v/>
      </c>
      <c r="J2879" s="96" t="str">
        <f>IFERROR(VLOOKUP(B2879,Listor!$N$6:$P$47,3,FALSE)*I2879,"")</f>
        <v/>
      </c>
      <c r="K2879" s="81"/>
      <c r="L2879" s="88" t="str">
        <f>IFERROR((VLOOKUP(B2879,Listor!$N$6:$P$47,3,FALSE)*Biologiska!K2879)+(VLOOKUP(B2879,Listor!$N$6:$Q$47,4,FALSE)),"")</f>
        <v/>
      </c>
      <c r="M2879" s="63" t="str">
        <f t="shared" si="137"/>
        <v/>
      </c>
      <c r="N2879" s="75"/>
      <c r="O2879" s="84" t="str">
        <f t="shared" si="138"/>
        <v/>
      </c>
      <c r="P2879" s="107"/>
      <c r="Q2879" s="87" t="s">
        <v>79</v>
      </c>
      <c r="R2879" s="87"/>
      <c r="S2879" s="87"/>
      <c r="T2879" s="87"/>
      <c r="U2879" s="87"/>
      <c r="V2879" s="86" t="s">
        <v>79</v>
      </c>
      <c r="W2879" s="75"/>
      <c r="X2879" s="102" t="s">
        <v>79</v>
      </c>
      <c r="Y2879" s="63" t="str">
        <f>IFERROR(IF(VLOOKUP(X2879,Listor!$T$6:$U$7,2,FALSE)&lt;O2879,TRUE),"")</f>
        <v/>
      </c>
      <c r="Z2879" s="87"/>
      <c r="AA2879" s="104"/>
    </row>
    <row r="2880" spans="2:27" x14ac:dyDescent="0.25">
      <c r="B2880" s="68" t="s">
        <v>68</v>
      </c>
      <c r="C2880" s="80" t="str">
        <f>IFERROR(VLOOKUP(B2880,Listor!$A$6:$B$62,2,FALSE),"")</f>
        <v/>
      </c>
      <c r="D2880" s="80" t="str">
        <f>IFERROR(VLOOKUP(B2880,Listor!$A$6:$C$62,3,FALSE),"")</f>
        <v/>
      </c>
      <c r="E2880" s="110" t="s">
        <v>79</v>
      </c>
      <c r="F2880" s="66"/>
      <c r="G2880" s="35" t="str">
        <f>IFERROR(VLOOKUP(B2880,Listor!$A$6:$G$62,7,FALSE),"")</f>
        <v/>
      </c>
      <c r="H2880" s="63" t="str">
        <f>IFERROR(VLOOKUP(B2880,Listor!$N$6:$O$47,2,FALSE),"")</f>
        <v/>
      </c>
      <c r="I2880" s="63" t="str">
        <f t="shared" si="136"/>
        <v/>
      </c>
      <c r="J2880" s="96" t="str">
        <f>IFERROR(VLOOKUP(B2880,Listor!$N$6:$P$47,3,FALSE)*I2880,"")</f>
        <v/>
      </c>
      <c r="K2880" s="81"/>
      <c r="L2880" s="88" t="str">
        <f>IFERROR((VLOOKUP(B2880,Listor!$N$6:$P$47,3,FALSE)*Biologiska!K2880)+(VLOOKUP(B2880,Listor!$N$6:$Q$47,4,FALSE)),"")</f>
        <v/>
      </c>
      <c r="M2880" s="63" t="str">
        <f t="shared" si="137"/>
        <v/>
      </c>
      <c r="N2880" s="75"/>
      <c r="O2880" s="84" t="str">
        <f t="shared" si="138"/>
        <v/>
      </c>
      <c r="P2880" s="107"/>
      <c r="Q2880" s="87" t="s">
        <v>79</v>
      </c>
      <c r="R2880" s="87"/>
      <c r="S2880" s="87"/>
      <c r="T2880" s="87"/>
      <c r="U2880" s="87"/>
      <c r="V2880" s="86" t="s">
        <v>79</v>
      </c>
      <c r="W2880" s="75"/>
      <c r="X2880" s="102" t="s">
        <v>79</v>
      </c>
      <c r="Y2880" s="63" t="str">
        <f>IFERROR(IF(VLOOKUP(X2880,Listor!$T$6:$U$7,2,FALSE)&lt;O2880,TRUE),"")</f>
        <v/>
      </c>
      <c r="Z2880" s="87"/>
      <c r="AA2880" s="104"/>
    </row>
    <row r="2881" spans="2:27" x14ac:dyDescent="0.25">
      <c r="B2881" s="68" t="s">
        <v>68</v>
      </c>
      <c r="C2881" s="80" t="str">
        <f>IFERROR(VLOOKUP(B2881,Listor!$A$6:$B$62,2,FALSE),"")</f>
        <v/>
      </c>
      <c r="D2881" s="80" t="str">
        <f>IFERROR(VLOOKUP(B2881,Listor!$A$6:$C$62,3,FALSE),"")</f>
        <v/>
      </c>
      <c r="E2881" s="110" t="s">
        <v>79</v>
      </c>
      <c r="F2881" s="66"/>
      <c r="G2881" s="35" t="str">
        <f>IFERROR(VLOOKUP(B2881,Listor!$A$6:$G$62,7,FALSE),"")</f>
        <v/>
      </c>
      <c r="H2881" s="63" t="str">
        <f>IFERROR(VLOOKUP(B2881,Listor!$N$6:$O$47,2,FALSE),"")</f>
        <v/>
      </c>
      <c r="I2881" s="63" t="str">
        <f t="shared" si="136"/>
        <v/>
      </c>
      <c r="J2881" s="96" t="str">
        <f>IFERROR(VLOOKUP(B2881,Listor!$N$6:$P$47,3,FALSE)*I2881,"")</f>
        <v/>
      </c>
      <c r="K2881" s="81"/>
      <c r="L2881" s="88" t="str">
        <f>IFERROR((VLOOKUP(B2881,Listor!$N$6:$P$47,3,FALSE)*Biologiska!K2881)+(VLOOKUP(B2881,Listor!$N$6:$Q$47,4,FALSE)),"")</f>
        <v/>
      </c>
      <c r="M2881" s="63" t="str">
        <f t="shared" si="137"/>
        <v/>
      </c>
      <c r="N2881" s="75"/>
      <c r="O2881" s="84" t="str">
        <f t="shared" si="138"/>
        <v/>
      </c>
      <c r="P2881" s="107"/>
      <c r="Q2881" s="87" t="s">
        <v>79</v>
      </c>
      <c r="R2881" s="87"/>
      <c r="S2881" s="87"/>
      <c r="T2881" s="87"/>
      <c r="U2881" s="87"/>
      <c r="V2881" s="86" t="s">
        <v>79</v>
      </c>
      <c r="W2881" s="75"/>
      <c r="X2881" s="102" t="s">
        <v>79</v>
      </c>
      <c r="Y2881" s="63" t="str">
        <f>IFERROR(IF(VLOOKUP(X2881,Listor!$T$6:$U$7,2,FALSE)&lt;O2881,TRUE),"")</f>
        <v/>
      </c>
      <c r="Z2881" s="87"/>
      <c r="AA2881" s="104"/>
    </row>
    <row r="2882" spans="2:27" x14ac:dyDescent="0.25">
      <c r="B2882" s="68" t="s">
        <v>68</v>
      </c>
      <c r="C2882" s="80" t="str">
        <f>IFERROR(VLOOKUP(B2882,Listor!$A$6:$B$62,2,FALSE),"")</f>
        <v/>
      </c>
      <c r="D2882" s="80" t="str">
        <f>IFERROR(VLOOKUP(B2882,Listor!$A$6:$C$62,3,FALSE),"")</f>
        <v/>
      </c>
      <c r="E2882" s="110" t="s">
        <v>79</v>
      </c>
      <c r="F2882" s="66"/>
      <c r="G2882" s="35" t="str">
        <f>IFERROR(VLOOKUP(B2882,Listor!$A$6:$G$62,7,FALSE),"")</f>
        <v/>
      </c>
      <c r="H2882" s="63" t="str">
        <f>IFERROR(VLOOKUP(B2882,Listor!$N$6:$O$47,2,FALSE),"")</f>
        <v/>
      </c>
      <c r="I2882" s="63" t="str">
        <f t="shared" si="136"/>
        <v/>
      </c>
      <c r="J2882" s="96" t="str">
        <f>IFERROR(VLOOKUP(B2882,Listor!$N$6:$P$47,3,FALSE)*I2882,"")</f>
        <v/>
      </c>
      <c r="K2882" s="81"/>
      <c r="L2882" s="88" t="str">
        <f>IFERROR((VLOOKUP(B2882,Listor!$N$6:$P$47,3,FALSE)*Biologiska!K2882)+(VLOOKUP(B2882,Listor!$N$6:$Q$47,4,FALSE)),"")</f>
        <v/>
      </c>
      <c r="M2882" s="63" t="str">
        <f t="shared" si="137"/>
        <v/>
      </c>
      <c r="N2882" s="75"/>
      <c r="O2882" s="84" t="str">
        <f t="shared" si="138"/>
        <v/>
      </c>
      <c r="P2882" s="107"/>
      <c r="Q2882" s="87" t="s">
        <v>79</v>
      </c>
      <c r="R2882" s="87"/>
      <c r="S2882" s="87"/>
      <c r="T2882" s="87"/>
      <c r="U2882" s="87"/>
      <c r="V2882" s="86" t="s">
        <v>79</v>
      </c>
      <c r="W2882" s="75"/>
      <c r="X2882" s="102" t="s">
        <v>79</v>
      </c>
      <c r="Y2882" s="63" t="str">
        <f>IFERROR(IF(VLOOKUP(X2882,Listor!$T$6:$U$7,2,FALSE)&lt;O2882,TRUE),"")</f>
        <v/>
      </c>
      <c r="Z2882" s="87"/>
      <c r="AA2882" s="104"/>
    </row>
    <row r="2883" spans="2:27" x14ac:dyDescent="0.25">
      <c r="B2883" s="68" t="s">
        <v>68</v>
      </c>
      <c r="C2883" s="80" t="str">
        <f>IFERROR(VLOOKUP(B2883,Listor!$A$6:$B$62,2,FALSE),"")</f>
        <v/>
      </c>
      <c r="D2883" s="80" t="str">
        <f>IFERROR(VLOOKUP(B2883,Listor!$A$6:$C$62,3,FALSE),"")</f>
        <v/>
      </c>
      <c r="E2883" s="110" t="s">
        <v>79</v>
      </c>
      <c r="F2883" s="66"/>
      <c r="G2883" s="35" t="str">
        <f>IFERROR(VLOOKUP(B2883,Listor!$A$6:$G$62,7,FALSE),"")</f>
        <v/>
      </c>
      <c r="H2883" s="63" t="str">
        <f>IFERROR(VLOOKUP(B2883,Listor!$N$6:$O$47,2,FALSE),"")</f>
        <v/>
      </c>
      <c r="I2883" s="63" t="str">
        <f t="shared" si="136"/>
        <v/>
      </c>
      <c r="J2883" s="96" t="str">
        <f>IFERROR(VLOOKUP(B2883,Listor!$N$6:$P$47,3,FALSE)*I2883,"")</f>
        <v/>
      </c>
      <c r="K2883" s="81"/>
      <c r="L2883" s="88" t="str">
        <f>IFERROR((VLOOKUP(B2883,Listor!$N$6:$P$47,3,FALSE)*Biologiska!K2883)+(VLOOKUP(B2883,Listor!$N$6:$Q$47,4,FALSE)),"")</f>
        <v/>
      </c>
      <c r="M2883" s="63" t="str">
        <f t="shared" si="137"/>
        <v/>
      </c>
      <c r="N2883" s="75"/>
      <c r="O2883" s="84" t="str">
        <f t="shared" si="138"/>
        <v/>
      </c>
      <c r="P2883" s="107"/>
      <c r="Q2883" s="87" t="s">
        <v>79</v>
      </c>
      <c r="R2883" s="87"/>
      <c r="S2883" s="87"/>
      <c r="T2883" s="87"/>
      <c r="U2883" s="87"/>
      <c r="V2883" s="86" t="s">
        <v>79</v>
      </c>
      <c r="W2883" s="75"/>
      <c r="X2883" s="102" t="s">
        <v>79</v>
      </c>
      <c r="Y2883" s="63" t="str">
        <f>IFERROR(IF(VLOOKUP(X2883,Listor!$T$6:$U$7,2,FALSE)&lt;O2883,TRUE),"")</f>
        <v/>
      </c>
      <c r="Z2883" s="87"/>
      <c r="AA2883" s="104"/>
    </row>
    <row r="2884" spans="2:27" x14ac:dyDescent="0.25">
      <c r="B2884" s="68" t="s">
        <v>68</v>
      </c>
      <c r="C2884" s="80" t="str">
        <f>IFERROR(VLOOKUP(B2884,Listor!$A$6:$B$62,2,FALSE),"")</f>
        <v/>
      </c>
      <c r="D2884" s="80" t="str">
        <f>IFERROR(VLOOKUP(B2884,Listor!$A$6:$C$62,3,FALSE),"")</f>
        <v/>
      </c>
      <c r="E2884" s="110" t="s">
        <v>79</v>
      </c>
      <c r="F2884" s="66"/>
      <c r="G2884" s="35" t="str">
        <f>IFERROR(VLOOKUP(B2884,Listor!$A$6:$G$62,7,FALSE),"")</f>
        <v/>
      </c>
      <c r="H2884" s="63" t="str">
        <f>IFERROR(VLOOKUP(B2884,Listor!$N$6:$O$47,2,FALSE),"")</f>
        <v/>
      </c>
      <c r="I2884" s="63" t="str">
        <f t="shared" si="136"/>
        <v/>
      </c>
      <c r="J2884" s="96" t="str">
        <f>IFERROR(VLOOKUP(B2884,Listor!$N$6:$P$47,3,FALSE)*I2884,"")</f>
        <v/>
      </c>
      <c r="K2884" s="81"/>
      <c r="L2884" s="88" t="str">
        <f>IFERROR((VLOOKUP(B2884,Listor!$N$6:$P$47,3,FALSE)*Biologiska!K2884)+(VLOOKUP(B2884,Listor!$N$6:$Q$47,4,FALSE)),"")</f>
        <v/>
      </c>
      <c r="M2884" s="63" t="str">
        <f t="shared" si="137"/>
        <v/>
      </c>
      <c r="N2884" s="75"/>
      <c r="O2884" s="84" t="str">
        <f t="shared" si="138"/>
        <v/>
      </c>
      <c r="P2884" s="107"/>
      <c r="Q2884" s="87" t="s">
        <v>79</v>
      </c>
      <c r="R2884" s="87"/>
      <c r="S2884" s="87"/>
      <c r="T2884" s="87"/>
      <c r="U2884" s="87"/>
      <c r="V2884" s="86" t="s">
        <v>79</v>
      </c>
      <c r="W2884" s="75"/>
      <c r="X2884" s="102" t="s">
        <v>79</v>
      </c>
      <c r="Y2884" s="63" t="str">
        <f>IFERROR(IF(VLOOKUP(X2884,Listor!$T$6:$U$7,2,FALSE)&lt;O2884,TRUE),"")</f>
        <v/>
      </c>
      <c r="Z2884" s="87"/>
      <c r="AA2884" s="104"/>
    </row>
    <row r="2885" spans="2:27" x14ac:dyDescent="0.25">
      <c r="B2885" s="68" t="s">
        <v>68</v>
      </c>
      <c r="C2885" s="80" t="str">
        <f>IFERROR(VLOOKUP(B2885,Listor!$A$6:$B$62,2,FALSE),"")</f>
        <v/>
      </c>
      <c r="D2885" s="80" t="str">
        <f>IFERROR(VLOOKUP(B2885,Listor!$A$6:$C$62,3,FALSE),"")</f>
        <v/>
      </c>
      <c r="E2885" s="110" t="s">
        <v>79</v>
      </c>
      <c r="F2885" s="66"/>
      <c r="G2885" s="35" t="str">
        <f>IFERROR(VLOOKUP(B2885,Listor!$A$6:$G$62,7,FALSE),"")</f>
        <v/>
      </c>
      <c r="H2885" s="63" t="str">
        <f>IFERROR(VLOOKUP(B2885,Listor!$N$6:$O$47,2,FALSE),"")</f>
        <v/>
      </c>
      <c r="I2885" s="63" t="str">
        <f t="shared" si="136"/>
        <v/>
      </c>
      <c r="J2885" s="96" t="str">
        <f>IFERROR(VLOOKUP(B2885,Listor!$N$6:$P$47,3,FALSE)*I2885,"")</f>
        <v/>
      </c>
      <c r="K2885" s="81"/>
      <c r="L2885" s="88" t="str">
        <f>IFERROR((VLOOKUP(B2885,Listor!$N$6:$P$47,3,FALSE)*Biologiska!K2885)+(VLOOKUP(B2885,Listor!$N$6:$Q$47,4,FALSE)),"")</f>
        <v/>
      </c>
      <c r="M2885" s="63" t="str">
        <f t="shared" si="137"/>
        <v/>
      </c>
      <c r="N2885" s="75"/>
      <c r="O2885" s="84" t="str">
        <f t="shared" si="138"/>
        <v/>
      </c>
      <c r="P2885" s="107"/>
      <c r="Q2885" s="87" t="s">
        <v>79</v>
      </c>
      <c r="R2885" s="87"/>
      <c r="S2885" s="87"/>
      <c r="T2885" s="87"/>
      <c r="U2885" s="87"/>
      <c r="V2885" s="86" t="s">
        <v>79</v>
      </c>
      <c r="W2885" s="75"/>
      <c r="X2885" s="102" t="s">
        <v>79</v>
      </c>
      <c r="Y2885" s="63" t="str">
        <f>IFERROR(IF(VLOOKUP(X2885,Listor!$T$6:$U$7,2,FALSE)&lt;O2885,TRUE),"")</f>
        <v/>
      </c>
      <c r="Z2885" s="87"/>
      <c r="AA2885" s="104"/>
    </row>
    <row r="2886" spans="2:27" x14ac:dyDescent="0.25">
      <c r="B2886" s="68" t="s">
        <v>68</v>
      </c>
      <c r="C2886" s="80" t="str">
        <f>IFERROR(VLOOKUP(B2886,Listor!$A$6:$B$62,2,FALSE),"")</f>
        <v/>
      </c>
      <c r="D2886" s="80" t="str">
        <f>IFERROR(VLOOKUP(B2886,Listor!$A$6:$C$62,3,FALSE),"")</f>
        <v/>
      </c>
      <c r="E2886" s="110" t="s">
        <v>79</v>
      </c>
      <c r="F2886" s="66"/>
      <c r="G2886" s="35" t="str">
        <f>IFERROR(VLOOKUP(B2886,Listor!$A$6:$G$62,7,FALSE),"")</f>
        <v/>
      </c>
      <c r="H2886" s="63" t="str">
        <f>IFERROR(VLOOKUP(B2886,Listor!$N$6:$O$47,2,FALSE),"")</f>
        <v/>
      </c>
      <c r="I2886" s="63" t="str">
        <f t="shared" si="136"/>
        <v/>
      </c>
      <c r="J2886" s="96" t="str">
        <f>IFERROR(VLOOKUP(B2886,Listor!$N$6:$P$47,3,FALSE)*I2886,"")</f>
        <v/>
      </c>
      <c r="K2886" s="81"/>
      <c r="L2886" s="88" t="str">
        <f>IFERROR((VLOOKUP(B2886,Listor!$N$6:$P$47,3,FALSE)*Biologiska!K2886)+(VLOOKUP(B2886,Listor!$N$6:$Q$47,4,FALSE)),"")</f>
        <v/>
      </c>
      <c r="M2886" s="63" t="str">
        <f t="shared" si="137"/>
        <v/>
      </c>
      <c r="N2886" s="75"/>
      <c r="O2886" s="84" t="str">
        <f t="shared" si="138"/>
        <v/>
      </c>
      <c r="P2886" s="107"/>
      <c r="Q2886" s="87" t="s">
        <v>79</v>
      </c>
      <c r="R2886" s="87"/>
      <c r="S2886" s="87"/>
      <c r="T2886" s="87"/>
      <c r="U2886" s="87"/>
      <c r="V2886" s="86" t="s">
        <v>79</v>
      </c>
      <c r="W2886" s="75"/>
      <c r="X2886" s="102" t="s">
        <v>79</v>
      </c>
      <c r="Y2886" s="63" t="str">
        <f>IFERROR(IF(VLOOKUP(X2886,Listor!$T$6:$U$7,2,FALSE)&lt;O2886,TRUE),"")</f>
        <v/>
      </c>
      <c r="Z2886" s="87"/>
      <c r="AA2886" s="104"/>
    </row>
    <row r="2887" spans="2:27" x14ac:dyDescent="0.25">
      <c r="B2887" s="68" t="s">
        <v>68</v>
      </c>
      <c r="C2887" s="80" t="str">
        <f>IFERROR(VLOOKUP(B2887,Listor!$A$6:$B$62,2,FALSE),"")</f>
        <v/>
      </c>
      <c r="D2887" s="80" t="str">
        <f>IFERROR(VLOOKUP(B2887,Listor!$A$6:$C$62,3,FALSE),"")</f>
        <v/>
      </c>
      <c r="E2887" s="110" t="s">
        <v>79</v>
      </c>
      <c r="F2887" s="66"/>
      <c r="G2887" s="35" t="str">
        <f>IFERROR(VLOOKUP(B2887,Listor!$A$6:$G$62,7,FALSE),"")</f>
        <v/>
      </c>
      <c r="H2887" s="63" t="str">
        <f>IFERROR(VLOOKUP(B2887,Listor!$N$6:$O$47,2,FALSE),"")</f>
        <v/>
      </c>
      <c r="I2887" s="63" t="str">
        <f t="shared" si="136"/>
        <v/>
      </c>
      <c r="J2887" s="96" t="str">
        <f>IFERROR(VLOOKUP(B2887,Listor!$N$6:$P$47,3,FALSE)*I2887,"")</f>
        <v/>
      </c>
      <c r="K2887" s="81"/>
      <c r="L2887" s="88" t="str">
        <f>IFERROR((VLOOKUP(B2887,Listor!$N$6:$P$47,3,FALSE)*Biologiska!K2887)+(VLOOKUP(B2887,Listor!$N$6:$Q$47,4,FALSE)),"")</f>
        <v/>
      </c>
      <c r="M2887" s="63" t="str">
        <f t="shared" si="137"/>
        <v/>
      </c>
      <c r="N2887" s="75"/>
      <c r="O2887" s="84" t="str">
        <f t="shared" si="138"/>
        <v/>
      </c>
      <c r="P2887" s="107"/>
      <c r="Q2887" s="87" t="s">
        <v>79</v>
      </c>
      <c r="R2887" s="87"/>
      <c r="S2887" s="87"/>
      <c r="T2887" s="87"/>
      <c r="U2887" s="87"/>
      <c r="V2887" s="86" t="s">
        <v>79</v>
      </c>
      <c r="W2887" s="75"/>
      <c r="X2887" s="102" t="s">
        <v>79</v>
      </c>
      <c r="Y2887" s="63" t="str">
        <f>IFERROR(IF(VLOOKUP(X2887,Listor!$T$6:$U$7,2,FALSE)&lt;O2887,TRUE),"")</f>
        <v/>
      </c>
      <c r="Z2887" s="87"/>
      <c r="AA2887" s="104"/>
    </row>
    <row r="2888" spans="2:27" x14ac:dyDescent="0.25">
      <c r="B2888" s="68" t="s">
        <v>68</v>
      </c>
      <c r="C2888" s="80" t="str">
        <f>IFERROR(VLOOKUP(B2888,Listor!$A$6:$B$62,2,FALSE),"")</f>
        <v/>
      </c>
      <c r="D2888" s="80" t="str">
        <f>IFERROR(VLOOKUP(B2888,Listor!$A$6:$C$62,3,FALSE),"")</f>
        <v/>
      </c>
      <c r="E2888" s="110" t="s">
        <v>79</v>
      </c>
      <c r="F2888" s="66"/>
      <c r="G2888" s="35" t="str">
        <f>IFERROR(VLOOKUP(B2888,Listor!$A$6:$G$62,7,FALSE),"")</f>
        <v/>
      </c>
      <c r="H2888" s="63" t="str">
        <f>IFERROR(VLOOKUP(B2888,Listor!$N$6:$O$47,2,FALSE),"")</f>
        <v/>
      </c>
      <c r="I2888" s="63" t="str">
        <f t="shared" si="136"/>
        <v/>
      </c>
      <c r="J2888" s="96" t="str">
        <f>IFERROR(VLOOKUP(B2888,Listor!$N$6:$P$47,3,FALSE)*I2888,"")</f>
        <v/>
      </c>
      <c r="K2888" s="81"/>
      <c r="L2888" s="88" t="str">
        <f>IFERROR((VLOOKUP(B2888,Listor!$N$6:$P$47,3,FALSE)*Biologiska!K2888)+(VLOOKUP(B2888,Listor!$N$6:$Q$47,4,FALSE)),"")</f>
        <v/>
      </c>
      <c r="M2888" s="63" t="str">
        <f t="shared" si="137"/>
        <v/>
      </c>
      <c r="N2888" s="75"/>
      <c r="O2888" s="84" t="str">
        <f t="shared" si="138"/>
        <v/>
      </c>
      <c r="P2888" s="107"/>
      <c r="Q2888" s="87" t="s">
        <v>79</v>
      </c>
      <c r="R2888" s="87"/>
      <c r="S2888" s="87"/>
      <c r="T2888" s="87"/>
      <c r="U2888" s="87"/>
      <c r="V2888" s="86" t="s">
        <v>79</v>
      </c>
      <c r="W2888" s="75"/>
      <c r="X2888" s="102" t="s">
        <v>79</v>
      </c>
      <c r="Y2888" s="63" t="str">
        <f>IFERROR(IF(VLOOKUP(X2888,Listor!$T$6:$U$7,2,FALSE)&lt;O2888,TRUE),"")</f>
        <v/>
      </c>
      <c r="Z2888" s="87"/>
      <c r="AA2888" s="104"/>
    </row>
    <row r="2889" spans="2:27" x14ac:dyDescent="0.25">
      <c r="B2889" s="68" t="s">
        <v>68</v>
      </c>
      <c r="C2889" s="80" t="str">
        <f>IFERROR(VLOOKUP(B2889,Listor!$A$6:$B$62,2,FALSE),"")</f>
        <v/>
      </c>
      <c r="D2889" s="80" t="str">
        <f>IFERROR(VLOOKUP(B2889,Listor!$A$6:$C$62,3,FALSE),"")</f>
        <v/>
      </c>
      <c r="E2889" s="110" t="s">
        <v>79</v>
      </c>
      <c r="F2889" s="66"/>
      <c r="G2889" s="35" t="str">
        <f>IFERROR(VLOOKUP(B2889,Listor!$A$6:$G$62,7,FALSE),"")</f>
        <v/>
      </c>
      <c r="H2889" s="63" t="str">
        <f>IFERROR(VLOOKUP(B2889,Listor!$N$6:$O$47,2,FALSE),"")</f>
        <v/>
      </c>
      <c r="I2889" s="63" t="str">
        <f t="shared" si="136"/>
        <v/>
      </c>
      <c r="J2889" s="96" t="str">
        <f>IFERROR(VLOOKUP(B2889,Listor!$N$6:$P$47,3,FALSE)*I2889,"")</f>
        <v/>
      </c>
      <c r="K2889" s="81"/>
      <c r="L2889" s="88" t="str">
        <f>IFERROR((VLOOKUP(B2889,Listor!$N$6:$P$47,3,FALSE)*Biologiska!K2889)+(VLOOKUP(B2889,Listor!$N$6:$Q$47,4,FALSE)),"")</f>
        <v/>
      </c>
      <c r="M2889" s="63" t="str">
        <f t="shared" si="137"/>
        <v/>
      </c>
      <c r="N2889" s="75"/>
      <c r="O2889" s="84" t="str">
        <f t="shared" si="138"/>
        <v/>
      </c>
      <c r="P2889" s="107"/>
      <c r="Q2889" s="87" t="s">
        <v>79</v>
      </c>
      <c r="R2889" s="87"/>
      <c r="S2889" s="87"/>
      <c r="T2889" s="87"/>
      <c r="U2889" s="87"/>
      <c r="V2889" s="86" t="s">
        <v>79</v>
      </c>
      <c r="W2889" s="75"/>
      <c r="X2889" s="102" t="s">
        <v>79</v>
      </c>
      <c r="Y2889" s="63" t="str">
        <f>IFERROR(IF(VLOOKUP(X2889,Listor!$T$6:$U$7,2,FALSE)&lt;O2889,TRUE),"")</f>
        <v/>
      </c>
      <c r="Z2889" s="87"/>
      <c r="AA2889" s="104"/>
    </row>
    <row r="2890" spans="2:27" x14ac:dyDescent="0.25">
      <c r="B2890" s="68" t="s">
        <v>68</v>
      </c>
      <c r="C2890" s="80" t="str">
        <f>IFERROR(VLOOKUP(B2890,Listor!$A$6:$B$62,2,FALSE),"")</f>
        <v/>
      </c>
      <c r="D2890" s="80" t="str">
        <f>IFERROR(VLOOKUP(B2890,Listor!$A$6:$C$62,3,FALSE),"")</f>
        <v/>
      </c>
      <c r="E2890" s="110" t="s">
        <v>79</v>
      </c>
      <c r="F2890" s="66"/>
      <c r="G2890" s="35" t="str">
        <f>IFERROR(VLOOKUP(B2890,Listor!$A$6:$G$62,7,FALSE),"")</f>
        <v/>
      </c>
      <c r="H2890" s="63" t="str">
        <f>IFERROR(VLOOKUP(B2890,Listor!$N$6:$O$47,2,FALSE),"")</f>
        <v/>
      </c>
      <c r="I2890" s="63" t="str">
        <f t="shared" si="136"/>
        <v/>
      </c>
      <c r="J2890" s="96" t="str">
        <f>IFERROR(VLOOKUP(B2890,Listor!$N$6:$P$47,3,FALSE)*I2890,"")</f>
        <v/>
      </c>
      <c r="K2890" s="81"/>
      <c r="L2890" s="88" t="str">
        <f>IFERROR((VLOOKUP(B2890,Listor!$N$6:$P$47,3,FALSE)*Biologiska!K2890)+(VLOOKUP(B2890,Listor!$N$6:$Q$47,4,FALSE)),"")</f>
        <v/>
      </c>
      <c r="M2890" s="63" t="str">
        <f t="shared" si="137"/>
        <v/>
      </c>
      <c r="N2890" s="75"/>
      <c r="O2890" s="84" t="str">
        <f t="shared" si="138"/>
        <v/>
      </c>
      <c r="P2890" s="107"/>
      <c r="Q2890" s="87" t="s">
        <v>79</v>
      </c>
      <c r="R2890" s="87"/>
      <c r="S2890" s="87"/>
      <c r="T2890" s="87"/>
      <c r="U2890" s="87"/>
      <c r="V2890" s="86" t="s">
        <v>79</v>
      </c>
      <c r="W2890" s="75"/>
      <c r="X2890" s="102" t="s">
        <v>79</v>
      </c>
      <c r="Y2890" s="63" t="str">
        <f>IFERROR(IF(VLOOKUP(X2890,Listor!$T$6:$U$7,2,FALSE)&lt;O2890,TRUE),"")</f>
        <v/>
      </c>
      <c r="Z2890" s="87"/>
      <c r="AA2890" s="104"/>
    </row>
    <row r="2891" spans="2:27" x14ac:dyDescent="0.25">
      <c r="B2891" s="68" t="s">
        <v>68</v>
      </c>
      <c r="C2891" s="80" t="str">
        <f>IFERROR(VLOOKUP(B2891,Listor!$A$6:$B$62,2,FALSE),"")</f>
        <v/>
      </c>
      <c r="D2891" s="80" t="str">
        <f>IFERROR(VLOOKUP(B2891,Listor!$A$6:$C$62,3,FALSE),"")</f>
        <v/>
      </c>
      <c r="E2891" s="110" t="s">
        <v>79</v>
      </c>
      <c r="F2891" s="66"/>
      <c r="G2891" s="35" t="str">
        <f>IFERROR(VLOOKUP(B2891,Listor!$A$6:$G$62,7,FALSE),"")</f>
        <v/>
      </c>
      <c r="H2891" s="63" t="str">
        <f>IFERROR(VLOOKUP(B2891,Listor!$N$6:$O$47,2,FALSE),"")</f>
        <v/>
      </c>
      <c r="I2891" s="63" t="str">
        <f t="shared" si="136"/>
        <v/>
      </c>
      <c r="J2891" s="96" t="str">
        <f>IFERROR(VLOOKUP(B2891,Listor!$N$6:$P$47,3,FALSE)*I2891,"")</f>
        <v/>
      </c>
      <c r="K2891" s="81"/>
      <c r="L2891" s="88" t="str">
        <f>IFERROR((VLOOKUP(B2891,Listor!$N$6:$P$47,3,FALSE)*Biologiska!K2891)+(VLOOKUP(B2891,Listor!$N$6:$Q$47,4,FALSE)),"")</f>
        <v/>
      </c>
      <c r="M2891" s="63" t="str">
        <f t="shared" si="137"/>
        <v/>
      </c>
      <c r="N2891" s="75"/>
      <c r="O2891" s="84" t="str">
        <f t="shared" si="138"/>
        <v/>
      </c>
      <c r="P2891" s="107"/>
      <c r="Q2891" s="87" t="s">
        <v>79</v>
      </c>
      <c r="R2891" s="87"/>
      <c r="S2891" s="87"/>
      <c r="T2891" s="87"/>
      <c r="U2891" s="87"/>
      <c r="V2891" s="86" t="s">
        <v>79</v>
      </c>
      <c r="W2891" s="75"/>
      <c r="X2891" s="102" t="s">
        <v>79</v>
      </c>
      <c r="Y2891" s="63" t="str">
        <f>IFERROR(IF(VLOOKUP(X2891,Listor!$T$6:$U$7,2,FALSE)&lt;O2891,TRUE),"")</f>
        <v/>
      </c>
      <c r="Z2891" s="87"/>
      <c r="AA2891" s="104"/>
    </row>
    <row r="2892" spans="2:27" x14ac:dyDescent="0.25">
      <c r="B2892" s="68" t="s">
        <v>68</v>
      </c>
      <c r="C2892" s="80" t="str">
        <f>IFERROR(VLOOKUP(B2892,Listor!$A$6:$B$62,2,FALSE),"")</f>
        <v/>
      </c>
      <c r="D2892" s="80" t="str">
        <f>IFERROR(VLOOKUP(B2892,Listor!$A$6:$C$62,3,FALSE),"")</f>
        <v/>
      </c>
      <c r="E2892" s="110" t="s">
        <v>79</v>
      </c>
      <c r="F2892" s="66"/>
      <c r="G2892" s="35" t="str">
        <f>IFERROR(VLOOKUP(B2892,Listor!$A$6:$G$62,7,FALSE),"")</f>
        <v/>
      </c>
      <c r="H2892" s="63" t="str">
        <f>IFERROR(VLOOKUP(B2892,Listor!$N$6:$O$47,2,FALSE),"")</f>
        <v/>
      </c>
      <c r="I2892" s="63" t="str">
        <f t="shared" si="136"/>
        <v/>
      </c>
      <c r="J2892" s="96" t="str">
        <f>IFERROR(VLOOKUP(B2892,Listor!$N$6:$P$47,3,FALSE)*I2892,"")</f>
        <v/>
      </c>
      <c r="K2892" s="81"/>
      <c r="L2892" s="88" t="str">
        <f>IFERROR((VLOOKUP(B2892,Listor!$N$6:$P$47,3,FALSE)*Biologiska!K2892)+(VLOOKUP(B2892,Listor!$N$6:$Q$47,4,FALSE)),"")</f>
        <v/>
      </c>
      <c r="M2892" s="63" t="str">
        <f t="shared" si="137"/>
        <v/>
      </c>
      <c r="N2892" s="75"/>
      <c r="O2892" s="84" t="str">
        <f t="shared" si="138"/>
        <v/>
      </c>
      <c r="P2892" s="107"/>
      <c r="Q2892" s="87" t="s">
        <v>79</v>
      </c>
      <c r="R2892" s="87"/>
      <c r="S2892" s="87"/>
      <c r="T2892" s="87"/>
      <c r="U2892" s="87"/>
      <c r="V2892" s="86" t="s">
        <v>79</v>
      </c>
      <c r="W2892" s="75"/>
      <c r="X2892" s="102" t="s">
        <v>79</v>
      </c>
      <c r="Y2892" s="63" t="str">
        <f>IFERROR(IF(VLOOKUP(X2892,Listor!$T$6:$U$7,2,FALSE)&lt;O2892,TRUE),"")</f>
        <v/>
      </c>
      <c r="Z2892" s="87"/>
      <c r="AA2892" s="104"/>
    </row>
    <row r="2893" spans="2:27" x14ac:dyDescent="0.25">
      <c r="B2893" s="68" t="s">
        <v>68</v>
      </c>
      <c r="C2893" s="80" t="str">
        <f>IFERROR(VLOOKUP(B2893,Listor!$A$6:$B$62,2,FALSE),"")</f>
        <v/>
      </c>
      <c r="D2893" s="80" t="str">
        <f>IFERROR(VLOOKUP(B2893,Listor!$A$6:$C$62,3,FALSE),"")</f>
        <v/>
      </c>
      <c r="E2893" s="110" t="s">
        <v>79</v>
      </c>
      <c r="F2893" s="66"/>
      <c r="G2893" s="35" t="str">
        <f>IFERROR(VLOOKUP(B2893,Listor!$A$6:$G$62,7,FALSE),"")</f>
        <v/>
      </c>
      <c r="H2893" s="63" t="str">
        <f>IFERROR(VLOOKUP(B2893,Listor!$N$6:$O$47,2,FALSE),"")</f>
        <v/>
      </c>
      <c r="I2893" s="63" t="str">
        <f t="shared" si="136"/>
        <v/>
      </c>
      <c r="J2893" s="96" t="str">
        <f>IFERROR(VLOOKUP(B2893,Listor!$N$6:$P$47,3,FALSE)*I2893,"")</f>
        <v/>
      </c>
      <c r="K2893" s="81"/>
      <c r="L2893" s="88" t="str">
        <f>IFERROR((VLOOKUP(B2893,Listor!$N$6:$P$47,3,FALSE)*Biologiska!K2893)+(VLOOKUP(B2893,Listor!$N$6:$Q$47,4,FALSE)),"")</f>
        <v/>
      </c>
      <c r="M2893" s="63" t="str">
        <f t="shared" si="137"/>
        <v/>
      </c>
      <c r="N2893" s="75"/>
      <c r="O2893" s="84" t="str">
        <f t="shared" si="138"/>
        <v/>
      </c>
      <c r="P2893" s="107"/>
      <c r="Q2893" s="87" t="s">
        <v>79</v>
      </c>
      <c r="R2893" s="87"/>
      <c r="S2893" s="87"/>
      <c r="T2893" s="87"/>
      <c r="U2893" s="87"/>
      <c r="V2893" s="86" t="s">
        <v>79</v>
      </c>
      <c r="W2893" s="75"/>
      <c r="X2893" s="102" t="s">
        <v>79</v>
      </c>
      <c r="Y2893" s="63" t="str">
        <f>IFERROR(IF(VLOOKUP(X2893,Listor!$T$6:$U$7,2,FALSE)&lt;O2893,TRUE),"")</f>
        <v/>
      </c>
      <c r="Z2893" s="87"/>
      <c r="AA2893" s="104"/>
    </row>
    <row r="2894" spans="2:27" x14ac:dyDescent="0.25">
      <c r="B2894" s="68" t="s">
        <v>68</v>
      </c>
      <c r="C2894" s="80" t="str">
        <f>IFERROR(VLOOKUP(B2894,Listor!$A$6:$B$62,2,FALSE),"")</f>
        <v/>
      </c>
      <c r="D2894" s="80" t="str">
        <f>IFERROR(VLOOKUP(B2894,Listor!$A$6:$C$62,3,FALSE),"")</f>
        <v/>
      </c>
      <c r="E2894" s="110" t="s">
        <v>79</v>
      </c>
      <c r="F2894" s="66"/>
      <c r="G2894" s="35" t="str">
        <f>IFERROR(VLOOKUP(B2894,Listor!$A$6:$G$62,7,FALSE),"")</f>
        <v/>
      </c>
      <c r="H2894" s="63" t="str">
        <f>IFERROR(VLOOKUP(B2894,Listor!$N$6:$O$47,2,FALSE),"")</f>
        <v/>
      </c>
      <c r="I2894" s="63" t="str">
        <f t="shared" si="136"/>
        <v/>
      </c>
      <c r="J2894" s="96" t="str">
        <f>IFERROR(VLOOKUP(B2894,Listor!$N$6:$P$47,3,FALSE)*I2894,"")</f>
        <v/>
      </c>
      <c r="K2894" s="81"/>
      <c r="L2894" s="88" t="str">
        <f>IFERROR((VLOOKUP(B2894,Listor!$N$6:$P$47,3,FALSE)*Biologiska!K2894)+(VLOOKUP(B2894,Listor!$N$6:$Q$47,4,FALSE)),"")</f>
        <v/>
      </c>
      <c r="M2894" s="63" t="str">
        <f t="shared" si="137"/>
        <v/>
      </c>
      <c r="N2894" s="75"/>
      <c r="O2894" s="84" t="str">
        <f t="shared" si="138"/>
        <v/>
      </c>
      <c r="P2894" s="107"/>
      <c r="Q2894" s="87" t="s">
        <v>79</v>
      </c>
      <c r="R2894" s="87"/>
      <c r="S2894" s="87"/>
      <c r="T2894" s="87"/>
      <c r="U2894" s="87"/>
      <c r="V2894" s="86" t="s">
        <v>79</v>
      </c>
      <c r="W2894" s="75"/>
      <c r="X2894" s="102" t="s">
        <v>79</v>
      </c>
      <c r="Y2894" s="63" t="str">
        <f>IFERROR(IF(VLOOKUP(X2894,Listor!$T$6:$U$7,2,FALSE)&lt;O2894,TRUE),"")</f>
        <v/>
      </c>
      <c r="Z2894" s="87"/>
      <c r="AA2894" s="104"/>
    </row>
    <row r="2895" spans="2:27" x14ac:dyDescent="0.25">
      <c r="B2895" s="68" t="s">
        <v>68</v>
      </c>
      <c r="C2895" s="80" t="str">
        <f>IFERROR(VLOOKUP(B2895,Listor!$A$6:$B$62,2,FALSE),"")</f>
        <v/>
      </c>
      <c r="D2895" s="80" t="str">
        <f>IFERROR(VLOOKUP(B2895,Listor!$A$6:$C$62,3,FALSE),"")</f>
        <v/>
      </c>
      <c r="E2895" s="110" t="s">
        <v>79</v>
      </c>
      <c r="F2895" s="66"/>
      <c r="G2895" s="35" t="str">
        <f>IFERROR(VLOOKUP(B2895,Listor!$A$6:$G$62,7,FALSE),"")</f>
        <v/>
      </c>
      <c r="H2895" s="63" t="str">
        <f>IFERROR(VLOOKUP(B2895,Listor!$N$6:$O$47,2,FALSE),"")</f>
        <v/>
      </c>
      <c r="I2895" s="63" t="str">
        <f t="shared" si="136"/>
        <v/>
      </c>
      <c r="J2895" s="96" t="str">
        <f>IFERROR(VLOOKUP(B2895,Listor!$N$6:$P$47,3,FALSE)*I2895,"")</f>
        <v/>
      </c>
      <c r="K2895" s="81"/>
      <c r="L2895" s="88" t="str">
        <f>IFERROR((VLOOKUP(B2895,Listor!$N$6:$P$47,3,FALSE)*Biologiska!K2895)+(VLOOKUP(B2895,Listor!$N$6:$Q$47,4,FALSE)),"")</f>
        <v/>
      </c>
      <c r="M2895" s="63" t="str">
        <f t="shared" si="137"/>
        <v/>
      </c>
      <c r="N2895" s="75"/>
      <c r="O2895" s="84" t="str">
        <f t="shared" si="138"/>
        <v/>
      </c>
      <c r="P2895" s="107"/>
      <c r="Q2895" s="87" t="s">
        <v>79</v>
      </c>
      <c r="R2895" s="87"/>
      <c r="S2895" s="87"/>
      <c r="T2895" s="87"/>
      <c r="U2895" s="87"/>
      <c r="V2895" s="86" t="s">
        <v>79</v>
      </c>
      <c r="W2895" s="75"/>
      <c r="X2895" s="102" t="s">
        <v>79</v>
      </c>
      <c r="Y2895" s="63" t="str">
        <f>IFERROR(IF(VLOOKUP(X2895,Listor!$T$6:$U$7,2,FALSE)&lt;O2895,TRUE),"")</f>
        <v/>
      </c>
      <c r="Z2895" s="87"/>
      <c r="AA2895" s="104"/>
    </row>
    <row r="2896" spans="2:27" x14ac:dyDescent="0.25">
      <c r="B2896" s="68" t="s">
        <v>68</v>
      </c>
      <c r="C2896" s="80" t="str">
        <f>IFERROR(VLOOKUP(B2896,Listor!$A$6:$B$62,2,FALSE),"")</f>
        <v/>
      </c>
      <c r="D2896" s="80" t="str">
        <f>IFERROR(VLOOKUP(B2896,Listor!$A$6:$C$62,3,FALSE),"")</f>
        <v/>
      </c>
      <c r="E2896" s="110" t="s">
        <v>79</v>
      </c>
      <c r="F2896" s="66"/>
      <c r="G2896" s="35" t="str">
        <f>IFERROR(VLOOKUP(B2896,Listor!$A$6:$G$62,7,FALSE),"")</f>
        <v/>
      </c>
      <c r="H2896" s="63" t="str">
        <f>IFERROR(VLOOKUP(B2896,Listor!$N$6:$O$47,2,FALSE),"")</f>
        <v/>
      </c>
      <c r="I2896" s="63" t="str">
        <f t="shared" si="136"/>
        <v/>
      </c>
      <c r="J2896" s="96" t="str">
        <f>IFERROR(VLOOKUP(B2896,Listor!$N$6:$P$47,3,FALSE)*I2896,"")</f>
        <v/>
      </c>
      <c r="K2896" s="81"/>
      <c r="L2896" s="88" t="str">
        <f>IFERROR((VLOOKUP(B2896,Listor!$N$6:$P$47,3,FALSE)*Biologiska!K2896)+(VLOOKUP(B2896,Listor!$N$6:$Q$47,4,FALSE)),"")</f>
        <v/>
      </c>
      <c r="M2896" s="63" t="str">
        <f t="shared" si="137"/>
        <v/>
      </c>
      <c r="N2896" s="75"/>
      <c r="O2896" s="84" t="str">
        <f t="shared" si="138"/>
        <v/>
      </c>
      <c r="P2896" s="107"/>
      <c r="Q2896" s="87" t="s">
        <v>79</v>
      </c>
      <c r="R2896" s="87"/>
      <c r="S2896" s="87"/>
      <c r="T2896" s="87"/>
      <c r="U2896" s="87"/>
      <c r="V2896" s="86" t="s">
        <v>79</v>
      </c>
      <c r="W2896" s="75"/>
      <c r="X2896" s="102" t="s">
        <v>79</v>
      </c>
      <c r="Y2896" s="63" t="str">
        <f>IFERROR(IF(VLOOKUP(X2896,Listor!$T$6:$U$7,2,FALSE)&lt;O2896,TRUE),"")</f>
        <v/>
      </c>
      <c r="Z2896" s="87"/>
      <c r="AA2896" s="104"/>
    </row>
    <row r="2897" spans="2:27" x14ac:dyDescent="0.25">
      <c r="B2897" s="68" t="s">
        <v>68</v>
      </c>
      <c r="C2897" s="80" t="str">
        <f>IFERROR(VLOOKUP(B2897,Listor!$A$6:$B$62,2,FALSE),"")</f>
        <v/>
      </c>
      <c r="D2897" s="80" t="str">
        <f>IFERROR(VLOOKUP(B2897,Listor!$A$6:$C$62,3,FALSE),"")</f>
        <v/>
      </c>
      <c r="E2897" s="110" t="s">
        <v>79</v>
      </c>
      <c r="F2897" s="66"/>
      <c r="G2897" s="35" t="str">
        <f>IFERROR(VLOOKUP(B2897,Listor!$A$6:$G$62,7,FALSE),"")</f>
        <v/>
      </c>
      <c r="H2897" s="63" t="str">
        <f>IFERROR(VLOOKUP(B2897,Listor!$N$6:$O$47,2,FALSE),"")</f>
        <v/>
      </c>
      <c r="I2897" s="63" t="str">
        <f t="shared" si="136"/>
        <v/>
      </c>
      <c r="J2897" s="96" t="str">
        <f>IFERROR(VLOOKUP(B2897,Listor!$N$6:$P$47,3,FALSE)*I2897,"")</f>
        <v/>
      </c>
      <c r="K2897" s="81"/>
      <c r="L2897" s="88" t="str">
        <f>IFERROR((VLOOKUP(B2897,Listor!$N$6:$P$47,3,FALSE)*Biologiska!K2897)+(VLOOKUP(B2897,Listor!$N$6:$Q$47,4,FALSE)),"")</f>
        <v/>
      </c>
      <c r="M2897" s="63" t="str">
        <f t="shared" si="137"/>
        <v/>
      </c>
      <c r="N2897" s="75"/>
      <c r="O2897" s="84" t="str">
        <f t="shared" si="138"/>
        <v/>
      </c>
      <c r="P2897" s="107"/>
      <c r="Q2897" s="87" t="s">
        <v>79</v>
      </c>
      <c r="R2897" s="87"/>
      <c r="S2897" s="87"/>
      <c r="T2897" s="87"/>
      <c r="U2897" s="87"/>
      <c r="V2897" s="86" t="s">
        <v>79</v>
      </c>
      <c r="W2897" s="75"/>
      <c r="X2897" s="102" t="s">
        <v>79</v>
      </c>
      <c r="Y2897" s="63" t="str">
        <f>IFERROR(IF(VLOOKUP(X2897,Listor!$T$6:$U$7,2,FALSE)&lt;O2897,TRUE),"")</f>
        <v/>
      </c>
      <c r="Z2897" s="87"/>
      <c r="AA2897" s="104"/>
    </row>
    <row r="2898" spans="2:27" x14ac:dyDescent="0.25">
      <c r="B2898" s="68" t="s">
        <v>68</v>
      </c>
      <c r="C2898" s="80" t="str">
        <f>IFERROR(VLOOKUP(B2898,Listor!$A$6:$B$62,2,FALSE),"")</f>
        <v/>
      </c>
      <c r="D2898" s="80" t="str">
        <f>IFERROR(VLOOKUP(B2898,Listor!$A$6:$C$62,3,FALSE),"")</f>
        <v/>
      </c>
      <c r="E2898" s="110" t="s">
        <v>79</v>
      </c>
      <c r="F2898" s="66"/>
      <c r="G2898" s="35" t="str">
        <f>IFERROR(VLOOKUP(B2898,Listor!$A$6:$G$62,7,FALSE),"")</f>
        <v/>
      </c>
      <c r="H2898" s="63" t="str">
        <f>IFERROR(VLOOKUP(B2898,Listor!$N$6:$O$47,2,FALSE),"")</f>
        <v/>
      </c>
      <c r="I2898" s="63" t="str">
        <f t="shared" si="136"/>
        <v/>
      </c>
      <c r="J2898" s="96" t="str">
        <f>IFERROR(VLOOKUP(B2898,Listor!$N$6:$P$47,3,FALSE)*I2898,"")</f>
        <v/>
      </c>
      <c r="K2898" s="81"/>
      <c r="L2898" s="88" t="str">
        <f>IFERROR((VLOOKUP(B2898,Listor!$N$6:$P$47,3,FALSE)*Biologiska!K2898)+(VLOOKUP(B2898,Listor!$N$6:$Q$47,4,FALSE)),"")</f>
        <v/>
      </c>
      <c r="M2898" s="63" t="str">
        <f t="shared" si="137"/>
        <v/>
      </c>
      <c r="N2898" s="75"/>
      <c r="O2898" s="84" t="str">
        <f t="shared" si="138"/>
        <v/>
      </c>
      <c r="P2898" s="107"/>
      <c r="Q2898" s="87" t="s">
        <v>79</v>
      </c>
      <c r="R2898" s="87"/>
      <c r="S2898" s="87"/>
      <c r="T2898" s="87"/>
      <c r="U2898" s="87"/>
      <c r="V2898" s="86" t="s">
        <v>79</v>
      </c>
      <c r="W2898" s="75"/>
      <c r="X2898" s="102" t="s">
        <v>79</v>
      </c>
      <c r="Y2898" s="63" t="str">
        <f>IFERROR(IF(VLOOKUP(X2898,Listor!$T$6:$U$7,2,FALSE)&lt;O2898,TRUE),"")</f>
        <v/>
      </c>
      <c r="Z2898" s="87"/>
      <c r="AA2898" s="104"/>
    </row>
    <row r="2899" spans="2:27" x14ac:dyDescent="0.25">
      <c r="B2899" s="68" t="s">
        <v>68</v>
      </c>
      <c r="C2899" s="80" t="str">
        <f>IFERROR(VLOOKUP(B2899,Listor!$A$6:$B$62,2,FALSE),"")</f>
        <v/>
      </c>
      <c r="D2899" s="80" t="str">
        <f>IFERROR(VLOOKUP(B2899,Listor!$A$6:$C$62,3,FALSE),"")</f>
        <v/>
      </c>
      <c r="E2899" s="110" t="s">
        <v>79</v>
      </c>
      <c r="F2899" s="66"/>
      <c r="G2899" s="35" t="str">
        <f>IFERROR(VLOOKUP(B2899,Listor!$A$6:$G$62,7,FALSE),"")</f>
        <v/>
      </c>
      <c r="H2899" s="63" t="str">
        <f>IFERROR(VLOOKUP(B2899,Listor!$N$6:$O$47,2,FALSE),"")</f>
        <v/>
      </c>
      <c r="I2899" s="63" t="str">
        <f t="shared" si="136"/>
        <v/>
      </c>
      <c r="J2899" s="96" t="str">
        <f>IFERROR(VLOOKUP(B2899,Listor!$N$6:$P$47,3,FALSE)*I2899,"")</f>
        <v/>
      </c>
      <c r="K2899" s="81"/>
      <c r="L2899" s="88" t="str">
        <f>IFERROR((VLOOKUP(B2899,Listor!$N$6:$P$47,3,FALSE)*Biologiska!K2899)+(VLOOKUP(B2899,Listor!$N$6:$Q$47,4,FALSE)),"")</f>
        <v/>
      </c>
      <c r="M2899" s="63" t="str">
        <f t="shared" si="137"/>
        <v/>
      </c>
      <c r="N2899" s="75"/>
      <c r="O2899" s="84" t="str">
        <f t="shared" si="138"/>
        <v/>
      </c>
      <c r="P2899" s="107"/>
      <c r="Q2899" s="87" t="s">
        <v>79</v>
      </c>
      <c r="R2899" s="87"/>
      <c r="S2899" s="87"/>
      <c r="T2899" s="87"/>
      <c r="U2899" s="87"/>
      <c r="V2899" s="86" t="s">
        <v>79</v>
      </c>
      <c r="W2899" s="75"/>
      <c r="X2899" s="102" t="s">
        <v>79</v>
      </c>
      <c r="Y2899" s="63" t="str">
        <f>IFERROR(IF(VLOOKUP(X2899,Listor!$T$6:$U$7,2,FALSE)&lt;O2899,TRUE),"")</f>
        <v/>
      </c>
      <c r="Z2899" s="87"/>
      <c r="AA2899" s="104"/>
    </row>
    <row r="2900" spans="2:27" x14ac:dyDescent="0.25">
      <c r="B2900" s="68" t="s">
        <v>68</v>
      </c>
      <c r="C2900" s="80" t="str">
        <f>IFERROR(VLOOKUP(B2900,Listor!$A$6:$B$62,2,FALSE),"")</f>
        <v/>
      </c>
      <c r="D2900" s="80" t="str">
        <f>IFERROR(VLOOKUP(B2900,Listor!$A$6:$C$62,3,FALSE),"")</f>
        <v/>
      </c>
      <c r="E2900" s="110" t="s">
        <v>79</v>
      </c>
      <c r="F2900" s="66"/>
      <c r="G2900" s="35" t="str">
        <f>IFERROR(VLOOKUP(B2900,Listor!$A$6:$G$62,7,FALSE),"")</f>
        <v/>
      </c>
      <c r="H2900" s="63" t="str">
        <f>IFERROR(VLOOKUP(B2900,Listor!$N$6:$O$47,2,FALSE),"")</f>
        <v/>
      </c>
      <c r="I2900" s="63" t="str">
        <f t="shared" si="136"/>
        <v/>
      </c>
      <c r="J2900" s="96" t="str">
        <f>IFERROR(VLOOKUP(B2900,Listor!$N$6:$P$47,3,FALSE)*I2900,"")</f>
        <v/>
      </c>
      <c r="K2900" s="81"/>
      <c r="L2900" s="88" t="str">
        <f>IFERROR((VLOOKUP(B2900,Listor!$N$6:$P$47,3,FALSE)*Biologiska!K2900)+(VLOOKUP(B2900,Listor!$N$6:$Q$47,4,FALSE)),"")</f>
        <v/>
      </c>
      <c r="M2900" s="63" t="str">
        <f t="shared" si="137"/>
        <v/>
      </c>
      <c r="N2900" s="75"/>
      <c r="O2900" s="84" t="str">
        <f t="shared" si="138"/>
        <v/>
      </c>
      <c r="P2900" s="107"/>
      <c r="Q2900" s="87" t="s">
        <v>79</v>
      </c>
      <c r="R2900" s="87"/>
      <c r="S2900" s="87"/>
      <c r="T2900" s="87"/>
      <c r="U2900" s="87"/>
      <c r="V2900" s="86" t="s">
        <v>79</v>
      </c>
      <c r="W2900" s="75"/>
      <c r="X2900" s="102" t="s">
        <v>79</v>
      </c>
      <c r="Y2900" s="63" t="str">
        <f>IFERROR(IF(VLOOKUP(X2900,Listor!$T$6:$U$7,2,FALSE)&lt;O2900,TRUE),"")</f>
        <v/>
      </c>
      <c r="Z2900" s="87"/>
      <c r="AA2900" s="104"/>
    </row>
    <row r="2901" spans="2:27" x14ac:dyDescent="0.25">
      <c r="B2901" s="68" t="s">
        <v>68</v>
      </c>
      <c r="C2901" s="80" t="str">
        <f>IFERROR(VLOOKUP(B2901,Listor!$A$6:$B$62,2,FALSE),"")</f>
        <v/>
      </c>
      <c r="D2901" s="80" t="str">
        <f>IFERROR(VLOOKUP(B2901,Listor!$A$6:$C$62,3,FALSE),"")</f>
        <v/>
      </c>
      <c r="E2901" s="110" t="s">
        <v>79</v>
      </c>
      <c r="F2901" s="66"/>
      <c r="G2901" s="35" t="str">
        <f>IFERROR(VLOOKUP(B2901,Listor!$A$6:$G$62,7,FALSE),"")</f>
        <v/>
      </c>
      <c r="H2901" s="63" t="str">
        <f>IFERROR(VLOOKUP(B2901,Listor!$N$6:$O$47,2,FALSE),"")</f>
        <v/>
      </c>
      <c r="I2901" s="63" t="str">
        <f t="shared" si="136"/>
        <v/>
      </c>
      <c r="J2901" s="96" t="str">
        <f>IFERROR(VLOOKUP(B2901,Listor!$N$6:$P$47,3,FALSE)*I2901,"")</f>
        <v/>
      </c>
      <c r="K2901" s="81"/>
      <c r="L2901" s="88" t="str">
        <f>IFERROR((VLOOKUP(B2901,Listor!$N$6:$P$47,3,FALSE)*Biologiska!K2901)+(VLOOKUP(B2901,Listor!$N$6:$Q$47,4,FALSE)),"")</f>
        <v/>
      </c>
      <c r="M2901" s="63" t="str">
        <f t="shared" si="137"/>
        <v/>
      </c>
      <c r="N2901" s="75"/>
      <c r="O2901" s="84" t="str">
        <f t="shared" si="138"/>
        <v/>
      </c>
      <c r="P2901" s="107"/>
      <c r="Q2901" s="87" t="s">
        <v>79</v>
      </c>
      <c r="R2901" s="87"/>
      <c r="S2901" s="87"/>
      <c r="T2901" s="87"/>
      <c r="U2901" s="87"/>
      <c r="V2901" s="86" t="s">
        <v>79</v>
      </c>
      <c r="W2901" s="75"/>
      <c r="X2901" s="102" t="s">
        <v>79</v>
      </c>
      <c r="Y2901" s="63" t="str">
        <f>IFERROR(IF(VLOOKUP(X2901,Listor!$T$6:$U$7,2,FALSE)&lt;O2901,TRUE),"")</f>
        <v/>
      </c>
      <c r="Z2901" s="87"/>
      <c r="AA2901" s="104"/>
    </row>
    <row r="2902" spans="2:27" x14ac:dyDescent="0.25">
      <c r="B2902" s="68" t="s">
        <v>68</v>
      </c>
      <c r="C2902" s="80" t="str">
        <f>IFERROR(VLOOKUP(B2902,Listor!$A$6:$B$62,2,FALSE),"")</f>
        <v/>
      </c>
      <c r="D2902" s="80" t="str">
        <f>IFERROR(VLOOKUP(B2902,Listor!$A$6:$C$62,3,FALSE),"")</f>
        <v/>
      </c>
      <c r="E2902" s="110" t="s">
        <v>79</v>
      </c>
      <c r="F2902" s="66"/>
      <c r="G2902" s="35" t="str">
        <f>IFERROR(VLOOKUP(B2902,Listor!$A$6:$G$62,7,FALSE),"")</f>
        <v/>
      </c>
      <c r="H2902" s="63" t="str">
        <f>IFERROR(VLOOKUP(B2902,Listor!$N$6:$O$47,2,FALSE),"")</f>
        <v/>
      </c>
      <c r="I2902" s="63" t="str">
        <f t="shared" si="136"/>
        <v/>
      </c>
      <c r="J2902" s="96" t="str">
        <f>IFERROR(VLOOKUP(B2902,Listor!$N$6:$P$47,3,FALSE)*I2902,"")</f>
        <v/>
      </c>
      <c r="K2902" s="81"/>
      <c r="L2902" s="88" t="str">
        <f>IFERROR((VLOOKUP(B2902,Listor!$N$6:$P$47,3,FALSE)*Biologiska!K2902)+(VLOOKUP(B2902,Listor!$N$6:$Q$47,4,FALSE)),"")</f>
        <v/>
      </c>
      <c r="M2902" s="63" t="str">
        <f t="shared" si="137"/>
        <v/>
      </c>
      <c r="N2902" s="75"/>
      <c r="O2902" s="84" t="str">
        <f t="shared" si="138"/>
        <v/>
      </c>
      <c r="P2902" s="107"/>
      <c r="Q2902" s="87" t="s">
        <v>79</v>
      </c>
      <c r="R2902" s="87"/>
      <c r="S2902" s="87"/>
      <c r="T2902" s="87"/>
      <c r="U2902" s="87"/>
      <c r="V2902" s="86" t="s">
        <v>79</v>
      </c>
      <c r="W2902" s="75"/>
      <c r="X2902" s="102" t="s">
        <v>79</v>
      </c>
      <c r="Y2902" s="63" t="str">
        <f>IFERROR(IF(VLOOKUP(X2902,Listor!$T$6:$U$7,2,FALSE)&lt;O2902,TRUE),"")</f>
        <v/>
      </c>
      <c r="Z2902" s="87"/>
      <c r="AA2902" s="104"/>
    </row>
    <row r="2903" spans="2:27" x14ac:dyDescent="0.25">
      <c r="B2903" s="68" t="s">
        <v>68</v>
      </c>
      <c r="C2903" s="80" t="str">
        <f>IFERROR(VLOOKUP(B2903,Listor!$A$6:$B$62,2,FALSE),"")</f>
        <v/>
      </c>
      <c r="D2903" s="80" t="str">
        <f>IFERROR(VLOOKUP(B2903,Listor!$A$6:$C$62,3,FALSE),"")</f>
        <v/>
      </c>
      <c r="E2903" s="110" t="s">
        <v>79</v>
      </c>
      <c r="F2903" s="66"/>
      <c r="G2903" s="35" t="str">
        <f>IFERROR(VLOOKUP(B2903,Listor!$A$6:$G$62,7,FALSE),"")</f>
        <v/>
      </c>
      <c r="H2903" s="63" t="str">
        <f>IFERROR(VLOOKUP(B2903,Listor!$N$6:$O$47,2,FALSE),"")</f>
        <v/>
      </c>
      <c r="I2903" s="63" t="str">
        <f t="shared" si="136"/>
        <v/>
      </c>
      <c r="J2903" s="96" t="str">
        <f>IFERROR(VLOOKUP(B2903,Listor!$N$6:$P$47,3,FALSE)*I2903,"")</f>
        <v/>
      </c>
      <c r="K2903" s="81"/>
      <c r="L2903" s="88" t="str">
        <f>IFERROR((VLOOKUP(B2903,Listor!$N$6:$P$47,3,FALSE)*Biologiska!K2903)+(VLOOKUP(B2903,Listor!$N$6:$Q$47,4,FALSE)),"")</f>
        <v/>
      </c>
      <c r="M2903" s="63" t="str">
        <f t="shared" si="137"/>
        <v/>
      </c>
      <c r="N2903" s="75"/>
      <c r="O2903" s="84" t="str">
        <f t="shared" si="138"/>
        <v/>
      </c>
      <c r="P2903" s="107"/>
      <c r="Q2903" s="87" t="s">
        <v>79</v>
      </c>
      <c r="R2903" s="87"/>
      <c r="S2903" s="87"/>
      <c r="T2903" s="87"/>
      <c r="U2903" s="87"/>
      <c r="V2903" s="86" t="s">
        <v>79</v>
      </c>
      <c r="W2903" s="75"/>
      <c r="X2903" s="102" t="s">
        <v>79</v>
      </c>
      <c r="Y2903" s="63" t="str">
        <f>IFERROR(IF(VLOOKUP(X2903,Listor!$T$6:$U$7,2,FALSE)&lt;O2903,TRUE),"")</f>
        <v/>
      </c>
      <c r="Z2903" s="87"/>
      <c r="AA2903" s="104"/>
    </row>
    <row r="2904" spans="2:27" x14ac:dyDescent="0.25">
      <c r="B2904" s="68" t="s">
        <v>68</v>
      </c>
      <c r="C2904" s="80" t="str">
        <f>IFERROR(VLOOKUP(B2904,Listor!$A$6:$B$62,2,FALSE),"")</f>
        <v/>
      </c>
      <c r="D2904" s="80" t="str">
        <f>IFERROR(VLOOKUP(B2904,Listor!$A$6:$C$62,3,FALSE),"")</f>
        <v/>
      </c>
      <c r="E2904" s="110" t="s">
        <v>79</v>
      </c>
      <c r="F2904" s="66"/>
      <c r="G2904" s="35" t="str">
        <f>IFERROR(VLOOKUP(B2904,Listor!$A$6:$G$62,7,FALSE),"")</f>
        <v/>
      </c>
      <c r="H2904" s="63" t="str">
        <f>IFERROR(VLOOKUP(B2904,Listor!$N$6:$O$47,2,FALSE),"")</f>
        <v/>
      </c>
      <c r="I2904" s="63" t="str">
        <f t="shared" si="136"/>
        <v/>
      </c>
      <c r="J2904" s="96" t="str">
        <f>IFERROR(VLOOKUP(B2904,Listor!$N$6:$P$47,3,FALSE)*I2904,"")</f>
        <v/>
      </c>
      <c r="K2904" s="81"/>
      <c r="L2904" s="88" t="str">
        <f>IFERROR((VLOOKUP(B2904,Listor!$N$6:$P$47,3,FALSE)*Biologiska!K2904)+(VLOOKUP(B2904,Listor!$N$6:$Q$47,4,FALSE)),"")</f>
        <v/>
      </c>
      <c r="M2904" s="63" t="str">
        <f t="shared" si="137"/>
        <v/>
      </c>
      <c r="N2904" s="75"/>
      <c r="O2904" s="84" t="str">
        <f t="shared" si="138"/>
        <v/>
      </c>
      <c r="P2904" s="107"/>
      <c r="Q2904" s="87" t="s">
        <v>79</v>
      </c>
      <c r="R2904" s="87"/>
      <c r="S2904" s="87"/>
      <c r="T2904" s="87"/>
      <c r="U2904" s="87"/>
      <c r="V2904" s="86" t="s">
        <v>79</v>
      </c>
      <c r="W2904" s="75"/>
      <c r="X2904" s="102" t="s">
        <v>79</v>
      </c>
      <c r="Y2904" s="63" t="str">
        <f>IFERROR(IF(VLOOKUP(X2904,Listor!$T$6:$U$7,2,FALSE)&lt;O2904,TRUE),"")</f>
        <v/>
      </c>
      <c r="Z2904" s="87"/>
      <c r="AA2904" s="104"/>
    </row>
    <row r="2905" spans="2:27" x14ac:dyDescent="0.25">
      <c r="B2905" s="68" t="s">
        <v>68</v>
      </c>
      <c r="C2905" s="80" t="str">
        <f>IFERROR(VLOOKUP(B2905,Listor!$A$6:$B$62,2,FALSE),"")</f>
        <v/>
      </c>
      <c r="D2905" s="80" t="str">
        <f>IFERROR(VLOOKUP(B2905,Listor!$A$6:$C$62,3,FALSE),"")</f>
        <v/>
      </c>
      <c r="E2905" s="110" t="s">
        <v>79</v>
      </c>
      <c r="F2905" s="66"/>
      <c r="G2905" s="35" t="str">
        <f>IFERROR(VLOOKUP(B2905,Listor!$A$6:$G$62,7,FALSE),"")</f>
        <v/>
      </c>
      <c r="H2905" s="63" t="str">
        <f>IFERROR(VLOOKUP(B2905,Listor!$N$6:$O$47,2,FALSE),"")</f>
        <v/>
      </c>
      <c r="I2905" s="63" t="str">
        <f t="shared" si="136"/>
        <v/>
      </c>
      <c r="J2905" s="96" t="str">
        <f>IFERROR(VLOOKUP(B2905,Listor!$N$6:$P$47,3,FALSE)*I2905,"")</f>
        <v/>
      </c>
      <c r="K2905" s="81"/>
      <c r="L2905" s="88" t="str">
        <f>IFERROR((VLOOKUP(B2905,Listor!$N$6:$P$47,3,FALSE)*Biologiska!K2905)+(VLOOKUP(B2905,Listor!$N$6:$Q$47,4,FALSE)),"")</f>
        <v/>
      </c>
      <c r="M2905" s="63" t="str">
        <f t="shared" si="137"/>
        <v/>
      </c>
      <c r="N2905" s="75"/>
      <c r="O2905" s="84" t="str">
        <f t="shared" si="138"/>
        <v/>
      </c>
      <c r="P2905" s="107"/>
      <c r="Q2905" s="87" t="s">
        <v>79</v>
      </c>
      <c r="R2905" s="87"/>
      <c r="S2905" s="87"/>
      <c r="T2905" s="87"/>
      <c r="U2905" s="87"/>
      <c r="V2905" s="86" t="s">
        <v>79</v>
      </c>
      <c r="W2905" s="75"/>
      <c r="X2905" s="102" t="s">
        <v>79</v>
      </c>
      <c r="Y2905" s="63" t="str">
        <f>IFERROR(IF(VLOOKUP(X2905,Listor!$T$6:$U$7,2,FALSE)&lt;O2905,TRUE),"")</f>
        <v/>
      </c>
      <c r="Z2905" s="87"/>
      <c r="AA2905" s="104"/>
    </row>
    <row r="2906" spans="2:27" x14ac:dyDescent="0.25">
      <c r="B2906" s="68" t="s">
        <v>68</v>
      </c>
      <c r="C2906" s="80" t="str">
        <f>IFERROR(VLOOKUP(B2906,Listor!$A$6:$B$62,2,FALSE),"")</f>
        <v/>
      </c>
      <c r="D2906" s="80" t="str">
        <f>IFERROR(VLOOKUP(B2906,Listor!$A$6:$C$62,3,FALSE),"")</f>
        <v/>
      </c>
      <c r="E2906" s="110" t="s">
        <v>79</v>
      </c>
      <c r="F2906" s="66"/>
      <c r="G2906" s="35" t="str">
        <f>IFERROR(VLOOKUP(B2906,Listor!$A$6:$G$62,7,FALSE),"")</f>
        <v/>
      </c>
      <c r="H2906" s="63" t="str">
        <f>IFERROR(VLOOKUP(B2906,Listor!$N$6:$O$47,2,FALSE),"")</f>
        <v/>
      </c>
      <c r="I2906" s="63" t="str">
        <f t="shared" si="136"/>
        <v/>
      </c>
      <c r="J2906" s="96" t="str">
        <f>IFERROR(VLOOKUP(B2906,Listor!$N$6:$P$47,3,FALSE)*I2906,"")</f>
        <v/>
      </c>
      <c r="K2906" s="81"/>
      <c r="L2906" s="88" t="str">
        <f>IFERROR((VLOOKUP(B2906,Listor!$N$6:$P$47,3,FALSE)*Biologiska!K2906)+(VLOOKUP(B2906,Listor!$N$6:$Q$47,4,FALSE)),"")</f>
        <v/>
      </c>
      <c r="M2906" s="63" t="str">
        <f t="shared" si="137"/>
        <v/>
      </c>
      <c r="N2906" s="75"/>
      <c r="O2906" s="84" t="str">
        <f t="shared" si="138"/>
        <v/>
      </c>
      <c r="P2906" s="107"/>
      <c r="Q2906" s="87" t="s">
        <v>79</v>
      </c>
      <c r="R2906" s="87"/>
      <c r="S2906" s="87"/>
      <c r="T2906" s="87"/>
      <c r="U2906" s="87"/>
      <c r="V2906" s="86" t="s">
        <v>79</v>
      </c>
      <c r="W2906" s="75"/>
      <c r="X2906" s="102" t="s">
        <v>79</v>
      </c>
      <c r="Y2906" s="63" t="str">
        <f>IFERROR(IF(VLOOKUP(X2906,Listor!$T$6:$U$7,2,FALSE)&lt;O2906,TRUE),"")</f>
        <v/>
      </c>
      <c r="Z2906" s="87"/>
      <c r="AA2906" s="104"/>
    </row>
    <row r="2907" spans="2:27" x14ac:dyDescent="0.25">
      <c r="B2907" s="68" t="s">
        <v>68</v>
      </c>
      <c r="C2907" s="80" t="str">
        <f>IFERROR(VLOOKUP(B2907,Listor!$A$6:$B$62,2,FALSE),"")</f>
        <v/>
      </c>
      <c r="D2907" s="80" t="str">
        <f>IFERROR(VLOOKUP(B2907,Listor!$A$6:$C$62,3,FALSE),"")</f>
        <v/>
      </c>
      <c r="E2907" s="110" t="s">
        <v>79</v>
      </c>
      <c r="F2907" s="66"/>
      <c r="G2907" s="35" t="str">
        <f>IFERROR(VLOOKUP(B2907,Listor!$A$6:$G$62,7,FALSE),"")</f>
        <v/>
      </c>
      <c r="H2907" s="63" t="str">
        <f>IFERROR(VLOOKUP(B2907,Listor!$N$6:$O$47,2,FALSE),"")</f>
        <v/>
      </c>
      <c r="I2907" s="63" t="str">
        <f t="shared" si="136"/>
        <v/>
      </c>
      <c r="J2907" s="96" t="str">
        <f>IFERROR(VLOOKUP(B2907,Listor!$N$6:$P$47,3,FALSE)*I2907,"")</f>
        <v/>
      </c>
      <c r="K2907" s="81"/>
      <c r="L2907" s="88" t="str">
        <f>IFERROR((VLOOKUP(B2907,Listor!$N$6:$P$47,3,FALSE)*Biologiska!K2907)+(VLOOKUP(B2907,Listor!$N$6:$Q$47,4,FALSE)),"")</f>
        <v/>
      </c>
      <c r="M2907" s="63" t="str">
        <f t="shared" si="137"/>
        <v/>
      </c>
      <c r="N2907" s="75"/>
      <c r="O2907" s="84" t="str">
        <f t="shared" si="138"/>
        <v/>
      </c>
      <c r="P2907" s="107"/>
      <c r="Q2907" s="87" t="s">
        <v>79</v>
      </c>
      <c r="R2907" s="87"/>
      <c r="S2907" s="87"/>
      <c r="T2907" s="87"/>
      <c r="U2907" s="87"/>
      <c r="V2907" s="86" t="s">
        <v>79</v>
      </c>
      <c r="W2907" s="75"/>
      <c r="X2907" s="102" t="s">
        <v>79</v>
      </c>
      <c r="Y2907" s="63" t="str">
        <f>IFERROR(IF(VLOOKUP(X2907,Listor!$T$6:$U$7,2,FALSE)&lt;O2907,TRUE),"")</f>
        <v/>
      </c>
      <c r="Z2907" s="87"/>
      <c r="AA2907" s="104"/>
    </row>
    <row r="2908" spans="2:27" x14ac:dyDescent="0.25">
      <c r="B2908" s="68" t="s">
        <v>68</v>
      </c>
      <c r="C2908" s="80" t="str">
        <f>IFERROR(VLOOKUP(B2908,Listor!$A$6:$B$62,2,FALSE),"")</f>
        <v/>
      </c>
      <c r="D2908" s="80" t="str">
        <f>IFERROR(VLOOKUP(B2908,Listor!$A$6:$C$62,3,FALSE),"")</f>
        <v/>
      </c>
      <c r="E2908" s="110" t="s">
        <v>79</v>
      </c>
      <c r="F2908" s="66"/>
      <c r="G2908" s="35" t="str">
        <f>IFERROR(VLOOKUP(B2908,Listor!$A$6:$G$62,7,FALSE),"")</f>
        <v/>
      </c>
      <c r="H2908" s="63" t="str">
        <f>IFERROR(VLOOKUP(B2908,Listor!$N$6:$O$47,2,FALSE),"")</f>
        <v/>
      </c>
      <c r="I2908" s="63" t="str">
        <f t="shared" si="136"/>
        <v/>
      </c>
      <c r="J2908" s="96" t="str">
        <f>IFERROR(VLOOKUP(B2908,Listor!$N$6:$P$47,3,FALSE)*I2908,"")</f>
        <v/>
      </c>
      <c r="K2908" s="81"/>
      <c r="L2908" s="88" t="str">
        <f>IFERROR((VLOOKUP(B2908,Listor!$N$6:$P$47,3,FALSE)*Biologiska!K2908)+(VLOOKUP(B2908,Listor!$N$6:$Q$47,4,FALSE)),"")</f>
        <v/>
      </c>
      <c r="M2908" s="63" t="str">
        <f t="shared" si="137"/>
        <v/>
      </c>
      <c r="N2908" s="75"/>
      <c r="O2908" s="84" t="str">
        <f t="shared" si="138"/>
        <v/>
      </c>
      <c r="P2908" s="107"/>
      <c r="Q2908" s="87" t="s">
        <v>79</v>
      </c>
      <c r="R2908" s="87"/>
      <c r="S2908" s="87"/>
      <c r="T2908" s="87"/>
      <c r="U2908" s="87"/>
      <c r="V2908" s="86" t="s">
        <v>79</v>
      </c>
      <c r="W2908" s="75"/>
      <c r="X2908" s="102" t="s">
        <v>79</v>
      </c>
      <c r="Y2908" s="63" t="str">
        <f>IFERROR(IF(VLOOKUP(X2908,Listor!$T$6:$U$7,2,FALSE)&lt;O2908,TRUE),"")</f>
        <v/>
      </c>
      <c r="Z2908" s="87"/>
      <c r="AA2908" s="104"/>
    </row>
    <row r="2909" spans="2:27" x14ac:dyDescent="0.25">
      <c r="B2909" s="68" t="s">
        <v>68</v>
      </c>
      <c r="C2909" s="80" t="str">
        <f>IFERROR(VLOOKUP(B2909,Listor!$A$6:$B$62,2,FALSE),"")</f>
        <v/>
      </c>
      <c r="D2909" s="80" t="str">
        <f>IFERROR(VLOOKUP(B2909,Listor!$A$6:$C$62,3,FALSE),"")</f>
        <v/>
      </c>
      <c r="E2909" s="110" t="s">
        <v>79</v>
      </c>
      <c r="F2909" s="66"/>
      <c r="G2909" s="35" t="str">
        <f>IFERROR(VLOOKUP(B2909,Listor!$A$6:$G$62,7,FALSE),"")</f>
        <v/>
      </c>
      <c r="H2909" s="63" t="str">
        <f>IFERROR(VLOOKUP(B2909,Listor!$N$6:$O$47,2,FALSE),"")</f>
        <v/>
      </c>
      <c r="I2909" s="63" t="str">
        <f t="shared" si="136"/>
        <v/>
      </c>
      <c r="J2909" s="96" t="str">
        <f>IFERROR(VLOOKUP(B2909,Listor!$N$6:$P$47,3,FALSE)*I2909,"")</f>
        <v/>
      </c>
      <c r="K2909" s="81"/>
      <c r="L2909" s="88" t="str">
        <f>IFERROR((VLOOKUP(B2909,Listor!$N$6:$P$47,3,FALSE)*Biologiska!K2909)+(VLOOKUP(B2909,Listor!$N$6:$Q$47,4,FALSE)),"")</f>
        <v/>
      </c>
      <c r="M2909" s="63" t="str">
        <f t="shared" si="137"/>
        <v/>
      </c>
      <c r="N2909" s="75"/>
      <c r="O2909" s="84" t="str">
        <f t="shared" si="138"/>
        <v/>
      </c>
      <c r="P2909" s="107"/>
      <c r="Q2909" s="87" t="s">
        <v>79</v>
      </c>
      <c r="R2909" s="87"/>
      <c r="S2909" s="87"/>
      <c r="T2909" s="87"/>
      <c r="U2909" s="87"/>
      <c r="V2909" s="86" t="s">
        <v>79</v>
      </c>
      <c r="W2909" s="75"/>
      <c r="X2909" s="102" t="s">
        <v>79</v>
      </c>
      <c r="Y2909" s="63" t="str">
        <f>IFERROR(IF(VLOOKUP(X2909,Listor!$T$6:$U$7,2,FALSE)&lt;O2909,TRUE),"")</f>
        <v/>
      </c>
      <c r="Z2909" s="87"/>
      <c r="AA2909" s="104"/>
    </row>
    <row r="2910" spans="2:27" x14ac:dyDescent="0.25">
      <c r="B2910" s="68" t="s">
        <v>68</v>
      </c>
      <c r="C2910" s="80" t="str">
        <f>IFERROR(VLOOKUP(B2910,Listor!$A$6:$B$62,2,FALSE),"")</f>
        <v/>
      </c>
      <c r="D2910" s="80" t="str">
        <f>IFERROR(VLOOKUP(B2910,Listor!$A$6:$C$62,3,FALSE),"")</f>
        <v/>
      </c>
      <c r="E2910" s="110" t="s">
        <v>79</v>
      </c>
      <c r="F2910" s="66"/>
      <c r="G2910" s="35" t="str">
        <f>IFERROR(VLOOKUP(B2910,Listor!$A$6:$G$62,7,FALSE),"")</f>
        <v/>
      </c>
      <c r="H2910" s="63" t="str">
        <f>IFERROR(VLOOKUP(B2910,Listor!$N$6:$O$47,2,FALSE),"")</f>
        <v/>
      </c>
      <c r="I2910" s="63" t="str">
        <f t="shared" si="136"/>
        <v/>
      </c>
      <c r="J2910" s="96" t="str">
        <f>IFERROR(VLOOKUP(B2910,Listor!$N$6:$P$47,3,FALSE)*I2910,"")</f>
        <v/>
      </c>
      <c r="K2910" s="81"/>
      <c r="L2910" s="88" t="str">
        <f>IFERROR((VLOOKUP(B2910,Listor!$N$6:$P$47,3,FALSE)*Biologiska!K2910)+(VLOOKUP(B2910,Listor!$N$6:$Q$47,4,FALSE)),"")</f>
        <v/>
      </c>
      <c r="M2910" s="63" t="str">
        <f t="shared" si="137"/>
        <v/>
      </c>
      <c r="N2910" s="75"/>
      <c r="O2910" s="84" t="str">
        <f t="shared" si="138"/>
        <v/>
      </c>
      <c r="P2910" s="107"/>
      <c r="Q2910" s="87" t="s">
        <v>79</v>
      </c>
      <c r="R2910" s="87"/>
      <c r="S2910" s="87"/>
      <c r="T2910" s="87"/>
      <c r="U2910" s="87"/>
      <c r="V2910" s="86" t="s">
        <v>79</v>
      </c>
      <c r="W2910" s="75"/>
      <c r="X2910" s="102" t="s">
        <v>79</v>
      </c>
      <c r="Y2910" s="63" t="str">
        <f>IFERROR(IF(VLOOKUP(X2910,Listor!$T$6:$U$7,2,FALSE)&lt;O2910,TRUE),"")</f>
        <v/>
      </c>
      <c r="Z2910" s="87"/>
      <c r="AA2910" s="104"/>
    </row>
    <row r="2911" spans="2:27" x14ac:dyDescent="0.25">
      <c r="B2911" s="68" t="s">
        <v>68</v>
      </c>
      <c r="C2911" s="80" t="str">
        <f>IFERROR(VLOOKUP(B2911,Listor!$A$6:$B$62,2,FALSE),"")</f>
        <v/>
      </c>
      <c r="D2911" s="80" t="str">
        <f>IFERROR(VLOOKUP(B2911,Listor!$A$6:$C$62,3,FALSE),"")</f>
        <v/>
      </c>
      <c r="E2911" s="110" t="s">
        <v>79</v>
      </c>
      <c r="F2911" s="66"/>
      <c r="G2911" s="35" t="str">
        <f>IFERROR(VLOOKUP(B2911,Listor!$A$6:$G$62,7,FALSE),"")</f>
        <v/>
      </c>
      <c r="H2911" s="63" t="str">
        <f>IFERROR(VLOOKUP(B2911,Listor!$N$6:$O$47,2,FALSE),"")</f>
        <v/>
      </c>
      <c r="I2911" s="63" t="str">
        <f t="shared" si="136"/>
        <v/>
      </c>
      <c r="J2911" s="96" t="str">
        <f>IFERROR(VLOOKUP(B2911,Listor!$N$6:$P$47,3,FALSE)*I2911,"")</f>
        <v/>
      </c>
      <c r="K2911" s="81"/>
      <c r="L2911" s="88" t="str">
        <f>IFERROR((VLOOKUP(B2911,Listor!$N$6:$P$47,3,FALSE)*Biologiska!K2911)+(VLOOKUP(B2911,Listor!$N$6:$Q$47,4,FALSE)),"")</f>
        <v/>
      </c>
      <c r="M2911" s="63" t="str">
        <f t="shared" si="137"/>
        <v/>
      </c>
      <c r="N2911" s="75"/>
      <c r="O2911" s="84" t="str">
        <f t="shared" si="138"/>
        <v/>
      </c>
      <c r="P2911" s="107"/>
      <c r="Q2911" s="87" t="s">
        <v>79</v>
      </c>
      <c r="R2911" s="87"/>
      <c r="S2911" s="87"/>
      <c r="T2911" s="87"/>
      <c r="U2911" s="87"/>
      <c r="V2911" s="86" t="s">
        <v>79</v>
      </c>
      <c r="W2911" s="75"/>
      <c r="X2911" s="102" t="s">
        <v>79</v>
      </c>
      <c r="Y2911" s="63" t="str">
        <f>IFERROR(IF(VLOOKUP(X2911,Listor!$T$6:$U$7,2,FALSE)&lt;O2911,TRUE),"")</f>
        <v/>
      </c>
      <c r="Z2911" s="87"/>
      <c r="AA2911" s="104"/>
    </row>
    <row r="2912" spans="2:27" x14ac:dyDescent="0.25">
      <c r="B2912" s="68" t="s">
        <v>68</v>
      </c>
      <c r="C2912" s="80" t="str">
        <f>IFERROR(VLOOKUP(B2912,Listor!$A$6:$B$62,2,FALSE),"")</f>
        <v/>
      </c>
      <c r="D2912" s="80" t="str">
        <f>IFERROR(VLOOKUP(B2912,Listor!$A$6:$C$62,3,FALSE),"")</f>
        <v/>
      </c>
      <c r="E2912" s="110" t="s">
        <v>79</v>
      </c>
      <c r="F2912" s="66"/>
      <c r="G2912" s="35" t="str">
        <f>IFERROR(VLOOKUP(B2912,Listor!$A$6:$G$62,7,FALSE),"")</f>
        <v/>
      </c>
      <c r="H2912" s="63" t="str">
        <f>IFERROR(VLOOKUP(B2912,Listor!$N$6:$O$47,2,FALSE),"")</f>
        <v/>
      </c>
      <c r="I2912" s="63" t="str">
        <f t="shared" si="136"/>
        <v/>
      </c>
      <c r="J2912" s="96" t="str">
        <f>IFERROR(VLOOKUP(B2912,Listor!$N$6:$P$47,3,FALSE)*I2912,"")</f>
        <v/>
      </c>
      <c r="K2912" s="81"/>
      <c r="L2912" s="88" t="str">
        <f>IFERROR((VLOOKUP(B2912,Listor!$N$6:$P$47,3,FALSE)*Biologiska!K2912)+(VLOOKUP(B2912,Listor!$N$6:$Q$47,4,FALSE)),"")</f>
        <v/>
      </c>
      <c r="M2912" s="63" t="str">
        <f t="shared" si="137"/>
        <v/>
      </c>
      <c r="N2912" s="75"/>
      <c r="O2912" s="84" t="str">
        <f t="shared" si="138"/>
        <v/>
      </c>
      <c r="P2912" s="107"/>
      <c r="Q2912" s="87" t="s">
        <v>79</v>
      </c>
      <c r="R2912" s="87"/>
      <c r="S2912" s="87"/>
      <c r="T2912" s="87"/>
      <c r="U2912" s="87"/>
      <c r="V2912" s="86" t="s">
        <v>79</v>
      </c>
      <c r="W2912" s="75"/>
      <c r="X2912" s="102" t="s">
        <v>79</v>
      </c>
      <c r="Y2912" s="63" t="str">
        <f>IFERROR(IF(VLOOKUP(X2912,Listor!$T$6:$U$7,2,FALSE)&lt;O2912,TRUE),"")</f>
        <v/>
      </c>
      <c r="Z2912" s="87"/>
      <c r="AA2912" s="104"/>
    </row>
    <row r="2913" spans="2:27" x14ac:dyDescent="0.25">
      <c r="B2913" s="68" t="s">
        <v>68</v>
      </c>
      <c r="C2913" s="80" t="str">
        <f>IFERROR(VLOOKUP(B2913,Listor!$A$6:$B$62,2,FALSE),"")</f>
        <v/>
      </c>
      <c r="D2913" s="80" t="str">
        <f>IFERROR(VLOOKUP(B2913,Listor!$A$6:$C$62,3,FALSE),"")</f>
        <v/>
      </c>
      <c r="E2913" s="110" t="s">
        <v>79</v>
      </c>
      <c r="F2913" s="66"/>
      <c r="G2913" s="35" t="str">
        <f>IFERROR(VLOOKUP(B2913,Listor!$A$6:$G$62,7,FALSE),"")</f>
        <v/>
      </c>
      <c r="H2913" s="63" t="str">
        <f>IFERROR(VLOOKUP(B2913,Listor!$N$6:$O$47,2,FALSE),"")</f>
        <v/>
      </c>
      <c r="I2913" s="63" t="str">
        <f t="shared" si="136"/>
        <v/>
      </c>
      <c r="J2913" s="96" t="str">
        <f>IFERROR(VLOOKUP(B2913,Listor!$N$6:$P$47,3,FALSE)*I2913,"")</f>
        <v/>
      </c>
      <c r="K2913" s="81"/>
      <c r="L2913" s="88" t="str">
        <f>IFERROR((VLOOKUP(B2913,Listor!$N$6:$P$47,3,FALSE)*Biologiska!K2913)+(VLOOKUP(B2913,Listor!$N$6:$Q$47,4,FALSE)),"")</f>
        <v/>
      </c>
      <c r="M2913" s="63" t="str">
        <f t="shared" si="137"/>
        <v/>
      </c>
      <c r="N2913" s="75"/>
      <c r="O2913" s="84" t="str">
        <f t="shared" si="138"/>
        <v/>
      </c>
      <c r="P2913" s="107"/>
      <c r="Q2913" s="87" t="s">
        <v>79</v>
      </c>
      <c r="R2913" s="87"/>
      <c r="S2913" s="87"/>
      <c r="T2913" s="87"/>
      <c r="U2913" s="87"/>
      <c r="V2913" s="86" t="s">
        <v>79</v>
      </c>
      <c r="W2913" s="75"/>
      <c r="X2913" s="102" t="s">
        <v>79</v>
      </c>
      <c r="Y2913" s="63" t="str">
        <f>IFERROR(IF(VLOOKUP(X2913,Listor!$T$6:$U$7,2,FALSE)&lt;O2913,TRUE),"")</f>
        <v/>
      </c>
      <c r="Z2913" s="87"/>
      <c r="AA2913" s="104"/>
    </row>
    <row r="2914" spans="2:27" x14ac:dyDescent="0.25">
      <c r="B2914" s="68" t="s">
        <v>68</v>
      </c>
      <c r="C2914" s="80" t="str">
        <f>IFERROR(VLOOKUP(B2914,Listor!$A$6:$B$62,2,FALSE),"")</f>
        <v/>
      </c>
      <c r="D2914" s="80" t="str">
        <f>IFERROR(VLOOKUP(B2914,Listor!$A$6:$C$62,3,FALSE),"")</f>
        <v/>
      </c>
      <c r="E2914" s="110" t="s">
        <v>79</v>
      </c>
      <c r="F2914" s="66"/>
      <c r="G2914" s="35" t="str">
        <f>IFERROR(VLOOKUP(B2914,Listor!$A$6:$G$62,7,FALSE),"")</f>
        <v/>
      </c>
      <c r="H2914" s="63" t="str">
        <f>IFERROR(VLOOKUP(B2914,Listor!$N$6:$O$47,2,FALSE),"")</f>
        <v/>
      </c>
      <c r="I2914" s="63" t="str">
        <f t="shared" si="136"/>
        <v/>
      </c>
      <c r="J2914" s="96" t="str">
        <f>IFERROR(VLOOKUP(B2914,Listor!$N$6:$P$47,3,FALSE)*I2914,"")</f>
        <v/>
      </c>
      <c r="K2914" s="81"/>
      <c r="L2914" s="88" t="str">
        <f>IFERROR((VLOOKUP(B2914,Listor!$N$6:$P$47,3,FALSE)*Biologiska!K2914)+(VLOOKUP(B2914,Listor!$N$6:$Q$47,4,FALSE)),"")</f>
        <v/>
      </c>
      <c r="M2914" s="63" t="str">
        <f t="shared" si="137"/>
        <v/>
      </c>
      <c r="N2914" s="75"/>
      <c r="O2914" s="84" t="str">
        <f t="shared" si="138"/>
        <v/>
      </c>
      <c r="P2914" s="107"/>
      <c r="Q2914" s="87" t="s">
        <v>79</v>
      </c>
      <c r="R2914" s="87"/>
      <c r="S2914" s="87"/>
      <c r="T2914" s="87"/>
      <c r="U2914" s="87"/>
      <c r="V2914" s="86" t="s">
        <v>79</v>
      </c>
      <c r="W2914" s="75"/>
      <c r="X2914" s="102" t="s">
        <v>79</v>
      </c>
      <c r="Y2914" s="63" t="str">
        <f>IFERROR(IF(VLOOKUP(X2914,Listor!$T$6:$U$7,2,FALSE)&lt;O2914,TRUE),"")</f>
        <v/>
      </c>
      <c r="Z2914" s="87"/>
      <c r="AA2914" s="104"/>
    </row>
    <row r="2915" spans="2:27" x14ac:dyDescent="0.25">
      <c r="B2915" s="68" t="s">
        <v>68</v>
      </c>
      <c r="C2915" s="80" t="str">
        <f>IFERROR(VLOOKUP(B2915,Listor!$A$6:$B$62,2,FALSE),"")</f>
        <v/>
      </c>
      <c r="D2915" s="80" t="str">
        <f>IFERROR(VLOOKUP(B2915,Listor!$A$6:$C$62,3,FALSE),"")</f>
        <v/>
      </c>
      <c r="E2915" s="110" t="s">
        <v>79</v>
      </c>
      <c r="F2915" s="66"/>
      <c r="G2915" s="35" t="str">
        <f>IFERROR(VLOOKUP(B2915,Listor!$A$6:$G$62,7,FALSE),"")</f>
        <v/>
      </c>
      <c r="H2915" s="63" t="str">
        <f>IFERROR(VLOOKUP(B2915,Listor!$N$6:$O$47,2,FALSE),"")</f>
        <v/>
      </c>
      <c r="I2915" s="63" t="str">
        <f t="shared" si="136"/>
        <v/>
      </c>
      <c r="J2915" s="96" t="str">
        <f>IFERROR(VLOOKUP(B2915,Listor!$N$6:$P$47,3,FALSE)*I2915,"")</f>
        <v/>
      </c>
      <c r="K2915" s="81"/>
      <c r="L2915" s="88" t="str">
        <f>IFERROR((VLOOKUP(B2915,Listor!$N$6:$P$47,3,FALSE)*Biologiska!K2915)+(VLOOKUP(B2915,Listor!$N$6:$Q$47,4,FALSE)),"")</f>
        <v/>
      </c>
      <c r="M2915" s="63" t="str">
        <f t="shared" si="137"/>
        <v/>
      </c>
      <c r="N2915" s="75"/>
      <c r="O2915" s="84" t="str">
        <f t="shared" si="138"/>
        <v/>
      </c>
      <c r="P2915" s="107"/>
      <c r="Q2915" s="87" t="s">
        <v>79</v>
      </c>
      <c r="R2915" s="87"/>
      <c r="S2915" s="87"/>
      <c r="T2915" s="87"/>
      <c r="U2915" s="87"/>
      <c r="V2915" s="86" t="s">
        <v>79</v>
      </c>
      <c r="W2915" s="75"/>
      <c r="X2915" s="102" t="s">
        <v>79</v>
      </c>
      <c r="Y2915" s="63" t="str">
        <f>IFERROR(IF(VLOOKUP(X2915,Listor!$T$6:$U$7,2,FALSE)&lt;O2915,TRUE),"")</f>
        <v/>
      </c>
      <c r="Z2915" s="87"/>
      <c r="AA2915" s="104"/>
    </row>
    <row r="2916" spans="2:27" x14ac:dyDescent="0.25">
      <c r="B2916" s="68" t="s">
        <v>68</v>
      </c>
      <c r="C2916" s="80" t="str">
        <f>IFERROR(VLOOKUP(B2916,Listor!$A$6:$B$62,2,FALSE),"")</f>
        <v/>
      </c>
      <c r="D2916" s="80" t="str">
        <f>IFERROR(VLOOKUP(B2916,Listor!$A$6:$C$62,3,FALSE),"")</f>
        <v/>
      </c>
      <c r="E2916" s="110" t="s">
        <v>79</v>
      </c>
      <c r="F2916" s="66"/>
      <c r="G2916" s="35" t="str">
        <f>IFERROR(VLOOKUP(B2916,Listor!$A$6:$G$62,7,FALSE),"")</f>
        <v/>
      </c>
      <c r="H2916" s="63" t="str">
        <f>IFERROR(VLOOKUP(B2916,Listor!$N$6:$O$47,2,FALSE),"")</f>
        <v/>
      </c>
      <c r="I2916" s="63" t="str">
        <f t="shared" si="136"/>
        <v/>
      </c>
      <c r="J2916" s="96" t="str">
        <f>IFERROR(VLOOKUP(B2916,Listor!$N$6:$P$47,3,FALSE)*I2916,"")</f>
        <v/>
      </c>
      <c r="K2916" s="81"/>
      <c r="L2916" s="88" t="str">
        <f>IFERROR((VLOOKUP(B2916,Listor!$N$6:$P$47,3,FALSE)*Biologiska!K2916)+(VLOOKUP(B2916,Listor!$N$6:$Q$47,4,FALSE)),"")</f>
        <v/>
      </c>
      <c r="M2916" s="63" t="str">
        <f t="shared" si="137"/>
        <v/>
      </c>
      <c r="N2916" s="75"/>
      <c r="O2916" s="84" t="str">
        <f t="shared" si="138"/>
        <v/>
      </c>
      <c r="P2916" s="107"/>
      <c r="Q2916" s="87" t="s">
        <v>79</v>
      </c>
      <c r="R2916" s="87"/>
      <c r="S2916" s="87"/>
      <c r="T2916" s="87"/>
      <c r="U2916" s="87"/>
      <c r="V2916" s="86" t="s">
        <v>79</v>
      </c>
      <c r="W2916" s="75"/>
      <c r="X2916" s="102" t="s">
        <v>79</v>
      </c>
      <c r="Y2916" s="63" t="str">
        <f>IFERROR(IF(VLOOKUP(X2916,Listor!$T$6:$U$7,2,FALSE)&lt;O2916,TRUE),"")</f>
        <v/>
      </c>
      <c r="Z2916" s="87"/>
      <c r="AA2916" s="104"/>
    </row>
    <row r="2917" spans="2:27" x14ac:dyDescent="0.25">
      <c r="B2917" s="68" t="s">
        <v>68</v>
      </c>
      <c r="C2917" s="80" t="str">
        <f>IFERROR(VLOOKUP(B2917,Listor!$A$6:$B$62,2,FALSE),"")</f>
        <v/>
      </c>
      <c r="D2917" s="80" t="str">
        <f>IFERROR(VLOOKUP(B2917,Listor!$A$6:$C$62,3,FALSE),"")</f>
        <v/>
      </c>
      <c r="E2917" s="110" t="s">
        <v>79</v>
      </c>
      <c r="F2917" s="66"/>
      <c r="G2917" s="35" t="str">
        <f>IFERROR(VLOOKUP(B2917,Listor!$A$6:$G$62,7,FALSE),"")</f>
        <v/>
      </c>
      <c r="H2917" s="63" t="str">
        <f>IFERROR(VLOOKUP(B2917,Listor!$N$6:$O$47,2,FALSE),"")</f>
        <v/>
      </c>
      <c r="I2917" s="63" t="str">
        <f t="shared" si="136"/>
        <v/>
      </c>
      <c r="J2917" s="96" t="str">
        <f>IFERROR(VLOOKUP(B2917,Listor!$N$6:$P$47,3,FALSE)*I2917,"")</f>
        <v/>
      </c>
      <c r="K2917" s="81"/>
      <c r="L2917" s="88" t="str">
        <f>IFERROR((VLOOKUP(B2917,Listor!$N$6:$P$47,3,FALSE)*Biologiska!K2917)+(VLOOKUP(B2917,Listor!$N$6:$Q$47,4,FALSE)),"")</f>
        <v/>
      </c>
      <c r="M2917" s="63" t="str">
        <f t="shared" si="137"/>
        <v/>
      </c>
      <c r="N2917" s="75"/>
      <c r="O2917" s="84" t="str">
        <f t="shared" si="138"/>
        <v/>
      </c>
      <c r="P2917" s="107"/>
      <c r="Q2917" s="87" t="s">
        <v>79</v>
      </c>
      <c r="R2917" s="87"/>
      <c r="S2917" s="87"/>
      <c r="T2917" s="87"/>
      <c r="U2917" s="87"/>
      <c r="V2917" s="86" t="s">
        <v>79</v>
      </c>
      <c r="W2917" s="75"/>
      <c r="X2917" s="102" t="s">
        <v>79</v>
      </c>
      <c r="Y2917" s="63" t="str">
        <f>IFERROR(IF(VLOOKUP(X2917,Listor!$T$6:$U$7,2,FALSE)&lt;O2917,TRUE),"")</f>
        <v/>
      </c>
      <c r="Z2917" s="87"/>
      <c r="AA2917" s="104"/>
    </row>
    <row r="2918" spans="2:27" x14ac:dyDescent="0.25">
      <c r="B2918" s="68" t="s">
        <v>68</v>
      </c>
      <c r="C2918" s="80" t="str">
        <f>IFERROR(VLOOKUP(B2918,Listor!$A$6:$B$62,2,FALSE),"")</f>
        <v/>
      </c>
      <c r="D2918" s="80" t="str">
        <f>IFERROR(VLOOKUP(B2918,Listor!$A$6:$C$62,3,FALSE),"")</f>
        <v/>
      </c>
      <c r="E2918" s="110" t="s">
        <v>79</v>
      </c>
      <c r="F2918" s="66"/>
      <c r="G2918" s="35" t="str">
        <f>IFERROR(VLOOKUP(B2918,Listor!$A$6:$G$62,7,FALSE),"")</f>
        <v/>
      </c>
      <c r="H2918" s="63" t="str">
        <f>IFERROR(VLOOKUP(B2918,Listor!$N$6:$O$47,2,FALSE),"")</f>
        <v/>
      </c>
      <c r="I2918" s="63" t="str">
        <f t="shared" si="136"/>
        <v/>
      </c>
      <c r="J2918" s="96" t="str">
        <f>IFERROR(VLOOKUP(B2918,Listor!$N$6:$P$47,3,FALSE)*I2918,"")</f>
        <v/>
      </c>
      <c r="K2918" s="81"/>
      <c r="L2918" s="88" t="str">
        <f>IFERROR((VLOOKUP(B2918,Listor!$N$6:$P$47,3,FALSE)*Biologiska!K2918)+(VLOOKUP(B2918,Listor!$N$6:$Q$47,4,FALSE)),"")</f>
        <v/>
      </c>
      <c r="M2918" s="63" t="str">
        <f t="shared" si="137"/>
        <v/>
      </c>
      <c r="N2918" s="75"/>
      <c r="O2918" s="84" t="str">
        <f t="shared" si="138"/>
        <v/>
      </c>
      <c r="P2918" s="107"/>
      <c r="Q2918" s="87" t="s">
        <v>79</v>
      </c>
      <c r="R2918" s="87"/>
      <c r="S2918" s="87"/>
      <c r="T2918" s="87"/>
      <c r="U2918" s="87"/>
      <c r="V2918" s="86" t="s">
        <v>79</v>
      </c>
      <c r="W2918" s="75"/>
      <c r="X2918" s="102" t="s">
        <v>79</v>
      </c>
      <c r="Y2918" s="63" t="str">
        <f>IFERROR(IF(VLOOKUP(X2918,Listor!$T$6:$U$7,2,FALSE)&lt;O2918,TRUE),"")</f>
        <v/>
      </c>
      <c r="Z2918" s="87"/>
      <c r="AA2918" s="104"/>
    </row>
    <row r="2919" spans="2:27" x14ac:dyDescent="0.25">
      <c r="B2919" s="68" t="s">
        <v>68</v>
      </c>
      <c r="C2919" s="80" t="str">
        <f>IFERROR(VLOOKUP(B2919,Listor!$A$6:$B$62,2,FALSE),"")</f>
        <v/>
      </c>
      <c r="D2919" s="80" t="str">
        <f>IFERROR(VLOOKUP(B2919,Listor!$A$6:$C$62,3,FALSE),"")</f>
        <v/>
      </c>
      <c r="E2919" s="110" t="s">
        <v>79</v>
      </c>
      <c r="F2919" s="66"/>
      <c r="G2919" s="35" t="str">
        <f>IFERROR(VLOOKUP(B2919,Listor!$A$6:$G$62,7,FALSE),"")</f>
        <v/>
      </c>
      <c r="H2919" s="63" t="str">
        <f>IFERROR(VLOOKUP(B2919,Listor!$N$6:$O$47,2,FALSE),"")</f>
        <v/>
      </c>
      <c r="I2919" s="63" t="str">
        <f t="shared" si="136"/>
        <v/>
      </c>
      <c r="J2919" s="96" t="str">
        <f>IFERROR(VLOOKUP(B2919,Listor!$N$6:$P$47,3,FALSE)*I2919,"")</f>
        <v/>
      </c>
      <c r="K2919" s="81"/>
      <c r="L2919" s="88" t="str">
        <f>IFERROR((VLOOKUP(B2919,Listor!$N$6:$P$47,3,FALSE)*Biologiska!K2919)+(VLOOKUP(B2919,Listor!$N$6:$Q$47,4,FALSE)),"")</f>
        <v/>
      </c>
      <c r="M2919" s="63" t="str">
        <f t="shared" si="137"/>
        <v/>
      </c>
      <c r="N2919" s="75"/>
      <c r="O2919" s="84" t="str">
        <f t="shared" si="138"/>
        <v/>
      </c>
      <c r="P2919" s="107"/>
      <c r="Q2919" s="87" t="s">
        <v>79</v>
      </c>
      <c r="R2919" s="87"/>
      <c r="S2919" s="87"/>
      <c r="T2919" s="87"/>
      <c r="U2919" s="87"/>
      <c r="V2919" s="86" t="s">
        <v>79</v>
      </c>
      <c r="W2919" s="75"/>
      <c r="X2919" s="102" t="s">
        <v>79</v>
      </c>
      <c r="Y2919" s="63" t="str">
        <f>IFERROR(IF(VLOOKUP(X2919,Listor!$T$6:$U$7,2,FALSE)&lt;O2919,TRUE),"")</f>
        <v/>
      </c>
      <c r="Z2919" s="87"/>
      <c r="AA2919" s="104"/>
    </row>
    <row r="2920" spans="2:27" x14ac:dyDescent="0.25">
      <c r="B2920" s="68" t="s">
        <v>68</v>
      </c>
      <c r="C2920" s="80" t="str">
        <f>IFERROR(VLOOKUP(B2920,Listor!$A$6:$B$62,2,FALSE),"")</f>
        <v/>
      </c>
      <c r="D2920" s="80" t="str">
        <f>IFERROR(VLOOKUP(B2920,Listor!$A$6:$C$62,3,FALSE),"")</f>
        <v/>
      </c>
      <c r="E2920" s="110" t="s">
        <v>79</v>
      </c>
      <c r="F2920" s="66"/>
      <c r="G2920" s="35" t="str">
        <f>IFERROR(VLOOKUP(B2920,Listor!$A$6:$G$62,7,FALSE),"")</f>
        <v/>
      </c>
      <c r="H2920" s="63" t="str">
        <f>IFERROR(VLOOKUP(B2920,Listor!$N$6:$O$47,2,FALSE),"")</f>
        <v/>
      </c>
      <c r="I2920" s="63" t="str">
        <f t="shared" si="136"/>
        <v/>
      </c>
      <c r="J2920" s="96" t="str">
        <f>IFERROR(VLOOKUP(B2920,Listor!$N$6:$P$47,3,FALSE)*I2920,"")</f>
        <v/>
      </c>
      <c r="K2920" s="81"/>
      <c r="L2920" s="88" t="str">
        <f>IFERROR((VLOOKUP(B2920,Listor!$N$6:$P$47,3,FALSE)*Biologiska!K2920)+(VLOOKUP(B2920,Listor!$N$6:$Q$47,4,FALSE)),"")</f>
        <v/>
      </c>
      <c r="M2920" s="63" t="str">
        <f t="shared" si="137"/>
        <v/>
      </c>
      <c r="N2920" s="75"/>
      <c r="O2920" s="84" t="str">
        <f t="shared" si="138"/>
        <v/>
      </c>
      <c r="P2920" s="107"/>
      <c r="Q2920" s="87" t="s">
        <v>79</v>
      </c>
      <c r="R2920" s="87"/>
      <c r="S2920" s="87"/>
      <c r="T2920" s="87"/>
      <c r="U2920" s="87"/>
      <c r="V2920" s="86" t="s">
        <v>79</v>
      </c>
      <c r="W2920" s="75"/>
      <c r="X2920" s="102" t="s">
        <v>79</v>
      </c>
      <c r="Y2920" s="63" t="str">
        <f>IFERROR(IF(VLOOKUP(X2920,Listor!$T$6:$U$7,2,FALSE)&lt;O2920,TRUE),"")</f>
        <v/>
      </c>
      <c r="Z2920" s="87"/>
      <c r="AA2920" s="104"/>
    </row>
    <row r="2921" spans="2:27" x14ac:dyDescent="0.25">
      <c r="B2921" s="68" t="s">
        <v>68</v>
      </c>
      <c r="C2921" s="80" t="str">
        <f>IFERROR(VLOOKUP(B2921,Listor!$A$6:$B$62,2,FALSE),"")</f>
        <v/>
      </c>
      <c r="D2921" s="80" t="str">
        <f>IFERROR(VLOOKUP(B2921,Listor!$A$6:$C$62,3,FALSE),"")</f>
        <v/>
      </c>
      <c r="E2921" s="110" t="s">
        <v>79</v>
      </c>
      <c r="F2921" s="66"/>
      <c r="G2921" s="35" t="str">
        <f>IFERROR(VLOOKUP(B2921,Listor!$A$6:$G$62,7,FALSE),"")</f>
        <v/>
      </c>
      <c r="H2921" s="63" t="str">
        <f>IFERROR(VLOOKUP(B2921,Listor!$N$6:$O$47,2,FALSE),"")</f>
        <v/>
      </c>
      <c r="I2921" s="63" t="str">
        <f t="shared" ref="I2921:I2984" si="139">IFERROR(F2921*H2921,"")</f>
        <v/>
      </c>
      <c r="J2921" s="96" t="str">
        <f>IFERROR(VLOOKUP(B2921,Listor!$N$6:$P$47,3,FALSE)*I2921,"")</f>
        <v/>
      </c>
      <c r="K2921" s="81"/>
      <c r="L2921" s="88" t="str">
        <f>IFERROR((VLOOKUP(B2921,Listor!$N$6:$P$47,3,FALSE)*Biologiska!K2921)+(VLOOKUP(B2921,Listor!$N$6:$Q$47,4,FALSE)),"")</f>
        <v/>
      </c>
      <c r="M2921" s="63" t="str">
        <f t="shared" ref="M2921:M2984" si="140">IFERROR(I2921*L2921,"")</f>
        <v/>
      </c>
      <c r="N2921" s="75"/>
      <c r="O2921" s="84" t="str">
        <f t="shared" ref="O2921:O2984" si="141">IF(ISBLANK(K2921),"",IFERROR(((83.8-K2921)/83.8)*100,""))</f>
        <v/>
      </c>
      <c r="P2921" s="107"/>
      <c r="Q2921" s="87" t="s">
        <v>79</v>
      </c>
      <c r="R2921" s="87"/>
      <c r="S2921" s="87"/>
      <c r="T2921" s="87"/>
      <c r="U2921" s="87"/>
      <c r="V2921" s="86" t="s">
        <v>79</v>
      </c>
      <c r="W2921" s="75"/>
      <c r="X2921" s="102" t="s">
        <v>79</v>
      </c>
      <c r="Y2921" s="63" t="str">
        <f>IFERROR(IF(VLOOKUP(X2921,Listor!$T$6:$U$7,2,FALSE)&lt;O2921,TRUE),"")</f>
        <v/>
      </c>
      <c r="Z2921" s="87"/>
      <c r="AA2921" s="104"/>
    </row>
    <row r="2922" spans="2:27" x14ac:dyDescent="0.25">
      <c r="B2922" s="68" t="s">
        <v>68</v>
      </c>
      <c r="C2922" s="80" t="str">
        <f>IFERROR(VLOOKUP(B2922,Listor!$A$6:$B$62,2,FALSE),"")</f>
        <v/>
      </c>
      <c r="D2922" s="80" t="str">
        <f>IFERROR(VLOOKUP(B2922,Listor!$A$6:$C$62,3,FALSE),"")</f>
        <v/>
      </c>
      <c r="E2922" s="110" t="s">
        <v>79</v>
      </c>
      <c r="F2922" s="66"/>
      <c r="G2922" s="35" t="str">
        <f>IFERROR(VLOOKUP(B2922,Listor!$A$6:$G$62,7,FALSE),"")</f>
        <v/>
      </c>
      <c r="H2922" s="63" t="str">
        <f>IFERROR(VLOOKUP(B2922,Listor!$N$6:$O$47,2,FALSE),"")</f>
        <v/>
      </c>
      <c r="I2922" s="63" t="str">
        <f t="shared" si="139"/>
        <v/>
      </c>
      <c r="J2922" s="96" t="str">
        <f>IFERROR(VLOOKUP(B2922,Listor!$N$6:$P$47,3,FALSE)*I2922,"")</f>
        <v/>
      </c>
      <c r="K2922" s="81"/>
      <c r="L2922" s="88" t="str">
        <f>IFERROR((VLOOKUP(B2922,Listor!$N$6:$P$47,3,FALSE)*Biologiska!K2922)+(VLOOKUP(B2922,Listor!$N$6:$Q$47,4,FALSE)),"")</f>
        <v/>
      </c>
      <c r="M2922" s="63" t="str">
        <f t="shared" si="140"/>
        <v/>
      </c>
      <c r="N2922" s="75"/>
      <c r="O2922" s="84" t="str">
        <f t="shared" si="141"/>
        <v/>
      </c>
      <c r="P2922" s="107"/>
      <c r="Q2922" s="87" t="s">
        <v>79</v>
      </c>
      <c r="R2922" s="87"/>
      <c r="S2922" s="87"/>
      <c r="T2922" s="87"/>
      <c r="U2922" s="87"/>
      <c r="V2922" s="86" t="s">
        <v>79</v>
      </c>
      <c r="W2922" s="75"/>
      <c r="X2922" s="102" t="s">
        <v>79</v>
      </c>
      <c r="Y2922" s="63" t="str">
        <f>IFERROR(IF(VLOOKUP(X2922,Listor!$T$6:$U$7,2,FALSE)&lt;O2922,TRUE),"")</f>
        <v/>
      </c>
      <c r="Z2922" s="87"/>
      <c r="AA2922" s="104"/>
    </row>
    <row r="2923" spans="2:27" x14ac:dyDescent="0.25">
      <c r="B2923" s="68" t="s">
        <v>68</v>
      </c>
      <c r="C2923" s="80" t="str">
        <f>IFERROR(VLOOKUP(B2923,Listor!$A$6:$B$62,2,FALSE),"")</f>
        <v/>
      </c>
      <c r="D2923" s="80" t="str">
        <f>IFERROR(VLOOKUP(B2923,Listor!$A$6:$C$62,3,FALSE),"")</f>
        <v/>
      </c>
      <c r="E2923" s="110" t="s">
        <v>79</v>
      </c>
      <c r="F2923" s="66"/>
      <c r="G2923" s="35" t="str">
        <f>IFERROR(VLOOKUP(B2923,Listor!$A$6:$G$62,7,FALSE),"")</f>
        <v/>
      </c>
      <c r="H2923" s="63" t="str">
        <f>IFERROR(VLOOKUP(B2923,Listor!$N$6:$O$47,2,FALSE),"")</f>
        <v/>
      </c>
      <c r="I2923" s="63" t="str">
        <f t="shared" si="139"/>
        <v/>
      </c>
      <c r="J2923" s="96" t="str">
        <f>IFERROR(VLOOKUP(B2923,Listor!$N$6:$P$47,3,FALSE)*I2923,"")</f>
        <v/>
      </c>
      <c r="K2923" s="81"/>
      <c r="L2923" s="88" t="str">
        <f>IFERROR((VLOOKUP(B2923,Listor!$N$6:$P$47,3,FALSE)*Biologiska!K2923)+(VLOOKUP(B2923,Listor!$N$6:$Q$47,4,FALSE)),"")</f>
        <v/>
      </c>
      <c r="M2923" s="63" t="str">
        <f t="shared" si="140"/>
        <v/>
      </c>
      <c r="N2923" s="75"/>
      <c r="O2923" s="84" t="str">
        <f t="shared" si="141"/>
        <v/>
      </c>
      <c r="P2923" s="107"/>
      <c r="Q2923" s="87" t="s">
        <v>79</v>
      </c>
      <c r="R2923" s="87"/>
      <c r="S2923" s="87"/>
      <c r="T2923" s="87"/>
      <c r="U2923" s="87"/>
      <c r="V2923" s="86" t="s">
        <v>79</v>
      </c>
      <c r="W2923" s="75"/>
      <c r="X2923" s="102" t="s">
        <v>79</v>
      </c>
      <c r="Y2923" s="63" t="str">
        <f>IFERROR(IF(VLOOKUP(X2923,Listor!$T$6:$U$7,2,FALSE)&lt;O2923,TRUE),"")</f>
        <v/>
      </c>
      <c r="Z2923" s="87"/>
      <c r="AA2923" s="104"/>
    </row>
    <row r="2924" spans="2:27" x14ac:dyDescent="0.25">
      <c r="B2924" s="68" t="s">
        <v>68</v>
      </c>
      <c r="C2924" s="80" t="str">
        <f>IFERROR(VLOOKUP(B2924,Listor!$A$6:$B$62,2,FALSE),"")</f>
        <v/>
      </c>
      <c r="D2924" s="80" t="str">
        <f>IFERROR(VLOOKUP(B2924,Listor!$A$6:$C$62,3,FALSE),"")</f>
        <v/>
      </c>
      <c r="E2924" s="110" t="s">
        <v>79</v>
      </c>
      <c r="F2924" s="66"/>
      <c r="G2924" s="35" t="str">
        <f>IFERROR(VLOOKUP(B2924,Listor!$A$6:$G$62,7,FALSE),"")</f>
        <v/>
      </c>
      <c r="H2924" s="63" t="str">
        <f>IFERROR(VLOOKUP(B2924,Listor!$N$6:$O$47,2,FALSE),"")</f>
        <v/>
      </c>
      <c r="I2924" s="63" t="str">
        <f t="shared" si="139"/>
        <v/>
      </c>
      <c r="J2924" s="96" t="str">
        <f>IFERROR(VLOOKUP(B2924,Listor!$N$6:$P$47,3,FALSE)*I2924,"")</f>
        <v/>
      </c>
      <c r="K2924" s="81"/>
      <c r="L2924" s="88" t="str">
        <f>IFERROR((VLOOKUP(B2924,Listor!$N$6:$P$47,3,FALSE)*Biologiska!K2924)+(VLOOKUP(B2924,Listor!$N$6:$Q$47,4,FALSE)),"")</f>
        <v/>
      </c>
      <c r="M2924" s="63" t="str">
        <f t="shared" si="140"/>
        <v/>
      </c>
      <c r="N2924" s="75"/>
      <c r="O2924" s="84" t="str">
        <f t="shared" si="141"/>
        <v/>
      </c>
      <c r="P2924" s="107"/>
      <c r="Q2924" s="87" t="s">
        <v>79</v>
      </c>
      <c r="R2924" s="87"/>
      <c r="S2924" s="87"/>
      <c r="T2924" s="87"/>
      <c r="U2924" s="87"/>
      <c r="V2924" s="86" t="s">
        <v>79</v>
      </c>
      <c r="W2924" s="75"/>
      <c r="X2924" s="102" t="s">
        <v>79</v>
      </c>
      <c r="Y2924" s="63" t="str">
        <f>IFERROR(IF(VLOOKUP(X2924,Listor!$T$6:$U$7,2,FALSE)&lt;O2924,TRUE),"")</f>
        <v/>
      </c>
      <c r="Z2924" s="87"/>
      <c r="AA2924" s="104"/>
    </row>
    <row r="2925" spans="2:27" x14ac:dyDescent="0.25">
      <c r="B2925" s="68" t="s">
        <v>68</v>
      </c>
      <c r="C2925" s="80" t="str">
        <f>IFERROR(VLOOKUP(B2925,Listor!$A$6:$B$62,2,FALSE),"")</f>
        <v/>
      </c>
      <c r="D2925" s="80" t="str">
        <f>IFERROR(VLOOKUP(B2925,Listor!$A$6:$C$62,3,FALSE),"")</f>
        <v/>
      </c>
      <c r="E2925" s="110" t="s">
        <v>79</v>
      </c>
      <c r="F2925" s="66"/>
      <c r="G2925" s="35" t="str">
        <f>IFERROR(VLOOKUP(B2925,Listor!$A$6:$G$62,7,FALSE),"")</f>
        <v/>
      </c>
      <c r="H2925" s="63" t="str">
        <f>IFERROR(VLOOKUP(B2925,Listor!$N$6:$O$47,2,FALSE),"")</f>
        <v/>
      </c>
      <c r="I2925" s="63" t="str">
        <f t="shared" si="139"/>
        <v/>
      </c>
      <c r="J2925" s="96" t="str">
        <f>IFERROR(VLOOKUP(B2925,Listor!$N$6:$P$47,3,FALSE)*I2925,"")</f>
        <v/>
      </c>
      <c r="K2925" s="81"/>
      <c r="L2925" s="88" t="str">
        <f>IFERROR((VLOOKUP(B2925,Listor!$N$6:$P$47,3,FALSE)*Biologiska!K2925)+(VLOOKUP(B2925,Listor!$N$6:$Q$47,4,FALSE)),"")</f>
        <v/>
      </c>
      <c r="M2925" s="63" t="str">
        <f t="shared" si="140"/>
        <v/>
      </c>
      <c r="N2925" s="75"/>
      <c r="O2925" s="84" t="str">
        <f t="shared" si="141"/>
        <v/>
      </c>
      <c r="P2925" s="107"/>
      <c r="Q2925" s="87" t="s">
        <v>79</v>
      </c>
      <c r="R2925" s="87"/>
      <c r="S2925" s="87"/>
      <c r="T2925" s="87"/>
      <c r="U2925" s="87"/>
      <c r="V2925" s="86" t="s">
        <v>79</v>
      </c>
      <c r="W2925" s="75"/>
      <c r="X2925" s="102" t="s">
        <v>79</v>
      </c>
      <c r="Y2925" s="63" t="str">
        <f>IFERROR(IF(VLOOKUP(X2925,Listor!$T$6:$U$7,2,FALSE)&lt;O2925,TRUE),"")</f>
        <v/>
      </c>
      <c r="Z2925" s="87"/>
      <c r="AA2925" s="104"/>
    </row>
    <row r="2926" spans="2:27" x14ac:dyDescent="0.25">
      <c r="B2926" s="68" t="s">
        <v>68</v>
      </c>
      <c r="C2926" s="80" t="str">
        <f>IFERROR(VLOOKUP(B2926,Listor!$A$6:$B$62,2,FALSE),"")</f>
        <v/>
      </c>
      <c r="D2926" s="80" t="str">
        <f>IFERROR(VLOOKUP(B2926,Listor!$A$6:$C$62,3,FALSE),"")</f>
        <v/>
      </c>
      <c r="E2926" s="110" t="s">
        <v>79</v>
      </c>
      <c r="F2926" s="66"/>
      <c r="G2926" s="35" t="str">
        <f>IFERROR(VLOOKUP(B2926,Listor!$A$6:$G$62,7,FALSE),"")</f>
        <v/>
      </c>
      <c r="H2926" s="63" t="str">
        <f>IFERROR(VLOOKUP(B2926,Listor!$N$6:$O$47,2,FALSE),"")</f>
        <v/>
      </c>
      <c r="I2926" s="63" t="str">
        <f t="shared" si="139"/>
        <v/>
      </c>
      <c r="J2926" s="96" t="str">
        <f>IFERROR(VLOOKUP(B2926,Listor!$N$6:$P$47,3,FALSE)*I2926,"")</f>
        <v/>
      </c>
      <c r="K2926" s="81"/>
      <c r="L2926" s="88" t="str">
        <f>IFERROR((VLOOKUP(B2926,Listor!$N$6:$P$47,3,FALSE)*Biologiska!K2926)+(VLOOKUP(B2926,Listor!$N$6:$Q$47,4,FALSE)),"")</f>
        <v/>
      </c>
      <c r="M2926" s="63" t="str">
        <f t="shared" si="140"/>
        <v/>
      </c>
      <c r="N2926" s="75"/>
      <c r="O2926" s="84" t="str">
        <f t="shared" si="141"/>
        <v/>
      </c>
      <c r="P2926" s="107"/>
      <c r="Q2926" s="87" t="s">
        <v>79</v>
      </c>
      <c r="R2926" s="87"/>
      <c r="S2926" s="87"/>
      <c r="T2926" s="87"/>
      <c r="U2926" s="87"/>
      <c r="V2926" s="86" t="s">
        <v>79</v>
      </c>
      <c r="W2926" s="75"/>
      <c r="X2926" s="102" t="s">
        <v>79</v>
      </c>
      <c r="Y2926" s="63" t="str">
        <f>IFERROR(IF(VLOOKUP(X2926,Listor!$T$6:$U$7,2,FALSE)&lt;O2926,TRUE),"")</f>
        <v/>
      </c>
      <c r="Z2926" s="87"/>
      <c r="AA2926" s="104"/>
    </row>
    <row r="2927" spans="2:27" x14ac:dyDescent="0.25">
      <c r="B2927" s="68" t="s">
        <v>68</v>
      </c>
      <c r="C2927" s="80" t="str">
        <f>IFERROR(VLOOKUP(B2927,Listor!$A$6:$B$62,2,FALSE),"")</f>
        <v/>
      </c>
      <c r="D2927" s="80" t="str">
        <f>IFERROR(VLOOKUP(B2927,Listor!$A$6:$C$62,3,FALSE),"")</f>
        <v/>
      </c>
      <c r="E2927" s="110" t="s">
        <v>79</v>
      </c>
      <c r="F2927" s="66"/>
      <c r="G2927" s="35" t="str">
        <f>IFERROR(VLOOKUP(B2927,Listor!$A$6:$G$62,7,FALSE),"")</f>
        <v/>
      </c>
      <c r="H2927" s="63" t="str">
        <f>IFERROR(VLOOKUP(B2927,Listor!$N$6:$O$47,2,FALSE),"")</f>
        <v/>
      </c>
      <c r="I2927" s="63" t="str">
        <f t="shared" si="139"/>
        <v/>
      </c>
      <c r="J2927" s="96" t="str">
        <f>IFERROR(VLOOKUP(B2927,Listor!$N$6:$P$47,3,FALSE)*I2927,"")</f>
        <v/>
      </c>
      <c r="K2927" s="81"/>
      <c r="L2927" s="88" t="str">
        <f>IFERROR((VLOOKUP(B2927,Listor!$N$6:$P$47,3,FALSE)*Biologiska!K2927)+(VLOOKUP(B2927,Listor!$N$6:$Q$47,4,FALSE)),"")</f>
        <v/>
      </c>
      <c r="M2927" s="63" t="str">
        <f t="shared" si="140"/>
        <v/>
      </c>
      <c r="N2927" s="75"/>
      <c r="O2927" s="84" t="str">
        <f t="shared" si="141"/>
        <v/>
      </c>
      <c r="P2927" s="107"/>
      <c r="Q2927" s="87" t="s">
        <v>79</v>
      </c>
      <c r="R2927" s="87"/>
      <c r="S2927" s="87"/>
      <c r="T2927" s="87"/>
      <c r="U2927" s="87"/>
      <c r="V2927" s="86" t="s">
        <v>79</v>
      </c>
      <c r="W2927" s="75"/>
      <c r="X2927" s="102" t="s">
        <v>79</v>
      </c>
      <c r="Y2927" s="63" t="str">
        <f>IFERROR(IF(VLOOKUP(X2927,Listor!$T$6:$U$7,2,FALSE)&lt;O2927,TRUE),"")</f>
        <v/>
      </c>
      <c r="Z2927" s="87"/>
      <c r="AA2927" s="104"/>
    </row>
    <row r="2928" spans="2:27" x14ac:dyDescent="0.25">
      <c r="B2928" s="68" t="s">
        <v>68</v>
      </c>
      <c r="C2928" s="80" t="str">
        <f>IFERROR(VLOOKUP(B2928,Listor!$A$6:$B$62,2,FALSE),"")</f>
        <v/>
      </c>
      <c r="D2928" s="80" t="str">
        <f>IFERROR(VLOOKUP(B2928,Listor!$A$6:$C$62,3,FALSE),"")</f>
        <v/>
      </c>
      <c r="E2928" s="110" t="s">
        <v>79</v>
      </c>
      <c r="F2928" s="66"/>
      <c r="G2928" s="35" t="str">
        <f>IFERROR(VLOOKUP(B2928,Listor!$A$6:$G$62,7,FALSE),"")</f>
        <v/>
      </c>
      <c r="H2928" s="63" t="str">
        <f>IFERROR(VLOOKUP(B2928,Listor!$N$6:$O$47,2,FALSE),"")</f>
        <v/>
      </c>
      <c r="I2928" s="63" t="str">
        <f t="shared" si="139"/>
        <v/>
      </c>
      <c r="J2928" s="96" t="str">
        <f>IFERROR(VLOOKUP(B2928,Listor!$N$6:$P$47,3,FALSE)*I2928,"")</f>
        <v/>
      </c>
      <c r="K2928" s="81"/>
      <c r="L2928" s="88" t="str">
        <f>IFERROR((VLOOKUP(B2928,Listor!$N$6:$P$47,3,FALSE)*Biologiska!K2928)+(VLOOKUP(B2928,Listor!$N$6:$Q$47,4,FALSE)),"")</f>
        <v/>
      </c>
      <c r="M2928" s="63" t="str">
        <f t="shared" si="140"/>
        <v/>
      </c>
      <c r="N2928" s="75"/>
      <c r="O2928" s="84" t="str">
        <f t="shared" si="141"/>
        <v/>
      </c>
      <c r="P2928" s="107"/>
      <c r="Q2928" s="87" t="s">
        <v>79</v>
      </c>
      <c r="R2928" s="87"/>
      <c r="S2928" s="87"/>
      <c r="T2928" s="87"/>
      <c r="U2928" s="87"/>
      <c r="V2928" s="86" t="s">
        <v>79</v>
      </c>
      <c r="W2928" s="75"/>
      <c r="X2928" s="102" t="s">
        <v>79</v>
      </c>
      <c r="Y2928" s="63" t="str">
        <f>IFERROR(IF(VLOOKUP(X2928,Listor!$T$6:$U$7,2,FALSE)&lt;O2928,TRUE),"")</f>
        <v/>
      </c>
      <c r="Z2928" s="87"/>
      <c r="AA2928" s="104"/>
    </row>
    <row r="2929" spans="2:27" x14ac:dyDescent="0.25">
      <c r="B2929" s="68" t="s">
        <v>68</v>
      </c>
      <c r="C2929" s="80" t="str">
        <f>IFERROR(VLOOKUP(B2929,Listor!$A$6:$B$62,2,FALSE),"")</f>
        <v/>
      </c>
      <c r="D2929" s="80" t="str">
        <f>IFERROR(VLOOKUP(B2929,Listor!$A$6:$C$62,3,FALSE),"")</f>
        <v/>
      </c>
      <c r="E2929" s="110" t="s">
        <v>79</v>
      </c>
      <c r="F2929" s="66"/>
      <c r="G2929" s="35" t="str">
        <f>IFERROR(VLOOKUP(B2929,Listor!$A$6:$G$62,7,FALSE),"")</f>
        <v/>
      </c>
      <c r="H2929" s="63" t="str">
        <f>IFERROR(VLOOKUP(B2929,Listor!$N$6:$O$47,2,FALSE),"")</f>
        <v/>
      </c>
      <c r="I2929" s="63" t="str">
        <f t="shared" si="139"/>
        <v/>
      </c>
      <c r="J2929" s="96" t="str">
        <f>IFERROR(VLOOKUP(B2929,Listor!$N$6:$P$47,3,FALSE)*I2929,"")</f>
        <v/>
      </c>
      <c r="K2929" s="81"/>
      <c r="L2929" s="88" t="str">
        <f>IFERROR((VLOOKUP(B2929,Listor!$N$6:$P$47,3,FALSE)*Biologiska!K2929)+(VLOOKUP(B2929,Listor!$N$6:$Q$47,4,FALSE)),"")</f>
        <v/>
      </c>
      <c r="M2929" s="63" t="str">
        <f t="shared" si="140"/>
        <v/>
      </c>
      <c r="N2929" s="75"/>
      <c r="O2929" s="84" t="str">
        <f t="shared" si="141"/>
        <v/>
      </c>
      <c r="P2929" s="107"/>
      <c r="Q2929" s="87" t="s">
        <v>79</v>
      </c>
      <c r="R2929" s="87"/>
      <c r="S2929" s="87"/>
      <c r="T2929" s="87"/>
      <c r="U2929" s="87"/>
      <c r="V2929" s="86" t="s">
        <v>79</v>
      </c>
      <c r="W2929" s="75"/>
      <c r="X2929" s="102" t="s">
        <v>79</v>
      </c>
      <c r="Y2929" s="63" t="str">
        <f>IFERROR(IF(VLOOKUP(X2929,Listor!$T$6:$U$7,2,FALSE)&lt;O2929,TRUE),"")</f>
        <v/>
      </c>
      <c r="Z2929" s="87"/>
      <c r="AA2929" s="104"/>
    </row>
    <row r="2930" spans="2:27" x14ac:dyDescent="0.25">
      <c r="B2930" s="68" t="s">
        <v>68</v>
      </c>
      <c r="C2930" s="80" t="str">
        <f>IFERROR(VLOOKUP(B2930,Listor!$A$6:$B$62,2,FALSE),"")</f>
        <v/>
      </c>
      <c r="D2930" s="80" t="str">
        <f>IFERROR(VLOOKUP(B2930,Listor!$A$6:$C$62,3,FALSE),"")</f>
        <v/>
      </c>
      <c r="E2930" s="110" t="s">
        <v>79</v>
      </c>
      <c r="F2930" s="66"/>
      <c r="G2930" s="35" t="str">
        <f>IFERROR(VLOOKUP(B2930,Listor!$A$6:$G$62,7,FALSE),"")</f>
        <v/>
      </c>
      <c r="H2930" s="63" t="str">
        <f>IFERROR(VLOOKUP(B2930,Listor!$N$6:$O$47,2,FALSE),"")</f>
        <v/>
      </c>
      <c r="I2930" s="63" t="str">
        <f t="shared" si="139"/>
        <v/>
      </c>
      <c r="J2930" s="96" t="str">
        <f>IFERROR(VLOOKUP(B2930,Listor!$N$6:$P$47,3,FALSE)*I2930,"")</f>
        <v/>
      </c>
      <c r="K2930" s="81"/>
      <c r="L2930" s="88" t="str">
        <f>IFERROR((VLOOKUP(B2930,Listor!$N$6:$P$47,3,FALSE)*Biologiska!K2930)+(VLOOKUP(B2930,Listor!$N$6:$Q$47,4,FALSE)),"")</f>
        <v/>
      </c>
      <c r="M2930" s="63" t="str">
        <f t="shared" si="140"/>
        <v/>
      </c>
      <c r="N2930" s="75"/>
      <c r="O2930" s="84" t="str">
        <f t="shared" si="141"/>
        <v/>
      </c>
      <c r="P2930" s="107"/>
      <c r="Q2930" s="87" t="s">
        <v>79</v>
      </c>
      <c r="R2930" s="87"/>
      <c r="S2930" s="87"/>
      <c r="T2930" s="87"/>
      <c r="U2930" s="87"/>
      <c r="V2930" s="86" t="s">
        <v>79</v>
      </c>
      <c r="W2930" s="75"/>
      <c r="X2930" s="102" t="s">
        <v>79</v>
      </c>
      <c r="Y2930" s="63" t="str">
        <f>IFERROR(IF(VLOOKUP(X2930,Listor!$T$6:$U$7,2,FALSE)&lt;O2930,TRUE),"")</f>
        <v/>
      </c>
      <c r="Z2930" s="87"/>
      <c r="AA2930" s="104"/>
    </row>
    <row r="2931" spans="2:27" x14ac:dyDescent="0.25">
      <c r="B2931" s="68" t="s">
        <v>68</v>
      </c>
      <c r="C2931" s="80" t="str">
        <f>IFERROR(VLOOKUP(B2931,Listor!$A$6:$B$62,2,FALSE),"")</f>
        <v/>
      </c>
      <c r="D2931" s="80" t="str">
        <f>IFERROR(VLOOKUP(B2931,Listor!$A$6:$C$62,3,FALSE),"")</f>
        <v/>
      </c>
      <c r="E2931" s="110" t="s">
        <v>79</v>
      </c>
      <c r="F2931" s="66"/>
      <c r="G2931" s="35" t="str">
        <f>IFERROR(VLOOKUP(B2931,Listor!$A$6:$G$62,7,FALSE),"")</f>
        <v/>
      </c>
      <c r="H2931" s="63" t="str">
        <f>IFERROR(VLOOKUP(B2931,Listor!$N$6:$O$47,2,FALSE),"")</f>
        <v/>
      </c>
      <c r="I2931" s="63" t="str">
        <f t="shared" si="139"/>
        <v/>
      </c>
      <c r="J2931" s="96" t="str">
        <f>IFERROR(VLOOKUP(B2931,Listor!$N$6:$P$47,3,FALSE)*I2931,"")</f>
        <v/>
      </c>
      <c r="K2931" s="81"/>
      <c r="L2931" s="88" t="str">
        <f>IFERROR((VLOOKUP(B2931,Listor!$N$6:$P$47,3,FALSE)*Biologiska!K2931)+(VLOOKUP(B2931,Listor!$N$6:$Q$47,4,FALSE)),"")</f>
        <v/>
      </c>
      <c r="M2931" s="63" t="str">
        <f t="shared" si="140"/>
        <v/>
      </c>
      <c r="N2931" s="75"/>
      <c r="O2931" s="84" t="str">
        <f t="shared" si="141"/>
        <v/>
      </c>
      <c r="P2931" s="107"/>
      <c r="Q2931" s="87" t="s">
        <v>79</v>
      </c>
      <c r="R2931" s="87"/>
      <c r="S2931" s="87"/>
      <c r="T2931" s="87"/>
      <c r="U2931" s="87"/>
      <c r="V2931" s="86" t="s">
        <v>79</v>
      </c>
      <c r="W2931" s="75"/>
      <c r="X2931" s="102" t="s">
        <v>79</v>
      </c>
      <c r="Y2931" s="63" t="str">
        <f>IFERROR(IF(VLOOKUP(X2931,Listor!$T$6:$U$7,2,FALSE)&lt;O2931,TRUE),"")</f>
        <v/>
      </c>
      <c r="Z2931" s="87"/>
      <c r="AA2931" s="104"/>
    </row>
    <row r="2932" spans="2:27" x14ac:dyDescent="0.25">
      <c r="B2932" s="68" t="s">
        <v>68</v>
      </c>
      <c r="C2932" s="80" t="str">
        <f>IFERROR(VLOOKUP(B2932,Listor!$A$6:$B$62,2,FALSE),"")</f>
        <v/>
      </c>
      <c r="D2932" s="80" t="str">
        <f>IFERROR(VLOOKUP(B2932,Listor!$A$6:$C$62,3,FALSE),"")</f>
        <v/>
      </c>
      <c r="E2932" s="110" t="s">
        <v>79</v>
      </c>
      <c r="F2932" s="66"/>
      <c r="G2932" s="35" t="str">
        <f>IFERROR(VLOOKUP(B2932,Listor!$A$6:$G$62,7,FALSE),"")</f>
        <v/>
      </c>
      <c r="H2932" s="63" t="str">
        <f>IFERROR(VLOOKUP(B2932,Listor!$N$6:$O$47,2,FALSE),"")</f>
        <v/>
      </c>
      <c r="I2932" s="63" t="str">
        <f t="shared" si="139"/>
        <v/>
      </c>
      <c r="J2932" s="96" t="str">
        <f>IFERROR(VLOOKUP(B2932,Listor!$N$6:$P$47,3,FALSE)*I2932,"")</f>
        <v/>
      </c>
      <c r="K2932" s="81"/>
      <c r="L2932" s="88" t="str">
        <f>IFERROR((VLOOKUP(B2932,Listor!$N$6:$P$47,3,FALSE)*Biologiska!K2932)+(VLOOKUP(B2932,Listor!$N$6:$Q$47,4,FALSE)),"")</f>
        <v/>
      </c>
      <c r="M2932" s="63" t="str">
        <f t="shared" si="140"/>
        <v/>
      </c>
      <c r="N2932" s="75"/>
      <c r="O2932" s="84" t="str">
        <f t="shared" si="141"/>
        <v/>
      </c>
      <c r="P2932" s="107"/>
      <c r="Q2932" s="87" t="s">
        <v>79</v>
      </c>
      <c r="R2932" s="87"/>
      <c r="S2932" s="87"/>
      <c r="T2932" s="87"/>
      <c r="U2932" s="87"/>
      <c r="V2932" s="86" t="s">
        <v>79</v>
      </c>
      <c r="W2932" s="75"/>
      <c r="X2932" s="102" t="s">
        <v>79</v>
      </c>
      <c r="Y2932" s="63" t="str">
        <f>IFERROR(IF(VLOOKUP(X2932,Listor!$T$6:$U$7,2,FALSE)&lt;O2932,TRUE),"")</f>
        <v/>
      </c>
      <c r="Z2932" s="87"/>
      <c r="AA2932" s="104"/>
    </row>
    <row r="2933" spans="2:27" x14ac:dyDescent="0.25">
      <c r="B2933" s="68" t="s">
        <v>68</v>
      </c>
      <c r="C2933" s="80" t="str">
        <f>IFERROR(VLOOKUP(B2933,Listor!$A$6:$B$62,2,FALSE),"")</f>
        <v/>
      </c>
      <c r="D2933" s="80" t="str">
        <f>IFERROR(VLOOKUP(B2933,Listor!$A$6:$C$62,3,FALSE),"")</f>
        <v/>
      </c>
      <c r="E2933" s="110" t="s">
        <v>79</v>
      </c>
      <c r="F2933" s="66"/>
      <c r="G2933" s="35" t="str">
        <f>IFERROR(VLOOKUP(B2933,Listor!$A$6:$G$62,7,FALSE),"")</f>
        <v/>
      </c>
      <c r="H2933" s="63" t="str">
        <f>IFERROR(VLOOKUP(B2933,Listor!$N$6:$O$47,2,FALSE),"")</f>
        <v/>
      </c>
      <c r="I2933" s="63" t="str">
        <f t="shared" si="139"/>
        <v/>
      </c>
      <c r="J2933" s="96" t="str">
        <f>IFERROR(VLOOKUP(B2933,Listor!$N$6:$P$47,3,FALSE)*I2933,"")</f>
        <v/>
      </c>
      <c r="K2933" s="81"/>
      <c r="L2933" s="88" t="str">
        <f>IFERROR((VLOOKUP(B2933,Listor!$N$6:$P$47,3,FALSE)*Biologiska!K2933)+(VLOOKUP(B2933,Listor!$N$6:$Q$47,4,FALSE)),"")</f>
        <v/>
      </c>
      <c r="M2933" s="63" t="str">
        <f t="shared" si="140"/>
        <v/>
      </c>
      <c r="N2933" s="75"/>
      <c r="O2933" s="84" t="str">
        <f t="shared" si="141"/>
        <v/>
      </c>
      <c r="P2933" s="107"/>
      <c r="Q2933" s="87" t="s">
        <v>79</v>
      </c>
      <c r="R2933" s="87"/>
      <c r="S2933" s="87"/>
      <c r="T2933" s="87"/>
      <c r="U2933" s="87"/>
      <c r="V2933" s="86" t="s">
        <v>79</v>
      </c>
      <c r="W2933" s="75"/>
      <c r="X2933" s="102" t="s">
        <v>79</v>
      </c>
      <c r="Y2933" s="63" t="str">
        <f>IFERROR(IF(VLOOKUP(X2933,Listor!$T$6:$U$7,2,FALSE)&lt;O2933,TRUE),"")</f>
        <v/>
      </c>
      <c r="Z2933" s="87"/>
      <c r="AA2933" s="104"/>
    </row>
    <row r="2934" spans="2:27" x14ac:dyDescent="0.25">
      <c r="B2934" s="68" t="s">
        <v>68</v>
      </c>
      <c r="C2934" s="80" t="str">
        <f>IFERROR(VLOOKUP(B2934,Listor!$A$6:$B$62,2,FALSE),"")</f>
        <v/>
      </c>
      <c r="D2934" s="80" t="str">
        <f>IFERROR(VLOOKUP(B2934,Listor!$A$6:$C$62,3,FALSE),"")</f>
        <v/>
      </c>
      <c r="E2934" s="110" t="s">
        <v>79</v>
      </c>
      <c r="F2934" s="66"/>
      <c r="G2934" s="35" t="str">
        <f>IFERROR(VLOOKUP(B2934,Listor!$A$6:$G$62,7,FALSE),"")</f>
        <v/>
      </c>
      <c r="H2934" s="63" t="str">
        <f>IFERROR(VLOOKUP(B2934,Listor!$N$6:$O$47,2,FALSE),"")</f>
        <v/>
      </c>
      <c r="I2934" s="63" t="str">
        <f t="shared" si="139"/>
        <v/>
      </c>
      <c r="J2934" s="96" t="str">
        <f>IFERROR(VLOOKUP(B2934,Listor!$N$6:$P$47,3,FALSE)*I2934,"")</f>
        <v/>
      </c>
      <c r="K2934" s="81"/>
      <c r="L2934" s="88" t="str">
        <f>IFERROR((VLOOKUP(B2934,Listor!$N$6:$P$47,3,FALSE)*Biologiska!K2934)+(VLOOKUP(B2934,Listor!$N$6:$Q$47,4,FALSE)),"")</f>
        <v/>
      </c>
      <c r="M2934" s="63" t="str">
        <f t="shared" si="140"/>
        <v/>
      </c>
      <c r="N2934" s="75"/>
      <c r="O2934" s="84" t="str">
        <f t="shared" si="141"/>
        <v/>
      </c>
      <c r="P2934" s="107"/>
      <c r="Q2934" s="87" t="s">
        <v>79</v>
      </c>
      <c r="R2934" s="87"/>
      <c r="S2934" s="87"/>
      <c r="T2934" s="87"/>
      <c r="U2934" s="87"/>
      <c r="V2934" s="86" t="s">
        <v>79</v>
      </c>
      <c r="W2934" s="75"/>
      <c r="X2934" s="102" t="s">
        <v>79</v>
      </c>
      <c r="Y2934" s="63" t="str">
        <f>IFERROR(IF(VLOOKUP(X2934,Listor!$T$6:$U$7,2,FALSE)&lt;O2934,TRUE),"")</f>
        <v/>
      </c>
      <c r="Z2934" s="87"/>
      <c r="AA2934" s="104"/>
    </row>
    <row r="2935" spans="2:27" x14ac:dyDescent="0.25">
      <c r="B2935" s="68" t="s">
        <v>68</v>
      </c>
      <c r="C2935" s="80" t="str">
        <f>IFERROR(VLOOKUP(B2935,Listor!$A$6:$B$62,2,FALSE),"")</f>
        <v/>
      </c>
      <c r="D2935" s="80" t="str">
        <f>IFERROR(VLOOKUP(B2935,Listor!$A$6:$C$62,3,FALSE),"")</f>
        <v/>
      </c>
      <c r="E2935" s="110" t="s">
        <v>79</v>
      </c>
      <c r="F2935" s="66"/>
      <c r="G2935" s="35" t="str">
        <f>IFERROR(VLOOKUP(B2935,Listor!$A$6:$G$62,7,FALSE),"")</f>
        <v/>
      </c>
      <c r="H2935" s="63" t="str">
        <f>IFERROR(VLOOKUP(B2935,Listor!$N$6:$O$47,2,FALSE),"")</f>
        <v/>
      </c>
      <c r="I2935" s="63" t="str">
        <f t="shared" si="139"/>
        <v/>
      </c>
      <c r="J2935" s="96" t="str">
        <f>IFERROR(VLOOKUP(B2935,Listor!$N$6:$P$47,3,FALSE)*I2935,"")</f>
        <v/>
      </c>
      <c r="K2935" s="81"/>
      <c r="L2935" s="88" t="str">
        <f>IFERROR((VLOOKUP(B2935,Listor!$N$6:$P$47,3,FALSE)*Biologiska!K2935)+(VLOOKUP(B2935,Listor!$N$6:$Q$47,4,FALSE)),"")</f>
        <v/>
      </c>
      <c r="M2935" s="63" t="str">
        <f t="shared" si="140"/>
        <v/>
      </c>
      <c r="N2935" s="75"/>
      <c r="O2935" s="84" t="str">
        <f t="shared" si="141"/>
        <v/>
      </c>
      <c r="P2935" s="107"/>
      <c r="Q2935" s="87" t="s">
        <v>79</v>
      </c>
      <c r="R2935" s="87"/>
      <c r="S2935" s="87"/>
      <c r="T2935" s="87"/>
      <c r="U2935" s="87"/>
      <c r="V2935" s="86" t="s">
        <v>79</v>
      </c>
      <c r="W2935" s="75"/>
      <c r="X2935" s="102" t="s">
        <v>79</v>
      </c>
      <c r="Y2935" s="63" t="str">
        <f>IFERROR(IF(VLOOKUP(X2935,Listor!$T$6:$U$7,2,FALSE)&lt;O2935,TRUE),"")</f>
        <v/>
      </c>
      <c r="Z2935" s="87"/>
      <c r="AA2935" s="104"/>
    </row>
    <row r="2936" spans="2:27" x14ac:dyDescent="0.25">
      <c r="B2936" s="68" t="s">
        <v>68</v>
      </c>
      <c r="C2936" s="80" t="str">
        <f>IFERROR(VLOOKUP(B2936,Listor!$A$6:$B$62,2,FALSE),"")</f>
        <v/>
      </c>
      <c r="D2936" s="80" t="str">
        <f>IFERROR(VLOOKUP(B2936,Listor!$A$6:$C$62,3,FALSE),"")</f>
        <v/>
      </c>
      <c r="E2936" s="110" t="s">
        <v>79</v>
      </c>
      <c r="F2936" s="66"/>
      <c r="G2936" s="35" t="str">
        <f>IFERROR(VLOOKUP(B2936,Listor!$A$6:$G$62,7,FALSE),"")</f>
        <v/>
      </c>
      <c r="H2936" s="63" t="str">
        <f>IFERROR(VLOOKUP(B2936,Listor!$N$6:$O$47,2,FALSE),"")</f>
        <v/>
      </c>
      <c r="I2936" s="63" t="str">
        <f t="shared" si="139"/>
        <v/>
      </c>
      <c r="J2936" s="96" t="str">
        <f>IFERROR(VLOOKUP(B2936,Listor!$N$6:$P$47,3,FALSE)*I2936,"")</f>
        <v/>
      </c>
      <c r="K2936" s="81"/>
      <c r="L2936" s="88" t="str">
        <f>IFERROR((VLOOKUP(B2936,Listor!$N$6:$P$47,3,FALSE)*Biologiska!K2936)+(VLOOKUP(B2936,Listor!$N$6:$Q$47,4,FALSE)),"")</f>
        <v/>
      </c>
      <c r="M2936" s="63" t="str">
        <f t="shared" si="140"/>
        <v/>
      </c>
      <c r="N2936" s="75"/>
      <c r="O2936" s="84" t="str">
        <f t="shared" si="141"/>
        <v/>
      </c>
      <c r="P2936" s="107"/>
      <c r="Q2936" s="87" t="s">
        <v>79</v>
      </c>
      <c r="R2936" s="87"/>
      <c r="S2936" s="87"/>
      <c r="T2936" s="87"/>
      <c r="U2936" s="87"/>
      <c r="V2936" s="86" t="s">
        <v>79</v>
      </c>
      <c r="W2936" s="75"/>
      <c r="X2936" s="102" t="s">
        <v>79</v>
      </c>
      <c r="Y2936" s="63" t="str">
        <f>IFERROR(IF(VLOOKUP(X2936,Listor!$T$6:$U$7,2,FALSE)&lt;O2936,TRUE),"")</f>
        <v/>
      </c>
      <c r="Z2936" s="87"/>
      <c r="AA2936" s="104"/>
    </row>
    <row r="2937" spans="2:27" x14ac:dyDescent="0.25">
      <c r="B2937" s="68" t="s">
        <v>68</v>
      </c>
      <c r="C2937" s="80" t="str">
        <f>IFERROR(VLOOKUP(B2937,Listor!$A$6:$B$62,2,FALSE),"")</f>
        <v/>
      </c>
      <c r="D2937" s="80" t="str">
        <f>IFERROR(VLOOKUP(B2937,Listor!$A$6:$C$62,3,FALSE),"")</f>
        <v/>
      </c>
      <c r="E2937" s="110" t="s">
        <v>79</v>
      </c>
      <c r="F2937" s="66"/>
      <c r="G2937" s="35" t="str">
        <f>IFERROR(VLOOKUP(B2937,Listor!$A$6:$G$62,7,FALSE),"")</f>
        <v/>
      </c>
      <c r="H2937" s="63" t="str">
        <f>IFERROR(VLOOKUP(B2937,Listor!$N$6:$O$47,2,FALSE),"")</f>
        <v/>
      </c>
      <c r="I2937" s="63" t="str">
        <f t="shared" si="139"/>
        <v/>
      </c>
      <c r="J2937" s="96" t="str">
        <f>IFERROR(VLOOKUP(B2937,Listor!$N$6:$P$47,3,FALSE)*I2937,"")</f>
        <v/>
      </c>
      <c r="K2937" s="81"/>
      <c r="L2937" s="88" t="str">
        <f>IFERROR((VLOOKUP(B2937,Listor!$N$6:$P$47,3,FALSE)*Biologiska!K2937)+(VLOOKUP(B2937,Listor!$N$6:$Q$47,4,FALSE)),"")</f>
        <v/>
      </c>
      <c r="M2937" s="63" t="str">
        <f t="shared" si="140"/>
        <v/>
      </c>
      <c r="N2937" s="75"/>
      <c r="O2937" s="84" t="str">
        <f t="shared" si="141"/>
        <v/>
      </c>
      <c r="P2937" s="107"/>
      <c r="Q2937" s="87" t="s">
        <v>79</v>
      </c>
      <c r="R2937" s="87"/>
      <c r="S2937" s="87"/>
      <c r="T2937" s="87"/>
      <c r="U2937" s="87"/>
      <c r="V2937" s="86" t="s">
        <v>79</v>
      </c>
      <c r="W2937" s="75"/>
      <c r="X2937" s="102" t="s">
        <v>79</v>
      </c>
      <c r="Y2937" s="63" t="str">
        <f>IFERROR(IF(VLOOKUP(X2937,Listor!$T$6:$U$7,2,FALSE)&lt;O2937,TRUE),"")</f>
        <v/>
      </c>
      <c r="Z2937" s="87"/>
      <c r="AA2937" s="104"/>
    </row>
    <row r="2938" spans="2:27" x14ac:dyDescent="0.25">
      <c r="B2938" s="68" t="s">
        <v>68</v>
      </c>
      <c r="C2938" s="80" t="str">
        <f>IFERROR(VLOOKUP(B2938,Listor!$A$6:$B$62,2,FALSE),"")</f>
        <v/>
      </c>
      <c r="D2938" s="80" t="str">
        <f>IFERROR(VLOOKUP(B2938,Listor!$A$6:$C$62,3,FALSE),"")</f>
        <v/>
      </c>
      <c r="E2938" s="110" t="s">
        <v>79</v>
      </c>
      <c r="F2938" s="66"/>
      <c r="G2938" s="35" t="str">
        <f>IFERROR(VLOOKUP(B2938,Listor!$A$6:$G$62,7,FALSE),"")</f>
        <v/>
      </c>
      <c r="H2938" s="63" t="str">
        <f>IFERROR(VLOOKUP(B2938,Listor!$N$6:$O$47,2,FALSE),"")</f>
        <v/>
      </c>
      <c r="I2938" s="63" t="str">
        <f t="shared" si="139"/>
        <v/>
      </c>
      <c r="J2938" s="96" t="str">
        <f>IFERROR(VLOOKUP(B2938,Listor!$N$6:$P$47,3,FALSE)*I2938,"")</f>
        <v/>
      </c>
      <c r="K2938" s="81"/>
      <c r="L2938" s="88" t="str">
        <f>IFERROR((VLOOKUP(B2938,Listor!$N$6:$P$47,3,FALSE)*Biologiska!K2938)+(VLOOKUP(B2938,Listor!$N$6:$Q$47,4,FALSE)),"")</f>
        <v/>
      </c>
      <c r="M2938" s="63" t="str">
        <f t="shared" si="140"/>
        <v/>
      </c>
      <c r="N2938" s="75"/>
      <c r="O2938" s="84" t="str">
        <f t="shared" si="141"/>
        <v/>
      </c>
      <c r="P2938" s="107"/>
      <c r="Q2938" s="87" t="s">
        <v>79</v>
      </c>
      <c r="R2938" s="87"/>
      <c r="S2938" s="87"/>
      <c r="T2938" s="87"/>
      <c r="U2938" s="87"/>
      <c r="V2938" s="86" t="s">
        <v>79</v>
      </c>
      <c r="W2938" s="75"/>
      <c r="X2938" s="102" t="s">
        <v>79</v>
      </c>
      <c r="Y2938" s="63" t="str">
        <f>IFERROR(IF(VLOOKUP(X2938,Listor!$T$6:$U$7,2,FALSE)&lt;O2938,TRUE),"")</f>
        <v/>
      </c>
      <c r="Z2938" s="87"/>
      <c r="AA2938" s="104"/>
    </row>
    <row r="2939" spans="2:27" x14ac:dyDescent="0.25">
      <c r="B2939" s="68" t="s">
        <v>68</v>
      </c>
      <c r="C2939" s="80" t="str">
        <f>IFERROR(VLOOKUP(B2939,Listor!$A$6:$B$62,2,FALSE),"")</f>
        <v/>
      </c>
      <c r="D2939" s="80" t="str">
        <f>IFERROR(VLOOKUP(B2939,Listor!$A$6:$C$62,3,FALSE),"")</f>
        <v/>
      </c>
      <c r="E2939" s="110" t="s">
        <v>79</v>
      </c>
      <c r="F2939" s="66"/>
      <c r="G2939" s="35" t="str">
        <f>IFERROR(VLOOKUP(B2939,Listor!$A$6:$G$62,7,FALSE),"")</f>
        <v/>
      </c>
      <c r="H2939" s="63" t="str">
        <f>IFERROR(VLOOKUP(B2939,Listor!$N$6:$O$47,2,FALSE),"")</f>
        <v/>
      </c>
      <c r="I2939" s="63" t="str">
        <f t="shared" si="139"/>
        <v/>
      </c>
      <c r="J2939" s="96" t="str">
        <f>IFERROR(VLOOKUP(B2939,Listor!$N$6:$P$47,3,FALSE)*I2939,"")</f>
        <v/>
      </c>
      <c r="K2939" s="81"/>
      <c r="L2939" s="88" t="str">
        <f>IFERROR((VLOOKUP(B2939,Listor!$N$6:$P$47,3,FALSE)*Biologiska!K2939)+(VLOOKUP(B2939,Listor!$N$6:$Q$47,4,FALSE)),"")</f>
        <v/>
      </c>
      <c r="M2939" s="63" t="str">
        <f t="shared" si="140"/>
        <v/>
      </c>
      <c r="N2939" s="75"/>
      <c r="O2939" s="84" t="str">
        <f t="shared" si="141"/>
        <v/>
      </c>
      <c r="P2939" s="107"/>
      <c r="Q2939" s="87" t="s">
        <v>79</v>
      </c>
      <c r="R2939" s="87"/>
      <c r="S2939" s="87"/>
      <c r="T2939" s="87"/>
      <c r="U2939" s="87"/>
      <c r="V2939" s="86" t="s">
        <v>79</v>
      </c>
      <c r="W2939" s="75"/>
      <c r="X2939" s="102" t="s">
        <v>79</v>
      </c>
      <c r="Y2939" s="63" t="str">
        <f>IFERROR(IF(VLOOKUP(X2939,Listor!$T$6:$U$7,2,FALSE)&lt;O2939,TRUE),"")</f>
        <v/>
      </c>
      <c r="Z2939" s="87"/>
      <c r="AA2939" s="104"/>
    </row>
    <row r="2940" spans="2:27" x14ac:dyDescent="0.25">
      <c r="B2940" s="68" t="s">
        <v>68</v>
      </c>
      <c r="C2940" s="80" t="str">
        <f>IFERROR(VLOOKUP(B2940,Listor!$A$6:$B$62,2,FALSE),"")</f>
        <v/>
      </c>
      <c r="D2940" s="80" t="str">
        <f>IFERROR(VLOOKUP(B2940,Listor!$A$6:$C$62,3,FALSE),"")</f>
        <v/>
      </c>
      <c r="E2940" s="110" t="s">
        <v>79</v>
      </c>
      <c r="F2940" s="66"/>
      <c r="G2940" s="35" t="str">
        <f>IFERROR(VLOOKUP(B2940,Listor!$A$6:$G$62,7,FALSE),"")</f>
        <v/>
      </c>
      <c r="H2940" s="63" t="str">
        <f>IFERROR(VLOOKUP(B2940,Listor!$N$6:$O$47,2,FALSE),"")</f>
        <v/>
      </c>
      <c r="I2940" s="63" t="str">
        <f t="shared" si="139"/>
        <v/>
      </c>
      <c r="J2940" s="96" t="str">
        <f>IFERROR(VLOOKUP(B2940,Listor!$N$6:$P$47,3,FALSE)*I2940,"")</f>
        <v/>
      </c>
      <c r="K2940" s="81"/>
      <c r="L2940" s="88" t="str">
        <f>IFERROR((VLOOKUP(B2940,Listor!$N$6:$P$47,3,FALSE)*Biologiska!K2940)+(VLOOKUP(B2940,Listor!$N$6:$Q$47,4,FALSE)),"")</f>
        <v/>
      </c>
      <c r="M2940" s="63" t="str">
        <f t="shared" si="140"/>
        <v/>
      </c>
      <c r="N2940" s="75"/>
      <c r="O2940" s="84" t="str">
        <f t="shared" si="141"/>
        <v/>
      </c>
      <c r="P2940" s="107"/>
      <c r="Q2940" s="87" t="s">
        <v>79</v>
      </c>
      <c r="R2940" s="87"/>
      <c r="S2940" s="87"/>
      <c r="T2940" s="87"/>
      <c r="U2940" s="87"/>
      <c r="V2940" s="86" t="s">
        <v>79</v>
      </c>
      <c r="W2940" s="75"/>
      <c r="X2940" s="102" t="s">
        <v>79</v>
      </c>
      <c r="Y2940" s="63" t="str">
        <f>IFERROR(IF(VLOOKUP(X2940,Listor!$T$6:$U$7,2,FALSE)&lt;O2940,TRUE),"")</f>
        <v/>
      </c>
      <c r="Z2940" s="87"/>
      <c r="AA2940" s="104"/>
    </row>
    <row r="2941" spans="2:27" x14ac:dyDescent="0.25">
      <c r="B2941" s="68" t="s">
        <v>68</v>
      </c>
      <c r="C2941" s="80" t="str">
        <f>IFERROR(VLOOKUP(B2941,Listor!$A$6:$B$62,2,FALSE),"")</f>
        <v/>
      </c>
      <c r="D2941" s="80" t="str">
        <f>IFERROR(VLOOKUP(B2941,Listor!$A$6:$C$62,3,FALSE),"")</f>
        <v/>
      </c>
      <c r="E2941" s="110" t="s">
        <v>79</v>
      </c>
      <c r="F2941" s="66"/>
      <c r="G2941" s="35" t="str">
        <f>IFERROR(VLOOKUP(B2941,Listor!$A$6:$G$62,7,FALSE),"")</f>
        <v/>
      </c>
      <c r="H2941" s="63" t="str">
        <f>IFERROR(VLOOKUP(B2941,Listor!$N$6:$O$47,2,FALSE),"")</f>
        <v/>
      </c>
      <c r="I2941" s="63" t="str">
        <f t="shared" si="139"/>
        <v/>
      </c>
      <c r="J2941" s="96" t="str">
        <f>IFERROR(VLOOKUP(B2941,Listor!$N$6:$P$47,3,FALSE)*I2941,"")</f>
        <v/>
      </c>
      <c r="K2941" s="81"/>
      <c r="L2941" s="88" t="str">
        <f>IFERROR((VLOOKUP(B2941,Listor!$N$6:$P$47,3,FALSE)*Biologiska!K2941)+(VLOOKUP(B2941,Listor!$N$6:$Q$47,4,FALSE)),"")</f>
        <v/>
      </c>
      <c r="M2941" s="63" t="str">
        <f t="shared" si="140"/>
        <v/>
      </c>
      <c r="N2941" s="75"/>
      <c r="O2941" s="84" t="str">
        <f t="shared" si="141"/>
        <v/>
      </c>
      <c r="P2941" s="107"/>
      <c r="Q2941" s="87" t="s">
        <v>79</v>
      </c>
      <c r="R2941" s="87"/>
      <c r="S2941" s="87"/>
      <c r="T2941" s="87"/>
      <c r="U2941" s="87"/>
      <c r="V2941" s="86" t="s">
        <v>79</v>
      </c>
      <c r="W2941" s="75"/>
      <c r="X2941" s="102" t="s">
        <v>79</v>
      </c>
      <c r="Y2941" s="63" t="str">
        <f>IFERROR(IF(VLOOKUP(X2941,Listor!$T$6:$U$7,2,FALSE)&lt;O2941,TRUE),"")</f>
        <v/>
      </c>
      <c r="Z2941" s="87"/>
      <c r="AA2941" s="104"/>
    </row>
    <row r="2942" spans="2:27" x14ac:dyDescent="0.25">
      <c r="B2942" s="68" t="s">
        <v>68</v>
      </c>
      <c r="C2942" s="80" t="str">
        <f>IFERROR(VLOOKUP(B2942,Listor!$A$6:$B$62,2,FALSE),"")</f>
        <v/>
      </c>
      <c r="D2942" s="80" t="str">
        <f>IFERROR(VLOOKUP(B2942,Listor!$A$6:$C$62,3,FALSE),"")</f>
        <v/>
      </c>
      <c r="E2942" s="110" t="s">
        <v>79</v>
      </c>
      <c r="F2942" s="66"/>
      <c r="G2942" s="35" t="str">
        <f>IFERROR(VLOOKUP(B2942,Listor!$A$6:$G$62,7,FALSE),"")</f>
        <v/>
      </c>
      <c r="H2942" s="63" t="str">
        <f>IFERROR(VLOOKUP(B2942,Listor!$N$6:$O$47,2,FALSE),"")</f>
        <v/>
      </c>
      <c r="I2942" s="63" t="str">
        <f t="shared" si="139"/>
        <v/>
      </c>
      <c r="J2942" s="96" t="str">
        <f>IFERROR(VLOOKUP(B2942,Listor!$N$6:$P$47,3,FALSE)*I2942,"")</f>
        <v/>
      </c>
      <c r="K2942" s="81"/>
      <c r="L2942" s="88" t="str">
        <f>IFERROR((VLOOKUP(B2942,Listor!$N$6:$P$47,3,FALSE)*Biologiska!K2942)+(VLOOKUP(B2942,Listor!$N$6:$Q$47,4,FALSE)),"")</f>
        <v/>
      </c>
      <c r="M2942" s="63" t="str">
        <f t="shared" si="140"/>
        <v/>
      </c>
      <c r="N2942" s="75"/>
      <c r="O2942" s="84" t="str">
        <f t="shared" si="141"/>
        <v/>
      </c>
      <c r="P2942" s="107"/>
      <c r="Q2942" s="87" t="s">
        <v>79</v>
      </c>
      <c r="R2942" s="87"/>
      <c r="S2942" s="87"/>
      <c r="T2942" s="87"/>
      <c r="U2942" s="87"/>
      <c r="V2942" s="86" t="s">
        <v>79</v>
      </c>
      <c r="W2942" s="75"/>
      <c r="X2942" s="102" t="s">
        <v>79</v>
      </c>
      <c r="Y2942" s="63" t="str">
        <f>IFERROR(IF(VLOOKUP(X2942,Listor!$T$6:$U$7,2,FALSE)&lt;O2942,TRUE),"")</f>
        <v/>
      </c>
      <c r="Z2942" s="87"/>
      <c r="AA2942" s="104"/>
    </row>
    <row r="2943" spans="2:27" x14ac:dyDescent="0.25">
      <c r="B2943" s="68" t="s">
        <v>68</v>
      </c>
      <c r="C2943" s="80" t="str">
        <f>IFERROR(VLOOKUP(B2943,Listor!$A$6:$B$62,2,FALSE),"")</f>
        <v/>
      </c>
      <c r="D2943" s="80" t="str">
        <f>IFERROR(VLOOKUP(B2943,Listor!$A$6:$C$62,3,FALSE),"")</f>
        <v/>
      </c>
      <c r="E2943" s="110" t="s">
        <v>79</v>
      </c>
      <c r="F2943" s="66"/>
      <c r="G2943" s="35" t="str">
        <f>IFERROR(VLOOKUP(B2943,Listor!$A$6:$G$62,7,FALSE),"")</f>
        <v/>
      </c>
      <c r="H2943" s="63" t="str">
        <f>IFERROR(VLOOKUP(B2943,Listor!$N$6:$O$47,2,FALSE),"")</f>
        <v/>
      </c>
      <c r="I2943" s="63" t="str">
        <f t="shared" si="139"/>
        <v/>
      </c>
      <c r="J2943" s="96" t="str">
        <f>IFERROR(VLOOKUP(B2943,Listor!$N$6:$P$47,3,FALSE)*I2943,"")</f>
        <v/>
      </c>
      <c r="K2943" s="81"/>
      <c r="L2943" s="88" t="str">
        <f>IFERROR((VLOOKUP(B2943,Listor!$N$6:$P$47,3,FALSE)*Biologiska!K2943)+(VLOOKUP(B2943,Listor!$N$6:$Q$47,4,FALSE)),"")</f>
        <v/>
      </c>
      <c r="M2943" s="63" t="str">
        <f t="shared" si="140"/>
        <v/>
      </c>
      <c r="N2943" s="75"/>
      <c r="O2943" s="84" t="str">
        <f t="shared" si="141"/>
        <v/>
      </c>
      <c r="P2943" s="107"/>
      <c r="Q2943" s="87" t="s">
        <v>79</v>
      </c>
      <c r="R2943" s="87"/>
      <c r="S2943" s="87"/>
      <c r="T2943" s="87"/>
      <c r="U2943" s="87"/>
      <c r="V2943" s="86" t="s">
        <v>79</v>
      </c>
      <c r="W2943" s="75"/>
      <c r="X2943" s="102" t="s">
        <v>79</v>
      </c>
      <c r="Y2943" s="63" t="str">
        <f>IFERROR(IF(VLOOKUP(X2943,Listor!$T$6:$U$7,2,FALSE)&lt;O2943,TRUE),"")</f>
        <v/>
      </c>
      <c r="Z2943" s="87"/>
      <c r="AA2943" s="104"/>
    </row>
    <row r="2944" spans="2:27" x14ac:dyDescent="0.25">
      <c r="B2944" s="68" t="s">
        <v>68</v>
      </c>
      <c r="C2944" s="80" t="str">
        <f>IFERROR(VLOOKUP(B2944,Listor!$A$6:$B$62,2,FALSE),"")</f>
        <v/>
      </c>
      <c r="D2944" s="80" t="str">
        <f>IFERROR(VLOOKUP(B2944,Listor!$A$6:$C$62,3,FALSE),"")</f>
        <v/>
      </c>
      <c r="E2944" s="110" t="s">
        <v>79</v>
      </c>
      <c r="F2944" s="66"/>
      <c r="G2944" s="35" t="str">
        <f>IFERROR(VLOOKUP(B2944,Listor!$A$6:$G$62,7,FALSE),"")</f>
        <v/>
      </c>
      <c r="H2944" s="63" t="str">
        <f>IFERROR(VLOOKUP(B2944,Listor!$N$6:$O$47,2,FALSE),"")</f>
        <v/>
      </c>
      <c r="I2944" s="63" t="str">
        <f t="shared" si="139"/>
        <v/>
      </c>
      <c r="J2944" s="96" t="str">
        <f>IFERROR(VLOOKUP(B2944,Listor!$N$6:$P$47,3,FALSE)*I2944,"")</f>
        <v/>
      </c>
      <c r="K2944" s="81"/>
      <c r="L2944" s="88" t="str">
        <f>IFERROR((VLOOKUP(B2944,Listor!$N$6:$P$47,3,FALSE)*Biologiska!K2944)+(VLOOKUP(B2944,Listor!$N$6:$Q$47,4,FALSE)),"")</f>
        <v/>
      </c>
      <c r="M2944" s="63" t="str">
        <f t="shared" si="140"/>
        <v/>
      </c>
      <c r="N2944" s="75"/>
      <c r="O2944" s="84" t="str">
        <f t="shared" si="141"/>
        <v/>
      </c>
      <c r="P2944" s="107"/>
      <c r="Q2944" s="87" t="s">
        <v>79</v>
      </c>
      <c r="R2944" s="87"/>
      <c r="S2944" s="87"/>
      <c r="T2944" s="87"/>
      <c r="U2944" s="87"/>
      <c r="V2944" s="86" t="s">
        <v>79</v>
      </c>
      <c r="W2944" s="75"/>
      <c r="X2944" s="102" t="s">
        <v>79</v>
      </c>
      <c r="Y2944" s="63" t="str">
        <f>IFERROR(IF(VLOOKUP(X2944,Listor!$T$6:$U$7,2,FALSE)&lt;O2944,TRUE),"")</f>
        <v/>
      </c>
      <c r="Z2944" s="87"/>
      <c r="AA2944" s="104"/>
    </row>
    <row r="2945" spans="2:27" x14ac:dyDescent="0.25">
      <c r="B2945" s="68" t="s">
        <v>68</v>
      </c>
      <c r="C2945" s="80" t="str">
        <f>IFERROR(VLOOKUP(B2945,Listor!$A$6:$B$62,2,FALSE),"")</f>
        <v/>
      </c>
      <c r="D2945" s="80" t="str">
        <f>IFERROR(VLOOKUP(B2945,Listor!$A$6:$C$62,3,FALSE),"")</f>
        <v/>
      </c>
      <c r="E2945" s="110" t="s">
        <v>79</v>
      </c>
      <c r="F2945" s="66"/>
      <c r="G2945" s="35" t="str">
        <f>IFERROR(VLOOKUP(B2945,Listor!$A$6:$G$62,7,FALSE),"")</f>
        <v/>
      </c>
      <c r="H2945" s="63" t="str">
        <f>IFERROR(VLOOKUP(B2945,Listor!$N$6:$O$47,2,FALSE),"")</f>
        <v/>
      </c>
      <c r="I2945" s="63" t="str">
        <f t="shared" si="139"/>
        <v/>
      </c>
      <c r="J2945" s="96" t="str">
        <f>IFERROR(VLOOKUP(B2945,Listor!$N$6:$P$47,3,FALSE)*I2945,"")</f>
        <v/>
      </c>
      <c r="K2945" s="81"/>
      <c r="L2945" s="88" t="str">
        <f>IFERROR((VLOOKUP(B2945,Listor!$N$6:$P$47,3,FALSE)*Biologiska!K2945)+(VLOOKUP(B2945,Listor!$N$6:$Q$47,4,FALSE)),"")</f>
        <v/>
      </c>
      <c r="M2945" s="63" t="str">
        <f t="shared" si="140"/>
        <v/>
      </c>
      <c r="N2945" s="75"/>
      <c r="O2945" s="84" t="str">
        <f t="shared" si="141"/>
        <v/>
      </c>
      <c r="P2945" s="107"/>
      <c r="Q2945" s="87" t="s">
        <v>79</v>
      </c>
      <c r="R2945" s="87"/>
      <c r="S2945" s="87"/>
      <c r="T2945" s="87"/>
      <c r="U2945" s="87"/>
      <c r="V2945" s="86" t="s">
        <v>79</v>
      </c>
      <c r="W2945" s="75"/>
      <c r="X2945" s="102" t="s">
        <v>79</v>
      </c>
      <c r="Y2945" s="63" t="str">
        <f>IFERROR(IF(VLOOKUP(X2945,Listor!$T$6:$U$7,2,FALSE)&lt;O2945,TRUE),"")</f>
        <v/>
      </c>
      <c r="Z2945" s="87"/>
      <c r="AA2945" s="104"/>
    </row>
    <row r="2946" spans="2:27" x14ac:dyDescent="0.25">
      <c r="B2946" s="68" t="s">
        <v>68</v>
      </c>
      <c r="C2946" s="80" t="str">
        <f>IFERROR(VLOOKUP(B2946,Listor!$A$6:$B$62,2,FALSE),"")</f>
        <v/>
      </c>
      <c r="D2946" s="80" t="str">
        <f>IFERROR(VLOOKUP(B2946,Listor!$A$6:$C$62,3,FALSE),"")</f>
        <v/>
      </c>
      <c r="E2946" s="110" t="s">
        <v>79</v>
      </c>
      <c r="F2946" s="66"/>
      <c r="G2946" s="35" t="str">
        <f>IFERROR(VLOOKUP(B2946,Listor!$A$6:$G$62,7,FALSE),"")</f>
        <v/>
      </c>
      <c r="H2946" s="63" t="str">
        <f>IFERROR(VLOOKUP(B2946,Listor!$N$6:$O$47,2,FALSE),"")</f>
        <v/>
      </c>
      <c r="I2946" s="63" t="str">
        <f t="shared" si="139"/>
        <v/>
      </c>
      <c r="J2946" s="96" t="str">
        <f>IFERROR(VLOOKUP(B2946,Listor!$N$6:$P$47,3,FALSE)*I2946,"")</f>
        <v/>
      </c>
      <c r="K2946" s="81"/>
      <c r="L2946" s="88" t="str">
        <f>IFERROR((VLOOKUP(B2946,Listor!$N$6:$P$47,3,FALSE)*Biologiska!K2946)+(VLOOKUP(B2946,Listor!$N$6:$Q$47,4,FALSE)),"")</f>
        <v/>
      </c>
      <c r="M2946" s="63" t="str">
        <f t="shared" si="140"/>
        <v/>
      </c>
      <c r="N2946" s="75"/>
      <c r="O2946" s="84" t="str">
        <f t="shared" si="141"/>
        <v/>
      </c>
      <c r="P2946" s="107"/>
      <c r="Q2946" s="87" t="s">
        <v>79</v>
      </c>
      <c r="R2946" s="87"/>
      <c r="S2946" s="87"/>
      <c r="T2946" s="87"/>
      <c r="U2946" s="87"/>
      <c r="V2946" s="86" t="s">
        <v>79</v>
      </c>
      <c r="W2946" s="75"/>
      <c r="X2946" s="102" t="s">
        <v>79</v>
      </c>
      <c r="Y2946" s="63" t="str">
        <f>IFERROR(IF(VLOOKUP(X2946,Listor!$T$6:$U$7,2,FALSE)&lt;O2946,TRUE),"")</f>
        <v/>
      </c>
      <c r="Z2946" s="87"/>
      <c r="AA2946" s="104"/>
    </row>
    <row r="2947" spans="2:27" x14ac:dyDescent="0.25">
      <c r="B2947" s="68" t="s">
        <v>68</v>
      </c>
      <c r="C2947" s="80" t="str">
        <f>IFERROR(VLOOKUP(B2947,Listor!$A$6:$B$62,2,FALSE),"")</f>
        <v/>
      </c>
      <c r="D2947" s="80" t="str">
        <f>IFERROR(VLOOKUP(B2947,Listor!$A$6:$C$62,3,FALSE),"")</f>
        <v/>
      </c>
      <c r="E2947" s="110" t="s">
        <v>79</v>
      </c>
      <c r="F2947" s="66"/>
      <c r="G2947" s="35" t="str">
        <f>IFERROR(VLOOKUP(B2947,Listor!$A$6:$G$62,7,FALSE),"")</f>
        <v/>
      </c>
      <c r="H2947" s="63" t="str">
        <f>IFERROR(VLOOKUP(B2947,Listor!$N$6:$O$47,2,FALSE),"")</f>
        <v/>
      </c>
      <c r="I2947" s="63" t="str">
        <f t="shared" si="139"/>
        <v/>
      </c>
      <c r="J2947" s="96" t="str">
        <f>IFERROR(VLOOKUP(B2947,Listor!$N$6:$P$47,3,FALSE)*I2947,"")</f>
        <v/>
      </c>
      <c r="K2947" s="81"/>
      <c r="L2947" s="88" t="str">
        <f>IFERROR((VLOOKUP(B2947,Listor!$N$6:$P$47,3,FALSE)*Biologiska!K2947)+(VLOOKUP(B2947,Listor!$N$6:$Q$47,4,FALSE)),"")</f>
        <v/>
      </c>
      <c r="M2947" s="63" t="str">
        <f t="shared" si="140"/>
        <v/>
      </c>
      <c r="N2947" s="75"/>
      <c r="O2947" s="84" t="str">
        <f t="shared" si="141"/>
        <v/>
      </c>
      <c r="P2947" s="107"/>
      <c r="Q2947" s="87" t="s">
        <v>79</v>
      </c>
      <c r="R2947" s="87"/>
      <c r="S2947" s="87"/>
      <c r="T2947" s="87"/>
      <c r="U2947" s="87"/>
      <c r="V2947" s="86" t="s">
        <v>79</v>
      </c>
      <c r="W2947" s="75"/>
      <c r="X2947" s="102" t="s">
        <v>79</v>
      </c>
      <c r="Y2947" s="63" t="str">
        <f>IFERROR(IF(VLOOKUP(X2947,Listor!$T$6:$U$7,2,FALSE)&lt;O2947,TRUE),"")</f>
        <v/>
      </c>
      <c r="Z2947" s="87"/>
      <c r="AA2947" s="104"/>
    </row>
    <row r="2948" spans="2:27" x14ac:dyDescent="0.25">
      <c r="B2948" s="68" t="s">
        <v>68</v>
      </c>
      <c r="C2948" s="80" t="str">
        <f>IFERROR(VLOOKUP(B2948,Listor!$A$6:$B$62,2,FALSE),"")</f>
        <v/>
      </c>
      <c r="D2948" s="80" t="str">
        <f>IFERROR(VLOOKUP(B2948,Listor!$A$6:$C$62,3,FALSE),"")</f>
        <v/>
      </c>
      <c r="E2948" s="110" t="s">
        <v>79</v>
      </c>
      <c r="F2948" s="66"/>
      <c r="G2948" s="35" t="str">
        <f>IFERROR(VLOOKUP(B2948,Listor!$A$6:$G$62,7,FALSE),"")</f>
        <v/>
      </c>
      <c r="H2948" s="63" t="str">
        <f>IFERROR(VLOOKUP(B2948,Listor!$N$6:$O$47,2,FALSE),"")</f>
        <v/>
      </c>
      <c r="I2948" s="63" t="str">
        <f t="shared" si="139"/>
        <v/>
      </c>
      <c r="J2948" s="96" t="str">
        <f>IFERROR(VLOOKUP(B2948,Listor!$N$6:$P$47,3,FALSE)*I2948,"")</f>
        <v/>
      </c>
      <c r="K2948" s="81"/>
      <c r="L2948" s="88" t="str">
        <f>IFERROR((VLOOKUP(B2948,Listor!$N$6:$P$47,3,FALSE)*Biologiska!K2948)+(VLOOKUP(B2948,Listor!$N$6:$Q$47,4,FALSE)),"")</f>
        <v/>
      </c>
      <c r="M2948" s="63" t="str">
        <f t="shared" si="140"/>
        <v/>
      </c>
      <c r="N2948" s="75"/>
      <c r="O2948" s="84" t="str">
        <f t="shared" si="141"/>
        <v/>
      </c>
      <c r="P2948" s="107"/>
      <c r="Q2948" s="87" t="s">
        <v>79</v>
      </c>
      <c r="R2948" s="87"/>
      <c r="S2948" s="87"/>
      <c r="T2948" s="87"/>
      <c r="U2948" s="87"/>
      <c r="V2948" s="86" t="s">
        <v>79</v>
      </c>
      <c r="W2948" s="75"/>
      <c r="X2948" s="102" t="s">
        <v>79</v>
      </c>
      <c r="Y2948" s="63" t="str">
        <f>IFERROR(IF(VLOOKUP(X2948,Listor!$T$6:$U$7,2,FALSE)&lt;O2948,TRUE),"")</f>
        <v/>
      </c>
      <c r="Z2948" s="87"/>
      <c r="AA2948" s="104"/>
    </row>
    <row r="2949" spans="2:27" x14ac:dyDescent="0.25">
      <c r="B2949" s="68" t="s">
        <v>68</v>
      </c>
      <c r="C2949" s="80" t="str">
        <f>IFERROR(VLOOKUP(B2949,Listor!$A$6:$B$62,2,FALSE),"")</f>
        <v/>
      </c>
      <c r="D2949" s="80" t="str">
        <f>IFERROR(VLOOKUP(B2949,Listor!$A$6:$C$62,3,FALSE),"")</f>
        <v/>
      </c>
      <c r="E2949" s="110" t="s">
        <v>79</v>
      </c>
      <c r="F2949" s="66"/>
      <c r="G2949" s="35" t="str">
        <f>IFERROR(VLOOKUP(B2949,Listor!$A$6:$G$62,7,FALSE),"")</f>
        <v/>
      </c>
      <c r="H2949" s="63" t="str">
        <f>IFERROR(VLOOKUP(B2949,Listor!$N$6:$O$47,2,FALSE),"")</f>
        <v/>
      </c>
      <c r="I2949" s="63" t="str">
        <f t="shared" si="139"/>
        <v/>
      </c>
      <c r="J2949" s="96" t="str">
        <f>IFERROR(VLOOKUP(B2949,Listor!$N$6:$P$47,3,FALSE)*I2949,"")</f>
        <v/>
      </c>
      <c r="K2949" s="81"/>
      <c r="L2949" s="88" t="str">
        <f>IFERROR((VLOOKUP(B2949,Listor!$N$6:$P$47,3,FALSE)*Biologiska!K2949)+(VLOOKUP(B2949,Listor!$N$6:$Q$47,4,FALSE)),"")</f>
        <v/>
      </c>
      <c r="M2949" s="63" t="str">
        <f t="shared" si="140"/>
        <v/>
      </c>
      <c r="N2949" s="75"/>
      <c r="O2949" s="84" t="str">
        <f t="shared" si="141"/>
        <v/>
      </c>
      <c r="P2949" s="107"/>
      <c r="Q2949" s="87" t="s">
        <v>79</v>
      </c>
      <c r="R2949" s="87"/>
      <c r="S2949" s="87"/>
      <c r="T2949" s="87"/>
      <c r="U2949" s="87"/>
      <c r="V2949" s="86" t="s">
        <v>79</v>
      </c>
      <c r="W2949" s="75"/>
      <c r="X2949" s="102" t="s">
        <v>79</v>
      </c>
      <c r="Y2949" s="63" t="str">
        <f>IFERROR(IF(VLOOKUP(X2949,Listor!$T$6:$U$7,2,FALSE)&lt;O2949,TRUE),"")</f>
        <v/>
      </c>
      <c r="Z2949" s="87"/>
      <c r="AA2949" s="104"/>
    </row>
    <row r="2950" spans="2:27" x14ac:dyDescent="0.25">
      <c r="B2950" s="68" t="s">
        <v>68</v>
      </c>
      <c r="C2950" s="80" t="str">
        <f>IFERROR(VLOOKUP(B2950,Listor!$A$6:$B$62,2,FALSE),"")</f>
        <v/>
      </c>
      <c r="D2950" s="80" t="str">
        <f>IFERROR(VLOOKUP(B2950,Listor!$A$6:$C$62,3,FALSE),"")</f>
        <v/>
      </c>
      <c r="E2950" s="110" t="s">
        <v>79</v>
      </c>
      <c r="F2950" s="66"/>
      <c r="G2950" s="35" t="str">
        <f>IFERROR(VLOOKUP(B2950,Listor!$A$6:$G$62,7,FALSE),"")</f>
        <v/>
      </c>
      <c r="H2950" s="63" t="str">
        <f>IFERROR(VLOOKUP(B2950,Listor!$N$6:$O$47,2,FALSE),"")</f>
        <v/>
      </c>
      <c r="I2950" s="63" t="str">
        <f t="shared" si="139"/>
        <v/>
      </c>
      <c r="J2950" s="96" t="str">
        <f>IFERROR(VLOOKUP(B2950,Listor!$N$6:$P$47,3,FALSE)*I2950,"")</f>
        <v/>
      </c>
      <c r="K2950" s="81"/>
      <c r="L2950" s="88" t="str">
        <f>IFERROR((VLOOKUP(B2950,Listor!$N$6:$P$47,3,FALSE)*Biologiska!K2950)+(VLOOKUP(B2950,Listor!$N$6:$Q$47,4,FALSE)),"")</f>
        <v/>
      </c>
      <c r="M2950" s="63" t="str">
        <f t="shared" si="140"/>
        <v/>
      </c>
      <c r="N2950" s="75"/>
      <c r="O2950" s="84" t="str">
        <f t="shared" si="141"/>
        <v/>
      </c>
      <c r="P2950" s="107"/>
      <c r="Q2950" s="87" t="s">
        <v>79</v>
      </c>
      <c r="R2950" s="87"/>
      <c r="S2950" s="87"/>
      <c r="T2950" s="87"/>
      <c r="U2950" s="87"/>
      <c r="V2950" s="86" t="s">
        <v>79</v>
      </c>
      <c r="W2950" s="75"/>
      <c r="X2950" s="102" t="s">
        <v>79</v>
      </c>
      <c r="Y2950" s="63" t="str">
        <f>IFERROR(IF(VLOOKUP(X2950,Listor!$T$6:$U$7,2,FALSE)&lt;O2950,TRUE),"")</f>
        <v/>
      </c>
      <c r="Z2950" s="87"/>
      <c r="AA2950" s="104"/>
    </row>
    <row r="2951" spans="2:27" x14ac:dyDescent="0.25">
      <c r="B2951" s="68" t="s">
        <v>68</v>
      </c>
      <c r="C2951" s="80" t="str">
        <f>IFERROR(VLOOKUP(B2951,Listor!$A$6:$B$62,2,FALSE),"")</f>
        <v/>
      </c>
      <c r="D2951" s="80" t="str">
        <f>IFERROR(VLOOKUP(B2951,Listor!$A$6:$C$62,3,FALSE),"")</f>
        <v/>
      </c>
      <c r="E2951" s="110" t="s">
        <v>79</v>
      </c>
      <c r="F2951" s="66"/>
      <c r="G2951" s="35" t="str">
        <f>IFERROR(VLOOKUP(B2951,Listor!$A$6:$G$62,7,FALSE),"")</f>
        <v/>
      </c>
      <c r="H2951" s="63" t="str">
        <f>IFERROR(VLOOKUP(B2951,Listor!$N$6:$O$47,2,FALSE),"")</f>
        <v/>
      </c>
      <c r="I2951" s="63" t="str">
        <f t="shared" si="139"/>
        <v/>
      </c>
      <c r="J2951" s="96" t="str">
        <f>IFERROR(VLOOKUP(B2951,Listor!$N$6:$P$47,3,FALSE)*I2951,"")</f>
        <v/>
      </c>
      <c r="K2951" s="81"/>
      <c r="L2951" s="88" t="str">
        <f>IFERROR((VLOOKUP(B2951,Listor!$N$6:$P$47,3,FALSE)*Biologiska!K2951)+(VLOOKUP(B2951,Listor!$N$6:$Q$47,4,FALSE)),"")</f>
        <v/>
      </c>
      <c r="M2951" s="63" t="str">
        <f t="shared" si="140"/>
        <v/>
      </c>
      <c r="N2951" s="75"/>
      <c r="O2951" s="84" t="str">
        <f t="shared" si="141"/>
        <v/>
      </c>
      <c r="P2951" s="107"/>
      <c r="Q2951" s="87" t="s">
        <v>79</v>
      </c>
      <c r="R2951" s="87"/>
      <c r="S2951" s="87"/>
      <c r="T2951" s="87"/>
      <c r="U2951" s="87"/>
      <c r="V2951" s="86" t="s">
        <v>79</v>
      </c>
      <c r="W2951" s="75"/>
      <c r="X2951" s="102" t="s">
        <v>79</v>
      </c>
      <c r="Y2951" s="63" t="str">
        <f>IFERROR(IF(VLOOKUP(X2951,Listor!$T$6:$U$7,2,FALSE)&lt;O2951,TRUE),"")</f>
        <v/>
      </c>
      <c r="Z2951" s="87"/>
      <c r="AA2951" s="104"/>
    </row>
    <row r="2952" spans="2:27" x14ac:dyDescent="0.25">
      <c r="B2952" s="68" t="s">
        <v>68</v>
      </c>
      <c r="C2952" s="80" t="str">
        <f>IFERROR(VLOOKUP(B2952,Listor!$A$6:$B$62,2,FALSE),"")</f>
        <v/>
      </c>
      <c r="D2952" s="80" t="str">
        <f>IFERROR(VLOOKUP(B2952,Listor!$A$6:$C$62,3,FALSE),"")</f>
        <v/>
      </c>
      <c r="E2952" s="110" t="s">
        <v>79</v>
      </c>
      <c r="F2952" s="66"/>
      <c r="G2952" s="35" t="str">
        <f>IFERROR(VLOOKUP(B2952,Listor!$A$6:$G$62,7,FALSE),"")</f>
        <v/>
      </c>
      <c r="H2952" s="63" t="str">
        <f>IFERROR(VLOOKUP(B2952,Listor!$N$6:$O$47,2,FALSE),"")</f>
        <v/>
      </c>
      <c r="I2952" s="63" t="str">
        <f t="shared" si="139"/>
        <v/>
      </c>
      <c r="J2952" s="96" t="str">
        <f>IFERROR(VLOOKUP(B2952,Listor!$N$6:$P$47,3,FALSE)*I2952,"")</f>
        <v/>
      </c>
      <c r="K2952" s="81"/>
      <c r="L2952" s="88" t="str">
        <f>IFERROR((VLOOKUP(B2952,Listor!$N$6:$P$47,3,FALSE)*Biologiska!K2952)+(VLOOKUP(B2952,Listor!$N$6:$Q$47,4,FALSE)),"")</f>
        <v/>
      </c>
      <c r="M2952" s="63" t="str">
        <f t="shared" si="140"/>
        <v/>
      </c>
      <c r="N2952" s="75"/>
      <c r="O2952" s="84" t="str">
        <f t="shared" si="141"/>
        <v/>
      </c>
      <c r="P2952" s="107"/>
      <c r="Q2952" s="87" t="s">
        <v>79</v>
      </c>
      <c r="R2952" s="87"/>
      <c r="S2952" s="87"/>
      <c r="T2952" s="87"/>
      <c r="U2952" s="87"/>
      <c r="V2952" s="86" t="s">
        <v>79</v>
      </c>
      <c r="W2952" s="75"/>
      <c r="X2952" s="102" t="s">
        <v>79</v>
      </c>
      <c r="Y2952" s="63" t="str">
        <f>IFERROR(IF(VLOOKUP(X2952,Listor!$T$6:$U$7,2,FALSE)&lt;O2952,TRUE),"")</f>
        <v/>
      </c>
      <c r="Z2952" s="87"/>
      <c r="AA2952" s="104"/>
    </row>
    <row r="2953" spans="2:27" x14ac:dyDescent="0.25">
      <c r="B2953" s="68" t="s">
        <v>68</v>
      </c>
      <c r="C2953" s="80" t="str">
        <f>IFERROR(VLOOKUP(B2953,Listor!$A$6:$B$62,2,FALSE),"")</f>
        <v/>
      </c>
      <c r="D2953" s="80" t="str">
        <f>IFERROR(VLOOKUP(B2953,Listor!$A$6:$C$62,3,FALSE),"")</f>
        <v/>
      </c>
      <c r="E2953" s="110" t="s">
        <v>79</v>
      </c>
      <c r="F2953" s="66"/>
      <c r="G2953" s="35" t="str">
        <f>IFERROR(VLOOKUP(B2953,Listor!$A$6:$G$62,7,FALSE),"")</f>
        <v/>
      </c>
      <c r="H2953" s="63" t="str">
        <f>IFERROR(VLOOKUP(B2953,Listor!$N$6:$O$47,2,FALSE),"")</f>
        <v/>
      </c>
      <c r="I2953" s="63" t="str">
        <f t="shared" si="139"/>
        <v/>
      </c>
      <c r="J2953" s="96" t="str">
        <f>IFERROR(VLOOKUP(B2953,Listor!$N$6:$P$47,3,FALSE)*I2953,"")</f>
        <v/>
      </c>
      <c r="K2953" s="81"/>
      <c r="L2953" s="88" t="str">
        <f>IFERROR((VLOOKUP(B2953,Listor!$N$6:$P$47,3,FALSE)*Biologiska!K2953)+(VLOOKUP(B2953,Listor!$N$6:$Q$47,4,FALSE)),"")</f>
        <v/>
      </c>
      <c r="M2953" s="63" t="str">
        <f t="shared" si="140"/>
        <v/>
      </c>
      <c r="N2953" s="75"/>
      <c r="O2953" s="84" t="str">
        <f t="shared" si="141"/>
        <v/>
      </c>
      <c r="P2953" s="107"/>
      <c r="Q2953" s="87" t="s">
        <v>79</v>
      </c>
      <c r="R2953" s="87"/>
      <c r="S2953" s="87"/>
      <c r="T2953" s="87"/>
      <c r="U2953" s="87"/>
      <c r="V2953" s="86" t="s">
        <v>79</v>
      </c>
      <c r="W2953" s="75"/>
      <c r="X2953" s="102" t="s">
        <v>79</v>
      </c>
      <c r="Y2953" s="63" t="str">
        <f>IFERROR(IF(VLOOKUP(X2953,Listor!$T$6:$U$7,2,FALSE)&lt;O2953,TRUE),"")</f>
        <v/>
      </c>
      <c r="Z2953" s="87"/>
      <c r="AA2953" s="104"/>
    </row>
    <row r="2954" spans="2:27" x14ac:dyDescent="0.25">
      <c r="B2954" s="68" t="s">
        <v>68</v>
      </c>
      <c r="C2954" s="80" t="str">
        <f>IFERROR(VLOOKUP(B2954,Listor!$A$6:$B$62,2,FALSE),"")</f>
        <v/>
      </c>
      <c r="D2954" s="80" t="str">
        <f>IFERROR(VLOOKUP(B2954,Listor!$A$6:$C$62,3,FALSE),"")</f>
        <v/>
      </c>
      <c r="E2954" s="110" t="s">
        <v>79</v>
      </c>
      <c r="F2954" s="66"/>
      <c r="G2954" s="35" t="str">
        <f>IFERROR(VLOOKUP(B2954,Listor!$A$6:$G$62,7,FALSE),"")</f>
        <v/>
      </c>
      <c r="H2954" s="63" t="str">
        <f>IFERROR(VLOOKUP(B2954,Listor!$N$6:$O$47,2,FALSE),"")</f>
        <v/>
      </c>
      <c r="I2954" s="63" t="str">
        <f t="shared" si="139"/>
        <v/>
      </c>
      <c r="J2954" s="96" t="str">
        <f>IFERROR(VLOOKUP(B2954,Listor!$N$6:$P$47,3,FALSE)*I2954,"")</f>
        <v/>
      </c>
      <c r="K2954" s="81"/>
      <c r="L2954" s="88" t="str">
        <f>IFERROR((VLOOKUP(B2954,Listor!$N$6:$P$47,3,FALSE)*Biologiska!K2954)+(VLOOKUP(B2954,Listor!$N$6:$Q$47,4,FALSE)),"")</f>
        <v/>
      </c>
      <c r="M2954" s="63" t="str">
        <f t="shared" si="140"/>
        <v/>
      </c>
      <c r="N2954" s="75"/>
      <c r="O2954" s="84" t="str">
        <f t="shared" si="141"/>
        <v/>
      </c>
      <c r="P2954" s="107"/>
      <c r="Q2954" s="87" t="s">
        <v>79</v>
      </c>
      <c r="R2954" s="87"/>
      <c r="S2954" s="87"/>
      <c r="T2954" s="87"/>
      <c r="U2954" s="87"/>
      <c r="V2954" s="86" t="s">
        <v>79</v>
      </c>
      <c r="W2954" s="75"/>
      <c r="X2954" s="102" t="s">
        <v>79</v>
      </c>
      <c r="Y2954" s="63" t="str">
        <f>IFERROR(IF(VLOOKUP(X2954,Listor!$T$6:$U$7,2,FALSE)&lt;O2954,TRUE),"")</f>
        <v/>
      </c>
      <c r="Z2954" s="87"/>
      <c r="AA2954" s="104"/>
    </row>
    <row r="2955" spans="2:27" x14ac:dyDescent="0.25">
      <c r="B2955" s="68" t="s">
        <v>68</v>
      </c>
      <c r="C2955" s="80" t="str">
        <f>IFERROR(VLOOKUP(B2955,Listor!$A$6:$B$62,2,FALSE),"")</f>
        <v/>
      </c>
      <c r="D2955" s="80" t="str">
        <f>IFERROR(VLOOKUP(B2955,Listor!$A$6:$C$62,3,FALSE),"")</f>
        <v/>
      </c>
      <c r="E2955" s="110" t="s">
        <v>79</v>
      </c>
      <c r="F2955" s="66"/>
      <c r="G2955" s="35" t="str">
        <f>IFERROR(VLOOKUP(B2955,Listor!$A$6:$G$62,7,FALSE),"")</f>
        <v/>
      </c>
      <c r="H2955" s="63" t="str">
        <f>IFERROR(VLOOKUP(B2955,Listor!$N$6:$O$47,2,FALSE),"")</f>
        <v/>
      </c>
      <c r="I2955" s="63" t="str">
        <f t="shared" si="139"/>
        <v/>
      </c>
      <c r="J2955" s="96" t="str">
        <f>IFERROR(VLOOKUP(B2955,Listor!$N$6:$P$47,3,FALSE)*I2955,"")</f>
        <v/>
      </c>
      <c r="K2955" s="81"/>
      <c r="L2955" s="88" t="str">
        <f>IFERROR((VLOOKUP(B2955,Listor!$N$6:$P$47,3,FALSE)*Biologiska!K2955)+(VLOOKUP(B2955,Listor!$N$6:$Q$47,4,FALSE)),"")</f>
        <v/>
      </c>
      <c r="M2955" s="63" t="str">
        <f t="shared" si="140"/>
        <v/>
      </c>
      <c r="N2955" s="75"/>
      <c r="O2955" s="84" t="str">
        <f t="shared" si="141"/>
        <v/>
      </c>
      <c r="P2955" s="107"/>
      <c r="Q2955" s="87" t="s">
        <v>79</v>
      </c>
      <c r="R2955" s="87"/>
      <c r="S2955" s="87"/>
      <c r="T2955" s="87"/>
      <c r="U2955" s="87"/>
      <c r="V2955" s="86" t="s">
        <v>79</v>
      </c>
      <c r="W2955" s="75"/>
      <c r="X2955" s="102" t="s">
        <v>79</v>
      </c>
      <c r="Y2955" s="63" t="str">
        <f>IFERROR(IF(VLOOKUP(X2955,Listor!$T$6:$U$7,2,FALSE)&lt;O2955,TRUE),"")</f>
        <v/>
      </c>
      <c r="Z2955" s="87"/>
      <c r="AA2955" s="104"/>
    </row>
    <row r="2956" spans="2:27" x14ac:dyDescent="0.25">
      <c r="B2956" s="68" t="s">
        <v>68</v>
      </c>
      <c r="C2956" s="80" t="str">
        <f>IFERROR(VLOOKUP(B2956,Listor!$A$6:$B$62,2,FALSE),"")</f>
        <v/>
      </c>
      <c r="D2956" s="80" t="str">
        <f>IFERROR(VLOOKUP(B2956,Listor!$A$6:$C$62,3,FALSE),"")</f>
        <v/>
      </c>
      <c r="E2956" s="110" t="s">
        <v>79</v>
      </c>
      <c r="F2956" s="66"/>
      <c r="G2956" s="35" t="str">
        <f>IFERROR(VLOOKUP(B2956,Listor!$A$6:$G$62,7,FALSE),"")</f>
        <v/>
      </c>
      <c r="H2956" s="63" t="str">
        <f>IFERROR(VLOOKUP(B2956,Listor!$N$6:$O$47,2,FALSE),"")</f>
        <v/>
      </c>
      <c r="I2956" s="63" t="str">
        <f t="shared" si="139"/>
        <v/>
      </c>
      <c r="J2956" s="96" t="str">
        <f>IFERROR(VLOOKUP(B2956,Listor!$N$6:$P$47,3,FALSE)*I2956,"")</f>
        <v/>
      </c>
      <c r="K2956" s="81"/>
      <c r="L2956" s="88" t="str">
        <f>IFERROR((VLOOKUP(B2956,Listor!$N$6:$P$47,3,FALSE)*Biologiska!K2956)+(VLOOKUP(B2956,Listor!$N$6:$Q$47,4,FALSE)),"")</f>
        <v/>
      </c>
      <c r="M2956" s="63" t="str">
        <f t="shared" si="140"/>
        <v/>
      </c>
      <c r="N2956" s="75"/>
      <c r="O2956" s="84" t="str">
        <f t="shared" si="141"/>
        <v/>
      </c>
      <c r="P2956" s="107"/>
      <c r="Q2956" s="87" t="s">
        <v>79</v>
      </c>
      <c r="R2956" s="87"/>
      <c r="S2956" s="87"/>
      <c r="T2956" s="87"/>
      <c r="U2956" s="87"/>
      <c r="V2956" s="86" t="s">
        <v>79</v>
      </c>
      <c r="W2956" s="75"/>
      <c r="X2956" s="102" t="s">
        <v>79</v>
      </c>
      <c r="Y2956" s="63" t="str">
        <f>IFERROR(IF(VLOOKUP(X2956,Listor!$T$6:$U$7,2,FALSE)&lt;O2956,TRUE),"")</f>
        <v/>
      </c>
      <c r="Z2956" s="87"/>
      <c r="AA2956" s="104"/>
    </row>
    <row r="2957" spans="2:27" x14ac:dyDescent="0.25">
      <c r="B2957" s="68" t="s">
        <v>68</v>
      </c>
      <c r="C2957" s="80" t="str">
        <f>IFERROR(VLOOKUP(B2957,Listor!$A$6:$B$62,2,FALSE),"")</f>
        <v/>
      </c>
      <c r="D2957" s="80" t="str">
        <f>IFERROR(VLOOKUP(B2957,Listor!$A$6:$C$62,3,FALSE),"")</f>
        <v/>
      </c>
      <c r="E2957" s="110" t="s">
        <v>79</v>
      </c>
      <c r="F2957" s="66"/>
      <c r="G2957" s="35" t="str">
        <f>IFERROR(VLOOKUP(B2957,Listor!$A$6:$G$62,7,FALSE),"")</f>
        <v/>
      </c>
      <c r="H2957" s="63" t="str">
        <f>IFERROR(VLOOKUP(B2957,Listor!$N$6:$O$47,2,FALSE),"")</f>
        <v/>
      </c>
      <c r="I2957" s="63" t="str">
        <f t="shared" si="139"/>
        <v/>
      </c>
      <c r="J2957" s="96" t="str">
        <f>IFERROR(VLOOKUP(B2957,Listor!$N$6:$P$47,3,FALSE)*I2957,"")</f>
        <v/>
      </c>
      <c r="K2957" s="81"/>
      <c r="L2957" s="88" t="str">
        <f>IFERROR((VLOOKUP(B2957,Listor!$N$6:$P$47,3,FALSE)*Biologiska!K2957)+(VLOOKUP(B2957,Listor!$N$6:$Q$47,4,FALSE)),"")</f>
        <v/>
      </c>
      <c r="M2957" s="63" t="str">
        <f t="shared" si="140"/>
        <v/>
      </c>
      <c r="N2957" s="75"/>
      <c r="O2957" s="84" t="str">
        <f t="shared" si="141"/>
        <v/>
      </c>
      <c r="P2957" s="107"/>
      <c r="Q2957" s="87" t="s">
        <v>79</v>
      </c>
      <c r="R2957" s="87"/>
      <c r="S2957" s="87"/>
      <c r="T2957" s="87"/>
      <c r="U2957" s="87"/>
      <c r="V2957" s="86" t="s">
        <v>79</v>
      </c>
      <c r="W2957" s="75"/>
      <c r="X2957" s="102" t="s">
        <v>79</v>
      </c>
      <c r="Y2957" s="63" t="str">
        <f>IFERROR(IF(VLOOKUP(X2957,Listor!$T$6:$U$7,2,FALSE)&lt;O2957,TRUE),"")</f>
        <v/>
      </c>
      <c r="Z2957" s="87"/>
      <c r="AA2957" s="104"/>
    </row>
    <row r="2958" spans="2:27" x14ac:dyDescent="0.25">
      <c r="B2958" s="68" t="s">
        <v>68</v>
      </c>
      <c r="C2958" s="80" t="str">
        <f>IFERROR(VLOOKUP(B2958,Listor!$A$6:$B$62,2,FALSE),"")</f>
        <v/>
      </c>
      <c r="D2958" s="80" t="str">
        <f>IFERROR(VLOOKUP(B2958,Listor!$A$6:$C$62,3,FALSE),"")</f>
        <v/>
      </c>
      <c r="E2958" s="110" t="s">
        <v>79</v>
      </c>
      <c r="F2958" s="66"/>
      <c r="G2958" s="35" t="str">
        <f>IFERROR(VLOOKUP(B2958,Listor!$A$6:$G$62,7,FALSE),"")</f>
        <v/>
      </c>
      <c r="H2958" s="63" t="str">
        <f>IFERROR(VLOOKUP(B2958,Listor!$N$6:$O$47,2,FALSE),"")</f>
        <v/>
      </c>
      <c r="I2958" s="63" t="str">
        <f t="shared" si="139"/>
        <v/>
      </c>
      <c r="J2958" s="96" t="str">
        <f>IFERROR(VLOOKUP(B2958,Listor!$N$6:$P$47,3,FALSE)*I2958,"")</f>
        <v/>
      </c>
      <c r="K2958" s="81"/>
      <c r="L2958" s="88" t="str">
        <f>IFERROR((VLOOKUP(B2958,Listor!$N$6:$P$47,3,FALSE)*Biologiska!K2958)+(VLOOKUP(B2958,Listor!$N$6:$Q$47,4,FALSE)),"")</f>
        <v/>
      </c>
      <c r="M2958" s="63" t="str">
        <f t="shared" si="140"/>
        <v/>
      </c>
      <c r="N2958" s="75"/>
      <c r="O2958" s="84" t="str">
        <f t="shared" si="141"/>
        <v/>
      </c>
      <c r="P2958" s="107"/>
      <c r="Q2958" s="87" t="s">
        <v>79</v>
      </c>
      <c r="R2958" s="87"/>
      <c r="S2958" s="87"/>
      <c r="T2958" s="87"/>
      <c r="U2958" s="87"/>
      <c r="V2958" s="86" t="s">
        <v>79</v>
      </c>
      <c r="W2958" s="75"/>
      <c r="X2958" s="102" t="s">
        <v>79</v>
      </c>
      <c r="Y2958" s="63" t="str">
        <f>IFERROR(IF(VLOOKUP(X2958,Listor!$T$6:$U$7,2,FALSE)&lt;O2958,TRUE),"")</f>
        <v/>
      </c>
      <c r="Z2958" s="87"/>
      <c r="AA2958" s="104"/>
    </row>
    <row r="2959" spans="2:27" x14ac:dyDescent="0.25">
      <c r="B2959" s="68" t="s">
        <v>68</v>
      </c>
      <c r="C2959" s="80" t="str">
        <f>IFERROR(VLOOKUP(B2959,Listor!$A$6:$B$62,2,FALSE),"")</f>
        <v/>
      </c>
      <c r="D2959" s="80" t="str">
        <f>IFERROR(VLOOKUP(B2959,Listor!$A$6:$C$62,3,FALSE),"")</f>
        <v/>
      </c>
      <c r="E2959" s="110" t="s">
        <v>79</v>
      </c>
      <c r="F2959" s="66"/>
      <c r="G2959" s="35" t="str">
        <f>IFERROR(VLOOKUP(B2959,Listor!$A$6:$G$62,7,FALSE),"")</f>
        <v/>
      </c>
      <c r="H2959" s="63" t="str">
        <f>IFERROR(VLOOKUP(B2959,Listor!$N$6:$O$47,2,FALSE),"")</f>
        <v/>
      </c>
      <c r="I2959" s="63" t="str">
        <f t="shared" si="139"/>
        <v/>
      </c>
      <c r="J2959" s="96" t="str">
        <f>IFERROR(VLOOKUP(B2959,Listor!$N$6:$P$47,3,FALSE)*I2959,"")</f>
        <v/>
      </c>
      <c r="K2959" s="81"/>
      <c r="L2959" s="88" t="str">
        <f>IFERROR((VLOOKUP(B2959,Listor!$N$6:$P$47,3,FALSE)*Biologiska!K2959)+(VLOOKUP(B2959,Listor!$N$6:$Q$47,4,FALSE)),"")</f>
        <v/>
      </c>
      <c r="M2959" s="63" t="str">
        <f t="shared" si="140"/>
        <v/>
      </c>
      <c r="N2959" s="75"/>
      <c r="O2959" s="84" t="str">
        <f t="shared" si="141"/>
        <v/>
      </c>
      <c r="P2959" s="107"/>
      <c r="Q2959" s="87" t="s">
        <v>79</v>
      </c>
      <c r="R2959" s="87"/>
      <c r="S2959" s="87"/>
      <c r="T2959" s="87"/>
      <c r="U2959" s="87"/>
      <c r="V2959" s="86" t="s">
        <v>79</v>
      </c>
      <c r="W2959" s="75"/>
      <c r="X2959" s="102" t="s">
        <v>79</v>
      </c>
      <c r="Y2959" s="63" t="str">
        <f>IFERROR(IF(VLOOKUP(X2959,Listor!$T$6:$U$7,2,FALSE)&lt;O2959,TRUE),"")</f>
        <v/>
      </c>
      <c r="Z2959" s="87"/>
      <c r="AA2959" s="104"/>
    </row>
    <row r="2960" spans="2:27" x14ac:dyDescent="0.25">
      <c r="B2960" s="68" t="s">
        <v>68</v>
      </c>
      <c r="C2960" s="80" t="str">
        <f>IFERROR(VLOOKUP(B2960,Listor!$A$6:$B$62,2,FALSE),"")</f>
        <v/>
      </c>
      <c r="D2960" s="80" t="str">
        <f>IFERROR(VLOOKUP(B2960,Listor!$A$6:$C$62,3,FALSE),"")</f>
        <v/>
      </c>
      <c r="E2960" s="110" t="s">
        <v>79</v>
      </c>
      <c r="F2960" s="66"/>
      <c r="G2960" s="35" t="str">
        <f>IFERROR(VLOOKUP(B2960,Listor!$A$6:$G$62,7,FALSE),"")</f>
        <v/>
      </c>
      <c r="H2960" s="63" t="str">
        <f>IFERROR(VLOOKUP(B2960,Listor!$N$6:$O$47,2,FALSE),"")</f>
        <v/>
      </c>
      <c r="I2960" s="63" t="str">
        <f t="shared" si="139"/>
        <v/>
      </c>
      <c r="J2960" s="96" t="str">
        <f>IFERROR(VLOOKUP(B2960,Listor!$N$6:$P$47,3,FALSE)*I2960,"")</f>
        <v/>
      </c>
      <c r="K2960" s="81"/>
      <c r="L2960" s="88" t="str">
        <f>IFERROR((VLOOKUP(B2960,Listor!$N$6:$P$47,3,FALSE)*Biologiska!K2960)+(VLOOKUP(B2960,Listor!$N$6:$Q$47,4,FALSE)),"")</f>
        <v/>
      </c>
      <c r="M2960" s="63" t="str">
        <f t="shared" si="140"/>
        <v/>
      </c>
      <c r="N2960" s="75"/>
      <c r="O2960" s="84" t="str">
        <f t="shared" si="141"/>
        <v/>
      </c>
      <c r="P2960" s="107"/>
      <c r="Q2960" s="87" t="s">
        <v>79</v>
      </c>
      <c r="R2960" s="87"/>
      <c r="S2960" s="87"/>
      <c r="T2960" s="87"/>
      <c r="U2960" s="87"/>
      <c r="V2960" s="86" t="s">
        <v>79</v>
      </c>
      <c r="W2960" s="75"/>
      <c r="X2960" s="102" t="s">
        <v>79</v>
      </c>
      <c r="Y2960" s="63" t="str">
        <f>IFERROR(IF(VLOOKUP(X2960,Listor!$T$6:$U$7,2,FALSE)&lt;O2960,TRUE),"")</f>
        <v/>
      </c>
      <c r="Z2960" s="87"/>
      <c r="AA2960" s="104"/>
    </row>
    <row r="2961" spans="2:27" x14ac:dyDescent="0.25">
      <c r="B2961" s="68" t="s">
        <v>68</v>
      </c>
      <c r="C2961" s="80" t="str">
        <f>IFERROR(VLOOKUP(B2961,Listor!$A$6:$B$62,2,FALSE),"")</f>
        <v/>
      </c>
      <c r="D2961" s="80" t="str">
        <f>IFERROR(VLOOKUP(B2961,Listor!$A$6:$C$62,3,FALSE),"")</f>
        <v/>
      </c>
      <c r="E2961" s="110" t="s">
        <v>79</v>
      </c>
      <c r="F2961" s="66"/>
      <c r="G2961" s="35" t="str">
        <f>IFERROR(VLOOKUP(B2961,Listor!$A$6:$G$62,7,FALSE),"")</f>
        <v/>
      </c>
      <c r="H2961" s="63" t="str">
        <f>IFERROR(VLOOKUP(B2961,Listor!$N$6:$O$47,2,FALSE),"")</f>
        <v/>
      </c>
      <c r="I2961" s="63" t="str">
        <f t="shared" si="139"/>
        <v/>
      </c>
      <c r="J2961" s="96" t="str">
        <f>IFERROR(VLOOKUP(B2961,Listor!$N$6:$P$47,3,FALSE)*I2961,"")</f>
        <v/>
      </c>
      <c r="K2961" s="81"/>
      <c r="L2961" s="88" t="str">
        <f>IFERROR((VLOOKUP(B2961,Listor!$N$6:$P$47,3,FALSE)*Biologiska!K2961)+(VLOOKUP(B2961,Listor!$N$6:$Q$47,4,FALSE)),"")</f>
        <v/>
      </c>
      <c r="M2961" s="63" t="str">
        <f t="shared" si="140"/>
        <v/>
      </c>
      <c r="N2961" s="75"/>
      <c r="O2961" s="84" t="str">
        <f t="shared" si="141"/>
        <v/>
      </c>
      <c r="P2961" s="107"/>
      <c r="Q2961" s="87" t="s">
        <v>79</v>
      </c>
      <c r="R2961" s="87"/>
      <c r="S2961" s="87"/>
      <c r="T2961" s="87"/>
      <c r="U2961" s="87"/>
      <c r="V2961" s="86" t="s">
        <v>79</v>
      </c>
      <c r="W2961" s="75"/>
      <c r="X2961" s="102" t="s">
        <v>79</v>
      </c>
      <c r="Y2961" s="63" t="str">
        <f>IFERROR(IF(VLOOKUP(X2961,Listor!$T$6:$U$7,2,FALSE)&lt;O2961,TRUE),"")</f>
        <v/>
      </c>
      <c r="Z2961" s="87"/>
      <c r="AA2961" s="104"/>
    </row>
    <row r="2962" spans="2:27" x14ac:dyDescent="0.25">
      <c r="B2962" s="68" t="s">
        <v>68</v>
      </c>
      <c r="C2962" s="80" t="str">
        <f>IFERROR(VLOOKUP(B2962,Listor!$A$6:$B$62,2,FALSE),"")</f>
        <v/>
      </c>
      <c r="D2962" s="80" t="str">
        <f>IFERROR(VLOOKUP(B2962,Listor!$A$6:$C$62,3,FALSE),"")</f>
        <v/>
      </c>
      <c r="E2962" s="110" t="s">
        <v>79</v>
      </c>
      <c r="F2962" s="66"/>
      <c r="G2962" s="35" t="str">
        <f>IFERROR(VLOOKUP(B2962,Listor!$A$6:$G$62,7,FALSE),"")</f>
        <v/>
      </c>
      <c r="H2962" s="63" t="str">
        <f>IFERROR(VLOOKUP(B2962,Listor!$N$6:$O$47,2,FALSE),"")</f>
        <v/>
      </c>
      <c r="I2962" s="63" t="str">
        <f t="shared" si="139"/>
        <v/>
      </c>
      <c r="J2962" s="96" t="str">
        <f>IFERROR(VLOOKUP(B2962,Listor!$N$6:$P$47,3,FALSE)*I2962,"")</f>
        <v/>
      </c>
      <c r="K2962" s="81"/>
      <c r="L2962" s="88" t="str">
        <f>IFERROR((VLOOKUP(B2962,Listor!$N$6:$P$47,3,FALSE)*Biologiska!K2962)+(VLOOKUP(B2962,Listor!$N$6:$Q$47,4,FALSE)),"")</f>
        <v/>
      </c>
      <c r="M2962" s="63" t="str">
        <f t="shared" si="140"/>
        <v/>
      </c>
      <c r="N2962" s="75"/>
      <c r="O2962" s="84" t="str">
        <f t="shared" si="141"/>
        <v/>
      </c>
      <c r="P2962" s="107"/>
      <c r="Q2962" s="87" t="s">
        <v>79</v>
      </c>
      <c r="R2962" s="87"/>
      <c r="S2962" s="87"/>
      <c r="T2962" s="87"/>
      <c r="U2962" s="87"/>
      <c r="V2962" s="86" t="s">
        <v>79</v>
      </c>
      <c r="W2962" s="75"/>
      <c r="X2962" s="102" t="s">
        <v>79</v>
      </c>
      <c r="Y2962" s="63" t="str">
        <f>IFERROR(IF(VLOOKUP(X2962,Listor!$T$6:$U$7,2,FALSE)&lt;O2962,TRUE),"")</f>
        <v/>
      </c>
      <c r="Z2962" s="87"/>
      <c r="AA2962" s="104"/>
    </row>
    <row r="2963" spans="2:27" x14ac:dyDescent="0.25">
      <c r="B2963" s="68" t="s">
        <v>68</v>
      </c>
      <c r="C2963" s="80" t="str">
        <f>IFERROR(VLOOKUP(B2963,Listor!$A$6:$B$62,2,FALSE),"")</f>
        <v/>
      </c>
      <c r="D2963" s="80" t="str">
        <f>IFERROR(VLOOKUP(B2963,Listor!$A$6:$C$62,3,FALSE),"")</f>
        <v/>
      </c>
      <c r="E2963" s="110" t="s">
        <v>79</v>
      </c>
      <c r="F2963" s="66"/>
      <c r="G2963" s="35" t="str">
        <f>IFERROR(VLOOKUP(B2963,Listor!$A$6:$G$62,7,FALSE),"")</f>
        <v/>
      </c>
      <c r="H2963" s="63" t="str">
        <f>IFERROR(VLOOKUP(B2963,Listor!$N$6:$O$47,2,FALSE),"")</f>
        <v/>
      </c>
      <c r="I2963" s="63" t="str">
        <f t="shared" si="139"/>
        <v/>
      </c>
      <c r="J2963" s="96" t="str">
        <f>IFERROR(VLOOKUP(B2963,Listor!$N$6:$P$47,3,FALSE)*I2963,"")</f>
        <v/>
      </c>
      <c r="K2963" s="81"/>
      <c r="L2963" s="88" t="str">
        <f>IFERROR((VLOOKUP(B2963,Listor!$N$6:$P$47,3,FALSE)*Biologiska!K2963)+(VLOOKUP(B2963,Listor!$N$6:$Q$47,4,FALSE)),"")</f>
        <v/>
      </c>
      <c r="M2963" s="63" t="str">
        <f t="shared" si="140"/>
        <v/>
      </c>
      <c r="N2963" s="75"/>
      <c r="O2963" s="84" t="str">
        <f t="shared" si="141"/>
        <v/>
      </c>
      <c r="P2963" s="107"/>
      <c r="Q2963" s="87" t="s">
        <v>79</v>
      </c>
      <c r="R2963" s="87"/>
      <c r="S2963" s="87"/>
      <c r="T2963" s="87"/>
      <c r="U2963" s="87"/>
      <c r="V2963" s="86" t="s">
        <v>79</v>
      </c>
      <c r="W2963" s="75"/>
      <c r="X2963" s="102" t="s">
        <v>79</v>
      </c>
      <c r="Y2963" s="63" t="str">
        <f>IFERROR(IF(VLOOKUP(X2963,Listor!$T$6:$U$7,2,FALSE)&lt;O2963,TRUE),"")</f>
        <v/>
      </c>
      <c r="Z2963" s="87"/>
      <c r="AA2963" s="104"/>
    </row>
    <row r="2964" spans="2:27" x14ac:dyDescent="0.25">
      <c r="B2964" s="68" t="s">
        <v>68</v>
      </c>
      <c r="C2964" s="80" t="str">
        <f>IFERROR(VLOOKUP(B2964,Listor!$A$6:$B$62,2,FALSE),"")</f>
        <v/>
      </c>
      <c r="D2964" s="80" t="str">
        <f>IFERROR(VLOOKUP(B2964,Listor!$A$6:$C$62,3,FALSE),"")</f>
        <v/>
      </c>
      <c r="E2964" s="110" t="s">
        <v>79</v>
      </c>
      <c r="F2964" s="66"/>
      <c r="G2964" s="35" t="str">
        <f>IFERROR(VLOOKUP(B2964,Listor!$A$6:$G$62,7,FALSE),"")</f>
        <v/>
      </c>
      <c r="H2964" s="63" t="str">
        <f>IFERROR(VLOOKUP(B2964,Listor!$N$6:$O$47,2,FALSE),"")</f>
        <v/>
      </c>
      <c r="I2964" s="63" t="str">
        <f t="shared" si="139"/>
        <v/>
      </c>
      <c r="J2964" s="96" t="str">
        <f>IFERROR(VLOOKUP(B2964,Listor!$N$6:$P$47,3,FALSE)*I2964,"")</f>
        <v/>
      </c>
      <c r="K2964" s="81"/>
      <c r="L2964" s="88" t="str">
        <f>IFERROR((VLOOKUP(B2964,Listor!$N$6:$P$47,3,FALSE)*Biologiska!K2964)+(VLOOKUP(B2964,Listor!$N$6:$Q$47,4,FALSE)),"")</f>
        <v/>
      </c>
      <c r="M2964" s="63" t="str">
        <f t="shared" si="140"/>
        <v/>
      </c>
      <c r="N2964" s="75"/>
      <c r="O2964" s="84" t="str">
        <f t="shared" si="141"/>
        <v/>
      </c>
      <c r="P2964" s="107"/>
      <c r="Q2964" s="87" t="s">
        <v>79</v>
      </c>
      <c r="R2964" s="87"/>
      <c r="S2964" s="87"/>
      <c r="T2964" s="87"/>
      <c r="U2964" s="87"/>
      <c r="V2964" s="86" t="s">
        <v>79</v>
      </c>
      <c r="W2964" s="75"/>
      <c r="X2964" s="102" t="s">
        <v>79</v>
      </c>
      <c r="Y2964" s="63" t="str">
        <f>IFERROR(IF(VLOOKUP(X2964,Listor!$T$6:$U$7,2,FALSE)&lt;O2964,TRUE),"")</f>
        <v/>
      </c>
      <c r="Z2964" s="87"/>
      <c r="AA2964" s="104"/>
    </row>
    <row r="2965" spans="2:27" x14ac:dyDescent="0.25">
      <c r="B2965" s="68" t="s">
        <v>68</v>
      </c>
      <c r="C2965" s="80" t="str">
        <f>IFERROR(VLOOKUP(B2965,Listor!$A$6:$B$62,2,FALSE),"")</f>
        <v/>
      </c>
      <c r="D2965" s="80" t="str">
        <f>IFERROR(VLOOKUP(B2965,Listor!$A$6:$C$62,3,FALSE),"")</f>
        <v/>
      </c>
      <c r="E2965" s="110" t="s">
        <v>79</v>
      </c>
      <c r="F2965" s="66"/>
      <c r="G2965" s="35" t="str">
        <f>IFERROR(VLOOKUP(B2965,Listor!$A$6:$G$62,7,FALSE),"")</f>
        <v/>
      </c>
      <c r="H2965" s="63" t="str">
        <f>IFERROR(VLOOKUP(B2965,Listor!$N$6:$O$47,2,FALSE),"")</f>
        <v/>
      </c>
      <c r="I2965" s="63" t="str">
        <f t="shared" si="139"/>
        <v/>
      </c>
      <c r="J2965" s="96" t="str">
        <f>IFERROR(VLOOKUP(B2965,Listor!$N$6:$P$47,3,FALSE)*I2965,"")</f>
        <v/>
      </c>
      <c r="K2965" s="81"/>
      <c r="L2965" s="88" t="str">
        <f>IFERROR((VLOOKUP(B2965,Listor!$N$6:$P$47,3,FALSE)*Biologiska!K2965)+(VLOOKUP(B2965,Listor!$N$6:$Q$47,4,FALSE)),"")</f>
        <v/>
      </c>
      <c r="M2965" s="63" t="str">
        <f t="shared" si="140"/>
        <v/>
      </c>
      <c r="N2965" s="75"/>
      <c r="O2965" s="84" t="str">
        <f t="shared" si="141"/>
        <v/>
      </c>
      <c r="P2965" s="107"/>
      <c r="Q2965" s="87" t="s">
        <v>79</v>
      </c>
      <c r="R2965" s="87"/>
      <c r="S2965" s="87"/>
      <c r="T2965" s="87"/>
      <c r="U2965" s="87"/>
      <c r="V2965" s="86" t="s">
        <v>79</v>
      </c>
      <c r="W2965" s="75"/>
      <c r="X2965" s="102" t="s">
        <v>79</v>
      </c>
      <c r="Y2965" s="63" t="str">
        <f>IFERROR(IF(VLOOKUP(X2965,Listor!$T$6:$U$7,2,FALSE)&lt;O2965,TRUE),"")</f>
        <v/>
      </c>
      <c r="Z2965" s="87"/>
      <c r="AA2965" s="104"/>
    </row>
    <row r="2966" spans="2:27" x14ac:dyDescent="0.25">
      <c r="B2966" s="68" t="s">
        <v>68</v>
      </c>
      <c r="C2966" s="80" t="str">
        <f>IFERROR(VLOOKUP(B2966,Listor!$A$6:$B$62,2,FALSE),"")</f>
        <v/>
      </c>
      <c r="D2966" s="80" t="str">
        <f>IFERROR(VLOOKUP(B2966,Listor!$A$6:$C$62,3,FALSE),"")</f>
        <v/>
      </c>
      <c r="E2966" s="110" t="s">
        <v>79</v>
      </c>
      <c r="F2966" s="66"/>
      <c r="G2966" s="35" t="str">
        <f>IFERROR(VLOOKUP(B2966,Listor!$A$6:$G$62,7,FALSE),"")</f>
        <v/>
      </c>
      <c r="H2966" s="63" t="str">
        <f>IFERROR(VLOOKUP(B2966,Listor!$N$6:$O$47,2,FALSE),"")</f>
        <v/>
      </c>
      <c r="I2966" s="63" t="str">
        <f t="shared" si="139"/>
        <v/>
      </c>
      <c r="J2966" s="96" t="str">
        <f>IFERROR(VLOOKUP(B2966,Listor!$N$6:$P$47,3,FALSE)*I2966,"")</f>
        <v/>
      </c>
      <c r="K2966" s="81"/>
      <c r="L2966" s="88" t="str">
        <f>IFERROR((VLOOKUP(B2966,Listor!$N$6:$P$47,3,FALSE)*Biologiska!K2966)+(VLOOKUP(B2966,Listor!$N$6:$Q$47,4,FALSE)),"")</f>
        <v/>
      </c>
      <c r="M2966" s="63" t="str">
        <f t="shared" si="140"/>
        <v/>
      </c>
      <c r="N2966" s="75"/>
      <c r="O2966" s="84" t="str">
        <f t="shared" si="141"/>
        <v/>
      </c>
      <c r="P2966" s="107"/>
      <c r="Q2966" s="87" t="s">
        <v>79</v>
      </c>
      <c r="R2966" s="87"/>
      <c r="S2966" s="87"/>
      <c r="T2966" s="87"/>
      <c r="U2966" s="87"/>
      <c r="V2966" s="86" t="s">
        <v>79</v>
      </c>
      <c r="W2966" s="75"/>
      <c r="X2966" s="102" t="s">
        <v>79</v>
      </c>
      <c r="Y2966" s="63" t="str">
        <f>IFERROR(IF(VLOOKUP(X2966,Listor!$T$6:$U$7,2,FALSE)&lt;O2966,TRUE),"")</f>
        <v/>
      </c>
      <c r="Z2966" s="87"/>
      <c r="AA2966" s="104"/>
    </row>
    <row r="2967" spans="2:27" x14ac:dyDescent="0.25">
      <c r="B2967" s="68" t="s">
        <v>68</v>
      </c>
      <c r="C2967" s="80" t="str">
        <f>IFERROR(VLOOKUP(B2967,Listor!$A$6:$B$62,2,FALSE),"")</f>
        <v/>
      </c>
      <c r="D2967" s="80" t="str">
        <f>IFERROR(VLOOKUP(B2967,Listor!$A$6:$C$62,3,FALSE),"")</f>
        <v/>
      </c>
      <c r="E2967" s="110" t="s">
        <v>79</v>
      </c>
      <c r="F2967" s="66"/>
      <c r="G2967" s="35" t="str">
        <f>IFERROR(VLOOKUP(B2967,Listor!$A$6:$G$62,7,FALSE),"")</f>
        <v/>
      </c>
      <c r="H2967" s="63" t="str">
        <f>IFERROR(VLOOKUP(B2967,Listor!$N$6:$O$47,2,FALSE),"")</f>
        <v/>
      </c>
      <c r="I2967" s="63" t="str">
        <f t="shared" si="139"/>
        <v/>
      </c>
      <c r="J2967" s="96" t="str">
        <f>IFERROR(VLOOKUP(B2967,Listor!$N$6:$P$47,3,FALSE)*I2967,"")</f>
        <v/>
      </c>
      <c r="K2967" s="81"/>
      <c r="L2967" s="88" t="str">
        <f>IFERROR((VLOOKUP(B2967,Listor!$N$6:$P$47,3,FALSE)*Biologiska!K2967)+(VLOOKUP(B2967,Listor!$N$6:$Q$47,4,FALSE)),"")</f>
        <v/>
      </c>
      <c r="M2967" s="63" t="str">
        <f t="shared" si="140"/>
        <v/>
      </c>
      <c r="N2967" s="75"/>
      <c r="O2967" s="84" t="str">
        <f t="shared" si="141"/>
        <v/>
      </c>
      <c r="P2967" s="107"/>
      <c r="Q2967" s="87" t="s">
        <v>79</v>
      </c>
      <c r="R2967" s="87"/>
      <c r="S2967" s="87"/>
      <c r="T2967" s="87"/>
      <c r="U2967" s="87"/>
      <c r="V2967" s="86" t="s">
        <v>79</v>
      </c>
      <c r="W2967" s="75"/>
      <c r="X2967" s="102" t="s">
        <v>79</v>
      </c>
      <c r="Y2967" s="63" t="str">
        <f>IFERROR(IF(VLOOKUP(X2967,Listor!$T$6:$U$7,2,FALSE)&lt;O2967,TRUE),"")</f>
        <v/>
      </c>
      <c r="Z2967" s="87"/>
      <c r="AA2967" s="104"/>
    </row>
    <row r="2968" spans="2:27" x14ac:dyDescent="0.25">
      <c r="B2968" s="68" t="s">
        <v>68</v>
      </c>
      <c r="C2968" s="80" t="str">
        <f>IFERROR(VLOOKUP(B2968,Listor!$A$6:$B$62,2,FALSE),"")</f>
        <v/>
      </c>
      <c r="D2968" s="80" t="str">
        <f>IFERROR(VLOOKUP(B2968,Listor!$A$6:$C$62,3,FALSE),"")</f>
        <v/>
      </c>
      <c r="E2968" s="110" t="s">
        <v>79</v>
      </c>
      <c r="F2968" s="66"/>
      <c r="G2968" s="35" t="str">
        <f>IFERROR(VLOOKUP(B2968,Listor!$A$6:$G$62,7,FALSE),"")</f>
        <v/>
      </c>
      <c r="H2968" s="63" t="str">
        <f>IFERROR(VLOOKUP(B2968,Listor!$N$6:$O$47,2,FALSE),"")</f>
        <v/>
      </c>
      <c r="I2968" s="63" t="str">
        <f t="shared" si="139"/>
        <v/>
      </c>
      <c r="J2968" s="96" t="str">
        <f>IFERROR(VLOOKUP(B2968,Listor!$N$6:$P$47,3,FALSE)*I2968,"")</f>
        <v/>
      </c>
      <c r="K2968" s="81"/>
      <c r="L2968" s="88" t="str">
        <f>IFERROR((VLOOKUP(B2968,Listor!$N$6:$P$47,3,FALSE)*Biologiska!K2968)+(VLOOKUP(B2968,Listor!$N$6:$Q$47,4,FALSE)),"")</f>
        <v/>
      </c>
      <c r="M2968" s="63" t="str">
        <f t="shared" si="140"/>
        <v/>
      </c>
      <c r="N2968" s="75"/>
      <c r="O2968" s="84" t="str">
        <f t="shared" si="141"/>
        <v/>
      </c>
      <c r="P2968" s="107"/>
      <c r="Q2968" s="87" t="s">
        <v>79</v>
      </c>
      <c r="R2968" s="87"/>
      <c r="S2968" s="87"/>
      <c r="T2968" s="87"/>
      <c r="U2968" s="87"/>
      <c r="V2968" s="86" t="s">
        <v>79</v>
      </c>
      <c r="W2968" s="75"/>
      <c r="X2968" s="102" t="s">
        <v>79</v>
      </c>
      <c r="Y2968" s="63" t="str">
        <f>IFERROR(IF(VLOOKUP(X2968,Listor!$T$6:$U$7,2,FALSE)&lt;O2968,TRUE),"")</f>
        <v/>
      </c>
      <c r="Z2968" s="87"/>
      <c r="AA2968" s="104"/>
    </row>
    <row r="2969" spans="2:27" x14ac:dyDescent="0.25">
      <c r="B2969" s="68" t="s">
        <v>68</v>
      </c>
      <c r="C2969" s="80" t="str">
        <f>IFERROR(VLOOKUP(B2969,Listor!$A$6:$B$62,2,FALSE),"")</f>
        <v/>
      </c>
      <c r="D2969" s="80" t="str">
        <f>IFERROR(VLOOKUP(B2969,Listor!$A$6:$C$62,3,FALSE),"")</f>
        <v/>
      </c>
      <c r="E2969" s="110" t="s">
        <v>79</v>
      </c>
      <c r="F2969" s="66"/>
      <c r="G2969" s="35" t="str">
        <f>IFERROR(VLOOKUP(B2969,Listor!$A$6:$G$62,7,FALSE),"")</f>
        <v/>
      </c>
      <c r="H2969" s="63" t="str">
        <f>IFERROR(VLOOKUP(B2969,Listor!$N$6:$O$47,2,FALSE),"")</f>
        <v/>
      </c>
      <c r="I2969" s="63" t="str">
        <f t="shared" si="139"/>
        <v/>
      </c>
      <c r="J2969" s="96" t="str">
        <f>IFERROR(VLOOKUP(B2969,Listor!$N$6:$P$47,3,FALSE)*I2969,"")</f>
        <v/>
      </c>
      <c r="K2969" s="81"/>
      <c r="L2969" s="88" t="str">
        <f>IFERROR((VLOOKUP(B2969,Listor!$N$6:$P$47,3,FALSE)*Biologiska!K2969)+(VLOOKUP(B2969,Listor!$N$6:$Q$47,4,FALSE)),"")</f>
        <v/>
      </c>
      <c r="M2969" s="63" t="str">
        <f t="shared" si="140"/>
        <v/>
      </c>
      <c r="N2969" s="75"/>
      <c r="O2969" s="84" t="str">
        <f t="shared" si="141"/>
        <v/>
      </c>
      <c r="P2969" s="107"/>
      <c r="Q2969" s="87" t="s">
        <v>79</v>
      </c>
      <c r="R2969" s="87"/>
      <c r="S2969" s="87"/>
      <c r="T2969" s="87"/>
      <c r="U2969" s="87"/>
      <c r="V2969" s="86" t="s">
        <v>79</v>
      </c>
      <c r="W2969" s="75"/>
      <c r="X2969" s="102" t="s">
        <v>79</v>
      </c>
      <c r="Y2969" s="63" t="str">
        <f>IFERROR(IF(VLOOKUP(X2969,Listor!$T$6:$U$7,2,FALSE)&lt;O2969,TRUE),"")</f>
        <v/>
      </c>
      <c r="Z2969" s="87"/>
      <c r="AA2969" s="104"/>
    </row>
    <row r="2970" spans="2:27" x14ac:dyDescent="0.25">
      <c r="B2970" s="68" t="s">
        <v>68</v>
      </c>
      <c r="C2970" s="80" t="str">
        <f>IFERROR(VLOOKUP(B2970,Listor!$A$6:$B$62,2,FALSE),"")</f>
        <v/>
      </c>
      <c r="D2970" s="80" t="str">
        <f>IFERROR(VLOOKUP(B2970,Listor!$A$6:$C$62,3,FALSE),"")</f>
        <v/>
      </c>
      <c r="E2970" s="110" t="s">
        <v>79</v>
      </c>
      <c r="F2970" s="66"/>
      <c r="G2970" s="35" t="str">
        <f>IFERROR(VLOOKUP(B2970,Listor!$A$6:$G$62,7,FALSE),"")</f>
        <v/>
      </c>
      <c r="H2970" s="63" t="str">
        <f>IFERROR(VLOOKUP(B2970,Listor!$N$6:$O$47,2,FALSE),"")</f>
        <v/>
      </c>
      <c r="I2970" s="63" t="str">
        <f t="shared" si="139"/>
        <v/>
      </c>
      <c r="J2970" s="96" t="str">
        <f>IFERROR(VLOOKUP(B2970,Listor!$N$6:$P$47,3,FALSE)*I2970,"")</f>
        <v/>
      </c>
      <c r="K2970" s="81"/>
      <c r="L2970" s="88" t="str">
        <f>IFERROR((VLOOKUP(B2970,Listor!$N$6:$P$47,3,FALSE)*Biologiska!K2970)+(VLOOKUP(B2970,Listor!$N$6:$Q$47,4,FALSE)),"")</f>
        <v/>
      </c>
      <c r="M2970" s="63" t="str">
        <f t="shared" si="140"/>
        <v/>
      </c>
      <c r="N2970" s="75"/>
      <c r="O2970" s="84" t="str">
        <f t="shared" si="141"/>
        <v/>
      </c>
      <c r="P2970" s="107"/>
      <c r="Q2970" s="87" t="s">
        <v>79</v>
      </c>
      <c r="R2970" s="87"/>
      <c r="S2970" s="87"/>
      <c r="T2970" s="87"/>
      <c r="U2970" s="87"/>
      <c r="V2970" s="86" t="s">
        <v>79</v>
      </c>
      <c r="W2970" s="75"/>
      <c r="X2970" s="102" t="s">
        <v>79</v>
      </c>
      <c r="Y2970" s="63" t="str">
        <f>IFERROR(IF(VLOOKUP(X2970,Listor!$T$6:$U$7,2,FALSE)&lt;O2970,TRUE),"")</f>
        <v/>
      </c>
      <c r="Z2970" s="87"/>
      <c r="AA2970" s="104"/>
    </row>
    <row r="2971" spans="2:27" x14ac:dyDescent="0.25">
      <c r="B2971" s="68" t="s">
        <v>68</v>
      </c>
      <c r="C2971" s="80" t="str">
        <f>IFERROR(VLOOKUP(B2971,Listor!$A$6:$B$62,2,FALSE),"")</f>
        <v/>
      </c>
      <c r="D2971" s="80" t="str">
        <f>IFERROR(VLOOKUP(B2971,Listor!$A$6:$C$62,3,FALSE),"")</f>
        <v/>
      </c>
      <c r="E2971" s="110" t="s">
        <v>79</v>
      </c>
      <c r="F2971" s="66"/>
      <c r="G2971" s="35" t="str">
        <f>IFERROR(VLOOKUP(B2971,Listor!$A$6:$G$62,7,FALSE),"")</f>
        <v/>
      </c>
      <c r="H2971" s="63" t="str">
        <f>IFERROR(VLOOKUP(B2971,Listor!$N$6:$O$47,2,FALSE),"")</f>
        <v/>
      </c>
      <c r="I2971" s="63" t="str">
        <f t="shared" si="139"/>
        <v/>
      </c>
      <c r="J2971" s="96" t="str">
        <f>IFERROR(VLOOKUP(B2971,Listor!$N$6:$P$47,3,FALSE)*I2971,"")</f>
        <v/>
      </c>
      <c r="K2971" s="81"/>
      <c r="L2971" s="88" t="str">
        <f>IFERROR((VLOOKUP(B2971,Listor!$N$6:$P$47,3,FALSE)*Biologiska!K2971)+(VLOOKUP(B2971,Listor!$N$6:$Q$47,4,FALSE)),"")</f>
        <v/>
      </c>
      <c r="M2971" s="63" t="str">
        <f t="shared" si="140"/>
        <v/>
      </c>
      <c r="N2971" s="75"/>
      <c r="O2971" s="84" t="str">
        <f t="shared" si="141"/>
        <v/>
      </c>
      <c r="P2971" s="107"/>
      <c r="Q2971" s="87" t="s">
        <v>79</v>
      </c>
      <c r="R2971" s="87"/>
      <c r="S2971" s="87"/>
      <c r="T2971" s="87"/>
      <c r="U2971" s="87"/>
      <c r="V2971" s="86" t="s">
        <v>79</v>
      </c>
      <c r="W2971" s="75"/>
      <c r="X2971" s="102" t="s">
        <v>79</v>
      </c>
      <c r="Y2971" s="63" t="str">
        <f>IFERROR(IF(VLOOKUP(X2971,Listor!$T$6:$U$7,2,FALSE)&lt;O2971,TRUE),"")</f>
        <v/>
      </c>
      <c r="Z2971" s="87"/>
      <c r="AA2971" s="104"/>
    </row>
    <row r="2972" spans="2:27" x14ac:dyDescent="0.25">
      <c r="B2972" s="68" t="s">
        <v>68</v>
      </c>
      <c r="C2972" s="80" t="str">
        <f>IFERROR(VLOOKUP(B2972,Listor!$A$6:$B$62,2,FALSE),"")</f>
        <v/>
      </c>
      <c r="D2972" s="80" t="str">
        <f>IFERROR(VLOOKUP(B2972,Listor!$A$6:$C$62,3,FALSE),"")</f>
        <v/>
      </c>
      <c r="E2972" s="110" t="s">
        <v>79</v>
      </c>
      <c r="F2972" s="66"/>
      <c r="G2972" s="35" t="str">
        <f>IFERROR(VLOOKUP(B2972,Listor!$A$6:$G$62,7,FALSE),"")</f>
        <v/>
      </c>
      <c r="H2972" s="63" t="str">
        <f>IFERROR(VLOOKUP(B2972,Listor!$N$6:$O$47,2,FALSE),"")</f>
        <v/>
      </c>
      <c r="I2972" s="63" t="str">
        <f t="shared" si="139"/>
        <v/>
      </c>
      <c r="J2972" s="96" t="str">
        <f>IFERROR(VLOOKUP(B2972,Listor!$N$6:$P$47,3,FALSE)*I2972,"")</f>
        <v/>
      </c>
      <c r="K2972" s="81"/>
      <c r="L2972" s="88" t="str">
        <f>IFERROR((VLOOKUP(B2972,Listor!$N$6:$P$47,3,FALSE)*Biologiska!K2972)+(VLOOKUP(B2972,Listor!$N$6:$Q$47,4,FALSE)),"")</f>
        <v/>
      </c>
      <c r="M2972" s="63" t="str">
        <f t="shared" si="140"/>
        <v/>
      </c>
      <c r="N2972" s="75"/>
      <c r="O2972" s="84" t="str">
        <f t="shared" si="141"/>
        <v/>
      </c>
      <c r="P2972" s="107"/>
      <c r="Q2972" s="87" t="s">
        <v>79</v>
      </c>
      <c r="R2972" s="87"/>
      <c r="S2972" s="87"/>
      <c r="T2972" s="87"/>
      <c r="U2972" s="87"/>
      <c r="V2972" s="86" t="s">
        <v>79</v>
      </c>
      <c r="W2972" s="75"/>
      <c r="X2972" s="102" t="s">
        <v>79</v>
      </c>
      <c r="Y2972" s="63" t="str">
        <f>IFERROR(IF(VLOOKUP(X2972,Listor!$T$6:$U$7,2,FALSE)&lt;O2972,TRUE),"")</f>
        <v/>
      </c>
      <c r="Z2972" s="87"/>
      <c r="AA2972" s="104"/>
    </row>
    <row r="2973" spans="2:27" x14ac:dyDescent="0.25">
      <c r="B2973" s="68" t="s">
        <v>68</v>
      </c>
      <c r="C2973" s="80" t="str">
        <f>IFERROR(VLOOKUP(B2973,Listor!$A$6:$B$62,2,FALSE),"")</f>
        <v/>
      </c>
      <c r="D2973" s="80" t="str">
        <f>IFERROR(VLOOKUP(B2973,Listor!$A$6:$C$62,3,FALSE),"")</f>
        <v/>
      </c>
      <c r="E2973" s="110" t="s">
        <v>79</v>
      </c>
      <c r="F2973" s="66"/>
      <c r="G2973" s="35" t="str">
        <f>IFERROR(VLOOKUP(B2973,Listor!$A$6:$G$62,7,FALSE),"")</f>
        <v/>
      </c>
      <c r="H2973" s="63" t="str">
        <f>IFERROR(VLOOKUP(B2973,Listor!$N$6:$O$47,2,FALSE),"")</f>
        <v/>
      </c>
      <c r="I2973" s="63" t="str">
        <f t="shared" si="139"/>
        <v/>
      </c>
      <c r="J2973" s="96" t="str">
        <f>IFERROR(VLOOKUP(B2973,Listor!$N$6:$P$47,3,FALSE)*I2973,"")</f>
        <v/>
      </c>
      <c r="K2973" s="81"/>
      <c r="L2973" s="88" t="str">
        <f>IFERROR((VLOOKUP(B2973,Listor!$N$6:$P$47,3,FALSE)*Biologiska!K2973)+(VLOOKUP(B2973,Listor!$N$6:$Q$47,4,FALSE)),"")</f>
        <v/>
      </c>
      <c r="M2973" s="63" t="str">
        <f t="shared" si="140"/>
        <v/>
      </c>
      <c r="N2973" s="75"/>
      <c r="O2973" s="84" t="str">
        <f t="shared" si="141"/>
        <v/>
      </c>
      <c r="P2973" s="107"/>
      <c r="Q2973" s="87" t="s">
        <v>79</v>
      </c>
      <c r="R2973" s="87"/>
      <c r="S2973" s="87"/>
      <c r="T2973" s="87"/>
      <c r="U2973" s="87"/>
      <c r="V2973" s="86" t="s">
        <v>79</v>
      </c>
      <c r="W2973" s="75"/>
      <c r="X2973" s="102" t="s">
        <v>79</v>
      </c>
      <c r="Y2973" s="63" t="str">
        <f>IFERROR(IF(VLOOKUP(X2973,Listor!$T$6:$U$7,2,FALSE)&lt;O2973,TRUE),"")</f>
        <v/>
      </c>
      <c r="Z2973" s="87"/>
      <c r="AA2973" s="104"/>
    </row>
    <row r="2974" spans="2:27" x14ac:dyDescent="0.25">
      <c r="B2974" s="68" t="s">
        <v>68</v>
      </c>
      <c r="C2974" s="80" t="str">
        <f>IFERROR(VLOOKUP(B2974,Listor!$A$6:$B$62,2,FALSE),"")</f>
        <v/>
      </c>
      <c r="D2974" s="80" t="str">
        <f>IFERROR(VLOOKUP(B2974,Listor!$A$6:$C$62,3,FALSE),"")</f>
        <v/>
      </c>
      <c r="E2974" s="110" t="s">
        <v>79</v>
      </c>
      <c r="F2974" s="66"/>
      <c r="G2974" s="35" t="str">
        <f>IFERROR(VLOOKUP(B2974,Listor!$A$6:$G$62,7,FALSE),"")</f>
        <v/>
      </c>
      <c r="H2974" s="63" t="str">
        <f>IFERROR(VLOOKUP(B2974,Listor!$N$6:$O$47,2,FALSE),"")</f>
        <v/>
      </c>
      <c r="I2974" s="63" t="str">
        <f t="shared" si="139"/>
        <v/>
      </c>
      <c r="J2974" s="96" t="str">
        <f>IFERROR(VLOOKUP(B2974,Listor!$N$6:$P$47,3,FALSE)*I2974,"")</f>
        <v/>
      </c>
      <c r="K2974" s="81"/>
      <c r="L2974" s="88" t="str">
        <f>IFERROR((VLOOKUP(B2974,Listor!$N$6:$P$47,3,FALSE)*Biologiska!K2974)+(VLOOKUP(B2974,Listor!$N$6:$Q$47,4,FALSE)),"")</f>
        <v/>
      </c>
      <c r="M2974" s="63" t="str">
        <f t="shared" si="140"/>
        <v/>
      </c>
      <c r="N2974" s="75"/>
      <c r="O2974" s="84" t="str">
        <f t="shared" si="141"/>
        <v/>
      </c>
      <c r="P2974" s="107"/>
      <c r="Q2974" s="87" t="s">
        <v>79</v>
      </c>
      <c r="R2974" s="87"/>
      <c r="S2974" s="87"/>
      <c r="T2974" s="87"/>
      <c r="U2974" s="87"/>
      <c r="V2974" s="86" t="s">
        <v>79</v>
      </c>
      <c r="W2974" s="75"/>
      <c r="X2974" s="102" t="s">
        <v>79</v>
      </c>
      <c r="Y2974" s="63" t="str">
        <f>IFERROR(IF(VLOOKUP(X2974,Listor!$T$6:$U$7,2,FALSE)&lt;O2974,TRUE),"")</f>
        <v/>
      </c>
      <c r="Z2974" s="87"/>
      <c r="AA2974" s="104"/>
    </row>
    <row r="2975" spans="2:27" x14ac:dyDescent="0.25">
      <c r="B2975" s="68" t="s">
        <v>68</v>
      </c>
      <c r="C2975" s="80" t="str">
        <f>IFERROR(VLOOKUP(B2975,Listor!$A$6:$B$62,2,FALSE),"")</f>
        <v/>
      </c>
      <c r="D2975" s="80" t="str">
        <f>IFERROR(VLOOKUP(B2975,Listor!$A$6:$C$62,3,FALSE),"")</f>
        <v/>
      </c>
      <c r="E2975" s="110" t="s">
        <v>79</v>
      </c>
      <c r="F2975" s="66"/>
      <c r="G2975" s="35" t="str">
        <f>IFERROR(VLOOKUP(B2975,Listor!$A$6:$G$62,7,FALSE),"")</f>
        <v/>
      </c>
      <c r="H2975" s="63" t="str">
        <f>IFERROR(VLOOKUP(B2975,Listor!$N$6:$O$47,2,FALSE),"")</f>
        <v/>
      </c>
      <c r="I2975" s="63" t="str">
        <f t="shared" si="139"/>
        <v/>
      </c>
      <c r="J2975" s="96" t="str">
        <f>IFERROR(VLOOKUP(B2975,Listor!$N$6:$P$47,3,FALSE)*I2975,"")</f>
        <v/>
      </c>
      <c r="K2975" s="81"/>
      <c r="L2975" s="88" t="str">
        <f>IFERROR((VLOOKUP(B2975,Listor!$N$6:$P$47,3,FALSE)*Biologiska!K2975)+(VLOOKUP(B2975,Listor!$N$6:$Q$47,4,FALSE)),"")</f>
        <v/>
      </c>
      <c r="M2975" s="63" t="str">
        <f t="shared" si="140"/>
        <v/>
      </c>
      <c r="N2975" s="75"/>
      <c r="O2975" s="84" t="str">
        <f t="shared" si="141"/>
        <v/>
      </c>
      <c r="P2975" s="107"/>
      <c r="Q2975" s="87" t="s">
        <v>79</v>
      </c>
      <c r="R2975" s="87"/>
      <c r="S2975" s="87"/>
      <c r="T2975" s="87"/>
      <c r="U2975" s="87"/>
      <c r="V2975" s="86" t="s">
        <v>79</v>
      </c>
      <c r="W2975" s="75"/>
      <c r="X2975" s="102" t="s">
        <v>79</v>
      </c>
      <c r="Y2975" s="63" t="str">
        <f>IFERROR(IF(VLOOKUP(X2975,Listor!$T$6:$U$7,2,FALSE)&lt;O2975,TRUE),"")</f>
        <v/>
      </c>
      <c r="Z2975" s="87"/>
      <c r="AA2975" s="104"/>
    </row>
    <row r="2976" spans="2:27" x14ac:dyDescent="0.25">
      <c r="B2976" s="68" t="s">
        <v>68</v>
      </c>
      <c r="C2976" s="80" t="str">
        <f>IFERROR(VLOOKUP(B2976,Listor!$A$6:$B$62,2,FALSE),"")</f>
        <v/>
      </c>
      <c r="D2976" s="80" t="str">
        <f>IFERROR(VLOOKUP(B2976,Listor!$A$6:$C$62,3,FALSE),"")</f>
        <v/>
      </c>
      <c r="E2976" s="110" t="s">
        <v>79</v>
      </c>
      <c r="F2976" s="66"/>
      <c r="G2976" s="35" t="str">
        <f>IFERROR(VLOOKUP(B2976,Listor!$A$6:$G$62,7,FALSE),"")</f>
        <v/>
      </c>
      <c r="H2976" s="63" t="str">
        <f>IFERROR(VLOOKUP(B2976,Listor!$N$6:$O$47,2,FALSE),"")</f>
        <v/>
      </c>
      <c r="I2976" s="63" t="str">
        <f t="shared" si="139"/>
        <v/>
      </c>
      <c r="J2976" s="96" t="str">
        <f>IFERROR(VLOOKUP(B2976,Listor!$N$6:$P$47,3,FALSE)*I2976,"")</f>
        <v/>
      </c>
      <c r="K2976" s="81"/>
      <c r="L2976" s="88" t="str">
        <f>IFERROR((VLOOKUP(B2976,Listor!$N$6:$P$47,3,FALSE)*Biologiska!K2976)+(VLOOKUP(B2976,Listor!$N$6:$Q$47,4,FALSE)),"")</f>
        <v/>
      </c>
      <c r="M2976" s="63" t="str">
        <f t="shared" si="140"/>
        <v/>
      </c>
      <c r="N2976" s="75"/>
      <c r="O2976" s="84" t="str">
        <f t="shared" si="141"/>
        <v/>
      </c>
      <c r="P2976" s="107"/>
      <c r="Q2976" s="87" t="s">
        <v>79</v>
      </c>
      <c r="R2976" s="87"/>
      <c r="S2976" s="87"/>
      <c r="T2976" s="87"/>
      <c r="U2976" s="87"/>
      <c r="V2976" s="86" t="s">
        <v>79</v>
      </c>
      <c r="W2976" s="75"/>
      <c r="X2976" s="102" t="s">
        <v>79</v>
      </c>
      <c r="Y2976" s="63" t="str">
        <f>IFERROR(IF(VLOOKUP(X2976,Listor!$T$6:$U$7,2,FALSE)&lt;O2976,TRUE),"")</f>
        <v/>
      </c>
      <c r="Z2976" s="87"/>
      <c r="AA2976" s="104"/>
    </row>
    <row r="2977" spans="2:27" x14ac:dyDescent="0.25">
      <c r="B2977" s="68" t="s">
        <v>68</v>
      </c>
      <c r="C2977" s="80" t="str">
        <f>IFERROR(VLOOKUP(B2977,Listor!$A$6:$B$62,2,FALSE),"")</f>
        <v/>
      </c>
      <c r="D2977" s="80" t="str">
        <f>IFERROR(VLOOKUP(B2977,Listor!$A$6:$C$62,3,FALSE),"")</f>
        <v/>
      </c>
      <c r="E2977" s="110" t="s">
        <v>79</v>
      </c>
      <c r="F2977" s="66"/>
      <c r="G2977" s="35" t="str">
        <f>IFERROR(VLOOKUP(B2977,Listor!$A$6:$G$62,7,FALSE),"")</f>
        <v/>
      </c>
      <c r="H2977" s="63" t="str">
        <f>IFERROR(VLOOKUP(B2977,Listor!$N$6:$O$47,2,FALSE),"")</f>
        <v/>
      </c>
      <c r="I2977" s="63" t="str">
        <f t="shared" si="139"/>
        <v/>
      </c>
      <c r="J2977" s="96" t="str">
        <f>IFERROR(VLOOKUP(B2977,Listor!$N$6:$P$47,3,FALSE)*I2977,"")</f>
        <v/>
      </c>
      <c r="K2977" s="81"/>
      <c r="L2977" s="88" t="str">
        <f>IFERROR((VLOOKUP(B2977,Listor!$N$6:$P$47,3,FALSE)*Biologiska!K2977)+(VLOOKUP(B2977,Listor!$N$6:$Q$47,4,FALSE)),"")</f>
        <v/>
      </c>
      <c r="M2977" s="63" t="str">
        <f t="shared" si="140"/>
        <v/>
      </c>
      <c r="N2977" s="75"/>
      <c r="O2977" s="84" t="str">
        <f t="shared" si="141"/>
        <v/>
      </c>
      <c r="P2977" s="107"/>
      <c r="Q2977" s="87" t="s">
        <v>79</v>
      </c>
      <c r="R2977" s="87"/>
      <c r="S2977" s="87"/>
      <c r="T2977" s="87"/>
      <c r="U2977" s="87"/>
      <c r="V2977" s="86" t="s">
        <v>79</v>
      </c>
      <c r="W2977" s="75"/>
      <c r="X2977" s="102" t="s">
        <v>79</v>
      </c>
      <c r="Y2977" s="63" t="str">
        <f>IFERROR(IF(VLOOKUP(X2977,Listor!$T$6:$U$7,2,FALSE)&lt;O2977,TRUE),"")</f>
        <v/>
      </c>
      <c r="Z2977" s="87"/>
      <c r="AA2977" s="104"/>
    </row>
    <row r="2978" spans="2:27" x14ac:dyDescent="0.25">
      <c r="B2978" s="68" t="s">
        <v>68</v>
      </c>
      <c r="C2978" s="80" t="str">
        <f>IFERROR(VLOOKUP(B2978,Listor!$A$6:$B$62,2,FALSE),"")</f>
        <v/>
      </c>
      <c r="D2978" s="80" t="str">
        <f>IFERROR(VLOOKUP(B2978,Listor!$A$6:$C$62,3,FALSE),"")</f>
        <v/>
      </c>
      <c r="E2978" s="110" t="s">
        <v>79</v>
      </c>
      <c r="F2978" s="66"/>
      <c r="G2978" s="35" t="str">
        <f>IFERROR(VLOOKUP(B2978,Listor!$A$6:$G$62,7,FALSE),"")</f>
        <v/>
      </c>
      <c r="H2978" s="63" t="str">
        <f>IFERROR(VLOOKUP(B2978,Listor!$N$6:$O$47,2,FALSE),"")</f>
        <v/>
      </c>
      <c r="I2978" s="63" t="str">
        <f t="shared" si="139"/>
        <v/>
      </c>
      <c r="J2978" s="96" t="str">
        <f>IFERROR(VLOOKUP(B2978,Listor!$N$6:$P$47,3,FALSE)*I2978,"")</f>
        <v/>
      </c>
      <c r="K2978" s="81"/>
      <c r="L2978" s="88" t="str">
        <f>IFERROR((VLOOKUP(B2978,Listor!$N$6:$P$47,3,FALSE)*Biologiska!K2978)+(VLOOKUP(B2978,Listor!$N$6:$Q$47,4,FALSE)),"")</f>
        <v/>
      </c>
      <c r="M2978" s="63" t="str">
        <f t="shared" si="140"/>
        <v/>
      </c>
      <c r="N2978" s="75"/>
      <c r="O2978" s="84" t="str">
        <f t="shared" si="141"/>
        <v/>
      </c>
      <c r="P2978" s="107"/>
      <c r="Q2978" s="87" t="s">
        <v>79</v>
      </c>
      <c r="R2978" s="87"/>
      <c r="S2978" s="87"/>
      <c r="T2978" s="87"/>
      <c r="U2978" s="87"/>
      <c r="V2978" s="86" t="s">
        <v>79</v>
      </c>
      <c r="W2978" s="75"/>
      <c r="X2978" s="102" t="s">
        <v>79</v>
      </c>
      <c r="Y2978" s="63" t="str">
        <f>IFERROR(IF(VLOOKUP(X2978,Listor!$T$6:$U$7,2,FALSE)&lt;O2978,TRUE),"")</f>
        <v/>
      </c>
      <c r="Z2978" s="87"/>
      <c r="AA2978" s="104"/>
    </row>
    <row r="2979" spans="2:27" x14ac:dyDescent="0.25">
      <c r="B2979" s="68" t="s">
        <v>68</v>
      </c>
      <c r="C2979" s="80" t="str">
        <f>IFERROR(VLOOKUP(B2979,Listor!$A$6:$B$62,2,FALSE),"")</f>
        <v/>
      </c>
      <c r="D2979" s="80" t="str">
        <f>IFERROR(VLOOKUP(B2979,Listor!$A$6:$C$62,3,FALSE),"")</f>
        <v/>
      </c>
      <c r="E2979" s="110" t="s">
        <v>79</v>
      </c>
      <c r="F2979" s="66"/>
      <c r="G2979" s="35" t="str">
        <f>IFERROR(VLOOKUP(B2979,Listor!$A$6:$G$62,7,FALSE),"")</f>
        <v/>
      </c>
      <c r="H2979" s="63" t="str">
        <f>IFERROR(VLOOKUP(B2979,Listor!$N$6:$O$47,2,FALSE),"")</f>
        <v/>
      </c>
      <c r="I2979" s="63" t="str">
        <f t="shared" si="139"/>
        <v/>
      </c>
      <c r="J2979" s="96" t="str">
        <f>IFERROR(VLOOKUP(B2979,Listor!$N$6:$P$47,3,FALSE)*I2979,"")</f>
        <v/>
      </c>
      <c r="K2979" s="81"/>
      <c r="L2979" s="88" t="str">
        <f>IFERROR((VLOOKUP(B2979,Listor!$N$6:$P$47,3,FALSE)*Biologiska!K2979)+(VLOOKUP(B2979,Listor!$N$6:$Q$47,4,FALSE)),"")</f>
        <v/>
      </c>
      <c r="M2979" s="63" t="str">
        <f t="shared" si="140"/>
        <v/>
      </c>
      <c r="N2979" s="75"/>
      <c r="O2979" s="84" t="str">
        <f t="shared" si="141"/>
        <v/>
      </c>
      <c r="P2979" s="107"/>
      <c r="Q2979" s="87" t="s">
        <v>79</v>
      </c>
      <c r="R2979" s="87"/>
      <c r="S2979" s="87"/>
      <c r="T2979" s="87"/>
      <c r="U2979" s="87"/>
      <c r="V2979" s="86" t="s">
        <v>79</v>
      </c>
      <c r="W2979" s="75"/>
      <c r="X2979" s="102" t="s">
        <v>79</v>
      </c>
      <c r="Y2979" s="63" t="str">
        <f>IFERROR(IF(VLOOKUP(X2979,Listor!$T$6:$U$7,2,FALSE)&lt;O2979,TRUE),"")</f>
        <v/>
      </c>
      <c r="Z2979" s="87"/>
      <c r="AA2979" s="104"/>
    </row>
    <row r="2980" spans="2:27" x14ac:dyDescent="0.25">
      <c r="B2980" s="68" t="s">
        <v>68</v>
      </c>
      <c r="C2980" s="80" t="str">
        <f>IFERROR(VLOOKUP(B2980,Listor!$A$6:$B$62,2,FALSE),"")</f>
        <v/>
      </c>
      <c r="D2980" s="80" t="str">
        <f>IFERROR(VLOOKUP(B2980,Listor!$A$6:$C$62,3,FALSE),"")</f>
        <v/>
      </c>
      <c r="E2980" s="110" t="s">
        <v>79</v>
      </c>
      <c r="F2980" s="66"/>
      <c r="G2980" s="35" t="str">
        <f>IFERROR(VLOOKUP(B2980,Listor!$A$6:$G$62,7,FALSE),"")</f>
        <v/>
      </c>
      <c r="H2980" s="63" t="str">
        <f>IFERROR(VLOOKUP(B2980,Listor!$N$6:$O$47,2,FALSE),"")</f>
        <v/>
      </c>
      <c r="I2980" s="63" t="str">
        <f t="shared" si="139"/>
        <v/>
      </c>
      <c r="J2980" s="96" t="str">
        <f>IFERROR(VLOOKUP(B2980,Listor!$N$6:$P$47,3,FALSE)*I2980,"")</f>
        <v/>
      </c>
      <c r="K2980" s="81"/>
      <c r="L2980" s="88" t="str">
        <f>IFERROR((VLOOKUP(B2980,Listor!$N$6:$P$47,3,FALSE)*Biologiska!K2980)+(VLOOKUP(B2980,Listor!$N$6:$Q$47,4,FALSE)),"")</f>
        <v/>
      </c>
      <c r="M2980" s="63" t="str">
        <f t="shared" si="140"/>
        <v/>
      </c>
      <c r="N2980" s="75"/>
      <c r="O2980" s="84" t="str">
        <f t="shared" si="141"/>
        <v/>
      </c>
      <c r="P2980" s="107"/>
      <c r="Q2980" s="87" t="s">
        <v>79</v>
      </c>
      <c r="R2980" s="87"/>
      <c r="S2980" s="87"/>
      <c r="T2980" s="87"/>
      <c r="U2980" s="87"/>
      <c r="V2980" s="86" t="s">
        <v>79</v>
      </c>
      <c r="W2980" s="75"/>
      <c r="X2980" s="102" t="s">
        <v>79</v>
      </c>
      <c r="Y2980" s="63" t="str">
        <f>IFERROR(IF(VLOOKUP(X2980,Listor!$T$6:$U$7,2,FALSE)&lt;O2980,TRUE),"")</f>
        <v/>
      </c>
      <c r="Z2980" s="87"/>
      <c r="AA2980" s="104"/>
    </row>
    <row r="2981" spans="2:27" x14ac:dyDescent="0.25">
      <c r="B2981" s="68" t="s">
        <v>68</v>
      </c>
      <c r="C2981" s="80" t="str">
        <f>IFERROR(VLOOKUP(B2981,Listor!$A$6:$B$62,2,FALSE),"")</f>
        <v/>
      </c>
      <c r="D2981" s="80" t="str">
        <f>IFERROR(VLOOKUP(B2981,Listor!$A$6:$C$62,3,FALSE),"")</f>
        <v/>
      </c>
      <c r="E2981" s="110" t="s">
        <v>79</v>
      </c>
      <c r="F2981" s="66"/>
      <c r="G2981" s="35" t="str">
        <f>IFERROR(VLOOKUP(B2981,Listor!$A$6:$G$62,7,FALSE),"")</f>
        <v/>
      </c>
      <c r="H2981" s="63" t="str">
        <f>IFERROR(VLOOKUP(B2981,Listor!$N$6:$O$47,2,FALSE),"")</f>
        <v/>
      </c>
      <c r="I2981" s="63" t="str">
        <f t="shared" si="139"/>
        <v/>
      </c>
      <c r="J2981" s="96" t="str">
        <f>IFERROR(VLOOKUP(B2981,Listor!$N$6:$P$47,3,FALSE)*I2981,"")</f>
        <v/>
      </c>
      <c r="K2981" s="81"/>
      <c r="L2981" s="88" t="str">
        <f>IFERROR((VLOOKUP(B2981,Listor!$N$6:$P$47,3,FALSE)*Biologiska!K2981)+(VLOOKUP(B2981,Listor!$N$6:$Q$47,4,FALSE)),"")</f>
        <v/>
      </c>
      <c r="M2981" s="63" t="str">
        <f t="shared" si="140"/>
        <v/>
      </c>
      <c r="N2981" s="75"/>
      <c r="O2981" s="84" t="str">
        <f t="shared" si="141"/>
        <v/>
      </c>
      <c r="P2981" s="107"/>
      <c r="Q2981" s="87" t="s">
        <v>79</v>
      </c>
      <c r="R2981" s="87"/>
      <c r="S2981" s="87"/>
      <c r="T2981" s="87"/>
      <c r="U2981" s="87"/>
      <c r="V2981" s="86" t="s">
        <v>79</v>
      </c>
      <c r="W2981" s="75"/>
      <c r="X2981" s="102" t="s">
        <v>79</v>
      </c>
      <c r="Y2981" s="63" t="str">
        <f>IFERROR(IF(VLOOKUP(X2981,Listor!$T$6:$U$7,2,FALSE)&lt;O2981,TRUE),"")</f>
        <v/>
      </c>
      <c r="Z2981" s="87"/>
      <c r="AA2981" s="104"/>
    </row>
    <row r="2982" spans="2:27" x14ac:dyDescent="0.25">
      <c r="B2982" s="68" t="s">
        <v>68</v>
      </c>
      <c r="C2982" s="80" t="str">
        <f>IFERROR(VLOOKUP(B2982,Listor!$A$6:$B$62,2,FALSE),"")</f>
        <v/>
      </c>
      <c r="D2982" s="80" t="str">
        <f>IFERROR(VLOOKUP(B2982,Listor!$A$6:$C$62,3,FALSE),"")</f>
        <v/>
      </c>
      <c r="E2982" s="110" t="s">
        <v>79</v>
      </c>
      <c r="F2982" s="66"/>
      <c r="G2982" s="35" t="str">
        <f>IFERROR(VLOOKUP(B2982,Listor!$A$6:$G$62,7,FALSE),"")</f>
        <v/>
      </c>
      <c r="H2982" s="63" t="str">
        <f>IFERROR(VLOOKUP(B2982,Listor!$N$6:$O$47,2,FALSE),"")</f>
        <v/>
      </c>
      <c r="I2982" s="63" t="str">
        <f t="shared" si="139"/>
        <v/>
      </c>
      <c r="J2982" s="96" t="str">
        <f>IFERROR(VLOOKUP(B2982,Listor!$N$6:$P$47,3,FALSE)*I2982,"")</f>
        <v/>
      </c>
      <c r="K2982" s="81"/>
      <c r="L2982" s="88" t="str">
        <f>IFERROR((VLOOKUP(B2982,Listor!$N$6:$P$47,3,FALSE)*Biologiska!K2982)+(VLOOKUP(B2982,Listor!$N$6:$Q$47,4,FALSE)),"")</f>
        <v/>
      </c>
      <c r="M2982" s="63" t="str">
        <f t="shared" si="140"/>
        <v/>
      </c>
      <c r="N2982" s="75"/>
      <c r="O2982" s="84" t="str">
        <f t="shared" si="141"/>
        <v/>
      </c>
      <c r="P2982" s="107"/>
      <c r="Q2982" s="87" t="s">
        <v>79</v>
      </c>
      <c r="R2982" s="87"/>
      <c r="S2982" s="87"/>
      <c r="T2982" s="87"/>
      <c r="U2982" s="87"/>
      <c r="V2982" s="86" t="s">
        <v>79</v>
      </c>
      <c r="W2982" s="75"/>
      <c r="X2982" s="102" t="s">
        <v>79</v>
      </c>
      <c r="Y2982" s="63" t="str">
        <f>IFERROR(IF(VLOOKUP(X2982,Listor!$T$6:$U$7,2,FALSE)&lt;O2982,TRUE),"")</f>
        <v/>
      </c>
      <c r="Z2982" s="87"/>
      <c r="AA2982" s="104"/>
    </row>
    <row r="2983" spans="2:27" x14ac:dyDescent="0.25">
      <c r="B2983" s="68" t="s">
        <v>68</v>
      </c>
      <c r="C2983" s="80" t="str">
        <f>IFERROR(VLOOKUP(B2983,Listor!$A$6:$B$62,2,FALSE),"")</f>
        <v/>
      </c>
      <c r="D2983" s="80" t="str">
        <f>IFERROR(VLOOKUP(B2983,Listor!$A$6:$C$62,3,FALSE),"")</f>
        <v/>
      </c>
      <c r="E2983" s="110" t="s">
        <v>79</v>
      </c>
      <c r="F2983" s="66"/>
      <c r="G2983" s="35" t="str">
        <f>IFERROR(VLOOKUP(B2983,Listor!$A$6:$G$62,7,FALSE),"")</f>
        <v/>
      </c>
      <c r="H2983" s="63" t="str">
        <f>IFERROR(VLOOKUP(B2983,Listor!$N$6:$O$47,2,FALSE),"")</f>
        <v/>
      </c>
      <c r="I2983" s="63" t="str">
        <f t="shared" si="139"/>
        <v/>
      </c>
      <c r="J2983" s="96" t="str">
        <f>IFERROR(VLOOKUP(B2983,Listor!$N$6:$P$47,3,FALSE)*I2983,"")</f>
        <v/>
      </c>
      <c r="K2983" s="81"/>
      <c r="L2983" s="88" t="str">
        <f>IFERROR((VLOOKUP(B2983,Listor!$N$6:$P$47,3,FALSE)*Biologiska!K2983)+(VLOOKUP(B2983,Listor!$N$6:$Q$47,4,FALSE)),"")</f>
        <v/>
      </c>
      <c r="M2983" s="63" t="str">
        <f t="shared" si="140"/>
        <v/>
      </c>
      <c r="N2983" s="75"/>
      <c r="O2983" s="84" t="str">
        <f t="shared" si="141"/>
        <v/>
      </c>
      <c r="P2983" s="107"/>
      <c r="Q2983" s="87" t="s">
        <v>79</v>
      </c>
      <c r="R2983" s="87"/>
      <c r="S2983" s="87"/>
      <c r="T2983" s="87"/>
      <c r="U2983" s="87"/>
      <c r="V2983" s="86" t="s">
        <v>79</v>
      </c>
      <c r="W2983" s="75"/>
      <c r="X2983" s="102" t="s">
        <v>79</v>
      </c>
      <c r="Y2983" s="63" t="str">
        <f>IFERROR(IF(VLOOKUP(X2983,Listor!$T$6:$U$7,2,FALSE)&lt;O2983,TRUE),"")</f>
        <v/>
      </c>
      <c r="Z2983" s="87"/>
      <c r="AA2983" s="104"/>
    </row>
    <row r="2984" spans="2:27" x14ac:dyDescent="0.25">
      <c r="B2984" s="68" t="s">
        <v>68</v>
      </c>
      <c r="C2984" s="80" t="str">
        <f>IFERROR(VLOOKUP(B2984,Listor!$A$6:$B$62,2,FALSE),"")</f>
        <v/>
      </c>
      <c r="D2984" s="80" t="str">
        <f>IFERROR(VLOOKUP(B2984,Listor!$A$6:$C$62,3,FALSE),"")</f>
        <v/>
      </c>
      <c r="E2984" s="110" t="s">
        <v>79</v>
      </c>
      <c r="F2984" s="66"/>
      <c r="G2984" s="35" t="str">
        <f>IFERROR(VLOOKUP(B2984,Listor!$A$6:$G$62,7,FALSE),"")</f>
        <v/>
      </c>
      <c r="H2984" s="63" t="str">
        <f>IFERROR(VLOOKUP(B2984,Listor!$N$6:$O$47,2,FALSE),"")</f>
        <v/>
      </c>
      <c r="I2984" s="63" t="str">
        <f t="shared" si="139"/>
        <v/>
      </c>
      <c r="J2984" s="96" t="str">
        <f>IFERROR(VLOOKUP(B2984,Listor!$N$6:$P$47,3,FALSE)*I2984,"")</f>
        <v/>
      </c>
      <c r="K2984" s="81"/>
      <c r="L2984" s="88" t="str">
        <f>IFERROR((VLOOKUP(B2984,Listor!$N$6:$P$47,3,FALSE)*Biologiska!K2984)+(VLOOKUP(B2984,Listor!$N$6:$Q$47,4,FALSE)),"")</f>
        <v/>
      </c>
      <c r="M2984" s="63" t="str">
        <f t="shared" si="140"/>
        <v/>
      </c>
      <c r="N2984" s="75"/>
      <c r="O2984" s="84" t="str">
        <f t="shared" si="141"/>
        <v/>
      </c>
      <c r="P2984" s="107"/>
      <c r="Q2984" s="87" t="s">
        <v>79</v>
      </c>
      <c r="R2984" s="87"/>
      <c r="S2984" s="87"/>
      <c r="T2984" s="87"/>
      <c r="U2984" s="87"/>
      <c r="V2984" s="86" t="s">
        <v>79</v>
      </c>
      <c r="W2984" s="75"/>
      <c r="X2984" s="102" t="s">
        <v>79</v>
      </c>
      <c r="Y2984" s="63" t="str">
        <f>IFERROR(IF(VLOOKUP(X2984,Listor!$T$6:$U$7,2,FALSE)&lt;O2984,TRUE),"")</f>
        <v/>
      </c>
      <c r="Z2984" s="87"/>
      <c r="AA2984" s="104"/>
    </row>
    <row r="2985" spans="2:27" x14ac:dyDescent="0.25">
      <c r="B2985" s="68" t="s">
        <v>68</v>
      </c>
      <c r="C2985" s="80" t="str">
        <f>IFERROR(VLOOKUP(B2985,Listor!$A$6:$B$62,2,FALSE),"")</f>
        <v/>
      </c>
      <c r="D2985" s="80" t="str">
        <f>IFERROR(VLOOKUP(B2985,Listor!$A$6:$C$62,3,FALSE),"")</f>
        <v/>
      </c>
      <c r="E2985" s="110" t="s">
        <v>79</v>
      </c>
      <c r="F2985" s="66"/>
      <c r="G2985" s="35" t="str">
        <f>IFERROR(VLOOKUP(B2985,Listor!$A$6:$G$62,7,FALSE),"")</f>
        <v/>
      </c>
      <c r="H2985" s="63" t="str">
        <f>IFERROR(VLOOKUP(B2985,Listor!$N$6:$O$47,2,FALSE),"")</f>
        <v/>
      </c>
      <c r="I2985" s="63" t="str">
        <f t="shared" ref="I2985:I3048" si="142">IFERROR(F2985*H2985,"")</f>
        <v/>
      </c>
      <c r="J2985" s="96" t="str">
        <f>IFERROR(VLOOKUP(B2985,Listor!$N$6:$P$47,3,FALSE)*I2985,"")</f>
        <v/>
      </c>
      <c r="K2985" s="81"/>
      <c r="L2985" s="88" t="str">
        <f>IFERROR((VLOOKUP(B2985,Listor!$N$6:$P$47,3,FALSE)*Biologiska!K2985)+(VLOOKUP(B2985,Listor!$N$6:$Q$47,4,FALSE)),"")</f>
        <v/>
      </c>
      <c r="M2985" s="63" t="str">
        <f t="shared" ref="M2985:M3048" si="143">IFERROR(I2985*L2985,"")</f>
        <v/>
      </c>
      <c r="N2985" s="75"/>
      <c r="O2985" s="84" t="str">
        <f t="shared" ref="O2985:O3048" si="144">IF(ISBLANK(K2985),"",IFERROR(((83.8-K2985)/83.8)*100,""))</f>
        <v/>
      </c>
      <c r="P2985" s="107"/>
      <c r="Q2985" s="87" t="s">
        <v>79</v>
      </c>
      <c r="R2985" s="87"/>
      <c r="S2985" s="87"/>
      <c r="T2985" s="87"/>
      <c r="U2985" s="87"/>
      <c r="V2985" s="86" t="s">
        <v>79</v>
      </c>
      <c r="W2985" s="75"/>
      <c r="X2985" s="102" t="s">
        <v>79</v>
      </c>
      <c r="Y2985" s="63" t="str">
        <f>IFERROR(IF(VLOOKUP(X2985,Listor!$T$6:$U$7,2,FALSE)&lt;O2985,TRUE),"")</f>
        <v/>
      </c>
      <c r="Z2985" s="87"/>
      <c r="AA2985" s="104"/>
    </row>
    <row r="2986" spans="2:27" x14ac:dyDescent="0.25">
      <c r="B2986" s="68" t="s">
        <v>68</v>
      </c>
      <c r="C2986" s="80" t="str">
        <f>IFERROR(VLOOKUP(B2986,Listor!$A$6:$B$62,2,FALSE),"")</f>
        <v/>
      </c>
      <c r="D2986" s="80" t="str">
        <f>IFERROR(VLOOKUP(B2986,Listor!$A$6:$C$62,3,FALSE),"")</f>
        <v/>
      </c>
      <c r="E2986" s="110" t="s">
        <v>79</v>
      </c>
      <c r="F2986" s="66"/>
      <c r="G2986" s="35" t="str">
        <f>IFERROR(VLOOKUP(B2986,Listor!$A$6:$G$62,7,FALSE),"")</f>
        <v/>
      </c>
      <c r="H2986" s="63" t="str">
        <f>IFERROR(VLOOKUP(B2986,Listor!$N$6:$O$47,2,FALSE),"")</f>
        <v/>
      </c>
      <c r="I2986" s="63" t="str">
        <f t="shared" si="142"/>
        <v/>
      </c>
      <c r="J2986" s="96" t="str">
        <f>IFERROR(VLOOKUP(B2986,Listor!$N$6:$P$47,3,FALSE)*I2986,"")</f>
        <v/>
      </c>
      <c r="K2986" s="81"/>
      <c r="L2986" s="88" t="str">
        <f>IFERROR((VLOOKUP(B2986,Listor!$N$6:$P$47,3,FALSE)*Biologiska!K2986)+(VLOOKUP(B2986,Listor!$N$6:$Q$47,4,FALSE)),"")</f>
        <v/>
      </c>
      <c r="M2986" s="63" t="str">
        <f t="shared" si="143"/>
        <v/>
      </c>
      <c r="N2986" s="75"/>
      <c r="O2986" s="84" t="str">
        <f t="shared" si="144"/>
        <v/>
      </c>
      <c r="P2986" s="107"/>
      <c r="Q2986" s="87" t="s">
        <v>79</v>
      </c>
      <c r="R2986" s="87"/>
      <c r="S2986" s="87"/>
      <c r="T2986" s="87"/>
      <c r="U2986" s="87"/>
      <c r="V2986" s="86" t="s">
        <v>79</v>
      </c>
      <c r="W2986" s="75"/>
      <c r="X2986" s="102" t="s">
        <v>79</v>
      </c>
      <c r="Y2986" s="63" t="str">
        <f>IFERROR(IF(VLOOKUP(X2986,Listor!$T$6:$U$7,2,FALSE)&lt;O2986,TRUE),"")</f>
        <v/>
      </c>
      <c r="Z2986" s="87"/>
      <c r="AA2986" s="104"/>
    </row>
    <row r="2987" spans="2:27" x14ac:dyDescent="0.25">
      <c r="B2987" s="68" t="s">
        <v>68</v>
      </c>
      <c r="C2987" s="80" t="str">
        <f>IFERROR(VLOOKUP(B2987,Listor!$A$6:$B$62,2,FALSE),"")</f>
        <v/>
      </c>
      <c r="D2987" s="80" t="str">
        <f>IFERROR(VLOOKUP(B2987,Listor!$A$6:$C$62,3,FALSE),"")</f>
        <v/>
      </c>
      <c r="E2987" s="110" t="s">
        <v>79</v>
      </c>
      <c r="F2987" s="66"/>
      <c r="G2987" s="35" t="str">
        <f>IFERROR(VLOOKUP(B2987,Listor!$A$6:$G$62,7,FALSE),"")</f>
        <v/>
      </c>
      <c r="H2987" s="63" t="str">
        <f>IFERROR(VLOOKUP(B2987,Listor!$N$6:$O$47,2,FALSE),"")</f>
        <v/>
      </c>
      <c r="I2987" s="63" t="str">
        <f t="shared" si="142"/>
        <v/>
      </c>
      <c r="J2987" s="96" t="str">
        <f>IFERROR(VLOOKUP(B2987,Listor!$N$6:$P$47,3,FALSE)*I2987,"")</f>
        <v/>
      </c>
      <c r="K2987" s="81"/>
      <c r="L2987" s="88" t="str">
        <f>IFERROR((VLOOKUP(B2987,Listor!$N$6:$P$47,3,FALSE)*Biologiska!K2987)+(VLOOKUP(B2987,Listor!$N$6:$Q$47,4,FALSE)),"")</f>
        <v/>
      </c>
      <c r="M2987" s="63" t="str">
        <f t="shared" si="143"/>
        <v/>
      </c>
      <c r="N2987" s="75"/>
      <c r="O2987" s="84" t="str">
        <f t="shared" si="144"/>
        <v/>
      </c>
      <c r="P2987" s="107"/>
      <c r="Q2987" s="87" t="s">
        <v>79</v>
      </c>
      <c r="R2987" s="87"/>
      <c r="S2987" s="87"/>
      <c r="T2987" s="87"/>
      <c r="U2987" s="87"/>
      <c r="V2987" s="86" t="s">
        <v>79</v>
      </c>
      <c r="W2987" s="75"/>
      <c r="X2987" s="102" t="s">
        <v>79</v>
      </c>
      <c r="Y2987" s="63" t="str">
        <f>IFERROR(IF(VLOOKUP(X2987,Listor!$T$6:$U$7,2,FALSE)&lt;O2987,TRUE),"")</f>
        <v/>
      </c>
      <c r="Z2987" s="87"/>
      <c r="AA2987" s="104"/>
    </row>
    <row r="2988" spans="2:27" x14ac:dyDescent="0.25">
      <c r="B2988" s="68" t="s">
        <v>68</v>
      </c>
      <c r="C2988" s="80" t="str">
        <f>IFERROR(VLOOKUP(B2988,Listor!$A$6:$B$62,2,FALSE),"")</f>
        <v/>
      </c>
      <c r="D2988" s="80" t="str">
        <f>IFERROR(VLOOKUP(B2988,Listor!$A$6:$C$62,3,FALSE),"")</f>
        <v/>
      </c>
      <c r="E2988" s="110" t="s">
        <v>79</v>
      </c>
      <c r="F2988" s="66"/>
      <c r="G2988" s="35" t="str">
        <f>IFERROR(VLOOKUP(B2988,Listor!$A$6:$G$62,7,FALSE),"")</f>
        <v/>
      </c>
      <c r="H2988" s="63" t="str">
        <f>IFERROR(VLOOKUP(B2988,Listor!$N$6:$O$47,2,FALSE),"")</f>
        <v/>
      </c>
      <c r="I2988" s="63" t="str">
        <f t="shared" si="142"/>
        <v/>
      </c>
      <c r="J2988" s="96" t="str">
        <f>IFERROR(VLOOKUP(B2988,Listor!$N$6:$P$47,3,FALSE)*I2988,"")</f>
        <v/>
      </c>
      <c r="K2988" s="81"/>
      <c r="L2988" s="88" t="str">
        <f>IFERROR((VLOOKUP(B2988,Listor!$N$6:$P$47,3,FALSE)*Biologiska!K2988)+(VLOOKUP(B2988,Listor!$N$6:$Q$47,4,FALSE)),"")</f>
        <v/>
      </c>
      <c r="M2988" s="63" t="str">
        <f t="shared" si="143"/>
        <v/>
      </c>
      <c r="N2988" s="75"/>
      <c r="O2988" s="84" t="str">
        <f t="shared" si="144"/>
        <v/>
      </c>
      <c r="P2988" s="107"/>
      <c r="Q2988" s="87" t="s">
        <v>79</v>
      </c>
      <c r="R2988" s="87"/>
      <c r="S2988" s="87"/>
      <c r="T2988" s="87"/>
      <c r="U2988" s="87"/>
      <c r="V2988" s="86" t="s">
        <v>79</v>
      </c>
      <c r="W2988" s="75"/>
      <c r="X2988" s="102" t="s">
        <v>79</v>
      </c>
      <c r="Y2988" s="63" t="str">
        <f>IFERROR(IF(VLOOKUP(X2988,Listor!$T$6:$U$7,2,FALSE)&lt;O2988,TRUE),"")</f>
        <v/>
      </c>
      <c r="Z2988" s="87"/>
      <c r="AA2988" s="104"/>
    </row>
    <row r="2989" spans="2:27" x14ac:dyDescent="0.25">
      <c r="B2989" s="68" t="s">
        <v>68</v>
      </c>
      <c r="C2989" s="80" t="str">
        <f>IFERROR(VLOOKUP(B2989,Listor!$A$6:$B$62,2,FALSE),"")</f>
        <v/>
      </c>
      <c r="D2989" s="80" t="str">
        <f>IFERROR(VLOOKUP(B2989,Listor!$A$6:$C$62,3,FALSE),"")</f>
        <v/>
      </c>
      <c r="E2989" s="110" t="s">
        <v>79</v>
      </c>
      <c r="F2989" s="66"/>
      <c r="G2989" s="35" t="str">
        <f>IFERROR(VLOOKUP(B2989,Listor!$A$6:$G$62,7,FALSE),"")</f>
        <v/>
      </c>
      <c r="H2989" s="63" t="str">
        <f>IFERROR(VLOOKUP(B2989,Listor!$N$6:$O$47,2,FALSE),"")</f>
        <v/>
      </c>
      <c r="I2989" s="63" t="str">
        <f t="shared" si="142"/>
        <v/>
      </c>
      <c r="J2989" s="96" t="str">
        <f>IFERROR(VLOOKUP(B2989,Listor!$N$6:$P$47,3,FALSE)*I2989,"")</f>
        <v/>
      </c>
      <c r="K2989" s="81"/>
      <c r="L2989" s="88" t="str">
        <f>IFERROR((VLOOKUP(B2989,Listor!$N$6:$P$47,3,FALSE)*Biologiska!K2989)+(VLOOKUP(B2989,Listor!$N$6:$Q$47,4,FALSE)),"")</f>
        <v/>
      </c>
      <c r="M2989" s="63" t="str">
        <f t="shared" si="143"/>
        <v/>
      </c>
      <c r="N2989" s="75"/>
      <c r="O2989" s="84" t="str">
        <f t="shared" si="144"/>
        <v/>
      </c>
      <c r="P2989" s="107"/>
      <c r="Q2989" s="87" t="s">
        <v>79</v>
      </c>
      <c r="R2989" s="87"/>
      <c r="S2989" s="87"/>
      <c r="T2989" s="87"/>
      <c r="U2989" s="87"/>
      <c r="V2989" s="86" t="s">
        <v>79</v>
      </c>
      <c r="W2989" s="75"/>
      <c r="X2989" s="102" t="s">
        <v>79</v>
      </c>
      <c r="Y2989" s="63" t="str">
        <f>IFERROR(IF(VLOOKUP(X2989,Listor!$T$6:$U$7,2,FALSE)&lt;O2989,TRUE),"")</f>
        <v/>
      </c>
      <c r="Z2989" s="87"/>
      <c r="AA2989" s="104"/>
    </row>
    <row r="2990" spans="2:27" x14ac:dyDescent="0.25">
      <c r="B2990" s="68" t="s">
        <v>68</v>
      </c>
      <c r="C2990" s="80" t="str">
        <f>IFERROR(VLOOKUP(B2990,Listor!$A$6:$B$62,2,FALSE),"")</f>
        <v/>
      </c>
      <c r="D2990" s="80" t="str">
        <f>IFERROR(VLOOKUP(B2990,Listor!$A$6:$C$62,3,FALSE),"")</f>
        <v/>
      </c>
      <c r="E2990" s="110" t="s">
        <v>79</v>
      </c>
      <c r="F2990" s="66"/>
      <c r="G2990" s="35" t="str">
        <f>IFERROR(VLOOKUP(B2990,Listor!$A$6:$G$62,7,FALSE),"")</f>
        <v/>
      </c>
      <c r="H2990" s="63" t="str">
        <f>IFERROR(VLOOKUP(B2990,Listor!$N$6:$O$47,2,FALSE),"")</f>
        <v/>
      </c>
      <c r="I2990" s="63" t="str">
        <f t="shared" si="142"/>
        <v/>
      </c>
      <c r="J2990" s="96" t="str">
        <f>IFERROR(VLOOKUP(B2990,Listor!$N$6:$P$47,3,FALSE)*I2990,"")</f>
        <v/>
      </c>
      <c r="K2990" s="81"/>
      <c r="L2990" s="88" t="str">
        <f>IFERROR((VLOOKUP(B2990,Listor!$N$6:$P$47,3,FALSE)*Biologiska!K2990)+(VLOOKUP(B2990,Listor!$N$6:$Q$47,4,FALSE)),"")</f>
        <v/>
      </c>
      <c r="M2990" s="63" t="str">
        <f t="shared" si="143"/>
        <v/>
      </c>
      <c r="N2990" s="75"/>
      <c r="O2990" s="84" t="str">
        <f t="shared" si="144"/>
        <v/>
      </c>
      <c r="P2990" s="107"/>
      <c r="Q2990" s="87" t="s">
        <v>79</v>
      </c>
      <c r="R2990" s="87"/>
      <c r="S2990" s="87"/>
      <c r="T2990" s="87"/>
      <c r="U2990" s="87"/>
      <c r="V2990" s="86" t="s">
        <v>79</v>
      </c>
      <c r="W2990" s="75"/>
      <c r="X2990" s="102" t="s">
        <v>79</v>
      </c>
      <c r="Y2990" s="63" t="str">
        <f>IFERROR(IF(VLOOKUP(X2990,Listor!$T$6:$U$7,2,FALSE)&lt;O2990,TRUE),"")</f>
        <v/>
      </c>
      <c r="Z2990" s="87"/>
      <c r="AA2990" s="104"/>
    </row>
    <row r="2991" spans="2:27" x14ac:dyDescent="0.25">
      <c r="B2991" s="68" t="s">
        <v>68</v>
      </c>
      <c r="C2991" s="80" t="str">
        <f>IFERROR(VLOOKUP(B2991,Listor!$A$6:$B$62,2,FALSE),"")</f>
        <v/>
      </c>
      <c r="D2991" s="80" t="str">
        <f>IFERROR(VLOOKUP(B2991,Listor!$A$6:$C$62,3,FALSE),"")</f>
        <v/>
      </c>
      <c r="E2991" s="110" t="s">
        <v>79</v>
      </c>
      <c r="F2991" s="66"/>
      <c r="G2991" s="35" t="str">
        <f>IFERROR(VLOOKUP(B2991,Listor!$A$6:$G$62,7,FALSE),"")</f>
        <v/>
      </c>
      <c r="H2991" s="63" t="str">
        <f>IFERROR(VLOOKUP(B2991,Listor!$N$6:$O$47,2,FALSE),"")</f>
        <v/>
      </c>
      <c r="I2991" s="63" t="str">
        <f t="shared" si="142"/>
        <v/>
      </c>
      <c r="J2991" s="96" t="str">
        <f>IFERROR(VLOOKUP(B2991,Listor!$N$6:$P$47,3,FALSE)*I2991,"")</f>
        <v/>
      </c>
      <c r="K2991" s="81"/>
      <c r="L2991" s="88" t="str">
        <f>IFERROR((VLOOKUP(B2991,Listor!$N$6:$P$47,3,FALSE)*Biologiska!K2991)+(VLOOKUP(B2991,Listor!$N$6:$Q$47,4,FALSE)),"")</f>
        <v/>
      </c>
      <c r="M2991" s="63" t="str">
        <f t="shared" si="143"/>
        <v/>
      </c>
      <c r="N2991" s="75"/>
      <c r="O2991" s="84" t="str">
        <f t="shared" si="144"/>
        <v/>
      </c>
      <c r="P2991" s="107"/>
      <c r="Q2991" s="87" t="s">
        <v>79</v>
      </c>
      <c r="R2991" s="87"/>
      <c r="S2991" s="87"/>
      <c r="T2991" s="87"/>
      <c r="U2991" s="87"/>
      <c r="V2991" s="86" t="s">
        <v>79</v>
      </c>
      <c r="W2991" s="75"/>
      <c r="X2991" s="102" t="s">
        <v>79</v>
      </c>
      <c r="Y2991" s="63" t="str">
        <f>IFERROR(IF(VLOOKUP(X2991,Listor!$T$6:$U$7,2,FALSE)&lt;O2991,TRUE),"")</f>
        <v/>
      </c>
      <c r="Z2991" s="87"/>
      <c r="AA2991" s="104"/>
    </row>
    <row r="2992" spans="2:27" x14ac:dyDescent="0.25">
      <c r="B2992" s="68" t="s">
        <v>68</v>
      </c>
      <c r="C2992" s="80" t="str">
        <f>IFERROR(VLOOKUP(B2992,Listor!$A$6:$B$62,2,FALSE),"")</f>
        <v/>
      </c>
      <c r="D2992" s="80" t="str">
        <f>IFERROR(VLOOKUP(B2992,Listor!$A$6:$C$62,3,FALSE),"")</f>
        <v/>
      </c>
      <c r="E2992" s="110" t="s">
        <v>79</v>
      </c>
      <c r="F2992" s="66"/>
      <c r="G2992" s="35" t="str">
        <f>IFERROR(VLOOKUP(B2992,Listor!$A$6:$G$62,7,FALSE),"")</f>
        <v/>
      </c>
      <c r="H2992" s="63" t="str">
        <f>IFERROR(VLOOKUP(B2992,Listor!$N$6:$O$47,2,FALSE),"")</f>
        <v/>
      </c>
      <c r="I2992" s="63" t="str">
        <f t="shared" si="142"/>
        <v/>
      </c>
      <c r="J2992" s="96" t="str">
        <f>IFERROR(VLOOKUP(B2992,Listor!$N$6:$P$47,3,FALSE)*I2992,"")</f>
        <v/>
      </c>
      <c r="K2992" s="81"/>
      <c r="L2992" s="88" t="str">
        <f>IFERROR((VLOOKUP(B2992,Listor!$N$6:$P$47,3,FALSE)*Biologiska!K2992)+(VLOOKUP(B2992,Listor!$N$6:$Q$47,4,FALSE)),"")</f>
        <v/>
      </c>
      <c r="M2992" s="63" t="str">
        <f t="shared" si="143"/>
        <v/>
      </c>
      <c r="N2992" s="75"/>
      <c r="O2992" s="84" t="str">
        <f t="shared" si="144"/>
        <v/>
      </c>
      <c r="P2992" s="107"/>
      <c r="Q2992" s="87" t="s">
        <v>79</v>
      </c>
      <c r="R2992" s="87"/>
      <c r="S2992" s="87"/>
      <c r="T2992" s="87"/>
      <c r="U2992" s="87"/>
      <c r="V2992" s="86" t="s">
        <v>79</v>
      </c>
      <c r="W2992" s="75"/>
      <c r="X2992" s="102" t="s">
        <v>79</v>
      </c>
      <c r="Y2992" s="63" t="str">
        <f>IFERROR(IF(VLOOKUP(X2992,Listor!$T$6:$U$7,2,FALSE)&lt;O2992,TRUE),"")</f>
        <v/>
      </c>
      <c r="Z2992" s="87"/>
      <c r="AA2992" s="104"/>
    </row>
    <row r="2993" spans="2:27" x14ac:dyDescent="0.25">
      <c r="B2993" s="68" t="s">
        <v>68</v>
      </c>
      <c r="C2993" s="80" t="str">
        <f>IFERROR(VLOOKUP(B2993,Listor!$A$6:$B$62,2,FALSE),"")</f>
        <v/>
      </c>
      <c r="D2993" s="80" t="str">
        <f>IFERROR(VLOOKUP(B2993,Listor!$A$6:$C$62,3,FALSE),"")</f>
        <v/>
      </c>
      <c r="E2993" s="110" t="s">
        <v>79</v>
      </c>
      <c r="F2993" s="66"/>
      <c r="G2993" s="35" t="str">
        <f>IFERROR(VLOOKUP(B2993,Listor!$A$6:$G$62,7,FALSE),"")</f>
        <v/>
      </c>
      <c r="H2993" s="63" t="str">
        <f>IFERROR(VLOOKUP(B2993,Listor!$N$6:$O$47,2,FALSE),"")</f>
        <v/>
      </c>
      <c r="I2993" s="63" t="str">
        <f t="shared" si="142"/>
        <v/>
      </c>
      <c r="J2993" s="96" t="str">
        <f>IFERROR(VLOOKUP(B2993,Listor!$N$6:$P$47,3,FALSE)*I2993,"")</f>
        <v/>
      </c>
      <c r="K2993" s="81"/>
      <c r="L2993" s="88" t="str">
        <f>IFERROR((VLOOKUP(B2993,Listor!$N$6:$P$47,3,FALSE)*Biologiska!K2993)+(VLOOKUP(B2993,Listor!$N$6:$Q$47,4,FALSE)),"")</f>
        <v/>
      </c>
      <c r="M2993" s="63" t="str">
        <f t="shared" si="143"/>
        <v/>
      </c>
      <c r="N2993" s="75"/>
      <c r="O2993" s="84" t="str">
        <f t="shared" si="144"/>
        <v/>
      </c>
      <c r="P2993" s="107"/>
      <c r="Q2993" s="87" t="s">
        <v>79</v>
      </c>
      <c r="R2993" s="87"/>
      <c r="S2993" s="87"/>
      <c r="T2993" s="87"/>
      <c r="U2993" s="87"/>
      <c r="V2993" s="86" t="s">
        <v>79</v>
      </c>
      <c r="W2993" s="75"/>
      <c r="X2993" s="102" t="s">
        <v>79</v>
      </c>
      <c r="Y2993" s="63" t="str">
        <f>IFERROR(IF(VLOOKUP(X2993,Listor!$T$6:$U$7,2,FALSE)&lt;O2993,TRUE),"")</f>
        <v/>
      </c>
      <c r="Z2993" s="87"/>
      <c r="AA2993" s="104"/>
    </row>
    <row r="2994" spans="2:27" x14ac:dyDescent="0.25">
      <c r="B2994" s="68" t="s">
        <v>68</v>
      </c>
      <c r="C2994" s="80" t="str">
        <f>IFERROR(VLOOKUP(B2994,Listor!$A$6:$B$62,2,FALSE),"")</f>
        <v/>
      </c>
      <c r="D2994" s="80" t="str">
        <f>IFERROR(VLOOKUP(B2994,Listor!$A$6:$C$62,3,FALSE),"")</f>
        <v/>
      </c>
      <c r="E2994" s="110" t="s">
        <v>79</v>
      </c>
      <c r="F2994" s="66"/>
      <c r="G2994" s="35" t="str">
        <f>IFERROR(VLOOKUP(B2994,Listor!$A$6:$G$62,7,FALSE),"")</f>
        <v/>
      </c>
      <c r="H2994" s="63" t="str">
        <f>IFERROR(VLOOKUP(B2994,Listor!$N$6:$O$47,2,FALSE),"")</f>
        <v/>
      </c>
      <c r="I2994" s="63" t="str">
        <f t="shared" si="142"/>
        <v/>
      </c>
      <c r="J2994" s="96" t="str">
        <f>IFERROR(VLOOKUP(B2994,Listor!$N$6:$P$47,3,FALSE)*I2994,"")</f>
        <v/>
      </c>
      <c r="K2994" s="81"/>
      <c r="L2994" s="88" t="str">
        <f>IFERROR((VLOOKUP(B2994,Listor!$N$6:$P$47,3,FALSE)*Biologiska!K2994)+(VLOOKUP(B2994,Listor!$N$6:$Q$47,4,FALSE)),"")</f>
        <v/>
      </c>
      <c r="M2994" s="63" t="str">
        <f t="shared" si="143"/>
        <v/>
      </c>
      <c r="N2994" s="75"/>
      <c r="O2994" s="84" t="str">
        <f t="shared" si="144"/>
        <v/>
      </c>
      <c r="P2994" s="107"/>
      <c r="Q2994" s="87" t="s">
        <v>79</v>
      </c>
      <c r="R2994" s="87"/>
      <c r="S2994" s="87"/>
      <c r="T2994" s="87"/>
      <c r="U2994" s="87"/>
      <c r="V2994" s="86" t="s">
        <v>79</v>
      </c>
      <c r="W2994" s="75"/>
      <c r="X2994" s="102" t="s">
        <v>79</v>
      </c>
      <c r="Y2994" s="63" t="str">
        <f>IFERROR(IF(VLOOKUP(X2994,Listor!$T$6:$U$7,2,FALSE)&lt;O2994,TRUE),"")</f>
        <v/>
      </c>
      <c r="Z2994" s="87"/>
      <c r="AA2994" s="104"/>
    </row>
    <row r="2995" spans="2:27" x14ac:dyDescent="0.25">
      <c r="B2995" s="68" t="s">
        <v>68</v>
      </c>
      <c r="C2995" s="80" t="str">
        <f>IFERROR(VLOOKUP(B2995,Listor!$A$6:$B$62,2,FALSE),"")</f>
        <v/>
      </c>
      <c r="D2995" s="80" t="str">
        <f>IFERROR(VLOOKUP(B2995,Listor!$A$6:$C$62,3,FALSE),"")</f>
        <v/>
      </c>
      <c r="E2995" s="110" t="s">
        <v>79</v>
      </c>
      <c r="F2995" s="66"/>
      <c r="G2995" s="35" t="str">
        <f>IFERROR(VLOOKUP(B2995,Listor!$A$6:$G$62,7,FALSE),"")</f>
        <v/>
      </c>
      <c r="H2995" s="63" t="str">
        <f>IFERROR(VLOOKUP(B2995,Listor!$N$6:$O$47,2,FALSE),"")</f>
        <v/>
      </c>
      <c r="I2995" s="63" t="str">
        <f t="shared" si="142"/>
        <v/>
      </c>
      <c r="J2995" s="96" t="str">
        <f>IFERROR(VLOOKUP(B2995,Listor!$N$6:$P$47,3,FALSE)*I2995,"")</f>
        <v/>
      </c>
      <c r="K2995" s="81"/>
      <c r="L2995" s="88" t="str">
        <f>IFERROR((VLOOKUP(B2995,Listor!$N$6:$P$47,3,FALSE)*Biologiska!K2995)+(VLOOKUP(B2995,Listor!$N$6:$Q$47,4,FALSE)),"")</f>
        <v/>
      </c>
      <c r="M2995" s="63" t="str">
        <f t="shared" si="143"/>
        <v/>
      </c>
      <c r="N2995" s="75"/>
      <c r="O2995" s="84" t="str">
        <f t="shared" si="144"/>
        <v/>
      </c>
      <c r="P2995" s="107"/>
      <c r="Q2995" s="87" t="s">
        <v>79</v>
      </c>
      <c r="R2995" s="87"/>
      <c r="S2995" s="87"/>
      <c r="T2995" s="87"/>
      <c r="U2995" s="87"/>
      <c r="V2995" s="86" t="s">
        <v>79</v>
      </c>
      <c r="W2995" s="75"/>
      <c r="X2995" s="102" t="s">
        <v>79</v>
      </c>
      <c r="Y2995" s="63" t="str">
        <f>IFERROR(IF(VLOOKUP(X2995,Listor!$T$6:$U$7,2,FALSE)&lt;O2995,TRUE),"")</f>
        <v/>
      </c>
      <c r="Z2995" s="87"/>
      <c r="AA2995" s="104"/>
    </row>
    <row r="2996" spans="2:27" x14ac:dyDescent="0.25">
      <c r="B2996" s="68" t="s">
        <v>68</v>
      </c>
      <c r="C2996" s="80" t="str">
        <f>IFERROR(VLOOKUP(B2996,Listor!$A$6:$B$62,2,FALSE),"")</f>
        <v/>
      </c>
      <c r="D2996" s="80" t="str">
        <f>IFERROR(VLOOKUP(B2996,Listor!$A$6:$C$62,3,FALSE),"")</f>
        <v/>
      </c>
      <c r="E2996" s="110" t="s">
        <v>79</v>
      </c>
      <c r="F2996" s="66"/>
      <c r="G2996" s="35" t="str">
        <f>IFERROR(VLOOKUP(B2996,Listor!$A$6:$G$62,7,FALSE),"")</f>
        <v/>
      </c>
      <c r="H2996" s="63" t="str">
        <f>IFERROR(VLOOKUP(B2996,Listor!$N$6:$O$47,2,FALSE),"")</f>
        <v/>
      </c>
      <c r="I2996" s="63" t="str">
        <f t="shared" si="142"/>
        <v/>
      </c>
      <c r="J2996" s="96" t="str">
        <f>IFERROR(VLOOKUP(B2996,Listor!$N$6:$P$47,3,FALSE)*I2996,"")</f>
        <v/>
      </c>
      <c r="K2996" s="81"/>
      <c r="L2996" s="88" t="str">
        <f>IFERROR((VLOOKUP(B2996,Listor!$N$6:$P$47,3,FALSE)*Biologiska!K2996)+(VLOOKUP(B2996,Listor!$N$6:$Q$47,4,FALSE)),"")</f>
        <v/>
      </c>
      <c r="M2996" s="63" t="str">
        <f t="shared" si="143"/>
        <v/>
      </c>
      <c r="N2996" s="75"/>
      <c r="O2996" s="84" t="str">
        <f t="shared" si="144"/>
        <v/>
      </c>
      <c r="P2996" s="107"/>
      <c r="Q2996" s="87" t="s">
        <v>79</v>
      </c>
      <c r="R2996" s="87"/>
      <c r="S2996" s="87"/>
      <c r="T2996" s="87"/>
      <c r="U2996" s="87"/>
      <c r="V2996" s="86" t="s">
        <v>79</v>
      </c>
      <c r="W2996" s="75"/>
      <c r="X2996" s="102" t="s">
        <v>79</v>
      </c>
      <c r="Y2996" s="63" t="str">
        <f>IFERROR(IF(VLOOKUP(X2996,Listor!$T$6:$U$7,2,FALSE)&lt;O2996,TRUE),"")</f>
        <v/>
      </c>
      <c r="Z2996" s="87"/>
      <c r="AA2996" s="104"/>
    </row>
    <row r="2997" spans="2:27" x14ac:dyDescent="0.25">
      <c r="B2997" s="68" t="s">
        <v>68</v>
      </c>
      <c r="C2997" s="80" t="str">
        <f>IFERROR(VLOOKUP(B2997,Listor!$A$6:$B$62,2,FALSE),"")</f>
        <v/>
      </c>
      <c r="D2997" s="80" t="str">
        <f>IFERROR(VLOOKUP(B2997,Listor!$A$6:$C$62,3,FALSE),"")</f>
        <v/>
      </c>
      <c r="E2997" s="110" t="s">
        <v>79</v>
      </c>
      <c r="F2997" s="66"/>
      <c r="G2997" s="35" t="str">
        <f>IFERROR(VLOOKUP(B2997,Listor!$A$6:$G$62,7,FALSE),"")</f>
        <v/>
      </c>
      <c r="H2997" s="63" t="str">
        <f>IFERROR(VLOOKUP(B2997,Listor!$N$6:$O$47,2,FALSE),"")</f>
        <v/>
      </c>
      <c r="I2997" s="63" t="str">
        <f t="shared" si="142"/>
        <v/>
      </c>
      <c r="J2997" s="96" t="str">
        <f>IFERROR(VLOOKUP(B2997,Listor!$N$6:$P$47,3,FALSE)*I2997,"")</f>
        <v/>
      </c>
      <c r="K2997" s="81"/>
      <c r="L2997" s="88" t="str">
        <f>IFERROR((VLOOKUP(B2997,Listor!$N$6:$P$47,3,FALSE)*Biologiska!K2997)+(VLOOKUP(B2997,Listor!$N$6:$Q$47,4,FALSE)),"")</f>
        <v/>
      </c>
      <c r="M2997" s="63" t="str">
        <f t="shared" si="143"/>
        <v/>
      </c>
      <c r="N2997" s="75"/>
      <c r="O2997" s="84" t="str">
        <f t="shared" si="144"/>
        <v/>
      </c>
      <c r="P2997" s="107"/>
      <c r="Q2997" s="87" t="s">
        <v>79</v>
      </c>
      <c r="R2997" s="87"/>
      <c r="S2997" s="87"/>
      <c r="T2997" s="87"/>
      <c r="U2997" s="87"/>
      <c r="V2997" s="86" t="s">
        <v>79</v>
      </c>
      <c r="W2997" s="75"/>
      <c r="X2997" s="102" t="s">
        <v>79</v>
      </c>
      <c r="Y2997" s="63" t="str">
        <f>IFERROR(IF(VLOOKUP(X2997,Listor!$T$6:$U$7,2,FALSE)&lt;O2997,TRUE),"")</f>
        <v/>
      </c>
      <c r="Z2997" s="87"/>
      <c r="AA2997" s="104"/>
    </row>
    <row r="2998" spans="2:27" x14ac:dyDescent="0.25">
      <c r="B2998" s="68" t="s">
        <v>68</v>
      </c>
      <c r="C2998" s="80" t="str">
        <f>IFERROR(VLOOKUP(B2998,Listor!$A$6:$B$62,2,FALSE),"")</f>
        <v/>
      </c>
      <c r="D2998" s="80" t="str">
        <f>IFERROR(VLOOKUP(B2998,Listor!$A$6:$C$62,3,FALSE),"")</f>
        <v/>
      </c>
      <c r="E2998" s="110" t="s">
        <v>79</v>
      </c>
      <c r="F2998" s="66"/>
      <c r="G2998" s="35" t="str">
        <f>IFERROR(VLOOKUP(B2998,Listor!$A$6:$G$62,7,FALSE),"")</f>
        <v/>
      </c>
      <c r="H2998" s="63" t="str">
        <f>IFERROR(VLOOKUP(B2998,Listor!$N$6:$O$47,2,FALSE),"")</f>
        <v/>
      </c>
      <c r="I2998" s="63" t="str">
        <f t="shared" si="142"/>
        <v/>
      </c>
      <c r="J2998" s="96" t="str">
        <f>IFERROR(VLOOKUP(B2998,Listor!$N$6:$P$47,3,FALSE)*I2998,"")</f>
        <v/>
      </c>
      <c r="K2998" s="81"/>
      <c r="L2998" s="88" t="str">
        <f>IFERROR((VLOOKUP(B2998,Listor!$N$6:$P$47,3,FALSE)*Biologiska!K2998)+(VLOOKUP(B2998,Listor!$N$6:$Q$47,4,FALSE)),"")</f>
        <v/>
      </c>
      <c r="M2998" s="63" t="str">
        <f t="shared" si="143"/>
        <v/>
      </c>
      <c r="N2998" s="75"/>
      <c r="O2998" s="84" t="str">
        <f t="shared" si="144"/>
        <v/>
      </c>
      <c r="P2998" s="107"/>
      <c r="Q2998" s="87" t="s">
        <v>79</v>
      </c>
      <c r="R2998" s="87"/>
      <c r="S2998" s="87"/>
      <c r="T2998" s="87"/>
      <c r="U2998" s="87"/>
      <c r="V2998" s="86" t="s">
        <v>79</v>
      </c>
      <c r="W2998" s="75"/>
      <c r="X2998" s="102" t="s">
        <v>79</v>
      </c>
      <c r="Y2998" s="63" t="str">
        <f>IFERROR(IF(VLOOKUP(X2998,Listor!$T$6:$U$7,2,FALSE)&lt;O2998,TRUE),"")</f>
        <v/>
      </c>
      <c r="Z2998" s="87"/>
      <c r="AA2998" s="104"/>
    </row>
    <row r="2999" spans="2:27" x14ac:dyDescent="0.25">
      <c r="B2999" s="68" t="s">
        <v>68</v>
      </c>
      <c r="C2999" s="80" t="str">
        <f>IFERROR(VLOOKUP(B2999,Listor!$A$6:$B$62,2,FALSE),"")</f>
        <v/>
      </c>
      <c r="D2999" s="80" t="str">
        <f>IFERROR(VLOOKUP(B2999,Listor!$A$6:$C$62,3,FALSE),"")</f>
        <v/>
      </c>
      <c r="E2999" s="110" t="s">
        <v>79</v>
      </c>
      <c r="F2999" s="66"/>
      <c r="G2999" s="35" t="str">
        <f>IFERROR(VLOOKUP(B2999,Listor!$A$6:$G$62,7,FALSE),"")</f>
        <v/>
      </c>
      <c r="H2999" s="63" t="str">
        <f>IFERROR(VLOOKUP(B2999,Listor!$N$6:$O$47,2,FALSE),"")</f>
        <v/>
      </c>
      <c r="I2999" s="63" t="str">
        <f t="shared" si="142"/>
        <v/>
      </c>
      <c r="J2999" s="96" t="str">
        <f>IFERROR(VLOOKUP(B2999,Listor!$N$6:$P$47,3,FALSE)*I2999,"")</f>
        <v/>
      </c>
      <c r="K2999" s="81"/>
      <c r="L2999" s="88" t="str">
        <f>IFERROR((VLOOKUP(B2999,Listor!$N$6:$P$47,3,FALSE)*Biologiska!K2999)+(VLOOKUP(B2999,Listor!$N$6:$Q$47,4,FALSE)),"")</f>
        <v/>
      </c>
      <c r="M2999" s="63" t="str">
        <f t="shared" si="143"/>
        <v/>
      </c>
      <c r="N2999" s="75"/>
      <c r="O2999" s="84" t="str">
        <f t="shared" si="144"/>
        <v/>
      </c>
      <c r="P2999" s="107"/>
      <c r="Q2999" s="87" t="s">
        <v>79</v>
      </c>
      <c r="R2999" s="87"/>
      <c r="S2999" s="87"/>
      <c r="T2999" s="87"/>
      <c r="U2999" s="87"/>
      <c r="V2999" s="86" t="s">
        <v>79</v>
      </c>
      <c r="W2999" s="75"/>
      <c r="X2999" s="102" t="s">
        <v>79</v>
      </c>
      <c r="Y2999" s="63" t="str">
        <f>IFERROR(IF(VLOOKUP(X2999,Listor!$T$6:$U$7,2,FALSE)&lt;O2999,TRUE),"")</f>
        <v/>
      </c>
      <c r="Z2999" s="87"/>
      <c r="AA2999" s="104"/>
    </row>
    <row r="3000" spans="2:27" x14ac:dyDescent="0.25">
      <c r="B3000" s="68" t="s">
        <v>68</v>
      </c>
      <c r="C3000" s="80" t="str">
        <f>IFERROR(VLOOKUP(B3000,Listor!$A$6:$B$62,2,FALSE),"")</f>
        <v/>
      </c>
      <c r="D3000" s="80" t="str">
        <f>IFERROR(VLOOKUP(B3000,Listor!$A$6:$C$62,3,FALSE),"")</f>
        <v/>
      </c>
      <c r="E3000" s="110" t="s">
        <v>79</v>
      </c>
      <c r="F3000" s="66"/>
      <c r="G3000" s="35" t="str">
        <f>IFERROR(VLOOKUP(B3000,Listor!$A$6:$G$62,7,FALSE),"")</f>
        <v/>
      </c>
      <c r="H3000" s="63" t="str">
        <f>IFERROR(VLOOKUP(B3000,Listor!$N$6:$O$47,2,FALSE),"")</f>
        <v/>
      </c>
      <c r="I3000" s="63" t="str">
        <f t="shared" si="142"/>
        <v/>
      </c>
      <c r="J3000" s="96" t="str">
        <f>IFERROR(VLOOKUP(B3000,Listor!$N$6:$P$47,3,FALSE)*I3000,"")</f>
        <v/>
      </c>
      <c r="K3000" s="81"/>
      <c r="L3000" s="88" t="str">
        <f>IFERROR((VLOOKUP(B3000,Listor!$N$6:$P$47,3,FALSE)*Biologiska!K3000)+(VLOOKUP(B3000,Listor!$N$6:$Q$47,4,FALSE)),"")</f>
        <v/>
      </c>
      <c r="M3000" s="63" t="str">
        <f t="shared" si="143"/>
        <v/>
      </c>
      <c r="N3000" s="75"/>
      <c r="O3000" s="84" t="str">
        <f t="shared" si="144"/>
        <v/>
      </c>
      <c r="P3000" s="107"/>
      <c r="Q3000" s="87" t="s">
        <v>79</v>
      </c>
      <c r="R3000" s="87"/>
      <c r="S3000" s="87"/>
      <c r="T3000" s="87"/>
      <c r="U3000" s="87"/>
      <c r="V3000" s="86" t="s">
        <v>79</v>
      </c>
      <c r="W3000" s="75"/>
      <c r="X3000" s="102" t="s">
        <v>79</v>
      </c>
      <c r="Y3000" s="63" t="str">
        <f>IFERROR(IF(VLOOKUP(X3000,Listor!$T$6:$U$7,2,FALSE)&lt;O3000,TRUE),"")</f>
        <v/>
      </c>
      <c r="Z3000" s="87"/>
      <c r="AA3000" s="104"/>
    </row>
    <row r="3001" spans="2:27" x14ac:dyDescent="0.25">
      <c r="B3001" s="68" t="s">
        <v>68</v>
      </c>
      <c r="C3001" s="80" t="str">
        <f>IFERROR(VLOOKUP(B3001,Listor!$A$6:$B$62,2,FALSE),"")</f>
        <v/>
      </c>
      <c r="D3001" s="80" t="str">
        <f>IFERROR(VLOOKUP(B3001,Listor!$A$6:$C$62,3,FALSE),"")</f>
        <v/>
      </c>
      <c r="E3001" s="110" t="s">
        <v>79</v>
      </c>
      <c r="F3001" s="66"/>
      <c r="G3001" s="35" t="str">
        <f>IFERROR(VLOOKUP(B3001,Listor!$A$6:$G$62,7,FALSE),"")</f>
        <v/>
      </c>
      <c r="H3001" s="63" t="str">
        <f>IFERROR(VLOOKUP(B3001,Listor!$N$6:$O$47,2,FALSE),"")</f>
        <v/>
      </c>
      <c r="I3001" s="63" t="str">
        <f t="shared" si="142"/>
        <v/>
      </c>
      <c r="J3001" s="96" t="str">
        <f>IFERROR(VLOOKUP(B3001,Listor!$N$6:$P$47,3,FALSE)*I3001,"")</f>
        <v/>
      </c>
      <c r="K3001" s="81"/>
      <c r="L3001" s="88" t="str">
        <f>IFERROR((VLOOKUP(B3001,Listor!$N$6:$P$47,3,FALSE)*Biologiska!K3001)+(VLOOKUP(B3001,Listor!$N$6:$Q$47,4,FALSE)),"")</f>
        <v/>
      </c>
      <c r="M3001" s="63" t="str">
        <f t="shared" si="143"/>
        <v/>
      </c>
      <c r="N3001" s="75"/>
      <c r="O3001" s="84" t="str">
        <f t="shared" si="144"/>
        <v/>
      </c>
      <c r="P3001" s="107"/>
      <c r="Q3001" s="87" t="s">
        <v>79</v>
      </c>
      <c r="R3001" s="87"/>
      <c r="S3001" s="87"/>
      <c r="T3001" s="87"/>
      <c r="U3001" s="87"/>
      <c r="V3001" s="86" t="s">
        <v>79</v>
      </c>
      <c r="W3001" s="75"/>
      <c r="X3001" s="102" t="s">
        <v>79</v>
      </c>
      <c r="Y3001" s="63" t="str">
        <f>IFERROR(IF(VLOOKUP(X3001,Listor!$T$6:$U$7,2,FALSE)&lt;O3001,TRUE),"")</f>
        <v/>
      </c>
      <c r="Z3001" s="87"/>
      <c r="AA3001" s="104"/>
    </row>
    <row r="3002" spans="2:27" x14ac:dyDescent="0.25">
      <c r="B3002" s="68" t="s">
        <v>68</v>
      </c>
      <c r="C3002" s="80" t="str">
        <f>IFERROR(VLOOKUP(B3002,Listor!$A$6:$B$62,2,FALSE),"")</f>
        <v/>
      </c>
      <c r="D3002" s="80" t="str">
        <f>IFERROR(VLOOKUP(B3002,Listor!$A$6:$C$62,3,FALSE),"")</f>
        <v/>
      </c>
      <c r="E3002" s="110" t="s">
        <v>79</v>
      </c>
      <c r="F3002" s="66"/>
      <c r="G3002" s="35" t="str">
        <f>IFERROR(VLOOKUP(B3002,Listor!$A$6:$G$62,7,FALSE),"")</f>
        <v/>
      </c>
      <c r="H3002" s="63" t="str">
        <f>IFERROR(VLOOKUP(B3002,Listor!$N$6:$O$47,2,FALSE),"")</f>
        <v/>
      </c>
      <c r="I3002" s="63" t="str">
        <f t="shared" si="142"/>
        <v/>
      </c>
      <c r="J3002" s="96" t="str">
        <f>IFERROR(VLOOKUP(B3002,Listor!$N$6:$P$47,3,FALSE)*I3002,"")</f>
        <v/>
      </c>
      <c r="K3002" s="81"/>
      <c r="L3002" s="88" t="str">
        <f>IFERROR((VLOOKUP(B3002,Listor!$N$6:$P$47,3,FALSE)*Biologiska!K3002)+(VLOOKUP(B3002,Listor!$N$6:$Q$47,4,FALSE)),"")</f>
        <v/>
      </c>
      <c r="M3002" s="63" t="str">
        <f t="shared" si="143"/>
        <v/>
      </c>
      <c r="N3002" s="75"/>
      <c r="O3002" s="84" t="str">
        <f t="shared" si="144"/>
        <v/>
      </c>
      <c r="P3002" s="107"/>
      <c r="Q3002" s="87" t="s">
        <v>79</v>
      </c>
      <c r="R3002" s="87"/>
      <c r="S3002" s="87"/>
      <c r="T3002" s="87"/>
      <c r="U3002" s="87"/>
      <c r="V3002" s="86" t="s">
        <v>79</v>
      </c>
      <c r="W3002" s="75"/>
      <c r="X3002" s="102" t="s">
        <v>79</v>
      </c>
      <c r="Y3002" s="63" t="str">
        <f>IFERROR(IF(VLOOKUP(X3002,Listor!$T$6:$U$7,2,FALSE)&lt;O3002,TRUE),"")</f>
        <v/>
      </c>
      <c r="Z3002" s="87"/>
      <c r="AA3002" s="104"/>
    </row>
    <row r="3003" spans="2:27" x14ac:dyDescent="0.25">
      <c r="B3003" s="68" t="s">
        <v>68</v>
      </c>
      <c r="C3003" s="80" t="str">
        <f>IFERROR(VLOOKUP(B3003,Listor!$A$6:$B$62,2,FALSE),"")</f>
        <v/>
      </c>
      <c r="D3003" s="80" t="str">
        <f>IFERROR(VLOOKUP(B3003,Listor!$A$6:$C$62,3,FALSE),"")</f>
        <v/>
      </c>
      <c r="E3003" s="110" t="s">
        <v>79</v>
      </c>
      <c r="F3003" s="66"/>
      <c r="G3003" s="35" t="str">
        <f>IFERROR(VLOOKUP(B3003,Listor!$A$6:$G$62,7,FALSE),"")</f>
        <v/>
      </c>
      <c r="H3003" s="63" t="str">
        <f>IFERROR(VLOOKUP(B3003,Listor!$N$6:$O$47,2,FALSE),"")</f>
        <v/>
      </c>
      <c r="I3003" s="63" t="str">
        <f t="shared" si="142"/>
        <v/>
      </c>
      <c r="J3003" s="96" t="str">
        <f>IFERROR(VLOOKUP(B3003,Listor!$N$6:$P$47,3,FALSE)*I3003,"")</f>
        <v/>
      </c>
      <c r="K3003" s="81"/>
      <c r="L3003" s="88" t="str">
        <f>IFERROR((VLOOKUP(B3003,Listor!$N$6:$P$47,3,FALSE)*Biologiska!K3003)+(VLOOKUP(B3003,Listor!$N$6:$Q$47,4,FALSE)),"")</f>
        <v/>
      </c>
      <c r="M3003" s="63" t="str">
        <f t="shared" si="143"/>
        <v/>
      </c>
      <c r="N3003" s="75"/>
      <c r="O3003" s="84" t="str">
        <f t="shared" si="144"/>
        <v/>
      </c>
      <c r="P3003" s="107"/>
      <c r="Q3003" s="87" t="s">
        <v>79</v>
      </c>
      <c r="R3003" s="87"/>
      <c r="S3003" s="87"/>
      <c r="T3003" s="87"/>
      <c r="U3003" s="87"/>
      <c r="V3003" s="86" t="s">
        <v>79</v>
      </c>
      <c r="W3003" s="75"/>
      <c r="X3003" s="102" t="s">
        <v>79</v>
      </c>
      <c r="Y3003" s="63" t="str">
        <f>IFERROR(IF(VLOOKUP(X3003,Listor!$T$6:$U$7,2,FALSE)&lt;O3003,TRUE),"")</f>
        <v/>
      </c>
      <c r="Z3003" s="87"/>
      <c r="AA3003" s="104"/>
    </row>
    <row r="3004" spans="2:27" x14ac:dyDescent="0.25">
      <c r="B3004" s="68" t="s">
        <v>68</v>
      </c>
      <c r="C3004" s="80" t="str">
        <f>IFERROR(VLOOKUP(B3004,Listor!$A$6:$B$62,2,FALSE),"")</f>
        <v/>
      </c>
      <c r="D3004" s="80" t="str">
        <f>IFERROR(VLOOKUP(B3004,Listor!$A$6:$C$62,3,FALSE),"")</f>
        <v/>
      </c>
      <c r="E3004" s="110" t="s">
        <v>79</v>
      </c>
      <c r="F3004" s="66"/>
      <c r="G3004" s="35" t="str">
        <f>IFERROR(VLOOKUP(B3004,Listor!$A$6:$G$62,7,FALSE),"")</f>
        <v/>
      </c>
      <c r="H3004" s="63" t="str">
        <f>IFERROR(VLOOKUP(B3004,Listor!$N$6:$O$47,2,FALSE),"")</f>
        <v/>
      </c>
      <c r="I3004" s="63" t="str">
        <f t="shared" si="142"/>
        <v/>
      </c>
      <c r="J3004" s="96" t="str">
        <f>IFERROR(VLOOKUP(B3004,Listor!$N$6:$P$47,3,FALSE)*I3004,"")</f>
        <v/>
      </c>
      <c r="K3004" s="81"/>
      <c r="L3004" s="88" t="str">
        <f>IFERROR((VLOOKUP(B3004,Listor!$N$6:$P$47,3,FALSE)*Biologiska!K3004)+(VLOOKUP(B3004,Listor!$N$6:$Q$47,4,FALSE)),"")</f>
        <v/>
      </c>
      <c r="M3004" s="63" t="str">
        <f t="shared" si="143"/>
        <v/>
      </c>
      <c r="N3004" s="75"/>
      <c r="O3004" s="84" t="str">
        <f t="shared" si="144"/>
        <v/>
      </c>
      <c r="P3004" s="107"/>
      <c r="Q3004" s="87" t="s">
        <v>79</v>
      </c>
      <c r="R3004" s="87"/>
      <c r="S3004" s="87"/>
      <c r="T3004" s="87"/>
      <c r="U3004" s="87"/>
      <c r="V3004" s="86" t="s">
        <v>79</v>
      </c>
      <c r="W3004" s="75"/>
      <c r="X3004" s="102" t="s">
        <v>79</v>
      </c>
      <c r="Y3004" s="63" t="str">
        <f>IFERROR(IF(VLOOKUP(X3004,Listor!$T$6:$U$7,2,FALSE)&lt;O3004,TRUE),"")</f>
        <v/>
      </c>
      <c r="Z3004" s="87"/>
      <c r="AA3004" s="104"/>
    </row>
    <row r="3005" spans="2:27" x14ac:dyDescent="0.25">
      <c r="B3005" s="68" t="s">
        <v>68</v>
      </c>
      <c r="C3005" s="80" t="str">
        <f>IFERROR(VLOOKUP(B3005,Listor!$A$6:$B$62,2,FALSE),"")</f>
        <v/>
      </c>
      <c r="D3005" s="80" t="str">
        <f>IFERROR(VLOOKUP(B3005,Listor!$A$6:$C$62,3,FALSE),"")</f>
        <v/>
      </c>
      <c r="E3005" s="110" t="s">
        <v>79</v>
      </c>
      <c r="F3005" s="66"/>
      <c r="G3005" s="35" t="str">
        <f>IFERROR(VLOOKUP(B3005,Listor!$A$6:$G$62,7,FALSE),"")</f>
        <v/>
      </c>
      <c r="H3005" s="63" t="str">
        <f>IFERROR(VLOOKUP(B3005,Listor!$N$6:$O$47,2,FALSE),"")</f>
        <v/>
      </c>
      <c r="I3005" s="63" t="str">
        <f t="shared" si="142"/>
        <v/>
      </c>
      <c r="J3005" s="96" t="str">
        <f>IFERROR(VLOOKUP(B3005,Listor!$N$6:$P$47,3,FALSE)*I3005,"")</f>
        <v/>
      </c>
      <c r="K3005" s="81"/>
      <c r="L3005" s="88" t="str">
        <f>IFERROR((VLOOKUP(B3005,Listor!$N$6:$P$47,3,FALSE)*Biologiska!K3005)+(VLOOKUP(B3005,Listor!$N$6:$Q$47,4,FALSE)),"")</f>
        <v/>
      </c>
      <c r="M3005" s="63" t="str">
        <f t="shared" si="143"/>
        <v/>
      </c>
      <c r="N3005" s="75"/>
      <c r="O3005" s="84" t="str">
        <f t="shared" si="144"/>
        <v/>
      </c>
      <c r="P3005" s="107"/>
      <c r="Q3005" s="87" t="s">
        <v>79</v>
      </c>
      <c r="R3005" s="87"/>
      <c r="S3005" s="87"/>
      <c r="T3005" s="87"/>
      <c r="U3005" s="87"/>
      <c r="V3005" s="86" t="s">
        <v>79</v>
      </c>
      <c r="W3005" s="75"/>
      <c r="X3005" s="102" t="s">
        <v>79</v>
      </c>
      <c r="Y3005" s="63" t="str">
        <f>IFERROR(IF(VLOOKUP(X3005,Listor!$T$6:$U$7,2,FALSE)&lt;O3005,TRUE),"")</f>
        <v/>
      </c>
      <c r="Z3005" s="87"/>
      <c r="AA3005" s="104"/>
    </row>
    <row r="3006" spans="2:27" x14ac:dyDescent="0.25">
      <c r="B3006" s="68" t="s">
        <v>68</v>
      </c>
      <c r="C3006" s="80" t="str">
        <f>IFERROR(VLOOKUP(B3006,Listor!$A$6:$B$62,2,FALSE),"")</f>
        <v/>
      </c>
      <c r="D3006" s="80" t="str">
        <f>IFERROR(VLOOKUP(B3006,Listor!$A$6:$C$62,3,FALSE),"")</f>
        <v/>
      </c>
      <c r="E3006" s="110" t="s">
        <v>79</v>
      </c>
      <c r="F3006" s="66"/>
      <c r="G3006" s="35" t="str">
        <f>IFERROR(VLOOKUP(B3006,Listor!$A$6:$G$62,7,FALSE),"")</f>
        <v/>
      </c>
      <c r="H3006" s="63" t="str">
        <f>IFERROR(VLOOKUP(B3006,Listor!$N$6:$O$47,2,FALSE),"")</f>
        <v/>
      </c>
      <c r="I3006" s="63" t="str">
        <f t="shared" si="142"/>
        <v/>
      </c>
      <c r="J3006" s="96" t="str">
        <f>IFERROR(VLOOKUP(B3006,Listor!$N$6:$P$47,3,FALSE)*I3006,"")</f>
        <v/>
      </c>
      <c r="K3006" s="81"/>
      <c r="L3006" s="88" t="str">
        <f>IFERROR((VLOOKUP(B3006,Listor!$N$6:$P$47,3,FALSE)*Biologiska!K3006)+(VLOOKUP(B3006,Listor!$N$6:$Q$47,4,FALSE)),"")</f>
        <v/>
      </c>
      <c r="M3006" s="63" t="str">
        <f t="shared" si="143"/>
        <v/>
      </c>
      <c r="N3006" s="75"/>
      <c r="O3006" s="84" t="str">
        <f t="shared" si="144"/>
        <v/>
      </c>
      <c r="P3006" s="107"/>
      <c r="Q3006" s="87" t="s">
        <v>79</v>
      </c>
      <c r="R3006" s="87"/>
      <c r="S3006" s="87"/>
      <c r="T3006" s="87"/>
      <c r="U3006" s="87"/>
      <c r="V3006" s="86" t="s">
        <v>79</v>
      </c>
      <c r="W3006" s="75"/>
      <c r="X3006" s="102" t="s">
        <v>79</v>
      </c>
      <c r="Y3006" s="63" t="str">
        <f>IFERROR(IF(VLOOKUP(X3006,Listor!$T$6:$U$7,2,FALSE)&lt;O3006,TRUE),"")</f>
        <v/>
      </c>
      <c r="Z3006" s="87"/>
      <c r="AA3006" s="104"/>
    </row>
    <row r="3007" spans="2:27" x14ac:dyDescent="0.25">
      <c r="B3007" s="68" t="s">
        <v>68</v>
      </c>
      <c r="C3007" s="80" t="str">
        <f>IFERROR(VLOOKUP(B3007,Listor!$A$6:$B$62,2,FALSE),"")</f>
        <v/>
      </c>
      <c r="D3007" s="80" t="str">
        <f>IFERROR(VLOOKUP(B3007,Listor!$A$6:$C$62,3,FALSE),"")</f>
        <v/>
      </c>
      <c r="E3007" s="110" t="s">
        <v>79</v>
      </c>
      <c r="F3007" s="66"/>
      <c r="G3007" s="35" t="str">
        <f>IFERROR(VLOOKUP(B3007,Listor!$A$6:$G$62,7,FALSE),"")</f>
        <v/>
      </c>
      <c r="H3007" s="63" t="str">
        <f>IFERROR(VLOOKUP(B3007,Listor!$N$6:$O$47,2,FALSE),"")</f>
        <v/>
      </c>
      <c r="I3007" s="63" t="str">
        <f t="shared" si="142"/>
        <v/>
      </c>
      <c r="J3007" s="96" t="str">
        <f>IFERROR(VLOOKUP(B3007,Listor!$N$6:$P$47,3,FALSE)*I3007,"")</f>
        <v/>
      </c>
      <c r="K3007" s="81"/>
      <c r="L3007" s="88" t="str">
        <f>IFERROR((VLOOKUP(B3007,Listor!$N$6:$P$47,3,FALSE)*Biologiska!K3007)+(VLOOKUP(B3007,Listor!$N$6:$Q$47,4,FALSE)),"")</f>
        <v/>
      </c>
      <c r="M3007" s="63" t="str">
        <f t="shared" si="143"/>
        <v/>
      </c>
      <c r="N3007" s="75"/>
      <c r="O3007" s="84" t="str">
        <f t="shared" si="144"/>
        <v/>
      </c>
      <c r="P3007" s="107"/>
      <c r="Q3007" s="87" t="s">
        <v>79</v>
      </c>
      <c r="R3007" s="87"/>
      <c r="S3007" s="87"/>
      <c r="T3007" s="87"/>
      <c r="U3007" s="87"/>
      <c r="V3007" s="86" t="s">
        <v>79</v>
      </c>
      <c r="W3007" s="75"/>
      <c r="X3007" s="102" t="s">
        <v>79</v>
      </c>
      <c r="Y3007" s="63" t="str">
        <f>IFERROR(IF(VLOOKUP(X3007,Listor!$T$6:$U$7,2,FALSE)&lt;O3007,TRUE),"")</f>
        <v/>
      </c>
      <c r="Z3007" s="87"/>
      <c r="AA3007" s="104"/>
    </row>
    <row r="3008" spans="2:27" x14ac:dyDescent="0.25">
      <c r="B3008" s="68" t="s">
        <v>68</v>
      </c>
      <c r="C3008" s="80" t="str">
        <f>IFERROR(VLOOKUP(B3008,Listor!$A$6:$B$62,2,FALSE),"")</f>
        <v/>
      </c>
      <c r="D3008" s="80" t="str">
        <f>IFERROR(VLOOKUP(B3008,Listor!$A$6:$C$62,3,FALSE),"")</f>
        <v/>
      </c>
      <c r="E3008" s="110" t="s">
        <v>79</v>
      </c>
      <c r="F3008" s="66"/>
      <c r="G3008" s="35" t="str">
        <f>IFERROR(VLOOKUP(B3008,Listor!$A$6:$G$62,7,FALSE),"")</f>
        <v/>
      </c>
      <c r="H3008" s="63" t="str">
        <f>IFERROR(VLOOKUP(B3008,Listor!$N$6:$O$47,2,FALSE),"")</f>
        <v/>
      </c>
      <c r="I3008" s="63" t="str">
        <f t="shared" si="142"/>
        <v/>
      </c>
      <c r="J3008" s="96" t="str">
        <f>IFERROR(VLOOKUP(B3008,Listor!$N$6:$P$47,3,FALSE)*I3008,"")</f>
        <v/>
      </c>
      <c r="K3008" s="81"/>
      <c r="L3008" s="88" t="str">
        <f>IFERROR((VLOOKUP(B3008,Listor!$N$6:$P$47,3,FALSE)*Biologiska!K3008)+(VLOOKUP(B3008,Listor!$N$6:$Q$47,4,FALSE)),"")</f>
        <v/>
      </c>
      <c r="M3008" s="63" t="str">
        <f t="shared" si="143"/>
        <v/>
      </c>
      <c r="N3008" s="75"/>
      <c r="O3008" s="84" t="str">
        <f t="shared" si="144"/>
        <v/>
      </c>
      <c r="P3008" s="107"/>
      <c r="Q3008" s="87" t="s">
        <v>79</v>
      </c>
      <c r="R3008" s="87"/>
      <c r="S3008" s="87"/>
      <c r="T3008" s="87"/>
      <c r="U3008" s="87"/>
      <c r="V3008" s="86" t="s">
        <v>79</v>
      </c>
      <c r="W3008" s="75"/>
      <c r="X3008" s="102" t="s">
        <v>79</v>
      </c>
      <c r="Y3008" s="63" t="str">
        <f>IFERROR(IF(VLOOKUP(X3008,Listor!$T$6:$U$7,2,FALSE)&lt;O3008,TRUE),"")</f>
        <v/>
      </c>
      <c r="Z3008" s="87"/>
      <c r="AA3008" s="104"/>
    </row>
    <row r="3009" spans="2:27" x14ac:dyDescent="0.25">
      <c r="B3009" s="68" t="s">
        <v>68</v>
      </c>
      <c r="C3009" s="80" t="str">
        <f>IFERROR(VLOOKUP(B3009,Listor!$A$6:$B$62,2,FALSE),"")</f>
        <v/>
      </c>
      <c r="D3009" s="80" t="str">
        <f>IFERROR(VLOOKUP(B3009,Listor!$A$6:$C$62,3,FALSE),"")</f>
        <v/>
      </c>
      <c r="E3009" s="110" t="s">
        <v>79</v>
      </c>
      <c r="F3009" s="66"/>
      <c r="G3009" s="35" t="str">
        <f>IFERROR(VLOOKUP(B3009,Listor!$A$6:$G$62,7,FALSE),"")</f>
        <v/>
      </c>
      <c r="H3009" s="63" t="str">
        <f>IFERROR(VLOOKUP(B3009,Listor!$N$6:$O$47,2,FALSE),"")</f>
        <v/>
      </c>
      <c r="I3009" s="63" t="str">
        <f t="shared" si="142"/>
        <v/>
      </c>
      <c r="J3009" s="96" t="str">
        <f>IFERROR(VLOOKUP(B3009,Listor!$N$6:$P$47,3,FALSE)*I3009,"")</f>
        <v/>
      </c>
      <c r="K3009" s="81"/>
      <c r="L3009" s="88" t="str">
        <f>IFERROR((VLOOKUP(B3009,Listor!$N$6:$P$47,3,FALSE)*Biologiska!K3009)+(VLOOKUP(B3009,Listor!$N$6:$Q$47,4,FALSE)),"")</f>
        <v/>
      </c>
      <c r="M3009" s="63" t="str">
        <f t="shared" si="143"/>
        <v/>
      </c>
      <c r="N3009" s="75"/>
      <c r="O3009" s="84" t="str">
        <f t="shared" si="144"/>
        <v/>
      </c>
      <c r="P3009" s="107"/>
      <c r="Q3009" s="87" t="s">
        <v>79</v>
      </c>
      <c r="R3009" s="87"/>
      <c r="S3009" s="87"/>
      <c r="T3009" s="87"/>
      <c r="U3009" s="87"/>
      <c r="V3009" s="86" t="s">
        <v>79</v>
      </c>
      <c r="W3009" s="75"/>
      <c r="X3009" s="102" t="s">
        <v>79</v>
      </c>
      <c r="Y3009" s="63" t="str">
        <f>IFERROR(IF(VLOOKUP(X3009,Listor!$T$6:$U$7,2,FALSE)&lt;O3009,TRUE),"")</f>
        <v/>
      </c>
      <c r="Z3009" s="87"/>
      <c r="AA3009" s="104"/>
    </row>
    <row r="3010" spans="2:27" x14ac:dyDescent="0.25">
      <c r="B3010" s="68" t="s">
        <v>68</v>
      </c>
      <c r="C3010" s="80" t="str">
        <f>IFERROR(VLOOKUP(B3010,Listor!$A$6:$B$62,2,FALSE),"")</f>
        <v/>
      </c>
      <c r="D3010" s="80" t="str">
        <f>IFERROR(VLOOKUP(B3010,Listor!$A$6:$C$62,3,FALSE),"")</f>
        <v/>
      </c>
      <c r="E3010" s="110" t="s">
        <v>79</v>
      </c>
      <c r="F3010" s="66"/>
      <c r="G3010" s="35" t="str">
        <f>IFERROR(VLOOKUP(B3010,Listor!$A$6:$G$62,7,FALSE),"")</f>
        <v/>
      </c>
      <c r="H3010" s="63" t="str">
        <f>IFERROR(VLOOKUP(B3010,Listor!$N$6:$O$47,2,FALSE),"")</f>
        <v/>
      </c>
      <c r="I3010" s="63" t="str">
        <f t="shared" si="142"/>
        <v/>
      </c>
      <c r="J3010" s="96" t="str">
        <f>IFERROR(VLOOKUP(B3010,Listor!$N$6:$P$47,3,FALSE)*I3010,"")</f>
        <v/>
      </c>
      <c r="K3010" s="81"/>
      <c r="L3010" s="88" t="str">
        <f>IFERROR((VLOOKUP(B3010,Listor!$N$6:$P$47,3,FALSE)*Biologiska!K3010)+(VLOOKUP(B3010,Listor!$N$6:$Q$47,4,FALSE)),"")</f>
        <v/>
      </c>
      <c r="M3010" s="63" t="str">
        <f t="shared" si="143"/>
        <v/>
      </c>
      <c r="N3010" s="75"/>
      <c r="O3010" s="84" t="str">
        <f t="shared" si="144"/>
        <v/>
      </c>
      <c r="P3010" s="107"/>
      <c r="Q3010" s="87" t="s">
        <v>79</v>
      </c>
      <c r="R3010" s="87"/>
      <c r="S3010" s="87"/>
      <c r="T3010" s="87"/>
      <c r="U3010" s="87"/>
      <c r="V3010" s="86" t="s">
        <v>79</v>
      </c>
      <c r="W3010" s="75"/>
      <c r="X3010" s="102" t="s">
        <v>79</v>
      </c>
      <c r="Y3010" s="63" t="str">
        <f>IFERROR(IF(VLOOKUP(X3010,Listor!$T$6:$U$7,2,FALSE)&lt;O3010,TRUE),"")</f>
        <v/>
      </c>
      <c r="Z3010" s="87"/>
      <c r="AA3010" s="104"/>
    </row>
    <row r="3011" spans="2:27" x14ac:dyDescent="0.25">
      <c r="B3011" s="68" t="s">
        <v>68</v>
      </c>
      <c r="C3011" s="80" t="str">
        <f>IFERROR(VLOOKUP(B3011,Listor!$A$6:$B$62,2,FALSE),"")</f>
        <v/>
      </c>
      <c r="D3011" s="80" t="str">
        <f>IFERROR(VLOOKUP(B3011,Listor!$A$6:$C$62,3,FALSE),"")</f>
        <v/>
      </c>
      <c r="E3011" s="110" t="s">
        <v>79</v>
      </c>
      <c r="F3011" s="66"/>
      <c r="G3011" s="35" t="str">
        <f>IFERROR(VLOOKUP(B3011,Listor!$A$6:$G$62,7,FALSE),"")</f>
        <v/>
      </c>
      <c r="H3011" s="63" t="str">
        <f>IFERROR(VLOOKUP(B3011,Listor!$N$6:$O$47,2,FALSE),"")</f>
        <v/>
      </c>
      <c r="I3011" s="63" t="str">
        <f t="shared" si="142"/>
        <v/>
      </c>
      <c r="J3011" s="96" t="str">
        <f>IFERROR(VLOOKUP(B3011,Listor!$N$6:$P$47,3,FALSE)*I3011,"")</f>
        <v/>
      </c>
      <c r="K3011" s="81"/>
      <c r="L3011" s="88" t="str">
        <f>IFERROR((VLOOKUP(B3011,Listor!$N$6:$P$47,3,FALSE)*Biologiska!K3011)+(VLOOKUP(B3011,Listor!$N$6:$Q$47,4,FALSE)),"")</f>
        <v/>
      </c>
      <c r="M3011" s="63" t="str">
        <f t="shared" si="143"/>
        <v/>
      </c>
      <c r="N3011" s="75"/>
      <c r="O3011" s="84" t="str">
        <f t="shared" si="144"/>
        <v/>
      </c>
      <c r="P3011" s="107"/>
      <c r="Q3011" s="87" t="s">
        <v>79</v>
      </c>
      <c r="R3011" s="87"/>
      <c r="S3011" s="87"/>
      <c r="T3011" s="87"/>
      <c r="U3011" s="87"/>
      <c r="V3011" s="86" t="s">
        <v>79</v>
      </c>
      <c r="W3011" s="75"/>
      <c r="X3011" s="102" t="s">
        <v>79</v>
      </c>
      <c r="Y3011" s="63" t="str">
        <f>IFERROR(IF(VLOOKUP(X3011,Listor!$T$6:$U$7,2,FALSE)&lt;O3011,TRUE),"")</f>
        <v/>
      </c>
      <c r="Z3011" s="87"/>
      <c r="AA3011" s="104"/>
    </row>
    <row r="3012" spans="2:27" x14ac:dyDescent="0.25">
      <c r="B3012" s="68" t="s">
        <v>68</v>
      </c>
      <c r="C3012" s="80" t="str">
        <f>IFERROR(VLOOKUP(B3012,Listor!$A$6:$B$62,2,FALSE),"")</f>
        <v/>
      </c>
      <c r="D3012" s="80" t="str">
        <f>IFERROR(VLOOKUP(B3012,Listor!$A$6:$C$62,3,FALSE),"")</f>
        <v/>
      </c>
      <c r="E3012" s="110" t="s">
        <v>79</v>
      </c>
      <c r="F3012" s="66"/>
      <c r="G3012" s="35" t="str">
        <f>IFERROR(VLOOKUP(B3012,Listor!$A$6:$G$62,7,FALSE),"")</f>
        <v/>
      </c>
      <c r="H3012" s="63" t="str">
        <f>IFERROR(VLOOKUP(B3012,Listor!$N$6:$O$47,2,FALSE),"")</f>
        <v/>
      </c>
      <c r="I3012" s="63" t="str">
        <f t="shared" si="142"/>
        <v/>
      </c>
      <c r="J3012" s="96" t="str">
        <f>IFERROR(VLOOKUP(B3012,Listor!$N$6:$P$47,3,FALSE)*I3012,"")</f>
        <v/>
      </c>
      <c r="K3012" s="81"/>
      <c r="L3012" s="88" t="str">
        <f>IFERROR((VLOOKUP(B3012,Listor!$N$6:$P$47,3,FALSE)*Biologiska!K3012)+(VLOOKUP(B3012,Listor!$N$6:$Q$47,4,FALSE)),"")</f>
        <v/>
      </c>
      <c r="M3012" s="63" t="str">
        <f t="shared" si="143"/>
        <v/>
      </c>
      <c r="N3012" s="75"/>
      <c r="O3012" s="84" t="str">
        <f t="shared" si="144"/>
        <v/>
      </c>
      <c r="P3012" s="107"/>
      <c r="Q3012" s="87" t="s">
        <v>79</v>
      </c>
      <c r="R3012" s="87"/>
      <c r="S3012" s="87"/>
      <c r="T3012" s="87"/>
      <c r="U3012" s="87"/>
      <c r="V3012" s="86" t="s">
        <v>79</v>
      </c>
      <c r="W3012" s="75"/>
      <c r="X3012" s="102" t="s">
        <v>79</v>
      </c>
      <c r="Y3012" s="63" t="str">
        <f>IFERROR(IF(VLOOKUP(X3012,Listor!$T$6:$U$7,2,FALSE)&lt;O3012,TRUE),"")</f>
        <v/>
      </c>
      <c r="Z3012" s="87"/>
      <c r="AA3012" s="104"/>
    </row>
    <row r="3013" spans="2:27" x14ac:dyDescent="0.25">
      <c r="B3013" s="68" t="s">
        <v>68</v>
      </c>
      <c r="C3013" s="80" t="str">
        <f>IFERROR(VLOOKUP(B3013,Listor!$A$6:$B$62,2,FALSE),"")</f>
        <v/>
      </c>
      <c r="D3013" s="80" t="str">
        <f>IFERROR(VLOOKUP(B3013,Listor!$A$6:$C$62,3,FALSE),"")</f>
        <v/>
      </c>
      <c r="E3013" s="110" t="s">
        <v>79</v>
      </c>
      <c r="F3013" s="66"/>
      <c r="G3013" s="35" t="str">
        <f>IFERROR(VLOOKUP(B3013,Listor!$A$6:$G$62,7,FALSE),"")</f>
        <v/>
      </c>
      <c r="H3013" s="63" t="str">
        <f>IFERROR(VLOOKUP(B3013,Listor!$N$6:$O$47,2,FALSE),"")</f>
        <v/>
      </c>
      <c r="I3013" s="63" t="str">
        <f t="shared" si="142"/>
        <v/>
      </c>
      <c r="J3013" s="96" t="str">
        <f>IFERROR(VLOOKUP(B3013,Listor!$N$6:$P$47,3,FALSE)*I3013,"")</f>
        <v/>
      </c>
      <c r="K3013" s="81"/>
      <c r="L3013" s="88" t="str">
        <f>IFERROR((VLOOKUP(B3013,Listor!$N$6:$P$47,3,FALSE)*Biologiska!K3013)+(VLOOKUP(B3013,Listor!$N$6:$Q$47,4,FALSE)),"")</f>
        <v/>
      </c>
      <c r="M3013" s="63" t="str">
        <f t="shared" si="143"/>
        <v/>
      </c>
      <c r="N3013" s="75"/>
      <c r="O3013" s="84" t="str">
        <f t="shared" si="144"/>
        <v/>
      </c>
      <c r="P3013" s="107"/>
      <c r="Q3013" s="87" t="s">
        <v>79</v>
      </c>
      <c r="R3013" s="87"/>
      <c r="S3013" s="87"/>
      <c r="T3013" s="87"/>
      <c r="U3013" s="87"/>
      <c r="V3013" s="86" t="s">
        <v>79</v>
      </c>
      <c r="W3013" s="75"/>
      <c r="X3013" s="102" t="s">
        <v>79</v>
      </c>
      <c r="Y3013" s="63" t="str">
        <f>IFERROR(IF(VLOOKUP(X3013,Listor!$T$6:$U$7,2,FALSE)&lt;O3013,TRUE),"")</f>
        <v/>
      </c>
      <c r="Z3013" s="87"/>
      <c r="AA3013" s="104"/>
    </row>
    <row r="3014" spans="2:27" x14ac:dyDescent="0.25">
      <c r="B3014" s="68" t="s">
        <v>68</v>
      </c>
      <c r="C3014" s="80" t="str">
        <f>IFERROR(VLOOKUP(B3014,Listor!$A$6:$B$62,2,FALSE),"")</f>
        <v/>
      </c>
      <c r="D3014" s="80" t="str">
        <f>IFERROR(VLOOKUP(B3014,Listor!$A$6:$C$62,3,FALSE),"")</f>
        <v/>
      </c>
      <c r="E3014" s="110" t="s">
        <v>79</v>
      </c>
      <c r="F3014" s="66"/>
      <c r="G3014" s="35" t="str">
        <f>IFERROR(VLOOKUP(B3014,Listor!$A$6:$G$62,7,FALSE),"")</f>
        <v/>
      </c>
      <c r="H3014" s="63" t="str">
        <f>IFERROR(VLOOKUP(B3014,Listor!$N$6:$O$47,2,FALSE),"")</f>
        <v/>
      </c>
      <c r="I3014" s="63" t="str">
        <f t="shared" si="142"/>
        <v/>
      </c>
      <c r="J3014" s="96" t="str">
        <f>IFERROR(VLOOKUP(B3014,Listor!$N$6:$P$47,3,FALSE)*I3014,"")</f>
        <v/>
      </c>
      <c r="K3014" s="81"/>
      <c r="L3014" s="88" t="str">
        <f>IFERROR((VLOOKUP(B3014,Listor!$N$6:$P$47,3,FALSE)*Biologiska!K3014)+(VLOOKUP(B3014,Listor!$N$6:$Q$47,4,FALSE)),"")</f>
        <v/>
      </c>
      <c r="M3014" s="63" t="str">
        <f t="shared" si="143"/>
        <v/>
      </c>
      <c r="N3014" s="75"/>
      <c r="O3014" s="84" t="str">
        <f t="shared" si="144"/>
        <v/>
      </c>
      <c r="P3014" s="107"/>
      <c r="Q3014" s="87" t="s">
        <v>79</v>
      </c>
      <c r="R3014" s="87"/>
      <c r="S3014" s="87"/>
      <c r="T3014" s="87"/>
      <c r="U3014" s="87"/>
      <c r="V3014" s="86" t="s">
        <v>79</v>
      </c>
      <c r="W3014" s="75"/>
      <c r="X3014" s="102" t="s">
        <v>79</v>
      </c>
      <c r="Y3014" s="63" t="str">
        <f>IFERROR(IF(VLOOKUP(X3014,Listor!$T$6:$U$7,2,FALSE)&lt;O3014,TRUE),"")</f>
        <v/>
      </c>
      <c r="Z3014" s="87"/>
      <c r="AA3014" s="104"/>
    </row>
    <row r="3015" spans="2:27" x14ac:dyDescent="0.25">
      <c r="B3015" s="68" t="s">
        <v>68</v>
      </c>
      <c r="C3015" s="80" t="str">
        <f>IFERROR(VLOOKUP(B3015,Listor!$A$6:$B$62,2,FALSE),"")</f>
        <v/>
      </c>
      <c r="D3015" s="80" t="str">
        <f>IFERROR(VLOOKUP(B3015,Listor!$A$6:$C$62,3,FALSE),"")</f>
        <v/>
      </c>
      <c r="E3015" s="110" t="s">
        <v>79</v>
      </c>
      <c r="F3015" s="66"/>
      <c r="G3015" s="35" t="str">
        <f>IFERROR(VLOOKUP(B3015,Listor!$A$6:$G$62,7,FALSE),"")</f>
        <v/>
      </c>
      <c r="H3015" s="63" t="str">
        <f>IFERROR(VLOOKUP(B3015,Listor!$N$6:$O$47,2,FALSE),"")</f>
        <v/>
      </c>
      <c r="I3015" s="63" t="str">
        <f t="shared" si="142"/>
        <v/>
      </c>
      <c r="J3015" s="96" t="str">
        <f>IFERROR(VLOOKUP(B3015,Listor!$N$6:$P$47,3,FALSE)*I3015,"")</f>
        <v/>
      </c>
      <c r="K3015" s="81"/>
      <c r="L3015" s="88" t="str">
        <f>IFERROR((VLOOKUP(B3015,Listor!$N$6:$P$47,3,FALSE)*Biologiska!K3015)+(VLOOKUP(B3015,Listor!$N$6:$Q$47,4,FALSE)),"")</f>
        <v/>
      </c>
      <c r="M3015" s="63" t="str">
        <f t="shared" si="143"/>
        <v/>
      </c>
      <c r="N3015" s="75"/>
      <c r="O3015" s="84" t="str">
        <f t="shared" si="144"/>
        <v/>
      </c>
      <c r="P3015" s="107"/>
      <c r="Q3015" s="87" t="s">
        <v>79</v>
      </c>
      <c r="R3015" s="87"/>
      <c r="S3015" s="87"/>
      <c r="T3015" s="87"/>
      <c r="U3015" s="87"/>
      <c r="V3015" s="86" t="s">
        <v>79</v>
      </c>
      <c r="W3015" s="75"/>
      <c r="X3015" s="102" t="s">
        <v>79</v>
      </c>
      <c r="Y3015" s="63" t="str">
        <f>IFERROR(IF(VLOOKUP(X3015,Listor!$T$6:$U$7,2,FALSE)&lt;O3015,TRUE),"")</f>
        <v/>
      </c>
      <c r="Z3015" s="87"/>
      <c r="AA3015" s="104"/>
    </row>
    <row r="3016" spans="2:27" x14ac:dyDescent="0.25">
      <c r="B3016" s="68" t="s">
        <v>68</v>
      </c>
      <c r="C3016" s="80" t="str">
        <f>IFERROR(VLOOKUP(B3016,Listor!$A$6:$B$62,2,FALSE),"")</f>
        <v/>
      </c>
      <c r="D3016" s="80" t="str">
        <f>IFERROR(VLOOKUP(B3016,Listor!$A$6:$C$62,3,FALSE),"")</f>
        <v/>
      </c>
      <c r="E3016" s="110" t="s">
        <v>79</v>
      </c>
      <c r="F3016" s="66"/>
      <c r="G3016" s="35" t="str">
        <f>IFERROR(VLOOKUP(B3016,Listor!$A$6:$G$62,7,FALSE),"")</f>
        <v/>
      </c>
      <c r="H3016" s="63" t="str">
        <f>IFERROR(VLOOKUP(B3016,Listor!$N$6:$O$47,2,FALSE),"")</f>
        <v/>
      </c>
      <c r="I3016" s="63" t="str">
        <f t="shared" si="142"/>
        <v/>
      </c>
      <c r="J3016" s="96" t="str">
        <f>IFERROR(VLOOKUP(B3016,Listor!$N$6:$P$47,3,FALSE)*I3016,"")</f>
        <v/>
      </c>
      <c r="K3016" s="81"/>
      <c r="L3016" s="88" t="str">
        <f>IFERROR((VLOOKUP(B3016,Listor!$N$6:$P$47,3,FALSE)*Biologiska!K3016)+(VLOOKUP(B3016,Listor!$N$6:$Q$47,4,FALSE)),"")</f>
        <v/>
      </c>
      <c r="M3016" s="63" t="str">
        <f t="shared" si="143"/>
        <v/>
      </c>
      <c r="N3016" s="75"/>
      <c r="O3016" s="84" t="str">
        <f t="shared" si="144"/>
        <v/>
      </c>
      <c r="P3016" s="107"/>
      <c r="Q3016" s="87" t="s">
        <v>79</v>
      </c>
      <c r="R3016" s="87"/>
      <c r="S3016" s="87"/>
      <c r="T3016" s="87"/>
      <c r="U3016" s="87"/>
      <c r="V3016" s="86" t="s">
        <v>79</v>
      </c>
      <c r="W3016" s="75"/>
      <c r="X3016" s="102" t="s">
        <v>79</v>
      </c>
      <c r="Y3016" s="63" t="str">
        <f>IFERROR(IF(VLOOKUP(X3016,Listor!$T$6:$U$7,2,FALSE)&lt;O3016,TRUE),"")</f>
        <v/>
      </c>
      <c r="Z3016" s="87"/>
      <c r="AA3016" s="104"/>
    </row>
    <row r="3017" spans="2:27" x14ac:dyDescent="0.25">
      <c r="B3017" s="68" t="s">
        <v>68</v>
      </c>
      <c r="C3017" s="80" t="str">
        <f>IFERROR(VLOOKUP(B3017,Listor!$A$6:$B$62,2,FALSE),"")</f>
        <v/>
      </c>
      <c r="D3017" s="80" t="str">
        <f>IFERROR(VLOOKUP(B3017,Listor!$A$6:$C$62,3,FALSE),"")</f>
        <v/>
      </c>
      <c r="E3017" s="110" t="s">
        <v>79</v>
      </c>
      <c r="F3017" s="66"/>
      <c r="G3017" s="35" t="str">
        <f>IFERROR(VLOOKUP(B3017,Listor!$A$6:$G$62,7,FALSE),"")</f>
        <v/>
      </c>
      <c r="H3017" s="63" t="str">
        <f>IFERROR(VLOOKUP(B3017,Listor!$N$6:$O$47,2,FALSE),"")</f>
        <v/>
      </c>
      <c r="I3017" s="63" t="str">
        <f t="shared" si="142"/>
        <v/>
      </c>
      <c r="J3017" s="96" t="str">
        <f>IFERROR(VLOOKUP(B3017,Listor!$N$6:$P$47,3,FALSE)*I3017,"")</f>
        <v/>
      </c>
      <c r="K3017" s="81"/>
      <c r="L3017" s="88" t="str">
        <f>IFERROR((VLOOKUP(B3017,Listor!$N$6:$P$47,3,FALSE)*Biologiska!K3017)+(VLOOKUP(B3017,Listor!$N$6:$Q$47,4,FALSE)),"")</f>
        <v/>
      </c>
      <c r="M3017" s="63" t="str">
        <f t="shared" si="143"/>
        <v/>
      </c>
      <c r="N3017" s="75"/>
      <c r="O3017" s="84" t="str">
        <f t="shared" si="144"/>
        <v/>
      </c>
      <c r="P3017" s="107"/>
      <c r="Q3017" s="87" t="s">
        <v>79</v>
      </c>
      <c r="R3017" s="87"/>
      <c r="S3017" s="87"/>
      <c r="T3017" s="87"/>
      <c r="U3017" s="87"/>
      <c r="V3017" s="86" t="s">
        <v>79</v>
      </c>
      <c r="W3017" s="75"/>
      <c r="X3017" s="102" t="s">
        <v>79</v>
      </c>
      <c r="Y3017" s="63" t="str">
        <f>IFERROR(IF(VLOOKUP(X3017,Listor!$T$6:$U$7,2,FALSE)&lt;O3017,TRUE),"")</f>
        <v/>
      </c>
      <c r="Z3017" s="87"/>
      <c r="AA3017" s="104"/>
    </row>
    <row r="3018" spans="2:27" x14ac:dyDescent="0.25">
      <c r="B3018" s="68" t="s">
        <v>68</v>
      </c>
      <c r="C3018" s="80" t="str">
        <f>IFERROR(VLOOKUP(B3018,Listor!$A$6:$B$62,2,FALSE),"")</f>
        <v/>
      </c>
      <c r="D3018" s="80" t="str">
        <f>IFERROR(VLOOKUP(B3018,Listor!$A$6:$C$62,3,FALSE),"")</f>
        <v/>
      </c>
      <c r="E3018" s="110" t="s">
        <v>79</v>
      </c>
      <c r="F3018" s="66"/>
      <c r="G3018" s="35" t="str">
        <f>IFERROR(VLOOKUP(B3018,Listor!$A$6:$G$62,7,FALSE),"")</f>
        <v/>
      </c>
      <c r="H3018" s="63" t="str">
        <f>IFERROR(VLOOKUP(B3018,Listor!$N$6:$O$47,2,FALSE),"")</f>
        <v/>
      </c>
      <c r="I3018" s="63" t="str">
        <f t="shared" si="142"/>
        <v/>
      </c>
      <c r="J3018" s="96" t="str">
        <f>IFERROR(VLOOKUP(B3018,Listor!$N$6:$P$47,3,FALSE)*I3018,"")</f>
        <v/>
      </c>
      <c r="K3018" s="81"/>
      <c r="L3018" s="88" t="str">
        <f>IFERROR((VLOOKUP(B3018,Listor!$N$6:$P$47,3,FALSE)*Biologiska!K3018)+(VLOOKUP(B3018,Listor!$N$6:$Q$47,4,FALSE)),"")</f>
        <v/>
      </c>
      <c r="M3018" s="63" t="str">
        <f t="shared" si="143"/>
        <v/>
      </c>
      <c r="N3018" s="75"/>
      <c r="O3018" s="84" t="str">
        <f t="shared" si="144"/>
        <v/>
      </c>
      <c r="P3018" s="107"/>
      <c r="Q3018" s="87" t="s">
        <v>79</v>
      </c>
      <c r="R3018" s="87"/>
      <c r="S3018" s="87"/>
      <c r="T3018" s="87"/>
      <c r="U3018" s="87"/>
      <c r="V3018" s="86" t="s">
        <v>79</v>
      </c>
      <c r="W3018" s="75"/>
      <c r="X3018" s="102" t="s">
        <v>79</v>
      </c>
      <c r="Y3018" s="63" t="str">
        <f>IFERROR(IF(VLOOKUP(X3018,Listor!$T$6:$U$7,2,FALSE)&lt;O3018,TRUE),"")</f>
        <v/>
      </c>
      <c r="Z3018" s="87"/>
      <c r="AA3018" s="104"/>
    </row>
    <row r="3019" spans="2:27" x14ac:dyDescent="0.25">
      <c r="B3019" s="68" t="s">
        <v>68</v>
      </c>
      <c r="C3019" s="80" t="str">
        <f>IFERROR(VLOOKUP(B3019,Listor!$A$6:$B$62,2,FALSE),"")</f>
        <v/>
      </c>
      <c r="D3019" s="80" t="str">
        <f>IFERROR(VLOOKUP(B3019,Listor!$A$6:$C$62,3,FALSE),"")</f>
        <v/>
      </c>
      <c r="E3019" s="110" t="s">
        <v>79</v>
      </c>
      <c r="F3019" s="66"/>
      <c r="G3019" s="35" t="str">
        <f>IFERROR(VLOOKUP(B3019,Listor!$A$6:$G$62,7,FALSE),"")</f>
        <v/>
      </c>
      <c r="H3019" s="63" t="str">
        <f>IFERROR(VLOOKUP(B3019,Listor!$N$6:$O$47,2,FALSE),"")</f>
        <v/>
      </c>
      <c r="I3019" s="63" t="str">
        <f t="shared" si="142"/>
        <v/>
      </c>
      <c r="J3019" s="96" t="str">
        <f>IFERROR(VLOOKUP(B3019,Listor!$N$6:$P$47,3,FALSE)*I3019,"")</f>
        <v/>
      </c>
      <c r="K3019" s="81"/>
      <c r="L3019" s="88" t="str">
        <f>IFERROR((VLOOKUP(B3019,Listor!$N$6:$P$47,3,FALSE)*Biologiska!K3019)+(VLOOKUP(B3019,Listor!$N$6:$Q$47,4,FALSE)),"")</f>
        <v/>
      </c>
      <c r="M3019" s="63" t="str">
        <f t="shared" si="143"/>
        <v/>
      </c>
      <c r="N3019" s="75"/>
      <c r="O3019" s="84" t="str">
        <f t="shared" si="144"/>
        <v/>
      </c>
      <c r="P3019" s="107"/>
      <c r="Q3019" s="87" t="s">
        <v>79</v>
      </c>
      <c r="R3019" s="87"/>
      <c r="S3019" s="87"/>
      <c r="T3019" s="87"/>
      <c r="U3019" s="87"/>
      <c r="V3019" s="86" t="s">
        <v>79</v>
      </c>
      <c r="W3019" s="75"/>
      <c r="X3019" s="102" t="s">
        <v>79</v>
      </c>
      <c r="Y3019" s="63" t="str">
        <f>IFERROR(IF(VLOOKUP(X3019,Listor!$T$6:$U$7,2,FALSE)&lt;O3019,TRUE),"")</f>
        <v/>
      </c>
      <c r="Z3019" s="87"/>
      <c r="AA3019" s="104"/>
    </row>
    <row r="3020" spans="2:27" x14ac:dyDescent="0.25">
      <c r="B3020" s="68" t="s">
        <v>68</v>
      </c>
      <c r="C3020" s="80" t="str">
        <f>IFERROR(VLOOKUP(B3020,Listor!$A$6:$B$62,2,FALSE),"")</f>
        <v/>
      </c>
      <c r="D3020" s="80" t="str">
        <f>IFERROR(VLOOKUP(B3020,Listor!$A$6:$C$62,3,FALSE),"")</f>
        <v/>
      </c>
      <c r="E3020" s="110" t="s">
        <v>79</v>
      </c>
      <c r="F3020" s="66"/>
      <c r="G3020" s="35" t="str">
        <f>IFERROR(VLOOKUP(B3020,Listor!$A$6:$G$62,7,FALSE),"")</f>
        <v/>
      </c>
      <c r="H3020" s="63" t="str">
        <f>IFERROR(VLOOKUP(B3020,Listor!$N$6:$O$47,2,FALSE),"")</f>
        <v/>
      </c>
      <c r="I3020" s="63" t="str">
        <f t="shared" si="142"/>
        <v/>
      </c>
      <c r="J3020" s="96" t="str">
        <f>IFERROR(VLOOKUP(B3020,Listor!$N$6:$P$47,3,FALSE)*I3020,"")</f>
        <v/>
      </c>
      <c r="K3020" s="81"/>
      <c r="L3020" s="88" t="str">
        <f>IFERROR((VLOOKUP(B3020,Listor!$N$6:$P$47,3,FALSE)*Biologiska!K3020)+(VLOOKUP(B3020,Listor!$N$6:$Q$47,4,FALSE)),"")</f>
        <v/>
      </c>
      <c r="M3020" s="63" t="str">
        <f t="shared" si="143"/>
        <v/>
      </c>
      <c r="N3020" s="75"/>
      <c r="O3020" s="84" t="str">
        <f t="shared" si="144"/>
        <v/>
      </c>
      <c r="P3020" s="107"/>
      <c r="Q3020" s="87" t="s">
        <v>79</v>
      </c>
      <c r="R3020" s="87"/>
      <c r="S3020" s="87"/>
      <c r="T3020" s="87"/>
      <c r="U3020" s="87"/>
      <c r="V3020" s="86" t="s">
        <v>79</v>
      </c>
      <c r="W3020" s="75"/>
      <c r="X3020" s="102" t="s">
        <v>79</v>
      </c>
      <c r="Y3020" s="63" t="str">
        <f>IFERROR(IF(VLOOKUP(X3020,Listor!$T$6:$U$7,2,FALSE)&lt;O3020,TRUE),"")</f>
        <v/>
      </c>
      <c r="Z3020" s="87"/>
      <c r="AA3020" s="104"/>
    </row>
    <row r="3021" spans="2:27" x14ac:dyDescent="0.25">
      <c r="B3021" s="68" t="s">
        <v>68</v>
      </c>
      <c r="C3021" s="80" t="str">
        <f>IFERROR(VLOOKUP(B3021,Listor!$A$6:$B$62,2,FALSE),"")</f>
        <v/>
      </c>
      <c r="D3021" s="80" t="str">
        <f>IFERROR(VLOOKUP(B3021,Listor!$A$6:$C$62,3,FALSE),"")</f>
        <v/>
      </c>
      <c r="E3021" s="110" t="s">
        <v>79</v>
      </c>
      <c r="F3021" s="66"/>
      <c r="G3021" s="35" t="str">
        <f>IFERROR(VLOOKUP(B3021,Listor!$A$6:$G$62,7,FALSE),"")</f>
        <v/>
      </c>
      <c r="H3021" s="63" t="str">
        <f>IFERROR(VLOOKUP(B3021,Listor!$N$6:$O$47,2,FALSE),"")</f>
        <v/>
      </c>
      <c r="I3021" s="63" t="str">
        <f t="shared" si="142"/>
        <v/>
      </c>
      <c r="J3021" s="96" t="str">
        <f>IFERROR(VLOOKUP(B3021,Listor!$N$6:$P$47,3,FALSE)*I3021,"")</f>
        <v/>
      </c>
      <c r="K3021" s="81"/>
      <c r="L3021" s="88" t="str">
        <f>IFERROR((VLOOKUP(B3021,Listor!$N$6:$P$47,3,FALSE)*Biologiska!K3021)+(VLOOKUP(B3021,Listor!$N$6:$Q$47,4,FALSE)),"")</f>
        <v/>
      </c>
      <c r="M3021" s="63" t="str">
        <f t="shared" si="143"/>
        <v/>
      </c>
      <c r="N3021" s="75"/>
      <c r="O3021" s="84" t="str">
        <f t="shared" si="144"/>
        <v/>
      </c>
      <c r="P3021" s="107"/>
      <c r="Q3021" s="87" t="s">
        <v>79</v>
      </c>
      <c r="R3021" s="87"/>
      <c r="S3021" s="87"/>
      <c r="T3021" s="87"/>
      <c r="U3021" s="87"/>
      <c r="V3021" s="86" t="s">
        <v>79</v>
      </c>
      <c r="W3021" s="75"/>
      <c r="X3021" s="102" t="s">
        <v>79</v>
      </c>
      <c r="Y3021" s="63" t="str">
        <f>IFERROR(IF(VLOOKUP(X3021,Listor!$T$6:$U$7,2,FALSE)&lt;O3021,TRUE),"")</f>
        <v/>
      </c>
      <c r="Z3021" s="87"/>
      <c r="AA3021" s="104"/>
    </row>
    <row r="3022" spans="2:27" x14ac:dyDescent="0.25">
      <c r="B3022" s="68" t="s">
        <v>68</v>
      </c>
      <c r="C3022" s="80" t="str">
        <f>IFERROR(VLOOKUP(B3022,Listor!$A$6:$B$62,2,FALSE),"")</f>
        <v/>
      </c>
      <c r="D3022" s="80" t="str">
        <f>IFERROR(VLOOKUP(B3022,Listor!$A$6:$C$62,3,FALSE),"")</f>
        <v/>
      </c>
      <c r="E3022" s="110" t="s">
        <v>79</v>
      </c>
      <c r="F3022" s="66"/>
      <c r="G3022" s="35" t="str">
        <f>IFERROR(VLOOKUP(B3022,Listor!$A$6:$G$62,7,FALSE),"")</f>
        <v/>
      </c>
      <c r="H3022" s="63" t="str">
        <f>IFERROR(VLOOKUP(B3022,Listor!$N$6:$O$47,2,FALSE),"")</f>
        <v/>
      </c>
      <c r="I3022" s="63" t="str">
        <f t="shared" si="142"/>
        <v/>
      </c>
      <c r="J3022" s="96" t="str">
        <f>IFERROR(VLOOKUP(B3022,Listor!$N$6:$P$47,3,FALSE)*I3022,"")</f>
        <v/>
      </c>
      <c r="K3022" s="81"/>
      <c r="L3022" s="88" t="str">
        <f>IFERROR((VLOOKUP(B3022,Listor!$N$6:$P$47,3,FALSE)*Biologiska!K3022)+(VLOOKUP(B3022,Listor!$N$6:$Q$47,4,FALSE)),"")</f>
        <v/>
      </c>
      <c r="M3022" s="63" t="str">
        <f t="shared" si="143"/>
        <v/>
      </c>
      <c r="N3022" s="75"/>
      <c r="O3022" s="84" t="str">
        <f t="shared" si="144"/>
        <v/>
      </c>
      <c r="P3022" s="107"/>
      <c r="Q3022" s="87" t="s">
        <v>79</v>
      </c>
      <c r="R3022" s="87"/>
      <c r="S3022" s="87"/>
      <c r="T3022" s="87"/>
      <c r="U3022" s="87"/>
      <c r="V3022" s="86" t="s">
        <v>79</v>
      </c>
      <c r="W3022" s="75"/>
      <c r="X3022" s="102" t="s">
        <v>79</v>
      </c>
      <c r="Y3022" s="63" t="str">
        <f>IFERROR(IF(VLOOKUP(X3022,Listor!$T$6:$U$7,2,FALSE)&lt;O3022,TRUE),"")</f>
        <v/>
      </c>
      <c r="Z3022" s="87"/>
      <c r="AA3022" s="104"/>
    </row>
    <row r="3023" spans="2:27" x14ac:dyDescent="0.25">
      <c r="B3023" s="68" t="s">
        <v>68</v>
      </c>
      <c r="C3023" s="80" t="str">
        <f>IFERROR(VLOOKUP(B3023,Listor!$A$6:$B$62,2,FALSE),"")</f>
        <v/>
      </c>
      <c r="D3023" s="80" t="str">
        <f>IFERROR(VLOOKUP(B3023,Listor!$A$6:$C$62,3,FALSE),"")</f>
        <v/>
      </c>
      <c r="E3023" s="110" t="s">
        <v>79</v>
      </c>
      <c r="F3023" s="66"/>
      <c r="G3023" s="35" t="str">
        <f>IFERROR(VLOOKUP(B3023,Listor!$A$6:$G$62,7,FALSE),"")</f>
        <v/>
      </c>
      <c r="H3023" s="63" t="str">
        <f>IFERROR(VLOOKUP(B3023,Listor!$N$6:$O$47,2,FALSE),"")</f>
        <v/>
      </c>
      <c r="I3023" s="63" t="str">
        <f t="shared" si="142"/>
        <v/>
      </c>
      <c r="J3023" s="96" t="str">
        <f>IFERROR(VLOOKUP(B3023,Listor!$N$6:$P$47,3,FALSE)*I3023,"")</f>
        <v/>
      </c>
      <c r="K3023" s="81"/>
      <c r="L3023" s="88" t="str">
        <f>IFERROR((VLOOKUP(B3023,Listor!$N$6:$P$47,3,FALSE)*Biologiska!K3023)+(VLOOKUP(B3023,Listor!$N$6:$Q$47,4,FALSE)),"")</f>
        <v/>
      </c>
      <c r="M3023" s="63" t="str">
        <f t="shared" si="143"/>
        <v/>
      </c>
      <c r="N3023" s="75"/>
      <c r="O3023" s="84" t="str">
        <f t="shared" si="144"/>
        <v/>
      </c>
      <c r="P3023" s="107"/>
      <c r="Q3023" s="87" t="s">
        <v>79</v>
      </c>
      <c r="R3023" s="87"/>
      <c r="S3023" s="87"/>
      <c r="T3023" s="87"/>
      <c r="U3023" s="87"/>
      <c r="V3023" s="86" t="s">
        <v>79</v>
      </c>
      <c r="W3023" s="75"/>
      <c r="X3023" s="102" t="s">
        <v>79</v>
      </c>
      <c r="Y3023" s="63" t="str">
        <f>IFERROR(IF(VLOOKUP(X3023,Listor!$T$6:$U$7,2,FALSE)&lt;O3023,TRUE),"")</f>
        <v/>
      </c>
      <c r="Z3023" s="87"/>
      <c r="AA3023" s="104"/>
    </row>
    <row r="3024" spans="2:27" x14ac:dyDescent="0.25">
      <c r="B3024" s="68" t="s">
        <v>68</v>
      </c>
      <c r="C3024" s="80" t="str">
        <f>IFERROR(VLOOKUP(B3024,Listor!$A$6:$B$62,2,FALSE),"")</f>
        <v/>
      </c>
      <c r="D3024" s="80" t="str">
        <f>IFERROR(VLOOKUP(B3024,Listor!$A$6:$C$62,3,FALSE),"")</f>
        <v/>
      </c>
      <c r="E3024" s="110" t="s">
        <v>79</v>
      </c>
      <c r="F3024" s="66"/>
      <c r="G3024" s="35" t="str">
        <f>IFERROR(VLOOKUP(B3024,Listor!$A$6:$G$62,7,FALSE),"")</f>
        <v/>
      </c>
      <c r="H3024" s="63" t="str">
        <f>IFERROR(VLOOKUP(B3024,Listor!$N$6:$O$47,2,FALSE),"")</f>
        <v/>
      </c>
      <c r="I3024" s="63" t="str">
        <f t="shared" si="142"/>
        <v/>
      </c>
      <c r="J3024" s="96" t="str">
        <f>IFERROR(VLOOKUP(B3024,Listor!$N$6:$P$47,3,FALSE)*I3024,"")</f>
        <v/>
      </c>
      <c r="K3024" s="81"/>
      <c r="L3024" s="88" t="str">
        <f>IFERROR((VLOOKUP(B3024,Listor!$N$6:$P$47,3,FALSE)*Biologiska!K3024)+(VLOOKUP(B3024,Listor!$N$6:$Q$47,4,FALSE)),"")</f>
        <v/>
      </c>
      <c r="M3024" s="63" t="str">
        <f t="shared" si="143"/>
        <v/>
      </c>
      <c r="N3024" s="75"/>
      <c r="O3024" s="84" t="str">
        <f t="shared" si="144"/>
        <v/>
      </c>
      <c r="P3024" s="107"/>
      <c r="Q3024" s="87" t="s">
        <v>79</v>
      </c>
      <c r="R3024" s="87"/>
      <c r="S3024" s="87"/>
      <c r="T3024" s="87"/>
      <c r="U3024" s="87"/>
      <c r="V3024" s="86" t="s">
        <v>79</v>
      </c>
      <c r="W3024" s="75"/>
      <c r="X3024" s="102" t="s">
        <v>79</v>
      </c>
      <c r="Y3024" s="63" t="str">
        <f>IFERROR(IF(VLOOKUP(X3024,Listor!$T$6:$U$7,2,FALSE)&lt;O3024,TRUE),"")</f>
        <v/>
      </c>
      <c r="Z3024" s="87"/>
      <c r="AA3024" s="104"/>
    </row>
    <row r="3025" spans="2:27" x14ac:dyDescent="0.25">
      <c r="B3025" s="68" t="s">
        <v>68</v>
      </c>
      <c r="C3025" s="80" t="str">
        <f>IFERROR(VLOOKUP(B3025,Listor!$A$6:$B$62,2,FALSE),"")</f>
        <v/>
      </c>
      <c r="D3025" s="80" t="str">
        <f>IFERROR(VLOOKUP(B3025,Listor!$A$6:$C$62,3,FALSE),"")</f>
        <v/>
      </c>
      <c r="E3025" s="110" t="s">
        <v>79</v>
      </c>
      <c r="F3025" s="66"/>
      <c r="G3025" s="35" t="str">
        <f>IFERROR(VLOOKUP(B3025,Listor!$A$6:$G$62,7,FALSE),"")</f>
        <v/>
      </c>
      <c r="H3025" s="63" t="str">
        <f>IFERROR(VLOOKUP(B3025,Listor!$N$6:$O$47,2,FALSE),"")</f>
        <v/>
      </c>
      <c r="I3025" s="63" t="str">
        <f t="shared" si="142"/>
        <v/>
      </c>
      <c r="J3025" s="96" t="str">
        <f>IFERROR(VLOOKUP(B3025,Listor!$N$6:$P$47,3,FALSE)*I3025,"")</f>
        <v/>
      </c>
      <c r="K3025" s="81"/>
      <c r="L3025" s="88" t="str">
        <f>IFERROR((VLOOKUP(B3025,Listor!$N$6:$P$47,3,FALSE)*Biologiska!K3025)+(VLOOKUP(B3025,Listor!$N$6:$Q$47,4,FALSE)),"")</f>
        <v/>
      </c>
      <c r="M3025" s="63" t="str">
        <f t="shared" si="143"/>
        <v/>
      </c>
      <c r="N3025" s="75"/>
      <c r="O3025" s="84" t="str">
        <f t="shared" si="144"/>
        <v/>
      </c>
      <c r="P3025" s="107"/>
      <c r="Q3025" s="87" t="s">
        <v>79</v>
      </c>
      <c r="R3025" s="87"/>
      <c r="S3025" s="87"/>
      <c r="T3025" s="87"/>
      <c r="U3025" s="87"/>
      <c r="V3025" s="86" t="s">
        <v>79</v>
      </c>
      <c r="W3025" s="75"/>
      <c r="X3025" s="102" t="s">
        <v>79</v>
      </c>
      <c r="Y3025" s="63" t="str">
        <f>IFERROR(IF(VLOOKUP(X3025,Listor!$T$6:$U$7,2,FALSE)&lt;O3025,TRUE),"")</f>
        <v/>
      </c>
      <c r="Z3025" s="87"/>
      <c r="AA3025" s="104"/>
    </row>
    <row r="3026" spans="2:27" x14ac:dyDescent="0.25">
      <c r="B3026" s="68" t="s">
        <v>68</v>
      </c>
      <c r="C3026" s="80" t="str">
        <f>IFERROR(VLOOKUP(B3026,Listor!$A$6:$B$62,2,FALSE),"")</f>
        <v/>
      </c>
      <c r="D3026" s="80" t="str">
        <f>IFERROR(VLOOKUP(B3026,Listor!$A$6:$C$62,3,FALSE),"")</f>
        <v/>
      </c>
      <c r="E3026" s="110" t="s">
        <v>79</v>
      </c>
      <c r="F3026" s="66"/>
      <c r="G3026" s="35" t="str">
        <f>IFERROR(VLOOKUP(B3026,Listor!$A$6:$G$62,7,FALSE),"")</f>
        <v/>
      </c>
      <c r="H3026" s="63" t="str">
        <f>IFERROR(VLOOKUP(B3026,Listor!$N$6:$O$47,2,FALSE),"")</f>
        <v/>
      </c>
      <c r="I3026" s="63" t="str">
        <f t="shared" si="142"/>
        <v/>
      </c>
      <c r="J3026" s="96" t="str">
        <f>IFERROR(VLOOKUP(B3026,Listor!$N$6:$P$47,3,FALSE)*I3026,"")</f>
        <v/>
      </c>
      <c r="K3026" s="81"/>
      <c r="L3026" s="88" t="str">
        <f>IFERROR((VLOOKUP(B3026,Listor!$N$6:$P$47,3,FALSE)*Biologiska!K3026)+(VLOOKUP(B3026,Listor!$N$6:$Q$47,4,FALSE)),"")</f>
        <v/>
      </c>
      <c r="M3026" s="63" t="str">
        <f t="shared" si="143"/>
        <v/>
      </c>
      <c r="N3026" s="75"/>
      <c r="O3026" s="84" t="str">
        <f t="shared" si="144"/>
        <v/>
      </c>
      <c r="P3026" s="107"/>
      <c r="Q3026" s="87" t="s">
        <v>79</v>
      </c>
      <c r="R3026" s="87"/>
      <c r="S3026" s="87"/>
      <c r="T3026" s="87"/>
      <c r="U3026" s="87"/>
      <c r="V3026" s="86" t="s">
        <v>79</v>
      </c>
      <c r="W3026" s="75"/>
      <c r="X3026" s="102" t="s">
        <v>79</v>
      </c>
      <c r="Y3026" s="63" t="str">
        <f>IFERROR(IF(VLOOKUP(X3026,Listor!$T$6:$U$7,2,FALSE)&lt;O3026,TRUE),"")</f>
        <v/>
      </c>
      <c r="Z3026" s="87"/>
      <c r="AA3026" s="104"/>
    </row>
    <row r="3027" spans="2:27" x14ac:dyDescent="0.25">
      <c r="B3027" s="68" t="s">
        <v>68</v>
      </c>
      <c r="C3027" s="80" t="str">
        <f>IFERROR(VLOOKUP(B3027,Listor!$A$6:$B$62,2,FALSE),"")</f>
        <v/>
      </c>
      <c r="D3027" s="80" t="str">
        <f>IFERROR(VLOOKUP(B3027,Listor!$A$6:$C$62,3,FALSE),"")</f>
        <v/>
      </c>
      <c r="E3027" s="110" t="s">
        <v>79</v>
      </c>
      <c r="F3027" s="66"/>
      <c r="G3027" s="35" t="str">
        <f>IFERROR(VLOOKUP(B3027,Listor!$A$6:$G$62,7,FALSE),"")</f>
        <v/>
      </c>
      <c r="H3027" s="63" t="str">
        <f>IFERROR(VLOOKUP(B3027,Listor!$N$6:$O$47,2,FALSE),"")</f>
        <v/>
      </c>
      <c r="I3027" s="63" t="str">
        <f t="shared" si="142"/>
        <v/>
      </c>
      <c r="J3027" s="96" t="str">
        <f>IFERROR(VLOOKUP(B3027,Listor!$N$6:$P$47,3,FALSE)*I3027,"")</f>
        <v/>
      </c>
      <c r="K3027" s="81"/>
      <c r="L3027" s="88" t="str">
        <f>IFERROR((VLOOKUP(B3027,Listor!$N$6:$P$47,3,FALSE)*Biologiska!K3027)+(VLOOKUP(B3027,Listor!$N$6:$Q$47,4,FALSE)),"")</f>
        <v/>
      </c>
      <c r="M3027" s="63" t="str">
        <f t="shared" si="143"/>
        <v/>
      </c>
      <c r="N3027" s="75"/>
      <c r="O3027" s="84" t="str">
        <f t="shared" si="144"/>
        <v/>
      </c>
      <c r="P3027" s="107"/>
      <c r="Q3027" s="87" t="s">
        <v>79</v>
      </c>
      <c r="R3027" s="87"/>
      <c r="S3027" s="87"/>
      <c r="T3027" s="87"/>
      <c r="U3027" s="87"/>
      <c r="V3027" s="86" t="s">
        <v>79</v>
      </c>
      <c r="W3027" s="75"/>
      <c r="X3027" s="102" t="s">
        <v>79</v>
      </c>
      <c r="Y3027" s="63" t="str">
        <f>IFERROR(IF(VLOOKUP(X3027,Listor!$T$6:$U$7,2,FALSE)&lt;O3027,TRUE),"")</f>
        <v/>
      </c>
      <c r="Z3027" s="87"/>
      <c r="AA3027" s="104"/>
    </row>
    <row r="3028" spans="2:27" x14ac:dyDescent="0.25">
      <c r="B3028" s="68" t="s">
        <v>68</v>
      </c>
      <c r="C3028" s="80" t="str">
        <f>IFERROR(VLOOKUP(B3028,Listor!$A$6:$B$62,2,FALSE),"")</f>
        <v/>
      </c>
      <c r="D3028" s="80" t="str">
        <f>IFERROR(VLOOKUP(B3028,Listor!$A$6:$C$62,3,FALSE),"")</f>
        <v/>
      </c>
      <c r="E3028" s="110" t="s">
        <v>79</v>
      </c>
      <c r="F3028" s="66"/>
      <c r="G3028" s="35" t="str">
        <f>IFERROR(VLOOKUP(B3028,Listor!$A$6:$G$62,7,FALSE),"")</f>
        <v/>
      </c>
      <c r="H3028" s="63" t="str">
        <f>IFERROR(VLOOKUP(B3028,Listor!$N$6:$O$47,2,FALSE),"")</f>
        <v/>
      </c>
      <c r="I3028" s="63" t="str">
        <f t="shared" si="142"/>
        <v/>
      </c>
      <c r="J3028" s="96" t="str">
        <f>IFERROR(VLOOKUP(B3028,Listor!$N$6:$P$47,3,FALSE)*I3028,"")</f>
        <v/>
      </c>
      <c r="K3028" s="81"/>
      <c r="L3028" s="88" t="str">
        <f>IFERROR((VLOOKUP(B3028,Listor!$N$6:$P$47,3,FALSE)*Biologiska!K3028)+(VLOOKUP(B3028,Listor!$N$6:$Q$47,4,FALSE)),"")</f>
        <v/>
      </c>
      <c r="M3028" s="63" t="str">
        <f t="shared" si="143"/>
        <v/>
      </c>
      <c r="N3028" s="75"/>
      <c r="O3028" s="84" t="str">
        <f t="shared" si="144"/>
        <v/>
      </c>
      <c r="P3028" s="107"/>
      <c r="Q3028" s="87" t="s">
        <v>79</v>
      </c>
      <c r="R3028" s="87"/>
      <c r="S3028" s="87"/>
      <c r="T3028" s="87"/>
      <c r="U3028" s="87"/>
      <c r="V3028" s="86" t="s">
        <v>79</v>
      </c>
      <c r="W3028" s="75"/>
      <c r="X3028" s="102" t="s">
        <v>79</v>
      </c>
      <c r="Y3028" s="63" t="str">
        <f>IFERROR(IF(VLOOKUP(X3028,Listor!$T$6:$U$7,2,FALSE)&lt;O3028,TRUE),"")</f>
        <v/>
      </c>
      <c r="Z3028" s="87"/>
      <c r="AA3028" s="104"/>
    </row>
    <row r="3029" spans="2:27" x14ac:dyDescent="0.25">
      <c r="B3029" s="68" t="s">
        <v>68</v>
      </c>
      <c r="C3029" s="80" t="str">
        <f>IFERROR(VLOOKUP(B3029,Listor!$A$6:$B$62,2,FALSE),"")</f>
        <v/>
      </c>
      <c r="D3029" s="80" t="str">
        <f>IFERROR(VLOOKUP(B3029,Listor!$A$6:$C$62,3,FALSE),"")</f>
        <v/>
      </c>
      <c r="E3029" s="110" t="s">
        <v>79</v>
      </c>
      <c r="F3029" s="66"/>
      <c r="G3029" s="35" t="str">
        <f>IFERROR(VLOOKUP(B3029,Listor!$A$6:$G$62,7,FALSE),"")</f>
        <v/>
      </c>
      <c r="H3029" s="63" t="str">
        <f>IFERROR(VLOOKUP(B3029,Listor!$N$6:$O$47,2,FALSE),"")</f>
        <v/>
      </c>
      <c r="I3029" s="63" t="str">
        <f t="shared" si="142"/>
        <v/>
      </c>
      <c r="J3029" s="96" t="str">
        <f>IFERROR(VLOOKUP(B3029,Listor!$N$6:$P$47,3,FALSE)*I3029,"")</f>
        <v/>
      </c>
      <c r="K3029" s="81"/>
      <c r="L3029" s="88" t="str">
        <f>IFERROR((VLOOKUP(B3029,Listor!$N$6:$P$47,3,FALSE)*Biologiska!K3029)+(VLOOKUP(B3029,Listor!$N$6:$Q$47,4,FALSE)),"")</f>
        <v/>
      </c>
      <c r="M3029" s="63" t="str">
        <f t="shared" si="143"/>
        <v/>
      </c>
      <c r="N3029" s="75"/>
      <c r="O3029" s="84" t="str">
        <f t="shared" si="144"/>
        <v/>
      </c>
      <c r="P3029" s="107"/>
      <c r="Q3029" s="87" t="s">
        <v>79</v>
      </c>
      <c r="R3029" s="87"/>
      <c r="S3029" s="87"/>
      <c r="T3029" s="87"/>
      <c r="U3029" s="87"/>
      <c r="V3029" s="86" t="s">
        <v>79</v>
      </c>
      <c r="W3029" s="75"/>
      <c r="X3029" s="102" t="s">
        <v>79</v>
      </c>
      <c r="Y3029" s="63" t="str">
        <f>IFERROR(IF(VLOOKUP(X3029,Listor!$T$6:$U$7,2,FALSE)&lt;O3029,TRUE),"")</f>
        <v/>
      </c>
      <c r="Z3029" s="87"/>
      <c r="AA3029" s="104"/>
    </row>
    <row r="3030" spans="2:27" x14ac:dyDescent="0.25">
      <c r="B3030" s="68" t="s">
        <v>68</v>
      </c>
      <c r="C3030" s="80" t="str">
        <f>IFERROR(VLOOKUP(B3030,Listor!$A$6:$B$62,2,FALSE),"")</f>
        <v/>
      </c>
      <c r="D3030" s="80" t="str">
        <f>IFERROR(VLOOKUP(B3030,Listor!$A$6:$C$62,3,FALSE),"")</f>
        <v/>
      </c>
      <c r="E3030" s="110" t="s">
        <v>79</v>
      </c>
      <c r="F3030" s="66"/>
      <c r="G3030" s="35" t="str">
        <f>IFERROR(VLOOKUP(B3030,Listor!$A$6:$G$62,7,FALSE),"")</f>
        <v/>
      </c>
      <c r="H3030" s="63" t="str">
        <f>IFERROR(VLOOKUP(B3030,Listor!$N$6:$O$47,2,FALSE),"")</f>
        <v/>
      </c>
      <c r="I3030" s="63" t="str">
        <f t="shared" si="142"/>
        <v/>
      </c>
      <c r="J3030" s="96" t="str">
        <f>IFERROR(VLOOKUP(B3030,Listor!$N$6:$P$47,3,FALSE)*I3030,"")</f>
        <v/>
      </c>
      <c r="K3030" s="81"/>
      <c r="L3030" s="88" t="str">
        <f>IFERROR((VLOOKUP(B3030,Listor!$N$6:$P$47,3,FALSE)*Biologiska!K3030)+(VLOOKUP(B3030,Listor!$N$6:$Q$47,4,FALSE)),"")</f>
        <v/>
      </c>
      <c r="M3030" s="63" t="str">
        <f t="shared" si="143"/>
        <v/>
      </c>
      <c r="N3030" s="75"/>
      <c r="O3030" s="84" t="str">
        <f t="shared" si="144"/>
        <v/>
      </c>
      <c r="P3030" s="107"/>
      <c r="Q3030" s="87" t="s">
        <v>79</v>
      </c>
      <c r="R3030" s="87"/>
      <c r="S3030" s="87"/>
      <c r="T3030" s="87"/>
      <c r="U3030" s="87"/>
      <c r="V3030" s="86" t="s">
        <v>79</v>
      </c>
      <c r="W3030" s="75"/>
      <c r="X3030" s="102" t="s">
        <v>79</v>
      </c>
      <c r="Y3030" s="63" t="str">
        <f>IFERROR(IF(VLOOKUP(X3030,Listor!$T$6:$U$7,2,FALSE)&lt;O3030,TRUE),"")</f>
        <v/>
      </c>
      <c r="Z3030" s="87"/>
      <c r="AA3030" s="104"/>
    </row>
    <row r="3031" spans="2:27" x14ac:dyDescent="0.25">
      <c r="B3031" s="68" t="s">
        <v>68</v>
      </c>
      <c r="C3031" s="80" t="str">
        <f>IFERROR(VLOOKUP(B3031,Listor!$A$6:$B$62,2,FALSE),"")</f>
        <v/>
      </c>
      <c r="D3031" s="80" t="str">
        <f>IFERROR(VLOOKUP(B3031,Listor!$A$6:$C$62,3,FALSE),"")</f>
        <v/>
      </c>
      <c r="E3031" s="110" t="s">
        <v>79</v>
      </c>
      <c r="F3031" s="66"/>
      <c r="G3031" s="35" t="str">
        <f>IFERROR(VLOOKUP(B3031,Listor!$A$6:$G$62,7,FALSE),"")</f>
        <v/>
      </c>
      <c r="H3031" s="63" t="str">
        <f>IFERROR(VLOOKUP(B3031,Listor!$N$6:$O$47,2,FALSE),"")</f>
        <v/>
      </c>
      <c r="I3031" s="63" t="str">
        <f t="shared" si="142"/>
        <v/>
      </c>
      <c r="J3031" s="96" t="str">
        <f>IFERROR(VLOOKUP(B3031,Listor!$N$6:$P$47,3,FALSE)*I3031,"")</f>
        <v/>
      </c>
      <c r="K3031" s="81"/>
      <c r="L3031" s="88" t="str">
        <f>IFERROR((VLOOKUP(B3031,Listor!$N$6:$P$47,3,FALSE)*Biologiska!K3031)+(VLOOKUP(B3031,Listor!$N$6:$Q$47,4,FALSE)),"")</f>
        <v/>
      </c>
      <c r="M3031" s="63" t="str">
        <f t="shared" si="143"/>
        <v/>
      </c>
      <c r="N3031" s="75"/>
      <c r="O3031" s="84" t="str">
        <f t="shared" si="144"/>
        <v/>
      </c>
      <c r="P3031" s="107"/>
      <c r="Q3031" s="87" t="s">
        <v>79</v>
      </c>
      <c r="R3031" s="87"/>
      <c r="S3031" s="87"/>
      <c r="T3031" s="87"/>
      <c r="U3031" s="87"/>
      <c r="V3031" s="86" t="s">
        <v>79</v>
      </c>
      <c r="W3031" s="75"/>
      <c r="X3031" s="102" t="s">
        <v>79</v>
      </c>
      <c r="Y3031" s="63" t="str">
        <f>IFERROR(IF(VLOOKUP(X3031,Listor!$T$6:$U$7,2,FALSE)&lt;O3031,TRUE),"")</f>
        <v/>
      </c>
      <c r="Z3031" s="87"/>
      <c r="AA3031" s="104"/>
    </row>
    <row r="3032" spans="2:27" x14ac:dyDescent="0.25">
      <c r="B3032" s="68" t="s">
        <v>68</v>
      </c>
      <c r="C3032" s="80" t="str">
        <f>IFERROR(VLOOKUP(B3032,Listor!$A$6:$B$62,2,FALSE),"")</f>
        <v/>
      </c>
      <c r="D3032" s="80" t="str">
        <f>IFERROR(VLOOKUP(B3032,Listor!$A$6:$C$62,3,FALSE),"")</f>
        <v/>
      </c>
      <c r="E3032" s="110" t="s">
        <v>79</v>
      </c>
      <c r="F3032" s="66"/>
      <c r="G3032" s="35" t="str">
        <f>IFERROR(VLOOKUP(B3032,Listor!$A$6:$G$62,7,FALSE),"")</f>
        <v/>
      </c>
      <c r="H3032" s="63" t="str">
        <f>IFERROR(VLOOKUP(B3032,Listor!$N$6:$O$47,2,FALSE),"")</f>
        <v/>
      </c>
      <c r="I3032" s="63" t="str">
        <f t="shared" si="142"/>
        <v/>
      </c>
      <c r="J3032" s="96" t="str">
        <f>IFERROR(VLOOKUP(B3032,Listor!$N$6:$P$47,3,FALSE)*I3032,"")</f>
        <v/>
      </c>
      <c r="K3032" s="81"/>
      <c r="L3032" s="88" t="str">
        <f>IFERROR((VLOOKUP(B3032,Listor!$N$6:$P$47,3,FALSE)*Biologiska!K3032)+(VLOOKUP(B3032,Listor!$N$6:$Q$47,4,FALSE)),"")</f>
        <v/>
      </c>
      <c r="M3032" s="63" t="str">
        <f t="shared" si="143"/>
        <v/>
      </c>
      <c r="N3032" s="75"/>
      <c r="O3032" s="84" t="str">
        <f t="shared" si="144"/>
        <v/>
      </c>
      <c r="P3032" s="107"/>
      <c r="Q3032" s="87" t="s">
        <v>79</v>
      </c>
      <c r="R3032" s="87"/>
      <c r="S3032" s="87"/>
      <c r="T3032" s="87"/>
      <c r="U3032" s="87"/>
      <c r="V3032" s="86" t="s">
        <v>79</v>
      </c>
      <c r="W3032" s="75"/>
      <c r="X3032" s="102" t="s">
        <v>79</v>
      </c>
      <c r="Y3032" s="63" t="str">
        <f>IFERROR(IF(VLOOKUP(X3032,Listor!$T$6:$U$7,2,FALSE)&lt;O3032,TRUE),"")</f>
        <v/>
      </c>
      <c r="Z3032" s="87"/>
      <c r="AA3032" s="104"/>
    </row>
    <row r="3033" spans="2:27" x14ac:dyDescent="0.25">
      <c r="B3033" s="68" t="s">
        <v>68</v>
      </c>
      <c r="C3033" s="80" t="str">
        <f>IFERROR(VLOOKUP(B3033,Listor!$A$6:$B$62,2,FALSE),"")</f>
        <v/>
      </c>
      <c r="D3033" s="80" t="str">
        <f>IFERROR(VLOOKUP(B3033,Listor!$A$6:$C$62,3,FALSE),"")</f>
        <v/>
      </c>
      <c r="E3033" s="110" t="s">
        <v>79</v>
      </c>
      <c r="F3033" s="66"/>
      <c r="G3033" s="35" t="str">
        <f>IFERROR(VLOOKUP(B3033,Listor!$A$6:$G$62,7,FALSE),"")</f>
        <v/>
      </c>
      <c r="H3033" s="63" t="str">
        <f>IFERROR(VLOOKUP(B3033,Listor!$N$6:$O$47,2,FALSE),"")</f>
        <v/>
      </c>
      <c r="I3033" s="63" t="str">
        <f t="shared" si="142"/>
        <v/>
      </c>
      <c r="J3033" s="96" t="str">
        <f>IFERROR(VLOOKUP(B3033,Listor!$N$6:$P$47,3,FALSE)*I3033,"")</f>
        <v/>
      </c>
      <c r="K3033" s="81"/>
      <c r="L3033" s="88" t="str">
        <f>IFERROR((VLOOKUP(B3033,Listor!$N$6:$P$47,3,FALSE)*Biologiska!K3033)+(VLOOKUP(B3033,Listor!$N$6:$Q$47,4,FALSE)),"")</f>
        <v/>
      </c>
      <c r="M3033" s="63" t="str">
        <f t="shared" si="143"/>
        <v/>
      </c>
      <c r="N3033" s="75"/>
      <c r="O3033" s="84" t="str">
        <f t="shared" si="144"/>
        <v/>
      </c>
      <c r="P3033" s="107"/>
      <c r="Q3033" s="87" t="s">
        <v>79</v>
      </c>
      <c r="R3033" s="87"/>
      <c r="S3033" s="87"/>
      <c r="T3033" s="87"/>
      <c r="U3033" s="87"/>
      <c r="V3033" s="86" t="s">
        <v>79</v>
      </c>
      <c r="W3033" s="75"/>
      <c r="X3033" s="102" t="s">
        <v>79</v>
      </c>
      <c r="Y3033" s="63" t="str">
        <f>IFERROR(IF(VLOOKUP(X3033,Listor!$T$6:$U$7,2,FALSE)&lt;O3033,TRUE),"")</f>
        <v/>
      </c>
      <c r="Z3033" s="87"/>
      <c r="AA3033" s="104"/>
    </row>
    <row r="3034" spans="2:27" x14ac:dyDescent="0.25">
      <c r="B3034" s="68" t="s">
        <v>68</v>
      </c>
      <c r="C3034" s="80" t="str">
        <f>IFERROR(VLOOKUP(B3034,Listor!$A$6:$B$62,2,FALSE),"")</f>
        <v/>
      </c>
      <c r="D3034" s="80" t="str">
        <f>IFERROR(VLOOKUP(B3034,Listor!$A$6:$C$62,3,FALSE),"")</f>
        <v/>
      </c>
      <c r="E3034" s="110" t="s">
        <v>79</v>
      </c>
      <c r="F3034" s="66"/>
      <c r="G3034" s="35" t="str">
        <f>IFERROR(VLOOKUP(B3034,Listor!$A$6:$G$62,7,FALSE),"")</f>
        <v/>
      </c>
      <c r="H3034" s="63" t="str">
        <f>IFERROR(VLOOKUP(B3034,Listor!$N$6:$O$47,2,FALSE),"")</f>
        <v/>
      </c>
      <c r="I3034" s="63" t="str">
        <f t="shared" si="142"/>
        <v/>
      </c>
      <c r="J3034" s="96" t="str">
        <f>IFERROR(VLOOKUP(B3034,Listor!$N$6:$P$47,3,FALSE)*I3034,"")</f>
        <v/>
      </c>
      <c r="K3034" s="81"/>
      <c r="L3034" s="88" t="str">
        <f>IFERROR((VLOOKUP(B3034,Listor!$N$6:$P$47,3,FALSE)*Biologiska!K3034)+(VLOOKUP(B3034,Listor!$N$6:$Q$47,4,FALSE)),"")</f>
        <v/>
      </c>
      <c r="M3034" s="63" t="str">
        <f t="shared" si="143"/>
        <v/>
      </c>
      <c r="N3034" s="75"/>
      <c r="O3034" s="84" t="str">
        <f t="shared" si="144"/>
        <v/>
      </c>
      <c r="P3034" s="107"/>
      <c r="Q3034" s="87" t="s">
        <v>79</v>
      </c>
      <c r="R3034" s="87"/>
      <c r="S3034" s="87"/>
      <c r="T3034" s="87"/>
      <c r="U3034" s="87"/>
      <c r="V3034" s="86" t="s">
        <v>79</v>
      </c>
      <c r="W3034" s="75"/>
      <c r="X3034" s="102" t="s">
        <v>79</v>
      </c>
      <c r="Y3034" s="63" t="str">
        <f>IFERROR(IF(VLOOKUP(X3034,Listor!$T$6:$U$7,2,FALSE)&lt;O3034,TRUE),"")</f>
        <v/>
      </c>
      <c r="Z3034" s="87"/>
      <c r="AA3034" s="104"/>
    </row>
    <row r="3035" spans="2:27" x14ac:dyDescent="0.25">
      <c r="B3035" s="68" t="s">
        <v>68</v>
      </c>
      <c r="C3035" s="80" t="str">
        <f>IFERROR(VLOOKUP(B3035,Listor!$A$6:$B$62,2,FALSE),"")</f>
        <v/>
      </c>
      <c r="D3035" s="80" t="str">
        <f>IFERROR(VLOOKUP(B3035,Listor!$A$6:$C$62,3,FALSE),"")</f>
        <v/>
      </c>
      <c r="E3035" s="110" t="s">
        <v>79</v>
      </c>
      <c r="F3035" s="66"/>
      <c r="G3035" s="35" t="str">
        <f>IFERROR(VLOOKUP(B3035,Listor!$A$6:$G$62,7,FALSE),"")</f>
        <v/>
      </c>
      <c r="H3035" s="63" t="str">
        <f>IFERROR(VLOOKUP(B3035,Listor!$N$6:$O$47,2,FALSE),"")</f>
        <v/>
      </c>
      <c r="I3035" s="63" t="str">
        <f t="shared" si="142"/>
        <v/>
      </c>
      <c r="J3035" s="96" t="str">
        <f>IFERROR(VLOOKUP(B3035,Listor!$N$6:$P$47,3,FALSE)*I3035,"")</f>
        <v/>
      </c>
      <c r="K3035" s="81"/>
      <c r="L3035" s="88" t="str">
        <f>IFERROR((VLOOKUP(B3035,Listor!$N$6:$P$47,3,FALSE)*Biologiska!K3035)+(VLOOKUP(B3035,Listor!$N$6:$Q$47,4,FALSE)),"")</f>
        <v/>
      </c>
      <c r="M3035" s="63" t="str">
        <f t="shared" si="143"/>
        <v/>
      </c>
      <c r="N3035" s="75"/>
      <c r="O3035" s="84" t="str">
        <f t="shared" si="144"/>
        <v/>
      </c>
      <c r="P3035" s="107"/>
      <c r="Q3035" s="87" t="s">
        <v>79</v>
      </c>
      <c r="R3035" s="87"/>
      <c r="S3035" s="87"/>
      <c r="T3035" s="87"/>
      <c r="U3035" s="87"/>
      <c r="V3035" s="86" t="s">
        <v>79</v>
      </c>
      <c r="W3035" s="75"/>
      <c r="X3035" s="102" t="s">
        <v>79</v>
      </c>
      <c r="Y3035" s="63" t="str">
        <f>IFERROR(IF(VLOOKUP(X3035,Listor!$T$6:$U$7,2,FALSE)&lt;O3035,TRUE),"")</f>
        <v/>
      </c>
      <c r="Z3035" s="87"/>
      <c r="AA3035" s="104"/>
    </row>
    <row r="3036" spans="2:27" x14ac:dyDescent="0.25">
      <c r="B3036" s="68" t="s">
        <v>68</v>
      </c>
      <c r="C3036" s="80" t="str">
        <f>IFERROR(VLOOKUP(B3036,Listor!$A$6:$B$62,2,FALSE),"")</f>
        <v/>
      </c>
      <c r="D3036" s="80" t="str">
        <f>IFERROR(VLOOKUP(B3036,Listor!$A$6:$C$62,3,FALSE),"")</f>
        <v/>
      </c>
      <c r="E3036" s="110" t="s">
        <v>79</v>
      </c>
      <c r="F3036" s="66"/>
      <c r="G3036" s="35" t="str">
        <f>IFERROR(VLOOKUP(B3036,Listor!$A$6:$G$62,7,FALSE),"")</f>
        <v/>
      </c>
      <c r="H3036" s="63" t="str">
        <f>IFERROR(VLOOKUP(B3036,Listor!$N$6:$O$47,2,FALSE),"")</f>
        <v/>
      </c>
      <c r="I3036" s="63" t="str">
        <f t="shared" si="142"/>
        <v/>
      </c>
      <c r="J3036" s="96" t="str">
        <f>IFERROR(VLOOKUP(B3036,Listor!$N$6:$P$47,3,FALSE)*I3036,"")</f>
        <v/>
      </c>
      <c r="K3036" s="81"/>
      <c r="L3036" s="88" t="str">
        <f>IFERROR((VLOOKUP(B3036,Listor!$N$6:$P$47,3,FALSE)*Biologiska!K3036)+(VLOOKUP(B3036,Listor!$N$6:$Q$47,4,FALSE)),"")</f>
        <v/>
      </c>
      <c r="M3036" s="63" t="str">
        <f t="shared" si="143"/>
        <v/>
      </c>
      <c r="N3036" s="75"/>
      <c r="O3036" s="84" t="str">
        <f t="shared" si="144"/>
        <v/>
      </c>
      <c r="P3036" s="107"/>
      <c r="Q3036" s="87" t="s">
        <v>79</v>
      </c>
      <c r="R3036" s="87"/>
      <c r="S3036" s="87"/>
      <c r="T3036" s="87"/>
      <c r="U3036" s="87"/>
      <c r="V3036" s="86" t="s">
        <v>79</v>
      </c>
      <c r="W3036" s="75"/>
      <c r="X3036" s="102" t="s">
        <v>79</v>
      </c>
      <c r="Y3036" s="63" t="str">
        <f>IFERROR(IF(VLOOKUP(X3036,Listor!$T$6:$U$7,2,FALSE)&lt;O3036,TRUE),"")</f>
        <v/>
      </c>
      <c r="Z3036" s="87"/>
      <c r="AA3036" s="104"/>
    </row>
    <row r="3037" spans="2:27" x14ac:dyDescent="0.25">
      <c r="B3037" s="68" t="s">
        <v>68</v>
      </c>
      <c r="C3037" s="80" t="str">
        <f>IFERROR(VLOOKUP(B3037,Listor!$A$6:$B$62,2,FALSE),"")</f>
        <v/>
      </c>
      <c r="D3037" s="80" t="str">
        <f>IFERROR(VLOOKUP(B3037,Listor!$A$6:$C$62,3,FALSE),"")</f>
        <v/>
      </c>
      <c r="E3037" s="110" t="s">
        <v>79</v>
      </c>
      <c r="F3037" s="66"/>
      <c r="G3037" s="35" t="str">
        <f>IFERROR(VLOOKUP(B3037,Listor!$A$6:$G$62,7,FALSE),"")</f>
        <v/>
      </c>
      <c r="H3037" s="63" t="str">
        <f>IFERROR(VLOOKUP(B3037,Listor!$N$6:$O$47,2,FALSE),"")</f>
        <v/>
      </c>
      <c r="I3037" s="63" t="str">
        <f t="shared" si="142"/>
        <v/>
      </c>
      <c r="J3037" s="96" t="str">
        <f>IFERROR(VLOOKUP(B3037,Listor!$N$6:$P$47,3,FALSE)*I3037,"")</f>
        <v/>
      </c>
      <c r="K3037" s="81"/>
      <c r="L3037" s="88" t="str">
        <f>IFERROR((VLOOKUP(B3037,Listor!$N$6:$P$47,3,FALSE)*Biologiska!K3037)+(VLOOKUP(B3037,Listor!$N$6:$Q$47,4,FALSE)),"")</f>
        <v/>
      </c>
      <c r="M3037" s="63" t="str">
        <f t="shared" si="143"/>
        <v/>
      </c>
      <c r="N3037" s="75"/>
      <c r="O3037" s="84" t="str">
        <f t="shared" si="144"/>
        <v/>
      </c>
      <c r="P3037" s="107"/>
      <c r="Q3037" s="87" t="s">
        <v>79</v>
      </c>
      <c r="R3037" s="87"/>
      <c r="S3037" s="87"/>
      <c r="T3037" s="87"/>
      <c r="U3037" s="87"/>
      <c r="V3037" s="86" t="s">
        <v>79</v>
      </c>
      <c r="W3037" s="75"/>
      <c r="X3037" s="102" t="s">
        <v>79</v>
      </c>
      <c r="Y3037" s="63" t="str">
        <f>IFERROR(IF(VLOOKUP(X3037,Listor!$T$6:$U$7,2,FALSE)&lt;O3037,TRUE),"")</f>
        <v/>
      </c>
      <c r="Z3037" s="87"/>
      <c r="AA3037" s="104"/>
    </row>
    <row r="3038" spans="2:27" x14ac:dyDescent="0.25">
      <c r="B3038" s="68" t="s">
        <v>68</v>
      </c>
      <c r="C3038" s="80" t="str">
        <f>IFERROR(VLOOKUP(B3038,Listor!$A$6:$B$62,2,FALSE),"")</f>
        <v/>
      </c>
      <c r="D3038" s="80" t="str">
        <f>IFERROR(VLOOKUP(B3038,Listor!$A$6:$C$62,3,FALSE),"")</f>
        <v/>
      </c>
      <c r="E3038" s="110" t="s">
        <v>79</v>
      </c>
      <c r="F3038" s="66"/>
      <c r="G3038" s="35" t="str">
        <f>IFERROR(VLOOKUP(B3038,Listor!$A$6:$G$62,7,FALSE),"")</f>
        <v/>
      </c>
      <c r="H3038" s="63" t="str">
        <f>IFERROR(VLOOKUP(B3038,Listor!$N$6:$O$47,2,FALSE),"")</f>
        <v/>
      </c>
      <c r="I3038" s="63" t="str">
        <f t="shared" si="142"/>
        <v/>
      </c>
      <c r="J3038" s="96" t="str">
        <f>IFERROR(VLOOKUP(B3038,Listor!$N$6:$P$47,3,FALSE)*I3038,"")</f>
        <v/>
      </c>
      <c r="K3038" s="81"/>
      <c r="L3038" s="88" t="str">
        <f>IFERROR((VLOOKUP(B3038,Listor!$N$6:$P$47,3,FALSE)*Biologiska!K3038)+(VLOOKUP(B3038,Listor!$N$6:$Q$47,4,FALSE)),"")</f>
        <v/>
      </c>
      <c r="M3038" s="63" t="str">
        <f t="shared" si="143"/>
        <v/>
      </c>
      <c r="N3038" s="75"/>
      <c r="O3038" s="84" t="str">
        <f t="shared" si="144"/>
        <v/>
      </c>
      <c r="P3038" s="107"/>
      <c r="Q3038" s="87" t="s">
        <v>79</v>
      </c>
      <c r="R3038" s="87"/>
      <c r="S3038" s="87"/>
      <c r="T3038" s="87"/>
      <c r="U3038" s="87"/>
      <c r="V3038" s="86" t="s">
        <v>79</v>
      </c>
      <c r="W3038" s="75"/>
      <c r="X3038" s="102" t="s">
        <v>79</v>
      </c>
      <c r="Y3038" s="63" t="str">
        <f>IFERROR(IF(VLOOKUP(X3038,Listor!$T$6:$U$7,2,FALSE)&lt;O3038,TRUE),"")</f>
        <v/>
      </c>
      <c r="Z3038" s="87"/>
      <c r="AA3038" s="104"/>
    </row>
    <row r="3039" spans="2:27" x14ac:dyDescent="0.25">
      <c r="B3039" s="68" t="s">
        <v>68</v>
      </c>
      <c r="C3039" s="80" t="str">
        <f>IFERROR(VLOOKUP(B3039,Listor!$A$6:$B$62,2,FALSE),"")</f>
        <v/>
      </c>
      <c r="D3039" s="80" t="str">
        <f>IFERROR(VLOOKUP(B3039,Listor!$A$6:$C$62,3,FALSE),"")</f>
        <v/>
      </c>
      <c r="E3039" s="110" t="s">
        <v>79</v>
      </c>
      <c r="F3039" s="66"/>
      <c r="G3039" s="35" t="str">
        <f>IFERROR(VLOOKUP(B3039,Listor!$A$6:$G$62,7,FALSE),"")</f>
        <v/>
      </c>
      <c r="H3039" s="63" t="str">
        <f>IFERROR(VLOOKUP(B3039,Listor!$N$6:$O$47,2,FALSE),"")</f>
        <v/>
      </c>
      <c r="I3039" s="63" t="str">
        <f t="shared" si="142"/>
        <v/>
      </c>
      <c r="J3039" s="96" t="str">
        <f>IFERROR(VLOOKUP(B3039,Listor!$N$6:$P$47,3,FALSE)*I3039,"")</f>
        <v/>
      </c>
      <c r="K3039" s="81"/>
      <c r="L3039" s="88" t="str">
        <f>IFERROR((VLOOKUP(B3039,Listor!$N$6:$P$47,3,FALSE)*Biologiska!K3039)+(VLOOKUP(B3039,Listor!$N$6:$Q$47,4,FALSE)),"")</f>
        <v/>
      </c>
      <c r="M3039" s="63" t="str">
        <f t="shared" si="143"/>
        <v/>
      </c>
      <c r="N3039" s="75"/>
      <c r="O3039" s="84" t="str">
        <f t="shared" si="144"/>
        <v/>
      </c>
      <c r="P3039" s="107"/>
      <c r="Q3039" s="87" t="s">
        <v>79</v>
      </c>
      <c r="R3039" s="87"/>
      <c r="S3039" s="87"/>
      <c r="T3039" s="87"/>
      <c r="U3039" s="87"/>
      <c r="V3039" s="86" t="s">
        <v>79</v>
      </c>
      <c r="W3039" s="75"/>
      <c r="X3039" s="102" t="s">
        <v>79</v>
      </c>
      <c r="Y3039" s="63" t="str">
        <f>IFERROR(IF(VLOOKUP(X3039,Listor!$T$6:$U$7,2,FALSE)&lt;O3039,TRUE),"")</f>
        <v/>
      </c>
      <c r="Z3039" s="87"/>
      <c r="AA3039" s="104"/>
    </row>
    <row r="3040" spans="2:27" x14ac:dyDescent="0.25">
      <c r="B3040" s="68" t="s">
        <v>68</v>
      </c>
      <c r="C3040" s="80" t="str">
        <f>IFERROR(VLOOKUP(B3040,Listor!$A$6:$B$62,2,FALSE),"")</f>
        <v/>
      </c>
      <c r="D3040" s="80" t="str">
        <f>IFERROR(VLOOKUP(B3040,Listor!$A$6:$C$62,3,FALSE),"")</f>
        <v/>
      </c>
      <c r="E3040" s="110" t="s">
        <v>79</v>
      </c>
      <c r="F3040" s="66"/>
      <c r="G3040" s="35" t="str">
        <f>IFERROR(VLOOKUP(B3040,Listor!$A$6:$G$62,7,FALSE),"")</f>
        <v/>
      </c>
      <c r="H3040" s="63" t="str">
        <f>IFERROR(VLOOKUP(B3040,Listor!$N$6:$O$47,2,FALSE),"")</f>
        <v/>
      </c>
      <c r="I3040" s="63" t="str">
        <f t="shared" si="142"/>
        <v/>
      </c>
      <c r="J3040" s="96" t="str">
        <f>IFERROR(VLOOKUP(B3040,Listor!$N$6:$P$47,3,FALSE)*I3040,"")</f>
        <v/>
      </c>
      <c r="K3040" s="81"/>
      <c r="L3040" s="88" t="str">
        <f>IFERROR((VLOOKUP(B3040,Listor!$N$6:$P$47,3,FALSE)*Biologiska!K3040)+(VLOOKUP(B3040,Listor!$N$6:$Q$47,4,FALSE)),"")</f>
        <v/>
      </c>
      <c r="M3040" s="63" t="str">
        <f t="shared" si="143"/>
        <v/>
      </c>
      <c r="N3040" s="75"/>
      <c r="O3040" s="84" t="str">
        <f t="shared" si="144"/>
        <v/>
      </c>
      <c r="P3040" s="107"/>
      <c r="Q3040" s="87" t="s">
        <v>79</v>
      </c>
      <c r="R3040" s="87"/>
      <c r="S3040" s="87"/>
      <c r="T3040" s="87"/>
      <c r="U3040" s="87"/>
      <c r="V3040" s="86" t="s">
        <v>79</v>
      </c>
      <c r="W3040" s="75"/>
      <c r="X3040" s="102" t="s">
        <v>79</v>
      </c>
      <c r="Y3040" s="63" t="str">
        <f>IFERROR(IF(VLOOKUP(X3040,Listor!$T$6:$U$7,2,FALSE)&lt;O3040,TRUE),"")</f>
        <v/>
      </c>
      <c r="Z3040" s="87"/>
      <c r="AA3040" s="104"/>
    </row>
    <row r="3041" spans="2:27" x14ac:dyDescent="0.25">
      <c r="B3041" s="68" t="s">
        <v>68</v>
      </c>
      <c r="C3041" s="80" t="str">
        <f>IFERROR(VLOOKUP(B3041,Listor!$A$6:$B$62,2,FALSE),"")</f>
        <v/>
      </c>
      <c r="D3041" s="80" t="str">
        <f>IFERROR(VLOOKUP(B3041,Listor!$A$6:$C$62,3,FALSE),"")</f>
        <v/>
      </c>
      <c r="E3041" s="110" t="s">
        <v>79</v>
      </c>
      <c r="F3041" s="66"/>
      <c r="G3041" s="35" t="str">
        <f>IFERROR(VLOOKUP(B3041,Listor!$A$6:$G$62,7,FALSE),"")</f>
        <v/>
      </c>
      <c r="H3041" s="63" t="str">
        <f>IFERROR(VLOOKUP(B3041,Listor!$N$6:$O$47,2,FALSE),"")</f>
        <v/>
      </c>
      <c r="I3041" s="63" t="str">
        <f t="shared" si="142"/>
        <v/>
      </c>
      <c r="J3041" s="96" t="str">
        <f>IFERROR(VLOOKUP(B3041,Listor!$N$6:$P$47,3,FALSE)*I3041,"")</f>
        <v/>
      </c>
      <c r="K3041" s="81"/>
      <c r="L3041" s="88" t="str">
        <f>IFERROR((VLOOKUP(B3041,Listor!$N$6:$P$47,3,FALSE)*Biologiska!K3041)+(VLOOKUP(B3041,Listor!$N$6:$Q$47,4,FALSE)),"")</f>
        <v/>
      </c>
      <c r="M3041" s="63" t="str">
        <f t="shared" si="143"/>
        <v/>
      </c>
      <c r="N3041" s="75"/>
      <c r="O3041" s="84" t="str">
        <f t="shared" si="144"/>
        <v/>
      </c>
      <c r="P3041" s="107"/>
      <c r="Q3041" s="87" t="s">
        <v>79</v>
      </c>
      <c r="R3041" s="87"/>
      <c r="S3041" s="87"/>
      <c r="T3041" s="87"/>
      <c r="U3041" s="87"/>
      <c r="V3041" s="86" t="s">
        <v>79</v>
      </c>
      <c r="W3041" s="75"/>
      <c r="X3041" s="102" t="s">
        <v>79</v>
      </c>
      <c r="Y3041" s="63" t="str">
        <f>IFERROR(IF(VLOOKUP(X3041,Listor!$T$6:$U$7,2,FALSE)&lt;O3041,TRUE),"")</f>
        <v/>
      </c>
      <c r="Z3041" s="87"/>
      <c r="AA3041" s="104"/>
    </row>
    <row r="3042" spans="2:27" x14ac:dyDescent="0.25">
      <c r="B3042" s="68" t="s">
        <v>68</v>
      </c>
      <c r="C3042" s="80" t="str">
        <f>IFERROR(VLOOKUP(B3042,Listor!$A$6:$B$62,2,FALSE),"")</f>
        <v/>
      </c>
      <c r="D3042" s="80" t="str">
        <f>IFERROR(VLOOKUP(B3042,Listor!$A$6:$C$62,3,FALSE),"")</f>
        <v/>
      </c>
      <c r="E3042" s="110" t="s">
        <v>79</v>
      </c>
      <c r="F3042" s="66"/>
      <c r="G3042" s="35" t="str">
        <f>IFERROR(VLOOKUP(B3042,Listor!$A$6:$G$62,7,FALSE),"")</f>
        <v/>
      </c>
      <c r="H3042" s="63" t="str">
        <f>IFERROR(VLOOKUP(B3042,Listor!$N$6:$O$47,2,FALSE),"")</f>
        <v/>
      </c>
      <c r="I3042" s="63" t="str">
        <f t="shared" si="142"/>
        <v/>
      </c>
      <c r="J3042" s="96" t="str">
        <f>IFERROR(VLOOKUP(B3042,Listor!$N$6:$P$47,3,FALSE)*I3042,"")</f>
        <v/>
      </c>
      <c r="K3042" s="81"/>
      <c r="L3042" s="88" t="str">
        <f>IFERROR((VLOOKUP(B3042,Listor!$N$6:$P$47,3,FALSE)*Biologiska!K3042)+(VLOOKUP(B3042,Listor!$N$6:$Q$47,4,FALSE)),"")</f>
        <v/>
      </c>
      <c r="M3042" s="63" t="str">
        <f t="shared" si="143"/>
        <v/>
      </c>
      <c r="N3042" s="75"/>
      <c r="O3042" s="84" t="str">
        <f t="shared" si="144"/>
        <v/>
      </c>
      <c r="P3042" s="107"/>
      <c r="Q3042" s="87" t="s">
        <v>79</v>
      </c>
      <c r="R3042" s="87"/>
      <c r="S3042" s="87"/>
      <c r="T3042" s="87"/>
      <c r="U3042" s="87"/>
      <c r="V3042" s="86" t="s">
        <v>79</v>
      </c>
      <c r="W3042" s="75"/>
      <c r="X3042" s="102" t="s">
        <v>79</v>
      </c>
      <c r="Y3042" s="63" t="str">
        <f>IFERROR(IF(VLOOKUP(X3042,Listor!$T$6:$U$7,2,FALSE)&lt;O3042,TRUE),"")</f>
        <v/>
      </c>
      <c r="Z3042" s="87"/>
      <c r="AA3042" s="104"/>
    </row>
    <row r="3043" spans="2:27" x14ac:dyDescent="0.25">
      <c r="B3043" s="68" t="s">
        <v>68</v>
      </c>
      <c r="C3043" s="80" t="str">
        <f>IFERROR(VLOOKUP(B3043,Listor!$A$6:$B$62,2,FALSE),"")</f>
        <v/>
      </c>
      <c r="D3043" s="80" t="str">
        <f>IFERROR(VLOOKUP(B3043,Listor!$A$6:$C$62,3,FALSE),"")</f>
        <v/>
      </c>
      <c r="E3043" s="110" t="s">
        <v>79</v>
      </c>
      <c r="F3043" s="66"/>
      <c r="G3043" s="35" t="str">
        <f>IFERROR(VLOOKUP(B3043,Listor!$A$6:$G$62,7,FALSE),"")</f>
        <v/>
      </c>
      <c r="H3043" s="63" t="str">
        <f>IFERROR(VLOOKUP(B3043,Listor!$N$6:$O$47,2,FALSE),"")</f>
        <v/>
      </c>
      <c r="I3043" s="63" t="str">
        <f t="shared" si="142"/>
        <v/>
      </c>
      <c r="J3043" s="96" t="str">
        <f>IFERROR(VLOOKUP(B3043,Listor!$N$6:$P$47,3,FALSE)*I3043,"")</f>
        <v/>
      </c>
      <c r="K3043" s="81"/>
      <c r="L3043" s="88" t="str">
        <f>IFERROR((VLOOKUP(B3043,Listor!$N$6:$P$47,3,FALSE)*Biologiska!K3043)+(VLOOKUP(B3043,Listor!$N$6:$Q$47,4,FALSE)),"")</f>
        <v/>
      </c>
      <c r="M3043" s="63" t="str">
        <f t="shared" si="143"/>
        <v/>
      </c>
      <c r="N3043" s="75"/>
      <c r="O3043" s="84" t="str">
        <f t="shared" si="144"/>
        <v/>
      </c>
      <c r="P3043" s="107"/>
      <c r="Q3043" s="87" t="s">
        <v>79</v>
      </c>
      <c r="R3043" s="87"/>
      <c r="S3043" s="87"/>
      <c r="T3043" s="87"/>
      <c r="U3043" s="87"/>
      <c r="V3043" s="86" t="s">
        <v>79</v>
      </c>
      <c r="W3043" s="75"/>
      <c r="X3043" s="102" t="s">
        <v>79</v>
      </c>
      <c r="Y3043" s="63" t="str">
        <f>IFERROR(IF(VLOOKUP(X3043,Listor!$T$6:$U$7,2,FALSE)&lt;O3043,TRUE),"")</f>
        <v/>
      </c>
      <c r="Z3043" s="87"/>
      <c r="AA3043" s="104"/>
    </row>
    <row r="3044" spans="2:27" x14ac:dyDescent="0.25">
      <c r="B3044" s="68" t="s">
        <v>68</v>
      </c>
      <c r="C3044" s="80" t="str">
        <f>IFERROR(VLOOKUP(B3044,Listor!$A$6:$B$62,2,FALSE),"")</f>
        <v/>
      </c>
      <c r="D3044" s="80" t="str">
        <f>IFERROR(VLOOKUP(B3044,Listor!$A$6:$C$62,3,FALSE),"")</f>
        <v/>
      </c>
      <c r="E3044" s="110" t="s">
        <v>79</v>
      </c>
      <c r="F3044" s="66"/>
      <c r="G3044" s="35" t="str">
        <f>IFERROR(VLOOKUP(B3044,Listor!$A$6:$G$62,7,FALSE),"")</f>
        <v/>
      </c>
      <c r="H3044" s="63" t="str">
        <f>IFERROR(VLOOKUP(B3044,Listor!$N$6:$O$47,2,FALSE),"")</f>
        <v/>
      </c>
      <c r="I3044" s="63" t="str">
        <f t="shared" si="142"/>
        <v/>
      </c>
      <c r="J3044" s="96" t="str">
        <f>IFERROR(VLOOKUP(B3044,Listor!$N$6:$P$47,3,FALSE)*I3044,"")</f>
        <v/>
      </c>
      <c r="K3044" s="81"/>
      <c r="L3044" s="88" t="str">
        <f>IFERROR((VLOOKUP(B3044,Listor!$N$6:$P$47,3,FALSE)*Biologiska!K3044)+(VLOOKUP(B3044,Listor!$N$6:$Q$47,4,FALSE)),"")</f>
        <v/>
      </c>
      <c r="M3044" s="63" t="str">
        <f t="shared" si="143"/>
        <v/>
      </c>
      <c r="N3044" s="75"/>
      <c r="O3044" s="84" t="str">
        <f t="shared" si="144"/>
        <v/>
      </c>
      <c r="P3044" s="107"/>
      <c r="Q3044" s="87" t="s">
        <v>79</v>
      </c>
      <c r="R3044" s="87"/>
      <c r="S3044" s="87"/>
      <c r="T3044" s="87"/>
      <c r="U3044" s="87"/>
      <c r="V3044" s="86" t="s">
        <v>79</v>
      </c>
      <c r="W3044" s="75"/>
      <c r="X3044" s="102" t="s">
        <v>79</v>
      </c>
      <c r="Y3044" s="63" t="str">
        <f>IFERROR(IF(VLOOKUP(X3044,Listor!$T$6:$U$7,2,FALSE)&lt;O3044,TRUE),"")</f>
        <v/>
      </c>
      <c r="Z3044" s="87"/>
      <c r="AA3044" s="104"/>
    </row>
    <row r="3045" spans="2:27" x14ac:dyDescent="0.25">
      <c r="B3045" s="68" t="s">
        <v>68</v>
      </c>
      <c r="C3045" s="80" t="str">
        <f>IFERROR(VLOOKUP(B3045,Listor!$A$6:$B$62,2,FALSE),"")</f>
        <v/>
      </c>
      <c r="D3045" s="80" t="str">
        <f>IFERROR(VLOOKUP(B3045,Listor!$A$6:$C$62,3,FALSE),"")</f>
        <v/>
      </c>
      <c r="E3045" s="110" t="s">
        <v>79</v>
      </c>
      <c r="F3045" s="66"/>
      <c r="G3045" s="35" t="str">
        <f>IFERROR(VLOOKUP(B3045,Listor!$A$6:$G$62,7,FALSE),"")</f>
        <v/>
      </c>
      <c r="H3045" s="63" t="str">
        <f>IFERROR(VLOOKUP(B3045,Listor!$N$6:$O$47,2,FALSE),"")</f>
        <v/>
      </c>
      <c r="I3045" s="63" t="str">
        <f t="shared" si="142"/>
        <v/>
      </c>
      <c r="J3045" s="96" t="str">
        <f>IFERROR(VLOOKUP(B3045,Listor!$N$6:$P$47,3,FALSE)*I3045,"")</f>
        <v/>
      </c>
      <c r="K3045" s="81"/>
      <c r="L3045" s="88" t="str">
        <f>IFERROR((VLOOKUP(B3045,Listor!$N$6:$P$47,3,FALSE)*Biologiska!K3045)+(VLOOKUP(B3045,Listor!$N$6:$Q$47,4,FALSE)),"")</f>
        <v/>
      </c>
      <c r="M3045" s="63" t="str">
        <f t="shared" si="143"/>
        <v/>
      </c>
      <c r="N3045" s="75"/>
      <c r="O3045" s="84" t="str">
        <f t="shared" si="144"/>
        <v/>
      </c>
      <c r="P3045" s="107"/>
      <c r="Q3045" s="87" t="s">
        <v>79</v>
      </c>
      <c r="R3045" s="87"/>
      <c r="S3045" s="87"/>
      <c r="T3045" s="87"/>
      <c r="U3045" s="87"/>
      <c r="V3045" s="86" t="s">
        <v>79</v>
      </c>
      <c r="W3045" s="75"/>
      <c r="X3045" s="102" t="s">
        <v>79</v>
      </c>
      <c r="Y3045" s="63" t="str">
        <f>IFERROR(IF(VLOOKUP(X3045,Listor!$T$6:$U$7,2,FALSE)&lt;O3045,TRUE),"")</f>
        <v/>
      </c>
      <c r="Z3045" s="87"/>
      <c r="AA3045" s="104"/>
    </row>
    <row r="3046" spans="2:27" x14ac:dyDescent="0.25">
      <c r="B3046" s="68" t="s">
        <v>68</v>
      </c>
      <c r="C3046" s="80" t="str">
        <f>IFERROR(VLOOKUP(B3046,Listor!$A$6:$B$62,2,FALSE),"")</f>
        <v/>
      </c>
      <c r="D3046" s="80" t="str">
        <f>IFERROR(VLOOKUP(B3046,Listor!$A$6:$C$62,3,FALSE),"")</f>
        <v/>
      </c>
      <c r="E3046" s="110" t="s">
        <v>79</v>
      </c>
      <c r="F3046" s="66"/>
      <c r="G3046" s="35" t="str">
        <f>IFERROR(VLOOKUP(B3046,Listor!$A$6:$G$62,7,FALSE),"")</f>
        <v/>
      </c>
      <c r="H3046" s="63" t="str">
        <f>IFERROR(VLOOKUP(B3046,Listor!$N$6:$O$47,2,FALSE),"")</f>
        <v/>
      </c>
      <c r="I3046" s="63" t="str">
        <f t="shared" si="142"/>
        <v/>
      </c>
      <c r="J3046" s="96" t="str">
        <f>IFERROR(VLOOKUP(B3046,Listor!$N$6:$P$47,3,FALSE)*I3046,"")</f>
        <v/>
      </c>
      <c r="K3046" s="81"/>
      <c r="L3046" s="88" t="str">
        <f>IFERROR((VLOOKUP(B3046,Listor!$N$6:$P$47,3,FALSE)*Biologiska!K3046)+(VLOOKUP(B3046,Listor!$N$6:$Q$47,4,FALSE)),"")</f>
        <v/>
      </c>
      <c r="M3046" s="63" t="str">
        <f t="shared" si="143"/>
        <v/>
      </c>
      <c r="N3046" s="75"/>
      <c r="O3046" s="84" t="str">
        <f t="shared" si="144"/>
        <v/>
      </c>
      <c r="P3046" s="107"/>
      <c r="Q3046" s="87" t="s">
        <v>79</v>
      </c>
      <c r="R3046" s="87"/>
      <c r="S3046" s="87"/>
      <c r="T3046" s="87"/>
      <c r="U3046" s="87"/>
      <c r="V3046" s="86" t="s">
        <v>79</v>
      </c>
      <c r="W3046" s="75"/>
      <c r="X3046" s="102" t="s">
        <v>79</v>
      </c>
      <c r="Y3046" s="63" t="str">
        <f>IFERROR(IF(VLOOKUP(X3046,Listor!$T$6:$U$7,2,FALSE)&lt;O3046,TRUE),"")</f>
        <v/>
      </c>
      <c r="Z3046" s="87"/>
      <c r="AA3046" s="104"/>
    </row>
    <row r="3047" spans="2:27" x14ac:dyDescent="0.25">
      <c r="B3047" s="68" t="s">
        <v>68</v>
      </c>
      <c r="C3047" s="80" t="str">
        <f>IFERROR(VLOOKUP(B3047,Listor!$A$6:$B$62,2,FALSE),"")</f>
        <v/>
      </c>
      <c r="D3047" s="80" t="str">
        <f>IFERROR(VLOOKUP(B3047,Listor!$A$6:$C$62,3,FALSE),"")</f>
        <v/>
      </c>
      <c r="E3047" s="110" t="s">
        <v>79</v>
      </c>
      <c r="F3047" s="66"/>
      <c r="G3047" s="35" t="str">
        <f>IFERROR(VLOOKUP(B3047,Listor!$A$6:$G$62,7,FALSE),"")</f>
        <v/>
      </c>
      <c r="H3047" s="63" t="str">
        <f>IFERROR(VLOOKUP(B3047,Listor!$N$6:$O$47,2,FALSE),"")</f>
        <v/>
      </c>
      <c r="I3047" s="63" t="str">
        <f t="shared" si="142"/>
        <v/>
      </c>
      <c r="J3047" s="96" t="str">
        <f>IFERROR(VLOOKUP(B3047,Listor!$N$6:$P$47,3,FALSE)*I3047,"")</f>
        <v/>
      </c>
      <c r="K3047" s="81"/>
      <c r="L3047" s="88" t="str">
        <f>IFERROR((VLOOKUP(B3047,Listor!$N$6:$P$47,3,FALSE)*Biologiska!K3047)+(VLOOKUP(B3047,Listor!$N$6:$Q$47,4,FALSE)),"")</f>
        <v/>
      </c>
      <c r="M3047" s="63" t="str">
        <f t="shared" si="143"/>
        <v/>
      </c>
      <c r="N3047" s="75"/>
      <c r="O3047" s="84" t="str">
        <f t="shared" si="144"/>
        <v/>
      </c>
      <c r="P3047" s="107"/>
      <c r="Q3047" s="87" t="s">
        <v>79</v>
      </c>
      <c r="R3047" s="87"/>
      <c r="S3047" s="87"/>
      <c r="T3047" s="87"/>
      <c r="U3047" s="87"/>
      <c r="V3047" s="86" t="s">
        <v>79</v>
      </c>
      <c r="W3047" s="75"/>
      <c r="X3047" s="102" t="s">
        <v>79</v>
      </c>
      <c r="Y3047" s="63" t="str">
        <f>IFERROR(IF(VLOOKUP(X3047,Listor!$T$6:$U$7,2,FALSE)&lt;O3047,TRUE),"")</f>
        <v/>
      </c>
      <c r="Z3047" s="87"/>
      <c r="AA3047" s="104"/>
    </row>
    <row r="3048" spans="2:27" x14ac:dyDescent="0.25">
      <c r="B3048" s="68" t="s">
        <v>68</v>
      </c>
      <c r="C3048" s="80" t="str">
        <f>IFERROR(VLOOKUP(B3048,Listor!$A$6:$B$62,2,FALSE),"")</f>
        <v/>
      </c>
      <c r="D3048" s="80" t="str">
        <f>IFERROR(VLOOKUP(B3048,Listor!$A$6:$C$62,3,FALSE),"")</f>
        <v/>
      </c>
      <c r="E3048" s="110" t="s">
        <v>79</v>
      </c>
      <c r="F3048" s="66"/>
      <c r="G3048" s="35" t="str">
        <f>IFERROR(VLOOKUP(B3048,Listor!$A$6:$G$62,7,FALSE),"")</f>
        <v/>
      </c>
      <c r="H3048" s="63" t="str">
        <f>IFERROR(VLOOKUP(B3048,Listor!$N$6:$O$47,2,FALSE),"")</f>
        <v/>
      </c>
      <c r="I3048" s="63" t="str">
        <f t="shared" si="142"/>
        <v/>
      </c>
      <c r="J3048" s="96" t="str">
        <f>IFERROR(VLOOKUP(B3048,Listor!$N$6:$P$47,3,FALSE)*I3048,"")</f>
        <v/>
      </c>
      <c r="K3048" s="81"/>
      <c r="L3048" s="88" t="str">
        <f>IFERROR((VLOOKUP(B3048,Listor!$N$6:$P$47,3,FALSE)*Biologiska!K3048)+(VLOOKUP(B3048,Listor!$N$6:$Q$47,4,FALSE)),"")</f>
        <v/>
      </c>
      <c r="M3048" s="63" t="str">
        <f t="shared" si="143"/>
        <v/>
      </c>
      <c r="N3048" s="75"/>
      <c r="O3048" s="84" t="str">
        <f t="shared" si="144"/>
        <v/>
      </c>
      <c r="P3048" s="107"/>
      <c r="Q3048" s="87" t="s">
        <v>79</v>
      </c>
      <c r="R3048" s="87"/>
      <c r="S3048" s="87"/>
      <c r="T3048" s="87"/>
      <c r="U3048" s="87"/>
      <c r="V3048" s="86" t="s">
        <v>79</v>
      </c>
      <c r="W3048" s="75"/>
      <c r="X3048" s="102" t="s">
        <v>79</v>
      </c>
      <c r="Y3048" s="63" t="str">
        <f>IFERROR(IF(VLOOKUP(X3048,Listor!$T$6:$U$7,2,FALSE)&lt;O3048,TRUE),"")</f>
        <v/>
      </c>
      <c r="Z3048" s="87"/>
      <c r="AA3048" s="104"/>
    </row>
    <row r="3049" spans="2:27" x14ac:dyDescent="0.25">
      <c r="B3049" s="68" t="s">
        <v>68</v>
      </c>
      <c r="C3049" s="80" t="str">
        <f>IFERROR(VLOOKUP(B3049,Listor!$A$6:$B$62,2,FALSE),"")</f>
        <v/>
      </c>
      <c r="D3049" s="80" t="str">
        <f>IFERROR(VLOOKUP(B3049,Listor!$A$6:$C$62,3,FALSE),"")</f>
        <v/>
      </c>
      <c r="E3049" s="110" t="s">
        <v>79</v>
      </c>
      <c r="F3049" s="66"/>
      <c r="G3049" s="35" t="str">
        <f>IFERROR(VLOOKUP(B3049,Listor!$A$6:$G$62,7,FALSE),"")</f>
        <v/>
      </c>
      <c r="H3049" s="63" t="str">
        <f>IFERROR(VLOOKUP(B3049,Listor!$N$6:$O$47,2,FALSE),"")</f>
        <v/>
      </c>
      <c r="I3049" s="63" t="str">
        <f t="shared" ref="I3049:I3112" si="145">IFERROR(F3049*H3049,"")</f>
        <v/>
      </c>
      <c r="J3049" s="96" t="str">
        <f>IFERROR(VLOOKUP(B3049,Listor!$N$6:$P$47,3,FALSE)*I3049,"")</f>
        <v/>
      </c>
      <c r="K3049" s="81"/>
      <c r="L3049" s="88" t="str">
        <f>IFERROR((VLOOKUP(B3049,Listor!$N$6:$P$47,3,FALSE)*Biologiska!K3049)+(VLOOKUP(B3049,Listor!$N$6:$Q$47,4,FALSE)),"")</f>
        <v/>
      </c>
      <c r="M3049" s="63" t="str">
        <f t="shared" ref="M3049:M3112" si="146">IFERROR(I3049*L3049,"")</f>
        <v/>
      </c>
      <c r="N3049" s="75"/>
      <c r="O3049" s="84" t="str">
        <f t="shared" ref="O3049:O3112" si="147">IF(ISBLANK(K3049),"",IFERROR(((83.8-K3049)/83.8)*100,""))</f>
        <v/>
      </c>
      <c r="P3049" s="107"/>
      <c r="Q3049" s="87" t="s">
        <v>79</v>
      </c>
      <c r="R3049" s="87"/>
      <c r="S3049" s="87"/>
      <c r="T3049" s="87"/>
      <c r="U3049" s="87"/>
      <c r="V3049" s="86" t="s">
        <v>79</v>
      </c>
      <c r="W3049" s="75"/>
      <c r="X3049" s="102" t="s">
        <v>79</v>
      </c>
      <c r="Y3049" s="63" t="str">
        <f>IFERROR(IF(VLOOKUP(X3049,Listor!$T$6:$U$7,2,FALSE)&lt;O3049,TRUE),"")</f>
        <v/>
      </c>
      <c r="Z3049" s="87"/>
      <c r="AA3049" s="104"/>
    </row>
    <row r="3050" spans="2:27" x14ac:dyDescent="0.25">
      <c r="B3050" s="68" t="s">
        <v>68</v>
      </c>
      <c r="C3050" s="80" t="str">
        <f>IFERROR(VLOOKUP(B3050,Listor!$A$6:$B$62,2,FALSE),"")</f>
        <v/>
      </c>
      <c r="D3050" s="80" t="str">
        <f>IFERROR(VLOOKUP(B3050,Listor!$A$6:$C$62,3,FALSE),"")</f>
        <v/>
      </c>
      <c r="E3050" s="110" t="s">
        <v>79</v>
      </c>
      <c r="F3050" s="66"/>
      <c r="G3050" s="35" t="str">
        <f>IFERROR(VLOOKUP(B3050,Listor!$A$6:$G$62,7,FALSE),"")</f>
        <v/>
      </c>
      <c r="H3050" s="63" t="str">
        <f>IFERROR(VLOOKUP(B3050,Listor!$N$6:$O$47,2,FALSE),"")</f>
        <v/>
      </c>
      <c r="I3050" s="63" t="str">
        <f t="shared" si="145"/>
        <v/>
      </c>
      <c r="J3050" s="96" t="str">
        <f>IFERROR(VLOOKUP(B3050,Listor!$N$6:$P$47,3,FALSE)*I3050,"")</f>
        <v/>
      </c>
      <c r="K3050" s="81"/>
      <c r="L3050" s="88" t="str">
        <f>IFERROR((VLOOKUP(B3050,Listor!$N$6:$P$47,3,FALSE)*Biologiska!K3050)+(VLOOKUP(B3050,Listor!$N$6:$Q$47,4,FALSE)),"")</f>
        <v/>
      </c>
      <c r="M3050" s="63" t="str">
        <f t="shared" si="146"/>
        <v/>
      </c>
      <c r="N3050" s="75"/>
      <c r="O3050" s="84" t="str">
        <f t="shared" si="147"/>
        <v/>
      </c>
      <c r="P3050" s="107"/>
      <c r="Q3050" s="87" t="s">
        <v>79</v>
      </c>
      <c r="R3050" s="87"/>
      <c r="S3050" s="87"/>
      <c r="T3050" s="87"/>
      <c r="U3050" s="87"/>
      <c r="V3050" s="86" t="s">
        <v>79</v>
      </c>
      <c r="W3050" s="75"/>
      <c r="X3050" s="102" t="s">
        <v>79</v>
      </c>
      <c r="Y3050" s="63" t="str">
        <f>IFERROR(IF(VLOOKUP(X3050,Listor!$T$6:$U$7,2,FALSE)&lt;O3050,TRUE),"")</f>
        <v/>
      </c>
      <c r="Z3050" s="87"/>
      <c r="AA3050" s="104"/>
    </row>
    <row r="3051" spans="2:27" x14ac:dyDescent="0.25">
      <c r="B3051" s="68" t="s">
        <v>68</v>
      </c>
      <c r="C3051" s="80" t="str">
        <f>IFERROR(VLOOKUP(B3051,Listor!$A$6:$B$62,2,FALSE),"")</f>
        <v/>
      </c>
      <c r="D3051" s="80" t="str">
        <f>IFERROR(VLOOKUP(B3051,Listor!$A$6:$C$62,3,FALSE),"")</f>
        <v/>
      </c>
      <c r="E3051" s="110" t="s">
        <v>79</v>
      </c>
      <c r="F3051" s="66"/>
      <c r="G3051" s="35" t="str">
        <f>IFERROR(VLOOKUP(B3051,Listor!$A$6:$G$62,7,FALSE),"")</f>
        <v/>
      </c>
      <c r="H3051" s="63" t="str">
        <f>IFERROR(VLOOKUP(B3051,Listor!$N$6:$O$47,2,FALSE),"")</f>
        <v/>
      </c>
      <c r="I3051" s="63" t="str">
        <f t="shared" si="145"/>
        <v/>
      </c>
      <c r="J3051" s="96" t="str">
        <f>IFERROR(VLOOKUP(B3051,Listor!$N$6:$P$47,3,FALSE)*I3051,"")</f>
        <v/>
      </c>
      <c r="K3051" s="81"/>
      <c r="L3051" s="88" t="str">
        <f>IFERROR((VLOOKUP(B3051,Listor!$N$6:$P$47,3,FALSE)*Biologiska!K3051)+(VLOOKUP(B3051,Listor!$N$6:$Q$47,4,FALSE)),"")</f>
        <v/>
      </c>
      <c r="M3051" s="63" t="str">
        <f t="shared" si="146"/>
        <v/>
      </c>
      <c r="N3051" s="75"/>
      <c r="O3051" s="84" t="str">
        <f t="shared" si="147"/>
        <v/>
      </c>
      <c r="P3051" s="107"/>
      <c r="Q3051" s="87" t="s">
        <v>79</v>
      </c>
      <c r="R3051" s="87"/>
      <c r="S3051" s="87"/>
      <c r="T3051" s="87"/>
      <c r="U3051" s="87"/>
      <c r="V3051" s="86" t="s">
        <v>79</v>
      </c>
      <c r="W3051" s="75"/>
      <c r="X3051" s="102" t="s">
        <v>79</v>
      </c>
      <c r="Y3051" s="63" t="str">
        <f>IFERROR(IF(VLOOKUP(X3051,Listor!$T$6:$U$7,2,FALSE)&lt;O3051,TRUE),"")</f>
        <v/>
      </c>
      <c r="Z3051" s="87"/>
      <c r="AA3051" s="104"/>
    </row>
    <row r="3052" spans="2:27" x14ac:dyDescent="0.25">
      <c r="B3052" s="68" t="s">
        <v>68</v>
      </c>
      <c r="C3052" s="80" t="str">
        <f>IFERROR(VLOOKUP(B3052,Listor!$A$6:$B$62,2,FALSE),"")</f>
        <v/>
      </c>
      <c r="D3052" s="80" t="str">
        <f>IFERROR(VLOOKUP(B3052,Listor!$A$6:$C$62,3,FALSE),"")</f>
        <v/>
      </c>
      <c r="E3052" s="110" t="s">
        <v>79</v>
      </c>
      <c r="F3052" s="66"/>
      <c r="G3052" s="35" t="str">
        <f>IFERROR(VLOOKUP(B3052,Listor!$A$6:$G$62,7,FALSE),"")</f>
        <v/>
      </c>
      <c r="H3052" s="63" t="str">
        <f>IFERROR(VLOOKUP(B3052,Listor!$N$6:$O$47,2,FALSE),"")</f>
        <v/>
      </c>
      <c r="I3052" s="63" t="str">
        <f t="shared" si="145"/>
        <v/>
      </c>
      <c r="J3052" s="96" t="str">
        <f>IFERROR(VLOOKUP(B3052,Listor!$N$6:$P$47,3,FALSE)*I3052,"")</f>
        <v/>
      </c>
      <c r="K3052" s="81"/>
      <c r="L3052" s="88" t="str">
        <f>IFERROR((VLOOKUP(B3052,Listor!$N$6:$P$47,3,FALSE)*Biologiska!K3052)+(VLOOKUP(B3052,Listor!$N$6:$Q$47,4,FALSE)),"")</f>
        <v/>
      </c>
      <c r="M3052" s="63" t="str">
        <f t="shared" si="146"/>
        <v/>
      </c>
      <c r="N3052" s="75"/>
      <c r="O3052" s="84" t="str">
        <f t="shared" si="147"/>
        <v/>
      </c>
      <c r="P3052" s="107"/>
      <c r="Q3052" s="87" t="s">
        <v>79</v>
      </c>
      <c r="R3052" s="87"/>
      <c r="S3052" s="87"/>
      <c r="T3052" s="87"/>
      <c r="U3052" s="87"/>
      <c r="V3052" s="86" t="s">
        <v>79</v>
      </c>
      <c r="W3052" s="75"/>
      <c r="X3052" s="102" t="s">
        <v>79</v>
      </c>
      <c r="Y3052" s="63" t="str">
        <f>IFERROR(IF(VLOOKUP(X3052,Listor!$T$6:$U$7,2,FALSE)&lt;O3052,TRUE),"")</f>
        <v/>
      </c>
      <c r="Z3052" s="87"/>
      <c r="AA3052" s="104"/>
    </row>
    <row r="3053" spans="2:27" x14ac:dyDescent="0.25">
      <c r="B3053" s="68" t="s">
        <v>68</v>
      </c>
      <c r="C3053" s="80" t="str">
        <f>IFERROR(VLOOKUP(B3053,Listor!$A$6:$B$62,2,FALSE),"")</f>
        <v/>
      </c>
      <c r="D3053" s="80" t="str">
        <f>IFERROR(VLOOKUP(B3053,Listor!$A$6:$C$62,3,FALSE),"")</f>
        <v/>
      </c>
      <c r="E3053" s="110" t="s">
        <v>79</v>
      </c>
      <c r="F3053" s="66"/>
      <c r="G3053" s="35" t="str">
        <f>IFERROR(VLOOKUP(B3053,Listor!$A$6:$G$62,7,FALSE),"")</f>
        <v/>
      </c>
      <c r="H3053" s="63" t="str">
        <f>IFERROR(VLOOKUP(B3053,Listor!$N$6:$O$47,2,FALSE),"")</f>
        <v/>
      </c>
      <c r="I3053" s="63" t="str">
        <f t="shared" si="145"/>
        <v/>
      </c>
      <c r="J3053" s="96" t="str">
        <f>IFERROR(VLOOKUP(B3053,Listor!$N$6:$P$47,3,FALSE)*I3053,"")</f>
        <v/>
      </c>
      <c r="K3053" s="81"/>
      <c r="L3053" s="88" t="str">
        <f>IFERROR((VLOOKUP(B3053,Listor!$N$6:$P$47,3,FALSE)*Biologiska!K3053)+(VLOOKUP(B3053,Listor!$N$6:$Q$47,4,FALSE)),"")</f>
        <v/>
      </c>
      <c r="M3053" s="63" t="str">
        <f t="shared" si="146"/>
        <v/>
      </c>
      <c r="N3053" s="75"/>
      <c r="O3053" s="84" t="str">
        <f t="shared" si="147"/>
        <v/>
      </c>
      <c r="P3053" s="107"/>
      <c r="Q3053" s="87" t="s">
        <v>79</v>
      </c>
      <c r="R3053" s="87"/>
      <c r="S3053" s="87"/>
      <c r="T3053" s="87"/>
      <c r="U3053" s="87"/>
      <c r="V3053" s="86" t="s">
        <v>79</v>
      </c>
      <c r="W3053" s="75"/>
      <c r="X3053" s="102" t="s">
        <v>79</v>
      </c>
      <c r="Y3053" s="63" t="str">
        <f>IFERROR(IF(VLOOKUP(X3053,Listor!$T$6:$U$7,2,FALSE)&lt;O3053,TRUE),"")</f>
        <v/>
      </c>
      <c r="Z3053" s="87"/>
      <c r="AA3053" s="104"/>
    </row>
    <row r="3054" spans="2:27" x14ac:dyDescent="0.25">
      <c r="B3054" s="68" t="s">
        <v>68</v>
      </c>
      <c r="C3054" s="80" t="str">
        <f>IFERROR(VLOOKUP(B3054,Listor!$A$6:$B$62,2,FALSE),"")</f>
        <v/>
      </c>
      <c r="D3054" s="80" t="str">
        <f>IFERROR(VLOOKUP(B3054,Listor!$A$6:$C$62,3,FALSE),"")</f>
        <v/>
      </c>
      <c r="E3054" s="110" t="s">
        <v>79</v>
      </c>
      <c r="F3054" s="66"/>
      <c r="G3054" s="35" t="str">
        <f>IFERROR(VLOOKUP(B3054,Listor!$A$6:$G$62,7,FALSE),"")</f>
        <v/>
      </c>
      <c r="H3054" s="63" t="str">
        <f>IFERROR(VLOOKUP(B3054,Listor!$N$6:$O$47,2,FALSE),"")</f>
        <v/>
      </c>
      <c r="I3054" s="63" t="str">
        <f t="shared" si="145"/>
        <v/>
      </c>
      <c r="J3054" s="96" t="str">
        <f>IFERROR(VLOOKUP(B3054,Listor!$N$6:$P$47,3,FALSE)*I3054,"")</f>
        <v/>
      </c>
      <c r="K3054" s="81"/>
      <c r="L3054" s="88" t="str">
        <f>IFERROR((VLOOKUP(B3054,Listor!$N$6:$P$47,3,FALSE)*Biologiska!K3054)+(VLOOKUP(B3054,Listor!$N$6:$Q$47,4,FALSE)),"")</f>
        <v/>
      </c>
      <c r="M3054" s="63" t="str">
        <f t="shared" si="146"/>
        <v/>
      </c>
      <c r="N3054" s="75"/>
      <c r="O3054" s="84" t="str">
        <f t="shared" si="147"/>
        <v/>
      </c>
      <c r="P3054" s="107"/>
      <c r="Q3054" s="87" t="s">
        <v>79</v>
      </c>
      <c r="R3054" s="87"/>
      <c r="S3054" s="87"/>
      <c r="T3054" s="87"/>
      <c r="U3054" s="87"/>
      <c r="V3054" s="86" t="s">
        <v>79</v>
      </c>
      <c r="W3054" s="75"/>
      <c r="X3054" s="102" t="s">
        <v>79</v>
      </c>
      <c r="Y3054" s="63" t="str">
        <f>IFERROR(IF(VLOOKUP(X3054,Listor!$T$6:$U$7,2,FALSE)&lt;O3054,TRUE),"")</f>
        <v/>
      </c>
      <c r="Z3054" s="87"/>
      <c r="AA3054" s="104"/>
    </row>
    <row r="3055" spans="2:27" x14ac:dyDescent="0.25">
      <c r="B3055" s="68" t="s">
        <v>68</v>
      </c>
      <c r="C3055" s="80" t="str">
        <f>IFERROR(VLOOKUP(B3055,Listor!$A$6:$B$62,2,FALSE),"")</f>
        <v/>
      </c>
      <c r="D3055" s="80" t="str">
        <f>IFERROR(VLOOKUP(B3055,Listor!$A$6:$C$62,3,FALSE),"")</f>
        <v/>
      </c>
      <c r="E3055" s="110" t="s">
        <v>79</v>
      </c>
      <c r="F3055" s="66"/>
      <c r="G3055" s="35" t="str">
        <f>IFERROR(VLOOKUP(B3055,Listor!$A$6:$G$62,7,FALSE),"")</f>
        <v/>
      </c>
      <c r="H3055" s="63" t="str">
        <f>IFERROR(VLOOKUP(B3055,Listor!$N$6:$O$47,2,FALSE),"")</f>
        <v/>
      </c>
      <c r="I3055" s="63" t="str">
        <f t="shared" si="145"/>
        <v/>
      </c>
      <c r="J3055" s="96" t="str">
        <f>IFERROR(VLOOKUP(B3055,Listor!$N$6:$P$47,3,FALSE)*I3055,"")</f>
        <v/>
      </c>
      <c r="K3055" s="81"/>
      <c r="L3055" s="88" t="str">
        <f>IFERROR((VLOOKUP(B3055,Listor!$N$6:$P$47,3,FALSE)*Biologiska!K3055)+(VLOOKUP(B3055,Listor!$N$6:$Q$47,4,FALSE)),"")</f>
        <v/>
      </c>
      <c r="M3055" s="63" t="str">
        <f t="shared" si="146"/>
        <v/>
      </c>
      <c r="N3055" s="75"/>
      <c r="O3055" s="84" t="str">
        <f t="shared" si="147"/>
        <v/>
      </c>
      <c r="P3055" s="107"/>
      <c r="Q3055" s="87" t="s">
        <v>79</v>
      </c>
      <c r="R3055" s="87"/>
      <c r="S3055" s="87"/>
      <c r="T3055" s="87"/>
      <c r="U3055" s="87"/>
      <c r="V3055" s="86" t="s">
        <v>79</v>
      </c>
      <c r="W3055" s="75"/>
      <c r="X3055" s="102" t="s">
        <v>79</v>
      </c>
      <c r="Y3055" s="63" t="str">
        <f>IFERROR(IF(VLOOKUP(X3055,Listor!$T$6:$U$7,2,FALSE)&lt;O3055,TRUE),"")</f>
        <v/>
      </c>
      <c r="Z3055" s="87"/>
      <c r="AA3055" s="104"/>
    </row>
    <row r="3056" spans="2:27" x14ac:dyDescent="0.25">
      <c r="B3056" s="68" t="s">
        <v>68</v>
      </c>
      <c r="C3056" s="80" t="str">
        <f>IFERROR(VLOOKUP(B3056,Listor!$A$6:$B$62,2,FALSE),"")</f>
        <v/>
      </c>
      <c r="D3056" s="80" t="str">
        <f>IFERROR(VLOOKUP(B3056,Listor!$A$6:$C$62,3,FALSE),"")</f>
        <v/>
      </c>
      <c r="E3056" s="110" t="s">
        <v>79</v>
      </c>
      <c r="F3056" s="66"/>
      <c r="G3056" s="35" t="str">
        <f>IFERROR(VLOOKUP(B3056,Listor!$A$6:$G$62,7,FALSE),"")</f>
        <v/>
      </c>
      <c r="H3056" s="63" t="str">
        <f>IFERROR(VLOOKUP(B3056,Listor!$N$6:$O$47,2,FALSE),"")</f>
        <v/>
      </c>
      <c r="I3056" s="63" t="str">
        <f t="shared" si="145"/>
        <v/>
      </c>
      <c r="J3056" s="96" t="str">
        <f>IFERROR(VLOOKUP(B3056,Listor!$N$6:$P$47,3,FALSE)*I3056,"")</f>
        <v/>
      </c>
      <c r="K3056" s="81"/>
      <c r="L3056" s="88" t="str">
        <f>IFERROR((VLOOKUP(B3056,Listor!$N$6:$P$47,3,FALSE)*Biologiska!K3056)+(VLOOKUP(B3056,Listor!$N$6:$Q$47,4,FALSE)),"")</f>
        <v/>
      </c>
      <c r="M3056" s="63" t="str">
        <f t="shared" si="146"/>
        <v/>
      </c>
      <c r="N3056" s="75"/>
      <c r="O3056" s="84" t="str">
        <f t="shared" si="147"/>
        <v/>
      </c>
      <c r="P3056" s="107"/>
      <c r="Q3056" s="87" t="s">
        <v>79</v>
      </c>
      <c r="R3056" s="87"/>
      <c r="S3056" s="87"/>
      <c r="T3056" s="87"/>
      <c r="U3056" s="87"/>
      <c r="V3056" s="86" t="s">
        <v>79</v>
      </c>
      <c r="W3056" s="75"/>
      <c r="X3056" s="102" t="s">
        <v>79</v>
      </c>
      <c r="Y3056" s="63" t="str">
        <f>IFERROR(IF(VLOOKUP(X3056,Listor!$T$6:$U$7,2,FALSE)&lt;O3056,TRUE),"")</f>
        <v/>
      </c>
      <c r="Z3056" s="87"/>
      <c r="AA3056" s="104"/>
    </row>
    <row r="3057" spans="2:27" x14ac:dyDescent="0.25">
      <c r="B3057" s="68" t="s">
        <v>68</v>
      </c>
      <c r="C3057" s="80" t="str">
        <f>IFERROR(VLOOKUP(B3057,Listor!$A$6:$B$62,2,FALSE),"")</f>
        <v/>
      </c>
      <c r="D3057" s="80" t="str">
        <f>IFERROR(VLOOKUP(B3057,Listor!$A$6:$C$62,3,FALSE),"")</f>
        <v/>
      </c>
      <c r="E3057" s="110" t="s">
        <v>79</v>
      </c>
      <c r="F3057" s="66"/>
      <c r="G3057" s="35" t="str">
        <f>IFERROR(VLOOKUP(B3057,Listor!$A$6:$G$62,7,FALSE),"")</f>
        <v/>
      </c>
      <c r="H3057" s="63" t="str">
        <f>IFERROR(VLOOKUP(B3057,Listor!$N$6:$O$47,2,FALSE),"")</f>
        <v/>
      </c>
      <c r="I3057" s="63" t="str">
        <f t="shared" si="145"/>
        <v/>
      </c>
      <c r="J3057" s="96" t="str">
        <f>IFERROR(VLOOKUP(B3057,Listor!$N$6:$P$47,3,FALSE)*I3057,"")</f>
        <v/>
      </c>
      <c r="K3057" s="81"/>
      <c r="L3057" s="88" t="str">
        <f>IFERROR((VLOOKUP(B3057,Listor!$N$6:$P$47,3,FALSE)*Biologiska!K3057)+(VLOOKUP(B3057,Listor!$N$6:$Q$47,4,FALSE)),"")</f>
        <v/>
      </c>
      <c r="M3057" s="63" t="str">
        <f t="shared" si="146"/>
        <v/>
      </c>
      <c r="N3057" s="75"/>
      <c r="O3057" s="84" t="str">
        <f t="shared" si="147"/>
        <v/>
      </c>
      <c r="P3057" s="107"/>
      <c r="Q3057" s="87" t="s">
        <v>79</v>
      </c>
      <c r="R3057" s="87"/>
      <c r="S3057" s="87"/>
      <c r="T3057" s="87"/>
      <c r="U3057" s="87"/>
      <c r="V3057" s="86" t="s">
        <v>79</v>
      </c>
      <c r="W3057" s="75"/>
      <c r="X3057" s="102" t="s">
        <v>79</v>
      </c>
      <c r="Y3057" s="63" t="str">
        <f>IFERROR(IF(VLOOKUP(X3057,Listor!$T$6:$U$7,2,FALSE)&lt;O3057,TRUE),"")</f>
        <v/>
      </c>
      <c r="Z3057" s="87"/>
      <c r="AA3057" s="104"/>
    </row>
    <row r="3058" spans="2:27" x14ac:dyDescent="0.25">
      <c r="B3058" s="68" t="s">
        <v>68</v>
      </c>
      <c r="C3058" s="80" t="str">
        <f>IFERROR(VLOOKUP(B3058,Listor!$A$6:$B$62,2,FALSE),"")</f>
        <v/>
      </c>
      <c r="D3058" s="80" t="str">
        <f>IFERROR(VLOOKUP(B3058,Listor!$A$6:$C$62,3,FALSE),"")</f>
        <v/>
      </c>
      <c r="E3058" s="110" t="s">
        <v>79</v>
      </c>
      <c r="F3058" s="66"/>
      <c r="G3058" s="35" t="str">
        <f>IFERROR(VLOOKUP(B3058,Listor!$A$6:$G$62,7,FALSE),"")</f>
        <v/>
      </c>
      <c r="H3058" s="63" t="str">
        <f>IFERROR(VLOOKUP(B3058,Listor!$N$6:$O$47,2,FALSE),"")</f>
        <v/>
      </c>
      <c r="I3058" s="63" t="str">
        <f t="shared" si="145"/>
        <v/>
      </c>
      <c r="J3058" s="96" t="str">
        <f>IFERROR(VLOOKUP(B3058,Listor!$N$6:$P$47,3,FALSE)*I3058,"")</f>
        <v/>
      </c>
      <c r="K3058" s="81"/>
      <c r="L3058" s="88" t="str">
        <f>IFERROR((VLOOKUP(B3058,Listor!$N$6:$P$47,3,FALSE)*Biologiska!K3058)+(VLOOKUP(B3058,Listor!$N$6:$Q$47,4,FALSE)),"")</f>
        <v/>
      </c>
      <c r="M3058" s="63" t="str">
        <f t="shared" si="146"/>
        <v/>
      </c>
      <c r="N3058" s="75"/>
      <c r="O3058" s="84" t="str">
        <f t="shared" si="147"/>
        <v/>
      </c>
      <c r="P3058" s="107"/>
      <c r="Q3058" s="87" t="s">
        <v>79</v>
      </c>
      <c r="R3058" s="87"/>
      <c r="S3058" s="87"/>
      <c r="T3058" s="87"/>
      <c r="U3058" s="87"/>
      <c r="V3058" s="86" t="s">
        <v>79</v>
      </c>
      <c r="W3058" s="75"/>
      <c r="X3058" s="102" t="s">
        <v>79</v>
      </c>
      <c r="Y3058" s="63" t="str">
        <f>IFERROR(IF(VLOOKUP(X3058,Listor!$T$6:$U$7,2,FALSE)&lt;O3058,TRUE),"")</f>
        <v/>
      </c>
      <c r="Z3058" s="87"/>
      <c r="AA3058" s="104"/>
    </row>
    <row r="3059" spans="2:27" x14ac:dyDescent="0.25">
      <c r="B3059" s="68" t="s">
        <v>68</v>
      </c>
      <c r="C3059" s="80" t="str">
        <f>IFERROR(VLOOKUP(B3059,Listor!$A$6:$B$62,2,FALSE),"")</f>
        <v/>
      </c>
      <c r="D3059" s="80" t="str">
        <f>IFERROR(VLOOKUP(B3059,Listor!$A$6:$C$62,3,FALSE),"")</f>
        <v/>
      </c>
      <c r="E3059" s="110" t="s">
        <v>79</v>
      </c>
      <c r="F3059" s="66"/>
      <c r="G3059" s="35" t="str">
        <f>IFERROR(VLOOKUP(B3059,Listor!$A$6:$G$62,7,FALSE),"")</f>
        <v/>
      </c>
      <c r="H3059" s="63" t="str">
        <f>IFERROR(VLOOKUP(B3059,Listor!$N$6:$O$47,2,FALSE),"")</f>
        <v/>
      </c>
      <c r="I3059" s="63" t="str">
        <f t="shared" si="145"/>
        <v/>
      </c>
      <c r="J3059" s="96" t="str">
        <f>IFERROR(VLOOKUP(B3059,Listor!$N$6:$P$47,3,FALSE)*I3059,"")</f>
        <v/>
      </c>
      <c r="K3059" s="81"/>
      <c r="L3059" s="88" t="str">
        <f>IFERROR((VLOOKUP(B3059,Listor!$N$6:$P$47,3,FALSE)*Biologiska!K3059)+(VLOOKUP(B3059,Listor!$N$6:$Q$47,4,FALSE)),"")</f>
        <v/>
      </c>
      <c r="M3059" s="63" t="str">
        <f t="shared" si="146"/>
        <v/>
      </c>
      <c r="N3059" s="75"/>
      <c r="O3059" s="84" t="str">
        <f t="shared" si="147"/>
        <v/>
      </c>
      <c r="P3059" s="107"/>
      <c r="Q3059" s="87" t="s">
        <v>79</v>
      </c>
      <c r="R3059" s="87"/>
      <c r="S3059" s="87"/>
      <c r="T3059" s="87"/>
      <c r="U3059" s="87"/>
      <c r="V3059" s="86" t="s">
        <v>79</v>
      </c>
      <c r="W3059" s="75"/>
      <c r="X3059" s="102" t="s">
        <v>79</v>
      </c>
      <c r="Y3059" s="63" t="str">
        <f>IFERROR(IF(VLOOKUP(X3059,Listor!$T$6:$U$7,2,FALSE)&lt;O3059,TRUE),"")</f>
        <v/>
      </c>
      <c r="Z3059" s="87"/>
      <c r="AA3059" s="104"/>
    </row>
    <row r="3060" spans="2:27" x14ac:dyDescent="0.25">
      <c r="B3060" s="68" t="s">
        <v>68</v>
      </c>
      <c r="C3060" s="80" t="str">
        <f>IFERROR(VLOOKUP(B3060,Listor!$A$6:$B$62,2,FALSE),"")</f>
        <v/>
      </c>
      <c r="D3060" s="80" t="str">
        <f>IFERROR(VLOOKUP(B3060,Listor!$A$6:$C$62,3,FALSE),"")</f>
        <v/>
      </c>
      <c r="E3060" s="110" t="s">
        <v>79</v>
      </c>
      <c r="F3060" s="66"/>
      <c r="G3060" s="35" t="str">
        <f>IFERROR(VLOOKUP(B3060,Listor!$A$6:$G$62,7,FALSE),"")</f>
        <v/>
      </c>
      <c r="H3060" s="63" t="str">
        <f>IFERROR(VLOOKUP(B3060,Listor!$N$6:$O$47,2,FALSE),"")</f>
        <v/>
      </c>
      <c r="I3060" s="63" t="str">
        <f t="shared" si="145"/>
        <v/>
      </c>
      <c r="J3060" s="96" t="str">
        <f>IFERROR(VLOOKUP(B3060,Listor!$N$6:$P$47,3,FALSE)*I3060,"")</f>
        <v/>
      </c>
      <c r="K3060" s="81"/>
      <c r="L3060" s="88" t="str">
        <f>IFERROR((VLOOKUP(B3060,Listor!$N$6:$P$47,3,FALSE)*Biologiska!K3060)+(VLOOKUP(B3060,Listor!$N$6:$Q$47,4,FALSE)),"")</f>
        <v/>
      </c>
      <c r="M3060" s="63" t="str">
        <f t="shared" si="146"/>
        <v/>
      </c>
      <c r="N3060" s="75"/>
      <c r="O3060" s="84" t="str">
        <f t="shared" si="147"/>
        <v/>
      </c>
      <c r="P3060" s="107"/>
      <c r="Q3060" s="87" t="s">
        <v>79</v>
      </c>
      <c r="R3060" s="87"/>
      <c r="S3060" s="87"/>
      <c r="T3060" s="87"/>
      <c r="U3060" s="87"/>
      <c r="V3060" s="86" t="s">
        <v>79</v>
      </c>
      <c r="W3060" s="75"/>
      <c r="X3060" s="102" t="s">
        <v>79</v>
      </c>
      <c r="Y3060" s="63" t="str">
        <f>IFERROR(IF(VLOOKUP(X3060,Listor!$T$6:$U$7,2,FALSE)&lt;O3060,TRUE),"")</f>
        <v/>
      </c>
      <c r="Z3060" s="87"/>
      <c r="AA3060" s="104"/>
    </row>
    <row r="3061" spans="2:27" x14ac:dyDescent="0.25">
      <c r="B3061" s="68" t="s">
        <v>68</v>
      </c>
      <c r="C3061" s="80" t="str">
        <f>IFERROR(VLOOKUP(B3061,Listor!$A$6:$B$62,2,FALSE),"")</f>
        <v/>
      </c>
      <c r="D3061" s="80" t="str">
        <f>IFERROR(VLOOKUP(B3061,Listor!$A$6:$C$62,3,FALSE),"")</f>
        <v/>
      </c>
      <c r="E3061" s="110" t="s">
        <v>79</v>
      </c>
      <c r="F3061" s="66"/>
      <c r="G3061" s="35" t="str">
        <f>IFERROR(VLOOKUP(B3061,Listor!$A$6:$G$62,7,FALSE),"")</f>
        <v/>
      </c>
      <c r="H3061" s="63" t="str">
        <f>IFERROR(VLOOKUP(B3061,Listor!$N$6:$O$47,2,FALSE),"")</f>
        <v/>
      </c>
      <c r="I3061" s="63" t="str">
        <f t="shared" si="145"/>
        <v/>
      </c>
      <c r="J3061" s="96" t="str">
        <f>IFERROR(VLOOKUP(B3061,Listor!$N$6:$P$47,3,FALSE)*I3061,"")</f>
        <v/>
      </c>
      <c r="K3061" s="81"/>
      <c r="L3061" s="88" t="str">
        <f>IFERROR((VLOOKUP(B3061,Listor!$N$6:$P$47,3,FALSE)*Biologiska!K3061)+(VLOOKUP(B3061,Listor!$N$6:$Q$47,4,FALSE)),"")</f>
        <v/>
      </c>
      <c r="M3061" s="63" t="str">
        <f t="shared" si="146"/>
        <v/>
      </c>
      <c r="N3061" s="75"/>
      <c r="O3061" s="84" t="str">
        <f t="shared" si="147"/>
        <v/>
      </c>
      <c r="P3061" s="107"/>
      <c r="Q3061" s="87" t="s">
        <v>79</v>
      </c>
      <c r="R3061" s="87"/>
      <c r="S3061" s="87"/>
      <c r="T3061" s="87"/>
      <c r="U3061" s="87"/>
      <c r="V3061" s="86" t="s">
        <v>79</v>
      </c>
      <c r="W3061" s="75"/>
      <c r="X3061" s="102" t="s">
        <v>79</v>
      </c>
      <c r="Y3061" s="63" t="str">
        <f>IFERROR(IF(VLOOKUP(X3061,Listor!$T$6:$U$7,2,FALSE)&lt;O3061,TRUE),"")</f>
        <v/>
      </c>
      <c r="Z3061" s="87"/>
      <c r="AA3061" s="104"/>
    </row>
    <row r="3062" spans="2:27" x14ac:dyDescent="0.25">
      <c r="B3062" s="68" t="s">
        <v>68</v>
      </c>
      <c r="C3062" s="80" t="str">
        <f>IFERROR(VLOOKUP(B3062,Listor!$A$6:$B$62,2,FALSE),"")</f>
        <v/>
      </c>
      <c r="D3062" s="80" t="str">
        <f>IFERROR(VLOOKUP(B3062,Listor!$A$6:$C$62,3,FALSE),"")</f>
        <v/>
      </c>
      <c r="E3062" s="110" t="s">
        <v>79</v>
      </c>
      <c r="F3062" s="66"/>
      <c r="G3062" s="35" t="str">
        <f>IFERROR(VLOOKUP(B3062,Listor!$A$6:$G$62,7,FALSE),"")</f>
        <v/>
      </c>
      <c r="H3062" s="63" t="str">
        <f>IFERROR(VLOOKUP(B3062,Listor!$N$6:$O$47,2,FALSE),"")</f>
        <v/>
      </c>
      <c r="I3062" s="63" t="str">
        <f t="shared" si="145"/>
        <v/>
      </c>
      <c r="J3062" s="96" t="str">
        <f>IFERROR(VLOOKUP(B3062,Listor!$N$6:$P$47,3,FALSE)*I3062,"")</f>
        <v/>
      </c>
      <c r="K3062" s="81"/>
      <c r="L3062" s="88" t="str">
        <f>IFERROR((VLOOKUP(B3062,Listor!$N$6:$P$47,3,FALSE)*Biologiska!K3062)+(VLOOKUP(B3062,Listor!$N$6:$Q$47,4,FALSE)),"")</f>
        <v/>
      </c>
      <c r="M3062" s="63" t="str">
        <f t="shared" si="146"/>
        <v/>
      </c>
      <c r="N3062" s="75"/>
      <c r="O3062" s="84" t="str">
        <f t="shared" si="147"/>
        <v/>
      </c>
      <c r="P3062" s="107"/>
      <c r="Q3062" s="87" t="s">
        <v>79</v>
      </c>
      <c r="R3062" s="87"/>
      <c r="S3062" s="87"/>
      <c r="T3062" s="87"/>
      <c r="U3062" s="87"/>
      <c r="V3062" s="86" t="s">
        <v>79</v>
      </c>
      <c r="W3062" s="75"/>
      <c r="X3062" s="102" t="s">
        <v>79</v>
      </c>
      <c r="Y3062" s="63" t="str">
        <f>IFERROR(IF(VLOOKUP(X3062,Listor!$T$6:$U$7,2,FALSE)&lt;O3062,TRUE),"")</f>
        <v/>
      </c>
      <c r="Z3062" s="87"/>
      <c r="AA3062" s="104"/>
    </row>
    <row r="3063" spans="2:27" x14ac:dyDescent="0.25">
      <c r="B3063" s="68" t="s">
        <v>68</v>
      </c>
      <c r="C3063" s="80" t="str">
        <f>IFERROR(VLOOKUP(B3063,Listor!$A$6:$B$62,2,FALSE),"")</f>
        <v/>
      </c>
      <c r="D3063" s="80" t="str">
        <f>IFERROR(VLOOKUP(B3063,Listor!$A$6:$C$62,3,FALSE),"")</f>
        <v/>
      </c>
      <c r="E3063" s="110" t="s">
        <v>79</v>
      </c>
      <c r="F3063" s="66"/>
      <c r="G3063" s="35" t="str">
        <f>IFERROR(VLOOKUP(B3063,Listor!$A$6:$G$62,7,FALSE),"")</f>
        <v/>
      </c>
      <c r="H3063" s="63" t="str">
        <f>IFERROR(VLOOKUP(B3063,Listor!$N$6:$O$47,2,FALSE),"")</f>
        <v/>
      </c>
      <c r="I3063" s="63" t="str">
        <f t="shared" si="145"/>
        <v/>
      </c>
      <c r="J3063" s="96" t="str">
        <f>IFERROR(VLOOKUP(B3063,Listor!$N$6:$P$47,3,FALSE)*I3063,"")</f>
        <v/>
      </c>
      <c r="K3063" s="81"/>
      <c r="L3063" s="88" t="str">
        <f>IFERROR((VLOOKUP(B3063,Listor!$N$6:$P$47,3,FALSE)*Biologiska!K3063)+(VLOOKUP(B3063,Listor!$N$6:$Q$47,4,FALSE)),"")</f>
        <v/>
      </c>
      <c r="M3063" s="63" t="str">
        <f t="shared" si="146"/>
        <v/>
      </c>
      <c r="N3063" s="75"/>
      <c r="O3063" s="84" t="str">
        <f t="shared" si="147"/>
        <v/>
      </c>
      <c r="P3063" s="107"/>
      <c r="Q3063" s="87" t="s">
        <v>79</v>
      </c>
      <c r="R3063" s="87"/>
      <c r="S3063" s="87"/>
      <c r="T3063" s="87"/>
      <c r="U3063" s="87"/>
      <c r="V3063" s="86" t="s">
        <v>79</v>
      </c>
      <c r="W3063" s="75"/>
      <c r="X3063" s="102" t="s">
        <v>79</v>
      </c>
      <c r="Y3063" s="63" t="str">
        <f>IFERROR(IF(VLOOKUP(X3063,Listor!$T$6:$U$7,2,FALSE)&lt;O3063,TRUE),"")</f>
        <v/>
      </c>
      <c r="Z3063" s="87"/>
      <c r="AA3063" s="104"/>
    </row>
    <row r="3064" spans="2:27" x14ac:dyDescent="0.25">
      <c r="B3064" s="68" t="s">
        <v>68</v>
      </c>
      <c r="C3064" s="80" t="str">
        <f>IFERROR(VLOOKUP(B3064,Listor!$A$6:$B$62,2,FALSE),"")</f>
        <v/>
      </c>
      <c r="D3064" s="80" t="str">
        <f>IFERROR(VLOOKUP(B3064,Listor!$A$6:$C$62,3,FALSE),"")</f>
        <v/>
      </c>
      <c r="E3064" s="110" t="s">
        <v>79</v>
      </c>
      <c r="F3064" s="66"/>
      <c r="G3064" s="35" t="str">
        <f>IFERROR(VLOOKUP(B3064,Listor!$A$6:$G$62,7,FALSE),"")</f>
        <v/>
      </c>
      <c r="H3064" s="63" t="str">
        <f>IFERROR(VLOOKUP(B3064,Listor!$N$6:$O$47,2,FALSE),"")</f>
        <v/>
      </c>
      <c r="I3064" s="63" t="str">
        <f t="shared" si="145"/>
        <v/>
      </c>
      <c r="J3064" s="96" t="str">
        <f>IFERROR(VLOOKUP(B3064,Listor!$N$6:$P$47,3,FALSE)*I3064,"")</f>
        <v/>
      </c>
      <c r="K3064" s="81"/>
      <c r="L3064" s="88" t="str">
        <f>IFERROR((VLOOKUP(B3064,Listor!$N$6:$P$47,3,FALSE)*Biologiska!K3064)+(VLOOKUP(B3064,Listor!$N$6:$Q$47,4,FALSE)),"")</f>
        <v/>
      </c>
      <c r="M3064" s="63" t="str">
        <f t="shared" si="146"/>
        <v/>
      </c>
      <c r="N3064" s="75"/>
      <c r="O3064" s="84" t="str">
        <f t="shared" si="147"/>
        <v/>
      </c>
      <c r="P3064" s="107"/>
      <c r="Q3064" s="87" t="s">
        <v>79</v>
      </c>
      <c r="R3064" s="87"/>
      <c r="S3064" s="87"/>
      <c r="T3064" s="87"/>
      <c r="U3064" s="87"/>
      <c r="V3064" s="86" t="s">
        <v>79</v>
      </c>
      <c r="W3064" s="75"/>
      <c r="X3064" s="102" t="s">
        <v>79</v>
      </c>
      <c r="Y3064" s="63" t="str">
        <f>IFERROR(IF(VLOOKUP(X3064,Listor!$T$6:$U$7,2,FALSE)&lt;O3064,TRUE),"")</f>
        <v/>
      </c>
      <c r="Z3064" s="87"/>
      <c r="AA3064" s="104"/>
    </row>
    <row r="3065" spans="2:27" x14ac:dyDescent="0.25">
      <c r="B3065" s="68" t="s">
        <v>68</v>
      </c>
      <c r="C3065" s="80" t="str">
        <f>IFERROR(VLOOKUP(B3065,Listor!$A$6:$B$62,2,FALSE),"")</f>
        <v/>
      </c>
      <c r="D3065" s="80" t="str">
        <f>IFERROR(VLOOKUP(B3065,Listor!$A$6:$C$62,3,FALSE),"")</f>
        <v/>
      </c>
      <c r="E3065" s="110" t="s">
        <v>79</v>
      </c>
      <c r="F3065" s="66"/>
      <c r="G3065" s="35" t="str">
        <f>IFERROR(VLOOKUP(B3065,Listor!$A$6:$G$62,7,FALSE),"")</f>
        <v/>
      </c>
      <c r="H3065" s="63" t="str">
        <f>IFERROR(VLOOKUP(B3065,Listor!$N$6:$O$47,2,FALSE),"")</f>
        <v/>
      </c>
      <c r="I3065" s="63" t="str">
        <f t="shared" si="145"/>
        <v/>
      </c>
      <c r="J3065" s="96" t="str">
        <f>IFERROR(VLOOKUP(B3065,Listor!$N$6:$P$47,3,FALSE)*I3065,"")</f>
        <v/>
      </c>
      <c r="K3065" s="81"/>
      <c r="L3065" s="88" t="str">
        <f>IFERROR((VLOOKUP(B3065,Listor!$N$6:$P$47,3,FALSE)*Biologiska!K3065)+(VLOOKUP(B3065,Listor!$N$6:$Q$47,4,FALSE)),"")</f>
        <v/>
      </c>
      <c r="M3065" s="63" t="str">
        <f t="shared" si="146"/>
        <v/>
      </c>
      <c r="N3065" s="75"/>
      <c r="O3065" s="84" t="str">
        <f t="shared" si="147"/>
        <v/>
      </c>
      <c r="P3065" s="107"/>
      <c r="Q3065" s="87" t="s">
        <v>79</v>
      </c>
      <c r="R3065" s="87"/>
      <c r="S3065" s="87"/>
      <c r="T3065" s="87"/>
      <c r="U3065" s="87"/>
      <c r="V3065" s="86" t="s">
        <v>79</v>
      </c>
      <c r="W3065" s="75"/>
      <c r="X3065" s="102" t="s">
        <v>79</v>
      </c>
      <c r="Y3065" s="63" t="str">
        <f>IFERROR(IF(VLOOKUP(X3065,Listor!$T$6:$U$7,2,FALSE)&lt;O3065,TRUE),"")</f>
        <v/>
      </c>
      <c r="Z3065" s="87"/>
      <c r="AA3065" s="104"/>
    </row>
    <row r="3066" spans="2:27" x14ac:dyDescent="0.25">
      <c r="B3066" s="68" t="s">
        <v>68</v>
      </c>
      <c r="C3066" s="80" t="str">
        <f>IFERROR(VLOOKUP(B3066,Listor!$A$6:$B$62,2,FALSE),"")</f>
        <v/>
      </c>
      <c r="D3066" s="80" t="str">
        <f>IFERROR(VLOOKUP(B3066,Listor!$A$6:$C$62,3,FALSE),"")</f>
        <v/>
      </c>
      <c r="E3066" s="110" t="s">
        <v>79</v>
      </c>
      <c r="F3066" s="66"/>
      <c r="G3066" s="35" t="str">
        <f>IFERROR(VLOOKUP(B3066,Listor!$A$6:$G$62,7,FALSE),"")</f>
        <v/>
      </c>
      <c r="H3066" s="63" t="str">
        <f>IFERROR(VLOOKUP(B3066,Listor!$N$6:$O$47,2,FALSE),"")</f>
        <v/>
      </c>
      <c r="I3066" s="63" t="str">
        <f t="shared" si="145"/>
        <v/>
      </c>
      <c r="J3066" s="96" t="str">
        <f>IFERROR(VLOOKUP(B3066,Listor!$N$6:$P$47,3,FALSE)*I3066,"")</f>
        <v/>
      </c>
      <c r="K3066" s="81"/>
      <c r="L3066" s="88" t="str">
        <f>IFERROR((VLOOKUP(B3066,Listor!$N$6:$P$47,3,FALSE)*Biologiska!K3066)+(VLOOKUP(B3066,Listor!$N$6:$Q$47,4,FALSE)),"")</f>
        <v/>
      </c>
      <c r="M3066" s="63" t="str">
        <f t="shared" si="146"/>
        <v/>
      </c>
      <c r="N3066" s="75"/>
      <c r="O3066" s="84" t="str">
        <f t="shared" si="147"/>
        <v/>
      </c>
      <c r="P3066" s="107"/>
      <c r="Q3066" s="87" t="s">
        <v>79</v>
      </c>
      <c r="R3066" s="87"/>
      <c r="S3066" s="87"/>
      <c r="T3066" s="87"/>
      <c r="U3066" s="87"/>
      <c r="V3066" s="86" t="s">
        <v>79</v>
      </c>
      <c r="W3066" s="75"/>
      <c r="X3066" s="102" t="s">
        <v>79</v>
      </c>
      <c r="Y3066" s="63" t="str">
        <f>IFERROR(IF(VLOOKUP(X3066,Listor!$T$6:$U$7,2,FALSE)&lt;O3066,TRUE),"")</f>
        <v/>
      </c>
      <c r="Z3066" s="87"/>
      <c r="AA3066" s="104"/>
    </row>
    <row r="3067" spans="2:27" x14ac:dyDescent="0.25">
      <c r="B3067" s="68" t="s">
        <v>68</v>
      </c>
      <c r="C3067" s="80" t="str">
        <f>IFERROR(VLOOKUP(B3067,Listor!$A$6:$B$62,2,FALSE),"")</f>
        <v/>
      </c>
      <c r="D3067" s="80" t="str">
        <f>IFERROR(VLOOKUP(B3067,Listor!$A$6:$C$62,3,FALSE),"")</f>
        <v/>
      </c>
      <c r="E3067" s="110" t="s">
        <v>79</v>
      </c>
      <c r="F3067" s="66"/>
      <c r="G3067" s="35" t="str">
        <f>IFERROR(VLOOKUP(B3067,Listor!$A$6:$G$62,7,FALSE),"")</f>
        <v/>
      </c>
      <c r="H3067" s="63" t="str">
        <f>IFERROR(VLOOKUP(B3067,Listor!$N$6:$O$47,2,FALSE),"")</f>
        <v/>
      </c>
      <c r="I3067" s="63" t="str">
        <f t="shared" si="145"/>
        <v/>
      </c>
      <c r="J3067" s="96" t="str">
        <f>IFERROR(VLOOKUP(B3067,Listor!$N$6:$P$47,3,FALSE)*I3067,"")</f>
        <v/>
      </c>
      <c r="K3067" s="81"/>
      <c r="L3067" s="88" t="str">
        <f>IFERROR((VLOOKUP(B3067,Listor!$N$6:$P$47,3,FALSE)*Biologiska!K3067)+(VLOOKUP(B3067,Listor!$N$6:$Q$47,4,FALSE)),"")</f>
        <v/>
      </c>
      <c r="M3067" s="63" t="str">
        <f t="shared" si="146"/>
        <v/>
      </c>
      <c r="N3067" s="75"/>
      <c r="O3067" s="84" t="str">
        <f t="shared" si="147"/>
        <v/>
      </c>
      <c r="P3067" s="107"/>
      <c r="Q3067" s="87" t="s">
        <v>79</v>
      </c>
      <c r="R3067" s="87"/>
      <c r="S3067" s="87"/>
      <c r="T3067" s="87"/>
      <c r="U3067" s="87"/>
      <c r="V3067" s="86" t="s">
        <v>79</v>
      </c>
      <c r="W3067" s="75"/>
      <c r="X3067" s="102" t="s">
        <v>79</v>
      </c>
      <c r="Y3067" s="63" t="str">
        <f>IFERROR(IF(VLOOKUP(X3067,Listor!$T$6:$U$7,2,FALSE)&lt;O3067,TRUE),"")</f>
        <v/>
      </c>
      <c r="Z3067" s="87"/>
      <c r="AA3067" s="104"/>
    </row>
    <row r="3068" spans="2:27" x14ac:dyDescent="0.25">
      <c r="B3068" s="68" t="s">
        <v>68</v>
      </c>
      <c r="C3068" s="80" t="str">
        <f>IFERROR(VLOOKUP(B3068,Listor!$A$6:$B$62,2,FALSE),"")</f>
        <v/>
      </c>
      <c r="D3068" s="80" t="str">
        <f>IFERROR(VLOOKUP(B3068,Listor!$A$6:$C$62,3,FALSE),"")</f>
        <v/>
      </c>
      <c r="E3068" s="110" t="s">
        <v>79</v>
      </c>
      <c r="F3068" s="66"/>
      <c r="G3068" s="35" t="str">
        <f>IFERROR(VLOOKUP(B3068,Listor!$A$6:$G$62,7,FALSE),"")</f>
        <v/>
      </c>
      <c r="H3068" s="63" t="str">
        <f>IFERROR(VLOOKUP(B3068,Listor!$N$6:$O$47,2,FALSE),"")</f>
        <v/>
      </c>
      <c r="I3068" s="63" t="str">
        <f t="shared" si="145"/>
        <v/>
      </c>
      <c r="J3068" s="96" t="str">
        <f>IFERROR(VLOOKUP(B3068,Listor!$N$6:$P$47,3,FALSE)*I3068,"")</f>
        <v/>
      </c>
      <c r="K3068" s="81"/>
      <c r="L3068" s="88" t="str">
        <f>IFERROR((VLOOKUP(B3068,Listor!$N$6:$P$47,3,FALSE)*Biologiska!K3068)+(VLOOKUP(B3068,Listor!$N$6:$Q$47,4,FALSE)),"")</f>
        <v/>
      </c>
      <c r="M3068" s="63" t="str">
        <f t="shared" si="146"/>
        <v/>
      </c>
      <c r="N3068" s="75"/>
      <c r="O3068" s="84" t="str">
        <f t="shared" si="147"/>
        <v/>
      </c>
      <c r="P3068" s="107"/>
      <c r="Q3068" s="87" t="s">
        <v>79</v>
      </c>
      <c r="R3068" s="87"/>
      <c r="S3068" s="87"/>
      <c r="T3068" s="87"/>
      <c r="U3068" s="87"/>
      <c r="V3068" s="86" t="s">
        <v>79</v>
      </c>
      <c r="W3068" s="75"/>
      <c r="X3068" s="102" t="s">
        <v>79</v>
      </c>
      <c r="Y3068" s="63" t="str">
        <f>IFERROR(IF(VLOOKUP(X3068,Listor!$T$6:$U$7,2,FALSE)&lt;O3068,TRUE),"")</f>
        <v/>
      </c>
      <c r="Z3068" s="87"/>
      <c r="AA3068" s="104"/>
    </row>
    <row r="3069" spans="2:27" x14ac:dyDescent="0.25">
      <c r="B3069" s="68" t="s">
        <v>68</v>
      </c>
      <c r="C3069" s="80" t="str">
        <f>IFERROR(VLOOKUP(B3069,Listor!$A$6:$B$62,2,FALSE),"")</f>
        <v/>
      </c>
      <c r="D3069" s="80" t="str">
        <f>IFERROR(VLOOKUP(B3069,Listor!$A$6:$C$62,3,FALSE),"")</f>
        <v/>
      </c>
      <c r="E3069" s="110" t="s">
        <v>79</v>
      </c>
      <c r="F3069" s="66"/>
      <c r="G3069" s="35" t="str">
        <f>IFERROR(VLOOKUP(B3069,Listor!$A$6:$G$62,7,FALSE),"")</f>
        <v/>
      </c>
      <c r="H3069" s="63" t="str">
        <f>IFERROR(VLOOKUP(B3069,Listor!$N$6:$O$47,2,FALSE),"")</f>
        <v/>
      </c>
      <c r="I3069" s="63" t="str">
        <f t="shared" si="145"/>
        <v/>
      </c>
      <c r="J3069" s="96" t="str">
        <f>IFERROR(VLOOKUP(B3069,Listor!$N$6:$P$47,3,FALSE)*I3069,"")</f>
        <v/>
      </c>
      <c r="K3069" s="81"/>
      <c r="L3069" s="88" t="str">
        <f>IFERROR((VLOOKUP(B3069,Listor!$N$6:$P$47,3,FALSE)*Biologiska!K3069)+(VLOOKUP(B3069,Listor!$N$6:$Q$47,4,FALSE)),"")</f>
        <v/>
      </c>
      <c r="M3069" s="63" t="str">
        <f t="shared" si="146"/>
        <v/>
      </c>
      <c r="N3069" s="75"/>
      <c r="O3069" s="84" t="str">
        <f t="shared" si="147"/>
        <v/>
      </c>
      <c r="P3069" s="107"/>
      <c r="Q3069" s="87" t="s">
        <v>79</v>
      </c>
      <c r="R3069" s="87"/>
      <c r="S3069" s="87"/>
      <c r="T3069" s="87"/>
      <c r="U3069" s="87"/>
      <c r="V3069" s="86" t="s">
        <v>79</v>
      </c>
      <c r="W3069" s="75"/>
      <c r="X3069" s="102" t="s">
        <v>79</v>
      </c>
      <c r="Y3069" s="63" t="str">
        <f>IFERROR(IF(VLOOKUP(X3069,Listor!$T$6:$U$7,2,FALSE)&lt;O3069,TRUE),"")</f>
        <v/>
      </c>
      <c r="Z3069" s="87"/>
      <c r="AA3069" s="104"/>
    </row>
    <row r="3070" spans="2:27" x14ac:dyDescent="0.25">
      <c r="B3070" s="68" t="s">
        <v>68</v>
      </c>
      <c r="C3070" s="80" t="str">
        <f>IFERROR(VLOOKUP(B3070,Listor!$A$6:$B$62,2,FALSE),"")</f>
        <v/>
      </c>
      <c r="D3070" s="80" t="str">
        <f>IFERROR(VLOOKUP(B3070,Listor!$A$6:$C$62,3,FALSE),"")</f>
        <v/>
      </c>
      <c r="E3070" s="110" t="s">
        <v>79</v>
      </c>
      <c r="F3070" s="66"/>
      <c r="G3070" s="35" t="str">
        <f>IFERROR(VLOOKUP(B3070,Listor!$A$6:$G$62,7,FALSE),"")</f>
        <v/>
      </c>
      <c r="H3070" s="63" t="str">
        <f>IFERROR(VLOOKUP(B3070,Listor!$N$6:$O$47,2,FALSE),"")</f>
        <v/>
      </c>
      <c r="I3070" s="63" t="str">
        <f t="shared" si="145"/>
        <v/>
      </c>
      <c r="J3070" s="96" t="str">
        <f>IFERROR(VLOOKUP(B3070,Listor!$N$6:$P$47,3,FALSE)*I3070,"")</f>
        <v/>
      </c>
      <c r="K3070" s="81"/>
      <c r="L3070" s="88" t="str">
        <f>IFERROR((VLOOKUP(B3070,Listor!$N$6:$P$47,3,FALSE)*Biologiska!K3070)+(VLOOKUP(B3070,Listor!$N$6:$Q$47,4,FALSE)),"")</f>
        <v/>
      </c>
      <c r="M3070" s="63" t="str">
        <f t="shared" si="146"/>
        <v/>
      </c>
      <c r="N3070" s="75"/>
      <c r="O3070" s="84" t="str">
        <f t="shared" si="147"/>
        <v/>
      </c>
      <c r="P3070" s="107"/>
      <c r="Q3070" s="87" t="s">
        <v>79</v>
      </c>
      <c r="R3070" s="87"/>
      <c r="S3070" s="87"/>
      <c r="T3070" s="87"/>
      <c r="U3070" s="87"/>
      <c r="V3070" s="86" t="s">
        <v>79</v>
      </c>
      <c r="W3070" s="75"/>
      <c r="X3070" s="102" t="s">
        <v>79</v>
      </c>
      <c r="Y3070" s="63" t="str">
        <f>IFERROR(IF(VLOOKUP(X3070,Listor!$T$6:$U$7,2,FALSE)&lt;O3070,TRUE),"")</f>
        <v/>
      </c>
      <c r="Z3070" s="87"/>
      <c r="AA3070" s="104"/>
    </row>
    <row r="3071" spans="2:27" x14ac:dyDescent="0.25">
      <c r="B3071" s="68" t="s">
        <v>68</v>
      </c>
      <c r="C3071" s="80" t="str">
        <f>IFERROR(VLOOKUP(B3071,Listor!$A$6:$B$62,2,FALSE),"")</f>
        <v/>
      </c>
      <c r="D3071" s="80" t="str">
        <f>IFERROR(VLOOKUP(B3071,Listor!$A$6:$C$62,3,FALSE),"")</f>
        <v/>
      </c>
      <c r="E3071" s="110" t="s">
        <v>79</v>
      </c>
      <c r="F3071" s="66"/>
      <c r="G3071" s="35" t="str">
        <f>IFERROR(VLOOKUP(B3071,Listor!$A$6:$G$62,7,FALSE),"")</f>
        <v/>
      </c>
      <c r="H3071" s="63" t="str">
        <f>IFERROR(VLOOKUP(B3071,Listor!$N$6:$O$47,2,FALSE),"")</f>
        <v/>
      </c>
      <c r="I3071" s="63" t="str">
        <f t="shared" si="145"/>
        <v/>
      </c>
      <c r="J3071" s="96" t="str">
        <f>IFERROR(VLOOKUP(B3071,Listor!$N$6:$P$47,3,FALSE)*I3071,"")</f>
        <v/>
      </c>
      <c r="K3071" s="81"/>
      <c r="L3071" s="88" t="str">
        <f>IFERROR((VLOOKUP(B3071,Listor!$N$6:$P$47,3,FALSE)*Biologiska!K3071)+(VLOOKUP(B3071,Listor!$N$6:$Q$47,4,FALSE)),"")</f>
        <v/>
      </c>
      <c r="M3071" s="63" t="str">
        <f t="shared" si="146"/>
        <v/>
      </c>
      <c r="N3071" s="75"/>
      <c r="O3071" s="84" t="str">
        <f t="shared" si="147"/>
        <v/>
      </c>
      <c r="P3071" s="107"/>
      <c r="Q3071" s="87" t="s">
        <v>79</v>
      </c>
      <c r="R3071" s="87"/>
      <c r="S3071" s="87"/>
      <c r="T3071" s="87"/>
      <c r="U3071" s="87"/>
      <c r="V3071" s="86" t="s">
        <v>79</v>
      </c>
      <c r="W3071" s="75"/>
      <c r="X3071" s="102" t="s">
        <v>79</v>
      </c>
      <c r="Y3071" s="63" t="str">
        <f>IFERROR(IF(VLOOKUP(X3071,Listor!$T$6:$U$7,2,FALSE)&lt;O3071,TRUE),"")</f>
        <v/>
      </c>
      <c r="Z3071" s="87"/>
      <c r="AA3071" s="104"/>
    </row>
    <row r="3072" spans="2:27" x14ac:dyDescent="0.25">
      <c r="B3072" s="68" t="s">
        <v>68</v>
      </c>
      <c r="C3072" s="80" t="str">
        <f>IFERROR(VLOOKUP(B3072,Listor!$A$6:$B$62,2,FALSE),"")</f>
        <v/>
      </c>
      <c r="D3072" s="80" t="str">
        <f>IFERROR(VLOOKUP(B3072,Listor!$A$6:$C$62,3,FALSE),"")</f>
        <v/>
      </c>
      <c r="E3072" s="110" t="s">
        <v>79</v>
      </c>
      <c r="F3072" s="66"/>
      <c r="G3072" s="35" t="str">
        <f>IFERROR(VLOOKUP(B3072,Listor!$A$6:$G$62,7,FALSE),"")</f>
        <v/>
      </c>
      <c r="H3072" s="63" t="str">
        <f>IFERROR(VLOOKUP(B3072,Listor!$N$6:$O$47,2,FALSE),"")</f>
        <v/>
      </c>
      <c r="I3072" s="63" t="str">
        <f t="shared" si="145"/>
        <v/>
      </c>
      <c r="J3072" s="96" t="str">
        <f>IFERROR(VLOOKUP(B3072,Listor!$N$6:$P$47,3,FALSE)*I3072,"")</f>
        <v/>
      </c>
      <c r="K3072" s="81"/>
      <c r="L3072" s="88" t="str">
        <f>IFERROR((VLOOKUP(B3072,Listor!$N$6:$P$47,3,FALSE)*Biologiska!K3072)+(VLOOKUP(B3072,Listor!$N$6:$Q$47,4,FALSE)),"")</f>
        <v/>
      </c>
      <c r="M3072" s="63" t="str">
        <f t="shared" si="146"/>
        <v/>
      </c>
      <c r="N3072" s="75"/>
      <c r="O3072" s="84" t="str">
        <f t="shared" si="147"/>
        <v/>
      </c>
      <c r="P3072" s="107"/>
      <c r="Q3072" s="87" t="s">
        <v>79</v>
      </c>
      <c r="R3072" s="87"/>
      <c r="S3072" s="87"/>
      <c r="T3072" s="87"/>
      <c r="U3072" s="87"/>
      <c r="V3072" s="86" t="s">
        <v>79</v>
      </c>
      <c r="W3072" s="75"/>
      <c r="X3072" s="102" t="s">
        <v>79</v>
      </c>
      <c r="Y3072" s="63" t="str">
        <f>IFERROR(IF(VLOOKUP(X3072,Listor!$T$6:$U$7,2,FALSE)&lt;O3072,TRUE),"")</f>
        <v/>
      </c>
      <c r="Z3072" s="87"/>
      <c r="AA3072" s="104"/>
    </row>
    <row r="3073" spans="2:27" x14ac:dyDescent="0.25">
      <c r="B3073" s="68" t="s">
        <v>68</v>
      </c>
      <c r="C3073" s="80" t="str">
        <f>IFERROR(VLOOKUP(B3073,Listor!$A$6:$B$62,2,FALSE),"")</f>
        <v/>
      </c>
      <c r="D3073" s="80" t="str">
        <f>IFERROR(VLOOKUP(B3073,Listor!$A$6:$C$62,3,FALSE),"")</f>
        <v/>
      </c>
      <c r="E3073" s="110" t="s">
        <v>79</v>
      </c>
      <c r="F3073" s="66"/>
      <c r="G3073" s="35" t="str">
        <f>IFERROR(VLOOKUP(B3073,Listor!$A$6:$G$62,7,FALSE),"")</f>
        <v/>
      </c>
      <c r="H3073" s="63" t="str">
        <f>IFERROR(VLOOKUP(B3073,Listor!$N$6:$O$47,2,FALSE),"")</f>
        <v/>
      </c>
      <c r="I3073" s="63" t="str">
        <f t="shared" si="145"/>
        <v/>
      </c>
      <c r="J3073" s="96" t="str">
        <f>IFERROR(VLOOKUP(B3073,Listor!$N$6:$P$47,3,FALSE)*I3073,"")</f>
        <v/>
      </c>
      <c r="K3073" s="81"/>
      <c r="L3073" s="88" t="str">
        <f>IFERROR((VLOOKUP(B3073,Listor!$N$6:$P$47,3,FALSE)*Biologiska!K3073)+(VLOOKUP(B3073,Listor!$N$6:$Q$47,4,FALSE)),"")</f>
        <v/>
      </c>
      <c r="M3073" s="63" t="str">
        <f t="shared" si="146"/>
        <v/>
      </c>
      <c r="N3073" s="75"/>
      <c r="O3073" s="84" t="str">
        <f t="shared" si="147"/>
        <v/>
      </c>
      <c r="P3073" s="107"/>
      <c r="Q3073" s="87" t="s">
        <v>79</v>
      </c>
      <c r="R3073" s="87"/>
      <c r="S3073" s="87"/>
      <c r="T3073" s="87"/>
      <c r="U3073" s="87"/>
      <c r="V3073" s="86" t="s">
        <v>79</v>
      </c>
      <c r="W3073" s="75"/>
      <c r="X3073" s="102" t="s">
        <v>79</v>
      </c>
      <c r="Y3073" s="63" t="str">
        <f>IFERROR(IF(VLOOKUP(X3073,Listor!$T$6:$U$7,2,FALSE)&lt;O3073,TRUE),"")</f>
        <v/>
      </c>
      <c r="Z3073" s="87"/>
      <c r="AA3073" s="104"/>
    </row>
    <row r="3074" spans="2:27" x14ac:dyDescent="0.25">
      <c r="B3074" s="68" t="s">
        <v>68</v>
      </c>
      <c r="C3074" s="80" t="str">
        <f>IFERROR(VLOOKUP(B3074,Listor!$A$6:$B$62,2,FALSE),"")</f>
        <v/>
      </c>
      <c r="D3074" s="80" t="str">
        <f>IFERROR(VLOOKUP(B3074,Listor!$A$6:$C$62,3,FALSE),"")</f>
        <v/>
      </c>
      <c r="E3074" s="110" t="s">
        <v>79</v>
      </c>
      <c r="F3074" s="66"/>
      <c r="G3074" s="35" t="str">
        <f>IFERROR(VLOOKUP(B3074,Listor!$A$6:$G$62,7,FALSE),"")</f>
        <v/>
      </c>
      <c r="H3074" s="63" t="str">
        <f>IFERROR(VLOOKUP(B3074,Listor!$N$6:$O$47,2,FALSE),"")</f>
        <v/>
      </c>
      <c r="I3074" s="63" t="str">
        <f t="shared" si="145"/>
        <v/>
      </c>
      <c r="J3074" s="96" t="str">
        <f>IFERROR(VLOOKUP(B3074,Listor!$N$6:$P$47,3,FALSE)*I3074,"")</f>
        <v/>
      </c>
      <c r="K3074" s="81"/>
      <c r="L3074" s="88" t="str">
        <f>IFERROR((VLOOKUP(B3074,Listor!$N$6:$P$47,3,FALSE)*Biologiska!K3074)+(VLOOKUP(B3074,Listor!$N$6:$Q$47,4,FALSE)),"")</f>
        <v/>
      </c>
      <c r="M3074" s="63" t="str">
        <f t="shared" si="146"/>
        <v/>
      </c>
      <c r="N3074" s="75"/>
      <c r="O3074" s="84" t="str">
        <f t="shared" si="147"/>
        <v/>
      </c>
      <c r="P3074" s="107"/>
      <c r="Q3074" s="87" t="s">
        <v>79</v>
      </c>
      <c r="R3074" s="87"/>
      <c r="S3074" s="87"/>
      <c r="T3074" s="87"/>
      <c r="U3074" s="87"/>
      <c r="V3074" s="86" t="s">
        <v>79</v>
      </c>
      <c r="W3074" s="75"/>
      <c r="X3074" s="102" t="s">
        <v>79</v>
      </c>
      <c r="Y3074" s="63" t="str">
        <f>IFERROR(IF(VLOOKUP(X3074,Listor!$T$6:$U$7,2,FALSE)&lt;O3074,TRUE),"")</f>
        <v/>
      </c>
      <c r="Z3074" s="87"/>
      <c r="AA3074" s="104"/>
    </row>
    <row r="3075" spans="2:27" x14ac:dyDescent="0.25">
      <c r="B3075" s="68" t="s">
        <v>68</v>
      </c>
      <c r="C3075" s="80" t="str">
        <f>IFERROR(VLOOKUP(B3075,Listor!$A$6:$B$62,2,FALSE),"")</f>
        <v/>
      </c>
      <c r="D3075" s="80" t="str">
        <f>IFERROR(VLOOKUP(B3075,Listor!$A$6:$C$62,3,FALSE),"")</f>
        <v/>
      </c>
      <c r="E3075" s="110" t="s">
        <v>79</v>
      </c>
      <c r="F3075" s="66"/>
      <c r="G3075" s="35" t="str">
        <f>IFERROR(VLOOKUP(B3075,Listor!$A$6:$G$62,7,FALSE),"")</f>
        <v/>
      </c>
      <c r="H3075" s="63" t="str">
        <f>IFERROR(VLOOKUP(B3075,Listor!$N$6:$O$47,2,FALSE),"")</f>
        <v/>
      </c>
      <c r="I3075" s="63" t="str">
        <f t="shared" si="145"/>
        <v/>
      </c>
      <c r="J3075" s="96" t="str">
        <f>IFERROR(VLOOKUP(B3075,Listor!$N$6:$P$47,3,FALSE)*I3075,"")</f>
        <v/>
      </c>
      <c r="K3075" s="81"/>
      <c r="L3075" s="88" t="str">
        <f>IFERROR((VLOOKUP(B3075,Listor!$N$6:$P$47,3,FALSE)*Biologiska!K3075)+(VLOOKUP(B3075,Listor!$N$6:$Q$47,4,FALSE)),"")</f>
        <v/>
      </c>
      <c r="M3075" s="63" t="str">
        <f t="shared" si="146"/>
        <v/>
      </c>
      <c r="N3075" s="75"/>
      <c r="O3075" s="84" t="str">
        <f t="shared" si="147"/>
        <v/>
      </c>
      <c r="P3075" s="107"/>
      <c r="Q3075" s="87" t="s">
        <v>79</v>
      </c>
      <c r="R3075" s="87"/>
      <c r="S3075" s="87"/>
      <c r="T3075" s="87"/>
      <c r="U3075" s="87"/>
      <c r="V3075" s="86" t="s">
        <v>79</v>
      </c>
      <c r="W3075" s="75"/>
      <c r="X3075" s="102" t="s">
        <v>79</v>
      </c>
      <c r="Y3075" s="63" t="str">
        <f>IFERROR(IF(VLOOKUP(X3075,Listor!$T$6:$U$7,2,FALSE)&lt;O3075,TRUE),"")</f>
        <v/>
      </c>
      <c r="Z3075" s="87"/>
      <c r="AA3075" s="104"/>
    </row>
    <row r="3076" spans="2:27" x14ac:dyDescent="0.25">
      <c r="B3076" s="68" t="s">
        <v>68</v>
      </c>
      <c r="C3076" s="80" t="str">
        <f>IFERROR(VLOOKUP(B3076,Listor!$A$6:$B$62,2,FALSE),"")</f>
        <v/>
      </c>
      <c r="D3076" s="80" t="str">
        <f>IFERROR(VLOOKUP(B3076,Listor!$A$6:$C$62,3,FALSE),"")</f>
        <v/>
      </c>
      <c r="E3076" s="110" t="s">
        <v>79</v>
      </c>
      <c r="F3076" s="66"/>
      <c r="G3076" s="35" t="str">
        <f>IFERROR(VLOOKUP(B3076,Listor!$A$6:$G$62,7,FALSE),"")</f>
        <v/>
      </c>
      <c r="H3076" s="63" t="str">
        <f>IFERROR(VLOOKUP(B3076,Listor!$N$6:$O$47,2,FALSE),"")</f>
        <v/>
      </c>
      <c r="I3076" s="63" t="str">
        <f t="shared" si="145"/>
        <v/>
      </c>
      <c r="J3076" s="96" t="str">
        <f>IFERROR(VLOOKUP(B3076,Listor!$N$6:$P$47,3,FALSE)*I3076,"")</f>
        <v/>
      </c>
      <c r="K3076" s="81"/>
      <c r="L3076" s="88" t="str">
        <f>IFERROR((VLOOKUP(B3076,Listor!$N$6:$P$47,3,FALSE)*Biologiska!K3076)+(VLOOKUP(B3076,Listor!$N$6:$Q$47,4,FALSE)),"")</f>
        <v/>
      </c>
      <c r="M3076" s="63" t="str">
        <f t="shared" si="146"/>
        <v/>
      </c>
      <c r="N3076" s="75"/>
      <c r="O3076" s="84" t="str">
        <f t="shared" si="147"/>
        <v/>
      </c>
      <c r="P3076" s="107"/>
      <c r="Q3076" s="87" t="s">
        <v>79</v>
      </c>
      <c r="R3076" s="87"/>
      <c r="S3076" s="87"/>
      <c r="T3076" s="87"/>
      <c r="U3076" s="87"/>
      <c r="V3076" s="86" t="s">
        <v>79</v>
      </c>
      <c r="W3076" s="75"/>
      <c r="X3076" s="102" t="s">
        <v>79</v>
      </c>
      <c r="Y3076" s="63" t="str">
        <f>IFERROR(IF(VLOOKUP(X3076,Listor!$T$6:$U$7,2,FALSE)&lt;O3076,TRUE),"")</f>
        <v/>
      </c>
      <c r="Z3076" s="87"/>
      <c r="AA3076" s="104"/>
    </row>
    <row r="3077" spans="2:27" x14ac:dyDescent="0.25">
      <c r="B3077" s="68" t="s">
        <v>68</v>
      </c>
      <c r="C3077" s="80" t="str">
        <f>IFERROR(VLOOKUP(B3077,Listor!$A$6:$B$62,2,FALSE),"")</f>
        <v/>
      </c>
      <c r="D3077" s="80" t="str">
        <f>IFERROR(VLOOKUP(B3077,Listor!$A$6:$C$62,3,FALSE),"")</f>
        <v/>
      </c>
      <c r="E3077" s="110" t="s">
        <v>79</v>
      </c>
      <c r="F3077" s="66"/>
      <c r="G3077" s="35" t="str">
        <f>IFERROR(VLOOKUP(B3077,Listor!$A$6:$G$62,7,FALSE),"")</f>
        <v/>
      </c>
      <c r="H3077" s="63" t="str">
        <f>IFERROR(VLOOKUP(B3077,Listor!$N$6:$O$47,2,FALSE),"")</f>
        <v/>
      </c>
      <c r="I3077" s="63" t="str">
        <f t="shared" si="145"/>
        <v/>
      </c>
      <c r="J3077" s="96" t="str">
        <f>IFERROR(VLOOKUP(B3077,Listor!$N$6:$P$47,3,FALSE)*I3077,"")</f>
        <v/>
      </c>
      <c r="K3077" s="81"/>
      <c r="L3077" s="88" t="str">
        <f>IFERROR((VLOOKUP(B3077,Listor!$N$6:$P$47,3,FALSE)*Biologiska!K3077)+(VLOOKUP(B3077,Listor!$N$6:$Q$47,4,FALSE)),"")</f>
        <v/>
      </c>
      <c r="M3077" s="63" t="str">
        <f t="shared" si="146"/>
        <v/>
      </c>
      <c r="N3077" s="75"/>
      <c r="O3077" s="84" t="str">
        <f t="shared" si="147"/>
        <v/>
      </c>
      <c r="P3077" s="107"/>
      <c r="Q3077" s="87" t="s">
        <v>79</v>
      </c>
      <c r="R3077" s="87"/>
      <c r="S3077" s="87"/>
      <c r="T3077" s="87"/>
      <c r="U3077" s="87"/>
      <c r="V3077" s="86" t="s">
        <v>79</v>
      </c>
      <c r="W3077" s="75"/>
      <c r="X3077" s="102" t="s">
        <v>79</v>
      </c>
      <c r="Y3077" s="63" t="str">
        <f>IFERROR(IF(VLOOKUP(X3077,Listor!$T$6:$U$7,2,FALSE)&lt;O3077,TRUE),"")</f>
        <v/>
      </c>
      <c r="Z3077" s="87"/>
      <c r="AA3077" s="104"/>
    </row>
    <row r="3078" spans="2:27" x14ac:dyDescent="0.25">
      <c r="B3078" s="68" t="s">
        <v>68</v>
      </c>
      <c r="C3078" s="80" t="str">
        <f>IFERROR(VLOOKUP(B3078,Listor!$A$6:$B$62,2,FALSE),"")</f>
        <v/>
      </c>
      <c r="D3078" s="80" t="str">
        <f>IFERROR(VLOOKUP(B3078,Listor!$A$6:$C$62,3,FALSE),"")</f>
        <v/>
      </c>
      <c r="E3078" s="110" t="s">
        <v>79</v>
      </c>
      <c r="F3078" s="66"/>
      <c r="G3078" s="35" t="str">
        <f>IFERROR(VLOOKUP(B3078,Listor!$A$6:$G$62,7,FALSE),"")</f>
        <v/>
      </c>
      <c r="H3078" s="63" t="str">
        <f>IFERROR(VLOOKUP(B3078,Listor!$N$6:$O$47,2,FALSE),"")</f>
        <v/>
      </c>
      <c r="I3078" s="63" t="str">
        <f t="shared" si="145"/>
        <v/>
      </c>
      <c r="J3078" s="96" t="str">
        <f>IFERROR(VLOOKUP(B3078,Listor!$N$6:$P$47,3,FALSE)*I3078,"")</f>
        <v/>
      </c>
      <c r="K3078" s="81"/>
      <c r="L3078" s="88" t="str">
        <f>IFERROR((VLOOKUP(B3078,Listor!$N$6:$P$47,3,FALSE)*Biologiska!K3078)+(VLOOKUP(B3078,Listor!$N$6:$Q$47,4,FALSE)),"")</f>
        <v/>
      </c>
      <c r="M3078" s="63" t="str">
        <f t="shared" si="146"/>
        <v/>
      </c>
      <c r="N3078" s="75"/>
      <c r="O3078" s="84" t="str">
        <f t="shared" si="147"/>
        <v/>
      </c>
      <c r="P3078" s="107"/>
      <c r="Q3078" s="87" t="s">
        <v>79</v>
      </c>
      <c r="R3078" s="87"/>
      <c r="S3078" s="87"/>
      <c r="T3078" s="87"/>
      <c r="U3078" s="87"/>
      <c r="V3078" s="86" t="s">
        <v>79</v>
      </c>
      <c r="W3078" s="75"/>
      <c r="X3078" s="102" t="s">
        <v>79</v>
      </c>
      <c r="Y3078" s="63" t="str">
        <f>IFERROR(IF(VLOOKUP(X3078,Listor!$T$6:$U$7,2,FALSE)&lt;O3078,TRUE),"")</f>
        <v/>
      </c>
      <c r="Z3078" s="87"/>
      <c r="AA3078" s="104"/>
    </row>
    <row r="3079" spans="2:27" x14ac:dyDescent="0.25">
      <c r="B3079" s="68" t="s">
        <v>68</v>
      </c>
      <c r="C3079" s="80" t="str">
        <f>IFERROR(VLOOKUP(B3079,Listor!$A$6:$B$62,2,FALSE),"")</f>
        <v/>
      </c>
      <c r="D3079" s="80" t="str">
        <f>IFERROR(VLOOKUP(B3079,Listor!$A$6:$C$62,3,FALSE),"")</f>
        <v/>
      </c>
      <c r="E3079" s="110" t="s">
        <v>79</v>
      </c>
      <c r="F3079" s="66"/>
      <c r="G3079" s="35" t="str">
        <f>IFERROR(VLOOKUP(B3079,Listor!$A$6:$G$62,7,FALSE),"")</f>
        <v/>
      </c>
      <c r="H3079" s="63" t="str">
        <f>IFERROR(VLOOKUP(B3079,Listor!$N$6:$O$47,2,FALSE),"")</f>
        <v/>
      </c>
      <c r="I3079" s="63" t="str">
        <f t="shared" si="145"/>
        <v/>
      </c>
      <c r="J3079" s="96" t="str">
        <f>IFERROR(VLOOKUP(B3079,Listor!$N$6:$P$47,3,FALSE)*I3079,"")</f>
        <v/>
      </c>
      <c r="K3079" s="81"/>
      <c r="L3079" s="88" t="str">
        <f>IFERROR((VLOOKUP(B3079,Listor!$N$6:$P$47,3,FALSE)*Biologiska!K3079)+(VLOOKUP(B3079,Listor!$N$6:$Q$47,4,FALSE)),"")</f>
        <v/>
      </c>
      <c r="M3079" s="63" t="str">
        <f t="shared" si="146"/>
        <v/>
      </c>
      <c r="N3079" s="75"/>
      <c r="O3079" s="84" t="str">
        <f t="shared" si="147"/>
        <v/>
      </c>
      <c r="P3079" s="107"/>
      <c r="Q3079" s="87" t="s">
        <v>79</v>
      </c>
      <c r="R3079" s="87"/>
      <c r="S3079" s="87"/>
      <c r="T3079" s="87"/>
      <c r="U3079" s="87"/>
      <c r="V3079" s="86" t="s">
        <v>79</v>
      </c>
      <c r="W3079" s="75"/>
      <c r="X3079" s="102" t="s">
        <v>79</v>
      </c>
      <c r="Y3079" s="63" t="str">
        <f>IFERROR(IF(VLOOKUP(X3079,Listor!$T$6:$U$7,2,FALSE)&lt;O3079,TRUE),"")</f>
        <v/>
      </c>
      <c r="Z3079" s="87"/>
      <c r="AA3079" s="104"/>
    </row>
    <row r="3080" spans="2:27" x14ac:dyDescent="0.25">
      <c r="B3080" s="68" t="s">
        <v>68</v>
      </c>
      <c r="C3080" s="80" t="str">
        <f>IFERROR(VLOOKUP(B3080,Listor!$A$6:$B$62,2,FALSE),"")</f>
        <v/>
      </c>
      <c r="D3080" s="80" t="str">
        <f>IFERROR(VLOOKUP(B3080,Listor!$A$6:$C$62,3,FALSE),"")</f>
        <v/>
      </c>
      <c r="E3080" s="110" t="s">
        <v>79</v>
      </c>
      <c r="F3080" s="66"/>
      <c r="G3080" s="35" t="str">
        <f>IFERROR(VLOOKUP(B3080,Listor!$A$6:$G$62,7,FALSE),"")</f>
        <v/>
      </c>
      <c r="H3080" s="63" t="str">
        <f>IFERROR(VLOOKUP(B3080,Listor!$N$6:$O$47,2,FALSE),"")</f>
        <v/>
      </c>
      <c r="I3080" s="63" t="str">
        <f t="shared" si="145"/>
        <v/>
      </c>
      <c r="J3080" s="96" t="str">
        <f>IFERROR(VLOOKUP(B3080,Listor!$N$6:$P$47,3,FALSE)*I3080,"")</f>
        <v/>
      </c>
      <c r="K3080" s="81"/>
      <c r="L3080" s="88" t="str">
        <f>IFERROR((VLOOKUP(B3080,Listor!$N$6:$P$47,3,FALSE)*Biologiska!K3080)+(VLOOKUP(B3080,Listor!$N$6:$Q$47,4,FALSE)),"")</f>
        <v/>
      </c>
      <c r="M3080" s="63" t="str">
        <f t="shared" si="146"/>
        <v/>
      </c>
      <c r="N3080" s="75"/>
      <c r="O3080" s="84" t="str">
        <f t="shared" si="147"/>
        <v/>
      </c>
      <c r="P3080" s="107"/>
      <c r="Q3080" s="87" t="s">
        <v>79</v>
      </c>
      <c r="R3080" s="87"/>
      <c r="S3080" s="87"/>
      <c r="T3080" s="87"/>
      <c r="U3080" s="87"/>
      <c r="V3080" s="86" t="s">
        <v>79</v>
      </c>
      <c r="W3080" s="75"/>
      <c r="X3080" s="102" t="s">
        <v>79</v>
      </c>
      <c r="Y3080" s="63" t="str">
        <f>IFERROR(IF(VLOOKUP(X3080,Listor!$T$6:$U$7,2,FALSE)&lt;O3080,TRUE),"")</f>
        <v/>
      </c>
      <c r="Z3080" s="87"/>
      <c r="AA3080" s="104"/>
    </row>
    <row r="3081" spans="2:27" x14ac:dyDescent="0.25">
      <c r="B3081" s="68" t="s">
        <v>68</v>
      </c>
      <c r="C3081" s="80" t="str">
        <f>IFERROR(VLOOKUP(B3081,Listor!$A$6:$B$62,2,FALSE),"")</f>
        <v/>
      </c>
      <c r="D3081" s="80" t="str">
        <f>IFERROR(VLOOKUP(B3081,Listor!$A$6:$C$62,3,FALSE),"")</f>
        <v/>
      </c>
      <c r="E3081" s="110" t="s">
        <v>79</v>
      </c>
      <c r="F3081" s="66"/>
      <c r="G3081" s="35" t="str">
        <f>IFERROR(VLOOKUP(B3081,Listor!$A$6:$G$62,7,FALSE),"")</f>
        <v/>
      </c>
      <c r="H3081" s="63" t="str">
        <f>IFERROR(VLOOKUP(B3081,Listor!$N$6:$O$47,2,FALSE),"")</f>
        <v/>
      </c>
      <c r="I3081" s="63" t="str">
        <f t="shared" si="145"/>
        <v/>
      </c>
      <c r="J3081" s="96" t="str">
        <f>IFERROR(VLOOKUP(B3081,Listor!$N$6:$P$47,3,FALSE)*I3081,"")</f>
        <v/>
      </c>
      <c r="K3081" s="81"/>
      <c r="L3081" s="88" t="str">
        <f>IFERROR((VLOOKUP(B3081,Listor!$N$6:$P$47,3,FALSE)*Biologiska!K3081)+(VLOOKUP(B3081,Listor!$N$6:$Q$47,4,FALSE)),"")</f>
        <v/>
      </c>
      <c r="M3081" s="63" t="str">
        <f t="shared" si="146"/>
        <v/>
      </c>
      <c r="N3081" s="75"/>
      <c r="O3081" s="84" t="str">
        <f t="shared" si="147"/>
        <v/>
      </c>
      <c r="P3081" s="107"/>
      <c r="Q3081" s="87" t="s">
        <v>79</v>
      </c>
      <c r="R3081" s="87"/>
      <c r="S3081" s="87"/>
      <c r="T3081" s="87"/>
      <c r="U3081" s="87"/>
      <c r="V3081" s="86" t="s">
        <v>79</v>
      </c>
      <c r="W3081" s="75"/>
      <c r="X3081" s="102" t="s">
        <v>79</v>
      </c>
      <c r="Y3081" s="63" t="str">
        <f>IFERROR(IF(VLOOKUP(X3081,Listor!$T$6:$U$7,2,FALSE)&lt;O3081,TRUE),"")</f>
        <v/>
      </c>
      <c r="Z3081" s="87"/>
      <c r="AA3081" s="104"/>
    </row>
    <row r="3082" spans="2:27" x14ac:dyDescent="0.25">
      <c r="B3082" s="68" t="s">
        <v>68</v>
      </c>
      <c r="C3082" s="80" t="str">
        <f>IFERROR(VLOOKUP(B3082,Listor!$A$6:$B$62,2,FALSE),"")</f>
        <v/>
      </c>
      <c r="D3082" s="80" t="str">
        <f>IFERROR(VLOOKUP(B3082,Listor!$A$6:$C$62,3,FALSE),"")</f>
        <v/>
      </c>
      <c r="E3082" s="110" t="s">
        <v>79</v>
      </c>
      <c r="F3082" s="66"/>
      <c r="G3082" s="35" t="str">
        <f>IFERROR(VLOOKUP(B3082,Listor!$A$6:$G$62,7,FALSE),"")</f>
        <v/>
      </c>
      <c r="H3082" s="63" t="str">
        <f>IFERROR(VLOOKUP(B3082,Listor!$N$6:$O$47,2,FALSE),"")</f>
        <v/>
      </c>
      <c r="I3082" s="63" t="str">
        <f t="shared" si="145"/>
        <v/>
      </c>
      <c r="J3082" s="96" t="str">
        <f>IFERROR(VLOOKUP(B3082,Listor!$N$6:$P$47,3,FALSE)*I3082,"")</f>
        <v/>
      </c>
      <c r="K3082" s="81"/>
      <c r="L3082" s="88" t="str">
        <f>IFERROR((VLOOKUP(B3082,Listor!$N$6:$P$47,3,FALSE)*Biologiska!K3082)+(VLOOKUP(B3082,Listor!$N$6:$Q$47,4,FALSE)),"")</f>
        <v/>
      </c>
      <c r="M3082" s="63" t="str">
        <f t="shared" si="146"/>
        <v/>
      </c>
      <c r="N3082" s="75"/>
      <c r="O3082" s="84" t="str">
        <f t="shared" si="147"/>
        <v/>
      </c>
      <c r="P3082" s="107"/>
      <c r="Q3082" s="87" t="s">
        <v>79</v>
      </c>
      <c r="R3082" s="87"/>
      <c r="S3082" s="87"/>
      <c r="T3082" s="87"/>
      <c r="U3082" s="87"/>
      <c r="V3082" s="86" t="s">
        <v>79</v>
      </c>
      <c r="W3082" s="75"/>
      <c r="X3082" s="102" t="s">
        <v>79</v>
      </c>
      <c r="Y3082" s="63" t="str">
        <f>IFERROR(IF(VLOOKUP(X3082,Listor!$T$6:$U$7,2,FALSE)&lt;O3082,TRUE),"")</f>
        <v/>
      </c>
      <c r="Z3082" s="87"/>
      <c r="AA3082" s="104"/>
    </row>
    <row r="3083" spans="2:27" x14ac:dyDescent="0.25">
      <c r="B3083" s="68" t="s">
        <v>68</v>
      </c>
      <c r="C3083" s="80" t="str">
        <f>IFERROR(VLOOKUP(B3083,Listor!$A$6:$B$62,2,FALSE),"")</f>
        <v/>
      </c>
      <c r="D3083" s="80" t="str">
        <f>IFERROR(VLOOKUP(B3083,Listor!$A$6:$C$62,3,FALSE),"")</f>
        <v/>
      </c>
      <c r="E3083" s="110" t="s">
        <v>79</v>
      </c>
      <c r="F3083" s="66"/>
      <c r="G3083" s="35" t="str">
        <f>IFERROR(VLOOKUP(B3083,Listor!$A$6:$G$62,7,FALSE),"")</f>
        <v/>
      </c>
      <c r="H3083" s="63" t="str">
        <f>IFERROR(VLOOKUP(B3083,Listor!$N$6:$O$47,2,FALSE),"")</f>
        <v/>
      </c>
      <c r="I3083" s="63" t="str">
        <f t="shared" si="145"/>
        <v/>
      </c>
      <c r="J3083" s="96" t="str">
        <f>IFERROR(VLOOKUP(B3083,Listor!$N$6:$P$47,3,FALSE)*I3083,"")</f>
        <v/>
      </c>
      <c r="K3083" s="81"/>
      <c r="L3083" s="88" t="str">
        <f>IFERROR((VLOOKUP(B3083,Listor!$N$6:$P$47,3,FALSE)*Biologiska!K3083)+(VLOOKUP(B3083,Listor!$N$6:$Q$47,4,FALSE)),"")</f>
        <v/>
      </c>
      <c r="M3083" s="63" t="str">
        <f t="shared" si="146"/>
        <v/>
      </c>
      <c r="N3083" s="75"/>
      <c r="O3083" s="84" t="str">
        <f t="shared" si="147"/>
        <v/>
      </c>
      <c r="P3083" s="107"/>
      <c r="Q3083" s="87" t="s">
        <v>79</v>
      </c>
      <c r="R3083" s="87"/>
      <c r="S3083" s="87"/>
      <c r="T3083" s="87"/>
      <c r="U3083" s="87"/>
      <c r="V3083" s="86" t="s">
        <v>79</v>
      </c>
      <c r="W3083" s="75"/>
      <c r="X3083" s="102" t="s">
        <v>79</v>
      </c>
      <c r="Y3083" s="63" t="str">
        <f>IFERROR(IF(VLOOKUP(X3083,Listor!$T$6:$U$7,2,FALSE)&lt;O3083,TRUE),"")</f>
        <v/>
      </c>
      <c r="Z3083" s="87"/>
      <c r="AA3083" s="104"/>
    </row>
    <row r="3084" spans="2:27" x14ac:dyDescent="0.25">
      <c r="B3084" s="68" t="s">
        <v>68</v>
      </c>
      <c r="C3084" s="80" t="str">
        <f>IFERROR(VLOOKUP(B3084,Listor!$A$6:$B$62,2,FALSE),"")</f>
        <v/>
      </c>
      <c r="D3084" s="80" t="str">
        <f>IFERROR(VLOOKUP(B3084,Listor!$A$6:$C$62,3,FALSE),"")</f>
        <v/>
      </c>
      <c r="E3084" s="110" t="s">
        <v>79</v>
      </c>
      <c r="F3084" s="66"/>
      <c r="G3084" s="35" t="str">
        <f>IFERROR(VLOOKUP(B3084,Listor!$A$6:$G$62,7,FALSE),"")</f>
        <v/>
      </c>
      <c r="H3084" s="63" t="str">
        <f>IFERROR(VLOOKUP(B3084,Listor!$N$6:$O$47,2,FALSE),"")</f>
        <v/>
      </c>
      <c r="I3084" s="63" t="str">
        <f t="shared" si="145"/>
        <v/>
      </c>
      <c r="J3084" s="96" t="str">
        <f>IFERROR(VLOOKUP(B3084,Listor!$N$6:$P$47,3,FALSE)*I3084,"")</f>
        <v/>
      </c>
      <c r="K3084" s="81"/>
      <c r="L3084" s="88" t="str">
        <f>IFERROR((VLOOKUP(B3084,Listor!$N$6:$P$47,3,FALSE)*Biologiska!K3084)+(VLOOKUP(B3084,Listor!$N$6:$Q$47,4,FALSE)),"")</f>
        <v/>
      </c>
      <c r="M3084" s="63" t="str">
        <f t="shared" si="146"/>
        <v/>
      </c>
      <c r="N3084" s="75"/>
      <c r="O3084" s="84" t="str">
        <f t="shared" si="147"/>
        <v/>
      </c>
      <c r="P3084" s="107"/>
      <c r="Q3084" s="87" t="s">
        <v>79</v>
      </c>
      <c r="R3084" s="87"/>
      <c r="S3084" s="87"/>
      <c r="T3084" s="87"/>
      <c r="U3084" s="87"/>
      <c r="V3084" s="86" t="s">
        <v>79</v>
      </c>
      <c r="W3084" s="75"/>
      <c r="X3084" s="102" t="s">
        <v>79</v>
      </c>
      <c r="Y3084" s="63" t="str">
        <f>IFERROR(IF(VLOOKUP(X3084,Listor!$T$6:$U$7,2,FALSE)&lt;O3084,TRUE),"")</f>
        <v/>
      </c>
      <c r="Z3084" s="87"/>
      <c r="AA3084" s="104"/>
    </row>
    <row r="3085" spans="2:27" x14ac:dyDescent="0.25">
      <c r="B3085" s="68" t="s">
        <v>68</v>
      </c>
      <c r="C3085" s="80" t="str">
        <f>IFERROR(VLOOKUP(B3085,Listor!$A$6:$B$62,2,FALSE),"")</f>
        <v/>
      </c>
      <c r="D3085" s="80" t="str">
        <f>IFERROR(VLOOKUP(B3085,Listor!$A$6:$C$62,3,FALSE),"")</f>
        <v/>
      </c>
      <c r="E3085" s="110" t="s">
        <v>79</v>
      </c>
      <c r="F3085" s="66"/>
      <c r="G3085" s="35" t="str">
        <f>IFERROR(VLOOKUP(B3085,Listor!$A$6:$G$62,7,FALSE),"")</f>
        <v/>
      </c>
      <c r="H3085" s="63" t="str">
        <f>IFERROR(VLOOKUP(B3085,Listor!$N$6:$O$47,2,FALSE),"")</f>
        <v/>
      </c>
      <c r="I3085" s="63" t="str">
        <f t="shared" si="145"/>
        <v/>
      </c>
      <c r="J3085" s="96" t="str">
        <f>IFERROR(VLOOKUP(B3085,Listor!$N$6:$P$47,3,FALSE)*I3085,"")</f>
        <v/>
      </c>
      <c r="K3085" s="81"/>
      <c r="L3085" s="88" t="str">
        <f>IFERROR((VLOOKUP(B3085,Listor!$N$6:$P$47,3,FALSE)*Biologiska!K3085)+(VLOOKUP(B3085,Listor!$N$6:$Q$47,4,FALSE)),"")</f>
        <v/>
      </c>
      <c r="M3085" s="63" t="str">
        <f t="shared" si="146"/>
        <v/>
      </c>
      <c r="N3085" s="75"/>
      <c r="O3085" s="84" t="str">
        <f t="shared" si="147"/>
        <v/>
      </c>
      <c r="P3085" s="107"/>
      <c r="Q3085" s="87" t="s">
        <v>79</v>
      </c>
      <c r="R3085" s="87"/>
      <c r="S3085" s="87"/>
      <c r="T3085" s="87"/>
      <c r="U3085" s="87"/>
      <c r="V3085" s="86" t="s">
        <v>79</v>
      </c>
      <c r="W3085" s="75"/>
      <c r="X3085" s="102" t="s">
        <v>79</v>
      </c>
      <c r="Y3085" s="63" t="str">
        <f>IFERROR(IF(VLOOKUP(X3085,Listor!$T$6:$U$7,2,FALSE)&lt;O3085,TRUE),"")</f>
        <v/>
      </c>
      <c r="Z3085" s="87"/>
      <c r="AA3085" s="104"/>
    </row>
    <row r="3086" spans="2:27" x14ac:dyDescent="0.25">
      <c r="B3086" s="68" t="s">
        <v>68</v>
      </c>
      <c r="C3086" s="80" t="str">
        <f>IFERROR(VLOOKUP(B3086,Listor!$A$6:$B$62,2,FALSE),"")</f>
        <v/>
      </c>
      <c r="D3086" s="80" t="str">
        <f>IFERROR(VLOOKUP(B3086,Listor!$A$6:$C$62,3,FALSE),"")</f>
        <v/>
      </c>
      <c r="E3086" s="110" t="s">
        <v>79</v>
      </c>
      <c r="F3086" s="66"/>
      <c r="G3086" s="35" t="str">
        <f>IFERROR(VLOOKUP(B3086,Listor!$A$6:$G$62,7,FALSE),"")</f>
        <v/>
      </c>
      <c r="H3086" s="63" t="str">
        <f>IFERROR(VLOOKUP(B3086,Listor!$N$6:$O$47,2,FALSE),"")</f>
        <v/>
      </c>
      <c r="I3086" s="63" t="str">
        <f t="shared" si="145"/>
        <v/>
      </c>
      <c r="J3086" s="96" t="str">
        <f>IFERROR(VLOOKUP(B3086,Listor!$N$6:$P$47,3,FALSE)*I3086,"")</f>
        <v/>
      </c>
      <c r="K3086" s="81"/>
      <c r="L3086" s="88" t="str">
        <f>IFERROR((VLOOKUP(B3086,Listor!$N$6:$P$47,3,FALSE)*Biologiska!K3086)+(VLOOKUP(B3086,Listor!$N$6:$Q$47,4,FALSE)),"")</f>
        <v/>
      </c>
      <c r="M3086" s="63" t="str">
        <f t="shared" si="146"/>
        <v/>
      </c>
      <c r="N3086" s="75"/>
      <c r="O3086" s="84" t="str">
        <f t="shared" si="147"/>
        <v/>
      </c>
      <c r="P3086" s="107"/>
      <c r="Q3086" s="87" t="s">
        <v>79</v>
      </c>
      <c r="R3086" s="87"/>
      <c r="S3086" s="87"/>
      <c r="T3086" s="87"/>
      <c r="U3086" s="87"/>
      <c r="V3086" s="86" t="s">
        <v>79</v>
      </c>
      <c r="W3086" s="75"/>
      <c r="X3086" s="102" t="s">
        <v>79</v>
      </c>
      <c r="Y3086" s="63" t="str">
        <f>IFERROR(IF(VLOOKUP(X3086,Listor!$T$6:$U$7,2,FALSE)&lt;O3086,TRUE),"")</f>
        <v/>
      </c>
      <c r="Z3086" s="87"/>
      <c r="AA3086" s="104"/>
    </row>
    <row r="3087" spans="2:27" x14ac:dyDescent="0.25">
      <c r="B3087" s="68" t="s">
        <v>68</v>
      </c>
      <c r="C3087" s="80" t="str">
        <f>IFERROR(VLOOKUP(B3087,Listor!$A$6:$B$62,2,FALSE),"")</f>
        <v/>
      </c>
      <c r="D3087" s="80" t="str">
        <f>IFERROR(VLOOKUP(B3087,Listor!$A$6:$C$62,3,FALSE),"")</f>
        <v/>
      </c>
      <c r="E3087" s="110" t="s">
        <v>79</v>
      </c>
      <c r="F3087" s="66"/>
      <c r="G3087" s="35" t="str">
        <f>IFERROR(VLOOKUP(B3087,Listor!$A$6:$G$62,7,FALSE),"")</f>
        <v/>
      </c>
      <c r="H3087" s="63" t="str">
        <f>IFERROR(VLOOKUP(B3087,Listor!$N$6:$O$47,2,FALSE),"")</f>
        <v/>
      </c>
      <c r="I3087" s="63" t="str">
        <f t="shared" si="145"/>
        <v/>
      </c>
      <c r="J3087" s="96" t="str">
        <f>IFERROR(VLOOKUP(B3087,Listor!$N$6:$P$47,3,FALSE)*I3087,"")</f>
        <v/>
      </c>
      <c r="K3087" s="81"/>
      <c r="L3087" s="88" t="str">
        <f>IFERROR((VLOOKUP(B3087,Listor!$N$6:$P$47,3,FALSE)*Biologiska!K3087)+(VLOOKUP(B3087,Listor!$N$6:$Q$47,4,FALSE)),"")</f>
        <v/>
      </c>
      <c r="M3087" s="63" t="str">
        <f t="shared" si="146"/>
        <v/>
      </c>
      <c r="N3087" s="75"/>
      <c r="O3087" s="84" t="str">
        <f t="shared" si="147"/>
        <v/>
      </c>
      <c r="P3087" s="107"/>
      <c r="Q3087" s="87" t="s">
        <v>79</v>
      </c>
      <c r="R3087" s="87"/>
      <c r="S3087" s="87"/>
      <c r="T3087" s="87"/>
      <c r="U3087" s="87"/>
      <c r="V3087" s="86" t="s">
        <v>79</v>
      </c>
      <c r="W3087" s="75"/>
      <c r="X3087" s="102" t="s">
        <v>79</v>
      </c>
      <c r="Y3087" s="63" t="str">
        <f>IFERROR(IF(VLOOKUP(X3087,Listor!$T$6:$U$7,2,FALSE)&lt;O3087,TRUE),"")</f>
        <v/>
      </c>
      <c r="Z3087" s="87"/>
      <c r="AA3087" s="104"/>
    </row>
    <row r="3088" spans="2:27" x14ac:dyDescent="0.25">
      <c r="B3088" s="68" t="s">
        <v>68</v>
      </c>
      <c r="C3088" s="80" t="str">
        <f>IFERROR(VLOOKUP(B3088,Listor!$A$6:$B$62,2,FALSE),"")</f>
        <v/>
      </c>
      <c r="D3088" s="80" t="str">
        <f>IFERROR(VLOOKUP(B3088,Listor!$A$6:$C$62,3,FALSE),"")</f>
        <v/>
      </c>
      <c r="E3088" s="110" t="s">
        <v>79</v>
      </c>
      <c r="F3088" s="66"/>
      <c r="G3088" s="35" t="str">
        <f>IFERROR(VLOOKUP(B3088,Listor!$A$6:$G$62,7,FALSE),"")</f>
        <v/>
      </c>
      <c r="H3088" s="63" t="str">
        <f>IFERROR(VLOOKUP(B3088,Listor!$N$6:$O$47,2,FALSE),"")</f>
        <v/>
      </c>
      <c r="I3088" s="63" t="str">
        <f t="shared" si="145"/>
        <v/>
      </c>
      <c r="J3088" s="96" t="str">
        <f>IFERROR(VLOOKUP(B3088,Listor!$N$6:$P$47,3,FALSE)*I3088,"")</f>
        <v/>
      </c>
      <c r="K3088" s="81"/>
      <c r="L3088" s="88" t="str">
        <f>IFERROR((VLOOKUP(B3088,Listor!$N$6:$P$47,3,FALSE)*Biologiska!K3088)+(VLOOKUP(B3088,Listor!$N$6:$Q$47,4,FALSE)),"")</f>
        <v/>
      </c>
      <c r="M3088" s="63" t="str">
        <f t="shared" si="146"/>
        <v/>
      </c>
      <c r="N3088" s="75"/>
      <c r="O3088" s="84" t="str">
        <f t="shared" si="147"/>
        <v/>
      </c>
      <c r="P3088" s="107"/>
      <c r="Q3088" s="87" t="s">
        <v>79</v>
      </c>
      <c r="R3088" s="87"/>
      <c r="S3088" s="87"/>
      <c r="T3088" s="87"/>
      <c r="U3088" s="87"/>
      <c r="V3088" s="86" t="s">
        <v>79</v>
      </c>
      <c r="W3088" s="75"/>
      <c r="X3088" s="102" t="s">
        <v>79</v>
      </c>
      <c r="Y3088" s="63" t="str">
        <f>IFERROR(IF(VLOOKUP(X3088,Listor!$T$6:$U$7,2,FALSE)&lt;O3088,TRUE),"")</f>
        <v/>
      </c>
      <c r="Z3088" s="87"/>
      <c r="AA3088" s="104"/>
    </row>
    <row r="3089" spans="2:27" x14ac:dyDescent="0.25">
      <c r="B3089" s="68" t="s">
        <v>68</v>
      </c>
      <c r="C3089" s="80" t="str">
        <f>IFERROR(VLOOKUP(B3089,Listor!$A$6:$B$62,2,FALSE),"")</f>
        <v/>
      </c>
      <c r="D3089" s="80" t="str">
        <f>IFERROR(VLOOKUP(B3089,Listor!$A$6:$C$62,3,FALSE),"")</f>
        <v/>
      </c>
      <c r="E3089" s="110" t="s">
        <v>79</v>
      </c>
      <c r="F3089" s="66"/>
      <c r="G3089" s="35" t="str">
        <f>IFERROR(VLOOKUP(B3089,Listor!$A$6:$G$62,7,FALSE),"")</f>
        <v/>
      </c>
      <c r="H3089" s="63" t="str">
        <f>IFERROR(VLOOKUP(B3089,Listor!$N$6:$O$47,2,FALSE),"")</f>
        <v/>
      </c>
      <c r="I3089" s="63" t="str">
        <f t="shared" si="145"/>
        <v/>
      </c>
      <c r="J3089" s="96" t="str">
        <f>IFERROR(VLOOKUP(B3089,Listor!$N$6:$P$47,3,FALSE)*I3089,"")</f>
        <v/>
      </c>
      <c r="K3089" s="81"/>
      <c r="L3089" s="88" t="str">
        <f>IFERROR((VLOOKUP(B3089,Listor!$N$6:$P$47,3,FALSE)*Biologiska!K3089)+(VLOOKUP(B3089,Listor!$N$6:$Q$47,4,FALSE)),"")</f>
        <v/>
      </c>
      <c r="M3089" s="63" t="str">
        <f t="shared" si="146"/>
        <v/>
      </c>
      <c r="N3089" s="75"/>
      <c r="O3089" s="84" t="str">
        <f t="shared" si="147"/>
        <v/>
      </c>
      <c r="P3089" s="107"/>
      <c r="Q3089" s="87" t="s">
        <v>79</v>
      </c>
      <c r="R3089" s="87"/>
      <c r="S3089" s="87"/>
      <c r="T3089" s="87"/>
      <c r="U3089" s="87"/>
      <c r="V3089" s="86" t="s">
        <v>79</v>
      </c>
      <c r="W3089" s="75"/>
      <c r="X3089" s="102" t="s">
        <v>79</v>
      </c>
      <c r="Y3089" s="63" t="str">
        <f>IFERROR(IF(VLOOKUP(X3089,Listor!$T$6:$U$7,2,FALSE)&lt;O3089,TRUE),"")</f>
        <v/>
      </c>
      <c r="Z3089" s="87"/>
      <c r="AA3089" s="104"/>
    </row>
    <row r="3090" spans="2:27" x14ac:dyDescent="0.25">
      <c r="B3090" s="68" t="s">
        <v>68</v>
      </c>
      <c r="C3090" s="80" t="str">
        <f>IFERROR(VLOOKUP(B3090,Listor!$A$6:$B$62,2,FALSE),"")</f>
        <v/>
      </c>
      <c r="D3090" s="80" t="str">
        <f>IFERROR(VLOOKUP(B3090,Listor!$A$6:$C$62,3,FALSE),"")</f>
        <v/>
      </c>
      <c r="E3090" s="110" t="s">
        <v>79</v>
      </c>
      <c r="F3090" s="66"/>
      <c r="G3090" s="35" t="str">
        <f>IFERROR(VLOOKUP(B3090,Listor!$A$6:$G$62,7,FALSE),"")</f>
        <v/>
      </c>
      <c r="H3090" s="63" t="str">
        <f>IFERROR(VLOOKUP(B3090,Listor!$N$6:$O$47,2,FALSE),"")</f>
        <v/>
      </c>
      <c r="I3090" s="63" t="str">
        <f t="shared" si="145"/>
        <v/>
      </c>
      <c r="J3090" s="96" t="str">
        <f>IFERROR(VLOOKUP(B3090,Listor!$N$6:$P$47,3,FALSE)*I3090,"")</f>
        <v/>
      </c>
      <c r="K3090" s="81"/>
      <c r="L3090" s="88" t="str">
        <f>IFERROR((VLOOKUP(B3090,Listor!$N$6:$P$47,3,FALSE)*Biologiska!K3090)+(VLOOKUP(B3090,Listor!$N$6:$Q$47,4,FALSE)),"")</f>
        <v/>
      </c>
      <c r="M3090" s="63" t="str">
        <f t="shared" si="146"/>
        <v/>
      </c>
      <c r="N3090" s="75"/>
      <c r="O3090" s="84" t="str">
        <f t="shared" si="147"/>
        <v/>
      </c>
      <c r="P3090" s="107"/>
      <c r="Q3090" s="87" t="s">
        <v>79</v>
      </c>
      <c r="R3090" s="87"/>
      <c r="S3090" s="87"/>
      <c r="T3090" s="87"/>
      <c r="U3090" s="87"/>
      <c r="V3090" s="86" t="s">
        <v>79</v>
      </c>
      <c r="W3090" s="75"/>
      <c r="X3090" s="102" t="s">
        <v>79</v>
      </c>
      <c r="Y3090" s="63" t="str">
        <f>IFERROR(IF(VLOOKUP(X3090,Listor!$T$6:$U$7,2,FALSE)&lt;O3090,TRUE),"")</f>
        <v/>
      </c>
      <c r="Z3090" s="87"/>
      <c r="AA3090" s="104"/>
    </row>
    <row r="3091" spans="2:27" x14ac:dyDescent="0.25">
      <c r="B3091" s="68" t="s">
        <v>68</v>
      </c>
      <c r="C3091" s="80" t="str">
        <f>IFERROR(VLOOKUP(B3091,Listor!$A$6:$B$62,2,FALSE),"")</f>
        <v/>
      </c>
      <c r="D3091" s="80" t="str">
        <f>IFERROR(VLOOKUP(B3091,Listor!$A$6:$C$62,3,FALSE),"")</f>
        <v/>
      </c>
      <c r="E3091" s="110" t="s">
        <v>79</v>
      </c>
      <c r="F3091" s="66"/>
      <c r="G3091" s="35" t="str">
        <f>IFERROR(VLOOKUP(B3091,Listor!$A$6:$G$62,7,FALSE),"")</f>
        <v/>
      </c>
      <c r="H3091" s="63" t="str">
        <f>IFERROR(VLOOKUP(B3091,Listor!$N$6:$O$47,2,FALSE),"")</f>
        <v/>
      </c>
      <c r="I3091" s="63" t="str">
        <f t="shared" si="145"/>
        <v/>
      </c>
      <c r="J3091" s="96" t="str">
        <f>IFERROR(VLOOKUP(B3091,Listor!$N$6:$P$47,3,FALSE)*I3091,"")</f>
        <v/>
      </c>
      <c r="K3091" s="81"/>
      <c r="L3091" s="88" t="str">
        <f>IFERROR((VLOOKUP(B3091,Listor!$N$6:$P$47,3,FALSE)*Biologiska!K3091)+(VLOOKUP(B3091,Listor!$N$6:$Q$47,4,FALSE)),"")</f>
        <v/>
      </c>
      <c r="M3091" s="63" t="str">
        <f t="shared" si="146"/>
        <v/>
      </c>
      <c r="N3091" s="75"/>
      <c r="O3091" s="84" t="str">
        <f t="shared" si="147"/>
        <v/>
      </c>
      <c r="P3091" s="107"/>
      <c r="Q3091" s="87" t="s">
        <v>79</v>
      </c>
      <c r="R3091" s="87"/>
      <c r="S3091" s="87"/>
      <c r="T3091" s="87"/>
      <c r="U3091" s="87"/>
      <c r="V3091" s="86" t="s">
        <v>79</v>
      </c>
      <c r="W3091" s="75"/>
      <c r="X3091" s="102" t="s">
        <v>79</v>
      </c>
      <c r="Y3091" s="63" t="str">
        <f>IFERROR(IF(VLOOKUP(X3091,Listor!$T$6:$U$7,2,FALSE)&lt;O3091,TRUE),"")</f>
        <v/>
      </c>
      <c r="Z3091" s="87"/>
      <c r="AA3091" s="104"/>
    </row>
    <row r="3092" spans="2:27" x14ac:dyDescent="0.25">
      <c r="B3092" s="68" t="s">
        <v>68</v>
      </c>
      <c r="C3092" s="80" t="str">
        <f>IFERROR(VLOOKUP(B3092,Listor!$A$6:$B$62,2,FALSE),"")</f>
        <v/>
      </c>
      <c r="D3092" s="80" t="str">
        <f>IFERROR(VLOOKUP(B3092,Listor!$A$6:$C$62,3,FALSE),"")</f>
        <v/>
      </c>
      <c r="E3092" s="110" t="s">
        <v>79</v>
      </c>
      <c r="F3092" s="66"/>
      <c r="G3092" s="35" t="str">
        <f>IFERROR(VLOOKUP(B3092,Listor!$A$6:$G$62,7,FALSE),"")</f>
        <v/>
      </c>
      <c r="H3092" s="63" t="str">
        <f>IFERROR(VLOOKUP(B3092,Listor!$N$6:$O$47,2,FALSE),"")</f>
        <v/>
      </c>
      <c r="I3092" s="63" t="str">
        <f t="shared" si="145"/>
        <v/>
      </c>
      <c r="J3092" s="96" t="str">
        <f>IFERROR(VLOOKUP(B3092,Listor!$N$6:$P$47,3,FALSE)*I3092,"")</f>
        <v/>
      </c>
      <c r="K3092" s="81"/>
      <c r="L3092" s="88" t="str">
        <f>IFERROR((VLOOKUP(B3092,Listor!$N$6:$P$47,3,FALSE)*Biologiska!K3092)+(VLOOKUP(B3092,Listor!$N$6:$Q$47,4,FALSE)),"")</f>
        <v/>
      </c>
      <c r="M3092" s="63" t="str">
        <f t="shared" si="146"/>
        <v/>
      </c>
      <c r="N3092" s="75"/>
      <c r="O3092" s="84" t="str">
        <f t="shared" si="147"/>
        <v/>
      </c>
      <c r="P3092" s="107"/>
      <c r="Q3092" s="87" t="s">
        <v>79</v>
      </c>
      <c r="R3092" s="87"/>
      <c r="S3092" s="87"/>
      <c r="T3092" s="87"/>
      <c r="U3092" s="87"/>
      <c r="V3092" s="86" t="s">
        <v>79</v>
      </c>
      <c r="W3092" s="75"/>
      <c r="X3092" s="102" t="s">
        <v>79</v>
      </c>
      <c r="Y3092" s="63" t="str">
        <f>IFERROR(IF(VLOOKUP(X3092,Listor!$T$6:$U$7,2,FALSE)&lt;O3092,TRUE),"")</f>
        <v/>
      </c>
      <c r="Z3092" s="87"/>
      <c r="AA3092" s="104"/>
    </row>
    <row r="3093" spans="2:27" x14ac:dyDescent="0.25">
      <c r="B3093" s="68" t="s">
        <v>68</v>
      </c>
      <c r="C3093" s="80" t="str">
        <f>IFERROR(VLOOKUP(B3093,Listor!$A$6:$B$62,2,FALSE),"")</f>
        <v/>
      </c>
      <c r="D3093" s="80" t="str">
        <f>IFERROR(VLOOKUP(B3093,Listor!$A$6:$C$62,3,FALSE),"")</f>
        <v/>
      </c>
      <c r="E3093" s="110" t="s">
        <v>79</v>
      </c>
      <c r="F3093" s="66"/>
      <c r="G3093" s="35" t="str">
        <f>IFERROR(VLOOKUP(B3093,Listor!$A$6:$G$62,7,FALSE),"")</f>
        <v/>
      </c>
      <c r="H3093" s="63" t="str">
        <f>IFERROR(VLOOKUP(B3093,Listor!$N$6:$O$47,2,FALSE),"")</f>
        <v/>
      </c>
      <c r="I3093" s="63" t="str">
        <f t="shared" si="145"/>
        <v/>
      </c>
      <c r="J3093" s="96" t="str">
        <f>IFERROR(VLOOKUP(B3093,Listor!$N$6:$P$47,3,FALSE)*I3093,"")</f>
        <v/>
      </c>
      <c r="K3093" s="81"/>
      <c r="L3093" s="88" t="str">
        <f>IFERROR((VLOOKUP(B3093,Listor!$N$6:$P$47,3,FALSE)*Biologiska!K3093)+(VLOOKUP(B3093,Listor!$N$6:$Q$47,4,FALSE)),"")</f>
        <v/>
      </c>
      <c r="M3093" s="63" t="str">
        <f t="shared" si="146"/>
        <v/>
      </c>
      <c r="N3093" s="75"/>
      <c r="O3093" s="84" t="str">
        <f t="shared" si="147"/>
        <v/>
      </c>
      <c r="P3093" s="107"/>
      <c r="Q3093" s="87" t="s">
        <v>79</v>
      </c>
      <c r="R3093" s="87"/>
      <c r="S3093" s="87"/>
      <c r="T3093" s="87"/>
      <c r="U3093" s="87"/>
      <c r="V3093" s="86" t="s">
        <v>79</v>
      </c>
      <c r="W3093" s="75"/>
      <c r="X3093" s="102" t="s">
        <v>79</v>
      </c>
      <c r="Y3093" s="63" t="str">
        <f>IFERROR(IF(VLOOKUP(X3093,Listor!$T$6:$U$7,2,FALSE)&lt;O3093,TRUE),"")</f>
        <v/>
      </c>
      <c r="Z3093" s="87"/>
      <c r="AA3093" s="104"/>
    </row>
    <row r="3094" spans="2:27" x14ac:dyDescent="0.25">
      <c r="B3094" s="68" t="s">
        <v>68</v>
      </c>
      <c r="C3094" s="80" t="str">
        <f>IFERROR(VLOOKUP(B3094,Listor!$A$6:$B$62,2,FALSE),"")</f>
        <v/>
      </c>
      <c r="D3094" s="80" t="str">
        <f>IFERROR(VLOOKUP(B3094,Listor!$A$6:$C$62,3,FALSE),"")</f>
        <v/>
      </c>
      <c r="E3094" s="110" t="s">
        <v>79</v>
      </c>
      <c r="F3094" s="66"/>
      <c r="G3094" s="35" t="str">
        <f>IFERROR(VLOOKUP(B3094,Listor!$A$6:$G$62,7,FALSE),"")</f>
        <v/>
      </c>
      <c r="H3094" s="63" t="str">
        <f>IFERROR(VLOOKUP(B3094,Listor!$N$6:$O$47,2,FALSE),"")</f>
        <v/>
      </c>
      <c r="I3094" s="63" t="str">
        <f t="shared" si="145"/>
        <v/>
      </c>
      <c r="J3094" s="96" t="str">
        <f>IFERROR(VLOOKUP(B3094,Listor!$N$6:$P$47,3,FALSE)*I3094,"")</f>
        <v/>
      </c>
      <c r="K3094" s="81"/>
      <c r="L3094" s="88" t="str">
        <f>IFERROR((VLOOKUP(B3094,Listor!$N$6:$P$47,3,FALSE)*Biologiska!K3094)+(VLOOKUP(B3094,Listor!$N$6:$Q$47,4,FALSE)),"")</f>
        <v/>
      </c>
      <c r="M3094" s="63" t="str">
        <f t="shared" si="146"/>
        <v/>
      </c>
      <c r="N3094" s="75"/>
      <c r="O3094" s="84" t="str">
        <f t="shared" si="147"/>
        <v/>
      </c>
      <c r="P3094" s="107"/>
      <c r="Q3094" s="87" t="s">
        <v>79</v>
      </c>
      <c r="R3094" s="87"/>
      <c r="S3094" s="87"/>
      <c r="T3094" s="87"/>
      <c r="U3094" s="87"/>
      <c r="V3094" s="86" t="s">
        <v>79</v>
      </c>
      <c r="W3094" s="75"/>
      <c r="X3094" s="102" t="s">
        <v>79</v>
      </c>
      <c r="Y3094" s="63" t="str">
        <f>IFERROR(IF(VLOOKUP(X3094,Listor!$T$6:$U$7,2,FALSE)&lt;O3094,TRUE),"")</f>
        <v/>
      </c>
      <c r="Z3094" s="87"/>
      <c r="AA3094" s="104"/>
    </row>
    <row r="3095" spans="2:27" x14ac:dyDescent="0.25">
      <c r="B3095" s="68" t="s">
        <v>68</v>
      </c>
      <c r="C3095" s="80" t="str">
        <f>IFERROR(VLOOKUP(B3095,Listor!$A$6:$B$62,2,FALSE),"")</f>
        <v/>
      </c>
      <c r="D3095" s="80" t="str">
        <f>IFERROR(VLOOKUP(B3095,Listor!$A$6:$C$62,3,FALSE),"")</f>
        <v/>
      </c>
      <c r="E3095" s="110" t="s">
        <v>79</v>
      </c>
      <c r="F3095" s="66"/>
      <c r="G3095" s="35" t="str">
        <f>IFERROR(VLOOKUP(B3095,Listor!$A$6:$G$62,7,FALSE),"")</f>
        <v/>
      </c>
      <c r="H3095" s="63" t="str">
        <f>IFERROR(VLOOKUP(B3095,Listor!$N$6:$O$47,2,FALSE),"")</f>
        <v/>
      </c>
      <c r="I3095" s="63" t="str">
        <f t="shared" si="145"/>
        <v/>
      </c>
      <c r="J3095" s="96" t="str">
        <f>IFERROR(VLOOKUP(B3095,Listor!$N$6:$P$47,3,FALSE)*I3095,"")</f>
        <v/>
      </c>
      <c r="K3095" s="81"/>
      <c r="L3095" s="88" t="str">
        <f>IFERROR((VLOOKUP(B3095,Listor!$N$6:$P$47,3,FALSE)*Biologiska!K3095)+(VLOOKUP(B3095,Listor!$N$6:$Q$47,4,FALSE)),"")</f>
        <v/>
      </c>
      <c r="M3095" s="63" t="str">
        <f t="shared" si="146"/>
        <v/>
      </c>
      <c r="N3095" s="75"/>
      <c r="O3095" s="84" t="str">
        <f t="shared" si="147"/>
        <v/>
      </c>
      <c r="P3095" s="107"/>
      <c r="Q3095" s="87" t="s">
        <v>79</v>
      </c>
      <c r="R3095" s="87"/>
      <c r="S3095" s="87"/>
      <c r="T3095" s="87"/>
      <c r="U3095" s="87"/>
      <c r="V3095" s="86" t="s">
        <v>79</v>
      </c>
      <c r="W3095" s="75"/>
      <c r="X3095" s="102" t="s">
        <v>79</v>
      </c>
      <c r="Y3095" s="63" t="str">
        <f>IFERROR(IF(VLOOKUP(X3095,Listor!$T$6:$U$7,2,FALSE)&lt;O3095,TRUE),"")</f>
        <v/>
      </c>
      <c r="Z3095" s="87"/>
      <c r="AA3095" s="104"/>
    </row>
    <row r="3096" spans="2:27" x14ac:dyDescent="0.25">
      <c r="B3096" s="68" t="s">
        <v>68</v>
      </c>
      <c r="C3096" s="80" t="str">
        <f>IFERROR(VLOOKUP(B3096,Listor!$A$6:$B$62,2,FALSE),"")</f>
        <v/>
      </c>
      <c r="D3096" s="80" t="str">
        <f>IFERROR(VLOOKUP(B3096,Listor!$A$6:$C$62,3,FALSE),"")</f>
        <v/>
      </c>
      <c r="E3096" s="110" t="s">
        <v>79</v>
      </c>
      <c r="F3096" s="66"/>
      <c r="G3096" s="35" t="str">
        <f>IFERROR(VLOOKUP(B3096,Listor!$A$6:$G$62,7,FALSE),"")</f>
        <v/>
      </c>
      <c r="H3096" s="63" t="str">
        <f>IFERROR(VLOOKUP(B3096,Listor!$N$6:$O$47,2,FALSE),"")</f>
        <v/>
      </c>
      <c r="I3096" s="63" t="str">
        <f t="shared" si="145"/>
        <v/>
      </c>
      <c r="J3096" s="96" t="str">
        <f>IFERROR(VLOOKUP(B3096,Listor!$N$6:$P$47,3,FALSE)*I3096,"")</f>
        <v/>
      </c>
      <c r="K3096" s="81"/>
      <c r="L3096" s="88" t="str">
        <f>IFERROR((VLOOKUP(B3096,Listor!$N$6:$P$47,3,FALSE)*Biologiska!K3096)+(VLOOKUP(B3096,Listor!$N$6:$Q$47,4,FALSE)),"")</f>
        <v/>
      </c>
      <c r="M3096" s="63" t="str">
        <f t="shared" si="146"/>
        <v/>
      </c>
      <c r="N3096" s="75"/>
      <c r="O3096" s="84" t="str">
        <f t="shared" si="147"/>
        <v/>
      </c>
      <c r="P3096" s="107"/>
      <c r="Q3096" s="87" t="s">
        <v>79</v>
      </c>
      <c r="R3096" s="87"/>
      <c r="S3096" s="87"/>
      <c r="T3096" s="87"/>
      <c r="U3096" s="87"/>
      <c r="V3096" s="86" t="s">
        <v>79</v>
      </c>
      <c r="W3096" s="75"/>
      <c r="X3096" s="102" t="s">
        <v>79</v>
      </c>
      <c r="Y3096" s="63" t="str">
        <f>IFERROR(IF(VLOOKUP(X3096,Listor!$T$6:$U$7,2,FALSE)&lt;O3096,TRUE),"")</f>
        <v/>
      </c>
      <c r="Z3096" s="87"/>
      <c r="AA3096" s="104"/>
    </row>
    <row r="3097" spans="2:27" x14ac:dyDescent="0.25">
      <c r="B3097" s="68" t="s">
        <v>68</v>
      </c>
      <c r="C3097" s="80" t="str">
        <f>IFERROR(VLOOKUP(B3097,Listor!$A$6:$B$62,2,FALSE),"")</f>
        <v/>
      </c>
      <c r="D3097" s="80" t="str">
        <f>IFERROR(VLOOKUP(B3097,Listor!$A$6:$C$62,3,FALSE),"")</f>
        <v/>
      </c>
      <c r="E3097" s="110" t="s">
        <v>79</v>
      </c>
      <c r="F3097" s="66"/>
      <c r="G3097" s="35" t="str">
        <f>IFERROR(VLOOKUP(B3097,Listor!$A$6:$G$62,7,FALSE),"")</f>
        <v/>
      </c>
      <c r="H3097" s="63" t="str">
        <f>IFERROR(VLOOKUP(B3097,Listor!$N$6:$O$47,2,FALSE),"")</f>
        <v/>
      </c>
      <c r="I3097" s="63" t="str">
        <f t="shared" si="145"/>
        <v/>
      </c>
      <c r="J3097" s="96" t="str">
        <f>IFERROR(VLOOKUP(B3097,Listor!$N$6:$P$47,3,FALSE)*I3097,"")</f>
        <v/>
      </c>
      <c r="K3097" s="81"/>
      <c r="L3097" s="88" t="str">
        <f>IFERROR((VLOOKUP(B3097,Listor!$N$6:$P$47,3,FALSE)*Biologiska!K3097)+(VLOOKUP(B3097,Listor!$N$6:$Q$47,4,FALSE)),"")</f>
        <v/>
      </c>
      <c r="M3097" s="63" t="str">
        <f t="shared" si="146"/>
        <v/>
      </c>
      <c r="N3097" s="75"/>
      <c r="O3097" s="84" t="str">
        <f t="shared" si="147"/>
        <v/>
      </c>
      <c r="P3097" s="107"/>
      <c r="Q3097" s="87" t="s">
        <v>79</v>
      </c>
      <c r="R3097" s="87"/>
      <c r="S3097" s="87"/>
      <c r="T3097" s="87"/>
      <c r="U3097" s="87"/>
      <c r="V3097" s="86" t="s">
        <v>79</v>
      </c>
      <c r="W3097" s="75"/>
      <c r="X3097" s="102" t="s">
        <v>79</v>
      </c>
      <c r="Y3097" s="63" t="str">
        <f>IFERROR(IF(VLOOKUP(X3097,Listor!$T$6:$U$7,2,FALSE)&lt;O3097,TRUE),"")</f>
        <v/>
      </c>
      <c r="Z3097" s="87"/>
      <c r="AA3097" s="104"/>
    </row>
    <row r="3098" spans="2:27" x14ac:dyDescent="0.25">
      <c r="B3098" s="68" t="s">
        <v>68</v>
      </c>
      <c r="C3098" s="80" t="str">
        <f>IFERROR(VLOOKUP(B3098,Listor!$A$6:$B$62,2,FALSE),"")</f>
        <v/>
      </c>
      <c r="D3098" s="80" t="str">
        <f>IFERROR(VLOOKUP(B3098,Listor!$A$6:$C$62,3,FALSE),"")</f>
        <v/>
      </c>
      <c r="E3098" s="110" t="s">
        <v>79</v>
      </c>
      <c r="F3098" s="66"/>
      <c r="G3098" s="35" t="str">
        <f>IFERROR(VLOOKUP(B3098,Listor!$A$6:$G$62,7,FALSE),"")</f>
        <v/>
      </c>
      <c r="H3098" s="63" t="str">
        <f>IFERROR(VLOOKUP(B3098,Listor!$N$6:$O$47,2,FALSE),"")</f>
        <v/>
      </c>
      <c r="I3098" s="63" t="str">
        <f t="shared" si="145"/>
        <v/>
      </c>
      <c r="J3098" s="96" t="str">
        <f>IFERROR(VLOOKUP(B3098,Listor!$N$6:$P$47,3,FALSE)*I3098,"")</f>
        <v/>
      </c>
      <c r="K3098" s="81"/>
      <c r="L3098" s="88" t="str">
        <f>IFERROR((VLOOKUP(B3098,Listor!$N$6:$P$47,3,FALSE)*Biologiska!K3098)+(VLOOKUP(B3098,Listor!$N$6:$Q$47,4,FALSE)),"")</f>
        <v/>
      </c>
      <c r="M3098" s="63" t="str">
        <f t="shared" si="146"/>
        <v/>
      </c>
      <c r="N3098" s="75"/>
      <c r="O3098" s="84" t="str">
        <f t="shared" si="147"/>
        <v/>
      </c>
      <c r="P3098" s="107"/>
      <c r="Q3098" s="87" t="s">
        <v>79</v>
      </c>
      <c r="R3098" s="87"/>
      <c r="S3098" s="87"/>
      <c r="T3098" s="87"/>
      <c r="U3098" s="87"/>
      <c r="V3098" s="86" t="s">
        <v>79</v>
      </c>
      <c r="W3098" s="75"/>
      <c r="X3098" s="102" t="s">
        <v>79</v>
      </c>
      <c r="Y3098" s="63" t="str">
        <f>IFERROR(IF(VLOOKUP(X3098,Listor!$T$6:$U$7,2,FALSE)&lt;O3098,TRUE),"")</f>
        <v/>
      </c>
      <c r="Z3098" s="87"/>
      <c r="AA3098" s="104"/>
    </row>
    <row r="3099" spans="2:27" x14ac:dyDescent="0.25">
      <c r="B3099" s="68" t="s">
        <v>68</v>
      </c>
      <c r="C3099" s="80" t="str">
        <f>IFERROR(VLOOKUP(B3099,Listor!$A$6:$B$62,2,FALSE),"")</f>
        <v/>
      </c>
      <c r="D3099" s="80" t="str">
        <f>IFERROR(VLOOKUP(B3099,Listor!$A$6:$C$62,3,FALSE),"")</f>
        <v/>
      </c>
      <c r="E3099" s="110" t="s">
        <v>79</v>
      </c>
      <c r="F3099" s="66"/>
      <c r="G3099" s="35" t="str">
        <f>IFERROR(VLOOKUP(B3099,Listor!$A$6:$G$62,7,FALSE),"")</f>
        <v/>
      </c>
      <c r="H3099" s="63" t="str">
        <f>IFERROR(VLOOKUP(B3099,Listor!$N$6:$O$47,2,FALSE),"")</f>
        <v/>
      </c>
      <c r="I3099" s="63" t="str">
        <f t="shared" si="145"/>
        <v/>
      </c>
      <c r="J3099" s="96" t="str">
        <f>IFERROR(VLOOKUP(B3099,Listor!$N$6:$P$47,3,FALSE)*I3099,"")</f>
        <v/>
      </c>
      <c r="K3099" s="81"/>
      <c r="L3099" s="88" t="str">
        <f>IFERROR((VLOOKUP(B3099,Listor!$N$6:$P$47,3,FALSE)*Biologiska!K3099)+(VLOOKUP(B3099,Listor!$N$6:$Q$47,4,FALSE)),"")</f>
        <v/>
      </c>
      <c r="M3099" s="63" t="str">
        <f t="shared" si="146"/>
        <v/>
      </c>
      <c r="N3099" s="75"/>
      <c r="O3099" s="84" t="str">
        <f t="shared" si="147"/>
        <v/>
      </c>
      <c r="P3099" s="107"/>
      <c r="Q3099" s="87" t="s">
        <v>79</v>
      </c>
      <c r="R3099" s="87"/>
      <c r="S3099" s="87"/>
      <c r="T3099" s="87"/>
      <c r="U3099" s="87"/>
      <c r="V3099" s="86" t="s">
        <v>79</v>
      </c>
      <c r="W3099" s="75"/>
      <c r="X3099" s="102" t="s">
        <v>79</v>
      </c>
      <c r="Y3099" s="63" t="str">
        <f>IFERROR(IF(VLOOKUP(X3099,Listor!$T$6:$U$7,2,FALSE)&lt;O3099,TRUE),"")</f>
        <v/>
      </c>
      <c r="Z3099" s="87"/>
      <c r="AA3099" s="104"/>
    </row>
    <row r="3100" spans="2:27" x14ac:dyDescent="0.25">
      <c r="B3100" s="68" t="s">
        <v>68</v>
      </c>
      <c r="C3100" s="80" t="str">
        <f>IFERROR(VLOOKUP(B3100,Listor!$A$6:$B$62,2,FALSE),"")</f>
        <v/>
      </c>
      <c r="D3100" s="80" t="str">
        <f>IFERROR(VLOOKUP(B3100,Listor!$A$6:$C$62,3,FALSE),"")</f>
        <v/>
      </c>
      <c r="E3100" s="110" t="s">
        <v>79</v>
      </c>
      <c r="F3100" s="66"/>
      <c r="G3100" s="35" t="str">
        <f>IFERROR(VLOOKUP(B3100,Listor!$A$6:$G$62,7,FALSE),"")</f>
        <v/>
      </c>
      <c r="H3100" s="63" t="str">
        <f>IFERROR(VLOOKUP(B3100,Listor!$N$6:$O$47,2,FALSE),"")</f>
        <v/>
      </c>
      <c r="I3100" s="63" t="str">
        <f t="shared" si="145"/>
        <v/>
      </c>
      <c r="J3100" s="96" t="str">
        <f>IFERROR(VLOOKUP(B3100,Listor!$N$6:$P$47,3,FALSE)*I3100,"")</f>
        <v/>
      </c>
      <c r="K3100" s="81"/>
      <c r="L3100" s="88" t="str">
        <f>IFERROR((VLOOKUP(B3100,Listor!$N$6:$P$47,3,FALSE)*Biologiska!K3100)+(VLOOKUP(B3100,Listor!$N$6:$Q$47,4,FALSE)),"")</f>
        <v/>
      </c>
      <c r="M3100" s="63" t="str">
        <f t="shared" si="146"/>
        <v/>
      </c>
      <c r="N3100" s="75"/>
      <c r="O3100" s="84" t="str">
        <f t="shared" si="147"/>
        <v/>
      </c>
      <c r="P3100" s="107"/>
      <c r="Q3100" s="87" t="s">
        <v>79</v>
      </c>
      <c r="R3100" s="87"/>
      <c r="S3100" s="87"/>
      <c r="T3100" s="87"/>
      <c r="U3100" s="87"/>
      <c r="V3100" s="86" t="s">
        <v>79</v>
      </c>
      <c r="W3100" s="75"/>
      <c r="X3100" s="102" t="s">
        <v>79</v>
      </c>
      <c r="Y3100" s="63" t="str">
        <f>IFERROR(IF(VLOOKUP(X3100,Listor!$T$6:$U$7,2,FALSE)&lt;O3100,TRUE),"")</f>
        <v/>
      </c>
      <c r="Z3100" s="87"/>
      <c r="AA3100" s="104"/>
    </row>
    <row r="3101" spans="2:27" x14ac:dyDescent="0.25">
      <c r="B3101" s="68" t="s">
        <v>68</v>
      </c>
      <c r="C3101" s="80" t="str">
        <f>IFERROR(VLOOKUP(B3101,Listor!$A$6:$B$62,2,FALSE),"")</f>
        <v/>
      </c>
      <c r="D3101" s="80" t="str">
        <f>IFERROR(VLOOKUP(B3101,Listor!$A$6:$C$62,3,FALSE),"")</f>
        <v/>
      </c>
      <c r="E3101" s="110" t="s">
        <v>79</v>
      </c>
      <c r="F3101" s="66"/>
      <c r="G3101" s="35" t="str">
        <f>IFERROR(VLOOKUP(B3101,Listor!$A$6:$G$62,7,FALSE),"")</f>
        <v/>
      </c>
      <c r="H3101" s="63" t="str">
        <f>IFERROR(VLOOKUP(B3101,Listor!$N$6:$O$47,2,FALSE),"")</f>
        <v/>
      </c>
      <c r="I3101" s="63" t="str">
        <f t="shared" si="145"/>
        <v/>
      </c>
      <c r="J3101" s="96" t="str">
        <f>IFERROR(VLOOKUP(B3101,Listor!$N$6:$P$47,3,FALSE)*I3101,"")</f>
        <v/>
      </c>
      <c r="K3101" s="81"/>
      <c r="L3101" s="88" t="str">
        <f>IFERROR((VLOOKUP(B3101,Listor!$N$6:$P$47,3,FALSE)*Biologiska!K3101)+(VLOOKUP(B3101,Listor!$N$6:$Q$47,4,FALSE)),"")</f>
        <v/>
      </c>
      <c r="M3101" s="63" t="str">
        <f t="shared" si="146"/>
        <v/>
      </c>
      <c r="N3101" s="75"/>
      <c r="O3101" s="84" t="str">
        <f t="shared" si="147"/>
        <v/>
      </c>
      <c r="P3101" s="107"/>
      <c r="Q3101" s="87" t="s">
        <v>79</v>
      </c>
      <c r="R3101" s="87"/>
      <c r="S3101" s="87"/>
      <c r="T3101" s="87"/>
      <c r="U3101" s="87"/>
      <c r="V3101" s="86" t="s">
        <v>79</v>
      </c>
      <c r="W3101" s="75"/>
      <c r="X3101" s="102" t="s">
        <v>79</v>
      </c>
      <c r="Y3101" s="63" t="str">
        <f>IFERROR(IF(VLOOKUP(X3101,Listor!$T$6:$U$7,2,FALSE)&lt;O3101,TRUE),"")</f>
        <v/>
      </c>
      <c r="Z3101" s="87"/>
      <c r="AA3101" s="104"/>
    </row>
    <row r="3102" spans="2:27" x14ac:dyDescent="0.25">
      <c r="B3102" s="68" t="s">
        <v>68</v>
      </c>
      <c r="C3102" s="80" t="str">
        <f>IFERROR(VLOOKUP(B3102,Listor!$A$6:$B$62,2,FALSE),"")</f>
        <v/>
      </c>
      <c r="D3102" s="80" t="str">
        <f>IFERROR(VLOOKUP(B3102,Listor!$A$6:$C$62,3,FALSE),"")</f>
        <v/>
      </c>
      <c r="E3102" s="110" t="s">
        <v>79</v>
      </c>
      <c r="F3102" s="66"/>
      <c r="G3102" s="35" t="str">
        <f>IFERROR(VLOOKUP(B3102,Listor!$A$6:$G$62,7,FALSE),"")</f>
        <v/>
      </c>
      <c r="H3102" s="63" t="str">
        <f>IFERROR(VLOOKUP(B3102,Listor!$N$6:$O$47,2,FALSE),"")</f>
        <v/>
      </c>
      <c r="I3102" s="63" t="str">
        <f t="shared" si="145"/>
        <v/>
      </c>
      <c r="J3102" s="96" t="str">
        <f>IFERROR(VLOOKUP(B3102,Listor!$N$6:$P$47,3,FALSE)*I3102,"")</f>
        <v/>
      </c>
      <c r="K3102" s="81"/>
      <c r="L3102" s="88" t="str">
        <f>IFERROR((VLOOKUP(B3102,Listor!$N$6:$P$47,3,FALSE)*Biologiska!K3102)+(VLOOKUP(B3102,Listor!$N$6:$Q$47,4,FALSE)),"")</f>
        <v/>
      </c>
      <c r="M3102" s="63" t="str">
        <f t="shared" si="146"/>
        <v/>
      </c>
      <c r="N3102" s="75"/>
      <c r="O3102" s="84" t="str">
        <f t="shared" si="147"/>
        <v/>
      </c>
      <c r="P3102" s="107"/>
      <c r="Q3102" s="87" t="s">
        <v>79</v>
      </c>
      <c r="R3102" s="87"/>
      <c r="S3102" s="87"/>
      <c r="T3102" s="87"/>
      <c r="U3102" s="87"/>
      <c r="V3102" s="86" t="s">
        <v>79</v>
      </c>
      <c r="W3102" s="75"/>
      <c r="X3102" s="102" t="s">
        <v>79</v>
      </c>
      <c r="Y3102" s="63" t="str">
        <f>IFERROR(IF(VLOOKUP(X3102,Listor!$T$6:$U$7,2,FALSE)&lt;O3102,TRUE),"")</f>
        <v/>
      </c>
      <c r="Z3102" s="87"/>
      <c r="AA3102" s="104"/>
    </row>
    <row r="3103" spans="2:27" x14ac:dyDescent="0.25">
      <c r="B3103" s="68" t="s">
        <v>68</v>
      </c>
      <c r="C3103" s="80" t="str">
        <f>IFERROR(VLOOKUP(B3103,Listor!$A$6:$B$62,2,FALSE),"")</f>
        <v/>
      </c>
      <c r="D3103" s="80" t="str">
        <f>IFERROR(VLOOKUP(B3103,Listor!$A$6:$C$62,3,FALSE),"")</f>
        <v/>
      </c>
      <c r="E3103" s="110" t="s">
        <v>79</v>
      </c>
      <c r="F3103" s="66"/>
      <c r="G3103" s="35" t="str">
        <f>IFERROR(VLOOKUP(B3103,Listor!$A$6:$G$62,7,FALSE),"")</f>
        <v/>
      </c>
      <c r="H3103" s="63" t="str">
        <f>IFERROR(VLOOKUP(B3103,Listor!$N$6:$O$47,2,FALSE),"")</f>
        <v/>
      </c>
      <c r="I3103" s="63" t="str">
        <f t="shared" si="145"/>
        <v/>
      </c>
      <c r="J3103" s="96" t="str">
        <f>IFERROR(VLOOKUP(B3103,Listor!$N$6:$P$47,3,FALSE)*I3103,"")</f>
        <v/>
      </c>
      <c r="K3103" s="81"/>
      <c r="L3103" s="88" t="str">
        <f>IFERROR((VLOOKUP(B3103,Listor!$N$6:$P$47,3,FALSE)*Biologiska!K3103)+(VLOOKUP(B3103,Listor!$N$6:$Q$47,4,FALSE)),"")</f>
        <v/>
      </c>
      <c r="M3103" s="63" t="str">
        <f t="shared" si="146"/>
        <v/>
      </c>
      <c r="N3103" s="75"/>
      <c r="O3103" s="84" t="str">
        <f t="shared" si="147"/>
        <v/>
      </c>
      <c r="P3103" s="107"/>
      <c r="Q3103" s="87" t="s">
        <v>79</v>
      </c>
      <c r="R3103" s="87"/>
      <c r="S3103" s="87"/>
      <c r="T3103" s="87"/>
      <c r="U3103" s="87"/>
      <c r="V3103" s="86" t="s">
        <v>79</v>
      </c>
      <c r="W3103" s="75"/>
      <c r="X3103" s="102" t="s">
        <v>79</v>
      </c>
      <c r="Y3103" s="63" t="str">
        <f>IFERROR(IF(VLOOKUP(X3103,Listor!$T$6:$U$7,2,FALSE)&lt;O3103,TRUE),"")</f>
        <v/>
      </c>
      <c r="Z3103" s="87"/>
      <c r="AA3103" s="104"/>
    </row>
    <row r="3104" spans="2:27" x14ac:dyDescent="0.25">
      <c r="B3104" s="68" t="s">
        <v>68</v>
      </c>
      <c r="C3104" s="80" t="str">
        <f>IFERROR(VLOOKUP(B3104,Listor!$A$6:$B$62,2,FALSE),"")</f>
        <v/>
      </c>
      <c r="D3104" s="80" t="str">
        <f>IFERROR(VLOOKUP(B3104,Listor!$A$6:$C$62,3,FALSE),"")</f>
        <v/>
      </c>
      <c r="E3104" s="110" t="s">
        <v>79</v>
      </c>
      <c r="F3104" s="66"/>
      <c r="G3104" s="35" t="str">
        <f>IFERROR(VLOOKUP(B3104,Listor!$A$6:$G$62,7,FALSE),"")</f>
        <v/>
      </c>
      <c r="H3104" s="63" t="str">
        <f>IFERROR(VLOOKUP(B3104,Listor!$N$6:$O$47,2,FALSE),"")</f>
        <v/>
      </c>
      <c r="I3104" s="63" t="str">
        <f t="shared" si="145"/>
        <v/>
      </c>
      <c r="J3104" s="96" t="str">
        <f>IFERROR(VLOOKUP(B3104,Listor!$N$6:$P$47,3,FALSE)*I3104,"")</f>
        <v/>
      </c>
      <c r="K3104" s="81"/>
      <c r="L3104" s="88" t="str">
        <f>IFERROR((VLOOKUP(B3104,Listor!$N$6:$P$47,3,FALSE)*Biologiska!K3104)+(VLOOKUP(B3104,Listor!$N$6:$Q$47,4,FALSE)),"")</f>
        <v/>
      </c>
      <c r="M3104" s="63" t="str">
        <f t="shared" si="146"/>
        <v/>
      </c>
      <c r="N3104" s="75"/>
      <c r="O3104" s="84" t="str">
        <f t="shared" si="147"/>
        <v/>
      </c>
      <c r="P3104" s="107"/>
      <c r="Q3104" s="87" t="s">
        <v>79</v>
      </c>
      <c r="R3104" s="87"/>
      <c r="S3104" s="87"/>
      <c r="T3104" s="87"/>
      <c r="U3104" s="87"/>
      <c r="V3104" s="86" t="s">
        <v>79</v>
      </c>
      <c r="W3104" s="75"/>
      <c r="X3104" s="102" t="s">
        <v>79</v>
      </c>
      <c r="Y3104" s="63" t="str">
        <f>IFERROR(IF(VLOOKUP(X3104,Listor!$T$6:$U$7,2,FALSE)&lt;O3104,TRUE),"")</f>
        <v/>
      </c>
      <c r="Z3104" s="87"/>
      <c r="AA3104" s="104"/>
    </row>
    <row r="3105" spans="2:27" x14ac:dyDescent="0.25">
      <c r="B3105" s="68" t="s">
        <v>68</v>
      </c>
      <c r="C3105" s="80" t="str">
        <f>IFERROR(VLOOKUP(B3105,Listor!$A$6:$B$62,2,FALSE),"")</f>
        <v/>
      </c>
      <c r="D3105" s="80" t="str">
        <f>IFERROR(VLOOKUP(B3105,Listor!$A$6:$C$62,3,FALSE),"")</f>
        <v/>
      </c>
      <c r="E3105" s="110" t="s">
        <v>79</v>
      </c>
      <c r="F3105" s="66"/>
      <c r="G3105" s="35" t="str">
        <f>IFERROR(VLOOKUP(B3105,Listor!$A$6:$G$62,7,FALSE),"")</f>
        <v/>
      </c>
      <c r="H3105" s="63" t="str">
        <f>IFERROR(VLOOKUP(B3105,Listor!$N$6:$O$47,2,FALSE),"")</f>
        <v/>
      </c>
      <c r="I3105" s="63" t="str">
        <f t="shared" si="145"/>
        <v/>
      </c>
      <c r="J3105" s="96" t="str">
        <f>IFERROR(VLOOKUP(B3105,Listor!$N$6:$P$47,3,FALSE)*I3105,"")</f>
        <v/>
      </c>
      <c r="K3105" s="81"/>
      <c r="L3105" s="88" t="str">
        <f>IFERROR((VLOOKUP(B3105,Listor!$N$6:$P$47,3,FALSE)*Biologiska!K3105)+(VLOOKUP(B3105,Listor!$N$6:$Q$47,4,FALSE)),"")</f>
        <v/>
      </c>
      <c r="M3105" s="63" t="str">
        <f t="shared" si="146"/>
        <v/>
      </c>
      <c r="N3105" s="75"/>
      <c r="O3105" s="84" t="str">
        <f t="shared" si="147"/>
        <v/>
      </c>
      <c r="P3105" s="107"/>
      <c r="Q3105" s="87" t="s">
        <v>79</v>
      </c>
      <c r="R3105" s="87"/>
      <c r="S3105" s="87"/>
      <c r="T3105" s="87"/>
      <c r="U3105" s="87"/>
      <c r="V3105" s="86" t="s">
        <v>79</v>
      </c>
      <c r="W3105" s="75"/>
      <c r="X3105" s="102" t="s">
        <v>79</v>
      </c>
      <c r="Y3105" s="63" t="str">
        <f>IFERROR(IF(VLOOKUP(X3105,Listor!$T$6:$U$7,2,FALSE)&lt;O3105,TRUE),"")</f>
        <v/>
      </c>
      <c r="Z3105" s="87"/>
      <c r="AA3105" s="104"/>
    </row>
    <row r="3106" spans="2:27" x14ac:dyDescent="0.25">
      <c r="B3106" s="68" t="s">
        <v>68</v>
      </c>
      <c r="C3106" s="80" t="str">
        <f>IFERROR(VLOOKUP(B3106,Listor!$A$6:$B$62,2,FALSE),"")</f>
        <v/>
      </c>
      <c r="D3106" s="80" t="str">
        <f>IFERROR(VLOOKUP(B3106,Listor!$A$6:$C$62,3,FALSE),"")</f>
        <v/>
      </c>
      <c r="E3106" s="110" t="s">
        <v>79</v>
      </c>
      <c r="F3106" s="66"/>
      <c r="G3106" s="35" t="str">
        <f>IFERROR(VLOOKUP(B3106,Listor!$A$6:$G$62,7,FALSE),"")</f>
        <v/>
      </c>
      <c r="H3106" s="63" t="str">
        <f>IFERROR(VLOOKUP(B3106,Listor!$N$6:$O$47,2,FALSE),"")</f>
        <v/>
      </c>
      <c r="I3106" s="63" t="str">
        <f t="shared" si="145"/>
        <v/>
      </c>
      <c r="J3106" s="96" t="str">
        <f>IFERROR(VLOOKUP(B3106,Listor!$N$6:$P$47,3,FALSE)*I3106,"")</f>
        <v/>
      </c>
      <c r="K3106" s="81"/>
      <c r="L3106" s="88" t="str">
        <f>IFERROR((VLOOKUP(B3106,Listor!$N$6:$P$47,3,FALSE)*Biologiska!K3106)+(VLOOKUP(B3106,Listor!$N$6:$Q$47,4,FALSE)),"")</f>
        <v/>
      </c>
      <c r="M3106" s="63" t="str">
        <f t="shared" si="146"/>
        <v/>
      </c>
      <c r="N3106" s="75"/>
      <c r="O3106" s="84" t="str">
        <f t="shared" si="147"/>
        <v/>
      </c>
      <c r="P3106" s="107"/>
      <c r="Q3106" s="87" t="s">
        <v>79</v>
      </c>
      <c r="R3106" s="87"/>
      <c r="S3106" s="87"/>
      <c r="T3106" s="87"/>
      <c r="U3106" s="87"/>
      <c r="V3106" s="86" t="s">
        <v>79</v>
      </c>
      <c r="W3106" s="75"/>
      <c r="X3106" s="102" t="s">
        <v>79</v>
      </c>
      <c r="Y3106" s="63" t="str">
        <f>IFERROR(IF(VLOOKUP(X3106,Listor!$T$6:$U$7,2,FALSE)&lt;O3106,TRUE),"")</f>
        <v/>
      </c>
      <c r="Z3106" s="87"/>
      <c r="AA3106" s="104"/>
    </row>
    <row r="3107" spans="2:27" x14ac:dyDescent="0.25">
      <c r="B3107" s="68" t="s">
        <v>68</v>
      </c>
      <c r="C3107" s="80" t="str">
        <f>IFERROR(VLOOKUP(B3107,Listor!$A$6:$B$62,2,FALSE),"")</f>
        <v/>
      </c>
      <c r="D3107" s="80" t="str">
        <f>IFERROR(VLOOKUP(B3107,Listor!$A$6:$C$62,3,FALSE),"")</f>
        <v/>
      </c>
      <c r="E3107" s="110" t="s">
        <v>79</v>
      </c>
      <c r="F3107" s="66"/>
      <c r="G3107" s="35" t="str">
        <f>IFERROR(VLOOKUP(B3107,Listor!$A$6:$G$62,7,FALSE),"")</f>
        <v/>
      </c>
      <c r="H3107" s="63" t="str">
        <f>IFERROR(VLOOKUP(B3107,Listor!$N$6:$O$47,2,FALSE),"")</f>
        <v/>
      </c>
      <c r="I3107" s="63" t="str">
        <f t="shared" si="145"/>
        <v/>
      </c>
      <c r="J3107" s="96" t="str">
        <f>IFERROR(VLOOKUP(B3107,Listor!$N$6:$P$47,3,FALSE)*I3107,"")</f>
        <v/>
      </c>
      <c r="K3107" s="81"/>
      <c r="L3107" s="88" t="str">
        <f>IFERROR((VLOOKUP(B3107,Listor!$N$6:$P$47,3,FALSE)*Biologiska!K3107)+(VLOOKUP(B3107,Listor!$N$6:$Q$47,4,FALSE)),"")</f>
        <v/>
      </c>
      <c r="M3107" s="63" t="str">
        <f t="shared" si="146"/>
        <v/>
      </c>
      <c r="N3107" s="75"/>
      <c r="O3107" s="84" t="str">
        <f t="shared" si="147"/>
        <v/>
      </c>
      <c r="P3107" s="107"/>
      <c r="Q3107" s="87" t="s">
        <v>79</v>
      </c>
      <c r="R3107" s="87"/>
      <c r="S3107" s="87"/>
      <c r="T3107" s="87"/>
      <c r="U3107" s="87"/>
      <c r="V3107" s="86" t="s">
        <v>79</v>
      </c>
      <c r="W3107" s="75"/>
      <c r="X3107" s="102" t="s">
        <v>79</v>
      </c>
      <c r="Y3107" s="63" t="str">
        <f>IFERROR(IF(VLOOKUP(X3107,Listor!$T$6:$U$7,2,FALSE)&lt;O3107,TRUE),"")</f>
        <v/>
      </c>
      <c r="Z3107" s="87"/>
      <c r="AA3107" s="104"/>
    </row>
    <row r="3108" spans="2:27" x14ac:dyDescent="0.25">
      <c r="B3108" s="68" t="s">
        <v>68</v>
      </c>
      <c r="C3108" s="80" t="str">
        <f>IFERROR(VLOOKUP(B3108,Listor!$A$6:$B$62,2,FALSE),"")</f>
        <v/>
      </c>
      <c r="D3108" s="80" t="str">
        <f>IFERROR(VLOOKUP(B3108,Listor!$A$6:$C$62,3,FALSE),"")</f>
        <v/>
      </c>
      <c r="E3108" s="110" t="s">
        <v>79</v>
      </c>
      <c r="F3108" s="66"/>
      <c r="G3108" s="35" t="str">
        <f>IFERROR(VLOOKUP(B3108,Listor!$A$6:$G$62,7,FALSE),"")</f>
        <v/>
      </c>
      <c r="H3108" s="63" t="str">
        <f>IFERROR(VLOOKUP(B3108,Listor!$N$6:$O$47,2,FALSE),"")</f>
        <v/>
      </c>
      <c r="I3108" s="63" t="str">
        <f t="shared" si="145"/>
        <v/>
      </c>
      <c r="J3108" s="96" t="str">
        <f>IFERROR(VLOOKUP(B3108,Listor!$N$6:$P$47,3,FALSE)*I3108,"")</f>
        <v/>
      </c>
      <c r="K3108" s="81"/>
      <c r="L3108" s="88" t="str">
        <f>IFERROR((VLOOKUP(B3108,Listor!$N$6:$P$47,3,FALSE)*Biologiska!K3108)+(VLOOKUP(B3108,Listor!$N$6:$Q$47,4,FALSE)),"")</f>
        <v/>
      </c>
      <c r="M3108" s="63" t="str">
        <f t="shared" si="146"/>
        <v/>
      </c>
      <c r="N3108" s="75"/>
      <c r="O3108" s="84" t="str">
        <f t="shared" si="147"/>
        <v/>
      </c>
      <c r="P3108" s="107"/>
      <c r="Q3108" s="87" t="s">
        <v>79</v>
      </c>
      <c r="R3108" s="87"/>
      <c r="S3108" s="87"/>
      <c r="T3108" s="87"/>
      <c r="U3108" s="87"/>
      <c r="V3108" s="86" t="s">
        <v>79</v>
      </c>
      <c r="W3108" s="75"/>
      <c r="X3108" s="102" t="s">
        <v>79</v>
      </c>
      <c r="Y3108" s="63" t="str">
        <f>IFERROR(IF(VLOOKUP(X3108,Listor!$T$6:$U$7,2,FALSE)&lt;O3108,TRUE),"")</f>
        <v/>
      </c>
      <c r="Z3108" s="87"/>
      <c r="AA3108" s="104"/>
    </row>
    <row r="3109" spans="2:27" x14ac:dyDescent="0.25">
      <c r="B3109" s="68" t="s">
        <v>68</v>
      </c>
      <c r="C3109" s="80" t="str">
        <f>IFERROR(VLOOKUP(B3109,Listor!$A$6:$B$62,2,FALSE),"")</f>
        <v/>
      </c>
      <c r="D3109" s="80" t="str">
        <f>IFERROR(VLOOKUP(B3109,Listor!$A$6:$C$62,3,FALSE),"")</f>
        <v/>
      </c>
      <c r="E3109" s="110" t="s">
        <v>79</v>
      </c>
      <c r="F3109" s="66"/>
      <c r="G3109" s="35" t="str">
        <f>IFERROR(VLOOKUP(B3109,Listor!$A$6:$G$62,7,FALSE),"")</f>
        <v/>
      </c>
      <c r="H3109" s="63" t="str">
        <f>IFERROR(VLOOKUP(B3109,Listor!$N$6:$O$47,2,FALSE),"")</f>
        <v/>
      </c>
      <c r="I3109" s="63" t="str">
        <f t="shared" si="145"/>
        <v/>
      </c>
      <c r="J3109" s="96" t="str">
        <f>IFERROR(VLOOKUP(B3109,Listor!$N$6:$P$47,3,FALSE)*I3109,"")</f>
        <v/>
      </c>
      <c r="K3109" s="81"/>
      <c r="L3109" s="88" t="str">
        <f>IFERROR((VLOOKUP(B3109,Listor!$N$6:$P$47,3,FALSE)*Biologiska!K3109)+(VLOOKUP(B3109,Listor!$N$6:$Q$47,4,FALSE)),"")</f>
        <v/>
      </c>
      <c r="M3109" s="63" t="str">
        <f t="shared" si="146"/>
        <v/>
      </c>
      <c r="N3109" s="75"/>
      <c r="O3109" s="84" t="str">
        <f t="shared" si="147"/>
        <v/>
      </c>
      <c r="P3109" s="107"/>
      <c r="Q3109" s="87" t="s">
        <v>79</v>
      </c>
      <c r="R3109" s="87"/>
      <c r="S3109" s="87"/>
      <c r="T3109" s="87"/>
      <c r="U3109" s="87"/>
      <c r="V3109" s="86" t="s">
        <v>79</v>
      </c>
      <c r="W3109" s="75"/>
      <c r="X3109" s="102" t="s">
        <v>79</v>
      </c>
      <c r="Y3109" s="63" t="str">
        <f>IFERROR(IF(VLOOKUP(X3109,Listor!$T$6:$U$7,2,FALSE)&lt;O3109,TRUE),"")</f>
        <v/>
      </c>
      <c r="Z3109" s="87"/>
      <c r="AA3109" s="104"/>
    </row>
    <row r="3110" spans="2:27" x14ac:dyDescent="0.25">
      <c r="B3110" s="68" t="s">
        <v>68</v>
      </c>
      <c r="C3110" s="80" t="str">
        <f>IFERROR(VLOOKUP(B3110,Listor!$A$6:$B$62,2,FALSE),"")</f>
        <v/>
      </c>
      <c r="D3110" s="80" t="str">
        <f>IFERROR(VLOOKUP(B3110,Listor!$A$6:$C$62,3,FALSE),"")</f>
        <v/>
      </c>
      <c r="E3110" s="110" t="s">
        <v>79</v>
      </c>
      <c r="F3110" s="66"/>
      <c r="G3110" s="35" t="str">
        <f>IFERROR(VLOOKUP(B3110,Listor!$A$6:$G$62,7,FALSE),"")</f>
        <v/>
      </c>
      <c r="H3110" s="63" t="str">
        <f>IFERROR(VLOOKUP(B3110,Listor!$N$6:$O$47,2,FALSE),"")</f>
        <v/>
      </c>
      <c r="I3110" s="63" t="str">
        <f t="shared" si="145"/>
        <v/>
      </c>
      <c r="J3110" s="96" t="str">
        <f>IFERROR(VLOOKUP(B3110,Listor!$N$6:$P$47,3,FALSE)*I3110,"")</f>
        <v/>
      </c>
      <c r="K3110" s="81"/>
      <c r="L3110" s="88" t="str">
        <f>IFERROR((VLOOKUP(B3110,Listor!$N$6:$P$47,3,FALSE)*Biologiska!K3110)+(VLOOKUP(B3110,Listor!$N$6:$Q$47,4,FALSE)),"")</f>
        <v/>
      </c>
      <c r="M3110" s="63" t="str">
        <f t="shared" si="146"/>
        <v/>
      </c>
      <c r="N3110" s="75"/>
      <c r="O3110" s="84" t="str">
        <f t="shared" si="147"/>
        <v/>
      </c>
      <c r="P3110" s="107"/>
      <c r="Q3110" s="87" t="s">
        <v>79</v>
      </c>
      <c r="R3110" s="87"/>
      <c r="S3110" s="87"/>
      <c r="T3110" s="87"/>
      <c r="U3110" s="87"/>
      <c r="V3110" s="86" t="s">
        <v>79</v>
      </c>
      <c r="W3110" s="75"/>
      <c r="X3110" s="102" t="s">
        <v>79</v>
      </c>
      <c r="Y3110" s="63" t="str">
        <f>IFERROR(IF(VLOOKUP(X3110,Listor!$T$6:$U$7,2,FALSE)&lt;O3110,TRUE),"")</f>
        <v/>
      </c>
      <c r="Z3110" s="87"/>
      <c r="AA3110" s="104"/>
    </row>
    <row r="3111" spans="2:27" x14ac:dyDescent="0.25">
      <c r="B3111" s="68" t="s">
        <v>68</v>
      </c>
      <c r="C3111" s="80" t="str">
        <f>IFERROR(VLOOKUP(B3111,Listor!$A$6:$B$62,2,FALSE),"")</f>
        <v/>
      </c>
      <c r="D3111" s="80" t="str">
        <f>IFERROR(VLOOKUP(B3111,Listor!$A$6:$C$62,3,FALSE),"")</f>
        <v/>
      </c>
      <c r="E3111" s="110" t="s">
        <v>79</v>
      </c>
      <c r="F3111" s="66"/>
      <c r="G3111" s="35" t="str">
        <f>IFERROR(VLOOKUP(B3111,Listor!$A$6:$G$62,7,FALSE),"")</f>
        <v/>
      </c>
      <c r="H3111" s="63" t="str">
        <f>IFERROR(VLOOKUP(B3111,Listor!$N$6:$O$47,2,FALSE),"")</f>
        <v/>
      </c>
      <c r="I3111" s="63" t="str">
        <f t="shared" si="145"/>
        <v/>
      </c>
      <c r="J3111" s="96" t="str">
        <f>IFERROR(VLOOKUP(B3111,Listor!$N$6:$P$47,3,FALSE)*I3111,"")</f>
        <v/>
      </c>
      <c r="K3111" s="81"/>
      <c r="L3111" s="88" t="str">
        <f>IFERROR((VLOOKUP(B3111,Listor!$N$6:$P$47,3,FALSE)*Biologiska!K3111)+(VLOOKUP(B3111,Listor!$N$6:$Q$47,4,FALSE)),"")</f>
        <v/>
      </c>
      <c r="M3111" s="63" t="str">
        <f t="shared" si="146"/>
        <v/>
      </c>
      <c r="N3111" s="75"/>
      <c r="O3111" s="84" t="str">
        <f t="shared" si="147"/>
        <v/>
      </c>
      <c r="P3111" s="107"/>
      <c r="Q3111" s="87" t="s">
        <v>79</v>
      </c>
      <c r="R3111" s="87"/>
      <c r="S3111" s="87"/>
      <c r="T3111" s="87"/>
      <c r="U3111" s="87"/>
      <c r="V3111" s="86" t="s">
        <v>79</v>
      </c>
      <c r="W3111" s="75"/>
      <c r="X3111" s="102" t="s">
        <v>79</v>
      </c>
      <c r="Y3111" s="63" t="str">
        <f>IFERROR(IF(VLOOKUP(X3111,Listor!$T$6:$U$7,2,FALSE)&lt;O3111,TRUE),"")</f>
        <v/>
      </c>
      <c r="Z3111" s="87"/>
      <c r="AA3111" s="104"/>
    </row>
    <row r="3112" spans="2:27" x14ac:dyDescent="0.25">
      <c r="B3112" s="68" t="s">
        <v>68</v>
      </c>
      <c r="C3112" s="80" t="str">
        <f>IFERROR(VLOOKUP(B3112,Listor!$A$6:$B$62,2,FALSE),"")</f>
        <v/>
      </c>
      <c r="D3112" s="80" t="str">
        <f>IFERROR(VLOOKUP(B3112,Listor!$A$6:$C$62,3,FALSE),"")</f>
        <v/>
      </c>
      <c r="E3112" s="110" t="s">
        <v>79</v>
      </c>
      <c r="F3112" s="66"/>
      <c r="G3112" s="35" t="str">
        <f>IFERROR(VLOOKUP(B3112,Listor!$A$6:$G$62,7,FALSE),"")</f>
        <v/>
      </c>
      <c r="H3112" s="63" t="str">
        <f>IFERROR(VLOOKUP(B3112,Listor!$N$6:$O$47,2,FALSE),"")</f>
        <v/>
      </c>
      <c r="I3112" s="63" t="str">
        <f t="shared" si="145"/>
        <v/>
      </c>
      <c r="J3112" s="96" t="str">
        <f>IFERROR(VLOOKUP(B3112,Listor!$N$6:$P$47,3,FALSE)*I3112,"")</f>
        <v/>
      </c>
      <c r="K3112" s="81"/>
      <c r="L3112" s="88" t="str">
        <f>IFERROR((VLOOKUP(B3112,Listor!$N$6:$P$47,3,FALSE)*Biologiska!K3112)+(VLOOKUP(B3112,Listor!$N$6:$Q$47,4,FALSE)),"")</f>
        <v/>
      </c>
      <c r="M3112" s="63" t="str">
        <f t="shared" si="146"/>
        <v/>
      </c>
      <c r="N3112" s="75"/>
      <c r="O3112" s="84" t="str">
        <f t="shared" si="147"/>
        <v/>
      </c>
      <c r="P3112" s="107"/>
      <c r="Q3112" s="87" t="s">
        <v>79</v>
      </c>
      <c r="R3112" s="87"/>
      <c r="S3112" s="87"/>
      <c r="T3112" s="87"/>
      <c r="U3112" s="87"/>
      <c r="V3112" s="86" t="s">
        <v>79</v>
      </c>
      <c r="W3112" s="75"/>
      <c r="X3112" s="102" t="s">
        <v>79</v>
      </c>
      <c r="Y3112" s="63" t="str">
        <f>IFERROR(IF(VLOOKUP(X3112,Listor!$T$6:$U$7,2,FALSE)&lt;O3112,TRUE),"")</f>
        <v/>
      </c>
      <c r="Z3112" s="87"/>
      <c r="AA3112" s="104"/>
    </row>
    <row r="3113" spans="2:27" x14ac:dyDescent="0.25">
      <c r="B3113" s="68" t="s">
        <v>68</v>
      </c>
      <c r="C3113" s="80" t="str">
        <f>IFERROR(VLOOKUP(B3113,Listor!$A$6:$B$62,2,FALSE),"")</f>
        <v/>
      </c>
      <c r="D3113" s="80" t="str">
        <f>IFERROR(VLOOKUP(B3113,Listor!$A$6:$C$62,3,FALSE),"")</f>
        <v/>
      </c>
      <c r="E3113" s="110" t="s">
        <v>79</v>
      </c>
      <c r="F3113" s="66"/>
      <c r="G3113" s="35" t="str">
        <f>IFERROR(VLOOKUP(B3113,Listor!$A$6:$G$62,7,FALSE),"")</f>
        <v/>
      </c>
      <c r="H3113" s="63" t="str">
        <f>IFERROR(VLOOKUP(B3113,Listor!$N$6:$O$47,2,FALSE),"")</f>
        <v/>
      </c>
      <c r="I3113" s="63" t="str">
        <f t="shared" ref="I3113:I3176" si="148">IFERROR(F3113*H3113,"")</f>
        <v/>
      </c>
      <c r="J3113" s="96" t="str">
        <f>IFERROR(VLOOKUP(B3113,Listor!$N$6:$P$47,3,FALSE)*I3113,"")</f>
        <v/>
      </c>
      <c r="K3113" s="81"/>
      <c r="L3113" s="88" t="str">
        <f>IFERROR((VLOOKUP(B3113,Listor!$N$6:$P$47,3,FALSE)*Biologiska!K3113)+(VLOOKUP(B3113,Listor!$N$6:$Q$47,4,FALSE)),"")</f>
        <v/>
      </c>
      <c r="M3113" s="63" t="str">
        <f t="shared" ref="M3113:M3176" si="149">IFERROR(I3113*L3113,"")</f>
        <v/>
      </c>
      <c r="N3113" s="75"/>
      <c r="O3113" s="84" t="str">
        <f t="shared" ref="O3113:O3176" si="150">IF(ISBLANK(K3113),"",IFERROR(((83.8-K3113)/83.8)*100,""))</f>
        <v/>
      </c>
      <c r="P3113" s="107"/>
      <c r="Q3113" s="87" t="s">
        <v>79</v>
      </c>
      <c r="R3113" s="87"/>
      <c r="S3113" s="87"/>
      <c r="T3113" s="87"/>
      <c r="U3113" s="87"/>
      <c r="V3113" s="86" t="s">
        <v>79</v>
      </c>
      <c r="W3113" s="75"/>
      <c r="X3113" s="102" t="s">
        <v>79</v>
      </c>
      <c r="Y3113" s="63" t="str">
        <f>IFERROR(IF(VLOOKUP(X3113,Listor!$T$6:$U$7,2,FALSE)&lt;O3113,TRUE),"")</f>
        <v/>
      </c>
      <c r="Z3113" s="87"/>
      <c r="AA3113" s="104"/>
    </row>
    <row r="3114" spans="2:27" x14ac:dyDescent="0.25">
      <c r="B3114" s="68" t="s">
        <v>68</v>
      </c>
      <c r="C3114" s="80" t="str">
        <f>IFERROR(VLOOKUP(B3114,Listor!$A$6:$B$62,2,FALSE),"")</f>
        <v/>
      </c>
      <c r="D3114" s="80" t="str">
        <f>IFERROR(VLOOKUP(B3114,Listor!$A$6:$C$62,3,FALSE),"")</f>
        <v/>
      </c>
      <c r="E3114" s="110" t="s">
        <v>79</v>
      </c>
      <c r="F3114" s="66"/>
      <c r="G3114" s="35" t="str">
        <f>IFERROR(VLOOKUP(B3114,Listor!$A$6:$G$62,7,FALSE),"")</f>
        <v/>
      </c>
      <c r="H3114" s="63" t="str">
        <f>IFERROR(VLOOKUP(B3114,Listor!$N$6:$O$47,2,FALSE),"")</f>
        <v/>
      </c>
      <c r="I3114" s="63" t="str">
        <f t="shared" si="148"/>
        <v/>
      </c>
      <c r="J3114" s="96" t="str">
        <f>IFERROR(VLOOKUP(B3114,Listor!$N$6:$P$47,3,FALSE)*I3114,"")</f>
        <v/>
      </c>
      <c r="K3114" s="81"/>
      <c r="L3114" s="88" t="str">
        <f>IFERROR((VLOOKUP(B3114,Listor!$N$6:$P$47,3,FALSE)*Biologiska!K3114)+(VLOOKUP(B3114,Listor!$N$6:$Q$47,4,FALSE)),"")</f>
        <v/>
      </c>
      <c r="M3114" s="63" t="str">
        <f t="shared" si="149"/>
        <v/>
      </c>
      <c r="N3114" s="75"/>
      <c r="O3114" s="84" t="str">
        <f t="shared" si="150"/>
        <v/>
      </c>
      <c r="P3114" s="107"/>
      <c r="Q3114" s="87" t="s">
        <v>79</v>
      </c>
      <c r="R3114" s="87"/>
      <c r="S3114" s="87"/>
      <c r="T3114" s="87"/>
      <c r="U3114" s="87"/>
      <c r="V3114" s="86" t="s">
        <v>79</v>
      </c>
      <c r="W3114" s="75"/>
      <c r="X3114" s="102" t="s">
        <v>79</v>
      </c>
      <c r="Y3114" s="63" t="str">
        <f>IFERROR(IF(VLOOKUP(X3114,Listor!$T$6:$U$7,2,FALSE)&lt;O3114,TRUE),"")</f>
        <v/>
      </c>
      <c r="Z3114" s="87"/>
      <c r="AA3114" s="104"/>
    </row>
    <row r="3115" spans="2:27" x14ac:dyDescent="0.25">
      <c r="B3115" s="68" t="s">
        <v>68</v>
      </c>
      <c r="C3115" s="80" t="str">
        <f>IFERROR(VLOOKUP(B3115,Listor!$A$6:$B$62,2,FALSE),"")</f>
        <v/>
      </c>
      <c r="D3115" s="80" t="str">
        <f>IFERROR(VLOOKUP(B3115,Listor!$A$6:$C$62,3,FALSE),"")</f>
        <v/>
      </c>
      <c r="E3115" s="110" t="s">
        <v>79</v>
      </c>
      <c r="F3115" s="66"/>
      <c r="G3115" s="35" t="str">
        <f>IFERROR(VLOOKUP(B3115,Listor!$A$6:$G$62,7,FALSE),"")</f>
        <v/>
      </c>
      <c r="H3115" s="63" t="str">
        <f>IFERROR(VLOOKUP(B3115,Listor!$N$6:$O$47,2,FALSE),"")</f>
        <v/>
      </c>
      <c r="I3115" s="63" t="str">
        <f t="shared" si="148"/>
        <v/>
      </c>
      <c r="J3115" s="96" t="str">
        <f>IFERROR(VLOOKUP(B3115,Listor!$N$6:$P$47,3,FALSE)*I3115,"")</f>
        <v/>
      </c>
      <c r="K3115" s="81"/>
      <c r="L3115" s="88" t="str">
        <f>IFERROR((VLOOKUP(B3115,Listor!$N$6:$P$47,3,FALSE)*Biologiska!K3115)+(VLOOKUP(B3115,Listor!$N$6:$Q$47,4,FALSE)),"")</f>
        <v/>
      </c>
      <c r="M3115" s="63" t="str">
        <f t="shared" si="149"/>
        <v/>
      </c>
      <c r="N3115" s="75"/>
      <c r="O3115" s="84" t="str">
        <f t="shared" si="150"/>
        <v/>
      </c>
      <c r="P3115" s="107"/>
      <c r="Q3115" s="87" t="s">
        <v>79</v>
      </c>
      <c r="R3115" s="87"/>
      <c r="S3115" s="87"/>
      <c r="T3115" s="87"/>
      <c r="U3115" s="87"/>
      <c r="V3115" s="86" t="s">
        <v>79</v>
      </c>
      <c r="W3115" s="75"/>
      <c r="X3115" s="102" t="s">
        <v>79</v>
      </c>
      <c r="Y3115" s="63" t="str">
        <f>IFERROR(IF(VLOOKUP(X3115,Listor!$T$6:$U$7,2,FALSE)&lt;O3115,TRUE),"")</f>
        <v/>
      </c>
      <c r="Z3115" s="87"/>
      <c r="AA3115" s="104"/>
    </row>
    <row r="3116" spans="2:27" x14ac:dyDescent="0.25">
      <c r="B3116" s="68" t="s">
        <v>68</v>
      </c>
      <c r="C3116" s="80" t="str">
        <f>IFERROR(VLOOKUP(B3116,Listor!$A$6:$B$62,2,FALSE),"")</f>
        <v/>
      </c>
      <c r="D3116" s="80" t="str">
        <f>IFERROR(VLOOKUP(B3116,Listor!$A$6:$C$62,3,FALSE),"")</f>
        <v/>
      </c>
      <c r="E3116" s="110" t="s">
        <v>79</v>
      </c>
      <c r="F3116" s="66"/>
      <c r="G3116" s="35" t="str">
        <f>IFERROR(VLOOKUP(B3116,Listor!$A$6:$G$62,7,FALSE),"")</f>
        <v/>
      </c>
      <c r="H3116" s="63" t="str">
        <f>IFERROR(VLOOKUP(B3116,Listor!$N$6:$O$47,2,FALSE),"")</f>
        <v/>
      </c>
      <c r="I3116" s="63" t="str">
        <f t="shared" si="148"/>
        <v/>
      </c>
      <c r="J3116" s="96" t="str">
        <f>IFERROR(VLOOKUP(B3116,Listor!$N$6:$P$47,3,FALSE)*I3116,"")</f>
        <v/>
      </c>
      <c r="K3116" s="81"/>
      <c r="L3116" s="88" t="str">
        <f>IFERROR((VLOOKUP(B3116,Listor!$N$6:$P$47,3,FALSE)*Biologiska!K3116)+(VLOOKUP(B3116,Listor!$N$6:$Q$47,4,FALSE)),"")</f>
        <v/>
      </c>
      <c r="M3116" s="63" t="str">
        <f t="shared" si="149"/>
        <v/>
      </c>
      <c r="N3116" s="75"/>
      <c r="O3116" s="84" t="str">
        <f t="shared" si="150"/>
        <v/>
      </c>
      <c r="P3116" s="107"/>
      <c r="Q3116" s="87" t="s">
        <v>79</v>
      </c>
      <c r="R3116" s="87"/>
      <c r="S3116" s="87"/>
      <c r="T3116" s="87"/>
      <c r="U3116" s="87"/>
      <c r="V3116" s="86" t="s">
        <v>79</v>
      </c>
      <c r="W3116" s="75"/>
      <c r="X3116" s="102" t="s">
        <v>79</v>
      </c>
      <c r="Y3116" s="63" t="str">
        <f>IFERROR(IF(VLOOKUP(X3116,Listor!$T$6:$U$7,2,FALSE)&lt;O3116,TRUE),"")</f>
        <v/>
      </c>
      <c r="Z3116" s="87"/>
      <c r="AA3116" s="104"/>
    </row>
    <row r="3117" spans="2:27" x14ac:dyDescent="0.25">
      <c r="B3117" s="68" t="s">
        <v>68</v>
      </c>
      <c r="C3117" s="80" t="str">
        <f>IFERROR(VLOOKUP(B3117,Listor!$A$6:$B$62,2,FALSE),"")</f>
        <v/>
      </c>
      <c r="D3117" s="80" t="str">
        <f>IFERROR(VLOOKUP(B3117,Listor!$A$6:$C$62,3,FALSE),"")</f>
        <v/>
      </c>
      <c r="E3117" s="110" t="s">
        <v>79</v>
      </c>
      <c r="F3117" s="66"/>
      <c r="G3117" s="35" t="str">
        <f>IFERROR(VLOOKUP(B3117,Listor!$A$6:$G$62,7,FALSE),"")</f>
        <v/>
      </c>
      <c r="H3117" s="63" t="str">
        <f>IFERROR(VLOOKUP(B3117,Listor!$N$6:$O$47,2,FALSE),"")</f>
        <v/>
      </c>
      <c r="I3117" s="63" t="str">
        <f t="shared" si="148"/>
        <v/>
      </c>
      <c r="J3117" s="96" t="str">
        <f>IFERROR(VLOOKUP(B3117,Listor!$N$6:$P$47,3,FALSE)*I3117,"")</f>
        <v/>
      </c>
      <c r="K3117" s="81"/>
      <c r="L3117" s="88" t="str">
        <f>IFERROR((VLOOKUP(B3117,Listor!$N$6:$P$47,3,FALSE)*Biologiska!K3117)+(VLOOKUP(B3117,Listor!$N$6:$Q$47,4,FALSE)),"")</f>
        <v/>
      </c>
      <c r="M3117" s="63" t="str">
        <f t="shared" si="149"/>
        <v/>
      </c>
      <c r="N3117" s="75"/>
      <c r="O3117" s="84" t="str">
        <f t="shared" si="150"/>
        <v/>
      </c>
      <c r="P3117" s="107"/>
      <c r="Q3117" s="87" t="s">
        <v>79</v>
      </c>
      <c r="R3117" s="87"/>
      <c r="S3117" s="87"/>
      <c r="T3117" s="87"/>
      <c r="U3117" s="87"/>
      <c r="V3117" s="86" t="s">
        <v>79</v>
      </c>
      <c r="W3117" s="75"/>
      <c r="X3117" s="102" t="s">
        <v>79</v>
      </c>
      <c r="Y3117" s="63" t="str">
        <f>IFERROR(IF(VLOOKUP(X3117,Listor!$T$6:$U$7,2,FALSE)&lt;O3117,TRUE),"")</f>
        <v/>
      </c>
      <c r="Z3117" s="87"/>
      <c r="AA3117" s="104"/>
    </row>
    <row r="3118" spans="2:27" x14ac:dyDescent="0.25">
      <c r="B3118" s="68" t="s">
        <v>68</v>
      </c>
      <c r="C3118" s="80" t="str">
        <f>IFERROR(VLOOKUP(B3118,Listor!$A$6:$B$62,2,FALSE),"")</f>
        <v/>
      </c>
      <c r="D3118" s="80" t="str">
        <f>IFERROR(VLOOKUP(B3118,Listor!$A$6:$C$62,3,FALSE),"")</f>
        <v/>
      </c>
      <c r="E3118" s="110" t="s">
        <v>79</v>
      </c>
      <c r="F3118" s="66"/>
      <c r="G3118" s="35" t="str">
        <f>IFERROR(VLOOKUP(B3118,Listor!$A$6:$G$62,7,FALSE),"")</f>
        <v/>
      </c>
      <c r="H3118" s="63" t="str">
        <f>IFERROR(VLOOKUP(B3118,Listor!$N$6:$O$47,2,FALSE),"")</f>
        <v/>
      </c>
      <c r="I3118" s="63" t="str">
        <f t="shared" si="148"/>
        <v/>
      </c>
      <c r="J3118" s="96" t="str">
        <f>IFERROR(VLOOKUP(B3118,Listor!$N$6:$P$47,3,FALSE)*I3118,"")</f>
        <v/>
      </c>
      <c r="K3118" s="81"/>
      <c r="L3118" s="88" t="str">
        <f>IFERROR((VLOOKUP(B3118,Listor!$N$6:$P$47,3,FALSE)*Biologiska!K3118)+(VLOOKUP(B3118,Listor!$N$6:$Q$47,4,FALSE)),"")</f>
        <v/>
      </c>
      <c r="M3118" s="63" t="str">
        <f t="shared" si="149"/>
        <v/>
      </c>
      <c r="N3118" s="75"/>
      <c r="O3118" s="84" t="str">
        <f t="shared" si="150"/>
        <v/>
      </c>
      <c r="P3118" s="107"/>
      <c r="Q3118" s="87" t="s">
        <v>79</v>
      </c>
      <c r="R3118" s="87"/>
      <c r="S3118" s="87"/>
      <c r="T3118" s="87"/>
      <c r="U3118" s="87"/>
      <c r="V3118" s="86" t="s">
        <v>79</v>
      </c>
      <c r="W3118" s="75"/>
      <c r="X3118" s="102" t="s">
        <v>79</v>
      </c>
      <c r="Y3118" s="63" t="str">
        <f>IFERROR(IF(VLOOKUP(X3118,Listor!$T$6:$U$7,2,FALSE)&lt;O3118,TRUE),"")</f>
        <v/>
      </c>
      <c r="Z3118" s="87"/>
      <c r="AA3118" s="104"/>
    </row>
    <row r="3119" spans="2:27" x14ac:dyDescent="0.25">
      <c r="B3119" s="68" t="s">
        <v>68</v>
      </c>
      <c r="C3119" s="80" t="str">
        <f>IFERROR(VLOOKUP(B3119,Listor!$A$6:$B$62,2,FALSE),"")</f>
        <v/>
      </c>
      <c r="D3119" s="80" t="str">
        <f>IFERROR(VLOOKUP(B3119,Listor!$A$6:$C$62,3,FALSE),"")</f>
        <v/>
      </c>
      <c r="E3119" s="110" t="s">
        <v>79</v>
      </c>
      <c r="F3119" s="66"/>
      <c r="G3119" s="35" t="str">
        <f>IFERROR(VLOOKUP(B3119,Listor!$A$6:$G$62,7,FALSE),"")</f>
        <v/>
      </c>
      <c r="H3119" s="63" t="str">
        <f>IFERROR(VLOOKUP(B3119,Listor!$N$6:$O$47,2,FALSE),"")</f>
        <v/>
      </c>
      <c r="I3119" s="63" t="str">
        <f t="shared" si="148"/>
        <v/>
      </c>
      <c r="J3119" s="96" t="str">
        <f>IFERROR(VLOOKUP(B3119,Listor!$N$6:$P$47,3,FALSE)*I3119,"")</f>
        <v/>
      </c>
      <c r="K3119" s="81"/>
      <c r="L3119" s="88" t="str">
        <f>IFERROR((VLOOKUP(B3119,Listor!$N$6:$P$47,3,FALSE)*Biologiska!K3119)+(VLOOKUP(B3119,Listor!$N$6:$Q$47,4,FALSE)),"")</f>
        <v/>
      </c>
      <c r="M3119" s="63" t="str">
        <f t="shared" si="149"/>
        <v/>
      </c>
      <c r="N3119" s="75"/>
      <c r="O3119" s="84" t="str">
        <f t="shared" si="150"/>
        <v/>
      </c>
      <c r="P3119" s="107"/>
      <c r="Q3119" s="87" t="s">
        <v>79</v>
      </c>
      <c r="R3119" s="87"/>
      <c r="S3119" s="87"/>
      <c r="T3119" s="87"/>
      <c r="U3119" s="87"/>
      <c r="V3119" s="86" t="s">
        <v>79</v>
      </c>
      <c r="W3119" s="75"/>
      <c r="X3119" s="102" t="s">
        <v>79</v>
      </c>
      <c r="Y3119" s="63" t="str">
        <f>IFERROR(IF(VLOOKUP(X3119,Listor!$T$6:$U$7,2,FALSE)&lt;O3119,TRUE),"")</f>
        <v/>
      </c>
      <c r="Z3119" s="87"/>
      <c r="AA3119" s="104"/>
    </row>
    <row r="3120" spans="2:27" x14ac:dyDescent="0.25">
      <c r="B3120" s="68" t="s">
        <v>68</v>
      </c>
      <c r="C3120" s="80" t="str">
        <f>IFERROR(VLOOKUP(B3120,Listor!$A$6:$B$62,2,FALSE),"")</f>
        <v/>
      </c>
      <c r="D3120" s="80" t="str">
        <f>IFERROR(VLOOKUP(B3120,Listor!$A$6:$C$62,3,FALSE),"")</f>
        <v/>
      </c>
      <c r="E3120" s="110" t="s">
        <v>79</v>
      </c>
      <c r="F3120" s="66"/>
      <c r="G3120" s="35" t="str">
        <f>IFERROR(VLOOKUP(B3120,Listor!$A$6:$G$62,7,FALSE),"")</f>
        <v/>
      </c>
      <c r="H3120" s="63" t="str">
        <f>IFERROR(VLOOKUP(B3120,Listor!$N$6:$O$47,2,FALSE),"")</f>
        <v/>
      </c>
      <c r="I3120" s="63" t="str">
        <f t="shared" si="148"/>
        <v/>
      </c>
      <c r="J3120" s="96" t="str">
        <f>IFERROR(VLOOKUP(B3120,Listor!$N$6:$P$47,3,FALSE)*I3120,"")</f>
        <v/>
      </c>
      <c r="K3120" s="81"/>
      <c r="L3120" s="88" t="str">
        <f>IFERROR((VLOOKUP(B3120,Listor!$N$6:$P$47,3,FALSE)*Biologiska!K3120)+(VLOOKUP(B3120,Listor!$N$6:$Q$47,4,FALSE)),"")</f>
        <v/>
      </c>
      <c r="M3120" s="63" t="str">
        <f t="shared" si="149"/>
        <v/>
      </c>
      <c r="N3120" s="75"/>
      <c r="O3120" s="84" t="str">
        <f t="shared" si="150"/>
        <v/>
      </c>
      <c r="P3120" s="107"/>
      <c r="Q3120" s="87" t="s">
        <v>79</v>
      </c>
      <c r="R3120" s="87"/>
      <c r="S3120" s="87"/>
      <c r="T3120" s="87"/>
      <c r="U3120" s="87"/>
      <c r="V3120" s="86" t="s">
        <v>79</v>
      </c>
      <c r="W3120" s="75"/>
      <c r="X3120" s="102" t="s">
        <v>79</v>
      </c>
      <c r="Y3120" s="63" t="str">
        <f>IFERROR(IF(VLOOKUP(X3120,Listor!$T$6:$U$7,2,FALSE)&lt;O3120,TRUE),"")</f>
        <v/>
      </c>
      <c r="Z3120" s="87"/>
      <c r="AA3120" s="104"/>
    </row>
    <row r="3121" spans="2:27" x14ac:dyDescent="0.25">
      <c r="B3121" s="68" t="s">
        <v>68</v>
      </c>
      <c r="C3121" s="80" t="str">
        <f>IFERROR(VLOOKUP(B3121,Listor!$A$6:$B$62,2,FALSE),"")</f>
        <v/>
      </c>
      <c r="D3121" s="80" t="str">
        <f>IFERROR(VLOOKUP(B3121,Listor!$A$6:$C$62,3,FALSE),"")</f>
        <v/>
      </c>
      <c r="E3121" s="110" t="s">
        <v>79</v>
      </c>
      <c r="F3121" s="66"/>
      <c r="G3121" s="35" t="str">
        <f>IFERROR(VLOOKUP(B3121,Listor!$A$6:$G$62,7,FALSE),"")</f>
        <v/>
      </c>
      <c r="H3121" s="63" t="str">
        <f>IFERROR(VLOOKUP(B3121,Listor!$N$6:$O$47,2,FALSE),"")</f>
        <v/>
      </c>
      <c r="I3121" s="63" t="str">
        <f t="shared" si="148"/>
        <v/>
      </c>
      <c r="J3121" s="96" t="str">
        <f>IFERROR(VLOOKUP(B3121,Listor!$N$6:$P$47,3,FALSE)*I3121,"")</f>
        <v/>
      </c>
      <c r="K3121" s="81"/>
      <c r="L3121" s="88" t="str">
        <f>IFERROR((VLOOKUP(B3121,Listor!$N$6:$P$47,3,FALSE)*Biologiska!K3121)+(VLOOKUP(B3121,Listor!$N$6:$Q$47,4,FALSE)),"")</f>
        <v/>
      </c>
      <c r="M3121" s="63" t="str">
        <f t="shared" si="149"/>
        <v/>
      </c>
      <c r="N3121" s="75"/>
      <c r="O3121" s="84" t="str">
        <f t="shared" si="150"/>
        <v/>
      </c>
      <c r="P3121" s="107"/>
      <c r="Q3121" s="87" t="s">
        <v>79</v>
      </c>
      <c r="R3121" s="87"/>
      <c r="S3121" s="87"/>
      <c r="T3121" s="87"/>
      <c r="U3121" s="87"/>
      <c r="V3121" s="86" t="s">
        <v>79</v>
      </c>
      <c r="W3121" s="75"/>
      <c r="X3121" s="102" t="s">
        <v>79</v>
      </c>
      <c r="Y3121" s="63" t="str">
        <f>IFERROR(IF(VLOOKUP(X3121,Listor!$T$6:$U$7,2,FALSE)&lt;O3121,TRUE),"")</f>
        <v/>
      </c>
      <c r="Z3121" s="87"/>
      <c r="AA3121" s="104"/>
    </row>
    <row r="3122" spans="2:27" x14ac:dyDescent="0.25">
      <c r="B3122" s="68" t="s">
        <v>68</v>
      </c>
      <c r="C3122" s="80" t="str">
        <f>IFERROR(VLOOKUP(B3122,Listor!$A$6:$B$62,2,FALSE),"")</f>
        <v/>
      </c>
      <c r="D3122" s="80" t="str">
        <f>IFERROR(VLOOKUP(B3122,Listor!$A$6:$C$62,3,FALSE),"")</f>
        <v/>
      </c>
      <c r="E3122" s="110" t="s">
        <v>79</v>
      </c>
      <c r="F3122" s="66"/>
      <c r="G3122" s="35" t="str">
        <f>IFERROR(VLOOKUP(B3122,Listor!$A$6:$G$62,7,FALSE),"")</f>
        <v/>
      </c>
      <c r="H3122" s="63" t="str">
        <f>IFERROR(VLOOKUP(B3122,Listor!$N$6:$O$47,2,FALSE),"")</f>
        <v/>
      </c>
      <c r="I3122" s="63" t="str">
        <f t="shared" si="148"/>
        <v/>
      </c>
      <c r="J3122" s="96" t="str">
        <f>IFERROR(VLOOKUP(B3122,Listor!$N$6:$P$47,3,FALSE)*I3122,"")</f>
        <v/>
      </c>
      <c r="K3122" s="81"/>
      <c r="L3122" s="88" t="str">
        <f>IFERROR((VLOOKUP(B3122,Listor!$N$6:$P$47,3,FALSE)*Biologiska!K3122)+(VLOOKUP(B3122,Listor!$N$6:$Q$47,4,FALSE)),"")</f>
        <v/>
      </c>
      <c r="M3122" s="63" t="str">
        <f t="shared" si="149"/>
        <v/>
      </c>
      <c r="N3122" s="75"/>
      <c r="O3122" s="84" t="str">
        <f t="shared" si="150"/>
        <v/>
      </c>
      <c r="P3122" s="107"/>
      <c r="Q3122" s="87" t="s">
        <v>79</v>
      </c>
      <c r="R3122" s="87"/>
      <c r="S3122" s="87"/>
      <c r="T3122" s="87"/>
      <c r="U3122" s="87"/>
      <c r="V3122" s="86" t="s">
        <v>79</v>
      </c>
      <c r="W3122" s="75"/>
      <c r="X3122" s="102" t="s">
        <v>79</v>
      </c>
      <c r="Y3122" s="63" t="str">
        <f>IFERROR(IF(VLOOKUP(X3122,Listor!$T$6:$U$7,2,FALSE)&lt;O3122,TRUE),"")</f>
        <v/>
      </c>
      <c r="Z3122" s="87"/>
      <c r="AA3122" s="104"/>
    </row>
    <row r="3123" spans="2:27" x14ac:dyDescent="0.25">
      <c r="B3123" s="68" t="s">
        <v>68</v>
      </c>
      <c r="C3123" s="80" t="str">
        <f>IFERROR(VLOOKUP(B3123,Listor!$A$6:$B$62,2,FALSE),"")</f>
        <v/>
      </c>
      <c r="D3123" s="80" t="str">
        <f>IFERROR(VLOOKUP(B3123,Listor!$A$6:$C$62,3,FALSE),"")</f>
        <v/>
      </c>
      <c r="E3123" s="110" t="s">
        <v>79</v>
      </c>
      <c r="F3123" s="66"/>
      <c r="G3123" s="35" t="str">
        <f>IFERROR(VLOOKUP(B3123,Listor!$A$6:$G$62,7,FALSE),"")</f>
        <v/>
      </c>
      <c r="H3123" s="63" t="str">
        <f>IFERROR(VLOOKUP(B3123,Listor!$N$6:$O$47,2,FALSE),"")</f>
        <v/>
      </c>
      <c r="I3123" s="63" t="str">
        <f t="shared" si="148"/>
        <v/>
      </c>
      <c r="J3123" s="96" t="str">
        <f>IFERROR(VLOOKUP(B3123,Listor!$N$6:$P$47,3,FALSE)*I3123,"")</f>
        <v/>
      </c>
      <c r="K3123" s="81"/>
      <c r="L3123" s="88" t="str">
        <f>IFERROR((VLOOKUP(B3123,Listor!$N$6:$P$47,3,FALSE)*Biologiska!K3123)+(VLOOKUP(B3123,Listor!$N$6:$Q$47,4,FALSE)),"")</f>
        <v/>
      </c>
      <c r="M3123" s="63" t="str">
        <f t="shared" si="149"/>
        <v/>
      </c>
      <c r="N3123" s="75"/>
      <c r="O3123" s="84" t="str">
        <f t="shared" si="150"/>
        <v/>
      </c>
      <c r="P3123" s="107"/>
      <c r="Q3123" s="87" t="s">
        <v>79</v>
      </c>
      <c r="R3123" s="87"/>
      <c r="S3123" s="87"/>
      <c r="T3123" s="87"/>
      <c r="U3123" s="87"/>
      <c r="V3123" s="86" t="s">
        <v>79</v>
      </c>
      <c r="W3123" s="75"/>
      <c r="X3123" s="102" t="s">
        <v>79</v>
      </c>
      <c r="Y3123" s="63" t="str">
        <f>IFERROR(IF(VLOOKUP(X3123,Listor!$T$6:$U$7,2,FALSE)&lt;O3123,TRUE),"")</f>
        <v/>
      </c>
      <c r="Z3123" s="87"/>
      <c r="AA3123" s="104"/>
    </row>
    <row r="3124" spans="2:27" x14ac:dyDescent="0.25">
      <c r="B3124" s="68" t="s">
        <v>68</v>
      </c>
      <c r="C3124" s="80" t="str">
        <f>IFERROR(VLOOKUP(B3124,Listor!$A$6:$B$62,2,FALSE),"")</f>
        <v/>
      </c>
      <c r="D3124" s="80" t="str">
        <f>IFERROR(VLOOKUP(B3124,Listor!$A$6:$C$62,3,FALSE),"")</f>
        <v/>
      </c>
      <c r="E3124" s="110" t="s">
        <v>79</v>
      </c>
      <c r="F3124" s="66"/>
      <c r="G3124" s="35" t="str">
        <f>IFERROR(VLOOKUP(B3124,Listor!$A$6:$G$62,7,FALSE),"")</f>
        <v/>
      </c>
      <c r="H3124" s="63" t="str">
        <f>IFERROR(VLOOKUP(B3124,Listor!$N$6:$O$47,2,FALSE),"")</f>
        <v/>
      </c>
      <c r="I3124" s="63" t="str">
        <f t="shared" si="148"/>
        <v/>
      </c>
      <c r="J3124" s="96" t="str">
        <f>IFERROR(VLOOKUP(B3124,Listor!$N$6:$P$47,3,FALSE)*I3124,"")</f>
        <v/>
      </c>
      <c r="K3124" s="81"/>
      <c r="L3124" s="88" t="str">
        <f>IFERROR((VLOOKUP(B3124,Listor!$N$6:$P$47,3,FALSE)*Biologiska!K3124)+(VLOOKUP(B3124,Listor!$N$6:$Q$47,4,FALSE)),"")</f>
        <v/>
      </c>
      <c r="M3124" s="63" t="str">
        <f t="shared" si="149"/>
        <v/>
      </c>
      <c r="N3124" s="75"/>
      <c r="O3124" s="84" t="str">
        <f t="shared" si="150"/>
        <v/>
      </c>
      <c r="P3124" s="107"/>
      <c r="Q3124" s="87" t="s">
        <v>79</v>
      </c>
      <c r="R3124" s="87"/>
      <c r="S3124" s="87"/>
      <c r="T3124" s="87"/>
      <c r="U3124" s="87"/>
      <c r="V3124" s="86" t="s">
        <v>79</v>
      </c>
      <c r="W3124" s="75"/>
      <c r="X3124" s="102" t="s">
        <v>79</v>
      </c>
      <c r="Y3124" s="63" t="str">
        <f>IFERROR(IF(VLOOKUP(X3124,Listor!$T$6:$U$7,2,FALSE)&lt;O3124,TRUE),"")</f>
        <v/>
      </c>
      <c r="Z3124" s="87"/>
      <c r="AA3124" s="104"/>
    </row>
    <row r="3125" spans="2:27" x14ac:dyDescent="0.25">
      <c r="B3125" s="68" t="s">
        <v>68</v>
      </c>
      <c r="C3125" s="80" t="str">
        <f>IFERROR(VLOOKUP(B3125,Listor!$A$6:$B$62,2,FALSE),"")</f>
        <v/>
      </c>
      <c r="D3125" s="80" t="str">
        <f>IFERROR(VLOOKUP(B3125,Listor!$A$6:$C$62,3,FALSE),"")</f>
        <v/>
      </c>
      <c r="E3125" s="110" t="s">
        <v>79</v>
      </c>
      <c r="F3125" s="66"/>
      <c r="G3125" s="35" t="str">
        <f>IFERROR(VLOOKUP(B3125,Listor!$A$6:$G$62,7,FALSE),"")</f>
        <v/>
      </c>
      <c r="H3125" s="63" t="str">
        <f>IFERROR(VLOOKUP(B3125,Listor!$N$6:$O$47,2,FALSE),"")</f>
        <v/>
      </c>
      <c r="I3125" s="63" t="str">
        <f t="shared" si="148"/>
        <v/>
      </c>
      <c r="J3125" s="96" t="str">
        <f>IFERROR(VLOOKUP(B3125,Listor!$N$6:$P$47,3,FALSE)*I3125,"")</f>
        <v/>
      </c>
      <c r="K3125" s="81"/>
      <c r="L3125" s="88" t="str">
        <f>IFERROR((VLOOKUP(B3125,Listor!$N$6:$P$47,3,FALSE)*Biologiska!K3125)+(VLOOKUP(B3125,Listor!$N$6:$Q$47,4,FALSE)),"")</f>
        <v/>
      </c>
      <c r="M3125" s="63" t="str">
        <f t="shared" si="149"/>
        <v/>
      </c>
      <c r="N3125" s="75"/>
      <c r="O3125" s="84" t="str">
        <f t="shared" si="150"/>
        <v/>
      </c>
      <c r="P3125" s="107"/>
      <c r="Q3125" s="87" t="s">
        <v>79</v>
      </c>
      <c r="R3125" s="87"/>
      <c r="S3125" s="87"/>
      <c r="T3125" s="87"/>
      <c r="U3125" s="87"/>
      <c r="V3125" s="86" t="s">
        <v>79</v>
      </c>
      <c r="W3125" s="75"/>
      <c r="X3125" s="102" t="s">
        <v>79</v>
      </c>
      <c r="Y3125" s="63" t="str">
        <f>IFERROR(IF(VLOOKUP(X3125,Listor!$T$6:$U$7,2,FALSE)&lt;O3125,TRUE),"")</f>
        <v/>
      </c>
      <c r="Z3125" s="87"/>
      <c r="AA3125" s="104"/>
    </row>
    <row r="3126" spans="2:27" x14ac:dyDescent="0.25">
      <c r="B3126" s="68" t="s">
        <v>68</v>
      </c>
      <c r="C3126" s="80" t="str">
        <f>IFERROR(VLOOKUP(B3126,Listor!$A$6:$B$62,2,FALSE),"")</f>
        <v/>
      </c>
      <c r="D3126" s="80" t="str">
        <f>IFERROR(VLOOKUP(B3126,Listor!$A$6:$C$62,3,FALSE),"")</f>
        <v/>
      </c>
      <c r="E3126" s="110" t="s">
        <v>79</v>
      </c>
      <c r="F3126" s="66"/>
      <c r="G3126" s="35" t="str">
        <f>IFERROR(VLOOKUP(B3126,Listor!$A$6:$G$62,7,FALSE),"")</f>
        <v/>
      </c>
      <c r="H3126" s="63" t="str">
        <f>IFERROR(VLOOKUP(B3126,Listor!$N$6:$O$47,2,FALSE),"")</f>
        <v/>
      </c>
      <c r="I3126" s="63" t="str">
        <f t="shared" si="148"/>
        <v/>
      </c>
      <c r="J3126" s="96" t="str">
        <f>IFERROR(VLOOKUP(B3126,Listor!$N$6:$P$47,3,FALSE)*I3126,"")</f>
        <v/>
      </c>
      <c r="K3126" s="81"/>
      <c r="L3126" s="88" t="str">
        <f>IFERROR((VLOOKUP(B3126,Listor!$N$6:$P$47,3,FALSE)*Biologiska!K3126)+(VLOOKUP(B3126,Listor!$N$6:$Q$47,4,FALSE)),"")</f>
        <v/>
      </c>
      <c r="M3126" s="63" t="str">
        <f t="shared" si="149"/>
        <v/>
      </c>
      <c r="N3126" s="75"/>
      <c r="O3126" s="84" t="str">
        <f t="shared" si="150"/>
        <v/>
      </c>
      <c r="P3126" s="107"/>
      <c r="Q3126" s="87" t="s">
        <v>79</v>
      </c>
      <c r="R3126" s="87"/>
      <c r="S3126" s="87"/>
      <c r="T3126" s="87"/>
      <c r="U3126" s="87"/>
      <c r="V3126" s="86" t="s">
        <v>79</v>
      </c>
      <c r="W3126" s="75"/>
      <c r="X3126" s="102" t="s">
        <v>79</v>
      </c>
      <c r="Y3126" s="63" t="str">
        <f>IFERROR(IF(VLOOKUP(X3126,Listor!$T$6:$U$7,2,FALSE)&lt;O3126,TRUE),"")</f>
        <v/>
      </c>
      <c r="Z3126" s="87"/>
      <c r="AA3126" s="104"/>
    </row>
    <row r="3127" spans="2:27" x14ac:dyDescent="0.25">
      <c r="B3127" s="68" t="s">
        <v>68</v>
      </c>
      <c r="C3127" s="80" t="str">
        <f>IFERROR(VLOOKUP(B3127,Listor!$A$6:$B$62,2,FALSE),"")</f>
        <v/>
      </c>
      <c r="D3127" s="80" t="str">
        <f>IFERROR(VLOOKUP(B3127,Listor!$A$6:$C$62,3,FALSE),"")</f>
        <v/>
      </c>
      <c r="E3127" s="110" t="s">
        <v>79</v>
      </c>
      <c r="F3127" s="66"/>
      <c r="G3127" s="35" t="str">
        <f>IFERROR(VLOOKUP(B3127,Listor!$A$6:$G$62,7,FALSE),"")</f>
        <v/>
      </c>
      <c r="H3127" s="63" t="str">
        <f>IFERROR(VLOOKUP(B3127,Listor!$N$6:$O$47,2,FALSE),"")</f>
        <v/>
      </c>
      <c r="I3127" s="63" t="str">
        <f t="shared" si="148"/>
        <v/>
      </c>
      <c r="J3127" s="96" t="str">
        <f>IFERROR(VLOOKUP(B3127,Listor!$N$6:$P$47,3,FALSE)*I3127,"")</f>
        <v/>
      </c>
      <c r="K3127" s="81"/>
      <c r="L3127" s="88" t="str">
        <f>IFERROR((VLOOKUP(B3127,Listor!$N$6:$P$47,3,FALSE)*Biologiska!K3127)+(VLOOKUP(B3127,Listor!$N$6:$Q$47,4,FALSE)),"")</f>
        <v/>
      </c>
      <c r="M3127" s="63" t="str">
        <f t="shared" si="149"/>
        <v/>
      </c>
      <c r="N3127" s="75"/>
      <c r="O3127" s="84" t="str">
        <f t="shared" si="150"/>
        <v/>
      </c>
      <c r="P3127" s="107"/>
      <c r="Q3127" s="87" t="s">
        <v>79</v>
      </c>
      <c r="R3127" s="87"/>
      <c r="S3127" s="87"/>
      <c r="T3127" s="87"/>
      <c r="U3127" s="87"/>
      <c r="V3127" s="86" t="s">
        <v>79</v>
      </c>
      <c r="W3127" s="75"/>
      <c r="X3127" s="102" t="s">
        <v>79</v>
      </c>
      <c r="Y3127" s="63" t="str">
        <f>IFERROR(IF(VLOOKUP(X3127,Listor!$T$6:$U$7,2,FALSE)&lt;O3127,TRUE),"")</f>
        <v/>
      </c>
      <c r="Z3127" s="87"/>
      <c r="AA3127" s="104"/>
    </row>
    <row r="3128" spans="2:27" x14ac:dyDescent="0.25">
      <c r="B3128" s="68" t="s">
        <v>68</v>
      </c>
      <c r="C3128" s="80" t="str">
        <f>IFERROR(VLOOKUP(B3128,Listor!$A$6:$B$62,2,FALSE),"")</f>
        <v/>
      </c>
      <c r="D3128" s="80" t="str">
        <f>IFERROR(VLOOKUP(B3128,Listor!$A$6:$C$62,3,FALSE),"")</f>
        <v/>
      </c>
      <c r="E3128" s="110" t="s">
        <v>79</v>
      </c>
      <c r="F3128" s="66"/>
      <c r="G3128" s="35" t="str">
        <f>IFERROR(VLOOKUP(B3128,Listor!$A$6:$G$62,7,FALSE),"")</f>
        <v/>
      </c>
      <c r="H3128" s="63" t="str">
        <f>IFERROR(VLOOKUP(B3128,Listor!$N$6:$O$47,2,FALSE),"")</f>
        <v/>
      </c>
      <c r="I3128" s="63" t="str">
        <f t="shared" si="148"/>
        <v/>
      </c>
      <c r="J3128" s="96" t="str">
        <f>IFERROR(VLOOKUP(B3128,Listor!$N$6:$P$47,3,FALSE)*I3128,"")</f>
        <v/>
      </c>
      <c r="K3128" s="81"/>
      <c r="L3128" s="88" t="str">
        <f>IFERROR((VLOOKUP(B3128,Listor!$N$6:$P$47,3,FALSE)*Biologiska!K3128)+(VLOOKUP(B3128,Listor!$N$6:$Q$47,4,FALSE)),"")</f>
        <v/>
      </c>
      <c r="M3128" s="63" t="str">
        <f t="shared" si="149"/>
        <v/>
      </c>
      <c r="N3128" s="75"/>
      <c r="O3128" s="84" t="str">
        <f t="shared" si="150"/>
        <v/>
      </c>
      <c r="P3128" s="107"/>
      <c r="Q3128" s="87" t="s">
        <v>79</v>
      </c>
      <c r="R3128" s="87"/>
      <c r="S3128" s="87"/>
      <c r="T3128" s="87"/>
      <c r="U3128" s="87"/>
      <c r="V3128" s="86" t="s">
        <v>79</v>
      </c>
      <c r="W3128" s="75"/>
      <c r="X3128" s="102" t="s">
        <v>79</v>
      </c>
      <c r="Y3128" s="63" t="str">
        <f>IFERROR(IF(VLOOKUP(X3128,Listor!$T$6:$U$7,2,FALSE)&lt;O3128,TRUE),"")</f>
        <v/>
      </c>
      <c r="Z3128" s="87"/>
      <c r="AA3128" s="104"/>
    </row>
    <row r="3129" spans="2:27" x14ac:dyDescent="0.25">
      <c r="B3129" s="68" t="s">
        <v>68</v>
      </c>
      <c r="C3129" s="80" t="str">
        <f>IFERROR(VLOOKUP(B3129,Listor!$A$6:$B$62,2,FALSE),"")</f>
        <v/>
      </c>
      <c r="D3129" s="80" t="str">
        <f>IFERROR(VLOOKUP(B3129,Listor!$A$6:$C$62,3,FALSE),"")</f>
        <v/>
      </c>
      <c r="E3129" s="110" t="s">
        <v>79</v>
      </c>
      <c r="F3129" s="66"/>
      <c r="G3129" s="35" t="str">
        <f>IFERROR(VLOOKUP(B3129,Listor!$A$6:$G$62,7,FALSE),"")</f>
        <v/>
      </c>
      <c r="H3129" s="63" t="str">
        <f>IFERROR(VLOOKUP(B3129,Listor!$N$6:$O$47,2,FALSE),"")</f>
        <v/>
      </c>
      <c r="I3129" s="63" t="str">
        <f t="shared" si="148"/>
        <v/>
      </c>
      <c r="J3129" s="96" t="str">
        <f>IFERROR(VLOOKUP(B3129,Listor!$N$6:$P$47,3,FALSE)*I3129,"")</f>
        <v/>
      </c>
      <c r="K3129" s="81"/>
      <c r="L3129" s="88" t="str">
        <f>IFERROR((VLOOKUP(B3129,Listor!$N$6:$P$47,3,FALSE)*Biologiska!K3129)+(VLOOKUP(B3129,Listor!$N$6:$Q$47,4,FALSE)),"")</f>
        <v/>
      </c>
      <c r="M3129" s="63" t="str">
        <f t="shared" si="149"/>
        <v/>
      </c>
      <c r="N3129" s="75"/>
      <c r="O3129" s="84" t="str">
        <f t="shared" si="150"/>
        <v/>
      </c>
      <c r="P3129" s="107"/>
      <c r="Q3129" s="87" t="s">
        <v>79</v>
      </c>
      <c r="R3129" s="87"/>
      <c r="S3129" s="87"/>
      <c r="T3129" s="87"/>
      <c r="U3129" s="87"/>
      <c r="V3129" s="86" t="s">
        <v>79</v>
      </c>
      <c r="W3129" s="75"/>
      <c r="X3129" s="102" t="s">
        <v>79</v>
      </c>
      <c r="Y3129" s="63" t="str">
        <f>IFERROR(IF(VLOOKUP(X3129,Listor!$T$6:$U$7,2,FALSE)&lt;O3129,TRUE),"")</f>
        <v/>
      </c>
      <c r="Z3129" s="87"/>
      <c r="AA3129" s="104"/>
    </row>
    <row r="3130" spans="2:27" x14ac:dyDescent="0.25">
      <c r="B3130" s="68" t="s">
        <v>68</v>
      </c>
      <c r="C3130" s="80" t="str">
        <f>IFERROR(VLOOKUP(B3130,Listor!$A$6:$B$62,2,FALSE),"")</f>
        <v/>
      </c>
      <c r="D3130" s="80" t="str">
        <f>IFERROR(VLOOKUP(B3130,Listor!$A$6:$C$62,3,FALSE),"")</f>
        <v/>
      </c>
      <c r="E3130" s="110" t="s">
        <v>79</v>
      </c>
      <c r="F3130" s="66"/>
      <c r="G3130" s="35" t="str">
        <f>IFERROR(VLOOKUP(B3130,Listor!$A$6:$G$62,7,FALSE),"")</f>
        <v/>
      </c>
      <c r="H3130" s="63" t="str">
        <f>IFERROR(VLOOKUP(B3130,Listor!$N$6:$O$47,2,FALSE),"")</f>
        <v/>
      </c>
      <c r="I3130" s="63" t="str">
        <f t="shared" si="148"/>
        <v/>
      </c>
      <c r="J3130" s="96" t="str">
        <f>IFERROR(VLOOKUP(B3130,Listor!$N$6:$P$47,3,FALSE)*I3130,"")</f>
        <v/>
      </c>
      <c r="K3130" s="81"/>
      <c r="L3130" s="88" t="str">
        <f>IFERROR((VLOOKUP(B3130,Listor!$N$6:$P$47,3,FALSE)*Biologiska!K3130)+(VLOOKUP(B3130,Listor!$N$6:$Q$47,4,FALSE)),"")</f>
        <v/>
      </c>
      <c r="M3130" s="63" t="str">
        <f t="shared" si="149"/>
        <v/>
      </c>
      <c r="N3130" s="75"/>
      <c r="O3130" s="84" t="str">
        <f t="shared" si="150"/>
        <v/>
      </c>
      <c r="P3130" s="107"/>
      <c r="Q3130" s="87" t="s">
        <v>79</v>
      </c>
      <c r="R3130" s="87"/>
      <c r="S3130" s="87"/>
      <c r="T3130" s="87"/>
      <c r="U3130" s="87"/>
      <c r="V3130" s="86" t="s">
        <v>79</v>
      </c>
      <c r="W3130" s="75"/>
      <c r="X3130" s="102" t="s">
        <v>79</v>
      </c>
      <c r="Y3130" s="63" t="str">
        <f>IFERROR(IF(VLOOKUP(X3130,Listor!$T$6:$U$7,2,FALSE)&lt;O3130,TRUE),"")</f>
        <v/>
      </c>
      <c r="Z3130" s="87"/>
      <c r="AA3130" s="104"/>
    </row>
    <row r="3131" spans="2:27" x14ac:dyDescent="0.25">
      <c r="B3131" s="68" t="s">
        <v>68</v>
      </c>
      <c r="C3131" s="80" t="str">
        <f>IFERROR(VLOOKUP(B3131,Listor!$A$6:$B$62,2,FALSE),"")</f>
        <v/>
      </c>
      <c r="D3131" s="80" t="str">
        <f>IFERROR(VLOOKUP(B3131,Listor!$A$6:$C$62,3,FALSE),"")</f>
        <v/>
      </c>
      <c r="E3131" s="110" t="s">
        <v>79</v>
      </c>
      <c r="F3131" s="66"/>
      <c r="G3131" s="35" t="str">
        <f>IFERROR(VLOOKUP(B3131,Listor!$A$6:$G$62,7,FALSE),"")</f>
        <v/>
      </c>
      <c r="H3131" s="63" t="str">
        <f>IFERROR(VLOOKUP(B3131,Listor!$N$6:$O$47,2,FALSE),"")</f>
        <v/>
      </c>
      <c r="I3131" s="63" t="str">
        <f t="shared" si="148"/>
        <v/>
      </c>
      <c r="J3131" s="96" t="str">
        <f>IFERROR(VLOOKUP(B3131,Listor!$N$6:$P$47,3,FALSE)*I3131,"")</f>
        <v/>
      </c>
      <c r="K3131" s="81"/>
      <c r="L3131" s="88" t="str">
        <f>IFERROR((VLOOKUP(B3131,Listor!$N$6:$P$47,3,FALSE)*Biologiska!K3131)+(VLOOKUP(B3131,Listor!$N$6:$Q$47,4,FALSE)),"")</f>
        <v/>
      </c>
      <c r="M3131" s="63" t="str">
        <f t="shared" si="149"/>
        <v/>
      </c>
      <c r="N3131" s="75"/>
      <c r="O3131" s="84" t="str">
        <f t="shared" si="150"/>
        <v/>
      </c>
      <c r="P3131" s="107"/>
      <c r="Q3131" s="87" t="s">
        <v>79</v>
      </c>
      <c r="R3131" s="87"/>
      <c r="S3131" s="87"/>
      <c r="T3131" s="87"/>
      <c r="U3131" s="87"/>
      <c r="V3131" s="86" t="s">
        <v>79</v>
      </c>
      <c r="W3131" s="75"/>
      <c r="X3131" s="102" t="s">
        <v>79</v>
      </c>
      <c r="Y3131" s="63" t="str">
        <f>IFERROR(IF(VLOOKUP(X3131,Listor!$T$6:$U$7,2,FALSE)&lt;O3131,TRUE),"")</f>
        <v/>
      </c>
      <c r="Z3131" s="87"/>
      <c r="AA3131" s="104"/>
    </row>
    <row r="3132" spans="2:27" x14ac:dyDescent="0.25">
      <c r="B3132" s="68" t="s">
        <v>68</v>
      </c>
      <c r="C3132" s="80" t="str">
        <f>IFERROR(VLOOKUP(B3132,Listor!$A$6:$B$62,2,FALSE),"")</f>
        <v/>
      </c>
      <c r="D3132" s="80" t="str">
        <f>IFERROR(VLOOKUP(B3132,Listor!$A$6:$C$62,3,FALSE),"")</f>
        <v/>
      </c>
      <c r="E3132" s="110" t="s">
        <v>79</v>
      </c>
      <c r="F3132" s="66"/>
      <c r="G3132" s="35" t="str">
        <f>IFERROR(VLOOKUP(B3132,Listor!$A$6:$G$62,7,FALSE),"")</f>
        <v/>
      </c>
      <c r="H3132" s="63" t="str">
        <f>IFERROR(VLOOKUP(B3132,Listor!$N$6:$O$47,2,FALSE),"")</f>
        <v/>
      </c>
      <c r="I3132" s="63" t="str">
        <f t="shared" si="148"/>
        <v/>
      </c>
      <c r="J3132" s="96" t="str">
        <f>IFERROR(VLOOKUP(B3132,Listor!$N$6:$P$47,3,FALSE)*I3132,"")</f>
        <v/>
      </c>
      <c r="K3132" s="81"/>
      <c r="L3132" s="88" t="str">
        <f>IFERROR((VLOOKUP(B3132,Listor!$N$6:$P$47,3,FALSE)*Biologiska!K3132)+(VLOOKUP(B3132,Listor!$N$6:$Q$47,4,FALSE)),"")</f>
        <v/>
      </c>
      <c r="M3132" s="63" t="str">
        <f t="shared" si="149"/>
        <v/>
      </c>
      <c r="N3132" s="75"/>
      <c r="O3132" s="84" t="str">
        <f t="shared" si="150"/>
        <v/>
      </c>
      <c r="P3132" s="107"/>
      <c r="Q3132" s="87" t="s">
        <v>79</v>
      </c>
      <c r="R3132" s="87"/>
      <c r="S3132" s="87"/>
      <c r="T3132" s="87"/>
      <c r="U3132" s="87"/>
      <c r="V3132" s="86" t="s">
        <v>79</v>
      </c>
      <c r="W3132" s="75"/>
      <c r="X3132" s="102" t="s">
        <v>79</v>
      </c>
      <c r="Y3132" s="63" t="str">
        <f>IFERROR(IF(VLOOKUP(X3132,Listor!$T$6:$U$7,2,FALSE)&lt;O3132,TRUE),"")</f>
        <v/>
      </c>
      <c r="Z3132" s="87"/>
      <c r="AA3132" s="104"/>
    </row>
    <row r="3133" spans="2:27" x14ac:dyDescent="0.25">
      <c r="B3133" s="68" t="s">
        <v>68</v>
      </c>
      <c r="C3133" s="80" t="str">
        <f>IFERROR(VLOOKUP(B3133,Listor!$A$6:$B$62,2,FALSE),"")</f>
        <v/>
      </c>
      <c r="D3133" s="80" t="str">
        <f>IFERROR(VLOOKUP(B3133,Listor!$A$6:$C$62,3,FALSE),"")</f>
        <v/>
      </c>
      <c r="E3133" s="110" t="s">
        <v>79</v>
      </c>
      <c r="F3133" s="66"/>
      <c r="G3133" s="35" t="str">
        <f>IFERROR(VLOOKUP(B3133,Listor!$A$6:$G$62,7,FALSE),"")</f>
        <v/>
      </c>
      <c r="H3133" s="63" t="str">
        <f>IFERROR(VLOOKUP(B3133,Listor!$N$6:$O$47,2,FALSE),"")</f>
        <v/>
      </c>
      <c r="I3133" s="63" t="str">
        <f t="shared" si="148"/>
        <v/>
      </c>
      <c r="J3133" s="96" t="str">
        <f>IFERROR(VLOOKUP(B3133,Listor!$N$6:$P$47,3,FALSE)*I3133,"")</f>
        <v/>
      </c>
      <c r="K3133" s="81"/>
      <c r="L3133" s="88" t="str">
        <f>IFERROR((VLOOKUP(B3133,Listor!$N$6:$P$47,3,FALSE)*Biologiska!K3133)+(VLOOKUP(B3133,Listor!$N$6:$Q$47,4,FALSE)),"")</f>
        <v/>
      </c>
      <c r="M3133" s="63" t="str">
        <f t="shared" si="149"/>
        <v/>
      </c>
      <c r="N3133" s="75"/>
      <c r="O3133" s="84" t="str">
        <f t="shared" si="150"/>
        <v/>
      </c>
      <c r="P3133" s="107"/>
      <c r="Q3133" s="87" t="s">
        <v>79</v>
      </c>
      <c r="R3133" s="87"/>
      <c r="S3133" s="87"/>
      <c r="T3133" s="87"/>
      <c r="U3133" s="87"/>
      <c r="V3133" s="86" t="s">
        <v>79</v>
      </c>
      <c r="W3133" s="75"/>
      <c r="X3133" s="102" t="s">
        <v>79</v>
      </c>
      <c r="Y3133" s="63" t="str">
        <f>IFERROR(IF(VLOOKUP(X3133,Listor!$T$6:$U$7,2,FALSE)&lt;O3133,TRUE),"")</f>
        <v/>
      </c>
      <c r="Z3133" s="87"/>
      <c r="AA3133" s="104"/>
    </row>
    <row r="3134" spans="2:27" x14ac:dyDescent="0.25">
      <c r="B3134" s="68" t="s">
        <v>68</v>
      </c>
      <c r="C3134" s="80" t="str">
        <f>IFERROR(VLOOKUP(B3134,Listor!$A$6:$B$62,2,FALSE),"")</f>
        <v/>
      </c>
      <c r="D3134" s="80" t="str">
        <f>IFERROR(VLOOKUP(B3134,Listor!$A$6:$C$62,3,FALSE),"")</f>
        <v/>
      </c>
      <c r="E3134" s="110" t="s">
        <v>79</v>
      </c>
      <c r="F3134" s="66"/>
      <c r="G3134" s="35" t="str">
        <f>IFERROR(VLOOKUP(B3134,Listor!$A$6:$G$62,7,FALSE),"")</f>
        <v/>
      </c>
      <c r="H3134" s="63" t="str">
        <f>IFERROR(VLOOKUP(B3134,Listor!$N$6:$O$47,2,FALSE),"")</f>
        <v/>
      </c>
      <c r="I3134" s="63" t="str">
        <f t="shared" si="148"/>
        <v/>
      </c>
      <c r="J3134" s="96" t="str">
        <f>IFERROR(VLOOKUP(B3134,Listor!$N$6:$P$47,3,FALSE)*I3134,"")</f>
        <v/>
      </c>
      <c r="K3134" s="81"/>
      <c r="L3134" s="88" t="str">
        <f>IFERROR((VLOOKUP(B3134,Listor!$N$6:$P$47,3,FALSE)*Biologiska!K3134)+(VLOOKUP(B3134,Listor!$N$6:$Q$47,4,FALSE)),"")</f>
        <v/>
      </c>
      <c r="M3134" s="63" t="str">
        <f t="shared" si="149"/>
        <v/>
      </c>
      <c r="N3134" s="75"/>
      <c r="O3134" s="84" t="str">
        <f t="shared" si="150"/>
        <v/>
      </c>
      <c r="P3134" s="107"/>
      <c r="Q3134" s="87" t="s">
        <v>79</v>
      </c>
      <c r="R3134" s="87"/>
      <c r="S3134" s="87"/>
      <c r="T3134" s="87"/>
      <c r="U3134" s="87"/>
      <c r="V3134" s="86" t="s">
        <v>79</v>
      </c>
      <c r="W3134" s="75"/>
      <c r="X3134" s="102" t="s">
        <v>79</v>
      </c>
      <c r="Y3134" s="63" t="str">
        <f>IFERROR(IF(VLOOKUP(X3134,Listor!$T$6:$U$7,2,FALSE)&lt;O3134,TRUE),"")</f>
        <v/>
      </c>
      <c r="Z3134" s="87"/>
      <c r="AA3134" s="104"/>
    </row>
    <row r="3135" spans="2:27" x14ac:dyDescent="0.25">
      <c r="B3135" s="68" t="s">
        <v>68</v>
      </c>
      <c r="C3135" s="80" t="str">
        <f>IFERROR(VLOOKUP(B3135,Listor!$A$6:$B$62,2,FALSE),"")</f>
        <v/>
      </c>
      <c r="D3135" s="80" t="str">
        <f>IFERROR(VLOOKUP(B3135,Listor!$A$6:$C$62,3,FALSE),"")</f>
        <v/>
      </c>
      <c r="E3135" s="110" t="s">
        <v>79</v>
      </c>
      <c r="F3135" s="66"/>
      <c r="G3135" s="35" t="str">
        <f>IFERROR(VLOOKUP(B3135,Listor!$A$6:$G$62,7,FALSE),"")</f>
        <v/>
      </c>
      <c r="H3135" s="63" t="str">
        <f>IFERROR(VLOOKUP(B3135,Listor!$N$6:$O$47,2,FALSE),"")</f>
        <v/>
      </c>
      <c r="I3135" s="63" t="str">
        <f t="shared" si="148"/>
        <v/>
      </c>
      <c r="J3135" s="96" t="str">
        <f>IFERROR(VLOOKUP(B3135,Listor!$N$6:$P$47,3,FALSE)*I3135,"")</f>
        <v/>
      </c>
      <c r="K3135" s="81"/>
      <c r="L3135" s="88" t="str">
        <f>IFERROR((VLOOKUP(B3135,Listor!$N$6:$P$47,3,FALSE)*Biologiska!K3135)+(VLOOKUP(B3135,Listor!$N$6:$Q$47,4,FALSE)),"")</f>
        <v/>
      </c>
      <c r="M3135" s="63" t="str">
        <f t="shared" si="149"/>
        <v/>
      </c>
      <c r="N3135" s="75"/>
      <c r="O3135" s="84" t="str">
        <f t="shared" si="150"/>
        <v/>
      </c>
      <c r="P3135" s="107"/>
      <c r="Q3135" s="87" t="s">
        <v>79</v>
      </c>
      <c r="R3135" s="87"/>
      <c r="S3135" s="87"/>
      <c r="T3135" s="87"/>
      <c r="U3135" s="87"/>
      <c r="V3135" s="86" t="s">
        <v>79</v>
      </c>
      <c r="W3135" s="75"/>
      <c r="X3135" s="102" t="s">
        <v>79</v>
      </c>
      <c r="Y3135" s="63" t="str">
        <f>IFERROR(IF(VLOOKUP(X3135,Listor!$T$6:$U$7,2,FALSE)&lt;O3135,TRUE),"")</f>
        <v/>
      </c>
      <c r="Z3135" s="87"/>
      <c r="AA3135" s="104"/>
    </row>
    <row r="3136" spans="2:27" x14ac:dyDescent="0.25">
      <c r="B3136" s="68" t="s">
        <v>68</v>
      </c>
      <c r="C3136" s="80" t="str">
        <f>IFERROR(VLOOKUP(B3136,Listor!$A$6:$B$62,2,FALSE),"")</f>
        <v/>
      </c>
      <c r="D3136" s="80" t="str">
        <f>IFERROR(VLOOKUP(B3136,Listor!$A$6:$C$62,3,FALSE),"")</f>
        <v/>
      </c>
      <c r="E3136" s="110" t="s">
        <v>79</v>
      </c>
      <c r="F3136" s="66"/>
      <c r="G3136" s="35" t="str">
        <f>IFERROR(VLOOKUP(B3136,Listor!$A$6:$G$62,7,FALSE),"")</f>
        <v/>
      </c>
      <c r="H3136" s="63" t="str">
        <f>IFERROR(VLOOKUP(B3136,Listor!$N$6:$O$47,2,FALSE),"")</f>
        <v/>
      </c>
      <c r="I3136" s="63" t="str">
        <f t="shared" si="148"/>
        <v/>
      </c>
      <c r="J3136" s="96" t="str">
        <f>IFERROR(VLOOKUP(B3136,Listor!$N$6:$P$47,3,FALSE)*I3136,"")</f>
        <v/>
      </c>
      <c r="K3136" s="81"/>
      <c r="L3136" s="88" t="str">
        <f>IFERROR((VLOOKUP(B3136,Listor!$N$6:$P$47,3,FALSE)*Biologiska!K3136)+(VLOOKUP(B3136,Listor!$N$6:$Q$47,4,FALSE)),"")</f>
        <v/>
      </c>
      <c r="M3136" s="63" t="str">
        <f t="shared" si="149"/>
        <v/>
      </c>
      <c r="N3136" s="75"/>
      <c r="O3136" s="84" t="str">
        <f t="shared" si="150"/>
        <v/>
      </c>
      <c r="P3136" s="107"/>
      <c r="Q3136" s="87" t="s">
        <v>79</v>
      </c>
      <c r="R3136" s="87"/>
      <c r="S3136" s="87"/>
      <c r="T3136" s="87"/>
      <c r="U3136" s="87"/>
      <c r="V3136" s="86" t="s">
        <v>79</v>
      </c>
      <c r="W3136" s="75"/>
      <c r="X3136" s="102" t="s">
        <v>79</v>
      </c>
      <c r="Y3136" s="63" t="str">
        <f>IFERROR(IF(VLOOKUP(X3136,Listor!$T$6:$U$7,2,FALSE)&lt;O3136,TRUE),"")</f>
        <v/>
      </c>
      <c r="Z3136" s="87"/>
      <c r="AA3136" s="104"/>
    </row>
    <row r="3137" spans="2:27" x14ac:dyDescent="0.25">
      <c r="B3137" s="68" t="s">
        <v>68</v>
      </c>
      <c r="C3137" s="80" t="str">
        <f>IFERROR(VLOOKUP(B3137,Listor!$A$6:$B$62,2,FALSE),"")</f>
        <v/>
      </c>
      <c r="D3137" s="80" t="str">
        <f>IFERROR(VLOOKUP(B3137,Listor!$A$6:$C$62,3,FALSE),"")</f>
        <v/>
      </c>
      <c r="E3137" s="110" t="s">
        <v>79</v>
      </c>
      <c r="F3137" s="66"/>
      <c r="G3137" s="35" t="str">
        <f>IFERROR(VLOOKUP(B3137,Listor!$A$6:$G$62,7,FALSE),"")</f>
        <v/>
      </c>
      <c r="H3137" s="63" t="str">
        <f>IFERROR(VLOOKUP(B3137,Listor!$N$6:$O$47,2,FALSE),"")</f>
        <v/>
      </c>
      <c r="I3137" s="63" t="str">
        <f t="shared" si="148"/>
        <v/>
      </c>
      <c r="J3137" s="96" t="str">
        <f>IFERROR(VLOOKUP(B3137,Listor!$N$6:$P$47,3,FALSE)*I3137,"")</f>
        <v/>
      </c>
      <c r="K3137" s="81"/>
      <c r="L3137" s="88" t="str">
        <f>IFERROR((VLOOKUP(B3137,Listor!$N$6:$P$47,3,FALSE)*Biologiska!K3137)+(VLOOKUP(B3137,Listor!$N$6:$Q$47,4,FALSE)),"")</f>
        <v/>
      </c>
      <c r="M3137" s="63" t="str">
        <f t="shared" si="149"/>
        <v/>
      </c>
      <c r="N3137" s="75"/>
      <c r="O3137" s="84" t="str">
        <f t="shared" si="150"/>
        <v/>
      </c>
      <c r="P3137" s="107"/>
      <c r="Q3137" s="87" t="s">
        <v>79</v>
      </c>
      <c r="R3137" s="87"/>
      <c r="S3137" s="87"/>
      <c r="T3137" s="87"/>
      <c r="U3137" s="87"/>
      <c r="V3137" s="86" t="s">
        <v>79</v>
      </c>
      <c r="W3137" s="75"/>
      <c r="X3137" s="102" t="s">
        <v>79</v>
      </c>
      <c r="Y3137" s="63" t="str">
        <f>IFERROR(IF(VLOOKUP(X3137,Listor!$T$6:$U$7,2,FALSE)&lt;O3137,TRUE),"")</f>
        <v/>
      </c>
      <c r="Z3137" s="87"/>
      <c r="AA3137" s="104"/>
    </row>
    <row r="3138" spans="2:27" x14ac:dyDescent="0.25">
      <c r="B3138" s="68" t="s">
        <v>68</v>
      </c>
      <c r="C3138" s="80" t="str">
        <f>IFERROR(VLOOKUP(B3138,Listor!$A$6:$B$62,2,FALSE),"")</f>
        <v/>
      </c>
      <c r="D3138" s="80" t="str">
        <f>IFERROR(VLOOKUP(B3138,Listor!$A$6:$C$62,3,FALSE),"")</f>
        <v/>
      </c>
      <c r="E3138" s="110" t="s">
        <v>79</v>
      </c>
      <c r="F3138" s="66"/>
      <c r="G3138" s="35" t="str">
        <f>IFERROR(VLOOKUP(B3138,Listor!$A$6:$G$62,7,FALSE),"")</f>
        <v/>
      </c>
      <c r="H3138" s="63" t="str">
        <f>IFERROR(VLOOKUP(B3138,Listor!$N$6:$O$47,2,FALSE),"")</f>
        <v/>
      </c>
      <c r="I3138" s="63" t="str">
        <f t="shared" si="148"/>
        <v/>
      </c>
      <c r="J3138" s="96" t="str">
        <f>IFERROR(VLOOKUP(B3138,Listor!$N$6:$P$47,3,FALSE)*I3138,"")</f>
        <v/>
      </c>
      <c r="K3138" s="81"/>
      <c r="L3138" s="88" t="str">
        <f>IFERROR((VLOOKUP(B3138,Listor!$N$6:$P$47,3,FALSE)*Biologiska!K3138)+(VLOOKUP(B3138,Listor!$N$6:$Q$47,4,FALSE)),"")</f>
        <v/>
      </c>
      <c r="M3138" s="63" t="str">
        <f t="shared" si="149"/>
        <v/>
      </c>
      <c r="N3138" s="75"/>
      <c r="O3138" s="84" t="str">
        <f t="shared" si="150"/>
        <v/>
      </c>
      <c r="P3138" s="107"/>
      <c r="Q3138" s="87" t="s">
        <v>79</v>
      </c>
      <c r="R3138" s="87"/>
      <c r="S3138" s="87"/>
      <c r="T3138" s="87"/>
      <c r="U3138" s="87"/>
      <c r="V3138" s="86" t="s">
        <v>79</v>
      </c>
      <c r="W3138" s="75"/>
      <c r="X3138" s="102" t="s">
        <v>79</v>
      </c>
      <c r="Y3138" s="63" t="str">
        <f>IFERROR(IF(VLOOKUP(X3138,Listor!$T$6:$U$7,2,FALSE)&lt;O3138,TRUE),"")</f>
        <v/>
      </c>
      <c r="Z3138" s="87"/>
      <c r="AA3138" s="104"/>
    </row>
    <row r="3139" spans="2:27" x14ac:dyDescent="0.25">
      <c r="B3139" s="68" t="s">
        <v>68</v>
      </c>
      <c r="C3139" s="80" t="str">
        <f>IFERROR(VLOOKUP(B3139,Listor!$A$6:$B$62,2,FALSE),"")</f>
        <v/>
      </c>
      <c r="D3139" s="80" t="str">
        <f>IFERROR(VLOOKUP(B3139,Listor!$A$6:$C$62,3,FALSE),"")</f>
        <v/>
      </c>
      <c r="E3139" s="110" t="s">
        <v>79</v>
      </c>
      <c r="F3139" s="66"/>
      <c r="G3139" s="35" t="str">
        <f>IFERROR(VLOOKUP(B3139,Listor!$A$6:$G$62,7,FALSE),"")</f>
        <v/>
      </c>
      <c r="H3139" s="63" t="str">
        <f>IFERROR(VLOOKUP(B3139,Listor!$N$6:$O$47,2,FALSE),"")</f>
        <v/>
      </c>
      <c r="I3139" s="63" t="str">
        <f t="shared" si="148"/>
        <v/>
      </c>
      <c r="J3139" s="96" t="str">
        <f>IFERROR(VLOOKUP(B3139,Listor!$N$6:$P$47,3,FALSE)*I3139,"")</f>
        <v/>
      </c>
      <c r="K3139" s="81"/>
      <c r="L3139" s="88" t="str">
        <f>IFERROR((VLOOKUP(B3139,Listor!$N$6:$P$47,3,FALSE)*Biologiska!K3139)+(VLOOKUP(B3139,Listor!$N$6:$Q$47,4,FALSE)),"")</f>
        <v/>
      </c>
      <c r="M3139" s="63" t="str">
        <f t="shared" si="149"/>
        <v/>
      </c>
      <c r="N3139" s="75"/>
      <c r="O3139" s="84" t="str">
        <f t="shared" si="150"/>
        <v/>
      </c>
      <c r="P3139" s="107"/>
      <c r="Q3139" s="87" t="s">
        <v>79</v>
      </c>
      <c r="R3139" s="87"/>
      <c r="S3139" s="87"/>
      <c r="T3139" s="87"/>
      <c r="U3139" s="87"/>
      <c r="V3139" s="86" t="s">
        <v>79</v>
      </c>
      <c r="W3139" s="75"/>
      <c r="X3139" s="102" t="s">
        <v>79</v>
      </c>
      <c r="Y3139" s="63" t="str">
        <f>IFERROR(IF(VLOOKUP(X3139,Listor!$T$6:$U$7,2,FALSE)&lt;O3139,TRUE),"")</f>
        <v/>
      </c>
      <c r="Z3139" s="87"/>
      <c r="AA3139" s="104"/>
    </row>
    <row r="3140" spans="2:27" x14ac:dyDescent="0.25">
      <c r="B3140" s="68" t="s">
        <v>68</v>
      </c>
      <c r="C3140" s="80" t="str">
        <f>IFERROR(VLOOKUP(B3140,Listor!$A$6:$B$62,2,FALSE),"")</f>
        <v/>
      </c>
      <c r="D3140" s="80" t="str">
        <f>IFERROR(VLOOKUP(B3140,Listor!$A$6:$C$62,3,FALSE),"")</f>
        <v/>
      </c>
      <c r="E3140" s="110" t="s">
        <v>79</v>
      </c>
      <c r="F3140" s="66"/>
      <c r="G3140" s="35" t="str">
        <f>IFERROR(VLOOKUP(B3140,Listor!$A$6:$G$62,7,FALSE),"")</f>
        <v/>
      </c>
      <c r="H3140" s="63" t="str">
        <f>IFERROR(VLOOKUP(B3140,Listor!$N$6:$O$47,2,FALSE),"")</f>
        <v/>
      </c>
      <c r="I3140" s="63" t="str">
        <f t="shared" si="148"/>
        <v/>
      </c>
      <c r="J3140" s="96" t="str">
        <f>IFERROR(VLOOKUP(B3140,Listor!$N$6:$P$47,3,FALSE)*I3140,"")</f>
        <v/>
      </c>
      <c r="K3140" s="81"/>
      <c r="L3140" s="88" t="str">
        <f>IFERROR((VLOOKUP(B3140,Listor!$N$6:$P$47,3,FALSE)*Biologiska!K3140)+(VLOOKUP(B3140,Listor!$N$6:$Q$47,4,FALSE)),"")</f>
        <v/>
      </c>
      <c r="M3140" s="63" t="str">
        <f t="shared" si="149"/>
        <v/>
      </c>
      <c r="N3140" s="75"/>
      <c r="O3140" s="84" t="str">
        <f t="shared" si="150"/>
        <v/>
      </c>
      <c r="P3140" s="107"/>
      <c r="Q3140" s="87" t="s">
        <v>79</v>
      </c>
      <c r="R3140" s="87"/>
      <c r="S3140" s="87"/>
      <c r="T3140" s="87"/>
      <c r="U3140" s="87"/>
      <c r="V3140" s="86" t="s">
        <v>79</v>
      </c>
      <c r="W3140" s="75"/>
      <c r="X3140" s="102" t="s">
        <v>79</v>
      </c>
      <c r="Y3140" s="63" t="str">
        <f>IFERROR(IF(VLOOKUP(X3140,Listor!$T$6:$U$7,2,FALSE)&lt;O3140,TRUE),"")</f>
        <v/>
      </c>
      <c r="Z3140" s="87"/>
      <c r="AA3140" s="104"/>
    </row>
    <row r="3141" spans="2:27" x14ac:dyDescent="0.25">
      <c r="B3141" s="68" t="s">
        <v>68</v>
      </c>
      <c r="C3141" s="80" t="str">
        <f>IFERROR(VLOOKUP(B3141,Listor!$A$6:$B$62,2,FALSE),"")</f>
        <v/>
      </c>
      <c r="D3141" s="80" t="str">
        <f>IFERROR(VLOOKUP(B3141,Listor!$A$6:$C$62,3,FALSE),"")</f>
        <v/>
      </c>
      <c r="E3141" s="110" t="s">
        <v>79</v>
      </c>
      <c r="F3141" s="66"/>
      <c r="G3141" s="35" t="str">
        <f>IFERROR(VLOOKUP(B3141,Listor!$A$6:$G$62,7,FALSE),"")</f>
        <v/>
      </c>
      <c r="H3141" s="63" t="str">
        <f>IFERROR(VLOOKUP(B3141,Listor!$N$6:$O$47,2,FALSE),"")</f>
        <v/>
      </c>
      <c r="I3141" s="63" t="str">
        <f t="shared" si="148"/>
        <v/>
      </c>
      <c r="J3141" s="96" t="str">
        <f>IFERROR(VLOOKUP(B3141,Listor!$N$6:$P$47,3,FALSE)*I3141,"")</f>
        <v/>
      </c>
      <c r="K3141" s="81"/>
      <c r="L3141" s="88" t="str">
        <f>IFERROR((VLOOKUP(B3141,Listor!$N$6:$P$47,3,FALSE)*Biologiska!K3141)+(VLOOKUP(B3141,Listor!$N$6:$Q$47,4,FALSE)),"")</f>
        <v/>
      </c>
      <c r="M3141" s="63" t="str">
        <f t="shared" si="149"/>
        <v/>
      </c>
      <c r="N3141" s="75"/>
      <c r="O3141" s="84" t="str">
        <f t="shared" si="150"/>
        <v/>
      </c>
      <c r="P3141" s="107"/>
      <c r="Q3141" s="87" t="s">
        <v>79</v>
      </c>
      <c r="R3141" s="87"/>
      <c r="S3141" s="87"/>
      <c r="T3141" s="87"/>
      <c r="U3141" s="87"/>
      <c r="V3141" s="86" t="s">
        <v>79</v>
      </c>
      <c r="W3141" s="75"/>
      <c r="X3141" s="102" t="s">
        <v>79</v>
      </c>
      <c r="Y3141" s="63" t="str">
        <f>IFERROR(IF(VLOOKUP(X3141,Listor!$T$6:$U$7,2,FALSE)&lt;O3141,TRUE),"")</f>
        <v/>
      </c>
      <c r="Z3141" s="87"/>
      <c r="AA3141" s="104"/>
    </row>
    <row r="3142" spans="2:27" x14ac:dyDescent="0.25">
      <c r="B3142" s="68" t="s">
        <v>68</v>
      </c>
      <c r="C3142" s="80" t="str">
        <f>IFERROR(VLOOKUP(B3142,Listor!$A$6:$B$62,2,FALSE),"")</f>
        <v/>
      </c>
      <c r="D3142" s="80" t="str">
        <f>IFERROR(VLOOKUP(B3142,Listor!$A$6:$C$62,3,FALSE),"")</f>
        <v/>
      </c>
      <c r="E3142" s="110" t="s">
        <v>79</v>
      </c>
      <c r="F3142" s="66"/>
      <c r="G3142" s="35" t="str">
        <f>IFERROR(VLOOKUP(B3142,Listor!$A$6:$G$62,7,FALSE),"")</f>
        <v/>
      </c>
      <c r="H3142" s="63" t="str">
        <f>IFERROR(VLOOKUP(B3142,Listor!$N$6:$O$47,2,FALSE),"")</f>
        <v/>
      </c>
      <c r="I3142" s="63" t="str">
        <f t="shared" si="148"/>
        <v/>
      </c>
      <c r="J3142" s="96" t="str">
        <f>IFERROR(VLOOKUP(B3142,Listor!$N$6:$P$47,3,FALSE)*I3142,"")</f>
        <v/>
      </c>
      <c r="K3142" s="81"/>
      <c r="L3142" s="88" t="str">
        <f>IFERROR((VLOOKUP(B3142,Listor!$N$6:$P$47,3,FALSE)*Biologiska!K3142)+(VLOOKUP(B3142,Listor!$N$6:$Q$47,4,FALSE)),"")</f>
        <v/>
      </c>
      <c r="M3142" s="63" t="str">
        <f t="shared" si="149"/>
        <v/>
      </c>
      <c r="N3142" s="75"/>
      <c r="O3142" s="84" t="str">
        <f t="shared" si="150"/>
        <v/>
      </c>
      <c r="P3142" s="107"/>
      <c r="Q3142" s="87" t="s">
        <v>79</v>
      </c>
      <c r="R3142" s="87"/>
      <c r="S3142" s="87"/>
      <c r="T3142" s="87"/>
      <c r="U3142" s="87"/>
      <c r="V3142" s="86" t="s">
        <v>79</v>
      </c>
      <c r="W3142" s="75"/>
      <c r="X3142" s="102" t="s">
        <v>79</v>
      </c>
      <c r="Y3142" s="63" t="str">
        <f>IFERROR(IF(VLOOKUP(X3142,Listor!$T$6:$U$7,2,FALSE)&lt;O3142,TRUE),"")</f>
        <v/>
      </c>
      <c r="Z3142" s="87"/>
      <c r="AA3142" s="104"/>
    </row>
    <row r="3143" spans="2:27" x14ac:dyDescent="0.25">
      <c r="B3143" s="68" t="s">
        <v>68</v>
      </c>
      <c r="C3143" s="80" t="str">
        <f>IFERROR(VLOOKUP(B3143,Listor!$A$6:$B$62,2,FALSE),"")</f>
        <v/>
      </c>
      <c r="D3143" s="80" t="str">
        <f>IFERROR(VLOOKUP(B3143,Listor!$A$6:$C$62,3,FALSE),"")</f>
        <v/>
      </c>
      <c r="E3143" s="110" t="s">
        <v>79</v>
      </c>
      <c r="F3143" s="66"/>
      <c r="G3143" s="35" t="str">
        <f>IFERROR(VLOOKUP(B3143,Listor!$A$6:$G$62,7,FALSE),"")</f>
        <v/>
      </c>
      <c r="H3143" s="63" t="str">
        <f>IFERROR(VLOOKUP(B3143,Listor!$N$6:$O$47,2,FALSE),"")</f>
        <v/>
      </c>
      <c r="I3143" s="63" t="str">
        <f t="shared" si="148"/>
        <v/>
      </c>
      <c r="J3143" s="96" t="str">
        <f>IFERROR(VLOOKUP(B3143,Listor!$N$6:$P$47,3,FALSE)*I3143,"")</f>
        <v/>
      </c>
      <c r="K3143" s="81"/>
      <c r="L3143" s="88" t="str">
        <f>IFERROR((VLOOKUP(B3143,Listor!$N$6:$P$47,3,FALSE)*Biologiska!K3143)+(VLOOKUP(B3143,Listor!$N$6:$Q$47,4,FALSE)),"")</f>
        <v/>
      </c>
      <c r="M3143" s="63" t="str">
        <f t="shared" si="149"/>
        <v/>
      </c>
      <c r="N3143" s="75"/>
      <c r="O3143" s="84" t="str">
        <f t="shared" si="150"/>
        <v/>
      </c>
      <c r="P3143" s="107"/>
      <c r="Q3143" s="87" t="s">
        <v>79</v>
      </c>
      <c r="R3143" s="87"/>
      <c r="S3143" s="87"/>
      <c r="T3143" s="87"/>
      <c r="U3143" s="87"/>
      <c r="V3143" s="86" t="s">
        <v>79</v>
      </c>
      <c r="W3143" s="75"/>
      <c r="X3143" s="102" t="s">
        <v>79</v>
      </c>
      <c r="Y3143" s="63" t="str">
        <f>IFERROR(IF(VLOOKUP(X3143,Listor!$T$6:$U$7,2,FALSE)&lt;O3143,TRUE),"")</f>
        <v/>
      </c>
      <c r="Z3143" s="87"/>
      <c r="AA3143" s="104"/>
    </row>
    <row r="3144" spans="2:27" x14ac:dyDescent="0.25">
      <c r="B3144" s="68" t="s">
        <v>68</v>
      </c>
      <c r="C3144" s="80" t="str">
        <f>IFERROR(VLOOKUP(B3144,Listor!$A$6:$B$62,2,FALSE),"")</f>
        <v/>
      </c>
      <c r="D3144" s="80" t="str">
        <f>IFERROR(VLOOKUP(B3144,Listor!$A$6:$C$62,3,FALSE),"")</f>
        <v/>
      </c>
      <c r="E3144" s="110" t="s">
        <v>79</v>
      </c>
      <c r="F3144" s="66"/>
      <c r="G3144" s="35" t="str">
        <f>IFERROR(VLOOKUP(B3144,Listor!$A$6:$G$62,7,FALSE),"")</f>
        <v/>
      </c>
      <c r="H3144" s="63" t="str">
        <f>IFERROR(VLOOKUP(B3144,Listor!$N$6:$O$47,2,FALSE),"")</f>
        <v/>
      </c>
      <c r="I3144" s="63" t="str">
        <f t="shared" si="148"/>
        <v/>
      </c>
      <c r="J3144" s="96" t="str">
        <f>IFERROR(VLOOKUP(B3144,Listor!$N$6:$P$47,3,FALSE)*I3144,"")</f>
        <v/>
      </c>
      <c r="K3144" s="81"/>
      <c r="L3144" s="88" t="str">
        <f>IFERROR((VLOOKUP(B3144,Listor!$N$6:$P$47,3,FALSE)*Biologiska!K3144)+(VLOOKUP(B3144,Listor!$N$6:$Q$47,4,FALSE)),"")</f>
        <v/>
      </c>
      <c r="M3144" s="63" t="str">
        <f t="shared" si="149"/>
        <v/>
      </c>
      <c r="N3144" s="75"/>
      <c r="O3144" s="84" t="str">
        <f t="shared" si="150"/>
        <v/>
      </c>
      <c r="P3144" s="107"/>
      <c r="Q3144" s="87" t="s">
        <v>79</v>
      </c>
      <c r="R3144" s="87"/>
      <c r="S3144" s="87"/>
      <c r="T3144" s="87"/>
      <c r="U3144" s="87"/>
      <c r="V3144" s="86" t="s">
        <v>79</v>
      </c>
      <c r="W3144" s="75"/>
      <c r="X3144" s="102" t="s">
        <v>79</v>
      </c>
      <c r="Y3144" s="63" t="str">
        <f>IFERROR(IF(VLOOKUP(X3144,Listor!$T$6:$U$7,2,FALSE)&lt;O3144,TRUE),"")</f>
        <v/>
      </c>
      <c r="Z3144" s="87"/>
      <c r="AA3144" s="104"/>
    </row>
    <row r="3145" spans="2:27" x14ac:dyDescent="0.25">
      <c r="B3145" s="68" t="s">
        <v>68</v>
      </c>
      <c r="C3145" s="80" t="str">
        <f>IFERROR(VLOOKUP(B3145,Listor!$A$6:$B$62,2,FALSE),"")</f>
        <v/>
      </c>
      <c r="D3145" s="80" t="str">
        <f>IFERROR(VLOOKUP(B3145,Listor!$A$6:$C$62,3,FALSE),"")</f>
        <v/>
      </c>
      <c r="E3145" s="110" t="s">
        <v>79</v>
      </c>
      <c r="F3145" s="66"/>
      <c r="G3145" s="35" t="str">
        <f>IFERROR(VLOOKUP(B3145,Listor!$A$6:$G$62,7,FALSE),"")</f>
        <v/>
      </c>
      <c r="H3145" s="63" t="str">
        <f>IFERROR(VLOOKUP(B3145,Listor!$N$6:$O$47,2,FALSE),"")</f>
        <v/>
      </c>
      <c r="I3145" s="63" t="str">
        <f t="shared" si="148"/>
        <v/>
      </c>
      <c r="J3145" s="96" t="str">
        <f>IFERROR(VLOOKUP(B3145,Listor!$N$6:$P$47,3,FALSE)*I3145,"")</f>
        <v/>
      </c>
      <c r="K3145" s="81"/>
      <c r="L3145" s="88" t="str">
        <f>IFERROR((VLOOKUP(B3145,Listor!$N$6:$P$47,3,FALSE)*Biologiska!K3145)+(VLOOKUP(B3145,Listor!$N$6:$Q$47,4,FALSE)),"")</f>
        <v/>
      </c>
      <c r="M3145" s="63" t="str">
        <f t="shared" si="149"/>
        <v/>
      </c>
      <c r="N3145" s="75"/>
      <c r="O3145" s="84" t="str">
        <f t="shared" si="150"/>
        <v/>
      </c>
      <c r="P3145" s="107"/>
      <c r="Q3145" s="87" t="s">
        <v>79</v>
      </c>
      <c r="R3145" s="87"/>
      <c r="S3145" s="87"/>
      <c r="T3145" s="87"/>
      <c r="U3145" s="87"/>
      <c r="V3145" s="86" t="s">
        <v>79</v>
      </c>
      <c r="W3145" s="75"/>
      <c r="X3145" s="102" t="s">
        <v>79</v>
      </c>
      <c r="Y3145" s="63" t="str">
        <f>IFERROR(IF(VLOOKUP(X3145,Listor!$T$6:$U$7,2,FALSE)&lt;O3145,TRUE),"")</f>
        <v/>
      </c>
      <c r="Z3145" s="87"/>
      <c r="AA3145" s="104"/>
    </row>
    <row r="3146" spans="2:27" x14ac:dyDescent="0.25">
      <c r="B3146" s="68" t="s">
        <v>68</v>
      </c>
      <c r="C3146" s="80" t="str">
        <f>IFERROR(VLOOKUP(B3146,Listor!$A$6:$B$62,2,FALSE),"")</f>
        <v/>
      </c>
      <c r="D3146" s="80" t="str">
        <f>IFERROR(VLOOKUP(B3146,Listor!$A$6:$C$62,3,FALSE),"")</f>
        <v/>
      </c>
      <c r="E3146" s="110" t="s">
        <v>79</v>
      </c>
      <c r="F3146" s="66"/>
      <c r="G3146" s="35" t="str">
        <f>IFERROR(VLOOKUP(B3146,Listor!$A$6:$G$62,7,FALSE),"")</f>
        <v/>
      </c>
      <c r="H3146" s="63" t="str">
        <f>IFERROR(VLOOKUP(B3146,Listor!$N$6:$O$47,2,FALSE),"")</f>
        <v/>
      </c>
      <c r="I3146" s="63" t="str">
        <f t="shared" si="148"/>
        <v/>
      </c>
      <c r="J3146" s="96" t="str">
        <f>IFERROR(VLOOKUP(B3146,Listor!$N$6:$P$47,3,FALSE)*I3146,"")</f>
        <v/>
      </c>
      <c r="K3146" s="81"/>
      <c r="L3146" s="88" t="str">
        <f>IFERROR((VLOOKUP(B3146,Listor!$N$6:$P$47,3,FALSE)*Biologiska!K3146)+(VLOOKUP(B3146,Listor!$N$6:$Q$47,4,FALSE)),"")</f>
        <v/>
      </c>
      <c r="M3146" s="63" t="str">
        <f t="shared" si="149"/>
        <v/>
      </c>
      <c r="N3146" s="75"/>
      <c r="O3146" s="84" t="str">
        <f t="shared" si="150"/>
        <v/>
      </c>
      <c r="P3146" s="107"/>
      <c r="Q3146" s="87" t="s">
        <v>79</v>
      </c>
      <c r="R3146" s="87"/>
      <c r="S3146" s="87"/>
      <c r="T3146" s="87"/>
      <c r="U3146" s="87"/>
      <c r="V3146" s="86" t="s">
        <v>79</v>
      </c>
      <c r="W3146" s="75"/>
      <c r="X3146" s="102" t="s">
        <v>79</v>
      </c>
      <c r="Y3146" s="63" t="str">
        <f>IFERROR(IF(VLOOKUP(X3146,Listor!$T$6:$U$7,2,FALSE)&lt;O3146,TRUE),"")</f>
        <v/>
      </c>
      <c r="Z3146" s="87"/>
      <c r="AA3146" s="104"/>
    </row>
    <row r="3147" spans="2:27" x14ac:dyDescent="0.25">
      <c r="B3147" s="68" t="s">
        <v>68</v>
      </c>
      <c r="C3147" s="80" t="str">
        <f>IFERROR(VLOOKUP(B3147,Listor!$A$6:$B$62,2,FALSE),"")</f>
        <v/>
      </c>
      <c r="D3147" s="80" t="str">
        <f>IFERROR(VLOOKUP(B3147,Listor!$A$6:$C$62,3,FALSE),"")</f>
        <v/>
      </c>
      <c r="E3147" s="110" t="s">
        <v>79</v>
      </c>
      <c r="F3147" s="66"/>
      <c r="G3147" s="35" t="str">
        <f>IFERROR(VLOOKUP(B3147,Listor!$A$6:$G$62,7,FALSE),"")</f>
        <v/>
      </c>
      <c r="H3147" s="63" t="str">
        <f>IFERROR(VLOOKUP(B3147,Listor!$N$6:$O$47,2,FALSE),"")</f>
        <v/>
      </c>
      <c r="I3147" s="63" t="str">
        <f t="shared" si="148"/>
        <v/>
      </c>
      <c r="J3147" s="96" t="str">
        <f>IFERROR(VLOOKUP(B3147,Listor!$N$6:$P$47,3,FALSE)*I3147,"")</f>
        <v/>
      </c>
      <c r="K3147" s="81"/>
      <c r="L3147" s="88" t="str">
        <f>IFERROR((VLOOKUP(B3147,Listor!$N$6:$P$47,3,FALSE)*Biologiska!K3147)+(VLOOKUP(B3147,Listor!$N$6:$Q$47,4,FALSE)),"")</f>
        <v/>
      </c>
      <c r="M3147" s="63" t="str">
        <f t="shared" si="149"/>
        <v/>
      </c>
      <c r="N3147" s="75"/>
      <c r="O3147" s="84" t="str">
        <f t="shared" si="150"/>
        <v/>
      </c>
      <c r="P3147" s="107"/>
      <c r="Q3147" s="87" t="s">
        <v>79</v>
      </c>
      <c r="R3147" s="87"/>
      <c r="S3147" s="87"/>
      <c r="T3147" s="87"/>
      <c r="U3147" s="87"/>
      <c r="V3147" s="86" t="s">
        <v>79</v>
      </c>
      <c r="W3147" s="75"/>
      <c r="X3147" s="102" t="s">
        <v>79</v>
      </c>
      <c r="Y3147" s="63" t="str">
        <f>IFERROR(IF(VLOOKUP(X3147,Listor!$T$6:$U$7,2,FALSE)&lt;O3147,TRUE),"")</f>
        <v/>
      </c>
      <c r="Z3147" s="87"/>
      <c r="AA3147" s="104"/>
    </row>
    <row r="3148" spans="2:27" x14ac:dyDescent="0.25">
      <c r="B3148" s="68" t="s">
        <v>68</v>
      </c>
      <c r="C3148" s="80" t="str">
        <f>IFERROR(VLOOKUP(B3148,Listor!$A$6:$B$62,2,FALSE),"")</f>
        <v/>
      </c>
      <c r="D3148" s="80" t="str">
        <f>IFERROR(VLOOKUP(B3148,Listor!$A$6:$C$62,3,FALSE),"")</f>
        <v/>
      </c>
      <c r="E3148" s="110" t="s">
        <v>79</v>
      </c>
      <c r="F3148" s="66"/>
      <c r="G3148" s="35" t="str">
        <f>IFERROR(VLOOKUP(B3148,Listor!$A$6:$G$62,7,FALSE),"")</f>
        <v/>
      </c>
      <c r="H3148" s="63" t="str">
        <f>IFERROR(VLOOKUP(B3148,Listor!$N$6:$O$47,2,FALSE),"")</f>
        <v/>
      </c>
      <c r="I3148" s="63" t="str">
        <f t="shared" si="148"/>
        <v/>
      </c>
      <c r="J3148" s="96" t="str">
        <f>IFERROR(VLOOKUP(B3148,Listor!$N$6:$P$47,3,FALSE)*I3148,"")</f>
        <v/>
      </c>
      <c r="K3148" s="81"/>
      <c r="L3148" s="88" t="str">
        <f>IFERROR((VLOOKUP(B3148,Listor!$N$6:$P$47,3,FALSE)*Biologiska!K3148)+(VLOOKUP(B3148,Listor!$N$6:$Q$47,4,FALSE)),"")</f>
        <v/>
      </c>
      <c r="M3148" s="63" t="str">
        <f t="shared" si="149"/>
        <v/>
      </c>
      <c r="N3148" s="75"/>
      <c r="O3148" s="84" t="str">
        <f t="shared" si="150"/>
        <v/>
      </c>
      <c r="P3148" s="107"/>
      <c r="Q3148" s="87" t="s">
        <v>79</v>
      </c>
      <c r="R3148" s="87"/>
      <c r="S3148" s="87"/>
      <c r="T3148" s="87"/>
      <c r="U3148" s="87"/>
      <c r="V3148" s="86" t="s">
        <v>79</v>
      </c>
      <c r="W3148" s="75"/>
      <c r="X3148" s="102" t="s">
        <v>79</v>
      </c>
      <c r="Y3148" s="63" t="str">
        <f>IFERROR(IF(VLOOKUP(X3148,Listor!$T$6:$U$7,2,FALSE)&lt;O3148,TRUE),"")</f>
        <v/>
      </c>
      <c r="Z3148" s="87"/>
      <c r="AA3148" s="104"/>
    </row>
    <row r="3149" spans="2:27" x14ac:dyDescent="0.25">
      <c r="B3149" s="68" t="s">
        <v>68</v>
      </c>
      <c r="C3149" s="80" t="str">
        <f>IFERROR(VLOOKUP(B3149,Listor!$A$6:$B$62,2,FALSE),"")</f>
        <v/>
      </c>
      <c r="D3149" s="80" t="str">
        <f>IFERROR(VLOOKUP(B3149,Listor!$A$6:$C$62,3,FALSE),"")</f>
        <v/>
      </c>
      <c r="E3149" s="110" t="s">
        <v>79</v>
      </c>
      <c r="F3149" s="66"/>
      <c r="G3149" s="35" t="str">
        <f>IFERROR(VLOOKUP(B3149,Listor!$A$6:$G$62,7,FALSE),"")</f>
        <v/>
      </c>
      <c r="H3149" s="63" t="str">
        <f>IFERROR(VLOOKUP(B3149,Listor!$N$6:$O$47,2,FALSE),"")</f>
        <v/>
      </c>
      <c r="I3149" s="63" t="str">
        <f t="shared" si="148"/>
        <v/>
      </c>
      <c r="J3149" s="96" t="str">
        <f>IFERROR(VLOOKUP(B3149,Listor!$N$6:$P$47,3,FALSE)*I3149,"")</f>
        <v/>
      </c>
      <c r="K3149" s="81"/>
      <c r="L3149" s="88" t="str">
        <f>IFERROR((VLOOKUP(B3149,Listor!$N$6:$P$47,3,FALSE)*Biologiska!K3149)+(VLOOKUP(B3149,Listor!$N$6:$Q$47,4,FALSE)),"")</f>
        <v/>
      </c>
      <c r="M3149" s="63" t="str">
        <f t="shared" si="149"/>
        <v/>
      </c>
      <c r="N3149" s="75"/>
      <c r="O3149" s="84" t="str">
        <f t="shared" si="150"/>
        <v/>
      </c>
      <c r="P3149" s="107"/>
      <c r="Q3149" s="87" t="s">
        <v>79</v>
      </c>
      <c r="R3149" s="87"/>
      <c r="S3149" s="87"/>
      <c r="T3149" s="87"/>
      <c r="U3149" s="87"/>
      <c r="V3149" s="86" t="s">
        <v>79</v>
      </c>
      <c r="W3149" s="75"/>
      <c r="X3149" s="102" t="s">
        <v>79</v>
      </c>
      <c r="Y3149" s="63" t="str">
        <f>IFERROR(IF(VLOOKUP(X3149,Listor!$T$6:$U$7,2,FALSE)&lt;O3149,TRUE),"")</f>
        <v/>
      </c>
      <c r="Z3149" s="87"/>
      <c r="AA3149" s="104"/>
    </row>
    <row r="3150" spans="2:27" x14ac:dyDescent="0.25">
      <c r="B3150" s="68" t="s">
        <v>68</v>
      </c>
      <c r="C3150" s="80" t="str">
        <f>IFERROR(VLOOKUP(B3150,Listor!$A$6:$B$62,2,FALSE),"")</f>
        <v/>
      </c>
      <c r="D3150" s="80" t="str">
        <f>IFERROR(VLOOKUP(B3150,Listor!$A$6:$C$62,3,FALSE),"")</f>
        <v/>
      </c>
      <c r="E3150" s="110" t="s">
        <v>79</v>
      </c>
      <c r="F3150" s="66"/>
      <c r="G3150" s="35" t="str">
        <f>IFERROR(VLOOKUP(B3150,Listor!$A$6:$G$62,7,FALSE),"")</f>
        <v/>
      </c>
      <c r="H3150" s="63" t="str">
        <f>IFERROR(VLOOKUP(B3150,Listor!$N$6:$O$47,2,FALSE),"")</f>
        <v/>
      </c>
      <c r="I3150" s="63" t="str">
        <f t="shared" si="148"/>
        <v/>
      </c>
      <c r="J3150" s="96" t="str">
        <f>IFERROR(VLOOKUP(B3150,Listor!$N$6:$P$47,3,FALSE)*I3150,"")</f>
        <v/>
      </c>
      <c r="K3150" s="81"/>
      <c r="L3150" s="88" t="str">
        <f>IFERROR((VLOOKUP(B3150,Listor!$N$6:$P$47,3,FALSE)*Biologiska!K3150)+(VLOOKUP(B3150,Listor!$N$6:$Q$47,4,FALSE)),"")</f>
        <v/>
      </c>
      <c r="M3150" s="63" t="str">
        <f t="shared" si="149"/>
        <v/>
      </c>
      <c r="N3150" s="75"/>
      <c r="O3150" s="84" t="str">
        <f t="shared" si="150"/>
        <v/>
      </c>
      <c r="P3150" s="107"/>
      <c r="Q3150" s="87" t="s">
        <v>79</v>
      </c>
      <c r="R3150" s="87"/>
      <c r="S3150" s="87"/>
      <c r="T3150" s="87"/>
      <c r="U3150" s="87"/>
      <c r="V3150" s="86" t="s">
        <v>79</v>
      </c>
      <c r="W3150" s="75"/>
      <c r="X3150" s="102" t="s">
        <v>79</v>
      </c>
      <c r="Y3150" s="63" t="str">
        <f>IFERROR(IF(VLOOKUP(X3150,Listor!$T$6:$U$7,2,FALSE)&lt;O3150,TRUE),"")</f>
        <v/>
      </c>
      <c r="Z3150" s="87"/>
      <c r="AA3150" s="104"/>
    </row>
    <row r="3151" spans="2:27" x14ac:dyDescent="0.25">
      <c r="B3151" s="68" t="s">
        <v>68</v>
      </c>
      <c r="C3151" s="80" t="str">
        <f>IFERROR(VLOOKUP(B3151,Listor!$A$6:$B$62,2,FALSE),"")</f>
        <v/>
      </c>
      <c r="D3151" s="80" t="str">
        <f>IFERROR(VLOOKUP(B3151,Listor!$A$6:$C$62,3,FALSE),"")</f>
        <v/>
      </c>
      <c r="E3151" s="110" t="s">
        <v>79</v>
      </c>
      <c r="F3151" s="66"/>
      <c r="G3151" s="35" t="str">
        <f>IFERROR(VLOOKUP(B3151,Listor!$A$6:$G$62,7,FALSE),"")</f>
        <v/>
      </c>
      <c r="H3151" s="63" t="str">
        <f>IFERROR(VLOOKUP(B3151,Listor!$N$6:$O$47,2,FALSE),"")</f>
        <v/>
      </c>
      <c r="I3151" s="63" t="str">
        <f t="shared" si="148"/>
        <v/>
      </c>
      <c r="J3151" s="96" t="str">
        <f>IFERROR(VLOOKUP(B3151,Listor!$N$6:$P$47,3,FALSE)*I3151,"")</f>
        <v/>
      </c>
      <c r="K3151" s="81"/>
      <c r="L3151" s="88" t="str">
        <f>IFERROR((VLOOKUP(B3151,Listor!$N$6:$P$47,3,FALSE)*Biologiska!K3151)+(VLOOKUP(B3151,Listor!$N$6:$Q$47,4,FALSE)),"")</f>
        <v/>
      </c>
      <c r="M3151" s="63" t="str">
        <f t="shared" si="149"/>
        <v/>
      </c>
      <c r="N3151" s="75"/>
      <c r="O3151" s="84" t="str">
        <f t="shared" si="150"/>
        <v/>
      </c>
      <c r="P3151" s="107"/>
      <c r="Q3151" s="87" t="s">
        <v>79</v>
      </c>
      <c r="R3151" s="87"/>
      <c r="S3151" s="87"/>
      <c r="T3151" s="87"/>
      <c r="U3151" s="87"/>
      <c r="V3151" s="86" t="s">
        <v>79</v>
      </c>
      <c r="W3151" s="75"/>
      <c r="X3151" s="102" t="s">
        <v>79</v>
      </c>
      <c r="Y3151" s="63" t="str">
        <f>IFERROR(IF(VLOOKUP(X3151,Listor!$T$6:$U$7,2,FALSE)&lt;O3151,TRUE),"")</f>
        <v/>
      </c>
      <c r="Z3151" s="87"/>
      <c r="AA3151" s="104"/>
    </row>
    <row r="3152" spans="2:27" x14ac:dyDescent="0.25">
      <c r="B3152" s="68" t="s">
        <v>68</v>
      </c>
      <c r="C3152" s="80" t="str">
        <f>IFERROR(VLOOKUP(B3152,Listor!$A$6:$B$62,2,FALSE),"")</f>
        <v/>
      </c>
      <c r="D3152" s="80" t="str">
        <f>IFERROR(VLOOKUP(B3152,Listor!$A$6:$C$62,3,FALSE),"")</f>
        <v/>
      </c>
      <c r="E3152" s="110" t="s">
        <v>79</v>
      </c>
      <c r="F3152" s="66"/>
      <c r="G3152" s="35" t="str">
        <f>IFERROR(VLOOKUP(B3152,Listor!$A$6:$G$62,7,FALSE),"")</f>
        <v/>
      </c>
      <c r="H3152" s="63" t="str">
        <f>IFERROR(VLOOKUP(B3152,Listor!$N$6:$O$47,2,FALSE),"")</f>
        <v/>
      </c>
      <c r="I3152" s="63" t="str">
        <f t="shared" si="148"/>
        <v/>
      </c>
      <c r="J3152" s="96" t="str">
        <f>IFERROR(VLOOKUP(B3152,Listor!$N$6:$P$47,3,FALSE)*I3152,"")</f>
        <v/>
      </c>
      <c r="K3152" s="81"/>
      <c r="L3152" s="88" t="str">
        <f>IFERROR((VLOOKUP(B3152,Listor!$N$6:$P$47,3,FALSE)*Biologiska!K3152)+(VLOOKUP(B3152,Listor!$N$6:$Q$47,4,FALSE)),"")</f>
        <v/>
      </c>
      <c r="M3152" s="63" t="str">
        <f t="shared" si="149"/>
        <v/>
      </c>
      <c r="N3152" s="75"/>
      <c r="O3152" s="84" t="str">
        <f t="shared" si="150"/>
        <v/>
      </c>
      <c r="P3152" s="107"/>
      <c r="Q3152" s="87" t="s">
        <v>79</v>
      </c>
      <c r="R3152" s="87"/>
      <c r="S3152" s="87"/>
      <c r="T3152" s="87"/>
      <c r="U3152" s="87"/>
      <c r="V3152" s="86" t="s">
        <v>79</v>
      </c>
      <c r="W3152" s="75"/>
      <c r="X3152" s="102" t="s">
        <v>79</v>
      </c>
      <c r="Y3152" s="63" t="str">
        <f>IFERROR(IF(VLOOKUP(X3152,Listor!$T$6:$U$7,2,FALSE)&lt;O3152,TRUE),"")</f>
        <v/>
      </c>
      <c r="Z3152" s="87"/>
      <c r="AA3152" s="104"/>
    </row>
    <row r="3153" spans="2:27" x14ac:dyDescent="0.25">
      <c r="B3153" s="68" t="s">
        <v>68</v>
      </c>
      <c r="C3153" s="80" t="str">
        <f>IFERROR(VLOOKUP(B3153,Listor!$A$6:$B$62,2,FALSE),"")</f>
        <v/>
      </c>
      <c r="D3153" s="80" t="str">
        <f>IFERROR(VLOOKUP(B3153,Listor!$A$6:$C$62,3,FALSE),"")</f>
        <v/>
      </c>
      <c r="E3153" s="110" t="s">
        <v>79</v>
      </c>
      <c r="F3153" s="66"/>
      <c r="G3153" s="35" t="str">
        <f>IFERROR(VLOOKUP(B3153,Listor!$A$6:$G$62,7,FALSE),"")</f>
        <v/>
      </c>
      <c r="H3153" s="63" t="str">
        <f>IFERROR(VLOOKUP(B3153,Listor!$N$6:$O$47,2,FALSE),"")</f>
        <v/>
      </c>
      <c r="I3153" s="63" t="str">
        <f t="shared" si="148"/>
        <v/>
      </c>
      <c r="J3153" s="96" t="str">
        <f>IFERROR(VLOOKUP(B3153,Listor!$N$6:$P$47,3,FALSE)*I3153,"")</f>
        <v/>
      </c>
      <c r="K3153" s="81"/>
      <c r="L3153" s="88" t="str">
        <f>IFERROR((VLOOKUP(B3153,Listor!$N$6:$P$47,3,FALSE)*Biologiska!K3153)+(VLOOKUP(B3153,Listor!$N$6:$Q$47,4,FALSE)),"")</f>
        <v/>
      </c>
      <c r="M3153" s="63" t="str">
        <f t="shared" si="149"/>
        <v/>
      </c>
      <c r="N3153" s="75"/>
      <c r="O3153" s="84" t="str">
        <f t="shared" si="150"/>
        <v/>
      </c>
      <c r="P3153" s="107"/>
      <c r="Q3153" s="87" t="s">
        <v>79</v>
      </c>
      <c r="R3153" s="87"/>
      <c r="S3153" s="87"/>
      <c r="T3153" s="87"/>
      <c r="U3153" s="87"/>
      <c r="V3153" s="86" t="s">
        <v>79</v>
      </c>
      <c r="W3153" s="75"/>
      <c r="X3153" s="102" t="s">
        <v>79</v>
      </c>
      <c r="Y3153" s="63" t="str">
        <f>IFERROR(IF(VLOOKUP(X3153,Listor!$T$6:$U$7,2,FALSE)&lt;O3153,TRUE),"")</f>
        <v/>
      </c>
      <c r="Z3153" s="87"/>
      <c r="AA3153" s="104"/>
    </row>
    <row r="3154" spans="2:27" x14ac:dyDescent="0.25">
      <c r="B3154" s="68" t="s">
        <v>68</v>
      </c>
      <c r="C3154" s="80" t="str">
        <f>IFERROR(VLOOKUP(B3154,Listor!$A$6:$B$62,2,FALSE),"")</f>
        <v/>
      </c>
      <c r="D3154" s="80" t="str">
        <f>IFERROR(VLOOKUP(B3154,Listor!$A$6:$C$62,3,FALSE),"")</f>
        <v/>
      </c>
      <c r="E3154" s="110" t="s">
        <v>79</v>
      </c>
      <c r="F3154" s="66"/>
      <c r="G3154" s="35" t="str">
        <f>IFERROR(VLOOKUP(B3154,Listor!$A$6:$G$62,7,FALSE),"")</f>
        <v/>
      </c>
      <c r="H3154" s="63" t="str">
        <f>IFERROR(VLOOKUP(B3154,Listor!$N$6:$O$47,2,FALSE),"")</f>
        <v/>
      </c>
      <c r="I3154" s="63" t="str">
        <f t="shared" si="148"/>
        <v/>
      </c>
      <c r="J3154" s="96" t="str">
        <f>IFERROR(VLOOKUP(B3154,Listor!$N$6:$P$47,3,FALSE)*I3154,"")</f>
        <v/>
      </c>
      <c r="K3154" s="81"/>
      <c r="L3154" s="88" t="str">
        <f>IFERROR((VLOOKUP(B3154,Listor!$N$6:$P$47,3,FALSE)*Biologiska!K3154)+(VLOOKUP(B3154,Listor!$N$6:$Q$47,4,FALSE)),"")</f>
        <v/>
      </c>
      <c r="M3154" s="63" t="str">
        <f t="shared" si="149"/>
        <v/>
      </c>
      <c r="N3154" s="75"/>
      <c r="O3154" s="84" t="str">
        <f t="shared" si="150"/>
        <v/>
      </c>
      <c r="P3154" s="107"/>
      <c r="Q3154" s="87" t="s">
        <v>79</v>
      </c>
      <c r="R3154" s="87"/>
      <c r="S3154" s="87"/>
      <c r="T3154" s="87"/>
      <c r="U3154" s="87"/>
      <c r="V3154" s="86" t="s">
        <v>79</v>
      </c>
      <c r="W3154" s="75"/>
      <c r="X3154" s="102" t="s">
        <v>79</v>
      </c>
      <c r="Y3154" s="63" t="str">
        <f>IFERROR(IF(VLOOKUP(X3154,Listor!$T$6:$U$7,2,FALSE)&lt;O3154,TRUE),"")</f>
        <v/>
      </c>
      <c r="Z3154" s="87"/>
      <c r="AA3154" s="104"/>
    </row>
    <row r="3155" spans="2:27" x14ac:dyDescent="0.25">
      <c r="B3155" s="68" t="s">
        <v>68</v>
      </c>
      <c r="C3155" s="80" t="str">
        <f>IFERROR(VLOOKUP(B3155,Listor!$A$6:$B$62,2,FALSE),"")</f>
        <v/>
      </c>
      <c r="D3155" s="80" t="str">
        <f>IFERROR(VLOOKUP(B3155,Listor!$A$6:$C$62,3,FALSE),"")</f>
        <v/>
      </c>
      <c r="E3155" s="110" t="s">
        <v>79</v>
      </c>
      <c r="F3155" s="66"/>
      <c r="G3155" s="35" t="str">
        <f>IFERROR(VLOOKUP(B3155,Listor!$A$6:$G$62,7,FALSE),"")</f>
        <v/>
      </c>
      <c r="H3155" s="63" t="str">
        <f>IFERROR(VLOOKUP(B3155,Listor!$N$6:$O$47,2,FALSE),"")</f>
        <v/>
      </c>
      <c r="I3155" s="63" t="str">
        <f t="shared" si="148"/>
        <v/>
      </c>
      <c r="J3155" s="96" t="str">
        <f>IFERROR(VLOOKUP(B3155,Listor!$N$6:$P$47,3,FALSE)*I3155,"")</f>
        <v/>
      </c>
      <c r="K3155" s="81"/>
      <c r="L3155" s="88" t="str">
        <f>IFERROR((VLOOKUP(B3155,Listor!$N$6:$P$47,3,FALSE)*Biologiska!K3155)+(VLOOKUP(B3155,Listor!$N$6:$Q$47,4,FALSE)),"")</f>
        <v/>
      </c>
      <c r="M3155" s="63" t="str">
        <f t="shared" si="149"/>
        <v/>
      </c>
      <c r="N3155" s="75"/>
      <c r="O3155" s="84" t="str">
        <f t="shared" si="150"/>
        <v/>
      </c>
      <c r="P3155" s="107"/>
      <c r="Q3155" s="87" t="s">
        <v>79</v>
      </c>
      <c r="R3155" s="87"/>
      <c r="S3155" s="87"/>
      <c r="T3155" s="87"/>
      <c r="U3155" s="87"/>
      <c r="V3155" s="86" t="s">
        <v>79</v>
      </c>
      <c r="W3155" s="75"/>
      <c r="X3155" s="102" t="s">
        <v>79</v>
      </c>
      <c r="Y3155" s="63" t="str">
        <f>IFERROR(IF(VLOOKUP(X3155,Listor!$T$6:$U$7,2,FALSE)&lt;O3155,TRUE),"")</f>
        <v/>
      </c>
      <c r="Z3155" s="87"/>
      <c r="AA3155" s="104"/>
    </row>
    <row r="3156" spans="2:27" x14ac:dyDescent="0.25">
      <c r="B3156" s="68" t="s">
        <v>68</v>
      </c>
      <c r="C3156" s="80" t="str">
        <f>IFERROR(VLOOKUP(B3156,Listor!$A$6:$B$62,2,FALSE),"")</f>
        <v/>
      </c>
      <c r="D3156" s="80" t="str">
        <f>IFERROR(VLOOKUP(B3156,Listor!$A$6:$C$62,3,FALSE),"")</f>
        <v/>
      </c>
      <c r="E3156" s="110" t="s">
        <v>79</v>
      </c>
      <c r="F3156" s="66"/>
      <c r="G3156" s="35" t="str">
        <f>IFERROR(VLOOKUP(B3156,Listor!$A$6:$G$62,7,FALSE),"")</f>
        <v/>
      </c>
      <c r="H3156" s="63" t="str">
        <f>IFERROR(VLOOKUP(B3156,Listor!$N$6:$O$47,2,FALSE),"")</f>
        <v/>
      </c>
      <c r="I3156" s="63" t="str">
        <f t="shared" si="148"/>
        <v/>
      </c>
      <c r="J3156" s="96" t="str">
        <f>IFERROR(VLOOKUP(B3156,Listor!$N$6:$P$47,3,FALSE)*I3156,"")</f>
        <v/>
      </c>
      <c r="K3156" s="81"/>
      <c r="L3156" s="88" t="str">
        <f>IFERROR((VLOOKUP(B3156,Listor!$N$6:$P$47,3,FALSE)*Biologiska!K3156)+(VLOOKUP(B3156,Listor!$N$6:$Q$47,4,FALSE)),"")</f>
        <v/>
      </c>
      <c r="M3156" s="63" t="str">
        <f t="shared" si="149"/>
        <v/>
      </c>
      <c r="N3156" s="75"/>
      <c r="O3156" s="84" t="str">
        <f t="shared" si="150"/>
        <v/>
      </c>
      <c r="P3156" s="107"/>
      <c r="Q3156" s="87" t="s">
        <v>79</v>
      </c>
      <c r="R3156" s="87"/>
      <c r="S3156" s="87"/>
      <c r="T3156" s="87"/>
      <c r="U3156" s="87"/>
      <c r="V3156" s="86" t="s">
        <v>79</v>
      </c>
      <c r="W3156" s="75"/>
      <c r="X3156" s="102" t="s">
        <v>79</v>
      </c>
      <c r="Y3156" s="63" t="str">
        <f>IFERROR(IF(VLOOKUP(X3156,Listor!$T$6:$U$7,2,FALSE)&lt;O3156,TRUE),"")</f>
        <v/>
      </c>
      <c r="Z3156" s="87"/>
      <c r="AA3156" s="104"/>
    </row>
    <row r="3157" spans="2:27" x14ac:dyDescent="0.25">
      <c r="B3157" s="68" t="s">
        <v>68</v>
      </c>
      <c r="C3157" s="80" t="str">
        <f>IFERROR(VLOOKUP(B3157,Listor!$A$6:$B$62,2,FALSE),"")</f>
        <v/>
      </c>
      <c r="D3157" s="80" t="str">
        <f>IFERROR(VLOOKUP(B3157,Listor!$A$6:$C$62,3,FALSE),"")</f>
        <v/>
      </c>
      <c r="E3157" s="110" t="s">
        <v>79</v>
      </c>
      <c r="F3157" s="66"/>
      <c r="G3157" s="35" t="str">
        <f>IFERROR(VLOOKUP(B3157,Listor!$A$6:$G$62,7,FALSE),"")</f>
        <v/>
      </c>
      <c r="H3157" s="63" t="str">
        <f>IFERROR(VLOOKUP(B3157,Listor!$N$6:$O$47,2,FALSE),"")</f>
        <v/>
      </c>
      <c r="I3157" s="63" t="str">
        <f t="shared" si="148"/>
        <v/>
      </c>
      <c r="J3157" s="96" t="str">
        <f>IFERROR(VLOOKUP(B3157,Listor!$N$6:$P$47,3,FALSE)*I3157,"")</f>
        <v/>
      </c>
      <c r="K3157" s="81"/>
      <c r="L3157" s="88" t="str">
        <f>IFERROR((VLOOKUP(B3157,Listor!$N$6:$P$47,3,FALSE)*Biologiska!K3157)+(VLOOKUP(B3157,Listor!$N$6:$Q$47,4,FALSE)),"")</f>
        <v/>
      </c>
      <c r="M3157" s="63" t="str">
        <f t="shared" si="149"/>
        <v/>
      </c>
      <c r="N3157" s="75"/>
      <c r="O3157" s="84" t="str">
        <f t="shared" si="150"/>
        <v/>
      </c>
      <c r="P3157" s="107"/>
      <c r="Q3157" s="87" t="s">
        <v>79</v>
      </c>
      <c r="R3157" s="87"/>
      <c r="S3157" s="87"/>
      <c r="T3157" s="87"/>
      <c r="U3157" s="87"/>
      <c r="V3157" s="86" t="s">
        <v>79</v>
      </c>
      <c r="W3157" s="75"/>
      <c r="X3157" s="102" t="s">
        <v>79</v>
      </c>
      <c r="Y3157" s="63" t="str">
        <f>IFERROR(IF(VLOOKUP(X3157,Listor!$T$6:$U$7,2,FALSE)&lt;O3157,TRUE),"")</f>
        <v/>
      </c>
      <c r="Z3157" s="87"/>
      <c r="AA3157" s="104"/>
    </row>
    <row r="3158" spans="2:27" x14ac:dyDescent="0.25">
      <c r="B3158" s="68" t="s">
        <v>68</v>
      </c>
      <c r="C3158" s="80" t="str">
        <f>IFERROR(VLOOKUP(B3158,Listor!$A$6:$B$62,2,FALSE),"")</f>
        <v/>
      </c>
      <c r="D3158" s="80" t="str">
        <f>IFERROR(VLOOKUP(B3158,Listor!$A$6:$C$62,3,FALSE),"")</f>
        <v/>
      </c>
      <c r="E3158" s="110" t="s">
        <v>79</v>
      </c>
      <c r="F3158" s="66"/>
      <c r="G3158" s="35" t="str">
        <f>IFERROR(VLOOKUP(B3158,Listor!$A$6:$G$62,7,FALSE),"")</f>
        <v/>
      </c>
      <c r="H3158" s="63" t="str">
        <f>IFERROR(VLOOKUP(B3158,Listor!$N$6:$O$47,2,FALSE),"")</f>
        <v/>
      </c>
      <c r="I3158" s="63" t="str">
        <f t="shared" si="148"/>
        <v/>
      </c>
      <c r="J3158" s="96" t="str">
        <f>IFERROR(VLOOKUP(B3158,Listor!$N$6:$P$47,3,FALSE)*I3158,"")</f>
        <v/>
      </c>
      <c r="K3158" s="81"/>
      <c r="L3158" s="88" t="str">
        <f>IFERROR((VLOOKUP(B3158,Listor!$N$6:$P$47,3,FALSE)*Biologiska!K3158)+(VLOOKUP(B3158,Listor!$N$6:$Q$47,4,FALSE)),"")</f>
        <v/>
      </c>
      <c r="M3158" s="63" t="str">
        <f t="shared" si="149"/>
        <v/>
      </c>
      <c r="N3158" s="75"/>
      <c r="O3158" s="84" t="str">
        <f t="shared" si="150"/>
        <v/>
      </c>
      <c r="P3158" s="107"/>
      <c r="Q3158" s="87" t="s">
        <v>79</v>
      </c>
      <c r="R3158" s="87"/>
      <c r="S3158" s="87"/>
      <c r="T3158" s="87"/>
      <c r="U3158" s="87"/>
      <c r="V3158" s="86" t="s">
        <v>79</v>
      </c>
      <c r="W3158" s="75"/>
      <c r="X3158" s="102" t="s">
        <v>79</v>
      </c>
      <c r="Y3158" s="63" t="str">
        <f>IFERROR(IF(VLOOKUP(X3158,Listor!$T$6:$U$7,2,FALSE)&lt;O3158,TRUE),"")</f>
        <v/>
      </c>
      <c r="Z3158" s="87"/>
      <c r="AA3158" s="104"/>
    </row>
    <row r="3159" spans="2:27" x14ac:dyDescent="0.25">
      <c r="B3159" s="68" t="s">
        <v>68</v>
      </c>
      <c r="C3159" s="80" t="str">
        <f>IFERROR(VLOOKUP(B3159,Listor!$A$6:$B$62,2,FALSE),"")</f>
        <v/>
      </c>
      <c r="D3159" s="80" t="str">
        <f>IFERROR(VLOOKUP(B3159,Listor!$A$6:$C$62,3,FALSE),"")</f>
        <v/>
      </c>
      <c r="E3159" s="110" t="s">
        <v>79</v>
      </c>
      <c r="F3159" s="66"/>
      <c r="G3159" s="35" t="str">
        <f>IFERROR(VLOOKUP(B3159,Listor!$A$6:$G$62,7,FALSE),"")</f>
        <v/>
      </c>
      <c r="H3159" s="63" t="str">
        <f>IFERROR(VLOOKUP(B3159,Listor!$N$6:$O$47,2,FALSE),"")</f>
        <v/>
      </c>
      <c r="I3159" s="63" t="str">
        <f t="shared" si="148"/>
        <v/>
      </c>
      <c r="J3159" s="96" t="str">
        <f>IFERROR(VLOOKUP(B3159,Listor!$N$6:$P$47,3,FALSE)*I3159,"")</f>
        <v/>
      </c>
      <c r="K3159" s="81"/>
      <c r="L3159" s="88" t="str">
        <f>IFERROR((VLOOKUP(B3159,Listor!$N$6:$P$47,3,FALSE)*Biologiska!K3159)+(VLOOKUP(B3159,Listor!$N$6:$Q$47,4,FALSE)),"")</f>
        <v/>
      </c>
      <c r="M3159" s="63" t="str">
        <f t="shared" si="149"/>
        <v/>
      </c>
      <c r="N3159" s="75"/>
      <c r="O3159" s="84" t="str">
        <f t="shared" si="150"/>
        <v/>
      </c>
      <c r="P3159" s="107"/>
      <c r="Q3159" s="87" t="s">
        <v>79</v>
      </c>
      <c r="R3159" s="87"/>
      <c r="S3159" s="87"/>
      <c r="T3159" s="87"/>
      <c r="U3159" s="87"/>
      <c r="V3159" s="86" t="s">
        <v>79</v>
      </c>
      <c r="W3159" s="75"/>
      <c r="X3159" s="102" t="s">
        <v>79</v>
      </c>
      <c r="Y3159" s="63" t="str">
        <f>IFERROR(IF(VLOOKUP(X3159,Listor!$T$6:$U$7,2,FALSE)&lt;O3159,TRUE),"")</f>
        <v/>
      </c>
      <c r="Z3159" s="87"/>
      <c r="AA3159" s="104"/>
    </row>
    <row r="3160" spans="2:27" x14ac:dyDescent="0.25">
      <c r="B3160" s="68" t="s">
        <v>68</v>
      </c>
      <c r="C3160" s="80" t="str">
        <f>IFERROR(VLOOKUP(B3160,Listor!$A$6:$B$62,2,FALSE),"")</f>
        <v/>
      </c>
      <c r="D3160" s="80" t="str">
        <f>IFERROR(VLOOKUP(B3160,Listor!$A$6:$C$62,3,FALSE),"")</f>
        <v/>
      </c>
      <c r="E3160" s="110" t="s">
        <v>79</v>
      </c>
      <c r="F3160" s="66"/>
      <c r="G3160" s="35" t="str">
        <f>IFERROR(VLOOKUP(B3160,Listor!$A$6:$G$62,7,FALSE),"")</f>
        <v/>
      </c>
      <c r="H3160" s="63" t="str">
        <f>IFERROR(VLOOKUP(B3160,Listor!$N$6:$O$47,2,FALSE),"")</f>
        <v/>
      </c>
      <c r="I3160" s="63" t="str">
        <f t="shared" si="148"/>
        <v/>
      </c>
      <c r="J3160" s="96" t="str">
        <f>IFERROR(VLOOKUP(B3160,Listor!$N$6:$P$47,3,FALSE)*I3160,"")</f>
        <v/>
      </c>
      <c r="K3160" s="81"/>
      <c r="L3160" s="88" t="str">
        <f>IFERROR((VLOOKUP(B3160,Listor!$N$6:$P$47,3,FALSE)*Biologiska!K3160)+(VLOOKUP(B3160,Listor!$N$6:$Q$47,4,FALSE)),"")</f>
        <v/>
      </c>
      <c r="M3160" s="63" t="str">
        <f t="shared" si="149"/>
        <v/>
      </c>
      <c r="N3160" s="75"/>
      <c r="O3160" s="84" t="str">
        <f t="shared" si="150"/>
        <v/>
      </c>
      <c r="P3160" s="107"/>
      <c r="Q3160" s="87" t="s">
        <v>79</v>
      </c>
      <c r="R3160" s="87"/>
      <c r="S3160" s="87"/>
      <c r="T3160" s="87"/>
      <c r="U3160" s="87"/>
      <c r="V3160" s="86" t="s">
        <v>79</v>
      </c>
      <c r="W3160" s="75"/>
      <c r="X3160" s="102" t="s">
        <v>79</v>
      </c>
      <c r="Y3160" s="63" t="str">
        <f>IFERROR(IF(VLOOKUP(X3160,Listor!$T$6:$U$7,2,FALSE)&lt;O3160,TRUE),"")</f>
        <v/>
      </c>
      <c r="Z3160" s="87"/>
      <c r="AA3160" s="104"/>
    </row>
    <row r="3161" spans="2:27" x14ac:dyDescent="0.25">
      <c r="B3161" s="68" t="s">
        <v>68</v>
      </c>
      <c r="C3161" s="80" t="str">
        <f>IFERROR(VLOOKUP(B3161,Listor!$A$6:$B$62,2,FALSE),"")</f>
        <v/>
      </c>
      <c r="D3161" s="80" t="str">
        <f>IFERROR(VLOOKUP(B3161,Listor!$A$6:$C$62,3,FALSE),"")</f>
        <v/>
      </c>
      <c r="E3161" s="110" t="s">
        <v>79</v>
      </c>
      <c r="F3161" s="66"/>
      <c r="G3161" s="35" t="str">
        <f>IFERROR(VLOOKUP(B3161,Listor!$A$6:$G$62,7,FALSE),"")</f>
        <v/>
      </c>
      <c r="H3161" s="63" t="str">
        <f>IFERROR(VLOOKUP(B3161,Listor!$N$6:$O$47,2,FALSE),"")</f>
        <v/>
      </c>
      <c r="I3161" s="63" t="str">
        <f t="shared" si="148"/>
        <v/>
      </c>
      <c r="J3161" s="96" t="str">
        <f>IFERROR(VLOOKUP(B3161,Listor!$N$6:$P$47,3,FALSE)*I3161,"")</f>
        <v/>
      </c>
      <c r="K3161" s="81"/>
      <c r="L3161" s="88" t="str">
        <f>IFERROR((VLOOKUP(B3161,Listor!$N$6:$P$47,3,FALSE)*Biologiska!K3161)+(VLOOKUP(B3161,Listor!$N$6:$Q$47,4,FALSE)),"")</f>
        <v/>
      </c>
      <c r="M3161" s="63" t="str">
        <f t="shared" si="149"/>
        <v/>
      </c>
      <c r="N3161" s="75"/>
      <c r="O3161" s="84" t="str">
        <f t="shared" si="150"/>
        <v/>
      </c>
      <c r="P3161" s="107"/>
      <c r="Q3161" s="87" t="s">
        <v>79</v>
      </c>
      <c r="R3161" s="87"/>
      <c r="S3161" s="87"/>
      <c r="T3161" s="87"/>
      <c r="U3161" s="87"/>
      <c r="V3161" s="86" t="s">
        <v>79</v>
      </c>
      <c r="W3161" s="75"/>
      <c r="X3161" s="102" t="s">
        <v>79</v>
      </c>
      <c r="Y3161" s="63" t="str">
        <f>IFERROR(IF(VLOOKUP(X3161,Listor!$T$6:$U$7,2,FALSE)&lt;O3161,TRUE),"")</f>
        <v/>
      </c>
      <c r="Z3161" s="87"/>
      <c r="AA3161" s="104"/>
    </row>
    <row r="3162" spans="2:27" x14ac:dyDescent="0.25">
      <c r="B3162" s="68" t="s">
        <v>68</v>
      </c>
      <c r="C3162" s="80" t="str">
        <f>IFERROR(VLOOKUP(B3162,Listor!$A$6:$B$62,2,FALSE),"")</f>
        <v/>
      </c>
      <c r="D3162" s="80" t="str">
        <f>IFERROR(VLOOKUP(B3162,Listor!$A$6:$C$62,3,FALSE),"")</f>
        <v/>
      </c>
      <c r="E3162" s="110" t="s">
        <v>79</v>
      </c>
      <c r="F3162" s="66"/>
      <c r="G3162" s="35" t="str">
        <f>IFERROR(VLOOKUP(B3162,Listor!$A$6:$G$62,7,FALSE),"")</f>
        <v/>
      </c>
      <c r="H3162" s="63" t="str">
        <f>IFERROR(VLOOKUP(B3162,Listor!$N$6:$O$47,2,FALSE),"")</f>
        <v/>
      </c>
      <c r="I3162" s="63" t="str">
        <f t="shared" si="148"/>
        <v/>
      </c>
      <c r="J3162" s="96" t="str">
        <f>IFERROR(VLOOKUP(B3162,Listor!$N$6:$P$47,3,FALSE)*I3162,"")</f>
        <v/>
      </c>
      <c r="K3162" s="81"/>
      <c r="L3162" s="88" t="str">
        <f>IFERROR((VLOOKUP(B3162,Listor!$N$6:$P$47,3,FALSE)*Biologiska!K3162)+(VLOOKUP(B3162,Listor!$N$6:$Q$47,4,FALSE)),"")</f>
        <v/>
      </c>
      <c r="M3162" s="63" t="str">
        <f t="shared" si="149"/>
        <v/>
      </c>
      <c r="N3162" s="75"/>
      <c r="O3162" s="84" t="str">
        <f t="shared" si="150"/>
        <v/>
      </c>
      <c r="P3162" s="107"/>
      <c r="Q3162" s="87" t="s">
        <v>79</v>
      </c>
      <c r="R3162" s="87"/>
      <c r="S3162" s="87"/>
      <c r="T3162" s="87"/>
      <c r="U3162" s="87"/>
      <c r="V3162" s="86" t="s">
        <v>79</v>
      </c>
      <c r="W3162" s="75"/>
      <c r="X3162" s="102" t="s">
        <v>79</v>
      </c>
      <c r="Y3162" s="63" t="str">
        <f>IFERROR(IF(VLOOKUP(X3162,Listor!$T$6:$U$7,2,FALSE)&lt;O3162,TRUE),"")</f>
        <v/>
      </c>
      <c r="Z3162" s="87"/>
      <c r="AA3162" s="104"/>
    </row>
    <row r="3163" spans="2:27" x14ac:dyDescent="0.25">
      <c r="B3163" s="68" t="s">
        <v>68</v>
      </c>
      <c r="C3163" s="80" t="str">
        <f>IFERROR(VLOOKUP(B3163,Listor!$A$6:$B$62,2,FALSE),"")</f>
        <v/>
      </c>
      <c r="D3163" s="80" t="str">
        <f>IFERROR(VLOOKUP(B3163,Listor!$A$6:$C$62,3,FALSE),"")</f>
        <v/>
      </c>
      <c r="E3163" s="110" t="s">
        <v>79</v>
      </c>
      <c r="F3163" s="66"/>
      <c r="G3163" s="35" t="str">
        <f>IFERROR(VLOOKUP(B3163,Listor!$A$6:$G$62,7,FALSE),"")</f>
        <v/>
      </c>
      <c r="H3163" s="63" t="str">
        <f>IFERROR(VLOOKUP(B3163,Listor!$N$6:$O$47,2,FALSE),"")</f>
        <v/>
      </c>
      <c r="I3163" s="63" t="str">
        <f t="shared" si="148"/>
        <v/>
      </c>
      <c r="J3163" s="96" t="str">
        <f>IFERROR(VLOOKUP(B3163,Listor!$N$6:$P$47,3,FALSE)*I3163,"")</f>
        <v/>
      </c>
      <c r="K3163" s="81"/>
      <c r="L3163" s="88" t="str">
        <f>IFERROR((VLOOKUP(B3163,Listor!$N$6:$P$47,3,FALSE)*Biologiska!K3163)+(VLOOKUP(B3163,Listor!$N$6:$Q$47,4,FALSE)),"")</f>
        <v/>
      </c>
      <c r="M3163" s="63" t="str">
        <f t="shared" si="149"/>
        <v/>
      </c>
      <c r="N3163" s="75"/>
      <c r="O3163" s="84" t="str">
        <f t="shared" si="150"/>
        <v/>
      </c>
      <c r="P3163" s="107"/>
      <c r="Q3163" s="87" t="s">
        <v>79</v>
      </c>
      <c r="R3163" s="87"/>
      <c r="S3163" s="87"/>
      <c r="T3163" s="87"/>
      <c r="U3163" s="87"/>
      <c r="V3163" s="86" t="s">
        <v>79</v>
      </c>
      <c r="W3163" s="75"/>
      <c r="X3163" s="102" t="s">
        <v>79</v>
      </c>
      <c r="Y3163" s="63" t="str">
        <f>IFERROR(IF(VLOOKUP(X3163,Listor!$T$6:$U$7,2,FALSE)&lt;O3163,TRUE),"")</f>
        <v/>
      </c>
      <c r="Z3163" s="87"/>
      <c r="AA3163" s="104"/>
    </row>
    <row r="3164" spans="2:27" x14ac:dyDescent="0.25">
      <c r="B3164" s="68" t="s">
        <v>68</v>
      </c>
      <c r="C3164" s="80" t="str">
        <f>IFERROR(VLOOKUP(B3164,Listor!$A$6:$B$62,2,FALSE),"")</f>
        <v/>
      </c>
      <c r="D3164" s="80" t="str">
        <f>IFERROR(VLOOKUP(B3164,Listor!$A$6:$C$62,3,FALSE),"")</f>
        <v/>
      </c>
      <c r="E3164" s="110" t="s">
        <v>79</v>
      </c>
      <c r="F3164" s="66"/>
      <c r="G3164" s="35" t="str">
        <f>IFERROR(VLOOKUP(B3164,Listor!$A$6:$G$62,7,FALSE),"")</f>
        <v/>
      </c>
      <c r="H3164" s="63" t="str">
        <f>IFERROR(VLOOKUP(B3164,Listor!$N$6:$O$47,2,FALSE),"")</f>
        <v/>
      </c>
      <c r="I3164" s="63" t="str">
        <f t="shared" si="148"/>
        <v/>
      </c>
      <c r="J3164" s="96" t="str">
        <f>IFERROR(VLOOKUP(B3164,Listor!$N$6:$P$47,3,FALSE)*I3164,"")</f>
        <v/>
      </c>
      <c r="K3164" s="81"/>
      <c r="L3164" s="88" t="str">
        <f>IFERROR((VLOOKUP(B3164,Listor!$N$6:$P$47,3,FALSE)*Biologiska!K3164)+(VLOOKUP(B3164,Listor!$N$6:$Q$47,4,FALSE)),"")</f>
        <v/>
      </c>
      <c r="M3164" s="63" t="str">
        <f t="shared" si="149"/>
        <v/>
      </c>
      <c r="N3164" s="75"/>
      <c r="O3164" s="84" t="str">
        <f t="shared" si="150"/>
        <v/>
      </c>
      <c r="P3164" s="107"/>
      <c r="Q3164" s="87" t="s">
        <v>79</v>
      </c>
      <c r="R3164" s="87"/>
      <c r="S3164" s="87"/>
      <c r="T3164" s="87"/>
      <c r="U3164" s="87"/>
      <c r="V3164" s="86" t="s">
        <v>79</v>
      </c>
      <c r="W3164" s="75"/>
      <c r="X3164" s="102" t="s">
        <v>79</v>
      </c>
      <c r="Y3164" s="63" t="str">
        <f>IFERROR(IF(VLOOKUP(X3164,Listor!$T$6:$U$7,2,FALSE)&lt;O3164,TRUE),"")</f>
        <v/>
      </c>
      <c r="Z3164" s="87"/>
      <c r="AA3164" s="104"/>
    </row>
    <row r="3165" spans="2:27" x14ac:dyDescent="0.25">
      <c r="B3165" s="68" t="s">
        <v>68</v>
      </c>
      <c r="C3165" s="80" t="str">
        <f>IFERROR(VLOOKUP(B3165,Listor!$A$6:$B$62,2,FALSE),"")</f>
        <v/>
      </c>
      <c r="D3165" s="80" t="str">
        <f>IFERROR(VLOOKUP(B3165,Listor!$A$6:$C$62,3,FALSE),"")</f>
        <v/>
      </c>
      <c r="E3165" s="110" t="s">
        <v>79</v>
      </c>
      <c r="F3165" s="66"/>
      <c r="G3165" s="35" t="str">
        <f>IFERROR(VLOOKUP(B3165,Listor!$A$6:$G$62,7,FALSE),"")</f>
        <v/>
      </c>
      <c r="H3165" s="63" t="str">
        <f>IFERROR(VLOOKUP(B3165,Listor!$N$6:$O$47,2,FALSE),"")</f>
        <v/>
      </c>
      <c r="I3165" s="63" t="str">
        <f t="shared" si="148"/>
        <v/>
      </c>
      <c r="J3165" s="96" t="str">
        <f>IFERROR(VLOOKUP(B3165,Listor!$N$6:$P$47,3,FALSE)*I3165,"")</f>
        <v/>
      </c>
      <c r="K3165" s="81"/>
      <c r="L3165" s="88" t="str">
        <f>IFERROR((VLOOKUP(B3165,Listor!$N$6:$P$47,3,FALSE)*Biologiska!K3165)+(VLOOKUP(B3165,Listor!$N$6:$Q$47,4,FALSE)),"")</f>
        <v/>
      </c>
      <c r="M3165" s="63" t="str">
        <f t="shared" si="149"/>
        <v/>
      </c>
      <c r="N3165" s="75"/>
      <c r="O3165" s="84" t="str">
        <f t="shared" si="150"/>
        <v/>
      </c>
      <c r="P3165" s="107"/>
      <c r="Q3165" s="87" t="s">
        <v>79</v>
      </c>
      <c r="R3165" s="87"/>
      <c r="S3165" s="87"/>
      <c r="T3165" s="87"/>
      <c r="U3165" s="87"/>
      <c r="V3165" s="86" t="s">
        <v>79</v>
      </c>
      <c r="W3165" s="75"/>
      <c r="X3165" s="102" t="s">
        <v>79</v>
      </c>
      <c r="Y3165" s="63" t="str">
        <f>IFERROR(IF(VLOOKUP(X3165,Listor!$T$6:$U$7,2,FALSE)&lt;O3165,TRUE),"")</f>
        <v/>
      </c>
      <c r="Z3165" s="87"/>
      <c r="AA3165" s="104"/>
    </row>
    <row r="3166" spans="2:27" x14ac:dyDescent="0.25">
      <c r="B3166" s="68" t="s">
        <v>68</v>
      </c>
      <c r="C3166" s="80" t="str">
        <f>IFERROR(VLOOKUP(B3166,Listor!$A$6:$B$62,2,FALSE),"")</f>
        <v/>
      </c>
      <c r="D3166" s="80" t="str">
        <f>IFERROR(VLOOKUP(B3166,Listor!$A$6:$C$62,3,FALSE),"")</f>
        <v/>
      </c>
      <c r="E3166" s="110" t="s">
        <v>79</v>
      </c>
      <c r="F3166" s="66"/>
      <c r="G3166" s="35" t="str">
        <f>IFERROR(VLOOKUP(B3166,Listor!$A$6:$G$62,7,FALSE),"")</f>
        <v/>
      </c>
      <c r="H3166" s="63" t="str">
        <f>IFERROR(VLOOKUP(B3166,Listor!$N$6:$O$47,2,FALSE),"")</f>
        <v/>
      </c>
      <c r="I3166" s="63" t="str">
        <f t="shared" si="148"/>
        <v/>
      </c>
      <c r="J3166" s="96" t="str">
        <f>IFERROR(VLOOKUP(B3166,Listor!$N$6:$P$47,3,FALSE)*I3166,"")</f>
        <v/>
      </c>
      <c r="K3166" s="81"/>
      <c r="L3166" s="88" t="str">
        <f>IFERROR((VLOOKUP(B3166,Listor!$N$6:$P$47,3,FALSE)*Biologiska!K3166)+(VLOOKUP(B3166,Listor!$N$6:$Q$47,4,FALSE)),"")</f>
        <v/>
      </c>
      <c r="M3166" s="63" t="str">
        <f t="shared" si="149"/>
        <v/>
      </c>
      <c r="N3166" s="75"/>
      <c r="O3166" s="84" t="str">
        <f t="shared" si="150"/>
        <v/>
      </c>
      <c r="P3166" s="107"/>
      <c r="Q3166" s="87" t="s">
        <v>79</v>
      </c>
      <c r="R3166" s="87"/>
      <c r="S3166" s="87"/>
      <c r="T3166" s="87"/>
      <c r="U3166" s="87"/>
      <c r="V3166" s="86" t="s">
        <v>79</v>
      </c>
      <c r="W3166" s="75"/>
      <c r="X3166" s="102" t="s">
        <v>79</v>
      </c>
      <c r="Y3166" s="63" t="str">
        <f>IFERROR(IF(VLOOKUP(X3166,Listor!$T$6:$U$7,2,FALSE)&lt;O3166,TRUE),"")</f>
        <v/>
      </c>
      <c r="Z3166" s="87"/>
      <c r="AA3166" s="104"/>
    </row>
    <row r="3167" spans="2:27" x14ac:dyDescent="0.25">
      <c r="B3167" s="68" t="s">
        <v>68</v>
      </c>
      <c r="C3167" s="80" t="str">
        <f>IFERROR(VLOOKUP(B3167,Listor!$A$6:$B$62,2,FALSE),"")</f>
        <v/>
      </c>
      <c r="D3167" s="80" t="str">
        <f>IFERROR(VLOOKUP(B3167,Listor!$A$6:$C$62,3,FALSE),"")</f>
        <v/>
      </c>
      <c r="E3167" s="110" t="s">
        <v>79</v>
      </c>
      <c r="F3167" s="66"/>
      <c r="G3167" s="35" t="str">
        <f>IFERROR(VLOOKUP(B3167,Listor!$A$6:$G$62,7,FALSE),"")</f>
        <v/>
      </c>
      <c r="H3167" s="63" t="str">
        <f>IFERROR(VLOOKUP(B3167,Listor!$N$6:$O$47,2,FALSE),"")</f>
        <v/>
      </c>
      <c r="I3167" s="63" t="str">
        <f t="shared" si="148"/>
        <v/>
      </c>
      <c r="J3167" s="96" t="str">
        <f>IFERROR(VLOOKUP(B3167,Listor!$N$6:$P$47,3,FALSE)*I3167,"")</f>
        <v/>
      </c>
      <c r="K3167" s="81"/>
      <c r="L3167" s="88" t="str">
        <f>IFERROR((VLOOKUP(B3167,Listor!$N$6:$P$47,3,FALSE)*Biologiska!K3167)+(VLOOKUP(B3167,Listor!$N$6:$Q$47,4,FALSE)),"")</f>
        <v/>
      </c>
      <c r="M3167" s="63" t="str">
        <f t="shared" si="149"/>
        <v/>
      </c>
      <c r="N3167" s="75"/>
      <c r="O3167" s="84" t="str">
        <f t="shared" si="150"/>
        <v/>
      </c>
      <c r="P3167" s="107"/>
      <c r="Q3167" s="87" t="s">
        <v>79</v>
      </c>
      <c r="R3167" s="87"/>
      <c r="S3167" s="87"/>
      <c r="T3167" s="87"/>
      <c r="U3167" s="87"/>
      <c r="V3167" s="86" t="s">
        <v>79</v>
      </c>
      <c r="W3167" s="75"/>
      <c r="X3167" s="102" t="s">
        <v>79</v>
      </c>
      <c r="Y3167" s="63" t="str">
        <f>IFERROR(IF(VLOOKUP(X3167,Listor!$T$6:$U$7,2,FALSE)&lt;O3167,TRUE),"")</f>
        <v/>
      </c>
      <c r="Z3167" s="87"/>
      <c r="AA3167" s="104"/>
    </row>
    <row r="3168" spans="2:27" x14ac:dyDescent="0.25">
      <c r="B3168" s="68" t="s">
        <v>68</v>
      </c>
      <c r="C3168" s="80" t="str">
        <f>IFERROR(VLOOKUP(B3168,Listor!$A$6:$B$62,2,FALSE),"")</f>
        <v/>
      </c>
      <c r="D3168" s="80" t="str">
        <f>IFERROR(VLOOKUP(B3168,Listor!$A$6:$C$62,3,FALSE),"")</f>
        <v/>
      </c>
      <c r="E3168" s="110" t="s">
        <v>79</v>
      </c>
      <c r="F3168" s="66"/>
      <c r="G3168" s="35" t="str">
        <f>IFERROR(VLOOKUP(B3168,Listor!$A$6:$G$62,7,FALSE),"")</f>
        <v/>
      </c>
      <c r="H3168" s="63" t="str">
        <f>IFERROR(VLOOKUP(B3168,Listor!$N$6:$O$47,2,FALSE),"")</f>
        <v/>
      </c>
      <c r="I3168" s="63" t="str">
        <f t="shared" si="148"/>
        <v/>
      </c>
      <c r="J3168" s="96" t="str">
        <f>IFERROR(VLOOKUP(B3168,Listor!$N$6:$P$47,3,FALSE)*I3168,"")</f>
        <v/>
      </c>
      <c r="K3168" s="81"/>
      <c r="L3168" s="88" t="str">
        <f>IFERROR((VLOOKUP(B3168,Listor!$N$6:$P$47,3,FALSE)*Biologiska!K3168)+(VLOOKUP(B3168,Listor!$N$6:$Q$47,4,FALSE)),"")</f>
        <v/>
      </c>
      <c r="M3168" s="63" t="str">
        <f t="shared" si="149"/>
        <v/>
      </c>
      <c r="N3168" s="75"/>
      <c r="O3168" s="84" t="str">
        <f t="shared" si="150"/>
        <v/>
      </c>
      <c r="P3168" s="107"/>
      <c r="Q3168" s="87" t="s">
        <v>79</v>
      </c>
      <c r="R3168" s="87"/>
      <c r="S3168" s="87"/>
      <c r="T3168" s="87"/>
      <c r="U3168" s="87"/>
      <c r="V3168" s="86" t="s">
        <v>79</v>
      </c>
      <c r="W3168" s="75"/>
      <c r="X3168" s="102" t="s">
        <v>79</v>
      </c>
      <c r="Y3168" s="63" t="str">
        <f>IFERROR(IF(VLOOKUP(X3168,Listor!$T$6:$U$7,2,FALSE)&lt;O3168,TRUE),"")</f>
        <v/>
      </c>
      <c r="Z3168" s="87"/>
      <c r="AA3168" s="104"/>
    </row>
    <row r="3169" spans="2:27" x14ac:dyDescent="0.25">
      <c r="B3169" s="68" t="s">
        <v>68</v>
      </c>
      <c r="C3169" s="80" t="str">
        <f>IFERROR(VLOOKUP(B3169,Listor!$A$6:$B$62,2,FALSE),"")</f>
        <v/>
      </c>
      <c r="D3169" s="80" t="str">
        <f>IFERROR(VLOOKUP(B3169,Listor!$A$6:$C$62,3,FALSE),"")</f>
        <v/>
      </c>
      <c r="E3169" s="110" t="s">
        <v>79</v>
      </c>
      <c r="F3169" s="66"/>
      <c r="G3169" s="35" t="str">
        <f>IFERROR(VLOOKUP(B3169,Listor!$A$6:$G$62,7,FALSE),"")</f>
        <v/>
      </c>
      <c r="H3169" s="63" t="str">
        <f>IFERROR(VLOOKUP(B3169,Listor!$N$6:$O$47,2,FALSE),"")</f>
        <v/>
      </c>
      <c r="I3169" s="63" t="str">
        <f t="shared" si="148"/>
        <v/>
      </c>
      <c r="J3169" s="96" t="str">
        <f>IFERROR(VLOOKUP(B3169,Listor!$N$6:$P$47,3,FALSE)*I3169,"")</f>
        <v/>
      </c>
      <c r="K3169" s="81"/>
      <c r="L3169" s="88" t="str">
        <f>IFERROR((VLOOKUP(B3169,Listor!$N$6:$P$47,3,FALSE)*Biologiska!K3169)+(VLOOKUP(B3169,Listor!$N$6:$Q$47,4,FALSE)),"")</f>
        <v/>
      </c>
      <c r="M3169" s="63" t="str">
        <f t="shared" si="149"/>
        <v/>
      </c>
      <c r="N3169" s="75"/>
      <c r="O3169" s="84" t="str">
        <f t="shared" si="150"/>
        <v/>
      </c>
      <c r="P3169" s="107"/>
      <c r="Q3169" s="87" t="s">
        <v>79</v>
      </c>
      <c r="R3169" s="87"/>
      <c r="S3169" s="87"/>
      <c r="T3169" s="87"/>
      <c r="U3169" s="87"/>
      <c r="V3169" s="86" t="s">
        <v>79</v>
      </c>
      <c r="W3169" s="75"/>
      <c r="X3169" s="102" t="s">
        <v>79</v>
      </c>
      <c r="Y3169" s="63" t="str">
        <f>IFERROR(IF(VLOOKUP(X3169,Listor!$T$6:$U$7,2,FALSE)&lt;O3169,TRUE),"")</f>
        <v/>
      </c>
      <c r="Z3169" s="87"/>
      <c r="AA3169" s="104"/>
    </row>
    <row r="3170" spans="2:27" x14ac:dyDescent="0.25">
      <c r="B3170" s="68" t="s">
        <v>68</v>
      </c>
      <c r="C3170" s="80" t="str">
        <f>IFERROR(VLOOKUP(B3170,Listor!$A$6:$B$62,2,FALSE),"")</f>
        <v/>
      </c>
      <c r="D3170" s="80" t="str">
        <f>IFERROR(VLOOKUP(B3170,Listor!$A$6:$C$62,3,FALSE),"")</f>
        <v/>
      </c>
      <c r="E3170" s="110" t="s">
        <v>79</v>
      </c>
      <c r="F3170" s="66"/>
      <c r="G3170" s="35" t="str">
        <f>IFERROR(VLOOKUP(B3170,Listor!$A$6:$G$62,7,FALSE),"")</f>
        <v/>
      </c>
      <c r="H3170" s="63" t="str">
        <f>IFERROR(VLOOKUP(B3170,Listor!$N$6:$O$47,2,FALSE),"")</f>
        <v/>
      </c>
      <c r="I3170" s="63" t="str">
        <f t="shared" si="148"/>
        <v/>
      </c>
      <c r="J3170" s="96" t="str">
        <f>IFERROR(VLOOKUP(B3170,Listor!$N$6:$P$47,3,FALSE)*I3170,"")</f>
        <v/>
      </c>
      <c r="K3170" s="81"/>
      <c r="L3170" s="88" t="str">
        <f>IFERROR((VLOOKUP(B3170,Listor!$N$6:$P$47,3,FALSE)*Biologiska!K3170)+(VLOOKUP(B3170,Listor!$N$6:$Q$47,4,FALSE)),"")</f>
        <v/>
      </c>
      <c r="M3170" s="63" t="str">
        <f t="shared" si="149"/>
        <v/>
      </c>
      <c r="N3170" s="75"/>
      <c r="O3170" s="84" t="str">
        <f t="shared" si="150"/>
        <v/>
      </c>
      <c r="P3170" s="107"/>
      <c r="Q3170" s="87" t="s">
        <v>79</v>
      </c>
      <c r="R3170" s="87"/>
      <c r="S3170" s="87"/>
      <c r="T3170" s="87"/>
      <c r="U3170" s="87"/>
      <c r="V3170" s="86" t="s">
        <v>79</v>
      </c>
      <c r="W3170" s="75"/>
      <c r="X3170" s="102" t="s">
        <v>79</v>
      </c>
      <c r="Y3170" s="63" t="str">
        <f>IFERROR(IF(VLOOKUP(X3170,Listor!$T$6:$U$7,2,FALSE)&lt;O3170,TRUE),"")</f>
        <v/>
      </c>
      <c r="Z3170" s="87"/>
      <c r="AA3170" s="104"/>
    </row>
    <row r="3171" spans="2:27" x14ac:dyDescent="0.25">
      <c r="B3171" s="68" t="s">
        <v>68</v>
      </c>
      <c r="C3171" s="80" t="str">
        <f>IFERROR(VLOOKUP(B3171,Listor!$A$6:$B$62,2,FALSE),"")</f>
        <v/>
      </c>
      <c r="D3171" s="80" t="str">
        <f>IFERROR(VLOOKUP(B3171,Listor!$A$6:$C$62,3,FALSE),"")</f>
        <v/>
      </c>
      <c r="E3171" s="110" t="s">
        <v>79</v>
      </c>
      <c r="F3171" s="66"/>
      <c r="G3171" s="35" t="str">
        <f>IFERROR(VLOOKUP(B3171,Listor!$A$6:$G$62,7,FALSE),"")</f>
        <v/>
      </c>
      <c r="H3171" s="63" t="str">
        <f>IFERROR(VLOOKUP(B3171,Listor!$N$6:$O$47,2,FALSE),"")</f>
        <v/>
      </c>
      <c r="I3171" s="63" t="str">
        <f t="shared" si="148"/>
        <v/>
      </c>
      <c r="J3171" s="96" t="str">
        <f>IFERROR(VLOOKUP(B3171,Listor!$N$6:$P$47,3,FALSE)*I3171,"")</f>
        <v/>
      </c>
      <c r="K3171" s="81"/>
      <c r="L3171" s="88" t="str">
        <f>IFERROR((VLOOKUP(B3171,Listor!$N$6:$P$47,3,FALSE)*Biologiska!K3171)+(VLOOKUP(B3171,Listor!$N$6:$Q$47,4,FALSE)),"")</f>
        <v/>
      </c>
      <c r="M3171" s="63" t="str">
        <f t="shared" si="149"/>
        <v/>
      </c>
      <c r="N3171" s="75"/>
      <c r="O3171" s="84" t="str">
        <f t="shared" si="150"/>
        <v/>
      </c>
      <c r="P3171" s="107"/>
      <c r="Q3171" s="87" t="s">
        <v>79</v>
      </c>
      <c r="R3171" s="87"/>
      <c r="S3171" s="87"/>
      <c r="T3171" s="87"/>
      <c r="U3171" s="87"/>
      <c r="V3171" s="86" t="s">
        <v>79</v>
      </c>
      <c r="W3171" s="75"/>
      <c r="X3171" s="102" t="s">
        <v>79</v>
      </c>
      <c r="Y3171" s="63" t="str">
        <f>IFERROR(IF(VLOOKUP(X3171,Listor!$T$6:$U$7,2,FALSE)&lt;O3171,TRUE),"")</f>
        <v/>
      </c>
      <c r="Z3171" s="87"/>
      <c r="AA3171" s="104"/>
    </row>
    <row r="3172" spans="2:27" x14ac:dyDescent="0.25">
      <c r="B3172" s="68" t="s">
        <v>68</v>
      </c>
      <c r="C3172" s="80" t="str">
        <f>IFERROR(VLOOKUP(B3172,Listor!$A$6:$B$62,2,FALSE),"")</f>
        <v/>
      </c>
      <c r="D3172" s="80" t="str">
        <f>IFERROR(VLOOKUP(B3172,Listor!$A$6:$C$62,3,FALSE),"")</f>
        <v/>
      </c>
      <c r="E3172" s="110" t="s">
        <v>79</v>
      </c>
      <c r="F3172" s="66"/>
      <c r="G3172" s="35" t="str">
        <f>IFERROR(VLOOKUP(B3172,Listor!$A$6:$G$62,7,FALSE),"")</f>
        <v/>
      </c>
      <c r="H3172" s="63" t="str">
        <f>IFERROR(VLOOKUP(B3172,Listor!$N$6:$O$47,2,FALSE),"")</f>
        <v/>
      </c>
      <c r="I3172" s="63" t="str">
        <f t="shared" si="148"/>
        <v/>
      </c>
      <c r="J3172" s="96" t="str">
        <f>IFERROR(VLOOKUP(B3172,Listor!$N$6:$P$47,3,FALSE)*I3172,"")</f>
        <v/>
      </c>
      <c r="K3172" s="81"/>
      <c r="L3172" s="88" t="str">
        <f>IFERROR((VLOOKUP(B3172,Listor!$N$6:$P$47,3,FALSE)*Biologiska!K3172)+(VLOOKUP(B3172,Listor!$N$6:$Q$47,4,FALSE)),"")</f>
        <v/>
      </c>
      <c r="M3172" s="63" t="str">
        <f t="shared" si="149"/>
        <v/>
      </c>
      <c r="N3172" s="75"/>
      <c r="O3172" s="84" t="str">
        <f t="shared" si="150"/>
        <v/>
      </c>
      <c r="P3172" s="107"/>
      <c r="Q3172" s="87" t="s">
        <v>79</v>
      </c>
      <c r="R3172" s="87"/>
      <c r="S3172" s="87"/>
      <c r="T3172" s="87"/>
      <c r="U3172" s="87"/>
      <c r="V3172" s="86" t="s">
        <v>79</v>
      </c>
      <c r="W3172" s="75"/>
      <c r="X3172" s="102" t="s">
        <v>79</v>
      </c>
      <c r="Y3172" s="63" t="str">
        <f>IFERROR(IF(VLOOKUP(X3172,Listor!$T$6:$U$7,2,FALSE)&lt;O3172,TRUE),"")</f>
        <v/>
      </c>
      <c r="Z3172" s="87"/>
      <c r="AA3172" s="104"/>
    </row>
    <row r="3173" spans="2:27" x14ac:dyDescent="0.25">
      <c r="B3173" s="68" t="s">
        <v>68</v>
      </c>
      <c r="C3173" s="80" t="str">
        <f>IFERROR(VLOOKUP(B3173,Listor!$A$6:$B$62,2,FALSE),"")</f>
        <v/>
      </c>
      <c r="D3173" s="80" t="str">
        <f>IFERROR(VLOOKUP(B3173,Listor!$A$6:$C$62,3,FALSE),"")</f>
        <v/>
      </c>
      <c r="E3173" s="110" t="s">
        <v>79</v>
      </c>
      <c r="F3173" s="66"/>
      <c r="G3173" s="35" t="str">
        <f>IFERROR(VLOOKUP(B3173,Listor!$A$6:$G$62,7,FALSE),"")</f>
        <v/>
      </c>
      <c r="H3173" s="63" t="str">
        <f>IFERROR(VLOOKUP(B3173,Listor!$N$6:$O$47,2,FALSE),"")</f>
        <v/>
      </c>
      <c r="I3173" s="63" t="str">
        <f t="shared" si="148"/>
        <v/>
      </c>
      <c r="J3173" s="96" t="str">
        <f>IFERROR(VLOOKUP(B3173,Listor!$N$6:$P$47,3,FALSE)*I3173,"")</f>
        <v/>
      </c>
      <c r="K3173" s="81"/>
      <c r="L3173" s="88" t="str">
        <f>IFERROR((VLOOKUP(B3173,Listor!$N$6:$P$47,3,FALSE)*Biologiska!K3173)+(VLOOKUP(B3173,Listor!$N$6:$Q$47,4,FALSE)),"")</f>
        <v/>
      </c>
      <c r="M3173" s="63" t="str">
        <f t="shared" si="149"/>
        <v/>
      </c>
      <c r="N3173" s="75"/>
      <c r="O3173" s="84" t="str">
        <f t="shared" si="150"/>
        <v/>
      </c>
      <c r="P3173" s="107"/>
      <c r="Q3173" s="87" t="s">
        <v>79</v>
      </c>
      <c r="R3173" s="87"/>
      <c r="S3173" s="87"/>
      <c r="T3173" s="87"/>
      <c r="U3173" s="87"/>
      <c r="V3173" s="86" t="s">
        <v>79</v>
      </c>
      <c r="W3173" s="75"/>
      <c r="X3173" s="102" t="s">
        <v>79</v>
      </c>
      <c r="Y3173" s="63" t="str">
        <f>IFERROR(IF(VLOOKUP(X3173,Listor!$T$6:$U$7,2,FALSE)&lt;O3173,TRUE),"")</f>
        <v/>
      </c>
      <c r="Z3173" s="87"/>
      <c r="AA3173" s="104"/>
    </row>
    <row r="3174" spans="2:27" x14ac:dyDescent="0.25">
      <c r="B3174" s="68" t="s">
        <v>68</v>
      </c>
      <c r="C3174" s="80" t="str">
        <f>IFERROR(VLOOKUP(B3174,Listor!$A$6:$B$62,2,FALSE),"")</f>
        <v/>
      </c>
      <c r="D3174" s="80" t="str">
        <f>IFERROR(VLOOKUP(B3174,Listor!$A$6:$C$62,3,FALSE),"")</f>
        <v/>
      </c>
      <c r="E3174" s="110" t="s">
        <v>79</v>
      </c>
      <c r="F3174" s="66"/>
      <c r="G3174" s="35" t="str">
        <f>IFERROR(VLOOKUP(B3174,Listor!$A$6:$G$62,7,FALSE),"")</f>
        <v/>
      </c>
      <c r="H3174" s="63" t="str">
        <f>IFERROR(VLOOKUP(B3174,Listor!$N$6:$O$47,2,FALSE),"")</f>
        <v/>
      </c>
      <c r="I3174" s="63" t="str">
        <f t="shared" si="148"/>
        <v/>
      </c>
      <c r="J3174" s="96" t="str">
        <f>IFERROR(VLOOKUP(B3174,Listor!$N$6:$P$47,3,FALSE)*I3174,"")</f>
        <v/>
      </c>
      <c r="K3174" s="81"/>
      <c r="L3174" s="88" t="str">
        <f>IFERROR((VLOOKUP(B3174,Listor!$N$6:$P$47,3,FALSE)*Biologiska!K3174)+(VLOOKUP(B3174,Listor!$N$6:$Q$47,4,FALSE)),"")</f>
        <v/>
      </c>
      <c r="M3174" s="63" t="str">
        <f t="shared" si="149"/>
        <v/>
      </c>
      <c r="N3174" s="75"/>
      <c r="O3174" s="84" t="str">
        <f t="shared" si="150"/>
        <v/>
      </c>
      <c r="P3174" s="107"/>
      <c r="Q3174" s="87" t="s">
        <v>79</v>
      </c>
      <c r="R3174" s="87"/>
      <c r="S3174" s="87"/>
      <c r="T3174" s="87"/>
      <c r="U3174" s="87"/>
      <c r="V3174" s="86" t="s">
        <v>79</v>
      </c>
      <c r="W3174" s="75"/>
      <c r="X3174" s="102" t="s">
        <v>79</v>
      </c>
      <c r="Y3174" s="63" t="str">
        <f>IFERROR(IF(VLOOKUP(X3174,Listor!$T$6:$U$7,2,FALSE)&lt;O3174,TRUE),"")</f>
        <v/>
      </c>
      <c r="Z3174" s="87"/>
      <c r="AA3174" s="104"/>
    </row>
    <row r="3175" spans="2:27" x14ac:dyDescent="0.25">
      <c r="B3175" s="68" t="s">
        <v>68</v>
      </c>
      <c r="C3175" s="80" t="str">
        <f>IFERROR(VLOOKUP(B3175,Listor!$A$6:$B$62,2,FALSE),"")</f>
        <v/>
      </c>
      <c r="D3175" s="80" t="str">
        <f>IFERROR(VLOOKUP(B3175,Listor!$A$6:$C$62,3,FALSE),"")</f>
        <v/>
      </c>
      <c r="E3175" s="110" t="s">
        <v>79</v>
      </c>
      <c r="F3175" s="66"/>
      <c r="G3175" s="35" t="str">
        <f>IFERROR(VLOOKUP(B3175,Listor!$A$6:$G$62,7,FALSE),"")</f>
        <v/>
      </c>
      <c r="H3175" s="63" t="str">
        <f>IFERROR(VLOOKUP(B3175,Listor!$N$6:$O$47,2,FALSE),"")</f>
        <v/>
      </c>
      <c r="I3175" s="63" t="str">
        <f t="shared" si="148"/>
        <v/>
      </c>
      <c r="J3175" s="96" t="str">
        <f>IFERROR(VLOOKUP(B3175,Listor!$N$6:$P$47,3,FALSE)*I3175,"")</f>
        <v/>
      </c>
      <c r="K3175" s="81"/>
      <c r="L3175" s="88" t="str">
        <f>IFERROR((VLOOKUP(B3175,Listor!$N$6:$P$47,3,FALSE)*Biologiska!K3175)+(VLOOKUP(B3175,Listor!$N$6:$Q$47,4,FALSE)),"")</f>
        <v/>
      </c>
      <c r="M3175" s="63" t="str">
        <f t="shared" si="149"/>
        <v/>
      </c>
      <c r="N3175" s="75"/>
      <c r="O3175" s="84" t="str">
        <f t="shared" si="150"/>
        <v/>
      </c>
      <c r="P3175" s="107"/>
      <c r="Q3175" s="87" t="s">
        <v>79</v>
      </c>
      <c r="R3175" s="87"/>
      <c r="S3175" s="87"/>
      <c r="T3175" s="87"/>
      <c r="U3175" s="87"/>
      <c r="V3175" s="86" t="s">
        <v>79</v>
      </c>
      <c r="W3175" s="75"/>
      <c r="X3175" s="102" t="s">
        <v>79</v>
      </c>
      <c r="Y3175" s="63" t="str">
        <f>IFERROR(IF(VLOOKUP(X3175,Listor!$T$6:$U$7,2,FALSE)&lt;O3175,TRUE),"")</f>
        <v/>
      </c>
      <c r="Z3175" s="87"/>
      <c r="AA3175" s="104"/>
    </row>
    <row r="3176" spans="2:27" x14ac:dyDescent="0.25">
      <c r="B3176" s="68" t="s">
        <v>68</v>
      </c>
      <c r="C3176" s="80" t="str">
        <f>IFERROR(VLOOKUP(B3176,Listor!$A$6:$B$62,2,FALSE),"")</f>
        <v/>
      </c>
      <c r="D3176" s="80" t="str">
        <f>IFERROR(VLOOKUP(B3176,Listor!$A$6:$C$62,3,FALSE),"")</f>
        <v/>
      </c>
      <c r="E3176" s="110" t="s">
        <v>79</v>
      </c>
      <c r="F3176" s="66"/>
      <c r="G3176" s="35" t="str">
        <f>IFERROR(VLOOKUP(B3176,Listor!$A$6:$G$62,7,FALSE),"")</f>
        <v/>
      </c>
      <c r="H3176" s="63" t="str">
        <f>IFERROR(VLOOKUP(B3176,Listor!$N$6:$O$47,2,FALSE),"")</f>
        <v/>
      </c>
      <c r="I3176" s="63" t="str">
        <f t="shared" si="148"/>
        <v/>
      </c>
      <c r="J3176" s="96" t="str">
        <f>IFERROR(VLOOKUP(B3176,Listor!$N$6:$P$47,3,FALSE)*I3176,"")</f>
        <v/>
      </c>
      <c r="K3176" s="81"/>
      <c r="L3176" s="88" t="str">
        <f>IFERROR((VLOOKUP(B3176,Listor!$N$6:$P$47,3,FALSE)*Biologiska!K3176)+(VLOOKUP(B3176,Listor!$N$6:$Q$47,4,FALSE)),"")</f>
        <v/>
      </c>
      <c r="M3176" s="63" t="str">
        <f t="shared" si="149"/>
        <v/>
      </c>
      <c r="N3176" s="75"/>
      <c r="O3176" s="84" t="str">
        <f t="shared" si="150"/>
        <v/>
      </c>
      <c r="P3176" s="107"/>
      <c r="Q3176" s="87" t="s">
        <v>79</v>
      </c>
      <c r="R3176" s="87"/>
      <c r="S3176" s="87"/>
      <c r="T3176" s="87"/>
      <c r="U3176" s="87"/>
      <c r="V3176" s="86" t="s">
        <v>79</v>
      </c>
      <c r="W3176" s="75"/>
      <c r="X3176" s="102" t="s">
        <v>79</v>
      </c>
      <c r="Y3176" s="63" t="str">
        <f>IFERROR(IF(VLOOKUP(X3176,Listor!$T$6:$U$7,2,FALSE)&lt;O3176,TRUE),"")</f>
        <v/>
      </c>
      <c r="Z3176" s="87"/>
      <c r="AA3176" s="104"/>
    </row>
    <row r="3177" spans="2:27" x14ac:dyDescent="0.25">
      <c r="B3177" s="68" t="s">
        <v>68</v>
      </c>
      <c r="C3177" s="80" t="str">
        <f>IFERROR(VLOOKUP(B3177,Listor!$A$6:$B$62,2,FALSE),"")</f>
        <v/>
      </c>
      <c r="D3177" s="80" t="str">
        <f>IFERROR(VLOOKUP(B3177,Listor!$A$6:$C$62,3,FALSE),"")</f>
        <v/>
      </c>
      <c r="E3177" s="110" t="s">
        <v>79</v>
      </c>
      <c r="F3177" s="66"/>
      <c r="G3177" s="35" t="str">
        <f>IFERROR(VLOOKUP(B3177,Listor!$A$6:$G$62,7,FALSE),"")</f>
        <v/>
      </c>
      <c r="H3177" s="63" t="str">
        <f>IFERROR(VLOOKUP(B3177,Listor!$N$6:$O$47,2,FALSE),"")</f>
        <v/>
      </c>
      <c r="I3177" s="63" t="str">
        <f t="shared" ref="I3177:I3240" si="151">IFERROR(F3177*H3177,"")</f>
        <v/>
      </c>
      <c r="J3177" s="96" t="str">
        <f>IFERROR(VLOOKUP(B3177,Listor!$N$6:$P$47,3,FALSE)*I3177,"")</f>
        <v/>
      </c>
      <c r="K3177" s="81"/>
      <c r="L3177" s="88" t="str">
        <f>IFERROR((VLOOKUP(B3177,Listor!$N$6:$P$47,3,FALSE)*Biologiska!K3177)+(VLOOKUP(B3177,Listor!$N$6:$Q$47,4,FALSE)),"")</f>
        <v/>
      </c>
      <c r="M3177" s="63" t="str">
        <f t="shared" ref="M3177:M3240" si="152">IFERROR(I3177*L3177,"")</f>
        <v/>
      </c>
      <c r="N3177" s="75"/>
      <c r="O3177" s="84" t="str">
        <f t="shared" ref="O3177:O3240" si="153">IF(ISBLANK(K3177),"",IFERROR(((83.8-K3177)/83.8)*100,""))</f>
        <v/>
      </c>
      <c r="P3177" s="107"/>
      <c r="Q3177" s="87" t="s">
        <v>79</v>
      </c>
      <c r="R3177" s="87"/>
      <c r="S3177" s="87"/>
      <c r="T3177" s="87"/>
      <c r="U3177" s="87"/>
      <c r="V3177" s="86" t="s">
        <v>79</v>
      </c>
      <c r="W3177" s="75"/>
      <c r="X3177" s="102" t="s">
        <v>79</v>
      </c>
      <c r="Y3177" s="63" t="str">
        <f>IFERROR(IF(VLOOKUP(X3177,Listor!$T$6:$U$7,2,FALSE)&lt;O3177,TRUE),"")</f>
        <v/>
      </c>
      <c r="Z3177" s="87"/>
      <c r="AA3177" s="104"/>
    </row>
    <row r="3178" spans="2:27" x14ac:dyDescent="0.25">
      <c r="B3178" s="68" t="s">
        <v>68</v>
      </c>
      <c r="C3178" s="80" t="str">
        <f>IFERROR(VLOOKUP(B3178,Listor!$A$6:$B$62,2,FALSE),"")</f>
        <v/>
      </c>
      <c r="D3178" s="80" t="str">
        <f>IFERROR(VLOOKUP(B3178,Listor!$A$6:$C$62,3,FALSE),"")</f>
        <v/>
      </c>
      <c r="E3178" s="110" t="s">
        <v>79</v>
      </c>
      <c r="F3178" s="66"/>
      <c r="G3178" s="35" t="str">
        <f>IFERROR(VLOOKUP(B3178,Listor!$A$6:$G$62,7,FALSE),"")</f>
        <v/>
      </c>
      <c r="H3178" s="63" t="str">
        <f>IFERROR(VLOOKUP(B3178,Listor!$N$6:$O$47,2,FALSE),"")</f>
        <v/>
      </c>
      <c r="I3178" s="63" t="str">
        <f t="shared" si="151"/>
        <v/>
      </c>
      <c r="J3178" s="96" t="str">
        <f>IFERROR(VLOOKUP(B3178,Listor!$N$6:$P$47,3,FALSE)*I3178,"")</f>
        <v/>
      </c>
      <c r="K3178" s="81"/>
      <c r="L3178" s="88" t="str">
        <f>IFERROR((VLOOKUP(B3178,Listor!$N$6:$P$47,3,FALSE)*Biologiska!K3178)+(VLOOKUP(B3178,Listor!$N$6:$Q$47,4,FALSE)),"")</f>
        <v/>
      </c>
      <c r="M3178" s="63" t="str">
        <f t="shared" si="152"/>
        <v/>
      </c>
      <c r="N3178" s="75"/>
      <c r="O3178" s="84" t="str">
        <f t="shared" si="153"/>
        <v/>
      </c>
      <c r="P3178" s="107"/>
      <c r="Q3178" s="87" t="s">
        <v>79</v>
      </c>
      <c r="R3178" s="87"/>
      <c r="S3178" s="87"/>
      <c r="T3178" s="87"/>
      <c r="U3178" s="87"/>
      <c r="V3178" s="86" t="s">
        <v>79</v>
      </c>
      <c r="W3178" s="75"/>
      <c r="X3178" s="102" t="s">
        <v>79</v>
      </c>
      <c r="Y3178" s="63" t="str">
        <f>IFERROR(IF(VLOOKUP(X3178,Listor!$T$6:$U$7,2,FALSE)&lt;O3178,TRUE),"")</f>
        <v/>
      </c>
      <c r="Z3178" s="87"/>
      <c r="AA3178" s="104"/>
    </row>
    <row r="3179" spans="2:27" x14ac:dyDescent="0.25">
      <c r="B3179" s="68" t="s">
        <v>68</v>
      </c>
      <c r="C3179" s="80" t="str">
        <f>IFERROR(VLOOKUP(B3179,Listor!$A$6:$B$62,2,FALSE),"")</f>
        <v/>
      </c>
      <c r="D3179" s="80" t="str">
        <f>IFERROR(VLOOKUP(B3179,Listor!$A$6:$C$62,3,FALSE),"")</f>
        <v/>
      </c>
      <c r="E3179" s="110" t="s">
        <v>79</v>
      </c>
      <c r="F3179" s="66"/>
      <c r="G3179" s="35" t="str">
        <f>IFERROR(VLOOKUP(B3179,Listor!$A$6:$G$62,7,FALSE),"")</f>
        <v/>
      </c>
      <c r="H3179" s="63" t="str">
        <f>IFERROR(VLOOKUP(B3179,Listor!$N$6:$O$47,2,FALSE),"")</f>
        <v/>
      </c>
      <c r="I3179" s="63" t="str">
        <f t="shared" si="151"/>
        <v/>
      </c>
      <c r="J3179" s="96" t="str">
        <f>IFERROR(VLOOKUP(B3179,Listor!$N$6:$P$47,3,FALSE)*I3179,"")</f>
        <v/>
      </c>
      <c r="K3179" s="81"/>
      <c r="L3179" s="88" t="str">
        <f>IFERROR((VLOOKUP(B3179,Listor!$N$6:$P$47,3,FALSE)*Biologiska!K3179)+(VLOOKUP(B3179,Listor!$N$6:$Q$47,4,FALSE)),"")</f>
        <v/>
      </c>
      <c r="M3179" s="63" t="str">
        <f t="shared" si="152"/>
        <v/>
      </c>
      <c r="N3179" s="75"/>
      <c r="O3179" s="84" t="str">
        <f t="shared" si="153"/>
        <v/>
      </c>
      <c r="P3179" s="107"/>
      <c r="Q3179" s="87" t="s">
        <v>79</v>
      </c>
      <c r="R3179" s="87"/>
      <c r="S3179" s="87"/>
      <c r="T3179" s="87"/>
      <c r="U3179" s="87"/>
      <c r="V3179" s="86" t="s">
        <v>79</v>
      </c>
      <c r="W3179" s="75"/>
      <c r="X3179" s="102" t="s">
        <v>79</v>
      </c>
      <c r="Y3179" s="63" t="str">
        <f>IFERROR(IF(VLOOKUP(X3179,Listor!$T$6:$U$7,2,FALSE)&lt;O3179,TRUE),"")</f>
        <v/>
      </c>
      <c r="Z3179" s="87"/>
      <c r="AA3179" s="104"/>
    </row>
    <row r="3180" spans="2:27" x14ac:dyDescent="0.25">
      <c r="B3180" s="68" t="s">
        <v>68</v>
      </c>
      <c r="C3180" s="80" t="str">
        <f>IFERROR(VLOOKUP(B3180,Listor!$A$6:$B$62,2,FALSE),"")</f>
        <v/>
      </c>
      <c r="D3180" s="80" t="str">
        <f>IFERROR(VLOOKUP(B3180,Listor!$A$6:$C$62,3,FALSE),"")</f>
        <v/>
      </c>
      <c r="E3180" s="110" t="s">
        <v>79</v>
      </c>
      <c r="F3180" s="66"/>
      <c r="G3180" s="35" t="str">
        <f>IFERROR(VLOOKUP(B3180,Listor!$A$6:$G$62,7,FALSE),"")</f>
        <v/>
      </c>
      <c r="H3180" s="63" t="str">
        <f>IFERROR(VLOOKUP(B3180,Listor!$N$6:$O$47,2,FALSE),"")</f>
        <v/>
      </c>
      <c r="I3180" s="63" t="str">
        <f t="shared" si="151"/>
        <v/>
      </c>
      <c r="J3180" s="96" t="str">
        <f>IFERROR(VLOOKUP(B3180,Listor!$N$6:$P$47,3,FALSE)*I3180,"")</f>
        <v/>
      </c>
      <c r="K3180" s="81"/>
      <c r="L3180" s="88" t="str">
        <f>IFERROR((VLOOKUP(B3180,Listor!$N$6:$P$47,3,FALSE)*Biologiska!K3180)+(VLOOKUP(B3180,Listor!$N$6:$Q$47,4,FALSE)),"")</f>
        <v/>
      </c>
      <c r="M3180" s="63" t="str">
        <f t="shared" si="152"/>
        <v/>
      </c>
      <c r="N3180" s="75"/>
      <c r="O3180" s="84" t="str">
        <f t="shared" si="153"/>
        <v/>
      </c>
      <c r="P3180" s="107"/>
      <c r="Q3180" s="87" t="s">
        <v>79</v>
      </c>
      <c r="R3180" s="87"/>
      <c r="S3180" s="87"/>
      <c r="T3180" s="87"/>
      <c r="U3180" s="87"/>
      <c r="V3180" s="86" t="s">
        <v>79</v>
      </c>
      <c r="W3180" s="75"/>
      <c r="X3180" s="102" t="s">
        <v>79</v>
      </c>
      <c r="Y3180" s="63" t="str">
        <f>IFERROR(IF(VLOOKUP(X3180,Listor!$T$6:$U$7,2,FALSE)&lt;O3180,TRUE),"")</f>
        <v/>
      </c>
      <c r="Z3180" s="87"/>
      <c r="AA3180" s="104"/>
    </row>
    <row r="3181" spans="2:27" x14ac:dyDescent="0.25">
      <c r="B3181" s="68" t="s">
        <v>68</v>
      </c>
      <c r="C3181" s="80" t="str">
        <f>IFERROR(VLOOKUP(B3181,Listor!$A$6:$B$62,2,FALSE),"")</f>
        <v/>
      </c>
      <c r="D3181" s="80" t="str">
        <f>IFERROR(VLOOKUP(B3181,Listor!$A$6:$C$62,3,FALSE),"")</f>
        <v/>
      </c>
      <c r="E3181" s="110" t="s">
        <v>79</v>
      </c>
      <c r="F3181" s="66"/>
      <c r="G3181" s="35" t="str">
        <f>IFERROR(VLOOKUP(B3181,Listor!$A$6:$G$62,7,FALSE),"")</f>
        <v/>
      </c>
      <c r="H3181" s="63" t="str">
        <f>IFERROR(VLOOKUP(B3181,Listor!$N$6:$O$47,2,FALSE),"")</f>
        <v/>
      </c>
      <c r="I3181" s="63" t="str">
        <f t="shared" si="151"/>
        <v/>
      </c>
      <c r="J3181" s="96" t="str">
        <f>IFERROR(VLOOKUP(B3181,Listor!$N$6:$P$47,3,FALSE)*I3181,"")</f>
        <v/>
      </c>
      <c r="K3181" s="81"/>
      <c r="L3181" s="88" t="str">
        <f>IFERROR((VLOOKUP(B3181,Listor!$N$6:$P$47,3,FALSE)*Biologiska!K3181)+(VLOOKUP(B3181,Listor!$N$6:$Q$47,4,FALSE)),"")</f>
        <v/>
      </c>
      <c r="M3181" s="63" t="str">
        <f t="shared" si="152"/>
        <v/>
      </c>
      <c r="N3181" s="75"/>
      <c r="O3181" s="84" t="str">
        <f t="shared" si="153"/>
        <v/>
      </c>
      <c r="P3181" s="107"/>
      <c r="Q3181" s="87" t="s">
        <v>79</v>
      </c>
      <c r="R3181" s="87"/>
      <c r="S3181" s="87"/>
      <c r="T3181" s="87"/>
      <c r="U3181" s="87"/>
      <c r="V3181" s="86" t="s">
        <v>79</v>
      </c>
      <c r="W3181" s="75"/>
      <c r="X3181" s="102" t="s">
        <v>79</v>
      </c>
      <c r="Y3181" s="63" t="str">
        <f>IFERROR(IF(VLOOKUP(X3181,Listor!$T$6:$U$7,2,FALSE)&lt;O3181,TRUE),"")</f>
        <v/>
      </c>
      <c r="Z3181" s="87"/>
      <c r="AA3181" s="104"/>
    </row>
    <row r="3182" spans="2:27" x14ac:dyDescent="0.25">
      <c r="B3182" s="68" t="s">
        <v>68</v>
      </c>
      <c r="C3182" s="80" t="str">
        <f>IFERROR(VLOOKUP(B3182,Listor!$A$6:$B$62,2,FALSE),"")</f>
        <v/>
      </c>
      <c r="D3182" s="80" t="str">
        <f>IFERROR(VLOOKUP(B3182,Listor!$A$6:$C$62,3,FALSE),"")</f>
        <v/>
      </c>
      <c r="E3182" s="110" t="s">
        <v>79</v>
      </c>
      <c r="F3182" s="66"/>
      <c r="G3182" s="35" t="str">
        <f>IFERROR(VLOOKUP(B3182,Listor!$A$6:$G$62,7,FALSE),"")</f>
        <v/>
      </c>
      <c r="H3182" s="63" t="str">
        <f>IFERROR(VLOOKUP(B3182,Listor!$N$6:$O$47,2,FALSE),"")</f>
        <v/>
      </c>
      <c r="I3182" s="63" t="str">
        <f t="shared" si="151"/>
        <v/>
      </c>
      <c r="J3182" s="96" t="str">
        <f>IFERROR(VLOOKUP(B3182,Listor!$N$6:$P$47,3,FALSE)*I3182,"")</f>
        <v/>
      </c>
      <c r="K3182" s="81"/>
      <c r="L3182" s="88" t="str">
        <f>IFERROR((VLOOKUP(B3182,Listor!$N$6:$P$47,3,FALSE)*Biologiska!K3182)+(VLOOKUP(B3182,Listor!$N$6:$Q$47,4,FALSE)),"")</f>
        <v/>
      </c>
      <c r="M3182" s="63" t="str">
        <f t="shared" si="152"/>
        <v/>
      </c>
      <c r="N3182" s="75"/>
      <c r="O3182" s="84" t="str">
        <f t="shared" si="153"/>
        <v/>
      </c>
      <c r="P3182" s="107"/>
      <c r="Q3182" s="87" t="s">
        <v>79</v>
      </c>
      <c r="R3182" s="87"/>
      <c r="S3182" s="87"/>
      <c r="T3182" s="87"/>
      <c r="U3182" s="87"/>
      <c r="V3182" s="86" t="s">
        <v>79</v>
      </c>
      <c r="W3182" s="75"/>
      <c r="X3182" s="102" t="s">
        <v>79</v>
      </c>
      <c r="Y3182" s="63" t="str">
        <f>IFERROR(IF(VLOOKUP(X3182,Listor!$T$6:$U$7,2,FALSE)&lt;O3182,TRUE),"")</f>
        <v/>
      </c>
      <c r="Z3182" s="87"/>
      <c r="AA3182" s="104"/>
    </row>
    <row r="3183" spans="2:27" x14ac:dyDescent="0.25">
      <c r="B3183" s="68" t="s">
        <v>68</v>
      </c>
      <c r="C3183" s="80" t="str">
        <f>IFERROR(VLOOKUP(B3183,Listor!$A$6:$B$62,2,FALSE),"")</f>
        <v/>
      </c>
      <c r="D3183" s="80" t="str">
        <f>IFERROR(VLOOKUP(B3183,Listor!$A$6:$C$62,3,FALSE),"")</f>
        <v/>
      </c>
      <c r="E3183" s="110" t="s">
        <v>79</v>
      </c>
      <c r="F3183" s="66"/>
      <c r="G3183" s="35" t="str">
        <f>IFERROR(VLOOKUP(B3183,Listor!$A$6:$G$62,7,FALSE),"")</f>
        <v/>
      </c>
      <c r="H3183" s="63" t="str">
        <f>IFERROR(VLOOKUP(B3183,Listor!$N$6:$O$47,2,FALSE),"")</f>
        <v/>
      </c>
      <c r="I3183" s="63" t="str">
        <f t="shared" si="151"/>
        <v/>
      </c>
      <c r="J3183" s="96" t="str">
        <f>IFERROR(VLOOKUP(B3183,Listor!$N$6:$P$47,3,FALSE)*I3183,"")</f>
        <v/>
      </c>
      <c r="K3183" s="81"/>
      <c r="L3183" s="88" t="str">
        <f>IFERROR((VLOOKUP(B3183,Listor!$N$6:$P$47,3,FALSE)*Biologiska!K3183)+(VLOOKUP(B3183,Listor!$N$6:$Q$47,4,FALSE)),"")</f>
        <v/>
      </c>
      <c r="M3183" s="63" t="str">
        <f t="shared" si="152"/>
        <v/>
      </c>
      <c r="N3183" s="75"/>
      <c r="O3183" s="84" t="str">
        <f t="shared" si="153"/>
        <v/>
      </c>
      <c r="P3183" s="107"/>
      <c r="Q3183" s="87" t="s">
        <v>79</v>
      </c>
      <c r="R3183" s="87"/>
      <c r="S3183" s="87"/>
      <c r="T3183" s="87"/>
      <c r="U3183" s="87"/>
      <c r="V3183" s="86" t="s">
        <v>79</v>
      </c>
      <c r="W3183" s="75"/>
      <c r="X3183" s="102" t="s">
        <v>79</v>
      </c>
      <c r="Y3183" s="63" t="str">
        <f>IFERROR(IF(VLOOKUP(X3183,Listor!$T$6:$U$7,2,FALSE)&lt;O3183,TRUE),"")</f>
        <v/>
      </c>
      <c r="Z3183" s="87"/>
      <c r="AA3183" s="104"/>
    </row>
    <row r="3184" spans="2:27" x14ac:dyDescent="0.25">
      <c r="B3184" s="68" t="s">
        <v>68</v>
      </c>
      <c r="C3184" s="80" t="str">
        <f>IFERROR(VLOOKUP(B3184,Listor!$A$6:$B$62,2,FALSE),"")</f>
        <v/>
      </c>
      <c r="D3184" s="80" t="str">
        <f>IFERROR(VLOOKUP(B3184,Listor!$A$6:$C$62,3,FALSE),"")</f>
        <v/>
      </c>
      <c r="E3184" s="110" t="s">
        <v>79</v>
      </c>
      <c r="F3184" s="66"/>
      <c r="G3184" s="35" t="str">
        <f>IFERROR(VLOOKUP(B3184,Listor!$A$6:$G$62,7,FALSE),"")</f>
        <v/>
      </c>
      <c r="H3184" s="63" t="str">
        <f>IFERROR(VLOOKUP(B3184,Listor!$N$6:$O$47,2,FALSE),"")</f>
        <v/>
      </c>
      <c r="I3184" s="63" t="str">
        <f t="shared" si="151"/>
        <v/>
      </c>
      <c r="J3184" s="96" t="str">
        <f>IFERROR(VLOOKUP(B3184,Listor!$N$6:$P$47,3,FALSE)*I3184,"")</f>
        <v/>
      </c>
      <c r="K3184" s="81"/>
      <c r="L3184" s="88" t="str">
        <f>IFERROR((VLOOKUP(B3184,Listor!$N$6:$P$47,3,FALSE)*Biologiska!K3184)+(VLOOKUP(B3184,Listor!$N$6:$Q$47,4,FALSE)),"")</f>
        <v/>
      </c>
      <c r="M3184" s="63" t="str">
        <f t="shared" si="152"/>
        <v/>
      </c>
      <c r="N3184" s="75"/>
      <c r="O3184" s="84" t="str">
        <f t="shared" si="153"/>
        <v/>
      </c>
      <c r="P3184" s="107"/>
      <c r="Q3184" s="87" t="s">
        <v>79</v>
      </c>
      <c r="R3184" s="87"/>
      <c r="S3184" s="87"/>
      <c r="T3184" s="87"/>
      <c r="U3184" s="87"/>
      <c r="V3184" s="86" t="s">
        <v>79</v>
      </c>
      <c r="W3184" s="75"/>
      <c r="X3184" s="102" t="s">
        <v>79</v>
      </c>
      <c r="Y3184" s="63" t="str">
        <f>IFERROR(IF(VLOOKUP(X3184,Listor!$T$6:$U$7,2,FALSE)&lt;O3184,TRUE),"")</f>
        <v/>
      </c>
      <c r="Z3184" s="87"/>
      <c r="AA3184" s="104"/>
    </row>
    <row r="3185" spans="2:27" x14ac:dyDescent="0.25">
      <c r="B3185" s="68" t="s">
        <v>68</v>
      </c>
      <c r="C3185" s="80" t="str">
        <f>IFERROR(VLOOKUP(B3185,Listor!$A$6:$B$62,2,FALSE),"")</f>
        <v/>
      </c>
      <c r="D3185" s="80" t="str">
        <f>IFERROR(VLOOKUP(B3185,Listor!$A$6:$C$62,3,FALSE),"")</f>
        <v/>
      </c>
      <c r="E3185" s="110" t="s">
        <v>79</v>
      </c>
      <c r="F3185" s="66"/>
      <c r="G3185" s="35" t="str">
        <f>IFERROR(VLOOKUP(B3185,Listor!$A$6:$G$62,7,FALSE),"")</f>
        <v/>
      </c>
      <c r="H3185" s="63" t="str">
        <f>IFERROR(VLOOKUP(B3185,Listor!$N$6:$O$47,2,FALSE),"")</f>
        <v/>
      </c>
      <c r="I3185" s="63" t="str">
        <f t="shared" si="151"/>
        <v/>
      </c>
      <c r="J3185" s="96" t="str">
        <f>IFERROR(VLOOKUP(B3185,Listor!$N$6:$P$47,3,FALSE)*I3185,"")</f>
        <v/>
      </c>
      <c r="K3185" s="81"/>
      <c r="L3185" s="88" t="str">
        <f>IFERROR((VLOOKUP(B3185,Listor!$N$6:$P$47,3,FALSE)*Biologiska!K3185)+(VLOOKUP(B3185,Listor!$N$6:$Q$47,4,FALSE)),"")</f>
        <v/>
      </c>
      <c r="M3185" s="63" t="str">
        <f t="shared" si="152"/>
        <v/>
      </c>
      <c r="N3185" s="75"/>
      <c r="O3185" s="84" t="str">
        <f t="shared" si="153"/>
        <v/>
      </c>
      <c r="P3185" s="107"/>
      <c r="Q3185" s="87" t="s">
        <v>79</v>
      </c>
      <c r="R3185" s="87"/>
      <c r="S3185" s="87"/>
      <c r="T3185" s="87"/>
      <c r="U3185" s="87"/>
      <c r="V3185" s="86" t="s">
        <v>79</v>
      </c>
      <c r="W3185" s="75"/>
      <c r="X3185" s="102" t="s">
        <v>79</v>
      </c>
      <c r="Y3185" s="63" t="str">
        <f>IFERROR(IF(VLOOKUP(X3185,Listor!$T$6:$U$7,2,FALSE)&lt;O3185,TRUE),"")</f>
        <v/>
      </c>
      <c r="Z3185" s="87"/>
      <c r="AA3185" s="104"/>
    </row>
    <row r="3186" spans="2:27" x14ac:dyDescent="0.25">
      <c r="B3186" s="68" t="s">
        <v>68</v>
      </c>
      <c r="C3186" s="80" t="str">
        <f>IFERROR(VLOOKUP(B3186,Listor!$A$6:$B$62,2,FALSE),"")</f>
        <v/>
      </c>
      <c r="D3186" s="80" t="str">
        <f>IFERROR(VLOOKUP(B3186,Listor!$A$6:$C$62,3,FALSE),"")</f>
        <v/>
      </c>
      <c r="E3186" s="110" t="s">
        <v>79</v>
      </c>
      <c r="F3186" s="66"/>
      <c r="G3186" s="35" t="str">
        <f>IFERROR(VLOOKUP(B3186,Listor!$A$6:$G$62,7,FALSE),"")</f>
        <v/>
      </c>
      <c r="H3186" s="63" t="str">
        <f>IFERROR(VLOOKUP(B3186,Listor!$N$6:$O$47,2,FALSE),"")</f>
        <v/>
      </c>
      <c r="I3186" s="63" t="str">
        <f t="shared" si="151"/>
        <v/>
      </c>
      <c r="J3186" s="96" t="str">
        <f>IFERROR(VLOOKUP(B3186,Listor!$N$6:$P$47,3,FALSE)*I3186,"")</f>
        <v/>
      </c>
      <c r="K3186" s="81"/>
      <c r="L3186" s="88" t="str">
        <f>IFERROR((VLOOKUP(B3186,Listor!$N$6:$P$47,3,FALSE)*Biologiska!K3186)+(VLOOKUP(B3186,Listor!$N$6:$Q$47,4,FALSE)),"")</f>
        <v/>
      </c>
      <c r="M3186" s="63" t="str">
        <f t="shared" si="152"/>
        <v/>
      </c>
      <c r="N3186" s="75"/>
      <c r="O3186" s="84" t="str">
        <f t="shared" si="153"/>
        <v/>
      </c>
      <c r="P3186" s="107"/>
      <c r="Q3186" s="87" t="s">
        <v>79</v>
      </c>
      <c r="R3186" s="87"/>
      <c r="S3186" s="87"/>
      <c r="T3186" s="87"/>
      <c r="U3186" s="87"/>
      <c r="V3186" s="86" t="s">
        <v>79</v>
      </c>
      <c r="W3186" s="75"/>
      <c r="X3186" s="102" t="s">
        <v>79</v>
      </c>
      <c r="Y3186" s="63" t="str">
        <f>IFERROR(IF(VLOOKUP(X3186,Listor!$T$6:$U$7,2,FALSE)&lt;O3186,TRUE),"")</f>
        <v/>
      </c>
      <c r="Z3186" s="87"/>
      <c r="AA3186" s="104"/>
    </row>
    <row r="3187" spans="2:27" x14ac:dyDescent="0.25">
      <c r="B3187" s="68" t="s">
        <v>68</v>
      </c>
      <c r="C3187" s="80" t="str">
        <f>IFERROR(VLOOKUP(B3187,Listor!$A$6:$B$62,2,FALSE),"")</f>
        <v/>
      </c>
      <c r="D3187" s="80" t="str">
        <f>IFERROR(VLOOKUP(B3187,Listor!$A$6:$C$62,3,FALSE),"")</f>
        <v/>
      </c>
      <c r="E3187" s="110" t="s">
        <v>79</v>
      </c>
      <c r="F3187" s="66"/>
      <c r="G3187" s="35" t="str">
        <f>IFERROR(VLOOKUP(B3187,Listor!$A$6:$G$62,7,FALSE),"")</f>
        <v/>
      </c>
      <c r="H3187" s="63" t="str">
        <f>IFERROR(VLOOKUP(B3187,Listor!$N$6:$O$47,2,FALSE),"")</f>
        <v/>
      </c>
      <c r="I3187" s="63" t="str">
        <f t="shared" si="151"/>
        <v/>
      </c>
      <c r="J3187" s="96" t="str">
        <f>IFERROR(VLOOKUP(B3187,Listor!$N$6:$P$47,3,FALSE)*I3187,"")</f>
        <v/>
      </c>
      <c r="K3187" s="81"/>
      <c r="L3187" s="88" t="str">
        <f>IFERROR((VLOOKUP(B3187,Listor!$N$6:$P$47,3,FALSE)*Biologiska!K3187)+(VLOOKUP(B3187,Listor!$N$6:$Q$47,4,FALSE)),"")</f>
        <v/>
      </c>
      <c r="M3187" s="63" t="str">
        <f t="shared" si="152"/>
        <v/>
      </c>
      <c r="N3187" s="75"/>
      <c r="O3187" s="84" t="str">
        <f t="shared" si="153"/>
        <v/>
      </c>
      <c r="P3187" s="107"/>
      <c r="Q3187" s="87" t="s">
        <v>79</v>
      </c>
      <c r="R3187" s="87"/>
      <c r="S3187" s="87"/>
      <c r="T3187" s="87"/>
      <c r="U3187" s="87"/>
      <c r="V3187" s="86" t="s">
        <v>79</v>
      </c>
      <c r="W3187" s="75"/>
      <c r="X3187" s="102" t="s">
        <v>79</v>
      </c>
      <c r="Y3187" s="63" t="str">
        <f>IFERROR(IF(VLOOKUP(X3187,Listor!$T$6:$U$7,2,FALSE)&lt;O3187,TRUE),"")</f>
        <v/>
      </c>
      <c r="Z3187" s="87"/>
      <c r="AA3187" s="104"/>
    </row>
    <row r="3188" spans="2:27" x14ac:dyDescent="0.25">
      <c r="B3188" s="68" t="s">
        <v>68</v>
      </c>
      <c r="C3188" s="80" t="str">
        <f>IFERROR(VLOOKUP(B3188,Listor!$A$6:$B$62,2,FALSE),"")</f>
        <v/>
      </c>
      <c r="D3188" s="80" t="str">
        <f>IFERROR(VLOOKUP(B3188,Listor!$A$6:$C$62,3,FALSE),"")</f>
        <v/>
      </c>
      <c r="E3188" s="110" t="s">
        <v>79</v>
      </c>
      <c r="F3188" s="66"/>
      <c r="G3188" s="35" t="str">
        <f>IFERROR(VLOOKUP(B3188,Listor!$A$6:$G$62,7,FALSE),"")</f>
        <v/>
      </c>
      <c r="H3188" s="63" t="str">
        <f>IFERROR(VLOOKUP(B3188,Listor!$N$6:$O$47,2,FALSE),"")</f>
        <v/>
      </c>
      <c r="I3188" s="63" t="str">
        <f t="shared" si="151"/>
        <v/>
      </c>
      <c r="J3188" s="96" t="str">
        <f>IFERROR(VLOOKUP(B3188,Listor!$N$6:$P$47,3,FALSE)*I3188,"")</f>
        <v/>
      </c>
      <c r="K3188" s="81"/>
      <c r="L3188" s="88" t="str">
        <f>IFERROR((VLOOKUP(B3188,Listor!$N$6:$P$47,3,FALSE)*Biologiska!K3188)+(VLOOKUP(B3188,Listor!$N$6:$Q$47,4,FALSE)),"")</f>
        <v/>
      </c>
      <c r="M3188" s="63" t="str">
        <f t="shared" si="152"/>
        <v/>
      </c>
      <c r="N3188" s="75"/>
      <c r="O3188" s="84" t="str">
        <f t="shared" si="153"/>
        <v/>
      </c>
      <c r="P3188" s="107"/>
      <c r="Q3188" s="87" t="s">
        <v>79</v>
      </c>
      <c r="R3188" s="87"/>
      <c r="S3188" s="87"/>
      <c r="T3188" s="87"/>
      <c r="U3188" s="87"/>
      <c r="V3188" s="86" t="s">
        <v>79</v>
      </c>
      <c r="W3188" s="75"/>
      <c r="X3188" s="102" t="s">
        <v>79</v>
      </c>
      <c r="Y3188" s="63" t="str">
        <f>IFERROR(IF(VLOOKUP(X3188,Listor!$T$6:$U$7,2,FALSE)&lt;O3188,TRUE),"")</f>
        <v/>
      </c>
      <c r="Z3188" s="87"/>
      <c r="AA3188" s="104"/>
    </row>
    <row r="3189" spans="2:27" x14ac:dyDescent="0.25">
      <c r="B3189" s="68" t="s">
        <v>68</v>
      </c>
      <c r="C3189" s="80" t="str">
        <f>IFERROR(VLOOKUP(B3189,Listor!$A$6:$B$62,2,FALSE),"")</f>
        <v/>
      </c>
      <c r="D3189" s="80" t="str">
        <f>IFERROR(VLOOKUP(B3189,Listor!$A$6:$C$62,3,FALSE),"")</f>
        <v/>
      </c>
      <c r="E3189" s="110" t="s">
        <v>79</v>
      </c>
      <c r="F3189" s="66"/>
      <c r="G3189" s="35" t="str">
        <f>IFERROR(VLOOKUP(B3189,Listor!$A$6:$G$62,7,FALSE),"")</f>
        <v/>
      </c>
      <c r="H3189" s="63" t="str">
        <f>IFERROR(VLOOKUP(B3189,Listor!$N$6:$O$47,2,FALSE),"")</f>
        <v/>
      </c>
      <c r="I3189" s="63" t="str">
        <f t="shared" si="151"/>
        <v/>
      </c>
      <c r="J3189" s="96" t="str">
        <f>IFERROR(VLOOKUP(B3189,Listor!$N$6:$P$47,3,FALSE)*I3189,"")</f>
        <v/>
      </c>
      <c r="K3189" s="81"/>
      <c r="L3189" s="88" t="str">
        <f>IFERROR((VLOOKUP(B3189,Listor!$N$6:$P$47,3,FALSE)*Biologiska!K3189)+(VLOOKUP(B3189,Listor!$N$6:$Q$47,4,FALSE)),"")</f>
        <v/>
      </c>
      <c r="M3189" s="63" t="str">
        <f t="shared" si="152"/>
        <v/>
      </c>
      <c r="N3189" s="75"/>
      <c r="O3189" s="84" t="str">
        <f t="shared" si="153"/>
        <v/>
      </c>
      <c r="P3189" s="107"/>
      <c r="Q3189" s="87" t="s">
        <v>79</v>
      </c>
      <c r="R3189" s="87"/>
      <c r="S3189" s="87"/>
      <c r="T3189" s="87"/>
      <c r="U3189" s="87"/>
      <c r="V3189" s="86" t="s">
        <v>79</v>
      </c>
      <c r="W3189" s="75"/>
      <c r="X3189" s="102" t="s">
        <v>79</v>
      </c>
      <c r="Y3189" s="63" t="str">
        <f>IFERROR(IF(VLOOKUP(X3189,Listor!$T$6:$U$7,2,FALSE)&lt;O3189,TRUE),"")</f>
        <v/>
      </c>
      <c r="Z3189" s="87"/>
      <c r="AA3189" s="104"/>
    </row>
    <row r="3190" spans="2:27" x14ac:dyDescent="0.25">
      <c r="B3190" s="68" t="s">
        <v>68</v>
      </c>
      <c r="C3190" s="80" t="str">
        <f>IFERROR(VLOOKUP(B3190,Listor!$A$6:$B$62,2,FALSE),"")</f>
        <v/>
      </c>
      <c r="D3190" s="80" t="str">
        <f>IFERROR(VLOOKUP(B3190,Listor!$A$6:$C$62,3,FALSE),"")</f>
        <v/>
      </c>
      <c r="E3190" s="110" t="s">
        <v>79</v>
      </c>
      <c r="F3190" s="66"/>
      <c r="G3190" s="35" t="str">
        <f>IFERROR(VLOOKUP(B3190,Listor!$A$6:$G$62,7,FALSE),"")</f>
        <v/>
      </c>
      <c r="H3190" s="63" t="str">
        <f>IFERROR(VLOOKUP(B3190,Listor!$N$6:$O$47,2,FALSE),"")</f>
        <v/>
      </c>
      <c r="I3190" s="63" t="str">
        <f t="shared" si="151"/>
        <v/>
      </c>
      <c r="J3190" s="96" t="str">
        <f>IFERROR(VLOOKUP(B3190,Listor!$N$6:$P$47,3,FALSE)*I3190,"")</f>
        <v/>
      </c>
      <c r="K3190" s="81"/>
      <c r="L3190" s="88" t="str">
        <f>IFERROR((VLOOKUP(B3190,Listor!$N$6:$P$47,3,FALSE)*Biologiska!K3190)+(VLOOKUP(B3190,Listor!$N$6:$Q$47,4,FALSE)),"")</f>
        <v/>
      </c>
      <c r="M3190" s="63" t="str">
        <f t="shared" si="152"/>
        <v/>
      </c>
      <c r="N3190" s="75"/>
      <c r="O3190" s="84" t="str">
        <f t="shared" si="153"/>
        <v/>
      </c>
      <c r="P3190" s="107"/>
      <c r="Q3190" s="87" t="s">
        <v>79</v>
      </c>
      <c r="R3190" s="87"/>
      <c r="S3190" s="87"/>
      <c r="T3190" s="87"/>
      <c r="U3190" s="87"/>
      <c r="V3190" s="86" t="s">
        <v>79</v>
      </c>
      <c r="W3190" s="75"/>
      <c r="X3190" s="102" t="s">
        <v>79</v>
      </c>
      <c r="Y3190" s="63" t="str">
        <f>IFERROR(IF(VLOOKUP(X3190,Listor!$T$6:$U$7,2,FALSE)&lt;O3190,TRUE),"")</f>
        <v/>
      </c>
      <c r="Z3190" s="87"/>
      <c r="AA3190" s="104"/>
    </row>
    <row r="3191" spans="2:27" x14ac:dyDescent="0.25">
      <c r="B3191" s="68" t="s">
        <v>68</v>
      </c>
      <c r="C3191" s="80" t="str">
        <f>IFERROR(VLOOKUP(B3191,Listor!$A$6:$B$62,2,FALSE),"")</f>
        <v/>
      </c>
      <c r="D3191" s="80" t="str">
        <f>IFERROR(VLOOKUP(B3191,Listor!$A$6:$C$62,3,FALSE),"")</f>
        <v/>
      </c>
      <c r="E3191" s="110" t="s">
        <v>79</v>
      </c>
      <c r="F3191" s="66"/>
      <c r="G3191" s="35" t="str">
        <f>IFERROR(VLOOKUP(B3191,Listor!$A$6:$G$62,7,FALSE),"")</f>
        <v/>
      </c>
      <c r="H3191" s="63" t="str">
        <f>IFERROR(VLOOKUP(B3191,Listor!$N$6:$O$47,2,FALSE),"")</f>
        <v/>
      </c>
      <c r="I3191" s="63" t="str">
        <f t="shared" si="151"/>
        <v/>
      </c>
      <c r="J3191" s="96" t="str">
        <f>IFERROR(VLOOKUP(B3191,Listor!$N$6:$P$47,3,FALSE)*I3191,"")</f>
        <v/>
      </c>
      <c r="K3191" s="81"/>
      <c r="L3191" s="88" t="str">
        <f>IFERROR((VLOOKUP(B3191,Listor!$N$6:$P$47,3,FALSE)*Biologiska!K3191)+(VLOOKUP(B3191,Listor!$N$6:$Q$47,4,FALSE)),"")</f>
        <v/>
      </c>
      <c r="M3191" s="63" t="str">
        <f t="shared" si="152"/>
        <v/>
      </c>
      <c r="N3191" s="75"/>
      <c r="O3191" s="84" t="str">
        <f t="shared" si="153"/>
        <v/>
      </c>
      <c r="P3191" s="107"/>
      <c r="Q3191" s="87" t="s">
        <v>79</v>
      </c>
      <c r="R3191" s="87"/>
      <c r="S3191" s="87"/>
      <c r="T3191" s="87"/>
      <c r="U3191" s="87"/>
      <c r="V3191" s="86" t="s">
        <v>79</v>
      </c>
      <c r="W3191" s="75"/>
      <c r="X3191" s="102" t="s">
        <v>79</v>
      </c>
      <c r="Y3191" s="63" t="str">
        <f>IFERROR(IF(VLOOKUP(X3191,Listor!$T$6:$U$7,2,FALSE)&lt;O3191,TRUE),"")</f>
        <v/>
      </c>
      <c r="Z3191" s="87"/>
      <c r="AA3191" s="104"/>
    </row>
    <row r="3192" spans="2:27" x14ac:dyDescent="0.25">
      <c r="B3192" s="68" t="s">
        <v>68</v>
      </c>
      <c r="C3192" s="80" t="str">
        <f>IFERROR(VLOOKUP(B3192,Listor!$A$6:$B$62,2,FALSE),"")</f>
        <v/>
      </c>
      <c r="D3192" s="80" t="str">
        <f>IFERROR(VLOOKUP(B3192,Listor!$A$6:$C$62,3,FALSE),"")</f>
        <v/>
      </c>
      <c r="E3192" s="110" t="s">
        <v>79</v>
      </c>
      <c r="F3192" s="66"/>
      <c r="G3192" s="35" t="str">
        <f>IFERROR(VLOOKUP(B3192,Listor!$A$6:$G$62,7,FALSE),"")</f>
        <v/>
      </c>
      <c r="H3192" s="63" t="str">
        <f>IFERROR(VLOOKUP(B3192,Listor!$N$6:$O$47,2,FALSE),"")</f>
        <v/>
      </c>
      <c r="I3192" s="63" t="str">
        <f t="shared" si="151"/>
        <v/>
      </c>
      <c r="J3192" s="96" t="str">
        <f>IFERROR(VLOOKUP(B3192,Listor!$N$6:$P$47,3,FALSE)*I3192,"")</f>
        <v/>
      </c>
      <c r="K3192" s="81"/>
      <c r="L3192" s="88" t="str">
        <f>IFERROR((VLOOKUP(B3192,Listor!$N$6:$P$47,3,FALSE)*Biologiska!K3192)+(VLOOKUP(B3192,Listor!$N$6:$Q$47,4,FALSE)),"")</f>
        <v/>
      </c>
      <c r="M3192" s="63" t="str">
        <f t="shared" si="152"/>
        <v/>
      </c>
      <c r="N3192" s="75"/>
      <c r="O3192" s="84" t="str">
        <f t="shared" si="153"/>
        <v/>
      </c>
      <c r="P3192" s="107"/>
      <c r="Q3192" s="87" t="s">
        <v>79</v>
      </c>
      <c r="R3192" s="87"/>
      <c r="S3192" s="87"/>
      <c r="T3192" s="87"/>
      <c r="U3192" s="87"/>
      <c r="V3192" s="86" t="s">
        <v>79</v>
      </c>
      <c r="W3192" s="75"/>
      <c r="X3192" s="102" t="s">
        <v>79</v>
      </c>
      <c r="Y3192" s="63" t="str">
        <f>IFERROR(IF(VLOOKUP(X3192,Listor!$T$6:$U$7,2,FALSE)&lt;O3192,TRUE),"")</f>
        <v/>
      </c>
      <c r="Z3192" s="87"/>
      <c r="AA3192" s="104"/>
    </row>
    <row r="3193" spans="2:27" x14ac:dyDescent="0.25">
      <c r="B3193" s="68" t="s">
        <v>68</v>
      </c>
      <c r="C3193" s="80" t="str">
        <f>IFERROR(VLOOKUP(B3193,Listor!$A$6:$B$62,2,FALSE),"")</f>
        <v/>
      </c>
      <c r="D3193" s="80" t="str">
        <f>IFERROR(VLOOKUP(B3193,Listor!$A$6:$C$62,3,FALSE),"")</f>
        <v/>
      </c>
      <c r="E3193" s="110" t="s">
        <v>79</v>
      </c>
      <c r="F3193" s="66"/>
      <c r="G3193" s="35" t="str">
        <f>IFERROR(VLOOKUP(B3193,Listor!$A$6:$G$62,7,FALSE),"")</f>
        <v/>
      </c>
      <c r="H3193" s="63" t="str">
        <f>IFERROR(VLOOKUP(B3193,Listor!$N$6:$O$47,2,FALSE),"")</f>
        <v/>
      </c>
      <c r="I3193" s="63" t="str">
        <f t="shared" si="151"/>
        <v/>
      </c>
      <c r="J3193" s="96" t="str">
        <f>IFERROR(VLOOKUP(B3193,Listor!$N$6:$P$47,3,FALSE)*I3193,"")</f>
        <v/>
      </c>
      <c r="K3193" s="81"/>
      <c r="L3193" s="88" t="str">
        <f>IFERROR((VLOOKUP(B3193,Listor!$N$6:$P$47,3,FALSE)*Biologiska!K3193)+(VLOOKUP(B3193,Listor!$N$6:$Q$47,4,FALSE)),"")</f>
        <v/>
      </c>
      <c r="M3193" s="63" t="str">
        <f t="shared" si="152"/>
        <v/>
      </c>
      <c r="N3193" s="75"/>
      <c r="O3193" s="84" t="str">
        <f t="shared" si="153"/>
        <v/>
      </c>
      <c r="P3193" s="107"/>
      <c r="Q3193" s="87" t="s">
        <v>79</v>
      </c>
      <c r="R3193" s="87"/>
      <c r="S3193" s="87"/>
      <c r="T3193" s="87"/>
      <c r="U3193" s="87"/>
      <c r="V3193" s="86" t="s">
        <v>79</v>
      </c>
      <c r="W3193" s="75"/>
      <c r="X3193" s="102" t="s">
        <v>79</v>
      </c>
      <c r="Y3193" s="63" t="str">
        <f>IFERROR(IF(VLOOKUP(X3193,Listor!$T$6:$U$7,2,FALSE)&lt;O3193,TRUE),"")</f>
        <v/>
      </c>
      <c r="Z3193" s="87"/>
      <c r="AA3193" s="104"/>
    </row>
    <row r="3194" spans="2:27" x14ac:dyDescent="0.25">
      <c r="B3194" s="68" t="s">
        <v>68</v>
      </c>
      <c r="C3194" s="80" t="str">
        <f>IFERROR(VLOOKUP(B3194,Listor!$A$6:$B$62,2,FALSE),"")</f>
        <v/>
      </c>
      <c r="D3194" s="80" t="str">
        <f>IFERROR(VLOOKUP(B3194,Listor!$A$6:$C$62,3,FALSE),"")</f>
        <v/>
      </c>
      <c r="E3194" s="110" t="s">
        <v>79</v>
      </c>
      <c r="F3194" s="66"/>
      <c r="G3194" s="35" t="str">
        <f>IFERROR(VLOOKUP(B3194,Listor!$A$6:$G$62,7,FALSE),"")</f>
        <v/>
      </c>
      <c r="H3194" s="63" t="str">
        <f>IFERROR(VLOOKUP(B3194,Listor!$N$6:$O$47,2,FALSE),"")</f>
        <v/>
      </c>
      <c r="I3194" s="63" t="str">
        <f t="shared" si="151"/>
        <v/>
      </c>
      <c r="J3194" s="96" t="str">
        <f>IFERROR(VLOOKUP(B3194,Listor!$N$6:$P$47,3,FALSE)*I3194,"")</f>
        <v/>
      </c>
      <c r="K3194" s="81"/>
      <c r="L3194" s="88" t="str">
        <f>IFERROR((VLOOKUP(B3194,Listor!$N$6:$P$47,3,FALSE)*Biologiska!K3194)+(VLOOKUP(B3194,Listor!$N$6:$Q$47,4,FALSE)),"")</f>
        <v/>
      </c>
      <c r="M3194" s="63" t="str">
        <f t="shared" si="152"/>
        <v/>
      </c>
      <c r="N3194" s="75"/>
      <c r="O3194" s="84" t="str">
        <f t="shared" si="153"/>
        <v/>
      </c>
      <c r="P3194" s="107"/>
      <c r="Q3194" s="87" t="s">
        <v>79</v>
      </c>
      <c r="R3194" s="87"/>
      <c r="S3194" s="87"/>
      <c r="T3194" s="87"/>
      <c r="U3194" s="87"/>
      <c r="V3194" s="86" t="s">
        <v>79</v>
      </c>
      <c r="W3194" s="75"/>
      <c r="X3194" s="102" t="s">
        <v>79</v>
      </c>
      <c r="Y3194" s="63" t="str">
        <f>IFERROR(IF(VLOOKUP(X3194,Listor!$T$6:$U$7,2,FALSE)&lt;O3194,TRUE),"")</f>
        <v/>
      </c>
      <c r="Z3194" s="87"/>
      <c r="AA3194" s="104"/>
    </row>
    <row r="3195" spans="2:27" x14ac:dyDescent="0.25">
      <c r="B3195" s="68" t="s">
        <v>68</v>
      </c>
      <c r="C3195" s="80" t="str">
        <f>IFERROR(VLOOKUP(B3195,Listor!$A$6:$B$62,2,FALSE),"")</f>
        <v/>
      </c>
      <c r="D3195" s="80" t="str">
        <f>IFERROR(VLOOKUP(B3195,Listor!$A$6:$C$62,3,FALSE),"")</f>
        <v/>
      </c>
      <c r="E3195" s="110" t="s">
        <v>79</v>
      </c>
      <c r="F3195" s="66"/>
      <c r="G3195" s="35" t="str">
        <f>IFERROR(VLOOKUP(B3195,Listor!$A$6:$G$62,7,FALSE),"")</f>
        <v/>
      </c>
      <c r="H3195" s="63" t="str">
        <f>IFERROR(VLOOKUP(B3195,Listor!$N$6:$O$47,2,FALSE),"")</f>
        <v/>
      </c>
      <c r="I3195" s="63" t="str">
        <f t="shared" si="151"/>
        <v/>
      </c>
      <c r="J3195" s="96" t="str">
        <f>IFERROR(VLOOKUP(B3195,Listor!$N$6:$P$47,3,FALSE)*I3195,"")</f>
        <v/>
      </c>
      <c r="K3195" s="81"/>
      <c r="L3195" s="88" t="str">
        <f>IFERROR((VLOOKUP(B3195,Listor!$N$6:$P$47,3,FALSE)*Biologiska!K3195)+(VLOOKUP(B3195,Listor!$N$6:$Q$47,4,FALSE)),"")</f>
        <v/>
      </c>
      <c r="M3195" s="63" t="str">
        <f t="shared" si="152"/>
        <v/>
      </c>
      <c r="N3195" s="75"/>
      <c r="O3195" s="84" t="str">
        <f t="shared" si="153"/>
        <v/>
      </c>
      <c r="P3195" s="107"/>
      <c r="Q3195" s="87" t="s">
        <v>79</v>
      </c>
      <c r="R3195" s="87"/>
      <c r="S3195" s="87"/>
      <c r="T3195" s="87"/>
      <c r="U3195" s="87"/>
      <c r="V3195" s="86" t="s">
        <v>79</v>
      </c>
      <c r="W3195" s="75"/>
      <c r="X3195" s="102" t="s">
        <v>79</v>
      </c>
      <c r="Y3195" s="63" t="str">
        <f>IFERROR(IF(VLOOKUP(X3195,Listor!$T$6:$U$7,2,FALSE)&lt;O3195,TRUE),"")</f>
        <v/>
      </c>
      <c r="Z3195" s="87"/>
      <c r="AA3195" s="104"/>
    </row>
    <row r="3196" spans="2:27" x14ac:dyDescent="0.25">
      <c r="B3196" s="68" t="s">
        <v>68</v>
      </c>
      <c r="C3196" s="80" t="str">
        <f>IFERROR(VLOOKUP(B3196,Listor!$A$6:$B$62,2,FALSE),"")</f>
        <v/>
      </c>
      <c r="D3196" s="80" t="str">
        <f>IFERROR(VLOOKUP(B3196,Listor!$A$6:$C$62,3,FALSE),"")</f>
        <v/>
      </c>
      <c r="E3196" s="110" t="s">
        <v>79</v>
      </c>
      <c r="F3196" s="66"/>
      <c r="G3196" s="35" t="str">
        <f>IFERROR(VLOOKUP(B3196,Listor!$A$6:$G$62,7,FALSE),"")</f>
        <v/>
      </c>
      <c r="H3196" s="63" t="str">
        <f>IFERROR(VLOOKUP(B3196,Listor!$N$6:$O$47,2,FALSE),"")</f>
        <v/>
      </c>
      <c r="I3196" s="63" t="str">
        <f t="shared" si="151"/>
        <v/>
      </c>
      <c r="J3196" s="96" t="str">
        <f>IFERROR(VLOOKUP(B3196,Listor!$N$6:$P$47,3,FALSE)*I3196,"")</f>
        <v/>
      </c>
      <c r="K3196" s="81"/>
      <c r="L3196" s="88" t="str">
        <f>IFERROR((VLOOKUP(B3196,Listor!$N$6:$P$47,3,FALSE)*Biologiska!K3196)+(VLOOKUP(B3196,Listor!$N$6:$Q$47,4,FALSE)),"")</f>
        <v/>
      </c>
      <c r="M3196" s="63" t="str">
        <f t="shared" si="152"/>
        <v/>
      </c>
      <c r="N3196" s="75"/>
      <c r="O3196" s="84" t="str">
        <f t="shared" si="153"/>
        <v/>
      </c>
      <c r="P3196" s="107"/>
      <c r="Q3196" s="87" t="s">
        <v>79</v>
      </c>
      <c r="R3196" s="87"/>
      <c r="S3196" s="87"/>
      <c r="T3196" s="87"/>
      <c r="U3196" s="87"/>
      <c r="V3196" s="86" t="s">
        <v>79</v>
      </c>
      <c r="W3196" s="75"/>
      <c r="X3196" s="102" t="s">
        <v>79</v>
      </c>
      <c r="Y3196" s="63" t="str">
        <f>IFERROR(IF(VLOOKUP(X3196,Listor!$T$6:$U$7,2,FALSE)&lt;O3196,TRUE),"")</f>
        <v/>
      </c>
      <c r="Z3196" s="87"/>
      <c r="AA3196" s="104"/>
    </row>
    <row r="3197" spans="2:27" x14ac:dyDescent="0.25">
      <c r="B3197" s="68" t="s">
        <v>68</v>
      </c>
      <c r="C3197" s="80" t="str">
        <f>IFERROR(VLOOKUP(B3197,Listor!$A$6:$B$62,2,FALSE),"")</f>
        <v/>
      </c>
      <c r="D3197" s="80" t="str">
        <f>IFERROR(VLOOKUP(B3197,Listor!$A$6:$C$62,3,FALSE),"")</f>
        <v/>
      </c>
      <c r="E3197" s="110" t="s">
        <v>79</v>
      </c>
      <c r="F3197" s="66"/>
      <c r="G3197" s="35" t="str">
        <f>IFERROR(VLOOKUP(B3197,Listor!$A$6:$G$62,7,FALSE),"")</f>
        <v/>
      </c>
      <c r="H3197" s="63" t="str">
        <f>IFERROR(VLOOKUP(B3197,Listor!$N$6:$O$47,2,FALSE),"")</f>
        <v/>
      </c>
      <c r="I3197" s="63" t="str">
        <f t="shared" si="151"/>
        <v/>
      </c>
      <c r="J3197" s="96" t="str">
        <f>IFERROR(VLOOKUP(B3197,Listor!$N$6:$P$47,3,FALSE)*I3197,"")</f>
        <v/>
      </c>
      <c r="K3197" s="81"/>
      <c r="L3197" s="88" t="str">
        <f>IFERROR((VLOOKUP(B3197,Listor!$N$6:$P$47,3,FALSE)*Biologiska!K3197)+(VLOOKUP(B3197,Listor!$N$6:$Q$47,4,FALSE)),"")</f>
        <v/>
      </c>
      <c r="M3197" s="63" t="str">
        <f t="shared" si="152"/>
        <v/>
      </c>
      <c r="N3197" s="75"/>
      <c r="O3197" s="84" t="str">
        <f t="shared" si="153"/>
        <v/>
      </c>
      <c r="P3197" s="107"/>
      <c r="Q3197" s="87" t="s">
        <v>79</v>
      </c>
      <c r="R3197" s="87"/>
      <c r="S3197" s="87"/>
      <c r="T3197" s="87"/>
      <c r="U3197" s="87"/>
      <c r="V3197" s="86" t="s">
        <v>79</v>
      </c>
      <c r="W3197" s="75"/>
      <c r="X3197" s="102" t="s">
        <v>79</v>
      </c>
      <c r="Y3197" s="63" t="str">
        <f>IFERROR(IF(VLOOKUP(X3197,Listor!$T$6:$U$7,2,FALSE)&lt;O3197,TRUE),"")</f>
        <v/>
      </c>
      <c r="Z3197" s="87"/>
      <c r="AA3197" s="104"/>
    </row>
    <row r="3198" spans="2:27" x14ac:dyDescent="0.25">
      <c r="B3198" s="68" t="s">
        <v>68</v>
      </c>
      <c r="C3198" s="80" t="str">
        <f>IFERROR(VLOOKUP(B3198,Listor!$A$6:$B$62,2,FALSE),"")</f>
        <v/>
      </c>
      <c r="D3198" s="80" t="str">
        <f>IFERROR(VLOOKUP(B3198,Listor!$A$6:$C$62,3,FALSE),"")</f>
        <v/>
      </c>
      <c r="E3198" s="110" t="s">
        <v>79</v>
      </c>
      <c r="F3198" s="66"/>
      <c r="G3198" s="35" t="str">
        <f>IFERROR(VLOOKUP(B3198,Listor!$A$6:$G$62,7,FALSE),"")</f>
        <v/>
      </c>
      <c r="H3198" s="63" t="str">
        <f>IFERROR(VLOOKUP(B3198,Listor!$N$6:$O$47,2,FALSE),"")</f>
        <v/>
      </c>
      <c r="I3198" s="63" t="str">
        <f t="shared" si="151"/>
        <v/>
      </c>
      <c r="J3198" s="96" t="str">
        <f>IFERROR(VLOOKUP(B3198,Listor!$N$6:$P$47,3,FALSE)*I3198,"")</f>
        <v/>
      </c>
      <c r="K3198" s="81"/>
      <c r="L3198" s="88" t="str">
        <f>IFERROR((VLOOKUP(B3198,Listor!$N$6:$P$47,3,FALSE)*Biologiska!K3198)+(VLOOKUP(B3198,Listor!$N$6:$Q$47,4,FALSE)),"")</f>
        <v/>
      </c>
      <c r="M3198" s="63" t="str">
        <f t="shared" si="152"/>
        <v/>
      </c>
      <c r="N3198" s="75"/>
      <c r="O3198" s="84" t="str">
        <f t="shared" si="153"/>
        <v/>
      </c>
      <c r="P3198" s="107"/>
      <c r="Q3198" s="87" t="s">
        <v>79</v>
      </c>
      <c r="R3198" s="87"/>
      <c r="S3198" s="87"/>
      <c r="T3198" s="87"/>
      <c r="U3198" s="87"/>
      <c r="V3198" s="86" t="s">
        <v>79</v>
      </c>
      <c r="W3198" s="75"/>
      <c r="X3198" s="102" t="s">
        <v>79</v>
      </c>
      <c r="Y3198" s="63" t="str">
        <f>IFERROR(IF(VLOOKUP(X3198,Listor!$T$6:$U$7,2,FALSE)&lt;O3198,TRUE),"")</f>
        <v/>
      </c>
      <c r="Z3198" s="87"/>
      <c r="AA3198" s="104"/>
    </row>
    <row r="3199" spans="2:27" x14ac:dyDescent="0.25">
      <c r="B3199" s="68" t="s">
        <v>68</v>
      </c>
      <c r="C3199" s="80" t="str">
        <f>IFERROR(VLOOKUP(B3199,Listor!$A$6:$B$62,2,FALSE),"")</f>
        <v/>
      </c>
      <c r="D3199" s="80" t="str">
        <f>IFERROR(VLOOKUP(B3199,Listor!$A$6:$C$62,3,FALSE),"")</f>
        <v/>
      </c>
      <c r="E3199" s="110" t="s">
        <v>79</v>
      </c>
      <c r="F3199" s="66"/>
      <c r="G3199" s="35" t="str">
        <f>IFERROR(VLOOKUP(B3199,Listor!$A$6:$G$62,7,FALSE),"")</f>
        <v/>
      </c>
      <c r="H3199" s="63" t="str">
        <f>IFERROR(VLOOKUP(B3199,Listor!$N$6:$O$47,2,FALSE),"")</f>
        <v/>
      </c>
      <c r="I3199" s="63" t="str">
        <f t="shared" si="151"/>
        <v/>
      </c>
      <c r="J3199" s="96" t="str">
        <f>IFERROR(VLOOKUP(B3199,Listor!$N$6:$P$47,3,FALSE)*I3199,"")</f>
        <v/>
      </c>
      <c r="K3199" s="81"/>
      <c r="L3199" s="88" t="str">
        <f>IFERROR((VLOOKUP(B3199,Listor!$N$6:$P$47,3,FALSE)*Biologiska!K3199)+(VLOOKUP(B3199,Listor!$N$6:$Q$47,4,FALSE)),"")</f>
        <v/>
      </c>
      <c r="M3199" s="63" t="str">
        <f t="shared" si="152"/>
        <v/>
      </c>
      <c r="N3199" s="75"/>
      <c r="O3199" s="84" t="str">
        <f t="shared" si="153"/>
        <v/>
      </c>
      <c r="P3199" s="107"/>
      <c r="Q3199" s="87" t="s">
        <v>79</v>
      </c>
      <c r="R3199" s="87"/>
      <c r="S3199" s="87"/>
      <c r="T3199" s="87"/>
      <c r="U3199" s="87"/>
      <c r="V3199" s="86" t="s">
        <v>79</v>
      </c>
      <c r="W3199" s="75"/>
      <c r="X3199" s="102" t="s">
        <v>79</v>
      </c>
      <c r="Y3199" s="63" t="str">
        <f>IFERROR(IF(VLOOKUP(X3199,Listor!$T$6:$U$7,2,FALSE)&lt;O3199,TRUE),"")</f>
        <v/>
      </c>
      <c r="Z3199" s="87"/>
      <c r="AA3199" s="104"/>
    </row>
    <row r="3200" spans="2:27" x14ac:dyDescent="0.25">
      <c r="B3200" s="68" t="s">
        <v>68</v>
      </c>
      <c r="C3200" s="80" t="str">
        <f>IFERROR(VLOOKUP(B3200,Listor!$A$6:$B$62,2,FALSE),"")</f>
        <v/>
      </c>
      <c r="D3200" s="80" t="str">
        <f>IFERROR(VLOOKUP(B3200,Listor!$A$6:$C$62,3,FALSE),"")</f>
        <v/>
      </c>
      <c r="E3200" s="110" t="s">
        <v>79</v>
      </c>
      <c r="F3200" s="66"/>
      <c r="G3200" s="35" t="str">
        <f>IFERROR(VLOOKUP(B3200,Listor!$A$6:$G$62,7,FALSE),"")</f>
        <v/>
      </c>
      <c r="H3200" s="63" t="str">
        <f>IFERROR(VLOOKUP(B3200,Listor!$N$6:$O$47,2,FALSE),"")</f>
        <v/>
      </c>
      <c r="I3200" s="63" t="str">
        <f t="shared" si="151"/>
        <v/>
      </c>
      <c r="J3200" s="96" t="str">
        <f>IFERROR(VLOOKUP(B3200,Listor!$N$6:$P$47,3,FALSE)*I3200,"")</f>
        <v/>
      </c>
      <c r="K3200" s="81"/>
      <c r="L3200" s="88" t="str">
        <f>IFERROR((VLOOKUP(B3200,Listor!$N$6:$P$47,3,FALSE)*Biologiska!K3200)+(VLOOKUP(B3200,Listor!$N$6:$Q$47,4,FALSE)),"")</f>
        <v/>
      </c>
      <c r="M3200" s="63" t="str">
        <f t="shared" si="152"/>
        <v/>
      </c>
      <c r="N3200" s="75"/>
      <c r="O3200" s="84" t="str">
        <f t="shared" si="153"/>
        <v/>
      </c>
      <c r="P3200" s="107"/>
      <c r="Q3200" s="87" t="s">
        <v>79</v>
      </c>
      <c r="R3200" s="87"/>
      <c r="S3200" s="87"/>
      <c r="T3200" s="87"/>
      <c r="U3200" s="87"/>
      <c r="V3200" s="86" t="s">
        <v>79</v>
      </c>
      <c r="W3200" s="75"/>
      <c r="X3200" s="102" t="s">
        <v>79</v>
      </c>
      <c r="Y3200" s="63" t="str">
        <f>IFERROR(IF(VLOOKUP(X3200,Listor!$T$6:$U$7,2,FALSE)&lt;O3200,TRUE),"")</f>
        <v/>
      </c>
      <c r="Z3200" s="87"/>
      <c r="AA3200" s="104"/>
    </row>
    <row r="3201" spans="2:27" x14ac:dyDescent="0.25">
      <c r="B3201" s="68" t="s">
        <v>68</v>
      </c>
      <c r="C3201" s="80" t="str">
        <f>IFERROR(VLOOKUP(B3201,Listor!$A$6:$B$62,2,FALSE),"")</f>
        <v/>
      </c>
      <c r="D3201" s="80" t="str">
        <f>IFERROR(VLOOKUP(B3201,Listor!$A$6:$C$62,3,FALSE),"")</f>
        <v/>
      </c>
      <c r="E3201" s="110" t="s">
        <v>79</v>
      </c>
      <c r="F3201" s="66"/>
      <c r="G3201" s="35" t="str">
        <f>IFERROR(VLOOKUP(B3201,Listor!$A$6:$G$62,7,FALSE),"")</f>
        <v/>
      </c>
      <c r="H3201" s="63" t="str">
        <f>IFERROR(VLOOKUP(B3201,Listor!$N$6:$O$47,2,FALSE),"")</f>
        <v/>
      </c>
      <c r="I3201" s="63" t="str">
        <f t="shared" si="151"/>
        <v/>
      </c>
      <c r="J3201" s="96" t="str">
        <f>IFERROR(VLOOKUP(B3201,Listor!$N$6:$P$47,3,FALSE)*I3201,"")</f>
        <v/>
      </c>
      <c r="K3201" s="81"/>
      <c r="L3201" s="88" t="str">
        <f>IFERROR((VLOOKUP(B3201,Listor!$N$6:$P$47,3,FALSE)*Biologiska!K3201)+(VLOOKUP(B3201,Listor!$N$6:$Q$47,4,FALSE)),"")</f>
        <v/>
      </c>
      <c r="M3201" s="63" t="str">
        <f t="shared" si="152"/>
        <v/>
      </c>
      <c r="N3201" s="75"/>
      <c r="O3201" s="84" t="str">
        <f t="shared" si="153"/>
        <v/>
      </c>
      <c r="P3201" s="107"/>
      <c r="Q3201" s="87" t="s">
        <v>79</v>
      </c>
      <c r="R3201" s="87"/>
      <c r="S3201" s="87"/>
      <c r="T3201" s="87"/>
      <c r="U3201" s="87"/>
      <c r="V3201" s="86" t="s">
        <v>79</v>
      </c>
      <c r="W3201" s="75"/>
      <c r="X3201" s="102" t="s">
        <v>79</v>
      </c>
      <c r="Y3201" s="63" t="str">
        <f>IFERROR(IF(VLOOKUP(X3201,Listor!$T$6:$U$7,2,FALSE)&lt;O3201,TRUE),"")</f>
        <v/>
      </c>
      <c r="Z3201" s="87"/>
      <c r="AA3201" s="104"/>
    </row>
    <row r="3202" spans="2:27" x14ac:dyDescent="0.25">
      <c r="B3202" s="68" t="s">
        <v>68</v>
      </c>
      <c r="C3202" s="80" t="str">
        <f>IFERROR(VLOOKUP(B3202,Listor!$A$6:$B$62,2,FALSE),"")</f>
        <v/>
      </c>
      <c r="D3202" s="80" t="str">
        <f>IFERROR(VLOOKUP(B3202,Listor!$A$6:$C$62,3,FALSE),"")</f>
        <v/>
      </c>
      <c r="E3202" s="110" t="s">
        <v>79</v>
      </c>
      <c r="F3202" s="66"/>
      <c r="G3202" s="35" t="str">
        <f>IFERROR(VLOOKUP(B3202,Listor!$A$6:$G$62,7,FALSE),"")</f>
        <v/>
      </c>
      <c r="H3202" s="63" t="str">
        <f>IFERROR(VLOOKUP(B3202,Listor!$N$6:$O$47,2,FALSE),"")</f>
        <v/>
      </c>
      <c r="I3202" s="63" t="str">
        <f t="shared" si="151"/>
        <v/>
      </c>
      <c r="J3202" s="96" t="str">
        <f>IFERROR(VLOOKUP(B3202,Listor!$N$6:$P$47,3,FALSE)*I3202,"")</f>
        <v/>
      </c>
      <c r="K3202" s="81"/>
      <c r="L3202" s="88" t="str">
        <f>IFERROR((VLOOKUP(B3202,Listor!$N$6:$P$47,3,FALSE)*Biologiska!K3202)+(VLOOKUP(B3202,Listor!$N$6:$Q$47,4,FALSE)),"")</f>
        <v/>
      </c>
      <c r="M3202" s="63" t="str">
        <f t="shared" si="152"/>
        <v/>
      </c>
      <c r="N3202" s="75"/>
      <c r="O3202" s="84" t="str">
        <f t="shared" si="153"/>
        <v/>
      </c>
      <c r="P3202" s="107"/>
      <c r="Q3202" s="87" t="s">
        <v>79</v>
      </c>
      <c r="R3202" s="87"/>
      <c r="S3202" s="87"/>
      <c r="T3202" s="87"/>
      <c r="U3202" s="87"/>
      <c r="V3202" s="86" t="s">
        <v>79</v>
      </c>
      <c r="W3202" s="75"/>
      <c r="X3202" s="102" t="s">
        <v>79</v>
      </c>
      <c r="Y3202" s="63" t="str">
        <f>IFERROR(IF(VLOOKUP(X3202,Listor!$T$6:$U$7,2,FALSE)&lt;O3202,TRUE),"")</f>
        <v/>
      </c>
      <c r="Z3202" s="87"/>
      <c r="AA3202" s="104"/>
    </row>
    <row r="3203" spans="2:27" x14ac:dyDescent="0.25">
      <c r="B3203" s="68" t="s">
        <v>68</v>
      </c>
      <c r="C3203" s="80" t="str">
        <f>IFERROR(VLOOKUP(B3203,Listor!$A$6:$B$62,2,FALSE),"")</f>
        <v/>
      </c>
      <c r="D3203" s="80" t="str">
        <f>IFERROR(VLOOKUP(B3203,Listor!$A$6:$C$62,3,FALSE),"")</f>
        <v/>
      </c>
      <c r="E3203" s="110" t="s">
        <v>79</v>
      </c>
      <c r="F3203" s="66"/>
      <c r="G3203" s="35" t="str">
        <f>IFERROR(VLOOKUP(B3203,Listor!$A$6:$G$62,7,FALSE),"")</f>
        <v/>
      </c>
      <c r="H3203" s="63" t="str">
        <f>IFERROR(VLOOKUP(B3203,Listor!$N$6:$O$47,2,FALSE),"")</f>
        <v/>
      </c>
      <c r="I3203" s="63" t="str">
        <f t="shared" si="151"/>
        <v/>
      </c>
      <c r="J3203" s="96" t="str">
        <f>IFERROR(VLOOKUP(B3203,Listor!$N$6:$P$47,3,FALSE)*I3203,"")</f>
        <v/>
      </c>
      <c r="K3203" s="81"/>
      <c r="L3203" s="88" t="str">
        <f>IFERROR((VLOOKUP(B3203,Listor!$N$6:$P$47,3,FALSE)*Biologiska!K3203)+(VLOOKUP(B3203,Listor!$N$6:$Q$47,4,FALSE)),"")</f>
        <v/>
      </c>
      <c r="M3203" s="63" t="str">
        <f t="shared" si="152"/>
        <v/>
      </c>
      <c r="N3203" s="75"/>
      <c r="O3203" s="84" t="str">
        <f t="shared" si="153"/>
        <v/>
      </c>
      <c r="P3203" s="107"/>
      <c r="Q3203" s="87" t="s">
        <v>79</v>
      </c>
      <c r="R3203" s="87"/>
      <c r="S3203" s="87"/>
      <c r="T3203" s="87"/>
      <c r="U3203" s="87"/>
      <c r="V3203" s="86" t="s">
        <v>79</v>
      </c>
      <c r="W3203" s="75"/>
      <c r="X3203" s="102" t="s">
        <v>79</v>
      </c>
      <c r="Y3203" s="63" t="str">
        <f>IFERROR(IF(VLOOKUP(X3203,Listor!$T$6:$U$7,2,FALSE)&lt;O3203,TRUE),"")</f>
        <v/>
      </c>
      <c r="Z3203" s="87"/>
      <c r="AA3203" s="104"/>
    </row>
    <row r="3204" spans="2:27" x14ac:dyDescent="0.25">
      <c r="B3204" s="68" t="s">
        <v>68</v>
      </c>
      <c r="C3204" s="80" t="str">
        <f>IFERROR(VLOOKUP(B3204,Listor!$A$6:$B$62,2,FALSE),"")</f>
        <v/>
      </c>
      <c r="D3204" s="80" t="str">
        <f>IFERROR(VLOOKUP(B3204,Listor!$A$6:$C$62,3,FALSE),"")</f>
        <v/>
      </c>
      <c r="E3204" s="110" t="s">
        <v>79</v>
      </c>
      <c r="F3204" s="66"/>
      <c r="G3204" s="35" t="str">
        <f>IFERROR(VLOOKUP(B3204,Listor!$A$6:$G$62,7,FALSE),"")</f>
        <v/>
      </c>
      <c r="H3204" s="63" t="str">
        <f>IFERROR(VLOOKUP(B3204,Listor!$N$6:$O$47,2,FALSE),"")</f>
        <v/>
      </c>
      <c r="I3204" s="63" t="str">
        <f t="shared" si="151"/>
        <v/>
      </c>
      <c r="J3204" s="96" t="str">
        <f>IFERROR(VLOOKUP(B3204,Listor!$N$6:$P$47,3,FALSE)*I3204,"")</f>
        <v/>
      </c>
      <c r="K3204" s="81"/>
      <c r="L3204" s="88" t="str">
        <f>IFERROR((VLOOKUP(B3204,Listor!$N$6:$P$47,3,FALSE)*Biologiska!K3204)+(VLOOKUP(B3204,Listor!$N$6:$Q$47,4,FALSE)),"")</f>
        <v/>
      </c>
      <c r="M3204" s="63" t="str">
        <f t="shared" si="152"/>
        <v/>
      </c>
      <c r="N3204" s="75"/>
      <c r="O3204" s="84" t="str">
        <f t="shared" si="153"/>
        <v/>
      </c>
      <c r="P3204" s="107"/>
      <c r="Q3204" s="87" t="s">
        <v>79</v>
      </c>
      <c r="R3204" s="87"/>
      <c r="S3204" s="87"/>
      <c r="T3204" s="87"/>
      <c r="U3204" s="87"/>
      <c r="V3204" s="86" t="s">
        <v>79</v>
      </c>
      <c r="W3204" s="75"/>
      <c r="X3204" s="102" t="s">
        <v>79</v>
      </c>
      <c r="Y3204" s="63" t="str">
        <f>IFERROR(IF(VLOOKUP(X3204,Listor!$T$6:$U$7,2,FALSE)&lt;O3204,TRUE),"")</f>
        <v/>
      </c>
      <c r="Z3204" s="87"/>
      <c r="AA3204" s="104"/>
    </row>
    <row r="3205" spans="2:27" x14ac:dyDescent="0.25">
      <c r="B3205" s="68" t="s">
        <v>68</v>
      </c>
      <c r="C3205" s="80" t="str">
        <f>IFERROR(VLOOKUP(B3205,Listor!$A$6:$B$62,2,FALSE),"")</f>
        <v/>
      </c>
      <c r="D3205" s="80" t="str">
        <f>IFERROR(VLOOKUP(B3205,Listor!$A$6:$C$62,3,FALSE),"")</f>
        <v/>
      </c>
      <c r="E3205" s="110" t="s">
        <v>79</v>
      </c>
      <c r="F3205" s="66"/>
      <c r="G3205" s="35" t="str">
        <f>IFERROR(VLOOKUP(B3205,Listor!$A$6:$G$62,7,FALSE),"")</f>
        <v/>
      </c>
      <c r="H3205" s="63" t="str">
        <f>IFERROR(VLOOKUP(B3205,Listor!$N$6:$O$47,2,FALSE),"")</f>
        <v/>
      </c>
      <c r="I3205" s="63" t="str">
        <f t="shared" si="151"/>
        <v/>
      </c>
      <c r="J3205" s="96" t="str">
        <f>IFERROR(VLOOKUP(B3205,Listor!$N$6:$P$47,3,FALSE)*I3205,"")</f>
        <v/>
      </c>
      <c r="K3205" s="81"/>
      <c r="L3205" s="88" t="str">
        <f>IFERROR((VLOOKUP(B3205,Listor!$N$6:$P$47,3,FALSE)*Biologiska!K3205)+(VLOOKUP(B3205,Listor!$N$6:$Q$47,4,FALSE)),"")</f>
        <v/>
      </c>
      <c r="M3205" s="63" t="str">
        <f t="shared" si="152"/>
        <v/>
      </c>
      <c r="N3205" s="75"/>
      <c r="O3205" s="84" t="str">
        <f t="shared" si="153"/>
        <v/>
      </c>
      <c r="P3205" s="107"/>
      <c r="Q3205" s="87" t="s">
        <v>79</v>
      </c>
      <c r="R3205" s="87"/>
      <c r="S3205" s="87"/>
      <c r="T3205" s="87"/>
      <c r="U3205" s="87"/>
      <c r="V3205" s="86" t="s">
        <v>79</v>
      </c>
      <c r="W3205" s="75"/>
      <c r="X3205" s="102" t="s">
        <v>79</v>
      </c>
      <c r="Y3205" s="63" t="str">
        <f>IFERROR(IF(VLOOKUP(X3205,Listor!$T$6:$U$7,2,FALSE)&lt;O3205,TRUE),"")</f>
        <v/>
      </c>
      <c r="Z3205" s="87"/>
      <c r="AA3205" s="104"/>
    </row>
    <row r="3206" spans="2:27" x14ac:dyDescent="0.25">
      <c r="B3206" s="68" t="s">
        <v>68</v>
      </c>
      <c r="C3206" s="80" t="str">
        <f>IFERROR(VLOOKUP(B3206,Listor!$A$6:$B$62,2,FALSE),"")</f>
        <v/>
      </c>
      <c r="D3206" s="80" t="str">
        <f>IFERROR(VLOOKUP(B3206,Listor!$A$6:$C$62,3,FALSE),"")</f>
        <v/>
      </c>
      <c r="E3206" s="110" t="s">
        <v>79</v>
      </c>
      <c r="F3206" s="66"/>
      <c r="G3206" s="35" t="str">
        <f>IFERROR(VLOOKUP(B3206,Listor!$A$6:$G$62,7,FALSE),"")</f>
        <v/>
      </c>
      <c r="H3206" s="63" t="str">
        <f>IFERROR(VLOOKUP(B3206,Listor!$N$6:$O$47,2,FALSE),"")</f>
        <v/>
      </c>
      <c r="I3206" s="63" t="str">
        <f t="shared" si="151"/>
        <v/>
      </c>
      <c r="J3206" s="96" t="str">
        <f>IFERROR(VLOOKUP(B3206,Listor!$N$6:$P$47,3,FALSE)*I3206,"")</f>
        <v/>
      </c>
      <c r="K3206" s="81"/>
      <c r="L3206" s="88" t="str">
        <f>IFERROR((VLOOKUP(B3206,Listor!$N$6:$P$47,3,FALSE)*Biologiska!K3206)+(VLOOKUP(B3206,Listor!$N$6:$Q$47,4,FALSE)),"")</f>
        <v/>
      </c>
      <c r="M3206" s="63" t="str">
        <f t="shared" si="152"/>
        <v/>
      </c>
      <c r="N3206" s="75"/>
      <c r="O3206" s="84" t="str">
        <f t="shared" si="153"/>
        <v/>
      </c>
      <c r="P3206" s="107"/>
      <c r="Q3206" s="87" t="s">
        <v>79</v>
      </c>
      <c r="R3206" s="87"/>
      <c r="S3206" s="87"/>
      <c r="T3206" s="87"/>
      <c r="U3206" s="87"/>
      <c r="V3206" s="86" t="s">
        <v>79</v>
      </c>
      <c r="W3206" s="75"/>
      <c r="X3206" s="102" t="s">
        <v>79</v>
      </c>
      <c r="Y3206" s="63" t="str">
        <f>IFERROR(IF(VLOOKUP(X3206,Listor!$T$6:$U$7,2,FALSE)&lt;O3206,TRUE),"")</f>
        <v/>
      </c>
      <c r="Z3206" s="87"/>
      <c r="AA3206" s="104"/>
    </row>
    <row r="3207" spans="2:27" x14ac:dyDescent="0.25">
      <c r="B3207" s="68" t="s">
        <v>68</v>
      </c>
      <c r="C3207" s="80" t="str">
        <f>IFERROR(VLOOKUP(B3207,Listor!$A$6:$B$62,2,FALSE),"")</f>
        <v/>
      </c>
      <c r="D3207" s="80" t="str">
        <f>IFERROR(VLOOKUP(B3207,Listor!$A$6:$C$62,3,FALSE),"")</f>
        <v/>
      </c>
      <c r="E3207" s="110" t="s">
        <v>79</v>
      </c>
      <c r="F3207" s="66"/>
      <c r="G3207" s="35" t="str">
        <f>IFERROR(VLOOKUP(B3207,Listor!$A$6:$G$62,7,FALSE),"")</f>
        <v/>
      </c>
      <c r="H3207" s="63" t="str">
        <f>IFERROR(VLOOKUP(B3207,Listor!$N$6:$O$47,2,FALSE),"")</f>
        <v/>
      </c>
      <c r="I3207" s="63" t="str">
        <f t="shared" si="151"/>
        <v/>
      </c>
      <c r="J3207" s="96" t="str">
        <f>IFERROR(VLOOKUP(B3207,Listor!$N$6:$P$47,3,FALSE)*I3207,"")</f>
        <v/>
      </c>
      <c r="K3207" s="81"/>
      <c r="L3207" s="88" t="str">
        <f>IFERROR((VLOOKUP(B3207,Listor!$N$6:$P$47,3,FALSE)*Biologiska!K3207)+(VLOOKUP(B3207,Listor!$N$6:$Q$47,4,FALSE)),"")</f>
        <v/>
      </c>
      <c r="M3207" s="63" t="str">
        <f t="shared" si="152"/>
        <v/>
      </c>
      <c r="N3207" s="75"/>
      <c r="O3207" s="84" t="str">
        <f t="shared" si="153"/>
        <v/>
      </c>
      <c r="P3207" s="107"/>
      <c r="Q3207" s="87" t="s">
        <v>79</v>
      </c>
      <c r="R3207" s="87"/>
      <c r="S3207" s="87"/>
      <c r="T3207" s="87"/>
      <c r="U3207" s="87"/>
      <c r="V3207" s="86" t="s">
        <v>79</v>
      </c>
      <c r="W3207" s="75"/>
      <c r="X3207" s="102" t="s">
        <v>79</v>
      </c>
      <c r="Y3207" s="63" t="str">
        <f>IFERROR(IF(VLOOKUP(X3207,Listor!$T$6:$U$7,2,FALSE)&lt;O3207,TRUE),"")</f>
        <v/>
      </c>
      <c r="Z3207" s="87"/>
      <c r="AA3207" s="104"/>
    </row>
    <row r="3208" spans="2:27" x14ac:dyDescent="0.25">
      <c r="B3208" s="68" t="s">
        <v>68</v>
      </c>
      <c r="C3208" s="80" t="str">
        <f>IFERROR(VLOOKUP(B3208,Listor!$A$6:$B$62,2,FALSE),"")</f>
        <v/>
      </c>
      <c r="D3208" s="80" t="str">
        <f>IFERROR(VLOOKUP(B3208,Listor!$A$6:$C$62,3,FALSE),"")</f>
        <v/>
      </c>
      <c r="E3208" s="110" t="s">
        <v>79</v>
      </c>
      <c r="F3208" s="66"/>
      <c r="G3208" s="35" t="str">
        <f>IFERROR(VLOOKUP(B3208,Listor!$A$6:$G$62,7,FALSE),"")</f>
        <v/>
      </c>
      <c r="H3208" s="63" t="str">
        <f>IFERROR(VLOOKUP(B3208,Listor!$N$6:$O$47,2,FALSE),"")</f>
        <v/>
      </c>
      <c r="I3208" s="63" t="str">
        <f t="shared" si="151"/>
        <v/>
      </c>
      <c r="J3208" s="96" t="str">
        <f>IFERROR(VLOOKUP(B3208,Listor!$N$6:$P$47,3,FALSE)*I3208,"")</f>
        <v/>
      </c>
      <c r="K3208" s="81"/>
      <c r="L3208" s="88" t="str">
        <f>IFERROR((VLOOKUP(B3208,Listor!$N$6:$P$47,3,FALSE)*Biologiska!K3208)+(VLOOKUP(B3208,Listor!$N$6:$Q$47,4,FALSE)),"")</f>
        <v/>
      </c>
      <c r="M3208" s="63" t="str">
        <f t="shared" si="152"/>
        <v/>
      </c>
      <c r="N3208" s="75"/>
      <c r="O3208" s="84" t="str">
        <f t="shared" si="153"/>
        <v/>
      </c>
      <c r="P3208" s="107"/>
      <c r="Q3208" s="87" t="s">
        <v>79</v>
      </c>
      <c r="R3208" s="87"/>
      <c r="S3208" s="87"/>
      <c r="T3208" s="87"/>
      <c r="U3208" s="87"/>
      <c r="V3208" s="86" t="s">
        <v>79</v>
      </c>
      <c r="W3208" s="75"/>
      <c r="X3208" s="102" t="s">
        <v>79</v>
      </c>
      <c r="Y3208" s="63" t="str">
        <f>IFERROR(IF(VLOOKUP(X3208,Listor!$T$6:$U$7,2,FALSE)&lt;O3208,TRUE),"")</f>
        <v/>
      </c>
      <c r="Z3208" s="87"/>
      <c r="AA3208" s="104"/>
    </row>
    <row r="3209" spans="2:27" x14ac:dyDescent="0.25">
      <c r="B3209" s="68" t="s">
        <v>68</v>
      </c>
      <c r="C3209" s="80" t="str">
        <f>IFERROR(VLOOKUP(B3209,Listor!$A$6:$B$62,2,FALSE),"")</f>
        <v/>
      </c>
      <c r="D3209" s="80" t="str">
        <f>IFERROR(VLOOKUP(B3209,Listor!$A$6:$C$62,3,FALSE),"")</f>
        <v/>
      </c>
      <c r="E3209" s="110" t="s">
        <v>79</v>
      </c>
      <c r="F3209" s="66"/>
      <c r="G3209" s="35" t="str">
        <f>IFERROR(VLOOKUP(B3209,Listor!$A$6:$G$62,7,FALSE),"")</f>
        <v/>
      </c>
      <c r="H3209" s="63" t="str">
        <f>IFERROR(VLOOKUP(B3209,Listor!$N$6:$O$47,2,FALSE),"")</f>
        <v/>
      </c>
      <c r="I3209" s="63" t="str">
        <f t="shared" si="151"/>
        <v/>
      </c>
      <c r="J3209" s="96" t="str">
        <f>IFERROR(VLOOKUP(B3209,Listor!$N$6:$P$47,3,FALSE)*I3209,"")</f>
        <v/>
      </c>
      <c r="K3209" s="81"/>
      <c r="L3209" s="88" t="str">
        <f>IFERROR((VLOOKUP(B3209,Listor!$N$6:$P$47,3,FALSE)*Biologiska!K3209)+(VLOOKUP(B3209,Listor!$N$6:$Q$47,4,FALSE)),"")</f>
        <v/>
      </c>
      <c r="M3209" s="63" t="str">
        <f t="shared" si="152"/>
        <v/>
      </c>
      <c r="N3209" s="75"/>
      <c r="O3209" s="84" t="str">
        <f t="shared" si="153"/>
        <v/>
      </c>
      <c r="P3209" s="107"/>
      <c r="Q3209" s="87" t="s">
        <v>79</v>
      </c>
      <c r="R3209" s="87"/>
      <c r="S3209" s="87"/>
      <c r="T3209" s="87"/>
      <c r="U3209" s="87"/>
      <c r="V3209" s="86" t="s">
        <v>79</v>
      </c>
      <c r="W3209" s="75"/>
      <c r="X3209" s="102" t="s">
        <v>79</v>
      </c>
      <c r="Y3209" s="63" t="str">
        <f>IFERROR(IF(VLOOKUP(X3209,Listor!$T$6:$U$7,2,FALSE)&lt;O3209,TRUE),"")</f>
        <v/>
      </c>
      <c r="Z3209" s="87"/>
      <c r="AA3209" s="104"/>
    </row>
    <row r="3210" spans="2:27" x14ac:dyDescent="0.25">
      <c r="B3210" s="68" t="s">
        <v>68</v>
      </c>
      <c r="C3210" s="80" t="str">
        <f>IFERROR(VLOOKUP(B3210,Listor!$A$6:$B$62,2,FALSE),"")</f>
        <v/>
      </c>
      <c r="D3210" s="80" t="str">
        <f>IFERROR(VLOOKUP(B3210,Listor!$A$6:$C$62,3,FALSE),"")</f>
        <v/>
      </c>
      <c r="E3210" s="110" t="s">
        <v>79</v>
      </c>
      <c r="F3210" s="66"/>
      <c r="G3210" s="35" t="str">
        <f>IFERROR(VLOOKUP(B3210,Listor!$A$6:$G$62,7,FALSE),"")</f>
        <v/>
      </c>
      <c r="H3210" s="63" t="str">
        <f>IFERROR(VLOOKUP(B3210,Listor!$N$6:$O$47,2,FALSE),"")</f>
        <v/>
      </c>
      <c r="I3210" s="63" t="str">
        <f t="shared" si="151"/>
        <v/>
      </c>
      <c r="J3210" s="96" t="str">
        <f>IFERROR(VLOOKUP(B3210,Listor!$N$6:$P$47,3,FALSE)*I3210,"")</f>
        <v/>
      </c>
      <c r="K3210" s="81"/>
      <c r="L3210" s="88" t="str">
        <f>IFERROR((VLOOKUP(B3210,Listor!$N$6:$P$47,3,FALSE)*Biologiska!K3210)+(VLOOKUP(B3210,Listor!$N$6:$Q$47,4,FALSE)),"")</f>
        <v/>
      </c>
      <c r="M3210" s="63" t="str">
        <f t="shared" si="152"/>
        <v/>
      </c>
      <c r="N3210" s="75"/>
      <c r="O3210" s="84" t="str">
        <f t="shared" si="153"/>
        <v/>
      </c>
      <c r="P3210" s="107"/>
      <c r="Q3210" s="87" t="s">
        <v>79</v>
      </c>
      <c r="R3210" s="87"/>
      <c r="S3210" s="87"/>
      <c r="T3210" s="87"/>
      <c r="U3210" s="87"/>
      <c r="V3210" s="86" t="s">
        <v>79</v>
      </c>
      <c r="W3210" s="75"/>
      <c r="X3210" s="102" t="s">
        <v>79</v>
      </c>
      <c r="Y3210" s="63" t="str">
        <f>IFERROR(IF(VLOOKUP(X3210,Listor!$T$6:$U$7,2,FALSE)&lt;O3210,TRUE),"")</f>
        <v/>
      </c>
      <c r="Z3210" s="87"/>
      <c r="AA3210" s="104"/>
    </row>
    <row r="3211" spans="2:27" x14ac:dyDescent="0.25">
      <c r="B3211" s="68" t="s">
        <v>68</v>
      </c>
      <c r="C3211" s="80" t="str">
        <f>IFERROR(VLOOKUP(B3211,Listor!$A$6:$B$62,2,FALSE),"")</f>
        <v/>
      </c>
      <c r="D3211" s="80" t="str">
        <f>IFERROR(VLOOKUP(B3211,Listor!$A$6:$C$62,3,FALSE),"")</f>
        <v/>
      </c>
      <c r="E3211" s="110" t="s">
        <v>79</v>
      </c>
      <c r="F3211" s="66"/>
      <c r="G3211" s="35" t="str">
        <f>IFERROR(VLOOKUP(B3211,Listor!$A$6:$G$62,7,FALSE),"")</f>
        <v/>
      </c>
      <c r="H3211" s="63" t="str">
        <f>IFERROR(VLOOKUP(B3211,Listor!$N$6:$O$47,2,FALSE),"")</f>
        <v/>
      </c>
      <c r="I3211" s="63" t="str">
        <f t="shared" si="151"/>
        <v/>
      </c>
      <c r="J3211" s="96" t="str">
        <f>IFERROR(VLOOKUP(B3211,Listor!$N$6:$P$47,3,FALSE)*I3211,"")</f>
        <v/>
      </c>
      <c r="K3211" s="81"/>
      <c r="L3211" s="88" t="str">
        <f>IFERROR((VLOOKUP(B3211,Listor!$N$6:$P$47,3,FALSE)*Biologiska!K3211)+(VLOOKUP(B3211,Listor!$N$6:$Q$47,4,FALSE)),"")</f>
        <v/>
      </c>
      <c r="M3211" s="63" t="str">
        <f t="shared" si="152"/>
        <v/>
      </c>
      <c r="N3211" s="75"/>
      <c r="O3211" s="84" t="str">
        <f t="shared" si="153"/>
        <v/>
      </c>
      <c r="P3211" s="107"/>
      <c r="Q3211" s="87" t="s">
        <v>79</v>
      </c>
      <c r="R3211" s="87"/>
      <c r="S3211" s="87"/>
      <c r="T3211" s="87"/>
      <c r="U3211" s="87"/>
      <c r="V3211" s="86" t="s">
        <v>79</v>
      </c>
      <c r="W3211" s="75"/>
      <c r="X3211" s="102" t="s">
        <v>79</v>
      </c>
      <c r="Y3211" s="63" t="str">
        <f>IFERROR(IF(VLOOKUP(X3211,Listor!$T$6:$U$7,2,FALSE)&lt;O3211,TRUE),"")</f>
        <v/>
      </c>
      <c r="Z3211" s="87"/>
      <c r="AA3211" s="104"/>
    </row>
    <row r="3212" spans="2:27" x14ac:dyDescent="0.25">
      <c r="B3212" s="68" t="s">
        <v>68</v>
      </c>
      <c r="C3212" s="80" t="str">
        <f>IFERROR(VLOOKUP(B3212,Listor!$A$6:$B$62,2,FALSE),"")</f>
        <v/>
      </c>
      <c r="D3212" s="80" t="str">
        <f>IFERROR(VLOOKUP(B3212,Listor!$A$6:$C$62,3,FALSE),"")</f>
        <v/>
      </c>
      <c r="E3212" s="110" t="s">
        <v>79</v>
      </c>
      <c r="F3212" s="66"/>
      <c r="G3212" s="35" t="str">
        <f>IFERROR(VLOOKUP(B3212,Listor!$A$6:$G$62,7,FALSE),"")</f>
        <v/>
      </c>
      <c r="H3212" s="63" t="str">
        <f>IFERROR(VLOOKUP(B3212,Listor!$N$6:$O$47,2,FALSE),"")</f>
        <v/>
      </c>
      <c r="I3212" s="63" t="str">
        <f t="shared" si="151"/>
        <v/>
      </c>
      <c r="J3212" s="96" t="str">
        <f>IFERROR(VLOOKUP(B3212,Listor!$N$6:$P$47,3,FALSE)*I3212,"")</f>
        <v/>
      </c>
      <c r="K3212" s="81"/>
      <c r="L3212" s="88" t="str">
        <f>IFERROR((VLOOKUP(B3212,Listor!$N$6:$P$47,3,FALSE)*Biologiska!K3212)+(VLOOKUP(B3212,Listor!$N$6:$Q$47,4,FALSE)),"")</f>
        <v/>
      </c>
      <c r="M3212" s="63" t="str">
        <f t="shared" si="152"/>
        <v/>
      </c>
      <c r="N3212" s="75"/>
      <c r="O3212" s="84" t="str">
        <f t="shared" si="153"/>
        <v/>
      </c>
      <c r="P3212" s="107"/>
      <c r="Q3212" s="87" t="s">
        <v>79</v>
      </c>
      <c r="R3212" s="87"/>
      <c r="S3212" s="87"/>
      <c r="T3212" s="87"/>
      <c r="U3212" s="87"/>
      <c r="V3212" s="86" t="s">
        <v>79</v>
      </c>
      <c r="W3212" s="75"/>
      <c r="X3212" s="102" t="s">
        <v>79</v>
      </c>
      <c r="Y3212" s="63" t="str">
        <f>IFERROR(IF(VLOOKUP(X3212,Listor!$T$6:$U$7,2,FALSE)&lt;O3212,TRUE),"")</f>
        <v/>
      </c>
      <c r="Z3212" s="87"/>
      <c r="AA3212" s="104"/>
    </row>
    <row r="3213" spans="2:27" x14ac:dyDescent="0.25">
      <c r="B3213" s="68" t="s">
        <v>68</v>
      </c>
      <c r="C3213" s="80" t="str">
        <f>IFERROR(VLOOKUP(B3213,Listor!$A$6:$B$62,2,FALSE),"")</f>
        <v/>
      </c>
      <c r="D3213" s="80" t="str">
        <f>IFERROR(VLOOKUP(B3213,Listor!$A$6:$C$62,3,FALSE),"")</f>
        <v/>
      </c>
      <c r="E3213" s="110" t="s">
        <v>79</v>
      </c>
      <c r="F3213" s="66"/>
      <c r="G3213" s="35" t="str">
        <f>IFERROR(VLOOKUP(B3213,Listor!$A$6:$G$62,7,FALSE),"")</f>
        <v/>
      </c>
      <c r="H3213" s="63" t="str">
        <f>IFERROR(VLOOKUP(B3213,Listor!$N$6:$O$47,2,FALSE),"")</f>
        <v/>
      </c>
      <c r="I3213" s="63" t="str">
        <f t="shared" si="151"/>
        <v/>
      </c>
      <c r="J3213" s="96" t="str">
        <f>IFERROR(VLOOKUP(B3213,Listor!$N$6:$P$47,3,FALSE)*I3213,"")</f>
        <v/>
      </c>
      <c r="K3213" s="81"/>
      <c r="L3213" s="88" t="str">
        <f>IFERROR((VLOOKUP(B3213,Listor!$N$6:$P$47,3,FALSE)*Biologiska!K3213)+(VLOOKUP(B3213,Listor!$N$6:$Q$47,4,FALSE)),"")</f>
        <v/>
      </c>
      <c r="M3213" s="63" t="str">
        <f t="shared" si="152"/>
        <v/>
      </c>
      <c r="N3213" s="75"/>
      <c r="O3213" s="84" t="str">
        <f t="shared" si="153"/>
        <v/>
      </c>
      <c r="P3213" s="107"/>
      <c r="Q3213" s="87" t="s">
        <v>79</v>
      </c>
      <c r="R3213" s="87"/>
      <c r="S3213" s="87"/>
      <c r="T3213" s="87"/>
      <c r="U3213" s="87"/>
      <c r="V3213" s="86" t="s">
        <v>79</v>
      </c>
      <c r="W3213" s="75"/>
      <c r="X3213" s="102" t="s">
        <v>79</v>
      </c>
      <c r="Y3213" s="63" t="str">
        <f>IFERROR(IF(VLOOKUP(X3213,Listor!$T$6:$U$7,2,FALSE)&lt;O3213,TRUE),"")</f>
        <v/>
      </c>
      <c r="Z3213" s="87"/>
      <c r="AA3213" s="104"/>
    </row>
    <row r="3214" spans="2:27" x14ac:dyDescent="0.25">
      <c r="B3214" s="68" t="s">
        <v>68</v>
      </c>
      <c r="C3214" s="80" t="str">
        <f>IFERROR(VLOOKUP(B3214,Listor!$A$6:$B$62,2,FALSE),"")</f>
        <v/>
      </c>
      <c r="D3214" s="80" t="str">
        <f>IFERROR(VLOOKUP(B3214,Listor!$A$6:$C$62,3,FALSE),"")</f>
        <v/>
      </c>
      <c r="E3214" s="110" t="s">
        <v>79</v>
      </c>
      <c r="F3214" s="66"/>
      <c r="G3214" s="35" t="str">
        <f>IFERROR(VLOOKUP(B3214,Listor!$A$6:$G$62,7,FALSE),"")</f>
        <v/>
      </c>
      <c r="H3214" s="63" t="str">
        <f>IFERROR(VLOOKUP(B3214,Listor!$N$6:$O$47,2,FALSE),"")</f>
        <v/>
      </c>
      <c r="I3214" s="63" t="str">
        <f t="shared" si="151"/>
        <v/>
      </c>
      <c r="J3214" s="96" t="str">
        <f>IFERROR(VLOOKUP(B3214,Listor!$N$6:$P$47,3,FALSE)*I3214,"")</f>
        <v/>
      </c>
      <c r="K3214" s="81"/>
      <c r="L3214" s="88" t="str">
        <f>IFERROR((VLOOKUP(B3214,Listor!$N$6:$P$47,3,FALSE)*Biologiska!K3214)+(VLOOKUP(B3214,Listor!$N$6:$Q$47,4,FALSE)),"")</f>
        <v/>
      </c>
      <c r="M3214" s="63" t="str">
        <f t="shared" si="152"/>
        <v/>
      </c>
      <c r="N3214" s="75"/>
      <c r="O3214" s="84" t="str">
        <f t="shared" si="153"/>
        <v/>
      </c>
      <c r="P3214" s="107"/>
      <c r="Q3214" s="87" t="s">
        <v>79</v>
      </c>
      <c r="R3214" s="87"/>
      <c r="S3214" s="87"/>
      <c r="T3214" s="87"/>
      <c r="U3214" s="87"/>
      <c r="V3214" s="86" t="s">
        <v>79</v>
      </c>
      <c r="W3214" s="75"/>
      <c r="X3214" s="102" t="s">
        <v>79</v>
      </c>
      <c r="Y3214" s="63" t="str">
        <f>IFERROR(IF(VLOOKUP(X3214,Listor!$T$6:$U$7,2,FALSE)&lt;O3214,TRUE),"")</f>
        <v/>
      </c>
      <c r="Z3214" s="87"/>
      <c r="AA3214" s="104"/>
    </row>
    <row r="3215" spans="2:27" x14ac:dyDescent="0.25">
      <c r="B3215" s="68" t="s">
        <v>68</v>
      </c>
      <c r="C3215" s="80" t="str">
        <f>IFERROR(VLOOKUP(B3215,Listor!$A$6:$B$62,2,FALSE),"")</f>
        <v/>
      </c>
      <c r="D3215" s="80" t="str">
        <f>IFERROR(VLOOKUP(B3215,Listor!$A$6:$C$62,3,FALSE),"")</f>
        <v/>
      </c>
      <c r="E3215" s="110" t="s">
        <v>79</v>
      </c>
      <c r="F3215" s="66"/>
      <c r="G3215" s="35" t="str">
        <f>IFERROR(VLOOKUP(B3215,Listor!$A$6:$G$62,7,FALSE),"")</f>
        <v/>
      </c>
      <c r="H3215" s="63" t="str">
        <f>IFERROR(VLOOKUP(B3215,Listor!$N$6:$O$47,2,FALSE),"")</f>
        <v/>
      </c>
      <c r="I3215" s="63" t="str">
        <f t="shared" si="151"/>
        <v/>
      </c>
      <c r="J3215" s="96" t="str">
        <f>IFERROR(VLOOKUP(B3215,Listor!$N$6:$P$47,3,FALSE)*I3215,"")</f>
        <v/>
      </c>
      <c r="K3215" s="81"/>
      <c r="L3215" s="88" t="str">
        <f>IFERROR((VLOOKUP(B3215,Listor!$N$6:$P$47,3,FALSE)*Biologiska!K3215)+(VLOOKUP(B3215,Listor!$N$6:$Q$47,4,FALSE)),"")</f>
        <v/>
      </c>
      <c r="M3215" s="63" t="str">
        <f t="shared" si="152"/>
        <v/>
      </c>
      <c r="N3215" s="75"/>
      <c r="O3215" s="84" t="str">
        <f t="shared" si="153"/>
        <v/>
      </c>
      <c r="P3215" s="107"/>
      <c r="Q3215" s="87" t="s">
        <v>79</v>
      </c>
      <c r="R3215" s="87"/>
      <c r="S3215" s="87"/>
      <c r="T3215" s="87"/>
      <c r="U3215" s="87"/>
      <c r="V3215" s="86" t="s">
        <v>79</v>
      </c>
      <c r="W3215" s="75"/>
      <c r="X3215" s="102" t="s">
        <v>79</v>
      </c>
      <c r="Y3215" s="63" t="str">
        <f>IFERROR(IF(VLOOKUP(X3215,Listor!$T$6:$U$7,2,FALSE)&lt;O3215,TRUE),"")</f>
        <v/>
      </c>
      <c r="Z3215" s="87"/>
      <c r="AA3215" s="104"/>
    </row>
    <row r="3216" spans="2:27" x14ac:dyDescent="0.25">
      <c r="B3216" s="68" t="s">
        <v>68</v>
      </c>
      <c r="C3216" s="80" t="str">
        <f>IFERROR(VLOOKUP(B3216,Listor!$A$6:$B$62,2,FALSE),"")</f>
        <v/>
      </c>
      <c r="D3216" s="80" t="str">
        <f>IFERROR(VLOOKUP(B3216,Listor!$A$6:$C$62,3,FALSE),"")</f>
        <v/>
      </c>
      <c r="E3216" s="110" t="s">
        <v>79</v>
      </c>
      <c r="F3216" s="66"/>
      <c r="G3216" s="35" t="str">
        <f>IFERROR(VLOOKUP(B3216,Listor!$A$6:$G$62,7,FALSE),"")</f>
        <v/>
      </c>
      <c r="H3216" s="63" t="str">
        <f>IFERROR(VLOOKUP(B3216,Listor!$N$6:$O$47,2,FALSE),"")</f>
        <v/>
      </c>
      <c r="I3216" s="63" t="str">
        <f t="shared" si="151"/>
        <v/>
      </c>
      <c r="J3216" s="96" t="str">
        <f>IFERROR(VLOOKUP(B3216,Listor!$N$6:$P$47,3,FALSE)*I3216,"")</f>
        <v/>
      </c>
      <c r="K3216" s="81"/>
      <c r="L3216" s="88" t="str">
        <f>IFERROR((VLOOKUP(B3216,Listor!$N$6:$P$47,3,FALSE)*Biologiska!K3216)+(VLOOKUP(B3216,Listor!$N$6:$Q$47,4,FALSE)),"")</f>
        <v/>
      </c>
      <c r="M3216" s="63" t="str">
        <f t="shared" si="152"/>
        <v/>
      </c>
      <c r="N3216" s="75"/>
      <c r="O3216" s="84" t="str">
        <f t="shared" si="153"/>
        <v/>
      </c>
      <c r="P3216" s="107"/>
      <c r="Q3216" s="87" t="s">
        <v>79</v>
      </c>
      <c r="R3216" s="87"/>
      <c r="S3216" s="87"/>
      <c r="T3216" s="87"/>
      <c r="U3216" s="87"/>
      <c r="V3216" s="86" t="s">
        <v>79</v>
      </c>
      <c r="W3216" s="75"/>
      <c r="X3216" s="102" t="s">
        <v>79</v>
      </c>
      <c r="Y3216" s="63" t="str">
        <f>IFERROR(IF(VLOOKUP(X3216,Listor!$T$6:$U$7,2,FALSE)&lt;O3216,TRUE),"")</f>
        <v/>
      </c>
      <c r="Z3216" s="87"/>
      <c r="AA3216" s="104"/>
    </row>
    <row r="3217" spans="2:27" x14ac:dyDescent="0.25">
      <c r="B3217" s="68" t="s">
        <v>68</v>
      </c>
      <c r="C3217" s="80" t="str">
        <f>IFERROR(VLOOKUP(B3217,Listor!$A$6:$B$62,2,FALSE),"")</f>
        <v/>
      </c>
      <c r="D3217" s="80" t="str">
        <f>IFERROR(VLOOKUP(B3217,Listor!$A$6:$C$62,3,FALSE),"")</f>
        <v/>
      </c>
      <c r="E3217" s="110" t="s">
        <v>79</v>
      </c>
      <c r="F3217" s="66"/>
      <c r="G3217" s="35" t="str">
        <f>IFERROR(VLOOKUP(B3217,Listor!$A$6:$G$62,7,FALSE),"")</f>
        <v/>
      </c>
      <c r="H3217" s="63" t="str">
        <f>IFERROR(VLOOKUP(B3217,Listor!$N$6:$O$47,2,FALSE),"")</f>
        <v/>
      </c>
      <c r="I3217" s="63" t="str">
        <f t="shared" si="151"/>
        <v/>
      </c>
      <c r="J3217" s="96" t="str">
        <f>IFERROR(VLOOKUP(B3217,Listor!$N$6:$P$47,3,FALSE)*I3217,"")</f>
        <v/>
      </c>
      <c r="K3217" s="81"/>
      <c r="L3217" s="88" t="str">
        <f>IFERROR((VLOOKUP(B3217,Listor!$N$6:$P$47,3,FALSE)*Biologiska!K3217)+(VLOOKUP(B3217,Listor!$N$6:$Q$47,4,FALSE)),"")</f>
        <v/>
      </c>
      <c r="M3217" s="63" t="str">
        <f t="shared" si="152"/>
        <v/>
      </c>
      <c r="N3217" s="75"/>
      <c r="O3217" s="84" t="str">
        <f t="shared" si="153"/>
        <v/>
      </c>
      <c r="P3217" s="107"/>
      <c r="Q3217" s="87" t="s">
        <v>79</v>
      </c>
      <c r="R3217" s="87"/>
      <c r="S3217" s="87"/>
      <c r="T3217" s="87"/>
      <c r="U3217" s="87"/>
      <c r="V3217" s="86" t="s">
        <v>79</v>
      </c>
      <c r="W3217" s="75"/>
      <c r="X3217" s="102" t="s">
        <v>79</v>
      </c>
      <c r="Y3217" s="63" t="str">
        <f>IFERROR(IF(VLOOKUP(X3217,Listor!$T$6:$U$7,2,FALSE)&lt;O3217,TRUE),"")</f>
        <v/>
      </c>
      <c r="Z3217" s="87"/>
      <c r="AA3217" s="104"/>
    </row>
    <row r="3218" spans="2:27" x14ac:dyDescent="0.25">
      <c r="B3218" s="68" t="s">
        <v>68</v>
      </c>
      <c r="C3218" s="80" t="str">
        <f>IFERROR(VLOOKUP(B3218,Listor!$A$6:$B$62,2,FALSE),"")</f>
        <v/>
      </c>
      <c r="D3218" s="80" t="str">
        <f>IFERROR(VLOOKUP(B3218,Listor!$A$6:$C$62,3,FALSE),"")</f>
        <v/>
      </c>
      <c r="E3218" s="110" t="s">
        <v>79</v>
      </c>
      <c r="F3218" s="66"/>
      <c r="G3218" s="35" t="str">
        <f>IFERROR(VLOOKUP(B3218,Listor!$A$6:$G$62,7,FALSE),"")</f>
        <v/>
      </c>
      <c r="H3218" s="63" t="str">
        <f>IFERROR(VLOOKUP(B3218,Listor!$N$6:$O$47,2,FALSE),"")</f>
        <v/>
      </c>
      <c r="I3218" s="63" t="str">
        <f t="shared" si="151"/>
        <v/>
      </c>
      <c r="J3218" s="96" t="str">
        <f>IFERROR(VLOOKUP(B3218,Listor!$N$6:$P$47,3,FALSE)*I3218,"")</f>
        <v/>
      </c>
      <c r="K3218" s="81"/>
      <c r="L3218" s="88" t="str">
        <f>IFERROR((VLOOKUP(B3218,Listor!$N$6:$P$47,3,FALSE)*Biologiska!K3218)+(VLOOKUP(B3218,Listor!$N$6:$Q$47,4,FALSE)),"")</f>
        <v/>
      </c>
      <c r="M3218" s="63" t="str">
        <f t="shared" si="152"/>
        <v/>
      </c>
      <c r="N3218" s="75"/>
      <c r="O3218" s="84" t="str">
        <f t="shared" si="153"/>
        <v/>
      </c>
      <c r="P3218" s="107"/>
      <c r="Q3218" s="87" t="s">
        <v>79</v>
      </c>
      <c r="R3218" s="87"/>
      <c r="S3218" s="87"/>
      <c r="T3218" s="87"/>
      <c r="U3218" s="87"/>
      <c r="V3218" s="86" t="s">
        <v>79</v>
      </c>
      <c r="W3218" s="75"/>
      <c r="X3218" s="102" t="s">
        <v>79</v>
      </c>
      <c r="Y3218" s="63" t="str">
        <f>IFERROR(IF(VLOOKUP(X3218,Listor!$T$6:$U$7,2,FALSE)&lt;O3218,TRUE),"")</f>
        <v/>
      </c>
      <c r="Z3218" s="87"/>
      <c r="AA3218" s="104"/>
    </row>
    <row r="3219" spans="2:27" x14ac:dyDescent="0.25">
      <c r="B3219" s="68" t="s">
        <v>68</v>
      </c>
      <c r="C3219" s="80" t="str">
        <f>IFERROR(VLOOKUP(B3219,Listor!$A$6:$B$62,2,FALSE),"")</f>
        <v/>
      </c>
      <c r="D3219" s="80" t="str">
        <f>IFERROR(VLOOKUP(B3219,Listor!$A$6:$C$62,3,FALSE),"")</f>
        <v/>
      </c>
      <c r="E3219" s="110" t="s">
        <v>79</v>
      </c>
      <c r="F3219" s="66"/>
      <c r="G3219" s="35" t="str">
        <f>IFERROR(VLOOKUP(B3219,Listor!$A$6:$G$62,7,FALSE),"")</f>
        <v/>
      </c>
      <c r="H3219" s="63" t="str">
        <f>IFERROR(VLOOKUP(B3219,Listor!$N$6:$O$47,2,FALSE),"")</f>
        <v/>
      </c>
      <c r="I3219" s="63" t="str">
        <f t="shared" si="151"/>
        <v/>
      </c>
      <c r="J3219" s="96" t="str">
        <f>IFERROR(VLOOKUP(B3219,Listor!$N$6:$P$47,3,FALSE)*I3219,"")</f>
        <v/>
      </c>
      <c r="K3219" s="81"/>
      <c r="L3219" s="88" t="str">
        <f>IFERROR((VLOOKUP(B3219,Listor!$N$6:$P$47,3,FALSE)*Biologiska!K3219)+(VLOOKUP(B3219,Listor!$N$6:$Q$47,4,FALSE)),"")</f>
        <v/>
      </c>
      <c r="M3219" s="63" t="str">
        <f t="shared" si="152"/>
        <v/>
      </c>
      <c r="N3219" s="75"/>
      <c r="O3219" s="84" t="str">
        <f t="shared" si="153"/>
        <v/>
      </c>
      <c r="P3219" s="107"/>
      <c r="Q3219" s="87" t="s">
        <v>79</v>
      </c>
      <c r="R3219" s="87"/>
      <c r="S3219" s="87"/>
      <c r="T3219" s="87"/>
      <c r="U3219" s="87"/>
      <c r="V3219" s="86" t="s">
        <v>79</v>
      </c>
      <c r="W3219" s="75"/>
      <c r="X3219" s="102" t="s">
        <v>79</v>
      </c>
      <c r="Y3219" s="63" t="str">
        <f>IFERROR(IF(VLOOKUP(X3219,Listor!$T$6:$U$7,2,FALSE)&lt;O3219,TRUE),"")</f>
        <v/>
      </c>
      <c r="Z3219" s="87"/>
      <c r="AA3219" s="104"/>
    </row>
    <row r="3220" spans="2:27" x14ac:dyDescent="0.25">
      <c r="B3220" s="68" t="s">
        <v>68</v>
      </c>
      <c r="C3220" s="80" t="str">
        <f>IFERROR(VLOOKUP(B3220,Listor!$A$6:$B$62,2,FALSE),"")</f>
        <v/>
      </c>
      <c r="D3220" s="80" t="str">
        <f>IFERROR(VLOOKUP(B3220,Listor!$A$6:$C$62,3,FALSE),"")</f>
        <v/>
      </c>
      <c r="E3220" s="110" t="s">
        <v>79</v>
      </c>
      <c r="F3220" s="66"/>
      <c r="G3220" s="35" t="str">
        <f>IFERROR(VLOOKUP(B3220,Listor!$A$6:$G$62,7,FALSE),"")</f>
        <v/>
      </c>
      <c r="H3220" s="63" t="str">
        <f>IFERROR(VLOOKUP(B3220,Listor!$N$6:$O$47,2,FALSE),"")</f>
        <v/>
      </c>
      <c r="I3220" s="63" t="str">
        <f t="shared" si="151"/>
        <v/>
      </c>
      <c r="J3220" s="96" t="str">
        <f>IFERROR(VLOOKUP(B3220,Listor!$N$6:$P$47,3,FALSE)*I3220,"")</f>
        <v/>
      </c>
      <c r="K3220" s="81"/>
      <c r="L3220" s="88" t="str">
        <f>IFERROR((VLOOKUP(B3220,Listor!$N$6:$P$47,3,FALSE)*Biologiska!K3220)+(VLOOKUP(B3220,Listor!$N$6:$Q$47,4,FALSE)),"")</f>
        <v/>
      </c>
      <c r="M3220" s="63" t="str">
        <f t="shared" si="152"/>
        <v/>
      </c>
      <c r="N3220" s="75"/>
      <c r="O3220" s="84" t="str">
        <f t="shared" si="153"/>
        <v/>
      </c>
      <c r="P3220" s="107"/>
      <c r="Q3220" s="87" t="s">
        <v>79</v>
      </c>
      <c r="R3220" s="87"/>
      <c r="S3220" s="87"/>
      <c r="T3220" s="87"/>
      <c r="U3220" s="87"/>
      <c r="V3220" s="86" t="s">
        <v>79</v>
      </c>
      <c r="W3220" s="75"/>
      <c r="X3220" s="102" t="s">
        <v>79</v>
      </c>
      <c r="Y3220" s="63" t="str">
        <f>IFERROR(IF(VLOOKUP(X3220,Listor!$T$6:$U$7,2,FALSE)&lt;O3220,TRUE),"")</f>
        <v/>
      </c>
      <c r="Z3220" s="87"/>
      <c r="AA3220" s="104"/>
    </row>
    <row r="3221" spans="2:27" x14ac:dyDescent="0.25">
      <c r="B3221" s="68" t="s">
        <v>68</v>
      </c>
      <c r="C3221" s="80" t="str">
        <f>IFERROR(VLOOKUP(B3221,Listor!$A$6:$B$62,2,FALSE),"")</f>
        <v/>
      </c>
      <c r="D3221" s="80" t="str">
        <f>IFERROR(VLOOKUP(B3221,Listor!$A$6:$C$62,3,FALSE),"")</f>
        <v/>
      </c>
      <c r="E3221" s="110" t="s">
        <v>79</v>
      </c>
      <c r="F3221" s="66"/>
      <c r="G3221" s="35" t="str">
        <f>IFERROR(VLOOKUP(B3221,Listor!$A$6:$G$62,7,FALSE),"")</f>
        <v/>
      </c>
      <c r="H3221" s="63" t="str">
        <f>IFERROR(VLOOKUP(B3221,Listor!$N$6:$O$47,2,FALSE),"")</f>
        <v/>
      </c>
      <c r="I3221" s="63" t="str">
        <f t="shared" si="151"/>
        <v/>
      </c>
      <c r="J3221" s="96" t="str">
        <f>IFERROR(VLOOKUP(B3221,Listor!$N$6:$P$47,3,FALSE)*I3221,"")</f>
        <v/>
      </c>
      <c r="K3221" s="81"/>
      <c r="L3221" s="88" t="str">
        <f>IFERROR((VLOOKUP(B3221,Listor!$N$6:$P$47,3,FALSE)*Biologiska!K3221)+(VLOOKUP(B3221,Listor!$N$6:$Q$47,4,FALSE)),"")</f>
        <v/>
      </c>
      <c r="M3221" s="63" t="str">
        <f t="shared" si="152"/>
        <v/>
      </c>
      <c r="N3221" s="75"/>
      <c r="O3221" s="84" t="str">
        <f t="shared" si="153"/>
        <v/>
      </c>
      <c r="P3221" s="107"/>
      <c r="Q3221" s="87" t="s">
        <v>79</v>
      </c>
      <c r="R3221" s="87"/>
      <c r="S3221" s="87"/>
      <c r="T3221" s="87"/>
      <c r="U3221" s="87"/>
      <c r="V3221" s="86" t="s">
        <v>79</v>
      </c>
      <c r="W3221" s="75"/>
      <c r="X3221" s="102" t="s">
        <v>79</v>
      </c>
      <c r="Y3221" s="63" t="str">
        <f>IFERROR(IF(VLOOKUP(X3221,Listor!$T$6:$U$7,2,FALSE)&lt;O3221,TRUE),"")</f>
        <v/>
      </c>
      <c r="Z3221" s="87"/>
      <c r="AA3221" s="104"/>
    </row>
    <row r="3222" spans="2:27" x14ac:dyDescent="0.25">
      <c r="B3222" s="68" t="s">
        <v>68</v>
      </c>
      <c r="C3222" s="80" t="str">
        <f>IFERROR(VLOOKUP(B3222,Listor!$A$6:$B$62,2,FALSE),"")</f>
        <v/>
      </c>
      <c r="D3222" s="80" t="str">
        <f>IFERROR(VLOOKUP(B3222,Listor!$A$6:$C$62,3,FALSE),"")</f>
        <v/>
      </c>
      <c r="E3222" s="110" t="s">
        <v>79</v>
      </c>
      <c r="F3222" s="66"/>
      <c r="G3222" s="35" t="str">
        <f>IFERROR(VLOOKUP(B3222,Listor!$A$6:$G$62,7,FALSE),"")</f>
        <v/>
      </c>
      <c r="H3222" s="63" t="str">
        <f>IFERROR(VLOOKUP(B3222,Listor!$N$6:$O$47,2,FALSE),"")</f>
        <v/>
      </c>
      <c r="I3222" s="63" t="str">
        <f t="shared" si="151"/>
        <v/>
      </c>
      <c r="J3222" s="96" t="str">
        <f>IFERROR(VLOOKUP(B3222,Listor!$N$6:$P$47,3,FALSE)*I3222,"")</f>
        <v/>
      </c>
      <c r="K3222" s="81"/>
      <c r="L3222" s="88" t="str">
        <f>IFERROR((VLOOKUP(B3222,Listor!$N$6:$P$47,3,FALSE)*Biologiska!K3222)+(VLOOKUP(B3222,Listor!$N$6:$Q$47,4,FALSE)),"")</f>
        <v/>
      </c>
      <c r="M3222" s="63" t="str">
        <f t="shared" si="152"/>
        <v/>
      </c>
      <c r="N3222" s="75"/>
      <c r="O3222" s="84" t="str">
        <f t="shared" si="153"/>
        <v/>
      </c>
      <c r="P3222" s="107"/>
      <c r="Q3222" s="87" t="s">
        <v>79</v>
      </c>
      <c r="R3222" s="87"/>
      <c r="S3222" s="87"/>
      <c r="T3222" s="87"/>
      <c r="U3222" s="87"/>
      <c r="V3222" s="86" t="s">
        <v>79</v>
      </c>
      <c r="W3222" s="75"/>
      <c r="X3222" s="102" t="s">
        <v>79</v>
      </c>
      <c r="Y3222" s="63" t="str">
        <f>IFERROR(IF(VLOOKUP(X3222,Listor!$T$6:$U$7,2,FALSE)&lt;O3222,TRUE),"")</f>
        <v/>
      </c>
      <c r="Z3222" s="87"/>
      <c r="AA3222" s="104"/>
    </row>
    <row r="3223" spans="2:27" x14ac:dyDescent="0.25">
      <c r="B3223" s="68" t="s">
        <v>68</v>
      </c>
      <c r="C3223" s="80" t="str">
        <f>IFERROR(VLOOKUP(B3223,Listor!$A$6:$B$62,2,FALSE),"")</f>
        <v/>
      </c>
      <c r="D3223" s="80" t="str">
        <f>IFERROR(VLOOKUP(B3223,Listor!$A$6:$C$62,3,FALSE),"")</f>
        <v/>
      </c>
      <c r="E3223" s="110" t="s">
        <v>79</v>
      </c>
      <c r="F3223" s="66"/>
      <c r="G3223" s="35" t="str">
        <f>IFERROR(VLOOKUP(B3223,Listor!$A$6:$G$62,7,FALSE),"")</f>
        <v/>
      </c>
      <c r="H3223" s="63" t="str">
        <f>IFERROR(VLOOKUP(B3223,Listor!$N$6:$O$47,2,FALSE),"")</f>
        <v/>
      </c>
      <c r="I3223" s="63" t="str">
        <f t="shared" si="151"/>
        <v/>
      </c>
      <c r="J3223" s="96" t="str">
        <f>IFERROR(VLOOKUP(B3223,Listor!$N$6:$P$47,3,FALSE)*I3223,"")</f>
        <v/>
      </c>
      <c r="K3223" s="81"/>
      <c r="L3223" s="88" t="str">
        <f>IFERROR((VLOOKUP(B3223,Listor!$N$6:$P$47,3,FALSE)*Biologiska!K3223)+(VLOOKUP(B3223,Listor!$N$6:$Q$47,4,FALSE)),"")</f>
        <v/>
      </c>
      <c r="M3223" s="63" t="str">
        <f t="shared" si="152"/>
        <v/>
      </c>
      <c r="N3223" s="75"/>
      <c r="O3223" s="84" t="str">
        <f t="shared" si="153"/>
        <v/>
      </c>
      <c r="P3223" s="107"/>
      <c r="Q3223" s="87" t="s">
        <v>79</v>
      </c>
      <c r="R3223" s="87"/>
      <c r="S3223" s="87"/>
      <c r="T3223" s="87"/>
      <c r="U3223" s="87"/>
      <c r="V3223" s="86" t="s">
        <v>79</v>
      </c>
      <c r="W3223" s="75"/>
      <c r="X3223" s="102" t="s">
        <v>79</v>
      </c>
      <c r="Y3223" s="63" t="str">
        <f>IFERROR(IF(VLOOKUP(X3223,Listor!$T$6:$U$7,2,FALSE)&lt;O3223,TRUE),"")</f>
        <v/>
      </c>
      <c r="Z3223" s="87"/>
      <c r="AA3223" s="104"/>
    </row>
    <row r="3224" spans="2:27" x14ac:dyDescent="0.25">
      <c r="B3224" s="68" t="s">
        <v>68</v>
      </c>
      <c r="C3224" s="80" t="str">
        <f>IFERROR(VLOOKUP(B3224,Listor!$A$6:$B$62,2,FALSE),"")</f>
        <v/>
      </c>
      <c r="D3224" s="80" t="str">
        <f>IFERROR(VLOOKUP(B3224,Listor!$A$6:$C$62,3,FALSE),"")</f>
        <v/>
      </c>
      <c r="E3224" s="110" t="s">
        <v>79</v>
      </c>
      <c r="F3224" s="66"/>
      <c r="G3224" s="35" t="str">
        <f>IFERROR(VLOOKUP(B3224,Listor!$A$6:$G$62,7,FALSE),"")</f>
        <v/>
      </c>
      <c r="H3224" s="63" t="str">
        <f>IFERROR(VLOOKUP(B3224,Listor!$N$6:$O$47,2,FALSE),"")</f>
        <v/>
      </c>
      <c r="I3224" s="63" t="str">
        <f t="shared" si="151"/>
        <v/>
      </c>
      <c r="J3224" s="96" t="str">
        <f>IFERROR(VLOOKUP(B3224,Listor!$N$6:$P$47,3,FALSE)*I3224,"")</f>
        <v/>
      </c>
      <c r="K3224" s="81"/>
      <c r="L3224" s="88" t="str">
        <f>IFERROR((VLOOKUP(B3224,Listor!$N$6:$P$47,3,FALSE)*Biologiska!K3224)+(VLOOKUP(B3224,Listor!$N$6:$Q$47,4,FALSE)),"")</f>
        <v/>
      </c>
      <c r="M3224" s="63" t="str">
        <f t="shared" si="152"/>
        <v/>
      </c>
      <c r="N3224" s="75"/>
      <c r="O3224" s="84" t="str">
        <f t="shared" si="153"/>
        <v/>
      </c>
      <c r="P3224" s="107"/>
      <c r="Q3224" s="87" t="s">
        <v>79</v>
      </c>
      <c r="R3224" s="87"/>
      <c r="S3224" s="87"/>
      <c r="T3224" s="87"/>
      <c r="U3224" s="87"/>
      <c r="V3224" s="86" t="s">
        <v>79</v>
      </c>
      <c r="W3224" s="75"/>
      <c r="X3224" s="102" t="s">
        <v>79</v>
      </c>
      <c r="Y3224" s="63" t="str">
        <f>IFERROR(IF(VLOOKUP(X3224,Listor!$T$6:$U$7,2,FALSE)&lt;O3224,TRUE),"")</f>
        <v/>
      </c>
      <c r="Z3224" s="87"/>
      <c r="AA3224" s="104"/>
    </row>
    <row r="3225" spans="2:27" x14ac:dyDescent="0.25">
      <c r="B3225" s="68" t="s">
        <v>68</v>
      </c>
      <c r="C3225" s="80" t="str">
        <f>IFERROR(VLOOKUP(B3225,Listor!$A$6:$B$62,2,FALSE),"")</f>
        <v/>
      </c>
      <c r="D3225" s="80" t="str">
        <f>IFERROR(VLOOKUP(B3225,Listor!$A$6:$C$62,3,FALSE),"")</f>
        <v/>
      </c>
      <c r="E3225" s="110" t="s">
        <v>79</v>
      </c>
      <c r="F3225" s="66"/>
      <c r="G3225" s="35" t="str">
        <f>IFERROR(VLOOKUP(B3225,Listor!$A$6:$G$62,7,FALSE),"")</f>
        <v/>
      </c>
      <c r="H3225" s="63" t="str">
        <f>IFERROR(VLOOKUP(B3225,Listor!$N$6:$O$47,2,FALSE),"")</f>
        <v/>
      </c>
      <c r="I3225" s="63" t="str">
        <f t="shared" si="151"/>
        <v/>
      </c>
      <c r="J3225" s="96" t="str">
        <f>IFERROR(VLOOKUP(B3225,Listor!$N$6:$P$47,3,FALSE)*I3225,"")</f>
        <v/>
      </c>
      <c r="K3225" s="81"/>
      <c r="L3225" s="88" t="str">
        <f>IFERROR((VLOOKUP(B3225,Listor!$N$6:$P$47,3,FALSE)*Biologiska!K3225)+(VLOOKUP(B3225,Listor!$N$6:$Q$47,4,FALSE)),"")</f>
        <v/>
      </c>
      <c r="M3225" s="63" t="str">
        <f t="shared" si="152"/>
        <v/>
      </c>
      <c r="N3225" s="75"/>
      <c r="O3225" s="84" t="str">
        <f t="shared" si="153"/>
        <v/>
      </c>
      <c r="P3225" s="107"/>
      <c r="Q3225" s="87" t="s">
        <v>79</v>
      </c>
      <c r="R3225" s="87"/>
      <c r="S3225" s="87"/>
      <c r="T3225" s="87"/>
      <c r="U3225" s="87"/>
      <c r="V3225" s="86" t="s">
        <v>79</v>
      </c>
      <c r="W3225" s="75"/>
      <c r="X3225" s="102" t="s">
        <v>79</v>
      </c>
      <c r="Y3225" s="63" t="str">
        <f>IFERROR(IF(VLOOKUP(X3225,Listor!$T$6:$U$7,2,FALSE)&lt;O3225,TRUE),"")</f>
        <v/>
      </c>
      <c r="Z3225" s="87"/>
      <c r="AA3225" s="104"/>
    </row>
    <row r="3226" spans="2:27" x14ac:dyDescent="0.25">
      <c r="B3226" s="68" t="s">
        <v>68</v>
      </c>
      <c r="C3226" s="80" t="str">
        <f>IFERROR(VLOOKUP(B3226,Listor!$A$6:$B$62,2,FALSE),"")</f>
        <v/>
      </c>
      <c r="D3226" s="80" t="str">
        <f>IFERROR(VLOOKUP(B3226,Listor!$A$6:$C$62,3,FALSE),"")</f>
        <v/>
      </c>
      <c r="E3226" s="110" t="s">
        <v>79</v>
      </c>
      <c r="F3226" s="66"/>
      <c r="G3226" s="35" t="str">
        <f>IFERROR(VLOOKUP(B3226,Listor!$A$6:$G$62,7,FALSE),"")</f>
        <v/>
      </c>
      <c r="H3226" s="63" t="str">
        <f>IFERROR(VLOOKUP(B3226,Listor!$N$6:$O$47,2,FALSE),"")</f>
        <v/>
      </c>
      <c r="I3226" s="63" t="str">
        <f t="shared" si="151"/>
        <v/>
      </c>
      <c r="J3226" s="96" t="str">
        <f>IFERROR(VLOOKUP(B3226,Listor!$N$6:$P$47,3,FALSE)*I3226,"")</f>
        <v/>
      </c>
      <c r="K3226" s="81"/>
      <c r="L3226" s="88" t="str">
        <f>IFERROR((VLOOKUP(B3226,Listor!$N$6:$P$47,3,FALSE)*Biologiska!K3226)+(VLOOKUP(B3226,Listor!$N$6:$Q$47,4,FALSE)),"")</f>
        <v/>
      </c>
      <c r="M3226" s="63" t="str">
        <f t="shared" si="152"/>
        <v/>
      </c>
      <c r="N3226" s="75"/>
      <c r="O3226" s="84" t="str">
        <f t="shared" si="153"/>
        <v/>
      </c>
      <c r="P3226" s="107"/>
      <c r="Q3226" s="87" t="s">
        <v>79</v>
      </c>
      <c r="R3226" s="87"/>
      <c r="S3226" s="87"/>
      <c r="T3226" s="87"/>
      <c r="U3226" s="87"/>
      <c r="V3226" s="86" t="s">
        <v>79</v>
      </c>
      <c r="W3226" s="75"/>
      <c r="X3226" s="102" t="s">
        <v>79</v>
      </c>
      <c r="Y3226" s="63" t="str">
        <f>IFERROR(IF(VLOOKUP(X3226,Listor!$T$6:$U$7,2,FALSE)&lt;O3226,TRUE),"")</f>
        <v/>
      </c>
      <c r="Z3226" s="87"/>
      <c r="AA3226" s="104"/>
    </row>
    <row r="3227" spans="2:27" x14ac:dyDescent="0.25">
      <c r="B3227" s="68" t="s">
        <v>68</v>
      </c>
      <c r="C3227" s="80" t="str">
        <f>IFERROR(VLOOKUP(B3227,Listor!$A$6:$B$62,2,FALSE),"")</f>
        <v/>
      </c>
      <c r="D3227" s="80" t="str">
        <f>IFERROR(VLOOKUP(B3227,Listor!$A$6:$C$62,3,FALSE),"")</f>
        <v/>
      </c>
      <c r="E3227" s="110" t="s">
        <v>79</v>
      </c>
      <c r="F3227" s="66"/>
      <c r="G3227" s="35" t="str">
        <f>IFERROR(VLOOKUP(B3227,Listor!$A$6:$G$62,7,FALSE),"")</f>
        <v/>
      </c>
      <c r="H3227" s="63" t="str">
        <f>IFERROR(VLOOKUP(B3227,Listor!$N$6:$O$47,2,FALSE),"")</f>
        <v/>
      </c>
      <c r="I3227" s="63" t="str">
        <f t="shared" si="151"/>
        <v/>
      </c>
      <c r="J3227" s="96" t="str">
        <f>IFERROR(VLOOKUP(B3227,Listor!$N$6:$P$47,3,FALSE)*I3227,"")</f>
        <v/>
      </c>
      <c r="K3227" s="81"/>
      <c r="L3227" s="88" t="str">
        <f>IFERROR((VLOOKUP(B3227,Listor!$N$6:$P$47,3,FALSE)*Biologiska!K3227)+(VLOOKUP(B3227,Listor!$N$6:$Q$47,4,FALSE)),"")</f>
        <v/>
      </c>
      <c r="M3227" s="63" t="str">
        <f t="shared" si="152"/>
        <v/>
      </c>
      <c r="N3227" s="75"/>
      <c r="O3227" s="84" t="str">
        <f t="shared" si="153"/>
        <v/>
      </c>
      <c r="P3227" s="107"/>
      <c r="Q3227" s="87" t="s">
        <v>79</v>
      </c>
      <c r="R3227" s="87"/>
      <c r="S3227" s="87"/>
      <c r="T3227" s="87"/>
      <c r="U3227" s="87"/>
      <c r="V3227" s="86" t="s">
        <v>79</v>
      </c>
      <c r="W3227" s="75"/>
      <c r="X3227" s="102" t="s">
        <v>79</v>
      </c>
      <c r="Y3227" s="63" t="str">
        <f>IFERROR(IF(VLOOKUP(X3227,Listor!$T$6:$U$7,2,FALSE)&lt;O3227,TRUE),"")</f>
        <v/>
      </c>
      <c r="Z3227" s="87"/>
      <c r="AA3227" s="104"/>
    </row>
    <row r="3228" spans="2:27" x14ac:dyDescent="0.25">
      <c r="B3228" s="68" t="s">
        <v>68</v>
      </c>
      <c r="C3228" s="80" t="str">
        <f>IFERROR(VLOOKUP(B3228,Listor!$A$6:$B$62,2,FALSE),"")</f>
        <v/>
      </c>
      <c r="D3228" s="80" t="str">
        <f>IFERROR(VLOOKUP(B3228,Listor!$A$6:$C$62,3,FALSE),"")</f>
        <v/>
      </c>
      <c r="E3228" s="110" t="s">
        <v>79</v>
      </c>
      <c r="F3228" s="66"/>
      <c r="G3228" s="35" t="str">
        <f>IFERROR(VLOOKUP(B3228,Listor!$A$6:$G$62,7,FALSE),"")</f>
        <v/>
      </c>
      <c r="H3228" s="63" t="str">
        <f>IFERROR(VLOOKUP(B3228,Listor!$N$6:$O$47,2,FALSE),"")</f>
        <v/>
      </c>
      <c r="I3228" s="63" t="str">
        <f t="shared" si="151"/>
        <v/>
      </c>
      <c r="J3228" s="96" t="str">
        <f>IFERROR(VLOOKUP(B3228,Listor!$N$6:$P$47,3,FALSE)*I3228,"")</f>
        <v/>
      </c>
      <c r="K3228" s="81"/>
      <c r="L3228" s="88" t="str">
        <f>IFERROR((VLOOKUP(B3228,Listor!$N$6:$P$47,3,FALSE)*Biologiska!K3228)+(VLOOKUP(B3228,Listor!$N$6:$Q$47,4,FALSE)),"")</f>
        <v/>
      </c>
      <c r="M3228" s="63" t="str">
        <f t="shared" si="152"/>
        <v/>
      </c>
      <c r="N3228" s="75"/>
      <c r="O3228" s="84" t="str">
        <f t="shared" si="153"/>
        <v/>
      </c>
      <c r="P3228" s="107"/>
      <c r="Q3228" s="87" t="s">
        <v>79</v>
      </c>
      <c r="R3228" s="87"/>
      <c r="S3228" s="87"/>
      <c r="T3228" s="87"/>
      <c r="U3228" s="87"/>
      <c r="V3228" s="86" t="s">
        <v>79</v>
      </c>
      <c r="W3228" s="75"/>
      <c r="X3228" s="102" t="s">
        <v>79</v>
      </c>
      <c r="Y3228" s="63" t="str">
        <f>IFERROR(IF(VLOOKUP(X3228,Listor!$T$6:$U$7,2,FALSE)&lt;O3228,TRUE),"")</f>
        <v/>
      </c>
      <c r="Z3228" s="87"/>
      <c r="AA3228" s="104"/>
    </row>
    <row r="3229" spans="2:27" x14ac:dyDescent="0.25">
      <c r="B3229" s="68" t="s">
        <v>68</v>
      </c>
      <c r="C3229" s="80" t="str">
        <f>IFERROR(VLOOKUP(B3229,Listor!$A$6:$B$62,2,FALSE),"")</f>
        <v/>
      </c>
      <c r="D3229" s="80" t="str">
        <f>IFERROR(VLOOKUP(B3229,Listor!$A$6:$C$62,3,FALSE),"")</f>
        <v/>
      </c>
      <c r="E3229" s="110" t="s">
        <v>79</v>
      </c>
      <c r="F3229" s="66"/>
      <c r="G3229" s="35" t="str">
        <f>IFERROR(VLOOKUP(B3229,Listor!$A$6:$G$62,7,FALSE),"")</f>
        <v/>
      </c>
      <c r="H3229" s="63" t="str">
        <f>IFERROR(VLOOKUP(B3229,Listor!$N$6:$O$47,2,FALSE),"")</f>
        <v/>
      </c>
      <c r="I3229" s="63" t="str">
        <f t="shared" si="151"/>
        <v/>
      </c>
      <c r="J3229" s="96" t="str">
        <f>IFERROR(VLOOKUP(B3229,Listor!$N$6:$P$47,3,FALSE)*I3229,"")</f>
        <v/>
      </c>
      <c r="K3229" s="81"/>
      <c r="L3229" s="88" t="str">
        <f>IFERROR((VLOOKUP(B3229,Listor!$N$6:$P$47,3,FALSE)*Biologiska!K3229)+(VLOOKUP(B3229,Listor!$N$6:$Q$47,4,FALSE)),"")</f>
        <v/>
      </c>
      <c r="M3229" s="63" t="str">
        <f t="shared" si="152"/>
        <v/>
      </c>
      <c r="N3229" s="75"/>
      <c r="O3229" s="84" t="str">
        <f t="shared" si="153"/>
        <v/>
      </c>
      <c r="P3229" s="107"/>
      <c r="Q3229" s="87" t="s">
        <v>79</v>
      </c>
      <c r="R3229" s="87"/>
      <c r="S3229" s="87"/>
      <c r="T3229" s="87"/>
      <c r="U3229" s="87"/>
      <c r="V3229" s="86" t="s">
        <v>79</v>
      </c>
      <c r="W3229" s="75"/>
      <c r="X3229" s="102" t="s">
        <v>79</v>
      </c>
      <c r="Y3229" s="63" t="str">
        <f>IFERROR(IF(VLOOKUP(X3229,Listor!$T$6:$U$7,2,FALSE)&lt;O3229,TRUE),"")</f>
        <v/>
      </c>
      <c r="Z3229" s="87"/>
      <c r="AA3229" s="104"/>
    </row>
    <row r="3230" spans="2:27" x14ac:dyDescent="0.25">
      <c r="B3230" s="68" t="s">
        <v>68</v>
      </c>
      <c r="C3230" s="80" t="str">
        <f>IFERROR(VLOOKUP(B3230,Listor!$A$6:$B$62,2,FALSE),"")</f>
        <v/>
      </c>
      <c r="D3230" s="80" t="str">
        <f>IFERROR(VLOOKUP(B3230,Listor!$A$6:$C$62,3,FALSE),"")</f>
        <v/>
      </c>
      <c r="E3230" s="110" t="s">
        <v>79</v>
      </c>
      <c r="F3230" s="66"/>
      <c r="G3230" s="35" t="str">
        <f>IFERROR(VLOOKUP(B3230,Listor!$A$6:$G$62,7,FALSE),"")</f>
        <v/>
      </c>
      <c r="H3230" s="63" t="str">
        <f>IFERROR(VLOOKUP(B3230,Listor!$N$6:$O$47,2,FALSE),"")</f>
        <v/>
      </c>
      <c r="I3230" s="63" t="str">
        <f t="shared" si="151"/>
        <v/>
      </c>
      <c r="J3230" s="96" t="str">
        <f>IFERROR(VLOOKUP(B3230,Listor!$N$6:$P$47,3,FALSE)*I3230,"")</f>
        <v/>
      </c>
      <c r="K3230" s="81"/>
      <c r="L3230" s="88" t="str">
        <f>IFERROR((VLOOKUP(B3230,Listor!$N$6:$P$47,3,FALSE)*Biologiska!K3230)+(VLOOKUP(B3230,Listor!$N$6:$Q$47,4,FALSE)),"")</f>
        <v/>
      </c>
      <c r="M3230" s="63" t="str">
        <f t="shared" si="152"/>
        <v/>
      </c>
      <c r="N3230" s="75"/>
      <c r="O3230" s="84" t="str">
        <f t="shared" si="153"/>
        <v/>
      </c>
      <c r="P3230" s="107"/>
      <c r="Q3230" s="87" t="s">
        <v>79</v>
      </c>
      <c r="R3230" s="87"/>
      <c r="S3230" s="87"/>
      <c r="T3230" s="87"/>
      <c r="U3230" s="87"/>
      <c r="V3230" s="86" t="s">
        <v>79</v>
      </c>
      <c r="W3230" s="75"/>
      <c r="X3230" s="102" t="s">
        <v>79</v>
      </c>
      <c r="Y3230" s="63" t="str">
        <f>IFERROR(IF(VLOOKUP(X3230,Listor!$T$6:$U$7,2,FALSE)&lt;O3230,TRUE),"")</f>
        <v/>
      </c>
      <c r="Z3230" s="87"/>
      <c r="AA3230" s="104"/>
    </row>
    <row r="3231" spans="2:27" x14ac:dyDescent="0.25">
      <c r="B3231" s="68" t="s">
        <v>68</v>
      </c>
      <c r="C3231" s="80" t="str">
        <f>IFERROR(VLOOKUP(B3231,Listor!$A$6:$B$62,2,FALSE),"")</f>
        <v/>
      </c>
      <c r="D3231" s="80" t="str">
        <f>IFERROR(VLOOKUP(B3231,Listor!$A$6:$C$62,3,FALSE),"")</f>
        <v/>
      </c>
      <c r="E3231" s="110" t="s">
        <v>79</v>
      </c>
      <c r="F3231" s="66"/>
      <c r="G3231" s="35" t="str">
        <f>IFERROR(VLOOKUP(B3231,Listor!$A$6:$G$62,7,FALSE),"")</f>
        <v/>
      </c>
      <c r="H3231" s="63" t="str">
        <f>IFERROR(VLOOKUP(B3231,Listor!$N$6:$O$47,2,FALSE),"")</f>
        <v/>
      </c>
      <c r="I3231" s="63" t="str">
        <f t="shared" si="151"/>
        <v/>
      </c>
      <c r="J3231" s="96" t="str">
        <f>IFERROR(VLOOKUP(B3231,Listor!$N$6:$P$47,3,FALSE)*I3231,"")</f>
        <v/>
      </c>
      <c r="K3231" s="81"/>
      <c r="L3231" s="88" t="str">
        <f>IFERROR((VLOOKUP(B3231,Listor!$N$6:$P$47,3,FALSE)*Biologiska!K3231)+(VLOOKUP(B3231,Listor!$N$6:$Q$47,4,FALSE)),"")</f>
        <v/>
      </c>
      <c r="M3231" s="63" t="str">
        <f t="shared" si="152"/>
        <v/>
      </c>
      <c r="N3231" s="75"/>
      <c r="O3231" s="84" t="str">
        <f t="shared" si="153"/>
        <v/>
      </c>
      <c r="P3231" s="107"/>
      <c r="Q3231" s="87" t="s">
        <v>79</v>
      </c>
      <c r="R3231" s="87"/>
      <c r="S3231" s="87"/>
      <c r="T3231" s="87"/>
      <c r="U3231" s="87"/>
      <c r="V3231" s="86" t="s">
        <v>79</v>
      </c>
      <c r="W3231" s="75"/>
      <c r="X3231" s="102" t="s">
        <v>79</v>
      </c>
      <c r="Y3231" s="63" t="str">
        <f>IFERROR(IF(VLOOKUP(X3231,Listor!$T$6:$U$7,2,FALSE)&lt;O3231,TRUE),"")</f>
        <v/>
      </c>
      <c r="Z3231" s="87"/>
      <c r="AA3231" s="104"/>
    </row>
    <row r="3232" spans="2:27" x14ac:dyDescent="0.25">
      <c r="B3232" s="68" t="s">
        <v>68</v>
      </c>
      <c r="C3232" s="80" t="str">
        <f>IFERROR(VLOOKUP(B3232,Listor!$A$6:$B$62,2,FALSE),"")</f>
        <v/>
      </c>
      <c r="D3232" s="80" t="str">
        <f>IFERROR(VLOOKUP(B3232,Listor!$A$6:$C$62,3,FALSE),"")</f>
        <v/>
      </c>
      <c r="E3232" s="110" t="s">
        <v>79</v>
      </c>
      <c r="F3232" s="66"/>
      <c r="G3232" s="35" t="str">
        <f>IFERROR(VLOOKUP(B3232,Listor!$A$6:$G$62,7,FALSE),"")</f>
        <v/>
      </c>
      <c r="H3232" s="63" t="str">
        <f>IFERROR(VLOOKUP(B3232,Listor!$N$6:$O$47,2,FALSE),"")</f>
        <v/>
      </c>
      <c r="I3232" s="63" t="str">
        <f t="shared" si="151"/>
        <v/>
      </c>
      <c r="J3232" s="96" t="str">
        <f>IFERROR(VLOOKUP(B3232,Listor!$N$6:$P$47,3,FALSE)*I3232,"")</f>
        <v/>
      </c>
      <c r="K3232" s="81"/>
      <c r="L3232" s="88" t="str">
        <f>IFERROR((VLOOKUP(B3232,Listor!$N$6:$P$47,3,FALSE)*Biologiska!K3232)+(VLOOKUP(B3232,Listor!$N$6:$Q$47,4,FALSE)),"")</f>
        <v/>
      </c>
      <c r="M3232" s="63" t="str">
        <f t="shared" si="152"/>
        <v/>
      </c>
      <c r="N3232" s="75"/>
      <c r="O3232" s="84" t="str">
        <f t="shared" si="153"/>
        <v/>
      </c>
      <c r="P3232" s="107"/>
      <c r="Q3232" s="87" t="s">
        <v>79</v>
      </c>
      <c r="R3232" s="87"/>
      <c r="S3232" s="87"/>
      <c r="T3232" s="87"/>
      <c r="U3232" s="87"/>
      <c r="V3232" s="86" t="s">
        <v>79</v>
      </c>
      <c r="W3232" s="75"/>
      <c r="X3232" s="102" t="s">
        <v>79</v>
      </c>
      <c r="Y3232" s="63" t="str">
        <f>IFERROR(IF(VLOOKUP(X3232,Listor!$T$6:$U$7,2,FALSE)&lt;O3232,TRUE),"")</f>
        <v/>
      </c>
      <c r="Z3232" s="87"/>
      <c r="AA3232" s="104"/>
    </row>
    <row r="3233" spans="2:27" x14ac:dyDescent="0.25">
      <c r="B3233" s="68" t="s">
        <v>68</v>
      </c>
      <c r="C3233" s="80" t="str">
        <f>IFERROR(VLOOKUP(B3233,Listor!$A$6:$B$62,2,FALSE),"")</f>
        <v/>
      </c>
      <c r="D3233" s="80" t="str">
        <f>IFERROR(VLOOKUP(B3233,Listor!$A$6:$C$62,3,FALSE),"")</f>
        <v/>
      </c>
      <c r="E3233" s="110" t="s">
        <v>79</v>
      </c>
      <c r="F3233" s="66"/>
      <c r="G3233" s="35" t="str">
        <f>IFERROR(VLOOKUP(B3233,Listor!$A$6:$G$62,7,FALSE),"")</f>
        <v/>
      </c>
      <c r="H3233" s="63" t="str">
        <f>IFERROR(VLOOKUP(B3233,Listor!$N$6:$O$47,2,FALSE),"")</f>
        <v/>
      </c>
      <c r="I3233" s="63" t="str">
        <f t="shared" si="151"/>
        <v/>
      </c>
      <c r="J3233" s="96" t="str">
        <f>IFERROR(VLOOKUP(B3233,Listor!$N$6:$P$47,3,FALSE)*I3233,"")</f>
        <v/>
      </c>
      <c r="K3233" s="81"/>
      <c r="L3233" s="88" t="str">
        <f>IFERROR((VLOOKUP(B3233,Listor!$N$6:$P$47,3,FALSE)*Biologiska!K3233)+(VLOOKUP(B3233,Listor!$N$6:$Q$47,4,FALSE)),"")</f>
        <v/>
      </c>
      <c r="M3233" s="63" t="str">
        <f t="shared" si="152"/>
        <v/>
      </c>
      <c r="N3233" s="75"/>
      <c r="O3233" s="84" t="str">
        <f t="shared" si="153"/>
        <v/>
      </c>
      <c r="P3233" s="107"/>
      <c r="Q3233" s="87" t="s">
        <v>79</v>
      </c>
      <c r="R3233" s="87"/>
      <c r="S3233" s="87"/>
      <c r="T3233" s="87"/>
      <c r="U3233" s="87"/>
      <c r="V3233" s="86" t="s">
        <v>79</v>
      </c>
      <c r="W3233" s="75"/>
      <c r="X3233" s="102" t="s">
        <v>79</v>
      </c>
      <c r="Y3233" s="63" t="str">
        <f>IFERROR(IF(VLOOKUP(X3233,Listor!$T$6:$U$7,2,FALSE)&lt;O3233,TRUE),"")</f>
        <v/>
      </c>
      <c r="Z3233" s="87"/>
      <c r="AA3233" s="104"/>
    </row>
    <row r="3234" spans="2:27" x14ac:dyDescent="0.25">
      <c r="B3234" s="68" t="s">
        <v>68</v>
      </c>
      <c r="C3234" s="80" t="str">
        <f>IFERROR(VLOOKUP(B3234,Listor!$A$6:$B$62,2,FALSE),"")</f>
        <v/>
      </c>
      <c r="D3234" s="80" t="str">
        <f>IFERROR(VLOOKUP(B3234,Listor!$A$6:$C$62,3,FALSE),"")</f>
        <v/>
      </c>
      <c r="E3234" s="110" t="s">
        <v>79</v>
      </c>
      <c r="F3234" s="66"/>
      <c r="G3234" s="35" t="str">
        <f>IFERROR(VLOOKUP(B3234,Listor!$A$6:$G$62,7,FALSE),"")</f>
        <v/>
      </c>
      <c r="H3234" s="63" t="str">
        <f>IFERROR(VLOOKUP(B3234,Listor!$N$6:$O$47,2,FALSE),"")</f>
        <v/>
      </c>
      <c r="I3234" s="63" t="str">
        <f t="shared" si="151"/>
        <v/>
      </c>
      <c r="J3234" s="96" t="str">
        <f>IFERROR(VLOOKUP(B3234,Listor!$N$6:$P$47,3,FALSE)*I3234,"")</f>
        <v/>
      </c>
      <c r="K3234" s="81"/>
      <c r="L3234" s="88" t="str">
        <f>IFERROR((VLOOKUP(B3234,Listor!$N$6:$P$47,3,FALSE)*Biologiska!K3234)+(VLOOKUP(B3234,Listor!$N$6:$Q$47,4,FALSE)),"")</f>
        <v/>
      </c>
      <c r="M3234" s="63" t="str">
        <f t="shared" si="152"/>
        <v/>
      </c>
      <c r="N3234" s="75"/>
      <c r="O3234" s="84" t="str">
        <f t="shared" si="153"/>
        <v/>
      </c>
      <c r="P3234" s="107"/>
      <c r="Q3234" s="87" t="s">
        <v>79</v>
      </c>
      <c r="R3234" s="87"/>
      <c r="S3234" s="87"/>
      <c r="T3234" s="87"/>
      <c r="U3234" s="87"/>
      <c r="V3234" s="86" t="s">
        <v>79</v>
      </c>
      <c r="W3234" s="75"/>
      <c r="X3234" s="102" t="s">
        <v>79</v>
      </c>
      <c r="Y3234" s="63" t="str">
        <f>IFERROR(IF(VLOOKUP(X3234,Listor!$T$6:$U$7,2,FALSE)&lt;O3234,TRUE),"")</f>
        <v/>
      </c>
      <c r="Z3234" s="87"/>
      <c r="AA3234" s="104"/>
    </row>
    <row r="3235" spans="2:27" x14ac:dyDescent="0.25">
      <c r="B3235" s="68" t="s">
        <v>68</v>
      </c>
      <c r="C3235" s="80" t="str">
        <f>IFERROR(VLOOKUP(B3235,Listor!$A$6:$B$62,2,FALSE),"")</f>
        <v/>
      </c>
      <c r="D3235" s="80" t="str">
        <f>IFERROR(VLOOKUP(B3235,Listor!$A$6:$C$62,3,FALSE),"")</f>
        <v/>
      </c>
      <c r="E3235" s="110" t="s">
        <v>79</v>
      </c>
      <c r="F3235" s="66"/>
      <c r="G3235" s="35" t="str">
        <f>IFERROR(VLOOKUP(B3235,Listor!$A$6:$G$62,7,FALSE),"")</f>
        <v/>
      </c>
      <c r="H3235" s="63" t="str">
        <f>IFERROR(VLOOKUP(B3235,Listor!$N$6:$O$47,2,FALSE),"")</f>
        <v/>
      </c>
      <c r="I3235" s="63" t="str">
        <f t="shared" si="151"/>
        <v/>
      </c>
      <c r="J3235" s="96" t="str">
        <f>IFERROR(VLOOKUP(B3235,Listor!$N$6:$P$47,3,FALSE)*I3235,"")</f>
        <v/>
      </c>
      <c r="K3235" s="81"/>
      <c r="L3235" s="88" t="str">
        <f>IFERROR((VLOOKUP(B3235,Listor!$N$6:$P$47,3,FALSE)*Biologiska!K3235)+(VLOOKUP(B3235,Listor!$N$6:$Q$47,4,FALSE)),"")</f>
        <v/>
      </c>
      <c r="M3235" s="63" t="str">
        <f t="shared" si="152"/>
        <v/>
      </c>
      <c r="N3235" s="75"/>
      <c r="O3235" s="84" t="str">
        <f t="shared" si="153"/>
        <v/>
      </c>
      <c r="P3235" s="107"/>
      <c r="Q3235" s="87" t="s">
        <v>79</v>
      </c>
      <c r="R3235" s="87"/>
      <c r="S3235" s="87"/>
      <c r="T3235" s="87"/>
      <c r="U3235" s="87"/>
      <c r="V3235" s="86" t="s">
        <v>79</v>
      </c>
      <c r="W3235" s="75"/>
      <c r="X3235" s="102" t="s">
        <v>79</v>
      </c>
      <c r="Y3235" s="63" t="str">
        <f>IFERROR(IF(VLOOKUP(X3235,Listor!$T$6:$U$7,2,FALSE)&lt;O3235,TRUE),"")</f>
        <v/>
      </c>
      <c r="Z3235" s="87"/>
      <c r="AA3235" s="104"/>
    </row>
    <row r="3236" spans="2:27" x14ac:dyDescent="0.25">
      <c r="B3236" s="68" t="s">
        <v>68</v>
      </c>
      <c r="C3236" s="80" t="str">
        <f>IFERROR(VLOOKUP(B3236,Listor!$A$6:$B$62,2,FALSE),"")</f>
        <v/>
      </c>
      <c r="D3236" s="80" t="str">
        <f>IFERROR(VLOOKUP(B3236,Listor!$A$6:$C$62,3,FALSE),"")</f>
        <v/>
      </c>
      <c r="E3236" s="110" t="s">
        <v>79</v>
      </c>
      <c r="F3236" s="66"/>
      <c r="G3236" s="35" t="str">
        <f>IFERROR(VLOOKUP(B3236,Listor!$A$6:$G$62,7,FALSE),"")</f>
        <v/>
      </c>
      <c r="H3236" s="63" t="str">
        <f>IFERROR(VLOOKUP(B3236,Listor!$N$6:$O$47,2,FALSE),"")</f>
        <v/>
      </c>
      <c r="I3236" s="63" t="str">
        <f t="shared" si="151"/>
        <v/>
      </c>
      <c r="J3236" s="96" t="str">
        <f>IFERROR(VLOOKUP(B3236,Listor!$N$6:$P$47,3,FALSE)*I3236,"")</f>
        <v/>
      </c>
      <c r="K3236" s="81"/>
      <c r="L3236" s="88" t="str">
        <f>IFERROR((VLOOKUP(B3236,Listor!$N$6:$P$47,3,FALSE)*Biologiska!K3236)+(VLOOKUP(B3236,Listor!$N$6:$Q$47,4,FALSE)),"")</f>
        <v/>
      </c>
      <c r="M3236" s="63" t="str">
        <f t="shared" si="152"/>
        <v/>
      </c>
      <c r="N3236" s="75"/>
      <c r="O3236" s="84" t="str">
        <f t="shared" si="153"/>
        <v/>
      </c>
      <c r="P3236" s="107"/>
      <c r="Q3236" s="87" t="s">
        <v>79</v>
      </c>
      <c r="R3236" s="87"/>
      <c r="S3236" s="87"/>
      <c r="T3236" s="87"/>
      <c r="U3236" s="87"/>
      <c r="V3236" s="86" t="s">
        <v>79</v>
      </c>
      <c r="W3236" s="75"/>
      <c r="X3236" s="102" t="s">
        <v>79</v>
      </c>
      <c r="Y3236" s="63" t="str">
        <f>IFERROR(IF(VLOOKUP(X3236,Listor!$T$6:$U$7,2,FALSE)&lt;O3236,TRUE),"")</f>
        <v/>
      </c>
      <c r="Z3236" s="87"/>
      <c r="AA3236" s="104"/>
    </row>
    <row r="3237" spans="2:27" x14ac:dyDescent="0.25">
      <c r="B3237" s="68" t="s">
        <v>68</v>
      </c>
      <c r="C3237" s="80" t="str">
        <f>IFERROR(VLOOKUP(B3237,Listor!$A$6:$B$62,2,FALSE),"")</f>
        <v/>
      </c>
      <c r="D3237" s="80" t="str">
        <f>IFERROR(VLOOKUP(B3237,Listor!$A$6:$C$62,3,FALSE),"")</f>
        <v/>
      </c>
      <c r="E3237" s="110" t="s">
        <v>79</v>
      </c>
      <c r="F3237" s="66"/>
      <c r="G3237" s="35" t="str">
        <f>IFERROR(VLOOKUP(B3237,Listor!$A$6:$G$62,7,FALSE),"")</f>
        <v/>
      </c>
      <c r="H3237" s="63" t="str">
        <f>IFERROR(VLOOKUP(B3237,Listor!$N$6:$O$47,2,FALSE),"")</f>
        <v/>
      </c>
      <c r="I3237" s="63" t="str">
        <f t="shared" si="151"/>
        <v/>
      </c>
      <c r="J3237" s="96" t="str">
        <f>IFERROR(VLOOKUP(B3237,Listor!$N$6:$P$47,3,FALSE)*I3237,"")</f>
        <v/>
      </c>
      <c r="K3237" s="81"/>
      <c r="L3237" s="88" t="str">
        <f>IFERROR((VLOOKUP(B3237,Listor!$N$6:$P$47,3,FALSE)*Biologiska!K3237)+(VLOOKUP(B3237,Listor!$N$6:$Q$47,4,FALSE)),"")</f>
        <v/>
      </c>
      <c r="M3237" s="63" t="str">
        <f t="shared" si="152"/>
        <v/>
      </c>
      <c r="N3237" s="75"/>
      <c r="O3237" s="84" t="str">
        <f t="shared" si="153"/>
        <v/>
      </c>
      <c r="P3237" s="107"/>
      <c r="Q3237" s="87" t="s">
        <v>79</v>
      </c>
      <c r="R3237" s="87"/>
      <c r="S3237" s="87"/>
      <c r="T3237" s="87"/>
      <c r="U3237" s="87"/>
      <c r="V3237" s="86" t="s">
        <v>79</v>
      </c>
      <c r="W3237" s="75"/>
      <c r="X3237" s="102" t="s">
        <v>79</v>
      </c>
      <c r="Y3237" s="63" t="str">
        <f>IFERROR(IF(VLOOKUP(X3237,Listor!$T$6:$U$7,2,FALSE)&lt;O3237,TRUE),"")</f>
        <v/>
      </c>
      <c r="Z3237" s="87"/>
      <c r="AA3237" s="104"/>
    </row>
    <row r="3238" spans="2:27" x14ac:dyDescent="0.25">
      <c r="B3238" s="68" t="s">
        <v>68</v>
      </c>
      <c r="C3238" s="80" t="str">
        <f>IFERROR(VLOOKUP(B3238,Listor!$A$6:$B$62,2,FALSE),"")</f>
        <v/>
      </c>
      <c r="D3238" s="80" t="str">
        <f>IFERROR(VLOOKUP(B3238,Listor!$A$6:$C$62,3,FALSE),"")</f>
        <v/>
      </c>
      <c r="E3238" s="110" t="s">
        <v>79</v>
      </c>
      <c r="F3238" s="66"/>
      <c r="G3238" s="35" t="str">
        <f>IFERROR(VLOOKUP(B3238,Listor!$A$6:$G$62,7,FALSE),"")</f>
        <v/>
      </c>
      <c r="H3238" s="63" t="str">
        <f>IFERROR(VLOOKUP(B3238,Listor!$N$6:$O$47,2,FALSE),"")</f>
        <v/>
      </c>
      <c r="I3238" s="63" t="str">
        <f t="shared" si="151"/>
        <v/>
      </c>
      <c r="J3238" s="96" t="str">
        <f>IFERROR(VLOOKUP(B3238,Listor!$N$6:$P$47,3,FALSE)*I3238,"")</f>
        <v/>
      </c>
      <c r="K3238" s="81"/>
      <c r="L3238" s="88" t="str">
        <f>IFERROR((VLOOKUP(B3238,Listor!$N$6:$P$47,3,FALSE)*Biologiska!K3238)+(VLOOKUP(B3238,Listor!$N$6:$Q$47,4,FALSE)),"")</f>
        <v/>
      </c>
      <c r="M3238" s="63" t="str">
        <f t="shared" si="152"/>
        <v/>
      </c>
      <c r="N3238" s="75"/>
      <c r="O3238" s="84" t="str">
        <f t="shared" si="153"/>
        <v/>
      </c>
      <c r="P3238" s="107"/>
      <c r="Q3238" s="87" t="s">
        <v>79</v>
      </c>
      <c r="R3238" s="87"/>
      <c r="S3238" s="87"/>
      <c r="T3238" s="87"/>
      <c r="U3238" s="87"/>
      <c r="V3238" s="86" t="s">
        <v>79</v>
      </c>
      <c r="W3238" s="75"/>
      <c r="X3238" s="102" t="s">
        <v>79</v>
      </c>
      <c r="Y3238" s="63" t="str">
        <f>IFERROR(IF(VLOOKUP(X3238,Listor!$T$6:$U$7,2,FALSE)&lt;O3238,TRUE),"")</f>
        <v/>
      </c>
      <c r="Z3238" s="87"/>
      <c r="AA3238" s="104"/>
    </row>
    <row r="3239" spans="2:27" x14ac:dyDescent="0.25">
      <c r="B3239" s="68" t="s">
        <v>68</v>
      </c>
      <c r="C3239" s="80" t="str">
        <f>IFERROR(VLOOKUP(B3239,Listor!$A$6:$B$62,2,FALSE),"")</f>
        <v/>
      </c>
      <c r="D3239" s="80" t="str">
        <f>IFERROR(VLOOKUP(B3239,Listor!$A$6:$C$62,3,FALSE),"")</f>
        <v/>
      </c>
      <c r="E3239" s="110" t="s">
        <v>79</v>
      </c>
      <c r="F3239" s="66"/>
      <c r="G3239" s="35" t="str">
        <f>IFERROR(VLOOKUP(B3239,Listor!$A$6:$G$62,7,FALSE),"")</f>
        <v/>
      </c>
      <c r="H3239" s="63" t="str">
        <f>IFERROR(VLOOKUP(B3239,Listor!$N$6:$O$47,2,FALSE),"")</f>
        <v/>
      </c>
      <c r="I3239" s="63" t="str">
        <f t="shared" si="151"/>
        <v/>
      </c>
      <c r="J3239" s="96" t="str">
        <f>IFERROR(VLOOKUP(B3239,Listor!$N$6:$P$47,3,FALSE)*I3239,"")</f>
        <v/>
      </c>
      <c r="K3239" s="81"/>
      <c r="L3239" s="88" t="str">
        <f>IFERROR((VLOOKUP(B3239,Listor!$N$6:$P$47,3,FALSE)*Biologiska!K3239)+(VLOOKUP(B3239,Listor!$N$6:$Q$47,4,FALSE)),"")</f>
        <v/>
      </c>
      <c r="M3239" s="63" t="str">
        <f t="shared" si="152"/>
        <v/>
      </c>
      <c r="N3239" s="75"/>
      <c r="O3239" s="84" t="str">
        <f t="shared" si="153"/>
        <v/>
      </c>
      <c r="P3239" s="107"/>
      <c r="Q3239" s="87" t="s">
        <v>79</v>
      </c>
      <c r="R3239" s="87"/>
      <c r="S3239" s="87"/>
      <c r="T3239" s="87"/>
      <c r="U3239" s="87"/>
      <c r="V3239" s="86" t="s">
        <v>79</v>
      </c>
      <c r="W3239" s="75"/>
      <c r="X3239" s="102" t="s">
        <v>79</v>
      </c>
      <c r="Y3239" s="63" t="str">
        <f>IFERROR(IF(VLOOKUP(X3239,Listor!$T$6:$U$7,2,FALSE)&lt;O3239,TRUE),"")</f>
        <v/>
      </c>
      <c r="Z3239" s="87"/>
      <c r="AA3239" s="104"/>
    </row>
    <row r="3240" spans="2:27" x14ac:dyDescent="0.25">
      <c r="B3240" s="68" t="s">
        <v>68</v>
      </c>
      <c r="C3240" s="80" t="str">
        <f>IFERROR(VLOOKUP(B3240,Listor!$A$6:$B$62,2,FALSE),"")</f>
        <v/>
      </c>
      <c r="D3240" s="80" t="str">
        <f>IFERROR(VLOOKUP(B3240,Listor!$A$6:$C$62,3,FALSE),"")</f>
        <v/>
      </c>
      <c r="E3240" s="110" t="s">
        <v>79</v>
      </c>
      <c r="F3240" s="66"/>
      <c r="G3240" s="35" t="str">
        <f>IFERROR(VLOOKUP(B3240,Listor!$A$6:$G$62,7,FALSE),"")</f>
        <v/>
      </c>
      <c r="H3240" s="63" t="str">
        <f>IFERROR(VLOOKUP(B3240,Listor!$N$6:$O$47,2,FALSE),"")</f>
        <v/>
      </c>
      <c r="I3240" s="63" t="str">
        <f t="shared" si="151"/>
        <v/>
      </c>
      <c r="J3240" s="96" t="str">
        <f>IFERROR(VLOOKUP(B3240,Listor!$N$6:$P$47,3,FALSE)*I3240,"")</f>
        <v/>
      </c>
      <c r="K3240" s="81"/>
      <c r="L3240" s="88" t="str">
        <f>IFERROR((VLOOKUP(B3240,Listor!$N$6:$P$47,3,FALSE)*Biologiska!K3240)+(VLOOKUP(B3240,Listor!$N$6:$Q$47,4,FALSE)),"")</f>
        <v/>
      </c>
      <c r="M3240" s="63" t="str">
        <f t="shared" si="152"/>
        <v/>
      </c>
      <c r="N3240" s="75"/>
      <c r="O3240" s="84" t="str">
        <f t="shared" si="153"/>
        <v/>
      </c>
      <c r="P3240" s="107"/>
      <c r="Q3240" s="87" t="s">
        <v>79</v>
      </c>
      <c r="R3240" s="87"/>
      <c r="S3240" s="87"/>
      <c r="T3240" s="87"/>
      <c r="U3240" s="87"/>
      <c r="V3240" s="86" t="s">
        <v>79</v>
      </c>
      <c r="W3240" s="75"/>
      <c r="X3240" s="102" t="s">
        <v>79</v>
      </c>
      <c r="Y3240" s="63" t="str">
        <f>IFERROR(IF(VLOOKUP(X3240,Listor!$T$6:$U$7,2,FALSE)&lt;O3240,TRUE),"")</f>
        <v/>
      </c>
      <c r="Z3240" s="87"/>
      <c r="AA3240" s="104"/>
    </row>
    <row r="3241" spans="2:27" x14ac:dyDescent="0.25">
      <c r="B3241" s="68" t="s">
        <v>68</v>
      </c>
      <c r="C3241" s="80" t="str">
        <f>IFERROR(VLOOKUP(B3241,Listor!$A$6:$B$62,2,FALSE),"")</f>
        <v/>
      </c>
      <c r="D3241" s="80" t="str">
        <f>IFERROR(VLOOKUP(B3241,Listor!$A$6:$C$62,3,FALSE),"")</f>
        <v/>
      </c>
      <c r="E3241" s="110" t="s">
        <v>79</v>
      </c>
      <c r="F3241" s="66"/>
      <c r="G3241" s="35" t="str">
        <f>IFERROR(VLOOKUP(B3241,Listor!$A$6:$G$62,7,FALSE),"")</f>
        <v/>
      </c>
      <c r="H3241" s="63" t="str">
        <f>IFERROR(VLOOKUP(B3241,Listor!$N$6:$O$47,2,FALSE),"")</f>
        <v/>
      </c>
      <c r="I3241" s="63" t="str">
        <f t="shared" ref="I3241:I3304" si="154">IFERROR(F3241*H3241,"")</f>
        <v/>
      </c>
      <c r="J3241" s="96" t="str">
        <f>IFERROR(VLOOKUP(B3241,Listor!$N$6:$P$47,3,FALSE)*I3241,"")</f>
        <v/>
      </c>
      <c r="K3241" s="81"/>
      <c r="L3241" s="88" t="str">
        <f>IFERROR((VLOOKUP(B3241,Listor!$N$6:$P$47,3,FALSE)*Biologiska!K3241)+(VLOOKUP(B3241,Listor!$N$6:$Q$47,4,FALSE)),"")</f>
        <v/>
      </c>
      <c r="M3241" s="63" t="str">
        <f t="shared" ref="M3241:M3304" si="155">IFERROR(I3241*L3241,"")</f>
        <v/>
      </c>
      <c r="N3241" s="75"/>
      <c r="O3241" s="84" t="str">
        <f t="shared" ref="O3241:O3304" si="156">IF(ISBLANK(K3241),"",IFERROR(((83.8-K3241)/83.8)*100,""))</f>
        <v/>
      </c>
      <c r="P3241" s="107"/>
      <c r="Q3241" s="87" t="s">
        <v>79</v>
      </c>
      <c r="R3241" s="87"/>
      <c r="S3241" s="87"/>
      <c r="T3241" s="87"/>
      <c r="U3241" s="87"/>
      <c r="V3241" s="86" t="s">
        <v>79</v>
      </c>
      <c r="W3241" s="75"/>
      <c r="X3241" s="102" t="s">
        <v>79</v>
      </c>
      <c r="Y3241" s="63" t="str">
        <f>IFERROR(IF(VLOOKUP(X3241,Listor!$T$6:$U$7,2,FALSE)&lt;O3241,TRUE),"")</f>
        <v/>
      </c>
      <c r="Z3241" s="87"/>
      <c r="AA3241" s="104"/>
    </row>
    <row r="3242" spans="2:27" x14ac:dyDescent="0.25">
      <c r="B3242" s="68" t="s">
        <v>68</v>
      </c>
      <c r="C3242" s="80" t="str">
        <f>IFERROR(VLOOKUP(B3242,Listor!$A$6:$B$62,2,FALSE),"")</f>
        <v/>
      </c>
      <c r="D3242" s="80" t="str">
        <f>IFERROR(VLOOKUP(B3242,Listor!$A$6:$C$62,3,FALSE),"")</f>
        <v/>
      </c>
      <c r="E3242" s="110" t="s">
        <v>79</v>
      </c>
      <c r="F3242" s="66"/>
      <c r="G3242" s="35" t="str">
        <f>IFERROR(VLOOKUP(B3242,Listor!$A$6:$G$62,7,FALSE),"")</f>
        <v/>
      </c>
      <c r="H3242" s="63" t="str">
        <f>IFERROR(VLOOKUP(B3242,Listor!$N$6:$O$47,2,FALSE),"")</f>
        <v/>
      </c>
      <c r="I3242" s="63" t="str">
        <f t="shared" si="154"/>
        <v/>
      </c>
      <c r="J3242" s="96" t="str">
        <f>IFERROR(VLOOKUP(B3242,Listor!$N$6:$P$47,3,FALSE)*I3242,"")</f>
        <v/>
      </c>
      <c r="K3242" s="81"/>
      <c r="L3242" s="88" t="str">
        <f>IFERROR((VLOOKUP(B3242,Listor!$N$6:$P$47,3,FALSE)*Biologiska!K3242)+(VLOOKUP(B3242,Listor!$N$6:$Q$47,4,FALSE)),"")</f>
        <v/>
      </c>
      <c r="M3242" s="63" t="str">
        <f t="shared" si="155"/>
        <v/>
      </c>
      <c r="N3242" s="75"/>
      <c r="O3242" s="84" t="str">
        <f t="shared" si="156"/>
        <v/>
      </c>
      <c r="P3242" s="107"/>
      <c r="Q3242" s="87" t="s">
        <v>79</v>
      </c>
      <c r="R3242" s="87"/>
      <c r="S3242" s="87"/>
      <c r="T3242" s="87"/>
      <c r="U3242" s="87"/>
      <c r="V3242" s="86" t="s">
        <v>79</v>
      </c>
      <c r="W3242" s="75"/>
      <c r="X3242" s="102" t="s">
        <v>79</v>
      </c>
      <c r="Y3242" s="63" t="str">
        <f>IFERROR(IF(VLOOKUP(X3242,Listor!$T$6:$U$7,2,FALSE)&lt;O3242,TRUE),"")</f>
        <v/>
      </c>
      <c r="Z3242" s="87"/>
      <c r="AA3242" s="104"/>
    </row>
    <row r="3243" spans="2:27" x14ac:dyDescent="0.25">
      <c r="B3243" s="68" t="s">
        <v>68</v>
      </c>
      <c r="C3243" s="80" t="str">
        <f>IFERROR(VLOOKUP(B3243,Listor!$A$6:$B$62,2,FALSE),"")</f>
        <v/>
      </c>
      <c r="D3243" s="80" t="str">
        <f>IFERROR(VLOOKUP(B3243,Listor!$A$6:$C$62,3,FALSE),"")</f>
        <v/>
      </c>
      <c r="E3243" s="110" t="s">
        <v>79</v>
      </c>
      <c r="F3243" s="66"/>
      <c r="G3243" s="35" t="str">
        <f>IFERROR(VLOOKUP(B3243,Listor!$A$6:$G$62,7,FALSE),"")</f>
        <v/>
      </c>
      <c r="H3243" s="63" t="str">
        <f>IFERROR(VLOOKUP(B3243,Listor!$N$6:$O$47,2,FALSE),"")</f>
        <v/>
      </c>
      <c r="I3243" s="63" t="str">
        <f t="shared" si="154"/>
        <v/>
      </c>
      <c r="J3243" s="96" t="str">
        <f>IFERROR(VLOOKUP(B3243,Listor!$N$6:$P$47,3,FALSE)*I3243,"")</f>
        <v/>
      </c>
      <c r="K3243" s="81"/>
      <c r="L3243" s="88" t="str">
        <f>IFERROR((VLOOKUP(B3243,Listor!$N$6:$P$47,3,FALSE)*Biologiska!K3243)+(VLOOKUP(B3243,Listor!$N$6:$Q$47,4,FALSE)),"")</f>
        <v/>
      </c>
      <c r="M3243" s="63" t="str">
        <f t="shared" si="155"/>
        <v/>
      </c>
      <c r="N3243" s="75"/>
      <c r="O3243" s="84" t="str">
        <f t="shared" si="156"/>
        <v/>
      </c>
      <c r="P3243" s="107"/>
      <c r="Q3243" s="87" t="s">
        <v>79</v>
      </c>
      <c r="R3243" s="87"/>
      <c r="S3243" s="87"/>
      <c r="T3243" s="87"/>
      <c r="U3243" s="87"/>
      <c r="V3243" s="86" t="s">
        <v>79</v>
      </c>
      <c r="W3243" s="75"/>
      <c r="X3243" s="102" t="s">
        <v>79</v>
      </c>
      <c r="Y3243" s="63" t="str">
        <f>IFERROR(IF(VLOOKUP(X3243,Listor!$T$6:$U$7,2,FALSE)&lt;O3243,TRUE),"")</f>
        <v/>
      </c>
      <c r="Z3243" s="87"/>
      <c r="AA3243" s="104"/>
    </row>
    <row r="3244" spans="2:27" x14ac:dyDescent="0.25">
      <c r="B3244" s="68" t="s">
        <v>68</v>
      </c>
      <c r="C3244" s="80" t="str">
        <f>IFERROR(VLOOKUP(B3244,Listor!$A$6:$B$62,2,FALSE),"")</f>
        <v/>
      </c>
      <c r="D3244" s="80" t="str">
        <f>IFERROR(VLOOKUP(B3244,Listor!$A$6:$C$62,3,FALSE),"")</f>
        <v/>
      </c>
      <c r="E3244" s="110" t="s">
        <v>79</v>
      </c>
      <c r="F3244" s="66"/>
      <c r="G3244" s="35" t="str">
        <f>IFERROR(VLOOKUP(B3244,Listor!$A$6:$G$62,7,FALSE),"")</f>
        <v/>
      </c>
      <c r="H3244" s="63" t="str">
        <f>IFERROR(VLOOKUP(B3244,Listor!$N$6:$O$47,2,FALSE),"")</f>
        <v/>
      </c>
      <c r="I3244" s="63" t="str">
        <f t="shared" si="154"/>
        <v/>
      </c>
      <c r="J3244" s="96" t="str">
        <f>IFERROR(VLOOKUP(B3244,Listor!$N$6:$P$47,3,FALSE)*I3244,"")</f>
        <v/>
      </c>
      <c r="K3244" s="81"/>
      <c r="L3244" s="88" t="str">
        <f>IFERROR((VLOOKUP(B3244,Listor!$N$6:$P$47,3,FALSE)*Biologiska!K3244)+(VLOOKUP(B3244,Listor!$N$6:$Q$47,4,FALSE)),"")</f>
        <v/>
      </c>
      <c r="M3244" s="63" t="str">
        <f t="shared" si="155"/>
        <v/>
      </c>
      <c r="N3244" s="75"/>
      <c r="O3244" s="84" t="str">
        <f t="shared" si="156"/>
        <v/>
      </c>
      <c r="P3244" s="107"/>
      <c r="Q3244" s="87" t="s">
        <v>79</v>
      </c>
      <c r="R3244" s="87"/>
      <c r="S3244" s="87"/>
      <c r="T3244" s="87"/>
      <c r="U3244" s="87"/>
      <c r="V3244" s="86" t="s">
        <v>79</v>
      </c>
      <c r="W3244" s="75"/>
      <c r="X3244" s="102" t="s">
        <v>79</v>
      </c>
      <c r="Y3244" s="63" t="str">
        <f>IFERROR(IF(VLOOKUP(X3244,Listor!$T$6:$U$7,2,FALSE)&lt;O3244,TRUE),"")</f>
        <v/>
      </c>
      <c r="Z3244" s="87"/>
      <c r="AA3244" s="104"/>
    </row>
    <row r="3245" spans="2:27" x14ac:dyDescent="0.25">
      <c r="B3245" s="68" t="s">
        <v>68</v>
      </c>
      <c r="C3245" s="80" t="str">
        <f>IFERROR(VLOOKUP(B3245,Listor!$A$6:$B$62,2,FALSE),"")</f>
        <v/>
      </c>
      <c r="D3245" s="80" t="str">
        <f>IFERROR(VLOOKUP(B3245,Listor!$A$6:$C$62,3,FALSE),"")</f>
        <v/>
      </c>
      <c r="E3245" s="110" t="s">
        <v>79</v>
      </c>
      <c r="F3245" s="66"/>
      <c r="G3245" s="35" t="str">
        <f>IFERROR(VLOOKUP(B3245,Listor!$A$6:$G$62,7,FALSE),"")</f>
        <v/>
      </c>
      <c r="H3245" s="63" t="str">
        <f>IFERROR(VLOOKUP(B3245,Listor!$N$6:$O$47,2,FALSE),"")</f>
        <v/>
      </c>
      <c r="I3245" s="63" t="str">
        <f t="shared" si="154"/>
        <v/>
      </c>
      <c r="J3245" s="96" t="str">
        <f>IFERROR(VLOOKUP(B3245,Listor!$N$6:$P$47,3,FALSE)*I3245,"")</f>
        <v/>
      </c>
      <c r="K3245" s="81"/>
      <c r="L3245" s="88" t="str">
        <f>IFERROR((VLOOKUP(B3245,Listor!$N$6:$P$47,3,FALSE)*Biologiska!K3245)+(VLOOKUP(B3245,Listor!$N$6:$Q$47,4,FALSE)),"")</f>
        <v/>
      </c>
      <c r="M3245" s="63" t="str">
        <f t="shared" si="155"/>
        <v/>
      </c>
      <c r="N3245" s="75"/>
      <c r="O3245" s="84" t="str">
        <f t="shared" si="156"/>
        <v/>
      </c>
      <c r="P3245" s="107"/>
      <c r="Q3245" s="87" t="s">
        <v>79</v>
      </c>
      <c r="R3245" s="87"/>
      <c r="S3245" s="87"/>
      <c r="T3245" s="87"/>
      <c r="U3245" s="87"/>
      <c r="V3245" s="86" t="s">
        <v>79</v>
      </c>
      <c r="W3245" s="75"/>
      <c r="X3245" s="102" t="s">
        <v>79</v>
      </c>
      <c r="Y3245" s="63" t="str">
        <f>IFERROR(IF(VLOOKUP(X3245,Listor!$T$6:$U$7,2,FALSE)&lt;O3245,TRUE),"")</f>
        <v/>
      </c>
      <c r="Z3245" s="87"/>
      <c r="AA3245" s="104"/>
    </row>
    <row r="3246" spans="2:27" x14ac:dyDescent="0.25">
      <c r="B3246" s="68" t="s">
        <v>68</v>
      </c>
      <c r="C3246" s="80" t="str">
        <f>IFERROR(VLOOKUP(B3246,Listor!$A$6:$B$62,2,FALSE),"")</f>
        <v/>
      </c>
      <c r="D3246" s="80" t="str">
        <f>IFERROR(VLOOKUP(B3246,Listor!$A$6:$C$62,3,FALSE),"")</f>
        <v/>
      </c>
      <c r="E3246" s="110" t="s">
        <v>79</v>
      </c>
      <c r="F3246" s="66"/>
      <c r="G3246" s="35" t="str">
        <f>IFERROR(VLOOKUP(B3246,Listor!$A$6:$G$62,7,FALSE),"")</f>
        <v/>
      </c>
      <c r="H3246" s="63" t="str">
        <f>IFERROR(VLOOKUP(B3246,Listor!$N$6:$O$47,2,FALSE),"")</f>
        <v/>
      </c>
      <c r="I3246" s="63" t="str">
        <f t="shared" si="154"/>
        <v/>
      </c>
      <c r="J3246" s="96" t="str">
        <f>IFERROR(VLOOKUP(B3246,Listor!$N$6:$P$47,3,FALSE)*I3246,"")</f>
        <v/>
      </c>
      <c r="K3246" s="81"/>
      <c r="L3246" s="88" t="str">
        <f>IFERROR((VLOOKUP(B3246,Listor!$N$6:$P$47,3,FALSE)*Biologiska!K3246)+(VLOOKUP(B3246,Listor!$N$6:$Q$47,4,FALSE)),"")</f>
        <v/>
      </c>
      <c r="M3246" s="63" t="str">
        <f t="shared" si="155"/>
        <v/>
      </c>
      <c r="N3246" s="75"/>
      <c r="O3246" s="84" t="str">
        <f t="shared" si="156"/>
        <v/>
      </c>
      <c r="P3246" s="107"/>
      <c r="Q3246" s="87" t="s">
        <v>79</v>
      </c>
      <c r="R3246" s="87"/>
      <c r="S3246" s="87"/>
      <c r="T3246" s="87"/>
      <c r="U3246" s="87"/>
      <c r="V3246" s="86" t="s">
        <v>79</v>
      </c>
      <c r="W3246" s="75"/>
      <c r="X3246" s="102" t="s">
        <v>79</v>
      </c>
      <c r="Y3246" s="63" t="str">
        <f>IFERROR(IF(VLOOKUP(X3246,Listor!$T$6:$U$7,2,FALSE)&lt;O3246,TRUE),"")</f>
        <v/>
      </c>
      <c r="Z3246" s="87"/>
      <c r="AA3246" s="104"/>
    </row>
    <row r="3247" spans="2:27" x14ac:dyDescent="0.25">
      <c r="B3247" s="68" t="s">
        <v>68</v>
      </c>
      <c r="C3247" s="80" t="str">
        <f>IFERROR(VLOOKUP(B3247,Listor!$A$6:$B$62,2,FALSE),"")</f>
        <v/>
      </c>
      <c r="D3247" s="80" t="str">
        <f>IFERROR(VLOOKUP(B3247,Listor!$A$6:$C$62,3,FALSE),"")</f>
        <v/>
      </c>
      <c r="E3247" s="110" t="s">
        <v>79</v>
      </c>
      <c r="F3247" s="66"/>
      <c r="G3247" s="35" t="str">
        <f>IFERROR(VLOOKUP(B3247,Listor!$A$6:$G$62,7,FALSE),"")</f>
        <v/>
      </c>
      <c r="H3247" s="63" t="str">
        <f>IFERROR(VLOOKUP(B3247,Listor!$N$6:$O$47,2,FALSE),"")</f>
        <v/>
      </c>
      <c r="I3247" s="63" t="str">
        <f t="shared" si="154"/>
        <v/>
      </c>
      <c r="J3247" s="96" t="str">
        <f>IFERROR(VLOOKUP(B3247,Listor!$N$6:$P$47,3,FALSE)*I3247,"")</f>
        <v/>
      </c>
      <c r="K3247" s="81"/>
      <c r="L3247" s="88" t="str">
        <f>IFERROR((VLOOKUP(B3247,Listor!$N$6:$P$47,3,FALSE)*Biologiska!K3247)+(VLOOKUP(B3247,Listor!$N$6:$Q$47,4,FALSE)),"")</f>
        <v/>
      </c>
      <c r="M3247" s="63" t="str">
        <f t="shared" si="155"/>
        <v/>
      </c>
      <c r="N3247" s="75"/>
      <c r="O3247" s="84" t="str">
        <f t="shared" si="156"/>
        <v/>
      </c>
      <c r="P3247" s="107"/>
      <c r="Q3247" s="87" t="s">
        <v>79</v>
      </c>
      <c r="R3247" s="87"/>
      <c r="S3247" s="87"/>
      <c r="T3247" s="87"/>
      <c r="U3247" s="87"/>
      <c r="V3247" s="86" t="s">
        <v>79</v>
      </c>
      <c r="W3247" s="75"/>
      <c r="X3247" s="102" t="s">
        <v>79</v>
      </c>
      <c r="Y3247" s="63" t="str">
        <f>IFERROR(IF(VLOOKUP(X3247,Listor!$T$6:$U$7,2,FALSE)&lt;O3247,TRUE),"")</f>
        <v/>
      </c>
      <c r="Z3247" s="87"/>
      <c r="AA3247" s="104"/>
    </row>
    <row r="3248" spans="2:27" x14ac:dyDescent="0.25">
      <c r="B3248" s="68" t="s">
        <v>68</v>
      </c>
      <c r="C3248" s="80" t="str">
        <f>IFERROR(VLOOKUP(B3248,Listor!$A$6:$B$62,2,FALSE),"")</f>
        <v/>
      </c>
      <c r="D3248" s="80" t="str">
        <f>IFERROR(VLOOKUP(B3248,Listor!$A$6:$C$62,3,FALSE),"")</f>
        <v/>
      </c>
      <c r="E3248" s="110" t="s">
        <v>79</v>
      </c>
      <c r="F3248" s="66"/>
      <c r="G3248" s="35" t="str">
        <f>IFERROR(VLOOKUP(B3248,Listor!$A$6:$G$62,7,FALSE),"")</f>
        <v/>
      </c>
      <c r="H3248" s="63" t="str">
        <f>IFERROR(VLOOKUP(B3248,Listor!$N$6:$O$47,2,FALSE),"")</f>
        <v/>
      </c>
      <c r="I3248" s="63" t="str">
        <f t="shared" si="154"/>
        <v/>
      </c>
      <c r="J3248" s="96" t="str">
        <f>IFERROR(VLOOKUP(B3248,Listor!$N$6:$P$47,3,FALSE)*I3248,"")</f>
        <v/>
      </c>
      <c r="K3248" s="81"/>
      <c r="L3248" s="88" t="str">
        <f>IFERROR((VLOOKUP(B3248,Listor!$N$6:$P$47,3,FALSE)*Biologiska!K3248)+(VLOOKUP(B3248,Listor!$N$6:$Q$47,4,FALSE)),"")</f>
        <v/>
      </c>
      <c r="M3248" s="63" t="str">
        <f t="shared" si="155"/>
        <v/>
      </c>
      <c r="N3248" s="75"/>
      <c r="O3248" s="84" t="str">
        <f t="shared" si="156"/>
        <v/>
      </c>
      <c r="P3248" s="107"/>
      <c r="Q3248" s="87" t="s">
        <v>79</v>
      </c>
      <c r="R3248" s="87"/>
      <c r="S3248" s="87"/>
      <c r="T3248" s="87"/>
      <c r="U3248" s="87"/>
      <c r="V3248" s="86" t="s">
        <v>79</v>
      </c>
      <c r="W3248" s="75"/>
      <c r="X3248" s="102" t="s">
        <v>79</v>
      </c>
      <c r="Y3248" s="63" t="str">
        <f>IFERROR(IF(VLOOKUP(X3248,Listor!$T$6:$U$7,2,FALSE)&lt;O3248,TRUE),"")</f>
        <v/>
      </c>
      <c r="Z3248" s="87"/>
      <c r="AA3248" s="104"/>
    </row>
    <row r="3249" spans="2:27" x14ac:dyDescent="0.25">
      <c r="B3249" s="68" t="s">
        <v>68</v>
      </c>
      <c r="C3249" s="80" t="str">
        <f>IFERROR(VLOOKUP(B3249,Listor!$A$6:$B$62,2,FALSE),"")</f>
        <v/>
      </c>
      <c r="D3249" s="80" t="str">
        <f>IFERROR(VLOOKUP(B3249,Listor!$A$6:$C$62,3,FALSE),"")</f>
        <v/>
      </c>
      <c r="E3249" s="110" t="s">
        <v>79</v>
      </c>
      <c r="F3249" s="66"/>
      <c r="G3249" s="35" t="str">
        <f>IFERROR(VLOOKUP(B3249,Listor!$A$6:$G$62,7,FALSE),"")</f>
        <v/>
      </c>
      <c r="H3249" s="63" t="str">
        <f>IFERROR(VLOOKUP(B3249,Listor!$N$6:$O$47,2,FALSE),"")</f>
        <v/>
      </c>
      <c r="I3249" s="63" t="str">
        <f t="shared" si="154"/>
        <v/>
      </c>
      <c r="J3249" s="96" t="str">
        <f>IFERROR(VLOOKUP(B3249,Listor!$N$6:$P$47,3,FALSE)*I3249,"")</f>
        <v/>
      </c>
      <c r="K3249" s="81"/>
      <c r="L3249" s="88" t="str">
        <f>IFERROR((VLOOKUP(B3249,Listor!$N$6:$P$47,3,FALSE)*Biologiska!K3249)+(VLOOKUP(B3249,Listor!$N$6:$Q$47,4,FALSE)),"")</f>
        <v/>
      </c>
      <c r="M3249" s="63" t="str">
        <f t="shared" si="155"/>
        <v/>
      </c>
      <c r="N3249" s="75"/>
      <c r="O3249" s="84" t="str">
        <f t="shared" si="156"/>
        <v/>
      </c>
      <c r="P3249" s="107"/>
      <c r="Q3249" s="87" t="s">
        <v>79</v>
      </c>
      <c r="R3249" s="87"/>
      <c r="S3249" s="87"/>
      <c r="T3249" s="87"/>
      <c r="U3249" s="87"/>
      <c r="V3249" s="86" t="s">
        <v>79</v>
      </c>
      <c r="W3249" s="75"/>
      <c r="X3249" s="102" t="s">
        <v>79</v>
      </c>
      <c r="Y3249" s="63" t="str">
        <f>IFERROR(IF(VLOOKUP(X3249,Listor!$T$6:$U$7,2,FALSE)&lt;O3249,TRUE),"")</f>
        <v/>
      </c>
      <c r="Z3249" s="87"/>
      <c r="AA3249" s="104"/>
    </row>
    <row r="3250" spans="2:27" x14ac:dyDescent="0.25">
      <c r="B3250" s="68" t="s">
        <v>68</v>
      </c>
      <c r="C3250" s="80" t="str">
        <f>IFERROR(VLOOKUP(B3250,Listor!$A$6:$B$62,2,FALSE),"")</f>
        <v/>
      </c>
      <c r="D3250" s="80" t="str">
        <f>IFERROR(VLOOKUP(B3250,Listor!$A$6:$C$62,3,FALSE),"")</f>
        <v/>
      </c>
      <c r="E3250" s="110" t="s">
        <v>79</v>
      </c>
      <c r="F3250" s="66"/>
      <c r="G3250" s="35" t="str">
        <f>IFERROR(VLOOKUP(B3250,Listor!$A$6:$G$62,7,FALSE),"")</f>
        <v/>
      </c>
      <c r="H3250" s="63" t="str">
        <f>IFERROR(VLOOKUP(B3250,Listor!$N$6:$O$47,2,FALSE),"")</f>
        <v/>
      </c>
      <c r="I3250" s="63" t="str">
        <f t="shared" si="154"/>
        <v/>
      </c>
      <c r="J3250" s="96" t="str">
        <f>IFERROR(VLOOKUP(B3250,Listor!$N$6:$P$47,3,FALSE)*I3250,"")</f>
        <v/>
      </c>
      <c r="K3250" s="81"/>
      <c r="L3250" s="88" t="str">
        <f>IFERROR((VLOOKUP(B3250,Listor!$N$6:$P$47,3,FALSE)*Biologiska!K3250)+(VLOOKUP(B3250,Listor!$N$6:$Q$47,4,FALSE)),"")</f>
        <v/>
      </c>
      <c r="M3250" s="63" t="str">
        <f t="shared" si="155"/>
        <v/>
      </c>
      <c r="N3250" s="75"/>
      <c r="O3250" s="84" t="str">
        <f t="shared" si="156"/>
        <v/>
      </c>
      <c r="P3250" s="107"/>
      <c r="Q3250" s="87" t="s">
        <v>79</v>
      </c>
      <c r="R3250" s="87"/>
      <c r="S3250" s="87"/>
      <c r="T3250" s="87"/>
      <c r="U3250" s="87"/>
      <c r="V3250" s="86" t="s">
        <v>79</v>
      </c>
      <c r="W3250" s="75"/>
      <c r="X3250" s="102" t="s">
        <v>79</v>
      </c>
      <c r="Y3250" s="63" t="str">
        <f>IFERROR(IF(VLOOKUP(X3250,Listor!$T$6:$U$7,2,FALSE)&lt;O3250,TRUE),"")</f>
        <v/>
      </c>
      <c r="Z3250" s="87"/>
      <c r="AA3250" s="104"/>
    </row>
    <row r="3251" spans="2:27" x14ac:dyDescent="0.25">
      <c r="B3251" s="68" t="s">
        <v>68</v>
      </c>
      <c r="C3251" s="80" t="str">
        <f>IFERROR(VLOOKUP(B3251,Listor!$A$6:$B$62,2,FALSE),"")</f>
        <v/>
      </c>
      <c r="D3251" s="80" t="str">
        <f>IFERROR(VLOOKUP(B3251,Listor!$A$6:$C$62,3,FALSE),"")</f>
        <v/>
      </c>
      <c r="E3251" s="110" t="s">
        <v>79</v>
      </c>
      <c r="F3251" s="66"/>
      <c r="G3251" s="35" t="str">
        <f>IFERROR(VLOOKUP(B3251,Listor!$A$6:$G$62,7,FALSE),"")</f>
        <v/>
      </c>
      <c r="H3251" s="63" t="str">
        <f>IFERROR(VLOOKUP(B3251,Listor!$N$6:$O$47,2,FALSE),"")</f>
        <v/>
      </c>
      <c r="I3251" s="63" t="str">
        <f t="shared" si="154"/>
        <v/>
      </c>
      <c r="J3251" s="96" t="str">
        <f>IFERROR(VLOOKUP(B3251,Listor!$N$6:$P$47,3,FALSE)*I3251,"")</f>
        <v/>
      </c>
      <c r="K3251" s="81"/>
      <c r="L3251" s="88" t="str">
        <f>IFERROR((VLOOKUP(B3251,Listor!$N$6:$P$47,3,FALSE)*Biologiska!K3251)+(VLOOKUP(B3251,Listor!$N$6:$Q$47,4,FALSE)),"")</f>
        <v/>
      </c>
      <c r="M3251" s="63" t="str">
        <f t="shared" si="155"/>
        <v/>
      </c>
      <c r="N3251" s="75"/>
      <c r="O3251" s="84" t="str">
        <f t="shared" si="156"/>
        <v/>
      </c>
      <c r="P3251" s="107"/>
      <c r="Q3251" s="87" t="s">
        <v>79</v>
      </c>
      <c r="R3251" s="87"/>
      <c r="S3251" s="87"/>
      <c r="T3251" s="87"/>
      <c r="U3251" s="87"/>
      <c r="V3251" s="86" t="s">
        <v>79</v>
      </c>
      <c r="W3251" s="75"/>
      <c r="X3251" s="102" t="s">
        <v>79</v>
      </c>
      <c r="Y3251" s="63" t="str">
        <f>IFERROR(IF(VLOOKUP(X3251,Listor!$T$6:$U$7,2,FALSE)&lt;O3251,TRUE),"")</f>
        <v/>
      </c>
      <c r="Z3251" s="87"/>
      <c r="AA3251" s="104"/>
    </row>
    <row r="3252" spans="2:27" x14ac:dyDescent="0.25">
      <c r="B3252" s="68" t="s">
        <v>68</v>
      </c>
      <c r="C3252" s="80" t="str">
        <f>IFERROR(VLOOKUP(B3252,Listor!$A$6:$B$62,2,FALSE),"")</f>
        <v/>
      </c>
      <c r="D3252" s="80" t="str">
        <f>IFERROR(VLOOKUP(B3252,Listor!$A$6:$C$62,3,FALSE),"")</f>
        <v/>
      </c>
      <c r="E3252" s="110" t="s">
        <v>79</v>
      </c>
      <c r="F3252" s="66"/>
      <c r="G3252" s="35" t="str">
        <f>IFERROR(VLOOKUP(B3252,Listor!$A$6:$G$62,7,FALSE),"")</f>
        <v/>
      </c>
      <c r="H3252" s="63" t="str">
        <f>IFERROR(VLOOKUP(B3252,Listor!$N$6:$O$47,2,FALSE),"")</f>
        <v/>
      </c>
      <c r="I3252" s="63" t="str">
        <f t="shared" si="154"/>
        <v/>
      </c>
      <c r="J3252" s="96" t="str">
        <f>IFERROR(VLOOKUP(B3252,Listor!$N$6:$P$47,3,FALSE)*I3252,"")</f>
        <v/>
      </c>
      <c r="K3252" s="81"/>
      <c r="L3252" s="88" t="str">
        <f>IFERROR((VLOOKUP(B3252,Listor!$N$6:$P$47,3,FALSE)*Biologiska!K3252)+(VLOOKUP(B3252,Listor!$N$6:$Q$47,4,FALSE)),"")</f>
        <v/>
      </c>
      <c r="M3252" s="63" t="str">
        <f t="shared" si="155"/>
        <v/>
      </c>
      <c r="N3252" s="75"/>
      <c r="O3252" s="84" t="str">
        <f t="shared" si="156"/>
        <v/>
      </c>
      <c r="P3252" s="107"/>
      <c r="Q3252" s="87" t="s">
        <v>79</v>
      </c>
      <c r="R3252" s="87"/>
      <c r="S3252" s="87"/>
      <c r="T3252" s="87"/>
      <c r="U3252" s="87"/>
      <c r="V3252" s="86" t="s">
        <v>79</v>
      </c>
      <c r="W3252" s="75"/>
      <c r="X3252" s="102" t="s">
        <v>79</v>
      </c>
      <c r="Y3252" s="63" t="str">
        <f>IFERROR(IF(VLOOKUP(X3252,Listor!$T$6:$U$7,2,FALSE)&lt;O3252,TRUE),"")</f>
        <v/>
      </c>
      <c r="Z3252" s="87"/>
      <c r="AA3252" s="104"/>
    </row>
    <row r="3253" spans="2:27" x14ac:dyDescent="0.25">
      <c r="B3253" s="68" t="s">
        <v>68</v>
      </c>
      <c r="C3253" s="80" t="str">
        <f>IFERROR(VLOOKUP(B3253,Listor!$A$6:$B$62,2,FALSE),"")</f>
        <v/>
      </c>
      <c r="D3253" s="80" t="str">
        <f>IFERROR(VLOOKUP(B3253,Listor!$A$6:$C$62,3,FALSE),"")</f>
        <v/>
      </c>
      <c r="E3253" s="110" t="s">
        <v>79</v>
      </c>
      <c r="F3253" s="66"/>
      <c r="G3253" s="35" t="str">
        <f>IFERROR(VLOOKUP(B3253,Listor!$A$6:$G$62,7,FALSE),"")</f>
        <v/>
      </c>
      <c r="H3253" s="63" t="str">
        <f>IFERROR(VLOOKUP(B3253,Listor!$N$6:$O$47,2,FALSE),"")</f>
        <v/>
      </c>
      <c r="I3253" s="63" t="str">
        <f t="shared" si="154"/>
        <v/>
      </c>
      <c r="J3253" s="96" t="str">
        <f>IFERROR(VLOOKUP(B3253,Listor!$N$6:$P$47,3,FALSE)*I3253,"")</f>
        <v/>
      </c>
      <c r="K3253" s="81"/>
      <c r="L3253" s="88" t="str">
        <f>IFERROR((VLOOKUP(B3253,Listor!$N$6:$P$47,3,FALSE)*Biologiska!K3253)+(VLOOKUP(B3253,Listor!$N$6:$Q$47,4,FALSE)),"")</f>
        <v/>
      </c>
      <c r="M3253" s="63" t="str">
        <f t="shared" si="155"/>
        <v/>
      </c>
      <c r="N3253" s="75"/>
      <c r="O3253" s="84" t="str">
        <f t="shared" si="156"/>
        <v/>
      </c>
      <c r="P3253" s="107"/>
      <c r="Q3253" s="87" t="s">
        <v>79</v>
      </c>
      <c r="R3253" s="87"/>
      <c r="S3253" s="87"/>
      <c r="T3253" s="87"/>
      <c r="U3253" s="87"/>
      <c r="V3253" s="86" t="s">
        <v>79</v>
      </c>
      <c r="W3253" s="75"/>
      <c r="X3253" s="102" t="s">
        <v>79</v>
      </c>
      <c r="Y3253" s="63" t="str">
        <f>IFERROR(IF(VLOOKUP(X3253,Listor!$T$6:$U$7,2,FALSE)&lt;O3253,TRUE),"")</f>
        <v/>
      </c>
      <c r="Z3253" s="87"/>
      <c r="AA3253" s="104"/>
    </row>
    <row r="3254" spans="2:27" x14ac:dyDescent="0.25">
      <c r="B3254" s="68" t="s">
        <v>68</v>
      </c>
      <c r="C3254" s="80" t="str">
        <f>IFERROR(VLOOKUP(B3254,Listor!$A$6:$B$62,2,FALSE),"")</f>
        <v/>
      </c>
      <c r="D3254" s="80" t="str">
        <f>IFERROR(VLOOKUP(B3254,Listor!$A$6:$C$62,3,FALSE),"")</f>
        <v/>
      </c>
      <c r="E3254" s="110" t="s">
        <v>79</v>
      </c>
      <c r="F3254" s="66"/>
      <c r="G3254" s="35" t="str">
        <f>IFERROR(VLOOKUP(B3254,Listor!$A$6:$G$62,7,FALSE),"")</f>
        <v/>
      </c>
      <c r="H3254" s="63" t="str">
        <f>IFERROR(VLOOKUP(B3254,Listor!$N$6:$O$47,2,FALSE),"")</f>
        <v/>
      </c>
      <c r="I3254" s="63" t="str">
        <f t="shared" si="154"/>
        <v/>
      </c>
      <c r="J3254" s="96" t="str">
        <f>IFERROR(VLOOKUP(B3254,Listor!$N$6:$P$47,3,FALSE)*I3254,"")</f>
        <v/>
      </c>
      <c r="K3254" s="81"/>
      <c r="L3254" s="88" t="str">
        <f>IFERROR((VLOOKUP(B3254,Listor!$N$6:$P$47,3,FALSE)*Biologiska!K3254)+(VLOOKUP(B3254,Listor!$N$6:$Q$47,4,FALSE)),"")</f>
        <v/>
      </c>
      <c r="M3254" s="63" t="str">
        <f t="shared" si="155"/>
        <v/>
      </c>
      <c r="N3254" s="75"/>
      <c r="O3254" s="84" t="str">
        <f t="shared" si="156"/>
        <v/>
      </c>
      <c r="P3254" s="107"/>
      <c r="Q3254" s="87" t="s">
        <v>79</v>
      </c>
      <c r="R3254" s="87"/>
      <c r="S3254" s="87"/>
      <c r="T3254" s="87"/>
      <c r="U3254" s="87"/>
      <c r="V3254" s="86" t="s">
        <v>79</v>
      </c>
      <c r="W3254" s="75"/>
      <c r="X3254" s="102" t="s">
        <v>79</v>
      </c>
      <c r="Y3254" s="63" t="str">
        <f>IFERROR(IF(VLOOKUP(X3254,Listor!$T$6:$U$7,2,FALSE)&lt;O3254,TRUE),"")</f>
        <v/>
      </c>
      <c r="Z3254" s="87"/>
      <c r="AA3254" s="104"/>
    </row>
    <row r="3255" spans="2:27" x14ac:dyDescent="0.25">
      <c r="B3255" s="68" t="s">
        <v>68</v>
      </c>
      <c r="C3255" s="80" t="str">
        <f>IFERROR(VLOOKUP(B3255,Listor!$A$6:$B$62,2,FALSE),"")</f>
        <v/>
      </c>
      <c r="D3255" s="80" t="str">
        <f>IFERROR(VLOOKUP(B3255,Listor!$A$6:$C$62,3,FALSE),"")</f>
        <v/>
      </c>
      <c r="E3255" s="110" t="s">
        <v>79</v>
      </c>
      <c r="F3255" s="66"/>
      <c r="G3255" s="35" t="str">
        <f>IFERROR(VLOOKUP(B3255,Listor!$A$6:$G$62,7,FALSE),"")</f>
        <v/>
      </c>
      <c r="H3255" s="63" t="str">
        <f>IFERROR(VLOOKUP(B3255,Listor!$N$6:$O$47,2,FALSE),"")</f>
        <v/>
      </c>
      <c r="I3255" s="63" t="str">
        <f t="shared" si="154"/>
        <v/>
      </c>
      <c r="J3255" s="96" t="str">
        <f>IFERROR(VLOOKUP(B3255,Listor!$N$6:$P$47,3,FALSE)*I3255,"")</f>
        <v/>
      </c>
      <c r="K3255" s="81"/>
      <c r="L3255" s="88" t="str">
        <f>IFERROR((VLOOKUP(B3255,Listor!$N$6:$P$47,3,FALSE)*Biologiska!K3255)+(VLOOKUP(B3255,Listor!$N$6:$Q$47,4,FALSE)),"")</f>
        <v/>
      </c>
      <c r="M3255" s="63" t="str">
        <f t="shared" si="155"/>
        <v/>
      </c>
      <c r="N3255" s="75"/>
      <c r="O3255" s="84" t="str">
        <f t="shared" si="156"/>
        <v/>
      </c>
      <c r="P3255" s="107"/>
      <c r="Q3255" s="87" t="s">
        <v>79</v>
      </c>
      <c r="R3255" s="87"/>
      <c r="S3255" s="87"/>
      <c r="T3255" s="87"/>
      <c r="U3255" s="87"/>
      <c r="V3255" s="86" t="s">
        <v>79</v>
      </c>
      <c r="W3255" s="75"/>
      <c r="X3255" s="102" t="s">
        <v>79</v>
      </c>
      <c r="Y3255" s="63" t="str">
        <f>IFERROR(IF(VLOOKUP(X3255,Listor!$T$6:$U$7,2,FALSE)&lt;O3255,TRUE),"")</f>
        <v/>
      </c>
      <c r="Z3255" s="87"/>
      <c r="AA3255" s="104"/>
    </row>
    <row r="3256" spans="2:27" x14ac:dyDescent="0.25">
      <c r="B3256" s="68" t="s">
        <v>68</v>
      </c>
      <c r="C3256" s="80" t="str">
        <f>IFERROR(VLOOKUP(B3256,Listor!$A$6:$B$62,2,FALSE),"")</f>
        <v/>
      </c>
      <c r="D3256" s="80" t="str">
        <f>IFERROR(VLOOKUP(B3256,Listor!$A$6:$C$62,3,FALSE),"")</f>
        <v/>
      </c>
      <c r="E3256" s="110" t="s">
        <v>79</v>
      </c>
      <c r="F3256" s="66"/>
      <c r="G3256" s="35" t="str">
        <f>IFERROR(VLOOKUP(B3256,Listor!$A$6:$G$62,7,FALSE),"")</f>
        <v/>
      </c>
      <c r="H3256" s="63" t="str">
        <f>IFERROR(VLOOKUP(B3256,Listor!$N$6:$O$47,2,FALSE),"")</f>
        <v/>
      </c>
      <c r="I3256" s="63" t="str">
        <f t="shared" si="154"/>
        <v/>
      </c>
      <c r="J3256" s="96" t="str">
        <f>IFERROR(VLOOKUP(B3256,Listor!$N$6:$P$47,3,FALSE)*I3256,"")</f>
        <v/>
      </c>
      <c r="K3256" s="81"/>
      <c r="L3256" s="88" t="str">
        <f>IFERROR((VLOOKUP(B3256,Listor!$N$6:$P$47,3,FALSE)*Biologiska!K3256)+(VLOOKUP(B3256,Listor!$N$6:$Q$47,4,FALSE)),"")</f>
        <v/>
      </c>
      <c r="M3256" s="63" t="str">
        <f t="shared" si="155"/>
        <v/>
      </c>
      <c r="N3256" s="75"/>
      <c r="O3256" s="84" t="str">
        <f t="shared" si="156"/>
        <v/>
      </c>
      <c r="P3256" s="107"/>
      <c r="Q3256" s="87" t="s">
        <v>79</v>
      </c>
      <c r="R3256" s="87"/>
      <c r="S3256" s="87"/>
      <c r="T3256" s="87"/>
      <c r="U3256" s="87"/>
      <c r="V3256" s="86" t="s">
        <v>79</v>
      </c>
      <c r="W3256" s="75"/>
      <c r="X3256" s="102" t="s">
        <v>79</v>
      </c>
      <c r="Y3256" s="63" t="str">
        <f>IFERROR(IF(VLOOKUP(X3256,Listor!$T$6:$U$7,2,FALSE)&lt;O3256,TRUE),"")</f>
        <v/>
      </c>
      <c r="Z3256" s="87"/>
      <c r="AA3256" s="104"/>
    </row>
    <row r="3257" spans="2:27" x14ac:dyDescent="0.25">
      <c r="B3257" s="68" t="s">
        <v>68</v>
      </c>
      <c r="C3257" s="80" t="str">
        <f>IFERROR(VLOOKUP(B3257,Listor!$A$6:$B$62,2,FALSE),"")</f>
        <v/>
      </c>
      <c r="D3257" s="80" t="str">
        <f>IFERROR(VLOOKUP(B3257,Listor!$A$6:$C$62,3,FALSE),"")</f>
        <v/>
      </c>
      <c r="E3257" s="110" t="s">
        <v>79</v>
      </c>
      <c r="F3257" s="66"/>
      <c r="G3257" s="35" t="str">
        <f>IFERROR(VLOOKUP(B3257,Listor!$A$6:$G$62,7,FALSE),"")</f>
        <v/>
      </c>
      <c r="H3257" s="63" t="str">
        <f>IFERROR(VLOOKUP(B3257,Listor!$N$6:$O$47,2,FALSE),"")</f>
        <v/>
      </c>
      <c r="I3257" s="63" t="str">
        <f t="shared" si="154"/>
        <v/>
      </c>
      <c r="J3257" s="96" t="str">
        <f>IFERROR(VLOOKUP(B3257,Listor!$N$6:$P$47,3,FALSE)*I3257,"")</f>
        <v/>
      </c>
      <c r="K3257" s="81"/>
      <c r="L3257" s="88" t="str">
        <f>IFERROR((VLOOKUP(B3257,Listor!$N$6:$P$47,3,FALSE)*Biologiska!K3257)+(VLOOKUP(B3257,Listor!$N$6:$Q$47,4,FALSE)),"")</f>
        <v/>
      </c>
      <c r="M3257" s="63" t="str">
        <f t="shared" si="155"/>
        <v/>
      </c>
      <c r="N3257" s="75"/>
      <c r="O3257" s="84" t="str">
        <f t="shared" si="156"/>
        <v/>
      </c>
      <c r="P3257" s="107"/>
      <c r="Q3257" s="87" t="s">
        <v>79</v>
      </c>
      <c r="R3257" s="87"/>
      <c r="S3257" s="87"/>
      <c r="T3257" s="87"/>
      <c r="U3257" s="87"/>
      <c r="V3257" s="86" t="s">
        <v>79</v>
      </c>
      <c r="W3257" s="75"/>
      <c r="X3257" s="102" t="s">
        <v>79</v>
      </c>
      <c r="Y3257" s="63" t="str">
        <f>IFERROR(IF(VLOOKUP(X3257,Listor!$T$6:$U$7,2,FALSE)&lt;O3257,TRUE),"")</f>
        <v/>
      </c>
      <c r="Z3257" s="87"/>
      <c r="AA3257" s="104"/>
    </row>
    <row r="3258" spans="2:27" x14ac:dyDescent="0.25">
      <c r="B3258" s="68" t="s">
        <v>68</v>
      </c>
      <c r="C3258" s="80" t="str">
        <f>IFERROR(VLOOKUP(B3258,Listor!$A$6:$B$62,2,FALSE),"")</f>
        <v/>
      </c>
      <c r="D3258" s="80" t="str">
        <f>IFERROR(VLOOKUP(B3258,Listor!$A$6:$C$62,3,FALSE),"")</f>
        <v/>
      </c>
      <c r="E3258" s="110" t="s">
        <v>79</v>
      </c>
      <c r="F3258" s="66"/>
      <c r="G3258" s="35" t="str">
        <f>IFERROR(VLOOKUP(B3258,Listor!$A$6:$G$62,7,FALSE),"")</f>
        <v/>
      </c>
      <c r="H3258" s="63" t="str">
        <f>IFERROR(VLOOKUP(B3258,Listor!$N$6:$O$47,2,FALSE),"")</f>
        <v/>
      </c>
      <c r="I3258" s="63" t="str">
        <f t="shared" si="154"/>
        <v/>
      </c>
      <c r="J3258" s="96" t="str">
        <f>IFERROR(VLOOKUP(B3258,Listor!$N$6:$P$47,3,FALSE)*I3258,"")</f>
        <v/>
      </c>
      <c r="K3258" s="81"/>
      <c r="L3258" s="88" t="str">
        <f>IFERROR((VLOOKUP(B3258,Listor!$N$6:$P$47,3,FALSE)*Biologiska!K3258)+(VLOOKUP(B3258,Listor!$N$6:$Q$47,4,FALSE)),"")</f>
        <v/>
      </c>
      <c r="M3258" s="63" t="str">
        <f t="shared" si="155"/>
        <v/>
      </c>
      <c r="N3258" s="75"/>
      <c r="O3258" s="84" t="str">
        <f t="shared" si="156"/>
        <v/>
      </c>
      <c r="P3258" s="107"/>
      <c r="Q3258" s="87" t="s">
        <v>79</v>
      </c>
      <c r="R3258" s="87"/>
      <c r="S3258" s="87"/>
      <c r="T3258" s="87"/>
      <c r="U3258" s="87"/>
      <c r="V3258" s="86" t="s">
        <v>79</v>
      </c>
      <c r="W3258" s="75"/>
      <c r="X3258" s="102" t="s">
        <v>79</v>
      </c>
      <c r="Y3258" s="63" t="str">
        <f>IFERROR(IF(VLOOKUP(X3258,Listor!$T$6:$U$7,2,FALSE)&lt;O3258,TRUE),"")</f>
        <v/>
      </c>
      <c r="Z3258" s="87"/>
      <c r="AA3258" s="104"/>
    </row>
    <row r="3259" spans="2:27" x14ac:dyDescent="0.25">
      <c r="B3259" s="68" t="s">
        <v>68</v>
      </c>
      <c r="C3259" s="80" t="str">
        <f>IFERROR(VLOOKUP(B3259,Listor!$A$6:$B$62,2,FALSE),"")</f>
        <v/>
      </c>
      <c r="D3259" s="80" t="str">
        <f>IFERROR(VLOOKUP(B3259,Listor!$A$6:$C$62,3,FALSE),"")</f>
        <v/>
      </c>
      <c r="E3259" s="110" t="s">
        <v>79</v>
      </c>
      <c r="F3259" s="66"/>
      <c r="G3259" s="35" t="str">
        <f>IFERROR(VLOOKUP(B3259,Listor!$A$6:$G$62,7,FALSE),"")</f>
        <v/>
      </c>
      <c r="H3259" s="63" t="str">
        <f>IFERROR(VLOOKUP(B3259,Listor!$N$6:$O$47,2,FALSE),"")</f>
        <v/>
      </c>
      <c r="I3259" s="63" t="str">
        <f t="shared" si="154"/>
        <v/>
      </c>
      <c r="J3259" s="96" t="str">
        <f>IFERROR(VLOOKUP(B3259,Listor!$N$6:$P$47,3,FALSE)*I3259,"")</f>
        <v/>
      </c>
      <c r="K3259" s="81"/>
      <c r="L3259" s="88" t="str">
        <f>IFERROR((VLOOKUP(B3259,Listor!$N$6:$P$47,3,FALSE)*Biologiska!K3259)+(VLOOKUP(B3259,Listor!$N$6:$Q$47,4,FALSE)),"")</f>
        <v/>
      </c>
      <c r="M3259" s="63" t="str">
        <f t="shared" si="155"/>
        <v/>
      </c>
      <c r="N3259" s="75"/>
      <c r="O3259" s="84" t="str">
        <f t="shared" si="156"/>
        <v/>
      </c>
      <c r="P3259" s="107"/>
      <c r="Q3259" s="87" t="s">
        <v>79</v>
      </c>
      <c r="R3259" s="87"/>
      <c r="S3259" s="87"/>
      <c r="T3259" s="87"/>
      <c r="U3259" s="87"/>
      <c r="V3259" s="86" t="s">
        <v>79</v>
      </c>
      <c r="W3259" s="75"/>
      <c r="X3259" s="102" t="s">
        <v>79</v>
      </c>
      <c r="Y3259" s="63" t="str">
        <f>IFERROR(IF(VLOOKUP(X3259,Listor!$T$6:$U$7,2,FALSE)&lt;O3259,TRUE),"")</f>
        <v/>
      </c>
      <c r="Z3259" s="87"/>
      <c r="AA3259" s="104"/>
    </row>
    <row r="3260" spans="2:27" x14ac:dyDescent="0.25">
      <c r="B3260" s="68" t="s">
        <v>68</v>
      </c>
      <c r="C3260" s="80" t="str">
        <f>IFERROR(VLOOKUP(B3260,Listor!$A$6:$B$62,2,FALSE),"")</f>
        <v/>
      </c>
      <c r="D3260" s="80" t="str">
        <f>IFERROR(VLOOKUP(B3260,Listor!$A$6:$C$62,3,FALSE),"")</f>
        <v/>
      </c>
      <c r="E3260" s="110" t="s">
        <v>79</v>
      </c>
      <c r="F3260" s="66"/>
      <c r="G3260" s="35" t="str">
        <f>IFERROR(VLOOKUP(B3260,Listor!$A$6:$G$62,7,FALSE),"")</f>
        <v/>
      </c>
      <c r="H3260" s="63" t="str">
        <f>IFERROR(VLOOKUP(B3260,Listor!$N$6:$O$47,2,FALSE),"")</f>
        <v/>
      </c>
      <c r="I3260" s="63" t="str">
        <f t="shared" si="154"/>
        <v/>
      </c>
      <c r="J3260" s="96" t="str">
        <f>IFERROR(VLOOKUP(B3260,Listor!$N$6:$P$47,3,FALSE)*I3260,"")</f>
        <v/>
      </c>
      <c r="K3260" s="81"/>
      <c r="L3260" s="88" t="str">
        <f>IFERROR((VLOOKUP(B3260,Listor!$N$6:$P$47,3,FALSE)*Biologiska!K3260)+(VLOOKUP(B3260,Listor!$N$6:$Q$47,4,FALSE)),"")</f>
        <v/>
      </c>
      <c r="M3260" s="63" t="str">
        <f t="shared" si="155"/>
        <v/>
      </c>
      <c r="N3260" s="75"/>
      <c r="O3260" s="84" t="str">
        <f t="shared" si="156"/>
        <v/>
      </c>
      <c r="P3260" s="107"/>
      <c r="Q3260" s="87" t="s">
        <v>79</v>
      </c>
      <c r="R3260" s="87"/>
      <c r="S3260" s="87"/>
      <c r="T3260" s="87"/>
      <c r="U3260" s="87"/>
      <c r="V3260" s="86" t="s">
        <v>79</v>
      </c>
      <c r="W3260" s="75"/>
      <c r="X3260" s="102" t="s">
        <v>79</v>
      </c>
      <c r="Y3260" s="63" t="str">
        <f>IFERROR(IF(VLOOKUP(X3260,Listor!$T$6:$U$7,2,FALSE)&lt;O3260,TRUE),"")</f>
        <v/>
      </c>
      <c r="Z3260" s="87"/>
      <c r="AA3260" s="104"/>
    </row>
    <row r="3261" spans="2:27" x14ac:dyDescent="0.25">
      <c r="B3261" s="68" t="s">
        <v>68</v>
      </c>
      <c r="C3261" s="80" t="str">
        <f>IFERROR(VLOOKUP(B3261,Listor!$A$6:$B$62,2,FALSE),"")</f>
        <v/>
      </c>
      <c r="D3261" s="80" t="str">
        <f>IFERROR(VLOOKUP(B3261,Listor!$A$6:$C$62,3,FALSE),"")</f>
        <v/>
      </c>
      <c r="E3261" s="110" t="s">
        <v>79</v>
      </c>
      <c r="F3261" s="66"/>
      <c r="G3261" s="35" t="str">
        <f>IFERROR(VLOOKUP(B3261,Listor!$A$6:$G$62,7,FALSE),"")</f>
        <v/>
      </c>
      <c r="H3261" s="63" t="str">
        <f>IFERROR(VLOOKUP(B3261,Listor!$N$6:$O$47,2,FALSE),"")</f>
        <v/>
      </c>
      <c r="I3261" s="63" t="str">
        <f t="shared" si="154"/>
        <v/>
      </c>
      <c r="J3261" s="96" t="str">
        <f>IFERROR(VLOOKUP(B3261,Listor!$N$6:$P$47,3,FALSE)*I3261,"")</f>
        <v/>
      </c>
      <c r="K3261" s="81"/>
      <c r="L3261" s="88" t="str">
        <f>IFERROR((VLOOKUP(B3261,Listor!$N$6:$P$47,3,FALSE)*Biologiska!K3261)+(VLOOKUP(B3261,Listor!$N$6:$Q$47,4,FALSE)),"")</f>
        <v/>
      </c>
      <c r="M3261" s="63" t="str">
        <f t="shared" si="155"/>
        <v/>
      </c>
      <c r="N3261" s="75"/>
      <c r="O3261" s="84" t="str">
        <f t="shared" si="156"/>
        <v/>
      </c>
      <c r="P3261" s="107"/>
      <c r="Q3261" s="87" t="s">
        <v>79</v>
      </c>
      <c r="R3261" s="87"/>
      <c r="S3261" s="87"/>
      <c r="T3261" s="87"/>
      <c r="U3261" s="87"/>
      <c r="V3261" s="86" t="s">
        <v>79</v>
      </c>
      <c r="W3261" s="75"/>
      <c r="X3261" s="102" t="s">
        <v>79</v>
      </c>
      <c r="Y3261" s="63" t="str">
        <f>IFERROR(IF(VLOOKUP(X3261,Listor!$T$6:$U$7,2,FALSE)&lt;O3261,TRUE),"")</f>
        <v/>
      </c>
      <c r="Z3261" s="87"/>
      <c r="AA3261" s="104"/>
    </row>
    <row r="3262" spans="2:27" x14ac:dyDescent="0.25">
      <c r="B3262" s="68" t="s">
        <v>68</v>
      </c>
      <c r="C3262" s="80" t="str">
        <f>IFERROR(VLOOKUP(B3262,Listor!$A$6:$B$62,2,FALSE),"")</f>
        <v/>
      </c>
      <c r="D3262" s="80" t="str">
        <f>IFERROR(VLOOKUP(B3262,Listor!$A$6:$C$62,3,FALSE),"")</f>
        <v/>
      </c>
      <c r="E3262" s="110" t="s">
        <v>79</v>
      </c>
      <c r="F3262" s="66"/>
      <c r="G3262" s="35" t="str">
        <f>IFERROR(VLOOKUP(B3262,Listor!$A$6:$G$62,7,FALSE),"")</f>
        <v/>
      </c>
      <c r="H3262" s="63" t="str">
        <f>IFERROR(VLOOKUP(B3262,Listor!$N$6:$O$47,2,FALSE),"")</f>
        <v/>
      </c>
      <c r="I3262" s="63" t="str">
        <f t="shared" si="154"/>
        <v/>
      </c>
      <c r="J3262" s="96" t="str">
        <f>IFERROR(VLOOKUP(B3262,Listor!$N$6:$P$47,3,FALSE)*I3262,"")</f>
        <v/>
      </c>
      <c r="K3262" s="81"/>
      <c r="L3262" s="88" t="str">
        <f>IFERROR((VLOOKUP(B3262,Listor!$N$6:$P$47,3,FALSE)*Biologiska!K3262)+(VLOOKUP(B3262,Listor!$N$6:$Q$47,4,FALSE)),"")</f>
        <v/>
      </c>
      <c r="M3262" s="63" t="str">
        <f t="shared" si="155"/>
        <v/>
      </c>
      <c r="N3262" s="75"/>
      <c r="O3262" s="84" t="str">
        <f t="shared" si="156"/>
        <v/>
      </c>
      <c r="P3262" s="107"/>
      <c r="Q3262" s="87" t="s">
        <v>79</v>
      </c>
      <c r="R3262" s="87"/>
      <c r="S3262" s="87"/>
      <c r="T3262" s="87"/>
      <c r="U3262" s="87"/>
      <c r="V3262" s="86" t="s">
        <v>79</v>
      </c>
      <c r="W3262" s="75"/>
      <c r="X3262" s="102" t="s">
        <v>79</v>
      </c>
      <c r="Y3262" s="63" t="str">
        <f>IFERROR(IF(VLOOKUP(X3262,Listor!$T$6:$U$7,2,FALSE)&lt;O3262,TRUE),"")</f>
        <v/>
      </c>
      <c r="Z3262" s="87"/>
      <c r="AA3262" s="104"/>
    </row>
    <row r="3263" spans="2:27" x14ac:dyDescent="0.25">
      <c r="B3263" s="68" t="s">
        <v>68</v>
      </c>
      <c r="C3263" s="80" t="str">
        <f>IFERROR(VLOOKUP(B3263,Listor!$A$6:$B$62,2,FALSE),"")</f>
        <v/>
      </c>
      <c r="D3263" s="80" t="str">
        <f>IFERROR(VLOOKUP(B3263,Listor!$A$6:$C$62,3,FALSE),"")</f>
        <v/>
      </c>
      <c r="E3263" s="110" t="s">
        <v>79</v>
      </c>
      <c r="F3263" s="66"/>
      <c r="G3263" s="35" t="str">
        <f>IFERROR(VLOOKUP(B3263,Listor!$A$6:$G$62,7,FALSE),"")</f>
        <v/>
      </c>
      <c r="H3263" s="63" t="str">
        <f>IFERROR(VLOOKUP(B3263,Listor!$N$6:$O$47,2,FALSE),"")</f>
        <v/>
      </c>
      <c r="I3263" s="63" t="str">
        <f t="shared" si="154"/>
        <v/>
      </c>
      <c r="J3263" s="96" t="str">
        <f>IFERROR(VLOOKUP(B3263,Listor!$N$6:$P$47,3,FALSE)*I3263,"")</f>
        <v/>
      </c>
      <c r="K3263" s="81"/>
      <c r="L3263" s="88" t="str">
        <f>IFERROR((VLOOKUP(B3263,Listor!$N$6:$P$47,3,FALSE)*Biologiska!K3263)+(VLOOKUP(B3263,Listor!$N$6:$Q$47,4,FALSE)),"")</f>
        <v/>
      </c>
      <c r="M3263" s="63" t="str">
        <f t="shared" si="155"/>
        <v/>
      </c>
      <c r="N3263" s="75"/>
      <c r="O3263" s="84" t="str">
        <f t="shared" si="156"/>
        <v/>
      </c>
      <c r="P3263" s="107"/>
      <c r="Q3263" s="87" t="s">
        <v>79</v>
      </c>
      <c r="R3263" s="87"/>
      <c r="S3263" s="87"/>
      <c r="T3263" s="87"/>
      <c r="U3263" s="87"/>
      <c r="V3263" s="86" t="s">
        <v>79</v>
      </c>
      <c r="W3263" s="75"/>
      <c r="X3263" s="102" t="s">
        <v>79</v>
      </c>
      <c r="Y3263" s="63" t="str">
        <f>IFERROR(IF(VLOOKUP(X3263,Listor!$T$6:$U$7,2,FALSE)&lt;O3263,TRUE),"")</f>
        <v/>
      </c>
      <c r="Z3263" s="87"/>
      <c r="AA3263" s="104"/>
    </row>
    <row r="3264" spans="2:27" x14ac:dyDescent="0.25">
      <c r="B3264" s="68" t="s">
        <v>68</v>
      </c>
      <c r="C3264" s="80" t="str">
        <f>IFERROR(VLOOKUP(B3264,Listor!$A$6:$B$62,2,FALSE),"")</f>
        <v/>
      </c>
      <c r="D3264" s="80" t="str">
        <f>IFERROR(VLOOKUP(B3264,Listor!$A$6:$C$62,3,FALSE),"")</f>
        <v/>
      </c>
      <c r="E3264" s="110" t="s">
        <v>79</v>
      </c>
      <c r="F3264" s="66"/>
      <c r="G3264" s="35" t="str">
        <f>IFERROR(VLOOKUP(B3264,Listor!$A$6:$G$62,7,FALSE),"")</f>
        <v/>
      </c>
      <c r="H3264" s="63" t="str">
        <f>IFERROR(VLOOKUP(B3264,Listor!$N$6:$O$47,2,FALSE),"")</f>
        <v/>
      </c>
      <c r="I3264" s="63" t="str">
        <f t="shared" si="154"/>
        <v/>
      </c>
      <c r="J3264" s="96" t="str">
        <f>IFERROR(VLOOKUP(B3264,Listor!$N$6:$P$47,3,FALSE)*I3264,"")</f>
        <v/>
      </c>
      <c r="K3264" s="81"/>
      <c r="L3264" s="88" t="str">
        <f>IFERROR((VLOOKUP(B3264,Listor!$N$6:$P$47,3,FALSE)*Biologiska!K3264)+(VLOOKUP(B3264,Listor!$N$6:$Q$47,4,FALSE)),"")</f>
        <v/>
      </c>
      <c r="M3264" s="63" t="str">
        <f t="shared" si="155"/>
        <v/>
      </c>
      <c r="N3264" s="75"/>
      <c r="O3264" s="84" t="str">
        <f t="shared" si="156"/>
        <v/>
      </c>
      <c r="P3264" s="107"/>
      <c r="Q3264" s="87" t="s">
        <v>79</v>
      </c>
      <c r="R3264" s="87"/>
      <c r="S3264" s="87"/>
      <c r="T3264" s="87"/>
      <c r="U3264" s="87"/>
      <c r="V3264" s="86" t="s">
        <v>79</v>
      </c>
      <c r="W3264" s="75"/>
      <c r="X3264" s="102" t="s">
        <v>79</v>
      </c>
      <c r="Y3264" s="63" t="str">
        <f>IFERROR(IF(VLOOKUP(X3264,Listor!$T$6:$U$7,2,FALSE)&lt;O3264,TRUE),"")</f>
        <v/>
      </c>
      <c r="Z3264" s="87"/>
      <c r="AA3264" s="104"/>
    </row>
    <row r="3265" spans="2:27" x14ac:dyDescent="0.25">
      <c r="B3265" s="68" t="s">
        <v>68</v>
      </c>
      <c r="C3265" s="80" t="str">
        <f>IFERROR(VLOOKUP(B3265,Listor!$A$6:$B$62,2,FALSE),"")</f>
        <v/>
      </c>
      <c r="D3265" s="80" t="str">
        <f>IFERROR(VLOOKUP(B3265,Listor!$A$6:$C$62,3,FALSE),"")</f>
        <v/>
      </c>
      <c r="E3265" s="110" t="s">
        <v>79</v>
      </c>
      <c r="F3265" s="66"/>
      <c r="G3265" s="35" t="str">
        <f>IFERROR(VLOOKUP(B3265,Listor!$A$6:$G$62,7,FALSE),"")</f>
        <v/>
      </c>
      <c r="H3265" s="63" t="str">
        <f>IFERROR(VLOOKUP(B3265,Listor!$N$6:$O$47,2,FALSE),"")</f>
        <v/>
      </c>
      <c r="I3265" s="63" t="str">
        <f t="shared" si="154"/>
        <v/>
      </c>
      <c r="J3265" s="96" t="str">
        <f>IFERROR(VLOOKUP(B3265,Listor!$N$6:$P$47,3,FALSE)*I3265,"")</f>
        <v/>
      </c>
      <c r="K3265" s="81"/>
      <c r="L3265" s="88" t="str">
        <f>IFERROR((VLOOKUP(B3265,Listor!$N$6:$P$47,3,FALSE)*Biologiska!K3265)+(VLOOKUP(B3265,Listor!$N$6:$Q$47,4,FALSE)),"")</f>
        <v/>
      </c>
      <c r="M3265" s="63" t="str">
        <f t="shared" si="155"/>
        <v/>
      </c>
      <c r="N3265" s="75"/>
      <c r="O3265" s="84" t="str">
        <f t="shared" si="156"/>
        <v/>
      </c>
      <c r="P3265" s="107"/>
      <c r="Q3265" s="87" t="s">
        <v>79</v>
      </c>
      <c r="R3265" s="87"/>
      <c r="S3265" s="87"/>
      <c r="T3265" s="87"/>
      <c r="U3265" s="87"/>
      <c r="V3265" s="86" t="s">
        <v>79</v>
      </c>
      <c r="W3265" s="75"/>
      <c r="X3265" s="102" t="s">
        <v>79</v>
      </c>
      <c r="Y3265" s="63" t="str">
        <f>IFERROR(IF(VLOOKUP(X3265,Listor!$T$6:$U$7,2,FALSE)&lt;O3265,TRUE),"")</f>
        <v/>
      </c>
      <c r="Z3265" s="87"/>
      <c r="AA3265" s="104"/>
    </row>
    <row r="3266" spans="2:27" x14ac:dyDescent="0.25">
      <c r="B3266" s="68" t="s">
        <v>68</v>
      </c>
      <c r="C3266" s="80" t="str">
        <f>IFERROR(VLOOKUP(B3266,Listor!$A$6:$B$62,2,FALSE),"")</f>
        <v/>
      </c>
      <c r="D3266" s="80" t="str">
        <f>IFERROR(VLOOKUP(B3266,Listor!$A$6:$C$62,3,FALSE),"")</f>
        <v/>
      </c>
      <c r="E3266" s="110" t="s">
        <v>79</v>
      </c>
      <c r="F3266" s="66"/>
      <c r="G3266" s="35" t="str">
        <f>IFERROR(VLOOKUP(B3266,Listor!$A$6:$G$62,7,FALSE),"")</f>
        <v/>
      </c>
      <c r="H3266" s="63" t="str">
        <f>IFERROR(VLOOKUP(B3266,Listor!$N$6:$O$47,2,FALSE),"")</f>
        <v/>
      </c>
      <c r="I3266" s="63" t="str">
        <f t="shared" si="154"/>
        <v/>
      </c>
      <c r="J3266" s="96" t="str">
        <f>IFERROR(VLOOKUP(B3266,Listor!$N$6:$P$47,3,FALSE)*I3266,"")</f>
        <v/>
      </c>
      <c r="K3266" s="81"/>
      <c r="L3266" s="88" t="str">
        <f>IFERROR((VLOOKUP(B3266,Listor!$N$6:$P$47,3,FALSE)*Biologiska!K3266)+(VLOOKUP(B3266,Listor!$N$6:$Q$47,4,FALSE)),"")</f>
        <v/>
      </c>
      <c r="M3266" s="63" t="str">
        <f t="shared" si="155"/>
        <v/>
      </c>
      <c r="N3266" s="75"/>
      <c r="O3266" s="84" t="str">
        <f t="shared" si="156"/>
        <v/>
      </c>
      <c r="P3266" s="107"/>
      <c r="Q3266" s="87" t="s">
        <v>79</v>
      </c>
      <c r="R3266" s="87"/>
      <c r="S3266" s="87"/>
      <c r="T3266" s="87"/>
      <c r="U3266" s="87"/>
      <c r="V3266" s="86" t="s">
        <v>79</v>
      </c>
      <c r="W3266" s="75"/>
      <c r="X3266" s="102" t="s">
        <v>79</v>
      </c>
      <c r="Y3266" s="63" t="str">
        <f>IFERROR(IF(VLOOKUP(X3266,Listor!$T$6:$U$7,2,FALSE)&lt;O3266,TRUE),"")</f>
        <v/>
      </c>
      <c r="Z3266" s="87"/>
      <c r="AA3266" s="104"/>
    </row>
    <row r="3267" spans="2:27" x14ac:dyDescent="0.25">
      <c r="B3267" s="68" t="s">
        <v>68</v>
      </c>
      <c r="C3267" s="80" t="str">
        <f>IFERROR(VLOOKUP(B3267,Listor!$A$6:$B$62,2,FALSE),"")</f>
        <v/>
      </c>
      <c r="D3267" s="80" t="str">
        <f>IFERROR(VLOOKUP(B3267,Listor!$A$6:$C$62,3,FALSE),"")</f>
        <v/>
      </c>
      <c r="E3267" s="110" t="s">
        <v>79</v>
      </c>
      <c r="F3267" s="66"/>
      <c r="G3267" s="35" t="str">
        <f>IFERROR(VLOOKUP(B3267,Listor!$A$6:$G$62,7,FALSE),"")</f>
        <v/>
      </c>
      <c r="H3267" s="63" t="str">
        <f>IFERROR(VLOOKUP(B3267,Listor!$N$6:$O$47,2,FALSE),"")</f>
        <v/>
      </c>
      <c r="I3267" s="63" t="str">
        <f t="shared" si="154"/>
        <v/>
      </c>
      <c r="J3267" s="96" t="str">
        <f>IFERROR(VLOOKUP(B3267,Listor!$N$6:$P$47,3,FALSE)*I3267,"")</f>
        <v/>
      </c>
      <c r="K3267" s="81"/>
      <c r="L3267" s="88" t="str">
        <f>IFERROR((VLOOKUP(B3267,Listor!$N$6:$P$47,3,FALSE)*Biologiska!K3267)+(VLOOKUP(B3267,Listor!$N$6:$Q$47,4,FALSE)),"")</f>
        <v/>
      </c>
      <c r="M3267" s="63" t="str">
        <f t="shared" si="155"/>
        <v/>
      </c>
      <c r="N3267" s="75"/>
      <c r="O3267" s="84" t="str">
        <f t="shared" si="156"/>
        <v/>
      </c>
      <c r="P3267" s="107"/>
      <c r="Q3267" s="87" t="s">
        <v>79</v>
      </c>
      <c r="R3267" s="87"/>
      <c r="S3267" s="87"/>
      <c r="T3267" s="87"/>
      <c r="U3267" s="87"/>
      <c r="V3267" s="86" t="s">
        <v>79</v>
      </c>
      <c r="W3267" s="75"/>
      <c r="X3267" s="102" t="s">
        <v>79</v>
      </c>
      <c r="Y3267" s="63" t="str">
        <f>IFERROR(IF(VLOOKUP(X3267,Listor!$T$6:$U$7,2,FALSE)&lt;O3267,TRUE),"")</f>
        <v/>
      </c>
      <c r="Z3267" s="87"/>
      <c r="AA3267" s="104"/>
    </row>
    <row r="3268" spans="2:27" x14ac:dyDescent="0.25">
      <c r="B3268" s="68" t="s">
        <v>68</v>
      </c>
      <c r="C3268" s="80" t="str">
        <f>IFERROR(VLOOKUP(B3268,Listor!$A$6:$B$62,2,FALSE),"")</f>
        <v/>
      </c>
      <c r="D3268" s="80" t="str">
        <f>IFERROR(VLOOKUP(B3268,Listor!$A$6:$C$62,3,FALSE),"")</f>
        <v/>
      </c>
      <c r="E3268" s="110" t="s">
        <v>79</v>
      </c>
      <c r="F3268" s="66"/>
      <c r="G3268" s="35" t="str">
        <f>IFERROR(VLOOKUP(B3268,Listor!$A$6:$G$62,7,FALSE),"")</f>
        <v/>
      </c>
      <c r="H3268" s="63" t="str">
        <f>IFERROR(VLOOKUP(B3268,Listor!$N$6:$O$47,2,FALSE),"")</f>
        <v/>
      </c>
      <c r="I3268" s="63" t="str">
        <f t="shared" si="154"/>
        <v/>
      </c>
      <c r="J3268" s="96" t="str">
        <f>IFERROR(VLOOKUP(B3268,Listor!$N$6:$P$47,3,FALSE)*I3268,"")</f>
        <v/>
      </c>
      <c r="K3268" s="81"/>
      <c r="L3268" s="88" t="str">
        <f>IFERROR((VLOOKUP(B3268,Listor!$N$6:$P$47,3,FALSE)*Biologiska!K3268)+(VLOOKUP(B3268,Listor!$N$6:$Q$47,4,FALSE)),"")</f>
        <v/>
      </c>
      <c r="M3268" s="63" t="str">
        <f t="shared" si="155"/>
        <v/>
      </c>
      <c r="N3268" s="75"/>
      <c r="O3268" s="84" t="str">
        <f t="shared" si="156"/>
        <v/>
      </c>
      <c r="P3268" s="107"/>
      <c r="Q3268" s="87" t="s">
        <v>79</v>
      </c>
      <c r="R3268" s="87"/>
      <c r="S3268" s="87"/>
      <c r="T3268" s="87"/>
      <c r="U3268" s="87"/>
      <c r="V3268" s="86" t="s">
        <v>79</v>
      </c>
      <c r="W3268" s="75"/>
      <c r="X3268" s="102" t="s">
        <v>79</v>
      </c>
      <c r="Y3268" s="63" t="str">
        <f>IFERROR(IF(VLOOKUP(X3268,Listor!$T$6:$U$7,2,FALSE)&lt;O3268,TRUE),"")</f>
        <v/>
      </c>
      <c r="Z3268" s="87"/>
      <c r="AA3268" s="104"/>
    </row>
    <row r="3269" spans="2:27" x14ac:dyDescent="0.25">
      <c r="B3269" s="68" t="s">
        <v>68</v>
      </c>
      <c r="C3269" s="80" t="str">
        <f>IFERROR(VLOOKUP(B3269,Listor!$A$6:$B$62,2,FALSE),"")</f>
        <v/>
      </c>
      <c r="D3269" s="80" t="str">
        <f>IFERROR(VLOOKUP(B3269,Listor!$A$6:$C$62,3,FALSE),"")</f>
        <v/>
      </c>
      <c r="E3269" s="110" t="s">
        <v>79</v>
      </c>
      <c r="F3269" s="66"/>
      <c r="G3269" s="35" t="str">
        <f>IFERROR(VLOOKUP(B3269,Listor!$A$6:$G$62,7,FALSE),"")</f>
        <v/>
      </c>
      <c r="H3269" s="63" t="str">
        <f>IFERROR(VLOOKUP(B3269,Listor!$N$6:$O$47,2,FALSE),"")</f>
        <v/>
      </c>
      <c r="I3269" s="63" t="str">
        <f t="shared" si="154"/>
        <v/>
      </c>
      <c r="J3269" s="96" t="str">
        <f>IFERROR(VLOOKUP(B3269,Listor!$N$6:$P$47,3,FALSE)*I3269,"")</f>
        <v/>
      </c>
      <c r="K3269" s="81"/>
      <c r="L3269" s="88" t="str">
        <f>IFERROR((VLOOKUP(B3269,Listor!$N$6:$P$47,3,FALSE)*Biologiska!K3269)+(VLOOKUP(B3269,Listor!$N$6:$Q$47,4,FALSE)),"")</f>
        <v/>
      </c>
      <c r="M3269" s="63" t="str">
        <f t="shared" si="155"/>
        <v/>
      </c>
      <c r="N3269" s="75"/>
      <c r="O3269" s="84" t="str">
        <f t="shared" si="156"/>
        <v/>
      </c>
      <c r="P3269" s="107"/>
      <c r="Q3269" s="87" t="s">
        <v>79</v>
      </c>
      <c r="R3269" s="87"/>
      <c r="S3269" s="87"/>
      <c r="T3269" s="87"/>
      <c r="U3269" s="87"/>
      <c r="V3269" s="86" t="s">
        <v>79</v>
      </c>
      <c r="W3269" s="75"/>
      <c r="X3269" s="102" t="s">
        <v>79</v>
      </c>
      <c r="Y3269" s="63" t="str">
        <f>IFERROR(IF(VLOOKUP(X3269,Listor!$T$6:$U$7,2,FALSE)&lt;O3269,TRUE),"")</f>
        <v/>
      </c>
      <c r="Z3269" s="87"/>
      <c r="AA3269" s="104"/>
    </row>
    <row r="3270" spans="2:27" x14ac:dyDescent="0.25">
      <c r="B3270" s="68" t="s">
        <v>68</v>
      </c>
      <c r="C3270" s="80" t="str">
        <f>IFERROR(VLOOKUP(B3270,Listor!$A$6:$B$62,2,FALSE),"")</f>
        <v/>
      </c>
      <c r="D3270" s="80" t="str">
        <f>IFERROR(VLOOKUP(B3270,Listor!$A$6:$C$62,3,FALSE),"")</f>
        <v/>
      </c>
      <c r="E3270" s="110" t="s">
        <v>79</v>
      </c>
      <c r="F3270" s="66"/>
      <c r="G3270" s="35" t="str">
        <f>IFERROR(VLOOKUP(B3270,Listor!$A$6:$G$62,7,FALSE),"")</f>
        <v/>
      </c>
      <c r="H3270" s="63" t="str">
        <f>IFERROR(VLOOKUP(B3270,Listor!$N$6:$O$47,2,FALSE),"")</f>
        <v/>
      </c>
      <c r="I3270" s="63" t="str">
        <f t="shared" si="154"/>
        <v/>
      </c>
      <c r="J3270" s="96" t="str">
        <f>IFERROR(VLOOKUP(B3270,Listor!$N$6:$P$47,3,FALSE)*I3270,"")</f>
        <v/>
      </c>
      <c r="K3270" s="81"/>
      <c r="L3270" s="88" t="str">
        <f>IFERROR((VLOOKUP(B3270,Listor!$N$6:$P$47,3,FALSE)*Biologiska!K3270)+(VLOOKUP(B3270,Listor!$N$6:$Q$47,4,FALSE)),"")</f>
        <v/>
      </c>
      <c r="M3270" s="63" t="str">
        <f t="shared" si="155"/>
        <v/>
      </c>
      <c r="N3270" s="75"/>
      <c r="O3270" s="84" t="str">
        <f t="shared" si="156"/>
        <v/>
      </c>
      <c r="P3270" s="107"/>
      <c r="Q3270" s="87" t="s">
        <v>79</v>
      </c>
      <c r="R3270" s="87"/>
      <c r="S3270" s="87"/>
      <c r="T3270" s="87"/>
      <c r="U3270" s="87"/>
      <c r="V3270" s="86" t="s">
        <v>79</v>
      </c>
      <c r="W3270" s="75"/>
      <c r="X3270" s="102" t="s">
        <v>79</v>
      </c>
      <c r="Y3270" s="63" t="str">
        <f>IFERROR(IF(VLOOKUP(X3270,Listor!$T$6:$U$7,2,FALSE)&lt;O3270,TRUE),"")</f>
        <v/>
      </c>
      <c r="Z3270" s="87"/>
      <c r="AA3270" s="104"/>
    </row>
    <row r="3271" spans="2:27" x14ac:dyDescent="0.25">
      <c r="B3271" s="68" t="s">
        <v>68</v>
      </c>
      <c r="C3271" s="80" t="str">
        <f>IFERROR(VLOOKUP(B3271,Listor!$A$6:$B$62,2,FALSE),"")</f>
        <v/>
      </c>
      <c r="D3271" s="80" t="str">
        <f>IFERROR(VLOOKUP(B3271,Listor!$A$6:$C$62,3,FALSE),"")</f>
        <v/>
      </c>
      <c r="E3271" s="110" t="s">
        <v>79</v>
      </c>
      <c r="F3271" s="66"/>
      <c r="G3271" s="35" t="str">
        <f>IFERROR(VLOOKUP(B3271,Listor!$A$6:$G$62,7,FALSE),"")</f>
        <v/>
      </c>
      <c r="H3271" s="63" t="str">
        <f>IFERROR(VLOOKUP(B3271,Listor!$N$6:$O$47,2,FALSE),"")</f>
        <v/>
      </c>
      <c r="I3271" s="63" t="str">
        <f t="shared" si="154"/>
        <v/>
      </c>
      <c r="J3271" s="96" t="str">
        <f>IFERROR(VLOOKUP(B3271,Listor!$N$6:$P$47,3,FALSE)*I3271,"")</f>
        <v/>
      </c>
      <c r="K3271" s="81"/>
      <c r="L3271" s="88" t="str">
        <f>IFERROR((VLOOKUP(B3271,Listor!$N$6:$P$47,3,FALSE)*Biologiska!K3271)+(VLOOKUP(B3271,Listor!$N$6:$Q$47,4,FALSE)),"")</f>
        <v/>
      </c>
      <c r="M3271" s="63" t="str">
        <f t="shared" si="155"/>
        <v/>
      </c>
      <c r="N3271" s="75"/>
      <c r="O3271" s="84" t="str">
        <f t="shared" si="156"/>
        <v/>
      </c>
      <c r="P3271" s="107"/>
      <c r="Q3271" s="87" t="s">
        <v>79</v>
      </c>
      <c r="R3271" s="87"/>
      <c r="S3271" s="87"/>
      <c r="T3271" s="87"/>
      <c r="U3271" s="87"/>
      <c r="V3271" s="86" t="s">
        <v>79</v>
      </c>
      <c r="W3271" s="75"/>
      <c r="X3271" s="102" t="s">
        <v>79</v>
      </c>
      <c r="Y3271" s="63" t="str">
        <f>IFERROR(IF(VLOOKUP(X3271,Listor!$T$6:$U$7,2,FALSE)&lt;O3271,TRUE),"")</f>
        <v/>
      </c>
      <c r="Z3271" s="87"/>
      <c r="AA3271" s="104"/>
    </row>
    <row r="3272" spans="2:27" x14ac:dyDescent="0.25">
      <c r="B3272" s="68" t="s">
        <v>68</v>
      </c>
      <c r="C3272" s="80" t="str">
        <f>IFERROR(VLOOKUP(B3272,Listor!$A$6:$B$62,2,FALSE),"")</f>
        <v/>
      </c>
      <c r="D3272" s="80" t="str">
        <f>IFERROR(VLOOKUP(B3272,Listor!$A$6:$C$62,3,FALSE),"")</f>
        <v/>
      </c>
      <c r="E3272" s="110" t="s">
        <v>79</v>
      </c>
      <c r="F3272" s="66"/>
      <c r="G3272" s="35" t="str">
        <f>IFERROR(VLOOKUP(B3272,Listor!$A$6:$G$62,7,FALSE),"")</f>
        <v/>
      </c>
      <c r="H3272" s="63" t="str">
        <f>IFERROR(VLOOKUP(B3272,Listor!$N$6:$O$47,2,FALSE),"")</f>
        <v/>
      </c>
      <c r="I3272" s="63" t="str">
        <f t="shared" si="154"/>
        <v/>
      </c>
      <c r="J3272" s="96" t="str">
        <f>IFERROR(VLOOKUP(B3272,Listor!$N$6:$P$47,3,FALSE)*I3272,"")</f>
        <v/>
      </c>
      <c r="K3272" s="81"/>
      <c r="L3272" s="88" t="str">
        <f>IFERROR((VLOOKUP(B3272,Listor!$N$6:$P$47,3,FALSE)*Biologiska!K3272)+(VLOOKUP(B3272,Listor!$N$6:$Q$47,4,FALSE)),"")</f>
        <v/>
      </c>
      <c r="M3272" s="63" t="str">
        <f t="shared" si="155"/>
        <v/>
      </c>
      <c r="N3272" s="75"/>
      <c r="O3272" s="84" t="str">
        <f t="shared" si="156"/>
        <v/>
      </c>
      <c r="P3272" s="107"/>
      <c r="Q3272" s="87" t="s">
        <v>79</v>
      </c>
      <c r="R3272" s="87"/>
      <c r="S3272" s="87"/>
      <c r="T3272" s="87"/>
      <c r="U3272" s="87"/>
      <c r="V3272" s="86" t="s">
        <v>79</v>
      </c>
      <c r="W3272" s="75"/>
      <c r="X3272" s="102" t="s">
        <v>79</v>
      </c>
      <c r="Y3272" s="63" t="str">
        <f>IFERROR(IF(VLOOKUP(X3272,Listor!$T$6:$U$7,2,FALSE)&lt;O3272,TRUE),"")</f>
        <v/>
      </c>
      <c r="Z3272" s="87"/>
      <c r="AA3272" s="104"/>
    </row>
    <row r="3273" spans="2:27" x14ac:dyDescent="0.25">
      <c r="B3273" s="68" t="s">
        <v>68</v>
      </c>
      <c r="C3273" s="80" t="str">
        <f>IFERROR(VLOOKUP(B3273,Listor!$A$6:$B$62,2,FALSE),"")</f>
        <v/>
      </c>
      <c r="D3273" s="80" t="str">
        <f>IFERROR(VLOOKUP(B3273,Listor!$A$6:$C$62,3,FALSE),"")</f>
        <v/>
      </c>
      <c r="E3273" s="110" t="s">
        <v>79</v>
      </c>
      <c r="F3273" s="66"/>
      <c r="G3273" s="35" t="str">
        <f>IFERROR(VLOOKUP(B3273,Listor!$A$6:$G$62,7,FALSE),"")</f>
        <v/>
      </c>
      <c r="H3273" s="63" t="str">
        <f>IFERROR(VLOOKUP(B3273,Listor!$N$6:$O$47,2,FALSE),"")</f>
        <v/>
      </c>
      <c r="I3273" s="63" t="str">
        <f t="shared" si="154"/>
        <v/>
      </c>
      <c r="J3273" s="96" t="str">
        <f>IFERROR(VLOOKUP(B3273,Listor!$N$6:$P$47,3,FALSE)*I3273,"")</f>
        <v/>
      </c>
      <c r="K3273" s="81"/>
      <c r="L3273" s="88" t="str">
        <f>IFERROR((VLOOKUP(B3273,Listor!$N$6:$P$47,3,FALSE)*Biologiska!K3273)+(VLOOKUP(B3273,Listor!$N$6:$Q$47,4,FALSE)),"")</f>
        <v/>
      </c>
      <c r="M3273" s="63" t="str">
        <f t="shared" si="155"/>
        <v/>
      </c>
      <c r="N3273" s="75"/>
      <c r="O3273" s="84" t="str">
        <f t="shared" si="156"/>
        <v/>
      </c>
      <c r="P3273" s="107"/>
      <c r="Q3273" s="87" t="s">
        <v>79</v>
      </c>
      <c r="R3273" s="87"/>
      <c r="S3273" s="87"/>
      <c r="T3273" s="87"/>
      <c r="U3273" s="87"/>
      <c r="V3273" s="86" t="s">
        <v>79</v>
      </c>
      <c r="W3273" s="75"/>
      <c r="X3273" s="102" t="s">
        <v>79</v>
      </c>
      <c r="Y3273" s="63" t="str">
        <f>IFERROR(IF(VLOOKUP(X3273,Listor!$T$6:$U$7,2,FALSE)&lt;O3273,TRUE),"")</f>
        <v/>
      </c>
      <c r="Z3273" s="87"/>
      <c r="AA3273" s="104"/>
    </row>
    <row r="3274" spans="2:27" x14ac:dyDescent="0.25">
      <c r="B3274" s="68" t="s">
        <v>68</v>
      </c>
      <c r="C3274" s="80" t="str">
        <f>IFERROR(VLOOKUP(B3274,Listor!$A$6:$B$62,2,FALSE),"")</f>
        <v/>
      </c>
      <c r="D3274" s="80" t="str">
        <f>IFERROR(VLOOKUP(B3274,Listor!$A$6:$C$62,3,FALSE),"")</f>
        <v/>
      </c>
      <c r="E3274" s="110" t="s">
        <v>79</v>
      </c>
      <c r="F3274" s="66"/>
      <c r="G3274" s="35" t="str">
        <f>IFERROR(VLOOKUP(B3274,Listor!$A$6:$G$62,7,FALSE),"")</f>
        <v/>
      </c>
      <c r="H3274" s="63" t="str">
        <f>IFERROR(VLOOKUP(B3274,Listor!$N$6:$O$47,2,FALSE),"")</f>
        <v/>
      </c>
      <c r="I3274" s="63" t="str">
        <f t="shared" si="154"/>
        <v/>
      </c>
      <c r="J3274" s="96" t="str">
        <f>IFERROR(VLOOKUP(B3274,Listor!$N$6:$P$47,3,FALSE)*I3274,"")</f>
        <v/>
      </c>
      <c r="K3274" s="81"/>
      <c r="L3274" s="88" t="str">
        <f>IFERROR((VLOOKUP(B3274,Listor!$N$6:$P$47,3,FALSE)*Biologiska!K3274)+(VLOOKUP(B3274,Listor!$N$6:$Q$47,4,FALSE)),"")</f>
        <v/>
      </c>
      <c r="M3274" s="63" t="str">
        <f t="shared" si="155"/>
        <v/>
      </c>
      <c r="N3274" s="75"/>
      <c r="O3274" s="84" t="str">
        <f t="shared" si="156"/>
        <v/>
      </c>
      <c r="P3274" s="107"/>
      <c r="Q3274" s="87" t="s">
        <v>79</v>
      </c>
      <c r="R3274" s="87"/>
      <c r="S3274" s="87"/>
      <c r="T3274" s="87"/>
      <c r="U3274" s="87"/>
      <c r="V3274" s="86" t="s">
        <v>79</v>
      </c>
      <c r="W3274" s="75"/>
      <c r="X3274" s="102" t="s">
        <v>79</v>
      </c>
      <c r="Y3274" s="63" t="str">
        <f>IFERROR(IF(VLOOKUP(X3274,Listor!$T$6:$U$7,2,FALSE)&lt;O3274,TRUE),"")</f>
        <v/>
      </c>
      <c r="Z3274" s="87"/>
      <c r="AA3274" s="104"/>
    </row>
    <row r="3275" spans="2:27" x14ac:dyDescent="0.25">
      <c r="B3275" s="68" t="s">
        <v>68</v>
      </c>
      <c r="C3275" s="80" t="str">
        <f>IFERROR(VLOOKUP(B3275,Listor!$A$6:$B$62,2,FALSE),"")</f>
        <v/>
      </c>
      <c r="D3275" s="80" t="str">
        <f>IFERROR(VLOOKUP(B3275,Listor!$A$6:$C$62,3,FALSE),"")</f>
        <v/>
      </c>
      <c r="E3275" s="110" t="s">
        <v>79</v>
      </c>
      <c r="F3275" s="66"/>
      <c r="G3275" s="35" t="str">
        <f>IFERROR(VLOOKUP(B3275,Listor!$A$6:$G$62,7,FALSE),"")</f>
        <v/>
      </c>
      <c r="H3275" s="63" t="str">
        <f>IFERROR(VLOOKUP(B3275,Listor!$N$6:$O$47,2,FALSE),"")</f>
        <v/>
      </c>
      <c r="I3275" s="63" t="str">
        <f t="shared" si="154"/>
        <v/>
      </c>
      <c r="J3275" s="96" t="str">
        <f>IFERROR(VLOOKUP(B3275,Listor!$N$6:$P$47,3,FALSE)*I3275,"")</f>
        <v/>
      </c>
      <c r="K3275" s="81"/>
      <c r="L3275" s="88" t="str">
        <f>IFERROR((VLOOKUP(B3275,Listor!$N$6:$P$47,3,FALSE)*Biologiska!K3275)+(VLOOKUP(B3275,Listor!$N$6:$Q$47,4,FALSE)),"")</f>
        <v/>
      </c>
      <c r="M3275" s="63" t="str">
        <f t="shared" si="155"/>
        <v/>
      </c>
      <c r="N3275" s="75"/>
      <c r="O3275" s="84" t="str">
        <f t="shared" si="156"/>
        <v/>
      </c>
      <c r="P3275" s="107"/>
      <c r="Q3275" s="87" t="s">
        <v>79</v>
      </c>
      <c r="R3275" s="87"/>
      <c r="S3275" s="87"/>
      <c r="T3275" s="87"/>
      <c r="U3275" s="87"/>
      <c r="V3275" s="86" t="s">
        <v>79</v>
      </c>
      <c r="W3275" s="75"/>
      <c r="X3275" s="102" t="s">
        <v>79</v>
      </c>
      <c r="Y3275" s="63" t="str">
        <f>IFERROR(IF(VLOOKUP(X3275,Listor!$T$6:$U$7,2,FALSE)&lt;O3275,TRUE),"")</f>
        <v/>
      </c>
      <c r="Z3275" s="87"/>
      <c r="AA3275" s="104"/>
    </row>
    <row r="3276" spans="2:27" x14ac:dyDescent="0.25">
      <c r="B3276" s="68" t="s">
        <v>68</v>
      </c>
      <c r="C3276" s="80" t="str">
        <f>IFERROR(VLOOKUP(B3276,Listor!$A$6:$B$62,2,FALSE),"")</f>
        <v/>
      </c>
      <c r="D3276" s="80" t="str">
        <f>IFERROR(VLOOKUP(B3276,Listor!$A$6:$C$62,3,FALSE),"")</f>
        <v/>
      </c>
      <c r="E3276" s="110" t="s">
        <v>79</v>
      </c>
      <c r="F3276" s="66"/>
      <c r="G3276" s="35" t="str">
        <f>IFERROR(VLOOKUP(B3276,Listor!$A$6:$G$62,7,FALSE),"")</f>
        <v/>
      </c>
      <c r="H3276" s="63" t="str">
        <f>IFERROR(VLOOKUP(B3276,Listor!$N$6:$O$47,2,FALSE),"")</f>
        <v/>
      </c>
      <c r="I3276" s="63" t="str">
        <f t="shared" si="154"/>
        <v/>
      </c>
      <c r="J3276" s="96" t="str">
        <f>IFERROR(VLOOKUP(B3276,Listor!$N$6:$P$47,3,FALSE)*I3276,"")</f>
        <v/>
      </c>
      <c r="K3276" s="81"/>
      <c r="L3276" s="88" t="str">
        <f>IFERROR((VLOOKUP(B3276,Listor!$N$6:$P$47,3,FALSE)*Biologiska!K3276)+(VLOOKUP(B3276,Listor!$N$6:$Q$47,4,FALSE)),"")</f>
        <v/>
      </c>
      <c r="M3276" s="63" t="str">
        <f t="shared" si="155"/>
        <v/>
      </c>
      <c r="N3276" s="75"/>
      <c r="O3276" s="84" t="str">
        <f t="shared" si="156"/>
        <v/>
      </c>
      <c r="P3276" s="107"/>
      <c r="Q3276" s="87" t="s">
        <v>79</v>
      </c>
      <c r="R3276" s="87"/>
      <c r="S3276" s="87"/>
      <c r="T3276" s="87"/>
      <c r="U3276" s="87"/>
      <c r="V3276" s="86" t="s">
        <v>79</v>
      </c>
      <c r="W3276" s="75"/>
      <c r="X3276" s="102" t="s">
        <v>79</v>
      </c>
      <c r="Y3276" s="63" t="str">
        <f>IFERROR(IF(VLOOKUP(X3276,Listor!$T$6:$U$7,2,FALSE)&lt;O3276,TRUE),"")</f>
        <v/>
      </c>
      <c r="Z3276" s="87"/>
      <c r="AA3276" s="104"/>
    </row>
    <row r="3277" spans="2:27" x14ac:dyDescent="0.25">
      <c r="B3277" s="68" t="s">
        <v>68</v>
      </c>
      <c r="C3277" s="80" t="str">
        <f>IFERROR(VLOOKUP(B3277,Listor!$A$6:$B$62,2,FALSE),"")</f>
        <v/>
      </c>
      <c r="D3277" s="80" t="str">
        <f>IFERROR(VLOOKUP(B3277,Listor!$A$6:$C$62,3,FALSE),"")</f>
        <v/>
      </c>
      <c r="E3277" s="110" t="s">
        <v>79</v>
      </c>
      <c r="F3277" s="66"/>
      <c r="G3277" s="35" t="str">
        <f>IFERROR(VLOOKUP(B3277,Listor!$A$6:$G$62,7,FALSE),"")</f>
        <v/>
      </c>
      <c r="H3277" s="63" t="str">
        <f>IFERROR(VLOOKUP(B3277,Listor!$N$6:$O$47,2,FALSE),"")</f>
        <v/>
      </c>
      <c r="I3277" s="63" t="str">
        <f t="shared" si="154"/>
        <v/>
      </c>
      <c r="J3277" s="96" t="str">
        <f>IFERROR(VLOOKUP(B3277,Listor!$N$6:$P$47,3,FALSE)*I3277,"")</f>
        <v/>
      </c>
      <c r="K3277" s="81"/>
      <c r="L3277" s="88" t="str">
        <f>IFERROR((VLOOKUP(B3277,Listor!$N$6:$P$47,3,FALSE)*Biologiska!K3277)+(VLOOKUP(B3277,Listor!$N$6:$Q$47,4,FALSE)),"")</f>
        <v/>
      </c>
      <c r="M3277" s="63" t="str">
        <f t="shared" si="155"/>
        <v/>
      </c>
      <c r="N3277" s="75"/>
      <c r="O3277" s="84" t="str">
        <f t="shared" si="156"/>
        <v/>
      </c>
      <c r="P3277" s="107"/>
      <c r="Q3277" s="87" t="s">
        <v>79</v>
      </c>
      <c r="R3277" s="87"/>
      <c r="S3277" s="87"/>
      <c r="T3277" s="87"/>
      <c r="U3277" s="87"/>
      <c r="V3277" s="86" t="s">
        <v>79</v>
      </c>
      <c r="W3277" s="75"/>
      <c r="X3277" s="102" t="s">
        <v>79</v>
      </c>
      <c r="Y3277" s="63" t="str">
        <f>IFERROR(IF(VLOOKUP(X3277,Listor!$T$6:$U$7,2,FALSE)&lt;O3277,TRUE),"")</f>
        <v/>
      </c>
      <c r="Z3277" s="87"/>
      <c r="AA3277" s="104"/>
    </row>
    <row r="3278" spans="2:27" x14ac:dyDescent="0.25">
      <c r="B3278" s="68" t="s">
        <v>68</v>
      </c>
      <c r="C3278" s="80" t="str">
        <f>IFERROR(VLOOKUP(B3278,Listor!$A$6:$B$62,2,FALSE),"")</f>
        <v/>
      </c>
      <c r="D3278" s="80" t="str">
        <f>IFERROR(VLOOKUP(B3278,Listor!$A$6:$C$62,3,FALSE),"")</f>
        <v/>
      </c>
      <c r="E3278" s="110" t="s">
        <v>79</v>
      </c>
      <c r="F3278" s="66"/>
      <c r="G3278" s="35" t="str">
        <f>IFERROR(VLOOKUP(B3278,Listor!$A$6:$G$62,7,FALSE),"")</f>
        <v/>
      </c>
      <c r="H3278" s="63" t="str">
        <f>IFERROR(VLOOKUP(B3278,Listor!$N$6:$O$47,2,FALSE),"")</f>
        <v/>
      </c>
      <c r="I3278" s="63" t="str">
        <f t="shared" si="154"/>
        <v/>
      </c>
      <c r="J3278" s="96" t="str">
        <f>IFERROR(VLOOKUP(B3278,Listor!$N$6:$P$47,3,FALSE)*I3278,"")</f>
        <v/>
      </c>
      <c r="K3278" s="81"/>
      <c r="L3278" s="88" t="str">
        <f>IFERROR((VLOOKUP(B3278,Listor!$N$6:$P$47,3,FALSE)*Biologiska!K3278)+(VLOOKUP(B3278,Listor!$N$6:$Q$47,4,FALSE)),"")</f>
        <v/>
      </c>
      <c r="M3278" s="63" t="str">
        <f t="shared" si="155"/>
        <v/>
      </c>
      <c r="N3278" s="75"/>
      <c r="O3278" s="84" t="str">
        <f t="shared" si="156"/>
        <v/>
      </c>
      <c r="P3278" s="107"/>
      <c r="Q3278" s="87" t="s">
        <v>79</v>
      </c>
      <c r="R3278" s="87"/>
      <c r="S3278" s="87"/>
      <c r="T3278" s="87"/>
      <c r="U3278" s="87"/>
      <c r="V3278" s="86" t="s">
        <v>79</v>
      </c>
      <c r="W3278" s="75"/>
      <c r="X3278" s="102" t="s">
        <v>79</v>
      </c>
      <c r="Y3278" s="63" t="str">
        <f>IFERROR(IF(VLOOKUP(X3278,Listor!$T$6:$U$7,2,FALSE)&lt;O3278,TRUE),"")</f>
        <v/>
      </c>
      <c r="Z3278" s="87"/>
      <c r="AA3278" s="104"/>
    </row>
    <row r="3279" spans="2:27" x14ac:dyDescent="0.25">
      <c r="B3279" s="68" t="s">
        <v>68</v>
      </c>
      <c r="C3279" s="80" t="str">
        <f>IFERROR(VLOOKUP(B3279,Listor!$A$6:$B$62,2,FALSE),"")</f>
        <v/>
      </c>
      <c r="D3279" s="80" t="str">
        <f>IFERROR(VLOOKUP(B3279,Listor!$A$6:$C$62,3,FALSE),"")</f>
        <v/>
      </c>
      <c r="E3279" s="110" t="s">
        <v>79</v>
      </c>
      <c r="F3279" s="66"/>
      <c r="G3279" s="35" t="str">
        <f>IFERROR(VLOOKUP(B3279,Listor!$A$6:$G$62,7,FALSE),"")</f>
        <v/>
      </c>
      <c r="H3279" s="63" t="str">
        <f>IFERROR(VLOOKUP(B3279,Listor!$N$6:$O$47,2,FALSE),"")</f>
        <v/>
      </c>
      <c r="I3279" s="63" t="str">
        <f t="shared" si="154"/>
        <v/>
      </c>
      <c r="J3279" s="96" t="str">
        <f>IFERROR(VLOOKUP(B3279,Listor!$N$6:$P$47,3,FALSE)*I3279,"")</f>
        <v/>
      </c>
      <c r="K3279" s="81"/>
      <c r="L3279" s="88" t="str">
        <f>IFERROR((VLOOKUP(B3279,Listor!$N$6:$P$47,3,FALSE)*Biologiska!K3279)+(VLOOKUP(B3279,Listor!$N$6:$Q$47,4,FALSE)),"")</f>
        <v/>
      </c>
      <c r="M3279" s="63" t="str">
        <f t="shared" si="155"/>
        <v/>
      </c>
      <c r="N3279" s="75"/>
      <c r="O3279" s="84" t="str">
        <f t="shared" si="156"/>
        <v/>
      </c>
      <c r="P3279" s="107"/>
      <c r="Q3279" s="87" t="s">
        <v>79</v>
      </c>
      <c r="R3279" s="87"/>
      <c r="S3279" s="87"/>
      <c r="T3279" s="87"/>
      <c r="U3279" s="87"/>
      <c r="V3279" s="86" t="s">
        <v>79</v>
      </c>
      <c r="W3279" s="75"/>
      <c r="X3279" s="102" t="s">
        <v>79</v>
      </c>
      <c r="Y3279" s="63" t="str">
        <f>IFERROR(IF(VLOOKUP(X3279,Listor!$T$6:$U$7,2,FALSE)&lt;O3279,TRUE),"")</f>
        <v/>
      </c>
      <c r="Z3279" s="87"/>
      <c r="AA3279" s="104"/>
    </row>
    <row r="3280" spans="2:27" x14ac:dyDescent="0.25">
      <c r="B3280" s="68" t="s">
        <v>68</v>
      </c>
      <c r="C3280" s="80" t="str">
        <f>IFERROR(VLOOKUP(B3280,Listor!$A$6:$B$62,2,FALSE),"")</f>
        <v/>
      </c>
      <c r="D3280" s="80" t="str">
        <f>IFERROR(VLOOKUP(B3280,Listor!$A$6:$C$62,3,FALSE),"")</f>
        <v/>
      </c>
      <c r="E3280" s="110" t="s">
        <v>79</v>
      </c>
      <c r="F3280" s="66"/>
      <c r="G3280" s="35" t="str">
        <f>IFERROR(VLOOKUP(B3280,Listor!$A$6:$G$62,7,FALSE),"")</f>
        <v/>
      </c>
      <c r="H3280" s="63" t="str">
        <f>IFERROR(VLOOKUP(B3280,Listor!$N$6:$O$47,2,FALSE),"")</f>
        <v/>
      </c>
      <c r="I3280" s="63" t="str">
        <f t="shared" si="154"/>
        <v/>
      </c>
      <c r="J3280" s="96" t="str">
        <f>IFERROR(VLOOKUP(B3280,Listor!$N$6:$P$47,3,FALSE)*I3280,"")</f>
        <v/>
      </c>
      <c r="K3280" s="81"/>
      <c r="L3280" s="88" t="str">
        <f>IFERROR((VLOOKUP(B3280,Listor!$N$6:$P$47,3,FALSE)*Biologiska!K3280)+(VLOOKUP(B3280,Listor!$N$6:$Q$47,4,FALSE)),"")</f>
        <v/>
      </c>
      <c r="M3280" s="63" t="str">
        <f t="shared" si="155"/>
        <v/>
      </c>
      <c r="N3280" s="75"/>
      <c r="O3280" s="84" t="str">
        <f t="shared" si="156"/>
        <v/>
      </c>
      <c r="P3280" s="107"/>
      <c r="Q3280" s="87" t="s">
        <v>79</v>
      </c>
      <c r="R3280" s="87"/>
      <c r="S3280" s="87"/>
      <c r="T3280" s="87"/>
      <c r="U3280" s="87"/>
      <c r="V3280" s="86" t="s">
        <v>79</v>
      </c>
      <c r="W3280" s="75"/>
      <c r="X3280" s="102" t="s">
        <v>79</v>
      </c>
      <c r="Y3280" s="63" t="str">
        <f>IFERROR(IF(VLOOKUP(X3280,Listor!$T$6:$U$7,2,FALSE)&lt;O3280,TRUE),"")</f>
        <v/>
      </c>
      <c r="Z3280" s="87"/>
      <c r="AA3280" s="104"/>
    </row>
    <row r="3281" spans="2:27" x14ac:dyDescent="0.25">
      <c r="B3281" s="68" t="s">
        <v>68</v>
      </c>
      <c r="C3281" s="80" t="str">
        <f>IFERROR(VLOOKUP(B3281,Listor!$A$6:$B$62,2,FALSE),"")</f>
        <v/>
      </c>
      <c r="D3281" s="80" t="str">
        <f>IFERROR(VLOOKUP(B3281,Listor!$A$6:$C$62,3,FALSE),"")</f>
        <v/>
      </c>
      <c r="E3281" s="110" t="s">
        <v>79</v>
      </c>
      <c r="F3281" s="66"/>
      <c r="G3281" s="35" t="str">
        <f>IFERROR(VLOOKUP(B3281,Listor!$A$6:$G$62,7,FALSE),"")</f>
        <v/>
      </c>
      <c r="H3281" s="63" t="str">
        <f>IFERROR(VLOOKUP(B3281,Listor!$N$6:$O$47,2,FALSE),"")</f>
        <v/>
      </c>
      <c r="I3281" s="63" t="str">
        <f t="shared" si="154"/>
        <v/>
      </c>
      <c r="J3281" s="96" t="str">
        <f>IFERROR(VLOOKUP(B3281,Listor!$N$6:$P$47,3,FALSE)*I3281,"")</f>
        <v/>
      </c>
      <c r="K3281" s="81"/>
      <c r="L3281" s="88" t="str">
        <f>IFERROR((VLOOKUP(B3281,Listor!$N$6:$P$47,3,FALSE)*Biologiska!K3281)+(VLOOKUP(B3281,Listor!$N$6:$Q$47,4,FALSE)),"")</f>
        <v/>
      </c>
      <c r="M3281" s="63" t="str">
        <f t="shared" si="155"/>
        <v/>
      </c>
      <c r="N3281" s="75"/>
      <c r="O3281" s="84" t="str">
        <f t="shared" si="156"/>
        <v/>
      </c>
      <c r="P3281" s="107"/>
      <c r="Q3281" s="87" t="s">
        <v>79</v>
      </c>
      <c r="R3281" s="87"/>
      <c r="S3281" s="87"/>
      <c r="T3281" s="87"/>
      <c r="U3281" s="87"/>
      <c r="V3281" s="86" t="s">
        <v>79</v>
      </c>
      <c r="W3281" s="75"/>
      <c r="X3281" s="102" t="s">
        <v>79</v>
      </c>
      <c r="Y3281" s="63" t="str">
        <f>IFERROR(IF(VLOOKUP(X3281,Listor!$T$6:$U$7,2,FALSE)&lt;O3281,TRUE),"")</f>
        <v/>
      </c>
      <c r="Z3281" s="87"/>
      <c r="AA3281" s="104"/>
    </row>
    <row r="3282" spans="2:27" x14ac:dyDescent="0.25">
      <c r="B3282" s="68" t="s">
        <v>68</v>
      </c>
      <c r="C3282" s="80" t="str">
        <f>IFERROR(VLOOKUP(B3282,Listor!$A$6:$B$62,2,FALSE),"")</f>
        <v/>
      </c>
      <c r="D3282" s="80" t="str">
        <f>IFERROR(VLOOKUP(B3282,Listor!$A$6:$C$62,3,FALSE),"")</f>
        <v/>
      </c>
      <c r="E3282" s="110" t="s">
        <v>79</v>
      </c>
      <c r="F3282" s="66"/>
      <c r="G3282" s="35" t="str">
        <f>IFERROR(VLOOKUP(B3282,Listor!$A$6:$G$62,7,FALSE),"")</f>
        <v/>
      </c>
      <c r="H3282" s="63" t="str">
        <f>IFERROR(VLOOKUP(B3282,Listor!$N$6:$O$47,2,FALSE),"")</f>
        <v/>
      </c>
      <c r="I3282" s="63" t="str">
        <f t="shared" si="154"/>
        <v/>
      </c>
      <c r="J3282" s="96" t="str">
        <f>IFERROR(VLOOKUP(B3282,Listor!$N$6:$P$47,3,FALSE)*I3282,"")</f>
        <v/>
      </c>
      <c r="K3282" s="81"/>
      <c r="L3282" s="88" t="str">
        <f>IFERROR((VLOOKUP(B3282,Listor!$N$6:$P$47,3,FALSE)*Biologiska!K3282)+(VLOOKUP(B3282,Listor!$N$6:$Q$47,4,FALSE)),"")</f>
        <v/>
      </c>
      <c r="M3282" s="63" t="str">
        <f t="shared" si="155"/>
        <v/>
      </c>
      <c r="N3282" s="75"/>
      <c r="O3282" s="84" t="str">
        <f t="shared" si="156"/>
        <v/>
      </c>
      <c r="P3282" s="107"/>
      <c r="Q3282" s="87" t="s">
        <v>79</v>
      </c>
      <c r="R3282" s="87"/>
      <c r="S3282" s="87"/>
      <c r="T3282" s="87"/>
      <c r="U3282" s="87"/>
      <c r="V3282" s="86" t="s">
        <v>79</v>
      </c>
      <c r="W3282" s="75"/>
      <c r="X3282" s="102" t="s">
        <v>79</v>
      </c>
      <c r="Y3282" s="63" t="str">
        <f>IFERROR(IF(VLOOKUP(X3282,Listor!$T$6:$U$7,2,FALSE)&lt;O3282,TRUE),"")</f>
        <v/>
      </c>
      <c r="Z3282" s="87"/>
      <c r="AA3282" s="104"/>
    </row>
    <row r="3283" spans="2:27" x14ac:dyDescent="0.25">
      <c r="B3283" s="68" t="s">
        <v>68</v>
      </c>
      <c r="C3283" s="80" t="str">
        <f>IFERROR(VLOOKUP(B3283,Listor!$A$6:$B$62,2,FALSE),"")</f>
        <v/>
      </c>
      <c r="D3283" s="80" t="str">
        <f>IFERROR(VLOOKUP(B3283,Listor!$A$6:$C$62,3,FALSE),"")</f>
        <v/>
      </c>
      <c r="E3283" s="110" t="s">
        <v>79</v>
      </c>
      <c r="F3283" s="66"/>
      <c r="G3283" s="35" t="str">
        <f>IFERROR(VLOOKUP(B3283,Listor!$A$6:$G$62,7,FALSE),"")</f>
        <v/>
      </c>
      <c r="H3283" s="63" t="str">
        <f>IFERROR(VLOOKUP(B3283,Listor!$N$6:$O$47,2,FALSE),"")</f>
        <v/>
      </c>
      <c r="I3283" s="63" t="str">
        <f t="shared" si="154"/>
        <v/>
      </c>
      <c r="J3283" s="96" t="str">
        <f>IFERROR(VLOOKUP(B3283,Listor!$N$6:$P$47,3,FALSE)*I3283,"")</f>
        <v/>
      </c>
      <c r="K3283" s="81"/>
      <c r="L3283" s="88" t="str">
        <f>IFERROR((VLOOKUP(B3283,Listor!$N$6:$P$47,3,FALSE)*Biologiska!K3283)+(VLOOKUP(B3283,Listor!$N$6:$Q$47,4,FALSE)),"")</f>
        <v/>
      </c>
      <c r="M3283" s="63" t="str">
        <f t="shared" si="155"/>
        <v/>
      </c>
      <c r="N3283" s="75"/>
      <c r="O3283" s="84" t="str">
        <f t="shared" si="156"/>
        <v/>
      </c>
      <c r="P3283" s="107"/>
      <c r="Q3283" s="87" t="s">
        <v>79</v>
      </c>
      <c r="R3283" s="87"/>
      <c r="S3283" s="87"/>
      <c r="T3283" s="87"/>
      <c r="U3283" s="87"/>
      <c r="V3283" s="86" t="s">
        <v>79</v>
      </c>
      <c r="W3283" s="75"/>
      <c r="X3283" s="102" t="s">
        <v>79</v>
      </c>
      <c r="Y3283" s="63" t="str">
        <f>IFERROR(IF(VLOOKUP(X3283,Listor!$T$6:$U$7,2,FALSE)&lt;O3283,TRUE),"")</f>
        <v/>
      </c>
      <c r="Z3283" s="87"/>
      <c r="AA3283" s="104"/>
    </row>
    <row r="3284" spans="2:27" x14ac:dyDescent="0.25">
      <c r="B3284" s="68" t="s">
        <v>68</v>
      </c>
      <c r="C3284" s="80" t="str">
        <f>IFERROR(VLOOKUP(B3284,Listor!$A$6:$B$62,2,FALSE),"")</f>
        <v/>
      </c>
      <c r="D3284" s="80" t="str">
        <f>IFERROR(VLOOKUP(B3284,Listor!$A$6:$C$62,3,FALSE),"")</f>
        <v/>
      </c>
      <c r="E3284" s="110" t="s">
        <v>79</v>
      </c>
      <c r="F3284" s="66"/>
      <c r="G3284" s="35" t="str">
        <f>IFERROR(VLOOKUP(B3284,Listor!$A$6:$G$62,7,FALSE),"")</f>
        <v/>
      </c>
      <c r="H3284" s="63" t="str">
        <f>IFERROR(VLOOKUP(B3284,Listor!$N$6:$O$47,2,FALSE),"")</f>
        <v/>
      </c>
      <c r="I3284" s="63" t="str">
        <f t="shared" si="154"/>
        <v/>
      </c>
      <c r="J3284" s="96" t="str">
        <f>IFERROR(VLOOKUP(B3284,Listor!$N$6:$P$47,3,FALSE)*I3284,"")</f>
        <v/>
      </c>
      <c r="K3284" s="81"/>
      <c r="L3284" s="88" t="str">
        <f>IFERROR((VLOOKUP(B3284,Listor!$N$6:$P$47,3,FALSE)*Biologiska!K3284)+(VLOOKUP(B3284,Listor!$N$6:$Q$47,4,FALSE)),"")</f>
        <v/>
      </c>
      <c r="M3284" s="63" t="str">
        <f t="shared" si="155"/>
        <v/>
      </c>
      <c r="N3284" s="75"/>
      <c r="O3284" s="84" t="str">
        <f t="shared" si="156"/>
        <v/>
      </c>
      <c r="P3284" s="107"/>
      <c r="Q3284" s="87" t="s">
        <v>79</v>
      </c>
      <c r="R3284" s="87"/>
      <c r="S3284" s="87"/>
      <c r="T3284" s="87"/>
      <c r="U3284" s="87"/>
      <c r="V3284" s="86" t="s">
        <v>79</v>
      </c>
      <c r="W3284" s="75"/>
      <c r="X3284" s="102" t="s">
        <v>79</v>
      </c>
      <c r="Y3284" s="63" t="str">
        <f>IFERROR(IF(VLOOKUP(X3284,Listor!$T$6:$U$7,2,FALSE)&lt;O3284,TRUE),"")</f>
        <v/>
      </c>
      <c r="Z3284" s="87"/>
      <c r="AA3284" s="104"/>
    </row>
    <row r="3285" spans="2:27" x14ac:dyDescent="0.25">
      <c r="B3285" s="68" t="s">
        <v>68</v>
      </c>
      <c r="C3285" s="80" t="str">
        <f>IFERROR(VLOOKUP(B3285,Listor!$A$6:$B$62,2,FALSE),"")</f>
        <v/>
      </c>
      <c r="D3285" s="80" t="str">
        <f>IFERROR(VLOOKUP(B3285,Listor!$A$6:$C$62,3,FALSE),"")</f>
        <v/>
      </c>
      <c r="E3285" s="110" t="s">
        <v>79</v>
      </c>
      <c r="F3285" s="66"/>
      <c r="G3285" s="35" t="str">
        <f>IFERROR(VLOOKUP(B3285,Listor!$A$6:$G$62,7,FALSE),"")</f>
        <v/>
      </c>
      <c r="H3285" s="63" t="str">
        <f>IFERROR(VLOOKUP(B3285,Listor!$N$6:$O$47,2,FALSE),"")</f>
        <v/>
      </c>
      <c r="I3285" s="63" t="str">
        <f t="shared" si="154"/>
        <v/>
      </c>
      <c r="J3285" s="96" t="str">
        <f>IFERROR(VLOOKUP(B3285,Listor!$N$6:$P$47,3,FALSE)*I3285,"")</f>
        <v/>
      </c>
      <c r="K3285" s="81"/>
      <c r="L3285" s="88" t="str">
        <f>IFERROR((VLOOKUP(B3285,Listor!$N$6:$P$47,3,FALSE)*Biologiska!K3285)+(VLOOKUP(B3285,Listor!$N$6:$Q$47,4,FALSE)),"")</f>
        <v/>
      </c>
      <c r="M3285" s="63" t="str">
        <f t="shared" si="155"/>
        <v/>
      </c>
      <c r="N3285" s="75"/>
      <c r="O3285" s="84" t="str">
        <f t="shared" si="156"/>
        <v/>
      </c>
      <c r="P3285" s="107"/>
      <c r="Q3285" s="87" t="s">
        <v>79</v>
      </c>
      <c r="R3285" s="87"/>
      <c r="S3285" s="87"/>
      <c r="T3285" s="87"/>
      <c r="U3285" s="87"/>
      <c r="V3285" s="86" t="s">
        <v>79</v>
      </c>
      <c r="W3285" s="75"/>
      <c r="X3285" s="102" t="s">
        <v>79</v>
      </c>
      <c r="Y3285" s="63" t="str">
        <f>IFERROR(IF(VLOOKUP(X3285,Listor!$T$6:$U$7,2,FALSE)&lt;O3285,TRUE),"")</f>
        <v/>
      </c>
      <c r="Z3285" s="87"/>
      <c r="AA3285" s="104"/>
    </row>
    <row r="3286" spans="2:27" x14ac:dyDescent="0.25">
      <c r="B3286" s="68" t="s">
        <v>68</v>
      </c>
      <c r="C3286" s="80" t="str">
        <f>IFERROR(VLOOKUP(B3286,Listor!$A$6:$B$62,2,FALSE),"")</f>
        <v/>
      </c>
      <c r="D3286" s="80" t="str">
        <f>IFERROR(VLOOKUP(B3286,Listor!$A$6:$C$62,3,FALSE),"")</f>
        <v/>
      </c>
      <c r="E3286" s="110" t="s">
        <v>79</v>
      </c>
      <c r="F3286" s="66"/>
      <c r="G3286" s="35" t="str">
        <f>IFERROR(VLOOKUP(B3286,Listor!$A$6:$G$62,7,FALSE),"")</f>
        <v/>
      </c>
      <c r="H3286" s="63" t="str">
        <f>IFERROR(VLOOKUP(B3286,Listor!$N$6:$O$47,2,FALSE),"")</f>
        <v/>
      </c>
      <c r="I3286" s="63" t="str">
        <f t="shared" si="154"/>
        <v/>
      </c>
      <c r="J3286" s="96" t="str">
        <f>IFERROR(VLOOKUP(B3286,Listor!$N$6:$P$47,3,FALSE)*I3286,"")</f>
        <v/>
      </c>
      <c r="K3286" s="81"/>
      <c r="L3286" s="88" t="str">
        <f>IFERROR((VLOOKUP(B3286,Listor!$N$6:$P$47,3,FALSE)*Biologiska!K3286)+(VLOOKUP(B3286,Listor!$N$6:$Q$47,4,FALSE)),"")</f>
        <v/>
      </c>
      <c r="M3286" s="63" t="str">
        <f t="shared" si="155"/>
        <v/>
      </c>
      <c r="N3286" s="75"/>
      <c r="O3286" s="84" t="str">
        <f t="shared" si="156"/>
        <v/>
      </c>
      <c r="P3286" s="107"/>
      <c r="Q3286" s="87" t="s">
        <v>79</v>
      </c>
      <c r="R3286" s="87"/>
      <c r="S3286" s="87"/>
      <c r="T3286" s="87"/>
      <c r="U3286" s="87"/>
      <c r="V3286" s="86" t="s">
        <v>79</v>
      </c>
      <c r="W3286" s="75"/>
      <c r="X3286" s="102" t="s">
        <v>79</v>
      </c>
      <c r="Y3286" s="63" t="str">
        <f>IFERROR(IF(VLOOKUP(X3286,Listor!$T$6:$U$7,2,FALSE)&lt;O3286,TRUE),"")</f>
        <v/>
      </c>
      <c r="Z3286" s="87"/>
      <c r="AA3286" s="104"/>
    </row>
    <row r="3287" spans="2:27" x14ac:dyDescent="0.25">
      <c r="B3287" s="68" t="s">
        <v>68</v>
      </c>
      <c r="C3287" s="80" t="str">
        <f>IFERROR(VLOOKUP(B3287,Listor!$A$6:$B$62,2,FALSE),"")</f>
        <v/>
      </c>
      <c r="D3287" s="80" t="str">
        <f>IFERROR(VLOOKUP(B3287,Listor!$A$6:$C$62,3,FALSE),"")</f>
        <v/>
      </c>
      <c r="E3287" s="110" t="s">
        <v>79</v>
      </c>
      <c r="F3287" s="66"/>
      <c r="G3287" s="35" t="str">
        <f>IFERROR(VLOOKUP(B3287,Listor!$A$6:$G$62,7,FALSE),"")</f>
        <v/>
      </c>
      <c r="H3287" s="63" t="str">
        <f>IFERROR(VLOOKUP(B3287,Listor!$N$6:$O$47,2,FALSE),"")</f>
        <v/>
      </c>
      <c r="I3287" s="63" t="str">
        <f t="shared" si="154"/>
        <v/>
      </c>
      <c r="J3287" s="96" t="str">
        <f>IFERROR(VLOOKUP(B3287,Listor!$N$6:$P$47,3,FALSE)*I3287,"")</f>
        <v/>
      </c>
      <c r="K3287" s="81"/>
      <c r="L3287" s="88" t="str">
        <f>IFERROR((VLOOKUP(B3287,Listor!$N$6:$P$47,3,FALSE)*Biologiska!K3287)+(VLOOKUP(B3287,Listor!$N$6:$Q$47,4,FALSE)),"")</f>
        <v/>
      </c>
      <c r="M3287" s="63" t="str">
        <f t="shared" si="155"/>
        <v/>
      </c>
      <c r="N3287" s="75"/>
      <c r="O3287" s="84" t="str">
        <f t="shared" si="156"/>
        <v/>
      </c>
      <c r="P3287" s="107"/>
      <c r="Q3287" s="87" t="s">
        <v>79</v>
      </c>
      <c r="R3287" s="87"/>
      <c r="S3287" s="87"/>
      <c r="T3287" s="87"/>
      <c r="U3287" s="87"/>
      <c r="V3287" s="86" t="s">
        <v>79</v>
      </c>
      <c r="W3287" s="75"/>
      <c r="X3287" s="102" t="s">
        <v>79</v>
      </c>
      <c r="Y3287" s="63" t="str">
        <f>IFERROR(IF(VLOOKUP(X3287,Listor!$T$6:$U$7,2,FALSE)&lt;O3287,TRUE),"")</f>
        <v/>
      </c>
      <c r="Z3287" s="87"/>
      <c r="AA3287" s="104"/>
    </row>
    <row r="3288" spans="2:27" x14ac:dyDescent="0.25">
      <c r="B3288" s="68" t="s">
        <v>68</v>
      </c>
      <c r="C3288" s="80" t="str">
        <f>IFERROR(VLOOKUP(B3288,Listor!$A$6:$B$62,2,FALSE),"")</f>
        <v/>
      </c>
      <c r="D3288" s="80" t="str">
        <f>IFERROR(VLOOKUP(B3288,Listor!$A$6:$C$62,3,FALSE),"")</f>
        <v/>
      </c>
      <c r="E3288" s="110" t="s">
        <v>79</v>
      </c>
      <c r="F3288" s="66"/>
      <c r="G3288" s="35" t="str">
        <f>IFERROR(VLOOKUP(B3288,Listor!$A$6:$G$62,7,FALSE),"")</f>
        <v/>
      </c>
      <c r="H3288" s="63" t="str">
        <f>IFERROR(VLOOKUP(B3288,Listor!$N$6:$O$47,2,FALSE),"")</f>
        <v/>
      </c>
      <c r="I3288" s="63" t="str">
        <f t="shared" si="154"/>
        <v/>
      </c>
      <c r="J3288" s="96" t="str">
        <f>IFERROR(VLOOKUP(B3288,Listor!$N$6:$P$47,3,FALSE)*I3288,"")</f>
        <v/>
      </c>
      <c r="K3288" s="81"/>
      <c r="L3288" s="88" t="str">
        <f>IFERROR((VLOOKUP(B3288,Listor!$N$6:$P$47,3,FALSE)*Biologiska!K3288)+(VLOOKUP(B3288,Listor!$N$6:$Q$47,4,FALSE)),"")</f>
        <v/>
      </c>
      <c r="M3288" s="63" t="str">
        <f t="shared" si="155"/>
        <v/>
      </c>
      <c r="N3288" s="75"/>
      <c r="O3288" s="84" t="str">
        <f t="shared" si="156"/>
        <v/>
      </c>
      <c r="P3288" s="107"/>
      <c r="Q3288" s="87" t="s">
        <v>79</v>
      </c>
      <c r="R3288" s="87"/>
      <c r="S3288" s="87"/>
      <c r="T3288" s="87"/>
      <c r="U3288" s="87"/>
      <c r="V3288" s="86" t="s">
        <v>79</v>
      </c>
      <c r="W3288" s="75"/>
      <c r="X3288" s="102" t="s">
        <v>79</v>
      </c>
      <c r="Y3288" s="63" t="str">
        <f>IFERROR(IF(VLOOKUP(X3288,Listor!$T$6:$U$7,2,FALSE)&lt;O3288,TRUE),"")</f>
        <v/>
      </c>
      <c r="Z3288" s="87"/>
      <c r="AA3288" s="104"/>
    </row>
    <row r="3289" spans="2:27" x14ac:dyDescent="0.25">
      <c r="B3289" s="68" t="s">
        <v>68</v>
      </c>
      <c r="C3289" s="80" t="str">
        <f>IFERROR(VLOOKUP(B3289,Listor!$A$6:$B$62,2,FALSE),"")</f>
        <v/>
      </c>
      <c r="D3289" s="80" t="str">
        <f>IFERROR(VLOOKUP(B3289,Listor!$A$6:$C$62,3,FALSE),"")</f>
        <v/>
      </c>
      <c r="E3289" s="110" t="s">
        <v>79</v>
      </c>
      <c r="F3289" s="66"/>
      <c r="G3289" s="35" t="str">
        <f>IFERROR(VLOOKUP(B3289,Listor!$A$6:$G$62,7,FALSE),"")</f>
        <v/>
      </c>
      <c r="H3289" s="63" t="str">
        <f>IFERROR(VLOOKUP(B3289,Listor!$N$6:$O$47,2,FALSE),"")</f>
        <v/>
      </c>
      <c r="I3289" s="63" t="str">
        <f t="shared" si="154"/>
        <v/>
      </c>
      <c r="J3289" s="96" t="str">
        <f>IFERROR(VLOOKUP(B3289,Listor!$N$6:$P$47,3,FALSE)*I3289,"")</f>
        <v/>
      </c>
      <c r="K3289" s="81"/>
      <c r="L3289" s="88" t="str">
        <f>IFERROR((VLOOKUP(B3289,Listor!$N$6:$P$47,3,FALSE)*Biologiska!K3289)+(VLOOKUP(B3289,Listor!$N$6:$Q$47,4,FALSE)),"")</f>
        <v/>
      </c>
      <c r="M3289" s="63" t="str">
        <f t="shared" si="155"/>
        <v/>
      </c>
      <c r="N3289" s="75"/>
      <c r="O3289" s="84" t="str">
        <f t="shared" si="156"/>
        <v/>
      </c>
      <c r="P3289" s="107"/>
      <c r="Q3289" s="87" t="s">
        <v>79</v>
      </c>
      <c r="R3289" s="87"/>
      <c r="S3289" s="87"/>
      <c r="T3289" s="87"/>
      <c r="U3289" s="87"/>
      <c r="V3289" s="86" t="s">
        <v>79</v>
      </c>
      <c r="W3289" s="75"/>
      <c r="X3289" s="102" t="s">
        <v>79</v>
      </c>
      <c r="Y3289" s="63" t="str">
        <f>IFERROR(IF(VLOOKUP(X3289,Listor!$T$6:$U$7,2,FALSE)&lt;O3289,TRUE),"")</f>
        <v/>
      </c>
      <c r="Z3289" s="87"/>
      <c r="AA3289" s="104"/>
    </row>
    <row r="3290" spans="2:27" x14ac:dyDescent="0.25">
      <c r="B3290" s="68" t="s">
        <v>68</v>
      </c>
      <c r="C3290" s="80" t="str">
        <f>IFERROR(VLOOKUP(B3290,Listor!$A$6:$B$62,2,FALSE),"")</f>
        <v/>
      </c>
      <c r="D3290" s="80" t="str">
        <f>IFERROR(VLOOKUP(B3290,Listor!$A$6:$C$62,3,FALSE),"")</f>
        <v/>
      </c>
      <c r="E3290" s="110" t="s">
        <v>79</v>
      </c>
      <c r="F3290" s="66"/>
      <c r="G3290" s="35" t="str">
        <f>IFERROR(VLOOKUP(B3290,Listor!$A$6:$G$62,7,FALSE),"")</f>
        <v/>
      </c>
      <c r="H3290" s="63" t="str">
        <f>IFERROR(VLOOKUP(B3290,Listor!$N$6:$O$47,2,FALSE),"")</f>
        <v/>
      </c>
      <c r="I3290" s="63" t="str">
        <f t="shared" si="154"/>
        <v/>
      </c>
      <c r="J3290" s="96" t="str">
        <f>IFERROR(VLOOKUP(B3290,Listor!$N$6:$P$47,3,FALSE)*I3290,"")</f>
        <v/>
      </c>
      <c r="K3290" s="81"/>
      <c r="L3290" s="88" t="str">
        <f>IFERROR((VLOOKUP(B3290,Listor!$N$6:$P$47,3,FALSE)*Biologiska!K3290)+(VLOOKUP(B3290,Listor!$N$6:$Q$47,4,FALSE)),"")</f>
        <v/>
      </c>
      <c r="M3290" s="63" t="str">
        <f t="shared" si="155"/>
        <v/>
      </c>
      <c r="N3290" s="75"/>
      <c r="O3290" s="84" t="str">
        <f t="shared" si="156"/>
        <v/>
      </c>
      <c r="P3290" s="107"/>
      <c r="Q3290" s="87" t="s">
        <v>79</v>
      </c>
      <c r="R3290" s="87"/>
      <c r="S3290" s="87"/>
      <c r="T3290" s="87"/>
      <c r="U3290" s="87"/>
      <c r="V3290" s="86" t="s">
        <v>79</v>
      </c>
      <c r="W3290" s="75"/>
      <c r="X3290" s="102" t="s">
        <v>79</v>
      </c>
      <c r="Y3290" s="63" t="str">
        <f>IFERROR(IF(VLOOKUP(X3290,Listor!$T$6:$U$7,2,FALSE)&lt;O3290,TRUE),"")</f>
        <v/>
      </c>
      <c r="Z3290" s="87"/>
      <c r="AA3290" s="104"/>
    </row>
    <row r="3291" spans="2:27" x14ac:dyDescent="0.25">
      <c r="B3291" s="68" t="s">
        <v>68</v>
      </c>
      <c r="C3291" s="80" t="str">
        <f>IFERROR(VLOOKUP(B3291,Listor!$A$6:$B$62,2,FALSE),"")</f>
        <v/>
      </c>
      <c r="D3291" s="80" t="str">
        <f>IFERROR(VLOOKUP(B3291,Listor!$A$6:$C$62,3,FALSE),"")</f>
        <v/>
      </c>
      <c r="E3291" s="110" t="s">
        <v>79</v>
      </c>
      <c r="F3291" s="66"/>
      <c r="G3291" s="35" t="str">
        <f>IFERROR(VLOOKUP(B3291,Listor!$A$6:$G$62,7,FALSE),"")</f>
        <v/>
      </c>
      <c r="H3291" s="63" t="str">
        <f>IFERROR(VLOOKUP(B3291,Listor!$N$6:$O$47,2,FALSE),"")</f>
        <v/>
      </c>
      <c r="I3291" s="63" t="str">
        <f t="shared" si="154"/>
        <v/>
      </c>
      <c r="J3291" s="96" t="str">
        <f>IFERROR(VLOOKUP(B3291,Listor!$N$6:$P$47,3,FALSE)*I3291,"")</f>
        <v/>
      </c>
      <c r="K3291" s="81"/>
      <c r="L3291" s="88" t="str">
        <f>IFERROR((VLOOKUP(B3291,Listor!$N$6:$P$47,3,FALSE)*Biologiska!K3291)+(VLOOKUP(B3291,Listor!$N$6:$Q$47,4,FALSE)),"")</f>
        <v/>
      </c>
      <c r="M3291" s="63" t="str">
        <f t="shared" si="155"/>
        <v/>
      </c>
      <c r="N3291" s="75"/>
      <c r="O3291" s="84" t="str">
        <f t="shared" si="156"/>
        <v/>
      </c>
      <c r="P3291" s="107"/>
      <c r="Q3291" s="87" t="s">
        <v>79</v>
      </c>
      <c r="R3291" s="87"/>
      <c r="S3291" s="87"/>
      <c r="T3291" s="87"/>
      <c r="U3291" s="87"/>
      <c r="V3291" s="86" t="s">
        <v>79</v>
      </c>
      <c r="W3291" s="75"/>
      <c r="X3291" s="102" t="s">
        <v>79</v>
      </c>
      <c r="Y3291" s="63" t="str">
        <f>IFERROR(IF(VLOOKUP(X3291,Listor!$T$6:$U$7,2,FALSE)&lt;O3291,TRUE),"")</f>
        <v/>
      </c>
      <c r="Z3291" s="87"/>
      <c r="AA3291" s="104"/>
    </row>
    <row r="3292" spans="2:27" x14ac:dyDescent="0.25">
      <c r="B3292" s="68" t="s">
        <v>68</v>
      </c>
      <c r="C3292" s="80" t="str">
        <f>IFERROR(VLOOKUP(B3292,Listor!$A$6:$B$62,2,FALSE),"")</f>
        <v/>
      </c>
      <c r="D3292" s="80" t="str">
        <f>IFERROR(VLOOKUP(B3292,Listor!$A$6:$C$62,3,FALSE),"")</f>
        <v/>
      </c>
      <c r="E3292" s="110" t="s">
        <v>79</v>
      </c>
      <c r="F3292" s="66"/>
      <c r="G3292" s="35" t="str">
        <f>IFERROR(VLOOKUP(B3292,Listor!$A$6:$G$62,7,FALSE),"")</f>
        <v/>
      </c>
      <c r="H3292" s="63" t="str">
        <f>IFERROR(VLOOKUP(B3292,Listor!$N$6:$O$47,2,FALSE),"")</f>
        <v/>
      </c>
      <c r="I3292" s="63" t="str">
        <f t="shared" si="154"/>
        <v/>
      </c>
      <c r="J3292" s="96" t="str">
        <f>IFERROR(VLOOKUP(B3292,Listor!$N$6:$P$47,3,FALSE)*I3292,"")</f>
        <v/>
      </c>
      <c r="K3292" s="81"/>
      <c r="L3292" s="88" t="str">
        <f>IFERROR((VLOOKUP(B3292,Listor!$N$6:$P$47,3,FALSE)*Biologiska!K3292)+(VLOOKUP(B3292,Listor!$N$6:$Q$47,4,FALSE)),"")</f>
        <v/>
      </c>
      <c r="M3292" s="63" t="str">
        <f t="shared" si="155"/>
        <v/>
      </c>
      <c r="N3292" s="75"/>
      <c r="O3292" s="84" t="str">
        <f t="shared" si="156"/>
        <v/>
      </c>
      <c r="P3292" s="107"/>
      <c r="Q3292" s="87" t="s">
        <v>79</v>
      </c>
      <c r="R3292" s="87"/>
      <c r="S3292" s="87"/>
      <c r="T3292" s="87"/>
      <c r="U3292" s="87"/>
      <c r="V3292" s="86" t="s">
        <v>79</v>
      </c>
      <c r="W3292" s="75"/>
      <c r="X3292" s="102" t="s">
        <v>79</v>
      </c>
      <c r="Y3292" s="63" t="str">
        <f>IFERROR(IF(VLOOKUP(X3292,Listor!$T$6:$U$7,2,FALSE)&lt;O3292,TRUE),"")</f>
        <v/>
      </c>
      <c r="Z3292" s="87"/>
      <c r="AA3292" s="104"/>
    </row>
    <row r="3293" spans="2:27" x14ac:dyDescent="0.25">
      <c r="B3293" s="68" t="s">
        <v>68</v>
      </c>
      <c r="C3293" s="80" t="str">
        <f>IFERROR(VLOOKUP(B3293,Listor!$A$6:$B$62,2,FALSE),"")</f>
        <v/>
      </c>
      <c r="D3293" s="80" t="str">
        <f>IFERROR(VLOOKUP(B3293,Listor!$A$6:$C$62,3,FALSE),"")</f>
        <v/>
      </c>
      <c r="E3293" s="110" t="s">
        <v>79</v>
      </c>
      <c r="F3293" s="66"/>
      <c r="G3293" s="35" t="str">
        <f>IFERROR(VLOOKUP(B3293,Listor!$A$6:$G$62,7,FALSE),"")</f>
        <v/>
      </c>
      <c r="H3293" s="63" t="str">
        <f>IFERROR(VLOOKUP(B3293,Listor!$N$6:$O$47,2,FALSE),"")</f>
        <v/>
      </c>
      <c r="I3293" s="63" t="str">
        <f t="shared" si="154"/>
        <v/>
      </c>
      <c r="J3293" s="96" t="str">
        <f>IFERROR(VLOOKUP(B3293,Listor!$N$6:$P$47,3,FALSE)*I3293,"")</f>
        <v/>
      </c>
      <c r="K3293" s="81"/>
      <c r="L3293" s="88" t="str">
        <f>IFERROR((VLOOKUP(B3293,Listor!$N$6:$P$47,3,FALSE)*Biologiska!K3293)+(VLOOKUP(B3293,Listor!$N$6:$Q$47,4,FALSE)),"")</f>
        <v/>
      </c>
      <c r="M3293" s="63" t="str">
        <f t="shared" si="155"/>
        <v/>
      </c>
      <c r="N3293" s="75"/>
      <c r="O3293" s="84" t="str">
        <f t="shared" si="156"/>
        <v/>
      </c>
      <c r="P3293" s="107"/>
      <c r="Q3293" s="87" t="s">
        <v>79</v>
      </c>
      <c r="R3293" s="87"/>
      <c r="S3293" s="87"/>
      <c r="T3293" s="87"/>
      <c r="U3293" s="87"/>
      <c r="V3293" s="86" t="s">
        <v>79</v>
      </c>
      <c r="W3293" s="75"/>
      <c r="X3293" s="102" t="s">
        <v>79</v>
      </c>
      <c r="Y3293" s="63" t="str">
        <f>IFERROR(IF(VLOOKUP(X3293,Listor!$T$6:$U$7,2,FALSE)&lt;O3293,TRUE),"")</f>
        <v/>
      </c>
      <c r="Z3293" s="87"/>
      <c r="AA3293" s="104"/>
    </row>
    <row r="3294" spans="2:27" x14ac:dyDescent="0.25">
      <c r="B3294" s="68" t="s">
        <v>68</v>
      </c>
      <c r="C3294" s="80" t="str">
        <f>IFERROR(VLOOKUP(B3294,Listor!$A$6:$B$62,2,FALSE),"")</f>
        <v/>
      </c>
      <c r="D3294" s="80" t="str">
        <f>IFERROR(VLOOKUP(B3294,Listor!$A$6:$C$62,3,FALSE),"")</f>
        <v/>
      </c>
      <c r="E3294" s="110" t="s">
        <v>79</v>
      </c>
      <c r="F3294" s="66"/>
      <c r="G3294" s="35" t="str">
        <f>IFERROR(VLOOKUP(B3294,Listor!$A$6:$G$62,7,FALSE),"")</f>
        <v/>
      </c>
      <c r="H3294" s="63" t="str">
        <f>IFERROR(VLOOKUP(B3294,Listor!$N$6:$O$47,2,FALSE),"")</f>
        <v/>
      </c>
      <c r="I3294" s="63" t="str">
        <f t="shared" si="154"/>
        <v/>
      </c>
      <c r="J3294" s="96" t="str">
        <f>IFERROR(VLOOKUP(B3294,Listor!$N$6:$P$47,3,FALSE)*I3294,"")</f>
        <v/>
      </c>
      <c r="K3294" s="81"/>
      <c r="L3294" s="88" t="str">
        <f>IFERROR((VLOOKUP(B3294,Listor!$N$6:$P$47,3,FALSE)*Biologiska!K3294)+(VLOOKUP(B3294,Listor!$N$6:$Q$47,4,FALSE)),"")</f>
        <v/>
      </c>
      <c r="M3294" s="63" t="str">
        <f t="shared" si="155"/>
        <v/>
      </c>
      <c r="N3294" s="75"/>
      <c r="O3294" s="84" t="str">
        <f t="shared" si="156"/>
        <v/>
      </c>
      <c r="P3294" s="107"/>
      <c r="Q3294" s="87" t="s">
        <v>79</v>
      </c>
      <c r="R3294" s="87"/>
      <c r="S3294" s="87"/>
      <c r="T3294" s="87"/>
      <c r="U3294" s="87"/>
      <c r="V3294" s="86" t="s">
        <v>79</v>
      </c>
      <c r="W3294" s="75"/>
      <c r="X3294" s="102" t="s">
        <v>79</v>
      </c>
      <c r="Y3294" s="63" t="str">
        <f>IFERROR(IF(VLOOKUP(X3294,Listor!$T$6:$U$7,2,FALSE)&lt;O3294,TRUE),"")</f>
        <v/>
      </c>
      <c r="Z3294" s="87"/>
      <c r="AA3294" s="104"/>
    </row>
    <row r="3295" spans="2:27" x14ac:dyDescent="0.25">
      <c r="B3295" s="68" t="s">
        <v>68</v>
      </c>
      <c r="C3295" s="80" t="str">
        <f>IFERROR(VLOOKUP(B3295,Listor!$A$6:$B$62,2,FALSE),"")</f>
        <v/>
      </c>
      <c r="D3295" s="80" t="str">
        <f>IFERROR(VLOOKUP(B3295,Listor!$A$6:$C$62,3,FALSE),"")</f>
        <v/>
      </c>
      <c r="E3295" s="110" t="s">
        <v>79</v>
      </c>
      <c r="F3295" s="66"/>
      <c r="G3295" s="35" t="str">
        <f>IFERROR(VLOOKUP(B3295,Listor!$A$6:$G$62,7,FALSE),"")</f>
        <v/>
      </c>
      <c r="H3295" s="63" t="str">
        <f>IFERROR(VLOOKUP(B3295,Listor!$N$6:$O$47,2,FALSE),"")</f>
        <v/>
      </c>
      <c r="I3295" s="63" t="str">
        <f t="shared" si="154"/>
        <v/>
      </c>
      <c r="J3295" s="96" t="str">
        <f>IFERROR(VLOOKUP(B3295,Listor!$N$6:$P$47,3,FALSE)*I3295,"")</f>
        <v/>
      </c>
      <c r="K3295" s="81"/>
      <c r="L3295" s="88" t="str">
        <f>IFERROR((VLOOKUP(B3295,Listor!$N$6:$P$47,3,FALSE)*Biologiska!K3295)+(VLOOKUP(B3295,Listor!$N$6:$Q$47,4,FALSE)),"")</f>
        <v/>
      </c>
      <c r="M3295" s="63" t="str">
        <f t="shared" si="155"/>
        <v/>
      </c>
      <c r="N3295" s="75"/>
      <c r="O3295" s="84" t="str">
        <f t="shared" si="156"/>
        <v/>
      </c>
      <c r="P3295" s="107"/>
      <c r="Q3295" s="87" t="s">
        <v>79</v>
      </c>
      <c r="R3295" s="87"/>
      <c r="S3295" s="87"/>
      <c r="T3295" s="87"/>
      <c r="U3295" s="87"/>
      <c r="V3295" s="86" t="s">
        <v>79</v>
      </c>
      <c r="W3295" s="75"/>
      <c r="X3295" s="102" t="s">
        <v>79</v>
      </c>
      <c r="Y3295" s="63" t="str">
        <f>IFERROR(IF(VLOOKUP(X3295,Listor!$T$6:$U$7,2,FALSE)&lt;O3295,TRUE),"")</f>
        <v/>
      </c>
      <c r="Z3295" s="87"/>
      <c r="AA3295" s="104"/>
    </row>
    <row r="3296" spans="2:27" x14ac:dyDescent="0.25">
      <c r="B3296" s="68" t="s">
        <v>68</v>
      </c>
      <c r="C3296" s="80" t="str">
        <f>IFERROR(VLOOKUP(B3296,Listor!$A$6:$B$62,2,FALSE),"")</f>
        <v/>
      </c>
      <c r="D3296" s="80" t="str">
        <f>IFERROR(VLOOKUP(B3296,Listor!$A$6:$C$62,3,FALSE),"")</f>
        <v/>
      </c>
      <c r="E3296" s="110" t="s">
        <v>79</v>
      </c>
      <c r="F3296" s="66"/>
      <c r="G3296" s="35" t="str">
        <f>IFERROR(VLOOKUP(B3296,Listor!$A$6:$G$62,7,FALSE),"")</f>
        <v/>
      </c>
      <c r="H3296" s="63" t="str">
        <f>IFERROR(VLOOKUP(B3296,Listor!$N$6:$O$47,2,FALSE),"")</f>
        <v/>
      </c>
      <c r="I3296" s="63" t="str">
        <f t="shared" si="154"/>
        <v/>
      </c>
      <c r="J3296" s="96" t="str">
        <f>IFERROR(VLOOKUP(B3296,Listor!$N$6:$P$47,3,FALSE)*I3296,"")</f>
        <v/>
      </c>
      <c r="K3296" s="81"/>
      <c r="L3296" s="88" t="str">
        <f>IFERROR((VLOOKUP(B3296,Listor!$N$6:$P$47,3,FALSE)*Biologiska!K3296)+(VLOOKUP(B3296,Listor!$N$6:$Q$47,4,FALSE)),"")</f>
        <v/>
      </c>
      <c r="M3296" s="63" t="str">
        <f t="shared" si="155"/>
        <v/>
      </c>
      <c r="N3296" s="75"/>
      <c r="O3296" s="84" t="str">
        <f t="shared" si="156"/>
        <v/>
      </c>
      <c r="P3296" s="107"/>
      <c r="Q3296" s="87" t="s">
        <v>79</v>
      </c>
      <c r="R3296" s="87"/>
      <c r="S3296" s="87"/>
      <c r="T3296" s="87"/>
      <c r="U3296" s="87"/>
      <c r="V3296" s="86" t="s">
        <v>79</v>
      </c>
      <c r="W3296" s="75"/>
      <c r="X3296" s="102" t="s">
        <v>79</v>
      </c>
      <c r="Y3296" s="63" t="str">
        <f>IFERROR(IF(VLOOKUP(X3296,Listor!$T$6:$U$7,2,FALSE)&lt;O3296,TRUE),"")</f>
        <v/>
      </c>
      <c r="Z3296" s="87"/>
      <c r="AA3296" s="104"/>
    </row>
    <row r="3297" spans="2:27" x14ac:dyDescent="0.25">
      <c r="B3297" s="68" t="s">
        <v>68</v>
      </c>
      <c r="C3297" s="80" t="str">
        <f>IFERROR(VLOOKUP(B3297,Listor!$A$6:$B$62,2,FALSE),"")</f>
        <v/>
      </c>
      <c r="D3297" s="80" t="str">
        <f>IFERROR(VLOOKUP(B3297,Listor!$A$6:$C$62,3,FALSE),"")</f>
        <v/>
      </c>
      <c r="E3297" s="110" t="s">
        <v>79</v>
      </c>
      <c r="F3297" s="66"/>
      <c r="G3297" s="35" t="str">
        <f>IFERROR(VLOOKUP(B3297,Listor!$A$6:$G$62,7,FALSE),"")</f>
        <v/>
      </c>
      <c r="H3297" s="63" t="str">
        <f>IFERROR(VLOOKUP(B3297,Listor!$N$6:$O$47,2,FALSE),"")</f>
        <v/>
      </c>
      <c r="I3297" s="63" t="str">
        <f t="shared" si="154"/>
        <v/>
      </c>
      <c r="J3297" s="96" t="str">
        <f>IFERROR(VLOOKUP(B3297,Listor!$N$6:$P$47,3,FALSE)*I3297,"")</f>
        <v/>
      </c>
      <c r="K3297" s="81"/>
      <c r="L3297" s="88" t="str">
        <f>IFERROR((VLOOKUP(B3297,Listor!$N$6:$P$47,3,FALSE)*Biologiska!K3297)+(VLOOKUP(B3297,Listor!$N$6:$Q$47,4,FALSE)),"")</f>
        <v/>
      </c>
      <c r="M3297" s="63" t="str">
        <f t="shared" si="155"/>
        <v/>
      </c>
      <c r="N3297" s="75"/>
      <c r="O3297" s="84" t="str">
        <f t="shared" si="156"/>
        <v/>
      </c>
      <c r="P3297" s="107"/>
      <c r="Q3297" s="87" t="s">
        <v>79</v>
      </c>
      <c r="R3297" s="87"/>
      <c r="S3297" s="87"/>
      <c r="T3297" s="87"/>
      <c r="U3297" s="87"/>
      <c r="V3297" s="86" t="s">
        <v>79</v>
      </c>
      <c r="W3297" s="75"/>
      <c r="X3297" s="102" t="s">
        <v>79</v>
      </c>
      <c r="Y3297" s="63" t="str">
        <f>IFERROR(IF(VLOOKUP(X3297,Listor!$T$6:$U$7,2,FALSE)&lt;O3297,TRUE),"")</f>
        <v/>
      </c>
      <c r="Z3297" s="87"/>
      <c r="AA3297" s="104"/>
    </row>
    <row r="3298" spans="2:27" x14ac:dyDescent="0.25">
      <c r="B3298" s="68" t="s">
        <v>68</v>
      </c>
      <c r="C3298" s="80" t="str">
        <f>IFERROR(VLOOKUP(B3298,Listor!$A$6:$B$62,2,FALSE),"")</f>
        <v/>
      </c>
      <c r="D3298" s="80" t="str">
        <f>IFERROR(VLOOKUP(B3298,Listor!$A$6:$C$62,3,FALSE),"")</f>
        <v/>
      </c>
      <c r="E3298" s="110" t="s">
        <v>79</v>
      </c>
      <c r="F3298" s="66"/>
      <c r="G3298" s="35" t="str">
        <f>IFERROR(VLOOKUP(B3298,Listor!$A$6:$G$62,7,FALSE),"")</f>
        <v/>
      </c>
      <c r="H3298" s="63" t="str">
        <f>IFERROR(VLOOKUP(B3298,Listor!$N$6:$O$47,2,FALSE),"")</f>
        <v/>
      </c>
      <c r="I3298" s="63" t="str">
        <f t="shared" si="154"/>
        <v/>
      </c>
      <c r="J3298" s="96" t="str">
        <f>IFERROR(VLOOKUP(B3298,Listor!$N$6:$P$47,3,FALSE)*I3298,"")</f>
        <v/>
      </c>
      <c r="K3298" s="81"/>
      <c r="L3298" s="88" t="str">
        <f>IFERROR((VLOOKUP(B3298,Listor!$N$6:$P$47,3,FALSE)*Biologiska!K3298)+(VLOOKUP(B3298,Listor!$N$6:$Q$47,4,FALSE)),"")</f>
        <v/>
      </c>
      <c r="M3298" s="63" t="str">
        <f t="shared" si="155"/>
        <v/>
      </c>
      <c r="N3298" s="75"/>
      <c r="O3298" s="84" t="str">
        <f t="shared" si="156"/>
        <v/>
      </c>
      <c r="P3298" s="107"/>
      <c r="Q3298" s="87" t="s">
        <v>79</v>
      </c>
      <c r="R3298" s="87"/>
      <c r="S3298" s="87"/>
      <c r="T3298" s="87"/>
      <c r="U3298" s="87"/>
      <c r="V3298" s="86" t="s">
        <v>79</v>
      </c>
      <c r="W3298" s="75"/>
      <c r="X3298" s="102" t="s">
        <v>79</v>
      </c>
      <c r="Y3298" s="63" t="str">
        <f>IFERROR(IF(VLOOKUP(X3298,Listor!$T$6:$U$7,2,FALSE)&lt;O3298,TRUE),"")</f>
        <v/>
      </c>
      <c r="Z3298" s="87"/>
      <c r="AA3298" s="104"/>
    </row>
    <row r="3299" spans="2:27" x14ac:dyDescent="0.25">
      <c r="B3299" s="68" t="s">
        <v>68</v>
      </c>
      <c r="C3299" s="80" t="str">
        <f>IFERROR(VLOOKUP(B3299,Listor!$A$6:$B$62,2,FALSE),"")</f>
        <v/>
      </c>
      <c r="D3299" s="80" t="str">
        <f>IFERROR(VLOOKUP(B3299,Listor!$A$6:$C$62,3,FALSE),"")</f>
        <v/>
      </c>
      <c r="E3299" s="110" t="s">
        <v>79</v>
      </c>
      <c r="F3299" s="66"/>
      <c r="G3299" s="35" t="str">
        <f>IFERROR(VLOOKUP(B3299,Listor!$A$6:$G$62,7,FALSE),"")</f>
        <v/>
      </c>
      <c r="H3299" s="63" t="str">
        <f>IFERROR(VLOOKUP(B3299,Listor!$N$6:$O$47,2,FALSE),"")</f>
        <v/>
      </c>
      <c r="I3299" s="63" t="str">
        <f t="shared" si="154"/>
        <v/>
      </c>
      <c r="J3299" s="96" t="str">
        <f>IFERROR(VLOOKUP(B3299,Listor!$N$6:$P$47,3,FALSE)*I3299,"")</f>
        <v/>
      </c>
      <c r="K3299" s="81"/>
      <c r="L3299" s="88" t="str">
        <f>IFERROR((VLOOKUP(B3299,Listor!$N$6:$P$47,3,FALSE)*Biologiska!K3299)+(VLOOKUP(B3299,Listor!$N$6:$Q$47,4,FALSE)),"")</f>
        <v/>
      </c>
      <c r="M3299" s="63" t="str">
        <f t="shared" si="155"/>
        <v/>
      </c>
      <c r="N3299" s="75"/>
      <c r="O3299" s="84" t="str">
        <f t="shared" si="156"/>
        <v/>
      </c>
      <c r="P3299" s="107"/>
      <c r="Q3299" s="87" t="s">
        <v>79</v>
      </c>
      <c r="R3299" s="87"/>
      <c r="S3299" s="87"/>
      <c r="T3299" s="87"/>
      <c r="U3299" s="87"/>
      <c r="V3299" s="86" t="s">
        <v>79</v>
      </c>
      <c r="W3299" s="75"/>
      <c r="X3299" s="102" t="s">
        <v>79</v>
      </c>
      <c r="Y3299" s="63" t="str">
        <f>IFERROR(IF(VLOOKUP(X3299,Listor!$T$6:$U$7,2,FALSE)&lt;O3299,TRUE),"")</f>
        <v/>
      </c>
      <c r="Z3299" s="87"/>
      <c r="AA3299" s="104"/>
    </row>
    <row r="3300" spans="2:27" x14ac:dyDescent="0.25">
      <c r="B3300" s="68" t="s">
        <v>68</v>
      </c>
      <c r="C3300" s="80" t="str">
        <f>IFERROR(VLOOKUP(B3300,Listor!$A$6:$B$62,2,FALSE),"")</f>
        <v/>
      </c>
      <c r="D3300" s="80" t="str">
        <f>IFERROR(VLOOKUP(B3300,Listor!$A$6:$C$62,3,FALSE),"")</f>
        <v/>
      </c>
      <c r="E3300" s="110" t="s">
        <v>79</v>
      </c>
      <c r="F3300" s="66"/>
      <c r="G3300" s="35" t="str">
        <f>IFERROR(VLOOKUP(B3300,Listor!$A$6:$G$62,7,FALSE),"")</f>
        <v/>
      </c>
      <c r="H3300" s="63" t="str">
        <f>IFERROR(VLOOKUP(B3300,Listor!$N$6:$O$47,2,FALSE),"")</f>
        <v/>
      </c>
      <c r="I3300" s="63" t="str">
        <f t="shared" si="154"/>
        <v/>
      </c>
      <c r="J3300" s="96" t="str">
        <f>IFERROR(VLOOKUP(B3300,Listor!$N$6:$P$47,3,FALSE)*I3300,"")</f>
        <v/>
      </c>
      <c r="K3300" s="81"/>
      <c r="L3300" s="88" t="str">
        <f>IFERROR((VLOOKUP(B3300,Listor!$N$6:$P$47,3,FALSE)*Biologiska!K3300)+(VLOOKUP(B3300,Listor!$N$6:$Q$47,4,FALSE)),"")</f>
        <v/>
      </c>
      <c r="M3300" s="63" t="str">
        <f t="shared" si="155"/>
        <v/>
      </c>
      <c r="N3300" s="75"/>
      <c r="O3300" s="84" t="str">
        <f t="shared" si="156"/>
        <v/>
      </c>
      <c r="P3300" s="107"/>
      <c r="Q3300" s="87" t="s">
        <v>79</v>
      </c>
      <c r="R3300" s="87"/>
      <c r="S3300" s="87"/>
      <c r="T3300" s="87"/>
      <c r="U3300" s="87"/>
      <c r="V3300" s="86" t="s">
        <v>79</v>
      </c>
      <c r="W3300" s="75"/>
      <c r="X3300" s="102" t="s">
        <v>79</v>
      </c>
      <c r="Y3300" s="63" t="str">
        <f>IFERROR(IF(VLOOKUP(X3300,Listor!$T$6:$U$7,2,FALSE)&lt;O3300,TRUE),"")</f>
        <v/>
      </c>
      <c r="Z3300" s="87"/>
      <c r="AA3300" s="104"/>
    </row>
    <row r="3301" spans="2:27" x14ac:dyDescent="0.25">
      <c r="B3301" s="68" t="s">
        <v>68</v>
      </c>
      <c r="C3301" s="80" t="str">
        <f>IFERROR(VLOOKUP(B3301,Listor!$A$6:$B$62,2,FALSE),"")</f>
        <v/>
      </c>
      <c r="D3301" s="80" t="str">
        <f>IFERROR(VLOOKUP(B3301,Listor!$A$6:$C$62,3,FALSE),"")</f>
        <v/>
      </c>
      <c r="E3301" s="110" t="s">
        <v>79</v>
      </c>
      <c r="F3301" s="66"/>
      <c r="G3301" s="35" t="str">
        <f>IFERROR(VLOOKUP(B3301,Listor!$A$6:$G$62,7,FALSE),"")</f>
        <v/>
      </c>
      <c r="H3301" s="63" t="str">
        <f>IFERROR(VLOOKUP(B3301,Listor!$N$6:$O$47,2,FALSE),"")</f>
        <v/>
      </c>
      <c r="I3301" s="63" t="str">
        <f t="shared" si="154"/>
        <v/>
      </c>
      <c r="J3301" s="96" t="str">
        <f>IFERROR(VLOOKUP(B3301,Listor!$N$6:$P$47,3,FALSE)*I3301,"")</f>
        <v/>
      </c>
      <c r="K3301" s="81"/>
      <c r="L3301" s="88" t="str">
        <f>IFERROR((VLOOKUP(B3301,Listor!$N$6:$P$47,3,FALSE)*Biologiska!K3301)+(VLOOKUP(B3301,Listor!$N$6:$Q$47,4,FALSE)),"")</f>
        <v/>
      </c>
      <c r="M3301" s="63" t="str">
        <f t="shared" si="155"/>
        <v/>
      </c>
      <c r="N3301" s="75"/>
      <c r="O3301" s="84" t="str">
        <f t="shared" si="156"/>
        <v/>
      </c>
      <c r="P3301" s="107"/>
      <c r="Q3301" s="87" t="s">
        <v>79</v>
      </c>
      <c r="R3301" s="87"/>
      <c r="S3301" s="87"/>
      <c r="T3301" s="87"/>
      <c r="U3301" s="87"/>
      <c r="V3301" s="86" t="s">
        <v>79</v>
      </c>
      <c r="W3301" s="75"/>
      <c r="X3301" s="102" t="s">
        <v>79</v>
      </c>
      <c r="Y3301" s="63" t="str">
        <f>IFERROR(IF(VLOOKUP(X3301,Listor!$T$6:$U$7,2,FALSE)&lt;O3301,TRUE),"")</f>
        <v/>
      </c>
      <c r="Z3301" s="87"/>
      <c r="AA3301" s="104"/>
    </row>
    <row r="3302" spans="2:27" x14ac:dyDescent="0.25">
      <c r="B3302" s="68" t="s">
        <v>68</v>
      </c>
      <c r="C3302" s="80" t="str">
        <f>IFERROR(VLOOKUP(B3302,Listor!$A$6:$B$62,2,FALSE),"")</f>
        <v/>
      </c>
      <c r="D3302" s="80" t="str">
        <f>IFERROR(VLOOKUP(B3302,Listor!$A$6:$C$62,3,FALSE),"")</f>
        <v/>
      </c>
      <c r="E3302" s="110" t="s">
        <v>79</v>
      </c>
      <c r="F3302" s="66"/>
      <c r="G3302" s="35" t="str">
        <f>IFERROR(VLOOKUP(B3302,Listor!$A$6:$G$62,7,FALSE),"")</f>
        <v/>
      </c>
      <c r="H3302" s="63" t="str">
        <f>IFERROR(VLOOKUP(B3302,Listor!$N$6:$O$47,2,FALSE),"")</f>
        <v/>
      </c>
      <c r="I3302" s="63" t="str">
        <f t="shared" si="154"/>
        <v/>
      </c>
      <c r="J3302" s="96" t="str">
        <f>IFERROR(VLOOKUP(B3302,Listor!$N$6:$P$47,3,FALSE)*I3302,"")</f>
        <v/>
      </c>
      <c r="K3302" s="81"/>
      <c r="L3302" s="88" t="str">
        <f>IFERROR((VLOOKUP(B3302,Listor!$N$6:$P$47,3,FALSE)*Biologiska!K3302)+(VLOOKUP(B3302,Listor!$N$6:$Q$47,4,FALSE)),"")</f>
        <v/>
      </c>
      <c r="M3302" s="63" t="str">
        <f t="shared" si="155"/>
        <v/>
      </c>
      <c r="N3302" s="75"/>
      <c r="O3302" s="84" t="str">
        <f t="shared" si="156"/>
        <v/>
      </c>
      <c r="P3302" s="107"/>
      <c r="Q3302" s="87" t="s">
        <v>79</v>
      </c>
      <c r="R3302" s="87"/>
      <c r="S3302" s="87"/>
      <c r="T3302" s="87"/>
      <c r="U3302" s="87"/>
      <c r="V3302" s="86" t="s">
        <v>79</v>
      </c>
      <c r="W3302" s="75"/>
      <c r="X3302" s="102" t="s">
        <v>79</v>
      </c>
      <c r="Y3302" s="63" t="str">
        <f>IFERROR(IF(VLOOKUP(X3302,Listor!$T$6:$U$7,2,FALSE)&lt;O3302,TRUE),"")</f>
        <v/>
      </c>
      <c r="Z3302" s="87"/>
      <c r="AA3302" s="104"/>
    </row>
    <row r="3303" spans="2:27" x14ac:dyDescent="0.25">
      <c r="B3303" s="68" t="s">
        <v>68</v>
      </c>
      <c r="C3303" s="80" t="str">
        <f>IFERROR(VLOOKUP(B3303,Listor!$A$6:$B$62,2,FALSE),"")</f>
        <v/>
      </c>
      <c r="D3303" s="80" t="str">
        <f>IFERROR(VLOOKUP(B3303,Listor!$A$6:$C$62,3,FALSE),"")</f>
        <v/>
      </c>
      <c r="E3303" s="110" t="s">
        <v>79</v>
      </c>
      <c r="F3303" s="66"/>
      <c r="G3303" s="35" t="str">
        <f>IFERROR(VLOOKUP(B3303,Listor!$A$6:$G$62,7,FALSE),"")</f>
        <v/>
      </c>
      <c r="H3303" s="63" t="str">
        <f>IFERROR(VLOOKUP(B3303,Listor!$N$6:$O$47,2,FALSE),"")</f>
        <v/>
      </c>
      <c r="I3303" s="63" t="str">
        <f t="shared" si="154"/>
        <v/>
      </c>
      <c r="J3303" s="96" t="str">
        <f>IFERROR(VLOOKUP(B3303,Listor!$N$6:$P$47,3,FALSE)*I3303,"")</f>
        <v/>
      </c>
      <c r="K3303" s="81"/>
      <c r="L3303" s="88" t="str">
        <f>IFERROR((VLOOKUP(B3303,Listor!$N$6:$P$47,3,FALSE)*Biologiska!K3303)+(VLOOKUP(B3303,Listor!$N$6:$Q$47,4,FALSE)),"")</f>
        <v/>
      </c>
      <c r="M3303" s="63" t="str">
        <f t="shared" si="155"/>
        <v/>
      </c>
      <c r="N3303" s="75"/>
      <c r="O3303" s="84" t="str">
        <f t="shared" si="156"/>
        <v/>
      </c>
      <c r="P3303" s="107"/>
      <c r="Q3303" s="87" t="s">
        <v>79</v>
      </c>
      <c r="R3303" s="87"/>
      <c r="S3303" s="87"/>
      <c r="T3303" s="87"/>
      <c r="U3303" s="87"/>
      <c r="V3303" s="86" t="s">
        <v>79</v>
      </c>
      <c r="W3303" s="75"/>
      <c r="X3303" s="102" t="s">
        <v>79</v>
      </c>
      <c r="Y3303" s="63" t="str">
        <f>IFERROR(IF(VLOOKUP(X3303,Listor!$T$6:$U$7,2,FALSE)&lt;O3303,TRUE),"")</f>
        <v/>
      </c>
      <c r="Z3303" s="87"/>
      <c r="AA3303" s="104"/>
    </row>
    <row r="3304" spans="2:27" x14ac:dyDescent="0.25">
      <c r="B3304" s="68" t="s">
        <v>68</v>
      </c>
      <c r="C3304" s="80" t="str">
        <f>IFERROR(VLOOKUP(B3304,Listor!$A$6:$B$62,2,FALSE),"")</f>
        <v/>
      </c>
      <c r="D3304" s="80" t="str">
        <f>IFERROR(VLOOKUP(B3304,Listor!$A$6:$C$62,3,FALSE),"")</f>
        <v/>
      </c>
      <c r="E3304" s="110" t="s">
        <v>79</v>
      </c>
      <c r="F3304" s="66"/>
      <c r="G3304" s="35" t="str">
        <f>IFERROR(VLOOKUP(B3304,Listor!$A$6:$G$62,7,FALSE),"")</f>
        <v/>
      </c>
      <c r="H3304" s="63" t="str">
        <f>IFERROR(VLOOKUP(B3304,Listor!$N$6:$O$47,2,FALSE),"")</f>
        <v/>
      </c>
      <c r="I3304" s="63" t="str">
        <f t="shared" si="154"/>
        <v/>
      </c>
      <c r="J3304" s="96" t="str">
        <f>IFERROR(VLOOKUP(B3304,Listor!$N$6:$P$47,3,FALSE)*I3304,"")</f>
        <v/>
      </c>
      <c r="K3304" s="81"/>
      <c r="L3304" s="88" t="str">
        <f>IFERROR((VLOOKUP(B3304,Listor!$N$6:$P$47,3,FALSE)*Biologiska!K3304)+(VLOOKUP(B3304,Listor!$N$6:$Q$47,4,FALSE)),"")</f>
        <v/>
      </c>
      <c r="M3304" s="63" t="str">
        <f t="shared" si="155"/>
        <v/>
      </c>
      <c r="N3304" s="75"/>
      <c r="O3304" s="84" t="str">
        <f t="shared" si="156"/>
        <v/>
      </c>
      <c r="P3304" s="107"/>
      <c r="Q3304" s="87" t="s">
        <v>79</v>
      </c>
      <c r="R3304" s="87"/>
      <c r="S3304" s="87"/>
      <c r="T3304" s="87"/>
      <c r="U3304" s="87"/>
      <c r="V3304" s="86" t="s">
        <v>79</v>
      </c>
      <c r="W3304" s="75"/>
      <c r="X3304" s="102" t="s">
        <v>79</v>
      </c>
      <c r="Y3304" s="63" t="str">
        <f>IFERROR(IF(VLOOKUP(X3304,Listor!$T$6:$U$7,2,FALSE)&lt;O3304,TRUE),"")</f>
        <v/>
      </c>
      <c r="Z3304" s="87"/>
      <c r="AA3304" s="104"/>
    </row>
    <row r="3305" spans="2:27" x14ac:dyDescent="0.25">
      <c r="B3305" s="68" t="s">
        <v>68</v>
      </c>
      <c r="C3305" s="80" t="str">
        <f>IFERROR(VLOOKUP(B3305,Listor!$A$6:$B$62,2,FALSE),"")</f>
        <v/>
      </c>
      <c r="D3305" s="80" t="str">
        <f>IFERROR(VLOOKUP(B3305,Listor!$A$6:$C$62,3,FALSE),"")</f>
        <v/>
      </c>
      <c r="E3305" s="110" t="s">
        <v>79</v>
      </c>
      <c r="F3305" s="66"/>
      <c r="G3305" s="35" t="str">
        <f>IFERROR(VLOOKUP(B3305,Listor!$A$6:$G$62,7,FALSE),"")</f>
        <v/>
      </c>
      <c r="H3305" s="63" t="str">
        <f>IFERROR(VLOOKUP(B3305,Listor!$N$6:$O$47,2,FALSE),"")</f>
        <v/>
      </c>
      <c r="I3305" s="63" t="str">
        <f t="shared" ref="I3305:I3368" si="157">IFERROR(F3305*H3305,"")</f>
        <v/>
      </c>
      <c r="J3305" s="96" t="str">
        <f>IFERROR(VLOOKUP(B3305,Listor!$N$6:$P$47,3,FALSE)*I3305,"")</f>
        <v/>
      </c>
      <c r="K3305" s="81"/>
      <c r="L3305" s="88" t="str">
        <f>IFERROR((VLOOKUP(B3305,Listor!$N$6:$P$47,3,FALSE)*Biologiska!K3305)+(VLOOKUP(B3305,Listor!$N$6:$Q$47,4,FALSE)),"")</f>
        <v/>
      </c>
      <c r="M3305" s="63" t="str">
        <f t="shared" ref="M3305:M3368" si="158">IFERROR(I3305*L3305,"")</f>
        <v/>
      </c>
      <c r="N3305" s="75"/>
      <c r="O3305" s="84" t="str">
        <f t="shared" ref="O3305:O3368" si="159">IF(ISBLANK(K3305),"",IFERROR(((83.8-K3305)/83.8)*100,""))</f>
        <v/>
      </c>
      <c r="P3305" s="107"/>
      <c r="Q3305" s="87" t="s">
        <v>79</v>
      </c>
      <c r="R3305" s="87"/>
      <c r="S3305" s="87"/>
      <c r="T3305" s="87"/>
      <c r="U3305" s="87"/>
      <c r="V3305" s="86" t="s">
        <v>79</v>
      </c>
      <c r="W3305" s="75"/>
      <c r="X3305" s="102" t="s">
        <v>79</v>
      </c>
      <c r="Y3305" s="63" t="str">
        <f>IFERROR(IF(VLOOKUP(X3305,Listor!$T$6:$U$7,2,FALSE)&lt;O3305,TRUE),"")</f>
        <v/>
      </c>
      <c r="Z3305" s="87"/>
      <c r="AA3305" s="104"/>
    </row>
    <row r="3306" spans="2:27" x14ac:dyDescent="0.25">
      <c r="B3306" s="68" t="s">
        <v>68</v>
      </c>
      <c r="C3306" s="80" t="str">
        <f>IFERROR(VLOOKUP(B3306,Listor!$A$6:$B$62,2,FALSE),"")</f>
        <v/>
      </c>
      <c r="D3306" s="80" t="str">
        <f>IFERROR(VLOOKUP(B3306,Listor!$A$6:$C$62,3,FALSE),"")</f>
        <v/>
      </c>
      <c r="E3306" s="110" t="s">
        <v>79</v>
      </c>
      <c r="F3306" s="66"/>
      <c r="G3306" s="35" t="str">
        <f>IFERROR(VLOOKUP(B3306,Listor!$A$6:$G$62,7,FALSE),"")</f>
        <v/>
      </c>
      <c r="H3306" s="63" t="str">
        <f>IFERROR(VLOOKUP(B3306,Listor!$N$6:$O$47,2,FALSE),"")</f>
        <v/>
      </c>
      <c r="I3306" s="63" t="str">
        <f t="shared" si="157"/>
        <v/>
      </c>
      <c r="J3306" s="96" t="str">
        <f>IFERROR(VLOOKUP(B3306,Listor!$N$6:$P$47,3,FALSE)*I3306,"")</f>
        <v/>
      </c>
      <c r="K3306" s="81"/>
      <c r="L3306" s="88" t="str">
        <f>IFERROR((VLOOKUP(B3306,Listor!$N$6:$P$47,3,FALSE)*Biologiska!K3306)+(VLOOKUP(B3306,Listor!$N$6:$Q$47,4,FALSE)),"")</f>
        <v/>
      </c>
      <c r="M3306" s="63" t="str">
        <f t="shared" si="158"/>
        <v/>
      </c>
      <c r="N3306" s="75"/>
      <c r="O3306" s="84" t="str">
        <f t="shared" si="159"/>
        <v/>
      </c>
      <c r="P3306" s="107"/>
      <c r="Q3306" s="87" t="s">
        <v>79</v>
      </c>
      <c r="R3306" s="87"/>
      <c r="S3306" s="87"/>
      <c r="T3306" s="87"/>
      <c r="U3306" s="87"/>
      <c r="V3306" s="86" t="s">
        <v>79</v>
      </c>
      <c r="W3306" s="75"/>
      <c r="X3306" s="102" t="s">
        <v>79</v>
      </c>
      <c r="Y3306" s="63" t="str">
        <f>IFERROR(IF(VLOOKUP(X3306,Listor!$T$6:$U$7,2,FALSE)&lt;O3306,TRUE),"")</f>
        <v/>
      </c>
      <c r="Z3306" s="87"/>
      <c r="AA3306" s="104"/>
    </row>
    <row r="3307" spans="2:27" x14ac:dyDescent="0.25">
      <c r="B3307" s="68" t="s">
        <v>68</v>
      </c>
      <c r="C3307" s="80" t="str">
        <f>IFERROR(VLOOKUP(B3307,Listor!$A$6:$B$62,2,FALSE),"")</f>
        <v/>
      </c>
      <c r="D3307" s="80" t="str">
        <f>IFERROR(VLOOKUP(B3307,Listor!$A$6:$C$62,3,FALSE),"")</f>
        <v/>
      </c>
      <c r="E3307" s="110" t="s">
        <v>79</v>
      </c>
      <c r="F3307" s="66"/>
      <c r="G3307" s="35" t="str">
        <f>IFERROR(VLOOKUP(B3307,Listor!$A$6:$G$62,7,FALSE),"")</f>
        <v/>
      </c>
      <c r="H3307" s="63" t="str">
        <f>IFERROR(VLOOKUP(B3307,Listor!$N$6:$O$47,2,FALSE),"")</f>
        <v/>
      </c>
      <c r="I3307" s="63" t="str">
        <f t="shared" si="157"/>
        <v/>
      </c>
      <c r="J3307" s="96" t="str">
        <f>IFERROR(VLOOKUP(B3307,Listor!$N$6:$P$47,3,FALSE)*I3307,"")</f>
        <v/>
      </c>
      <c r="K3307" s="81"/>
      <c r="L3307" s="88" t="str">
        <f>IFERROR((VLOOKUP(B3307,Listor!$N$6:$P$47,3,FALSE)*Biologiska!K3307)+(VLOOKUP(B3307,Listor!$N$6:$Q$47,4,FALSE)),"")</f>
        <v/>
      </c>
      <c r="M3307" s="63" t="str">
        <f t="shared" si="158"/>
        <v/>
      </c>
      <c r="N3307" s="75"/>
      <c r="O3307" s="84" t="str">
        <f t="shared" si="159"/>
        <v/>
      </c>
      <c r="P3307" s="107"/>
      <c r="Q3307" s="87" t="s">
        <v>79</v>
      </c>
      <c r="R3307" s="87"/>
      <c r="S3307" s="87"/>
      <c r="T3307" s="87"/>
      <c r="U3307" s="87"/>
      <c r="V3307" s="86" t="s">
        <v>79</v>
      </c>
      <c r="W3307" s="75"/>
      <c r="X3307" s="102" t="s">
        <v>79</v>
      </c>
      <c r="Y3307" s="63" t="str">
        <f>IFERROR(IF(VLOOKUP(X3307,Listor!$T$6:$U$7,2,FALSE)&lt;O3307,TRUE),"")</f>
        <v/>
      </c>
      <c r="Z3307" s="87"/>
      <c r="AA3307" s="104"/>
    </row>
    <row r="3308" spans="2:27" x14ac:dyDescent="0.25">
      <c r="B3308" s="68" t="s">
        <v>68</v>
      </c>
      <c r="C3308" s="80" t="str">
        <f>IFERROR(VLOOKUP(B3308,Listor!$A$6:$B$62,2,FALSE),"")</f>
        <v/>
      </c>
      <c r="D3308" s="80" t="str">
        <f>IFERROR(VLOOKUP(B3308,Listor!$A$6:$C$62,3,FALSE),"")</f>
        <v/>
      </c>
      <c r="E3308" s="110" t="s">
        <v>79</v>
      </c>
      <c r="F3308" s="66"/>
      <c r="G3308" s="35" t="str">
        <f>IFERROR(VLOOKUP(B3308,Listor!$A$6:$G$62,7,FALSE),"")</f>
        <v/>
      </c>
      <c r="H3308" s="63" t="str">
        <f>IFERROR(VLOOKUP(B3308,Listor!$N$6:$O$47,2,FALSE),"")</f>
        <v/>
      </c>
      <c r="I3308" s="63" t="str">
        <f t="shared" si="157"/>
        <v/>
      </c>
      <c r="J3308" s="96" t="str">
        <f>IFERROR(VLOOKUP(B3308,Listor!$N$6:$P$47,3,FALSE)*I3308,"")</f>
        <v/>
      </c>
      <c r="K3308" s="81"/>
      <c r="L3308" s="88" t="str">
        <f>IFERROR((VLOOKUP(B3308,Listor!$N$6:$P$47,3,FALSE)*Biologiska!K3308)+(VLOOKUP(B3308,Listor!$N$6:$Q$47,4,FALSE)),"")</f>
        <v/>
      </c>
      <c r="M3308" s="63" t="str">
        <f t="shared" si="158"/>
        <v/>
      </c>
      <c r="N3308" s="75"/>
      <c r="O3308" s="84" t="str">
        <f t="shared" si="159"/>
        <v/>
      </c>
      <c r="P3308" s="107"/>
      <c r="Q3308" s="87" t="s">
        <v>79</v>
      </c>
      <c r="R3308" s="87"/>
      <c r="S3308" s="87"/>
      <c r="T3308" s="87"/>
      <c r="U3308" s="87"/>
      <c r="V3308" s="86" t="s">
        <v>79</v>
      </c>
      <c r="W3308" s="75"/>
      <c r="X3308" s="102" t="s">
        <v>79</v>
      </c>
      <c r="Y3308" s="63" t="str">
        <f>IFERROR(IF(VLOOKUP(X3308,Listor!$T$6:$U$7,2,FALSE)&lt;O3308,TRUE),"")</f>
        <v/>
      </c>
      <c r="Z3308" s="87"/>
      <c r="AA3308" s="104"/>
    </row>
    <row r="3309" spans="2:27" x14ac:dyDescent="0.25">
      <c r="B3309" s="68" t="s">
        <v>68</v>
      </c>
      <c r="C3309" s="80" t="str">
        <f>IFERROR(VLOOKUP(B3309,Listor!$A$6:$B$62,2,FALSE),"")</f>
        <v/>
      </c>
      <c r="D3309" s="80" t="str">
        <f>IFERROR(VLOOKUP(B3309,Listor!$A$6:$C$62,3,FALSE),"")</f>
        <v/>
      </c>
      <c r="E3309" s="110" t="s">
        <v>79</v>
      </c>
      <c r="F3309" s="66"/>
      <c r="G3309" s="35" t="str">
        <f>IFERROR(VLOOKUP(B3309,Listor!$A$6:$G$62,7,FALSE),"")</f>
        <v/>
      </c>
      <c r="H3309" s="63" t="str">
        <f>IFERROR(VLOOKUP(B3309,Listor!$N$6:$O$47,2,FALSE),"")</f>
        <v/>
      </c>
      <c r="I3309" s="63" t="str">
        <f t="shared" si="157"/>
        <v/>
      </c>
      <c r="J3309" s="96" t="str">
        <f>IFERROR(VLOOKUP(B3309,Listor!$N$6:$P$47,3,FALSE)*I3309,"")</f>
        <v/>
      </c>
      <c r="K3309" s="81"/>
      <c r="L3309" s="88" t="str">
        <f>IFERROR((VLOOKUP(B3309,Listor!$N$6:$P$47,3,FALSE)*Biologiska!K3309)+(VLOOKUP(B3309,Listor!$N$6:$Q$47,4,FALSE)),"")</f>
        <v/>
      </c>
      <c r="M3309" s="63" t="str">
        <f t="shared" si="158"/>
        <v/>
      </c>
      <c r="N3309" s="75"/>
      <c r="O3309" s="84" t="str">
        <f t="shared" si="159"/>
        <v/>
      </c>
      <c r="P3309" s="107"/>
      <c r="Q3309" s="87" t="s">
        <v>79</v>
      </c>
      <c r="R3309" s="87"/>
      <c r="S3309" s="87"/>
      <c r="T3309" s="87"/>
      <c r="U3309" s="87"/>
      <c r="V3309" s="86" t="s">
        <v>79</v>
      </c>
      <c r="W3309" s="75"/>
      <c r="X3309" s="102" t="s">
        <v>79</v>
      </c>
      <c r="Y3309" s="63" t="str">
        <f>IFERROR(IF(VLOOKUP(X3309,Listor!$T$6:$U$7,2,FALSE)&lt;O3309,TRUE),"")</f>
        <v/>
      </c>
      <c r="Z3309" s="87"/>
      <c r="AA3309" s="104"/>
    </row>
    <row r="3310" spans="2:27" x14ac:dyDescent="0.25">
      <c r="B3310" s="68" t="s">
        <v>68</v>
      </c>
      <c r="C3310" s="80" t="str">
        <f>IFERROR(VLOOKUP(B3310,Listor!$A$6:$B$62,2,FALSE),"")</f>
        <v/>
      </c>
      <c r="D3310" s="80" t="str">
        <f>IFERROR(VLOOKUP(B3310,Listor!$A$6:$C$62,3,FALSE),"")</f>
        <v/>
      </c>
      <c r="E3310" s="110" t="s">
        <v>79</v>
      </c>
      <c r="F3310" s="66"/>
      <c r="G3310" s="35" t="str">
        <f>IFERROR(VLOOKUP(B3310,Listor!$A$6:$G$62,7,FALSE),"")</f>
        <v/>
      </c>
      <c r="H3310" s="63" t="str">
        <f>IFERROR(VLOOKUP(B3310,Listor!$N$6:$O$47,2,FALSE),"")</f>
        <v/>
      </c>
      <c r="I3310" s="63" t="str">
        <f t="shared" si="157"/>
        <v/>
      </c>
      <c r="J3310" s="96" t="str">
        <f>IFERROR(VLOOKUP(B3310,Listor!$N$6:$P$47,3,FALSE)*I3310,"")</f>
        <v/>
      </c>
      <c r="K3310" s="81"/>
      <c r="L3310" s="88" t="str">
        <f>IFERROR((VLOOKUP(B3310,Listor!$N$6:$P$47,3,FALSE)*Biologiska!K3310)+(VLOOKUP(B3310,Listor!$N$6:$Q$47,4,FALSE)),"")</f>
        <v/>
      </c>
      <c r="M3310" s="63" t="str">
        <f t="shared" si="158"/>
        <v/>
      </c>
      <c r="N3310" s="75"/>
      <c r="O3310" s="84" t="str">
        <f t="shared" si="159"/>
        <v/>
      </c>
      <c r="P3310" s="107"/>
      <c r="Q3310" s="87" t="s">
        <v>79</v>
      </c>
      <c r="R3310" s="87"/>
      <c r="S3310" s="87"/>
      <c r="T3310" s="87"/>
      <c r="U3310" s="87"/>
      <c r="V3310" s="86" t="s">
        <v>79</v>
      </c>
      <c r="W3310" s="75"/>
      <c r="X3310" s="102" t="s">
        <v>79</v>
      </c>
      <c r="Y3310" s="63" t="str">
        <f>IFERROR(IF(VLOOKUP(X3310,Listor!$T$6:$U$7,2,FALSE)&lt;O3310,TRUE),"")</f>
        <v/>
      </c>
      <c r="Z3310" s="87"/>
      <c r="AA3310" s="104"/>
    </row>
    <row r="3311" spans="2:27" x14ac:dyDescent="0.25">
      <c r="B3311" s="68" t="s">
        <v>68</v>
      </c>
      <c r="C3311" s="80" t="str">
        <f>IFERROR(VLOOKUP(B3311,Listor!$A$6:$B$62,2,FALSE),"")</f>
        <v/>
      </c>
      <c r="D3311" s="80" t="str">
        <f>IFERROR(VLOOKUP(B3311,Listor!$A$6:$C$62,3,FALSE),"")</f>
        <v/>
      </c>
      <c r="E3311" s="110" t="s">
        <v>79</v>
      </c>
      <c r="F3311" s="66"/>
      <c r="G3311" s="35" t="str">
        <f>IFERROR(VLOOKUP(B3311,Listor!$A$6:$G$62,7,FALSE),"")</f>
        <v/>
      </c>
      <c r="H3311" s="63" t="str">
        <f>IFERROR(VLOOKUP(B3311,Listor!$N$6:$O$47,2,FALSE),"")</f>
        <v/>
      </c>
      <c r="I3311" s="63" t="str">
        <f t="shared" si="157"/>
        <v/>
      </c>
      <c r="J3311" s="96" t="str">
        <f>IFERROR(VLOOKUP(B3311,Listor!$N$6:$P$47,3,FALSE)*I3311,"")</f>
        <v/>
      </c>
      <c r="K3311" s="81"/>
      <c r="L3311" s="88" t="str">
        <f>IFERROR((VLOOKUP(B3311,Listor!$N$6:$P$47,3,FALSE)*Biologiska!K3311)+(VLOOKUP(B3311,Listor!$N$6:$Q$47,4,FALSE)),"")</f>
        <v/>
      </c>
      <c r="M3311" s="63" t="str">
        <f t="shared" si="158"/>
        <v/>
      </c>
      <c r="N3311" s="75"/>
      <c r="O3311" s="84" t="str">
        <f t="shared" si="159"/>
        <v/>
      </c>
      <c r="P3311" s="107"/>
      <c r="Q3311" s="87" t="s">
        <v>79</v>
      </c>
      <c r="R3311" s="87"/>
      <c r="S3311" s="87"/>
      <c r="T3311" s="87"/>
      <c r="U3311" s="87"/>
      <c r="V3311" s="86" t="s">
        <v>79</v>
      </c>
      <c r="W3311" s="75"/>
      <c r="X3311" s="102" t="s">
        <v>79</v>
      </c>
      <c r="Y3311" s="63" t="str">
        <f>IFERROR(IF(VLOOKUP(X3311,Listor!$T$6:$U$7,2,FALSE)&lt;O3311,TRUE),"")</f>
        <v/>
      </c>
      <c r="Z3311" s="87"/>
      <c r="AA3311" s="104"/>
    </row>
    <row r="3312" spans="2:27" x14ac:dyDescent="0.25">
      <c r="B3312" s="68" t="s">
        <v>68</v>
      </c>
      <c r="C3312" s="80" t="str">
        <f>IFERROR(VLOOKUP(B3312,Listor!$A$6:$B$62,2,FALSE),"")</f>
        <v/>
      </c>
      <c r="D3312" s="80" t="str">
        <f>IFERROR(VLOOKUP(B3312,Listor!$A$6:$C$62,3,FALSE),"")</f>
        <v/>
      </c>
      <c r="E3312" s="110" t="s">
        <v>79</v>
      </c>
      <c r="F3312" s="66"/>
      <c r="G3312" s="35" t="str">
        <f>IFERROR(VLOOKUP(B3312,Listor!$A$6:$G$62,7,FALSE),"")</f>
        <v/>
      </c>
      <c r="H3312" s="63" t="str">
        <f>IFERROR(VLOOKUP(B3312,Listor!$N$6:$O$47,2,FALSE),"")</f>
        <v/>
      </c>
      <c r="I3312" s="63" t="str">
        <f t="shared" si="157"/>
        <v/>
      </c>
      <c r="J3312" s="96" t="str">
        <f>IFERROR(VLOOKUP(B3312,Listor!$N$6:$P$47,3,FALSE)*I3312,"")</f>
        <v/>
      </c>
      <c r="K3312" s="81"/>
      <c r="L3312" s="88" t="str">
        <f>IFERROR((VLOOKUP(B3312,Listor!$N$6:$P$47,3,FALSE)*Biologiska!K3312)+(VLOOKUP(B3312,Listor!$N$6:$Q$47,4,FALSE)),"")</f>
        <v/>
      </c>
      <c r="M3312" s="63" t="str">
        <f t="shared" si="158"/>
        <v/>
      </c>
      <c r="N3312" s="75"/>
      <c r="O3312" s="84" t="str">
        <f t="shared" si="159"/>
        <v/>
      </c>
      <c r="P3312" s="107"/>
      <c r="Q3312" s="87" t="s">
        <v>79</v>
      </c>
      <c r="R3312" s="87"/>
      <c r="S3312" s="87"/>
      <c r="T3312" s="87"/>
      <c r="U3312" s="87"/>
      <c r="V3312" s="86" t="s">
        <v>79</v>
      </c>
      <c r="W3312" s="75"/>
      <c r="X3312" s="102" t="s">
        <v>79</v>
      </c>
      <c r="Y3312" s="63" t="str">
        <f>IFERROR(IF(VLOOKUP(X3312,Listor!$T$6:$U$7,2,FALSE)&lt;O3312,TRUE),"")</f>
        <v/>
      </c>
      <c r="Z3312" s="87"/>
      <c r="AA3312" s="104"/>
    </row>
    <row r="3313" spans="2:27" x14ac:dyDescent="0.25">
      <c r="B3313" s="68" t="s">
        <v>68</v>
      </c>
      <c r="C3313" s="80" t="str">
        <f>IFERROR(VLOOKUP(B3313,Listor!$A$6:$B$62,2,FALSE),"")</f>
        <v/>
      </c>
      <c r="D3313" s="80" t="str">
        <f>IFERROR(VLOOKUP(B3313,Listor!$A$6:$C$62,3,FALSE),"")</f>
        <v/>
      </c>
      <c r="E3313" s="110" t="s">
        <v>79</v>
      </c>
      <c r="F3313" s="66"/>
      <c r="G3313" s="35" t="str">
        <f>IFERROR(VLOOKUP(B3313,Listor!$A$6:$G$62,7,FALSE),"")</f>
        <v/>
      </c>
      <c r="H3313" s="63" t="str">
        <f>IFERROR(VLOOKUP(B3313,Listor!$N$6:$O$47,2,FALSE),"")</f>
        <v/>
      </c>
      <c r="I3313" s="63" t="str">
        <f t="shared" si="157"/>
        <v/>
      </c>
      <c r="J3313" s="96" t="str">
        <f>IFERROR(VLOOKUP(B3313,Listor!$N$6:$P$47,3,FALSE)*I3313,"")</f>
        <v/>
      </c>
      <c r="K3313" s="81"/>
      <c r="L3313" s="88" t="str">
        <f>IFERROR((VLOOKUP(B3313,Listor!$N$6:$P$47,3,FALSE)*Biologiska!K3313)+(VLOOKUP(B3313,Listor!$N$6:$Q$47,4,FALSE)),"")</f>
        <v/>
      </c>
      <c r="M3313" s="63" t="str">
        <f t="shared" si="158"/>
        <v/>
      </c>
      <c r="N3313" s="75"/>
      <c r="O3313" s="84" t="str">
        <f t="shared" si="159"/>
        <v/>
      </c>
      <c r="P3313" s="107"/>
      <c r="Q3313" s="87" t="s">
        <v>79</v>
      </c>
      <c r="R3313" s="87"/>
      <c r="S3313" s="87"/>
      <c r="T3313" s="87"/>
      <c r="U3313" s="87"/>
      <c r="V3313" s="86" t="s">
        <v>79</v>
      </c>
      <c r="W3313" s="75"/>
      <c r="X3313" s="102" t="s">
        <v>79</v>
      </c>
      <c r="Y3313" s="63" t="str">
        <f>IFERROR(IF(VLOOKUP(X3313,Listor!$T$6:$U$7,2,FALSE)&lt;O3313,TRUE),"")</f>
        <v/>
      </c>
      <c r="Z3313" s="87"/>
      <c r="AA3313" s="104"/>
    </row>
    <row r="3314" spans="2:27" x14ac:dyDescent="0.25">
      <c r="B3314" s="68" t="s">
        <v>68</v>
      </c>
      <c r="C3314" s="80" t="str">
        <f>IFERROR(VLOOKUP(B3314,Listor!$A$6:$B$62,2,FALSE),"")</f>
        <v/>
      </c>
      <c r="D3314" s="80" t="str">
        <f>IFERROR(VLOOKUP(B3314,Listor!$A$6:$C$62,3,FALSE),"")</f>
        <v/>
      </c>
      <c r="E3314" s="110" t="s">
        <v>79</v>
      </c>
      <c r="F3314" s="66"/>
      <c r="G3314" s="35" t="str">
        <f>IFERROR(VLOOKUP(B3314,Listor!$A$6:$G$62,7,FALSE),"")</f>
        <v/>
      </c>
      <c r="H3314" s="63" t="str">
        <f>IFERROR(VLOOKUP(B3314,Listor!$N$6:$O$47,2,FALSE),"")</f>
        <v/>
      </c>
      <c r="I3314" s="63" t="str">
        <f t="shared" si="157"/>
        <v/>
      </c>
      <c r="J3314" s="96" t="str">
        <f>IFERROR(VLOOKUP(B3314,Listor!$N$6:$P$47,3,FALSE)*I3314,"")</f>
        <v/>
      </c>
      <c r="K3314" s="81"/>
      <c r="L3314" s="88" t="str">
        <f>IFERROR((VLOOKUP(B3314,Listor!$N$6:$P$47,3,FALSE)*Biologiska!K3314)+(VLOOKUP(B3314,Listor!$N$6:$Q$47,4,FALSE)),"")</f>
        <v/>
      </c>
      <c r="M3314" s="63" t="str">
        <f t="shared" si="158"/>
        <v/>
      </c>
      <c r="N3314" s="75"/>
      <c r="O3314" s="84" t="str">
        <f t="shared" si="159"/>
        <v/>
      </c>
      <c r="P3314" s="107"/>
      <c r="Q3314" s="87" t="s">
        <v>79</v>
      </c>
      <c r="R3314" s="87"/>
      <c r="S3314" s="87"/>
      <c r="T3314" s="87"/>
      <c r="U3314" s="87"/>
      <c r="V3314" s="86" t="s">
        <v>79</v>
      </c>
      <c r="W3314" s="75"/>
      <c r="X3314" s="102" t="s">
        <v>79</v>
      </c>
      <c r="Y3314" s="63" t="str">
        <f>IFERROR(IF(VLOOKUP(X3314,Listor!$T$6:$U$7,2,FALSE)&lt;O3314,TRUE),"")</f>
        <v/>
      </c>
      <c r="Z3314" s="87"/>
      <c r="AA3314" s="104"/>
    </row>
    <row r="3315" spans="2:27" x14ac:dyDescent="0.25">
      <c r="B3315" s="68" t="s">
        <v>68</v>
      </c>
      <c r="C3315" s="80" t="str">
        <f>IFERROR(VLOOKUP(B3315,Listor!$A$6:$B$62,2,FALSE),"")</f>
        <v/>
      </c>
      <c r="D3315" s="80" t="str">
        <f>IFERROR(VLOOKUP(B3315,Listor!$A$6:$C$62,3,FALSE),"")</f>
        <v/>
      </c>
      <c r="E3315" s="110" t="s">
        <v>79</v>
      </c>
      <c r="F3315" s="66"/>
      <c r="G3315" s="35" t="str">
        <f>IFERROR(VLOOKUP(B3315,Listor!$A$6:$G$62,7,FALSE),"")</f>
        <v/>
      </c>
      <c r="H3315" s="63" t="str">
        <f>IFERROR(VLOOKUP(B3315,Listor!$N$6:$O$47,2,FALSE),"")</f>
        <v/>
      </c>
      <c r="I3315" s="63" t="str">
        <f t="shared" si="157"/>
        <v/>
      </c>
      <c r="J3315" s="96" t="str">
        <f>IFERROR(VLOOKUP(B3315,Listor!$N$6:$P$47,3,FALSE)*I3315,"")</f>
        <v/>
      </c>
      <c r="K3315" s="81"/>
      <c r="L3315" s="88" t="str">
        <f>IFERROR((VLOOKUP(B3315,Listor!$N$6:$P$47,3,FALSE)*Biologiska!K3315)+(VLOOKUP(B3315,Listor!$N$6:$Q$47,4,FALSE)),"")</f>
        <v/>
      </c>
      <c r="M3315" s="63" t="str">
        <f t="shared" si="158"/>
        <v/>
      </c>
      <c r="N3315" s="75"/>
      <c r="O3315" s="84" t="str">
        <f t="shared" si="159"/>
        <v/>
      </c>
      <c r="P3315" s="107"/>
      <c r="Q3315" s="87" t="s">
        <v>79</v>
      </c>
      <c r="R3315" s="87"/>
      <c r="S3315" s="87"/>
      <c r="T3315" s="87"/>
      <c r="U3315" s="87"/>
      <c r="V3315" s="86" t="s">
        <v>79</v>
      </c>
      <c r="W3315" s="75"/>
      <c r="X3315" s="102" t="s">
        <v>79</v>
      </c>
      <c r="Y3315" s="63" t="str">
        <f>IFERROR(IF(VLOOKUP(X3315,Listor!$T$6:$U$7,2,FALSE)&lt;O3315,TRUE),"")</f>
        <v/>
      </c>
      <c r="Z3315" s="87"/>
      <c r="AA3315" s="104"/>
    </row>
    <row r="3316" spans="2:27" x14ac:dyDescent="0.25">
      <c r="B3316" s="68" t="s">
        <v>68</v>
      </c>
      <c r="C3316" s="80" t="str">
        <f>IFERROR(VLOOKUP(B3316,Listor!$A$6:$B$62,2,FALSE),"")</f>
        <v/>
      </c>
      <c r="D3316" s="80" t="str">
        <f>IFERROR(VLOOKUP(B3316,Listor!$A$6:$C$62,3,FALSE),"")</f>
        <v/>
      </c>
      <c r="E3316" s="110" t="s">
        <v>79</v>
      </c>
      <c r="F3316" s="66"/>
      <c r="G3316" s="35" t="str">
        <f>IFERROR(VLOOKUP(B3316,Listor!$A$6:$G$62,7,FALSE),"")</f>
        <v/>
      </c>
      <c r="H3316" s="63" t="str">
        <f>IFERROR(VLOOKUP(B3316,Listor!$N$6:$O$47,2,FALSE),"")</f>
        <v/>
      </c>
      <c r="I3316" s="63" t="str">
        <f t="shared" si="157"/>
        <v/>
      </c>
      <c r="J3316" s="96" t="str">
        <f>IFERROR(VLOOKUP(B3316,Listor!$N$6:$P$47,3,FALSE)*I3316,"")</f>
        <v/>
      </c>
      <c r="K3316" s="81"/>
      <c r="L3316" s="88" t="str">
        <f>IFERROR((VLOOKUP(B3316,Listor!$N$6:$P$47,3,FALSE)*Biologiska!K3316)+(VLOOKUP(B3316,Listor!$N$6:$Q$47,4,FALSE)),"")</f>
        <v/>
      </c>
      <c r="M3316" s="63" t="str">
        <f t="shared" si="158"/>
        <v/>
      </c>
      <c r="N3316" s="75"/>
      <c r="O3316" s="84" t="str">
        <f t="shared" si="159"/>
        <v/>
      </c>
      <c r="P3316" s="107"/>
      <c r="Q3316" s="87" t="s">
        <v>79</v>
      </c>
      <c r="R3316" s="87"/>
      <c r="S3316" s="87"/>
      <c r="T3316" s="87"/>
      <c r="U3316" s="87"/>
      <c r="V3316" s="86" t="s">
        <v>79</v>
      </c>
      <c r="W3316" s="75"/>
      <c r="X3316" s="102" t="s">
        <v>79</v>
      </c>
      <c r="Y3316" s="63" t="str">
        <f>IFERROR(IF(VLOOKUP(X3316,Listor!$T$6:$U$7,2,FALSE)&lt;O3316,TRUE),"")</f>
        <v/>
      </c>
      <c r="Z3316" s="87"/>
      <c r="AA3316" s="104"/>
    </row>
    <row r="3317" spans="2:27" x14ac:dyDescent="0.25">
      <c r="B3317" s="68" t="s">
        <v>68</v>
      </c>
      <c r="C3317" s="80" t="str">
        <f>IFERROR(VLOOKUP(B3317,Listor!$A$6:$B$62,2,FALSE),"")</f>
        <v/>
      </c>
      <c r="D3317" s="80" t="str">
        <f>IFERROR(VLOOKUP(B3317,Listor!$A$6:$C$62,3,FALSE),"")</f>
        <v/>
      </c>
      <c r="E3317" s="110" t="s">
        <v>79</v>
      </c>
      <c r="F3317" s="66"/>
      <c r="G3317" s="35" t="str">
        <f>IFERROR(VLOOKUP(B3317,Listor!$A$6:$G$62,7,FALSE),"")</f>
        <v/>
      </c>
      <c r="H3317" s="63" t="str">
        <f>IFERROR(VLOOKUP(B3317,Listor!$N$6:$O$47,2,FALSE),"")</f>
        <v/>
      </c>
      <c r="I3317" s="63" t="str">
        <f t="shared" si="157"/>
        <v/>
      </c>
      <c r="J3317" s="96" t="str">
        <f>IFERROR(VLOOKUP(B3317,Listor!$N$6:$P$47,3,FALSE)*I3317,"")</f>
        <v/>
      </c>
      <c r="K3317" s="81"/>
      <c r="L3317" s="88" t="str">
        <f>IFERROR((VLOOKUP(B3317,Listor!$N$6:$P$47,3,FALSE)*Biologiska!K3317)+(VLOOKUP(B3317,Listor!$N$6:$Q$47,4,FALSE)),"")</f>
        <v/>
      </c>
      <c r="M3317" s="63" t="str">
        <f t="shared" si="158"/>
        <v/>
      </c>
      <c r="N3317" s="75"/>
      <c r="O3317" s="84" t="str">
        <f t="shared" si="159"/>
        <v/>
      </c>
      <c r="P3317" s="107"/>
      <c r="Q3317" s="87" t="s">
        <v>79</v>
      </c>
      <c r="R3317" s="87"/>
      <c r="S3317" s="87"/>
      <c r="T3317" s="87"/>
      <c r="U3317" s="87"/>
      <c r="V3317" s="86" t="s">
        <v>79</v>
      </c>
      <c r="W3317" s="75"/>
      <c r="X3317" s="102" t="s">
        <v>79</v>
      </c>
      <c r="Y3317" s="63" t="str">
        <f>IFERROR(IF(VLOOKUP(X3317,Listor!$T$6:$U$7,2,FALSE)&lt;O3317,TRUE),"")</f>
        <v/>
      </c>
      <c r="Z3317" s="87"/>
      <c r="AA3317" s="104"/>
    </row>
    <row r="3318" spans="2:27" x14ac:dyDescent="0.25">
      <c r="B3318" s="68" t="s">
        <v>68</v>
      </c>
      <c r="C3318" s="80" t="str">
        <f>IFERROR(VLOOKUP(B3318,Listor!$A$6:$B$62,2,FALSE),"")</f>
        <v/>
      </c>
      <c r="D3318" s="80" t="str">
        <f>IFERROR(VLOOKUP(B3318,Listor!$A$6:$C$62,3,FALSE),"")</f>
        <v/>
      </c>
      <c r="E3318" s="110" t="s">
        <v>79</v>
      </c>
      <c r="F3318" s="66"/>
      <c r="G3318" s="35" t="str">
        <f>IFERROR(VLOOKUP(B3318,Listor!$A$6:$G$62,7,FALSE),"")</f>
        <v/>
      </c>
      <c r="H3318" s="63" t="str">
        <f>IFERROR(VLOOKUP(B3318,Listor!$N$6:$O$47,2,FALSE),"")</f>
        <v/>
      </c>
      <c r="I3318" s="63" t="str">
        <f t="shared" si="157"/>
        <v/>
      </c>
      <c r="J3318" s="96" t="str">
        <f>IFERROR(VLOOKUP(B3318,Listor!$N$6:$P$47,3,FALSE)*I3318,"")</f>
        <v/>
      </c>
      <c r="K3318" s="81"/>
      <c r="L3318" s="88" t="str">
        <f>IFERROR((VLOOKUP(B3318,Listor!$N$6:$P$47,3,FALSE)*Biologiska!K3318)+(VLOOKUP(B3318,Listor!$N$6:$Q$47,4,FALSE)),"")</f>
        <v/>
      </c>
      <c r="M3318" s="63" t="str">
        <f t="shared" si="158"/>
        <v/>
      </c>
      <c r="N3318" s="75"/>
      <c r="O3318" s="84" t="str">
        <f t="shared" si="159"/>
        <v/>
      </c>
      <c r="P3318" s="107"/>
      <c r="Q3318" s="87" t="s">
        <v>79</v>
      </c>
      <c r="R3318" s="87"/>
      <c r="S3318" s="87"/>
      <c r="T3318" s="87"/>
      <c r="U3318" s="87"/>
      <c r="V3318" s="86" t="s">
        <v>79</v>
      </c>
      <c r="W3318" s="75"/>
      <c r="X3318" s="102" t="s">
        <v>79</v>
      </c>
      <c r="Y3318" s="63" t="str">
        <f>IFERROR(IF(VLOOKUP(X3318,Listor!$T$6:$U$7,2,FALSE)&lt;O3318,TRUE),"")</f>
        <v/>
      </c>
      <c r="Z3318" s="87"/>
      <c r="AA3318" s="104"/>
    </row>
    <row r="3319" spans="2:27" x14ac:dyDescent="0.25">
      <c r="B3319" s="68" t="s">
        <v>68</v>
      </c>
      <c r="C3319" s="80" t="str">
        <f>IFERROR(VLOOKUP(B3319,Listor!$A$6:$B$62,2,FALSE),"")</f>
        <v/>
      </c>
      <c r="D3319" s="80" t="str">
        <f>IFERROR(VLOOKUP(B3319,Listor!$A$6:$C$62,3,FALSE),"")</f>
        <v/>
      </c>
      <c r="E3319" s="110" t="s">
        <v>79</v>
      </c>
      <c r="F3319" s="66"/>
      <c r="G3319" s="35" t="str">
        <f>IFERROR(VLOOKUP(B3319,Listor!$A$6:$G$62,7,FALSE),"")</f>
        <v/>
      </c>
      <c r="H3319" s="63" t="str">
        <f>IFERROR(VLOOKUP(B3319,Listor!$N$6:$O$47,2,FALSE),"")</f>
        <v/>
      </c>
      <c r="I3319" s="63" t="str">
        <f t="shared" si="157"/>
        <v/>
      </c>
      <c r="J3319" s="96" t="str">
        <f>IFERROR(VLOOKUP(B3319,Listor!$N$6:$P$47,3,FALSE)*I3319,"")</f>
        <v/>
      </c>
      <c r="K3319" s="81"/>
      <c r="L3319" s="88" t="str">
        <f>IFERROR((VLOOKUP(B3319,Listor!$N$6:$P$47,3,FALSE)*Biologiska!K3319)+(VLOOKUP(B3319,Listor!$N$6:$Q$47,4,FALSE)),"")</f>
        <v/>
      </c>
      <c r="M3319" s="63" t="str">
        <f t="shared" si="158"/>
        <v/>
      </c>
      <c r="N3319" s="75"/>
      <c r="O3319" s="84" t="str">
        <f t="shared" si="159"/>
        <v/>
      </c>
      <c r="P3319" s="107"/>
      <c r="Q3319" s="87" t="s">
        <v>79</v>
      </c>
      <c r="R3319" s="87"/>
      <c r="S3319" s="87"/>
      <c r="T3319" s="87"/>
      <c r="U3319" s="87"/>
      <c r="V3319" s="86" t="s">
        <v>79</v>
      </c>
      <c r="W3319" s="75"/>
      <c r="X3319" s="102" t="s">
        <v>79</v>
      </c>
      <c r="Y3319" s="63" t="str">
        <f>IFERROR(IF(VLOOKUP(X3319,Listor!$T$6:$U$7,2,FALSE)&lt;O3319,TRUE),"")</f>
        <v/>
      </c>
      <c r="Z3319" s="87"/>
      <c r="AA3319" s="104"/>
    </row>
    <row r="3320" spans="2:27" x14ac:dyDescent="0.25">
      <c r="B3320" s="68" t="s">
        <v>68</v>
      </c>
      <c r="C3320" s="80" t="str">
        <f>IFERROR(VLOOKUP(B3320,Listor!$A$6:$B$62,2,FALSE),"")</f>
        <v/>
      </c>
      <c r="D3320" s="80" t="str">
        <f>IFERROR(VLOOKUP(B3320,Listor!$A$6:$C$62,3,FALSE),"")</f>
        <v/>
      </c>
      <c r="E3320" s="110" t="s">
        <v>79</v>
      </c>
      <c r="F3320" s="66"/>
      <c r="G3320" s="35" t="str">
        <f>IFERROR(VLOOKUP(B3320,Listor!$A$6:$G$62,7,FALSE),"")</f>
        <v/>
      </c>
      <c r="H3320" s="63" t="str">
        <f>IFERROR(VLOOKUP(B3320,Listor!$N$6:$O$47,2,FALSE),"")</f>
        <v/>
      </c>
      <c r="I3320" s="63" t="str">
        <f t="shared" si="157"/>
        <v/>
      </c>
      <c r="J3320" s="96" t="str">
        <f>IFERROR(VLOOKUP(B3320,Listor!$N$6:$P$47,3,FALSE)*I3320,"")</f>
        <v/>
      </c>
      <c r="K3320" s="81"/>
      <c r="L3320" s="88" t="str">
        <f>IFERROR((VLOOKUP(B3320,Listor!$N$6:$P$47,3,FALSE)*Biologiska!K3320)+(VLOOKUP(B3320,Listor!$N$6:$Q$47,4,FALSE)),"")</f>
        <v/>
      </c>
      <c r="M3320" s="63" t="str">
        <f t="shared" si="158"/>
        <v/>
      </c>
      <c r="N3320" s="75"/>
      <c r="O3320" s="84" t="str">
        <f t="shared" si="159"/>
        <v/>
      </c>
      <c r="P3320" s="107"/>
      <c r="Q3320" s="87" t="s">
        <v>79</v>
      </c>
      <c r="R3320" s="87"/>
      <c r="S3320" s="87"/>
      <c r="T3320" s="87"/>
      <c r="U3320" s="87"/>
      <c r="V3320" s="86" t="s">
        <v>79</v>
      </c>
      <c r="W3320" s="75"/>
      <c r="X3320" s="102" t="s">
        <v>79</v>
      </c>
      <c r="Y3320" s="63" t="str">
        <f>IFERROR(IF(VLOOKUP(X3320,Listor!$T$6:$U$7,2,FALSE)&lt;O3320,TRUE),"")</f>
        <v/>
      </c>
      <c r="Z3320" s="87"/>
      <c r="AA3320" s="104"/>
    </row>
    <row r="3321" spans="2:27" x14ac:dyDescent="0.25">
      <c r="B3321" s="68" t="s">
        <v>68</v>
      </c>
      <c r="C3321" s="80" t="str">
        <f>IFERROR(VLOOKUP(B3321,Listor!$A$6:$B$62,2,FALSE),"")</f>
        <v/>
      </c>
      <c r="D3321" s="80" t="str">
        <f>IFERROR(VLOOKUP(B3321,Listor!$A$6:$C$62,3,FALSE),"")</f>
        <v/>
      </c>
      <c r="E3321" s="110" t="s">
        <v>79</v>
      </c>
      <c r="F3321" s="66"/>
      <c r="G3321" s="35" t="str">
        <f>IFERROR(VLOOKUP(B3321,Listor!$A$6:$G$62,7,FALSE),"")</f>
        <v/>
      </c>
      <c r="H3321" s="63" t="str">
        <f>IFERROR(VLOOKUP(B3321,Listor!$N$6:$O$47,2,FALSE),"")</f>
        <v/>
      </c>
      <c r="I3321" s="63" t="str">
        <f t="shared" si="157"/>
        <v/>
      </c>
      <c r="J3321" s="96" t="str">
        <f>IFERROR(VLOOKUP(B3321,Listor!$N$6:$P$47,3,FALSE)*I3321,"")</f>
        <v/>
      </c>
      <c r="K3321" s="81"/>
      <c r="L3321" s="88" t="str">
        <f>IFERROR((VLOOKUP(B3321,Listor!$N$6:$P$47,3,FALSE)*Biologiska!K3321)+(VLOOKUP(B3321,Listor!$N$6:$Q$47,4,FALSE)),"")</f>
        <v/>
      </c>
      <c r="M3321" s="63" t="str">
        <f t="shared" si="158"/>
        <v/>
      </c>
      <c r="N3321" s="75"/>
      <c r="O3321" s="84" t="str">
        <f t="shared" si="159"/>
        <v/>
      </c>
      <c r="P3321" s="107"/>
      <c r="Q3321" s="87" t="s">
        <v>79</v>
      </c>
      <c r="R3321" s="87"/>
      <c r="S3321" s="87"/>
      <c r="T3321" s="87"/>
      <c r="U3321" s="87"/>
      <c r="V3321" s="86" t="s">
        <v>79</v>
      </c>
      <c r="W3321" s="75"/>
      <c r="X3321" s="102" t="s">
        <v>79</v>
      </c>
      <c r="Y3321" s="63" t="str">
        <f>IFERROR(IF(VLOOKUP(X3321,Listor!$T$6:$U$7,2,FALSE)&lt;O3321,TRUE),"")</f>
        <v/>
      </c>
      <c r="Z3321" s="87"/>
      <c r="AA3321" s="104"/>
    </row>
    <row r="3322" spans="2:27" x14ac:dyDescent="0.25">
      <c r="B3322" s="68" t="s">
        <v>68</v>
      </c>
      <c r="C3322" s="80" t="str">
        <f>IFERROR(VLOOKUP(B3322,Listor!$A$6:$B$62,2,FALSE),"")</f>
        <v/>
      </c>
      <c r="D3322" s="80" t="str">
        <f>IFERROR(VLOOKUP(B3322,Listor!$A$6:$C$62,3,FALSE),"")</f>
        <v/>
      </c>
      <c r="E3322" s="110" t="s">
        <v>79</v>
      </c>
      <c r="F3322" s="66"/>
      <c r="G3322" s="35" t="str">
        <f>IFERROR(VLOOKUP(B3322,Listor!$A$6:$G$62,7,FALSE),"")</f>
        <v/>
      </c>
      <c r="H3322" s="63" t="str">
        <f>IFERROR(VLOOKUP(B3322,Listor!$N$6:$O$47,2,FALSE),"")</f>
        <v/>
      </c>
      <c r="I3322" s="63" t="str">
        <f t="shared" si="157"/>
        <v/>
      </c>
      <c r="J3322" s="96" t="str">
        <f>IFERROR(VLOOKUP(B3322,Listor!$N$6:$P$47,3,FALSE)*I3322,"")</f>
        <v/>
      </c>
      <c r="K3322" s="81"/>
      <c r="L3322" s="88" t="str">
        <f>IFERROR((VLOOKUP(B3322,Listor!$N$6:$P$47,3,FALSE)*Biologiska!K3322)+(VLOOKUP(B3322,Listor!$N$6:$Q$47,4,FALSE)),"")</f>
        <v/>
      </c>
      <c r="M3322" s="63" t="str">
        <f t="shared" si="158"/>
        <v/>
      </c>
      <c r="N3322" s="75"/>
      <c r="O3322" s="84" t="str">
        <f t="shared" si="159"/>
        <v/>
      </c>
      <c r="P3322" s="107"/>
      <c r="Q3322" s="87" t="s">
        <v>79</v>
      </c>
      <c r="R3322" s="87"/>
      <c r="S3322" s="87"/>
      <c r="T3322" s="87"/>
      <c r="U3322" s="87"/>
      <c r="V3322" s="86" t="s">
        <v>79</v>
      </c>
      <c r="W3322" s="75"/>
      <c r="X3322" s="102" t="s">
        <v>79</v>
      </c>
      <c r="Y3322" s="63" t="str">
        <f>IFERROR(IF(VLOOKUP(X3322,Listor!$T$6:$U$7,2,FALSE)&lt;O3322,TRUE),"")</f>
        <v/>
      </c>
      <c r="Z3322" s="87"/>
      <c r="AA3322" s="104"/>
    </row>
    <row r="3323" spans="2:27" x14ac:dyDescent="0.25">
      <c r="B3323" s="68" t="s">
        <v>68</v>
      </c>
      <c r="C3323" s="80" t="str">
        <f>IFERROR(VLOOKUP(B3323,Listor!$A$6:$B$62,2,FALSE),"")</f>
        <v/>
      </c>
      <c r="D3323" s="80" t="str">
        <f>IFERROR(VLOOKUP(B3323,Listor!$A$6:$C$62,3,FALSE),"")</f>
        <v/>
      </c>
      <c r="E3323" s="110" t="s">
        <v>79</v>
      </c>
      <c r="F3323" s="66"/>
      <c r="G3323" s="35" t="str">
        <f>IFERROR(VLOOKUP(B3323,Listor!$A$6:$G$62,7,FALSE),"")</f>
        <v/>
      </c>
      <c r="H3323" s="63" t="str">
        <f>IFERROR(VLOOKUP(B3323,Listor!$N$6:$O$47,2,FALSE),"")</f>
        <v/>
      </c>
      <c r="I3323" s="63" t="str">
        <f t="shared" si="157"/>
        <v/>
      </c>
      <c r="J3323" s="96" t="str">
        <f>IFERROR(VLOOKUP(B3323,Listor!$N$6:$P$47,3,FALSE)*I3323,"")</f>
        <v/>
      </c>
      <c r="K3323" s="81"/>
      <c r="L3323" s="88" t="str">
        <f>IFERROR((VLOOKUP(B3323,Listor!$N$6:$P$47,3,FALSE)*Biologiska!K3323)+(VLOOKUP(B3323,Listor!$N$6:$Q$47,4,FALSE)),"")</f>
        <v/>
      </c>
      <c r="M3323" s="63" t="str">
        <f t="shared" si="158"/>
        <v/>
      </c>
      <c r="N3323" s="75"/>
      <c r="O3323" s="84" t="str">
        <f t="shared" si="159"/>
        <v/>
      </c>
      <c r="P3323" s="107"/>
      <c r="Q3323" s="87" t="s">
        <v>79</v>
      </c>
      <c r="R3323" s="87"/>
      <c r="S3323" s="87"/>
      <c r="T3323" s="87"/>
      <c r="U3323" s="87"/>
      <c r="V3323" s="86" t="s">
        <v>79</v>
      </c>
      <c r="W3323" s="75"/>
      <c r="X3323" s="102" t="s">
        <v>79</v>
      </c>
      <c r="Y3323" s="63" t="str">
        <f>IFERROR(IF(VLOOKUP(X3323,Listor!$T$6:$U$7,2,FALSE)&lt;O3323,TRUE),"")</f>
        <v/>
      </c>
      <c r="Z3323" s="87"/>
      <c r="AA3323" s="104"/>
    </row>
    <row r="3324" spans="2:27" x14ac:dyDescent="0.25">
      <c r="B3324" s="68" t="s">
        <v>68</v>
      </c>
      <c r="C3324" s="80" t="str">
        <f>IFERROR(VLOOKUP(B3324,Listor!$A$6:$B$62,2,FALSE),"")</f>
        <v/>
      </c>
      <c r="D3324" s="80" t="str">
        <f>IFERROR(VLOOKUP(B3324,Listor!$A$6:$C$62,3,FALSE),"")</f>
        <v/>
      </c>
      <c r="E3324" s="110" t="s">
        <v>79</v>
      </c>
      <c r="F3324" s="66"/>
      <c r="G3324" s="35" t="str">
        <f>IFERROR(VLOOKUP(B3324,Listor!$A$6:$G$62,7,FALSE),"")</f>
        <v/>
      </c>
      <c r="H3324" s="63" t="str">
        <f>IFERROR(VLOOKUP(B3324,Listor!$N$6:$O$47,2,FALSE),"")</f>
        <v/>
      </c>
      <c r="I3324" s="63" t="str">
        <f t="shared" si="157"/>
        <v/>
      </c>
      <c r="J3324" s="96" t="str">
        <f>IFERROR(VLOOKUP(B3324,Listor!$N$6:$P$47,3,FALSE)*I3324,"")</f>
        <v/>
      </c>
      <c r="K3324" s="81"/>
      <c r="L3324" s="88" t="str">
        <f>IFERROR((VLOOKUP(B3324,Listor!$N$6:$P$47,3,FALSE)*Biologiska!K3324)+(VLOOKUP(B3324,Listor!$N$6:$Q$47,4,FALSE)),"")</f>
        <v/>
      </c>
      <c r="M3324" s="63" t="str">
        <f t="shared" si="158"/>
        <v/>
      </c>
      <c r="N3324" s="75"/>
      <c r="O3324" s="84" t="str">
        <f t="shared" si="159"/>
        <v/>
      </c>
      <c r="P3324" s="107"/>
      <c r="Q3324" s="87" t="s">
        <v>79</v>
      </c>
      <c r="R3324" s="87"/>
      <c r="S3324" s="87"/>
      <c r="T3324" s="87"/>
      <c r="U3324" s="87"/>
      <c r="V3324" s="86" t="s">
        <v>79</v>
      </c>
      <c r="W3324" s="75"/>
      <c r="X3324" s="102" t="s">
        <v>79</v>
      </c>
      <c r="Y3324" s="63" t="str">
        <f>IFERROR(IF(VLOOKUP(X3324,Listor!$T$6:$U$7,2,FALSE)&lt;O3324,TRUE),"")</f>
        <v/>
      </c>
      <c r="Z3324" s="87"/>
      <c r="AA3324" s="104"/>
    </row>
    <row r="3325" spans="2:27" x14ac:dyDescent="0.25">
      <c r="B3325" s="68" t="s">
        <v>68</v>
      </c>
      <c r="C3325" s="80" t="str">
        <f>IFERROR(VLOOKUP(B3325,Listor!$A$6:$B$62,2,FALSE),"")</f>
        <v/>
      </c>
      <c r="D3325" s="80" t="str">
        <f>IFERROR(VLOOKUP(B3325,Listor!$A$6:$C$62,3,FALSE),"")</f>
        <v/>
      </c>
      <c r="E3325" s="110" t="s">
        <v>79</v>
      </c>
      <c r="F3325" s="66"/>
      <c r="G3325" s="35" t="str">
        <f>IFERROR(VLOOKUP(B3325,Listor!$A$6:$G$62,7,FALSE),"")</f>
        <v/>
      </c>
      <c r="H3325" s="63" t="str">
        <f>IFERROR(VLOOKUP(B3325,Listor!$N$6:$O$47,2,FALSE),"")</f>
        <v/>
      </c>
      <c r="I3325" s="63" t="str">
        <f t="shared" si="157"/>
        <v/>
      </c>
      <c r="J3325" s="96" t="str">
        <f>IFERROR(VLOOKUP(B3325,Listor!$N$6:$P$47,3,FALSE)*I3325,"")</f>
        <v/>
      </c>
      <c r="K3325" s="81"/>
      <c r="L3325" s="88" t="str">
        <f>IFERROR((VLOOKUP(B3325,Listor!$N$6:$P$47,3,FALSE)*Biologiska!K3325)+(VLOOKUP(B3325,Listor!$N$6:$Q$47,4,FALSE)),"")</f>
        <v/>
      </c>
      <c r="M3325" s="63" t="str">
        <f t="shared" si="158"/>
        <v/>
      </c>
      <c r="N3325" s="75"/>
      <c r="O3325" s="84" t="str">
        <f t="shared" si="159"/>
        <v/>
      </c>
      <c r="P3325" s="107"/>
      <c r="Q3325" s="87" t="s">
        <v>79</v>
      </c>
      <c r="R3325" s="87"/>
      <c r="S3325" s="87"/>
      <c r="T3325" s="87"/>
      <c r="U3325" s="87"/>
      <c r="V3325" s="86" t="s">
        <v>79</v>
      </c>
      <c r="W3325" s="75"/>
      <c r="X3325" s="102" t="s">
        <v>79</v>
      </c>
      <c r="Y3325" s="63" t="str">
        <f>IFERROR(IF(VLOOKUP(X3325,Listor!$T$6:$U$7,2,FALSE)&lt;O3325,TRUE),"")</f>
        <v/>
      </c>
      <c r="Z3325" s="87"/>
      <c r="AA3325" s="104"/>
    </row>
    <row r="3326" spans="2:27" x14ac:dyDescent="0.25">
      <c r="B3326" s="68" t="s">
        <v>68</v>
      </c>
      <c r="C3326" s="80" t="str">
        <f>IFERROR(VLOOKUP(B3326,Listor!$A$6:$B$62,2,FALSE),"")</f>
        <v/>
      </c>
      <c r="D3326" s="80" t="str">
        <f>IFERROR(VLOOKUP(B3326,Listor!$A$6:$C$62,3,FALSE),"")</f>
        <v/>
      </c>
      <c r="E3326" s="110" t="s">
        <v>79</v>
      </c>
      <c r="F3326" s="66"/>
      <c r="G3326" s="35" t="str">
        <f>IFERROR(VLOOKUP(B3326,Listor!$A$6:$G$62,7,FALSE),"")</f>
        <v/>
      </c>
      <c r="H3326" s="63" t="str">
        <f>IFERROR(VLOOKUP(B3326,Listor!$N$6:$O$47,2,FALSE),"")</f>
        <v/>
      </c>
      <c r="I3326" s="63" t="str">
        <f t="shared" si="157"/>
        <v/>
      </c>
      <c r="J3326" s="96" t="str">
        <f>IFERROR(VLOOKUP(B3326,Listor!$N$6:$P$47,3,FALSE)*I3326,"")</f>
        <v/>
      </c>
      <c r="K3326" s="81"/>
      <c r="L3326" s="88" t="str">
        <f>IFERROR((VLOOKUP(B3326,Listor!$N$6:$P$47,3,FALSE)*Biologiska!K3326)+(VLOOKUP(B3326,Listor!$N$6:$Q$47,4,FALSE)),"")</f>
        <v/>
      </c>
      <c r="M3326" s="63" t="str">
        <f t="shared" si="158"/>
        <v/>
      </c>
      <c r="N3326" s="75"/>
      <c r="O3326" s="84" t="str">
        <f t="shared" si="159"/>
        <v/>
      </c>
      <c r="P3326" s="107"/>
      <c r="Q3326" s="87" t="s">
        <v>79</v>
      </c>
      <c r="R3326" s="87"/>
      <c r="S3326" s="87"/>
      <c r="T3326" s="87"/>
      <c r="U3326" s="87"/>
      <c r="V3326" s="86" t="s">
        <v>79</v>
      </c>
      <c r="W3326" s="75"/>
      <c r="X3326" s="102" t="s">
        <v>79</v>
      </c>
      <c r="Y3326" s="63" t="str">
        <f>IFERROR(IF(VLOOKUP(X3326,Listor!$T$6:$U$7,2,FALSE)&lt;O3326,TRUE),"")</f>
        <v/>
      </c>
      <c r="Z3326" s="87"/>
      <c r="AA3326" s="104"/>
    </row>
    <row r="3327" spans="2:27" x14ac:dyDescent="0.25">
      <c r="B3327" s="68" t="s">
        <v>68</v>
      </c>
      <c r="C3327" s="80" t="str">
        <f>IFERROR(VLOOKUP(B3327,Listor!$A$6:$B$62,2,FALSE),"")</f>
        <v/>
      </c>
      <c r="D3327" s="80" t="str">
        <f>IFERROR(VLOOKUP(B3327,Listor!$A$6:$C$62,3,FALSE),"")</f>
        <v/>
      </c>
      <c r="E3327" s="110" t="s">
        <v>79</v>
      </c>
      <c r="F3327" s="66"/>
      <c r="G3327" s="35" t="str">
        <f>IFERROR(VLOOKUP(B3327,Listor!$A$6:$G$62,7,FALSE),"")</f>
        <v/>
      </c>
      <c r="H3327" s="63" t="str">
        <f>IFERROR(VLOOKUP(B3327,Listor!$N$6:$O$47,2,FALSE),"")</f>
        <v/>
      </c>
      <c r="I3327" s="63" t="str">
        <f t="shared" si="157"/>
        <v/>
      </c>
      <c r="J3327" s="96" t="str">
        <f>IFERROR(VLOOKUP(B3327,Listor!$N$6:$P$47,3,FALSE)*I3327,"")</f>
        <v/>
      </c>
      <c r="K3327" s="81"/>
      <c r="L3327" s="88" t="str">
        <f>IFERROR((VLOOKUP(B3327,Listor!$N$6:$P$47,3,FALSE)*Biologiska!K3327)+(VLOOKUP(B3327,Listor!$N$6:$Q$47,4,FALSE)),"")</f>
        <v/>
      </c>
      <c r="M3327" s="63" t="str">
        <f t="shared" si="158"/>
        <v/>
      </c>
      <c r="N3327" s="75"/>
      <c r="O3327" s="84" t="str">
        <f t="shared" si="159"/>
        <v/>
      </c>
      <c r="P3327" s="107"/>
      <c r="Q3327" s="87" t="s">
        <v>79</v>
      </c>
      <c r="R3327" s="87"/>
      <c r="S3327" s="87"/>
      <c r="T3327" s="87"/>
      <c r="U3327" s="87"/>
      <c r="V3327" s="86" t="s">
        <v>79</v>
      </c>
      <c r="W3327" s="75"/>
      <c r="X3327" s="102" t="s">
        <v>79</v>
      </c>
      <c r="Y3327" s="63" t="str">
        <f>IFERROR(IF(VLOOKUP(X3327,Listor!$T$6:$U$7,2,FALSE)&lt;O3327,TRUE),"")</f>
        <v/>
      </c>
      <c r="Z3327" s="87"/>
      <c r="AA3327" s="104"/>
    </row>
    <row r="3328" spans="2:27" x14ac:dyDescent="0.25">
      <c r="B3328" s="68" t="s">
        <v>68</v>
      </c>
      <c r="C3328" s="80" t="str">
        <f>IFERROR(VLOOKUP(B3328,Listor!$A$6:$B$62,2,FALSE),"")</f>
        <v/>
      </c>
      <c r="D3328" s="80" t="str">
        <f>IFERROR(VLOOKUP(B3328,Listor!$A$6:$C$62,3,FALSE),"")</f>
        <v/>
      </c>
      <c r="E3328" s="110" t="s">
        <v>79</v>
      </c>
      <c r="F3328" s="66"/>
      <c r="G3328" s="35" t="str">
        <f>IFERROR(VLOOKUP(B3328,Listor!$A$6:$G$62,7,FALSE),"")</f>
        <v/>
      </c>
      <c r="H3328" s="63" t="str">
        <f>IFERROR(VLOOKUP(B3328,Listor!$N$6:$O$47,2,FALSE),"")</f>
        <v/>
      </c>
      <c r="I3328" s="63" t="str">
        <f t="shared" si="157"/>
        <v/>
      </c>
      <c r="J3328" s="96" t="str">
        <f>IFERROR(VLOOKUP(B3328,Listor!$N$6:$P$47,3,FALSE)*I3328,"")</f>
        <v/>
      </c>
      <c r="K3328" s="81"/>
      <c r="L3328" s="88" t="str">
        <f>IFERROR((VLOOKUP(B3328,Listor!$N$6:$P$47,3,FALSE)*Biologiska!K3328)+(VLOOKUP(B3328,Listor!$N$6:$Q$47,4,FALSE)),"")</f>
        <v/>
      </c>
      <c r="M3328" s="63" t="str">
        <f t="shared" si="158"/>
        <v/>
      </c>
      <c r="N3328" s="75"/>
      <c r="O3328" s="84" t="str">
        <f t="shared" si="159"/>
        <v/>
      </c>
      <c r="P3328" s="107"/>
      <c r="Q3328" s="87" t="s">
        <v>79</v>
      </c>
      <c r="R3328" s="87"/>
      <c r="S3328" s="87"/>
      <c r="T3328" s="87"/>
      <c r="U3328" s="87"/>
      <c r="V3328" s="86" t="s">
        <v>79</v>
      </c>
      <c r="W3328" s="75"/>
      <c r="X3328" s="102" t="s">
        <v>79</v>
      </c>
      <c r="Y3328" s="63" t="str">
        <f>IFERROR(IF(VLOOKUP(X3328,Listor!$T$6:$U$7,2,FALSE)&lt;O3328,TRUE),"")</f>
        <v/>
      </c>
      <c r="Z3328" s="87"/>
      <c r="AA3328" s="104"/>
    </row>
    <row r="3329" spans="2:27" x14ac:dyDescent="0.25">
      <c r="B3329" s="68" t="s">
        <v>68</v>
      </c>
      <c r="C3329" s="80" t="str">
        <f>IFERROR(VLOOKUP(B3329,Listor!$A$6:$B$62,2,FALSE),"")</f>
        <v/>
      </c>
      <c r="D3329" s="80" t="str">
        <f>IFERROR(VLOOKUP(B3329,Listor!$A$6:$C$62,3,FALSE),"")</f>
        <v/>
      </c>
      <c r="E3329" s="110" t="s">
        <v>79</v>
      </c>
      <c r="F3329" s="66"/>
      <c r="G3329" s="35" t="str">
        <f>IFERROR(VLOOKUP(B3329,Listor!$A$6:$G$62,7,FALSE),"")</f>
        <v/>
      </c>
      <c r="H3329" s="63" t="str">
        <f>IFERROR(VLOOKUP(B3329,Listor!$N$6:$O$47,2,FALSE),"")</f>
        <v/>
      </c>
      <c r="I3329" s="63" t="str">
        <f t="shared" si="157"/>
        <v/>
      </c>
      <c r="J3329" s="96" t="str">
        <f>IFERROR(VLOOKUP(B3329,Listor!$N$6:$P$47,3,FALSE)*I3329,"")</f>
        <v/>
      </c>
      <c r="K3329" s="81"/>
      <c r="L3329" s="88" t="str">
        <f>IFERROR((VLOOKUP(B3329,Listor!$N$6:$P$47,3,FALSE)*Biologiska!K3329)+(VLOOKUP(B3329,Listor!$N$6:$Q$47,4,FALSE)),"")</f>
        <v/>
      </c>
      <c r="M3329" s="63" t="str">
        <f t="shared" si="158"/>
        <v/>
      </c>
      <c r="N3329" s="75"/>
      <c r="O3329" s="84" t="str">
        <f t="shared" si="159"/>
        <v/>
      </c>
      <c r="P3329" s="107"/>
      <c r="Q3329" s="87" t="s">
        <v>79</v>
      </c>
      <c r="R3329" s="87"/>
      <c r="S3329" s="87"/>
      <c r="T3329" s="87"/>
      <c r="U3329" s="87"/>
      <c r="V3329" s="86" t="s">
        <v>79</v>
      </c>
      <c r="W3329" s="75"/>
      <c r="X3329" s="102" t="s">
        <v>79</v>
      </c>
      <c r="Y3329" s="63" t="str">
        <f>IFERROR(IF(VLOOKUP(X3329,Listor!$T$6:$U$7,2,FALSE)&lt;O3329,TRUE),"")</f>
        <v/>
      </c>
      <c r="Z3329" s="87"/>
      <c r="AA3329" s="104"/>
    </row>
    <row r="3330" spans="2:27" x14ac:dyDescent="0.25">
      <c r="B3330" s="68" t="s">
        <v>68</v>
      </c>
      <c r="C3330" s="80" t="str">
        <f>IFERROR(VLOOKUP(B3330,Listor!$A$6:$B$62,2,FALSE),"")</f>
        <v/>
      </c>
      <c r="D3330" s="80" t="str">
        <f>IFERROR(VLOOKUP(B3330,Listor!$A$6:$C$62,3,FALSE),"")</f>
        <v/>
      </c>
      <c r="E3330" s="110" t="s">
        <v>79</v>
      </c>
      <c r="F3330" s="66"/>
      <c r="G3330" s="35" t="str">
        <f>IFERROR(VLOOKUP(B3330,Listor!$A$6:$G$62,7,FALSE),"")</f>
        <v/>
      </c>
      <c r="H3330" s="63" t="str">
        <f>IFERROR(VLOOKUP(B3330,Listor!$N$6:$O$47,2,FALSE),"")</f>
        <v/>
      </c>
      <c r="I3330" s="63" t="str">
        <f t="shared" si="157"/>
        <v/>
      </c>
      <c r="J3330" s="96" t="str">
        <f>IFERROR(VLOOKUP(B3330,Listor!$N$6:$P$47,3,FALSE)*I3330,"")</f>
        <v/>
      </c>
      <c r="K3330" s="81"/>
      <c r="L3330" s="88" t="str">
        <f>IFERROR((VLOOKUP(B3330,Listor!$N$6:$P$47,3,FALSE)*Biologiska!K3330)+(VLOOKUP(B3330,Listor!$N$6:$Q$47,4,FALSE)),"")</f>
        <v/>
      </c>
      <c r="M3330" s="63" t="str">
        <f t="shared" si="158"/>
        <v/>
      </c>
      <c r="N3330" s="75"/>
      <c r="O3330" s="84" t="str">
        <f t="shared" si="159"/>
        <v/>
      </c>
      <c r="P3330" s="107"/>
      <c r="Q3330" s="87" t="s">
        <v>79</v>
      </c>
      <c r="R3330" s="87"/>
      <c r="S3330" s="87"/>
      <c r="T3330" s="87"/>
      <c r="U3330" s="87"/>
      <c r="V3330" s="86" t="s">
        <v>79</v>
      </c>
      <c r="W3330" s="75"/>
      <c r="X3330" s="102" t="s">
        <v>79</v>
      </c>
      <c r="Y3330" s="63" t="str">
        <f>IFERROR(IF(VLOOKUP(X3330,Listor!$T$6:$U$7,2,FALSE)&lt;O3330,TRUE),"")</f>
        <v/>
      </c>
      <c r="Z3330" s="87"/>
      <c r="AA3330" s="104"/>
    </row>
    <row r="3331" spans="2:27" x14ac:dyDescent="0.25">
      <c r="B3331" s="68" t="s">
        <v>68</v>
      </c>
      <c r="C3331" s="80" t="str">
        <f>IFERROR(VLOOKUP(B3331,Listor!$A$6:$B$62,2,FALSE),"")</f>
        <v/>
      </c>
      <c r="D3331" s="80" t="str">
        <f>IFERROR(VLOOKUP(B3331,Listor!$A$6:$C$62,3,FALSE),"")</f>
        <v/>
      </c>
      <c r="E3331" s="110" t="s">
        <v>79</v>
      </c>
      <c r="F3331" s="66"/>
      <c r="G3331" s="35" t="str">
        <f>IFERROR(VLOOKUP(B3331,Listor!$A$6:$G$62,7,FALSE),"")</f>
        <v/>
      </c>
      <c r="H3331" s="63" t="str">
        <f>IFERROR(VLOOKUP(B3331,Listor!$N$6:$O$47,2,FALSE),"")</f>
        <v/>
      </c>
      <c r="I3331" s="63" t="str">
        <f t="shared" si="157"/>
        <v/>
      </c>
      <c r="J3331" s="96" t="str">
        <f>IFERROR(VLOOKUP(B3331,Listor!$N$6:$P$47,3,FALSE)*I3331,"")</f>
        <v/>
      </c>
      <c r="K3331" s="81"/>
      <c r="L3331" s="88" t="str">
        <f>IFERROR((VLOOKUP(B3331,Listor!$N$6:$P$47,3,FALSE)*Biologiska!K3331)+(VLOOKUP(B3331,Listor!$N$6:$Q$47,4,FALSE)),"")</f>
        <v/>
      </c>
      <c r="M3331" s="63" t="str">
        <f t="shared" si="158"/>
        <v/>
      </c>
      <c r="N3331" s="75"/>
      <c r="O3331" s="84" t="str">
        <f t="shared" si="159"/>
        <v/>
      </c>
      <c r="P3331" s="107"/>
      <c r="Q3331" s="87" t="s">
        <v>79</v>
      </c>
      <c r="R3331" s="87"/>
      <c r="S3331" s="87"/>
      <c r="T3331" s="87"/>
      <c r="U3331" s="87"/>
      <c r="V3331" s="86" t="s">
        <v>79</v>
      </c>
      <c r="W3331" s="75"/>
      <c r="X3331" s="102" t="s">
        <v>79</v>
      </c>
      <c r="Y3331" s="63" t="str">
        <f>IFERROR(IF(VLOOKUP(X3331,Listor!$T$6:$U$7,2,FALSE)&lt;O3331,TRUE),"")</f>
        <v/>
      </c>
      <c r="Z3331" s="87"/>
      <c r="AA3331" s="104"/>
    </row>
    <row r="3332" spans="2:27" x14ac:dyDescent="0.25">
      <c r="B3332" s="68" t="s">
        <v>68</v>
      </c>
      <c r="C3332" s="80" t="str">
        <f>IFERROR(VLOOKUP(B3332,Listor!$A$6:$B$62,2,FALSE),"")</f>
        <v/>
      </c>
      <c r="D3332" s="80" t="str">
        <f>IFERROR(VLOOKUP(B3332,Listor!$A$6:$C$62,3,FALSE),"")</f>
        <v/>
      </c>
      <c r="E3332" s="110" t="s">
        <v>79</v>
      </c>
      <c r="F3332" s="66"/>
      <c r="G3332" s="35" t="str">
        <f>IFERROR(VLOOKUP(B3332,Listor!$A$6:$G$62,7,FALSE),"")</f>
        <v/>
      </c>
      <c r="H3332" s="63" t="str">
        <f>IFERROR(VLOOKUP(B3332,Listor!$N$6:$O$47,2,FALSE),"")</f>
        <v/>
      </c>
      <c r="I3332" s="63" t="str">
        <f t="shared" si="157"/>
        <v/>
      </c>
      <c r="J3332" s="96" t="str">
        <f>IFERROR(VLOOKUP(B3332,Listor!$N$6:$P$47,3,FALSE)*I3332,"")</f>
        <v/>
      </c>
      <c r="K3332" s="81"/>
      <c r="L3332" s="88" t="str">
        <f>IFERROR((VLOOKUP(B3332,Listor!$N$6:$P$47,3,FALSE)*Biologiska!K3332)+(VLOOKUP(B3332,Listor!$N$6:$Q$47,4,FALSE)),"")</f>
        <v/>
      </c>
      <c r="M3332" s="63" t="str">
        <f t="shared" si="158"/>
        <v/>
      </c>
      <c r="N3332" s="75"/>
      <c r="O3332" s="84" t="str">
        <f t="shared" si="159"/>
        <v/>
      </c>
      <c r="P3332" s="107"/>
      <c r="Q3332" s="87" t="s">
        <v>79</v>
      </c>
      <c r="R3332" s="87"/>
      <c r="S3332" s="87"/>
      <c r="T3332" s="87"/>
      <c r="U3332" s="87"/>
      <c r="V3332" s="86" t="s">
        <v>79</v>
      </c>
      <c r="W3332" s="75"/>
      <c r="X3332" s="102" t="s">
        <v>79</v>
      </c>
      <c r="Y3332" s="63" t="str">
        <f>IFERROR(IF(VLOOKUP(X3332,Listor!$T$6:$U$7,2,FALSE)&lt;O3332,TRUE),"")</f>
        <v/>
      </c>
      <c r="Z3332" s="87"/>
      <c r="AA3332" s="104"/>
    </row>
    <row r="3333" spans="2:27" x14ac:dyDescent="0.25">
      <c r="B3333" s="68" t="s">
        <v>68</v>
      </c>
      <c r="C3333" s="80" t="str">
        <f>IFERROR(VLOOKUP(B3333,Listor!$A$6:$B$62,2,FALSE),"")</f>
        <v/>
      </c>
      <c r="D3333" s="80" t="str">
        <f>IFERROR(VLOOKUP(B3333,Listor!$A$6:$C$62,3,FALSE),"")</f>
        <v/>
      </c>
      <c r="E3333" s="110" t="s">
        <v>79</v>
      </c>
      <c r="F3333" s="66"/>
      <c r="G3333" s="35" t="str">
        <f>IFERROR(VLOOKUP(B3333,Listor!$A$6:$G$62,7,FALSE),"")</f>
        <v/>
      </c>
      <c r="H3333" s="63" t="str">
        <f>IFERROR(VLOOKUP(B3333,Listor!$N$6:$O$47,2,FALSE),"")</f>
        <v/>
      </c>
      <c r="I3333" s="63" t="str">
        <f t="shared" si="157"/>
        <v/>
      </c>
      <c r="J3333" s="96" t="str">
        <f>IFERROR(VLOOKUP(B3333,Listor!$N$6:$P$47,3,FALSE)*I3333,"")</f>
        <v/>
      </c>
      <c r="K3333" s="81"/>
      <c r="L3333" s="88" t="str">
        <f>IFERROR((VLOOKUP(B3333,Listor!$N$6:$P$47,3,FALSE)*Biologiska!K3333)+(VLOOKUP(B3333,Listor!$N$6:$Q$47,4,FALSE)),"")</f>
        <v/>
      </c>
      <c r="M3333" s="63" t="str">
        <f t="shared" si="158"/>
        <v/>
      </c>
      <c r="N3333" s="75"/>
      <c r="O3333" s="84" t="str">
        <f t="shared" si="159"/>
        <v/>
      </c>
      <c r="P3333" s="107"/>
      <c r="Q3333" s="87" t="s">
        <v>79</v>
      </c>
      <c r="R3333" s="87"/>
      <c r="S3333" s="87"/>
      <c r="T3333" s="87"/>
      <c r="U3333" s="87"/>
      <c r="V3333" s="86" t="s">
        <v>79</v>
      </c>
      <c r="W3333" s="75"/>
      <c r="X3333" s="102" t="s">
        <v>79</v>
      </c>
      <c r="Y3333" s="63" t="str">
        <f>IFERROR(IF(VLOOKUP(X3333,Listor!$T$6:$U$7,2,FALSE)&lt;O3333,TRUE),"")</f>
        <v/>
      </c>
      <c r="Z3333" s="87"/>
      <c r="AA3333" s="104"/>
    </row>
    <row r="3334" spans="2:27" x14ac:dyDescent="0.25">
      <c r="B3334" s="68" t="s">
        <v>68</v>
      </c>
      <c r="C3334" s="80" t="str">
        <f>IFERROR(VLOOKUP(B3334,Listor!$A$6:$B$62,2,FALSE),"")</f>
        <v/>
      </c>
      <c r="D3334" s="80" t="str">
        <f>IFERROR(VLOOKUP(B3334,Listor!$A$6:$C$62,3,FALSE),"")</f>
        <v/>
      </c>
      <c r="E3334" s="110" t="s">
        <v>79</v>
      </c>
      <c r="F3334" s="66"/>
      <c r="G3334" s="35" t="str">
        <f>IFERROR(VLOOKUP(B3334,Listor!$A$6:$G$62,7,FALSE),"")</f>
        <v/>
      </c>
      <c r="H3334" s="63" t="str">
        <f>IFERROR(VLOOKUP(B3334,Listor!$N$6:$O$47,2,FALSE),"")</f>
        <v/>
      </c>
      <c r="I3334" s="63" t="str">
        <f t="shared" si="157"/>
        <v/>
      </c>
      <c r="J3334" s="96" t="str">
        <f>IFERROR(VLOOKUP(B3334,Listor!$N$6:$P$47,3,FALSE)*I3334,"")</f>
        <v/>
      </c>
      <c r="K3334" s="81"/>
      <c r="L3334" s="88" t="str">
        <f>IFERROR((VLOOKUP(B3334,Listor!$N$6:$P$47,3,FALSE)*Biologiska!K3334)+(VLOOKUP(B3334,Listor!$N$6:$Q$47,4,FALSE)),"")</f>
        <v/>
      </c>
      <c r="M3334" s="63" t="str">
        <f t="shared" si="158"/>
        <v/>
      </c>
      <c r="N3334" s="75"/>
      <c r="O3334" s="84" t="str">
        <f t="shared" si="159"/>
        <v/>
      </c>
      <c r="P3334" s="107"/>
      <c r="Q3334" s="87" t="s">
        <v>79</v>
      </c>
      <c r="R3334" s="87"/>
      <c r="S3334" s="87"/>
      <c r="T3334" s="87"/>
      <c r="U3334" s="87"/>
      <c r="V3334" s="86" t="s">
        <v>79</v>
      </c>
      <c r="W3334" s="75"/>
      <c r="X3334" s="102" t="s">
        <v>79</v>
      </c>
      <c r="Y3334" s="63" t="str">
        <f>IFERROR(IF(VLOOKUP(X3334,Listor!$T$6:$U$7,2,FALSE)&lt;O3334,TRUE),"")</f>
        <v/>
      </c>
      <c r="Z3334" s="87"/>
      <c r="AA3334" s="104"/>
    </row>
    <row r="3335" spans="2:27" x14ac:dyDescent="0.25">
      <c r="B3335" s="68" t="s">
        <v>68</v>
      </c>
      <c r="C3335" s="80" t="str">
        <f>IFERROR(VLOOKUP(B3335,Listor!$A$6:$B$62,2,FALSE),"")</f>
        <v/>
      </c>
      <c r="D3335" s="80" t="str">
        <f>IFERROR(VLOOKUP(B3335,Listor!$A$6:$C$62,3,FALSE),"")</f>
        <v/>
      </c>
      <c r="E3335" s="110" t="s">
        <v>79</v>
      </c>
      <c r="F3335" s="66"/>
      <c r="G3335" s="35" t="str">
        <f>IFERROR(VLOOKUP(B3335,Listor!$A$6:$G$62,7,FALSE),"")</f>
        <v/>
      </c>
      <c r="H3335" s="63" t="str">
        <f>IFERROR(VLOOKUP(B3335,Listor!$N$6:$O$47,2,FALSE),"")</f>
        <v/>
      </c>
      <c r="I3335" s="63" t="str">
        <f t="shared" si="157"/>
        <v/>
      </c>
      <c r="J3335" s="96" t="str">
        <f>IFERROR(VLOOKUP(B3335,Listor!$N$6:$P$47,3,FALSE)*I3335,"")</f>
        <v/>
      </c>
      <c r="K3335" s="81"/>
      <c r="L3335" s="88" t="str">
        <f>IFERROR((VLOOKUP(B3335,Listor!$N$6:$P$47,3,FALSE)*Biologiska!K3335)+(VLOOKUP(B3335,Listor!$N$6:$Q$47,4,FALSE)),"")</f>
        <v/>
      </c>
      <c r="M3335" s="63" t="str">
        <f t="shared" si="158"/>
        <v/>
      </c>
      <c r="N3335" s="75"/>
      <c r="O3335" s="84" t="str">
        <f t="shared" si="159"/>
        <v/>
      </c>
      <c r="P3335" s="107"/>
      <c r="Q3335" s="87" t="s">
        <v>79</v>
      </c>
      <c r="R3335" s="87"/>
      <c r="S3335" s="87"/>
      <c r="T3335" s="87"/>
      <c r="U3335" s="87"/>
      <c r="V3335" s="86" t="s">
        <v>79</v>
      </c>
      <c r="W3335" s="75"/>
      <c r="X3335" s="102" t="s">
        <v>79</v>
      </c>
      <c r="Y3335" s="63" t="str">
        <f>IFERROR(IF(VLOOKUP(X3335,Listor!$T$6:$U$7,2,FALSE)&lt;O3335,TRUE),"")</f>
        <v/>
      </c>
      <c r="Z3335" s="87"/>
      <c r="AA3335" s="104"/>
    </row>
    <row r="3336" spans="2:27" x14ac:dyDescent="0.25">
      <c r="B3336" s="68" t="s">
        <v>68</v>
      </c>
      <c r="C3336" s="80" t="str">
        <f>IFERROR(VLOOKUP(B3336,Listor!$A$6:$B$62,2,FALSE),"")</f>
        <v/>
      </c>
      <c r="D3336" s="80" t="str">
        <f>IFERROR(VLOOKUP(B3336,Listor!$A$6:$C$62,3,FALSE),"")</f>
        <v/>
      </c>
      <c r="E3336" s="110" t="s">
        <v>79</v>
      </c>
      <c r="F3336" s="66"/>
      <c r="G3336" s="35" t="str">
        <f>IFERROR(VLOOKUP(B3336,Listor!$A$6:$G$62,7,FALSE),"")</f>
        <v/>
      </c>
      <c r="H3336" s="63" t="str">
        <f>IFERROR(VLOOKUP(B3336,Listor!$N$6:$O$47,2,FALSE),"")</f>
        <v/>
      </c>
      <c r="I3336" s="63" t="str">
        <f t="shared" si="157"/>
        <v/>
      </c>
      <c r="J3336" s="96" t="str">
        <f>IFERROR(VLOOKUP(B3336,Listor!$N$6:$P$47,3,FALSE)*I3336,"")</f>
        <v/>
      </c>
      <c r="K3336" s="81"/>
      <c r="L3336" s="88" t="str">
        <f>IFERROR((VLOOKUP(B3336,Listor!$N$6:$P$47,3,FALSE)*Biologiska!K3336)+(VLOOKUP(B3336,Listor!$N$6:$Q$47,4,FALSE)),"")</f>
        <v/>
      </c>
      <c r="M3336" s="63" t="str">
        <f t="shared" si="158"/>
        <v/>
      </c>
      <c r="N3336" s="75"/>
      <c r="O3336" s="84" t="str">
        <f t="shared" si="159"/>
        <v/>
      </c>
      <c r="P3336" s="107"/>
      <c r="Q3336" s="87" t="s">
        <v>79</v>
      </c>
      <c r="R3336" s="87"/>
      <c r="S3336" s="87"/>
      <c r="T3336" s="87"/>
      <c r="U3336" s="87"/>
      <c r="V3336" s="86" t="s">
        <v>79</v>
      </c>
      <c r="W3336" s="75"/>
      <c r="X3336" s="102" t="s">
        <v>79</v>
      </c>
      <c r="Y3336" s="63" t="str">
        <f>IFERROR(IF(VLOOKUP(X3336,Listor!$T$6:$U$7,2,FALSE)&lt;O3336,TRUE),"")</f>
        <v/>
      </c>
      <c r="Z3336" s="87"/>
      <c r="AA3336" s="104"/>
    </row>
    <row r="3337" spans="2:27" x14ac:dyDescent="0.25">
      <c r="B3337" s="68" t="s">
        <v>68</v>
      </c>
      <c r="C3337" s="80" t="str">
        <f>IFERROR(VLOOKUP(B3337,Listor!$A$6:$B$62,2,FALSE),"")</f>
        <v/>
      </c>
      <c r="D3337" s="80" t="str">
        <f>IFERROR(VLOOKUP(B3337,Listor!$A$6:$C$62,3,FALSE),"")</f>
        <v/>
      </c>
      <c r="E3337" s="110" t="s">
        <v>79</v>
      </c>
      <c r="F3337" s="66"/>
      <c r="G3337" s="35" t="str">
        <f>IFERROR(VLOOKUP(B3337,Listor!$A$6:$G$62,7,FALSE),"")</f>
        <v/>
      </c>
      <c r="H3337" s="63" t="str">
        <f>IFERROR(VLOOKUP(B3337,Listor!$N$6:$O$47,2,FALSE),"")</f>
        <v/>
      </c>
      <c r="I3337" s="63" t="str">
        <f t="shared" si="157"/>
        <v/>
      </c>
      <c r="J3337" s="96" t="str">
        <f>IFERROR(VLOOKUP(B3337,Listor!$N$6:$P$47,3,FALSE)*I3337,"")</f>
        <v/>
      </c>
      <c r="K3337" s="81"/>
      <c r="L3337" s="88" t="str">
        <f>IFERROR((VLOOKUP(B3337,Listor!$N$6:$P$47,3,FALSE)*Biologiska!K3337)+(VLOOKUP(B3337,Listor!$N$6:$Q$47,4,FALSE)),"")</f>
        <v/>
      </c>
      <c r="M3337" s="63" t="str">
        <f t="shared" si="158"/>
        <v/>
      </c>
      <c r="N3337" s="75"/>
      <c r="O3337" s="84" t="str">
        <f t="shared" si="159"/>
        <v/>
      </c>
      <c r="P3337" s="107"/>
      <c r="Q3337" s="87" t="s">
        <v>79</v>
      </c>
      <c r="R3337" s="87"/>
      <c r="S3337" s="87"/>
      <c r="T3337" s="87"/>
      <c r="U3337" s="87"/>
      <c r="V3337" s="86" t="s">
        <v>79</v>
      </c>
      <c r="W3337" s="75"/>
      <c r="X3337" s="102" t="s">
        <v>79</v>
      </c>
      <c r="Y3337" s="63" t="str">
        <f>IFERROR(IF(VLOOKUP(X3337,Listor!$T$6:$U$7,2,FALSE)&lt;O3337,TRUE),"")</f>
        <v/>
      </c>
      <c r="Z3337" s="87"/>
      <c r="AA3337" s="104"/>
    </row>
    <row r="3338" spans="2:27" x14ac:dyDescent="0.25">
      <c r="B3338" s="68" t="s">
        <v>68</v>
      </c>
      <c r="C3338" s="80" t="str">
        <f>IFERROR(VLOOKUP(B3338,Listor!$A$6:$B$62,2,FALSE),"")</f>
        <v/>
      </c>
      <c r="D3338" s="80" t="str">
        <f>IFERROR(VLOOKUP(B3338,Listor!$A$6:$C$62,3,FALSE),"")</f>
        <v/>
      </c>
      <c r="E3338" s="110" t="s">
        <v>79</v>
      </c>
      <c r="F3338" s="66"/>
      <c r="G3338" s="35" t="str">
        <f>IFERROR(VLOOKUP(B3338,Listor!$A$6:$G$62,7,FALSE),"")</f>
        <v/>
      </c>
      <c r="H3338" s="63" t="str">
        <f>IFERROR(VLOOKUP(B3338,Listor!$N$6:$O$47,2,FALSE),"")</f>
        <v/>
      </c>
      <c r="I3338" s="63" t="str">
        <f t="shared" si="157"/>
        <v/>
      </c>
      <c r="J3338" s="96" t="str">
        <f>IFERROR(VLOOKUP(B3338,Listor!$N$6:$P$47,3,FALSE)*I3338,"")</f>
        <v/>
      </c>
      <c r="K3338" s="81"/>
      <c r="L3338" s="88" t="str">
        <f>IFERROR((VLOOKUP(B3338,Listor!$N$6:$P$47,3,FALSE)*Biologiska!K3338)+(VLOOKUP(B3338,Listor!$N$6:$Q$47,4,FALSE)),"")</f>
        <v/>
      </c>
      <c r="M3338" s="63" t="str">
        <f t="shared" si="158"/>
        <v/>
      </c>
      <c r="N3338" s="75"/>
      <c r="O3338" s="84" t="str">
        <f t="shared" si="159"/>
        <v/>
      </c>
      <c r="P3338" s="107"/>
      <c r="Q3338" s="87" t="s">
        <v>79</v>
      </c>
      <c r="R3338" s="87"/>
      <c r="S3338" s="87"/>
      <c r="T3338" s="87"/>
      <c r="U3338" s="87"/>
      <c r="V3338" s="86" t="s">
        <v>79</v>
      </c>
      <c r="W3338" s="75"/>
      <c r="X3338" s="102" t="s">
        <v>79</v>
      </c>
      <c r="Y3338" s="63" t="str">
        <f>IFERROR(IF(VLOOKUP(X3338,Listor!$T$6:$U$7,2,FALSE)&lt;O3338,TRUE),"")</f>
        <v/>
      </c>
      <c r="Z3338" s="87"/>
      <c r="AA3338" s="104"/>
    </row>
    <row r="3339" spans="2:27" x14ac:dyDescent="0.25">
      <c r="B3339" s="68" t="s">
        <v>68</v>
      </c>
      <c r="C3339" s="80" t="str">
        <f>IFERROR(VLOOKUP(B3339,Listor!$A$6:$B$62,2,FALSE),"")</f>
        <v/>
      </c>
      <c r="D3339" s="80" t="str">
        <f>IFERROR(VLOOKUP(B3339,Listor!$A$6:$C$62,3,FALSE),"")</f>
        <v/>
      </c>
      <c r="E3339" s="110" t="s">
        <v>79</v>
      </c>
      <c r="F3339" s="66"/>
      <c r="G3339" s="35" t="str">
        <f>IFERROR(VLOOKUP(B3339,Listor!$A$6:$G$62,7,FALSE),"")</f>
        <v/>
      </c>
      <c r="H3339" s="63" t="str">
        <f>IFERROR(VLOOKUP(B3339,Listor!$N$6:$O$47,2,FALSE),"")</f>
        <v/>
      </c>
      <c r="I3339" s="63" t="str">
        <f t="shared" si="157"/>
        <v/>
      </c>
      <c r="J3339" s="96" t="str">
        <f>IFERROR(VLOOKUP(B3339,Listor!$N$6:$P$47,3,FALSE)*I3339,"")</f>
        <v/>
      </c>
      <c r="K3339" s="81"/>
      <c r="L3339" s="88" t="str">
        <f>IFERROR((VLOOKUP(B3339,Listor!$N$6:$P$47,3,FALSE)*Biologiska!K3339)+(VLOOKUP(B3339,Listor!$N$6:$Q$47,4,FALSE)),"")</f>
        <v/>
      </c>
      <c r="M3339" s="63" t="str">
        <f t="shared" si="158"/>
        <v/>
      </c>
      <c r="N3339" s="75"/>
      <c r="O3339" s="84" t="str">
        <f t="shared" si="159"/>
        <v/>
      </c>
      <c r="P3339" s="107"/>
      <c r="Q3339" s="87" t="s">
        <v>79</v>
      </c>
      <c r="R3339" s="87"/>
      <c r="S3339" s="87"/>
      <c r="T3339" s="87"/>
      <c r="U3339" s="87"/>
      <c r="V3339" s="86" t="s">
        <v>79</v>
      </c>
      <c r="W3339" s="75"/>
      <c r="X3339" s="102" t="s">
        <v>79</v>
      </c>
      <c r="Y3339" s="63" t="str">
        <f>IFERROR(IF(VLOOKUP(X3339,Listor!$T$6:$U$7,2,FALSE)&lt;O3339,TRUE),"")</f>
        <v/>
      </c>
      <c r="Z3339" s="87"/>
      <c r="AA3339" s="104"/>
    </row>
    <row r="3340" spans="2:27" x14ac:dyDescent="0.25">
      <c r="B3340" s="68" t="s">
        <v>68</v>
      </c>
      <c r="C3340" s="80" t="str">
        <f>IFERROR(VLOOKUP(B3340,Listor!$A$6:$B$62,2,FALSE),"")</f>
        <v/>
      </c>
      <c r="D3340" s="80" t="str">
        <f>IFERROR(VLOOKUP(B3340,Listor!$A$6:$C$62,3,FALSE),"")</f>
        <v/>
      </c>
      <c r="E3340" s="110" t="s">
        <v>79</v>
      </c>
      <c r="F3340" s="66"/>
      <c r="G3340" s="35" t="str">
        <f>IFERROR(VLOOKUP(B3340,Listor!$A$6:$G$62,7,FALSE),"")</f>
        <v/>
      </c>
      <c r="H3340" s="63" t="str">
        <f>IFERROR(VLOOKUP(B3340,Listor!$N$6:$O$47,2,FALSE),"")</f>
        <v/>
      </c>
      <c r="I3340" s="63" t="str">
        <f t="shared" si="157"/>
        <v/>
      </c>
      <c r="J3340" s="96" t="str">
        <f>IFERROR(VLOOKUP(B3340,Listor!$N$6:$P$47,3,FALSE)*I3340,"")</f>
        <v/>
      </c>
      <c r="K3340" s="81"/>
      <c r="L3340" s="88" t="str">
        <f>IFERROR((VLOOKUP(B3340,Listor!$N$6:$P$47,3,FALSE)*Biologiska!K3340)+(VLOOKUP(B3340,Listor!$N$6:$Q$47,4,FALSE)),"")</f>
        <v/>
      </c>
      <c r="M3340" s="63" t="str">
        <f t="shared" si="158"/>
        <v/>
      </c>
      <c r="N3340" s="75"/>
      <c r="O3340" s="84" t="str">
        <f t="shared" si="159"/>
        <v/>
      </c>
      <c r="P3340" s="107"/>
      <c r="Q3340" s="87" t="s">
        <v>79</v>
      </c>
      <c r="R3340" s="87"/>
      <c r="S3340" s="87"/>
      <c r="T3340" s="87"/>
      <c r="U3340" s="87"/>
      <c r="V3340" s="86" t="s">
        <v>79</v>
      </c>
      <c r="W3340" s="75"/>
      <c r="X3340" s="102" t="s">
        <v>79</v>
      </c>
      <c r="Y3340" s="63" t="str">
        <f>IFERROR(IF(VLOOKUP(X3340,Listor!$T$6:$U$7,2,FALSE)&lt;O3340,TRUE),"")</f>
        <v/>
      </c>
      <c r="Z3340" s="87"/>
      <c r="AA3340" s="104"/>
    </row>
    <row r="3341" spans="2:27" x14ac:dyDescent="0.25">
      <c r="B3341" s="68" t="s">
        <v>68</v>
      </c>
      <c r="C3341" s="80" t="str">
        <f>IFERROR(VLOOKUP(B3341,Listor!$A$6:$B$62,2,FALSE),"")</f>
        <v/>
      </c>
      <c r="D3341" s="80" t="str">
        <f>IFERROR(VLOOKUP(B3341,Listor!$A$6:$C$62,3,FALSE),"")</f>
        <v/>
      </c>
      <c r="E3341" s="110" t="s">
        <v>79</v>
      </c>
      <c r="F3341" s="66"/>
      <c r="G3341" s="35" t="str">
        <f>IFERROR(VLOOKUP(B3341,Listor!$A$6:$G$62,7,FALSE),"")</f>
        <v/>
      </c>
      <c r="H3341" s="63" t="str">
        <f>IFERROR(VLOOKUP(B3341,Listor!$N$6:$O$47,2,FALSE),"")</f>
        <v/>
      </c>
      <c r="I3341" s="63" t="str">
        <f t="shared" si="157"/>
        <v/>
      </c>
      <c r="J3341" s="96" t="str">
        <f>IFERROR(VLOOKUP(B3341,Listor!$N$6:$P$47,3,FALSE)*I3341,"")</f>
        <v/>
      </c>
      <c r="K3341" s="81"/>
      <c r="L3341" s="88" t="str">
        <f>IFERROR((VLOOKUP(B3341,Listor!$N$6:$P$47,3,FALSE)*Biologiska!K3341)+(VLOOKUP(B3341,Listor!$N$6:$Q$47,4,FALSE)),"")</f>
        <v/>
      </c>
      <c r="M3341" s="63" t="str">
        <f t="shared" si="158"/>
        <v/>
      </c>
      <c r="N3341" s="75"/>
      <c r="O3341" s="84" t="str">
        <f t="shared" si="159"/>
        <v/>
      </c>
      <c r="P3341" s="107"/>
      <c r="Q3341" s="87" t="s">
        <v>79</v>
      </c>
      <c r="R3341" s="87"/>
      <c r="S3341" s="87"/>
      <c r="T3341" s="87"/>
      <c r="U3341" s="87"/>
      <c r="V3341" s="86" t="s">
        <v>79</v>
      </c>
      <c r="W3341" s="75"/>
      <c r="X3341" s="102" t="s">
        <v>79</v>
      </c>
      <c r="Y3341" s="63" t="str">
        <f>IFERROR(IF(VLOOKUP(X3341,Listor!$T$6:$U$7,2,FALSE)&lt;O3341,TRUE),"")</f>
        <v/>
      </c>
      <c r="Z3341" s="87"/>
      <c r="AA3341" s="104"/>
    </row>
    <row r="3342" spans="2:27" x14ac:dyDescent="0.25">
      <c r="B3342" s="68" t="s">
        <v>68</v>
      </c>
      <c r="C3342" s="80" t="str">
        <f>IFERROR(VLOOKUP(B3342,Listor!$A$6:$B$62,2,FALSE),"")</f>
        <v/>
      </c>
      <c r="D3342" s="80" t="str">
        <f>IFERROR(VLOOKUP(B3342,Listor!$A$6:$C$62,3,FALSE),"")</f>
        <v/>
      </c>
      <c r="E3342" s="110" t="s">
        <v>79</v>
      </c>
      <c r="F3342" s="66"/>
      <c r="G3342" s="35" t="str">
        <f>IFERROR(VLOOKUP(B3342,Listor!$A$6:$G$62,7,FALSE),"")</f>
        <v/>
      </c>
      <c r="H3342" s="63" t="str">
        <f>IFERROR(VLOOKUP(B3342,Listor!$N$6:$O$47,2,FALSE),"")</f>
        <v/>
      </c>
      <c r="I3342" s="63" t="str">
        <f t="shared" si="157"/>
        <v/>
      </c>
      <c r="J3342" s="96" t="str">
        <f>IFERROR(VLOOKUP(B3342,Listor!$N$6:$P$47,3,FALSE)*I3342,"")</f>
        <v/>
      </c>
      <c r="K3342" s="81"/>
      <c r="L3342" s="88" t="str">
        <f>IFERROR((VLOOKUP(B3342,Listor!$N$6:$P$47,3,FALSE)*Biologiska!K3342)+(VLOOKUP(B3342,Listor!$N$6:$Q$47,4,FALSE)),"")</f>
        <v/>
      </c>
      <c r="M3342" s="63" t="str">
        <f t="shared" si="158"/>
        <v/>
      </c>
      <c r="N3342" s="75"/>
      <c r="O3342" s="84" t="str">
        <f t="shared" si="159"/>
        <v/>
      </c>
      <c r="P3342" s="107"/>
      <c r="Q3342" s="87" t="s">
        <v>79</v>
      </c>
      <c r="R3342" s="87"/>
      <c r="S3342" s="87"/>
      <c r="T3342" s="87"/>
      <c r="U3342" s="87"/>
      <c r="V3342" s="86" t="s">
        <v>79</v>
      </c>
      <c r="W3342" s="75"/>
      <c r="X3342" s="102" t="s">
        <v>79</v>
      </c>
      <c r="Y3342" s="63" t="str">
        <f>IFERROR(IF(VLOOKUP(X3342,Listor!$T$6:$U$7,2,FALSE)&lt;O3342,TRUE),"")</f>
        <v/>
      </c>
      <c r="Z3342" s="87"/>
      <c r="AA3342" s="104"/>
    </row>
    <row r="3343" spans="2:27" x14ac:dyDescent="0.25">
      <c r="B3343" s="68" t="s">
        <v>68</v>
      </c>
      <c r="C3343" s="80" t="str">
        <f>IFERROR(VLOOKUP(B3343,Listor!$A$6:$B$62,2,FALSE),"")</f>
        <v/>
      </c>
      <c r="D3343" s="80" t="str">
        <f>IFERROR(VLOOKUP(B3343,Listor!$A$6:$C$62,3,FALSE),"")</f>
        <v/>
      </c>
      <c r="E3343" s="110" t="s">
        <v>79</v>
      </c>
      <c r="F3343" s="66"/>
      <c r="G3343" s="35" t="str">
        <f>IFERROR(VLOOKUP(B3343,Listor!$A$6:$G$62,7,FALSE),"")</f>
        <v/>
      </c>
      <c r="H3343" s="63" t="str">
        <f>IFERROR(VLOOKUP(B3343,Listor!$N$6:$O$47,2,FALSE),"")</f>
        <v/>
      </c>
      <c r="I3343" s="63" t="str">
        <f t="shared" si="157"/>
        <v/>
      </c>
      <c r="J3343" s="96" t="str">
        <f>IFERROR(VLOOKUP(B3343,Listor!$N$6:$P$47,3,FALSE)*I3343,"")</f>
        <v/>
      </c>
      <c r="K3343" s="81"/>
      <c r="L3343" s="88" t="str">
        <f>IFERROR((VLOOKUP(B3343,Listor!$N$6:$P$47,3,FALSE)*Biologiska!K3343)+(VLOOKUP(B3343,Listor!$N$6:$Q$47,4,FALSE)),"")</f>
        <v/>
      </c>
      <c r="M3343" s="63" t="str">
        <f t="shared" si="158"/>
        <v/>
      </c>
      <c r="N3343" s="75"/>
      <c r="O3343" s="84" t="str">
        <f t="shared" si="159"/>
        <v/>
      </c>
      <c r="P3343" s="107"/>
      <c r="Q3343" s="87" t="s">
        <v>79</v>
      </c>
      <c r="R3343" s="87"/>
      <c r="S3343" s="87"/>
      <c r="T3343" s="87"/>
      <c r="U3343" s="87"/>
      <c r="V3343" s="86" t="s">
        <v>79</v>
      </c>
      <c r="W3343" s="75"/>
      <c r="X3343" s="102" t="s">
        <v>79</v>
      </c>
      <c r="Y3343" s="63" t="str">
        <f>IFERROR(IF(VLOOKUP(X3343,Listor!$T$6:$U$7,2,FALSE)&lt;O3343,TRUE),"")</f>
        <v/>
      </c>
      <c r="Z3343" s="87"/>
      <c r="AA3343" s="104"/>
    </row>
    <row r="3344" spans="2:27" x14ac:dyDescent="0.25">
      <c r="B3344" s="68" t="s">
        <v>68</v>
      </c>
      <c r="C3344" s="80" t="str">
        <f>IFERROR(VLOOKUP(B3344,Listor!$A$6:$B$62,2,FALSE),"")</f>
        <v/>
      </c>
      <c r="D3344" s="80" t="str">
        <f>IFERROR(VLOOKUP(B3344,Listor!$A$6:$C$62,3,FALSE),"")</f>
        <v/>
      </c>
      <c r="E3344" s="110" t="s">
        <v>79</v>
      </c>
      <c r="F3344" s="66"/>
      <c r="G3344" s="35" t="str">
        <f>IFERROR(VLOOKUP(B3344,Listor!$A$6:$G$62,7,FALSE),"")</f>
        <v/>
      </c>
      <c r="H3344" s="63" t="str">
        <f>IFERROR(VLOOKUP(B3344,Listor!$N$6:$O$47,2,FALSE),"")</f>
        <v/>
      </c>
      <c r="I3344" s="63" t="str">
        <f t="shared" si="157"/>
        <v/>
      </c>
      <c r="J3344" s="96" t="str">
        <f>IFERROR(VLOOKUP(B3344,Listor!$N$6:$P$47,3,FALSE)*I3344,"")</f>
        <v/>
      </c>
      <c r="K3344" s="81"/>
      <c r="L3344" s="88" t="str">
        <f>IFERROR((VLOOKUP(B3344,Listor!$N$6:$P$47,3,FALSE)*Biologiska!K3344)+(VLOOKUP(B3344,Listor!$N$6:$Q$47,4,FALSE)),"")</f>
        <v/>
      </c>
      <c r="M3344" s="63" t="str">
        <f t="shared" si="158"/>
        <v/>
      </c>
      <c r="N3344" s="75"/>
      <c r="O3344" s="84" t="str">
        <f t="shared" si="159"/>
        <v/>
      </c>
      <c r="P3344" s="107"/>
      <c r="Q3344" s="87" t="s">
        <v>79</v>
      </c>
      <c r="R3344" s="87"/>
      <c r="S3344" s="87"/>
      <c r="T3344" s="87"/>
      <c r="U3344" s="87"/>
      <c r="V3344" s="86" t="s">
        <v>79</v>
      </c>
      <c r="W3344" s="75"/>
      <c r="X3344" s="102" t="s">
        <v>79</v>
      </c>
      <c r="Y3344" s="63" t="str">
        <f>IFERROR(IF(VLOOKUP(X3344,Listor!$T$6:$U$7,2,FALSE)&lt;O3344,TRUE),"")</f>
        <v/>
      </c>
      <c r="Z3344" s="87"/>
      <c r="AA3344" s="104"/>
    </row>
    <row r="3345" spans="2:27" x14ac:dyDescent="0.25">
      <c r="B3345" s="68" t="s">
        <v>68</v>
      </c>
      <c r="C3345" s="80" t="str">
        <f>IFERROR(VLOOKUP(B3345,Listor!$A$6:$B$62,2,FALSE),"")</f>
        <v/>
      </c>
      <c r="D3345" s="80" t="str">
        <f>IFERROR(VLOOKUP(B3345,Listor!$A$6:$C$62,3,FALSE),"")</f>
        <v/>
      </c>
      <c r="E3345" s="110" t="s">
        <v>79</v>
      </c>
      <c r="F3345" s="66"/>
      <c r="G3345" s="35" t="str">
        <f>IFERROR(VLOOKUP(B3345,Listor!$A$6:$G$62,7,FALSE),"")</f>
        <v/>
      </c>
      <c r="H3345" s="63" t="str">
        <f>IFERROR(VLOOKUP(B3345,Listor!$N$6:$O$47,2,FALSE),"")</f>
        <v/>
      </c>
      <c r="I3345" s="63" t="str">
        <f t="shared" si="157"/>
        <v/>
      </c>
      <c r="J3345" s="96" t="str">
        <f>IFERROR(VLOOKUP(B3345,Listor!$N$6:$P$47,3,FALSE)*I3345,"")</f>
        <v/>
      </c>
      <c r="K3345" s="81"/>
      <c r="L3345" s="88" t="str">
        <f>IFERROR((VLOOKUP(B3345,Listor!$N$6:$P$47,3,FALSE)*Biologiska!K3345)+(VLOOKUP(B3345,Listor!$N$6:$Q$47,4,FALSE)),"")</f>
        <v/>
      </c>
      <c r="M3345" s="63" t="str">
        <f t="shared" si="158"/>
        <v/>
      </c>
      <c r="N3345" s="75"/>
      <c r="O3345" s="84" t="str">
        <f t="shared" si="159"/>
        <v/>
      </c>
      <c r="P3345" s="107"/>
      <c r="Q3345" s="87" t="s">
        <v>79</v>
      </c>
      <c r="R3345" s="87"/>
      <c r="S3345" s="87"/>
      <c r="T3345" s="87"/>
      <c r="U3345" s="87"/>
      <c r="V3345" s="86" t="s">
        <v>79</v>
      </c>
      <c r="W3345" s="75"/>
      <c r="X3345" s="102" t="s">
        <v>79</v>
      </c>
      <c r="Y3345" s="63" t="str">
        <f>IFERROR(IF(VLOOKUP(X3345,Listor!$T$6:$U$7,2,FALSE)&lt;O3345,TRUE),"")</f>
        <v/>
      </c>
      <c r="Z3345" s="87"/>
      <c r="AA3345" s="104"/>
    </row>
    <row r="3346" spans="2:27" x14ac:dyDescent="0.25">
      <c r="B3346" s="68" t="s">
        <v>68</v>
      </c>
      <c r="C3346" s="80" t="str">
        <f>IFERROR(VLOOKUP(B3346,Listor!$A$6:$B$62,2,FALSE),"")</f>
        <v/>
      </c>
      <c r="D3346" s="80" t="str">
        <f>IFERROR(VLOOKUP(B3346,Listor!$A$6:$C$62,3,FALSE),"")</f>
        <v/>
      </c>
      <c r="E3346" s="110" t="s">
        <v>79</v>
      </c>
      <c r="F3346" s="66"/>
      <c r="G3346" s="35" t="str">
        <f>IFERROR(VLOOKUP(B3346,Listor!$A$6:$G$62,7,FALSE),"")</f>
        <v/>
      </c>
      <c r="H3346" s="63" t="str">
        <f>IFERROR(VLOOKUP(B3346,Listor!$N$6:$O$47,2,FALSE),"")</f>
        <v/>
      </c>
      <c r="I3346" s="63" t="str">
        <f t="shared" si="157"/>
        <v/>
      </c>
      <c r="J3346" s="96" t="str">
        <f>IFERROR(VLOOKUP(B3346,Listor!$N$6:$P$47,3,FALSE)*I3346,"")</f>
        <v/>
      </c>
      <c r="K3346" s="81"/>
      <c r="L3346" s="88" t="str">
        <f>IFERROR((VLOOKUP(B3346,Listor!$N$6:$P$47,3,FALSE)*Biologiska!K3346)+(VLOOKUP(B3346,Listor!$N$6:$Q$47,4,FALSE)),"")</f>
        <v/>
      </c>
      <c r="M3346" s="63" t="str">
        <f t="shared" si="158"/>
        <v/>
      </c>
      <c r="N3346" s="75"/>
      <c r="O3346" s="84" t="str">
        <f t="shared" si="159"/>
        <v/>
      </c>
      <c r="P3346" s="107"/>
      <c r="Q3346" s="87" t="s">
        <v>79</v>
      </c>
      <c r="R3346" s="87"/>
      <c r="S3346" s="87"/>
      <c r="T3346" s="87"/>
      <c r="U3346" s="87"/>
      <c r="V3346" s="86" t="s">
        <v>79</v>
      </c>
      <c r="W3346" s="75"/>
      <c r="X3346" s="102" t="s">
        <v>79</v>
      </c>
      <c r="Y3346" s="63" t="str">
        <f>IFERROR(IF(VLOOKUP(X3346,Listor!$T$6:$U$7,2,FALSE)&lt;O3346,TRUE),"")</f>
        <v/>
      </c>
      <c r="Z3346" s="87"/>
      <c r="AA3346" s="104"/>
    </row>
    <row r="3347" spans="2:27" x14ac:dyDescent="0.25">
      <c r="B3347" s="68" t="s">
        <v>68</v>
      </c>
      <c r="C3347" s="80" t="str">
        <f>IFERROR(VLOOKUP(B3347,Listor!$A$6:$B$62,2,FALSE),"")</f>
        <v/>
      </c>
      <c r="D3347" s="80" t="str">
        <f>IFERROR(VLOOKUP(B3347,Listor!$A$6:$C$62,3,FALSE),"")</f>
        <v/>
      </c>
      <c r="E3347" s="110" t="s">
        <v>79</v>
      </c>
      <c r="F3347" s="66"/>
      <c r="G3347" s="35" t="str">
        <f>IFERROR(VLOOKUP(B3347,Listor!$A$6:$G$62,7,FALSE),"")</f>
        <v/>
      </c>
      <c r="H3347" s="63" t="str">
        <f>IFERROR(VLOOKUP(B3347,Listor!$N$6:$O$47,2,FALSE),"")</f>
        <v/>
      </c>
      <c r="I3347" s="63" t="str">
        <f t="shared" si="157"/>
        <v/>
      </c>
      <c r="J3347" s="96" t="str">
        <f>IFERROR(VLOOKUP(B3347,Listor!$N$6:$P$47,3,FALSE)*I3347,"")</f>
        <v/>
      </c>
      <c r="K3347" s="81"/>
      <c r="L3347" s="88" t="str">
        <f>IFERROR((VLOOKUP(B3347,Listor!$N$6:$P$47,3,FALSE)*Biologiska!K3347)+(VLOOKUP(B3347,Listor!$N$6:$Q$47,4,FALSE)),"")</f>
        <v/>
      </c>
      <c r="M3347" s="63" t="str">
        <f t="shared" si="158"/>
        <v/>
      </c>
      <c r="N3347" s="75"/>
      <c r="O3347" s="84" t="str">
        <f t="shared" si="159"/>
        <v/>
      </c>
      <c r="P3347" s="107"/>
      <c r="Q3347" s="87" t="s">
        <v>79</v>
      </c>
      <c r="R3347" s="87"/>
      <c r="S3347" s="87"/>
      <c r="T3347" s="87"/>
      <c r="U3347" s="87"/>
      <c r="V3347" s="86" t="s">
        <v>79</v>
      </c>
      <c r="W3347" s="75"/>
      <c r="X3347" s="102" t="s">
        <v>79</v>
      </c>
      <c r="Y3347" s="63" t="str">
        <f>IFERROR(IF(VLOOKUP(X3347,Listor!$T$6:$U$7,2,FALSE)&lt;O3347,TRUE),"")</f>
        <v/>
      </c>
      <c r="Z3347" s="87"/>
      <c r="AA3347" s="104"/>
    </row>
    <row r="3348" spans="2:27" x14ac:dyDescent="0.25">
      <c r="B3348" s="68" t="s">
        <v>68</v>
      </c>
      <c r="C3348" s="80" t="str">
        <f>IFERROR(VLOOKUP(B3348,Listor!$A$6:$B$62,2,FALSE),"")</f>
        <v/>
      </c>
      <c r="D3348" s="80" t="str">
        <f>IFERROR(VLOOKUP(B3348,Listor!$A$6:$C$62,3,FALSE),"")</f>
        <v/>
      </c>
      <c r="E3348" s="110" t="s">
        <v>79</v>
      </c>
      <c r="F3348" s="66"/>
      <c r="G3348" s="35" t="str">
        <f>IFERROR(VLOOKUP(B3348,Listor!$A$6:$G$62,7,FALSE),"")</f>
        <v/>
      </c>
      <c r="H3348" s="63" t="str">
        <f>IFERROR(VLOOKUP(B3348,Listor!$N$6:$O$47,2,FALSE),"")</f>
        <v/>
      </c>
      <c r="I3348" s="63" t="str">
        <f t="shared" si="157"/>
        <v/>
      </c>
      <c r="J3348" s="96" t="str">
        <f>IFERROR(VLOOKUP(B3348,Listor!$N$6:$P$47,3,FALSE)*I3348,"")</f>
        <v/>
      </c>
      <c r="K3348" s="81"/>
      <c r="L3348" s="88" t="str">
        <f>IFERROR((VLOOKUP(B3348,Listor!$N$6:$P$47,3,FALSE)*Biologiska!K3348)+(VLOOKUP(B3348,Listor!$N$6:$Q$47,4,FALSE)),"")</f>
        <v/>
      </c>
      <c r="M3348" s="63" t="str">
        <f t="shared" si="158"/>
        <v/>
      </c>
      <c r="N3348" s="75"/>
      <c r="O3348" s="84" t="str">
        <f t="shared" si="159"/>
        <v/>
      </c>
      <c r="P3348" s="107"/>
      <c r="Q3348" s="87" t="s">
        <v>79</v>
      </c>
      <c r="R3348" s="87"/>
      <c r="S3348" s="87"/>
      <c r="T3348" s="87"/>
      <c r="U3348" s="87"/>
      <c r="V3348" s="86" t="s">
        <v>79</v>
      </c>
      <c r="W3348" s="75"/>
      <c r="X3348" s="102" t="s">
        <v>79</v>
      </c>
      <c r="Y3348" s="63" t="str">
        <f>IFERROR(IF(VLOOKUP(X3348,Listor!$T$6:$U$7,2,FALSE)&lt;O3348,TRUE),"")</f>
        <v/>
      </c>
      <c r="Z3348" s="87"/>
      <c r="AA3348" s="104"/>
    </row>
    <row r="3349" spans="2:27" x14ac:dyDescent="0.25">
      <c r="B3349" s="68" t="s">
        <v>68</v>
      </c>
      <c r="C3349" s="80" t="str">
        <f>IFERROR(VLOOKUP(B3349,Listor!$A$6:$B$62,2,FALSE),"")</f>
        <v/>
      </c>
      <c r="D3349" s="80" t="str">
        <f>IFERROR(VLOOKUP(B3349,Listor!$A$6:$C$62,3,FALSE),"")</f>
        <v/>
      </c>
      <c r="E3349" s="110" t="s">
        <v>79</v>
      </c>
      <c r="F3349" s="66"/>
      <c r="G3349" s="35" t="str">
        <f>IFERROR(VLOOKUP(B3349,Listor!$A$6:$G$62,7,FALSE),"")</f>
        <v/>
      </c>
      <c r="H3349" s="63" t="str">
        <f>IFERROR(VLOOKUP(B3349,Listor!$N$6:$O$47,2,FALSE),"")</f>
        <v/>
      </c>
      <c r="I3349" s="63" t="str">
        <f t="shared" si="157"/>
        <v/>
      </c>
      <c r="J3349" s="96" t="str">
        <f>IFERROR(VLOOKUP(B3349,Listor!$N$6:$P$47,3,FALSE)*I3349,"")</f>
        <v/>
      </c>
      <c r="K3349" s="81"/>
      <c r="L3349" s="88" t="str">
        <f>IFERROR((VLOOKUP(B3349,Listor!$N$6:$P$47,3,FALSE)*Biologiska!K3349)+(VLOOKUP(B3349,Listor!$N$6:$Q$47,4,FALSE)),"")</f>
        <v/>
      </c>
      <c r="M3349" s="63" t="str">
        <f t="shared" si="158"/>
        <v/>
      </c>
      <c r="N3349" s="75"/>
      <c r="O3349" s="84" t="str">
        <f t="shared" si="159"/>
        <v/>
      </c>
      <c r="P3349" s="107"/>
      <c r="Q3349" s="87" t="s">
        <v>79</v>
      </c>
      <c r="R3349" s="87"/>
      <c r="S3349" s="87"/>
      <c r="T3349" s="87"/>
      <c r="U3349" s="87"/>
      <c r="V3349" s="86" t="s">
        <v>79</v>
      </c>
      <c r="W3349" s="75"/>
      <c r="X3349" s="102" t="s">
        <v>79</v>
      </c>
      <c r="Y3349" s="63" t="str">
        <f>IFERROR(IF(VLOOKUP(X3349,Listor!$T$6:$U$7,2,FALSE)&lt;O3349,TRUE),"")</f>
        <v/>
      </c>
      <c r="Z3349" s="87"/>
      <c r="AA3349" s="104"/>
    </row>
    <row r="3350" spans="2:27" x14ac:dyDescent="0.25">
      <c r="B3350" s="68" t="s">
        <v>68</v>
      </c>
      <c r="C3350" s="80" t="str">
        <f>IFERROR(VLOOKUP(B3350,Listor!$A$6:$B$62,2,FALSE),"")</f>
        <v/>
      </c>
      <c r="D3350" s="80" t="str">
        <f>IFERROR(VLOOKUP(B3350,Listor!$A$6:$C$62,3,FALSE),"")</f>
        <v/>
      </c>
      <c r="E3350" s="110" t="s">
        <v>79</v>
      </c>
      <c r="F3350" s="66"/>
      <c r="G3350" s="35" t="str">
        <f>IFERROR(VLOOKUP(B3350,Listor!$A$6:$G$62,7,FALSE),"")</f>
        <v/>
      </c>
      <c r="H3350" s="63" t="str">
        <f>IFERROR(VLOOKUP(B3350,Listor!$N$6:$O$47,2,FALSE),"")</f>
        <v/>
      </c>
      <c r="I3350" s="63" t="str">
        <f t="shared" si="157"/>
        <v/>
      </c>
      <c r="J3350" s="96" t="str">
        <f>IFERROR(VLOOKUP(B3350,Listor!$N$6:$P$47,3,FALSE)*I3350,"")</f>
        <v/>
      </c>
      <c r="K3350" s="81"/>
      <c r="L3350" s="88" t="str">
        <f>IFERROR((VLOOKUP(B3350,Listor!$N$6:$P$47,3,FALSE)*Biologiska!K3350)+(VLOOKUP(B3350,Listor!$N$6:$Q$47,4,FALSE)),"")</f>
        <v/>
      </c>
      <c r="M3350" s="63" t="str">
        <f t="shared" si="158"/>
        <v/>
      </c>
      <c r="N3350" s="75"/>
      <c r="O3350" s="84" t="str">
        <f t="shared" si="159"/>
        <v/>
      </c>
      <c r="P3350" s="107"/>
      <c r="Q3350" s="87" t="s">
        <v>79</v>
      </c>
      <c r="R3350" s="87"/>
      <c r="S3350" s="87"/>
      <c r="T3350" s="87"/>
      <c r="U3350" s="87"/>
      <c r="V3350" s="86" t="s">
        <v>79</v>
      </c>
      <c r="W3350" s="75"/>
      <c r="X3350" s="102" t="s">
        <v>79</v>
      </c>
      <c r="Y3350" s="63" t="str">
        <f>IFERROR(IF(VLOOKUP(X3350,Listor!$T$6:$U$7,2,FALSE)&lt;O3350,TRUE),"")</f>
        <v/>
      </c>
      <c r="Z3350" s="87"/>
      <c r="AA3350" s="104"/>
    </row>
    <row r="3351" spans="2:27" x14ac:dyDescent="0.25">
      <c r="B3351" s="68" t="s">
        <v>68</v>
      </c>
      <c r="C3351" s="80" t="str">
        <f>IFERROR(VLOOKUP(B3351,Listor!$A$6:$B$62,2,FALSE),"")</f>
        <v/>
      </c>
      <c r="D3351" s="80" t="str">
        <f>IFERROR(VLOOKUP(B3351,Listor!$A$6:$C$62,3,FALSE),"")</f>
        <v/>
      </c>
      <c r="E3351" s="110" t="s">
        <v>79</v>
      </c>
      <c r="F3351" s="66"/>
      <c r="G3351" s="35" t="str">
        <f>IFERROR(VLOOKUP(B3351,Listor!$A$6:$G$62,7,FALSE),"")</f>
        <v/>
      </c>
      <c r="H3351" s="63" t="str">
        <f>IFERROR(VLOOKUP(B3351,Listor!$N$6:$O$47,2,FALSE),"")</f>
        <v/>
      </c>
      <c r="I3351" s="63" t="str">
        <f t="shared" si="157"/>
        <v/>
      </c>
      <c r="J3351" s="96" t="str">
        <f>IFERROR(VLOOKUP(B3351,Listor!$N$6:$P$47,3,FALSE)*I3351,"")</f>
        <v/>
      </c>
      <c r="K3351" s="81"/>
      <c r="L3351" s="88" t="str">
        <f>IFERROR((VLOOKUP(B3351,Listor!$N$6:$P$47,3,FALSE)*Biologiska!K3351)+(VLOOKUP(B3351,Listor!$N$6:$Q$47,4,FALSE)),"")</f>
        <v/>
      </c>
      <c r="M3351" s="63" t="str">
        <f t="shared" si="158"/>
        <v/>
      </c>
      <c r="N3351" s="75"/>
      <c r="O3351" s="84" t="str">
        <f t="shared" si="159"/>
        <v/>
      </c>
      <c r="P3351" s="107"/>
      <c r="Q3351" s="87" t="s">
        <v>79</v>
      </c>
      <c r="R3351" s="87"/>
      <c r="S3351" s="87"/>
      <c r="T3351" s="87"/>
      <c r="U3351" s="87"/>
      <c r="V3351" s="86" t="s">
        <v>79</v>
      </c>
      <c r="W3351" s="75"/>
      <c r="X3351" s="102" t="s">
        <v>79</v>
      </c>
      <c r="Y3351" s="63" t="str">
        <f>IFERROR(IF(VLOOKUP(X3351,Listor!$T$6:$U$7,2,FALSE)&lt;O3351,TRUE),"")</f>
        <v/>
      </c>
      <c r="Z3351" s="87"/>
      <c r="AA3351" s="104"/>
    </row>
    <row r="3352" spans="2:27" x14ac:dyDescent="0.25">
      <c r="B3352" s="68" t="s">
        <v>68</v>
      </c>
      <c r="C3352" s="80" t="str">
        <f>IFERROR(VLOOKUP(B3352,Listor!$A$6:$B$62,2,FALSE),"")</f>
        <v/>
      </c>
      <c r="D3352" s="80" t="str">
        <f>IFERROR(VLOOKUP(B3352,Listor!$A$6:$C$62,3,FALSE),"")</f>
        <v/>
      </c>
      <c r="E3352" s="110" t="s">
        <v>79</v>
      </c>
      <c r="F3352" s="66"/>
      <c r="G3352" s="35" t="str">
        <f>IFERROR(VLOOKUP(B3352,Listor!$A$6:$G$62,7,FALSE),"")</f>
        <v/>
      </c>
      <c r="H3352" s="63" t="str">
        <f>IFERROR(VLOOKUP(B3352,Listor!$N$6:$O$47,2,FALSE),"")</f>
        <v/>
      </c>
      <c r="I3352" s="63" t="str">
        <f t="shared" si="157"/>
        <v/>
      </c>
      <c r="J3352" s="96" t="str">
        <f>IFERROR(VLOOKUP(B3352,Listor!$N$6:$P$47,3,FALSE)*I3352,"")</f>
        <v/>
      </c>
      <c r="K3352" s="81"/>
      <c r="L3352" s="88" t="str">
        <f>IFERROR((VLOOKUP(B3352,Listor!$N$6:$P$47,3,FALSE)*Biologiska!K3352)+(VLOOKUP(B3352,Listor!$N$6:$Q$47,4,FALSE)),"")</f>
        <v/>
      </c>
      <c r="M3352" s="63" t="str">
        <f t="shared" si="158"/>
        <v/>
      </c>
      <c r="N3352" s="75"/>
      <c r="O3352" s="84" t="str">
        <f t="shared" si="159"/>
        <v/>
      </c>
      <c r="P3352" s="107"/>
      <c r="Q3352" s="87" t="s">
        <v>79</v>
      </c>
      <c r="R3352" s="87"/>
      <c r="S3352" s="87"/>
      <c r="T3352" s="87"/>
      <c r="U3352" s="87"/>
      <c r="V3352" s="86" t="s">
        <v>79</v>
      </c>
      <c r="W3352" s="75"/>
      <c r="X3352" s="102" t="s">
        <v>79</v>
      </c>
      <c r="Y3352" s="63" t="str">
        <f>IFERROR(IF(VLOOKUP(X3352,Listor!$T$6:$U$7,2,FALSE)&lt;O3352,TRUE),"")</f>
        <v/>
      </c>
      <c r="Z3352" s="87"/>
      <c r="AA3352" s="104"/>
    </row>
    <row r="3353" spans="2:27" x14ac:dyDescent="0.25">
      <c r="B3353" s="68" t="s">
        <v>68</v>
      </c>
      <c r="C3353" s="80" t="str">
        <f>IFERROR(VLOOKUP(B3353,Listor!$A$6:$B$62,2,FALSE),"")</f>
        <v/>
      </c>
      <c r="D3353" s="80" t="str">
        <f>IFERROR(VLOOKUP(B3353,Listor!$A$6:$C$62,3,FALSE),"")</f>
        <v/>
      </c>
      <c r="E3353" s="110" t="s">
        <v>79</v>
      </c>
      <c r="F3353" s="66"/>
      <c r="G3353" s="35" t="str">
        <f>IFERROR(VLOOKUP(B3353,Listor!$A$6:$G$62,7,FALSE),"")</f>
        <v/>
      </c>
      <c r="H3353" s="63" t="str">
        <f>IFERROR(VLOOKUP(B3353,Listor!$N$6:$O$47,2,FALSE),"")</f>
        <v/>
      </c>
      <c r="I3353" s="63" t="str">
        <f t="shared" si="157"/>
        <v/>
      </c>
      <c r="J3353" s="96" t="str">
        <f>IFERROR(VLOOKUP(B3353,Listor!$N$6:$P$47,3,FALSE)*I3353,"")</f>
        <v/>
      </c>
      <c r="K3353" s="81"/>
      <c r="L3353" s="88" t="str">
        <f>IFERROR((VLOOKUP(B3353,Listor!$N$6:$P$47,3,FALSE)*Biologiska!K3353)+(VLOOKUP(B3353,Listor!$N$6:$Q$47,4,FALSE)),"")</f>
        <v/>
      </c>
      <c r="M3353" s="63" t="str">
        <f t="shared" si="158"/>
        <v/>
      </c>
      <c r="N3353" s="75"/>
      <c r="O3353" s="84" t="str">
        <f t="shared" si="159"/>
        <v/>
      </c>
      <c r="P3353" s="107"/>
      <c r="Q3353" s="87" t="s">
        <v>79</v>
      </c>
      <c r="R3353" s="87"/>
      <c r="S3353" s="87"/>
      <c r="T3353" s="87"/>
      <c r="U3353" s="87"/>
      <c r="V3353" s="86" t="s">
        <v>79</v>
      </c>
      <c r="W3353" s="75"/>
      <c r="X3353" s="102" t="s">
        <v>79</v>
      </c>
      <c r="Y3353" s="63" t="str">
        <f>IFERROR(IF(VLOOKUP(X3353,Listor!$T$6:$U$7,2,FALSE)&lt;O3353,TRUE),"")</f>
        <v/>
      </c>
      <c r="Z3353" s="87"/>
      <c r="AA3353" s="104"/>
    </row>
    <row r="3354" spans="2:27" x14ac:dyDescent="0.25">
      <c r="B3354" s="68" t="s">
        <v>68</v>
      </c>
      <c r="C3354" s="80" t="str">
        <f>IFERROR(VLOOKUP(B3354,Listor!$A$6:$B$62,2,FALSE),"")</f>
        <v/>
      </c>
      <c r="D3354" s="80" t="str">
        <f>IFERROR(VLOOKUP(B3354,Listor!$A$6:$C$62,3,FALSE),"")</f>
        <v/>
      </c>
      <c r="E3354" s="110" t="s">
        <v>79</v>
      </c>
      <c r="F3354" s="66"/>
      <c r="G3354" s="35" t="str">
        <f>IFERROR(VLOOKUP(B3354,Listor!$A$6:$G$62,7,FALSE),"")</f>
        <v/>
      </c>
      <c r="H3354" s="63" t="str">
        <f>IFERROR(VLOOKUP(B3354,Listor!$N$6:$O$47,2,FALSE),"")</f>
        <v/>
      </c>
      <c r="I3354" s="63" t="str">
        <f t="shared" si="157"/>
        <v/>
      </c>
      <c r="J3354" s="96" t="str">
        <f>IFERROR(VLOOKUP(B3354,Listor!$N$6:$P$47,3,FALSE)*I3354,"")</f>
        <v/>
      </c>
      <c r="K3354" s="81"/>
      <c r="L3354" s="88" t="str">
        <f>IFERROR((VLOOKUP(B3354,Listor!$N$6:$P$47,3,FALSE)*Biologiska!K3354)+(VLOOKUP(B3354,Listor!$N$6:$Q$47,4,FALSE)),"")</f>
        <v/>
      </c>
      <c r="M3354" s="63" t="str">
        <f t="shared" si="158"/>
        <v/>
      </c>
      <c r="N3354" s="75"/>
      <c r="O3354" s="84" t="str">
        <f t="shared" si="159"/>
        <v/>
      </c>
      <c r="P3354" s="107"/>
      <c r="Q3354" s="87" t="s">
        <v>79</v>
      </c>
      <c r="R3354" s="87"/>
      <c r="S3354" s="87"/>
      <c r="T3354" s="87"/>
      <c r="U3354" s="87"/>
      <c r="V3354" s="86" t="s">
        <v>79</v>
      </c>
      <c r="W3354" s="75"/>
      <c r="X3354" s="102" t="s">
        <v>79</v>
      </c>
      <c r="Y3354" s="63" t="str">
        <f>IFERROR(IF(VLOOKUP(X3354,Listor!$T$6:$U$7,2,FALSE)&lt;O3354,TRUE),"")</f>
        <v/>
      </c>
      <c r="Z3354" s="87"/>
      <c r="AA3354" s="104"/>
    </row>
    <row r="3355" spans="2:27" x14ac:dyDescent="0.25">
      <c r="B3355" s="68" t="s">
        <v>68</v>
      </c>
      <c r="C3355" s="80" t="str">
        <f>IFERROR(VLOOKUP(B3355,Listor!$A$6:$B$62,2,FALSE),"")</f>
        <v/>
      </c>
      <c r="D3355" s="80" t="str">
        <f>IFERROR(VLOOKUP(B3355,Listor!$A$6:$C$62,3,FALSE),"")</f>
        <v/>
      </c>
      <c r="E3355" s="110" t="s">
        <v>79</v>
      </c>
      <c r="F3355" s="66"/>
      <c r="G3355" s="35" t="str">
        <f>IFERROR(VLOOKUP(B3355,Listor!$A$6:$G$62,7,FALSE),"")</f>
        <v/>
      </c>
      <c r="H3355" s="63" t="str">
        <f>IFERROR(VLOOKUP(B3355,Listor!$N$6:$O$47,2,FALSE),"")</f>
        <v/>
      </c>
      <c r="I3355" s="63" t="str">
        <f t="shared" si="157"/>
        <v/>
      </c>
      <c r="J3355" s="96" t="str">
        <f>IFERROR(VLOOKUP(B3355,Listor!$N$6:$P$47,3,FALSE)*I3355,"")</f>
        <v/>
      </c>
      <c r="K3355" s="81"/>
      <c r="L3355" s="88" t="str">
        <f>IFERROR((VLOOKUP(B3355,Listor!$N$6:$P$47,3,FALSE)*Biologiska!K3355)+(VLOOKUP(B3355,Listor!$N$6:$Q$47,4,FALSE)),"")</f>
        <v/>
      </c>
      <c r="M3355" s="63" t="str">
        <f t="shared" si="158"/>
        <v/>
      </c>
      <c r="N3355" s="75"/>
      <c r="O3355" s="84" t="str">
        <f t="shared" si="159"/>
        <v/>
      </c>
      <c r="P3355" s="107"/>
      <c r="Q3355" s="87" t="s">
        <v>79</v>
      </c>
      <c r="R3355" s="87"/>
      <c r="S3355" s="87"/>
      <c r="T3355" s="87"/>
      <c r="U3355" s="87"/>
      <c r="V3355" s="86" t="s">
        <v>79</v>
      </c>
      <c r="W3355" s="75"/>
      <c r="X3355" s="102" t="s">
        <v>79</v>
      </c>
      <c r="Y3355" s="63" t="str">
        <f>IFERROR(IF(VLOOKUP(X3355,Listor!$T$6:$U$7,2,FALSE)&lt;O3355,TRUE),"")</f>
        <v/>
      </c>
      <c r="Z3355" s="87"/>
      <c r="AA3355" s="104"/>
    </row>
    <row r="3356" spans="2:27" x14ac:dyDescent="0.25">
      <c r="B3356" s="68" t="s">
        <v>68</v>
      </c>
      <c r="C3356" s="80" t="str">
        <f>IFERROR(VLOOKUP(B3356,Listor!$A$6:$B$62,2,FALSE),"")</f>
        <v/>
      </c>
      <c r="D3356" s="80" t="str">
        <f>IFERROR(VLOOKUP(B3356,Listor!$A$6:$C$62,3,FALSE),"")</f>
        <v/>
      </c>
      <c r="E3356" s="110" t="s">
        <v>79</v>
      </c>
      <c r="F3356" s="66"/>
      <c r="G3356" s="35" t="str">
        <f>IFERROR(VLOOKUP(B3356,Listor!$A$6:$G$62,7,FALSE),"")</f>
        <v/>
      </c>
      <c r="H3356" s="63" t="str">
        <f>IFERROR(VLOOKUP(B3356,Listor!$N$6:$O$47,2,FALSE),"")</f>
        <v/>
      </c>
      <c r="I3356" s="63" t="str">
        <f t="shared" si="157"/>
        <v/>
      </c>
      <c r="J3356" s="96" t="str">
        <f>IFERROR(VLOOKUP(B3356,Listor!$N$6:$P$47,3,FALSE)*I3356,"")</f>
        <v/>
      </c>
      <c r="K3356" s="81"/>
      <c r="L3356" s="88" t="str">
        <f>IFERROR((VLOOKUP(B3356,Listor!$N$6:$P$47,3,FALSE)*Biologiska!K3356)+(VLOOKUP(B3356,Listor!$N$6:$Q$47,4,FALSE)),"")</f>
        <v/>
      </c>
      <c r="M3356" s="63" t="str">
        <f t="shared" si="158"/>
        <v/>
      </c>
      <c r="N3356" s="75"/>
      <c r="O3356" s="84" t="str">
        <f t="shared" si="159"/>
        <v/>
      </c>
      <c r="P3356" s="107"/>
      <c r="Q3356" s="87" t="s">
        <v>79</v>
      </c>
      <c r="R3356" s="87"/>
      <c r="S3356" s="87"/>
      <c r="T3356" s="87"/>
      <c r="U3356" s="87"/>
      <c r="V3356" s="86" t="s">
        <v>79</v>
      </c>
      <c r="W3356" s="75"/>
      <c r="X3356" s="102" t="s">
        <v>79</v>
      </c>
      <c r="Y3356" s="63" t="str">
        <f>IFERROR(IF(VLOOKUP(X3356,Listor!$T$6:$U$7,2,FALSE)&lt;O3356,TRUE),"")</f>
        <v/>
      </c>
      <c r="Z3356" s="87"/>
      <c r="AA3356" s="104"/>
    </row>
    <row r="3357" spans="2:27" x14ac:dyDescent="0.25">
      <c r="B3357" s="68" t="s">
        <v>68</v>
      </c>
      <c r="C3357" s="80" t="str">
        <f>IFERROR(VLOOKUP(B3357,Listor!$A$6:$B$62,2,FALSE),"")</f>
        <v/>
      </c>
      <c r="D3357" s="80" t="str">
        <f>IFERROR(VLOOKUP(B3357,Listor!$A$6:$C$62,3,FALSE),"")</f>
        <v/>
      </c>
      <c r="E3357" s="110" t="s">
        <v>79</v>
      </c>
      <c r="F3357" s="66"/>
      <c r="G3357" s="35" t="str">
        <f>IFERROR(VLOOKUP(B3357,Listor!$A$6:$G$62,7,FALSE),"")</f>
        <v/>
      </c>
      <c r="H3357" s="63" t="str">
        <f>IFERROR(VLOOKUP(B3357,Listor!$N$6:$O$47,2,FALSE),"")</f>
        <v/>
      </c>
      <c r="I3357" s="63" t="str">
        <f t="shared" si="157"/>
        <v/>
      </c>
      <c r="J3357" s="96" t="str">
        <f>IFERROR(VLOOKUP(B3357,Listor!$N$6:$P$47,3,FALSE)*I3357,"")</f>
        <v/>
      </c>
      <c r="K3357" s="81"/>
      <c r="L3357" s="88" t="str">
        <f>IFERROR((VLOOKUP(B3357,Listor!$N$6:$P$47,3,FALSE)*Biologiska!K3357)+(VLOOKUP(B3357,Listor!$N$6:$Q$47,4,FALSE)),"")</f>
        <v/>
      </c>
      <c r="M3357" s="63" t="str">
        <f t="shared" si="158"/>
        <v/>
      </c>
      <c r="N3357" s="75"/>
      <c r="O3357" s="84" t="str">
        <f t="shared" si="159"/>
        <v/>
      </c>
      <c r="P3357" s="107"/>
      <c r="Q3357" s="87" t="s">
        <v>79</v>
      </c>
      <c r="R3357" s="87"/>
      <c r="S3357" s="87"/>
      <c r="T3357" s="87"/>
      <c r="U3357" s="87"/>
      <c r="V3357" s="86" t="s">
        <v>79</v>
      </c>
      <c r="W3357" s="75"/>
      <c r="X3357" s="102" t="s">
        <v>79</v>
      </c>
      <c r="Y3357" s="63" t="str">
        <f>IFERROR(IF(VLOOKUP(X3357,Listor!$T$6:$U$7,2,FALSE)&lt;O3357,TRUE),"")</f>
        <v/>
      </c>
      <c r="Z3357" s="87"/>
      <c r="AA3357" s="104"/>
    </row>
    <row r="3358" spans="2:27" x14ac:dyDescent="0.25">
      <c r="B3358" s="68" t="s">
        <v>68</v>
      </c>
      <c r="C3358" s="80" t="str">
        <f>IFERROR(VLOOKUP(B3358,Listor!$A$6:$B$62,2,FALSE),"")</f>
        <v/>
      </c>
      <c r="D3358" s="80" t="str">
        <f>IFERROR(VLOOKUP(B3358,Listor!$A$6:$C$62,3,FALSE),"")</f>
        <v/>
      </c>
      <c r="E3358" s="110" t="s">
        <v>79</v>
      </c>
      <c r="F3358" s="66"/>
      <c r="G3358" s="35" t="str">
        <f>IFERROR(VLOOKUP(B3358,Listor!$A$6:$G$62,7,FALSE),"")</f>
        <v/>
      </c>
      <c r="H3358" s="63" t="str">
        <f>IFERROR(VLOOKUP(B3358,Listor!$N$6:$O$47,2,FALSE),"")</f>
        <v/>
      </c>
      <c r="I3358" s="63" t="str">
        <f t="shared" si="157"/>
        <v/>
      </c>
      <c r="J3358" s="96" t="str">
        <f>IFERROR(VLOOKUP(B3358,Listor!$N$6:$P$47,3,FALSE)*I3358,"")</f>
        <v/>
      </c>
      <c r="K3358" s="81"/>
      <c r="L3358" s="88" t="str">
        <f>IFERROR((VLOOKUP(B3358,Listor!$N$6:$P$47,3,FALSE)*Biologiska!K3358)+(VLOOKUP(B3358,Listor!$N$6:$Q$47,4,FALSE)),"")</f>
        <v/>
      </c>
      <c r="M3358" s="63" t="str">
        <f t="shared" si="158"/>
        <v/>
      </c>
      <c r="N3358" s="75"/>
      <c r="O3358" s="84" t="str">
        <f t="shared" si="159"/>
        <v/>
      </c>
      <c r="P3358" s="107"/>
      <c r="Q3358" s="87" t="s">
        <v>79</v>
      </c>
      <c r="R3358" s="87"/>
      <c r="S3358" s="87"/>
      <c r="T3358" s="87"/>
      <c r="U3358" s="87"/>
      <c r="V3358" s="86" t="s">
        <v>79</v>
      </c>
      <c r="W3358" s="75"/>
      <c r="X3358" s="102" t="s">
        <v>79</v>
      </c>
      <c r="Y3358" s="63" t="str">
        <f>IFERROR(IF(VLOOKUP(X3358,Listor!$T$6:$U$7,2,FALSE)&lt;O3358,TRUE),"")</f>
        <v/>
      </c>
      <c r="Z3358" s="87"/>
      <c r="AA3358" s="104"/>
    </row>
    <row r="3359" spans="2:27" x14ac:dyDescent="0.25">
      <c r="B3359" s="68" t="s">
        <v>68</v>
      </c>
      <c r="C3359" s="80" t="str">
        <f>IFERROR(VLOOKUP(B3359,Listor!$A$6:$B$62,2,FALSE),"")</f>
        <v/>
      </c>
      <c r="D3359" s="80" t="str">
        <f>IFERROR(VLOOKUP(B3359,Listor!$A$6:$C$62,3,FALSE),"")</f>
        <v/>
      </c>
      <c r="E3359" s="110" t="s">
        <v>79</v>
      </c>
      <c r="F3359" s="66"/>
      <c r="G3359" s="35" t="str">
        <f>IFERROR(VLOOKUP(B3359,Listor!$A$6:$G$62,7,FALSE),"")</f>
        <v/>
      </c>
      <c r="H3359" s="63" t="str">
        <f>IFERROR(VLOOKUP(B3359,Listor!$N$6:$O$47,2,FALSE),"")</f>
        <v/>
      </c>
      <c r="I3359" s="63" t="str">
        <f t="shared" si="157"/>
        <v/>
      </c>
      <c r="J3359" s="96" t="str">
        <f>IFERROR(VLOOKUP(B3359,Listor!$N$6:$P$47,3,FALSE)*I3359,"")</f>
        <v/>
      </c>
      <c r="K3359" s="81"/>
      <c r="L3359" s="88" t="str">
        <f>IFERROR((VLOOKUP(B3359,Listor!$N$6:$P$47,3,FALSE)*Biologiska!K3359)+(VLOOKUP(B3359,Listor!$N$6:$Q$47,4,FALSE)),"")</f>
        <v/>
      </c>
      <c r="M3359" s="63" t="str">
        <f t="shared" si="158"/>
        <v/>
      </c>
      <c r="N3359" s="75"/>
      <c r="O3359" s="84" t="str">
        <f t="shared" si="159"/>
        <v/>
      </c>
      <c r="P3359" s="107"/>
      <c r="Q3359" s="87" t="s">
        <v>79</v>
      </c>
      <c r="R3359" s="87"/>
      <c r="S3359" s="87"/>
      <c r="T3359" s="87"/>
      <c r="U3359" s="87"/>
      <c r="V3359" s="86" t="s">
        <v>79</v>
      </c>
      <c r="W3359" s="75"/>
      <c r="X3359" s="102" t="s">
        <v>79</v>
      </c>
      <c r="Y3359" s="63" t="str">
        <f>IFERROR(IF(VLOOKUP(X3359,Listor!$T$6:$U$7,2,FALSE)&lt;O3359,TRUE),"")</f>
        <v/>
      </c>
      <c r="Z3359" s="87"/>
      <c r="AA3359" s="104"/>
    </row>
    <row r="3360" spans="2:27" x14ac:dyDescent="0.25">
      <c r="B3360" s="68" t="s">
        <v>68</v>
      </c>
      <c r="C3360" s="80" t="str">
        <f>IFERROR(VLOOKUP(B3360,Listor!$A$6:$B$62,2,FALSE),"")</f>
        <v/>
      </c>
      <c r="D3360" s="80" t="str">
        <f>IFERROR(VLOOKUP(B3360,Listor!$A$6:$C$62,3,FALSE),"")</f>
        <v/>
      </c>
      <c r="E3360" s="110" t="s">
        <v>79</v>
      </c>
      <c r="F3360" s="66"/>
      <c r="G3360" s="35" t="str">
        <f>IFERROR(VLOOKUP(B3360,Listor!$A$6:$G$62,7,FALSE),"")</f>
        <v/>
      </c>
      <c r="H3360" s="63" t="str">
        <f>IFERROR(VLOOKUP(B3360,Listor!$N$6:$O$47,2,FALSE),"")</f>
        <v/>
      </c>
      <c r="I3360" s="63" t="str">
        <f t="shared" si="157"/>
        <v/>
      </c>
      <c r="J3360" s="96" t="str">
        <f>IFERROR(VLOOKUP(B3360,Listor!$N$6:$P$47,3,FALSE)*I3360,"")</f>
        <v/>
      </c>
      <c r="K3360" s="81"/>
      <c r="L3360" s="88" t="str">
        <f>IFERROR((VLOOKUP(B3360,Listor!$N$6:$P$47,3,FALSE)*Biologiska!K3360)+(VLOOKUP(B3360,Listor!$N$6:$Q$47,4,FALSE)),"")</f>
        <v/>
      </c>
      <c r="M3360" s="63" t="str">
        <f t="shared" si="158"/>
        <v/>
      </c>
      <c r="N3360" s="75"/>
      <c r="O3360" s="84" t="str">
        <f t="shared" si="159"/>
        <v/>
      </c>
      <c r="P3360" s="107"/>
      <c r="Q3360" s="87" t="s">
        <v>79</v>
      </c>
      <c r="R3360" s="87"/>
      <c r="S3360" s="87"/>
      <c r="T3360" s="87"/>
      <c r="U3360" s="87"/>
      <c r="V3360" s="86" t="s">
        <v>79</v>
      </c>
      <c r="W3360" s="75"/>
      <c r="X3360" s="102" t="s">
        <v>79</v>
      </c>
      <c r="Y3360" s="63" t="str">
        <f>IFERROR(IF(VLOOKUP(X3360,Listor!$T$6:$U$7,2,FALSE)&lt;O3360,TRUE),"")</f>
        <v/>
      </c>
      <c r="Z3360" s="87"/>
      <c r="AA3360" s="104"/>
    </row>
    <row r="3361" spans="2:27" x14ac:dyDescent="0.25">
      <c r="B3361" s="68" t="s">
        <v>68</v>
      </c>
      <c r="C3361" s="80" t="str">
        <f>IFERROR(VLOOKUP(B3361,Listor!$A$6:$B$62,2,FALSE),"")</f>
        <v/>
      </c>
      <c r="D3361" s="80" t="str">
        <f>IFERROR(VLOOKUP(B3361,Listor!$A$6:$C$62,3,FALSE),"")</f>
        <v/>
      </c>
      <c r="E3361" s="110" t="s">
        <v>79</v>
      </c>
      <c r="F3361" s="66"/>
      <c r="G3361" s="35" t="str">
        <f>IFERROR(VLOOKUP(B3361,Listor!$A$6:$G$62,7,FALSE),"")</f>
        <v/>
      </c>
      <c r="H3361" s="63" t="str">
        <f>IFERROR(VLOOKUP(B3361,Listor!$N$6:$O$47,2,FALSE),"")</f>
        <v/>
      </c>
      <c r="I3361" s="63" t="str">
        <f t="shared" si="157"/>
        <v/>
      </c>
      <c r="J3361" s="96" t="str">
        <f>IFERROR(VLOOKUP(B3361,Listor!$N$6:$P$47,3,FALSE)*I3361,"")</f>
        <v/>
      </c>
      <c r="K3361" s="81"/>
      <c r="L3361" s="88" t="str">
        <f>IFERROR((VLOOKUP(B3361,Listor!$N$6:$P$47,3,FALSE)*Biologiska!K3361)+(VLOOKUP(B3361,Listor!$N$6:$Q$47,4,FALSE)),"")</f>
        <v/>
      </c>
      <c r="M3361" s="63" t="str">
        <f t="shared" si="158"/>
        <v/>
      </c>
      <c r="N3361" s="75"/>
      <c r="O3361" s="84" t="str">
        <f t="shared" si="159"/>
        <v/>
      </c>
      <c r="P3361" s="107"/>
      <c r="Q3361" s="87" t="s">
        <v>79</v>
      </c>
      <c r="R3361" s="87"/>
      <c r="S3361" s="87"/>
      <c r="T3361" s="87"/>
      <c r="U3361" s="87"/>
      <c r="V3361" s="86" t="s">
        <v>79</v>
      </c>
      <c r="W3361" s="75"/>
      <c r="X3361" s="102" t="s">
        <v>79</v>
      </c>
      <c r="Y3361" s="63" t="str">
        <f>IFERROR(IF(VLOOKUP(X3361,Listor!$T$6:$U$7,2,FALSE)&lt;O3361,TRUE),"")</f>
        <v/>
      </c>
      <c r="Z3361" s="87"/>
      <c r="AA3361" s="104"/>
    </row>
    <row r="3362" spans="2:27" x14ac:dyDescent="0.25">
      <c r="B3362" s="68" t="s">
        <v>68</v>
      </c>
      <c r="C3362" s="80" t="str">
        <f>IFERROR(VLOOKUP(B3362,Listor!$A$6:$B$62,2,FALSE),"")</f>
        <v/>
      </c>
      <c r="D3362" s="80" t="str">
        <f>IFERROR(VLOOKUP(B3362,Listor!$A$6:$C$62,3,FALSE),"")</f>
        <v/>
      </c>
      <c r="E3362" s="110" t="s">
        <v>79</v>
      </c>
      <c r="F3362" s="66"/>
      <c r="G3362" s="35" t="str">
        <f>IFERROR(VLOOKUP(B3362,Listor!$A$6:$G$62,7,FALSE),"")</f>
        <v/>
      </c>
      <c r="H3362" s="63" t="str">
        <f>IFERROR(VLOOKUP(B3362,Listor!$N$6:$O$47,2,FALSE),"")</f>
        <v/>
      </c>
      <c r="I3362" s="63" t="str">
        <f t="shared" si="157"/>
        <v/>
      </c>
      <c r="J3362" s="96" t="str">
        <f>IFERROR(VLOOKUP(B3362,Listor!$N$6:$P$47,3,FALSE)*I3362,"")</f>
        <v/>
      </c>
      <c r="K3362" s="81"/>
      <c r="L3362" s="88" t="str">
        <f>IFERROR((VLOOKUP(B3362,Listor!$N$6:$P$47,3,FALSE)*Biologiska!K3362)+(VLOOKUP(B3362,Listor!$N$6:$Q$47,4,FALSE)),"")</f>
        <v/>
      </c>
      <c r="M3362" s="63" t="str">
        <f t="shared" si="158"/>
        <v/>
      </c>
      <c r="N3362" s="75"/>
      <c r="O3362" s="84" t="str">
        <f t="shared" si="159"/>
        <v/>
      </c>
      <c r="P3362" s="107"/>
      <c r="Q3362" s="87" t="s">
        <v>79</v>
      </c>
      <c r="R3362" s="87"/>
      <c r="S3362" s="87"/>
      <c r="T3362" s="87"/>
      <c r="U3362" s="87"/>
      <c r="V3362" s="86" t="s">
        <v>79</v>
      </c>
      <c r="W3362" s="75"/>
      <c r="X3362" s="102" t="s">
        <v>79</v>
      </c>
      <c r="Y3362" s="63" t="str">
        <f>IFERROR(IF(VLOOKUP(X3362,Listor!$T$6:$U$7,2,FALSE)&lt;O3362,TRUE),"")</f>
        <v/>
      </c>
      <c r="Z3362" s="87"/>
      <c r="AA3362" s="104"/>
    </row>
    <row r="3363" spans="2:27" x14ac:dyDescent="0.25">
      <c r="B3363" s="68" t="s">
        <v>68</v>
      </c>
      <c r="C3363" s="80" t="str">
        <f>IFERROR(VLOOKUP(B3363,Listor!$A$6:$B$62,2,FALSE),"")</f>
        <v/>
      </c>
      <c r="D3363" s="80" t="str">
        <f>IFERROR(VLOOKUP(B3363,Listor!$A$6:$C$62,3,FALSE),"")</f>
        <v/>
      </c>
      <c r="E3363" s="110" t="s">
        <v>79</v>
      </c>
      <c r="F3363" s="66"/>
      <c r="G3363" s="35" t="str">
        <f>IFERROR(VLOOKUP(B3363,Listor!$A$6:$G$62,7,FALSE),"")</f>
        <v/>
      </c>
      <c r="H3363" s="63" t="str">
        <f>IFERROR(VLOOKUP(B3363,Listor!$N$6:$O$47,2,FALSE),"")</f>
        <v/>
      </c>
      <c r="I3363" s="63" t="str">
        <f t="shared" si="157"/>
        <v/>
      </c>
      <c r="J3363" s="96" t="str">
        <f>IFERROR(VLOOKUP(B3363,Listor!$N$6:$P$47,3,FALSE)*I3363,"")</f>
        <v/>
      </c>
      <c r="K3363" s="81"/>
      <c r="L3363" s="88" t="str">
        <f>IFERROR((VLOOKUP(B3363,Listor!$N$6:$P$47,3,FALSE)*Biologiska!K3363)+(VLOOKUP(B3363,Listor!$N$6:$Q$47,4,FALSE)),"")</f>
        <v/>
      </c>
      <c r="M3363" s="63" t="str">
        <f t="shared" si="158"/>
        <v/>
      </c>
      <c r="N3363" s="75"/>
      <c r="O3363" s="84" t="str">
        <f t="shared" si="159"/>
        <v/>
      </c>
      <c r="P3363" s="107"/>
      <c r="Q3363" s="87" t="s">
        <v>79</v>
      </c>
      <c r="R3363" s="87"/>
      <c r="S3363" s="87"/>
      <c r="T3363" s="87"/>
      <c r="U3363" s="87"/>
      <c r="V3363" s="86" t="s">
        <v>79</v>
      </c>
      <c r="W3363" s="75"/>
      <c r="X3363" s="102" t="s">
        <v>79</v>
      </c>
      <c r="Y3363" s="63" t="str">
        <f>IFERROR(IF(VLOOKUP(X3363,Listor!$T$6:$U$7,2,FALSE)&lt;O3363,TRUE),"")</f>
        <v/>
      </c>
      <c r="Z3363" s="87"/>
      <c r="AA3363" s="104"/>
    </row>
    <row r="3364" spans="2:27" x14ac:dyDescent="0.25">
      <c r="B3364" s="68" t="s">
        <v>68</v>
      </c>
      <c r="C3364" s="80" t="str">
        <f>IFERROR(VLOOKUP(B3364,Listor!$A$6:$B$62,2,FALSE),"")</f>
        <v/>
      </c>
      <c r="D3364" s="80" t="str">
        <f>IFERROR(VLOOKUP(B3364,Listor!$A$6:$C$62,3,FALSE),"")</f>
        <v/>
      </c>
      <c r="E3364" s="110" t="s">
        <v>79</v>
      </c>
      <c r="F3364" s="66"/>
      <c r="G3364" s="35" t="str">
        <f>IFERROR(VLOOKUP(B3364,Listor!$A$6:$G$62,7,FALSE),"")</f>
        <v/>
      </c>
      <c r="H3364" s="63" t="str">
        <f>IFERROR(VLOOKUP(B3364,Listor!$N$6:$O$47,2,FALSE),"")</f>
        <v/>
      </c>
      <c r="I3364" s="63" t="str">
        <f t="shared" si="157"/>
        <v/>
      </c>
      <c r="J3364" s="96" t="str">
        <f>IFERROR(VLOOKUP(B3364,Listor!$N$6:$P$47,3,FALSE)*I3364,"")</f>
        <v/>
      </c>
      <c r="K3364" s="81"/>
      <c r="L3364" s="88" t="str">
        <f>IFERROR((VLOOKUP(B3364,Listor!$N$6:$P$47,3,FALSE)*Biologiska!K3364)+(VLOOKUP(B3364,Listor!$N$6:$Q$47,4,FALSE)),"")</f>
        <v/>
      </c>
      <c r="M3364" s="63" t="str">
        <f t="shared" si="158"/>
        <v/>
      </c>
      <c r="N3364" s="75"/>
      <c r="O3364" s="84" t="str">
        <f t="shared" si="159"/>
        <v/>
      </c>
      <c r="P3364" s="107"/>
      <c r="Q3364" s="87" t="s">
        <v>79</v>
      </c>
      <c r="R3364" s="87"/>
      <c r="S3364" s="87"/>
      <c r="T3364" s="87"/>
      <c r="U3364" s="87"/>
      <c r="V3364" s="86" t="s">
        <v>79</v>
      </c>
      <c r="W3364" s="75"/>
      <c r="X3364" s="102" t="s">
        <v>79</v>
      </c>
      <c r="Y3364" s="63" t="str">
        <f>IFERROR(IF(VLOOKUP(X3364,Listor!$T$6:$U$7,2,FALSE)&lt;O3364,TRUE),"")</f>
        <v/>
      </c>
      <c r="Z3364" s="87"/>
      <c r="AA3364" s="104"/>
    </row>
    <row r="3365" spans="2:27" x14ac:dyDescent="0.25">
      <c r="B3365" s="68" t="s">
        <v>68</v>
      </c>
      <c r="C3365" s="80" t="str">
        <f>IFERROR(VLOOKUP(B3365,Listor!$A$6:$B$62,2,FALSE),"")</f>
        <v/>
      </c>
      <c r="D3365" s="80" t="str">
        <f>IFERROR(VLOOKUP(B3365,Listor!$A$6:$C$62,3,FALSE),"")</f>
        <v/>
      </c>
      <c r="E3365" s="110" t="s">
        <v>79</v>
      </c>
      <c r="F3365" s="66"/>
      <c r="G3365" s="35" t="str">
        <f>IFERROR(VLOOKUP(B3365,Listor!$A$6:$G$62,7,FALSE),"")</f>
        <v/>
      </c>
      <c r="H3365" s="63" t="str">
        <f>IFERROR(VLOOKUP(B3365,Listor!$N$6:$O$47,2,FALSE),"")</f>
        <v/>
      </c>
      <c r="I3365" s="63" t="str">
        <f t="shared" si="157"/>
        <v/>
      </c>
      <c r="J3365" s="96" t="str">
        <f>IFERROR(VLOOKUP(B3365,Listor!$N$6:$P$47,3,FALSE)*I3365,"")</f>
        <v/>
      </c>
      <c r="K3365" s="81"/>
      <c r="L3365" s="88" t="str">
        <f>IFERROR((VLOOKUP(B3365,Listor!$N$6:$P$47,3,FALSE)*Biologiska!K3365)+(VLOOKUP(B3365,Listor!$N$6:$Q$47,4,FALSE)),"")</f>
        <v/>
      </c>
      <c r="M3365" s="63" t="str">
        <f t="shared" si="158"/>
        <v/>
      </c>
      <c r="N3365" s="75"/>
      <c r="O3365" s="84" t="str">
        <f t="shared" si="159"/>
        <v/>
      </c>
      <c r="P3365" s="107"/>
      <c r="Q3365" s="87" t="s">
        <v>79</v>
      </c>
      <c r="R3365" s="87"/>
      <c r="S3365" s="87"/>
      <c r="T3365" s="87"/>
      <c r="U3365" s="87"/>
      <c r="V3365" s="86" t="s">
        <v>79</v>
      </c>
      <c r="W3365" s="75"/>
      <c r="X3365" s="102" t="s">
        <v>79</v>
      </c>
      <c r="Y3365" s="63" t="str">
        <f>IFERROR(IF(VLOOKUP(X3365,Listor!$T$6:$U$7,2,FALSE)&lt;O3365,TRUE),"")</f>
        <v/>
      </c>
      <c r="Z3365" s="87"/>
      <c r="AA3365" s="104"/>
    </row>
    <row r="3366" spans="2:27" x14ac:dyDescent="0.25">
      <c r="B3366" s="68" t="s">
        <v>68</v>
      </c>
      <c r="C3366" s="80" t="str">
        <f>IFERROR(VLOOKUP(B3366,Listor!$A$6:$B$62,2,FALSE),"")</f>
        <v/>
      </c>
      <c r="D3366" s="80" t="str">
        <f>IFERROR(VLOOKUP(B3366,Listor!$A$6:$C$62,3,FALSE),"")</f>
        <v/>
      </c>
      <c r="E3366" s="110" t="s">
        <v>79</v>
      </c>
      <c r="F3366" s="66"/>
      <c r="G3366" s="35" t="str">
        <f>IFERROR(VLOOKUP(B3366,Listor!$A$6:$G$62,7,FALSE),"")</f>
        <v/>
      </c>
      <c r="H3366" s="63" t="str">
        <f>IFERROR(VLOOKUP(B3366,Listor!$N$6:$O$47,2,FALSE),"")</f>
        <v/>
      </c>
      <c r="I3366" s="63" t="str">
        <f t="shared" si="157"/>
        <v/>
      </c>
      <c r="J3366" s="96" t="str">
        <f>IFERROR(VLOOKUP(B3366,Listor!$N$6:$P$47,3,FALSE)*I3366,"")</f>
        <v/>
      </c>
      <c r="K3366" s="81"/>
      <c r="L3366" s="88" t="str">
        <f>IFERROR((VLOOKUP(B3366,Listor!$N$6:$P$47,3,FALSE)*Biologiska!K3366)+(VLOOKUP(B3366,Listor!$N$6:$Q$47,4,FALSE)),"")</f>
        <v/>
      </c>
      <c r="M3366" s="63" t="str">
        <f t="shared" si="158"/>
        <v/>
      </c>
      <c r="N3366" s="75"/>
      <c r="O3366" s="84" t="str">
        <f t="shared" si="159"/>
        <v/>
      </c>
      <c r="P3366" s="107"/>
      <c r="Q3366" s="87" t="s">
        <v>79</v>
      </c>
      <c r="R3366" s="87"/>
      <c r="S3366" s="87"/>
      <c r="T3366" s="87"/>
      <c r="U3366" s="87"/>
      <c r="V3366" s="86" t="s">
        <v>79</v>
      </c>
      <c r="W3366" s="75"/>
      <c r="X3366" s="102" t="s">
        <v>79</v>
      </c>
      <c r="Y3366" s="63" t="str">
        <f>IFERROR(IF(VLOOKUP(X3366,Listor!$T$6:$U$7,2,FALSE)&lt;O3366,TRUE),"")</f>
        <v/>
      </c>
      <c r="Z3366" s="87"/>
      <c r="AA3366" s="104"/>
    </row>
    <row r="3367" spans="2:27" x14ac:dyDescent="0.25">
      <c r="B3367" s="68" t="s">
        <v>68</v>
      </c>
      <c r="C3367" s="80" t="str">
        <f>IFERROR(VLOOKUP(B3367,Listor!$A$6:$B$62,2,FALSE),"")</f>
        <v/>
      </c>
      <c r="D3367" s="80" t="str">
        <f>IFERROR(VLOOKUP(B3367,Listor!$A$6:$C$62,3,FALSE),"")</f>
        <v/>
      </c>
      <c r="E3367" s="110" t="s">
        <v>79</v>
      </c>
      <c r="F3367" s="66"/>
      <c r="G3367" s="35" t="str">
        <f>IFERROR(VLOOKUP(B3367,Listor!$A$6:$G$62,7,FALSE),"")</f>
        <v/>
      </c>
      <c r="H3367" s="63" t="str">
        <f>IFERROR(VLOOKUP(B3367,Listor!$N$6:$O$47,2,FALSE),"")</f>
        <v/>
      </c>
      <c r="I3367" s="63" t="str">
        <f t="shared" si="157"/>
        <v/>
      </c>
      <c r="J3367" s="96" t="str">
        <f>IFERROR(VLOOKUP(B3367,Listor!$N$6:$P$47,3,FALSE)*I3367,"")</f>
        <v/>
      </c>
      <c r="K3367" s="81"/>
      <c r="L3367" s="88" t="str">
        <f>IFERROR((VLOOKUP(B3367,Listor!$N$6:$P$47,3,FALSE)*Biologiska!K3367)+(VLOOKUP(B3367,Listor!$N$6:$Q$47,4,FALSE)),"")</f>
        <v/>
      </c>
      <c r="M3367" s="63" t="str">
        <f t="shared" si="158"/>
        <v/>
      </c>
      <c r="N3367" s="75"/>
      <c r="O3367" s="84" t="str">
        <f t="shared" si="159"/>
        <v/>
      </c>
      <c r="P3367" s="107"/>
      <c r="Q3367" s="87" t="s">
        <v>79</v>
      </c>
      <c r="R3367" s="87"/>
      <c r="S3367" s="87"/>
      <c r="T3367" s="87"/>
      <c r="U3367" s="87"/>
      <c r="V3367" s="86" t="s">
        <v>79</v>
      </c>
      <c r="W3367" s="75"/>
      <c r="X3367" s="102" t="s">
        <v>79</v>
      </c>
      <c r="Y3367" s="63" t="str">
        <f>IFERROR(IF(VLOOKUP(X3367,Listor!$T$6:$U$7,2,FALSE)&lt;O3367,TRUE),"")</f>
        <v/>
      </c>
      <c r="Z3367" s="87"/>
      <c r="AA3367" s="104"/>
    </row>
    <row r="3368" spans="2:27" x14ac:dyDescent="0.25">
      <c r="B3368" s="68" t="s">
        <v>68</v>
      </c>
      <c r="C3368" s="80" t="str">
        <f>IFERROR(VLOOKUP(B3368,Listor!$A$6:$B$62,2,FALSE),"")</f>
        <v/>
      </c>
      <c r="D3368" s="80" t="str">
        <f>IFERROR(VLOOKUP(B3368,Listor!$A$6:$C$62,3,FALSE),"")</f>
        <v/>
      </c>
      <c r="E3368" s="110" t="s">
        <v>79</v>
      </c>
      <c r="F3368" s="66"/>
      <c r="G3368" s="35" t="str">
        <f>IFERROR(VLOOKUP(B3368,Listor!$A$6:$G$62,7,FALSE),"")</f>
        <v/>
      </c>
      <c r="H3368" s="63" t="str">
        <f>IFERROR(VLOOKUP(B3368,Listor!$N$6:$O$47,2,FALSE),"")</f>
        <v/>
      </c>
      <c r="I3368" s="63" t="str">
        <f t="shared" si="157"/>
        <v/>
      </c>
      <c r="J3368" s="96" t="str">
        <f>IFERROR(VLOOKUP(B3368,Listor!$N$6:$P$47,3,FALSE)*I3368,"")</f>
        <v/>
      </c>
      <c r="K3368" s="81"/>
      <c r="L3368" s="88" t="str">
        <f>IFERROR((VLOOKUP(B3368,Listor!$N$6:$P$47,3,FALSE)*Biologiska!K3368)+(VLOOKUP(B3368,Listor!$N$6:$Q$47,4,FALSE)),"")</f>
        <v/>
      </c>
      <c r="M3368" s="63" t="str">
        <f t="shared" si="158"/>
        <v/>
      </c>
      <c r="N3368" s="75"/>
      <c r="O3368" s="84" t="str">
        <f t="shared" si="159"/>
        <v/>
      </c>
      <c r="P3368" s="107"/>
      <c r="Q3368" s="87" t="s">
        <v>79</v>
      </c>
      <c r="R3368" s="87"/>
      <c r="S3368" s="87"/>
      <c r="T3368" s="87"/>
      <c r="U3368" s="87"/>
      <c r="V3368" s="86" t="s">
        <v>79</v>
      </c>
      <c r="W3368" s="75"/>
      <c r="X3368" s="102" t="s">
        <v>79</v>
      </c>
      <c r="Y3368" s="63" t="str">
        <f>IFERROR(IF(VLOOKUP(X3368,Listor!$T$6:$U$7,2,FALSE)&lt;O3368,TRUE),"")</f>
        <v/>
      </c>
      <c r="Z3368" s="87"/>
      <c r="AA3368" s="104"/>
    </row>
    <row r="3369" spans="2:27" x14ac:dyDescent="0.25">
      <c r="B3369" s="68" t="s">
        <v>68</v>
      </c>
      <c r="C3369" s="80" t="str">
        <f>IFERROR(VLOOKUP(B3369,Listor!$A$6:$B$62,2,FALSE),"")</f>
        <v/>
      </c>
      <c r="D3369" s="80" t="str">
        <f>IFERROR(VLOOKUP(B3369,Listor!$A$6:$C$62,3,FALSE),"")</f>
        <v/>
      </c>
      <c r="E3369" s="110" t="s">
        <v>79</v>
      </c>
      <c r="F3369" s="66"/>
      <c r="G3369" s="35" t="str">
        <f>IFERROR(VLOOKUP(B3369,Listor!$A$6:$G$62,7,FALSE),"")</f>
        <v/>
      </c>
      <c r="H3369" s="63" t="str">
        <f>IFERROR(VLOOKUP(B3369,Listor!$N$6:$O$47,2,FALSE),"")</f>
        <v/>
      </c>
      <c r="I3369" s="63" t="str">
        <f t="shared" ref="I3369:I3432" si="160">IFERROR(F3369*H3369,"")</f>
        <v/>
      </c>
      <c r="J3369" s="96" t="str">
        <f>IFERROR(VLOOKUP(B3369,Listor!$N$6:$P$47,3,FALSE)*I3369,"")</f>
        <v/>
      </c>
      <c r="K3369" s="81"/>
      <c r="L3369" s="88" t="str">
        <f>IFERROR((VLOOKUP(B3369,Listor!$N$6:$P$47,3,FALSE)*Biologiska!K3369)+(VLOOKUP(B3369,Listor!$N$6:$Q$47,4,FALSE)),"")</f>
        <v/>
      </c>
      <c r="M3369" s="63" t="str">
        <f t="shared" ref="M3369:M3432" si="161">IFERROR(I3369*L3369,"")</f>
        <v/>
      </c>
      <c r="N3369" s="75"/>
      <c r="O3369" s="84" t="str">
        <f t="shared" ref="O3369:O3432" si="162">IF(ISBLANK(K3369),"",IFERROR(((83.8-K3369)/83.8)*100,""))</f>
        <v/>
      </c>
      <c r="P3369" s="107"/>
      <c r="Q3369" s="87" t="s">
        <v>79</v>
      </c>
      <c r="R3369" s="87"/>
      <c r="S3369" s="87"/>
      <c r="T3369" s="87"/>
      <c r="U3369" s="87"/>
      <c r="V3369" s="86" t="s">
        <v>79</v>
      </c>
      <c r="W3369" s="75"/>
      <c r="X3369" s="102" t="s">
        <v>79</v>
      </c>
      <c r="Y3369" s="63" t="str">
        <f>IFERROR(IF(VLOOKUP(X3369,Listor!$T$6:$U$7,2,FALSE)&lt;O3369,TRUE),"")</f>
        <v/>
      </c>
      <c r="Z3369" s="87"/>
      <c r="AA3369" s="104"/>
    </row>
    <row r="3370" spans="2:27" x14ac:dyDescent="0.25">
      <c r="B3370" s="68" t="s">
        <v>68</v>
      </c>
      <c r="C3370" s="80" t="str">
        <f>IFERROR(VLOOKUP(B3370,Listor!$A$6:$B$62,2,FALSE),"")</f>
        <v/>
      </c>
      <c r="D3370" s="80" t="str">
        <f>IFERROR(VLOOKUP(B3370,Listor!$A$6:$C$62,3,FALSE),"")</f>
        <v/>
      </c>
      <c r="E3370" s="110" t="s">
        <v>79</v>
      </c>
      <c r="F3370" s="66"/>
      <c r="G3370" s="35" t="str">
        <f>IFERROR(VLOOKUP(B3370,Listor!$A$6:$G$62,7,FALSE),"")</f>
        <v/>
      </c>
      <c r="H3370" s="63" t="str">
        <f>IFERROR(VLOOKUP(B3370,Listor!$N$6:$O$47,2,FALSE),"")</f>
        <v/>
      </c>
      <c r="I3370" s="63" t="str">
        <f t="shared" si="160"/>
        <v/>
      </c>
      <c r="J3370" s="96" t="str">
        <f>IFERROR(VLOOKUP(B3370,Listor!$N$6:$P$47,3,FALSE)*I3370,"")</f>
        <v/>
      </c>
      <c r="K3370" s="81"/>
      <c r="L3370" s="88" t="str">
        <f>IFERROR((VLOOKUP(B3370,Listor!$N$6:$P$47,3,FALSE)*Biologiska!K3370)+(VLOOKUP(B3370,Listor!$N$6:$Q$47,4,FALSE)),"")</f>
        <v/>
      </c>
      <c r="M3370" s="63" t="str">
        <f t="shared" si="161"/>
        <v/>
      </c>
      <c r="N3370" s="75"/>
      <c r="O3370" s="84" t="str">
        <f t="shared" si="162"/>
        <v/>
      </c>
      <c r="P3370" s="107"/>
      <c r="Q3370" s="87" t="s">
        <v>79</v>
      </c>
      <c r="R3370" s="87"/>
      <c r="S3370" s="87"/>
      <c r="T3370" s="87"/>
      <c r="U3370" s="87"/>
      <c r="V3370" s="86" t="s">
        <v>79</v>
      </c>
      <c r="W3370" s="75"/>
      <c r="X3370" s="102" t="s">
        <v>79</v>
      </c>
      <c r="Y3370" s="63" t="str">
        <f>IFERROR(IF(VLOOKUP(X3370,Listor!$T$6:$U$7,2,FALSE)&lt;O3370,TRUE),"")</f>
        <v/>
      </c>
      <c r="Z3370" s="87"/>
      <c r="AA3370" s="104"/>
    </row>
    <row r="3371" spans="2:27" x14ac:dyDescent="0.25">
      <c r="B3371" s="68" t="s">
        <v>68</v>
      </c>
      <c r="C3371" s="80" t="str">
        <f>IFERROR(VLOOKUP(B3371,Listor!$A$6:$B$62,2,FALSE),"")</f>
        <v/>
      </c>
      <c r="D3371" s="80" t="str">
        <f>IFERROR(VLOOKUP(B3371,Listor!$A$6:$C$62,3,FALSE),"")</f>
        <v/>
      </c>
      <c r="E3371" s="110" t="s">
        <v>79</v>
      </c>
      <c r="F3371" s="66"/>
      <c r="G3371" s="35" t="str">
        <f>IFERROR(VLOOKUP(B3371,Listor!$A$6:$G$62,7,FALSE),"")</f>
        <v/>
      </c>
      <c r="H3371" s="63" t="str">
        <f>IFERROR(VLOOKUP(B3371,Listor!$N$6:$O$47,2,FALSE),"")</f>
        <v/>
      </c>
      <c r="I3371" s="63" t="str">
        <f t="shared" si="160"/>
        <v/>
      </c>
      <c r="J3371" s="96" t="str">
        <f>IFERROR(VLOOKUP(B3371,Listor!$N$6:$P$47,3,FALSE)*I3371,"")</f>
        <v/>
      </c>
      <c r="K3371" s="81"/>
      <c r="L3371" s="88" t="str">
        <f>IFERROR((VLOOKUP(B3371,Listor!$N$6:$P$47,3,FALSE)*Biologiska!K3371)+(VLOOKUP(B3371,Listor!$N$6:$Q$47,4,FALSE)),"")</f>
        <v/>
      </c>
      <c r="M3371" s="63" t="str">
        <f t="shared" si="161"/>
        <v/>
      </c>
      <c r="N3371" s="75"/>
      <c r="O3371" s="84" t="str">
        <f t="shared" si="162"/>
        <v/>
      </c>
      <c r="P3371" s="107"/>
      <c r="Q3371" s="87" t="s">
        <v>79</v>
      </c>
      <c r="R3371" s="87"/>
      <c r="S3371" s="87"/>
      <c r="T3371" s="87"/>
      <c r="U3371" s="87"/>
      <c r="V3371" s="86" t="s">
        <v>79</v>
      </c>
      <c r="W3371" s="75"/>
      <c r="X3371" s="102" t="s">
        <v>79</v>
      </c>
      <c r="Y3371" s="63" t="str">
        <f>IFERROR(IF(VLOOKUP(X3371,Listor!$T$6:$U$7,2,FALSE)&lt;O3371,TRUE),"")</f>
        <v/>
      </c>
      <c r="Z3371" s="87"/>
      <c r="AA3371" s="104"/>
    </row>
    <row r="3372" spans="2:27" x14ac:dyDescent="0.25">
      <c r="B3372" s="68" t="s">
        <v>68</v>
      </c>
      <c r="C3372" s="80" t="str">
        <f>IFERROR(VLOOKUP(B3372,Listor!$A$6:$B$62,2,FALSE),"")</f>
        <v/>
      </c>
      <c r="D3372" s="80" t="str">
        <f>IFERROR(VLOOKUP(B3372,Listor!$A$6:$C$62,3,FALSE),"")</f>
        <v/>
      </c>
      <c r="E3372" s="110" t="s">
        <v>79</v>
      </c>
      <c r="F3372" s="66"/>
      <c r="G3372" s="35" t="str">
        <f>IFERROR(VLOOKUP(B3372,Listor!$A$6:$G$62,7,FALSE),"")</f>
        <v/>
      </c>
      <c r="H3372" s="63" t="str">
        <f>IFERROR(VLOOKUP(B3372,Listor!$N$6:$O$47,2,FALSE),"")</f>
        <v/>
      </c>
      <c r="I3372" s="63" t="str">
        <f t="shared" si="160"/>
        <v/>
      </c>
      <c r="J3372" s="96" t="str">
        <f>IFERROR(VLOOKUP(B3372,Listor!$N$6:$P$47,3,FALSE)*I3372,"")</f>
        <v/>
      </c>
      <c r="K3372" s="81"/>
      <c r="L3372" s="88" t="str">
        <f>IFERROR((VLOOKUP(B3372,Listor!$N$6:$P$47,3,FALSE)*Biologiska!K3372)+(VLOOKUP(B3372,Listor!$N$6:$Q$47,4,FALSE)),"")</f>
        <v/>
      </c>
      <c r="M3372" s="63" t="str">
        <f t="shared" si="161"/>
        <v/>
      </c>
      <c r="N3372" s="75"/>
      <c r="O3372" s="84" t="str">
        <f t="shared" si="162"/>
        <v/>
      </c>
      <c r="P3372" s="107"/>
      <c r="Q3372" s="87" t="s">
        <v>79</v>
      </c>
      <c r="R3372" s="87"/>
      <c r="S3372" s="87"/>
      <c r="T3372" s="87"/>
      <c r="U3372" s="87"/>
      <c r="V3372" s="86" t="s">
        <v>79</v>
      </c>
      <c r="W3372" s="75"/>
      <c r="X3372" s="102" t="s">
        <v>79</v>
      </c>
      <c r="Y3372" s="63" t="str">
        <f>IFERROR(IF(VLOOKUP(X3372,Listor!$T$6:$U$7,2,FALSE)&lt;O3372,TRUE),"")</f>
        <v/>
      </c>
      <c r="Z3372" s="87"/>
      <c r="AA3372" s="104"/>
    </row>
    <row r="3373" spans="2:27" x14ac:dyDescent="0.25">
      <c r="B3373" s="68" t="s">
        <v>68</v>
      </c>
      <c r="C3373" s="80" t="str">
        <f>IFERROR(VLOOKUP(B3373,Listor!$A$6:$B$62,2,FALSE),"")</f>
        <v/>
      </c>
      <c r="D3373" s="80" t="str">
        <f>IFERROR(VLOOKUP(B3373,Listor!$A$6:$C$62,3,FALSE),"")</f>
        <v/>
      </c>
      <c r="E3373" s="110" t="s">
        <v>79</v>
      </c>
      <c r="F3373" s="66"/>
      <c r="G3373" s="35" t="str">
        <f>IFERROR(VLOOKUP(B3373,Listor!$A$6:$G$62,7,FALSE),"")</f>
        <v/>
      </c>
      <c r="H3373" s="63" t="str">
        <f>IFERROR(VLOOKUP(B3373,Listor!$N$6:$O$47,2,FALSE),"")</f>
        <v/>
      </c>
      <c r="I3373" s="63" t="str">
        <f t="shared" si="160"/>
        <v/>
      </c>
      <c r="J3373" s="96" t="str">
        <f>IFERROR(VLOOKUP(B3373,Listor!$N$6:$P$47,3,FALSE)*I3373,"")</f>
        <v/>
      </c>
      <c r="K3373" s="81"/>
      <c r="L3373" s="88" t="str">
        <f>IFERROR((VLOOKUP(B3373,Listor!$N$6:$P$47,3,FALSE)*Biologiska!K3373)+(VLOOKUP(B3373,Listor!$N$6:$Q$47,4,FALSE)),"")</f>
        <v/>
      </c>
      <c r="M3373" s="63" t="str">
        <f t="shared" si="161"/>
        <v/>
      </c>
      <c r="N3373" s="75"/>
      <c r="O3373" s="84" t="str">
        <f t="shared" si="162"/>
        <v/>
      </c>
      <c r="P3373" s="107"/>
      <c r="Q3373" s="87" t="s">
        <v>79</v>
      </c>
      <c r="R3373" s="87"/>
      <c r="S3373" s="87"/>
      <c r="T3373" s="87"/>
      <c r="U3373" s="87"/>
      <c r="V3373" s="86" t="s">
        <v>79</v>
      </c>
      <c r="W3373" s="75"/>
      <c r="X3373" s="102" t="s">
        <v>79</v>
      </c>
      <c r="Y3373" s="63" t="str">
        <f>IFERROR(IF(VLOOKUP(X3373,Listor!$T$6:$U$7,2,FALSE)&lt;O3373,TRUE),"")</f>
        <v/>
      </c>
      <c r="Z3373" s="87"/>
      <c r="AA3373" s="104"/>
    </row>
    <row r="3374" spans="2:27" x14ac:dyDescent="0.25">
      <c r="B3374" s="68" t="s">
        <v>68</v>
      </c>
      <c r="C3374" s="80" t="str">
        <f>IFERROR(VLOOKUP(B3374,Listor!$A$6:$B$62,2,FALSE),"")</f>
        <v/>
      </c>
      <c r="D3374" s="80" t="str">
        <f>IFERROR(VLOOKUP(B3374,Listor!$A$6:$C$62,3,FALSE),"")</f>
        <v/>
      </c>
      <c r="E3374" s="110" t="s">
        <v>79</v>
      </c>
      <c r="F3374" s="66"/>
      <c r="G3374" s="35" t="str">
        <f>IFERROR(VLOOKUP(B3374,Listor!$A$6:$G$62,7,FALSE),"")</f>
        <v/>
      </c>
      <c r="H3374" s="63" t="str">
        <f>IFERROR(VLOOKUP(B3374,Listor!$N$6:$O$47,2,FALSE),"")</f>
        <v/>
      </c>
      <c r="I3374" s="63" t="str">
        <f t="shared" si="160"/>
        <v/>
      </c>
      <c r="J3374" s="96" t="str">
        <f>IFERROR(VLOOKUP(B3374,Listor!$N$6:$P$47,3,FALSE)*I3374,"")</f>
        <v/>
      </c>
      <c r="K3374" s="81"/>
      <c r="L3374" s="88" t="str">
        <f>IFERROR((VLOOKUP(B3374,Listor!$N$6:$P$47,3,FALSE)*Biologiska!K3374)+(VLOOKUP(B3374,Listor!$N$6:$Q$47,4,FALSE)),"")</f>
        <v/>
      </c>
      <c r="M3374" s="63" t="str">
        <f t="shared" si="161"/>
        <v/>
      </c>
      <c r="N3374" s="75"/>
      <c r="O3374" s="84" t="str">
        <f t="shared" si="162"/>
        <v/>
      </c>
      <c r="P3374" s="107"/>
      <c r="Q3374" s="87" t="s">
        <v>79</v>
      </c>
      <c r="R3374" s="87"/>
      <c r="S3374" s="87"/>
      <c r="T3374" s="87"/>
      <c r="U3374" s="87"/>
      <c r="V3374" s="86" t="s">
        <v>79</v>
      </c>
      <c r="W3374" s="75"/>
      <c r="X3374" s="102" t="s">
        <v>79</v>
      </c>
      <c r="Y3374" s="63" t="str">
        <f>IFERROR(IF(VLOOKUP(X3374,Listor!$T$6:$U$7,2,FALSE)&lt;O3374,TRUE),"")</f>
        <v/>
      </c>
      <c r="Z3374" s="87"/>
      <c r="AA3374" s="104"/>
    </row>
    <row r="3375" spans="2:27" x14ac:dyDescent="0.25">
      <c r="B3375" s="68" t="s">
        <v>68</v>
      </c>
      <c r="C3375" s="80" t="str">
        <f>IFERROR(VLOOKUP(B3375,Listor!$A$6:$B$62,2,FALSE),"")</f>
        <v/>
      </c>
      <c r="D3375" s="80" t="str">
        <f>IFERROR(VLOOKUP(B3375,Listor!$A$6:$C$62,3,FALSE),"")</f>
        <v/>
      </c>
      <c r="E3375" s="110" t="s">
        <v>79</v>
      </c>
      <c r="F3375" s="66"/>
      <c r="G3375" s="35" t="str">
        <f>IFERROR(VLOOKUP(B3375,Listor!$A$6:$G$62,7,FALSE),"")</f>
        <v/>
      </c>
      <c r="H3375" s="63" t="str">
        <f>IFERROR(VLOOKUP(B3375,Listor!$N$6:$O$47,2,FALSE),"")</f>
        <v/>
      </c>
      <c r="I3375" s="63" t="str">
        <f t="shared" si="160"/>
        <v/>
      </c>
      <c r="J3375" s="96" t="str">
        <f>IFERROR(VLOOKUP(B3375,Listor!$N$6:$P$47,3,FALSE)*I3375,"")</f>
        <v/>
      </c>
      <c r="K3375" s="81"/>
      <c r="L3375" s="88" t="str">
        <f>IFERROR((VLOOKUP(B3375,Listor!$N$6:$P$47,3,FALSE)*Biologiska!K3375)+(VLOOKUP(B3375,Listor!$N$6:$Q$47,4,FALSE)),"")</f>
        <v/>
      </c>
      <c r="M3375" s="63" t="str">
        <f t="shared" si="161"/>
        <v/>
      </c>
      <c r="N3375" s="75"/>
      <c r="O3375" s="84" t="str">
        <f t="shared" si="162"/>
        <v/>
      </c>
      <c r="P3375" s="107"/>
      <c r="Q3375" s="87" t="s">
        <v>79</v>
      </c>
      <c r="R3375" s="87"/>
      <c r="S3375" s="87"/>
      <c r="T3375" s="87"/>
      <c r="U3375" s="87"/>
      <c r="V3375" s="86" t="s">
        <v>79</v>
      </c>
      <c r="W3375" s="75"/>
      <c r="X3375" s="102" t="s">
        <v>79</v>
      </c>
      <c r="Y3375" s="63" t="str">
        <f>IFERROR(IF(VLOOKUP(X3375,Listor!$T$6:$U$7,2,FALSE)&lt;O3375,TRUE),"")</f>
        <v/>
      </c>
      <c r="Z3375" s="87"/>
      <c r="AA3375" s="104"/>
    </row>
    <row r="3376" spans="2:27" x14ac:dyDescent="0.25">
      <c r="B3376" s="68" t="s">
        <v>68</v>
      </c>
      <c r="C3376" s="80" t="str">
        <f>IFERROR(VLOOKUP(B3376,Listor!$A$6:$B$62,2,FALSE),"")</f>
        <v/>
      </c>
      <c r="D3376" s="80" t="str">
        <f>IFERROR(VLOOKUP(B3376,Listor!$A$6:$C$62,3,FALSE),"")</f>
        <v/>
      </c>
      <c r="E3376" s="110" t="s">
        <v>79</v>
      </c>
      <c r="F3376" s="66"/>
      <c r="G3376" s="35" t="str">
        <f>IFERROR(VLOOKUP(B3376,Listor!$A$6:$G$62,7,FALSE),"")</f>
        <v/>
      </c>
      <c r="H3376" s="63" t="str">
        <f>IFERROR(VLOOKUP(B3376,Listor!$N$6:$O$47,2,FALSE),"")</f>
        <v/>
      </c>
      <c r="I3376" s="63" t="str">
        <f t="shared" si="160"/>
        <v/>
      </c>
      <c r="J3376" s="96" t="str">
        <f>IFERROR(VLOOKUP(B3376,Listor!$N$6:$P$47,3,FALSE)*I3376,"")</f>
        <v/>
      </c>
      <c r="K3376" s="81"/>
      <c r="L3376" s="88" t="str">
        <f>IFERROR((VLOOKUP(B3376,Listor!$N$6:$P$47,3,FALSE)*Biologiska!K3376)+(VLOOKUP(B3376,Listor!$N$6:$Q$47,4,FALSE)),"")</f>
        <v/>
      </c>
      <c r="M3376" s="63" t="str">
        <f t="shared" si="161"/>
        <v/>
      </c>
      <c r="N3376" s="75"/>
      <c r="O3376" s="84" t="str">
        <f t="shared" si="162"/>
        <v/>
      </c>
      <c r="P3376" s="107"/>
      <c r="Q3376" s="87" t="s">
        <v>79</v>
      </c>
      <c r="R3376" s="87"/>
      <c r="S3376" s="87"/>
      <c r="T3376" s="87"/>
      <c r="U3376" s="87"/>
      <c r="V3376" s="86" t="s">
        <v>79</v>
      </c>
      <c r="W3376" s="75"/>
      <c r="X3376" s="102" t="s">
        <v>79</v>
      </c>
      <c r="Y3376" s="63" t="str">
        <f>IFERROR(IF(VLOOKUP(X3376,Listor!$T$6:$U$7,2,FALSE)&lt;O3376,TRUE),"")</f>
        <v/>
      </c>
      <c r="Z3376" s="87"/>
      <c r="AA3376" s="104"/>
    </row>
    <row r="3377" spans="2:27" x14ac:dyDescent="0.25">
      <c r="B3377" s="68" t="s">
        <v>68</v>
      </c>
      <c r="C3377" s="80" t="str">
        <f>IFERROR(VLOOKUP(B3377,Listor!$A$6:$B$62,2,FALSE),"")</f>
        <v/>
      </c>
      <c r="D3377" s="80" t="str">
        <f>IFERROR(VLOOKUP(B3377,Listor!$A$6:$C$62,3,FALSE),"")</f>
        <v/>
      </c>
      <c r="E3377" s="110" t="s">
        <v>79</v>
      </c>
      <c r="F3377" s="66"/>
      <c r="G3377" s="35" t="str">
        <f>IFERROR(VLOOKUP(B3377,Listor!$A$6:$G$62,7,FALSE),"")</f>
        <v/>
      </c>
      <c r="H3377" s="63" t="str">
        <f>IFERROR(VLOOKUP(B3377,Listor!$N$6:$O$47,2,FALSE),"")</f>
        <v/>
      </c>
      <c r="I3377" s="63" t="str">
        <f t="shared" si="160"/>
        <v/>
      </c>
      <c r="J3377" s="96" t="str">
        <f>IFERROR(VLOOKUP(B3377,Listor!$N$6:$P$47,3,FALSE)*I3377,"")</f>
        <v/>
      </c>
      <c r="K3377" s="81"/>
      <c r="L3377" s="88" t="str">
        <f>IFERROR((VLOOKUP(B3377,Listor!$N$6:$P$47,3,FALSE)*Biologiska!K3377)+(VLOOKUP(B3377,Listor!$N$6:$Q$47,4,FALSE)),"")</f>
        <v/>
      </c>
      <c r="M3377" s="63" t="str">
        <f t="shared" si="161"/>
        <v/>
      </c>
      <c r="N3377" s="75"/>
      <c r="O3377" s="84" t="str">
        <f t="shared" si="162"/>
        <v/>
      </c>
      <c r="P3377" s="107"/>
      <c r="Q3377" s="87" t="s">
        <v>79</v>
      </c>
      <c r="R3377" s="87"/>
      <c r="S3377" s="87"/>
      <c r="T3377" s="87"/>
      <c r="U3377" s="87"/>
      <c r="V3377" s="86" t="s">
        <v>79</v>
      </c>
      <c r="W3377" s="75"/>
      <c r="X3377" s="102" t="s">
        <v>79</v>
      </c>
      <c r="Y3377" s="63" t="str">
        <f>IFERROR(IF(VLOOKUP(X3377,Listor!$T$6:$U$7,2,FALSE)&lt;O3377,TRUE),"")</f>
        <v/>
      </c>
      <c r="Z3377" s="87"/>
      <c r="AA3377" s="104"/>
    </row>
    <row r="3378" spans="2:27" x14ac:dyDescent="0.25">
      <c r="B3378" s="68" t="s">
        <v>68</v>
      </c>
      <c r="C3378" s="80" t="str">
        <f>IFERROR(VLOOKUP(B3378,Listor!$A$6:$B$62,2,FALSE),"")</f>
        <v/>
      </c>
      <c r="D3378" s="80" t="str">
        <f>IFERROR(VLOOKUP(B3378,Listor!$A$6:$C$62,3,FALSE),"")</f>
        <v/>
      </c>
      <c r="E3378" s="110" t="s">
        <v>79</v>
      </c>
      <c r="F3378" s="66"/>
      <c r="G3378" s="35" t="str">
        <f>IFERROR(VLOOKUP(B3378,Listor!$A$6:$G$62,7,FALSE),"")</f>
        <v/>
      </c>
      <c r="H3378" s="63" t="str">
        <f>IFERROR(VLOOKUP(B3378,Listor!$N$6:$O$47,2,FALSE),"")</f>
        <v/>
      </c>
      <c r="I3378" s="63" t="str">
        <f t="shared" si="160"/>
        <v/>
      </c>
      <c r="J3378" s="96" t="str">
        <f>IFERROR(VLOOKUP(B3378,Listor!$N$6:$P$47,3,FALSE)*I3378,"")</f>
        <v/>
      </c>
      <c r="K3378" s="81"/>
      <c r="L3378" s="88" t="str">
        <f>IFERROR((VLOOKUP(B3378,Listor!$N$6:$P$47,3,FALSE)*Biologiska!K3378)+(VLOOKUP(B3378,Listor!$N$6:$Q$47,4,FALSE)),"")</f>
        <v/>
      </c>
      <c r="M3378" s="63" t="str">
        <f t="shared" si="161"/>
        <v/>
      </c>
      <c r="N3378" s="75"/>
      <c r="O3378" s="84" t="str">
        <f t="shared" si="162"/>
        <v/>
      </c>
      <c r="P3378" s="107"/>
      <c r="Q3378" s="87" t="s">
        <v>79</v>
      </c>
      <c r="R3378" s="87"/>
      <c r="S3378" s="87"/>
      <c r="T3378" s="87"/>
      <c r="U3378" s="87"/>
      <c r="V3378" s="86" t="s">
        <v>79</v>
      </c>
      <c r="W3378" s="75"/>
      <c r="X3378" s="102" t="s">
        <v>79</v>
      </c>
      <c r="Y3378" s="63" t="str">
        <f>IFERROR(IF(VLOOKUP(X3378,Listor!$T$6:$U$7,2,FALSE)&lt;O3378,TRUE),"")</f>
        <v/>
      </c>
      <c r="Z3378" s="87"/>
      <c r="AA3378" s="104"/>
    </row>
    <row r="3379" spans="2:27" x14ac:dyDescent="0.25">
      <c r="B3379" s="68" t="s">
        <v>68</v>
      </c>
      <c r="C3379" s="80" t="str">
        <f>IFERROR(VLOOKUP(B3379,Listor!$A$6:$B$62,2,FALSE),"")</f>
        <v/>
      </c>
      <c r="D3379" s="80" t="str">
        <f>IFERROR(VLOOKUP(B3379,Listor!$A$6:$C$62,3,FALSE),"")</f>
        <v/>
      </c>
      <c r="E3379" s="110" t="s">
        <v>79</v>
      </c>
      <c r="F3379" s="66"/>
      <c r="G3379" s="35" t="str">
        <f>IFERROR(VLOOKUP(B3379,Listor!$A$6:$G$62,7,FALSE),"")</f>
        <v/>
      </c>
      <c r="H3379" s="63" t="str">
        <f>IFERROR(VLOOKUP(B3379,Listor!$N$6:$O$47,2,FALSE),"")</f>
        <v/>
      </c>
      <c r="I3379" s="63" t="str">
        <f t="shared" si="160"/>
        <v/>
      </c>
      <c r="J3379" s="96" t="str">
        <f>IFERROR(VLOOKUP(B3379,Listor!$N$6:$P$47,3,FALSE)*I3379,"")</f>
        <v/>
      </c>
      <c r="K3379" s="81"/>
      <c r="L3379" s="88" t="str">
        <f>IFERROR((VLOOKUP(B3379,Listor!$N$6:$P$47,3,FALSE)*Biologiska!K3379)+(VLOOKUP(B3379,Listor!$N$6:$Q$47,4,FALSE)),"")</f>
        <v/>
      </c>
      <c r="M3379" s="63" t="str">
        <f t="shared" si="161"/>
        <v/>
      </c>
      <c r="N3379" s="75"/>
      <c r="O3379" s="84" t="str">
        <f t="shared" si="162"/>
        <v/>
      </c>
      <c r="P3379" s="107"/>
      <c r="Q3379" s="87" t="s">
        <v>79</v>
      </c>
      <c r="R3379" s="87"/>
      <c r="S3379" s="87"/>
      <c r="T3379" s="87"/>
      <c r="U3379" s="87"/>
      <c r="V3379" s="86" t="s">
        <v>79</v>
      </c>
      <c r="W3379" s="75"/>
      <c r="X3379" s="102" t="s">
        <v>79</v>
      </c>
      <c r="Y3379" s="63" t="str">
        <f>IFERROR(IF(VLOOKUP(X3379,Listor!$T$6:$U$7,2,FALSE)&lt;O3379,TRUE),"")</f>
        <v/>
      </c>
      <c r="Z3379" s="87"/>
      <c r="AA3379" s="104"/>
    </row>
    <row r="3380" spans="2:27" x14ac:dyDescent="0.25">
      <c r="B3380" s="68" t="s">
        <v>68</v>
      </c>
      <c r="C3380" s="80" t="str">
        <f>IFERROR(VLOOKUP(B3380,Listor!$A$6:$B$62,2,FALSE),"")</f>
        <v/>
      </c>
      <c r="D3380" s="80" t="str">
        <f>IFERROR(VLOOKUP(B3380,Listor!$A$6:$C$62,3,FALSE),"")</f>
        <v/>
      </c>
      <c r="E3380" s="110" t="s">
        <v>79</v>
      </c>
      <c r="F3380" s="66"/>
      <c r="G3380" s="35" t="str">
        <f>IFERROR(VLOOKUP(B3380,Listor!$A$6:$G$62,7,FALSE),"")</f>
        <v/>
      </c>
      <c r="H3380" s="63" t="str">
        <f>IFERROR(VLOOKUP(B3380,Listor!$N$6:$O$47,2,FALSE),"")</f>
        <v/>
      </c>
      <c r="I3380" s="63" t="str">
        <f t="shared" si="160"/>
        <v/>
      </c>
      <c r="J3380" s="96" t="str">
        <f>IFERROR(VLOOKUP(B3380,Listor!$N$6:$P$47,3,FALSE)*I3380,"")</f>
        <v/>
      </c>
      <c r="K3380" s="81"/>
      <c r="L3380" s="88" t="str">
        <f>IFERROR((VLOOKUP(B3380,Listor!$N$6:$P$47,3,FALSE)*Biologiska!K3380)+(VLOOKUP(B3380,Listor!$N$6:$Q$47,4,FALSE)),"")</f>
        <v/>
      </c>
      <c r="M3380" s="63" t="str">
        <f t="shared" si="161"/>
        <v/>
      </c>
      <c r="N3380" s="75"/>
      <c r="O3380" s="84" t="str">
        <f t="shared" si="162"/>
        <v/>
      </c>
      <c r="P3380" s="107"/>
      <c r="Q3380" s="87" t="s">
        <v>79</v>
      </c>
      <c r="R3380" s="87"/>
      <c r="S3380" s="87"/>
      <c r="T3380" s="87"/>
      <c r="U3380" s="87"/>
      <c r="V3380" s="86" t="s">
        <v>79</v>
      </c>
      <c r="W3380" s="75"/>
      <c r="X3380" s="102" t="s">
        <v>79</v>
      </c>
      <c r="Y3380" s="63" t="str">
        <f>IFERROR(IF(VLOOKUP(X3380,Listor!$T$6:$U$7,2,FALSE)&lt;O3380,TRUE),"")</f>
        <v/>
      </c>
      <c r="Z3380" s="87"/>
      <c r="AA3380" s="104"/>
    </row>
    <row r="3381" spans="2:27" x14ac:dyDescent="0.25">
      <c r="B3381" s="68" t="s">
        <v>68</v>
      </c>
      <c r="C3381" s="80" t="str">
        <f>IFERROR(VLOOKUP(B3381,Listor!$A$6:$B$62,2,FALSE),"")</f>
        <v/>
      </c>
      <c r="D3381" s="80" t="str">
        <f>IFERROR(VLOOKUP(B3381,Listor!$A$6:$C$62,3,FALSE),"")</f>
        <v/>
      </c>
      <c r="E3381" s="110" t="s">
        <v>79</v>
      </c>
      <c r="F3381" s="66"/>
      <c r="G3381" s="35" t="str">
        <f>IFERROR(VLOOKUP(B3381,Listor!$A$6:$G$62,7,FALSE),"")</f>
        <v/>
      </c>
      <c r="H3381" s="63" t="str">
        <f>IFERROR(VLOOKUP(B3381,Listor!$N$6:$O$47,2,FALSE),"")</f>
        <v/>
      </c>
      <c r="I3381" s="63" t="str">
        <f t="shared" si="160"/>
        <v/>
      </c>
      <c r="J3381" s="96" t="str">
        <f>IFERROR(VLOOKUP(B3381,Listor!$N$6:$P$47,3,FALSE)*I3381,"")</f>
        <v/>
      </c>
      <c r="K3381" s="81"/>
      <c r="L3381" s="88" t="str">
        <f>IFERROR((VLOOKUP(B3381,Listor!$N$6:$P$47,3,FALSE)*Biologiska!K3381)+(VLOOKUP(B3381,Listor!$N$6:$Q$47,4,FALSE)),"")</f>
        <v/>
      </c>
      <c r="M3381" s="63" t="str">
        <f t="shared" si="161"/>
        <v/>
      </c>
      <c r="N3381" s="75"/>
      <c r="O3381" s="84" t="str">
        <f t="shared" si="162"/>
        <v/>
      </c>
      <c r="P3381" s="107"/>
      <c r="Q3381" s="87" t="s">
        <v>79</v>
      </c>
      <c r="R3381" s="87"/>
      <c r="S3381" s="87"/>
      <c r="T3381" s="87"/>
      <c r="U3381" s="87"/>
      <c r="V3381" s="86" t="s">
        <v>79</v>
      </c>
      <c r="W3381" s="75"/>
      <c r="X3381" s="102" t="s">
        <v>79</v>
      </c>
      <c r="Y3381" s="63" t="str">
        <f>IFERROR(IF(VLOOKUP(X3381,Listor!$T$6:$U$7,2,FALSE)&lt;O3381,TRUE),"")</f>
        <v/>
      </c>
      <c r="Z3381" s="87"/>
      <c r="AA3381" s="104"/>
    </row>
    <row r="3382" spans="2:27" x14ac:dyDescent="0.25">
      <c r="B3382" s="68" t="s">
        <v>68</v>
      </c>
      <c r="C3382" s="80" t="str">
        <f>IFERROR(VLOOKUP(B3382,Listor!$A$6:$B$62,2,FALSE),"")</f>
        <v/>
      </c>
      <c r="D3382" s="80" t="str">
        <f>IFERROR(VLOOKUP(B3382,Listor!$A$6:$C$62,3,FALSE),"")</f>
        <v/>
      </c>
      <c r="E3382" s="110" t="s">
        <v>79</v>
      </c>
      <c r="F3382" s="66"/>
      <c r="G3382" s="35" t="str">
        <f>IFERROR(VLOOKUP(B3382,Listor!$A$6:$G$62,7,FALSE),"")</f>
        <v/>
      </c>
      <c r="H3382" s="63" t="str">
        <f>IFERROR(VLOOKUP(B3382,Listor!$N$6:$O$47,2,FALSE),"")</f>
        <v/>
      </c>
      <c r="I3382" s="63" t="str">
        <f t="shared" si="160"/>
        <v/>
      </c>
      <c r="J3382" s="96" t="str">
        <f>IFERROR(VLOOKUP(B3382,Listor!$N$6:$P$47,3,FALSE)*I3382,"")</f>
        <v/>
      </c>
      <c r="K3382" s="81"/>
      <c r="L3382" s="88" t="str">
        <f>IFERROR((VLOOKUP(B3382,Listor!$N$6:$P$47,3,FALSE)*Biologiska!K3382)+(VLOOKUP(B3382,Listor!$N$6:$Q$47,4,FALSE)),"")</f>
        <v/>
      </c>
      <c r="M3382" s="63" t="str">
        <f t="shared" si="161"/>
        <v/>
      </c>
      <c r="N3382" s="75"/>
      <c r="O3382" s="84" t="str">
        <f t="shared" si="162"/>
        <v/>
      </c>
      <c r="P3382" s="107"/>
      <c r="Q3382" s="87" t="s">
        <v>79</v>
      </c>
      <c r="R3382" s="87"/>
      <c r="S3382" s="87"/>
      <c r="T3382" s="87"/>
      <c r="U3382" s="87"/>
      <c r="V3382" s="86" t="s">
        <v>79</v>
      </c>
      <c r="W3382" s="75"/>
      <c r="X3382" s="102" t="s">
        <v>79</v>
      </c>
      <c r="Y3382" s="63" t="str">
        <f>IFERROR(IF(VLOOKUP(X3382,Listor!$T$6:$U$7,2,FALSE)&lt;O3382,TRUE),"")</f>
        <v/>
      </c>
      <c r="Z3382" s="87"/>
      <c r="AA3382" s="104"/>
    </row>
    <row r="3383" spans="2:27" x14ac:dyDescent="0.25">
      <c r="B3383" s="68" t="s">
        <v>68</v>
      </c>
      <c r="C3383" s="80" t="str">
        <f>IFERROR(VLOOKUP(B3383,Listor!$A$6:$B$62,2,FALSE),"")</f>
        <v/>
      </c>
      <c r="D3383" s="80" t="str">
        <f>IFERROR(VLOOKUP(B3383,Listor!$A$6:$C$62,3,FALSE),"")</f>
        <v/>
      </c>
      <c r="E3383" s="110" t="s">
        <v>79</v>
      </c>
      <c r="F3383" s="66"/>
      <c r="G3383" s="35" t="str">
        <f>IFERROR(VLOOKUP(B3383,Listor!$A$6:$G$62,7,FALSE),"")</f>
        <v/>
      </c>
      <c r="H3383" s="63" t="str">
        <f>IFERROR(VLOOKUP(B3383,Listor!$N$6:$O$47,2,FALSE),"")</f>
        <v/>
      </c>
      <c r="I3383" s="63" t="str">
        <f t="shared" si="160"/>
        <v/>
      </c>
      <c r="J3383" s="96" t="str">
        <f>IFERROR(VLOOKUP(B3383,Listor!$N$6:$P$47,3,FALSE)*I3383,"")</f>
        <v/>
      </c>
      <c r="K3383" s="81"/>
      <c r="L3383" s="88" t="str">
        <f>IFERROR((VLOOKUP(B3383,Listor!$N$6:$P$47,3,FALSE)*Biologiska!K3383)+(VLOOKUP(B3383,Listor!$N$6:$Q$47,4,FALSE)),"")</f>
        <v/>
      </c>
      <c r="M3383" s="63" t="str">
        <f t="shared" si="161"/>
        <v/>
      </c>
      <c r="N3383" s="75"/>
      <c r="O3383" s="84" t="str">
        <f t="shared" si="162"/>
        <v/>
      </c>
      <c r="P3383" s="107"/>
      <c r="Q3383" s="87" t="s">
        <v>79</v>
      </c>
      <c r="R3383" s="87"/>
      <c r="S3383" s="87"/>
      <c r="T3383" s="87"/>
      <c r="U3383" s="87"/>
      <c r="V3383" s="86" t="s">
        <v>79</v>
      </c>
      <c r="W3383" s="75"/>
      <c r="X3383" s="102" t="s">
        <v>79</v>
      </c>
      <c r="Y3383" s="63" t="str">
        <f>IFERROR(IF(VLOOKUP(X3383,Listor!$T$6:$U$7,2,FALSE)&lt;O3383,TRUE),"")</f>
        <v/>
      </c>
      <c r="Z3383" s="87"/>
      <c r="AA3383" s="104"/>
    </row>
    <row r="3384" spans="2:27" x14ac:dyDescent="0.25">
      <c r="B3384" s="68" t="s">
        <v>68</v>
      </c>
      <c r="C3384" s="80" t="str">
        <f>IFERROR(VLOOKUP(B3384,Listor!$A$6:$B$62,2,FALSE),"")</f>
        <v/>
      </c>
      <c r="D3384" s="80" t="str">
        <f>IFERROR(VLOOKUP(B3384,Listor!$A$6:$C$62,3,FALSE),"")</f>
        <v/>
      </c>
      <c r="E3384" s="110" t="s">
        <v>79</v>
      </c>
      <c r="F3384" s="66"/>
      <c r="G3384" s="35" t="str">
        <f>IFERROR(VLOOKUP(B3384,Listor!$A$6:$G$62,7,FALSE),"")</f>
        <v/>
      </c>
      <c r="H3384" s="63" t="str">
        <f>IFERROR(VLOOKUP(B3384,Listor!$N$6:$O$47,2,FALSE),"")</f>
        <v/>
      </c>
      <c r="I3384" s="63" t="str">
        <f t="shared" si="160"/>
        <v/>
      </c>
      <c r="J3384" s="96" t="str">
        <f>IFERROR(VLOOKUP(B3384,Listor!$N$6:$P$47,3,FALSE)*I3384,"")</f>
        <v/>
      </c>
      <c r="K3384" s="81"/>
      <c r="L3384" s="88" t="str">
        <f>IFERROR((VLOOKUP(B3384,Listor!$N$6:$P$47,3,FALSE)*Biologiska!K3384)+(VLOOKUP(B3384,Listor!$N$6:$Q$47,4,FALSE)),"")</f>
        <v/>
      </c>
      <c r="M3384" s="63" t="str">
        <f t="shared" si="161"/>
        <v/>
      </c>
      <c r="N3384" s="75"/>
      <c r="O3384" s="84" t="str">
        <f t="shared" si="162"/>
        <v/>
      </c>
      <c r="P3384" s="107"/>
      <c r="Q3384" s="87" t="s">
        <v>79</v>
      </c>
      <c r="R3384" s="87"/>
      <c r="S3384" s="87"/>
      <c r="T3384" s="87"/>
      <c r="U3384" s="87"/>
      <c r="V3384" s="86" t="s">
        <v>79</v>
      </c>
      <c r="W3384" s="75"/>
      <c r="X3384" s="102" t="s">
        <v>79</v>
      </c>
      <c r="Y3384" s="63" t="str">
        <f>IFERROR(IF(VLOOKUP(X3384,Listor!$T$6:$U$7,2,FALSE)&lt;O3384,TRUE),"")</f>
        <v/>
      </c>
      <c r="Z3384" s="87"/>
      <c r="AA3384" s="104"/>
    </row>
    <row r="3385" spans="2:27" x14ac:dyDescent="0.25">
      <c r="B3385" s="68" t="s">
        <v>68</v>
      </c>
      <c r="C3385" s="80" t="str">
        <f>IFERROR(VLOOKUP(B3385,Listor!$A$6:$B$62,2,FALSE),"")</f>
        <v/>
      </c>
      <c r="D3385" s="80" t="str">
        <f>IFERROR(VLOOKUP(B3385,Listor!$A$6:$C$62,3,FALSE),"")</f>
        <v/>
      </c>
      <c r="E3385" s="110" t="s">
        <v>79</v>
      </c>
      <c r="F3385" s="66"/>
      <c r="G3385" s="35" t="str">
        <f>IFERROR(VLOOKUP(B3385,Listor!$A$6:$G$62,7,FALSE),"")</f>
        <v/>
      </c>
      <c r="H3385" s="63" t="str">
        <f>IFERROR(VLOOKUP(B3385,Listor!$N$6:$O$47,2,FALSE),"")</f>
        <v/>
      </c>
      <c r="I3385" s="63" t="str">
        <f t="shared" si="160"/>
        <v/>
      </c>
      <c r="J3385" s="96" t="str">
        <f>IFERROR(VLOOKUP(B3385,Listor!$N$6:$P$47,3,FALSE)*I3385,"")</f>
        <v/>
      </c>
      <c r="K3385" s="81"/>
      <c r="L3385" s="88" t="str">
        <f>IFERROR((VLOOKUP(B3385,Listor!$N$6:$P$47,3,FALSE)*Biologiska!K3385)+(VLOOKUP(B3385,Listor!$N$6:$Q$47,4,FALSE)),"")</f>
        <v/>
      </c>
      <c r="M3385" s="63" t="str">
        <f t="shared" si="161"/>
        <v/>
      </c>
      <c r="N3385" s="75"/>
      <c r="O3385" s="84" t="str">
        <f t="shared" si="162"/>
        <v/>
      </c>
      <c r="P3385" s="107"/>
      <c r="Q3385" s="87" t="s">
        <v>79</v>
      </c>
      <c r="R3385" s="87"/>
      <c r="S3385" s="87"/>
      <c r="T3385" s="87"/>
      <c r="U3385" s="87"/>
      <c r="V3385" s="86" t="s">
        <v>79</v>
      </c>
      <c r="W3385" s="75"/>
      <c r="X3385" s="102" t="s">
        <v>79</v>
      </c>
      <c r="Y3385" s="63" t="str">
        <f>IFERROR(IF(VLOOKUP(X3385,Listor!$T$6:$U$7,2,FALSE)&lt;O3385,TRUE),"")</f>
        <v/>
      </c>
      <c r="Z3385" s="87"/>
      <c r="AA3385" s="104"/>
    </row>
    <row r="3386" spans="2:27" x14ac:dyDescent="0.25">
      <c r="B3386" s="68" t="s">
        <v>68</v>
      </c>
      <c r="C3386" s="80" t="str">
        <f>IFERROR(VLOOKUP(B3386,Listor!$A$6:$B$62,2,FALSE),"")</f>
        <v/>
      </c>
      <c r="D3386" s="80" t="str">
        <f>IFERROR(VLOOKUP(B3386,Listor!$A$6:$C$62,3,FALSE),"")</f>
        <v/>
      </c>
      <c r="E3386" s="110" t="s">
        <v>79</v>
      </c>
      <c r="F3386" s="66"/>
      <c r="G3386" s="35" t="str">
        <f>IFERROR(VLOOKUP(B3386,Listor!$A$6:$G$62,7,FALSE),"")</f>
        <v/>
      </c>
      <c r="H3386" s="63" t="str">
        <f>IFERROR(VLOOKUP(B3386,Listor!$N$6:$O$47,2,FALSE),"")</f>
        <v/>
      </c>
      <c r="I3386" s="63" t="str">
        <f t="shared" si="160"/>
        <v/>
      </c>
      <c r="J3386" s="96" t="str">
        <f>IFERROR(VLOOKUP(B3386,Listor!$N$6:$P$47,3,FALSE)*I3386,"")</f>
        <v/>
      </c>
      <c r="K3386" s="81"/>
      <c r="L3386" s="88" t="str">
        <f>IFERROR((VLOOKUP(B3386,Listor!$N$6:$P$47,3,FALSE)*Biologiska!K3386)+(VLOOKUP(B3386,Listor!$N$6:$Q$47,4,FALSE)),"")</f>
        <v/>
      </c>
      <c r="M3386" s="63" t="str">
        <f t="shared" si="161"/>
        <v/>
      </c>
      <c r="N3386" s="75"/>
      <c r="O3386" s="84" t="str">
        <f t="shared" si="162"/>
        <v/>
      </c>
      <c r="P3386" s="107"/>
      <c r="Q3386" s="87" t="s">
        <v>79</v>
      </c>
      <c r="R3386" s="87"/>
      <c r="S3386" s="87"/>
      <c r="T3386" s="87"/>
      <c r="U3386" s="87"/>
      <c r="V3386" s="86" t="s">
        <v>79</v>
      </c>
      <c r="W3386" s="75"/>
      <c r="X3386" s="102" t="s">
        <v>79</v>
      </c>
      <c r="Y3386" s="63" t="str">
        <f>IFERROR(IF(VLOOKUP(X3386,Listor!$T$6:$U$7,2,FALSE)&lt;O3386,TRUE),"")</f>
        <v/>
      </c>
      <c r="Z3386" s="87"/>
      <c r="AA3386" s="104"/>
    </row>
    <row r="3387" spans="2:27" x14ac:dyDescent="0.25">
      <c r="B3387" s="68" t="s">
        <v>68</v>
      </c>
      <c r="C3387" s="80" t="str">
        <f>IFERROR(VLOOKUP(B3387,Listor!$A$6:$B$62,2,FALSE),"")</f>
        <v/>
      </c>
      <c r="D3387" s="80" t="str">
        <f>IFERROR(VLOOKUP(B3387,Listor!$A$6:$C$62,3,FALSE),"")</f>
        <v/>
      </c>
      <c r="E3387" s="110" t="s">
        <v>79</v>
      </c>
      <c r="F3387" s="66"/>
      <c r="G3387" s="35" t="str">
        <f>IFERROR(VLOOKUP(B3387,Listor!$A$6:$G$62,7,FALSE),"")</f>
        <v/>
      </c>
      <c r="H3387" s="63" t="str">
        <f>IFERROR(VLOOKUP(B3387,Listor!$N$6:$O$47,2,FALSE),"")</f>
        <v/>
      </c>
      <c r="I3387" s="63" t="str">
        <f t="shared" si="160"/>
        <v/>
      </c>
      <c r="J3387" s="96" t="str">
        <f>IFERROR(VLOOKUP(B3387,Listor!$N$6:$P$47,3,FALSE)*I3387,"")</f>
        <v/>
      </c>
      <c r="K3387" s="81"/>
      <c r="L3387" s="88" t="str">
        <f>IFERROR((VLOOKUP(B3387,Listor!$N$6:$P$47,3,FALSE)*Biologiska!K3387)+(VLOOKUP(B3387,Listor!$N$6:$Q$47,4,FALSE)),"")</f>
        <v/>
      </c>
      <c r="M3387" s="63" t="str">
        <f t="shared" si="161"/>
        <v/>
      </c>
      <c r="N3387" s="75"/>
      <c r="O3387" s="84" t="str">
        <f t="shared" si="162"/>
        <v/>
      </c>
      <c r="P3387" s="107"/>
      <c r="Q3387" s="87" t="s">
        <v>79</v>
      </c>
      <c r="R3387" s="87"/>
      <c r="S3387" s="87"/>
      <c r="T3387" s="87"/>
      <c r="U3387" s="87"/>
      <c r="V3387" s="86" t="s">
        <v>79</v>
      </c>
      <c r="W3387" s="75"/>
      <c r="X3387" s="102" t="s">
        <v>79</v>
      </c>
      <c r="Y3387" s="63" t="str">
        <f>IFERROR(IF(VLOOKUP(X3387,Listor!$T$6:$U$7,2,FALSE)&lt;O3387,TRUE),"")</f>
        <v/>
      </c>
      <c r="Z3387" s="87"/>
      <c r="AA3387" s="104"/>
    </row>
    <row r="3388" spans="2:27" x14ac:dyDescent="0.25">
      <c r="B3388" s="68" t="s">
        <v>68</v>
      </c>
      <c r="C3388" s="80" t="str">
        <f>IFERROR(VLOOKUP(B3388,Listor!$A$6:$B$62,2,FALSE),"")</f>
        <v/>
      </c>
      <c r="D3388" s="80" t="str">
        <f>IFERROR(VLOOKUP(B3388,Listor!$A$6:$C$62,3,FALSE),"")</f>
        <v/>
      </c>
      <c r="E3388" s="110" t="s">
        <v>79</v>
      </c>
      <c r="F3388" s="66"/>
      <c r="G3388" s="35" t="str">
        <f>IFERROR(VLOOKUP(B3388,Listor!$A$6:$G$62,7,FALSE),"")</f>
        <v/>
      </c>
      <c r="H3388" s="63" t="str">
        <f>IFERROR(VLOOKUP(B3388,Listor!$N$6:$O$47,2,FALSE),"")</f>
        <v/>
      </c>
      <c r="I3388" s="63" t="str">
        <f t="shared" si="160"/>
        <v/>
      </c>
      <c r="J3388" s="96" t="str">
        <f>IFERROR(VLOOKUP(B3388,Listor!$N$6:$P$47,3,FALSE)*I3388,"")</f>
        <v/>
      </c>
      <c r="K3388" s="81"/>
      <c r="L3388" s="88" t="str">
        <f>IFERROR((VLOOKUP(B3388,Listor!$N$6:$P$47,3,FALSE)*Biologiska!K3388)+(VLOOKUP(B3388,Listor!$N$6:$Q$47,4,FALSE)),"")</f>
        <v/>
      </c>
      <c r="M3388" s="63" t="str">
        <f t="shared" si="161"/>
        <v/>
      </c>
      <c r="N3388" s="75"/>
      <c r="O3388" s="84" t="str">
        <f t="shared" si="162"/>
        <v/>
      </c>
      <c r="P3388" s="107"/>
      <c r="Q3388" s="87" t="s">
        <v>79</v>
      </c>
      <c r="R3388" s="87"/>
      <c r="S3388" s="87"/>
      <c r="T3388" s="87"/>
      <c r="U3388" s="87"/>
      <c r="V3388" s="86" t="s">
        <v>79</v>
      </c>
      <c r="W3388" s="75"/>
      <c r="X3388" s="102" t="s">
        <v>79</v>
      </c>
      <c r="Y3388" s="63" t="str">
        <f>IFERROR(IF(VLOOKUP(X3388,Listor!$T$6:$U$7,2,FALSE)&lt;O3388,TRUE),"")</f>
        <v/>
      </c>
      <c r="Z3388" s="87"/>
      <c r="AA3388" s="104"/>
    </row>
    <row r="3389" spans="2:27" x14ac:dyDescent="0.25">
      <c r="B3389" s="68" t="s">
        <v>68</v>
      </c>
      <c r="C3389" s="80" t="str">
        <f>IFERROR(VLOOKUP(B3389,Listor!$A$6:$B$62,2,FALSE),"")</f>
        <v/>
      </c>
      <c r="D3389" s="80" t="str">
        <f>IFERROR(VLOOKUP(B3389,Listor!$A$6:$C$62,3,FALSE),"")</f>
        <v/>
      </c>
      <c r="E3389" s="110" t="s">
        <v>79</v>
      </c>
      <c r="F3389" s="66"/>
      <c r="G3389" s="35" t="str">
        <f>IFERROR(VLOOKUP(B3389,Listor!$A$6:$G$62,7,FALSE),"")</f>
        <v/>
      </c>
      <c r="H3389" s="63" t="str">
        <f>IFERROR(VLOOKUP(B3389,Listor!$N$6:$O$47,2,FALSE),"")</f>
        <v/>
      </c>
      <c r="I3389" s="63" t="str">
        <f t="shared" si="160"/>
        <v/>
      </c>
      <c r="J3389" s="96" t="str">
        <f>IFERROR(VLOOKUP(B3389,Listor!$N$6:$P$47,3,FALSE)*I3389,"")</f>
        <v/>
      </c>
      <c r="K3389" s="81"/>
      <c r="L3389" s="88" t="str">
        <f>IFERROR((VLOOKUP(B3389,Listor!$N$6:$P$47,3,FALSE)*Biologiska!K3389)+(VLOOKUP(B3389,Listor!$N$6:$Q$47,4,FALSE)),"")</f>
        <v/>
      </c>
      <c r="M3389" s="63" t="str">
        <f t="shared" si="161"/>
        <v/>
      </c>
      <c r="N3389" s="75"/>
      <c r="O3389" s="84" t="str">
        <f t="shared" si="162"/>
        <v/>
      </c>
      <c r="P3389" s="107"/>
      <c r="Q3389" s="87" t="s">
        <v>79</v>
      </c>
      <c r="R3389" s="87"/>
      <c r="S3389" s="87"/>
      <c r="T3389" s="87"/>
      <c r="U3389" s="87"/>
      <c r="V3389" s="86" t="s">
        <v>79</v>
      </c>
      <c r="W3389" s="75"/>
      <c r="X3389" s="102" t="s">
        <v>79</v>
      </c>
      <c r="Y3389" s="63" t="str">
        <f>IFERROR(IF(VLOOKUP(X3389,Listor!$T$6:$U$7,2,FALSE)&lt;O3389,TRUE),"")</f>
        <v/>
      </c>
      <c r="Z3389" s="87"/>
      <c r="AA3389" s="104"/>
    </row>
    <row r="3390" spans="2:27" x14ac:dyDescent="0.25">
      <c r="B3390" s="68" t="s">
        <v>68</v>
      </c>
      <c r="C3390" s="80" t="str">
        <f>IFERROR(VLOOKUP(B3390,Listor!$A$6:$B$62,2,FALSE),"")</f>
        <v/>
      </c>
      <c r="D3390" s="80" t="str">
        <f>IFERROR(VLOOKUP(B3390,Listor!$A$6:$C$62,3,FALSE),"")</f>
        <v/>
      </c>
      <c r="E3390" s="110" t="s">
        <v>79</v>
      </c>
      <c r="F3390" s="66"/>
      <c r="G3390" s="35" t="str">
        <f>IFERROR(VLOOKUP(B3390,Listor!$A$6:$G$62,7,FALSE),"")</f>
        <v/>
      </c>
      <c r="H3390" s="63" t="str">
        <f>IFERROR(VLOOKUP(B3390,Listor!$N$6:$O$47,2,FALSE),"")</f>
        <v/>
      </c>
      <c r="I3390" s="63" t="str">
        <f t="shared" si="160"/>
        <v/>
      </c>
      <c r="J3390" s="96" t="str">
        <f>IFERROR(VLOOKUP(B3390,Listor!$N$6:$P$47,3,FALSE)*I3390,"")</f>
        <v/>
      </c>
      <c r="K3390" s="81"/>
      <c r="L3390" s="88" t="str">
        <f>IFERROR((VLOOKUP(B3390,Listor!$N$6:$P$47,3,FALSE)*Biologiska!K3390)+(VLOOKUP(B3390,Listor!$N$6:$Q$47,4,FALSE)),"")</f>
        <v/>
      </c>
      <c r="M3390" s="63" t="str">
        <f t="shared" si="161"/>
        <v/>
      </c>
      <c r="N3390" s="75"/>
      <c r="O3390" s="84" t="str">
        <f t="shared" si="162"/>
        <v/>
      </c>
      <c r="P3390" s="107"/>
      <c r="Q3390" s="87" t="s">
        <v>79</v>
      </c>
      <c r="R3390" s="87"/>
      <c r="S3390" s="87"/>
      <c r="T3390" s="87"/>
      <c r="U3390" s="87"/>
      <c r="V3390" s="86" t="s">
        <v>79</v>
      </c>
      <c r="W3390" s="75"/>
      <c r="X3390" s="102" t="s">
        <v>79</v>
      </c>
      <c r="Y3390" s="63" t="str">
        <f>IFERROR(IF(VLOOKUP(X3390,Listor!$T$6:$U$7,2,FALSE)&lt;O3390,TRUE),"")</f>
        <v/>
      </c>
      <c r="Z3390" s="87"/>
      <c r="AA3390" s="104"/>
    </row>
    <row r="3391" spans="2:27" x14ac:dyDescent="0.25">
      <c r="B3391" s="68" t="s">
        <v>68</v>
      </c>
      <c r="C3391" s="80" t="str">
        <f>IFERROR(VLOOKUP(B3391,Listor!$A$6:$B$62,2,FALSE),"")</f>
        <v/>
      </c>
      <c r="D3391" s="80" t="str">
        <f>IFERROR(VLOOKUP(B3391,Listor!$A$6:$C$62,3,FALSE),"")</f>
        <v/>
      </c>
      <c r="E3391" s="110" t="s">
        <v>79</v>
      </c>
      <c r="F3391" s="66"/>
      <c r="G3391" s="35" t="str">
        <f>IFERROR(VLOOKUP(B3391,Listor!$A$6:$G$62,7,FALSE),"")</f>
        <v/>
      </c>
      <c r="H3391" s="63" t="str">
        <f>IFERROR(VLOOKUP(B3391,Listor!$N$6:$O$47,2,FALSE),"")</f>
        <v/>
      </c>
      <c r="I3391" s="63" t="str">
        <f t="shared" si="160"/>
        <v/>
      </c>
      <c r="J3391" s="96" t="str">
        <f>IFERROR(VLOOKUP(B3391,Listor!$N$6:$P$47,3,FALSE)*I3391,"")</f>
        <v/>
      </c>
      <c r="K3391" s="81"/>
      <c r="L3391" s="88" t="str">
        <f>IFERROR((VLOOKUP(B3391,Listor!$N$6:$P$47,3,FALSE)*Biologiska!K3391)+(VLOOKUP(B3391,Listor!$N$6:$Q$47,4,FALSE)),"")</f>
        <v/>
      </c>
      <c r="M3391" s="63" t="str">
        <f t="shared" si="161"/>
        <v/>
      </c>
      <c r="N3391" s="75"/>
      <c r="O3391" s="84" t="str">
        <f t="shared" si="162"/>
        <v/>
      </c>
      <c r="P3391" s="107"/>
      <c r="Q3391" s="87" t="s">
        <v>79</v>
      </c>
      <c r="R3391" s="87"/>
      <c r="S3391" s="87"/>
      <c r="T3391" s="87"/>
      <c r="U3391" s="87"/>
      <c r="V3391" s="86" t="s">
        <v>79</v>
      </c>
      <c r="W3391" s="75"/>
      <c r="X3391" s="102" t="s">
        <v>79</v>
      </c>
      <c r="Y3391" s="63" t="str">
        <f>IFERROR(IF(VLOOKUP(X3391,Listor!$T$6:$U$7,2,FALSE)&lt;O3391,TRUE),"")</f>
        <v/>
      </c>
      <c r="Z3391" s="87"/>
      <c r="AA3391" s="104"/>
    </row>
    <row r="3392" spans="2:27" x14ac:dyDescent="0.25">
      <c r="B3392" s="68" t="s">
        <v>68</v>
      </c>
      <c r="C3392" s="80" t="str">
        <f>IFERROR(VLOOKUP(B3392,Listor!$A$6:$B$62,2,FALSE),"")</f>
        <v/>
      </c>
      <c r="D3392" s="80" t="str">
        <f>IFERROR(VLOOKUP(B3392,Listor!$A$6:$C$62,3,FALSE),"")</f>
        <v/>
      </c>
      <c r="E3392" s="110" t="s">
        <v>79</v>
      </c>
      <c r="F3392" s="66"/>
      <c r="G3392" s="35" t="str">
        <f>IFERROR(VLOOKUP(B3392,Listor!$A$6:$G$62,7,FALSE),"")</f>
        <v/>
      </c>
      <c r="H3392" s="63" t="str">
        <f>IFERROR(VLOOKUP(B3392,Listor!$N$6:$O$47,2,FALSE),"")</f>
        <v/>
      </c>
      <c r="I3392" s="63" t="str">
        <f t="shared" si="160"/>
        <v/>
      </c>
      <c r="J3392" s="96" t="str">
        <f>IFERROR(VLOOKUP(B3392,Listor!$N$6:$P$47,3,FALSE)*I3392,"")</f>
        <v/>
      </c>
      <c r="K3392" s="81"/>
      <c r="L3392" s="88" t="str">
        <f>IFERROR((VLOOKUP(B3392,Listor!$N$6:$P$47,3,FALSE)*Biologiska!K3392)+(VLOOKUP(B3392,Listor!$N$6:$Q$47,4,FALSE)),"")</f>
        <v/>
      </c>
      <c r="M3392" s="63" t="str">
        <f t="shared" si="161"/>
        <v/>
      </c>
      <c r="N3392" s="75"/>
      <c r="O3392" s="84" t="str">
        <f t="shared" si="162"/>
        <v/>
      </c>
      <c r="P3392" s="107"/>
      <c r="Q3392" s="87" t="s">
        <v>79</v>
      </c>
      <c r="R3392" s="87"/>
      <c r="S3392" s="87"/>
      <c r="T3392" s="87"/>
      <c r="U3392" s="87"/>
      <c r="V3392" s="86" t="s">
        <v>79</v>
      </c>
      <c r="W3392" s="75"/>
      <c r="X3392" s="102" t="s">
        <v>79</v>
      </c>
      <c r="Y3392" s="63" t="str">
        <f>IFERROR(IF(VLOOKUP(X3392,Listor!$T$6:$U$7,2,FALSE)&lt;O3392,TRUE),"")</f>
        <v/>
      </c>
      <c r="Z3392" s="87"/>
      <c r="AA3392" s="104"/>
    </row>
    <row r="3393" spans="2:27" x14ac:dyDescent="0.25">
      <c r="B3393" s="68" t="s">
        <v>68</v>
      </c>
      <c r="C3393" s="80" t="str">
        <f>IFERROR(VLOOKUP(B3393,Listor!$A$6:$B$62,2,FALSE),"")</f>
        <v/>
      </c>
      <c r="D3393" s="80" t="str">
        <f>IFERROR(VLOOKUP(B3393,Listor!$A$6:$C$62,3,FALSE),"")</f>
        <v/>
      </c>
      <c r="E3393" s="110" t="s">
        <v>79</v>
      </c>
      <c r="F3393" s="66"/>
      <c r="G3393" s="35" t="str">
        <f>IFERROR(VLOOKUP(B3393,Listor!$A$6:$G$62,7,FALSE),"")</f>
        <v/>
      </c>
      <c r="H3393" s="63" t="str">
        <f>IFERROR(VLOOKUP(B3393,Listor!$N$6:$O$47,2,FALSE),"")</f>
        <v/>
      </c>
      <c r="I3393" s="63" t="str">
        <f t="shared" si="160"/>
        <v/>
      </c>
      <c r="J3393" s="96" t="str">
        <f>IFERROR(VLOOKUP(B3393,Listor!$N$6:$P$47,3,FALSE)*I3393,"")</f>
        <v/>
      </c>
      <c r="K3393" s="81"/>
      <c r="L3393" s="88" t="str">
        <f>IFERROR((VLOOKUP(B3393,Listor!$N$6:$P$47,3,FALSE)*Biologiska!K3393)+(VLOOKUP(B3393,Listor!$N$6:$Q$47,4,FALSE)),"")</f>
        <v/>
      </c>
      <c r="M3393" s="63" t="str">
        <f t="shared" si="161"/>
        <v/>
      </c>
      <c r="N3393" s="75"/>
      <c r="O3393" s="84" t="str">
        <f t="shared" si="162"/>
        <v/>
      </c>
      <c r="P3393" s="107"/>
      <c r="Q3393" s="87" t="s">
        <v>79</v>
      </c>
      <c r="R3393" s="87"/>
      <c r="S3393" s="87"/>
      <c r="T3393" s="87"/>
      <c r="U3393" s="87"/>
      <c r="V3393" s="86" t="s">
        <v>79</v>
      </c>
      <c r="W3393" s="75"/>
      <c r="X3393" s="102" t="s">
        <v>79</v>
      </c>
      <c r="Y3393" s="63" t="str">
        <f>IFERROR(IF(VLOOKUP(X3393,Listor!$T$6:$U$7,2,FALSE)&lt;O3393,TRUE),"")</f>
        <v/>
      </c>
      <c r="Z3393" s="87"/>
      <c r="AA3393" s="104"/>
    </row>
    <row r="3394" spans="2:27" x14ac:dyDescent="0.25">
      <c r="B3394" s="68" t="s">
        <v>68</v>
      </c>
      <c r="C3394" s="80" t="str">
        <f>IFERROR(VLOOKUP(B3394,Listor!$A$6:$B$62,2,FALSE),"")</f>
        <v/>
      </c>
      <c r="D3394" s="80" t="str">
        <f>IFERROR(VLOOKUP(B3394,Listor!$A$6:$C$62,3,FALSE),"")</f>
        <v/>
      </c>
      <c r="E3394" s="110" t="s">
        <v>79</v>
      </c>
      <c r="F3394" s="66"/>
      <c r="G3394" s="35" t="str">
        <f>IFERROR(VLOOKUP(B3394,Listor!$A$6:$G$62,7,FALSE),"")</f>
        <v/>
      </c>
      <c r="H3394" s="63" t="str">
        <f>IFERROR(VLOOKUP(B3394,Listor!$N$6:$O$47,2,FALSE),"")</f>
        <v/>
      </c>
      <c r="I3394" s="63" t="str">
        <f t="shared" si="160"/>
        <v/>
      </c>
      <c r="J3394" s="96" t="str">
        <f>IFERROR(VLOOKUP(B3394,Listor!$N$6:$P$47,3,FALSE)*I3394,"")</f>
        <v/>
      </c>
      <c r="K3394" s="81"/>
      <c r="L3394" s="88" t="str">
        <f>IFERROR((VLOOKUP(B3394,Listor!$N$6:$P$47,3,FALSE)*Biologiska!K3394)+(VLOOKUP(B3394,Listor!$N$6:$Q$47,4,FALSE)),"")</f>
        <v/>
      </c>
      <c r="M3394" s="63" t="str">
        <f t="shared" si="161"/>
        <v/>
      </c>
      <c r="N3394" s="75"/>
      <c r="O3394" s="84" t="str">
        <f t="shared" si="162"/>
        <v/>
      </c>
      <c r="P3394" s="107"/>
      <c r="Q3394" s="87" t="s">
        <v>79</v>
      </c>
      <c r="R3394" s="87"/>
      <c r="S3394" s="87"/>
      <c r="T3394" s="87"/>
      <c r="U3394" s="87"/>
      <c r="V3394" s="86" t="s">
        <v>79</v>
      </c>
      <c r="W3394" s="75"/>
      <c r="X3394" s="102" t="s">
        <v>79</v>
      </c>
      <c r="Y3394" s="63" t="str">
        <f>IFERROR(IF(VLOOKUP(X3394,Listor!$T$6:$U$7,2,FALSE)&lt;O3394,TRUE),"")</f>
        <v/>
      </c>
      <c r="Z3394" s="87"/>
      <c r="AA3394" s="104"/>
    </row>
    <row r="3395" spans="2:27" x14ac:dyDescent="0.25">
      <c r="B3395" s="68" t="s">
        <v>68</v>
      </c>
      <c r="C3395" s="80" t="str">
        <f>IFERROR(VLOOKUP(B3395,Listor!$A$6:$B$62,2,FALSE),"")</f>
        <v/>
      </c>
      <c r="D3395" s="80" t="str">
        <f>IFERROR(VLOOKUP(B3395,Listor!$A$6:$C$62,3,FALSE),"")</f>
        <v/>
      </c>
      <c r="E3395" s="110" t="s">
        <v>79</v>
      </c>
      <c r="F3395" s="66"/>
      <c r="G3395" s="35" t="str">
        <f>IFERROR(VLOOKUP(B3395,Listor!$A$6:$G$62,7,FALSE),"")</f>
        <v/>
      </c>
      <c r="H3395" s="63" t="str">
        <f>IFERROR(VLOOKUP(B3395,Listor!$N$6:$O$47,2,FALSE),"")</f>
        <v/>
      </c>
      <c r="I3395" s="63" t="str">
        <f t="shared" si="160"/>
        <v/>
      </c>
      <c r="J3395" s="96" t="str">
        <f>IFERROR(VLOOKUP(B3395,Listor!$N$6:$P$47,3,FALSE)*I3395,"")</f>
        <v/>
      </c>
      <c r="K3395" s="81"/>
      <c r="L3395" s="88" t="str">
        <f>IFERROR((VLOOKUP(B3395,Listor!$N$6:$P$47,3,FALSE)*Biologiska!K3395)+(VLOOKUP(B3395,Listor!$N$6:$Q$47,4,FALSE)),"")</f>
        <v/>
      </c>
      <c r="M3395" s="63" t="str">
        <f t="shared" si="161"/>
        <v/>
      </c>
      <c r="N3395" s="75"/>
      <c r="O3395" s="84" t="str">
        <f t="shared" si="162"/>
        <v/>
      </c>
      <c r="P3395" s="107"/>
      <c r="Q3395" s="87" t="s">
        <v>79</v>
      </c>
      <c r="R3395" s="87"/>
      <c r="S3395" s="87"/>
      <c r="T3395" s="87"/>
      <c r="U3395" s="87"/>
      <c r="V3395" s="86" t="s">
        <v>79</v>
      </c>
      <c r="W3395" s="75"/>
      <c r="X3395" s="102" t="s">
        <v>79</v>
      </c>
      <c r="Y3395" s="63" t="str">
        <f>IFERROR(IF(VLOOKUP(X3395,Listor!$T$6:$U$7,2,FALSE)&lt;O3395,TRUE),"")</f>
        <v/>
      </c>
      <c r="Z3395" s="87"/>
      <c r="AA3395" s="104"/>
    </row>
    <row r="3396" spans="2:27" x14ac:dyDescent="0.25">
      <c r="B3396" s="68" t="s">
        <v>68</v>
      </c>
      <c r="C3396" s="80" t="str">
        <f>IFERROR(VLOOKUP(B3396,Listor!$A$6:$B$62,2,FALSE),"")</f>
        <v/>
      </c>
      <c r="D3396" s="80" t="str">
        <f>IFERROR(VLOOKUP(B3396,Listor!$A$6:$C$62,3,FALSE),"")</f>
        <v/>
      </c>
      <c r="E3396" s="110" t="s">
        <v>79</v>
      </c>
      <c r="F3396" s="66"/>
      <c r="G3396" s="35" t="str">
        <f>IFERROR(VLOOKUP(B3396,Listor!$A$6:$G$62,7,FALSE),"")</f>
        <v/>
      </c>
      <c r="H3396" s="63" t="str">
        <f>IFERROR(VLOOKUP(B3396,Listor!$N$6:$O$47,2,FALSE),"")</f>
        <v/>
      </c>
      <c r="I3396" s="63" t="str">
        <f t="shared" si="160"/>
        <v/>
      </c>
      <c r="J3396" s="96" t="str">
        <f>IFERROR(VLOOKUP(B3396,Listor!$N$6:$P$47,3,FALSE)*I3396,"")</f>
        <v/>
      </c>
      <c r="K3396" s="81"/>
      <c r="L3396" s="88" t="str">
        <f>IFERROR((VLOOKUP(B3396,Listor!$N$6:$P$47,3,FALSE)*Biologiska!K3396)+(VLOOKUP(B3396,Listor!$N$6:$Q$47,4,FALSE)),"")</f>
        <v/>
      </c>
      <c r="M3396" s="63" t="str">
        <f t="shared" si="161"/>
        <v/>
      </c>
      <c r="N3396" s="75"/>
      <c r="O3396" s="84" t="str">
        <f t="shared" si="162"/>
        <v/>
      </c>
      <c r="P3396" s="107"/>
      <c r="Q3396" s="87" t="s">
        <v>79</v>
      </c>
      <c r="R3396" s="87"/>
      <c r="S3396" s="87"/>
      <c r="T3396" s="87"/>
      <c r="U3396" s="87"/>
      <c r="V3396" s="86" t="s">
        <v>79</v>
      </c>
      <c r="W3396" s="75"/>
      <c r="X3396" s="102" t="s">
        <v>79</v>
      </c>
      <c r="Y3396" s="63" t="str">
        <f>IFERROR(IF(VLOOKUP(X3396,Listor!$T$6:$U$7,2,FALSE)&lt;O3396,TRUE),"")</f>
        <v/>
      </c>
      <c r="Z3396" s="87"/>
      <c r="AA3396" s="104"/>
    </row>
    <row r="3397" spans="2:27" x14ac:dyDescent="0.25">
      <c r="B3397" s="68" t="s">
        <v>68</v>
      </c>
      <c r="C3397" s="80" t="str">
        <f>IFERROR(VLOOKUP(B3397,Listor!$A$6:$B$62,2,FALSE),"")</f>
        <v/>
      </c>
      <c r="D3397" s="80" t="str">
        <f>IFERROR(VLOOKUP(B3397,Listor!$A$6:$C$62,3,FALSE),"")</f>
        <v/>
      </c>
      <c r="E3397" s="110" t="s">
        <v>79</v>
      </c>
      <c r="F3397" s="66"/>
      <c r="G3397" s="35" t="str">
        <f>IFERROR(VLOOKUP(B3397,Listor!$A$6:$G$62,7,FALSE),"")</f>
        <v/>
      </c>
      <c r="H3397" s="63" t="str">
        <f>IFERROR(VLOOKUP(B3397,Listor!$N$6:$O$47,2,FALSE),"")</f>
        <v/>
      </c>
      <c r="I3397" s="63" t="str">
        <f t="shared" si="160"/>
        <v/>
      </c>
      <c r="J3397" s="96" t="str">
        <f>IFERROR(VLOOKUP(B3397,Listor!$N$6:$P$47,3,FALSE)*I3397,"")</f>
        <v/>
      </c>
      <c r="K3397" s="81"/>
      <c r="L3397" s="88" t="str">
        <f>IFERROR((VLOOKUP(B3397,Listor!$N$6:$P$47,3,FALSE)*Biologiska!K3397)+(VLOOKUP(B3397,Listor!$N$6:$Q$47,4,FALSE)),"")</f>
        <v/>
      </c>
      <c r="M3397" s="63" t="str">
        <f t="shared" si="161"/>
        <v/>
      </c>
      <c r="N3397" s="75"/>
      <c r="O3397" s="84" t="str">
        <f t="shared" si="162"/>
        <v/>
      </c>
      <c r="P3397" s="107"/>
      <c r="Q3397" s="87" t="s">
        <v>79</v>
      </c>
      <c r="R3397" s="87"/>
      <c r="S3397" s="87"/>
      <c r="T3397" s="87"/>
      <c r="U3397" s="87"/>
      <c r="V3397" s="86" t="s">
        <v>79</v>
      </c>
      <c r="W3397" s="75"/>
      <c r="X3397" s="102" t="s">
        <v>79</v>
      </c>
      <c r="Y3397" s="63" t="str">
        <f>IFERROR(IF(VLOOKUP(X3397,Listor!$T$6:$U$7,2,FALSE)&lt;O3397,TRUE),"")</f>
        <v/>
      </c>
      <c r="Z3397" s="87"/>
      <c r="AA3397" s="104"/>
    </row>
    <row r="3398" spans="2:27" x14ac:dyDescent="0.25">
      <c r="B3398" s="68" t="s">
        <v>68</v>
      </c>
      <c r="C3398" s="80" t="str">
        <f>IFERROR(VLOOKUP(B3398,Listor!$A$6:$B$62,2,FALSE),"")</f>
        <v/>
      </c>
      <c r="D3398" s="80" t="str">
        <f>IFERROR(VLOOKUP(B3398,Listor!$A$6:$C$62,3,FALSE),"")</f>
        <v/>
      </c>
      <c r="E3398" s="110" t="s">
        <v>79</v>
      </c>
      <c r="F3398" s="66"/>
      <c r="G3398" s="35" t="str">
        <f>IFERROR(VLOOKUP(B3398,Listor!$A$6:$G$62,7,FALSE),"")</f>
        <v/>
      </c>
      <c r="H3398" s="63" t="str">
        <f>IFERROR(VLOOKUP(B3398,Listor!$N$6:$O$47,2,FALSE),"")</f>
        <v/>
      </c>
      <c r="I3398" s="63" t="str">
        <f t="shared" si="160"/>
        <v/>
      </c>
      <c r="J3398" s="96" t="str">
        <f>IFERROR(VLOOKUP(B3398,Listor!$N$6:$P$47,3,FALSE)*I3398,"")</f>
        <v/>
      </c>
      <c r="K3398" s="81"/>
      <c r="L3398" s="88" t="str">
        <f>IFERROR((VLOOKUP(B3398,Listor!$N$6:$P$47,3,FALSE)*Biologiska!K3398)+(VLOOKUP(B3398,Listor!$N$6:$Q$47,4,FALSE)),"")</f>
        <v/>
      </c>
      <c r="M3398" s="63" t="str">
        <f t="shared" si="161"/>
        <v/>
      </c>
      <c r="N3398" s="75"/>
      <c r="O3398" s="84" t="str">
        <f t="shared" si="162"/>
        <v/>
      </c>
      <c r="P3398" s="107"/>
      <c r="Q3398" s="87" t="s">
        <v>79</v>
      </c>
      <c r="R3398" s="87"/>
      <c r="S3398" s="87"/>
      <c r="T3398" s="87"/>
      <c r="U3398" s="87"/>
      <c r="V3398" s="86" t="s">
        <v>79</v>
      </c>
      <c r="W3398" s="75"/>
      <c r="X3398" s="102" t="s">
        <v>79</v>
      </c>
      <c r="Y3398" s="63" t="str">
        <f>IFERROR(IF(VLOOKUP(X3398,Listor!$T$6:$U$7,2,FALSE)&lt;O3398,TRUE),"")</f>
        <v/>
      </c>
      <c r="Z3398" s="87"/>
      <c r="AA3398" s="104"/>
    </row>
    <row r="3399" spans="2:27" x14ac:dyDescent="0.25">
      <c r="B3399" s="68" t="s">
        <v>68</v>
      </c>
      <c r="C3399" s="80" t="str">
        <f>IFERROR(VLOOKUP(B3399,Listor!$A$6:$B$62,2,FALSE),"")</f>
        <v/>
      </c>
      <c r="D3399" s="80" t="str">
        <f>IFERROR(VLOOKUP(B3399,Listor!$A$6:$C$62,3,FALSE),"")</f>
        <v/>
      </c>
      <c r="E3399" s="110" t="s">
        <v>79</v>
      </c>
      <c r="F3399" s="66"/>
      <c r="G3399" s="35" t="str">
        <f>IFERROR(VLOOKUP(B3399,Listor!$A$6:$G$62,7,FALSE),"")</f>
        <v/>
      </c>
      <c r="H3399" s="63" t="str">
        <f>IFERROR(VLOOKUP(B3399,Listor!$N$6:$O$47,2,FALSE),"")</f>
        <v/>
      </c>
      <c r="I3399" s="63" t="str">
        <f t="shared" si="160"/>
        <v/>
      </c>
      <c r="J3399" s="96" t="str">
        <f>IFERROR(VLOOKUP(B3399,Listor!$N$6:$P$47,3,FALSE)*I3399,"")</f>
        <v/>
      </c>
      <c r="K3399" s="81"/>
      <c r="L3399" s="88" t="str">
        <f>IFERROR((VLOOKUP(B3399,Listor!$N$6:$P$47,3,FALSE)*Biologiska!K3399)+(VLOOKUP(B3399,Listor!$N$6:$Q$47,4,FALSE)),"")</f>
        <v/>
      </c>
      <c r="M3399" s="63" t="str">
        <f t="shared" si="161"/>
        <v/>
      </c>
      <c r="N3399" s="75"/>
      <c r="O3399" s="84" t="str">
        <f t="shared" si="162"/>
        <v/>
      </c>
      <c r="P3399" s="107"/>
      <c r="Q3399" s="87" t="s">
        <v>79</v>
      </c>
      <c r="R3399" s="87"/>
      <c r="S3399" s="87"/>
      <c r="T3399" s="87"/>
      <c r="U3399" s="87"/>
      <c r="V3399" s="86" t="s">
        <v>79</v>
      </c>
      <c r="W3399" s="75"/>
      <c r="X3399" s="102" t="s">
        <v>79</v>
      </c>
      <c r="Y3399" s="63" t="str">
        <f>IFERROR(IF(VLOOKUP(X3399,Listor!$T$6:$U$7,2,FALSE)&lt;O3399,TRUE),"")</f>
        <v/>
      </c>
      <c r="Z3399" s="87"/>
      <c r="AA3399" s="104"/>
    </row>
    <row r="3400" spans="2:27" x14ac:dyDescent="0.25">
      <c r="B3400" s="68" t="s">
        <v>68</v>
      </c>
      <c r="C3400" s="80" t="str">
        <f>IFERROR(VLOOKUP(B3400,Listor!$A$6:$B$62,2,FALSE),"")</f>
        <v/>
      </c>
      <c r="D3400" s="80" t="str">
        <f>IFERROR(VLOOKUP(B3400,Listor!$A$6:$C$62,3,FALSE),"")</f>
        <v/>
      </c>
      <c r="E3400" s="110" t="s">
        <v>79</v>
      </c>
      <c r="F3400" s="66"/>
      <c r="G3400" s="35" t="str">
        <f>IFERROR(VLOOKUP(B3400,Listor!$A$6:$G$62,7,FALSE),"")</f>
        <v/>
      </c>
      <c r="H3400" s="63" t="str">
        <f>IFERROR(VLOOKUP(B3400,Listor!$N$6:$O$47,2,FALSE),"")</f>
        <v/>
      </c>
      <c r="I3400" s="63" t="str">
        <f t="shared" si="160"/>
        <v/>
      </c>
      <c r="J3400" s="96" t="str">
        <f>IFERROR(VLOOKUP(B3400,Listor!$N$6:$P$47,3,FALSE)*I3400,"")</f>
        <v/>
      </c>
      <c r="K3400" s="81"/>
      <c r="L3400" s="88" t="str">
        <f>IFERROR((VLOOKUP(B3400,Listor!$N$6:$P$47,3,FALSE)*Biologiska!K3400)+(VLOOKUP(B3400,Listor!$N$6:$Q$47,4,FALSE)),"")</f>
        <v/>
      </c>
      <c r="M3400" s="63" t="str">
        <f t="shared" si="161"/>
        <v/>
      </c>
      <c r="N3400" s="75"/>
      <c r="O3400" s="84" t="str">
        <f t="shared" si="162"/>
        <v/>
      </c>
      <c r="P3400" s="107"/>
      <c r="Q3400" s="87" t="s">
        <v>79</v>
      </c>
      <c r="R3400" s="87"/>
      <c r="S3400" s="87"/>
      <c r="T3400" s="87"/>
      <c r="U3400" s="87"/>
      <c r="V3400" s="86" t="s">
        <v>79</v>
      </c>
      <c r="W3400" s="75"/>
      <c r="X3400" s="102" t="s">
        <v>79</v>
      </c>
      <c r="Y3400" s="63" t="str">
        <f>IFERROR(IF(VLOOKUP(X3400,Listor!$T$6:$U$7,2,FALSE)&lt;O3400,TRUE),"")</f>
        <v/>
      </c>
      <c r="Z3400" s="87"/>
      <c r="AA3400" s="104"/>
    </row>
    <row r="3401" spans="2:27" x14ac:dyDescent="0.25">
      <c r="B3401" s="68" t="s">
        <v>68</v>
      </c>
      <c r="C3401" s="80" t="str">
        <f>IFERROR(VLOOKUP(B3401,Listor!$A$6:$B$62,2,FALSE),"")</f>
        <v/>
      </c>
      <c r="D3401" s="80" t="str">
        <f>IFERROR(VLOOKUP(B3401,Listor!$A$6:$C$62,3,FALSE),"")</f>
        <v/>
      </c>
      <c r="E3401" s="110" t="s">
        <v>79</v>
      </c>
      <c r="F3401" s="66"/>
      <c r="G3401" s="35" t="str">
        <f>IFERROR(VLOOKUP(B3401,Listor!$A$6:$G$62,7,FALSE),"")</f>
        <v/>
      </c>
      <c r="H3401" s="63" t="str">
        <f>IFERROR(VLOOKUP(B3401,Listor!$N$6:$O$47,2,FALSE),"")</f>
        <v/>
      </c>
      <c r="I3401" s="63" t="str">
        <f t="shared" si="160"/>
        <v/>
      </c>
      <c r="J3401" s="96" t="str">
        <f>IFERROR(VLOOKUP(B3401,Listor!$N$6:$P$47,3,FALSE)*I3401,"")</f>
        <v/>
      </c>
      <c r="K3401" s="81"/>
      <c r="L3401" s="88" t="str">
        <f>IFERROR((VLOOKUP(B3401,Listor!$N$6:$P$47,3,FALSE)*Biologiska!K3401)+(VLOOKUP(B3401,Listor!$N$6:$Q$47,4,FALSE)),"")</f>
        <v/>
      </c>
      <c r="M3401" s="63" t="str">
        <f t="shared" si="161"/>
        <v/>
      </c>
      <c r="N3401" s="75"/>
      <c r="O3401" s="84" t="str">
        <f t="shared" si="162"/>
        <v/>
      </c>
      <c r="P3401" s="107"/>
      <c r="Q3401" s="87" t="s">
        <v>79</v>
      </c>
      <c r="R3401" s="87"/>
      <c r="S3401" s="87"/>
      <c r="T3401" s="87"/>
      <c r="U3401" s="87"/>
      <c r="V3401" s="86" t="s">
        <v>79</v>
      </c>
      <c r="W3401" s="75"/>
      <c r="X3401" s="102" t="s">
        <v>79</v>
      </c>
      <c r="Y3401" s="63" t="str">
        <f>IFERROR(IF(VLOOKUP(X3401,Listor!$T$6:$U$7,2,FALSE)&lt;O3401,TRUE),"")</f>
        <v/>
      </c>
      <c r="Z3401" s="87"/>
      <c r="AA3401" s="104"/>
    </row>
    <row r="3402" spans="2:27" x14ac:dyDescent="0.25">
      <c r="B3402" s="68" t="s">
        <v>68</v>
      </c>
      <c r="C3402" s="80" t="str">
        <f>IFERROR(VLOOKUP(B3402,Listor!$A$6:$B$62,2,FALSE),"")</f>
        <v/>
      </c>
      <c r="D3402" s="80" t="str">
        <f>IFERROR(VLOOKUP(B3402,Listor!$A$6:$C$62,3,FALSE),"")</f>
        <v/>
      </c>
      <c r="E3402" s="110" t="s">
        <v>79</v>
      </c>
      <c r="F3402" s="66"/>
      <c r="G3402" s="35" t="str">
        <f>IFERROR(VLOOKUP(B3402,Listor!$A$6:$G$62,7,FALSE),"")</f>
        <v/>
      </c>
      <c r="H3402" s="63" t="str">
        <f>IFERROR(VLOOKUP(B3402,Listor!$N$6:$O$47,2,FALSE),"")</f>
        <v/>
      </c>
      <c r="I3402" s="63" t="str">
        <f t="shared" si="160"/>
        <v/>
      </c>
      <c r="J3402" s="96" t="str">
        <f>IFERROR(VLOOKUP(B3402,Listor!$N$6:$P$47,3,FALSE)*I3402,"")</f>
        <v/>
      </c>
      <c r="K3402" s="81"/>
      <c r="L3402" s="88" t="str">
        <f>IFERROR((VLOOKUP(B3402,Listor!$N$6:$P$47,3,FALSE)*Biologiska!K3402)+(VLOOKUP(B3402,Listor!$N$6:$Q$47,4,FALSE)),"")</f>
        <v/>
      </c>
      <c r="M3402" s="63" t="str">
        <f t="shared" si="161"/>
        <v/>
      </c>
      <c r="N3402" s="75"/>
      <c r="O3402" s="84" t="str">
        <f t="shared" si="162"/>
        <v/>
      </c>
      <c r="P3402" s="107"/>
      <c r="Q3402" s="87" t="s">
        <v>79</v>
      </c>
      <c r="R3402" s="87"/>
      <c r="S3402" s="87"/>
      <c r="T3402" s="87"/>
      <c r="U3402" s="87"/>
      <c r="V3402" s="86" t="s">
        <v>79</v>
      </c>
      <c r="W3402" s="75"/>
      <c r="X3402" s="102" t="s">
        <v>79</v>
      </c>
      <c r="Y3402" s="63" t="str">
        <f>IFERROR(IF(VLOOKUP(X3402,Listor!$T$6:$U$7,2,FALSE)&lt;O3402,TRUE),"")</f>
        <v/>
      </c>
      <c r="Z3402" s="87"/>
      <c r="AA3402" s="104"/>
    </row>
    <row r="3403" spans="2:27" x14ac:dyDescent="0.25">
      <c r="B3403" s="68" t="s">
        <v>68</v>
      </c>
      <c r="C3403" s="80" t="str">
        <f>IFERROR(VLOOKUP(B3403,Listor!$A$6:$B$62,2,FALSE),"")</f>
        <v/>
      </c>
      <c r="D3403" s="80" t="str">
        <f>IFERROR(VLOOKUP(B3403,Listor!$A$6:$C$62,3,FALSE),"")</f>
        <v/>
      </c>
      <c r="E3403" s="110" t="s">
        <v>79</v>
      </c>
      <c r="F3403" s="66"/>
      <c r="G3403" s="35" t="str">
        <f>IFERROR(VLOOKUP(B3403,Listor!$A$6:$G$62,7,FALSE),"")</f>
        <v/>
      </c>
      <c r="H3403" s="63" t="str">
        <f>IFERROR(VLOOKUP(B3403,Listor!$N$6:$O$47,2,FALSE),"")</f>
        <v/>
      </c>
      <c r="I3403" s="63" t="str">
        <f t="shared" si="160"/>
        <v/>
      </c>
      <c r="J3403" s="96" t="str">
        <f>IFERROR(VLOOKUP(B3403,Listor!$N$6:$P$47,3,FALSE)*I3403,"")</f>
        <v/>
      </c>
      <c r="K3403" s="81"/>
      <c r="L3403" s="88" t="str">
        <f>IFERROR((VLOOKUP(B3403,Listor!$N$6:$P$47,3,FALSE)*Biologiska!K3403)+(VLOOKUP(B3403,Listor!$N$6:$Q$47,4,FALSE)),"")</f>
        <v/>
      </c>
      <c r="M3403" s="63" t="str">
        <f t="shared" si="161"/>
        <v/>
      </c>
      <c r="N3403" s="75"/>
      <c r="O3403" s="84" t="str">
        <f t="shared" si="162"/>
        <v/>
      </c>
      <c r="P3403" s="107"/>
      <c r="Q3403" s="87" t="s">
        <v>79</v>
      </c>
      <c r="R3403" s="87"/>
      <c r="S3403" s="87"/>
      <c r="T3403" s="87"/>
      <c r="U3403" s="87"/>
      <c r="V3403" s="86" t="s">
        <v>79</v>
      </c>
      <c r="W3403" s="75"/>
      <c r="X3403" s="102" t="s">
        <v>79</v>
      </c>
      <c r="Y3403" s="63" t="str">
        <f>IFERROR(IF(VLOOKUP(X3403,Listor!$T$6:$U$7,2,FALSE)&lt;O3403,TRUE),"")</f>
        <v/>
      </c>
      <c r="Z3403" s="87"/>
      <c r="AA3403" s="104"/>
    </row>
    <row r="3404" spans="2:27" x14ac:dyDescent="0.25">
      <c r="B3404" s="68" t="s">
        <v>68</v>
      </c>
      <c r="C3404" s="80" t="str">
        <f>IFERROR(VLOOKUP(B3404,Listor!$A$6:$B$62,2,FALSE),"")</f>
        <v/>
      </c>
      <c r="D3404" s="80" t="str">
        <f>IFERROR(VLOOKUP(B3404,Listor!$A$6:$C$62,3,FALSE),"")</f>
        <v/>
      </c>
      <c r="E3404" s="110" t="s">
        <v>79</v>
      </c>
      <c r="F3404" s="66"/>
      <c r="G3404" s="35" t="str">
        <f>IFERROR(VLOOKUP(B3404,Listor!$A$6:$G$62,7,FALSE),"")</f>
        <v/>
      </c>
      <c r="H3404" s="63" t="str">
        <f>IFERROR(VLOOKUP(B3404,Listor!$N$6:$O$47,2,FALSE),"")</f>
        <v/>
      </c>
      <c r="I3404" s="63" t="str">
        <f t="shared" si="160"/>
        <v/>
      </c>
      <c r="J3404" s="96" t="str">
        <f>IFERROR(VLOOKUP(B3404,Listor!$N$6:$P$47,3,FALSE)*I3404,"")</f>
        <v/>
      </c>
      <c r="K3404" s="81"/>
      <c r="L3404" s="88" t="str">
        <f>IFERROR((VLOOKUP(B3404,Listor!$N$6:$P$47,3,FALSE)*Biologiska!K3404)+(VLOOKUP(B3404,Listor!$N$6:$Q$47,4,FALSE)),"")</f>
        <v/>
      </c>
      <c r="M3404" s="63" t="str">
        <f t="shared" si="161"/>
        <v/>
      </c>
      <c r="N3404" s="75"/>
      <c r="O3404" s="84" t="str">
        <f t="shared" si="162"/>
        <v/>
      </c>
      <c r="P3404" s="107"/>
      <c r="Q3404" s="87" t="s">
        <v>79</v>
      </c>
      <c r="R3404" s="87"/>
      <c r="S3404" s="87"/>
      <c r="T3404" s="87"/>
      <c r="U3404" s="87"/>
      <c r="V3404" s="86" t="s">
        <v>79</v>
      </c>
      <c r="W3404" s="75"/>
      <c r="X3404" s="102" t="s">
        <v>79</v>
      </c>
      <c r="Y3404" s="63" t="str">
        <f>IFERROR(IF(VLOOKUP(X3404,Listor!$T$6:$U$7,2,FALSE)&lt;O3404,TRUE),"")</f>
        <v/>
      </c>
      <c r="Z3404" s="87"/>
      <c r="AA3404" s="104"/>
    </row>
    <row r="3405" spans="2:27" x14ac:dyDescent="0.25">
      <c r="B3405" s="68" t="s">
        <v>68</v>
      </c>
      <c r="C3405" s="80" t="str">
        <f>IFERROR(VLOOKUP(B3405,Listor!$A$6:$B$62,2,FALSE),"")</f>
        <v/>
      </c>
      <c r="D3405" s="80" t="str">
        <f>IFERROR(VLOOKUP(B3405,Listor!$A$6:$C$62,3,FALSE),"")</f>
        <v/>
      </c>
      <c r="E3405" s="110" t="s">
        <v>79</v>
      </c>
      <c r="F3405" s="66"/>
      <c r="G3405" s="35" t="str">
        <f>IFERROR(VLOOKUP(B3405,Listor!$A$6:$G$62,7,FALSE),"")</f>
        <v/>
      </c>
      <c r="H3405" s="63" t="str">
        <f>IFERROR(VLOOKUP(B3405,Listor!$N$6:$O$47,2,FALSE),"")</f>
        <v/>
      </c>
      <c r="I3405" s="63" t="str">
        <f t="shared" si="160"/>
        <v/>
      </c>
      <c r="J3405" s="96" t="str">
        <f>IFERROR(VLOOKUP(B3405,Listor!$N$6:$P$47,3,FALSE)*I3405,"")</f>
        <v/>
      </c>
      <c r="K3405" s="81"/>
      <c r="L3405" s="88" t="str">
        <f>IFERROR((VLOOKUP(B3405,Listor!$N$6:$P$47,3,FALSE)*Biologiska!K3405)+(VLOOKUP(B3405,Listor!$N$6:$Q$47,4,FALSE)),"")</f>
        <v/>
      </c>
      <c r="M3405" s="63" t="str">
        <f t="shared" si="161"/>
        <v/>
      </c>
      <c r="N3405" s="75"/>
      <c r="O3405" s="84" t="str">
        <f t="shared" si="162"/>
        <v/>
      </c>
      <c r="P3405" s="107"/>
      <c r="Q3405" s="87" t="s">
        <v>79</v>
      </c>
      <c r="R3405" s="87"/>
      <c r="S3405" s="87"/>
      <c r="T3405" s="87"/>
      <c r="U3405" s="87"/>
      <c r="V3405" s="86" t="s">
        <v>79</v>
      </c>
      <c r="W3405" s="75"/>
      <c r="X3405" s="102" t="s">
        <v>79</v>
      </c>
      <c r="Y3405" s="63" t="str">
        <f>IFERROR(IF(VLOOKUP(X3405,Listor!$T$6:$U$7,2,FALSE)&lt;O3405,TRUE),"")</f>
        <v/>
      </c>
      <c r="Z3405" s="87"/>
      <c r="AA3405" s="104"/>
    </row>
    <row r="3406" spans="2:27" x14ac:dyDescent="0.25">
      <c r="B3406" s="68" t="s">
        <v>68</v>
      </c>
      <c r="C3406" s="80" t="str">
        <f>IFERROR(VLOOKUP(B3406,Listor!$A$6:$B$62,2,FALSE),"")</f>
        <v/>
      </c>
      <c r="D3406" s="80" t="str">
        <f>IFERROR(VLOOKUP(B3406,Listor!$A$6:$C$62,3,FALSE),"")</f>
        <v/>
      </c>
      <c r="E3406" s="110" t="s">
        <v>79</v>
      </c>
      <c r="F3406" s="66"/>
      <c r="G3406" s="35" t="str">
        <f>IFERROR(VLOOKUP(B3406,Listor!$A$6:$G$62,7,FALSE),"")</f>
        <v/>
      </c>
      <c r="H3406" s="63" t="str">
        <f>IFERROR(VLOOKUP(B3406,Listor!$N$6:$O$47,2,FALSE),"")</f>
        <v/>
      </c>
      <c r="I3406" s="63" t="str">
        <f t="shared" si="160"/>
        <v/>
      </c>
      <c r="J3406" s="96" t="str">
        <f>IFERROR(VLOOKUP(B3406,Listor!$N$6:$P$47,3,FALSE)*I3406,"")</f>
        <v/>
      </c>
      <c r="K3406" s="81"/>
      <c r="L3406" s="88" t="str">
        <f>IFERROR((VLOOKUP(B3406,Listor!$N$6:$P$47,3,FALSE)*Biologiska!K3406)+(VLOOKUP(B3406,Listor!$N$6:$Q$47,4,FALSE)),"")</f>
        <v/>
      </c>
      <c r="M3406" s="63" t="str">
        <f t="shared" si="161"/>
        <v/>
      </c>
      <c r="N3406" s="75"/>
      <c r="O3406" s="84" t="str">
        <f t="shared" si="162"/>
        <v/>
      </c>
      <c r="P3406" s="107"/>
      <c r="Q3406" s="87" t="s">
        <v>79</v>
      </c>
      <c r="R3406" s="87"/>
      <c r="S3406" s="87"/>
      <c r="T3406" s="87"/>
      <c r="U3406" s="87"/>
      <c r="V3406" s="86" t="s">
        <v>79</v>
      </c>
      <c r="W3406" s="75"/>
      <c r="X3406" s="102" t="s">
        <v>79</v>
      </c>
      <c r="Y3406" s="63" t="str">
        <f>IFERROR(IF(VLOOKUP(X3406,Listor!$T$6:$U$7,2,FALSE)&lt;O3406,TRUE),"")</f>
        <v/>
      </c>
      <c r="Z3406" s="87"/>
      <c r="AA3406" s="104"/>
    </row>
    <row r="3407" spans="2:27" x14ac:dyDescent="0.25">
      <c r="B3407" s="68" t="s">
        <v>68</v>
      </c>
      <c r="C3407" s="80" t="str">
        <f>IFERROR(VLOOKUP(B3407,Listor!$A$6:$B$62,2,FALSE),"")</f>
        <v/>
      </c>
      <c r="D3407" s="80" t="str">
        <f>IFERROR(VLOOKUP(B3407,Listor!$A$6:$C$62,3,FALSE),"")</f>
        <v/>
      </c>
      <c r="E3407" s="110" t="s">
        <v>79</v>
      </c>
      <c r="F3407" s="66"/>
      <c r="G3407" s="35" t="str">
        <f>IFERROR(VLOOKUP(B3407,Listor!$A$6:$G$62,7,FALSE),"")</f>
        <v/>
      </c>
      <c r="H3407" s="63" t="str">
        <f>IFERROR(VLOOKUP(B3407,Listor!$N$6:$O$47,2,FALSE),"")</f>
        <v/>
      </c>
      <c r="I3407" s="63" t="str">
        <f t="shared" si="160"/>
        <v/>
      </c>
      <c r="J3407" s="96" t="str">
        <f>IFERROR(VLOOKUP(B3407,Listor!$N$6:$P$47,3,FALSE)*I3407,"")</f>
        <v/>
      </c>
      <c r="K3407" s="81"/>
      <c r="L3407" s="88" t="str">
        <f>IFERROR((VLOOKUP(B3407,Listor!$N$6:$P$47,3,FALSE)*Biologiska!K3407)+(VLOOKUP(B3407,Listor!$N$6:$Q$47,4,FALSE)),"")</f>
        <v/>
      </c>
      <c r="M3407" s="63" t="str">
        <f t="shared" si="161"/>
        <v/>
      </c>
      <c r="N3407" s="75"/>
      <c r="O3407" s="84" t="str">
        <f t="shared" si="162"/>
        <v/>
      </c>
      <c r="P3407" s="107"/>
      <c r="Q3407" s="87" t="s">
        <v>79</v>
      </c>
      <c r="R3407" s="87"/>
      <c r="S3407" s="87"/>
      <c r="T3407" s="87"/>
      <c r="U3407" s="87"/>
      <c r="V3407" s="86" t="s">
        <v>79</v>
      </c>
      <c r="W3407" s="75"/>
      <c r="X3407" s="102" t="s">
        <v>79</v>
      </c>
      <c r="Y3407" s="63" t="str">
        <f>IFERROR(IF(VLOOKUP(X3407,Listor!$T$6:$U$7,2,FALSE)&lt;O3407,TRUE),"")</f>
        <v/>
      </c>
      <c r="Z3407" s="87"/>
      <c r="AA3407" s="104"/>
    </row>
    <row r="3408" spans="2:27" x14ac:dyDescent="0.25">
      <c r="B3408" s="68" t="s">
        <v>68</v>
      </c>
      <c r="C3408" s="80" t="str">
        <f>IFERROR(VLOOKUP(B3408,Listor!$A$6:$B$62,2,FALSE),"")</f>
        <v/>
      </c>
      <c r="D3408" s="80" t="str">
        <f>IFERROR(VLOOKUP(B3408,Listor!$A$6:$C$62,3,FALSE),"")</f>
        <v/>
      </c>
      <c r="E3408" s="110" t="s">
        <v>79</v>
      </c>
      <c r="F3408" s="66"/>
      <c r="G3408" s="35" t="str">
        <f>IFERROR(VLOOKUP(B3408,Listor!$A$6:$G$62,7,FALSE),"")</f>
        <v/>
      </c>
      <c r="H3408" s="63" t="str">
        <f>IFERROR(VLOOKUP(B3408,Listor!$N$6:$O$47,2,FALSE),"")</f>
        <v/>
      </c>
      <c r="I3408" s="63" t="str">
        <f t="shared" si="160"/>
        <v/>
      </c>
      <c r="J3408" s="96" t="str">
        <f>IFERROR(VLOOKUP(B3408,Listor!$N$6:$P$47,3,FALSE)*I3408,"")</f>
        <v/>
      </c>
      <c r="K3408" s="81"/>
      <c r="L3408" s="88" t="str">
        <f>IFERROR((VLOOKUP(B3408,Listor!$N$6:$P$47,3,FALSE)*Biologiska!K3408)+(VLOOKUP(B3408,Listor!$N$6:$Q$47,4,FALSE)),"")</f>
        <v/>
      </c>
      <c r="M3408" s="63" t="str">
        <f t="shared" si="161"/>
        <v/>
      </c>
      <c r="N3408" s="75"/>
      <c r="O3408" s="84" t="str">
        <f t="shared" si="162"/>
        <v/>
      </c>
      <c r="P3408" s="107"/>
      <c r="Q3408" s="87" t="s">
        <v>79</v>
      </c>
      <c r="R3408" s="87"/>
      <c r="S3408" s="87"/>
      <c r="T3408" s="87"/>
      <c r="U3408" s="87"/>
      <c r="V3408" s="86" t="s">
        <v>79</v>
      </c>
      <c r="W3408" s="75"/>
      <c r="X3408" s="102" t="s">
        <v>79</v>
      </c>
      <c r="Y3408" s="63" t="str">
        <f>IFERROR(IF(VLOOKUP(X3408,Listor!$T$6:$U$7,2,FALSE)&lt;O3408,TRUE),"")</f>
        <v/>
      </c>
      <c r="Z3408" s="87"/>
      <c r="AA3408" s="104"/>
    </row>
    <row r="3409" spans="2:27" x14ac:dyDescent="0.25">
      <c r="B3409" s="68" t="s">
        <v>68</v>
      </c>
      <c r="C3409" s="80" t="str">
        <f>IFERROR(VLOOKUP(B3409,Listor!$A$6:$B$62,2,FALSE),"")</f>
        <v/>
      </c>
      <c r="D3409" s="80" t="str">
        <f>IFERROR(VLOOKUP(B3409,Listor!$A$6:$C$62,3,FALSE),"")</f>
        <v/>
      </c>
      <c r="E3409" s="110" t="s">
        <v>79</v>
      </c>
      <c r="F3409" s="66"/>
      <c r="G3409" s="35" t="str">
        <f>IFERROR(VLOOKUP(B3409,Listor!$A$6:$G$62,7,FALSE),"")</f>
        <v/>
      </c>
      <c r="H3409" s="63" t="str">
        <f>IFERROR(VLOOKUP(B3409,Listor!$N$6:$O$47,2,FALSE),"")</f>
        <v/>
      </c>
      <c r="I3409" s="63" t="str">
        <f t="shared" si="160"/>
        <v/>
      </c>
      <c r="J3409" s="96" t="str">
        <f>IFERROR(VLOOKUP(B3409,Listor!$N$6:$P$47,3,FALSE)*I3409,"")</f>
        <v/>
      </c>
      <c r="K3409" s="81"/>
      <c r="L3409" s="88" t="str">
        <f>IFERROR((VLOOKUP(B3409,Listor!$N$6:$P$47,3,FALSE)*Biologiska!K3409)+(VLOOKUP(B3409,Listor!$N$6:$Q$47,4,FALSE)),"")</f>
        <v/>
      </c>
      <c r="M3409" s="63" t="str">
        <f t="shared" si="161"/>
        <v/>
      </c>
      <c r="N3409" s="75"/>
      <c r="O3409" s="84" t="str">
        <f t="shared" si="162"/>
        <v/>
      </c>
      <c r="P3409" s="107"/>
      <c r="Q3409" s="87" t="s">
        <v>79</v>
      </c>
      <c r="R3409" s="87"/>
      <c r="S3409" s="87"/>
      <c r="T3409" s="87"/>
      <c r="U3409" s="87"/>
      <c r="V3409" s="86" t="s">
        <v>79</v>
      </c>
      <c r="W3409" s="75"/>
      <c r="X3409" s="102" t="s">
        <v>79</v>
      </c>
      <c r="Y3409" s="63" t="str">
        <f>IFERROR(IF(VLOOKUP(X3409,Listor!$T$6:$U$7,2,FALSE)&lt;O3409,TRUE),"")</f>
        <v/>
      </c>
      <c r="Z3409" s="87"/>
      <c r="AA3409" s="104"/>
    </row>
    <row r="3410" spans="2:27" x14ac:dyDescent="0.25">
      <c r="B3410" s="68" t="s">
        <v>68</v>
      </c>
      <c r="C3410" s="80" t="str">
        <f>IFERROR(VLOOKUP(B3410,Listor!$A$6:$B$62,2,FALSE),"")</f>
        <v/>
      </c>
      <c r="D3410" s="80" t="str">
        <f>IFERROR(VLOOKUP(B3410,Listor!$A$6:$C$62,3,FALSE),"")</f>
        <v/>
      </c>
      <c r="E3410" s="110" t="s">
        <v>79</v>
      </c>
      <c r="F3410" s="66"/>
      <c r="G3410" s="35" t="str">
        <f>IFERROR(VLOOKUP(B3410,Listor!$A$6:$G$62,7,FALSE),"")</f>
        <v/>
      </c>
      <c r="H3410" s="63" t="str">
        <f>IFERROR(VLOOKUP(B3410,Listor!$N$6:$O$47,2,FALSE),"")</f>
        <v/>
      </c>
      <c r="I3410" s="63" t="str">
        <f t="shared" si="160"/>
        <v/>
      </c>
      <c r="J3410" s="96" t="str">
        <f>IFERROR(VLOOKUP(B3410,Listor!$N$6:$P$47,3,FALSE)*I3410,"")</f>
        <v/>
      </c>
      <c r="K3410" s="81"/>
      <c r="L3410" s="88" t="str">
        <f>IFERROR((VLOOKUP(B3410,Listor!$N$6:$P$47,3,FALSE)*Biologiska!K3410)+(VLOOKUP(B3410,Listor!$N$6:$Q$47,4,FALSE)),"")</f>
        <v/>
      </c>
      <c r="M3410" s="63" t="str">
        <f t="shared" si="161"/>
        <v/>
      </c>
      <c r="N3410" s="75"/>
      <c r="O3410" s="84" t="str">
        <f t="shared" si="162"/>
        <v/>
      </c>
      <c r="P3410" s="107"/>
      <c r="Q3410" s="87" t="s">
        <v>79</v>
      </c>
      <c r="R3410" s="87"/>
      <c r="S3410" s="87"/>
      <c r="T3410" s="87"/>
      <c r="U3410" s="87"/>
      <c r="V3410" s="86" t="s">
        <v>79</v>
      </c>
      <c r="W3410" s="75"/>
      <c r="X3410" s="102" t="s">
        <v>79</v>
      </c>
      <c r="Y3410" s="63" t="str">
        <f>IFERROR(IF(VLOOKUP(X3410,Listor!$T$6:$U$7,2,FALSE)&lt;O3410,TRUE),"")</f>
        <v/>
      </c>
      <c r="Z3410" s="87"/>
      <c r="AA3410" s="104"/>
    </row>
    <row r="3411" spans="2:27" x14ac:dyDescent="0.25">
      <c r="B3411" s="68" t="s">
        <v>68</v>
      </c>
      <c r="C3411" s="80" t="str">
        <f>IFERROR(VLOOKUP(B3411,Listor!$A$6:$B$62,2,FALSE),"")</f>
        <v/>
      </c>
      <c r="D3411" s="80" t="str">
        <f>IFERROR(VLOOKUP(B3411,Listor!$A$6:$C$62,3,FALSE),"")</f>
        <v/>
      </c>
      <c r="E3411" s="110" t="s">
        <v>79</v>
      </c>
      <c r="F3411" s="66"/>
      <c r="G3411" s="35" t="str">
        <f>IFERROR(VLOOKUP(B3411,Listor!$A$6:$G$62,7,FALSE),"")</f>
        <v/>
      </c>
      <c r="H3411" s="63" t="str">
        <f>IFERROR(VLOOKUP(B3411,Listor!$N$6:$O$47,2,FALSE),"")</f>
        <v/>
      </c>
      <c r="I3411" s="63" t="str">
        <f t="shared" si="160"/>
        <v/>
      </c>
      <c r="J3411" s="96" t="str">
        <f>IFERROR(VLOOKUP(B3411,Listor!$N$6:$P$47,3,FALSE)*I3411,"")</f>
        <v/>
      </c>
      <c r="K3411" s="81"/>
      <c r="L3411" s="88" t="str">
        <f>IFERROR((VLOOKUP(B3411,Listor!$N$6:$P$47,3,FALSE)*Biologiska!K3411)+(VLOOKUP(B3411,Listor!$N$6:$Q$47,4,FALSE)),"")</f>
        <v/>
      </c>
      <c r="M3411" s="63" t="str">
        <f t="shared" si="161"/>
        <v/>
      </c>
      <c r="N3411" s="75"/>
      <c r="O3411" s="84" t="str">
        <f t="shared" si="162"/>
        <v/>
      </c>
      <c r="P3411" s="107"/>
      <c r="Q3411" s="87" t="s">
        <v>79</v>
      </c>
      <c r="R3411" s="87"/>
      <c r="S3411" s="87"/>
      <c r="T3411" s="87"/>
      <c r="U3411" s="87"/>
      <c r="V3411" s="86" t="s">
        <v>79</v>
      </c>
      <c r="W3411" s="75"/>
      <c r="X3411" s="102" t="s">
        <v>79</v>
      </c>
      <c r="Y3411" s="63" t="str">
        <f>IFERROR(IF(VLOOKUP(X3411,Listor!$T$6:$U$7,2,FALSE)&lt;O3411,TRUE),"")</f>
        <v/>
      </c>
      <c r="Z3411" s="87"/>
      <c r="AA3411" s="104"/>
    </row>
    <row r="3412" spans="2:27" x14ac:dyDescent="0.25">
      <c r="B3412" s="68" t="s">
        <v>68</v>
      </c>
      <c r="C3412" s="80" t="str">
        <f>IFERROR(VLOOKUP(B3412,Listor!$A$6:$B$62,2,FALSE),"")</f>
        <v/>
      </c>
      <c r="D3412" s="80" t="str">
        <f>IFERROR(VLOOKUP(B3412,Listor!$A$6:$C$62,3,FALSE),"")</f>
        <v/>
      </c>
      <c r="E3412" s="110" t="s">
        <v>79</v>
      </c>
      <c r="F3412" s="66"/>
      <c r="G3412" s="35" t="str">
        <f>IFERROR(VLOOKUP(B3412,Listor!$A$6:$G$62,7,FALSE),"")</f>
        <v/>
      </c>
      <c r="H3412" s="63" t="str">
        <f>IFERROR(VLOOKUP(B3412,Listor!$N$6:$O$47,2,FALSE),"")</f>
        <v/>
      </c>
      <c r="I3412" s="63" t="str">
        <f t="shared" si="160"/>
        <v/>
      </c>
      <c r="J3412" s="96" t="str">
        <f>IFERROR(VLOOKUP(B3412,Listor!$N$6:$P$47,3,FALSE)*I3412,"")</f>
        <v/>
      </c>
      <c r="K3412" s="81"/>
      <c r="L3412" s="88" t="str">
        <f>IFERROR((VLOOKUP(B3412,Listor!$N$6:$P$47,3,FALSE)*Biologiska!K3412)+(VLOOKUP(B3412,Listor!$N$6:$Q$47,4,FALSE)),"")</f>
        <v/>
      </c>
      <c r="M3412" s="63" t="str">
        <f t="shared" si="161"/>
        <v/>
      </c>
      <c r="N3412" s="75"/>
      <c r="O3412" s="84" t="str">
        <f t="shared" si="162"/>
        <v/>
      </c>
      <c r="P3412" s="107"/>
      <c r="Q3412" s="87" t="s">
        <v>79</v>
      </c>
      <c r="R3412" s="87"/>
      <c r="S3412" s="87"/>
      <c r="T3412" s="87"/>
      <c r="U3412" s="87"/>
      <c r="V3412" s="86" t="s">
        <v>79</v>
      </c>
      <c r="W3412" s="75"/>
      <c r="X3412" s="102" t="s">
        <v>79</v>
      </c>
      <c r="Y3412" s="63" t="str">
        <f>IFERROR(IF(VLOOKUP(X3412,Listor!$T$6:$U$7,2,FALSE)&lt;O3412,TRUE),"")</f>
        <v/>
      </c>
      <c r="Z3412" s="87"/>
      <c r="AA3412" s="104"/>
    </row>
    <row r="3413" spans="2:27" x14ac:dyDescent="0.25">
      <c r="B3413" s="68" t="s">
        <v>68</v>
      </c>
      <c r="C3413" s="80" t="str">
        <f>IFERROR(VLOOKUP(B3413,Listor!$A$6:$B$62,2,FALSE),"")</f>
        <v/>
      </c>
      <c r="D3413" s="80" t="str">
        <f>IFERROR(VLOOKUP(B3413,Listor!$A$6:$C$62,3,FALSE),"")</f>
        <v/>
      </c>
      <c r="E3413" s="110" t="s">
        <v>79</v>
      </c>
      <c r="F3413" s="66"/>
      <c r="G3413" s="35" t="str">
        <f>IFERROR(VLOOKUP(B3413,Listor!$A$6:$G$62,7,FALSE),"")</f>
        <v/>
      </c>
      <c r="H3413" s="63" t="str">
        <f>IFERROR(VLOOKUP(B3413,Listor!$N$6:$O$47,2,FALSE),"")</f>
        <v/>
      </c>
      <c r="I3413" s="63" t="str">
        <f t="shared" si="160"/>
        <v/>
      </c>
      <c r="J3413" s="96" t="str">
        <f>IFERROR(VLOOKUP(B3413,Listor!$N$6:$P$47,3,FALSE)*I3413,"")</f>
        <v/>
      </c>
      <c r="K3413" s="81"/>
      <c r="L3413" s="88" t="str">
        <f>IFERROR((VLOOKUP(B3413,Listor!$N$6:$P$47,3,FALSE)*Biologiska!K3413)+(VLOOKUP(B3413,Listor!$N$6:$Q$47,4,FALSE)),"")</f>
        <v/>
      </c>
      <c r="M3413" s="63" t="str">
        <f t="shared" si="161"/>
        <v/>
      </c>
      <c r="N3413" s="75"/>
      <c r="O3413" s="84" t="str">
        <f t="shared" si="162"/>
        <v/>
      </c>
      <c r="P3413" s="107"/>
      <c r="Q3413" s="87" t="s">
        <v>79</v>
      </c>
      <c r="R3413" s="87"/>
      <c r="S3413" s="87"/>
      <c r="T3413" s="87"/>
      <c r="U3413" s="87"/>
      <c r="V3413" s="86" t="s">
        <v>79</v>
      </c>
      <c r="W3413" s="75"/>
      <c r="X3413" s="102" t="s">
        <v>79</v>
      </c>
      <c r="Y3413" s="63" t="str">
        <f>IFERROR(IF(VLOOKUP(X3413,Listor!$T$6:$U$7,2,FALSE)&lt;O3413,TRUE),"")</f>
        <v/>
      </c>
      <c r="Z3413" s="87"/>
      <c r="AA3413" s="104"/>
    </row>
    <row r="3414" spans="2:27" x14ac:dyDescent="0.25">
      <c r="B3414" s="68" t="s">
        <v>68</v>
      </c>
      <c r="C3414" s="80" t="str">
        <f>IFERROR(VLOOKUP(B3414,Listor!$A$6:$B$62,2,FALSE),"")</f>
        <v/>
      </c>
      <c r="D3414" s="80" t="str">
        <f>IFERROR(VLOOKUP(B3414,Listor!$A$6:$C$62,3,FALSE),"")</f>
        <v/>
      </c>
      <c r="E3414" s="110" t="s">
        <v>79</v>
      </c>
      <c r="F3414" s="66"/>
      <c r="G3414" s="35" t="str">
        <f>IFERROR(VLOOKUP(B3414,Listor!$A$6:$G$62,7,FALSE),"")</f>
        <v/>
      </c>
      <c r="H3414" s="63" t="str">
        <f>IFERROR(VLOOKUP(B3414,Listor!$N$6:$O$47,2,FALSE),"")</f>
        <v/>
      </c>
      <c r="I3414" s="63" t="str">
        <f t="shared" si="160"/>
        <v/>
      </c>
      <c r="J3414" s="96" t="str">
        <f>IFERROR(VLOOKUP(B3414,Listor!$N$6:$P$47,3,FALSE)*I3414,"")</f>
        <v/>
      </c>
      <c r="K3414" s="81"/>
      <c r="L3414" s="88" t="str">
        <f>IFERROR((VLOOKUP(B3414,Listor!$N$6:$P$47,3,FALSE)*Biologiska!K3414)+(VLOOKUP(B3414,Listor!$N$6:$Q$47,4,FALSE)),"")</f>
        <v/>
      </c>
      <c r="M3414" s="63" t="str">
        <f t="shared" si="161"/>
        <v/>
      </c>
      <c r="N3414" s="75"/>
      <c r="O3414" s="84" t="str">
        <f t="shared" si="162"/>
        <v/>
      </c>
      <c r="P3414" s="107"/>
      <c r="Q3414" s="87" t="s">
        <v>79</v>
      </c>
      <c r="R3414" s="87"/>
      <c r="S3414" s="87"/>
      <c r="T3414" s="87"/>
      <c r="U3414" s="87"/>
      <c r="V3414" s="86" t="s">
        <v>79</v>
      </c>
      <c r="W3414" s="75"/>
      <c r="X3414" s="102" t="s">
        <v>79</v>
      </c>
      <c r="Y3414" s="63" t="str">
        <f>IFERROR(IF(VLOOKUP(X3414,Listor!$T$6:$U$7,2,FALSE)&lt;O3414,TRUE),"")</f>
        <v/>
      </c>
      <c r="Z3414" s="87"/>
      <c r="AA3414" s="104"/>
    </row>
    <row r="3415" spans="2:27" x14ac:dyDescent="0.25">
      <c r="B3415" s="68" t="s">
        <v>68</v>
      </c>
      <c r="C3415" s="80" t="str">
        <f>IFERROR(VLOOKUP(B3415,Listor!$A$6:$B$62,2,FALSE),"")</f>
        <v/>
      </c>
      <c r="D3415" s="80" t="str">
        <f>IFERROR(VLOOKUP(B3415,Listor!$A$6:$C$62,3,FALSE),"")</f>
        <v/>
      </c>
      <c r="E3415" s="110" t="s">
        <v>79</v>
      </c>
      <c r="F3415" s="66"/>
      <c r="G3415" s="35" t="str">
        <f>IFERROR(VLOOKUP(B3415,Listor!$A$6:$G$62,7,FALSE),"")</f>
        <v/>
      </c>
      <c r="H3415" s="63" t="str">
        <f>IFERROR(VLOOKUP(B3415,Listor!$N$6:$O$47,2,FALSE),"")</f>
        <v/>
      </c>
      <c r="I3415" s="63" t="str">
        <f t="shared" si="160"/>
        <v/>
      </c>
      <c r="J3415" s="96" t="str">
        <f>IFERROR(VLOOKUP(B3415,Listor!$N$6:$P$47,3,FALSE)*I3415,"")</f>
        <v/>
      </c>
      <c r="K3415" s="81"/>
      <c r="L3415" s="88" t="str">
        <f>IFERROR((VLOOKUP(B3415,Listor!$N$6:$P$47,3,FALSE)*Biologiska!K3415)+(VLOOKUP(B3415,Listor!$N$6:$Q$47,4,FALSE)),"")</f>
        <v/>
      </c>
      <c r="M3415" s="63" t="str">
        <f t="shared" si="161"/>
        <v/>
      </c>
      <c r="N3415" s="75"/>
      <c r="O3415" s="84" t="str">
        <f t="shared" si="162"/>
        <v/>
      </c>
      <c r="P3415" s="107"/>
      <c r="Q3415" s="87" t="s">
        <v>79</v>
      </c>
      <c r="R3415" s="87"/>
      <c r="S3415" s="87"/>
      <c r="T3415" s="87"/>
      <c r="U3415" s="87"/>
      <c r="V3415" s="86" t="s">
        <v>79</v>
      </c>
      <c r="W3415" s="75"/>
      <c r="X3415" s="102" t="s">
        <v>79</v>
      </c>
      <c r="Y3415" s="63" t="str">
        <f>IFERROR(IF(VLOOKUP(X3415,Listor!$T$6:$U$7,2,FALSE)&lt;O3415,TRUE),"")</f>
        <v/>
      </c>
      <c r="Z3415" s="87"/>
      <c r="AA3415" s="104"/>
    </row>
    <row r="3416" spans="2:27" x14ac:dyDescent="0.25">
      <c r="B3416" s="68" t="s">
        <v>68</v>
      </c>
      <c r="C3416" s="80" t="str">
        <f>IFERROR(VLOOKUP(B3416,Listor!$A$6:$B$62,2,FALSE),"")</f>
        <v/>
      </c>
      <c r="D3416" s="80" t="str">
        <f>IFERROR(VLOOKUP(B3416,Listor!$A$6:$C$62,3,FALSE),"")</f>
        <v/>
      </c>
      <c r="E3416" s="110" t="s">
        <v>79</v>
      </c>
      <c r="F3416" s="66"/>
      <c r="G3416" s="35" t="str">
        <f>IFERROR(VLOOKUP(B3416,Listor!$A$6:$G$62,7,FALSE),"")</f>
        <v/>
      </c>
      <c r="H3416" s="63" t="str">
        <f>IFERROR(VLOOKUP(B3416,Listor!$N$6:$O$47,2,FALSE),"")</f>
        <v/>
      </c>
      <c r="I3416" s="63" t="str">
        <f t="shared" si="160"/>
        <v/>
      </c>
      <c r="J3416" s="96" t="str">
        <f>IFERROR(VLOOKUP(B3416,Listor!$N$6:$P$47,3,FALSE)*I3416,"")</f>
        <v/>
      </c>
      <c r="K3416" s="81"/>
      <c r="L3416" s="88" t="str">
        <f>IFERROR((VLOOKUP(B3416,Listor!$N$6:$P$47,3,FALSE)*Biologiska!K3416)+(VLOOKUP(B3416,Listor!$N$6:$Q$47,4,FALSE)),"")</f>
        <v/>
      </c>
      <c r="M3416" s="63" t="str">
        <f t="shared" si="161"/>
        <v/>
      </c>
      <c r="N3416" s="75"/>
      <c r="O3416" s="84" t="str">
        <f t="shared" si="162"/>
        <v/>
      </c>
      <c r="P3416" s="107"/>
      <c r="Q3416" s="87" t="s">
        <v>79</v>
      </c>
      <c r="R3416" s="87"/>
      <c r="S3416" s="87"/>
      <c r="T3416" s="87"/>
      <c r="U3416" s="87"/>
      <c r="V3416" s="86" t="s">
        <v>79</v>
      </c>
      <c r="W3416" s="75"/>
      <c r="X3416" s="102" t="s">
        <v>79</v>
      </c>
      <c r="Y3416" s="63" t="str">
        <f>IFERROR(IF(VLOOKUP(X3416,Listor!$T$6:$U$7,2,FALSE)&lt;O3416,TRUE),"")</f>
        <v/>
      </c>
      <c r="Z3416" s="87"/>
      <c r="AA3416" s="104"/>
    </row>
    <row r="3417" spans="2:27" x14ac:dyDescent="0.25">
      <c r="B3417" s="68" t="s">
        <v>68</v>
      </c>
      <c r="C3417" s="80" t="str">
        <f>IFERROR(VLOOKUP(B3417,Listor!$A$6:$B$62,2,FALSE),"")</f>
        <v/>
      </c>
      <c r="D3417" s="80" t="str">
        <f>IFERROR(VLOOKUP(B3417,Listor!$A$6:$C$62,3,FALSE),"")</f>
        <v/>
      </c>
      <c r="E3417" s="110" t="s">
        <v>79</v>
      </c>
      <c r="F3417" s="66"/>
      <c r="G3417" s="35" t="str">
        <f>IFERROR(VLOOKUP(B3417,Listor!$A$6:$G$62,7,FALSE),"")</f>
        <v/>
      </c>
      <c r="H3417" s="63" t="str">
        <f>IFERROR(VLOOKUP(B3417,Listor!$N$6:$O$47,2,FALSE),"")</f>
        <v/>
      </c>
      <c r="I3417" s="63" t="str">
        <f t="shared" si="160"/>
        <v/>
      </c>
      <c r="J3417" s="96" t="str">
        <f>IFERROR(VLOOKUP(B3417,Listor!$N$6:$P$47,3,FALSE)*I3417,"")</f>
        <v/>
      </c>
      <c r="K3417" s="81"/>
      <c r="L3417" s="88" t="str">
        <f>IFERROR((VLOOKUP(B3417,Listor!$N$6:$P$47,3,FALSE)*Biologiska!K3417)+(VLOOKUP(B3417,Listor!$N$6:$Q$47,4,FALSE)),"")</f>
        <v/>
      </c>
      <c r="M3417" s="63" t="str">
        <f t="shared" si="161"/>
        <v/>
      </c>
      <c r="N3417" s="75"/>
      <c r="O3417" s="84" t="str">
        <f t="shared" si="162"/>
        <v/>
      </c>
      <c r="P3417" s="107"/>
      <c r="Q3417" s="87" t="s">
        <v>79</v>
      </c>
      <c r="R3417" s="87"/>
      <c r="S3417" s="87"/>
      <c r="T3417" s="87"/>
      <c r="U3417" s="87"/>
      <c r="V3417" s="86" t="s">
        <v>79</v>
      </c>
      <c r="W3417" s="75"/>
      <c r="X3417" s="102" t="s">
        <v>79</v>
      </c>
      <c r="Y3417" s="63" t="str">
        <f>IFERROR(IF(VLOOKUP(X3417,Listor!$T$6:$U$7,2,FALSE)&lt;O3417,TRUE),"")</f>
        <v/>
      </c>
      <c r="Z3417" s="87"/>
      <c r="AA3417" s="104"/>
    </row>
    <row r="3418" spans="2:27" x14ac:dyDescent="0.25">
      <c r="B3418" s="68" t="s">
        <v>68</v>
      </c>
      <c r="C3418" s="80" t="str">
        <f>IFERROR(VLOOKUP(B3418,Listor!$A$6:$B$62,2,FALSE),"")</f>
        <v/>
      </c>
      <c r="D3418" s="80" t="str">
        <f>IFERROR(VLOOKUP(B3418,Listor!$A$6:$C$62,3,FALSE),"")</f>
        <v/>
      </c>
      <c r="E3418" s="110" t="s">
        <v>79</v>
      </c>
      <c r="F3418" s="66"/>
      <c r="G3418" s="35" t="str">
        <f>IFERROR(VLOOKUP(B3418,Listor!$A$6:$G$62,7,FALSE),"")</f>
        <v/>
      </c>
      <c r="H3418" s="63" t="str">
        <f>IFERROR(VLOOKUP(B3418,Listor!$N$6:$O$47,2,FALSE),"")</f>
        <v/>
      </c>
      <c r="I3418" s="63" t="str">
        <f t="shared" si="160"/>
        <v/>
      </c>
      <c r="J3418" s="96" t="str">
        <f>IFERROR(VLOOKUP(B3418,Listor!$N$6:$P$47,3,FALSE)*I3418,"")</f>
        <v/>
      </c>
      <c r="K3418" s="81"/>
      <c r="L3418" s="88" t="str">
        <f>IFERROR((VLOOKUP(B3418,Listor!$N$6:$P$47,3,FALSE)*Biologiska!K3418)+(VLOOKUP(B3418,Listor!$N$6:$Q$47,4,FALSE)),"")</f>
        <v/>
      </c>
      <c r="M3418" s="63" t="str">
        <f t="shared" si="161"/>
        <v/>
      </c>
      <c r="N3418" s="75"/>
      <c r="O3418" s="84" t="str">
        <f t="shared" si="162"/>
        <v/>
      </c>
      <c r="P3418" s="107"/>
      <c r="Q3418" s="87" t="s">
        <v>79</v>
      </c>
      <c r="R3418" s="87"/>
      <c r="S3418" s="87"/>
      <c r="T3418" s="87"/>
      <c r="U3418" s="87"/>
      <c r="V3418" s="86" t="s">
        <v>79</v>
      </c>
      <c r="W3418" s="75"/>
      <c r="X3418" s="102" t="s">
        <v>79</v>
      </c>
      <c r="Y3418" s="63" t="str">
        <f>IFERROR(IF(VLOOKUP(X3418,Listor!$T$6:$U$7,2,FALSE)&lt;O3418,TRUE),"")</f>
        <v/>
      </c>
      <c r="Z3418" s="87"/>
      <c r="AA3418" s="104"/>
    </row>
    <row r="3419" spans="2:27" x14ac:dyDescent="0.25">
      <c r="B3419" s="68" t="s">
        <v>68</v>
      </c>
      <c r="C3419" s="80" t="str">
        <f>IFERROR(VLOOKUP(B3419,Listor!$A$6:$B$62,2,FALSE),"")</f>
        <v/>
      </c>
      <c r="D3419" s="80" t="str">
        <f>IFERROR(VLOOKUP(B3419,Listor!$A$6:$C$62,3,FALSE),"")</f>
        <v/>
      </c>
      <c r="E3419" s="110" t="s">
        <v>79</v>
      </c>
      <c r="F3419" s="66"/>
      <c r="G3419" s="35" t="str">
        <f>IFERROR(VLOOKUP(B3419,Listor!$A$6:$G$62,7,FALSE),"")</f>
        <v/>
      </c>
      <c r="H3419" s="63" t="str">
        <f>IFERROR(VLOOKUP(B3419,Listor!$N$6:$O$47,2,FALSE),"")</f>
        <v/>
      </c>
      <c r="I3419" s="63" t="str">
        <f t="shared" si="160"/>
        <v/>
      </c>
      <c r="J3419" s="96" t="str">
        <f>IFERROR(VLOOKUP(B3419,Listor!$N$6:$P$47,3,FALSE)*I3419,"")</f>
        <v/>
      </c>
      <c r="K3419" s="81"/>
      <c r="L3419" s="88" t="str">
        <f>IFERROR((VLOOKUP(B3419,Listor!$N$6:$P$47,3,FALSE)*Biologiska!K3419)+(VLOOKUP(B3419,Listor!$N$6:$Q$47,4,FALSE)),"")</f>
        <v/>
      </c>
      <c r="M3419" s="63" t="str">
        <f t="shared" si="161"/>
        <v/>
      </c>
      <c r="N3419" s="75"/>
      <c r="O3419" s="84" t="str">
        <f t="shared" si="162"/>
        <v/>
      </c>
      <c r="P3419" s="107"/>
      <c r="Q3419" s="87" t="s">
        <v>79</v>
      </c>
      <c r="R3419" s="87"/>
      <c r="S3419" s="87"/>
      <c r="T3419" s="87"/>
      <c r="U3419" s="87"/>
      <c r="V3419" s="86" t="s">
        <v>79</v>
      </c>
      <c r="W3419" s="75"/>
      <c r="X3419" s="102" t="s">
        <v>79</v>
      </c>
      <c r="Y3419" s="63" t="str">
        <f>IFERROR(IF(VLOOKUP(X3419,Listor!$T$6:$U$7,2,FALSE)&lt;O3419,TRUE),"")</f>
        <v/>
      </c>
      <c r="Z3419" s="87"/>
      <c r="AA3419" s="104"/>
    </row>
    <row r="3420" spans="2:27" x14ac:dyDescent="0.25">
      <c r="B3420" s="68" t="s">
        <v>68</v>
      </c>
      <c r="C3420" s="80" t="str">
        <f>IFERROR(VLOOKUP(B3420,Listor!$A$6:$B$62,2,FALSE),"")</f>
        <v/>
      </c>
      <c r="D3420" s="80" t="str">
        <f>IFERROR(VLOOKUP(B3420,Listor!$A$6:$C$62,3,FALSE),"")</f>
        <v/>
      </c>
      <c r="E3420" s="110" t="s">
        <v>79</v>
      </c>
      <c r="F3420" s="66"/>
      <c r="G3420" s="35" t="str">
        <f>IFERROR(VLOOKUP(B3420,Listor!$A$6:$G$62,7,FALSE),"")</f>
        <v/>
      </c>
      <c r="H3420" s="63" t="str">
        <f>IFERROR(VLOOKUP(B3420,Listor!$N$6:$O$47,2,FALSE),"")</f>
        <v/>
      </c>
      <c r="I3420" s="63" t="str">
        <f t="shared" si="160"/>
        <v/>
      </c>
      <c r="J3420" s="96" t="str">
        <f>IFERROR(VLOOKUP(B3420,Listor!$N$6:$P$47,3,FALSE)*I3420,"")</f>
        <v/>
      </c>
      <c r="K3420" s="81"/>
      <c r="L3420" s="88" t="str">
        <f>IFERROR((VLOOKUP(B3420,Listor!$N$6:$P$47,3,FALSE)*Biologiska!K3420)+(VLOOKUP(B3420,Listor!$N$6:$Q$47,4,FALSE)),"")</f>
        <v/>
      </c>
      <c r="M3420" s="63" t="str">
        <f t="shared" si="161"/>
        <v/>
      </c>
      <c r="N3420" s="75"/>
      <c r="O3420" s="84" t="str">
        <f t="shared" si="162"/>
        <v/>
      </c>
      <c r="P3420" s="107"/>
      <c r="Q3420" s="87" t="s">
        <v>79</v>
      </c>
      <c r="R3420" s="87"/>
      <c r="S3420" s="87"/>
      <c r="T3420" s="87"/>
      <c r="U3420" s="87"/>
      <c r="V3420" s="86" t="s">
        <v>79</v>
      </c>
      <c r="W3420" s="75"/>
      <c r="X3420" s="102" t="s">
        <v>79</v>
      </c>
      <c r="Y3420" s="63" t="str">
        <f>IFERROR(IF(VLOOKUP(X3420,Listor!$T$6:$U$7,2,FALSE)&lt;O3420,TRUE),"")</f>
        <v/>
      </c>
      <c r="Z3420" s="87"/>
      <c r="AA3420" s="104"/>
    </row>
    <row r="3421" spans="2:27" x14ac:dyDescent="0.25">
      <c r="B3421" s="68" t="s">
        <v>68</v>
      </c>
      <c r="C3421" s="80" t="str">
        <f>IFERROR(VLOOKUP(B3421,Listor!$A$6:$B$62,2,FALSE),"")</f>
        <v/>
      </c>
      <c r="D3421" s="80" t="str">
        <f>IFERROR(VLOOKUP(B3421,Listor!$A$6:$C$62,3,FALSE),"")</f>
        <v/>
      </c>
      <c r="E3421" s="110" t="s">
        <v>79</v>
      </c>
      <c r="F3421" s="66"/>
      <c r="G3421" s="35" t="str">
        <f>IFERROR(VLOOKUP(B3421,Listor!$A$6:$G$62,7,FALSE),"")</f>
        <v/>
      </c>
      <c r="H3421" s="63" t="str">
        <f>IFERROR(VLOOKUP(B3421,Listor!$N$6:$O$47,2,FALSE),"")</f>
        <v/>
      </c>
      <c r="I3421" s="63" t="str">
        <f t="shared" si="160"/>
        <v/>
      </c>
      <c r="J3421" s="96" t="str">
        <f>IFERROR(VLOOKUP(B3421,Listor!$N$6:$P$47,3,FALSE)*I3421,"")</f>
        <v/>
      </c>
      <c r="K3421" s="81"/>
      <c r="L3421" s="88" t="str">
        <f>IFERROR((VLOOKUP(B3421,Listor!$N$6:$P$47,3,FALSE)*Biologiska!K3421)+(VLOOKUP(B3421,Listor!$N$6:$Q$47,4,FALSE)),"")</f>
        <v/>
      </c>
      <c r="M3421" s="63" t="str">
        <f t="shared" si="161"/>
        <v/>
      </c>
      <c r="N3421" s="75"/>
      <c r="O3421" s="84" t="str">
        <f t="shared" si="162"/>
        <v/>
      </c>
      <c r="P3421" s="107"/>
      <c r="Q3421" s="87" t="s">
        <v>79</v>
      </c>
      <c r="R3421" s="87"/>
      <c r="S3421" s="87"/>
      <c r="T3421" s="87"/>
      <c r="U3421" s="87"/>
      <c r="V3421" s="86" t="s">
        <v>79</v>
      </c>
      <c r="W3421" s="75"/>
      <c r="X3421" s="102" t="s">
        <v>79</v>
      </c>
      <c r="Y3421" s="63" t="str">
        <f>IFERROR(IF(VLOOKUP(X3421,Listor!$T$6:$U$7,2,FALSE)&lt;O3421,TRUE),"")</f>
        <v/>
      </c>
      <c r="Z3421" s="87"/>
      <c r="AA3421" s="104"/>
    </row>
    <row r="3422" spans="2:27" x14ac:dyDescent="0.25">
      <c r="B3422" s="68" t="s">
        <v>68</v>
      </c>
      <c r="C3422" s="80" t="str">
        <f>IFERROR(VLOOKUP(B3422,Listor!$A$6:$B$62,2,FALSE),"")</f>
        <v/>
      </c>
      <c r="D3422" s="80" t="str">
        <f>IFERROR(VLOOKUP(B3422,Listor!$A$6:$C$62,3,FALSE),"")</f>
        <v/>
      </c>
      <c r="E3422" s="110" t="s">
        <v>79</v>
      </c>
      <c r="F3422" s="66"/>
      <c r="G3422" s="35" t="str">
        <f>IFERROR(VLOOKUP(B3422,Listor!$A$6:$G$62,7,FALSE),"")</f>
        <v/>
      </c>
      <c r="H3422" s="63" t="str">
        <f>IFERROR(VLOOKUP(B3422,Listor!$N$6:$O$47,2,FALSE),"")</f>
        <v/>
      </c>
      <c r="I3422" s="63" t="str">
        <f t="shared" si="160"/>
        <v/>
      </c>
      <c r="J3422" s="96" t="str">
        <f>IFERROR(VLOOKUP(B3422,Listor!$N$6:$P$47,3,FALSE)*I3422,"")</f>
        <v/>
      </c>
      <c r="K3422" s="81"/>
      <c r="L3422" s="88" t="str">
        <f>IFERROR((VLOOKUP(B3422,Listor!$N$6:$P$47,3,FALSE)*Biologiska!K3422)+(VLOOKUP(B3422,Listor!$N$6:$Q$47,4,FALSE)),"")</f>
        <v/>
      </c>
      <c r="M3422" s="63" t="str">
        <f t="shared" si="161"/>
        <v/>
      </c>
      <c r="N3422" s="75"/>
      <c r="O3422" s="84" t="str">
        <f t="shared" si="162"/>
        <v/>
      </c>
      <c r="P3422" s="107"/>
      <c r="Q3422" s="87" t="s">
        <v>79</v>
      </c>
      <c r="R3422" s="87"/>
      <c r="S3422" s="87"/>
      <c r="T3422" s="87"/>
      <c r="U3422" s="87"/>
      <c r="V3422" s="86" t="s">
        <v>79</v>
      </c>
      <c r="W3422" s="75"/>
      <c r="X3422" s="102" t="s">
        <v>79</v>
      </c>
      <c r="Y3422" s="63" t="str">
        <f>IFERROR(IF(VLOOKUP(X3422,Listor!$T$6:$U$7,2,FALSE)&lt;O3422,TRUE),"")</f>
        <v/>
      </c>
      <c r="Z3422" s="87"/>
      <c r="AA3422" s="104"/>
    </row>
    <row r="3423" spans="2:27" x14ac:dyDescent="0.25">
      <c r="B3423" s="68" t="s">
        <v>68</v>
      </c>
      <c r="C3423" s="80" t="str">
        <f>IFERROR(VLOOKUP(B3423,Listor!$A$6:$B$62,2,FALSE),"")</f>
        <v/>
      </c>
      <c r="D3423" s="80" t="str">
        <f>IFERROR(VLOOKUP(B3423,Listor!$A$6:$C$62,3,FALSE),"")</f>
        <v/>
      </c>
      <c r="E3423" s="110" t="s">
        <v>79</v>
      </c>
      <c r="F3423" s="66"/>
      <c r="G3423" s="35" t="str">
        <f>IFERROR(VLOOKUP(B3423,Listor!$A$6:$G$62,7,FALSE),"")</f>
        <v/>
      </c>
      <c r="H3423" s="63" t="str">
        <f>IFERROR(VLOOKUP(B3423,Listor!$N$6:$O$47,2,FALSE),"")</f>
        <v/>
      </c>
      <c r="I3423" s="63" t="str">
        <f t="shared" si="160"/>
        <v/>
      </c>
      <c r="J3423" s="96" t="str">
        <f>IFERROR(VLOOKUP(B3423,Listor!$N$6:$P$47,3,FALSE)*I3423,"")</f>
        <v/>
      </c>
      <c r="K3423" s="81"/>
      <c r="L3423" s="88" t="str">
        <f>IFERROR((VLOOKUP(B3423,Listor!$N$6:$P$47,3,FALSE)*Biologiska!K3423)+(VLOOKUP(B3423,Listor!$N$6:$Q$47,4,FALSE)),"")</f>
        <v/>
      </c>
      <c r="M3423" s="63" t="str">
        <f t="shared" si="161"/>
        <v/>
      </c>
      <c r="N3423" s="75"/>
      <c r="O3423" s="84" t="str">
        <f t="shared" si="162"/>
        <v/>
      </c>
      <c r="P3423" s="107"/>
      <c r="Q3423" s="87" t="s">
        <v>79</v>
      </c>
      <c r="R3423" s="87"/>
      <c r="S3423" s="87"/>
      <c r="T3423" s="87"/>
      <c r="U3423" s="87"/>
      <c r="V3423" s="86" t="s">
        <v>79</v>
      </c>
      <c r="W3423" s="75"/>
      <c r="X3423" s="102" t="s">
        <v>79</v>
      </c>
      <c r="Y3423" s="63" t="str">
        <f>IFERROR(IF(VLOOKUP(X3423,Listor!$T$6:$U$7,2,FALSE)&lt;O3423,TRUE),"")</f>
        <v/>
      </c>
      <c r="Z3423" s="87"/>
      <c r="AA3423" s="104"/>
    </row>
    <row r="3424" spans="2:27" x14ac:dyDescent="0.25">
      <c r="B3424" s="68" t="s">
        <v>68</v>
      </c>
      <c r="C3424" s="80" t="str">
        <f>IFERROR(VLOOKUP(B3424,Listor!$A$6:$B$62,2,FALSE),"")</f>
        <v/>
      </c>
      <c r="D3424" s="80" t="str">
        <f>IFERROR(VLOOKUP(B3424,Listor!$A$6:$C$62,3,FALSE),"")</f>
        <v/>
      </c>
      <c r="E3424" s="110" t="s">
        <v>79</v>
      </c>
      <c r="F3424" s="66"/>
      <c r="G3424" s="35" t="str">
        <f>IFERROR(VLOOKUP(B3424,Listor!$A$6:$G$62,7,FALSE),"")</f>
        <v/>
      </c>
      <c r="H3424" s="63" t="str">
        <f>IFERROR(VLOOKUP(B3424,Listor!$N$6:$O$47,2,FALSE),"")</f>
        <v/>
      </c>
      <c r="I3424" s="63" t="str">
        <f t="shared" si="160"/>
        <v/>
      </c>
      <c r="J3424" s="96" t="str">
        <f>IFERROR(VLOOKUP(B3424,Listor!$N$6:$P$47,3,FALSE)*I3424,"")</f>
        <v/>
      </c>
      <c r="K3424" s="81"/>
      <c r="L3424" s="88" t="str">
        <f>IFERROR((VLOOKUP(B3424,Listor!$N$6:$P$47,3,FALSE)*Biologiska!K3424)+(VLOOKUP(B3424,Listor!$N$6:$Q$47,4,FALSE)),"")</f>
        <v/>
      </c>
      <c r="M3424" s="63" t="str">
        <f t="shared" si="161"/>
        <v/>
      </c>
      <c r="N3424" s="75"/>
      <c r="O3424" s="84" t="str">
        <f t="shared" si="162"/>
        <v/>
      </c>
      <c r="P3424" s="107"/>
      <c r="Q3424" s="87" t="s">
        <v>79</v>
      </c>
      <c r="R3424" s="87"/>
      <c r="S3424" s="87"/>
      <c r="T3424" s="87"/>
      <c r="U3424" s="87"/>
      <c r="V3424" s="86" t="s">
        <v>79</v>
      </c>
      <c r="W3424" s="75"/>
      <c r="X3424" s="102" t="s">
        <v>79</v>
      </c>
      <c r="Y3424" s="63" t="str">
        <f>IFERROR(IF(VLOOKUP(X3424,Listor!$T$6:$U$7,2,FALSE)&lt;O3424,TRUE),"")</f>
        <v/>
      </c>
      <c r="Z3424" s="87"/>
      <c r="AA3424" s="104"/>
    </row>
    <row r="3425" spans="2:27" x14ac:dyDescent="0.25">
      <c r="B3425" s="68" t="s">
        <v>68</v>
      </c>
      <c r="C3425" s="80" t="str">
        <f>IFERROR(VLOOKUP(B3425,Listor!$A$6:$B$62,2,FALSE),"")</f>
        <v/>
      </c>
      <c r="D3425" s="80" t="str">
        <f>IFERROR(VLOOKUP(B3425,Listor!$A$6:$C$62,3,FALSE),"")</f>
        <v/>
      </c>
      <c r="E3425" s="110" t="s">
        <v>79</v>
      </c>
      <c r="F3425" s="66"/>
      <c r="G3425" s="35" t="str">
        <f>IFERROR(VLOOKUP(B3425,Listor!$A$6:$G$62,7,FALSE),"")</f>
        <v/>
      </c>
      <c r="H3425" s="63" t="str">
        <f>IFERROR(VLOOKUP(B3425,Listor!$N$6:$O$47,2,FALSE),"")</f>
        <v/>
      </c>
      <c r="I3425" s="63" t="str">
        <f t="shared" si="160"/>
        <v/>
      </c>
      <c r="J3425" s="96" t="str">
        <f>IFERROR(VLOOKUP(B3425,Listor!$N$6:$P$47,3,FALSE)*I3425,"")</f>
        <v/>
      </c>
      <c r="K3425" s="81"/>
      <c r="L3425" s="88" t="str">
        <f>IFERROR((VLOOKUP(B3425,Listor!$N$6:$P$47,3,FALSE)*Biologiska!K3425)+(VLOOKUP(B3425,Listor!$N$6:$Q$47,4,FALSE)),"")</f>
        <v/>
      </c>
      <c r="M3425" s="63" t="str">
        <f t="shared" si="161"/>
        <v/>
      </c>
      <c r="N3425" s="75"/>
      <c r="O3425" s="84" t="str">
        <f t="shared" si="162"/>
        <v/>
      </c>
      <c r="P3425" s="107"/>
      <c r="Q3425" s="87" t="s">
        <v>79</v>
      </c>
      <c r="R3425" s="87"/>
      <c r="S3425" s="87"/>
      <c r="T3425" s="87"/>
      <c r="U3425" s="87"/>
      <c r="V3425" s="86" t="s">
        <v>79</v>
      </c>
      <c r="W3425" s="75"/>
      <c r="X3425" s="102" t="s">
        <v>79</v>
      </c>
      <c r="Y3425" s="63" t="str">
        <f>IFERROR(IF(VLOOKUP(X3425,Listor!$T$6:$U$7,2,FALSE)&lt;O3425,TRUE),"")</f>
        <v/>
      </c>
      <c r="Z3425" s="87"/>
      <c r="AA3425" s="104"/>
    </row>
    <row r="3426" spans="2:27" x14ac:dyDescent="0.25">
      <c r="B3426" s="68" t="s">
        <v>68</v>
      </c>
      <c r="C3426" s="80" t="str">
        <f>IFERROR(VLOOKUP(B3426,Listor!$A$6:$B$62,2,FALSE),"")</f>
        <v/>
      </c>
      <c r="D3426" s="80" t="str">
        <f>IFERROR(VLOOKUP(B3426,Listor!$A$6:$C$62,3,FALSE),"")</f>
        <v/>
      </c>
      <c r="E3426" s="110" t="s">
        <v>79</v>
      </c>
      <c r="F3426" s="66"/>
      <c r="G3426" s="35" t="str">
        <f>IFERROR(VLOOKUP(B3426,Listor!$A$6:$G$62,7,FALSE),"")</f>
        <v/>
      </c>
      <c r="H3426" s="63" t="str">
        <f>IFERROR(VLOOKUP(B3426,Listor!$N$6:$O$47,2,FALSE),"")</f>
        <v/>
      </c>
      <c r="I3426" s="63" t="str">
        <f t="shared" si="160"/>
        <v/>
      </c>
      <c r="J3426" s="96" t="str">
        <f>IFERROR(VLOOKUP(B3426,Listor!$N$6:$P$47,3,FALSE)*I3426,"")</f>
        <v/>
      </c>
      <c r="K3426" s="81"/>
      <c r="L3426" s="88" t="str">
        <f>IFERROR((VLOOKUP(B3426,Listor!$N$6:$P$47,3,FALSE)*Biologiska!K3426)+(VLOOKUP(B3426,Listor!$N$6:$Q$47,4,FALSE)),"")</f>
        <v/>
      </c>
      <c r="M3426" s="63" t="str">
        <f t="shared" si="161"/>
        <v/>
      </c>
      <c r="N3426" s="75"/>
      <c r="O3426" s="84" t="str">
        <f t="shared" si="162"/>
        <v/>
      </c>
      <c r="P3426" s="107"/>
      <c r="Q3426" s="87" t="s">
        <v>79</v>
      </c>
      <c r="R3426" s="87"/>
      <c r="S3426" s="87"/>
      <c r="T3426" s="87"/>
      <c r="U3426" s="87"/>
      <c r="V3426" s="86" t="s">
        <v>79</v>
      </c>
      <c r="W3426" s="75"/>
      <c r="X3426" s="102" t="s">
        <v>79</v>
      </c>
      <c r="Y3426" s="63" t="str">
        <f>IFERROR(IF(VLOOKUP(X3426,Listor!$T$6:$U$7,2,FALSE)&lt;O3426,TRUE),"")</f>
        <v/>
      </c>
      <c r="Z3426" s="87"/>
      <c r="AA3426" s="104"/>
    </row>
    <row r="3427" spans="2:27" x14ac:dyDescent="0.25">
      <c r="B3427" s="68" t="s">
        <v>68</v>
      </c>
      <c r="C3427" s="80" t="str">
        <f>IFERROR(VLOOKUP(B3427,Listor!$A$6:$B$62,2,FALSE),"")</f>
        <v/>
      </c>
      <c r="D3427" s="80" t="str">
        <f>IFERROR(VLOOKUP(B3427,Listor!$A$6:$C$62,3,FALSE),"")</f>
        <v/>
      </c>
      <c r="E3427" s="110" t="s">
        <v>79</v>
      </c>
      <c r="F3427" s="66"/>
      <c r="G3427" s="35" t="str">
        <f>IFERROR(VLOOKUP(B3427,Listor!$A$6:$G$62,7,FALSE),"")</f>
        <v/>
      </c>
      <c r="H3427" s="63" t="str">
        <f>IFERROR(VLOOKUP(B3427,Listor!$N$6:$O$47,2,FALSE),"")</f>
        <v/>
      </c>
      <c r="I3427" s="63" t="str">
        <f t="shared" si="160"/>
        <v/>
      </c>
      <c r="J3427" s="96" t="str">
        <f>IFERROR(VLOOKUP(B3427,Listor!$N$6:$P$47,3,FALSE)*I3427,"")</f>
        <v/>
      </c>
      <c r="K3427" s="81"/>
      <c r="L3427" s="88" t="str">
        <f>IFERROR((VLOOKUP(B3427,Listor!$N$6:$P$47,3,FALSE)*Biologiska!K3427)+(VLOOKUP(B3427,Listor!$N$6:$Q$47,4,FALSE)),"")</f>
        <v/>
      </c>
      <c r="M3427" s="63" t="str">
        <f t="shared" si="161"/>
        <v/>
      </c>
      <c r="N3427" s="75"/>
      <c r="O3427" s="84" t="str">
        <f t="shared" si="162"/>
        <v/>
      </c>
      <c r="P3427" s="107"/>
      <c r="Q3427" s="87" t="s">
        <v>79</v>
      </c>
      <c r="R3427" s="87"/>
      <c r="S3427" s="87"/>
      <c r="T3427" s="87"/>
      <c r="U3427" s="87"/>
      <c r="V3427" s="86" t="s">
        <v>79</v>
      </c>
      <c r="W3427" s="75"/>
      <c r="X3427" s="102" t="s">
        <v>79</v>
      </c>
      <c r="Y3427" s="63" t="str">
        <f>IFERROR(IF(VLOOKUP(X3427,Listor!$T$6:$U$7,2,FALSE)&lt;O3427,TRUE),"")</f>
        <v/>
      </c>
      <c r="Z3427" s="87"/>
      <c r="AA3427" s="104"/>
    </row>
    <row r="3428" spans="2:27" x14ac:dyDescent="0.25">
      <c r="B3428" s="68" t="s">
        <v>68</v>
      </c>
      <c r="C3428" s="80" t="str">
        <f>IFERROR(VLOOKUP(B3428,Listor!$A$6:$B$62,2,FALSE),"")</f>
        <v/>
      </c>
      <c r="D3428" s="80" t="str">
        <f>IFERROR(VLOOKUP(B3428,Listor!$A$6:$C$62,3,FALSE),"")</f>
        <v/>
      </c>
      <c r="E3428" s="110" t="s">
        <v>79</v>
      </c>
      <c r="F3428" s="66"/>
      <c r="G3428" s="35" t="str">
        <f>IFERROR(VLOOKUP(B3428,Listor!$A$6:$G$62,7,FALSE),"")</f>
        <v/>
      </c>
      <c r="H3428" s="63" t="str">
        <f>IFERROR(VLOOKUP(B3428,Listor!$N$6:$O$47,2,FALSE),"")</f>
        <v/>
      </c>
      <c r="I3428" s="63" t="str">
        <f t="shared" si="160"/>
        <v/>
      </c>
      <c r="J3428" s="96" t="str">
        <f>IFERROR(VLOOKUP(B3428,Listor!$N$6:$P$47,3,FALSE)*I3428,"")</f>
        <v/>
      </c>
      <c r="K3428" s="81"/>
      <c r="L3428" s="88" t="str">
        <f>IFERROR((VLOOKUP(B3428,Listor!$N$6:$P$47,3,FALSE)*Biologiska!K3428)+(VLOOKUP(B3428,Listor!$N$6:$Q$47,4,FALSE)),"")</f>
        <v/>
      </c>
      <c r="M3428" s="63" t="str">
        <f t="shared" si="161"/>
        <v/>
      </c>
      <c r="N3428" s="75"/>
      <c r="O3428" s="84" t="str">
        <f t="shared" si="162"/>
        <v/>
      </c>
      <c r="P3428" s="107"/>
      <c r="Q3428" s="87" t="s">
        <v>79</v>
      </c>
      <c r="R3428" s="87"/>
      <c r="S3428" s="87"/>
      <c r="T3428" s="87"/>
      <c r="U3428" s="87"/>
      <c r="V3428" s="86" t="s">
        <v>79</v>
      </c>
      <c r="W3428" s="75"/>
      <c r="X3428" s="102" t="s">
        <v>79</v>
      </c>
      <c r="Y3428" s="63" t="str">
        <f>IFERROR(IF(VLOOKUP(X3428,Listor!$T$6:$U$7,2,FALSE)&lt;O3428,TRUE),"")</f>
        <v/>
      </c>
      <c r="Z3428" s="87"/>
      <c r="AA3428" s="104"/>
    </row>
    <row r="3429" spans="2:27" x14ac:dyDescent="0.25">
      <c r="B3429" s="68" t="s">
        <v>68</v>
      </c>
      <c r="C3429" s="80" t="str">
        <f>IFERROR(VLOOKUP(B3429,Listor!$A$6:$B$62,2,FALSE),"")</f>
        <v/>
      </c>
      <c r="D3429" s="80" t="str">
        <f>IFERROR(VLOOKUP(B3429,Listor!$A$6:$C$62,3,FALSE),"")</f>
        <v/>
      </c>
      <c r="E3429" s="110" t="s">
        <v>79</v>
      </c>
      <c r="F3429" s="66"/>
      <c r="G3429" s="35" t="str">
        <f>IFERROR(VLOOKUP(B3429,Listor!$A$6:$G$62,7,FALSE),"")</f>
        <v/>
      </c>
      <c r="H3429" s="63" t="str">
        <f>IFERROR(VLOOKUP(B3429,Listor!$N$6:$O$47,2,FALSE),"")</f>
        <v/>
      </c>
      <c r="I3429" s="63" t="str">
        <f t="shared" si="160"/>
        <v/>
      </c>
      <c r="J3429" s="96" t="str">
        <f>IFERROR(VLOOKUP(B3429,Listor!$N$6:$P$47,3,FALSE)*I3429,"")</f>
        <v/>
      </c>
      <c r="K3429" s="81"/>
      <c r="L3429" s="88" t="str">
        <f>IFERROR((VLOOKUP(B3429,Listor!$N$6:$P$47,3,FALSE)*Biologiska!K3429)+(VLOOKUP(B3429,Listor!$N$6:$Q$47,4,FALSE)),"")</f>
        <v/>
      </c>
      <c r="M3429" s="63" t="str">
        <f t="shared" si="161"/>
        <v/>
      </c>
      <c r="N3429" s="75"/>
      <c r="O3429" s="84" t="str">
        <f t="shared" si="162"/>
        <v/>
      </c>
      <c r="P3429" s="107"/>
      <c r="Q3429" s="87" t="s">
        <v>79</v>
      </c>
      <c r="R3429" s="87"/>
      <c r="S3429" s="87"/>
      <c r="T3429" s="87"/>
      <c r="U3429" s="87"/>
      <c r="V3429" s="86" t="s">
        <v>79</v>
      </c>
      <c r="W3429" s="75"/>
      <c r="X3429" s="102" t="s">
        <v>79</v>
      </c>
      <c r="Y3429" s="63" t="str">
        <f>IFERROR(IF(VLOOKUP(X3429,Listor!$T$6:$U$7,2,FALSE)&lt;O3429,TRUE),"")</f>
        <v/>
      </c>
      <c r="Z3429" s="87"/>
      <c r="AA3429" s="104"/>
    </row>
    <row r="3430" spans="2:27" x14ac:dyDescent="0.25">
      <c r="B3430" s="68" t="s">
        <v>68</v>
      </c>
      <c r="C3430" s="80" t="str">
        <f>IFERROR(VLOOKUP(B3430,Listor!$A$6:$B$62,2,FALSE),"")</f>
        <v/>
      </c>
      <c r="D3430" s="80" t="str">
        <f>IFERROR(VLOOKUP(B3430,Listor!$A$6:$C$62,3,FALSE),"")</f>
        <v/>
      </c>
      <c r="E3430" s="110" t="s">
        <v>79</v>
      </c>
      <c r="F3430" s="66"/>
      <c r="G3430" s="35" t="str">
        <f>IFERROR(VLOOKUP(B3430,Listor!$A$6:$G$62,7,FALSE),"")</f>
        <v/>
      </c>
      <c r="H3430" s="63" t="str">
        <f>IFERROR(VLOOKUP(B3430,Listor!$N$6:$O$47,2,FALSE),"")</f>
        <v/>
      </c>
      <c r="I3430" s="63" t="str">
        <f t="shared" si="160"/>
        <v/>
      </c>
      <c r="J3430" s="96" t="str">
        <f>IFERROR(VLOOKUP(B3430,Listor!$N$6:$P$47,3,FALSE)*I3430,"")</f>
        <v/>
      </c>
      <c r="K3430" s="81"/>
      <c r="L3430" s="88" t="str">
        <f>IFERROR((VLOOKUP(B3430,Listor!$N$6:$P$47,3,FALSE)*Biologiska!K3430)+(VLOOKUP(B3430,Listor!$N$6:$Q$47,4,FALSE)),"")</f>
        <v/>
      </c>
      <c r="M3430" s="63" t="str">
        <f t="shared" si="161"/>
        <v/>
      </c>
      <c r="N3430" s="75"/>
      <c r="O3430" s="84" t="str">
        <f t="shared" si="162"/>
        <v/>
      </c>
      <c r="P3430" s="107"/>
      <c r="Q3430" s="87" t="s">
        <v>79</v>
      </c>
      <c r="R3430" s="87"/>
      <c r="S3430" s="87"/>
      <c r="T3430" s="87"/>
      <c r="U3430" s="87"/>
      <c r="V3430" s="86" t="s">
        <v>79</v>
      </c>
      <c r="W3430" s="75"/>
      <c r="X3430" s="102" t="s">
        <v>79</v>
      </c>
      <c r="Y3430" s="63" t="str">
        <f>IFERROR(IF(VLOOKUP(X3430,Listor!$T$6:$U$7,2,FALSE)&lt;O3430,TRUE),"")</f>
        <v/>
      </c>
      <c r="Z3430" s="87"/>
      <c r="AA3430" s="104"/>
    </row>
    <row r="3431" spans="2:27" x14ac:dyDescent="0.25">
      <c r="B3431" s="68" t="s">
        <v>68</v>
      </c>
      <c r="C3431" s="80" t="str">
        <f>IFERROR(VLOOKUP(B3431,Listor!$A$6:$B$62,2,FALSE),"")</f>
        <v/>
      </c>
      <c r="D3431" s="80" t="str">
        <f>IFERROR(VLOOKUP(B3431,Listor!$A$6:$C$62,3,FALSE),"")</f>
        <v/>
      </c>
      <c r="E3431" s="110" t="s">
        <v>79</v>
      </c>
      <c r="F3431" s="66"/>
      <c r="G3431" s="35" t="str">
        <f>IFERROR(VLOOKUP(B3431,Listor!$A$6:$G$62,7,FALSE),"")</f>
        <v/>
      </c>
      <c r="H3431" s="63" t="str">
        <f>IFERROR(VLOOKUP(B3431,Listor!$N$6:$O$47,2,FALSE),"")</f>
        <v/>
      </c>
      <c r="I3431" s="63" t="str">
        <f t="shared" si="160"/>
        <v/>
      </c>
      <c r="J3431" s="96" t="str">
        <f>IFERROR(VLOOKUP(B3431,Listor!$N$6:$P$47,3,FALSE)*I3431,"")</f>
        <v/>
      </c>
      <c r="K3431" s="81"/>
      <c r="L3431" s="88" t="str">
        <f>IFERROR((VLOOKUP(B3431,Listor!$N$6:$P$47,3,FALSE)*Biologiska!K3431)+(VLOOKUP(B3431,Listor!$N$6:$Q$47,4,FALSE)),"")</f>
        <v/>
      </c>
      <c r="M3431" s="63" t="str">
        <f t="shared" si="161"/>
        <v/>
      </c>
      <c r="N3431" s="75"/>
      <c r="O3431" s="84" t="str">
        <f t="shared" si="162"/>
        <v/>
      </c>
      <c r="P3431" s="107"/>
      <c r="Q3431" s="87" t="s">
        <v>79</v>
      </c>
      <c r="R3431" s="87"/>
      <c r="S3431" s="87"/>
      <c r="T3431" s="87"/>
      <c r="U3431" s="87"/>
      <c r="V3431" s="86" t="s">
        <v>79</v>
      </c>
      <c r="W3431" s="75"/>
      <c r="X3431" s="102" t="s">
        <v>79</v>
      </c>
      <c r="Y3431" s="63" t="str">
        <f>IFERROR(IF(VLOOKUP(X3431,Listor!$T$6:$U$7,2,FALSE)&lt;O3431,TRUE),"")</f>
        <v/>
      </c>
      <c r="Z3431" s="87"/>
      <c r="AA3431" s="104"/>
    </row>
    <row r="3432" spans="2:27" x14ac:dyDescent="0.25">
      <c r="B3432" s="68" t="s">
        <v>68</v>
      </c>
      <c r="C3432" s="80" t="str">
        <f>IFERROR(VLOOKUP(B3432,Listor!$A$6:$B$62,2,FALSE),"")</f>
        <v/>
      </c>
      <c r="D3432" s="80" t="str">
        <f>IFERROR(VLOOKUP(B3432,Listor!$A$6:$C$62,3,FALSE),"")</f>
        <v/>
      </c>
      <c r="E3432" s="110" t="s">
        <v>79</v>
      </c>
      <c r="F3432" s="66"/>
      <c r="G3432" s="35" t="str">
        <f>IFERROR(VLOOKUP(B3432,Listor!$A$6:$G$62,7,FALSE),"")</f>
        <v/>
      </c>
      <c r="H3432" s="63" t="str">
        <f>IFERROR(VLOOKUP(B3432,Listor!$N$6:$O$47,2,FALSE),"")</f>
        <v/>
      </c>
      <c r="I3432" s="63" t="str">
        <f t="shared" si="160"/>
        <v/>
      </c>
      <c r="J3432" s="96" t="str">
        <f>IFERROR(VLOOKUP(B3432,Listor!$N$6:$P$47,3,FALSE)*I3432,"")</f>
        <v/>
      </c>
      <c r="K3432" s="81"/>
      <c r="L3432" s="88" t="str">
        <f>IFERROR((VLOOKUP(B3432,Listor!$N$6:$P$47,3,FALSE)*Biologiska!K3432)+(VLOOKUP(B3432,Listor!$N$6:$Q$47,4,FALSE)),"")</f>
        <v/>
      </c>
      <c r="M3432" s="63" t="str">
        <f t="shared" si="161"/>
        <v/>
      </c>
      <c r="N3432" s="75"/>
      <c r="O3432" s="84" t="str">
        <f t="shared" si="162"/>
        <v/>
      </c>
      <c r="P3432" s="107"/>
      <c r="Q3432" s="87" t="s">
        <v>79</v>
      </c>
      <c r="R3432" s="87"/>
      <c r="S3432" s="87"/>
      <c r="T3432" s="87"/>
      <c r="U3432" s="87"/>
      <c r="V3432" s="86" t="s">
        <v>79</v>
      </c>
      <c r="W3432" s="75"/>
      <c r="X3432" s="102" t="s">
        <v>79</v>
      </c>
      <c r="Y3432" s="63" t="str">
        <f>IFERROR(IF(VLOOKUP(X3432,Listor!$T$6:$U$7,2,FALSE)&lt;O3432,TRUE),"")</f>
        <v/>
      </c>
      <c r="Z3432" s="87"/>
      <c r="AA3432" s="104"/>
    </row>
    <row r="3433" spans="2:27" x14ac:dyDescent="0.25">
      <c r="B3433" s="68" t="s">
        <v>68</v>
      </c>
      <c r="C3433" s="80" t="str">
        <f>IFERROR(VLOOKUP(B3433,Listor!$A$6:$B$62,2,FALSE),"")</f>
        <v/>
      </c>
      <c r="D3433" s="80" t="str">
        <f>IFERROR(VLOOKUP(B3433,Listor!$A$6:$C$62,3,FALSE),"")</f>
        <v/>
      </c>
      <c r="E3433" s="110" t="s">
        <v>79</v>
      </c>
      <c r="F3433" s="66"/>
      <c r="G3433" s="35" t="str">
        <f>IFERROR(VLOOKUP(B3433,Listor!$A$6:$G$62,7,FALSE),"")</f>
        <v/>
      </c>
      <c r="H3433" s="63" t="str">
        <f>IFERROR(VLOOKUP(B3433,Listor!$N$6:$O$47,2,FALSE),"")</f>
        <v/>
      </c>
      <c r="I3433" s="63" t="str">
        <f t="shared" ref="I3433:I3496" si="163">IFERROR(F3433*H3433,"")</f>
        <v/>
      </c>
      <c r="J3433" s="96" t="str">
        <f>IFERROR(VLOOKUP(B3433,Listor!$N$6:$P$47,3,FALSE)*I3433,"")</f>
        <v/>
      </c>
      <c r="K3433" s="81"/>
      <c r="L3433" s="88" t="str">
        <f>IFERROR((VLOOKUP(B3433,Listor!$N$6:$P$47,3,FALSE)*Biologiska!K3433)+(VLOOKUP(B3433,Listor!$N$6:$Q$47,4,FALSE)),"")</f>
        <v/>
      </c>
      <c r="M3433" s="63" t="str">
        <f t="shared" ref="M3433:M3496" si="164">IFERROR(I3433*L3433,"")</f>
        <v/>
      </c>
      <c r="N3433" s="75"/>
      <c r="O3433" s="84" t="str">
        <f t="shared" ref="O3433:O3496" si="165">IF(ISBLANK(K3433),"",IFERROR(((83.8-K3433)/83.8)*100,""))</f>
        <v/>
      </c>
      <c r="P3433" s="107"/>
      <c r="Q3433" s="87" t="s">
        <v>79</v>
      </c>
      <c r="R3433" s="87"/>
      <c r="S3433" s="87"/>
      <c r="T3433" s="87"/>
      <c r="U3433" s="87"/>
      <c r="V3433" s="86" t="s">
        <v>79</v>
      </c>
      <c r="W3433" s="75"/>
      <c r="X3433" s="102" t="s">
        <v>79</v>
      </c>
      <c r="Y3433" s="63" t="str">
        <f>IFERROR(IF(VLOOKUP(X3433,Listor!$T$6:$U$7,2,FALSE)&lt;O3433,TRUE),"")</f>
        <v/>
      </c>
      <c r="Z3433" s="87"/>
      <c r="AA3433" s="104"/>
    </row>
    <row r="3434" spans="2:27" x14ac:dyDescent="0.25">
      <c r="B3434" s="68" t="s">
        <v>68</v>
      </c>
      <c r="C3434" s="80" t="str">
        <f>IFERROR(VLOOKUP(B3434,Listor!$A$6:$B$62,2,FALSE),"")</f>
        <v/>
      </c>
      <c r="D3434" s="80" t="str">
        <f>IFERROR(VLOOKUP(B3434,Listor!$A$6:$C$62,3,FALSE),"")</f>
        <v/>
      </c>
      <c r="E3434" s="110" t="s">
        <v>79</v>
      </c>
      <c r="F3434" s="66"/>
      <c r="G3434" s="35" t="str">
        <f>IFERROR(VLOOKUP(B3434,Listor!$A$6:$G$62,7,FALSE),"")</f>
        <v/>
      </c>
      <c r="H3434" s="63" t="str">
        <f>IFERROR(VLOOKUP(B3434,Listor!$N$6:$O$47,2,FALSE),"")</f>
        <v/>
      </c>
      <c r="I3434" s="63" t="str">
        <f t="shared" si="163"/>
        <v/>
      </c>
      <c r="J3434" s="96" t="str">
        <f>IFERROR(VLOOKUP(B3434,Listor!$N$6:$P$47,3,FALSE)*I3434,"")</f>
        <v/>
      </c>
      <c r="K3434" s="81"/>
      <c r="L3434" s="88" t="str">
        <f>IFERROR((VLOOKUP(B3434,Listor!$N$6:$P$47,3,FALSE)*Biologiska!K3434)+(VLOOKUP(B3434,Listor!$N$6:$Q$47,4,FALSE)),"")</f>
        <v/>
      </c>
      <c r="M3434" s="63" t="str">
        <f t="shared" si="164"/>
        <v/>
      </c>
      <c r="N3434" s="75"/>
      <c r="O3434" s="84" t="str">
        <f t="shared" si="165"/>
        <v/>
      </c>
      <c r="P3434" s="107"/>
      <c r="Q3434" s="87" t="s">
        <v>79</v>
      </c>
      <c r="R3434" s="87"/>
      <c r="S3434" s="87"/>
      <c r="T3434" s="87"/>
      <c r="U3434" s="87"/>
      <c r="V3434" s="86" t="s">
        <v>79</v>
      </c>
      <c r="W3434" s="75"/>
      <c r="X3434" s="102" t="s">
        <v>79</v>
      </c>
      <c r="Y3434" s="63" t="str">
        <f>IFERROR(IF(VLOOKUP(X3434,Listor!$T$6:$U$7,2,FALSE)&lt;O3434,TRUE),"")</f>
        <v/>
      </c>
      <c r="Z3434" s="87"/>
      <c r="AA3434" s="104"/>
    </row>
    <row r="3435" spans="2:27" x14ac:dyDescent="0.25">
      <c r="B3435" s="68" t="s">
        <v>68</v>
      </c>
      <c r="C3435" s="80" t="str">
        <f>IFERROR(VLOOKUP(B3435,Listor!$A$6:$B$62,2,FALSE),"")</f>
        <v/>
      </c>
      <c r="D3435" s="80" t="str">
        <f>IFERROR(VLOOKUP(B3435,Listor!$A$6:$C$62,3,FALSE),"")</f>
        <v/>
      </c>
      <c r="E3435" s="110" t="s">
        <v>79</v>
      </c>
      <c r="F3435" s="66"/>
      <c r="G3435" s="35" t="str">
        <f>IFERROR(VLOOKUP(B3435,Listor!$A$6:$G$62,7,FALSE),"")</f>
        <v/>
      </c>
      <c r="H3435" s="63" t="str">
        <f>IFERROR(VLOOKUP(B3435,Listor!$N$6:$O$47,2,FALSE),"")</f>
        <v/>
      </c>
      <c r="I3435" s="63" t="str">
        <f t="shared" si="163"/>
        <v/>
      </c>
      <c r="J3435" s="96" t="str">
        <f>IFERROR(VLOOKUP(B3435,Listor!$N$6:$P$47,3,FALSE)*I3435,"")</f>
        <v/>
      </c>
      <c r="K3435" s="81"/>
      <c r="L3435" s="88" t="str">
        <f>IFERROR((VLOOKUP(B3435,Listor!$N$6:$P$47,3,FALSE)*Biologiska!K3435)+(VLOOKUP(B3435,Listor!$N$6:$Q$47,4,FALSE)),"")</f>
        <v/>
      </c>
      <c r="M3435" s="63" t="str">
        <f t="shared" si="164"/>
        <v/>
      </c>
      <c r="N3435" s="75"/>
      <c r="O3435" s="84" t="str">
        <f t="shared" si="165"/>
        <v/>
      </c>
      <c r="P3435" s="107"/>
      <c r="Q3435" s="87" t="s">
        <v>79</v>
      </c>
      <c r="R3435" s="87"/>
      <c r="S3435" s="87"/>
      <c r="T3435" s="87"/>
      <c r="U3435" s="87"/>
      <c r="V3435" s="86" t="s">
        <v>79</v>
      </c>
      <c r="W3435" s="75"/>
      <c r="X3435" s="102" t="s">
        <v>79</v>
      </c>
      <c r="Y3435" s="63" t="str">
        <f>IFERROR(IF(VLOOKUP(X3435,Listor!$T$6:$U$7,2,FALSE)&lt;O3435,TRUE),"")</f>
        <v/>
      </c>
      <c r="Z3435" s="87"/>
      <c r="AA3435" s="104"/>
    </row>
    <row r="3436" spans="2:27" x14ac:dyDescent="0.25">
      <c r="B3436" s="68" t="s">
        <v>68</v>
      </c>
      <c r="C3436" s="80" t="str">
        <f>IFERROR(VLOOKUP(B3436,Listor!$A$6:$B$62,2,FALSE),"")</f>
        <v/>
      </c>
      <c r="D3436" s="80" t="str">
        <f>IFERROR(VLOOKUP(B3436,Listor!$A$6:$C$62,3,FALSE),"")</f>
        <v/>
      </c>
      <c r="E3436" s="110" t="s">
        <v>79</v>
      </c>
      <c r="F3436" s="66"/>
      <c r="G3436" s="35" t="str">
        <f>IFERROR(VLOOKUP(B3436,Listor!$A$6:$G$62,7,FALSE),"")</f>
        <v/>
      </c>
      <c r="H3436" s="63" t="str">
        <f>IFERROR(VLOOKUP(B3436,Listor!$N$6:$O$47,2,FALSE),"")</f>
        <v/>
      </c>
      <c r="I3436" s="63" t="str">
        <f t="shared" si="163"/>
        <v/>
      </c>
      <c r="J3436" s="96" t="str">
        <f>IFERROR(VLOOKUP(B3436,Listor!$N$6:$P$47,3,FALSE)*I3436,"")</f>
        <v/>
      </c>
      <c r="K3436" s="81"/>
      <c r="L3436" s="88" t="str">
        <f>IFERROR((VLOOKUP(B3436,Listor!$N$6:$P$47,3,FALSE)*Biologiska!K3436)+(VLOOKUP(B3436,Listor!$N$6:$Q$47,4,FALSE)),"")</f>
        <v/>
      </c>
      <c r="M3436" s="63" t="str">
        <f t="shared" si="164"/>
        <v/>
      </c>
      <c r="N3436" s="75"/>
      <c r="O3436" s="84" t="str">
        <f t="shared" si="165"/>
        <v/>
      </c>
      <c r="P3436" s="107"/>
      <c r="Q3436" s="87" t="s">
        <v>79</v>
      </c>
      <c r="R3436" s="87"/>
      <c r="S3436" s="87"/>
      <c r="T3436" s="87"/>
      <c r="U3436" s="87"/>
      <c r="V3436" s="86" t="s">
        <v>79</v>
      </c>
      <c r="W3436" s="75"/>
      <c r="X3436" s="102" t="s">
        <v>79</v>
      </c>
      <c r="Y3436" s="63" t="str">
        <f>IFERROR(IF(VLOOKUP(X3436,Listor!$T$6:$U$7,2,FALSE)&lt;O3436,TRUE),"")</f>
        <v/>
      </c>
      <c r="Z3436" s="87"/>
      <c r="AA3436" s="104"/>
    </row>
    <row r="3437" spans="2:27" x14ac:dyDescent="0.25">
      <c r="B3437" s="68" t="s">
        <v>68</v>
      </c>
      <c r="C3437" s="80" t="str">
        <f>IFERROR(VLOOKUP(B3437,Listor!$A$6:$B$62,2,FALSE),"")</f>
        <v/>
      </c>
      <c r="D3437" s="80" t="str">
        <f>IFERROR(VLOOKUP(B3437,Listor!$A$6:$C$62,3,FALSE),"")</f>
        <v/>
      </c>
      <c r="E3437" s="110" t="s">
        <v>79</v>
      </c>
      <c r="F3437" s="66"/>
      <c r="G3437" s="35" t="str">
        <f>IFERROR(VLOOKUP(B3437,Listor!$A$6:$G$62,7,FALSE),"")</f>
        <v/>
      </c>
      <c r="H3437" s="63" t="str">
        <f>IFERROR(VLOOKUP(B3437,Listor!$N$6:$O$47,2,FALSE),"")</f>
        <v/>
      </c>
      <c r="I3437" s="63" t="str">
        <f t="shared" si="163"/>
        <v/>
      </c>
      <c r="J3437" s="96" t="str">
        <f>IFERROR(VLOOKUP(B3437,Listor!$N$6:$P$47,3,FALSE)*I3437,"")</f>
        <v/>
      </c>
      <c r="K3437" s="81"/>
      <c r="L3437" s="88" t="str">
        <f>IFERROR((VLOOKUP(B3437,Listor!$N$6:$P$47,3,FALSE)*Biologiska!K3437)+(VLOOKUP(B3437,Listor!$N$6:$Q$47,4,FALSE)),"")</f>
        <v/>
      </c>
      <c r="M3437" s="63" t="str">
        <f t="shared" si="164"/>
        <v/>
      </c>
      <c r="N3437" s="75"/>
      <c r="O3437" s="84" t="str">
        <f t="shared" si="165"/>
        <v/>
      </c>
      <c r="P3437" s="107"/>
      <c r="Q3437" s="87" t="s">
        <v>79</v>
      </c>
      <c r="R3437" s="87"/>
      <c r="S3437" s="87"/>
      <c r="T3437" s="87"/>
      <c r="U3437" s="87"/>
      <c r="V3437" s="86" t="s">
        <v>79</v>
      </c>
      <c r="W3437" s="75"/>
      <c r="X3437" s="102" t="s">
        <v>79</v>
      </c>
      <c r="Y3437" s="63" t="str">
        <f>IFERROR(IF(VLOOKUP(X3437,Listor!$T$6:$U$7,2,FALSE)&lt;O3437,TRUE),"")</f>
        <v/>
      </c>
      <c r="Z3437" s="87"/>
      <c r="AA3437" s="104"/>
    </row>
    <row r="3438" spans="2:27" x14ac:dyDescent="0.25">
      <c r="B3438" s="68" t="s">
        <v>68</v>
      </c>
      <c r="C3438" s="80" t="str">
        <f>IFERROR(VLOOKUP(B3438,Listor!$A$6:$B$62,2,FALSE),"")</f>
        <v/>
      </c>
      <c r="D3438" s="80" t="str">
        <f>IFERROR(VLOOKUP(B3438,Listor!$A$6:$C$62,3,FALSE),"")</f>
        <v/>
      </c>
      <c r="E3438" s="110" t="s">
        <v>79</v>
      </c>
      <c r="F3438" s="66"/>
      <c r="G3438" s="35" t="str">
        <f>IFERROR(VLOOKUP(B3438,Listor!$A$6:$G$62,7,FALSE),"")</f>
        <v/>
      </c>
      <c r="H3438" s="63" t="str">
        <f>IFERROR(VLOOKUP(B3438,Listor!$N$6:$O$47,2,FALSE),"")</f>
        <v/>
      </c>
      <c r="I3438" s="63" t="str">
        <f t="shared" si="163"/>
        <v/>
      </c>
      <c r="J3438" s="96" t="str">
        <f>IFERROR(VLOOKUP(B3438,Listor!$N$6:$P$47,3,FALSE)*I3438,"")</f>
        <v/>
      </c>
      <c r="K3438" s="81"/>
      <c r="L3438" s="88" t="str">
        <f>IFERROR((VLOOKUP(B3438,Listor!$N$6:$P$47,3,FALSE)*Biologiska!K3438)+(VLOOKUP(B3438,Listor!$N$6:$Q$47,4,FALSE)),"")</f>
        <v/>
      </c>
      <c r="M3438" s="63" t="str">
        <f t="shared" si="164"/>
        <v/>
      </c>
      <c r="N3438" s="75"/>
      <c r="O3438" s="84" t="str">
        <f t="shared" si="165"/>
        <v/>
      </c>
      <c r="P3438" s="107"/>
      <c r="Q3438" s="87" t="s">
        <v>79</v>
      </c>
      <c r="R3438" s="87"/>
      <c r="S3438" s="87"/>
      <c r="T3438" s="87"/>
      <c r="U3438" s="87"/>
      <c r="V3438" s="86" t="s">
        <v>79</v>
      </c>
      <c r="W3438" s="75"/>
      <c r="X3438" s="102" t="s">
        <v>79</v>
      </c>
      <c r="Y3438" s="63" t="str">
        <f>IFERROR(IF(VLOOKUP(X3438,Listor!$T$6:$U$7,2,FALSE)&lt;O3438,TRUE),"")</f>
        <v/>
      </c>
      <c r="Z3438" s="87"/>
      <c r="AA3438" s="104"/>
    </row>
    <row r="3439" spans="2:27" x14ac:dyDescent="0.25">
      <c r="B3439" s="68" t="s">
        <v>68</v>
      </c>
      <c r="C3439" s="80" t="str">
        <f>IFERROR(VLOOKUP(B3439,Listor!$A$6:$B$62,2,FALSE),"")</f>
        <v/>
      </c>
      <c r="D3439" s="80" t="str">
        <f>IFERROR(VLOOKUP(B3439,Listor!$A$6:$C$62,3,FALSE),"")</f>
        <v/>
      </c>
      <c r="E3439" s="110" t="s">
        <v>79</v>
      </c>
      <c r="F3439" s="66"/>
      <c r="G3439" s="35" t="str">
        <f>IFERROR(VLOOKUP(B3439,Listor!$A$6:$G$62,7,FALSE),"")</f>
        <v/>
      </c>
      <c r="H3439" s="63" t="str">
        <f>IFERROR(VLOOKUP(B3439,Listor!$N$6:$O$47,2,FALSE),"")</f>
        <v/>
      </c>
      <c r="I3439" s="63" t="str">
        <f t="shared" si="163"/>
        <v/>
      </c>
      <c r="J3439" s="96" t="str">
        <f>IFERROR(VLOOKUP(B3439,Listor!$N$6:$P$47,3,FALSE)*I3439,"")</f>
        <v/>
      </c>
      <c r="K3439" s="81"/>
      <c r="L3439" s="88" t="str">
        <f>IFERROR((VLOOKUP(B3439,Listor!$N$6:$P$47,3,FALSE)*Biologiska!K3439)+(VLOOKUP(B3439,Listor!$N$6:$Q$47,4,FALSE)),"")</f>
        <v/>
      </c>
      <c r="M3439" s="63" t="str">
        <f t="shared" si="164"/>
        <v/>
      </c>
      <c r="N3439" s="75"/>
      <c r="O3439" s="84" t="str">
        <f t="shared" si="165"/>
        <v/>
      </c>
      <c r="P3439" s="107"/>
      <c r="Q3439" s="87" t="s">
        <v>79</v>
      </c>
      <c r="R3439" s="87"/>
      <c r="S3439" s="87"/>
      <c r="T3439" s="87"/>
      <c r="U3439" s="87"/>
      <c r="V3439" s="86" t="s">
        <v>79</v>
      </c>
      <c r="W3439" s="75"/>
      <c r="X3439" s="102" t="s">
        <v>79</v>
      </c>
      <c r="Y3439" s="63" t="str">
        <f>IFERROR(IF(VLOOKUP(X3439,Listor!$T$6:$U$7,2,FALSE)&lt;O3439,TRUE),"")</f>
        <v/>
      </c>
      <c r="Z3439" s="87"/>
      <c r="AA3439" s="104"/>
    </row>
    <row r="3440" spans="2:27" x14ac:dyDescent="0.25">
      <c r="B3440" s="68" t="s">
        <v>68</v>
      </c>
      <c r="C3440" s="80" t="str">
        <f>IFERROR(VLOOKUP(B3440,Listor!$A$6:$B$62,2,FALSE),"")</f>
        <v/>
      </c>
      <c r="D3440" s="80" t="str">
        <f>IFERROR(VLOOKUP(B3440,Listor!$A$6:$C$62,3,FALSE),"")</f>
        <v/>
      </c>
      <c r="E3440" s="110" t="s">
        <v>79</v>
      </c>
      <c r="F3440" s="66"/>
      <c r="G3440" s="35" t="str">
        <f>IFERROR(VLOOKUP(B3440,Listor!$A$6:$G$62,7,FALSE),"")</f>
        <v/>
      </c>
      <c r="H3440" s="63" t="str">
        <f>IFERROR(VLOOKUP(B3440,Listor!$N$6:$O$47,2,FALSE),"")</f>
        <v/>
      </c>
      <c r="I3440" s="63" t="str">
        <f t="shared" si="163"/>
        <v/>
      </c>
      <c r="J3440" s="96" t="str">
        <f>IFERROR(VLOOKUP(B3440,Listor!$N$6:$P$47,3,FALSE)*I3440,"")</f>
        <v/>
      </c>
      <c r="K3440" s="81"/>
      <c r="L3440" s="88" t="str">
        <f>IFERROR((VLOOKUP(B3440,Listor!$N$6:$P$47,3,FALSE)*Biologiska!K3440)+(VLOOKUP(B3440,Listor!$N$6:$Q$47,4,FALSE)),"")</f>
        <v/>
      </c>
      <c r="M3440" s="63" t="str">
        <f t="shared" si="164"/>
        <v/>
      </c>
      <c r="N3440" s="75"/>
      <c r="O3440" s="84" t="str">
        <f t="shared" si="165"/>
        <v/>
      </c>
      <c r="P3440" s="107"/>
      <c r="Q3440" s="87" t="s">
        <v>79</v>
      </c>
      <c r="R3440" s="87"/>
      <c r="S3440" s="87"/>
      <c r="T3440" s="87"/>
      <c r="U3440" s="87"/>
      <c r="V3440" s="86" t="s">
        <v>79</v>
      </c>
      <c r="W3440" s="75"/>
      <c r="X3440" s="102" t="s">
        <v>79</v>
      </c>
      <c r="Y3440" s="63" t="str">
        <f>IFERROR(IF(VLOOKUP(X3440,Listor!$T$6:$U$7,2,FALSE)&lt;O3440,TRUE),"")</f>
        <v/>
      </c>
      <c r="Z3440" s="87"/>
      <c r="AA3440" s="104"/>
    </row>
    <row r="3441" spans="2:27" x14ac:dyDescent="0.25">
      <c r="B3441" s="68" t="s">
        <v>68</v>
      </c>
      <c r="C3441" s="80" t="str">
        <f>IFERROR(VLOOKUP(B3441,Listor!$A$6:$B$62,2,FALSE),"")</f>
        <v/>
      </c>
      <c r="D3441" s="80" t="str">
        <f>IFERROR(VLOOKUP(B3441,Listor!$A$6:$C$62,3,FALSE),"")</f>
        <v/>
      </c>
      <c r="E3441" s="110" t="s">
        <v>79</v>
      </c>
      <c r="F3441" s="66"/>
      <c r="G3441" s="35" t="str">
        <f>IFERROR(VLOOKUP(B3441,Listor!$A$6:$G$62,7,FALSE),"")</f>
        <v/>
      </c>
      <c r="H3441" s="63" t="str">
        <f>IFERROR(VLOOKUP(B3441,Listor!$N$6:$O$47,2,FALSE),"")</f>
        <v/>
      </c>
      <c r="I3441" s="63" t="str">
        <f t="shared" si="163"/>
        <v/>
      </c>
      <c r="J3441" s="96" t="str">
        <f>IFERROR(VLOOKUP(B3441,Listor!$N$6:$P$47,3,FALSE)*I3441,"")</f>
        <v/>
      </c>
      <c r="K3441" s="81"/>
      <c r="L3441" s="88" t="str">
        <f>IFERROR((VLOOKUP(B3441,Listor!$N$6:$P$47,3,FALSE)*Biologiska!K3441)+(VLOOKUP(B3441,Listor!$N$6:$Q$47,4,FALSE)),"")</f>
        <v/>
      </c>
      <c r="M3441" s="63" t="str">
        <f t="shared" si="164"/>
        <v/>
      </c>
      <c r="N3441" s="75"/>
      <c r="O3441" s="84" t="str">
        <f t="shared" si="165"/>
        <v/>
      </c>
      <c r="P3441" s="107"/>
      <c r="Q3441" s="87" t="s">
        <v>79</v>
      </c>
      <c r="R3441" s="87"/>
      <c r="S3441" s="87"/>
      <c r="T3441" s="87"/>
      <c r="U3441" s="87"/>
      <c r="V3441" s="86" t="s">
        <v>79</v>
      </c>
      <c r="W3441" s="75"/>
      <c r="X3441" s="102" t="s">
        <v>79</v>
      </c>
      <c r="Y3441" s="63" t="str">
        <f>IFERROR(IF(VLOOKUP(X3441,Listor!$T$6:$U$7,2,FALSE)&lt;O3441,TRUE),"")</f>
        <v/>
      </c>
      <c r="Z3441" s="87"/>
      <c r="AA3441" s="104"/>
    </row>
    <row r="3442" spans="2:27" x14ac:dyDescent="0.25">
      <c r="B3442" s="68" t="s">
        <v>68</v>
      </c>
      <c r="C3442" s="80" t="str">
        <f>IFERROR(VLOOKUP(B3442,Listor!$A$6:$B$62,2,FALSE),"")</f>
        <v/>
      </c>
      <c r="D3442" s="80" t="str">
        <f>IFERROR(VLOOKUP(B3442,Listor!$A$6:$C$62,3,FALSE),"")</f>
        <v/>
      </c>
      <c r="E3442" s="110" t="s">
        <v>79</v>
      </c>
      <c r="F3442" s="66"/>
      <c r="G3442" s="35" t="str">
        <f>IFERROR(VLOOKUP(B3442,Listor!$A$6:$G$62,7,FALSE),"")</f>
        <v/>
      </c>
      <c r="H3442" s="63" t="str">
        <f>IFERROR(VLOOKUP(B3442,Listor!$N$6:$O$47,2,FALSE),"")</f>
        <v/>
      </c>
      <c r="I3442" s="63" t="str">
        <f t="shared" si="163"/>
        <v/>
      </c>
      <c r="J3442" s="96" t="str">
        <f>IFERROR(VLOOKUP(B3442,Listor!$N$6:$P$47,3,FALSE)*I3442,"")</f>
        <v/>
      </c>
      <c r="K3442" s="81"/>
      <c r="L3442" s="88" t="str">
        <f>IFERROR((VLOOKUP(B3442,Listor!$N$6:$P$47,3,FALSE)*Biologiska!K3442)+(VLOOKUP(B3442,Listor!$N$6:$Q$47,4,FALSE)),"")</f>
        <v/>
      </c>
      <c r="M3442" s="63" t="str">
        <f t="shared" si="164"/>
        <v/>
      </c>
      <c r="N3442" s="75"/>
      <c r="O3442" s="84" t="str">
        <f t="shared" si="165"/>
        <v/>
      </c>
      <c r="P3442" s="107"/>
      <c r="Q3442" s="87" t="s">
        <v>79</v>
      </c>
      <c r="R3442" s="87"/>
      <c r="S3442" s="87"/>
      <c r="T3442" s="87"/>
      <c r="U3442" s="87"/>
      <c r="V3442" s="86" t="s">
        <v>79</v>
      </c>
      <c r="W3442" s="75"/>
      <c r="X3442" s="102" t="s">
        <v>79</v>
      </c>
      <c r="Y3442" s="63" t="str">
        <f>IFERROR(IF(VLOOKUP(X3442,Listor!$T$6:$U$7,2,FALSE)&lt;O3442,TRUE),"")</f>
        <v/>
      </c>
      <c r="Z3442" s="87"/>
      <c r="AA3442" s="104"/>
    </row>
    <row r="3443" spans="2:27" x14ac:dyDescent="0.25">
      <c r="B3443" s="68" t="s">
        <v>68</v>
      </c>
      <c r="C3443" s="80" t="str">
        <f>IFERROR(VLOOKUP(B3443,Listor!$A$6:$B$62,2,FALSE),"")</f>
        <v/>
      </c>
      <c r="D3443" s="80" t="str">
        <f>IFERROR(VLOOKUP(B3443,Listor!$A$6:$C$62,3,FALSE),"")</f>
        <v/>
      </c>
      <c r="E3443" s="110" t="s">
        <v>79</v>
      </c>
      <c r="F3443" s="66"/>
      <c r="G3443" s="35" t="str">
        <f>IFERROR(VLOOKUP(B3443,Listor!$A$6:$G$62,7,FALSE),"")</f>
        <v/>
      </c>
      <c r="H3443" s="63" t="str">
        <f>IFERROR(VLOOKUP(B3443,Listor!$N$6:$O$47,2,FALSE),"")</f>
        <v/>
      </c>
      <c r="I3443" s="63" t="str">
        <f t="shared" si="163"/>
        <v/>
      </c>
      <c r="J3443" s="96" t="str">
        <f>IFERROR(VLOOKUP(B3443,Listor!$N$6:$P$47,3,FALSE)*I3443,"")</f>
        <v/>
      </c>
      <c r="K3443" s="81"/>
      <c r="L3443" s="88" t="str">
        <f>IFERROR((VLOOKUP(B3443,Listor!$N$6:$P$47,3,FALSE)*Biologiska!K3443)+(VLOOKUP(B3443,Listor!$N$6:$Q$47,4,FALSE)),"")</f>
        <v/>
      </c>
      <c r="M3443" s="63" t="str">
        <f t="shared" si="164"/>
        <v/>
      </c>
      <c r="N3443" s="75"/>
      <c r="O3443" s="84" t="str">
        <f t="shared" si="165"/>
        <v/>
      </c>
      <c r="P3443" s="107"/>
      <c r="Q3443" s="87" t="s">
        <v>79</v>
      </c>
      <c r="R3443" s="87"/>
      <c r="S3443" s="87"/>
      <c r="T3443" s="87"/>
      <c r="U3443" s="87"/>
      <c r="V3443" s="86" t="s">
        <v>79</v>
      </c>
      <c r="W3443" s="75"/>
      <c r="X3443" s="102" t="s">
        <v>79</v>
      </c>
      <c r="Y3443" s="63" t="str">
        <f>IFERROR(IF(VLOOKUP(X3443,Listor!$T$6:$U$7,2,FALSE)&lt;O3443,TRUE),"")</f>
        <v/>
      </c>
      <c r="Z3443" s="87"/>
      <c r="AA3443" s="104"/>
    </row>
    <row r="3444" spans="2:27" x14ac:dyDescent="0.25">
      <c r="B3444" s="68" t="s">
        <v>68</v>
      </c>
      <c r="C3444" s="80" t="str">
        <f>IFERROR(VLOOKUP(B3444,Listor!$A$6:$B$62,2,FALSE),"")</f>
        <v/>
      </c>
      <c r="D3444" s="80" t="str">
        <f>IFERROR(VLOOKUP(B3444,Listor!$A$6:$C$62,3,FALSE),"")</f>
        <v/>
      </c>
      <c r="E3444" s="110" t="s">
        <v>79</v>
      </c>
      <c r="F3444" s="66"/>
      <c r="G3444" s="35" t="str">
        <f>IFERROR(VLOOKUP(B3444,Listor!$A$6:$G$62,7,FALSE),"")</f>
        <v/>
      </c>
      <c r="H3444" s="63" t="str">
        <f>IFERROR(VLOOKUP(B3444,Listor!$N$6:$O$47,2,FALSE),"")</f>
        <v/>
      </c>
      <c r="I3444" s="63" t="str">
        <f t="shared" si="163"/>
        <v/>
      </c>
      <c r="J3444" s="96" t="str">
        <f>IFERROR(VLOOKUP(B3444,Listor!$N$6:$P$47,3,FALSE)*I3444,"")</f>
        <v/>
      </c>
      <c r="K3444" s="81"/>
      <c r="L3444" s="88" t="str">
        <f>IFERROR((VLOOKUP(B3444,Listor!$N$6:$P$47,3,FALSE)*Biologiska!K3444)+(VLOOKUP(B3444,Listor!$N$6:$Q$47,4,FALSE)),"")</f>
        <v/>
      </c>
      <c r="M3444" s="63" t="str">
        <f t="shared" si="164"/>
        <v/>
      </c>
      <c r="N3444" s="75"/>
      <c r="O3444" s="84" t="str">
        <f t="shared" si="165"/>
        <v/>
      </c>
      <c r="P3444" s="107"/>
      <c r="Q3444" s="87" t="s">
        <v>79</v>
      </c>
      <c r="R3444" s="87"/>
      <c r="S3444" s="87"/>
      <c r="T3444" s="87"/>
      <c r="U3444" s="87"/>
      <c r="V3444" s="86" t="s">
        <v>79</v>
      </c>
      <c r="W3444" s="75"/>
      <c r="X3444" s="102" t="s">
        <v>79</v>
      </c>
      <c r="Y3444" s="63" t="str">
        <f>IFERROR(IF(VLOOKUP(X3444,Listor!$T$6:$U$7,2,FALSE)&lt;O3444,TRUE),"")</f>
        <v/>
      </c>
      <c r="Z3444" s="87"/>
      <c r="AA3444" s="104"/>
    </row>
    <row r="3445" spans="2:27" x14ac:dyDescent="0.25">
      <c r="B3445" s="68" t="s">
        <v>68</v>
      </c>
      <c r="C3445" s="80" t="str">
        <f>IFERROR(VLOOKUP(B3445,Listor!$A$6:$B$62,2,FALSE),"")</f>
        <v/>
      </c>
      <c r="D3445" s="80" t="str">
        <f>IFERROR(VLOOKUP(B3445,Listor!$A$6:$C$62,3,FALSE),"")</f>
        <v/>
      </c>
      <c r="E3445" s="110" t="s">
        <v>79</v>
      </c>
      <c r="F3445" s="66"/>
      <c r="G3445" s="35" t="str">
        <f>IFERROR(VLOOKUP(B3445,Listor!$A$6:$G$62,7,FALSE),"")</f>
        <v/>
      </c>
      <c r="H3445" s="63" t="str">
        <f>IFERROR(VLOOKUP(B3445,Listor!$N$6:$O$47,2,FALSE),"")</f>
        <v/>
      </c>
      <c r="I3445" s="63" t="str">
        <f t="shared" si="163"/>
        <v/>
      </c>
      <c r="J3445" s="96" t="str">
        <f>IFERROR(VLOOKUP(B3445,Listor!$N$6:$P$47,3,FALSE)*I3445,"")</f>
        <v/>
      </c>
      <c r="K3445" s="81"/>
      <c r="L3445" s="88" t="str">
        <f>IFERROR((VLOOKUP(B3445,Listor!$N$6:$P$47,3,FALSE)*Biologiska!K3445)+(VLOOKUP(B3445,Listor!$N$6:$Q$47,4,FALSE)),"")</f>
        <v/>
      </c>
      <c r="M3445" s="63" t="str">
        <f t="shared" si="164"/>
        <v/>
      </c>
      <c r="N3445" s="75"/>
      <c r="O3445" s="84" t="str">
        <f t="shared" si="165"/>
        <v/>
      </c>
      <c r="P3445" s="107"/>
      <c r="Q3445" s="87" t="s">
        <v>79</v>
      </c>
      <c r="R3445" s="87"/>
      <c r="S3445" s="87"/>
      <c r="T3445" s="87"/>
      <c r="U3445" s="87"/>
      <c r="V3445" s="86" t="s">
        <v>79</v>
      </c>
      <c r="W3445" s="75"/>
      <c r="X3445" s="102" t="s">
        <v>79</v>
      </c>
      <c r="Y3445" s="63" t="str">
        <f>IFERROR(IF(VLOOKUP(X3445,Listor!$T$6:$U$7,2,FALSE)&lt;O3445,TRUE),"")</f>
        <v/>
      </c>
      <c r="Z3445" s="87"/>
      <c r="AA3445" s="104"/>
    </row>
    <row r="3446" spans="2:27" x14ac:dyDescent="0.25">
      <c r="B3446" s="68" t="s">
        <v>68</v>
      </c>
      <c r="C3446" s="80" t="str">
        <f>IFERROR(VLOOKUP(B3446,Listor!$A$6:$B$62,2,FALSE),"")</f>
        <v/>
      </c>
      <c r="D3446" s="80" t="str">
        <f>IFERROR(VLOOKUP(B3446,Listor!$A$6:$C$62,3,FALSE),"")</f>
        <v/>
      </c>
      <c r="E3446" s="110" t="s">
        <v>79</v>
      </c>
      <c r="F3446" s="66"/>
      <c r="G3446" s="35" t="str">
        <f>IFERROR(VLOOKUP(B3446,Listor!$A$6:$G$62,7,FALSE),"")</f>
        <v/>
      </c>
      <c r="H3446" s="63" t="str">
        <f>IFERROR(VLOOKUP(B3446,Listor!$N$6:$O$47,2,FALSE),"")</f>
        <v/>
      </c>
      <c r="I3446" s="63" t="str">
        <f t="shared" si="163"/>
        <v/>
      </c>
      <c r="J3446" s="96" t="str">
        <f>IFERROR(VLOOKUP(B3446,Listor!$N$6:$P$47,3,FALSE)*I3446,"")</f>
        <v/>
      </c>
      <c r="K3446" s="81"/>
      <c r="L3446" s="88" t="str">
        <f>IFERROR((VLOOKUP(B3446,Listor!$N$6:$P$47,3,FALSE)*Biologiska!K3446)+(VLOOKUP(B3446,Listor!$N$6:$Q$47,4,FALSE)),"")</f>
        <v/>
      </c>
      <c r="M3446" s="63" t="str">
        <f t="shared" si="164"/>
        <v/>
      </c>
      <c r="N3446" s="75"/>
      <c r="O3446" s="84" t="str">
        <f t="shared" si="165"/>
        <v/>
      </c>
      <c r="P3446" s="107"/>
      <c r="Q3446" s="87" t="s">
        <v>79</v>
      </c>
      <c r="R3446" s="87"/>
      <c r="S3446" s="87"/>
      <c r="T3446" s="87"/>
      <c r="U3446" s="87"/>
      <c r="V3446" s="86" t="s">
        <v>79</v>
      </c>
      <c r="W3446" s="75"/>
      <c r="X3446" s="102" t="s">
        <v>79</v>
      </c>
      <c r="Y3446" s="63" t="str">
        <f>IFERROR(IF(VLOOKUP(X3446,Listor!$T$6:$U$7,2,FALSE)&lt;O3446,TRUE),"")</f>
        <v/>
      </c>
      <c r="Z3446" s="87"/>
      <c r="AA3446" s="104"/>
    </row>
    <row r="3447" spans="2:27" x14ac:dyDescent="0.25">
      <c r="B3447" s="68" t="s">
        <v>68</v>
      </c>
      <c r="C3447" s="80" t="str">
        <f>IFERROR(VLOOKUP(B3447,Listor!$A$6:$B$62,2,FALSE),"")</f>
        <v/>
      </c>
      <c r="D3447" s="80" t="str">
        <f>IFERROR(VLOOKUP(B3447,Listor!$A$6:$C$62,3,FALSE),"")</f>
        <v/>
      </c>
      <c r="E3447" s="110" t="s">
        <v>79</v>
      </c>
      <c r="F3447" s="66"/>
      <c r="G3447" s="35" t="str">
        <f>IFERROR(VLOOKUP(B3447,Listor!$A$6:$G$62,7,FALSE),"")</f>
        <v/>
      </c>
      <c r="H3447" s="63" t="str">
        <f>IFERROR(VLOOKUP(B3447,Listor!$N$6:$O$47,2,FALSE),"")</f>
        <v/>
      </c>
      <c r="I3447" s="63" t="str">
        <f t="shared" si="163"/>
        <v/>
      </c>
      <c r="J3447" s="96" t="str">
        <f>IFERROR(VLOOKUP(B3447,Listor!$N$6:$P$47,3,FALSE)*I3447,"")</f>
        <v/>
      </c>
      <c r="K3447" s="81"/>
      <c r="L3447" s="88" t="str">
        <f>IFERROR((VLOOKUP(B3447,Listor!$N$6:$P$47,3,FALSE)*Biologiska!K3447)+(VLOOKUP(B3447,Listor!$N$6:$Q$47,4,FALSE)),"")</f>
        <v/>
      </c>
      <c r="M3447" s="63" t="str">
        <f t="shared" si="164"/>
        <v/>
      </c>
      <c r="N3447" s="75"/>
      <c r="O3447" s="84" t="str">
        <f t="shared" si="165"/>
        <v/>
      </c>
      <c r="P3447" s="107"/>
      <c r="Q3447" s="87" t="s">
        <v>79</v>
      </c>
      <c r="R3447" s="87"/>
      <c r="S3447" s="87"/>
      <c r="T3447" s="87"/>
      <c r="U3447" s="87"/>
      <c r="V3447" s="86" t="s">
        <v>79</v>
      </c>
      <c r="W3447" s="75"/>
      <c r="X3447" s="102" t="s">
        <v>79</v>
      </c>
      <c r="Y3447" s="63" t="str">
        <f>IFERROR(IF(VLOOKUP(X3447,Listor!$T$6:$U$7,2,FALSE)&lt;O3447,TRUE),"")</f>
        <v/>
      </c>
      <c r="Z3447" s="87"/>
      <c r="AA3447" s="104"/>
    </row>
    <row r="3448" spans="2:27" x14ac:dyDescent="0.25">
      <c r="B3448" s="68" t="s">
        <v>68</v>
      </c>
      <c r="C3448" s="80" t="str">
        <f>IFERROR(VLOOKUP(B3448,Listor!$A$6:$B$62,2,FALSE),"")</f>
        <v/>
      </c>
      <c r="D3448" s="80" t="str">
        <f>IFERROR(VLOOKUP(B3448,Listor!$A$6:$C$62,3,FALSE),"")</f>
        <v/>
      </c>
      <c r="E3448" s="110" t="s">
        <v>79</v>
      </c>
      <c r="F3448" s="66"/>
      <c r="G3448" s="35" t="str">
        <f>IFERROR(VLOOKUP(B3448,Listor!$A$6:$G$62,7,FALSE),"")</f>
        <v/>
      </c>
      <c r="H3448" s="63" t="str">
        <f>IFERROR(VLOOKUP(B3448,Listor!$N$6:$O$47,2,FALSE),"")</f>
        <v/>
      </c>
      <c r="I3448" s="63" t="str">
        <f t="shared" si="163"/>
        <v/>
      </c>
      <c r="J3448" s="96" t="str">
        <f>IFERROR(VLOOKUP(B3448,Listor!$N$6:$P$47,3,FALSE)*I3448,"")</f>
        <v/>
      </c>
      <c r="K3448" s="81"/>
      <c r="L3448" s="88" t="str">
        <f>IFERROR((VLOOKUP(B3448,Listor!$N$6:$P$47,3,FALSE)*Biologiska!K3448)+(VLOOKUP(B3448,Listor!$N$6:$Q$47,4,FALSE)),"")</f>
        <v/>
      </c>
      <c r="M3448" s="63" t="str">
        <f t="shared" si="164"/>
        <v/>
      </c>
      <c r="N3448" s="75"/>
      <c r="O3448" s="84" t="str">
        <f t="shared" si="165"/>
        <v/>
      </c>
      <c r="P3448" s="107"/>
      <c r="Q3448" s="87" t="s">
        <v>79</v>
      </c>
      <c r="R3448" s="87"/>
      <c r="S3448" s="87"/>
      <c r="T3448" s="87"/>
      <c r="U3448" s="87"/>
      <c r="V3448" s="86" t="s">
        <v>79</v>
      </c>
      <c r="W3448" s="75"/>
      <c r="X3448" s="102" t="s">
        <v>79</v>
      </c>
      <c r="Y3448" s="63" t="str">
        <f>IFERROR(IF(VLOOKUP(X3448,Listor!$T$6:$U$7,2,FALSE)&lt;O3448,TRUE),"")</f>
        <v/>
      </c>
      <c r="Z3448" s="87"/>
      <c r="AA3448" s="104"/>
    </row>
    <row r="3449" spans="2:27" x14ac:dyDescent="0.25">
      <c r="B3449" s="68" t="s">
        <v>68</v>
      </c>
      <c r="C3449" s="80" t="str">
        <f>IFERROR(VLOOKUP(B3449,Listor!$A$6:$B$62,2,FALSE),"")</f>
        <v/>
      </c>
      <c r="D3449" s="80" t="str">
        <f>IFERROR(VLOOKUP(B3449,Listor!$A$6:$C$62,3,FALSE),"")</f>
        <v/>
      </c>
      <c r="E3449" s="110" t="s">
        <v>79</v>
      </c>
      <c r="F3449" s="66"/>
      <c r="G3449" s="35" t="str">
        <f>IFERROR(VLOOKUP(B3449,Listor!$A$6:$G$62,7,FALSE),"")</f>
        <v/>
      </c>
      <c r="H3449" s="63" t="str">
        <f>IFERROR(VLOOKUP(B3449,Listor!$N$6:$O$47,2,FALSE),"")</f>
        <v/>
      </c>
      <c r="I3449" s="63" t="str">
        <f t="shared" si="163"/>
        <v/>
      </c>
      <c r="J3449" s="96" t="str">
        <f>IFERROR(VLOOKUP(B3449,Listor!$N$6:$P$47,3,FALSE)*I3449,"")</f>
        <v/>
      </c>
      <c r="K3449" s="81"/>
      <c r="L3449" s="88" t="str">
        <f>IFERROR((VLOOKUP(B3449,Listor!$N$6:$P$47,3,FALSE)*Biologiska!K3449)+(VLOOKUP(B3449,Listor!$N$6:$Q$47,4,FALSE)),"")</f>
        <v/>
      </c>
      <c r="M3449" s="63" t="str">
        <f t="shared" si="164"/>
        <v/>
      </c>
      <c r="N3449" s="75"/>
      <c r="O3449" s="84" t="str">
        <f t="shared" si="165"/>
        <v/>
      </c>
      <c r="P3449" s="107"/>
      <c r="Q3449" s="87" t="s">
        <v>79</v>
      </c>
      <c r="R3449" s="87"/>
      <c r="S3449" s="87"/>
      <c r="T3449" s="87"/>
      <c r="U3449" s="87"/>
      <c r="V3449" s="86" t="s">
        <v>79</v>
      </c>
      <c r="W3449" s="75"/>
      <c r="X3449" s="102" t="s">
        <v>79</v>
      </c>
      <c r="Y3449" s="63" t="str">
        <f>IFERROR(IF(VLOOKUP(X3449,Listor!$T$6:$U$7,2,FALSE)&lt;O3449,TRUE),"")</f>
        <v/>
      </c>
      <c r="Z3449" s="87"/>
      <c r="AA3449" s="104"/>
    </row>
    <row r="3450" spans="2:27" x14ac:dyDescent="0.25">
      <c r="B3450" s="68" t="s">
        <v>68</v>
      </c>
      <c r="C3450" s="80" t="str">
        <f>IFERROR(VLOOKUP(B3450,Listor!$A$6:$B$62,2,FALSE),"")</f>
        <v/>
      </c>
      <c r="D3450" s="80" t="str">
        <f>IFERROR(VLOOKUP(B3450,Listor!$A$6:$C$62,3,FALSE),"")</f>
        <v/>
      </c>
      <c r="E3450" s="110" t="s">
        <v>79</v>
      </c>
      <c r="F3450" s="66"/>
      <c r="G3450" s="35" t="str">
        <f>IFERROR(VLOOKUP(B3450,Listor!$A$6:$G$62,7,FALSE),"")</f>
        <v/>
      </c>
      <c r="H3450" s="63" t="str">
        <f>IFERROR(VLOOKUP(B3450,Listor!$N$6:$O$47,2,FALSE),"")</f>
        <v/>
      </c>
      <c r="I3450" s="63" t="str">
        <f t="shared" si="163"/>
        <v/>
      </c>
      <c r="J3450" s="96" t="str">
        <f>IFERROR(VLOOKUP(B3450,Listor!$N$6:$P$47,3,FALSE)*I3450,"")</f>
        <v/>
      </c>
      <c r="K3450" s="81"/>
      <c r="L3450" s="88" t="str">
        <f>IFERROR((VLOOKUP(B3450,Listor!$N$6:$P$47,3,FALSE)*Biologiska!K3450)+(VLOOKUP(B3450,Listor!$N$6:$Q$47,4,FALSE)),"")</f>
        <v/>
      </c>
      <c r="M3450" s="63" t="str">
        <f t="shared" si="164"/>
        <v/>
      </c>
      <c r="N3450" s="75"/>
      <c r="O3450" s="84" t="str">
        <f t="shared" si="165"/>
        <v/>
      </c>
      <c r="P3450" s="107"/>
      <c r="Q3450" s="87" t="s">
        <v>79</v>
      </c>
      <c r="R3450" s="87"/>
      <c r="S3450" s="87"/>
      <c r="T3450" s="87"/>
      <c r="U3450" s="87"/>
      <c r="V3450" s="86" t="s">
        <v>79</v>
      </c>
      <c r="W3450" s="75"/>
      <c r="X3450" s="102" t="s">
        <v>79</v>
      </c>
      <c r="Y3450" s="63" t="str">
        <f>IFERROR(IF(VLOOKUP(X3450,Listor!$T$6:$U$7,2,FALSE)&lt;O3450,TRUE),"")</f>
        <v/>
      </c>
      <c r="Z3450" s="87"/>
      <c r="AA3450" s="104"/>
    </row>
    <row r="3451" spans="2:27" x14ac:dyDescent="0.25">
      <c r="B3451" s="68" t="s">
        <v>68</v>
      </c>
      <c r="C3451" s="80" t="str">
        <f>IFERROR(VLOOKUP(B3451,Listor!$A$6:$B$62,2,FALSE),"")</f>
        <v/>
      </c>
      <c r="D3451" s="80" t="str">
        <f>IFERROR(VLOOKUP(B3451,Listor!$A$6:$C$62,3,FALSE),"")</f>
        <v/>
      </c>
      <c r="E3451" s="110" t="s">
        <v>79</v>
      </c>
      <c r="F3451" s="66"/>
      <c r="G3451" s="35" t="str">
        <f>IFERROR(VLOOKUP(B3451,Listor!$A$6:$G$62,7,FALSE),"")</f>
        <v/>
      </c>
      <c r="H3451" s="63" t="str">
        <f>IFERROR(VLOOKUP(B3451,Listor!$N$6:$O$47,2,FALSE),"")</f>
        <v/>
      </c>
      <c r="I3451" s="63" t="str">
        <f t="shared" si="163"/>
        <v/>
      </c>
      <c r="J3451" s="96" t="str">
        <f>IFERROR(VLOOKUP(B3451,Listor!$N$6:$P$47,3,FALSE)*I3451,"")</f>
        <v/>
      </c>
      <c r="K3451" s="81"/>
      <c r="L3451" s="88" t="str">
        <f>IFERROR((VLOOKUP(B3451,Listor!$N$6:$P$47,3,FALSE)*Biologiska!K3451)+(VLOOKUP(B3451,Listor!$N$6:$Q$47,4,FALSE)),"")</f>
        <v/>
      </c>
      <c r="M3451" s="63" t="str">
        <f t="shared" si="164"/>
        <v/>
      </c>
      <c r="N3451" s="75"/>
      <c r="O3451" s="84" t="str">
        <f t="shared" si="165"/>
        <v/>
      </c>
      <c r="P3451" s="107"/>
      <c r="Q3451" s="87" t="s">
        <v>79</v>
      </c>
      <c r="R3451" s="87"/>
      <c r="S3451" s="87"/>
      <c r="T3451" s="87"/>
      <c r="U3451" s="87"/>
      <c r="V3451" s="86" t="s">
        <v>79</v>
      </c>
      <c r="W3451" s="75"/>
      <c r="X3451" s="102" t="s">
        <v>79</v>
      </c>
      <c r="Y3451" s="63" t="str">
        <f>IFERROR(IF(VLOOKUP(X3451,Listor!$T$6:$U$7,2,FALSE)&lt;O3451,TRUE),"")</f>
        <v/>
      </c>
      <c r="Z3451" s="87"/>
      <c r="AA3451" s="104"/>
    </row>
    <row r="3452" spans="2:27" x14ac:dyDescent="0.25">
      <c r="B3452" s="68" t="s">
        <v>68</v>
      </c>
      <c r="C3452" s="80" t="str">
        <f>IFERROR(VLOOKUP(B3452,Listor!$A$6:$B$62,2,FALSE),"")</f>
        <v/>
      </c>
      <c r="D3452" s="80" t="str">
        <f>IFERROR(VLOOKUP(B3452,Listor!$A$6:$C$62,3,FALSE),"")</f>
        <v/>
      </c>
      <c r="E3452" s="110" t="s">
        <v>79</v>
      </c>
      <c r="F3452" s="66"/>
      <c r="G3452" s="35" t="str">
        <f>IFERROR(VLOOKUP(B3452,Listor!$A$6:$G$62,7,FALSE),"")</f>
        <v/>
      </c>
      <c r="H3452" s="63" t="str">
        <f>IFERROR(VLOOKUP(B3452,Listor!$N$6:$O$47,2,FALSE),"")</f>
        <v/>
      </c>
      <c r="I3452" s="63" t="str">
        <f t="shared" si="163"/>
        <v/>
      </c>
      <c r="J3452" s="96" t="str">
        <f>IFERROR(VLOOKUP(B3452,Listor!$N$6:$P$47,3,FALSE)*I3452,"")</f>
        <v/>
      </c>
      <c r="K3452" s="81"/>
      <c r="L3452" s="88" t="str">
        <f>IFERROR((VLOOKUP(B3452,Listor!$N$6:$P$47,3,FALSE)*Biologiska!K3452)+(VLOOKUP(B3452,Listor!$N$6:$Q$47,4,FALSE)),"")</f>
        <v/>
      </c>
      <c r="M3452" s="63" t="str">
        <f t="shared" si="164"/>
        <v/>
      </c>
      <c r="N3452" s="75"/>
      <c r="O3452" s="84" t="str">
        <f t="shared" si="165"/>
        <v/>
      </c>
      <c r="P3452" s="107"/>
      <c r="Q3452" s="87" t="s">
        <v>79</v>
      </c>
      <c r="R3452" s="87"/>
      <c r="S3452" s="87"/>
      <c r="T3452" s="87"/>
      <c r="U3452" s="87"/>
      <c r="V3452" s="86" t="s">
        <v>79</v>
      </c>
      <c r="W3452" s="75"/>
      <c r="X3452" s="102" t="s">
        <v>79</v>
      </c>
      <c r="Y3452" s="63" t="str">
        <f>IFERROR(IF(VLOOKUP(X3452,Listor!$T$6:$U$7,2,FALSE)&lt;O3452,TRUE),"")</f>
        <v/>
      </c>
      <c r="Z3452" s="87"/>
      <c r="AA3452" s="104"/>
    </row>
    <row r="3453" spans="2:27" x14ac:dyDescent="0.25">
      <c r="B3453" s="68" t="s">
        <v>68</v>
      </c>
      <c r="C3453" s="80" t="str">
        <f>IFERROR(VLOOKUP(B3453,Listor!$A$6:$B$62,2,FALSE),"")</f>
        <v/>
      </c>
      <c r="D3453" s="80" t="str">
        <f>IFERROR(VLOOKUP(B3453,Listor!$A$6:$C$62,3,FALSE),"")</f>
        <v/>
      </c>
      <c r="E3453" s="110" t="s">
        <v>79</v>
      </c>
      <c r="F3453" s="66"/>
      <c r="G3453" s="35" t="str">
        <f>IFERROR(VLOOKUP(B3453,Listor!$A$6:$G$62,7,FALSE),"")</f>
        <v/>
      </c>
      <c r="H3453" s="63" t="str">
        <f>IFERROR(VLOOKUP(B3453,Listor!$N$6:$O$47,2,FALSE),"")</f>
        <v/>
      </c>
      <c r="I3453" s="63" t="str">
        <f t="shared" si="163"/>
        <v/>
      </c>
      <c r="J3453" s="96" t="str">
        <f>IFERROR(VLOOKUP(B3453,Listor!$N$6:$P$47,3,FALSE)*I3453,"")</f>
        <v/>
      </c>
      <c r="K3453" s="81"/>
      <c r="L3453" s="88" t="str">
        <f>IFERROR((VLOOKUP(B3453,Listor!$N$6:$P$47,3,FALSE)*Biologiska!K3453)+(VLOOKUP(B3453,Listor!$N$6:$Q$47,4,FALSE)),"")</f>
        <v/>
      </c>
      <c r="M3453" s="63" t="str">
        <f t="shared" si="164"/>
        <v/>
      </c>
      <c r="N3453" s="75"/>
      <c r="O3453" s="84" t="str">
        <f t="shared" si="165"/>
        <v/>
      </c>
      <c r="P3453" s="107"/>
      <c r="Q3453" s="87" t="s">
        <v>79</v>
      </c>
      <c r="R3453" s="87"/>
      <c r="S3453" s="87"/>
      <c r="T3453" s="87"/>
      <c r="U3453" s="87"/>
      <c r="V3453" s="86" t="s">
        <v>79</v>
      </c>
      <c r="W3453" s="75"/>
      <c r="X3453" s="102" t="s">
        <v>79</v>
      </c>
      <c r="Y3453" s="63" t="str">
        <f>IFERROR(IF(VLOOKUP(X3453,Listor!$T$6:$U$7,2,FALSE)&lt;O3453,TRUE),"")</f>
        <v/>
      </c>
      <c r="Z3453" s="87"/>
      <c r="AA3453" s="104"/>
    </row>
    <row r="3454" spans="2:27" x14ac:dyDescent="0.25">
      <c r="B3454" s="68" t="s">
        <v>68</v>
      </c>
      <c r="C3454" s="80" t="str">
        <f>IFERROR(VLOOKUP(B3454,Listor!$A$6:$B$62,2,FALSE),"")</f>
        <v/>
      </c>
      <c r="D3454" s="80" t="str">
        <f>IFERROR(VLOOKUP(B3454,Listor!$A$6:$C$62,3,FALSE),"")</f>
        <v/>
      </c>
      <c r="E3454" s="110" t="s">
        <v>79</v>
      </c>
      <c r="F3454" s="66"/>
      <c r="G3454" s="35" t="str">
        <f>IFERROR(VLOOKUP(B3454,Listor!$A$6:$G$62,7,FALSE),"")</f>
        <v/>
      </c>
      <c r="H3454" s="63" t="str">
        <f>IFERROR(VLOOKUP(B3454,Listor!$N$6:$O$47,2,FALSE),"")</f>
        <v/>
      </c>
      <c r="I3454" s="63" t="str">
        <f t="shared" si="163"/>
        <v/>
      </c>
      <c r="J3454" s="96" t="str">
        <f>IFERROR(VLOOKUP(B3454,Listor!$N$6:$P$47,3,FALSE)*I3454,"")</f>
        <v/>
      </c>
      <c r="K3454" s="81"/>
      <c r="L3454" s="88" t="str">
        <f>IFERROR((VLOOKUP(B3454,Listor!$N$6:$P$47,3,FALSE)*Biologiska!K3454)+(VLOOKUP(B3454,Listor!$N$6:$Q$47,4,FALSE)),"")</f>
        <v/>
      </c>
      <c r="M3454" s="63" t="str">
        <f t="shared" si="164"/>
        <v/>
      </c>
      <c r="N3454" s="75"/>
      <c r="O3454" s="84" t="str">
        <f t="shared" si="165"/>
        <v/>
      </c>
      <c r="P3454" s="107"/>
      <c r="Q3454" s="87" t="s">
        <v>79</v>
      </c>
      <c r="R3454" s="87"/>
      <c r="S3454" s="87"/>
      <c r="T3454" s="87"/>
      <c r="U3454" s="87"/>
      <c r="V3454" s="86" t="s">
        <v>79</v>
      </c>
      <c r="W3454" s="75"/>
      <c r="X3454" s="102" t="s">
        <v>79</v>
      </c>
      <c r="Y3454" s="63" t="str">
        <f>IFERROR(IF(VLOOKUP(X3454,Listor!$T$6:$U$7,2,FALSE)&lt;O3454,TRUE),"")</f>
        <v/>
      </c>
      <c r="Z3454" s="87"/>
      <c r="AA3454" s="104"/>
    </row>
    <row r="3455" spans="2:27" x14ac:dyDescent="0.25">
      <c r="B3455" s="68" t="s">
        <v>68</v>
      </c>
      <c r="C3455" s="80" t="str">
        <f>IFERROR(VLOOKUP(B3455,Listor!$A$6:$B$62,2,FALSE),"")</f>
        <v/>
      </c>
      <c r="D3455" s="80" t="str">
        <f>IFERROR(VLOOKUP(B3455,Listor!$A$6:$C$62,3,FALSE),"")</f>
        <v/>
      </c>
      <c r="E3455" s="110" t="s">
        <v>79</v>
      </c>
      <c r="F3455" s="66"/>
      <c r="G3455" s="35" t="str">
        <f>IFERROR(VLOOKUP(B3455,Listor!$A$6:$G$62,7,FALSE),"")</f>
        <v/>
      </c>
      <c r="H3455" s="63" t="str">
        <f>IFERROR(VLOOKUP(B3455,Listor!$N$6:$O$47,2,FALSE),"")</f>
        <v/>
      </c>
      <c r="I3455" s="63" t="str">
        <f t="shared" si="163"/>
        <v/>
      </c>
      <c r="J3455" s="96" t="str">
        <f>IFERROR(VLOOKUP(B3455,Listor!$N$6:$P$47,3,FALSE)*I3455,"")</f>
        <v/>
      </c>
      <c r="K3455" s="81"/>
      <c r="L3455" s="88" t="str">
        <f>IFERROR((VLOOKUP(B3455,Listor!$N$6:$P$47,3,FALSE)*Biologiska!K3455)+(VLOOKUP(B3455,Listor!$N$6:$Q$47,4,FALSE)),"")</f>
        <v/>
      </c>
      <c r="M3455" s="63" t="str">
        <f t="shared" si="164"/>
        <v/>
      </c>
      <c r="N3455" s="75"/>
      <c r="O3455" s="84" t="str">
        <f t="shared" si="165"/>
        <v/>
      </c>
      <c r="P3455" s="107"/>
      <c r="Q3455" s="87" t="s">
        <v>79</v>
      </c>
      <c r="R3455" s="87"/>
      <c r="S3455" s="87"/>
      <c r="T3455" s="87"/>
      <c r="U3455" s="87"/>
      <c r="V3455" s="86" t="s">
        <v>79</v>
      </c>
      <c r="W3455" s="75"/>
      <c r="X3455" s="102" t="s">
        <v>79</v>
      </c>
      <c r="Y3455" s="63" t="str">
        <f>IFERROR(IF(VLOOKUP(X3455,Listor!$T$6:$U$7,2,FALSE)&lt;O3455,TRUE),"")</f>
        <v/>
      </c>
      <c r="Z3455" s="87"/>
      <c r="AA3455" s="104"/>
    </row>
    <row r="3456" spans="2:27" x14ac:dyDescent="0.25">
      <c r="B3456" s="68" t="s">
        <v>68</v>
      </c>
      <c r="C3456" s="80" t="str">
        <f>IFERROR(VLOOKUP(B3456,Listor!$A$6:$B$62,2,FALSE),"")</f>
        <v/>
      </c>
      <c r="D3456" s="80" t="str">
        <f>IFERROR(VLOOKUP(B3456,Listor!$A$6:$C$62,3,FALSE),"")</f>
        <v/>
      </c>
      <c r="E3456" s="110" t="s">
        <v>79</v>
      </c>
      <c r="F3456" s="66"/>
      <c r="G3456" s="35" t="str">
        <f>IFERROR(VLOOKUP(B3456,Listor!$A$6:$G$62,7,FALSE),"")</f>
        <v/>
      </c>
      <c r="H3456" s="63" t="str">
        <f>IFERROR(VLOOKUP(B3456,Listor!$N$6:$O$47,2,FALSE),"")</f>
        <v/>
      </c>
      <c r="I3456" s="63" t="str">
        <f t="shared" si="163"/>
        <v/>
      </c>
      <c r="J3456" s="96" t="str">
        <f>IFERROR(VLOOKUP(B3456,Listor!$N$6:$P$47,3,FALSE)*I3456,"")</f>
        <v/>
      </c>
      <c r="K3456" s="81"/>
      <c r="L3456" s="88" t="str">
        <f>IFERROR((VLOOKUP(B3456,Listor!$N$6:$P$47,3,FALSE)*Biologiska!K3456)+(VLOOKUP(B3456,Listor!$N$6:$Q$47,4,FALSE)),"")</f>
        <v/>
      </c>
      <c r="M3456" s="63" t="str">
        <f t="shared" si="164"/>
        <v/>
      </c>
      <c r="N3456" s="75"/>
      <c r="O3456" s="84" t="str">
        <f t="shared" si="165"/>
        <v/>
      </c>
      <c r="P3456" s="107"/>
      <c r="Q3456" s="87" t="s">
        <v>79</v>
      </c>
      <c r="R3456" s="87"/>
      <c r="S3456" s="87"/>
      <c r="T3456" s="87"/>
      <c r="U3456" s="87"/>
      <c r="V3456" s="86" t="s">
        <v>79</v>
      </c>
      <c r="W3456" s="75"/>
      <c r="X3456" s="102" t="s">
        <v>79</v>
      </c>
      <c r="Y3456" s="63" t="str">
        <f>IFERROR(IF(VLOOKUP(X3456,Listor!$T$6:$U$7,2,FALSE)&lt;O3456,TRUE),"")</f>
        <v/>
      </c>
      <c r="Z3456" s="87"/>
      <c r="AA3456" s="104"/>
    </row>
    <row r="3457" spans="2:27" x14ac:dyDescent="0.25">
      <c r="B3457" s="68" t="s">
        <v>68</v>
      </c>
      <c r="C3457" s="80" t="str">
        <f>IFERROR(VLOOKUP(B3457,Listor!$A$6:$B$62,2,FALSE),"")</f>
        <v/>
      </c>
      <c r="D3457" s="80" t="str">
        <f>IFERROR(VLOOKUP(B3457,Listor!$A$6:$C$62,3,FALSE),"")</f>
        <v/>
      </c>
      <c r="E3457" s="110" t="s">
        <v>79</v>
      </c>
      <c r="F3457" s="66"/>
      <c r="G3457" s="35" t="str">
        <f>IFERROR(VLOOKUP(B3457,Listor!$A$6:$G$62,7,FALSE),"")</f>
        <v/>
      </c>
      <c r="H3457" s="63" t="str">
        <f>IFERROR(VLOOKUP(B3457,Listor!$N$6:$O$47,2,FALSE),"")</f>
        <v/>
      </c>
      <c r="I3457" s="63" t="str">
        <f t="shared" si="163"/>
        <v/>
      </c>
      <c r="J3457" s="96" t="str">
        <f>IFERROR(VLOOKUP(B3457,Listor!$N$6:$P$47,3,FALSE)*I3457,"")</f>
        <v/>
      </c>
      <c r="K3457" s="81"/>
      <c r="L3457" s="88" t="str">
        <f>IFERROR((VLOOKUP(B3457,Listor!$N$6:$P$47,3,FALSE)*Biologiska!K3457)+(VLOOKUP(B3457,Listor!$N$6:$Q$47,4,FALSE)),"")</f>
        <v/>
      </c>
      <c r="M3457" s="63" t="str">
        <f t="shared" si="164"/>
        <v/>
      </c>
      <c r="N3457" s="75"/>
      <c r="O3457" s="84" t="str">
        <f t="shared" si="165"/>
        <v/>
      </c>
      <c r="P3457" s="107"/>
      <c r="Q3457" s="87" t="s">
        <v>79</v>
      </c>
      <c r="R3457" s="87"/>
      <c r="S3457" s="87"/>
      <c r="T3457" s="87"/>
      <c r="U3457" s="87"/>
      <c r="V3457" s="86" t="s">
        <v>79</v>
      </c>
      <c r="W3457" s="75"/>
      <c r="X3457" s="102" t="s">
        <v>79</v>
      </c>
      <c r="Y3457" s="63" t="str">
        <f>IFERROR(IF(VLOOKUP(X3457,Listor!$T$6:$U$7,2,FALSE)&lt;O3457,TRUE),"")</f>
        <v/>
      </c>
      <c r="Z3457" s="87"/>
      <c r="AA3457" s="104"/>
    </row>
    <row r="3458" spans="2:27" x14ac:dyDescent="0.25">
      <c r="B3458" s="68" t="s">
        <v>68</v>
      </c>
      <c r="C3458" s="80" t="str">
        <f>IFERROR(VLOOKUP(B3458,Listor!$A$6:$B$62,2,FALSE),"")</f>
        <v/>
      </c>
      <c r="D3458" s="80" t="str">
        <f>IFERROR(VLOOKUP(B3458,Listor!$A$6:$C$62,3,FALSE),"")</f>
        <v/>
      </c>
      <c r="E3458" s="110" t="s">
        <v>79</v>
      </c>
      <c r="F3458" s="66"/>
      <c r="G3458" s="35" t="str">
        <f>IFERROR(VLOOKUP(B3458,Listor!$A$6:$G$62,7,FALSE),"")</f>
        <v/>
      </c>
      <c r="H3458" s="63" t="str">
        <f>IFERROR(VLOOKUP(B3458,Listor!$N$6:$O$47,2,FALSE),"")</f>
        <v/>
      </c>
      <c r="I3458" s="63" t="str">
        <f t="shared" si="163"/>
        <v/>
      </c>
      <c r="J3458" s="96" t="str">
        <f>IFERROR(VLOOKUP(B3458,Listor!$N$6:$P$47,3,FALSE)*I3458,"")</f>
        <v/>
      </c>
      <c r="K3458" s="81"/>
      <c r="L3458" s="88" t="str">
        <f>IFERROR((VLOOKUP(B3458,Listor!$N$6:$P$47,3,FALSE)*Biologiska!K3458)+(VLOOKUP(B3458,Listor!$N$6:$Q$47,4,FALSE)),"")</f>
        <v/>
      </c>
      <c r="M3458" s="63" t="str">
        <f t="shared" si="164"/>
        <v/>
      </c>
      <c r="N3458" s="75"/>
      <c r="O3458" s="84" t="str">
        <f t="shared" si="165"/>
        <v/>
      </c>
      <c r="P3458" s="107"/>
      <c r="Q3458" s="87" t="s">
        <v>79</v>
      </c>
      <c r="R3458" s="87"/>
      <c r="S3458" s="87"/>
      <c r="T3458" s="87"/>
      <c r="U3458" s="87"/>
      <c r="V3458" s="86" t="s">
        <v>79</v>
      </c>
      <c r="W3458" s="75"/>
      <c r="X3458" s="102" t="s">
        <v>79</v>
      </c>
      <c r="Y3458" s="63" t="str">
        <f>IFERROR(IF(VLOOKUP(X3458,Listor!$T$6:$U$7,2,FALSE)&lt;O3458,TRUE),"")</f>
        <v/>
      </c>
      <c r="Z3458" s="87"/>
      <c r="AA3458" s="104"/>
    </row>
    <row r="3459" spans="2:27" x14ac:dyDescent="0.25">
      <c r="B3459" s="68" t="s">
        <v>68</v>
      </c>
      <c r="C3459" s="80" t="str">
        <f>IFERROR(VLOOKUP(B3459,Listor!$A$6:$B$62,2,FALSE),"")</f>
        <v/>
      </c>
      <c r="D3459" s="80" t="str">
        <f>IFERROR(VLOOKUP(B3459,Listor!$A$6:$C$62,3,FALSE),"")</f>
        <v/>
      </c>
      <c r="E3459" s="110" t="s">
        <v>79</v>
      </c>
      <c r="F3459" s="66"/>
      <c r="G3459" s="35" t="str">
        <f>IFERROR(VLOOKUP(B3459,Listor!$A$6:$G$62,7,FALSE),"")</f>
        <v/>
      </c>
      <c r="H3459" s="63" t="str">
        <f>IFERROR(VLOOKUP(B3459,Listor!$N$6:$O$47,2,FALSE),"")</f>
        <v/>
      </c>
      <c r="I3459" s="63" t="str">
        <f t="shared" si="163"/>
        <v/>
      </c>
      <c r="J3459" s="96" t="str">
        <f>IFERROR(VLOOKUP(B3459,Listor!$N$6:$P$47,3,FALSE)*I3459,"")</f>
        <v/>
      </c>
      <c r="K3459" s="81"/>
      <c r="L3459" s="88" t="str">
        <f>IFERROR((VLOOKUP(B3459,Listor!$N$6:$P$47,3,FALSE)*Biologiska!K3459)+(VLOOKUP(B3459,Listor!$N$6:$Q$47,4,FALSE)),"")</f>
        <v/>
      </c>
      <c r="M3459" s="63" t="str">
        <f t="shared" si="164"/>
        <v/>
      </c>
      <c r="N3459" s="75"/>
      <c r="O3459" s="84" t="str">
        <f t="shared" si="165"/>
        <v/>
      </c>
      <c r="P3459" s="107"/>
      <c r="Q3459" s="87" t="s">
        <v>79</v>
      </c>
      <c r="R3459" s="87"/>
      <c r="S3459" s="87"/>
      <c r="T3459" s="87"/>
      <c r="U3459" s="87"/>
      <c r="V3459" s="86" t="s">
        <v>79</v>
      </c>
      <c r="W3459" s="75"/>
      <c r="X3459" s="102" t="s">
        <v>79</v>
      </c>
      <c r="Y3459" s="63" t="str">
        <f>IFERROR(IF(VLOOKUP(X3459,Listor!$T$6:$U$7,2,FALSE)&lt;O3459,TRUE),"")</f>
        <v/>
      </c>
      <c r="Z3459" s="87"/>
      <c r="AA3459" s="104"/>
    </row>
    <row r="3460" spans="2:27" x14ac:dyDescent="0.25">
      <c r="B3460" s="68" t="s">
        <v>68</v>
      </c>
      <c r="C3460" s="80" t="str">
        <f>IFERROR(VLOOKUP(B3460,Listor!$A$6:$B$62,2,FALSE),"")</f>
        <v/>
      </c>
      <c r="D3460" s="80" t="str">
        <f>IFERROR(VLOOKUP(B3460,Listor!$A$6:$C$62,3,FALSE),"")</f>
        <v/>
      </c>
      <c r="E3460" s="110" t="s">
        <v>79</v>
      </c>
      <c r="F3460" s="66"/>
      <c r="G3460" s="35" t="str">
        <f>IFERROR(VLOOKUP(B3460,Listor!$A$6:$G$62,7,FALSE),"")</f>
        <v/>
      </c>
      <c r="H3460" s="63" t="str">
        <f>IFERROR(VLOOKUP(B3460,Listor!$N$6:$O$47,2,FALSE),"")</f>
        <v/>
      </c>
      <c r="I3460" s="63" t="str">
        <f t="shared" si="163"/>
        <v/>
      </c>
      <c r="J3460" s="96" t="str">
        <f>IFERROR(VLOOKUP(B3460,Listor!$N$6:$P$47,3,FALSE)*I3460,"")</f>
        <v/>
      </c>
      <c r="K3460" s="81"/>
      <c r="L3460" s="88" t="str">
        <f>IFERROR((VLOOKUP(B3460,Listor!$N$6:$P$47,3,FALSE)*Biologiska!K3460)+(VLOOKUP(B3460,Listor!$N$6:$Q$47,4,FALSE)),"")</f>
        <v/>
      </c>
      <c r="M3460" s="63" t="str">
        <f t="shared" si="164"/>
        <v/>
      </c>
      <c r="N3460" s="75"/>
      <c r="O3460" s="84" t="str">
        <f t="shared" si="165"/>
        <v/>
      </c>
      <c r="P3460" s="107"/>
      <c r="Q3460" s="87" t="s">
        <v>79</v>
      </c>
      <c r="R3460" s="87"/>
      <c r="S3460" s="87"/>
      <c r="T3460" s="87"/>
      <c r="U3460" s="87"/>
      <c r="V3460" s="86" t="s">
        <v>79</v>
      </c>
      <c r="W3460" s="75"/>
      <c r="X3460" s="102" t="s">
        <v>79</v>
      </c>
      <c r="Y3460" s="63" t="str">
        <f>IFERROR(IF(VLOOKUP(X3460,Listor!$T$6:$U$7,2,FALSE)&lt;O3460,TRUE),"")</f>
        <v/>
      </c>
      <c r="Z3460" s="87"/>
      <c r="AA3460" s="104"/>
    </row>
    <row r="3461" spans="2:27" x14ac:dyDescent="0.25">
      <c r="B3461" s="68" t="s">
        <v>68</v>
      </c>
      <c r="C3461" s="80" t="str">
        <f>IFERROR(VLOOKUP(B3461,Listor!$A$6:$B$62,2,FALSE),"")</f>
        <v/>
      </c>
      <c r="D3461" s="80" t="str">
        <f>IFERROR(VLOOKUP(B3461,Listor!$A$6:$C$62,3,FALSE),"")</f>
        <v/>
      </c>
      <c r="E3461" s="110" t="s">
        <v>79</v>
      </c>
      <c r="F3461" s="66"/>
      <c r="G3461" s="35" t="str">
        <f>IFERROR(VLOOKUP(B3461,Listor!$A$6:$G$62,7,FALSE),"")</f>
        <v/>
      </c>
      <c r="H3461" s="63" t="str">
        <f>IFERROR(VLOOKUP(B3461,Listor!$N$6:$O$47,2,FALSE),"")</f>
        <v/>
      </c>
      <c r="I3461" s="63" t="str">
        <f t="shared" si="163"/>
        <v/>
      </c>
      <c r="J3461" s="96" t="str">
        <f>IFERROR(VLOOKUP(B3461,Listor!$N$6:$P$47,3,FALSE)*I3461,"")</f>
        <v/>
      </c>
      <c r="K3461" s="81"/>
      <c r="L3461" s="88" t="str">
        <f>IFERROR((VLOOKUP(B3461,Listor!$N$6:$P$47,3,FALSE)*Biologiska!K3461)+(VLOOKUP(B3461,Listor!$N$6:$Q$47,4,FALSE)),"")</f>
        <v/>
      </c>
      <c r="M3461" s="63" t="str">
        <f t="shared" si="164"/>
        <v/>
      </c>
      <c r="N3461" s="75"/>
      <c r="O3461" s="84" t="str">
        <f t="shared" si="165"/>
        <v/>
      </c>
      <c r="P3461" s="107"/>
      <c r="Q3461" s="87" t="s">
        <v>79</v>
      </c>
      <c r="R3461" s="87"/>
      <c r="S3461" s="87"/>
      <c r="T3461" s="87"/>
      <c r="U3461" s="87"/>
      <c r="V3461" s="86" t="s">
        <v>79</v>
      </c>
      <c r="W3461" s="75"/>
      <c r="X3461" s="102" t="s">
        <v>79</v>
      </c>
      <c r="Y3461" s="63" t="str">
        <f>IFERROR(IF(VLOOKUP(X3461,Listor!$T$6:$U$7,2,FALSE)&lt;O3461,TRUE),"")</f>
        <v/>
      </c>
      <c r="Z3461" s="87"/>
      <c r="AA3461" s="104"/>
    </row>
    <row r="3462" spans="2:27" x14ac:dyDescent="0.25">
      <c r="B3462" s="68" t="s">
        <v>68</v>
      </c>
      <c r="C3462" s="80" t="str">
        <f>IFERROR(VLOOKUP(B3462,Listor!$A$6:$B$62,2,FALSE),"")</f>
        <v/>
      </c>
      <c r="D3462" s="80" t="str">
        <f>IFERROR(VLOOKUP(B3462,Listor!$A$6:$C$62,3,FALSE),"")</f>
        <v/>
      </c>
      <c r="E3462" s="110" t="s">
        <v>79</v>
      </c>
      <c r="F3462" s="66"/>
      <c r="G3462" s="35" t="str">
        <f>IFERROR(VLOOKUP(B3462,Listor!$A$6:$G$62,7,FALSE),"")</f>
        <v/>
      </c>
      <c r="H3462" s="63" t="str">
        <f>IFERROR(VLOOKUP(B3462,Listor!$N$6:$O$47,2,FALSE),"")</f>
        <v/>
      </c>
      <c r="I3462" s="63" t="str">
        <f t="shared" si="163"/>
        <v/>
      </c>
      <c r="J3462" s="96" t="str">
        <f>IFERROR(VLOOKUP(B3462,Listor!$N$6:$P$47,3,FALSE)*I3462,"")</f>
        <v/>
      </c>
      <c r="K3462" s="81"/>
      <c r="L3462" s="88" t="str">
        <f>IFERROR((VLOOKUP(B3462,Listor!$N$6:$P$47,3,FALSE)*Biologiska!K3462)+(VLOOKUP(B3462,Listor!$N$6:$Q$47,4,FALSE)),"")</f>
        <v/>
      </c>
      <c r="M3462" s="63" t="str">
        <f t="shared" si="164"/>
        <v/>
      </c>
      <c r="N3462" s="75"/>
      <c r="O3462" s="84" t="str">
        <f t="shared" si="165"/>
        <v/>
      </c>
      <c r="P3462" s="107"/>
      <c r="Q3462" s="87" t="s">
        <v>79</v>
      </c>
      <c r="R3462" s="87"/>
      <c r="S3462" s="87"/>
      <c r="T3462" s="87"/>
      <c r="U3462" s="87"/>
      <c r="V3462" s="86" t="s">
        <v>79</v>
      </c>
      <c r="W3462" s="75"/>
      <c r="X3462" s="102" t="s">
        <v>79</v>
      </c>
      <c r="Y3462" s="63" t="str">
        <f>IFERROR(IF(VLOOKUP(X3462,Listor!$T$6:$U$7,2,FALSE)&lt;O3462,TRUE),"")</f>
        <v/>
      </c>
      <c r="Z3462" s="87"/>
      <c r="AA3462" s="104"/>
    </row>
    <row r="3463" spans="2:27" x14ac:dyDescent="0.25">
      <c r="B3463" s="68" t="s">
        <v>68</v>
      </c>
      <c r="C3463" s="80" t="str">
        <f>IFERROR(VLOOKUP(B3463,Listor!$A$6:$B$62,2,FALSE),"")</f>
        <v/>
      </c>
      <c r="D3463" s="80" t="str">
        <f>IFERROR(VLOOKUP(B3463,Listor!$A$6:$C$62,3,FALSE),"")</f>
        <v/>
      </c>
      <c r="E3463" s="110" t="s">
        <v>79</v>
      </c>
      <c r="F3463" s="66"/>
      <c r="G3463" s="35" t="str">
        <f>IFERROR(VLOOKUP(B3463,Listor!$A$6:$G$62,7,FALSE),"")</f>
        <v/>
      </c>
      <c r="H3463" s="63" t="str">
        <f>IFERROR(VLOOKUP(B3463,Listor!$N$6:$O$47,2,FALSE),"")</f>
        <v/>
      </c>
      <c r="I3463" s="63" t="str">
        <f t="shared" si="163"/>
        <v/>
      </c>
      <c r="J3463" s="96" t="str">
        <f>IFERROR(VLOOKUP(B3463,Listor!$N$6:$P$47,3,FALSE)*I3463,"")</f>
        <v/>
      </c>
      <c r="K3463" s="81"/>
      <c r="L3463" s="88" t="str">
        <f>IFERROR((VLOOKUP(B3463,Listor!$N$6:$P$47,3,FALSE)*Biologiska!K3463)+(VLOOKUP(B3463,Listor!$N$6:$Q$47,4,FALSE)),"")</f>
        <v/>
      </c>
      <c r="M3463" s="63" t="str">
        <f t="shared" si="164"/>
        <v/>
      </c>
      <c r="N3463" s="75"/>
      <c r="O3463" s="84" t="str">
        <f t="shared" si="165"/>
        <v/>
      </c>
      <c r="P3463" s="107"/>
      <c r="Q3463" s="87" t="s">
        <v>79</v>
      </c>
      <c r="R3463" s="87"/>
      <c r="S3463" s="87"/>
      <c r="T3463" s="87"/>
      <c r="U3463" s="87"/>
      <c r="V3463" s="86" t="s">
        <v>79</v>
      </c>
      <c r="W3463" s="75"/>
      <c r="X3463" s="102" t="s">
        <v>79</v>
      </c>
      <c r="Y3463" s="63" t="str">
        <f>IFERROR(IF(VLOOKUP(X3463,Listor!$T$6:$U$7,2,FALSE)&lt;O3463,TRUE),"")</f>
        <v/>
      </c>
      <c r="Z3463" s="87"/>
      <c r="AA3463" s="104"/>
    </row>
    <row r="3464" spans="2:27" x14ac:dyDescent="0.25">
      <c r="B3464" s="68" t="s">
        <v>68</v>
      </c>
      <c r="C3464" s="80" t="str">
        <f>IFERROR(VLOOKUP(B3464,Listor!$A$6:$B$62,2,FALSE),"")</f>
        <v/>
      </c>
      <c r="D3464" s="80" t="str">
        <f>IFERROR(VLOOKUP(B3464,Listor!$A$6:$C$62,3,FALSE),"")</f>
        <v/>
      </c>
      <c r="E3464" s="110" t="s">
        <v>79</v>
      </c>
      <c r="F3464" s="66"/>
      <c r="G3464" s="35" t="str">
        <f>IFERROR(VLOOKUP(B3464,Listor!$A$6:$G$62,7,FALSE),"")</f>
        <v/>
      </c>
      <c r="H3464" s="63" t="str">
        <f>IFERROR(VLOOKUP(B3464,Listor!$N$6:$O$47,2,FALSE),"")</f>
        <v/>
      </c>
      <c r="I3464" s="63" t="str">
        <f t="shared" si="163"/>
        <v/>
      </c>
      <c r="J3464" s="96" t="str">
        <f>IFERROR(VLOOKUP(B3464,Listor!$N$6:$P$47,3,FALSE)*I3464,"")</f>
        <v/>
      </c>
      <c r="K3464" s="81"/>
      <c r="L3464" s="88" t="str">
        <f>IFERROR((VLOOKUP(B3464,Listor!$N$6:$P$47,3,FALSE)*Biologiska!K3464)+(VLOOKUP(B3464,Listor!$N$6:$Q$47,4,FALSE)),"")</f>
        <v/>
      </c>
      <c r="M3464" s="63" t="str">
        <f t="shared" si="164"/>
        <v/>
      </c>
      <c r="N3464" s="75"/>
      <c r="O3464" s="84" t="str">
        <f t="shared" si="165"/>
        <v/>
      </c>
      <c r="P3464" s="107"/>
      <c r="Q3464" s="87" t="s">
        <v>79</v>
      </c>
      <c r="R3464" s="87"/>
      <c r="S3464" s="87"/>
      <c r="T3464" s="87"/>
      <c r="U3464" s="87"/>
      <c r="V3464" s="86" t="s">
        <v>79</v>
      </c>
      <c r="W3464" s="75"/>
      <c r="X3464" s="102" t="s">
        <v>79</v>
      </c>
      <c r="Y3464" s="63" t="str">
        <f>IFERROR(IF(VLOOKUP(X3464,Listor!$T$6:$U$7,2,FALSE)&lt;O3464,TRUE),"")</f>
        <v/>
      </c>
      <c r="Z3464" s="87"/>
      <c r="AA3464" s="104"/>
    </row>
    <row r="3465" spans="2:27" x14ac:dyDescent="0.25">
      <c r="B3465" s="68" t="s">
        <v>68</v>
      </c>
      <c r="C3465" s="80" t="str">
        <f>IFERROR(VLOOKUP(B3465,Listor!$A$6:$B$62,2,FALSE),"")</f>
        <v/>
      </c>
      <c r="D3465" s="80" t="str">
        <f>IFERROR(VLOOKUP(B3465,Listor!$A$6:$C$62,3,FALSE),"")</f>
        <v/>
      </c>
      <c r="E3465" s="110" t="s">
        <v>79</v>
      </c>
      <c r="F3465" s="66"/>
      <c r="G3465" s="35" t="str">
        <f>IFERROR(VLOOKUP(B3465,Listor!$A$6:$G$62,7,FALSE),"")</f>
        <v/>
      </c>
      <c r="H3465" s="63" t="str">
        <f>IFERROR(VLOOKUP(B3465,Listor!$N$6:$O$47,2,FALSE),"")</f>
        <v/>
      </c>
      <c r="I3465" s="63" t="str">
        <f t="shared" si="163"/>
        <v/>
      </c>
      <c r="J3465" s="96" t="str">
        <f>IFERROR(VLOOKUP(B3465,Listor!$N$6:$P$47,3,FALSE)*I3465,"")</f>
        <v/>
      </c>
      <c r="K3465" s="81"/>
      <c r="L3465" s="88" t="str">
        <f>IFERROR((VLOOKUP(B3465,Listor!$N$6:$P$47,3,FALSE)*Biologiska!K3465)+(VLOOKUP(B3465,Listor!$N$6:$Q$47,4,FALSE)),"")</f>
        <v/>
      </c>
      <c r="M3465" s="63" t="str">
        <f t="shared" si="164"/>
        <v/>
      </c>
      <c r="N3465" s="75"/>
      <c r="O3465" s="84" t="str">
        <f t="shared" si="165"/>
        <v/>
      </c>
      <c r="P3465" s="107"/>
      <c r="Q3465" s="87" t="s">
        <v>79</v>
      </c>
      <c r="R3465" s="87"/>
      <c r="S3465" s="87"/>
      <c r="T3465" s="87"/>
      <c r="U3465" s="87"/>
      <c r="V3465" s="86" t="s">
        <v>79</v>
      </c>
      <c r="W3465" s="75"/>
      <c r="X3465" s="102" t="s">
        <v>79</v>
      </c>
      <c r="Y3465" s="63" t="str">
        <f>IFERROR(IF(VLOOKUP(X3465,Listor!$T$6:$U$7,2,FALSE)&lt;O3465,TRUE),"")</f>
        <v/>
      </c>
      <c r="Z3465" s="87"/>
      <c r="AA3465" s="104"/>
    </row>
    <row r="3466" spans="2:27" x14ac:dyDescent="0.25">
      <c r="B3466" s="68" t="s">
        <v>68</v>
      </c>
      <c r="C3466" s="80" t="str">
        <f>IFERROR(VLOOKUP(B3466,Listor!$A$6:$B$62,2,FALSE),"")</f>
        <v/>
      </c>
      <c r="D3466" s="80" t="str">
        <f>IFERROR(VLOOKUP(B3466,Listor!$A$6:$C$62,3,FALSE),"")</f>
        <v/>
      </c>
      <c r="E3466" s="110" t="s">
        <v>79</v>
      </c>
      <c r="F3466" s="66"/>
      <c r="G3466" s="35" t="str">
        <f>IFERROR(VLOOKUP(B3466,Listor!$A$6:$G$62,7,FALSE),"")</f>
        <v/>
      </c>
      <c r="H3466" s="63" t="str">
        <f>IFERROR(VLOOKUP(B3466,Listor!$N$6:$O$47,2,FALSE),"")</f>
        <v/>
      </c>
      <c r="I3466" s="63" t="str">
        <f t="shared" si="163"/>
        <v/>
      </c>
      <c r="J3466" s="96" t="str">
        <f>IFERROR(VLOOKUP(B3466,Listor!$N$6:$P$47,3,FALSE)*I3466,"")</f>
        <v/>
      </c>
      <c r="K3466" s="81"/>
      <c r="L3466" s="88" t="str">
        <f>IFERROR((VLOOKUP(B3466,Listor!$N$6:$P$47,3,FALSE)*Biologiska!K3466)+(VLOOKUP(B3466,Listor!$N$6:$Q$47,4,FALSE)),"")</f>
        <v/>
      </c>
      <c r="M3466" s="63" t="str">
        <f t="shared" si="164"/>
        <v/>
      </c>
      <c r="N3466" s="75"/>
      <c r="O3466" s="84" t="str">
        <f t="shared" si="165"/>
        <v/>
      </c>
      <c r="P3466" s="107"/>
      <c r="Q3466" s="87" t="s">
        <v>79</v>
      </c>
      <c r="R3466" s="87"/>
      <c r="S3466" s="87"/>
      <c r="T3466" s="87"/>
      <c r="U3466" s="87"/>
      <c r="V3466" s="86" t="s">
        <v>79</v>
      </c>
      <c r="W3466" s="75"/>
      <c r="X3466" s="102" t="s">
        <v>79</v>
      </c>
      <c r="Y3466" s="63" t="str">
        <f>IFERROR(IF(VLOOKUP(X3466,Listor!$T$6:$U$7,2,FALSE)&lt;O3466,TRUE),"")</f>
        <v/>
      </c>
      <c r="Z3466" s="87"/>
      <c r="AA3466" s="104"/>
    </row>
    <row r="3467" spans="2:27" x14ac:dyDescent="0.25">
      <c r="B3467" s="68" t="s">
        <v>68</v>
      </c>
      <c r="C3467" s="80" t="str">
        <f>IFERROR(VLOOKUP(B3467,Listor!$A$6:$B$62,2,FALSE),"")</f>
        <v/>
      </c>
      <c r="D3467" s="80" t="str">
        <f>IFERROR(VLOOKUP(B3467,Listor!$A$6:$C$62,3,FALSE),"")</f>
        <v/>
      </c>
      <c r="E3467" s="110" t="s">
        <v>79</v>
      </c>
      <c r="F3467" s="66"/>
      <c r="G3467" s="35" t="str">
        <f>IFERROR(VLOOKUP(B3467,Listor!$A$6:$G$62,7,FALSE),"")</f>
        <v/>
      </c>
      <c r="H3467" s="63" t="str">
        <f>IFERROR(VLOOKUP(B3467,Listor!$N$6:$O$47,2,FALSE),"")</f>
        <v/>
      </c>
      <c r="I3467" s="63" t="str">
        <f t="shared" si="163"/>
        <v/>
      </c>
      <c r="J3467" s="96" t="str">
        <f>IFERROR(VLOOKUP(B3467,Listor!$N$6:$P$47,3,FALSE)*I3467,"")</f>
        <v/>
      </c>
      <c r="K3467" s="81"/>
      <c r="L3467" s="88" t="str">
        <f>IFERROR((VLOOKUP(B3467,Listor!$N$6:$P$47,3,FALSE)*Biologiska!K3467)+(VLOOKUP(B3467,Listor!$N$6:$Q$47,4,FALSE)),"")</f>
        <v/>
      </c>
      <c r="M3467" s="63" t="str">
        <f t="shared" si="164"/>
        <v/>
      </c>
      <c r="N3467" s="75"/>
      <c r="O3467" s="84" t="str">
        <f t="shared" si="165"/>
        <v/>
      </c>
      <c r="P3467" s="107"/>
      <c r="Q3467" s="87" t="s">
        <v>79</v>
      </c>
      <c r="R3467" s="87"/>
      <c r="S3467" s="87"/>
      <c r="T3467" s="87"/>
      <c r="U3467" s="87"/>
      <c r="V3467" s="86" t="s">
        <v>79</v>
      </c>
      <c r="W3467" s="75"/>
      <c r="X3467" s="102" t="s">
        <v>79</v>
      </c>
      <c r="Y3467" s="63" t="str">
        <f>IFERROR(IF(VLOOKUP(X3467,Listor!$T$6:$U$7,2,FALSE)&lt;O3467,TRUE),"")</f>
        <v/>
      </c>
      <c r="Z3467" s="87"/>
      <c r="AA3467" s="104"/>
    </row>
    <row r="3468" spans="2:27" x14ac:dyDescent="0.25">
      <c r="B3468" s="68" t="s">
        <v>68</v>
      </c>
      <c r="C3468" s="80" t="str">
        <f>IFERROR(VLOOKUP(B3468,Listor!$A$6:$B$62,2,FALSE),"")</f>
        <v/>
      </c>
      <c r="D3468" s="80" t="str">
        <f>IFERROR(VLOOKUP(B3468,Listor!$A$6:$C$62,3,FALSE),"")</f>
        <v/>
      </c>
      <c r="E3468" s="110" t="s">
        <v>79</v>
      </c>
      <c r="F3468" s="66"/>
      <c r="G3468" s="35" t="str">
        <f>IFERROR(VLOOKUP(B3468,Listor!$A$6:$G$62,7,FALSE),"")</f>
        <v/>
      </c>
      <c r="H3468" s="63" t="str">
        <f>IFERROR(VLOOKUP(B3468,Listor!$N$6:$O$47,2,FALSE),"")</f>
        <v/>
      </c>
      <c r="I3468" s="63" t="str">
        <f t="shared" si="163"/>
        <v/>
      </c>
      <c r="J3468" s="96" t="str">
        <f>IFERROR(VLOOKUP(B3468,Listor!$N$6:$P$47,3,FALSE)*I3468,"")</f>
        <v/>
      </c>
      <c r="K3468" s="81"/>
      <c r="L3468" s="88" t="str">
        <f>IFERROR((VLOOKUP(B3468,Listor!$N$6:$P$47,3,FALSE)*Biologiska!K3468)+(VLOOKUP(B3468,Listor!$N$6:$Q$47,4,FALSE)),"")</f>
        <v/>
      </c>
      <c r="M3468" s="63" t="str">
        <f t="shared" si="164"/>
        <v/>
      </c>
      <c r="N3468" s="75"/>
      <c r="O3468" s="84" t="str">
        <f t="shared" si="165"/>
        <v/>
      </c>
      <c r="P3468" s="107"/>
      <c r="Q3468" s="87" t="s">
        <v>79</v>
      </c>
      <c r="R3468" s="87"/>
      <c r="S3468" s="87"/>
      <c r="T3468" s="87"/>
      <c r="U3468" s="87"/>
      <c r="V3468" s="86" t="s">
        <v>79</v>
      </c>
      <c r="W3468" s="75"/>
      <c r="X3468" s="102" t="s">
        <v>79</v>
      </c>
      <c r="Y3468" s="63" t="str">
        <f>IFERROR(IF(VLOOKUP(X3468,Listor!$T$6:$U$7,2,FALSE)&lt;O3468,TRUE),"")</f>
        <v/>
      </c>
      <c r="Z3468" s="87"/>
      <c r="AA3468" s="104"/>
    </row>
    <row r="3469" spans="2:27" x14ac:dyDescent="0.25">
      <c r="B3469" s="68" t="s">
        <v>68</v>
      </c>
      <c r="C3469" s="80" t="str">
        <f>IFERROR(VLOOKUP(B3469,Listor!$A$6:$B$62,2,FALSE),"")</f>
        <v/>
      </c>
      <c r="D3469" s="80" t="str">
        <f>IFERROR(VLOOKUP(B3469,Listor!$A$6:$C$62,3,FALSE),"")</f>
        <v/>
      </c>
      <c r="E3469" s="110" t="s">
        <v>79</v>
      </c>
      <c r="F3469" s="66"/>
      <c r="G3469" s="35" t="str">
        <f>IFERROR(VLOOKUP(B3469,Listor!$A$6:$G$62,7,FALSE),"")</f>
        <v/>
      </c>
      <c r="H3469" s="63" t="str">
        <f>IFERROR(VLOOKUP(B3469,Listor!$N$6:$O$47,2,FALSE),"")</f>
        <v/>
      </c>
      <c r="I3469" s="63" t="str">
        <f t="shared" si="163"/>
        <v/>
      </c>
      <c r="J3469" s="96" t="str">
        <f>IFERROR(VLOOKUP(B3469,Listor!$N$6:$P$47,3,FALSE)*I3469,"")</f>
        <v/>
      </c>
      <c r="K3469" s="81"/>
      <c r="L3469" s="88" t="str">
        <f>IFERROR((VLOOKUP(B3469,Listor!$N$6:$P$47,3,FALSE)*Biologiska!K3469)+(VLOOKUP(B3469,Listor!$N$6:$Q$47,4,FALSE)),"")</f>
        <v/>
      </c>
      <c r="M3469" s="63" t="str">
        <f t="shared" si="164"/>
        <v/>
      </c>
      <c r="N3469" s="75"/>
      <c r="O3469" s="84" t="str">
        <f t="shared" si="165"/>
        <v/>
      </c>
      <c r="P3469" s="107"/>
      <c r="Q3469" s="87" t="s">
        <v>79</v>
      </c>
      <c r="R3469" s="87"/>
      <c r="S3469" s="87"/>
      <c r="T3469" s="87"/>
      <c r="U3469" s="87"/>
      <c r="V3469" s="86" t="s">
        <v>79</v>
      </c>
      <c r="W3469" s="75"/>
      <c r="X3469" s="102" t="s">
        <v>79</v>
      </c>
      <c r="Y3469" s="63" t="str">
        <f>IFERROR(IF(VLOOKUP(X3469,Listor!$T$6:$U$7,2,FALSE)&lt;O3469,TRUE),"")</f>
        <v/>
      </c>
      <c r="Z3469" s="87"/>
      <c r="AA3469" s="104"/>
    </row>
    <row r="3470" spans="2:27" x14ac:dyDescent="0.25">
      <c r="B3470" s="68" t="s">
        <v>68</v>
      </c>
      <c r="C3470" s="80" t="str">
        <f>IFERROR(VLOOKUP(B3470,Listor!$A$6:$B$62,2,FALSE),"")</f>
        <v/>
      </c>
      <c r="D3470" s="80" t="str">
        <f>IFERROR(VLOOKUP(B3470,Listor!$A$6:$C$62,3,FALSE),"")</f>
        <v/>
      </c>
      <c r="E3470" s="110" t="s">
        <v>79</v>
      </c>
      <c r="F3470" s="66"/>
      <c r="G3470" s="35" t="str">
        <f>IFERROR(VLOOKUP(B3470,Listor!$A$6:$G$62,7,FALSE),"")</f>
        <v/>
      </c>
      <c r="H3470" s="63" t="str">
        <f>IFERROR(VLOOKUP(B3470,Listor!$N$6:$O$47,2,FALSE),"")</f>
        <v/>
      </c>
      <c r="I3470" s="63" t="str">
        <f t="shared" si="163"/>
        <v/>
      </c>
      <c r="J3470" s="96" t="str">
        <f>IFERROR(VLOOKUP(B3470,Listor!$N$6:$P$47,3,FALSE)*I3470,"")</f>
        <v/>
      </c>
      <c r="K3470" s="81"/>
      <c r="L3470" s="88" t="str">
        <f>IFERROR((VLOOKUP(B3470,Listor!$N$6:$P$47,3,FALSE)*Biologiska!K3470)+(VLOOKUP(B3470,Listor!$N$6:$Q$47,4,FALSE)),"")</f>
        <v/>
      </c>
      <c r="M3470" s="63" t="str">
        <f t="shared" si="164"/>
        <v/>
      </c>
      <c r="N3470" s="75"/>
      <c r="O3470" s="84" t="str">
        <f t="shared" si="165"/>
        <v/>
      </c>
      <c r="P3470" s="107"/>
      <c r="Q3470" s="87" t="s">
        <v>79</v>
      </c>
      <c r="R3470" s="87"/>
      <c r="S3470" s="87"/>
      <c r="T3470" s="87"/>
      <c r="U3470" s="87"/>
      <c r="V3470" s="86" t="s">
        <v>79</v>
      </c>
      <c r="W3470" s="75"/>
      <c r="X3470" s="102" t="s">
        <v>79</v>
      </c>
      <c r="Y3470" s="63" t="str">
        <f>IFERROR(IF(VLOOKUP(X3470,Listor!$T$6:$U$7,2,FALSE)&lt;O3470,TRUE),"")</f>
        <v/>
      </c>
      <c r="Z3470" s="87"/>
      <c r="AA3470" s="104"/>
    </row>
    <row r="3471" spans="2:27" x14ac:dyDescent="0.25">
      <c r="B3471" s="68" t="s">
        <v>68</v>
      </c>
      <c r="C3471" s="80" t="str">
        <f>IFERROR(VLOOKUP(B3471,Listor!$A$6:$B$62,2,FALSE),"")</f>
        <v/>
      </c>
      <c r="D3471" s="80" t="str">
        <f>IFERROR(VLOOKUP(B3471,Listor!$A$6:$C$62,3,FALSE),"")</f>
        <v/>
      </c>
      <c r="E3471" s="110" t="s">
        <v>79</v>
      </c>
      <c r="F3471" s="66"/>
      <c r="G3471" s="35" t="str">
        <f>IFERROR(VLOOKUP(B3471,Listor!$A$6:$G$62,7,FALSE),"")</f>
        <v/>
      </c>
      <c r="H3471" s="63" t="str">
        <f>IFERROR(VLOOKUP(B3471,Listor!$N$6:$O$47,2,FALSE),"")</f>
        <v/>
      </c>
      <c r="I3471" s="63" t="str">
        <f t="shared" si="163"/>
        <v/>
      </c>
      <c r="J3471" s="96" t="str">
        <f>IFERROR(VLOOKUP(B3471,Listor!$N$6:$P$47,3,FALSE)*I3471,"")</f>
        <v/>
      </c>
      <c r="K3471" s="81"/>
      <c r="L3471" s="88" t="str">
        <f>IFERROR((VLOOKUP(B3471,Listor!$N$6:$P$47,3,FALSE)*Biologiska!K3471)+(VLOOKUP(B3471,Listor!$N$6:$Q$47,4,FALSE)),"")</f>
        <v/>
      </c>
      <c r="M3471" s="63" t="str">
        <f t="shared" si="164"/>
        <v/>
      </c>
      <c r="N3471" s="75"/>
      <c r="O3471" s="84" t="str">
        <f t="shared" si="165"/>
        <v/>
      </c>
      <c r="P3471" s="107"/>
      <c r="Q3471" s="87" t="s">
        <v>79</v>
      </c>
      <c r="R3471" s="87"/>
      <c r="S3471" s="87"/>
      <c r="T3471" s="87"/>
      <c r="U3471" s="87"/>
      <c r="V3471" s="86" t="s">
        <v>79</v>
      </c>
      <c r="W3471" s="75"/>
      <c r="X3471" s="102" t="s">
        <v>79</v>
      </c>
      <c r="Y3471" s="63" t="str">
        <f>IFERROR(IF(VLOOKUP(X3471,Listor!$T$6:$U$7,2,FALSE)&lt;O3471,TRUE),"")</f>
        <v/>
      </c>
      <c r="Z3471" s="87"/>
      <c r="AA3471" s="104"/>
    </row>
    <row r="3472" spans="2:27" x14ac:dyDescent="0.25">
      <c r="B3472" s="68" t="s">
        <v>68</v>
      </c>
      <c r="C3472" s="80" t="str">
        <f>IFERROR(VLOOKUP(B3472,Listor!$A$6:$B$62,2,FALSE),"")</f>
        <v/>
      </c>
      <c r="D3472" s="80" t="str">
        <f>IFERROR(VLOOKUP(B3472,Listor!$A$6:$C$62,3,FALSE),"")</f>
        <v/>
      </c>
      <c r="E3472" s="110" t="s">
        <v>79</v>
      </c>
      <c r="F3472" s="66"/>
      <c r="G3472" s="35" t="str">
        <f>IFERROR(VLOOKUP(B3472,Listor!$A$6:$G$62,7,FALSE),"")</f>
        <v/>
      </c>
      <c r="H3472" s="63" t="str">
        <f>IFERROR(VLOOKUP(B3472,Listor!$N$6:$O$47,2,FALSE),"")</f>
        <v/>
      </c>
      <c r="I3472" s="63" t="str">
        <f t="shared" si="163"/>
        <v/>
      </c>
      <c r="J3472" s="96" t="str">
        <f>IFERROR(VLOOKUP(B3472,Listor!$N$6:$P$47,3,FALSE)*I3472,"")</f>
        <v/>
      </c>
      <c r="K3472" s="81"/>
      <c r="L3472" s="88" t="str">
        <f>IFERROR((VLOOKUP(B3472,Listor!$N$6:$P$47,3,FALSE)*Biologiska!K3472)+(VLOOKUP(B3472,Listor!$N$6:$Q$47,4,FALSE)),"")</f>
        <v/>
      </c>
      <c r="M3472" s="63" t="str">
        <f t="shared" si="164"/>
        <v/>
      </c>
      <c r="N3472" s="75"/>
      <c r="O3472" s="84" t="str">
        <f t="shared" si="165"/>
        <v/>
      </c>
      <c r="P3472" s="107"/>
      <c r="Q3472" s="87" t="s">
        <v>79</v>
      </c>
      <c r="R3472" s="87"/>
      <c r="S3472" s="87"/>
      <c r="T3472" s="87"/>
      <c r="U3472" s="87"/>
      <c r="V3472" s="86" t="s">
        <v>79</v>
      </c>
      <c r="W3472" s="75"/>
      <c r="X3472" s="102" t="s">
        <v>79</v>
      </c>
      <c r="Y3472" s="63" t="str">
        <f>IFERROR(IF(VLOOKUP(X3472,Listor!$T$6:$U$7,2,FALSE)&lt;O3472,TRUE),"")</f>
        <v/>
      </c>
      <c r="Z3472" s="87"/>
      <c r="AA3472" s="104"/>
    </row>
    <row r="3473" spans="2:27" x14ac:dyDescent="0.25">
      <c r="B3473" s="68" t="s">
        <v>68</v>
      </c>
      <c r="C3473" s="80" t="str">
        <f>IFERROR(VLOOKUP(B3473,Listor!$A$6:$B$62,2,FALSE),"")</f>
        <v/>
      </c>
      <c r="D3473" s="80" t="str">
        <f>IFERROR(VLOOKUP(B3473,Listor!$A$6:$C$62,3,FALSE),"")</f>
        <v/>
      </c>
      <c r="E3473" s="110" t="s">
        <v>79</v>
      </c>
      <c r="F3473" s="66"/>
      <c r="G3473" s="35" t="str">
        <f>IFERROR(VLOOKUP(B3473,Listor!$A$6:$G$62,7,FALSE),"")</f>
        <v/>
      </c>
      <c r="H3473" s="63" t="str">
        <f>IFERROR(VLOOKUP(B3473,Listor!$N$6:$O$47,2,FALSE),"")</f>
        <v/>
      </c>
      <c r="I3473" s="63" t="str">
        <f t="shared" si="163"/>
        <v/>
      </c>
      <c r="J3473" s="96" t="str">
        <f>IFERROR(VLOOKUP(B3473,Listor!$N$6:$P$47,3,FALSE)*I3473,"")</f>
        <v/>
      </c>
      <c r="K3473" s="81"/>
      <c r="L3473" s="88" t="str">
        <f>IFERROR((VLOOKUP(B3473,Listor!$N$6:$P$47,3,FALSE)*Biologiska!K3473)+(VLOOKUP(B3473,Listor!$N$6:$Q$47,4,FALSE)),"")</f>
        <v/>
      </c>
      <c r="M3473" s="63" t="str">
        <f t="shared" si="164"/>
        <v/>
      </c>
      <c r="N3473" s="75"/>
      <c r="O3473" s="84" t="str">
        <f t="shared" si="165"/>
        <v/>
      </c>
      <c r="P3473" s="107"/>
      <c r="Q3473" s="87" t="s">
        <v>79</v>
      </c>
      <c r="R3473" s="87"/>
      <c r="S3473" s="87"/>
      <c r="T3473" s="87"/>
      <c r="U3473" s="87"/>
      <c r="V3473" s="86" t="s">
        <v>79</v>
      </c>
      <c r="W3473" s="75"/>
      <c r="X3473" s="102" t="s">
        <v>79</v>
      </c>
      <c r="Y3473" s="63" t="str">
        <f>IFERROR(IF(VLOOKUP(X3473,Listor!$T$6:$U$7,2,FALSE)&lt;O3473,TRUE),"")</f>
        <v/>
      </c>
      <c r="Z3473" s="87"/>
      <c r="AA3473" s="104"/>
    </row>
    <row r="3474" spans="2:27" x14ac:dyDescent="0.25">
      <c r="B3474" s="68" t="s">
        <v>68</v>
      </c>
      <c r="C3474" s="80" t="str">
        <f>IFERROR(VLOOKUP(B3474,Listor!$A$6:$B$62,2,FALSE),"")</f>
        <v/>
      </c>
      <c r="D3474" s="80" t="str">
        <f>IFERROR(VLOOKUP(B3474,Listor!$A$6:$C$62,3,FALSE),"")</f>
        <v/>
      </c>
      <c r="E3474" s="110" t="s">
        <v>79</v>
      </c>
      <c r="F3474" s="66"/>
      <c r="G3474" s="35" t="str">
        <f>IFERROR(VLOOKUP(B3474,Listor!$A$6:$G$62,7,FALSE),"")</f>
        <v/>
      </c>
      <c r="H3474" s="63" t="str">
        <f>IFERROR(VLOOKUP(B3474,Listor!$N$6:$O$47,2,FALSE),"")</f>
        <v/>
      </c>
      <c r="I3474" s="63" t="str">
        <f t="shared" si="163"/>
        <v/>
      </c>
      <c r="J3474" s="96" t="str">
        <f>IFERROR(VLOOKUP(B3474,Listor!$N$6:$P$47,3,FALSE)*I3474,"")</f>
        <v/>
      </c>
      <c r="K3474" s="81"/>
      <c r="L3474" s="88" t="str">
        <f>IFERROR((VLOOKUP(B3474,Listor!$N$6:$P$47,3,FALSE)*Biologiska!K3474)+(VLOOKUP(B3474,Listor!$N$6:$Q$47,4,FALSE)),"")</f>
        <v/>
      </c>
      <c r="M3474" s="63" t="str">
        <f t="shared" si="164"/>
        <v/>
      </c>
      <c r="N3474" s="75"/>
      <c r="O3474" s="84" t="str">
        <f t="shared" si="165"/>
        <v/>
      </c>
      <c r="P3474" s="107"/>
      <c r="Q3474" s="87" t="s">
        <v>79</v>
      </c>
      <c r="R3474" s="87"/>
      <c r="S3474" s="87"/>
      <c r="T3474" s="87"/>
      <c r="U3474" s="87"/>
      <c r="V3474" s="86" t="s">
        <v>79</v>
      </c>
      <c r="W3474" s="75"/>
      <c r="X3474" s="102" t="s">
        <v>79</v>
      </c>
      <c r="Y3474" s="63" t="str">
        <f>IFERROR(IF(VLOOKUP(X3474,Listor!$T$6:$U$7,2,FALSE)&lt;O3474,TRUE),"")</f>
        <v/>
      </c>
      <c r="Z3474" s="87"/>
      <c r="AA3474" s="104"/>
    </row>
    <row r="3475" spans="2:27" x14ac:dyDescent="0.25">
      <c r="B3475" s="68" t="s">
        <v>68</v>
      </c>
      <c r="C3475" s="80" t="str">
        <f>IFERROR(VLOOKUP(B3475,Listor!$A$6:$B$62,2,FALSE),"")</f>
        <v/>
      </c>
      <c r="D3475" s="80" t="str">
        <f>IFERROR(VLOOKUP(B3475,Listor!$A$6:$C$62,3,FALSE),"")</f>
        <v/>
      </c>
      <c r="E3475" s="110" t="s">
        <v>79</v>
      </c>
      <c r="F3475" s="66"/>
      <c r="G3475" s="35" t="str">
        <f>IFERROR(VLOOKUP(B3475,Listor!$A$6:$G$62,7,FALSE),"")</f>
        <v/>
      </c>
      <c r="H3475" s="63" t="str">
        <f>IFERROR(VLOOKUP(B3475,Listor!$N$6:$O$47,2,FALSE),"")</f>
        <v/>
      </c>
      <c r="I3475" s="63" t="str">
        <f t="shared" si="163"/>
        <v/>
      </c>
      <c r="J3475" s="96" t="str">
        <f>IFERROR(VLOOKUP(B3475,Listor!$N$6:$P$47,3,FALSE)*I3475,"")</f>
        <v/>
      </c>
      <c r="K3475" s="81"/>
      <c r="L3475" s="88" t="str">
        <f>IFERROR((VLOOKUP(B3475,Listor!$N$6:$P$47,3,FALSE)*Biologiska!K3475)+(VLOOKUP(B3475,Listor!$N$6:$Q$47,4,FALSE)),"")</f>
        <v/>
      </c>
      <c r="M3475" s="63" t="str">
        <f t="shared" si="164"/>
        <v/>
      </c>
      <c r="N3475" s="75"/>
      <c r="O3475" s="84" t="str">
        <f t="shared" si="165"/>
        <v/>
      </c>
      <c r="P3475" s="107"/>
      <c r="Q3475" s="87" t="s">
        <v>79</v>
      </c>
      <c r="R3475" s="87"/>
      <c r="S3475" s="87"/>
      <c r="T3475" s="87"/>
      <c r="U3475" s="87"/>
      <c r="V3475" s="86" t="s">
        <v>79</v>
      </c>
      <c r="W3475" s="75"/>
      <c r="X3475" s="102" t="s">
        <v>79</v>
      </c>
      <c r="Y3475" s="63" t="str">
        <f>IFERROR(IF(VLOOKUP(X3475,Listor!$T$6:$U$7,2,FALSE)&lt;O3475,TRUE),"")</f>
        <v/>
      </c>
      <c r="Z3475" s="87"/>
      <c r="AA3475" s="104"/>
    </row>
    <row r="3476" spans="2:27" x14ac:dyDescent="0.25">
      <c r="B3476" s="68" t="s">
        <v>68</v>
      </c>
      <c r="C3476" s="80" t="str">
        <f>IFERROR(VLOOKUP(B3476,Listor!$A$6:$B$62,2,FALSE),"")</f>
        <v/>
      </c>
      <c r="D3476" s="80" t="str">
        <f>IFERROR(VLOOKUP(B3476,Listor!$A$6:$C$62,3,FALSE),"")</f>
        <v/>
      </c>
      <c r="E3476" s="110" t="s">
        <v>79</v>
      </c>
      <c r="F3476" s="66"/>
      <c r="G3476" s="35" t="str">
        <f>IFERROR(VLOOKUP(B3476,Listor!$A$6:$G$62,7,FALSE),"")</f>
        <v/>
      </c>
      <c r="H3476" s="63" t="str">
        <f>IFERROR(VLOOKUP(B3476,Listor!$N$6:$O$47,2,FALSE),"")</f>
        <v/>
      </c>
      <c r="I3476" s="63" t="str">
        <f t="shared" si="163"/>
        <v/>
      </c>
      <c r="J3476" s="96" t="str">
        <f>IFERROR(VLOOKUP(B3476,Listor!$N$6:$P$47,3,FALSE)*I3476,"")</f>
        <v/>
      </c>
      <c r="K3476" s="81"/>
      <c r="L3476" s="88" t="str">
        <f>IFERROR((VLOOKUP(B3476,Listor!$N$6:$P$47,3,FALSE)*Biologiska!K3476)+(VLOOKUP(B3476,Listor!$N$6:$Q$47,4,FALSE)),"")</f>
        <v/>
      </c>
      <c r="M3476" s="63" t="str">
        <f t="shared" si="164"/>
        <v/>
      </c>
      <c r="N3476" s="75"/>
      <c r="O3476" s="84" t="str">
        <f t="shared" si="165"/>
        <v/>
      </c>
      <c r="P3476" s="107"/>
      <c r="Q3476" s="87" t="s">
        <v>79</v>
      </c>
      <c r="R3476" s="87"/>
      <c r="S3476" s="87"/>
      <c r="T3476" s="87"/>
      <c r="U3476" s="87"/>
      <c r="V3476" s="86" t="s">
        <v>79</v>
      </c>
      <c r="W3476" s="75"/>
      <c r="X3476" s="102" t="s">
        <v>79</v>
      </c>
      <c r="Y3476" s="63" t="str">
        <f>IFERROR(IF(VLOOKUP(X3476,Listor!$T$6:$U$7,2,FALSE)&lt;O3476,TRUE),"")</f>
        <v/>
      </c>
      <c r="Z3476" s="87"/>
      <c r="AA3476" s="104"/>
    </row>
    <row r="3477" spans="2:27" x14ac:dyDescent="0.25">
      <c r="B3477" s="68" t="s">
        <v>68</v>
      </c>
      <c r="C3477" s="80" t="str">
        <f>IFERROR(VLOOKUP(B3477,Listor!$A$6:$B$62,2,FALSE),"")</f>
        <v/>
      </c>
      <c r="D3477" s="80" t="str">
        <f>IFERROR(VLOOKUP(B3477,Listor!$A$6:$C$62,3,FALSE),"")</f>
        <v/>
      </c>
      <c r="E3477" s="110" t="s">
        <v>79</v>
      </c>
      <c r="F3477" s="66"/>
      <c r="G3477" s="35" t="str">
        <f>IFERROR(VLOOKUP(B3477,Listor!$A$6:$G$62,7,FALSE),"")</f>
        <v/>
      </c>
      <c r="H3477" s="63" t="str">
        <f>IFERROR(VLOOKUP(B3477,Listor!$N$6:$O$47,2,FALSE),"")</f>
        <v/>
      </c>
      <c r="I3477" s="63" t="str">
        <f t="shared" si="163"/>
        <v/>
      </c>
      <c r="J3477" s="96" t="str">
        <f>IFERROR(VLOOKUP(B3477,Listor!$N$6:$P$47,3,FALSE)*I3477,"")</f>
        <v/>
      </c>
      <c r="K3477" s="81"/>
      <c r="L3477" s="88" t="str">
        <f>IFERROR((VLOOKUP(B3477,Listor!$N$6:$P$47,3,FALSE)*Biologiska!K3477)+(VLOOKUP(B3477,Listor!$N$6:$Q$47,4,FALSE)),"")</f>
        <v/>
      </c>
      <c r="M3477" s="63" t="str">
        <f t="shared" si="164"/>
        <v/>
      </c>
      <c r="N3477" s="75"/>
      <c r="O3477" s="84" t="str">
        <f t="shared" si="165"/>
        <v/>
      </c>
      <c r="P3477" s="107"/>
      <c r="Q3477" s="87" t="s">
        <v>79</v>
      </c>
      <c r="R3477" s="87"/>
      <c r="S3477" s="87"/>
      <c r="T3477" s="87"/>
      <c r="U3477" s="87"/>
      <c r="V3477" s="86" t="s">
        <v>79</v>
      </c>
      <c r="W3477" s="75"/>
      <c r="X3477" s="102" t="s">
        <v>79</v>
      </c>
      <c r="Y3477" s="63" t="str">
        <f>IFERROR(IF(VLOOKUP(X3477,Listor!$T$6:$U$7,2,FALSE)&lt;O3477,TRUE),"")</f>
        <v/>
      </c>
      <c r="Z3477" s="87"/>
      <c r="AA3477" s="104"/>
    </row>
    <row r="3478" spans="2:27" x14ac:dyDescent="0.25">
      <c r="B3478" s="68" t="s">
        <v>68</v>
      </c>
      <c r="C3478" s="80" t="str">
        <f>IFERROR(VLOOKUP(B3478,Listor!$A$6:$B$62,2,FALSE),"")</f>
        <v/>
      </c>
      <c r="D3478" s="80" t="str">
        <f>IFERROR(VLOOKUP(B3478,Listor!$A$6:$C$62,3,FALSE),"")</f>
        <v/>
      </c>
      <c r="E3478" s="110" t="s">
        <v>79</v>
      </c>
      <c r="F3478" s="66"/>
      <c r="G3478" s="35" t="str">
        <f>IFERROR(VLOOKUP(B3478,Listor!$A$6:$G$62,7,FALSE),"")</f>
        <v/>
      </c>
      <c r="H3478" s="63" t="str">
        <f>IFERROR(VLOOKUP(B3478,Listor!$N$6:$O$47,2,FALSE),"")</f>
        <v/>
      </c>
      <c r="I3478" s="63" t="str">
        <f t="shared" si="163"/>
        <v/>
      </c>
      <c r="J3478" s="96" t="str">
        <f>IFERROR(VLOOKUP(B3478,Listor!$N$6:$P$47,3,FALSE)*I3478,"")</f>
        <v/>
      </c>
      <c r="K3478" s="81"/>
      <c r="L3478" s="88" t="str">
        <f>IFERROR((VLOOKUP(B3478,Listor!$N$6:$P$47,3,FALSE)*Biologiska!K3478)+(VLOOKUP(B3478,Listor!$N$6:$Q$47,4,FALSE)),"")</f>
        <v/>
      </c>
      <c r="M3478" s="63" t="str">
        <f t="shared" si="164"/>
        <v/>
      </c>
      <c r="N3478" s="75"/>
      <c r="O3478" s="84" t="str">
        <f t="shared" si="165"/>
        <v/>
      </c>
      <c r="P3478" s="107"/>
      <c r="Q3478" s="87" t="s">
        <v>79</v>
      </c>
      <c r="R3478" s="87"/>
      <c r="S3478" s="87"/>
      <c r="T3478" s="87"/>
      <c r="U3478" s="87"/>
      <c r="V3478" s="86" t="s">
        <v>79</v>
      </c>
      <c r="W3478" s="75"/>
      <c r="X3478" s="102" t="s">
        <v>79</v>
      </c>
      <c r="Y3478" s="63" t="str">
        <f>IFERROR(IF(VLOOKUP(X3478,Listor!$T$6:$U$7,2,FALSE)&lt;O3478,TRUE),"")</f>
        <v/>
      </c>
      <c r="Z3478" s="87"/>
      <c r="AA3478" s="104"/>
    </row>
    <row r="3479" spans="2:27" x14ac:dyDescent="0.25">
      <c r="B3479" s="68" t="s">
        <v>68</v>
      </c>
      <c r="C3479" s="80" t="str">
        <f>IFERROR(VLOOKUP(B3479,Listor!$A$6:$B$62,2,FALSE),"")</f>
        <v/>
      </c>
      <c r="D3479" s="80" t="str">
        <f>IFERROR(VLOOKUP(B3479,Listor!$A$6:$C$62,3,FALSE),"")</f>
        <v/>
      </c>
      <c r="E3479" s="110" t="s">
        <v>79</v>
      </c>
      <c r="F3479" s="66"/>
      <c r="G3479" s="35" t="str">
        <f>IFERROR(VLOOKUP(B3479,Listor!$A$6:$G$62,7,FALSE),"")</f>
        <v/>
      </c>
      <c r="H3479" s="63" t="str">
        <f>IFERROR(VLOOKUP(B3479,Listor!$N$6:$O$47,2,FALSE),"")</f>
        <v/>
      </c>
      <c r="I3479" s="63" t="str">
        <f t="shared" si="163"/>
        <v/>
      </c>
      <c r="J3479" s="96" t="str">
        <f>IFERROR(VLOOKUP(B3479,Listor!$N$6:$P$47,3,FALSE)*I3479,"")</f>
        <v/>
      </c>
      <c r="K3479" s="81"/>
      <c r="L3479" s="88" t="str">
        <f>IFERROR((VLOOKUP(B3479,Listor!$N$6:$P$47,3,FALSE)*Biologiska!K3479)+(VLOOKUP(B3479,Listor!$N$6:$Q$47,4,FALSE)),"")</f>
        <v/>
      </c>
      <c r="M3479" s="63" t="str">
        <f t="shared" si="164"/>
        <v/>
      </c>
      <c r="N3479" s="75"/>
      <c r="O3479" s="84" t="str">
        <f t="shared" si="165"/>
        <v/>
      </c>
      <c r="P3479" s="107"/>
      <c r="Q3479" s="87" t="s">
        <v>79</v>
      </c>
      <c r="R3479" s="87"/>
      <c r="S3479" s="87"/>
      <c r="T3479" s="87"/>
      <c r="U3479" s="87"/>
      <c r="V3479" s="86" t="s">
        <v>79</v>
      </c>
      <c r="W3479" s="75"/>
      <c r="X3479" s="102" t="s">
        <v>79</v>
      </c>
      <c r="Y3479" s="63" t="str">
        <f>IFERROR(IF(VLOOKUP(X3479,Listor!$T$6:$U$7,2,FALSE)&lt;O3479,TRUE),"")</f>
        <v/>
      </c>
      <c r="Z3479" s="87"/>
      <c r="AA3479" s="104"/>
    </row>
    <row r="3480" spans="2:27" x14ac:dyDescent="0.25">
      <c r="B3480" s="68" t="s">
        <v>68</v>
      </c>
      <c r="C3480" s="80" t="str">
        <f>IFERROR(VLOOKUP(B3480,Listor!$A$6:$B$62,2,FALSE),"")</f>
        <v/>
      </c>
      <c r="D3480" s="80" t="str">
        <f>IFERROR(VLOOKUP(B3480,Listor!$A$6:$C$62,3,FALSE),"")</f>
        <v/>
      </c>
      <c r="E3480" s="110" t="s">
        <v>79</v>
      </c>
      <c r="F3480" s="66"/>
      <c r="G3480" s="35" t="str">
        <f>IFERROR(VLOOKUP(B3480,Listor!$A$6:$G$62,7,FALSE),"")</f>
        <v/>
      </c>
      <c r="H3480" s="63" t="str">
        <f>IFERROR(VLOOKUP(B3480,Listor!$N$6:$O$47,2,FALSE),"")</f>
        <v/>
      </c>
      <c r="I3480" s="63" t="str">
        <f t="shared" si="163"/>
        <v/>
      </c>
      <c r="J3480" s="96" t="str">
        <f>IFERROR(VLOOKUP(B3480,Listor!$N$6:$P$47,3,FALSE)*I3480,"")</f>
        <v/>
      </c>
      <c r="K3480" s="81"/>
      <c r="L3480" s="88" t="str">
        <f>IFERROR((VLOOKUP(B3480,Listor!$N$6:$P$47,3,FALSE)*Biologiska!K3480)+(VLOOKUP(B3480,Listor!$N$6:$Q$47,4,FALSE)),"")</f>
        <v/>
      </c>
      <c r="M3480" s="63" t="str">
        <f t="shared" si="164"/>
        <v/>
      </c>
      <c r="N3480" s="75"/>
      <c r="O3480" s="84" t="str">
        <f t="shared" si="165"/>
        <v/>
      </c>
      <c r="P3480" s="107"/>
      <c r="Q3480" s="87" t="s">
        <v>79</v>
      </c>
      <c r="R3480" s="87"/>
      <c r="S3480" s="87"/>
      <c r="T3480" s="87"/>
      <c r="U3480" s="87"/>
      <c r="V3480" s="86" t="s">
        <v>79</v>
      </c>
      <c r="W3480" s="75"/>
      <c r="X3480" s="102" t="s">
        <v>79</v>
      </c>
      <c r="Y3480" s="63" t="str">
        <f>IFERROR(IF(VLOOKUP(X3480,Listor!$T$6:$U$7,2,FALSE)&lt;O3480,TRUE),"")</f>
        <v/>
      </c>
      <c r="Z3480" s="87"/>
      <c r="AA3480" s="104"/>
    </row>
    <row r="3481" spans="2:27" x14ac:dyDescent="0.25">
      <c r="B3481" s="68" t="s">
        <v>68</v>
      </c>
      <c r="C3481" s="80" t="str">
        <f>IFERROR(VLOOKUP(B3481,Listor!$A$6:$B$62,2,FALSE),"")</f>
        <v/>
      </c>
      <c r="D3481" s="80" t="str">
        <f>IFERROR(VLOOKUP(B3481,Listor!$A$6:$C$62,3,FALSE),"")</f>
        <v/>
      </c>
      <c r="E3481" s="110" t="s">
        <v>79</v>
      </c>
      <c r="F3481" s="66"/>
      <c r="G3481" s="35" t="str">
        <f>IFERROR(VLOOKUP(B3481,Listor!$A$6:$G$62,7,FALSE),"")</f>
        <v/>
      </c>
      <c r="H3481" s="63" t="str">
        <f>IFERROR(VLOOKUP(B3481,Listor!$N$6:$O$47,2,FALSE),"")</f>
        <v/>
      </c>
      <c r="I3481" s="63" t="str">
        <f t="shared" si="163"/>
        <v/>
      </c>
      <c r="J3481" s="96" t="str">
        <f>IFERROR(VLOOKUP(B3481,Listor!$N$6:$P$47,3,FALSE)*I3481,"")</f>
        <v/>
      </c>
      <c r="K3481" s="81"/>
      <c r="L3481" s="88" t="str">
        <f>IFERROR((VLOOKUP(B3481,Listor!$N$6:$P$47,3,FALSE)*Biologiska!K3481)+(VLOOKUP(B3481,Listor!$N$6:$Q$47,4,FALSE)),"")</f>
        <v/>
      </c>
      <c r="M3481" s="63" t="str">
        <f t="shared" si="164"/>
        <v/>
      </c>
      <c r="N3481" s="75"/>
      <c r="O3481" s="84" t="str">
        <f t="shared" si="165"/>
        <v/>
      </c>
      <c r="P3481" s="107"/>
      <c r="Q3481" s="87" t="s">
        <v>79</v>
      </c>
      <c r="R3481" s="87"/>
      <c r="S3481" s="87"/>
      <c r="T3481" s="87"/>
      <c r="U3481" s="87"/>
      <c r="V3481" s="86" t="s">
        <v>79</v>
      </c>
      <c r="W3481" s="75"/>
      <c r="X3481" s="102" t="s">
        <v>79</v>
      </c>
      <c r="Y3481" s="63" t="str">
        <f>IFERROR(IF(VLOOKUP(X3481,Listor!$T$6:$U$7,2,FALSE)&lt;O3481,TRUE),"")</f>
        <v/>
      </c>
      <c r="Z3481" s="87"/>
      <c r="AA3481" s="104"/>
    </row>
    <row r="3482" spans="2:27" x14ac:dyDescent="0.25">
      <c r="B3482" s="68" t="s">
        <v>68</v>
      </c>
      <c r="C3482" s="80" t="str">
        <f>IFERROR(VLOOKUP(B3482,Listor!$A$6:$B$62,2,FALSE),"")</f>
        <v/>
      </c>
      <c r="D3482" s="80" t="str">
        <f>IFERROR(VLOOKUP(B3482,Listor!$A$6:$C$62,3,FALSE),"")</f>
        <v/>
      </c>
      <c r="E3482" s="110" t="s">
        <v>79</v>
      </c>
      <c r="F3482" s="66"/>
      <c r="G3482" s="35" t="str">
        <f>IFERROR(VLOOKUP(B3482,Listor!$A$6:$G$62,7,FALSE),"")</f>
        <v/>
      </c>
      <c r="H3482" s="63" t="str">
        <f>IFERROR(VLOOKUP(B3482,Listor!$N$6:$O$47,2,FALSE),"")</f>
        <v/>
      </c>
      <c r="I3482" s="63" t="str">
        <f t="shared" si="163"/>
        <v/>
      </c>
      <c r="J3482" s="96" t="str">
        <f>IFERROR(VLOOKUP(B3482,Listor!$N$6:$P$47,3,FALSE)*I3482,"")</f>
        <v/>
      </c>
      <c r="K3482" s="81"/>
      <c r="L3482" s="88" t="str">
        <f>IFERROR((VLOOKUP(B3482,Listor!$N$6:$P$47,3,FALSE)*Biologiska!K3482)+(VLOOKUP(B3482,Listor!$N$6:$Q$47,4,FALSE)),"")</f>
        <v/>
      </c>
      <c r="M3482" s="63" t="str">
        <f t="shared" si="164"/>
        <v/>
      </c>
      <c r="N3482" s="75"/>
      <c r="O3482" s="84" t="str">
        <f t="shared" si="165"/>
        <v/>
      </c>
      <c r="P3482" s="107"/>
      <c r="Q3482" s="87" t="s">
        <v>79</v>
      </c>
      <c r="R3482" s="87"/>
      <c r="S3482" s="87"/>
      <c r="T3482" s="87"/>
      <c r="U3482" s="87"/>
      <c r="V3482" s="86" t="s">
        <v>79</v>
      </c>
      <c r="W3482" s="75"/>
      <c r="X3482" s="102" t="s">
        <v>79</v>
      </c>
      <c r="Y3482" s="63" t="str">
        <f>IFERROR(IF(VLOOKUP(X3482,Listor!$T$6:$U$7,2,FALSE)&lt;O3482,TRUE),"")</f>
        <v/>
      </c>
      <c r="Z3482" s="87"/>
      <c r="AA3482" s="104"/>
    </row>
    <row r="3483" spans="2:27" x14ac:dyDescent="0.25">
      <c r="B3483" s="68" t="s">
        <v>68</v>
      </c>
      <c r="C3483" s="80" t="str">
        <f>IFERROR(VLOOKUP(B3483,Listor!$A$6:$B$62,2,FALSE),"")</f>
        <v/>
      </c>
      <c r="D3483" s="80" t="str">
        <f>IFERROR(VLOOKUP(B3483,Listor!$A$6:$C$62,3,FALSE),"")</f>
        <v/>
      </c>
      <c r="E3483" s="110" t="s">
        <v>79</v>
      </c>
      <c r="F3483" s="66"/>
      <c r="G3483" s="35" t="str">
        <f>IFERROR(VLOOKUP(B3483,Listor!$A$6:$G$62,7,FALSE),"")</f>
        <v/>
      </c>
      <c r="H3483" s="63" t="str">
        <f>IFERROR(VLOOKUP(B3483,Listor!$N$6:$O$47,2,FALSE),"")</f>
        <v/>
      </c>
      <c r="I3483" s="63" t="str">
        <f t="shared" si="163"/>
        <v/>
      </c>
      <c r="J3483" s="96" t="str">
        <f>IFERROR(VLOOKUP(B3483,Listor!$N$6:$P$47,3,FALSE)*I3483,"")</f>
        <v/>
      </c>
      <c r="K3483" s="81"/>
      <c r="L3483" s="88" t="str">
        <f>IFERROR((VLOOKUP(B3483,Listor!$N$6:$P$47,3,FALSE)*Biologiska!K3483)+(VLOOKUP(B3483,Listor!$N$6:$Q$47,4,FALSE)),"")</f>
        <v/>
      </c>
      <c r="M3483" s="63" t="str">
        <f t="shared" si="164"/>
        <v/>
      </c>
      <c r="N3483" s="75"/>
      <c r="O3483" s="84" t="str">
        <f t="shared" si="165"/>
        <v/>
      </c>
      <c r="P3483" s="107"/>
      <c r="Q3483" s="87" t="s">
        <v>79</v>
      </c>
      <c r="R3483" s="87"/>
      <c r="S3483" s="87"/>
      <c r="T3483" s="87"/>
      <c r="U3483" s="87"/>
      <c r="V3483" s="86" t="s">
        <v>79</v>
      </c>
      <c r="W3483" s="75"/>
      <c r="X3483" s="102" t="s">
        <v>79</v>
      </c>
      <c r="Y3483" s="63" t="str">
        <f>IFERROR(IF(VLOOKUP(X3483,Listor!$T$6:$U$7,2,FALSE)&lt;O3483,TRUE),"")</f>
        <v/>
      </c>
      <c r="Z3483" s="87"/>
      <c r="AA3483" s="104"/>
    </row>
    <row r="3484" spans="2:27" x14ac:dyDescent="0.25">
      <c r="B3484" s="68" t="s">
        <v>68</v>
      </c>
      <c r="C3484" s="80" t="str">
        <f>IFERROR(VLOOKUP(B3484,Listor!$A$6:$B$62,2,FALSE),"")</f>
        <v/>
      </c>
      <c r="D3484" s="80" t="str">
        <f>IFERROR(VLOOKUP(B3484,Listor!$A$6:$C$62,3,FALSE),"")</f>
        <v/>
      </c>
      <c r="E3484" s="110" t="s">
        <v>79</v>
      </c>
      <c r="F3484" s="66"/>
      <c r="G3484" s="35" t="str">
        <f>IFERROR(VLOOKUP(B3484,Listor!$A$6:$G$62,7,FALSE),"")</f>
        <v/>
      </c>
      <c r="H3484" s="63" t="str">
        <f>IFERROR(VLOOKUP(B3484,Listor!$N$6:$O$47,2,FALSE),"")</f>
        <v/>
      </c>
      <c r="I3484" s="63" t="str">
        <f t="shared" si="163"/>
        <v/>
      </c>
      <c r="J3484" s="96" t="str">
        <f>IFERROR(VLOOKUP(B3484,Listor!$N$6:$P$47,3,FALSE)*I3484,"")</f>
        <v/>
      </c>
      <c r="K3484" s="81"/>
      <c r="L3484" s="88" t="str">
        <f>IFERROR((VLOOKUP(B3484,Listor!$N$6:$P$47,3,FALSE)*Biologiska!K3484)+(VLOOKUP(B3484,Listor!$N$6:$Q$47,4,FALSE)),"")</f>
        <v/>
      </c>
      <c r="M3484" s="63" t="str">
        <f t="shared" si="164"/>
        <v/>
      </c>
      <c r="N3484" s="75"/>
      <c r="O3484" s="84" t="str">
        <f t="shared" si="165"/>
        <v/>
      </c>
      <c r="P3484" s="107"/>
      <c r="Q3484" s="87" t="s">
        <v>79</v>
      </c>
      <c r="R3484" s="87"/>
      <c r="S3484" s="87"/>
      <c r="T3484" s="87"/>
      <c r="U3484" s="87"/>
      <c r="V3484" s="86" t="s">
        <v>79</v>
      </c>
      <c r="W3484" s="75"/>
      <c r="X3484" s="102" t="s">
        <v>79</v>
      </c>
      <c r="Y3484" s="63" t="str">
        <f>IFERROR(IF(VLOOKUP(X3484,Listor!$T$6:$U$7,2,FALSE)&lt;O3484,TRUE),"")</f>
        <v/>
      </c>
      <c r="Z3484" s="87"/>
      <c r="AA3484" s="104"/>
    </row>
    <row r="3485" spans="2:27" x14ac:dyDescent="0.25">
      <c r="B3485" s="68" t="s">
        <v>68</v>
      </c>
      <c r="C3485" s="80" t="str">
        <f>IFERROR(VLOOKUP(B3485,Listor!$A$6:$B$62,2,FALSE),"")</f>
        <v/>
      </c>
      <c r="D3485" s="80" t="str">
        <f>IFERROR(VLOOKUP(B3485,Listor!$A$6:$C$62,3,FALSE),"")</f>
        <v/>
      </c>
      <c r="E3485" s="110" t="s">
        <v>79</v>
      </c>
      <c r="F3485" s="66"/>
      <c r="G3485" s="35" t="str">
        <f>IFERROR(VLOOKUP(B3485,Listor!$A$6:$G$62,7,FALSE),"")</f>
        <v/>
      </c>
      <c r="H3485" s="63" t="str">
        <f>IFERROR(VLOOKUP(B3485,Listor!$N$6:$O$47,2,FALSE),"")</f>
        <v/>
      </c>
      <c r="I3485" s="63" t="str">
        <f t="shared" si="163"/>
        <v/>
      </c>
      <c r="J3485" s="96" t="str">
        <f>IFERROR(VLOOKUP(B3485,Listor!$N$6:$P$47,3,FALSE)*I3485,"")</f>
        <v/>
      </c>
      <c r="K3485" s="81"/>
      <c r="L3485" s="88" t="str">
        <f>IFERROR((VLOOKUP(B3485,Listor!$N$6:$P$47,3,FALSE)*Biologiska!K3485)+(VLOOKUP(B3485,Listor!$N$6:$Q$47,4,FALSE)),"")</f>
        <v/>
      </c>
      <c r="M3485" s="63" t="str">
        <f t="shared" si="164"/>
        <v/>
      </c>
      <c r="N3485" s="75"/>
      <c r="O3485" s="84" t="str">
        <f t="shared" si="165"/>
        <v/>
      </c>
      <c r="P3485" s="107"/>
      <c r="Q3485" s="87" t="s">
        <v>79</v>
      </c>
      <c r="R3485" s="87"/>
      <c r="S3485" s="87"/>
      <c r="T3485" s="87"/>
      <c r="U3485" s="87"/>
      <c r="V3485" s="86" t="s">
        <v>79</v>
      </c>
      <c r="W3485" s="75"/>
      <c r="X3485" s="102" t="s">
        <v>79</v>
      </c>
      <c r="Y3485" s="63" t="str">
        <f>IFERROR(IF(VLOOKUP(X3485,Listor!$T$6:$U$7,2,FALSE)&lt;O3485,TRUE),"")</f>
        <v/>
      </c>
      <c r="Z3485" s="87"/>
      <c r="AA3485" s="104"/>
    </row>
    <row r="3486" spans="2:27" x14ac:dyDescent="0.25">
      <c r="B3486" s="68" t="s">
        <v>68</v>
      </c>
      <c r="C3486" s="80" t="str">
        <f>IFERROR(VLOOKUP(B3486,Listor!$A$6:$B$62,2,FALSE),"")</f>
        <v/>
      </c>
      <c r="D3486" s="80" t="str">
        <f>IFERROR(VLOOKUP(B3486,Listor!$A$6:$C$62,3,FALSE),"")</f>
        <v/>
      </c>
      <c r="E3486" s="110" t="s">
        <v>79</v>
      </c>
      <c r="F3486" s="66"/>
      <c r="G3486" s="35" t="str">
        <f>IFERROR(VLOOKUP(B3486,Listor!$A$6:$G$62,7,FALSE),"")</f>
        <v/>
      </c>
      <c r="H3486" s="63" t="str">
        <f>IFERROR(VLOOKUP(B3486,Listor!$N$6:$O$47,2,FALSE),"")</f>
        <v/>
      </c>
      <c r="I3486" s="63" t="str">
        <f t="shared" si="163"/>
        <v/>
      </c>
      <c r="J3486" s="96" t="str">
        <f>IFERROR(VLOOKUP(B3486,Listor!$N$6:$P$47,3,FALSE)*I3486,"")</f>
        <v/>
      </c>
      <c r="K3486" s="81"/>
      <c r="L3486" s="88" t="str">
        <f>IFERROR((VLOOKUP(B3486,Listor!$N$6:$P$47,3,FALSE)*Biologiska!K3486)+(VLOOKUP(B3486,Listor!$N$6:$Q$47,4,FALSE)),"")</f>
        <v/>
      </c>
      <c r="M3486" s="63" t="str">
        <f t="shared" si="164"/>
        <v/>
      </c>
      <c r="N3486" s="75"/>
      <c r="O3486" s="84" t="str">
        <f t="shared" si="165"/>
        <v/>
      </c>
      <c r="P3486" s="107"/>
      <c r="Q3486" s="87" t="s">
        <v>79</v>
      </c>
      <c r="R3486" s="87"/>
      <c r="S3486" s="87"/>
      <c r="T3486" s="87"/>
      <c r="U3486" s="87"/>
      <c r="V3486" s="86" t="s">
        <v>79</v>
      </c>
      <c r="W3486" s="75"/>
      <c r="X3486" s="102" t="s">
        <v>79</v>
      </c>
      <c r="Y3486" s="63" t="str">
        <f>IFERROR(IF(VLOOKUP(X3486,Listor!$T$6:$U$7,2,FALSE)&lt;O3486,TRUE),"")</f>
        <v/>
      </c>
      <c r="Z3486" s="87"/>
      <c r="AA3486" s="104"/>
    </row>
    <row r="3487" spans="2:27" x14ac:dyDescent="0.25">
      <c r="B3487" s="68" t="s">
        <v>68</v>
      </c>
      <c r="C3487" s="80" t="str">
        <f>IFERROR(VLOOKUP(B3487,Listor!$A$6:$B$62,2,FALSE),"")</f>
        <v/>
      </c>
      <c r="D3487" s="80" t="str">
        <f>IFERROR(VLOOKUP(B3487,Listor!$A$6:$C$62,3,FALSE),"")</f>
        <v/>
      </c>
      <c r="E3487" s="110" t="s">
        <v>79</v>
      </c>
      <c r="F3487" s="66"/>
      <c r="G3487" s="35" t="str">
        <f>IFERROR(VLOOKUP(B3487,Listor!$A$6:$G$62,7,FALSE),"")</f>
        <v/>
      </c>
      <c r="H3487" s="63" t="str">
        <f>IFERROR(VLOOKUP(B3487,Listor!$N$6:$O$47,2,FALSE),"")</f>
        <v/>
      </c>
      <c r="I3487" s="63" t="str">
        <f t="shared" si="163"/>
        <v/>
      </c>
      <c r="J3487" s="96" t="str">
        <f>IFERROR(VLOOKUP(B3487,Listor!$N$6:$P$47,3,FALSE)*I3487,"")</f>
        <v/>
      </c>
      <c r="K3487" s="81"/>
      <c r="L3487" s="88" t="str">
        <f>IFERROR((VLOOKUP(B3487,Listor!$N$6:$P$47,3,FALSE)*Biologiska!K3487)+(VLOOKUP(B3487,Listor!$N$6:$Q$47,4,FALSE)),"")</f>
        <v/>
      </c>
      <c r="M3487" s="63" t="str">
        <f t="shared" si="164"/>
        <v/>
      </c>
      <c r="N3487" s="75"/>
      <c r="O3487" s="84" t="str">
        <f t="shared" si="165"/>
        <v/>
      </c>
      <c r="P3487" s="107"/>
      <c r="Q3487" s="87" t="s">
        <v>79</v>
      </c>
      <c r="R3487" s="87"/>
      <c r="S3487" s="87"/>
      <c r="T3487" s="87"/>
      <c r="U3487" s="87"/>
      <c r="V3487" s="86" t="s">
        <v>79</v>
      </c>
      <c r="W3487" s="75"/>
      <c r="X3487" s="102" t="s">
        <v>79</v>
      </c>
      <c r="Y3487" s="63" t="str">
        <f>IFERROR(IF(VLOOKUP(X3487,Listor!$T$6:$U$7,2,FALSE)&lt;O3487,TRUE),"")</f>
        <v/>
      </c>
      <c r="Z3487" s="87"/>
      <c r="AA3487" s="104"/>
    </row>
    <row r="3488" spans="2:27" x14ac:dyDescent="0.25">
      <c r="B3488" s="68" t="s">
        <v>68</v>
      </c>
      <c r="C3488" s="80" t="str">
        <f>IFERROR(VLOOKUP(B3488,Listor!$A$6:$B$62,2,FALSE),"")</f>
        <v/>
      </c>
      <c r="D3488" s="80" t="str">
        <f>IFERROR(VLOOKUP(B3488,Listor!$A$6:$C$62,3,FALSE),"")</f>
        <v/>
      </c>
      <c r="E3488" s="110" t="s">
        <v>79</v>
      </c>
      <c r="F3488" s="66"/>
      <c r="G3488" s="35" t="str">
        <f>IFERROR(VLOOKUP(B3488,Listor!$A$6:$G$62,7,FALSE),"")</f>
        <v/>
      </c>
      <c r="H3488" s="63" t="str">
        <f>IFERROR(VLOOKUP(B3488,Listor!$N$6:$O$47,2,FALSE),"")</f>
        <v/>
      </c>
      <c r="I3488" s="63" t="str">
        <f t="shared" si="163"/>
        <v/>
      </c>
      <c r="J3488" s="96" t="str">
        <f>IFERROR(VLOOKUP(B3488,Listor!$N$6:$P$47,3,FALSE)*I3488,"")</f>
        <v/>
      </c>
      <c r="K3488" s="81"/>
      <c r="L3488" s="88" t="str">
        <f>IFERROR((VLOOKUP(B3488,Listor!$N$6:$P$47,3,FALSE)*Biologiska!K3488)+(VLOOKUP(B3488,Listor!$N$6:$Q$47,4,FALSE)),"")</f>
        <v/>
      </c>
      <c r="M3488" s="63" t="str">
        <f t="shared" si="164"/>
        <v/>
      </c>
      <c r="N3488" s="75"/>
      <c r="O3488" s="84" t="str">
        <f t="shared" si="165"/>
        <v/>
      </c>
      <c r="P3488" s="107"/>
      <c r="Q3488" s="87" t="s">
        <v>79</v>
      </c>
      <c r="R3488" s="87"/>
      <c r="S3488" s="87"/>
      <c r="T3488" s="87"/>
      <c r="U3488" s="87"/>
      <c r="V3488" s="86" t="s">
        <v>79</v>
      </c>
      <c r="W3488" s="75"/>
      <c r="X3488" s="102" t="s">
        <v>79</v>
      </c>
      <c r="Y3488" s="63" t="str">
        <f>IFERROR(IF(VLOOKUP(X3488,Listor!$T$6:$U$7,2,FALSE)&lt;O3488,TRUE),"")</f>
        <v/>
      </c>
      <c r="Z3488" s="87"/>
      <c r="AA3488" s="104"/>
    </row>
    <row r="3489" spans="2:27" x14ac:dyDescent="0.25">
      <c r="B3489" s="68" t="s">
        <v>68</v>
      </c>
      <c r="C3489" s="80" t="str">
        <f>IFERROR(VLOOKUP(B3489,Listor!$A$6:$B$62,2,FALSE),"")</f>
        <v/>
      </c>
      <c r="D3489" s="80" t="str">
        <f>IFERROR(VLOOKUP(B3489,Listor!$A$6:$C$62,3,FALSE),"")</f>
        <v/>
      </c>
      <c r="E3489" s="110" t="s">
        <v>79</v>
      </c>
      <c r="F3489" s="66"/>
      <c r="G3489" s="35" t="str">
        <f>IFERROR(VLOOKUP(B3489,Listor!$A$6:$G$62,7,FALSE),"")</f>
        <v/>
      </c>
      <c r="H3489" s="63" t="str">
        <f>IFERROR(VLOOKUP(B3489,Listor!$N$6:$O$47,2,FALSE),"")</f>
        <v/>
      </c>
      <c r="I3489" s="63" t="str">
        <f t="shared" si="163"/>
        <v/>
      </c>
      <c r="J3489" s="96" t="str">
        <f>IFERROR(VLOOKUP(B3489,Listor!$N$6:$P$47,3,FALSE)*I3489,"")</f>
        <v/>
      </c>
      <c r="K3489" s="81"/>
      <c r="L3489" s="88" t="str">
        <f>IFERROR((VLOOKUP(B3489,Listor!$N$6:$P$47,3,FALSE)*Biologiska!K3489)+(VLOOKUP(B3489,Listor!$N$6:$Q$47,4,FALSE)),"")</f>
        <v/>
      </c>
      <c r="M3489" s="63" t="str">
        <f t="shared" si="164"/>
        <v/>
      </c>
      <c r="N3489" s="75"/>
      <c r="O3489" s="84" t="str">
        <f t="shared" si="165"/>
        <v/>
      </c>
      <c r="P3489" s="107"/>
      <c r="Q3489" s="87" t="s">
        <v>79</v>
      </c>
      <c r="R3489" s="87"/>
      <c r="S3489" s="87"/>
      <c r="T3489" s="87"/>
      <c r="U3489" s="87"/>
      <c r="V3489" s="86" t="s">
        <v>79</v>
      </c>
      <c r="W3489" s="75"/>
      <c r="X3489" s="102" t="s">
        <v>79</v>
      </c>
      <c r="Y3489" s="63" t="str">
        <f>IFERROR(IF(VLOOKUP(X3489,Listor!$T$6:$U$7,2,FALSE)&lt;O3489,TRUE),"")</f>
        <v/>
      </c>
      <c r="Z3489" s="87"/>
      <c r="AA3489" s="104"/>
    </row>
    <row r="3490" spans="2:27" x14ac:dyDescent="0.25">
      <c r="B3490" s="68" t="s">
        <v>68</v>
      </c>
      <c r="C3490" s="80" t="str">
        <f>IFERROR(VLOOKUP(B3490,Listor!$A$6:$B$62,2,FALSE),"")</f>
        <v/>
      </c>
      <c r="D3490" s="80" t="str">
        <f>IFERROR(VLOOKUP(B3490,Listor!$A$6:$C$62,3,FALSE),"")</f>
        <v/>
      </c>
      <c r="E3490" s="110" t="s">
        <v>79</v>
      </c>
      <c r="F3490" s="66"/>
      <c r="G3490" s="35" t="str">
        <f>IFERROR(VLOOKUP(B3490,Listor!$A$6:$G$62,7,FALSE),"")</f>
        <v/>
      </c>
      <c r="H3490" s="63" t="str">
        <f>IFERROR(VLOOKUP(B3490,Listor!$N$6:$O$47,2,FALSE),"")</f>
        <v/>
      </c>
      <c r="I3490" s="63" t="str">
        <f t="shared" si="163"/>
        <v/>
      </c>
      <c r="J3490" s="96" t="str">
        <f>IFERROR(VLOOKUP(B3490,Listor!$N$6:$P$47,3,FALSE)*I3490,"")</f>
        <v/>
      </c>
      <c r="K3490" s="81"/>
      <c r="L3490" s="88" t="str">
        <f>IFERROR((VLOOKUP(B3490,Listor!$N$6:$P$47,3,FALSE)*Biologiska!K3490)+(VLOOKUP(B3490,Listor!$N$6:$Q$47,4,FALSE)),"")</f>
        <v/>
      </c>
      <c r="M3490" s="63" t="str">
        <f t="shared" si="164"/>
        <v/>
      </c>
      <c r="N3490" s="75"/>
      <c r="O3490" s="84" t="str">
        <f t="shared" si="165"/>
        <v/>
      </c>
      <c r="P3490" s="107"/>
      <c r="Q3490" s="87" t="s">
        <v>79</v>
      </c>
      <c r="R3490" s="87"/>
      <c r="S3490" s="87"/>
      <c r="T3490" s="87"/>
      <c r="U3490" s="87"/>
      <c r="V3490" s="86" t="s">
        <v>79</v>
      </c>
      <c r="W3490" s="75"/>
      <c r="X3490" s="102" t="s">
        <v>79</v>
      </c>
      <c r="Y3490" s="63" t="str">
        <f>IFERROR(IF(VLOOKUP(X3490,Listor!$T$6:$U$7,2,FALSE)&lt;O3490,TRUE),"")</f>
        <v/>
      </c>
      <c r="Z3490" s="87"/>
      <c r="AA3490" s="104"/>
    </row>
    <row r="3491" spans="2:27" x14ac:dyDescent="0.25">
      <c r="B3491" s="68" t="s">
        <v>68</v>
      </c>
      <c r="C3491" s="80" t="str">
        <f>IFERROR(VLOOKUP(B3491,Listor!$A$6:$B$62,2,FALSE),"")</f>
        <v/>
      </c>
      <c r="D3491" s="80" t="str">
        <f>IFERROR(VLOOKUP(B3491,Listor!$A$6:$C$62,3,FALSE),"")</f>
        <v/>
      </c>
      <c r="E3491" s="110" t="s">
        <v>79</v>
      </c>
      <c r="F3491" s="66"/>
      <c r="G3491" s="35" t="str">
        <f>IFERROR(VLOOKUP(B3491,Listor!$A$6:$G$62,7,FALSE),"")</f>
        <v/>
      </c>
      <c r="H3491" s="63" t="str">
        <f>IFERROR(VLOOKUP(B3491,Listor!$N$6:$O$47,2,FALSE),"")</f>
        <v/>
      </c>
      <c r="I3491" s="63" t="str">
        <f t="shared" si="163"/>
        <v/>
      </c>
      <c r="J3491" s="96" t="str">
        <f>IFERROR(VLOOKUP(B3491,Listor!$N$6:$P$47,3,FALSE)*I3491,"")</f>
        <v/>
      </c>
      <c r="K3491" s="81"/>
      <c r="L3491" s="88" t="str">
        <f>IFERROR((VLOOKUP(B3491,Listor!$N$6:$P$47,3,FALSE)*Biologiska!K3491)+(VLOOKUP(B3491,Listor!$N$6:$Q$47,4,FALSE)),"")</f>
        <v/>
      </c>
      <c r="M3491" s="63" t="str">
        <f t="shared" si="164"/>
        <v/>
      </c>
      <c r="N3491" s="75"/>
      <c r="O3491" s="84" t="str">
        <f t="shared" si="165"/>
        <v/>
      </c>
      <c r="P3491" s="107"/>
      <c r="Q3491" s="87" t="s">
        <v>79</v>
      </c>
      <c r="R3491" s="87"/>
      <c r="S3491" s="87"/>
      <c r="T3491" s="87"/>
      <c r="U3491" s="87"/>
      <c r="V3491" s="86" t="s">
        <v>79</v>
      </c>
      <c r="W3491" s="75"/>
      <c r="X3491" s="102" t="s">
        <v>79</v>
      </c>
      <c r="Y3491" s="63" t="str">
        <f>IFERROR(IF(VLOOKUP(X3491,Listor!$T$6:$U$7,2,FALSE)&lt;O3491,TRUE),"")</f>
        <v/>
      </c>
      <c r="Z3491" s="87"/>
      <c r="AA3491" s="104"/>
    </row>
    <row r="3492" spans="2:27" x14ac:dyDescent="0.25">
      <c r="B3492" s="68" t="s">
        <v>68</v>
      </c>
      <c r="C3492" s="80" t="str">
        <f>IFERROR(VLOOKUP(B3492,Listor!$A$6:$B$62,2,FALSE),"")</f>
        <v/>
      </c>
      <c r="D3492" s="80" t="str">
        <f>IFERROR(VLOOKUP(B3492,Listor!$A$6:$C$62,3,FALSE),"")</f>
        <v/>
      </c>
      <c r="E3492" s="110" t="s">
        <v>79</v>
      </c>
      <c r="F3492" s="66"/>
      <c r="G3492" s="35" t="str">
        <f>IFERROR(VLOOKUP(B3492,Listor!$A$6:$G$62,7,FALSE),"")</f>
        <v/>
      </c>
      <c r="H3492" s="63" t="str">
        <f>IFERROR(VLOOKUP(B3492,Listor!$N$6:$O$47,2,FALSE),"")</f>
        <v/>
      </c>
      <c r="I3492" s="63" t="str">
        <f t="shared" si="163"/>
        <v/>
      </c>
      <c r="J3492" s="96" t="str">
        <f>IFERROR(VLOOKUP(B3492,Listor!$N$6:$P$47,3,FALSE)*I3492,"")</f>
        <v/>
      </c>
      <c r="K3492" s="81"/>
      <c r="L3492" s="88" t="str">
        <f>IFERROR((VLOOKUP(B3492,Listor!$N$6:$P$47,3,FALSE)*Biologiska!K3492)+(VLOOKUP(B3492,Listor!$N$6:$Q$47,4,FALSE)),"")</f>
        <v/>
      </c>
      <c r="M3492" s="63" t="str">
        <f t="shared" si="164"/>
        <v/>
      </c>
      <c r="N3492" s="75"/>
      <c r="O3492" s="84" t="str">
        <f t="shared" si="165"/>
        <v/>
      </c>
      <c r="P3492" s="107"/>
      <c r="Q3492" s="87" t="s">
        <v>79</v>
      </c>
      <c r="R3492" s="87"/>
      <c r="S3492" s="87"/>
      <c r="T3492" s="87"/>
      <c r="U3492" s="87"/>
      <c r="V3492" s="86" t="s">
        <v>79</v>
      </c>
      <c r="W3492" s="75"/>
      <c r="X3492" s="102" t="s">
        <v>79</v>
      </c>
      <c r="Y3492" s="63" t="str">
        <f>IFERROR(IF(VLOOKUP(X3492,Listor!$T$6:$U$7,2,FALSE)&lt;O3492,TRUE),"")</f>
        <v/>
      </c>
      <c r="Z3492" s="87"/>
      <c r="AA3492" s="104"/>
    </row>
    <row r="3493" spans="2:27" x14ac:dyDescent="0.25">
      <c r="B3493" s="68" t="s">
        <v>68</v>
      </c>
      <c r="C3493" s="80" t="str">
        <f>IFERROR(VLOOKUP(B3493,Listor!$A$6:$B$62,2,FALSE),"")</f>
        <v/>
      </c>
      <c r="D3493" s="80" t="str">
        <f>IFERROR(VLOOKUP(B3493,Listor!$A$6:$C$62,3,FALSE),"")</f>
        <v/>
      </c>
      <c r="E3493" s="110" t="s">
        <v>79</v>
      </c>
      <c r="F3493" s="66"/>
      <c r="G3493" s="35" t="str">
        <f>IFERROR(VLOOKUP(B3493,Listor!$A$6:$G$62,7,FALSE),"")</f>
        <v/>
      </c>
      <c r="H3493" s="63" t="str">
        <f>IFERROR(VLOOKUP(B3493,Listor!$N$6:$O$47,2,FALSE),"")</f>
        <v/>
      </c>
      <c r="I3493" s="63" t="str">
        <f t="shared" si="163"/>
        <v/>
      </c>
      <c r="J3493" s="96" t="str">
        <f>IFERROR(VLOOKUP(B3493,Listor!$N$6:$P$47,3,FALSE)*I3493,"")</f>
        <v/>
      </c>
      <c r="K3493" s="81"/>
      <c r="L3493" s="88" t="str">
        <f>IFERROR((VLOOKUP(B3493,Listor!$N$6:$P$47,3,FALSE)*Biologiska!K3493)+(VLOOKUP(B3493,Listor!$N$6:$Q$47,4,FALSE)),"")</f>
        <v/>
      </c>
      <c r="M3493" s="63" t="str">
        <f t="shared" si="164"/>
        <v/>
      </c>
      <c r="N3493" s="75"/>
      <c r="O3493" s="84" t="str">
        <f t="shared" si="165"/>
        <v/>
      </c>
      <c r="P3493" s="107"/>
      <c r="Q3493" s="87" t="s">
        <v>79</v>
      </c>
      <c r="R3493" s="87"/>
      <c r="S3493" s="87"/>
      <c r="T3493" s="87"/>
      <c r="U3493" s="87"/>
      <c r="V3493" s="86" t="s">
        <v>79</v>
      </c>
      <c r="W3493" s="75"/>
      <c r="X3493" s="102" t="s">
        <v>79</v>
      </c>
      <c r="Y3493" s="63" t="str">
        <f>IFERROR(IF(VLOOKUP(X3493,Listor!$T$6:$U$7,2,FALSE)&lt;O3493,TRUE),"")</f>
        <v/>
      </c>
      <c r="Z3493" s="87"/>
      <c r="AA3493" s="104"/>
    </row>
    <row r="3494" spans="2:27" x14ac:dyDescent="0.25">
      <c r="B3494" s="68" t="s">
        <v>68</v>
      </c>
      <c r="C3494" s="80" t="str">
        <f>IFERROR(VLOOKUP(B3494,Listor!$A$6:$B$62,2,FALSE),"")</f>
        <v/>
      </c>
      <c r="D3494" s="80" t="str">
        <f>IFERROR(VLOOKUP(B3494,Listor!$A$6:$C$62,3,FALSE),"")</f>
        <v/>
      </c>
      <c r="E3494" s="110" t="s">
        <v>79</v>
      </c>
      <c r="F3494" s="66"/>
      <c r="G3494" s="35" t="str">
        <f>IFERROR(VLOOKUP(B3494,Listor!$A$6:$G$62,7,FALSE),"")</f>
        <v/>
      </c>
      <c r="H3494" s="63" t="str">
        <f>IFERROR(VLOOKUP(B3494,Listor!$N$6:$O$47,2,FALSE),"")</f>
        <v/>
      </c>
      <c r="I3494" s="63" t="str">
        <f t="shared" si="163"/>
        <v/>
      </c>
      <c r="J3494" s="96" t="str">
        <f>IFERROR(VLOOKUP(B3494,Listor!$N$6:$P$47,3,FALSE)*I3494,"")</f>
        <v/>
      </c>
      <c r="K3494" s="81"/>
      <c r="L3494" s="88" t="str">
        <f>IFERROR((VLOOKUP(B3494,Listor!$N$6:$P$47,3,FALSE)*Biologiska!K3494)+(VLOOKUP(B3494,Listor!$N$6:$Q$47,4,FALSE)),"")</f>
        <v/>
      </c>
      <c r="M3494" s="63" t="str">
        <f t="shared" si="164"/>
        <v/>
      </c>
      <c r="N3494" s="75"/>
      <c r="O3494" s="84" t="str">
        <f t="shared" si="165"/>
        <v/>
      </c>
      <c r="P3494" s="107"/>
      <c r="Q3494" s="87" t="s">
        <v>79</v>
      </c>
      <c r="R3494" s="87"/>
      <c r="S3494" s="87"/>
      <c r="T3494" s="87"/>
      <c r="U3494" s="87"/>
      <c r="V3494" s="86" t="s">
        <v>79</v>
      </c>
      <c r="W3494" s="75"/>
      <c r="X3494" s="102" t="s">
        <v>79</v>
      </c>
      <c r="Y3494" s="63" t="str">
        <f>IFERROR(IF(VLOOKUP(X3494,Listor!$T$6:$U$7,2,FALSE)&lt;O3494,TRUE),"")</f>
        <v/>
      </c>
      <c r="Z3494" s="87"/>
      <c r="AA3494" s="104"/>
    </row>
    <row r="3495" spans="2:27" x14ac:dyDescent="0.25">
      <c r="B3495" s="68" t="s">
        <v>68</v>
      </c>
      <c r="C3495" s="80" t="str">
        <f>IFERROR(VLOOKUP(B3495,Listor!$A$6:$B$62,2,FALSE),"")</f>
        <v/>
      </c>
      <c r="D3495" s="80" t="str">
        <f>IFERROR(VLOOKUP(B3495,Listor!$A$6:$C$62,3,FALSE),"")</f>
        <v/>
      </c>
      <c r="E3495" s="110" t="s">
        <v>79</v>
      </c>
      <c r="F3495" s="66"/>
      <c r="G3495" s="35" t="str">
        <f>IFERROR(VLOOKUP(B3495,Listor!$A$6:$G$62,7,FALSE),"")</f>
        <v/>
      </c>
      <c r="H3495" s="63" t="str">
        <f>IFERROR(VLOOKUP(B3495,Listor!$N$6:$O$47,2,FALSE),"")</f>
        <v/>
      </c>
      <c r="I3495" s="63" t="str">
        <f t="shared" si="163"/>
        <v/>
      </c>
      <c r="J3495" s="96" t="str">
        <f>IFERROR(VLOOKUP(B3495,Listor!$N$6:$P$47,3,FALSE)*I3495,"")</f>
        <v/>
      </c>
      <c r="K3495" s="81"/>
      <c r="L3495" s="88" t="str">
        <f>IFERROR((VLOOKUP(B3495,Listor!$N$6:$P$47,3,FALSE)*Biologiska!K3495)+(VLOOKUP(B3495,Listor!$N$6:$Q$47,4,FALSE)),"")</f>
        <v/>
      </c>
      <c r="M3495" s="63" t="str">
        <f t="shared" si="164"/>
        <v/>
      </c>
      <c r="N3495" s="75"/>
      <c r="O3495" s="84" t="str">
        <f t="shared" si="165"/>
        <v/>
      </c>
      <c r="P3495" s="107"/>
      <c r="Q3495" s="87" t="s">
        <v>79</v>
      </c>
      <c r="R3495" s="87"/>
      <c r="S3495" s="87"/>
      <c r="T3495" s="87"/>
      <c r="U3495" s="87"/>
      <c r="V3495" s="86" t="s">
        <v>79</v>
      </c>
      <c r="W3495" s="75"/>
      <c r="X3495" s="102" t="s">
        <v>79</v>
      </c>
      <c r="Y3495" s="63" t="str">
        <f>IFERROR(IF(VLOOKUP(X3495,Listor!$T$6:$U$7,2,FALSE)&lt;O3495,TRUE),"")</f>
        <v/>
      </c>
      <c r="Z3495" s="87"/>
      <c r="AA3495" s="104"/>
    </row>
    <row r="3496" spans="2:27" x14ac:dyDescent="0.25">
      <c r="B3496" s="68" t="s">
        <v>68</v>
      </c>
      <c r="C3496" s="80" t="str">
        <f>IFERROR(VLOOKUP(B3496,Listor!$A$6:$B$62,2,FALSE),"")</f>
        <v/>
      </c>
      <c r="D3496" s="80" t="str">
        <f>IFERROR(VLOOKUP(B3496,Listor!$A$6:$C$62,3,FALSE),"")</f>
        <v/>
      </c>
      <c r="E3496" s="110" t="s">
        <v>79</v>
      </c>
      <c r="F3496" s="66"/>
      <c r="G3496" s="35" t="str">
        <f>IFERROR(VLOOKUP(B3496,Listor!$A$6:$G$62,7,FALSE),"")</f>
        <v/>
      </c>
      <c r="H3496" s="63" t="str">
        <f>IFERROR(VLOOKUP(B3496,Listor!$N$6:$O$47,2,FALSE),"")</f>
        <v/>
      </c>
      <c r="I3496" s="63" t="str">
        <f t="shared" si="163"/>
        <v/>
      </c>
      <c r="J3496" s="96" t="str">
        <f>IFERROR(VLOOKUP(B3496,Listor!$N$6:$P$47,3,FALSE)*I3496,"")</f>
        <v/>
      </c>
      <c r="K3496" s="81"/>
      <c r="L3496" s="88" t="str">
        <f>IFERROR((VLOOKUP(B3496,Listor!$N$6:$P$47,3,FALSE)*Biologiska!K3496)+(VLOOKUP(B3496,Listor!$N$6:$Q$47,4,FALSE)),"")</f>
        <v/>
      </c>
      <c r="M3496" s="63" t="str">
        <f t="shared" si="164"/>
        <v/>
      </c>
      <c r="N3496" s="75"/>
      <c r="O3496" s="84" t="str">
        <f t="shared" si="165"/>
        <v/>
      </c>
      <c r="P3496" s="107"/>
      <c r="Q3496" s="87" t="s">
        <v>79</v>
      </c>
      <c r="R3496" s="87"/>
      <c r="S3496" s="87"/>
      <c r="T3496" s="87"/>
      <c r="U3496" s="87"/>
      <c r="V3496" s="86" t="s">
        <v>79</v>
      </c>
      <c r="W3496" s="75"/>
      <c r="X3496" s="102" t="s">
        <v>79</v>
      </c>
      <c r="Y3496" s="63" t="str">
        <f>IFERROR(IF(VLOOKUP(X3496,Listor!$T$6:$U$7,2,FALSE)&lt;O3496,TRUE),"")</f>
        <v/>
      </c>
      <c r="Z3496" s="87"/>
      <c r="AA3496" s="104"/>
    </row>
    <row r="3497" spans="2:27" x14ac:dyDescent="0.25">
      <c r="B3497" s="68" t="s">
        <v>68</v>
      </c>
      <c r="C3497" s="80" t="str">
        <f>IFERROR(VLOOKUP(B3497,Listor!$A$6:$B$62,2,FALSE),"")</f>
        <v/>
      </c>
      <c r="D3497" s="80" t="str">
        <f>IFERROR(VLOOKUP(B3497,Listor!$A$6:$C$62,3,FALSE),"")</f>
        <v/>
      </c>
      <c r="E3497" s="110" t="s">
        <v>79</v>
      </c>
      <c r="F3497" s="66"/>
      <c r="G3497" s="35" t="str">
        <f>IFERROR(VLOOKUP(B3497,Listor!$A$6:$G$62,7,FALSE),"")</f>
        <v/>
      </c>
      <c r="H3497" s="63" t="str">
        <f>IFERROR(VLOOKUP(B3497,Listor!$N$6:$O$47,2,FALSE),"")</f>
        <v/>
      </c>
      <c r="I3497" s="63" t="str">
        <f t="shared" ref="I3497:I3560" si="166">IFERROR(F3497*H3497,"")</f>
        <v/>
      </c>
      <c r="J3497" s="96" t="str">
        <f>IFERROR(VLOOKUP(B3497,Listor!$N$6:$P$47,3,FALSE)*I3497,"")</f>
        <v/>
      </c>
      <c r="K3497" s="81"/>
      <c r="L3497" s="88" t="str">
        <f>IFERROR((VLOOKUP(B3497,Listor!$N$6:$P$47,3,FALSE)*Biologiska!K3497)+(VLOOKUP(B3497,Listor!$N$6:$Q$47,4,FALSE)),"")</f>
        <v/>
      </c>
      <c r="M3497" s="63" t="str">
        <f t="shared" ref="M3497:M3560" si="167">IFERROR(I3497*L3497,"")</f>
        <v/>
      </c>
      <c r="N3497" s="75"/>
      <c r="O3497" s="84" t="str">
        <f t="shared" ref="O3497:O3560" si="168">IF(ISBLANK(K3497),"",IFERROR(((83.8-K3497)/83.8)*100,""))</f>
        <v/>
      </c>
      <c r="P3497" s="107"/>
      <c r="Q3497" s="87" t="s">
        <v>79</v>
      </c>
      <c r="R3497" s="87"/>
      <c r="S3497" s="87"/>
      <c r="T3497" s="87"/>
      <c r="U3497" s="87"/>
      <c r="V3497" s="86" t="s">
        <v>79</v>
      </c>
      <c r="W3497" s="75"/>
      <c r="X3497" s="102" t="s">
        <v>79</v>
      </c>
      <c r="Y3497" s="63" t="str">
        <f>IFERROR(IF(VLOOKUP(X3497,Listor!$T$6:$U$7,2,FALSE)&lt;O3497,TRUE),"")</f>
        <v/>
      </c>
      <c r="Z3497" s="87"/>
      <c r="AA3497" s="104"/>
    </row>
    <row r="3498" spans="2:27" x14ac:dyDescent="0.25">
      <c r="B3498" s="68" t="s">
        <v>68</v>
      </c>
      <c r="C3498" s="80" t="str">
        <f>IFERROR(VLOOKUP(B3498,Listor!$A$6:$B$62,2,FALSE),"")</f>
        <v/>
      </c>
      <c r="D3498" s="80" t="str">
        <f>IFERROR(VLOOKUP(B3498,Listor!$A$6:$C$62,3,FALSE),"")</f>
        <v/>
      </c>
      <c r="E3498" s="110" t="s">
        <v>79</v>
      </c>
      <c r="F3498" s="66"/>
      <c r="G3498" s="35" t="str">
        <f>IFERROR(VLOOKUP(B3498,Listor!$A$6:$G$62,7,FALSE),"")</f>
        <v/>
      </c>
      <c r="H3498" s="63" t="str">
        <f>IFERROR(VLOOKUP(B3498,Listor!$N$6:$O$47,2,FALSE),"")</f>
        <v/>
      </c>
      <c r="I3498" s="63" t="str">
        <f t="shared" si="166"/>
        <v/>
      </c>
      <c r="J3498" s="96" t="str">
        <f>IFERROR(VLOOKUP(B3498,Listor!$N$6:$P$47,3,FALSE)*I3498,"")</f>
        <v/>
      </c>
      <c r="K3498" s="81"/>
      <c r="L3498" s="88" t="str">
        <f>IFERROR((VLOOKUP(B3498,Listor!$N$6:$P$47,3,FALSE)*Biologiska!K3498)+(VLOOKUP(B3498,Listor!$N$6:$Q$47,4,FALSE)),"")</f>
        <v/>
      </c>
      <c r="M3498" s="63" t="str">
        <f t="shared" si="167"/>
        <v/>
      </c>
      <c r="N3498" s="75"/>
      <c r="O3498" s="84" t="str">
        <f t="shared" si="168"/>
        <v/>
      </c>
      <c r="P3498" s="107"/>
      <c r="Q3498" s="87" t="s">
        <v>79</v>
      </c>
      <c r="R3498" s="87"/>
      <c r="S3498" s="87"/>
      <c r="T3498" s="87"/>
      <c r="U3498" s="87"/>
      <c r="V3498" s="86" t="s">
        <v>79</v>
      </c>
      <c r="W3498" s="75"/>
      <c r="X3498" s="102" t="s">
        <v>79</v>
      </c>
      <c r="Y3498" s="63" t="str">
        <f>IFERROR(IF(VLOOKUP(X3498,Listor!$T$6:$U$7,2,FALSE)&lt;O3498,TRUE),"")</f>
        <v/>
      </c>
      <c r="Z3498" s="87"/>
      <c r="AA3498" s="104"/>
    </row>
    <row r="3499" spans="2:27" x14ac:dyDescent="0.25">
      <c r="B3499" s="68" t="s">
        <v>68</v>
      </c>
      <c r="C3499" s="80" t="str">
        <f>IFERROR(VLOOKUP(B3499,Listor!$A$6:$B$62,2,FALSE),"")</f>
        <v/>
      </c>
      <c r="D3499" s="80" t="str">
        <f>IFERROR(VLOOKUP(B3499,Listor!$A$6:$C$62,3,FALSE),"")</f>
        <v/>
      </c>
      <c r="E3499" s="110" t="s">
        <v>79</v>
      </c>
      <c r="F3499" s="66"/>
      <c r="G3499" s="35" t="str">
        <f>IFERROR(VLOOKUP(B3499,Listor!$A$6:$G$62,7,FALSE),"")</f>
        <v/>
      </c>
      <c r="H3499" s="63" t="str">
        <f>IFERROR(VLOOKUP(B3499,Listor!$N$6:$O$47,2,FALSE),"")</f>
        <v/>
      </c>
      <c r="I3499" s="63" t="str">
        <f t="shared" si="166"/>
        <v/>
      </c>
      <c r="J3499" s="96" t="str">
        <f>IFERROR(VLOOKUP(B3499,Listor!$N$6:$P$47,3,FALSE)*I3499,"")</f>
        <v/>
      </c>
      <c r="K3499" s="81"/>
      <c r="L3499" s="88" t="str">
        <f>IFERROR((VLOOKUP(B3499,Listor!$N$6:$P$47,3,FALSE)*Biologiska!K3499)+(VLOOKUP(B3499,Listor!$N$6:$Q$47,4,FALSE)),"")</f>
        <v/>
      </c>
      <c r="M3499" s="63" t="str">
        <f t="shared" si="167"/>
        <v/>
      </c>
      <c r="N3499" s="75"/>
      <c r="O3499" s="84" t="str">
        <f t="shared" si="168"/>
        <v/>
      </c>
      <c r="P3499" s="107"/>
      <c r="Q3499" s="87" t="s">
        <v>79</v>
      </c>
      <c r="R3499" s="87"/>
      <c r="S3499" s="87"/>
      <c r="T3499" s="87"/>
      <c r="U3499" s="87"/>
      <c r="V3499" s="86" t="s">
        <v>79</v>
      </c>
      <c r="W3499" s="75"/>
      <c r="X3499" s="102" t="s">
        <v>79</v>
      </c>
      <c r="Y3499" s="63" t="str">
        <f>IFERROR(IF(VLOOKUP(X3499,Listor!$T$6:$U$7,2,FALSE)&lt;O3499,TRUE),"")</f>
        <v/>
      </c>
      <c r="Z3499" s="87"/>
      <c r="AA3499" s="104"/>
    </row>
    <row r="3500" spans="2:27" x14ac:dyDescent="0.25">
      <c r="B3500" s="68" t="s">
        <v>68</v>
      </c>
      <c r="C3500" s="80" t="str">
        <f>IFERROR(VLOOKUP(B3500,Listor!$A$6:$B$62,2,FALSE),"")</f>
        <v/>
      </c>
      <c r="D3500" s="80" t="str">
        <f>IFERROR(VLOOKUP(B3500,Listor!$A$6:$C$62,3,FALSE),"")</f>
        <v/>
      </c>
      <c r="E3500" s="110" t="s">
        <v>79</v>
      </c>
      <c r="F3500" s="66"/>
      <c r="G3500" s="35" t="str">
        <f>IFERROR(VLOOKUP(B3500,Listor!$A$6:$G$62,7,FALSE),"")</f>
        <v/>
      </c>
      <c r="H3500" s="63" t="str">
        <f>IFERROR(VLOOKUP(B3500,Listor!$N$6:$O$47,2,FALSE),"")</f>
        <v/>
      </c>
      <c r="I3500" s="63" t="str">
        <f t="shared" si="166"/>
        <v/>
      </c>
      <c r="J3500" s="96" t="str">
        <f>IFERROR(VLOOKUP(B3500,Listor!$N$6:$P$47,3,FALSE)*I3500,"")</f>
        <v/>
      </c>
      <c r="K3500" s="81"/>
      <c r="L3500" s="88" t="str">
        <f>IFERROR((VLOOKUP(B3500,Listor!$N$6:$P$47,3,FALSE)*Biologiska!K3500)+(VLOOKUP(B3500,Listor!$N$6:$Q$47,4,FALSE)),"")</f>
        <v/>
      </c>
      <c r="M3500" s="63" t="str">
        <f t="shared" si="167"/>
        <v/>
      </c>
      <c r="N3500" s="75"/>
      <c r="O3500" s="84" t="str">
        <f t="shared" si="168"/>
        <v/>
      </c>
      <c r="P3500" s="107"/>
      <c r="Q3500" s="87" t="s">
        <v>79</v>
      </c>
      <c r="R3500" s="87"/>
      <c r="S3500" s="87"/>
      <c r="T3500" s="87"/>
      <c r="U3500" s="87"/>
      <c r="V3500" s="86" t="s">
        <v>79</v>
      </c>
      <c r="W3500" s="75"/>
      <c r="X3500" s="102" t="s">
        <v>79</v>
      </c>
      <c r="Y3500" s="63" t="str">
        <f>IFERROR(IF(VLOOKUP(X3500,Listor!$T$6:$U$7,2,FALSE)&lt;O3500,TRUE),"")</f>
        <v/>
      </c>
      <c r="Z3500" s="87"/>
      <c r="AA3500" s="104"/>
    </row>
    <row r="3501" spans="2:27" x14ac:dyDescent="0.25">
      <c r="B3501" s="68" t="s">
        <v>68</v>
      </c>
      <c r="C3501" s="80" t="str">
        <f>IFERROR(VLOOKUP(B3501,Listor!$A$6:$B$62,2,FALSE),"")</f>
        <v/>
      </c>
      <c r="D3501" s="80" t="str">
        <f>IFERROR(VLOOKUP(B3501,Listor!$A$6:$C$62,3,FALSE),"")</f>
        <v/>
      </c>
      <c r="E3501" s="110" t="s">
        <v>79</v>
      </c>
      <c r="F3501" s="66"/>
      <c r="G3501" s="35" t="str">
        <f>IFERROR(VLOOKUP(B3501,Listor!$A$6:$G$62,7,FALSE),"")</f>
        <v/>
      </c>
      <c r="H3501" s="63" t="str">
        <f>IFERROR(VLOOKUP(B3501,Listor!$N$6:$O$47,2,FALSE),"")</f>
        <v/>
      </c>
      <c r="I3501" s="63" t="str">
        <f t="shared" si="166"/>
        <v/>
      </c>
      <c r="J3501" s="96" t="str">
        <f>IFERROR(VLOOKUP(B3501,Listor!$N$6:$P$47,3,FALSE)*I3501,"")</f>
        <v/>
      </c>
      <c r="K3501" s="81"/>
      <c r="L3501" s="88" t="str">
        <f>IFERROR((VLOOKUP(B3501,Listor!$N$6:$P$47,3,FALSE)*Biologiska!K3501)+(VLOOKUP(B3501,Listor!$N$6:$Q$47,4,FALSE)),"")</f>
        <v/>
      </c>
      <c r="M3501" s="63" t="str">
        <f t="shared" si="167"/>
        <v/>
      </c>
      <c r="N3501" s="75"/>
      <c r="O3501" s="84" t="str">
        <f t="shared" si="168"/>
        <v/>
      </c>
      <c r="P3501" s="107"/>
      <c r="Q3501" s="87" t="s">
        <v>79</v>
      </c>
      <c r="R3501" s="87"/>
      <c r="S3501" s="87"/>
      <c r="T3501" s="87"/>
      <c r="U3501" s="87"/>
      <c r="V3501" s="86" t="s">
        <v>79</v>
      </c>
      <c r="W3501" s="75"/>
      <c r="X3501" s="102" t="s">
        <v>79</v>
      </c>
      <c r="Y3501" s="63" t="str">
        <f>IFERROR(IF(VLOOKUP(X3501,Listor!$T$6:$U$7,2,FALSE)&lt;O3501,TRUE),"")</f>
        <v/>
      </c>
      <c r="Z3501" s="87"/>
      <c r="AA3501" s="104"/>
    </row>
    <row r="3502" spans="2:27" x14ac:dyDescent="0.25">
      <c r="B3502" s="68" t="s">
        <v>68</v>
      </c>
      <c r="C3502" s="80" t="str">
        <f>IFERROR(VLOOKUP(B3502,Listor!$A$6:$B$62,2,FALSE),"")</f>
        <v/>
      </c>
      <c r="D3502" s="80" t="str">
        <f>IFERROR(VLOOKUP(B3502,Listor!$A$6:$C$62,3,FALSE),"")</f>
        <v/>
      </c>
      <c r="E3502" s="110" t="s">
        <v>79</v>
      </c>
      <c r="F3502" s="66"/>
      <c r="G3502" s="35" t="str">
        <f>IFERROR(VLOOKUP(B3502,Listor!$A$6:$G$62,7,FALSE),"")</f>
        <v/>
      </c>
      <c r="H3502" s="63" t="str">
        <f>IFERROR(VLOOKUP(B3502,Listor!$N$6:$O$47,2,FALSE),"")</f>
        <v/>
      </c>
      <c r="I3502" s="63" t="str">
        <f t="shared" si="166"/>
        <v/>
      </c>
      <c r="J3502" s="96" t="str">
        <f>IFERROR(VLOOKUP(B3502,Listor!$N$6:$P$47,3,FALSE)*I3502,"")</f>
        <v/>
      </c>
      <c r="K3502" s="81"/>
      <c r="L3502" s="88" t="str">
        <f>IFERROR((VLOOKUP(B3502,Listor!$N$6:$P$47,3,FALSE)*Biologiska!K3502)+(VLOOKUP(B3502,Listor!$N$6:$Q$47,4,FALSE)),"")</f>
        <v/>
      </c>
      <c r="M3502" s="63" t="str">
        <f t="shared" si="167"/>
        <v/>
      </c>
      <c r="N3502" s="75"/>
      <c r="O3502" s="84" t="str">
        <f t="shared" si="168"/>
        <v/>
      </c>
      <c r="P3502" s="107"/>
      <c r="Q3502" s="87" t="s">
        <v>79</v>
      </c>
      <c r="R3502" s="87"/>
      <c r="S3502" s="87"/>
      <c r="T3502" s="87"/>
      <c r="U3502" s="87"/>
      <c r="V3502" s="86" t="s">
        <v>79</v>
      </c>
      <c r="W3502" s="75"/>
      <c r="X3502" s="102" t="s">
        <v>79</v>
      </c>
      <c r="Y3502" s="63" t="str">
        <f>IFERROR(IF(VLOOKUP(X3502,Listor!$T$6:$U$7,2,FALSE)&lt;O3502,TRUE),"")</f>
        <v/>
      </c>
      <c r="Z3502" s="87"/>
      <c r="AA3502" s="104"/>
    </row>
    <row r="3503" spans="2:27" x14ac:dyDescent="0.25">
      <c r="B3503" s="68" t="s">
        <v>68</v>
      </c>
      <c r="C3503" s="80" t="str">
        <f>IFERROR(VLOOKUP(B3503,Listor!$A$6:$B$62,2,FALSE),"")</f>
        <v/>
      </c>
      <c r="D3503" s="80" t="str">
        <f>IFERROR(VLOOKUP(B3503,Listor!$A$6:$C$62,3,FALSE),"")</f>
        <v/>
      </c>
      <c r="E3503" s="110" t="s">
        <v>79</v>
      </c>
      <c r="F3503" s="66"/>
      <c r="G3503" s="35" t="str">
        <f>IFERROR(VLOOKUP(B3503,Listor!$A$6:$G$62,7,FALSE),"")</f>
        <v/>
      </c>
      <c r="H3503" s="63" t="str">
        <f>IFERROR(VLOOKUP(B3503,Listor!$N$6:$O$47,2,FALSE),"")</f>
        <v/>
      </c>
      <c r="I3503" s="63" t="str">
        <f t="shared" si="166"/>
        <v/>
      </c>
      <c r="J3503" s="96" t="str">
        <f>IFERROR(VLOOKUP(B3503,Listor!$N$6:$P$47,3,FALSE)*I3503,"")</f>
        <v/>
      </c>
      <c r="K3503" s="81"/>
      <c r="L3503" s="88" t="str">
        <f>IFERROR((VLOOKUP(B3503,Listor!$N$6:$P$47,3,FALSE)*Biologiska!K3503)+(VLOOKUP(B3503,Listor!$N$6:$Q$47,4,FALSE)),"")</f>
        <v/>
      </c>
      <c r="M3503" s="63" t="str">
        <f t="shared" si="167"/>
        <v/>
      </c>
      <c r="N3503" s="75"/>
      <c r="O3503" s="84" t="str">
        <f t="shared" si="168"/>
        <v/>
      </c>
      <c r="P3503" s="107"/>
      <c r="Q3503" s="87" t="s">
        <v>79</v>
      </c>
      <c r="R3503" s="87"/>
      <c r="S3503" s="87"/>
      <c r="T3503" s="87"/>
      <c r="U3503" s="87"/>
      <c r="V3503" s="86" t="s">
        <v>79</v>
      </c>
      <c r="W3503" s="75"/>
      <c r="X3503" s="102" t="s">
        <v>79</v>
      </c>
      <c r="Y3503" s="63" t="str">
        <f>IFERROR(IF(VLOOKUP(X3503,Listor!$T$6:$U$7,2,FALSE)&lt;O3503,TRUE),"")</f>
        <v/>
      </c>
      <c r="Z3503" s="87"/>
      <c r="AA3503" s="104"/>
    </row>
    <row r="3504" spans="2:27" x14ac:dyDescent="0.25">
      <c r="B3504" s="68" t="s">
        <v>68</v>
      </c>
      <c r="C3504" s="80" t="str">
        <f>IFERROR(VLOOKUP(B3504,Listor!$A$6:$B$62,2,FALSE),"")</f>
        <v/>
      </c>
      <c r="D3504" s="80" t="str">
        <f>IFERROR(VLOOKUP(B3504,Listor!$A$6:$C$62,3,FALSE),"")</f>
        <v/>
      </c>
      <c r="E3504" s="110" t="s">
        <v>79</v>
      </c>
      <c r="F3504" s="66"/>
      <c r="G3504" s="35" t="str">
        <f>IFERROR(VLOOKUP(B3504,Listor!$A$6:$G$62,7,FALSE),"")</f>
        <v/>
      </c>
      <c r="H3504" s="63" t="str">
        <f>IFERROR(VLOOKUP(B3504,Listor!$N$6:$O$47,2,FALSE),"")</f>
        <v/>
      </c>
      <c r="I3504" s="63" t="str">
        <f t="shared" si="166"/>
        <v/>
      </c>
      <c r="J3504" s="96" t="str">
        <f>IFERROR(VLOOKUP(B3504,Listor!$N$6:$P$47,3,FALSE)*I3504,"")</f>
        <v/>
      </c>
      <c r="K3504" s="81"/>
      <c r="L3504" s="88" t="str">
        <f>IFERROR((VLOOKUP(B3504,Listor!$N$6:$P$47,3,FALSE)*Biologiska!K3504)+(VLOOKUP(B3504,Listor!$N$6:$Q$47,4,FALSE)),"")</f>
        <v/>
      </c>
      <c r="M3504" s="63" t="str">
        <f t="shared" si="167"/>
        <v/>
      </c>
      <c r="N3504" s="75"/>
      <c r="O3504" s="84" t="str">
        <f t="shared" si="168"/>
        <v/>
      </c>
      <c r="P3504" s="107"/>
      <c r="Q3504" s="87" t="s">
        <v>79</v>
      </c>
      <c r="R3504" s="87"/>
      <c r="S3504" s="87"/>
      <c r="T3504" s="87"/>
      <c r="U3504" s="87"/>
      <c r="V3504" s="86" t="s">
        <v>79</v>
      </c>
      <c r="W3504" s="75"/>
      <c r="X3504" s="102" t="s">
        <v>79</v>
      </c>
      <c r="Y3504" s="63" t="str">
        <f>IFERROR(IF(VLOOKUP(X3504,Listor!$T$6:$U$7,2,FALSE)&lt;O3504,TRUE),"")</f>
        <v/>
      </c>
      <c r="Z3504" s="87"/>
      <c r="AA3504" s="104"/>
    </row>
    <row r="3505" spans="2:27" x14ac:dyDescent="0.25">
      <c r="B3505" s="68" t="s">
        <v>68</v>
      </c>
      <c r="C3505" s="80" t="str">
        <f>IFERROR(VLOOKUP(B3505,Listor!$A$6:$B$62,2,FALSE),"")</f>
        <v/>
      </c>
      <c r="D3505" s="80" t="str">
        <f>IFERROR(VLOOKUP(B3505,Listor!$A$6:$C$62,3,FALSE),"")</f>
        <v/>
      </c>
      <c r="E3505" s="110" t="s">
        <v>79</v>
      </c>
      <c r="F3505" s="66"/>
      <c r="G3505" s="35" t="str">
        <f>IFERROR(VLOOKUP(B3505,Listor!$A$6:$G$62,7,FALSE),"")</f>
        <v/>
      </c>
      <c r="H3505" s="63" t="str">
        <f>IFERROR(VLOOKUP(B3505,Listor!$N$6:$O$47,2,FALSE),"")</f>
        <v/>
      </c>
      <c r="I3505" s="63" t="str">
        <f t="shared" si="166"/>
        <v/>
      </c>
      <c r="J3505" s="96" t="str">
        <f>IFERROR(VLOOKUP(B3505,Listor!$N$6:$P$47,3,FALSE)*I3505,"")</f>
        <v/>
      </c>
      <c r="K3505" s="81"/>
      <c r="L3505" s="88" t="str">
        <f>IFERROR((VLOOKUP(B3505,Listor!$N$6:$P$47,3,FALSE)*Biologiska!K3505)+(VLOOKUP(B3505,Listor!$N$6:$Q$47,4,FALSE)),"")</f>
        <v/>
      </c>
      <c r="M3505" s="63" t="str">
        <f t="shared" si="167"/>
        <v/>
      </c>
      <c r="N3505" s="75"/>
      <c r="O3505" s="84" t="str">
        <f t="shared" si="168"/>
        <v/>
      </c>
      <c r="P3505" s="107"/>
      <c r="Q3505" s="87" t="s">
        <v>79</v>
      </c>
      <c r="R3505" s="87"/>
      <c r="S3505" s="87"/>
      <c r="T3505" s="87"/>
      <c r="U3505" s="87"/>
      <c r="V3505" s="86" t="s">
        <v>79</v>
      </c>
      <c r="W3505" s="75"/>
      <c r="X3505" s="102" t="s">
        <v>79</v>
      </c>
      <c r="Y3505" s="63" t="str">
        <f>IFERROR(IF(VLOOKUP(X3505,Listor!$T$6:$U$7,2,FALSE)&lt;O3505,TRUE),"")</f>
        <v/>
      </c>
      <c r="Z3505" s="87"/>
      <c r="AA3505" s="104"/>
    </row>
    <row r="3506" spans="2:27" x14ac:dyDescent="0.25">
      <c r="B3506" s="68" t="s">
        <v>68</v>
      </c>
      <c r="C3506" s="80" t="str">
        <f>IFERROR(VLOOKUP(B3506,Listor!$A$6:$B$62,2,FALSE),"")</f>
        <v/>
      </c>
      <c r="D3506" s="80" t="str">
        <f>IFERROR(VLOOKUP(B3506,Listor!$A$6:$C$62,3,FALSE),"")</f>
        <v/>
      </c>
      <c r="E3506" s="110" t="s">
        <v>79</v>
      </c>
      <c r="F3506" s="66"/>
      <c r="G3506" s="35" t="str">
        <f>IFERROR(VLOOKUP(B3506,Listor!$A$6:$G$62,7,FALSE),"")</f>
        <v/>
      </c>
      <c r="H3506" s="63" t="str">
        <f>IFERROR(VLOOKUP(B3506,Listor!$N$6:$O$47,2,FALSE),"")</f>
        <v/>
      </c>
      <c r="I3506" s="63" t="str">
        <f t="shared" si="166"/>
        <v/>
      </c>
      <c r="J3506" s="96" t="str">
        <f>IFERROR(VLOOKUP(B3506,Listor!$N$6:$P$47,3,FALSE)*I3506,"")</f>
        <v/>
      </c>
      <c r="K3506" s="81"/>
      <c r="L3506" s="88" t="str">
        <f>IFERROR((VLOOKUP(B3506,Listor!$N$6:$P$47,3,FALSE)*Biologiska!K3506)+(VLOOKUP(B3506,Listor!$N$6:$Q$47,4,FALSE)),"")</f>
        <v/>
      </c>
      <c r="M3506" s="63" t="str">
        <f t="shared" si="167"/>
        <v/>
      </c>
      <c r="N3506" s="75"/>
      <c r="O3506" s="84" t="str">
        <f t="shared" si="168"/>
        <v/>
      </c>
      <c r="P3506" s="107"/>
      <c r="Q3506" s="87" t="s">
        <v>79</v>
      </c>
      <c r="R3506" s="87"/>
      <c r="S3506" s="87"/>
      <c r="T3506" s="87"/>
      <c r="U3506" s="87"/>
      <c r="V3506" s="86" t="s">
        <v>79</v>
      </c>
      <c r="W3506" s="75"/>
      <c r="X3506" s="102" t="s">
        <v>79</v>
      </c>
      <c r="Y3506" s="63" t="str">
        <f>IFERROR(IF(VLOOKUP(X3506,Listor!$T$6:$U$7,2,FALSE)&lt;O3506,TRUE),"")</f>
        <v/>
      </c>
      <c r="Z3506" s="87"/>
      <c r="AA3506" s="104"/>
    </row>
    <row r="3507" spans="2:27" x14ac:dyDescent="0.25">
      <c r="B3507" s="68" t="s">
        <v>68</v>
      </c>
      <c r="C3507" s="80" t="str">
        <f>IFERROR(VLOOKUP(B3507,Listor!$A$6:$B$62,2,FALSE),"")</f>
        <v/>
      </c>
      <c r="D3507" s="80" t="str">
        <f>IFERROR(VLOOKUP(B3507,Listor!$A$6:$C$62,3,FALSE),"")</f>
        <v/>
      </c>
      <c r="E3507" s="110" t="s">
        <v>79</v>
      </c>
      <c r="F3507" s="66"/>
      <c r="G3507" s="35" t="str">
        <f>IFERROR(VLOOKUP(B3507,Listor!$A$6:$G$62,7,FALSE),"")</f>
        <v/>
      </c>
      <c r="H3507" s="63" t="str">
        <f>IFERROR(VLOOKUP(B3507,Listor!$N$6:$O$47,2,FALSE),"")</f>
        <v/>
      </c>
      <c r="I3507" s="63" t="str">
        <f t="shared" si="166"/>
        <v/>
      </c>
      <c r="J3507" s="96" t="str">
        <f>IFERROR(VLOOKUP(B3507,Listor!$N$6:$P$47,3,FALSE)*I3507,"")</f>
        <v/>
      </c>
      <c r="K3507" s="81"/>
      <c r="L3507" s="88" t="str">
        <f>IFERROR((VLOOKUP(B3507,Listor!$N$6:$P$47,3,FALSE)*Biologiska!K3507)+(VLOOKUP(B3507,Listor!$N$6:$Q$47,4,FALSE)),"")</f>
        <v/>
      </c>
      <c r="M3507" s="63" t="str">
        <f t="shared" si="167"/>
        <v/>
      </c>
      <c r="N3507" s="75"/>
      <c r="O3507" s="84" t="str">
        <f t="shared" si="168"/>
        <v/>
      </c>
      <c r="P3507" s="107"/>
      <c r="Q3507" s="87" t="s">
        <v>79</v>
      </c>
      <c r="R3507" s="87"/>
      <c r="S3507" s="87"/>
      <c r="T3507" s="87"/>
      <c r="U3507" s="87"/>
      <c r="V3507" s="86" t="s">
        <v>79</v>
      </c>
      <c r="W3507" s="75"/>
      <c r="X3507" s="102" t="s">
        <v>79</v>
      </c>
      <c r="Y3507" s="63" t="str">
        <f>IFERROR(IF(VLOOKUP(X3507,Listor!$T$6:$U$7,2,FALSE)&lt;O3507,TRUE),"")</f>
        <v/>
      </c>
      <c r="Z3507" s="87"/>
      <c r="AA3507" s="104"/>
    </row>
    <row r="3508" spans="2:27" x14ac:dyDescent="0.25">
      <c r="B3508" s="68" t="s">
        <v>68</v>
      </c>
      <c r="C3508" s="80" t="str">
        <f>IFERROR(VLOOKUP(B3508,Listor!$A$6:$B$62,2,FALSE),"")</f>
        <v/>
      </c>
      <c r="D3508" s="80" t="str">
        <f>IFERROR(VLOOKUP(B3508,Listor!$A$6:$C$62,3,FALSE),"")</f>
        <v/>
      </c>
      <c r="E3508" s="110" t="s">
        <v>79</v>
      </c>
      <c r="F3508" s="66"/>
      <c r="G3508" s="35" t="str">
        <f>IFERROR(VLOOKUP(B3508,Listor!$A$6:$G$62,7,FALSE),"")</f>
        <v/>
      </c>
      <c r="H3508" s="63" t="str">
        <f>IFERROR(VLOOKUP(B3508,Listor!$N$6:$O$47,2,FALSE),"")</f>
        <v/>
      </c>
      <c r="I3508" s="63" t="str">
        <f t="shared" si="166"/>
        <v/>
      </c>
      <c r="J3508" s="96" t="str">
        <f>IFERROR(VLOOKUP(B3508,Listor!$N$6:$P$47,3,FALSE)*I3508,"")</f>
        <v/>
      </c>
      <c r="K3508" s="81"/>
      <c r="L3508" s="88" t="str">
        <f>IFERROR((VLOOKUP(B3508,Listor!$N$6:$P$47,3,FALSE)*Biologiska!K3508)+(VLOOKUP(B3508,Listor!$N$6:$Q$47,4,FALSE)),"")</f>
        <v/>
      </c>
      <c r="M3508" s="63" t="str">
        <f t="shared" si="167"/>
        <v/>
      </c>
      <c r="N3508" s="75"/>
      <c r="O3508" s="84" t="str">
        <f t="shared" si="168"/>
        <v/>
      </c>
      <c r="P3508" s="107"/>
      <c r="Q3508" s="87" t="s">
        <v>79</v>
      </c>
      <c r="R3508" s="87"/>
      <c r="S3508" s="87"/>
      <c r="T3508" s="87"/>
      <c r="U3508" s="87"/>
      <c r="V3508" s="86" t="s">
        <v>79</v>
      </c>
      <c r="W3508" s="75"/>
      <c r="X3508" s="102" t="s">
        <v>79</v>
      </c>
      <c r="Y3508" s="63" t="str">
        <f>IFERROR(IF(VLOOKUP(X3508,Listor!$T$6:$U$7,2,FALSE)&lt;O3508,TRUE),"")</f>
        <v/>
      </c>
      <c r="Z3508" s="87"/>
      <c r="AA3508" s="104"/>
    </row>
    <row r="3509" spans="2:27" x14ac:dyDescent="0.25">
      <c r="B3509" s="68" t="s">
        <v>68</v>
      </c>
      <c r="C3509" s="80" t="str">
        <f>IFERROR(VLOOKUP(B3509,Listor!$A$6:$B$62,2,FALSE),"")</f>
        <v/>
      </c>
      <c r="D3509" s="80" t="str">
        <f>IFERROR(VLOOKUP(B3509,Listor!$A$6:$C$62,3,FALSE),"")</f>
        <v/>
      </c>
      <c r="E3509" s="110" t="s">
        <v>79</v>
      </c>
      <c r="F3509" s="66"/>
      <c r="G3509" s="35" t="str">
        <f>IFERROR(VLOOKUP(B3509,Listor!$A$6:$G$62,7,FALSE),"")</f>
        <v/>
      </c>
      <c r="H3509" s="63" t="str">
        <f>IFERROR(VLOOKUP(B3509,Listor!$N$6:$O$47,2,FALSE),"")</f>
        <v/>
      </c>
      <c r="I3509" s="63" t="str">
        <f t="shared" si="166"/>
        <v/>
      </c>
      <c r="J3509" s="96" t="str">
        <f>IFERROR(VLOOKUP(B3509,Listor!$N$6:$P$47,3,FALSE)*I3509,"")</f>
        <v/>
      </c>
      <c r="K3509" s="81"/>
      <c r="L3509" s="88" t="str">
        <f>IFERROR((VLOOKUP(B3509,Listor!$N$6:$P$47,3,FALSE)*Biologiska!K3509)+(VLOOKUP(B3509,Listor!$N$6:$Q$47,4,FALSE)),"")</f>
        <v/>
      </c>
      <c r="M3509" s="63" t="str">
        <f t="shared" si="167"/>
        <v/>
      </c>
      <c r="N3509" s="75"/>
      <c r="O3509" s="84" t="str">
        <f t="shared" si="168"/>
        <v/>
      </c>
      <c r="P3509" s="107"/>
      <c r="Q3509" s="87" t="s">
        <v>79</v>
      </c>
      <c r="R3509" s="87"/>
      <c r="S3509" s="87"/>
      <c r="T3509" s="87"/>
      <c r="U3509" s="87"/>
      <c r="V3509" s="86" t="s">
        <v>79</v>
      </c>
      <c r="W3509" s="75"/>
      <c r="X3509" s="102" t="s">
        <v>79</v>
      </c>
      <c r="Y3509" s="63" t="str">
        <f>IFERROR(IF(VLOOKUP(X3509,Listor!$T$6:$U$7,2,FALSE)&lt;O3509,TRUE),"")</f>
        <v/>
      </c>
      <c r="Z3509" s="87"/>
      <c r="AA3509" s="104"/>
    </row>
    <row r="3510" spans="2:27" x14ac:dyDescent="0.25">
      <c r="B3510" s="68" t="s">
        <v>68</v>
      </c>
      <c r="C3510" s="80" t="str">
        <f>IFERROR(VLOOKUP(B3510,Listor!$A$6:$B$62,2,FALSE),"")</f>
        <v/>
      </c>
      <c r="D3510" s="80" t="str">
        <f>IFERROR(VLOOKUP(B3510,Listor!$A$6:$C$62,3,FALSE),"")</f>
        <v/>
      </c>
      <c r="E3510" s="110" t="s">
        <v>79</v>
      </c>
      <c r="F3510" s="66"/>
      <c r="G3510" s="35" t="str">
        <f>IFERROR(VLOOKUP(B3510,Listor!$A$6:$G$62,7,FALSE),"")</f>
        <v/>
      </c>
      <c r="H3510" s="63" t="str">
        <f>IFERROR(VLOOKUP(B3510,Listor!$N$6:$O$47,2,FALSE),"")</f>
        <v/>
      </c>
      <c r="I3510" s="63" t="str">
        <f t="shared" si="166"/>
        <v/>
      </c>
      <c r="J3510" s="96" t="str">
        <f>IFERROR(VLOOKUP(B3510,Listor!$N$6:$P$47,3,FALSE)*I3510,"")</f>
        <v/>
      </c>
      <c r="K3510" s="81"/>
      <c r="L3510" s="88" t="str">
        <f>IFERROR((VLOOKUP(B3510,Listor!$N$6:$P$47,3,FALSE)*Biologiska!K3510)+(VLOOKUP(B3510,Listor!$N$6:$Q$47,4,FALSE)),"")</f>
        <v/>
      </c>
      <c r="M3510" s="63" t="str">
        <f t="shared" si="167"/>
        <v/>
      </c>
      <c r="N3510" s="75"/>
      <c r="O3510" s="84" t="str">
        <f t="shared" si="168"/>
        <v/>
      </c>
      <c r="P3510" s="107"/>
      <c r="Q3510" s="87" t="s">
        <v>79</v>
      </c>
      <c r="R3510" s="87"/>
      <c r="S3510" s="87"/>
      <c r="T3510" s="87"/>
      <c r="U3510" s="87"/>
      <c r="V3510" s="86" t="s">
        <v>79</v>
      </c>
      <c r="W3510" s="75"/>
      <c r="X3510" s="102" t="s">
        <v>79</v>
      </c>
      <c r="Y3510" s="63" t="str">
        <f>IFERROR(IF(VLOOKUP(X3510,Listor!$T$6:$U$7,2,FALSE)&lt;O3510,TRUE),"")</f>
        <v/>
      </c>
      <c r="Z3510" s="87"/>
      <c r="AA3510" s="104"/>
    </row>
    <row r="3511" spans="2:27" x14ac:dyDescent="0.25">
      <c r="B3511" s="68" t="s">
        <v>68</v>
      </c>
      <c r="C3511" s="80" t="str">
        <f>IFERROR(VLOOKUP(B3511,Listor!$A$6:$B$62,2,FALSE),"")</f>
        <v/>
      </c>
      <c r="D3511" s="80" t="str">
        <f>IFERROR(VLOOKUP(B3511,Listor!$A$6:$C$62,3,FALSE),"")</f>
        <v/>
      </c>
      <c r="E3511" s="110" t="s">
        <v>79</v>
      </c>
      <c r="F3511" s="66"/>
      <c r="G3511" s="35" t="str">
        <f>IFERROR(VLOOKUP(B3511,Listor!$A$6:$G$62,7,FALSE),"")</f>
        <v/>
      </c>
      <c r="H3511" s="63" t="str">
        <f>IFERROR(VLOOKUP(B3511,Listor!$N$6:$O$47,2,FALSE),"")</f>
        <v/>
      </c>
      <c r="I3511" s="63" t="str">
        <f t="shared" si="166"/>
        <v/>
      </c>
      <c r="J3511" s="96" t="str">
        <f>IFERROR(VLOOKUP(B3511,Listor!$N$6:$P$47,3,FALSE)*I3511,"")</f>
        <v/>
      </c>
      <c r="K3511" s="81"/>
      <c r="L3511" s="88" t="str">
        <f>IFERROR((VLOOKUP(B3511,Listor!$N$6:$P$47,3,FALSE)*Biologiska!K3511)+(VLOOKUP(B3511,Listor!$N$6:$Q$47,4,FALSE)),"")</f>
        <v/>
      </c>
      <c r="M3511" s="63" t="str">
        <f t="shared" si="167"/>
        <v/>
      </c>
      <c r="N3511" s="75"/>
      <c r="O3511" s="84" t="str">
        <f t="shared" si="168"/>
        <v/>
      </c>
      <c r="P3511" s="107"/>
      <c r="Q3511" s="87" t="s">
        <v>79</v>
      </c>
      <c r="R3511" s="87"/>
      <c r="S3511" s="87"/>
      <c r="T3511" s="87"/>
      <c r="U3511" s="87"/>
      <c r="V3511" s="86" t="s">
        <v>79</v>
      </c>
      <c r="W3511" s="75"/>
      <c r="X3511" s="102" t="s">
        <v>79</v>
      </c>
      <c r="Y3511" s="63" t="str">
        <f>IFERROR(IF(VLOOKUP(X3511,Listor!$T$6:$U$7,2,FALSE)&lt;O3511,TRUE),"")</f>
        <v/>
      </c>
      <c r="Z3511" s="87"/>
      <c r="AA3511" s="104"/>
    </row>
    <row r="3512" spans="2:27" x14ac:dyDescent="0.25">
      <c r="B3512" s="68" t="s">
        <v>68</v>
      </c>
      <c r="C3512" s="80" t="str">
        <f>IFERROR(VLOOKUP(B3512,Listor!$A$6:$B$62,2,FALSE),"")</f>
        <v/>
      </c>
      <c r="D3512" s="80" t="str">
        <f>IFERROR(VLOOKUP(B3512,Listor!$A$6:$C$62,3,FALSE),"")</f>
        <v/>
      </c>
      <c r="E3512" s="110" t="s">
        <v>79</v>
      </c>
      <c r="F3512" s="66"/>
      <c r="G3512" s="35" t="str">
        <f>IFERROR(VLOOKUP(B3512,Listor!$A$6:$G$62,7,FALSE),"")</f>
        <v/>
      </c>
      <c r="H3512" s="63" t="str">
        <f>IFERROR(VLOOKUP(B3512,Listor!$N$6:$O$47,2,FALSE),"")</f>
        <v/>
      </c>
      <c r="I3512" s="63" t="str">
        <f t="shared" si="166"/>
        <v/>
      </c>
      <c r="J3512" s="96" t="str">
        <f>IFERROR(VLOOKUP(B3512,Listor!$N$6:$P$47,3,FALSE)*I3512,"")</f>
        <v/>
      </c>
      <c r="K3512" s="81"/>
      <c r="L3512" s="88" t="str">
        <f>IFERROR((VLOOKUP(B3512,Listor!$N$6:$P$47,3,FALSE)*Biologiska!K3512)+(VLOOKUP(B3512,Listor!$N$6:$Q$47,4,FALSE)),"")</f>
        <v/>
      </c>
      <c r="M3512" s="63" t="str">
        <f t="shared" si="167"/>
        <v/>
      </c>
      <c r="N3512" s="75"/>
      <c r="O3512" s="84" t="str">
        <f t="shared" si="168"/>
        <v/>
      </c>
      <c r="P3512" s="107"/>
      <c r="Q3512" s="87" t="s">
        <v>79</v>
      </c>
      <c r="R3512" s="87"/>
      <c r="S3512" s="87"/>
      <c r="T3512" s="87"/>
      <c r="U3512" s="87"/>
      <c r="V3512" s="86" t="s">
        <v>79</v>
      </c>
      <c r="W3512" s="75"/>
      <c r="X3512" s="102" t="s">
        <v>79</v>
      </c>
      <c r="Y3512" s="63" t="str">
        <f>IFERROR(IF(VLOOKUP(X3512,Listor!$T$6:$U$7,2,FALSE)&lt;O3512,TRUE),"")</f>
        <v/>
      </c>
      <c r="Z3512" s="87"/>
      <c r="AA3512" s="104"/>
    </row>
    <row r="3513" spans="2:27" x14ac:dyDescent="0.25">
      <c r="B3513" s="68" t="s">
        <v>68</v>
      </c>
      <c r="C3513" s="80" t="str">
        <f>IFERROR(VLOOKUP(B3513,Listor!$A$6:$B$62,2,FALSE),"")</f>
        <v/>
      </c>
      <c r="D3513" s="80" t="str">
        <f>IFERROR(VLOOKUP(B3513,Listor!$A$6:$C$62,3,FALSE),"")</f>
        <v/>
      </c>
      <c r="E3513" s="110" t="s">
        <v>79</v>
      </c>
      <c r="F3513" s="66"/>
      <c r="G3513" s="35" t="str">
        <f>IFERROR(VLOOKUP(B3513,Listor!$A$6:$G$62,7,FALSE),"")</f>
        <v/>
      </c>
      <c r="H3513" s="63" t="str">
        <f>IFERROR(VLOOKUP(B3513,Listor!$N$6:$O$47,2,FALSE),"")</f>
        <v/>
      </c>
      <c r="I3513" s="63" t="str">
        <f t="shared" si="166"/>
        <v/>
      </c>
      <c r="J3513" s="96" t="str">
        <f>IFERROR(VLOOKUP(B3513,Listor!$N$6:$P$47,3,FALSE)*I3513,"")</f>
        <v/>
      </c>
      <c r="K3513" s="81"/>
      <c r="L3513" s="88" t="str">
        <f>IFERROR((VLOOKUP(B3513,Listor!$N$6:$P$47,3,FALSE)*Biologiska!K3513)+(VLOOKUP(B3513,Listor!$N$6:$Q$47,4,FALSE)),"")</f>
        <v/>
      </c>
      <c r="M3513" s="63" t="str">
        <f t="shared" si="167"/>
        <v/>
      </c>
      <c r="N3513" s="75"/>
      <c r="O3513" s="84" t="str">
        <f t="shared" si="168"/>
        <v/>
      </c>
      <c r="P3513" s="107"/>
      <c r="Q3513" s="87" t="s">
        <v>79</v>
      </c>
      <c r="R3513" s="87"/>
      <c r="S3513" s="87"/>
      <c r="T3513" s="87"/>
      <c r="U3513" s="87"/>
      <c r="V3513" s="86" t="s">
        <v>79</v>
      </c>
      <c r="W3513" s="75"/>
      <c r="X3513" s="102" t="s">
        <v>79</v>
      </c>
      <c r="Y3513" s="63" t="str">
        <f>IFERROR(IF(VLOOKUP(X3513,Listor!$T$6:$U$7,2,FALSE)&lt;O3513,TRUE),"")</f>
        <v/>
      </c>
      <c r="Z3513" s="87"/>
      <c r="AA3513" s="104"/>
    </row>
    <row r="3514" spans="2:27" x14ac:dyDescent="0.25">
      <c r="B3514" s="68" t="s">
        <v>68</v>
      </c>
      <c r="C3514" s="80" t="str">
        <f>IFERROR(VLOOKUP(B3514,Listor!$A$6:$B$62,2,FALSE),"")</f>
        <v/>
      </c>
      <c r="D3514" s="80" t="str">
        <f>IFERROR(VLOOKUP(B3514,Listor!$A$6:$C$62,3,FALSE),"")</f>
        <v/>
      </c>
      <c r="E3514" s="110" t="s">
        <v>79</v>
      </c>
      <c r="F3514" s="66"/>
      <c r="G3514" s="35" t="str">
        <f>IFERROR(VLOOKUP(B3514,Listor!$A$6:$G$62,7,FALSE),"")</f>
        <v/>
      </c>
      <c r="H3514" s="63" t="str">
        <f>IFERROR(VLOOKUP(B3514,Listor!$N$6:$O$47,2,FALSE),"")</f>
        <v/>
      </c>
      <c r="I3514" s="63" t="str">
        <f t="shared" si="166"/>
        <v/>
      </c>
      <c r="J3514" s="96" t="str">
        <f>IFERROR(VLOOKUP(B3514,Listor!$N$6:$P$47,3,FALSE)*I3514,"")</f>
        <v/>
      </c>
      <c r="K3514" s="81"/>
      <c r="L3514" s="88" t="str">
        <f>IFERROR((VLOOKUP(B3514,Listor!$N$6:$P$47,3,FALSE)*Biologiska!K3514)+(VLOOKUP(B3514,Listor!$N$6:$Q$47,4,FALSE)),"")</f>
        <v/>
      </c>
      <c r="M3514" s="63" t="str">
        <f t="shared" si="167"/>
        <v/>
      </c>
      <c r="N3514" s="75"/>
      <c r="O3514" s="84" t="str">
        <f t="shared" si="168"/>
        <v/>
      </c>
      <c r="P3514" s="107"/>
      <c r="Q3514" s="87" t="s">
        <v>79</v>
      </c>
      <c r="R3514" s="87"/>
      <c r="S3514" s="87"/>
      <c r="T3514" s="87"/>
      <c r="U3514" s="87"/>
      <c r="V3514" s="86" t="s">
        <v>79</v>
      </c>
      <c r="W3514" s="75"/>
      <c r="X3514" s="102" t="s">
        <v>79</v>
      </c>
      <c r="Y3514" s="63" t="str">
        <f>IFERROR(IF(VLOOKUP(X3514,Listor!$T$6:$U$7,2,FALSE)&lt;O3514,TRUE),"")</f>
        <v/>
      </c>
      <c r="Z3514" s="87"/>
      <c r="AA3514" s="104"/>
    </row>
    <row r="3515" spans="2:27" x14ac:dyDescent="0.25">
      <c r="B3515" s="68" t="s">
        <v>68</v>
      </c>
      <c r="C3515" s="80" t="str">
        <f>IFERROR(VLOOKUP(B3515,Listor!$A$6:$B$62,2,FALSE),"")</f>
        <v/>
      </c>
      <c r="D3515" s="80" t="str">
        <f>IFERROR(VLOOKUP(B3515,Listor!$A$6:$C$62,3,FALSE),"")</f>
        <v/>
      </c>
      <c r="E3515" s="110" t="s">
        <v>79</v>
      </c>
      <c r="F3515" s="66"/>
      <c r="G3515" s="35" t="str">
        <f>IFERROR(VLOOKUP(B3515,Listor!$A$6:$G$62,7,FALSE),"")</f>
        <v/>
      </c>
      <c r="H3515" s="63" t="str">
        <f>IFERROR(VLOOKUP(B3515,Listor!$N$6:$O$47,2,FALSE),"")</f>
        <v/>
      </c>
      <c r="I3515" s="63" t="str">
        <f t="shared" si="166"/>
        <v/>
      </c>
      <c r="J3515" s="96" t="str">
        <f>IFERROR(VLOOKUP(B3515,Listor!$N$6:$P$47,3,FALSE)*I3515,"")</f>
        <v/>
      </c>
      <c r="K3515" s="81"/>
      <c r="L3515" s="88" t="str">
        <f>IFERROR((VLOOKUP(B3515,Listor!$N$6:$P$47,3,FALSE)*Biologiska!K3515)+(VLOOKUP(B3515,Listor!$N$6:$Q$47,4,FALSE)),"")</f>
        <v/>
      </c>
      <c r="M3515" s="63" t="str">
        <f t="shared" si="167"/>
        <v/>
      </c>
      <c r="N3515" s="75"/>
      <c r="O3515" s="84" t="str">
        <f t="shared" si="168"/>
        <v/>
      </c>
      <c r="P3515" s="107"/>
      <c r="Q3515" s="87" t="s">
        <v>79</v>
      </c>
      <c r="R3515" s="87"/>
      <c r="S3515" s="87"/>
      <c r="T3515" s="87"/>
      <c r="U3515" s="87"/>
      <c r="V3515" s="86" t="s">
        <v>79</v>
      </c>
      <c r="W3515" s="75"/>
      <c r="X3515" s="102" t="s">
        <v>79</v>
      </c>
      <c r="Y3515" s="63" t="str">
        <f>IFERROR(IF(VLOOKUP(X3515,Listor!$T$6:$U$7,2,FALSE)&lt;O3515,TRUE),"")</f>
        <v/>
      </c>
      <c r="Z3515" s="87"/>
      <c r="AA3515" s="104"/>
    </row>
    <row r="3516" spans="2:27" x14ac:dyDescent="0.25">
      <c r="B3516" s="68" t="s">
        <v>68</v>
      </c>
      <c r="C3516" s="80" t="str">
        <f>IFERROR(VLOOKUP(B3516,Listor!$A$6:$B$62,2,FALSE),"")</f>
        <v/>
      </c>
      <c r="D3516" s="80" t="str">
        <f>IFERROR(VLOOKUP(B3516,Listor!$A$6:$C$62,3,FALSE),"")</f>
        <v/>
      </c>
      <c r="E3516" s="110" t="s">
        <v>79</v>
      </c>
      <c r="F3516" s="66"/>
      <c r="G3516" s="35" t="str">
        <f>IFERROR(VLOOKUP(B3516,Listor!$A$6:$G$62,7,FALSE),"")</f>
        <v/>
      </c>
      <c r="H3516" s="63" t="str">
        <f>IFERROR(VLOOKUP(B3516,Listor!$N$6:$O$47,2,FALSE),"")</f>
        <v/>
      </c>
      <c r="I3516" s="63" t="str">
        <f t="shared" si="166"/>
        <v/>
      </c>
      <c r="J3516" s="96" t="str">
        <f>IFERROR(VLOOKUP(B3516,Listor!$N$6:$P$47,3,FALSE)*I3516,"")</f>
        <v/>
      </c>
      <c r="K3516" s="81"/>
      <c r="L3516" s="88" t="str">
        <f>IFERROR((VLOOKUP(B3516,Listor!$N$6:$P$47,3,FALSE)*Biologiska!K3516)+(VLOOKUP(B3516,Listor!$N$6:$Q$47,4,FALSE)),"")</f>
        <v/>
      </c>
      <c r="M3516" s="63" t="str">
        <f t="shared" si="167"/>
        <v/>
      </c>
      <c r="N3516" s="75"/>
      <c r="O3516" s="84" t="str">
        <f t="shared" si="168"/>
        <v/>
      </c>
      <c r="P3516" s="107"/>
      <c r="Q3516" s="87" t="s">
        <v>79</v>
      </c>
      <c r="R3516" s="87"/>
      <c r="S3516" s="87"/>
      <c r="T3516" s="87"/>
      <c r="U3516" s="87"/>
      <c r="V3516" s="86" t="s">
        <v>79</v>
      </c>
      <c r="W3516" s="75"/>
      <c r="X3516" s="102" t="s">
        <v>79</v>
      </c>
      <c r="Y3516" s="63" t="str">
        <f>IFERROR(IF(VLOOKUP(X3516,Listor!$T$6:$U$7,2,FALSE)&lt;O3516,TRUE),"")</f>
        <v/>
      </c>
      <c r="Z3516" s="87"/>
      <c r="AA3516" s="104"/>
    </row>
    <row r="3517" spans="2:27" x14ac:dyDescent="0.25">
      <c r="B3517" s="68" t="s">
        <v>68</v>
      </c>
      <c r="C3517" s="80" t="str">
        <f>IFERROR(VLOOKUP(B3517,Listor!$A$6:$B$62,2,FALSE),"")</f>
        <v/>
      </c>
      <c r="D3517" s="80" t="str">
        <f>IFERROR(VLOOKUP(B3517,Listor!$A$6:$C$62,3,FALSE),"")</f>
        <v/>
      </c>
      <c r="E3517" s="110" t="s">
        <v>79</v>
      </c>
      <c r="F3517" s="66"/>
      <c r="G3517" s="35" t="str">
        <f>IFERROR(VLOOKUP(B3517,Listor!$A$6:$G$62,7,FALSE),"")</f>
        <v/>
      </c>
      <c r="H3517" s="63" t="str">
        <f>IFERROR(VLOOKUP(B3517,Listor!$N$6:$O$47,2,FALSE),"")</f>
        <v/>
      </c>
      <c r="I3517" s="63" t="str">
        <f t="shared" si="166"/>
        <v/>
      </c>
      <c r="J3517" s="96" t="str">
        <f>IFERROR(VLOOKUP(B3517,Listor!$N$6:$P$47,3,FALSE)*I3517,"")</f>
        <v/>
      </c>
      <c r="K3517" s="81"/>
      <c r="L3517" s="88" t="str">
        <f>IFERROR((VLOOKUP(B3517,Listor!$N$6:$P$47,3,FALSE)*Biologiska!K3517)+(VLOOKUP(B3517,Listor!$N$6:$Q$47,4,FALSE)),"")</f>
        <v/>
      </c>
      <c r="M3517" s="63" t="str">
        <f t="shared" si="167"/>
        <v/>
      </c>
      <c r="N3517" s="75"/>
      <c r="O3517" s="84" t="str">
        <f t="shared" si="168"/>
        <v/>
      </c>
      <c r="P3517" s="107"/>
      <c r="Q3517" s="87" t="s">
        <v>79</v>
      </c>
      <c r="R3517" s="87"/>
      <c r="S3517" s="87"/>
      <c r="T3517" s="87"/>
      <c r="U3517" s="87"/>
      <c r="V3517" s="86" t="s">
        <v>79</v>
      </c>
      <c r="W3517" s="75"/>
      <c r="X3517" s="102" t="s">
        <v>79</v>
      </c>
      <c r="Y3517" s="63" t="str">
        <f>IFERROR(IF(VLOOKUP(X3517,Listor!$T$6:$U$7,2,FALSE)&lt;O3517,TRUE),"")</f>
        <v/>
      </c>
      <c r="Z3517" s="87"/>
      <c r="AA3517" s="104"/>
    </row>
    <row r="3518" spans="2:27" x14ac:dyDescent="0.25">
      <c r="B3518" s="68" t="s">
        <v>68</v>
      </c>
      <c r="C3518" s="80" t="str">
        <f>IFERROR(VLOOKUP(B3518,Listor!$A$6:$B$62,2,FALSE),"")</f>
        <v/>
      </c>
      <c r="D3518" s="80" t="str">
        <f>IFERROR(VLOOKUP(B3518,Listor!$A$6:$C$62,3,FALSE),"")</f>
        <v/>
      </c>
      <c r="E3518" s="110" t="s">
        <v>79</v>
      </c>
      <c r="F3518" s="66"/>
      <c r="G3518" s="35" t="str">
        <f>IFERROR(VLOOKUP(B3518,Listor!$A$6:$G$62,7,FALSE),"")</f>
        <v/>
      </c>
      <c r="H3518" s="63" t="str">
        <f>IFERROR(VLOOKUP(B3518,Listor!$N$6:$O$47,2,FALSE),"")</f>
        <v/>
      </c>
      <c r="I3518" s="63" t="str">
        <f t="shared" si="166"/>
        <v/>
      </c>
      <c r="J3518" s="96" t="str">
        <f>IFERROR(VLOOKUP(B3518,Listor!$N$6:$P$47,3,FALSE)*I3518,"")</f>
        <v/>
      </c>
      <c r="K3518" s="81"/>
      <c r="L3518" s="88" t="str">
        <f>IFERROR((VLOOKUP(B3518,Listor!$N$6:$P$47,3,FALSE)*Biologiska!K3518)+(VLOOKUP(B3518,Listor!$N$6:$Q$47,4,FALSE)),"")</f>
        <v/>
      </c>
      <c r="M3518" s="63" t="str">
        <f t="shared" si="167"/>
        <v/>
      </c>
      <c r="N3518" s="75"/>
      <c r="O3518" s="84" t="str">
        <f t="shared" si="168"/>
        <v/>
      </c>
      <c r="P3518" s="107"/>
      <c r="Q3518" s="87" t="s">
        <v>79</v>
      </c>
      <c r="R3518" s="87"/>
      <c r="S3518" s="87"/>
      <c r="T3518" s="87"/>
      <c r="U3518" s="87"/>
      <c r="V3518" s="86" t="s">
        <v>79</v>
      </c>
      <c r="W3518" s="75"/>
      <c r="X3518" s="102" t="s">
        <v>79</v>
      </c>
      <c r="Y3518" s="63" t="str">
        <f>IFERROR(IF(VLOOKUP(X3518,Listor!$T$6:$U$7,2,FALSE)&lt;O3518,TRUE),"")</f>
        <v/>
      </c>
      <c r="Z3518" s="87"/>
      <c r="AA3518" s="104"/>
    </row>
    <row r="3519" spans="2:27" x14ac:dyDescent="0.25">
      <c r="B3519" s="68" t="s">
        <v>68</v>
      </c>
      <c r="C3519" s="80" t="str">
        <f>IFERROR(VLOOKUP(B3519,Listor!$A$6:$B$62,2,FALSE),"")</f>
        <v/>
      </c>
      <c r="D3519" s="80" t="str">
        <f>IFERROR(VLOOKUP(B3519,Listor!$A$6:$C$62,3,FALSE),"")</f>
        <v/>
      </c>
      <c r="E3519" s="110" t="s">
        <v>79</v>
      </c>
      <c r="F3519" s="66"/>
      <c r="G3519" s="35" t="str">
        <f>IFERROR(VLOOKUP(B3519,Listor!$A$6:$G$62,7,FALSE),"")</f>
        <v/>
      </c>
      <c r="H3519" s="63" t="str">
        <f>IFERROR(VLOOKUP(B3519,Listor!$N$6:$O$47,2,FALSE),"")</f>
        <v/>
      </c>
      <c r="I3519" s="63" t="str">
        <f t="shared" si="166"/>
        <v/>
      </c>
      <c r="J3519" s="96" t="str">
        <f>IFERROR(VLOOKUP(B3519,Listor!$N$6:$P$47,3,FALSE)*I3519,"")</f>
        <v/>
      </c>
      <c r="K3519" s="81"/>
      <c r="L3519" s="88" t="str">
        <f>IFERROR((VLOOKUP(B3519,Listor!$N$6:$P$47,3,FALSE)*Biologiska!K3519)+(VLOOKUP(B3519,Listor!$N$6:$Q$47,4,FALSE)),"")</f>
        <v/>
      </c>
      <c r="M3519" s="63" t="str">
        <f t="shared" si="167"/>
        <v/>
      </c>
      <c r="N3519" s="75"/>
      <c r="O3519" s="84" t="str">
        <f t="shared" si="168"/>
        <v/>
      </c>
      <c r="P3519" s="107"/>
      <c r="Q3519" s="87" t="s">
        <v>79</v>
      </c>
      <c r="R3519" s="87"/>
      <c r="S3519" s="87"/>
      <c r="T3519" s="87"/>
      <c r="U3519" s="87"/>
      <c r="V3519" s="86" t="s">
        <v>79</v>
      </c>
      <c r="W3519" s="75"/>
      <c r="X3519" s="102" t="s">
        <v>79</v>
      </c>
      <c r="Y3519" s="63" t="str">
        <f>IFERROR(IF(VLOOKUP(X3519,Listor!$T$6:$U$7,2,FALSE)&lt;O3519,TRUE),"")</f>
        <v/>
      </c>
      <c r="Z3519" s="87"/>
      <c r="AA3519" s="104"/>
    </row>
    <row r="3520" spans="2:27" x14ac:dyDescent="0.25">
      <c r="B3520" s="68" t="s">
        <v>68</v>
      </c>
      <c r="C3520" s="80" t="str">
        <f>IFERROR(VLOOKUP(B3520,Listor!$A$6:$B$62,2,FALSE),"")</f>
        <v/>
      </c>
      <c r="D3520" s="80" t="str">
        <f>IFERROR(VLOOKUP(B3520,Listor!$A$6:$C$62,3,FALSE),"")</f>
        <v/>
      </c>
      <c r="E3520" s="110" t="s">
        <v>79</v>
      </c>
      <c r="F3520" s="66"/>
      <c r="G3520" s="35" t="str">
        <f>IFERROR(VLOOKUP(B3520,Listor!$A$6:$G$62,7,FALSE),"")</f>
        <v/>
      </c>
      <c r="H3520" s="63" t="str">
        <f>IFERROR(VLOOKUP(B3520,Listor!$N$6:$O$47,2,FALSE),"")</f>
        <v/>
      </c>
      <c r="I3520" s="63" t="str">
        <f t="shared" si="166"/>
        <v/>
      </c>
      <c r="J3520" s="96" t="str">
        <f>IFERROR(VLOOKUP(B3520,Listor!$N$6:$P$47,3,FALSE)*I3520,"")</f>
        <v/>
      </c>
      <c r="K3520" s="81"/>
      <c r="L3520" s="88" t="str">
        <f>IFERROR((VLOOKUP(B3520,Listor!$N$6:$P$47,3,FALSE)*Biologiska!K3520)+(VLOOKUP(B3520,Listor!$N$6:$Q$47,4,FALSE)),"")</f>
        <v/>
      </c>
      <c r="M3520" s="63" t="str">
        <f t="shared" si="167"/>
        <v/>
      </c>
      <c r="N3520" s="75"/>
      <c r="O3520" s="84" t="str">
        <f t="shared" si="168"/>
        <v/>
      </c>
      <c r="P3520" s="107"/>
      <c r="Q3520" s="87" t="s">
        <v>79</v>
      </c>
      <c r="R3520" s="87"/>
      <c r="S3520" s="87"/>
      <c r="T3520" s="87"/>
      <c r="U3520" s="87"/>
      <c r="V3520" s="86" t="s">
        <v>79</v>
      </c>
      <c r="W3520" s="75"/>
      <c r="X3520" s="102" t="s">
        <v>79</v>
      </c>
      <c r="Y3520" s="63" t="str">
        <f>IFERROR(IF(VLOOKUP(X3520,Listor!$T$6:$U$7,2,FALSE)&lt;O3520,TRUE),"")</f>
        <v/>
      </c>
      <c r="Z3520" s="87"/>
      <c r="AA3520" s="104"/>
    </row>
    <row r="3521" spans="2:27" x14ac:dyDescent="0.25">
      <c r="B3521" s="68" t="s">
        <v>68</v>
      </c>
      <c r="C3521" s="80" t="str">
        <f>IFERROR(VLOOKUP(B3521,Listor!$A$6:$B$62,2,FALSE),"")</f>
        <v/>
      </c>
      <c r="D3521" s="80" t="str">
        <f>IFERROR(VLOOKUP(B3521,Listor!$A$6:$C$62,3,FALSE),"")</f>
        <v/>
      </c>
      <c r="E3521" s="110" t="s">
        <v>79</v>
      </c>
      <c r="F3521" s="66"/>
      <c r="G3521" s="35" t="str">
        <f>IFERROR(VLOOKUP(B3521,Listor!$A$6:$G$62,7,FALSE),"")</f>
        <v/>
      </c>
      <c r="H3521" s="63" t="str">
        <f>IFERROR(VLOOKUP(B3521,Listor!$N$6:$O$47,2,FALSE),"")</f>
        <v/>
      </c>
      <c r="I3521" s="63" t="str">
        <f t="shared" si="166"/>
        <v/>
      </c>
      <c r="J3521" s="96" t="str">
        <f>IFERROR(VLOOKUP(B3521,Listor!$N$6:$P$47,3,FALSE)*I3521,"")</f>
        <v/>
      </c>
      <c r="K3521" s="81"/>
      <c r="L3521" s="88" t="str">
        <f>IFERROR((VLOOKUP(B3521,Listor!$N$6:$P$47,3,FALSE)*Biologiska!K3521)+(VLOOKUP(B3521,Listor!$N$6:$Q$47,4,FALSE)),"")</f>
        <v/>
      </c>
      <c r="M3521" s="63" t="str">
        <f t="shared" si="167"/>
        <v/>
      </c>
      <c r="N3521" s="75"/>
      <c r="O3521" s="84" t="str">
        <f t="shared" si="168"/>
        <v/>
      </c>
      <c r="P3521" s="107"/>
      <c r="Q3521" s="87" t="s">
        <v>79</v>
      </c>
      <c r="R3521" s="87"/>
      <c r="S3521" s="87"/>
      <c r="T3521" s="87"/>
      <c r="U3521" s="87"/>
      <c r="V3521" s="86" t="s">
        <v>79</v>
      </c>
      <c r="W3521" s="75"/>
      <c r="X3521" s="102" t="s">
        <v>79</v>
      </c>
      <c r="Y3521" s="63" t="str">
        <f>IFERROR(IF(VLOOKUP(X3521,Listor!$T$6:$U$7,2,FALSE)&lt;O3521,TRUE),"")</f>
        <v/>
      </c>
      <c r="Z3521" s="87"/>
      <c r="AA3521" s="104"/>
    </row>
    <row r="3522" spans="2:27" x14ac:dyDescent="0.25">
      <c r="B3522" s="68" t="s">
        <v>68</v>
      </c>
      <c r="C3522" s="80" t="str">
        <f>IFERROR(VLOOKUP(B3522,Listor!$A$6:$B$62,2,FALSE),"")</f>
        <v/>
      </c>
      <c r="D3522" s="80" t="str">
        <f>IFERROR(VLOOKUP(B3522,Listor!$A$6:$C$62,3,FALSE),"")</f>
        <v/>
      </c>
      <c r="E3522" s="110" t="s">
        <v>79</v>
      </c>
      <c r="F3522" s="66"/>
      <c r="G3522" s="35" t="str">
        <f>IFERROR(VLOOKUP(B3522,Listor!$A$6:$G$62,7,FALSE),"")</f>
        <v/>
      </c>
      <c r="H3522" s="63" t="str">
        <f>IFERROR(VLOOKUP(B3522,Listor!$N$6:$O$47,2,FALSE),"")</f>
        <v/>
      </c>
      <c r="I3522" s="63" t="str">
        <f t="shared" si="166"/>
        <v/>
      </c>
      <c r="J3522" s="96" t="str">
        <f>IFERROR(VLOOKUP(B3522,Listor!$N$6:$P$47,3,FALSE)*I3522,"")</f>
        <v/>
      </c>
      <c r="K3522" s="81"/>
      <c r="L3522" s="88" t="str">
        <f>IFERROR((VLOOKUP(B3522,Listor!$N$6:$P$47,3,FALSE)*Biologiska!K3522)+(VLOOKUP(B3522,Listor!$N$6:$Q$47,4,FALSE)),"")</f>
        <v/>
      </c>
      <c r="M3522" s="63" t="str">
        <f t="shared" si="167"/>
        <v/>
      </c>
      <c r="N3522" s="75"/>
      <c r="O3522" s="84" t="str">
        <f t="shared" si="168"/>
        <v/>
      </c>
      <c r="P3522" s="107"/>
      <c r="Q3522" s="87" t="s">
        <v>79</v>
      </c>
      <c r="R3522" s="87"/>
      <c r="S3522" s="87"/>
      <c r="T3522" s="87"/>
      <c r="U3522" s="87"/>
      <c r="V3522" s="86" t="s">
        <v>79</v>
      </c>
      <c r="W3522" s="75"/>
      <c r="X3522" s="102" t="s">
        <v>79</v>
      </c>
      <c r="Y3522" s="63" t="str">
        <f>IFERROR(IF(VLOOKUP(X3522,Listor!$T$6:$U$7,2,FALSE)&lt;O3522,TRUE),"")</f>
        <v/>
      </c>
      <c r="Z3522" s="87"/>
      <c r="AA3522" s="104"/>
    </row>
    <row r="3523" spans="2:27" x14ac:dyDescent="0.25">
      <c r="B3523" s="68" t="s">
        <v>68</v>
      </c>
      <c r="C3523" s="80" t="str">
        <f>IFERROR(VLOOKUP(B3523,Listor!$A$6:$B$62,2,FALSE),"")</f>
        <v/>
      </c>
      <c r="D3523" s="80" t="str">
        <f>IFERROR(VLOOKUP(B3523,Listor!$A$6:$C$62,3,FALSE),"")</f>
        <v/>
      </c>
      <c r="E3523" s="110" t="s">
        <v>79</v>
      </c>
      <c r="F3523" s="66"/>
      <c r="G3523" s="35" t="str">
        <f>IFERROR(VLOOKUP(B3523,Listor!$A$6:$G$62,7,FALSE),"")</f>
        <v/>
      </c>
      <c r="H3523" s="63" t="str">
        <f>IFERROR(VLOOKUP(B3523,Listor!$N$6:$O$47,2,FALSE),"")</f>
        <v/>
      </c>
      <c r="I3523" s="63" t="str">
        <f t="shared" si="166"/>
        <v/>
      </c>
      <c r="J3523" s="96" t="str">
        <f>IFERROR(VLOOKUP(B3523,Listor!$N$6:$P$47,3,FALSE)*I3523,"")</f>
        <v/>
      </c>
      <c r="K3523" s="81"/>
      <c r="L3523" s="88" t="str">
        <f>IFERROR((VLOOKUP(B3523,Listor!$N$6:$P$47,3,FALSE)*Biologiska!K3523)+(VLOOKUP(B3523,Listor!$N$6:$Q$47,4,FALSE)),"")</f>
        <v/>
      </c>
      <c r="M3523" s="63" t="str">
        <f t="shared" si="167"/>
        <v/>
      </c>
      <c r="N3523" s="75"/>
      <c r="O3523" s="84" t="str">
        <f t="shared" si="168"/>
        <v/>
      </c>
      <c r="P3523" s="107"/>
      <c r="Q3523" s="87" t="s">
        <v>79</v>
      </c>
      <c r="R3523" s="87"/>
      <c r="S3523" s="87"/>
      <c r="T3523" s="87"/>
      <c r="U3523" s="87"/>
      <c r="V3523" s="86" t="s">
        <v>79</v>
      </c>
      <c r="W3523" s="75"/>
      <c r="X3523" s="102" t="s">
        <v>79</v>
      </c>
      <c r="Y3523" s="63" t="str">
        <f>IFERROR(IF(VLOOKUP(X3523,Listor!$T$6:$U$7,2,FALSE)&lt;O3523,TRUE),"")</f>
        <v/>
      </c>
      <c r="Z3523" s="87"/>
      <c r="AA3523" s="104"/>
    </row>
    <row r="3524" spans="2:27" x14ac:dyDescent="0.25">
      <c r="B3524" s="68" t="s">
        <v>68</v>
      </c>
      <c r="C3524" s="80" t="str">
        <f>IFERROR(VLOOKUP(B3524,Listor!$A$6:$B$62,2,FALSE),"")</f>
        <v/>
      </c>
      <c r="D3524" s="80" t="str">
        <f>IFERROR(VLOOKUP(B3524,Listor!$A$6:$C$62,3,FALSE),"")</f>
        <v/>
      </c>
      <c r="E3524" s="110" t="s">
        <v>79</v>
      </c>
      <c r="F3524" s="66"/>
      <c r="G3524" s="35" t="str">
        <f>IFERROR(VLOOKUP(B3524,Listor!$A$6:$G$62,7,FALSE),"")</f>
        <v/>
      </c>
      <c r="H3524" s="63" t="str">
        <f>IFERROR(VLOOKUP(B3524,Listor!$N$6:$O$47,2,FALSE),"")</f>
        <v/>
      </c>
      <c r="I3524" s="63" t="str">
        <f t="shared" si="166"/>
        <v/>
      </c>
      <c r="J3524" s="96" t="str">
        <f>IFERROR(VLOOKUP(B3524,Listor!$N$6:$P$47,3,FALSE)*I3524,"")</f>
        <v/>
      </c>
      <c r="K3524" s="81"/>
      <c r="L3524" s="88" t="str">
        <f>IFERROR((VLOOKUP(B3524,Listor!$N$6:$P$47,3,FALSE)*Biologiska!K3524)+(VLOOKUP(B3524,Listor!$N$6:$Q$47,4,FALSE)),"")</f>
        <v/>
      </c>
      <c r="M3524" s="63" t="str">
        <f t="shared" si="167"/>
        <v/>
      </c>
      <c r="N3524" s="75"/>
      <c r="O3524" s="84" t="str">
        <f t="shared" si="168"/>
        <v/>
      </c>
      <c r="P3524" s="107"/>
      <c r="Q3524" s="87" t="s">
        <v>79</v>
      </c>
      <c r="R3524" s="87"/>
      <c r="S3524" s="87"/>
      <c r="T3524" s="87"/>
      <c r="U3524" s="87"/>
      <c r="V3524" s="86" t="s">
        <v>79</v>
      </c>
      <c r="W3524" s="75"/>
      <c r="X3524" s="102" t="s">
        <v>79</v>
      </c>
      <c r="Y3524" s="63" t="str">
        <f>IFERROR(IF(VLOOKUP(X3524,Listor!$T$6:$U$7,2,FALSE)&lt;O3524,TRUE),"")</f>
        <v/>
      </c>
      <c r="Z3524" s="87"/>
      <c r="AA3524" s="104"/>
    </row>
    <row r="3525" spans="2:27" x14ac:dyDescent="0.25">
      <c r="B3525" s="68" t="s">
        <v>68</v>
      </c>
      <c r="C3525" s="80" t="str">
        <f>IFERROR(VLOOKUP(B3525,Listor!$A$6:$B$62,2,FALSE),"")</f>
        <v/>
      </c>
      <c r="D3525" s="80" t="str">
        <f>IFERROR(VLOOKUP(B3525,Listor!$A$6:$C$62,3,FALSE),"")</f>
        <v/>
      </c>
      <c r="E3525" s="110" t="s">
        <v>79</v>
      </c>
      <c r="F3525" s="66"/>
      <c r="G3525" s="35" t="str">
        <f>IFERROR(VLOOKUP(B3525,Listor!$A$6:$G$62,7,FALSE),"")</f>
        <v/>
      </c>
      <c r="H3525" s="63" t="str">
        <f>IFERROR(VLOOKUP(B3525,Listor!$N$6:$O$47,2,FALSE),"")</f>
        <v/>
      </c>
      <c r="I3525" s="63" t="str">
        <f t="shared" si="166"/>
        <v/>
      </c>
      <c r="J3525" s="96" t="str">
        <f>IFERROR(VLOOKUP(B3525,Listor!$N$6:$P$47,3,FALSE)*I3525,"")</f>
        <v/>
      </c>
      <c r="K3525" s="81"/>
      <c r="L3525" s="88" t="str">
        <f>IFERROR((VLOOKUP(B3525,Listor!$N$6:$P$47,3,FALSE)*Biologiska!K3525)+(VLOOKUP(B3525,Listor!$N$6:$Q$47,4,FALSE)),"")</f>
        <v/>
      </c>
      <c r="M3525" s="63" t="str">
        <f t="shared" si="167"/>
        <v/>
      </c>
      <c r="N3525" s="75"/>
      <c r="O3525" s="84" t="str">
        <f t="shared" si="168"/>
        <v/>
      </c>
      <c r="P3525" s="107"/>
      <c r="Q3525" s="87" t="s">
        <v>79</v>
      </c>
      <c r="R3525" s="87"/>
      <c r="S3525" s="87"/>
      <c r="T3525" s="87"/>
      <c r="U3525" s="87"/>
      <c r="V3525" s="86" t="s">
        <v>79</v>
      </c>
      <c r="W3525" s="75"/>
      <c r="X3525" s="102" t="s">
        <v>79</v>
      </c>
      <c r="Y3525" s="63" t="str">
        <f>IFERROR(IF(VLOOKUP(X3525,Listor!$T$6:$U$7,2,FALSE)&lt;O3525,TRUE),"")</f>
        <v/>
      </c>
      <c r="Z3525" s="87"/>
      <c r="AA3525" s="104"/>
    </row>
    <row r="3526" spans="2:27" x14ac:dyDescent="0.25">
      <c r="B3526" s="68" t="s">
        <v>68</v>
      </c>
      <c r="C3526" s="80" t="str">
        <f>IFERROR(VLOOKUP(B3526,Listor!$A$6:$B$62,2,FALSE),"")</f>
        <v/>
      </c>
      <c r="D3526" s="80" t="str">
        <f>IFERROR(VLOOKUP(B3526,Listor!$A$6:$C$62,3,FALSE),"")</f>
        <v/>
      </c>
      <c r="E3526" s="110" t="s">
        <v>79</v>
      </c>
      <c r="F3526" s="66"/>
      <c r="G3526" s="35" t="str">
        <f>IFERROR(VLOOKUP(B3526,Listor!$A$6:$G$62,7,FALSE),"")</f>
        <v/>
      </c>
      <c r="H3526" s="63" t="str">
        <f>IFERROR(VLOOKUP(B3526,Listor!$N$6:$O$47,2,FALSE),"")</f>
        <v/>
      </c>
      <c r="I3526" s="63" t="str">
        <f t="shared" si="166"/>
        <v/>
      </c>
      <c r="J3526" s="96" t="str">
        <f>IFERROR(VLOOKUP(B3526,Listor!$N$6:$P$47,3,FALSE)*I3526,"")</f>
        <v/>
      </c>
      <c r="K3526" s="81"/>
      <c r="L3526" s="88" t="str">
        <f>IFERROR((VLOOKUP(B3526,Listor!$N$6:$P$47,3,FALSE)*Biologiska!K3526)+(VLOOKUP(B3526,Listor!$N$6:$Q$47,4,FALSE)),"")</f>
        <v/>
      </c>
      <c r="M3526" s="63" t="str">
        <f t="shared" si="167"/>
        <v/>
      </c>
      <c r="N3526" s="75"/>
      <c r="O3526" s="84" t="str">
        <f t="shared" si="168"/>
        <v/>
      </c>
      <c r="P3526" s="107"/>
      <c r="Q3526" s="87" t="s">
        <v>79</v>
      </c>
      <c r="R3526" s="87"/>
      <c r="S3526" s="87"/>
      <c r="T3526" s="87"/>
      <c r="U3526" s="87"/>
      <c r="V3526" s="86" t="s">
        <v>79</v>
      </c>
      <c r="W3526" s="75"/>
      <c r="X3526" s="102" t="s">
        <v>79</v>
      </c>
      <c r="Y3526" s="63" t="str">
        <f>IFERROR(IF(VLOOKUP(X3526,Listor!$T$6:$U$7,2,FALSE)&lt;O3526,TRUE),"")</f>
        <v/>
      </c>
      <c r="Z3526" s="87"/>
      <c r="AA3526" s="104"/>
    </row>
    <row r="3527" spans="2:27" x14ac:dyDescent="0.25">
      <c r="B3527" s="68" t="s">
        <v>68</v>
      </c>
      <c r="C3527" s="80" t="str">
        <f>IFERROR(VLOOKUP(B3527,Listor!$A$6:$B$62,2,FALSE),"")</f>
        <v/>
      </c>
      <c r="D3527" s="80" t="str">
        <f>IFERROR(VLOOKUP(B3527,Listor!$A$6:$C$62,3,FALSE),"")</f>
        <v/>
      </c>
      <c r="E3527" s="110" t="s">
        <v>79</v>
      </c>
      <c r="F3527" s="66"/>
      <c r="G3527" s="35" t="str">
        <f>IFERROR(VLOOKUP(B3527,Listor!$A$6:$G$62,7,FALSE),"")</f>
        <v/>
      </c>
      <c r="H3527" s="63" t="str">
        <f>IFERROR(VLOOKUP(B3527,Listor!$N$6:$O$47,2,FALSE),"")</f>
        <v/>
      </c>
      <c r="I3527" s="63" t="str">
        <f t="shared" si="166"/>
        <v/>
      </c>
      <c r="J3527" s="96" t="str">
        <f>IFERROR(VLOOKUP(B3527,Listor!$N$6:$P$47,3,FALSE)*I3527,"")</f>
        <v/>
      </c>
      <c r="K3527" s="81"/>
      <c r="L3527" s="88" t="str">
        <f>IFERROR((VLOOKUP(B3527,Listor!$N$6:$P$47,3,FALSE)*Biologiska!K3527)+(VLOOKUP(B3527,Listor!$N$6:$Q$47,4,FALSE)),"")</f>
        <v/>
      </c>
      <c r="M3527" s="63" t="str">
        <f t="shared" si="167"/>
        <v/>
      </c>
      <c r="N3527" s="75"/>
      <c r="O3527" s="84" t="str">
        <f t="shared" si="168"/>
        <v/>
      </c>
      <c r="P3527" s="107"/>
      <c r="Q3527" s="87" t="s">
        <v>79</v>
      </c>
      <c r="R3527" s="87"/>
      <c r="S3527" s="87"/>
      <c r="T3527" s="87"/>
      <c r="U3527" s="87"/>
      <c r="V3527" s="86" t="s">
        <v>79</v>
      </c>
      <c r="W3527" s="75"/>
      <c r="X3527" s="102" t="s">
        <v>79</v>
      </c>
      <c r="Y3527" s="63" t="str">
        <f>IFERROR(IF(VLOOKUP(X3527,Listor!$T$6:$U$7,2,FALSE)&lt;O3527,TRUE),"")</f>
        <v/>
      </c>
      <c r="Z3527" s="87"/>
      <c r="AA3527" s="104"/>
    </row>
    <row r="3528" spans="2:27" x14ac:dyDescent="0.25">
      <c r="B3528" s="68" t="s">
        <v>68</v>
      </c>
      <c r="C3528" s="80" t="str">
        <f>IFERROR(VLOOKUP(B3528,Listor!$A$6:$B$62,2,FALSE),"")</f>
        <v/>
      </c>
      <c r="D3528" s="80" t="str">
        <f>IFERROR(VLOOKUP(B3528,Listor!$A$6:$C$62,3,FALSE),"")</f>
        <v/>
      </c>
      <c r="E3528" s="110" t="s">
        <v>79</v>
      </c>
      <c r="F3528" s="66"/>
      <c r="G3528" s="35" t="str">
        <f>IFERROR(VLOOKUP(B3528,Listor!$A$6:$G$62,7,FALSE),"")</f>
        <v/>
      </c>
      <c r="H3528" s="63" t="str">
        <f>IFERROR(VLOOKUP(B3528,Listor!$N$6:$O$47,2,FALSE),"")</f>
        <v/>
      </c>
      <c r="I3528" s="63" t="str">
        <f t="shared" si="166"/>
        <v/>
      </c>
      <c r="J3528" s="96" t="str">
        <f>IFERROR(VLOOKUP(B3528,Listor!$N$6:$P$47,3,FALSE)*I3528,"")</f>
        <v/>
      </c>
      <c r="K3528" s="81"/>
      <c r="L3528" s="88" t="str">
        <f>IFERROR((VLOOKUP(B3528,Listor!$N$6:$P$47,3,FALSE)*Biologiska!K3528)+(VLOOKUP(B3528,Listor!$N$6:$Q$47,4,FALSE)),"")</f>
        <v/>
      </c>
      <c r="M3528" s="63" t="str">
        <f t="shared" si="167"/>
        <v/>
      </c>
      <c r="N3528" s="75"/>
      <c r="O3528" s="84" t="str">
        <f t="shared" si="168"/>
        <v/>
      </c>
      <c r="P3528" s="107"/>
      <c r="Q3528" s="87" t="s">
        <v>79</v>
      </c>
      <c r="R3528" s="87"/>
      <c r="S3528" s="87"/>
      <c r="T3528" s="87"/>
      <c r="U3528" s="87"/>
      <c r="V3528" s="86" t="s">
        <v>79</v>
      </c>
      <c r="W3528" s="75"/>
      <c r="X3528" s="102" t="s">
        <v>79</v>
      </c>
      <c r="Y3528" s="63" t="str">
        <f>IFERROR(IF(VLOOKUP(X3528,Listor!$T$6:$U$7,2,FALSE)&lt;O3528,TRUE),"")</f>
        <v/>
      </c>
      <c r="Z3528" s="87"/>
      <c r="AA3528" s="104"/>
    </row>
    <row r="3529" spans="2:27" x14ac:dyDescent="0.25">
      <c r="B3529" s="68" t="s">
        <v>68</v>
      </c>
      <c r="C3529" s="80" t="str">
        <f>IFERROR(VLOOKUP(B3529,Listor!$A$6:$B$62,2,FALSE),"")</f>
        <v/>
      </c>
      <c r="D3529" s="80" t="str">
        <f>IFERROR(VLOOKUP(B3529,Listor!$A$6:$C$62,3,FALSE),"")</f>
        <v/>
      </c>
      <c r="E3529" s="110" t="s">
        <v>79</v>
      </c>
      <c r="F3529" s="66"/>
      <c r="G3529" s="35" t="str">
        <f>IFERROR(VLOOKUP(B3529,Listor!$A$6:$G$62,7,FALSE),"")</f>
        <v/>
      </c>
      <c r="H3529" s="63" t="str">
        <f>IFERROR(VLOOKUP(B3529,Listor!$N$6:$O$47,2,FALSE),"")</f>
        <v/>
      </c>
      <c r="I3529" s="63" t="str">
        <f t="shared" si="166"/>
        <v/>
      </c>
      <c r="J3529" s="96" t="str">
        <f>IFERROR(VLOOKUP(B3529,Listor!$N$6:$P$47,3,FALSE)*I3529,"")</f>
        <v/>
      </c>
      <c r="K3529" s="81"/>
      <c r="L3529" s="88" t="str">
        <f>IFERROR((VLOOKUP(B3529,Listor!$N$6:$P$47,3,FALSE)*Biologiska!K3529)+(VLOOKUP(B3529,Listor!$N$6:$Q$47,4,FALSE)),"")</f>
        <v/>
      </c>
      <c r="M3529" s="63" t="str">
        <f t="shared" si="167"/>
        <v/>
      </c>
      <c r="N3529" s="75"/>
      <c r="O3529" s="84" t="str">
        <f t="shared" si="168"/>
        <v/>
      </c>
      <c r="P3529" s="107"/>
      <c r="Q3529" s="87" t="s">
        <v>79</v>
      </c>
      <c r="R3529" s="87"/>
      <c r="S3529" s="87"/>
      <c r="T3529" s="87"/>
      <c r="U3529" s="87"/>
      <c r="V3529" s="86" t="s">
        <v>79</v>
      </c>
      <c r="W3529" s="75"/>
      <c r="X3529" s="102" t="s">
        <v>79</v>
      </c>
      <c r="Y3529" s="63" t="str">
        <f>IFERROR(IF(VLOOKUP(X3529,Listor!$T$6:$U$7,2,FALSE)&lt;O3529,TRUE),"")</f>
        <v/>
      </c>
      <c r="Z3529" s="87"/>
      <c r="AA3529" s="104"/>
    </row>
    <row r="3530" spans="2:27" x14ac:dyDescent="0.25">
      <c r="B3530" s="68" t="s">
        <v>68</v>
      </c>
      <c r="C3530" s="80" t="str">
        <f>IFERROR(VLOOKUP(B3530,Listor!$A$6:$B$62,2,FALSE),"")</f>
        <v/>
      </c>
      <c r="D3530" s="80" t="str">
        <f>IFERROR(VLOOKUP(B3530,Listor!$A$6:$C$62,3,FALSE),"")</f>
        <v/>
      </c>
      <c r="E3530" s="110" t="s">
        <v>79</v>
      </c>
      <c r="F3530" s="66"/>
      <c r="G3530" s="35" t="str">
        <f>IFERROR(VLOOKUP(B3530,Listor!$A$6:$G$62,7,FALSE),"")</f>
        <v/>
      </c>
      <c r="H3530" s="63" t="str">
        <f>IFERROR(VLOOKUP(B3530,Listor!$N$6:$O$47,2,FALSE),"")</f>
        <v/>
      </c>
      <c r="I3530" s="63" t="str">
        <f t="shared" si="166"/>
        <v/>
      </c>
      <c r="J3530" s="96" t="str">
        <f>IFERROR(VLOOKUP(B3530,Listor!$N$6:$P$47,3,FALSE)*I3530,"")</f>
        <v/>
      </c>
      <c r="K3530" s="81"/>
      <c r="L3530" s="88" t="str">
        <f>IFERROR((VLOOKUP(B3530,Listor!$N$6:$P$47,3,FALSE)*Biologiska!K3530)+(VLOOKUP(B3530,Listor!$N$6:$Q$47,4,FALSE)),"")</f>
        <v/>
      </c>
      <c r="M3530" s="63" t="str">
        <f t="shared" si="167"/>
        <v/>
      </c>
      <c r="N3530" s="75"/>
      <c r="O3530" s="84" t="str">
        <f t="shared" si="168"/>
        <v/>
      </c>
      <c r="P3530" s="107"/>
      <c r="Q3530" s="87" t="s">
        <v>79</v>
      </c>
      <c r="R3530" s="87"/>
      <c r="S3530" s="87"/>
      <c r="T3530" s="87"/>
      <c r="U3530" s="87"/>
      <c r="V3530" s="86" t="s">
        <v>79</v>
      </c>
      <c r="W3530" s="75"/>
      <c r="X3530" s="102" t="s">
        <v>79</v>
      </c>
      <c r="Y3530" s="63" t="str">
        <f>IFERROR(IF(VLOOKUP(X3530,Listor!$T$6:$U$7,2,FALSE)&lt;O3530,TRUE),"")</f>
        <v/>
      </c>
      <c r="Z3530" s="87"/>
      <c r="AA3530" s="104"/>
    </row>
    <row r="3531" spans="2:27" x14ac:dyDescent="0.25">
      <c r="B3531" s="68" t="s">
        <v>68</v>
      </c>
      <c r="C3531" s="80" t="str">
        <f>IFERROR(VLOOKUP(B3531,Listor!$A$6:$B$62,2,FALSE),"")</f>
        <v/>
      </c>
      <c r="D3531" s="80" t="str">
        <f>IFERROR(VLOOKUP(B3531,Listor!$A$6:$C$62,3,FALSE),"")</f>
        <v/>
      </c>
      <c r="E3531" s="110" t="s">
        <v>79</v>
      </c>
      <c r="F3531" s="66"/>
      <c r="G3531" s="35" t="str">
        <f>IFERROR(VLOOKUP(B3531,Listor!$A$6:$G$62,7,FALSE),"")</f>
        <v/>
      </c>
      <c r="H3531" s="63" t="str">
        <f>IFERROR(VLOOKUP(B3531,Listor!$N$6:$O$47,2,FALSE),"")</f>
        <v/>
      </c>
      <c r="I3531" s="63" t="str">
        <f t="shared" si="166"/>
        <v/>
      </c>
      <c r="J3531" s="96" t="str">
        <f>IFERROR(VLOOKUP(B3531,Listor!$N$6:$P$47,3,FALSE)*I3531,"")</f>
        <v/>
      </c>
      <c r="K3531" s="81"/>
      <c r="L3531" s="88" t="str">
        <f>IFERROR((VLOOKUP(B3531,Listor!$N$6:$P$47,3,FALSE)*Biologiska!K3531)+(VLOOKUP(B3531,Listor!$N$6:$Q$47,4,FALSE)),"")</f>
        <v/>
      </c>
      <c r="M3531" s="63" t="str">
        <f t="shared" si="167"/>
        <v/>
      </c>
      <c r="N3531" s="75"/>
      <c r="O3531" s="84" t="str">
        <f t="shared" si="168"/>
        <v/>
      </c>
      <c r="P3531" s="107"/>
      <c r="Q3531" s="87" t="s">
        <v>79</v>
      </c>
      <c r="R3531" s="87"/>
      <c r="S3531" s="87"/>
      <c r="T3531" s="87"/>
      <c r="U3531" s="87"/>
      <c r="V3531" s="86" t="s">
        <v>79</v>
      </c>
      <c r="W3531" s="75"/>
      <c r="X3531" s="102" t="s">
        <v>79</v>
      </c>
      <c r="Y3531" s="63" t="str">
        <f>IFERROR(IF(VLOOKUP(X3531,Listor!$T$6:$U$7,2,FALSE)&lt;O3531,TRUE),"")</f>
        <v/>
      </c>
      <c r="Z3531" s="87"/>
      <c r="AA3531" s="104"/>
    </row>
    <row r="3532" spans="2:27" x14ac:dyDescent="0.25">
      <c r="B3532" s="68" t="s">
        <v>68</v>
      </c>
      <c r="C3532" s="80" t="str">
        <f>IFERROR(VLOOKUP(B3532,Listor!$A$6:$B$62,2,FALSE),"")</f>
        <v/>
      </c>
      <c r="D3532" s="80" t="str">
        <f>IFERROR(VLOOKUP(B3532,Listor!$A$6:$C$62,3,FALSE),"")</f>
        <v/>
      </c>
      <c r="E3532" s="110" t="s">
        <v>79</v>
      </c>
      <c r="F3532" s="66"/>
      <c r="G3532" s="35" t="str">
        <f>IFERROR(VLOOKUP(B3532,Listor!$A$6:$G$62,7,FALSE),"")</f>
        <v/>
      </c>
      <c r="H3532" s="63" t="str">
        <f>IFERROR(VLOOKUP(B3532,Listor!$N$6:$O$47,2,FALSE),"")</f>
        <v/>
      </c>
      <c r="I3532" s="63" t="str">
        <f t="shared" si="166"/>
        <v/>
      </c>
      <c r="J3532" s="96" t="str">
        <f>IFERROR(VLOOKUP(B3532,Listor!$N$6:$P$47,3,FALSE)*I3532,"")</f>
        <v/>
      </c>
      <c r="K3532" s="81"/>
      <c r="L3532" s="88" t="str">
        <f>IFERROR((VLOOKUP(B3532,Listor!$N$6:$P$47,3,FALSE)*Biologiska!K3532)+(VLOOKUP(B3532,Listor!$N$6:$Q$47,4,FALSE)),"")</f>
        <v/>
      </c>
      <c r="M3532" s="63" t="str">
        <f t="shared" si="167"/>
        <v/>
      </c>
      <c r="N3532" s="75"/>
      <c r="O3532" s="84" t="str">
        <f t="shared" si="168"/>
        <v/>
      </c>
      <c r="P3532" s="107"/>
      <c r="Q3532" s="87" t="s">
        <v>79</v>
      </c>
      <c r="R3532" s="87"/>
      <c r="S3532" s="87"/>
      <c r="T3532" s="87"/>
      <c r="U3532" s="87"/>
      <c r="V3532" s="86" t="s">
        <v>79</v>
      </c>
      <c r="W3532" s="75"/>
      <c r="X3532" s="102" t="s">
        <v>79</v>
      </c>
      <c r="Y3532" s="63" t="str">
        <f>IFERROR(IF(VLOOKUP(X3532,Listor!$T$6:$U$7,2,FALSE)&lt;O3532,TRUE),"")</f>
        <v/>
      </c>
      <c r="Z3532" s="87"/>
      <c r="AA3532" s="104"/>
    </row>
    <row r="3533" spans="2:27" x14ac:dyDescent="0.25">
      <c r="B3533" s="68" t="s">
        <v>68</v>
      </c>
      <c r="C3533" s="80" t="str">
        <f>IFERROR(VLOOKUP(B3533,Listor!$A$6:$B$62,2,FALSE),"")</f>
        <v/>
      </c>
      <c r="D3533" s="80" t="str">
        <f>IFERROR(VLOOKUP(B3533,Listor!$A$6:$C$62,3,FALSE),"")</f>
        <v/>
      </c>
      <c r="E3533" s="110" t="s">
        <v>79</v>
      </c>
      <c r="F3533" s="66"/>
      <c r="G3533" s="35" t="str">
        <f>IFERROR(VLOOKUP(B3533,Listor!$A$6:$G$62,7,FALSE),"")</f>
        <v/>
      </c>
      <c r="H3533" s="63" t="str">
        <f>IFERROR(VLOOKUP(B3533,Listor!$N$6:$O$47,2,FALSE),"")</f>
        <v/>
      </c>
      <c r="I3533" s="63" t="str">
        <f t="shared" si="166"/>
        <v/>
      </c>
      <c r="J3533" s="96" t="str">
        <f>IFERROR(VLOOKUP(B3533,Listor!$N$6:$P$47,3,FALSE)*I3533,"")</f>
        <v/>
      </c>
      <c r="K3533" s="81"/>
      <c r="L3533" s="88" t="str">
        <f>IFERROR((VLOOKUP(B3533,Listor!$N$6:$P$47,3,FALSE)*Biologiska!K3533)+(VLOOKUP(B3533,Listor!$N$6:$Q$47,4,FALSE)),"")</f>
        <v/>
      </c>
      <c r="M3533" s="63" t="str">
        <f t="shared" si="167"/>
        <v/>
      </c>
      <c r="N3533" s="75"/>
      <c r="O3533" s="84" t="str">
        <f t="shared" si="168"/>
        <v/>
      </c>
      <c r="P3533" s="107"/>
      <c r="Q3533" s="87" t="s">
        <v>79</v>
      </c>
      <c r="R3533" s="87"/>
      <c r="S3533" s="87"/>
      <c r="T3533" s="87"/>
      <c r="U3533" s="87"/>
      <c r="V3533" s="86" t="s">
        <v>79</v>
      </c>
      <c r="W3533" s="75"/>
      <c r="X3533" s="102" t="s">
        <v>79</v>
      </c>
      <c r="Y3533" s="63" t="str">
        <f>IFERROR(IF(VLOOKUP(X3533,Listor!$T$6:$U$7,2,FALSE)&lt;O3533,TRUE),"")</f>
        <v/>
      </c>
      <c r="Z3533" s="87"/>
      <c r="AA3533" s="104"/>
    </row>
    <row r="3534" spans="2:27" x14ac:dyDescent="0.25">
      <c r="B3534" s="68" t="s">
        <v>68</v>
      </c>
      <c r="C3534" s="80" t="str">
        <f>IFERROR(VLOOKUP(B3534,Listor!$A$6:$B$62,2,FALSE),"")</f>
        <v/>
      </c>
      <c r="D3534" s="80" t="str">
        <f>IFERROR(VLOOKUP(B3534,Listor!$A$6:$C$62,3,FALSE),"")</f>
        <v/>
      </c>
      <c r="E3534" s="110" t="s">
        <v>79</v>
      </c>
      <c r="F3534" s="66"/>
      <c r="G3534" s="35" t="str">
        <f>IFERROR(VLOOKUP(B3534,Listor!$A$6:$G$62,7,FALSE),"")</f>
        <v/>
      </c>
      <c r="H3534" s="63" t="str">
        <f>IFERROR(VLOOKUP(B3534,Listor!$N$6:$O$47,2,FALSE),"")</f>
        <v/>
      </c>
      <c r="I3534" s="63" t="str">
        <f t="shared" si="166"/>
        <v/>
      </c>
      <c r="J3534" s="96" t="str">
        <f>IFERROR(VLOOKUP(B3534,Listor!$N$6:$P$47,3,FALSE)*I3534,"")</f>
        <v/>
      </c>
      <c r="K3534" s="81"/>
      <c r="L3534" s="88" t="str">
        <f>IFERROR((VLOOKUP(B3534,Listor!$N$6:$P$47,3,FALSE)*Biologiska!K3534)+(VLOOKUP(B3534,Listor!$N$6:$Q$47,4,FALSE)),"")</f>
        <v/>
      </c>
      <c r="M3534" s="63" t="str">
        <f t="shared" si="167"/>
        <v/>
      </c>
      <c r="N3534" s="75"/>
      <c r="O3534" s="84" t="str">
        <f t="shared" si="168"/>
        <v/>
      </c>
      <c r="P3534" s="107"/>
      <c r="Q3534" s="87" t="s">
        <v>79</v>
      </c>
      <c r="R3534" s="87"/>
      <c r="S3534" s="87"/>
      <c r="T3534" s="87"/>
      <c r="U3534" s="87"/>
      <c r="V3534" s="86" t="s">
        <v>79</v>
      </c>
      <c r="W3534" s="75"/>
      <c r="X3534" s="102" t="s">
        <v>79</v>
      </c>
      <c r="Y3534" s="63" t="str">
        <f>IFERROR(IF(VLOOKUP(X3534,Listor!$T$6:$U$7,2,FALSE)&lt;O3534,TRUE),"")</f>
        <v/>
      </c>
      <c r="Z3534" s="87"/>
      <c r="AA3534" s="104"/>
    </row>
    <row r="3535" spans="2:27" x14ac:dyDescent="0.25">
      <c r="B3535" s="68" t="s">
        <v>68</v>
      </c>
      <c r="C3535" s="80" t="str">
        <f>IFERROR(VLOOKUP(B3535,Listor!$A$6:$B$62,2,FALSE),"")</f>
        <v/>
      </c>
      <c r="D3535" s="80" t="str">
        <f>IFERROR(VLOOKUP(B3535,Listor!$A$6:$C$62,3,FALSE),"")</f>
        <v/>
      </c>
      <c r="E3535" s="110" t="s">
        <v>79</v>
      </c>
      <c r="F3535" s="66"/>
      <c r="G3535" s="35" t="str">
        <f>IFERROR(VLOOKUP(B3535,Listor!$A$6:$G$62,7,FALSE),"")</f>
        <v/>
      </c>
      <c r="H3535" s="63" t="str">
        <f>IFERROR(VLOOKUP(B3535,Listor!$N$6:$O$47,2,FALSE),"")</f>
        <v/>
      </c>
      <c r="I3535" s="63" t="str">
        <f t="shared" si="166"/>
        <v/>
      </c>
      <c r="J3535" s="96" t="str">
        <f>IFERROR(VLOOKUP(B3535,Listor!$N$6:$P$47,3,FALSE)*I3535,"")</f>
        <v/>
      </c>
      <c r="K3535" s="81"/>
      <c r="L3535" s="88" t="str">
        <f>IFERROR((VLOOKUP(B3535,Listor!$N$6:$P$47,3,FALSE)*Biologiska!K3535)+(VLOOKUP(B3535,Listor!$N$6:$Q$47,4,FALSE)),"")</f>
        <v/>
      </c>
      <c r="M3535" s="63" t="str">
        <f t="shared" si="167"/>
        <v/>
      </c>
      <c r="N3535" s="75"/>
      <c r="O3535" s="84" t="str">
        <f t="shared" si="168"/>
        <v/>
      </c>
      <c r="P3535" s="107"/>
      <c r="Q3535" s="87" t="s">
        <v>79</v>
      </c>
      <c r="R3535" s="87"/>
      <c r="S3535" s="87"/>
      <c r="T3535" s="87"/>
      <c r="U3535" s="87"/>
      <c r="V3535" s="86" t="s">
        <v>79</v>
      </c>
      <c r="W3535" s="75"/>
      <c r="X3535" s="102" t="s">
        <v>79</v>
      </c>
      <c r="Y3535" s="63" t="str">
        <f>IFERROR(IF(VLOOKUP(X3535,Listor!$T$6:$U$7,2,FALSE)&lt;O3535,TRUE),"")</f>
        <v/>
      </c>
      <c r="Z3535" s="87"/>
      <c r="AA3535" s="104"/>
    </row>
    <row r="3536" spans="2:27" x14ac:dyDescent="0.25">
      <c r="B3536" s="68" t="s">
        <v>68</v>
      </c>
      <c r="C3536" s="80" t="str">
        <f>IFERROR(VLOOKUP(B3536,Listor!$A$6:$B$62,2,FALSE),"")</f>
        <v/>
      </c>
      <c r="D3536" s="80" t="str">
        <f>IFERROR(VLOOKUP(B3536,Listor!$A$6:$C$62,3,FALSE),"")</f>
        <v/>
      </c>
      <c r="E3536" s="110" t="s">
        <v>79</v>
      </c>
      <c r="F3536" s="66"/>
      <c r="G3536" s="35" t="str">
        <f>IFERROR(VLOOKUP(B3536,Listor!$A$6:$G$62,7,FALSE),"")</f>
        <v/>
      </c>
      <c r="H3536" s="63" t="str">
        <f>IFERROR(VLOOKUP(B3536,Listor!$N$6:$O$47,2,FALSE),"")</f>
        <v/>
      </c>
      <c r="I3536" s="63" t="str">
        <f t="shared" si="166"/>
        <v/>
      </c>
      <c r="J3536" s="96" t="str">
        <f>IFERROR(VLOOKUP(B3536,Listor!$N$6:$P$47,3,FALSE)*I3536,"")</f>
        <v/>
      </c>
      <c r="K3536" s="81"/>
      <c r="L3536" s="88" t="str">
        <f>IFERROR((VLOOKUP(B3536,Listor!$N$6:$P$47,3,FALSE)*Biologiska!K3536)+(VLOOKUP(B3536,Listor!$N$6:$Q$47,4,FALSE)),"")</f>
        <v/>
      </c>
      <c r="M3536" s="63" t="str">
        <f t="shared" si="167"/>
        <v/>
      </c>
      <c r="N3536" s="75"/>
      <c r="O3536" s="84" t="str">
        <f t="shared" si="168"/>
        <v/>
      </c>
      <c r="P3536" s="107"/>
      <c r="Q3536" s="87" t="s">
        <v>79</v>
      </c>
      <c r="R3536" s="87"/>
      <c r="S3536" s="87"/>
      <c r="T3536" s="87"/>
      <c r="U3536" s="87"/>
      <c r="V3536" s="86" t="s">
        <v>79</v>
      </c>
      <c r="W3536" s="75"/>
      <c r="X3536" s="102" t="s">
        <v>79</v>
      </c>
      <c r="Y3536" s="63" t="str">
        <f>IFERROR(IF(VLOOKUP(X3536,Listor!$T$6:$U$7,2,FALSE)&lt;O3536,TRUE),"")</f>
        <v/>
      </c>
      <c r="Z3536" s="87"/>
      <c r="AA3536" s="104"/>
    </row>
    <row r="3537" spans="2:27" x14ac:dyDescent="0.25">
      <c r="B3537" s="68" t="s">
        <v>68</v>
      </c>
      <c r="C3537" s="80" t="str">
        <f>IFERROR(VLOOKUP(B3537,Listor!$A$6:$B$62,2,FALSE),"")</f>
        <v/>
      </c>
      <c r="D3537" s="80" t="str">
        <f>IFERROR(VLOOKUP(B3537,Listor!$A$6:$C$62,3,FALSE),"")</f>
        <v/>
      </c>
      <c r="E3537" s="110" t="s">
        <v>79</v>
      </c>
      <c r="F3537" s="66"/>
      <c r="G3537" s="35" t="str">
        <f>IFERROR(VLOOKUP(B3537,Listor!$A$6:$G$62,7,FALSE),"")</f>
        <v/>
      </c>
      <c r="H3537" s="63" t="str">
        <f>IFERROR(VLOOKUP(B3537,Listor!$N$6:$O$47,2,FALSE),"")</f>
        <v/>
      </c>
      <c r="I3537" s="63" t="str">
        <f t="shared" si="166"/>
        <v/>
      </c>
      <c r="J3537" s="96" t="str">
        <f>IFERROR(VLOOKUP(B3537,Listor!$N$6:$P$47,3,FALSE)*I3537,"")</f>
        <v/>
      </c>
      <c r="K3537" s="81"/>
      <c r="L3537" s="88" t="str">
        <f>IFERROR((VLOOKUP(B3537,Listor!$N$6:$P$47,3,FALSE)*Biologiska!K3537)+(VLOOKUP(B3537,Listor!$N$6:$Q$47,4,FALSE)),"")</f>
        <v/>
      </c>
      <c r="M3537" s="63" t="str">
        <f t="shared" si="167"/>
        <v/>
      </c>
      <c r="N3537" s="75"/>
      <c r="O3537" s="84" t="str">
        <f t="shared" si="168"/>
        <v/>
      </c>
      <c r="P3537" s="107"/>
      <c r="Q3537" s="87" t="s">
        <v>79</v>
      </c>
      <c r="R3537" s="87"/>
      <c r="S3537" s="87"/>
      <c r="T3537" s="87"/>
      <c r="U3537" s="87"/>
      <c r="V3537" s="86" t="s">
        <v>79</v>
      </c>
      <c r="W3537" s="75"/>
      <c r="X3537" s="102" t="s">
        <v>79</v>
      </c>
      <c r="Y3537" s="63" t="str">
        <f>IFERROR(IF(VLOOKUP(X3537,Listor!$T$6:$U$7,2,FALSE)&lt;O3537,TRUE),"")</f>
        <v/>
      </c>
      <c r="Z3537" s="87"/>
      <c r="AA3537" s="104"/>
    </row>
    <row r="3538" spans="2:27" x14ac:dyDescent="0.25">
      <c r="B3538" s="68" t="s">
        <v>68</v>
      </c>
      <c r="C3538" s="80" t="str">
        <f>IFERROR(VLOOKUP(B3538,Listor!$A$6:$B$62,2,FALSE),"")</f>
        <v/>
      </c>
      <c r="D3538" s="80" t="str">
        <f>IFERROR(VLOOKUP(B3538,Listor!$A$6:$C$62,3,FALSE),"")</f>
        <v/>
      </c>
      <c r="E3538" s="110" t="s">
        <v>79</v>
      </c>
      <c r="F3538" s="66"/>
      <c r="G3538" s="35" t="str">
        <f>IFERROR(VLOOKUP(B3538,Listor!$A$6:$G$62,7,FALSE),"")</f>
        <v/>
      </c>
      <c r="H3538" s="63" t="str">
        <f>IFERROR(VLOOKUP(B3538,Listor!$N$6:$O$47,2,FALSE),"")</f>
        <v/>
      </c>
      <c r="I3538" s="63" t="str">
        <f t="shared" si="166"/>
        <v/>
      </c>
      <c r="J3538" s="96" t="str">
        <f>IFERROR(VLOOKUP(B3538,Listor!$N$6:$P$47,3,FALSE)*I3538,"")</f>
        <v/>
      </c>
      <c r="K3538" s="81"/>
      <c r="L3538" s="88" t="str">
        <f>IFERROR((VLOOKUP(B3538,Listor!$N$6:$P$47,3,FALSE)*Biologiska!K3538)+(VLOOKUP(B3538,Listor!$N$6:$Q$47,4,FALSE)),"")</f>
        <v/>
      </c>
      <c r="M3538" s="63" t="str">
        <f t="shared" si="167"/>
        <v/>
      </c>
      <c r="N3538" s="75"/>
      <c r="O3538" s="84" t="str">
        <f t="shared" si="168"/>
        <v/>
      </c>
      <c r="P3538" s="107"/>
      <c r="Q3538" s="87" t="s">
        <v>79</v>
      </c>
      <c r="R3538" s="87"/>
      <c r="S3538" s="87"/>
      <c r="T3538" s="87"/>
      <c r="U3538" s="87"/>
      <c r="V3538" s="86" t="s">
        <v>79</v>
      </c>
      <c r="W3538" s="75"/>
      <c r="X3538" s="102" t="s">
        <v>79</v>
      </c>
      <c r="Y3538" s="63" t="str">
        <f>IFERROR(IF(VLOOKUP(X3538,Listor!$T$6:$U$7,2,FALSE)&lt;O3538,TRUE),"")</f>
        <v/>
      </c>
      <c r="Z3538" s="87"/>
      <c r="AA3538" s="104"/>
    </row>
    <row r="3539" spans="2:27" x14ac:dyDescent="0.25">
      <c r="B3539" s="68" t="s">
        <v>68</v>
      </c>
      <c r="C3539" s="80" t="str">
        <f>IFERROR(VLOOKUP(B3539,Listor!$A$6:$B$62,2,FALSE),"")</f>
        <v/>
      </c>
      <c r="D3539" s="80" t="str">
        <f>IFERROR(VLOOKUP(B3539,Listor!$A$6:$C$62,3,FALSE),"")</f>
        <v/>
      </c>
      <c r="E3539" s="110" t="s">
        <v>79</v>
      </c>
      <c r="F3539" s="66"/>
      <c r="G3539" s="35" t="str">
        <f>IFERROR(VLOOKUP(B3539,Listor!$A$6:$G$62,7,FALSE),"")</f>
        <v/>
      </c>
      <c r="H3539" s="63" t="str">
        <f>IFERROR(VLOOKUP(B3539,Listor!$N$6:$O$47,2,FALSE),"")</f>
        <v/>
      </c>
      <c r="I3539" s="63" t="str">
        <f t="shared" si="166"/>
        <v/>
      </c>
      <c r="J3539" s="96" t="str">
        <f>IFERROR(VLOOKUP(B3539,Listor!$N$6:$P$47,3,FALSE)*I3539,"")</f>
        <v/>
      </c>
      <c r="K3539" s="81"/>
      <c r="L3539" s="88" t="str">
        <f>IFERROR((VLOOKUP(B3539,Listor!$N$6:$P$47,3,FALSE)*Biologiska!K3539)+(VLOOKUP(B3539,Listor!$N$6:$Q$47,4,FALSE)),"")</f>
        <v/>
      </c>
      <c r="M3539" s="63" t="str">
        <f t="shared" si="167"/>
        <v/>
      </c>
      <c r="N3539" s="75"/>
      <c r="O3539" s="84" t="str">
        <f t="shared" si="168"/>
        <v/>
      </c>
      <c r="P3539" s="107"/>
      <c r="Q3539" s="87" t="s">
        <v>79</v>
      </c>
      <c r="R3539" s="87"/>
      <c r="S3539" s="87"/>
      <c r="T3539" s="87"/>
      <c r="U3539" s="87"/>
      <c r="V3539" s="86" t="s">
        <v>79</v>
      </c>
      <c r="W3539" s="75"/>
      <c r="X3539" s="102" t="s">
        <v>79</v>
      </c>
      <c r="Y3539" s="63" t="str">
        <f>IFERROR(IF(VLOOKUP(X3539,Listor!$T$6:$U$7,2,FALSE)&lt;O3539,TRUE),"")</f>
        <v/>
      </c>
      <c r="Z3539" s="87"/>
      <c r="AA3539" s="104"/>
    </row>
    <row r="3540" spans="2:27" x14ac:dyDescent="0.25">
      <c r="B3540" s="68" t="s">
        <v>68</v>
      </c>
      <c r="C3540" s="80" t="str">
        <f>IFERROR(VLOOKUP(B3540,Listor!$A$6:$B$62,2,FALSE),"")</f>
        <v/>
      </c>
      <c r="D3540" s="80" t="str">
        <f>IFERROR(VLOOKUP(B3540,Listor!$A$6:$C$62,3,FALSE),"")</f>
        <v/>
      </c>
      <c r="E3540" s="110" t="s">
        <v>79</v>
      </c>
      <c r="F3540" s="66"/>
      <c r="G3540" s="35" t="str">
        <f>IFERROR(VLOOKUP(B3540,Listor!$A$6:$G$62,7,FALSE),"")</f>
        <v/>
      </c>
      <c r="H3540" s="63" t="str">
        <f>IFERROR(VLOOKUP(B3540,Listor!$N$6:$O$47,2,FALSE),"")</f>
        <v/>
      </c>
      <c r="I3540" s="63" t="str">
        <f t="shared" si="166"/>
        <v/>
      </c>
      <c r="J3540" s="96" t="str">
        <f>IFERROR(VLOOKUP(B3540,Listor!$N$6:$P$47,3,FALSE)*I3540,"")</f>
        <v/>
      </c>
      <c r="K3540" s="81"/>
      <c r="L3540" s="88" t="str">
        <f>IFERROR((VLOOKUP(B3540,Listor!$N$6:$P$47,3,FALSE)*Biologiska!K3540)+(VLOOKUP(B3540,Listor!$N$6:$Q$47,4,FALSE)),"")</f>
        <v/>
      </c>
      <c r="M3540" s="63" t="str">
        <f t="shared" si="167"/>
        <v/>
      </c>
      <c r="N3540" s="75"/>
      <c r="O3540" s="84" t="str">
        <f t="shared" si="168"/>
        <v/>
      </c>
      <c r="P3540" s="107"/>
      <c r="Q3540" s="87" t="s">
        <v>79</v>
      </c>
      <c r="R3540" s="87"/>
      <c r="S3540" s="87"/>
      <c r="T3540" s="87"/>
      <c r="U3540" s="87"/>
      <c r="V3540" s="86" t="s">
        <v>79</v>
      </c>
      <c r="W3540" s="75"/>
      <c r="X3540" s="102" t="s">
        <v>79</v>
      </c>
      <c r="Y3540" s="63" t="str">
        <f>IFERROR(IF(VLOOKUP(X3540,Listor!$T$6:$U$7,2,FALSE)&lt;O3540,TRUE),"")</f>
        <v/>
      </c>
      <c r="Z3540" s="87"/>
      <c r="AA3540" s="104"/>
    </row>
    <row r="3541" spans="2:27" x14ac:dyDescent="0.25">
      <c r="B3541" s="68" t="s">
        <v>68</v>
      </c>
      <c r="C3541" s="80" t="str">
        <f>IFERROR(VLOOKUP(B3541,Listor!$A$6:$B$62,2,FALSE),"")</f>
        <v/>
      </c>
      <c r="D3541" s="80" t="str">
        <f>IFERROR(VLOOKUP(B3541,Listor!$A$6:$C$62,3,FALSE),"")</f>
        <v/>
      </c>
      <c r="E3541" s="110" t="s">
        <v>79</v>
      </c>
      <c r="F3541" s="66"/>
      <c r="G3541" s="35" t="str">
        <f>IFERROR(VLOOKUP(B3541,Listor!$A$6:$G$62,7,FALSE),"")</f>
        <v/>
      </c>
      <c r="H3541" s="63" t="str">
        <f>IFERROR(VLOOKUP(B3541,Listor!$N$6:$O$47,2,FALSE),"")</f>
        <v/>
      </c>
      <c r="I3541" s="63" t="str">
        <f t="shared" si="166"/>
        <v/>
      </c>
      <c r="J3541" s="96" t="str">
        <f>IFERROR(VLOOKUP(B3541,Listor!$N$6:$P$47,3,FALSE)*I3541,"")</f>
        <v/>
      </c>
      <c r="K3541" s="81"/>
      <c r="L3541" s="88" t="str">
        <f>IFERROR((VLOOKUP(B3541,Listor!$N$6:$P$47,3,FALSE)*Biologiska!K3541)+(VLOOKUP(B3541,Listor!$N$6:$Q$47,4,FALSE)),"")</f>
        <v/>
      </c>
      <c r="M3541" s="63" t="str">
        <f t="shared" si="167"/>
        <v/>
      </c>
      <c r="N3541" s="75"/>
      <c r="O3541" s="84" t="str">
        <f t="shared" si="168"/>
        <v/>
      </c>
      <c r="P3541" s="107"/>
      <c r="Q3541" s="87" t="s">
        <v>79</v>
      </c>
      <c r="R3541" s="87"/>
      <c r="S3541" s="87"/>
      <c r="T3541" s="87"/>
      <c r="U3541" s="87"/>
      <c r="V3541" s="86" t="s">
        <v>79</v>
      </c>
      <c r="W3541" s="75"/>
      <c r="X3541" s="102" t="s">
        <v>79</v>
      </c>
      <c r="Y3541" s="63" t="str">
        <f>IFERROR(IF(VLOOKUP(X3541,Listor!$T$6:$U$7,2,FALSE)&lt;O3541,TRUE),"")</f>
        <v/>
      </c>
      <c r="Z3541" s="87"/>
      <c r="AA3541" s="104"/>
    </row>
    <row r="3542" spans="2:27" x14ac:dyDescent="0.25">
      <c r="B3542" s="68" t="s">
        <v>68</v>
      </c>
      <c r="C3542" s="80" t="str">
        <f>IFERROR(VLOOKUP(B3542,Listor!$A$6:$B$62,2,FALSE),"")</f>
        <v/>
      </c>
      <c r="D3542" s="80" t="str">
        <f>IFERROR(VLOOKUP(B3542,Listor!$A$6:$C$62,3,FALSE),"")</f>
        <v/>
      </c>
      <c r="E3542" s="110" t="s">
        <v>79</v>
      </c>
      <c r="F3542" s="66"/>
      <c r="G3542" s="35" t="str">
        <f>IFERROR(VLOOKUP(B3542,Listor!$A$6:$G$62,7,FALSE),"")</f>
        <v/>
      </c>
      <c r="H3542" s="63" t="str">
        <f>IFERROR(VLOOKUP(B3542,Listor!$N$6:$O$47,2,FALSE),"")</f>
        <v/>
      </c>
      <c r="I3542" s="63" t="str">
        <f t="shared" si="166"/>
        <v/>
      </c>
      <c r="J3542" s="96" t="str">
        <f>IFERROR(VLOOKUP(B3542,Listor!$N$6:$P$47,3,FALSE)*I3542,"")</f>
        <v/>
      </c>
      <c r="K3542" s="81"/>
      <c r="L3542" s="88" t="str">
        <f>IFERROR((VLOOKUP(B3542,Listor!$N$6:$P$47,3,FALSE)*Biologiska!K3542)+(VLOOKUP(B3542,Listor!$N$6:$Q$47,4,FALSE)),"")</f>
        <v/>
      </c>
      <c r="M3542" s="63" t="str">
        <f t="shared" si="167"/>
        <v/>
      </c>
      <c r="N3542" s="75"/>
      <c r="O3542" s="84" t="str">
        <f t="shared" si="168"/>
        <v/>
      </c>
      <c r="P3542" s="107"/>
      <c r="Q3542" s="87" t="s">
        <v>79</v>
      </c>
      <c r="R3542" s="87"/>
      <c r="S3542" s="87"/>
      <c r="T3542" s="87"/>
      <c r="U3542" s="87"/>
      <c r="V3542" s="86" t="s">
        <v>79</v>
      </c>
      <c r="W3542" s="75"/>
      <c r="X3542" s="102" t="s">
        <v>79</v>
      </c>
      <c r="Y3542" s="63" t="str">
        <f>IFERROR(IF(VLOOKUP(X3542,Listor!$T$6:$U$7,2,FALSE)&lt;O3542,TRUE),"")</f>
        <v/>
      </c>
      <c r="Z3542" s="87"/>
      <c r="AA3542" s="104"/>
    </row>
    <row r="3543" spans="2:27" x14ac:dyDescent="0.25">
      <c r="B3543" s="68" t="s">
        <v>68</v>
      </c>
      <c r="C3543" s="80" t="str">
        <f>IFERROR(VLOOKUP(B3543,Listor!$A$6:$B$62,2,FALSE),"")</f>
        <v/>
      </c>
      <c r="D3543" s="80" t="str">
        <f>IFERROR(VLOOKUP(B3543,Listor!$A$6:$C$62,3,FALSE),"")</f>
        <v/>
      </c>
      <c r="E3543" s="110" t="s">
        <v>79</v>
      </c>
      <c r="F3543" s="66"/>
      <c r="G3543" s="35" t="str">
        <f>IFERROR(VLOOKUP(B3543,Listor!$A$6:$G$62,7,FALSE),"")</f>
        <v/>
      </c>
      <c r="H3543" s="63" t="str">
        <f>IFERROR(VLOOKUP(B3543,Listor!$N$6:$O$47,2,FALSE),"")</f>
        <v/>
      </c>
      <c r="I3543" s="63" t="str">
        <f t="shared" si="166"/>
        <v/>
      </c>
      <c r="J3543" s="96" t="str">
        <f>IFERROR(VLOOKUP(B3543,Listor!$N$6:$P$47,3,FALSE)*I3543,"")</f>
        <v/>
      </c>
      <c r="K3543" s="81"/>
      <c r="L3543" s="88" t="str">
        <f>IFERROR((VLOOKUP(B3543,Listor!$N$6:$P$47,3,FALSE)*Biologiska!K3543)+(VLOOKUP(B3543,Listor!$N$6:$Q$47,4,FALSE)),"")</f>
        <v/>
      </c>
      <c r="M3543" s="63" t="str">
        <f t="shared" si="167"/>
        <v/>
      </c>
      <c r="N3543" s="75"/>
      <c r="O3543" s="84" t="str">
        <f t="shared" si="168"/>
        <v/>
      </c>
      <c r="P3543" s="107"/>
      <c r="Q3543" s="87" t="s">
        <v>79</v>
      </c>
      <c r="R3543" s="87"/>
      <c r="S3543" s="87"/>
      <c r="T3543" s="87"/>
      <c r="U3543" s="87"/>
      <c r="V3543" s="86" t="s">
        <v>79</v>
      </c>
      <c r="W3543" s="75"/>
      <c r="X3543" s="102" t="s">
        <v>79</v>
      </c>
      <c r="Y3543" s="63" t="str">
        <f>IFERROR(IF(VLOOKUP(X3543,Listor!$T$6:$U$7,2,FALSE)&lt;O3543,TRUE),"")</f>
        <v/>
      </c>
      <c r="Z3543" s="87"/>
      <c r="AA3543" s="104"/>
    </row>
    <row r="3544" spans="2:27" x14ac:dyDescent="0.25">
      <c r="B3544" s="68" t="s">
        <v>68</v>
      </c>
      <c r="C3544" s="80" t="str">
        <f>IFERROR(VLOOKUP(B3544,Listor!$A$6:$B$62,2,FALSE),"")</f>
        <v/>
      </c>
      <c r="D3544" s="80" t="str">
        <f>IFERROR(VLOOKUP(B3544,Listor!$A$6:$C$62,3,FALSE),"")</f>
        <v/>
      </c>
      <c r="E3544" s="110" t="s">
        <v>79</v>
      </c>
      <c r="F3544" s="66"/>
      <c r="G3544" s="35" t="str">
        <f>IFERROR(VLOOKUP(B3544,Listor!$A$6:$G$62,7,FALSE),"")</f>
        <v/>
      </c>
      <c r="H3544" s="63" t="str">
        <f>IFERROR(VLOOKUP(B3544,Listor!$N$6:$O$47,2,FALSE),"")</f>
        <v/>
      </c>
      <c r="I3544" s="63" t="str">
        <f t="shared" si="166"/>
        <v/>
      </c>
      <c r="J3544" s="96" t="str">
        <f>IFERROR(VLOOKUP(B3544,Listor!$N$6:$P$47,3,FALSE)*I3544,"")</f>
        <v/>
      </c>
      <c r="K3544" s="81"/>
      <c r="L3544" s="88" t="str">
        <f>IFERROR((VLOOKUP(B3544,Listor!$N$6:$P$47,3,FALSE)*Biologiska!K3544)+(VLOOKUP(B3544,Listor!$N$6:$Q$47,4,FALSE)),"")</f>
        <v/>
      </c>
      <c r="M3544" s="63" t="str">
        <f t="shared" si="167"/>
        <v/>
      </c>
      <c r="N3544" s="75"/>
      <c r="O3544" s="84" t="str">
        <f t="shared" si="168"/>
        <v/>
      </c>
      <c r="P3544" s="107"/>
      <c r="Q3544" s="87" t="s">
        <v>79</v>
      </c>
      <c r="R3544" s="87"/>
      <c r="S3544" s="87"/>
      <c r="T3544" s="87"/>
      <c r="U3544" s="87"/>
      <c r="V3544" s="86" t="s">
        <v>79</v>
      </c>
      <c r="W3544" s="75"/>
      <c r="X3544" s="102" t="s">
        <v>79</v>
      </c>
      <c r="Y3544" s="63" t="str">
        <f>IFERROR(IF(VLOOKUP(X3544,Listor!$T$6:$U$7,2,FALSE)&lt;O3544,TRUE),"")</f>
        <v/>
      </c>
      <c r="Z3544" s="87"/>
      <c r="AA3544" s="104"/>
    </row>
    <row r="3545" spans="2:27" x14ac:dyDescent="0.25">
      <c r="B3545" s="68" t="s">
        <v>68</v>
      </c>
      <c r="C3545" s="80" t="str">
        <f>IFERROR(VLOOKUP(B3545,Listor!$A$6:$B$62,2,FALSE),"")</f>
        <v/>
      </c>
      <c r="D3545" s="80" t="str">
        <f>IFERROR(VLOOKUP(B3545,Listor!$A$6:$C$62,3,FALSE),"")</f>
        <v/>
      </c>
      <c r="E3545" s="110" t="s">
        <v>79</v>
      </c>
      <c r="F3545" s="66"/>
      <c r="G3545" s="35" t="str">
        <f>IFERROR(VLOOKUP(B3545,Listor!$A$6:$G$62,7,FALSE),"")</f>
        <v/>
      </c>
      <c r="H3545" s="63" t="str">
        <f>IFERROR(VLOOKUP(B3545,Listor!$N$6:$O$47,2,FALSE),"")</f>
        <v/>
      </c>
      <c r="I3545" s="63" t="str">
        <f t="shared" si="166"/>
        <v/>
      </c>
      <c r="J3545" s="96" t="str">
        <f>IFERROR(VLOOKUP(B3545,Listor!$N$6:$P$47,3,FALSE)*I3545,"")</f>
        <v/>
      </c>
      <c r="K3545" s="81"/>
      <c r="L3545" s="88" t="str">
        <f>IFERROR((VLOOKUP(B3545,Listor!$N$6:$P$47,3,FALSE)*Biologiska!K3545)+(VLOOKUP(B3545,Listor!$N$6:$Q$47,4,FALSE)),"")</f>
        <v/>
      </c>
      <c r="M3545" s="63" t="str">
        <f t="shared" si="167"/>
        <v/>
      </c>
      <c r="N3545" s="75"/>
      <c r="O3545" s="84" t="str">
        <f t="shared" si="168"/>
        <v/>
      </c>
      <c r="P3545" s="107"/>
      <c r="Q3545" s="87" t="s">
        <v>79</v>
      </c>
      <c r="R3545" s="87"/>
      <c r="S3545" s="87"/>
      <c r="T3545" s="87"/>
      <c r="U3545" s="87"/>
      <c r="V3545" s="86" t="s">
        <v>79</v>
      </c>
      <c r="W3545" s="75"/>
      <c r="X3545" s="102" t="s">
        <v>79</v>
      </c>
      <c r="Y3545" s="63" t="str">
        <f>IFERROR(IF(VLOOKUP(X3545,Listor!$T$6:$U$7,2,FALSE)&lt;O3545,TRUE),"")</f>
        <v/>
      </c>
      <c r="Z3545" s="87"/>
      <c r="AA3545" s="104"/>
    </row>
    <row r="3546" spans="2:27" x14ac:dyDescent="0.25">
      <c r="B3546" s="68" t="s">
        <v>68</v>
      </c>
      <c r="C3546" s="80" t="str">
        <f>IFERROR(VLOOKUP(B3546,Listor!$A$6:$B$62,2,FALSE),"")</f>
        <v/>
      </c>
      <c r="D3546" s="80" t="str">
        <f>IFERROR(VLOOKUP(B3546,Listor!$A$6:$C$62,3,FALSE),"")</f>
        <v/>
      </c>
      <c r="E3546" s="110" t="s">
        <v>79</v>
      </c>
      <c r="F3546" s="66"/>
      <c r="G3546" s="35" t="str">
        <f>IFERROR(VLOOKUP(B3546,Listor!$A$6:$G$62,7,FALSE),"")</f>
        <v/>
      </c>
      <c r="H3546" s="63" t="str">
        <f>IFERROR(VLOOKUP(B3546,Listor!$N$6:$O$47,2,FALSE),"")</f>
        <v/>
      </c>
      <c r="I3546" s="63" t="str">
        <f t="shared" si="166"/>
        <v/>
      </c>
      <c r="J3546" s="96" t="str">
        <f>IFERROR(VLOOKUP(B3546,Listor!$N$6:$P$47,3,FALSE)*I3546,"")</f>
        <v/>
      </c>
      <c r="K3546" s="81"/>
      <c r="L3546" s="88" t="str">
        <f>IFERROR((VLOOKUP(B3546,Listor!$N$6:$P$47,3,FALSE)*Biologiska!K3546)+(VLOOKUP(B3546,Listor!$N$6:$Q$47,4,FALSE)),"")</f>
        <v/>
      </c>
      <c r="M3546" s="63" t="str">
        <f t="shared" si="167"/>
        <v/>
      </c>
      <c r="N3546" s="75"/>
      <c r="O3546" s="84" t="str">
        <f t="shared" si="168"/>
        <v/>
      </c>
      <c r="P3546" s="107"/>
      <c r="Q3546" s="87" t="s">
        <v>79</v>
      </c>
      <c r="R3546" s="87"/>
      <c r="S3546" s="87"/>
      <c r="T3546" s="87"/>
      <c r="U3546" s="87"/>
      <c r="V3546" s="86" t="s">
        <v>79</v>
      </c>
      <c r="W3546" s="75"/>
      <c r="X3546" s="102" t="s">
        <v>79</v>
      </c>
      <c r="Y3546" s="63" t="str">
        <f>IFERROR(IF(VLOOKUP(X3546,Listor!$T$6:$U$7,2,FALSE)&lt;O3546,TRUE),"")</f>
        <v/>
      </c>
      <c r="Z3546" s="87"/>
      <c r="AA3546" s="104"/>
    </row>
    <row r="3547" spans="2:27" x14ac:dyDescent="0.25">
      <c r="B3547" s="68" t="s">
        <v>68</v>
      </c>
      <c r="C3547" s="80" t="str">
        <f>IFERROR(VLOOKUP(B3547,Listor!$A$6:$B$62,2,FALSE),"")</f>
        <v/>
      </c>
      <c r="D3547" s="80" t="str">
        <f>IFERROR(VLOOKUP(B3547,Listor!$A$6:$C$62,3,FALSE),"")</f>
        <v/>
      </c>
      <c r="E3547" s="110" t="s">
        <v>79</v>
      </c>
      <c r="F3547" s="66"/>
      <c r="G3547" s="35" t="str">
        <f>IFERROR(VLOOKUP(B3547,Listor!$A$6:$G$62,7,FALSE),"")</f>
        <v/>
      </c>
      <c r="H3547" s="63" t="str">
        <f>IFERROR(VLOOKUP(B3547,Listor!$N$6:$O$47,2,FALSE),"")</f>
        <v/>
      </c>
      <c r="I3547" s="63" t="str">
        <f t="shared" si="166"/>
        <v/>
      </c>
      <c r="J3547" s="96" t="str">
        <f>IFERROR(VLOOKUP(B3547,Listor!$N$6:$P$47,3,FALSE)*I3547,"")</f>
        <v/>
      </c>
      <c r="K3547" s="81"/>
      <c r="L3547" s="88" t="str">
        <f>IFERROR((VLOOKUP(B3547,Listor!$N$6:$P$47,3,FALSE)*Biologiska!K3547)+(VLOOKUP(B3547,Listor!$N$6:$Q$47,4,FALSE)),"")</f>
        <v/>
      </c>
      <c r="M3547" s="63" t="str">
        <f t="shared" si="167"/>
        <v/>
      </c>
      <c r="N3547" s="75"/>
      <c r="O3547" s="84" t="str">
        <f t="shared" si="168"/>
        <v/>
      </c>
      <c r="P3547" s="107"/>
      <c r="Q3547" s="87" t="s">
        <v>79</v>
      </c>
      <c r="R3547" s="87"/>
      <c r="S3547" s="87"/>
      <c r="T3547" s="87"/>
      <c r="U3547" s="87"/>
      <c r="V3547" s="86" t="s">
        <v>79</v>
      </c>
      <c r="W3547" s="75"/>
      <c r="X3547" s="102" t="s">
        <v>79</v>
      </c>
      <c r="Y3547" s="63" t="str">
        <f>IFERROR(IF(VLOOKUP(X3547,Listor!$T$6:$U$7,2,FALSE)&lt;O3547,TRUE),"")</f>
        <v/>
      </c>
      <c r="Z3547" s="87"/>
      <c r="AA3547" s="104"/>
    </row>
    <row r="3548" spans="2:27" x14ac:dyDescent="0.25">
      <c r="B3548" s="68" t="s">
        <v>68</v>
      </c>
      <c r="C3548" s="80" t="str">
        <f>IFERROR(VLOOKUP(B3548,Listor!$A$6:$B$62,2,FALSE),"")</f>
        <v/>
      </c>
      <c r="D3548" s="80" t="str">
        <f>IFERROR(VLOOKUP(B3548,Listor!$A$6:$C$62,3,FALSE),"")</f>
        <v/>
      </c>
      <c r="E3548" s="110" t="s">
        <v>79</v>
      </c>
      <c r="F3548" s="66"/>
      <c r="G3548" s="35" t="str">
        <f>IFERROR(VLOOKUP(B3548,Listor!$A$6:$G$62,7,FALSE),"")</f>
        <v/>
      </c>
      <c r="H3548" s="63" t="str">
        <f>IFERROR(VLOOKUP(B3548,Listor!$N$6:$O$47,2,FALSE),"")</f>
        <v/>
      </c>
      <c r="I3548" s="63" t="str">
        <f t="shared" si="166"/>
        <v/>
      </c>
      <c r="J3548" s="96" t="str">
        <f>IFERROR(VLOOKUP(B3548,Listor!$N$6:$P$47,3,FALSE)*I3548,"")</f>
        <v/>
      </c>
      <c r="K3548" s="81"/>
      <c r="L3548" s="88" t="str">
        <f>IFERROR((VLOOKUP(B3548,Listor!$N$6:$P$47,3,FALSE)*Biologiska!K3548)+(VLOOKUP(B3548,Listor!$N$6:$Q$47,4,FALSE)),"")</f>
        <v/>
      </c>
      <c r="M3548" s="63" t="str">
        <f t="shared" si="167"/>
        <v/>
      </c>
      <c r="N3548" s="75"/>
      <c r="O3548" s="84" t="str">
        <f t="shared" si="168"/>
        <v/>
      </c>
      <c r="P3548" s="107"/>
      <c r="Q3548" s="87" t="s">
        <v>79</v>
      </c>
      <c r="R3548" s="87"/>
      <c r="S3548" s="87"/>
      <c r="T3548" s="87"/>
      <c r="U3548" s="87"/>
      <c r="V3548" s="86" t="s">
        <v>79</v>
      </c>
      <c r="W3548" s="75"/>
      <c r="X3548" s="102" t="s">
        <v>79</v>
      </c>
      <c r="Y3548" s="63" t="str">
        <f>IFERROR(IF(VLOOKUP(X3548,Listor!$T$6:$U$7,2,FALSE)&lt;O3548,TRUE),"")</f>
        <v/>
      </c>
      <c r="Z3548" s="87"/>
      <c r="AA3548" s="104"/>
    </row>
    <row r="3549" spans="2:27" x14ac:dyDescent="0.25">
      <c r="B3549" s="68" t="s">
        <v>68</v>
      </c>
      <c r="C3549" s="80" t="str">
        <f>IFERROR(VLOOKUP(B3549,Listor!$A$6:$B$62,2,FALSE),"")</f>
        <v/>
      </c>
      <c r="D3549" s="80" t="str">
        <f>IFERROR(VLOOKUP(B3549,Listor!$A$6:$C$62,3,FALSE),"")</f>
        <v/>
      </c>
      <c r="E3549" s="110" t="s">
        <v>79</v>
      </c>
      <c r="F3549" s="66"/>
      <c r="G3549" s="35" t="str">
        <f>IFERROR(VLOOKUP(B3549,Listor!$A$6:$G$62,7,FALSE),"")</f>
        <v/>
      </c>
      <c r="H3549" s="63" t="str">
        <f>IFERROR(VLOOKUP(B3549,Listor!$N$6:$O$47,2,FALSE),"")</f>
        <v/>
      </c>
      <c r="I3549" s="63" t="str">
        <f t="shared" si="166"/>
        <v/>
      </c>
      <c r="J3549" s="96" t="str">
        <f>IFERROR(VLOOKUP(B3549,Listor!$N$6:$P$47,3,FALSE)*I3549,"")</f>
        <v/>
      </c>
      <c r="K3549" s="81"/>
      <c r="L3549" s="88" t="str">
        <f>IFERROR((VLOOKUP(B3549,Listor!$N$6:$P$47,3,FALSE)*Biologiska!K3549)+(VLOOKUP(B3549,Listor!$N$6:$Q$47,4,FALSE)),"")</f>
        <v/>
      </c>
      <c r="M3549" s="63" t="str">
        <f t="shared" si="167"/>
        <v/>
      </c>
      <c r="N3549" s="75"/>
      <c r="O3549" s="84" t="str">
        <f t="shared" si="168"/>
        <v/>
      </c>
      <c r="P3549" s="107"/>
      <c r="Q3549" s="87" t="s">
        <v>79</v>
      </c>
      <c r="R3549" s="87"/>
      <c r="S3549" s="87"/>
      <c r="T3549" s="87"/>
      <c r="U3549" s="87"/>
      <c r="V3549" s="86" t="s">
        <v>79</v>
      </c>
      <c r="W3549" s="75"/>
      <c r="X3549" s="102" t="s">
        <v>79</v>
      </c>
      <c r="Y3549" s="63" t="str">
        <f>IFERROR(IF(VLOOKUP(X3549,Listor!$T$6:$U$7,2,FALSE)&lt;O3549,TRUE),"")</f>
        <v/>
      </c>
      <c r="Z3549" s="87"/>
      <c r="AA3549" s="104"/>
    </row>
    <row r="3550" spans="2:27" x14ac:dyDescent="0.25">
      <c r="B3550" s="68" t="s">
        <v>68</v>
      </c>
      <c r="C3550" s="80" t="str">
        <f>IFERROR(VLOOKUP(B3550,Listor!$A$6:$B$62,2,FALSE),"")</f>
        <v/>
      </c>
      <c r="D3550" s="80" t="str">
        <f>IFERROR(VLOOKUP(B3550,Listor!$A$6:$C$62,3,FALSE),"")</f>
        <v/>
      </c>
      <c r="E3550" s="110" t="s">
        <v>79</v>
      </c>
      <c r="F3550" s="66"/>
      <c r="G3550" s="35" t="str">
        <f>IFERROR(VLOOKUP(B3550,Listor!$A$6:$G$62,7,FALSE),"")</f>
        <v/>
      </c>
      <c r="H3550" s="63" t="str">
        <f>IFERROR(VLOOKUP(B3550,Listor!$N$6:$O$47,2,FALSE),"")</f>
        <v/>
      </c>
      <c r="I3550" s="63" t="str">
        <f t="shared" si="166"/>
        <v/>
      </c>
      <c r="J3550" s="96" t="str">
        <f>IFERROR(VLOOKUP(B3550,Listor!$N$6:$P$47,3,FALSE)*I3550,"")</f>
        <v/>
      </c>
      <c r="K3550" s="81"/>
      <c r="L3550" s="88" t="str">
        <f>IFERROR((VLOOKUP(B3550,Listor!$N$6:$P$47,3,FALSE)*Biologiska!K3550)+(VLOOKUP(B3550,Listor!$N$6:$Q$47,4,FALSE)),"")</f>
        <v/>
      </c>
      <c r="M3550" s="63" t="str">
        <f t="shared" si="167"/>
        <v/>
      </c>
      <c r="N3550" s="75"/>
      <c r="O3550" s="84" t="str">
        <f t="shared" si="168"/>
        <v/>
      </c>
      <c r="P3550" s="107"/>
      <c r="Q3550" s="87" t="s">
        <v>79</v>
      </c>
      <c r="R3550" s="87"/>
      <c r="S3550" s="87"/>
      <c r="T3550" s="87"/>
      <c r="U3550" s="87"/>
      <c r="V3550" s="86" t="s">
        <v>79</v>
      </c>
      <c r="W3550" s="75"/>
      <c r="X3550" s="102" t="s">
        <v>79</v>
      </c>
      <c r="Y3550" s="63" t="str">
        <f>IFERROR(IF(VLOOKUP(X3550,Listor!$T$6:$U$7,2,FALSE)&lt;O3550,TRUE),"")</f>
        <v/>
      </c>
      <c r="Z3550" s="87"/>
      <c r="AA3550" s="104"/>
    </row>
    <row r="3551" spans="2:27" x14ac:dyDescent="0.25">
      <c r="B3551" s="68" t="s">
        <v>68</v>
      </c>
      <c r="C3551" s="80" t="str">
        <f>IFERROR(VLOOKUP(B3551,Listor!$A$6:$B$62,2,FALSE),"")</f>
        <v/>
      </c>
      <c r="D3551" s="80" t="str">
        <f>IFERROR(VLOOKUP(B3551,Listor!$A$6:$C$62,3,FALSE),"")</f>
        <v/>
      </c>
      <c r="E3551" s="110" t="s">
        <v>79</v>
      </c>
      <c r="F3551" s="66"/>
      <c r="G3551" s="35" t="str">
        <f>IFERROR(VLOOKUP(B3551,Listor!$A$6:$G$62,7,FALSE),"")</f>
        <v/>
      </c>
      <c r="H3551" s="63" t="str">
        <f>IFERROR(VLOOKUP(B3551,Listor!$N$6:$O$47,2,FALSE),"")</f>
        <v/>
      </c>
      <c r="I3551" s="63" t="str">
        <f t="shared" si="166"/>
        <v/>
      </c>
      <c r="J3551" s="96" t="str">
        <f>IFERROR(VLOOKUP(B3551,Listor!$N$6:$P$47,3,FALSE)*I3551,"")</f>
        <v/>
      </c>
      <c r="K3551" s="81"/>
      <c r="L3551" s="88" t="str">
        <f>IFERROR((VLOOKUP(B3551,Listor!$N$6:$P$47,3,FALSE)*Biologiska!K3551)+(VLOOKUP(B3551,Listor!$N$6:$Q$47,4,FALSE)),"")</f>
        <v/>
      </c>
      <c r="M3551" s="63" t="str">
        <f t="shared" si="167"/>
        <v/>
      </c>
      <c r="N3551" s="75"/>
      <c r="O3551" s="84" t="str">
        <f t="shared" si="168"/>
        <v/>
      </c>
      <c r="P3551" s="107"/>
      <c r="Q3551" s="87" t="s">
        <v>79</v>
      </c>
      <c r="R3551" s="87"/>
      <c r="S3551" s="87"/>
      <c r="T3551" s="87"/>
      <c r="U3551" s="87"/>
      <c r="V3551" s="86" t="s">
        <v>79</v>
      </c>
      <c r="W3551" s="75"/>
      <c r="X3551" s="102" t="s">
        <v>79</v>
      </c>
      <c r="Y3551" s="63" t="str">
        <f>IFERROR(IF(VLOOKUP(X3551,Listor!$T$6:$U$7,2,FALSE)&lt;O3551,TRUE),"")</f>
        <v/>
      </c>
      <c r="Z3551" s="87"/>
      <c r="AA3551" s="104"/>
    </row>
    <row r="3552" spans="2:27" x14ac:dyDescent="0.25">
      <c r="B3552" s="68" t="s">
        <v>68</v>
      </c>
      <c r="C3552" s="80" t="str">
        <f>IFERROR(VLOOKUP(B3552,Listor!$A$6:$B$62,2,FALSE),"")</f>
        <v/>
      </c>
      <c r="D3552" s="80" t="str">
        <f>IFERROR(VLOOKUP(B3552,Listor!$A$6:$C$62,3,FALSE),"")</f>
        <v/>
      </c>
      <c r="E3552" s="110" t="s">
        <v>79</v>
      </c>
      <c r="F3552" s="66"/>
      <c r="G3552" s="35" t="str">
        <f>IFERROR(VLOOKUP(B3552,Listor!$A$6:$G$62,7,FALSE),"")</f>
        <v/>
      </c>
      <c r="H3552" s="63" t="str">
        <f>IFERROR(VLOOKUP(B3552,Listor!$N$6:$O$47,2,FALSE),"")</f>
        <v/>
      </c>
      <c r="I3552" s="63" t="str">
        <f t="shared" si="166"/>
        <v/>
      </c>
      <c r="J3552" s="96" t="str">
        <f>IFERROR(VLOOKUP(B3552,Listor!$N$6:$P$47,3,FALSE)*I3552,"")</f>
        <v/>
      </c>
      <c r="K3552" s="81"/>
      <c r="L3552" s="88" t="str">
        <f>IFERROR((VLOOKUP(B3552,Listor!$N$6:$P$47,3,FALSE)*Biologiska!K3552)+(VLOOKUP(B3552,Listor!$N$6:$Q$47,4,FALSE)),"")</f>
        <v/>
      </c>
      <c r="M3552" s="63" t="str">
        <f t="shared" si="167"/>
        <v/>
      </c>
      <c r="N3552" s="75"/>
      <c r="O3552" s="84" t="str">
        <f t="shared" si="168"/>
        <v/>
      </c>
      <c r="P3552" s="107"/>
      <c r="Q3552" s="87" t="s">
        <v>79</v>
      </c>
      <c r="R3552" s="87"/>
      <c r="S3552" s="87"/>
      <c r="T3552" s="87"/>
      <c r="U3552" s="87"/>
      <c r="V3552" s="86" t="s">
        <v>79</v>
      </c>
      <c r="W3552" s="75"/>
      <c r="X3552" s="102" t="s">
        <v>79</v>
      </c>
      <c r="Y3552" s="63" t="str">
        <f>IFERROR(IF(VLOOKUP(X3552,Listor!$T$6:$U$7,2,FALSE)&lt;O3552,TRUE),"")</f>
        <v/>
      </c>
      <c r="Z3552" s="87"/>
      <c r="AA3552" s="104"/>
    </row>
    <row r="3553" spans="2:27" x14ac:dyDescent="0.25">
      <c r="B3553" s="68" t="s">
        <v>68</v>
      </c>
      <c r="C3553" s="80" t="str">
        <f>IFERROR(VLOOKUP(B3553,Listor!$A$6:$B$62,2,FALSE),"")</f>
        <v/>
      </c>
      <c r="D3553" s="80" t="str">
        <f>IFERROR(VLOOKUP(B3553,Listor!$A$6:$C$62,3,FALSE),"")</f>
        <v/>
      </c>
      <c r="E3553" s="110" t="s">
        <v>79</v>
      </c>
      <c r="F3553" s="66"/>
      <c r="G3553" s="35" t="str">
        <f>IFERROR(VLOOKUP(B3553,Listor!$A$6:$G$62,7,FALSE),"")</f>
        <v/>
      </c>
      <c r="H3553" s="63" t="str">
        <f>IFERROR(VLOOKUP(B3553,Listor!$N$6:$O$47,2,FALSE),"")</f>
        <v/>
      </c>
      <c r="I3553" s="63" t="str">
        <f t="shared" si="166"/>
        <v/>
      </c>
      <c r="J3553" s="96" t="str">
        <f>IFERROR(VLOOKUP(B3553,Listor!$N$6:$P$47,3,FALSE)*I3553,"")</f>
        <v/>
      </c>
      <c r="K3553" s="81"/>
      <c r="L3553" s="88" t="str">
        <f>IFERROR((VLOOKUP(B3553,Listor!$N$6:$P$47,3,FALSE)*Biologiska!K3553)+(VLOOKUP(B3553,Listor!$N$6:$Q$47,4,FALSE)),"")</f>
        <v/>
      </c>
      <c r="M3553" s="63" t="str">
        <f t="shared" si="167"/>
        <v/>
      </c>
      <c r="N3553" s="75"/>
      <c r="O3553" s="84" t="str">
        <f t="shared" si="168"/>
        <v/>
      </c>
      <c r="P3553" s="107"/>
      <c r="Q3553" s="87" t="s">
        <v>79</v>
      </c>
      <c r="R3553" s="87"/>
      <c r="S3553" s="87"/>
      <c r="T3553" s="87"/>
      <c r="U3553" s="87"/>
      <c r="V3553" s="86" t="s">
        <v>79</v>
      </c>
      <c r="W3553" s="75"/>
      <c r="X3553" s="102" t="s">
        <v>79</v>
      </c>
      <c r="Y3553" s="63" t="str">
        <f>IFERROR(IF(VLOOKUP(X3553,Listor!$T$6:$U$7,2,FALSE)&lt;O3553,TRUE),"")</f>
        <v/>
      </c>
      <c r="Z3553" s="87"/>
      <c r="AA3553" s="104"/>
    </row>
    <row r="3554" spans="2:27" x14ac:dyDescent="0.25">
      <c r="B3554" s="68" t="s">
        <v>68</v>
      </c>
      <c r="C3554" s="80" t="str">
        <f>IFERROR(VLOOKUP(B3554,Listor!$A$6:$B$62,2,FALSE),"")</f>
        <v/>
      </c>
      <c r="D3554" s="80" t="str">
        <f>IFERROR(VLOOKUP(B3554,Listor!$A$6:$C$62,3,FALSE),"")</f>
        <v/>
      </c>
      <c r="E3554" s="110" t="s">
        <v>79</v>
      </c>
      <c r="F3554" s="66"/>
      <c r="G3554" s="35" t="str">
        <f>IFERROR(VLOOKUP(B3554,Listor!$A$6:$G$62,7,FALSE),"")</f>
        <v/>
      </c>
      <c r="H3554" s="63" t="str">
        <f>IFERROR(VLOOKUP(B3554,Listor!$N$6:$O$47,2,FALSE),"")</f>
        <v/>
      </c>
      <c r="I3554" s="63" t="str">
        <f t="shared" si="166"/>
        <v/>
      </c>
      <c r="J3554" s="96" t="str">
        <f>IFERROR(VLOOKUP(B3554,Listor!$N$6:$P$47,3,FALSE)*I3554,"")</f>
        <v/>
      </c>
      <c r="K3554" s="81"/>
      <c r="L3554" s="88" t="str">
        <f>IFERROR((VLOOKUP(B3554,Listor!$N$6:$P$47,3,FALSE)*Biologiska!K3554)+(VLOOKUP(B3554,Listor!$N$6:$Q$47,4,FALSE)),"")</f>
        <v/>
      </c>
      <c r="M3554" s="63" t="str">
        <f t="shared" si="167"/>
        <v/>
      </c>
      <c r="N3554" s="75"/>
      <c r="O3554" s="84" t="str">
        <f t="shared" si="168"/>
        <v/>
      </c>
      <c r="P3554" s="107"/>
      <c r="Q3554" s="87" t="s">
        <v>79</v>
      </c>
      <c r="R3554" s="87"/>
      <c r="S3554" s="87"/>
      <c r="T3554" s="87"/>
      <c r="U3554" s="87"/>
      <c r="V3554" s="86" t="s">
        <v>79</v>
      </c>
      <c r="W3554" s="75"/>
      <c r="X3554" s="102" t="s">
        <v>79</v>
      </c>
      <c r="Y3554" s="63" t="str">
        <f>IFERROR(IF(VLOOKUP(X3554,Listor!$T$6:$U$7,2,FALSE)&lt;O3554,TRUE),"")</f>
        <v/>
      </c>
      <c r="Z3554" s="87"/>
      <c r="AA3554" s="104"/>
    </row>
    <row r="3555" spans="2:27" x14ac:dyDescent="0.25">
      <c r="B3555" s="68" t="s">
        <v>68</v>
      </c>
      <c r="C3555" s="80" t="str">
        <f>IFERROR(VLOOKUP(B3555,Listor!$A$6:$B$62,2,FALSE),"")</f>
        <v/>
      </c>
      <c r="D3555" s="80" t="str">
        <f>IFERROR(VLOOKUP(B3555,Listor!$A$6:$C$62,3,FALSE),"")</f>
        <v/>
      </c>
      <c r="E3555" s="110" t="s">
        <v>79</v>
      </c>
      <c r="F3555" s="66"/>
      <c r="G3555" s="35" t="str">
        <f>IFERROR(VLOOKUP(B3555,Listor!$A$6:$G$62,7,FALSE),"")</f>
        <v/>
      </c>
      <c r="H3555" s="63" t="str">
        <f>IFERROR(VLOOKUP(B3555,Listor!$N$6:$O$47,2,FALSE),"")</f>
        <v/>
      </c>
      <c r="I3555" s="63" t="str">
        <f t="shared" si="166"/>
        <v/>
      </c>
      <c r="J3555" s="96" t="str">
        <f>IFERROR(VLOOKUP(B3555,Listor!$N$6:$P$47,3,FALSE)*I3555,"")</f>
        <v/>
      </c>
      <c r="K3555" s="81"/>
      <c r="L3555" s="88" t="str">
        <f>IFERROR((VLOOKUP(B3555,Listor!$N$6:$P$47,3,FALSE)*Biologiska!K3555)+(VLOOKUP(B3555,Listor!$N$6:$Q$47,4,FALSE)),"")</f>
        <v/>
      </c>
      <c r="M3555" s="63" t="str">
        <f t="shared" si="167"/>
        <v/>
      </c>
      <c r="N3555" s="75"/>
      <c r="O3555" s="84" t="str">
        <f t="shared" si="168"/>
        <v/>
      </c>
      <c r="P3555" s="107"/>
      <c r="Q3555" s="87" t="s">
        <v>79</v>
      </c>
      <c r="R3555" s="87"/>
      <c r="S3555" s="87"/>
      <c r="T3555" s="87"/>
      <c r="U3555" s="87"/>
      <c r="V3555" s="86" t="s">
        <v>79</v>
      </c>
      <c r="W3555" s="75"/>
      <c r="X3555" s="102" t="s">
        <v>79</v>
      </c>
      <c r="Y3555" s="63" t="str">
        <f>IFERROR(IF(VLOOKUP(X3555,Listor!$T$6:$U$7,2,FALSE)&lt;O3555,TRUE),"")</f>
        <v/>
      </c>
      <c r="Z3555" s="87"/>
      <c r="AA3555" s="104"/>
    </row>
    <row r="3556" spans="2:27" x14ac:dyDescent="0.25">
      <c r="B3556" s="68" t="s">
        <v>68</v>
      </c>
      <c r="C3556" s="80" t="str">
        <f>IFERROR(VLOOKUP(B3556,Listor!$A$6:$B$62,2,FALSE),"")</f>
        <v/>
      </c>
      <c r="D3556" s="80" t="str">
        <f>IFERROR(VLOOKUP(B3556,Listor!$A$6:$C$62,3,FALSE),"")</f>
        <v/>
      </c>
      <c r="E3556" s="110" t="s">
        <v>79</v>
      </c>
      <c r="F3556" s="66"/>
      <c r="G3556" s="35" t="str">
        <f>IFERROR(VLOOKUP(B3556,Listor!$A$6:$G$62,7,FALSE),"")</f>
        <v/>
      </c>
      <c r="H3556" s="63" t="str">
        <f>IFERROR(VLOOKUP(B3556,Listor!$N$6:$O$47,2,FALSE),"")</f>
        <v/>
      </c>
      <c r="I3556" s="63" t="str">
        <f t="shared" si="166"/>
        <v/>
      </c>
      <c r="J3556" s="96" t="str">
        <f>IFERROR(VLOOKUP(B3556,Listor!$N$6:$P$47,3,FALSE)*I3556,"")</f>
        <v/>
      </c>
      <c r="K3556" s="81"/>
      <c r="L3556" s="88" t="str">
        <f>IFERROR((VLOOKUP(B3556,Listor!$N$6:$P$47,3,FALSE)*Biologiska!K3556)+(VLOOKUP(B3556,Listor!$N$6:$Q$47,4,FALSE)),"")</f>
        <v/>
      </c>
      <c r="M3556" s="63" t="str">
        <f t="shared" si="167"/>
        <v/>
      </c>
      <c r="N3556" s="75"/>
      <c r="O3556" s="84" t="str">
        <f t="shared" si="168"/>
        <v/>
      </c>
      <c r="P3556" s="107"/>
      <c r="Q3556" s="87" t="s">
        <v>79</v>
      </c>
      <c r="R3556" s="87"/>
      <c r="S3556" s="87"/>
      <c r="T3556" s="87"/>
      <c r="U3556" s="87"/>
      <c r="V3556" s="86" t="s">
        <v>79</v>
      </c>
      <c r="W3556" s="75"/>
      <c r="X3556" s="102" t="s">
        <v>79</v>
      </c>
      <c r="Y3556" s="63" t="str">
        <f>IFERROR(IF(VLOOKUP(X3556,Listor!$T$6:$U$7,2,FALSE)&lt;O3556,TRUE),"")</f>
        <v/>
      </c>
      <c r="Z3556" s="87"/>
      <c r="AA3556" s="104"/>
    </row>
    <row r="3557" spans="2:27" x14ac:dyDescent="0.25">
      <c r="B3557" s="68" t="s">
        <v>68</v>
      </c>
      <c r="C3557" s="80" t="str">
        <f>IFERROR(VLOOKUP(B3557,Listor!$A$6:$B$62,2,FALSE),"")</f>
        <v/>
      </c>
      <c r="D3557" s="80" t="str">
        <f>IFERROR(VLOOKUP(B3557,Listor!$A$6:$C$62,3,FALSE),"")</f>
        <v/>
      </c>
      <c r="E3557" s="110" t="s">
        <v>79</v>
      </c>
      <c r="F3557" s="66"/>
      <c r="G3557" s="35" t="str">
        <f>IFERROR(VLOOKUP(B3557,Listor!$A$6:$G$62,7,FALSE),"")</f>
        <v/>
      </c>
      <c r="H3557" s="63" t="str">
        <f>IFERROR(VLOOKUP(B3557,Listor!$N$6:$O$47,2,FALSE),"")</f>
        <v/>
      </c>
      <c r="I3557" s="63" t="str">
        <f t="shared" si="166"/>
        <v/>
      </c>
      <c r="J3557" s="96" t="str">
        <f>IFERROR(VLOOKUP(B3557,Listor!$N$6:$P$47,3,FALSE)*I3557,"")</f>
        <v/>
      </c>
      <c r="K3557" s="81"/>
      <c r="L3557" s="88" t="str">
        <f>IFERROR((VLOOKUP(B3557,Listor!$N$6:$P$47,3,FALSE)*Biologiska!K3557)+(VLOOKUP(B3557,Listor!$N$6:$Q$47,4,FALSE)),"")</f>
        <v/>
      </c>
      <c r="M3557" s="63" t="str">
        <f t="shared" si="167"/>
        <v/>
      </c>
      <c r="N3557" s="75"/>
      <c r="O3557" s="84" t="str">
        <f t="shared" si="168"/>
        <v/>
      </c>
      <c r="P3557" s="107"/>
      <c r="Q3557" s="87" t="s">
        <v>79</v>
      </c>
      <c r="R3557" s="87"/>
      <c r="S3557" s="87"/>
      <c r="T3557" s="87"/>
      <c r="U3557" s="87"/>
      <c r="V3557" s="86" t="s">
        <v>79</v>
      </c>
      <c r="W3557" s="75"/>
      <c r="X3557" s="102" t="s">
        <v>79</v>
      </c>
      <c r="Y3557" s="63" t="str">
        <f>IFERROR(IF(VLOOKUP(X3557,Listor!$T$6:$U$7,2,FALSE)&lt;O3557,TRUE),"")</f>
        <v/>
      </c>
      <c r="Z3557" s="87"/>
      <c r="AA3557" s="104"/>
    </row>
    <row r="3558" spans="2:27" x14ac:dyDescent="0.25">
      <c r="B3558" s="68" t="s">
        <v>68</v>
      </c>
      <c r="C3558" s="80" t="str">
        <f>IFERROR(VLOOKUP(B3558,Listor!$A$6:$B$62,2,FALSE),"")</f>
        <v/>
      </c>
      <c r="D3558" s="80" t="str">
        <f>IFERROR(VLOOKUP(B3558,Listor!$A$6:$C$62,3,FALSE),"")</f>
        <v/>
      </c>
      <c r="E3558" s="110" t="s">
        <v>79</v>
      </c>
      <c r="F3558" s="66"/>
      <c r="G3558" s="35" t="str">
        <f>IFERROR(VLOOKUP(B3558,Listor!$A$6:$G$62,7,FALSE),"")</f>
        <v/>
      </c>
      <c r="H3558" s="63" t="str">
        <f>IFERROR(VLOOKUP(B3558,Listor!$N$6:$O$47,2,FALSE),"")</f>
        <v/>
      </c>
      <c r="I3558" s="63" t="str">
        <f t="shared" si="166"/>
        <v/>
      </c>
      <c r="J3558" s="96" t="str">
        <f>IFERROR(VLOOKUP(B3558,Listor!$N$6:$P$47,3,FALSE)*I3558,"")</f>
        <v/>
      </c>
      <c r="K3558" s="81"/>
      <c r="L3558" s="88" t="str">
        <f>IFERROR((VLOOKUP(B3558,Listor!$N$6:$P$47,3,FALSE)*Biologiska!K3558)+(VLOOKUP(B3558,Listor!$N$6:$Q$47,4,FALSE)),"")</f>
        <v/>
      </c>
      <c r="M3558" s="63" t="str">
        <f t="shared" si="167"/>
        <v/>
      </c>
      <c r="N3558" s="75"/>
      <c r="O3558" s="84" t="str">
        <f t="shared" si="168"/>
        <v/>
      </c>
      <c r="P3558" s="107"/>
      <c r="Q3558" s="87" t="s">
        <v>79</v>
      </c>
      <c r="R3558" s="87"/>
      <c r="S3558" s="87"/>
      <c r="T3558" s="87"/>
      <c r="U3558" s="87"/>
      <c r="V3558" s="86" t="s">
        <v>79</v>
      </c>
      <c r="W3558" s="75"/>
      <c r="X3558" s="102" t="s">
        <v>79</v>
      </c>
      <c r="Y3558" s="63" t="str">
        <f>IFERROR(IF(VLOOKUP(X3558,Listor!$T$6:$U$7,2,FALSE)&lt;O3558,TRUE),"")</f>
        <v/>
      </c>
      <c r="Z3558" s="87"/>
      <c r="AA3558" s="104"/>
    </row>
    <row r="3559" spans="2:27" x14ac:dyDescent="0.25">
      <c r="B3559" s="68" t="s">
        <v>68</v>
      </c>
      <c r="C3559" s="80" t="str">
        <f>IFERROR(VLOOKUP(B3559,Listor!$A$6:$B$62,2,FALSE),"")</f>
        <v/>
      </c>
      <c r="D3559" s="80" t="str">
        <f>IFERROR(VLOOKUP(B3559,Listor!$A$6:$C$62,3,FALSE),"")</f>
        <v/>
      </c>
      <c r="E3559" s="110" t="s">
        <v>79</v>
      </c>
      <c r="F3559" s="66"/>
      <c r="G3559" s="35" t="str">
        <f>IFERROR(VLOOKUP(B3559,Listor!$A$6:$G$62,7,FALSE),"")</f>
        <v/>
      </c>
      <c r="H3559" s="63" t="str">
        <f>IFERROR(VLOOKUP(B3559,Listor!$N$6:$O$47,2,FALSE),"")</f>
        <v/>
      </c>
      <c r="I3559" s="63" t="str">
        <f t="shared" si="166"/>
        <v/>
      </c>
      <c r="J3559" s="96" t="str">
        <f>IFERROR(VLOOKUP(B3559,Listor!$N$6:$P$47,3,FALSE)*I3559,"")</f>
        <v/>
      </c>
      <c r="K3559" s="81"/>
      <c r="L3559" s="88" t="str">
        <f>IFERROR((VLOOKUP(B3559,Listor!$N$6:$P$47,3,FALSE)*Biologiska!K3559)+(VLOOKUP(B3559,Listor!$N$6:$Q$47,4,FALSE)),"")</f>
        <v/>
      </c>
      <c r="M3559" s="63" t="str">
        <f t="shared" si="167"/>
        <v/>
      </c>
      <c r="N3559" s="75"/>
      <c r="O3559" s="84" t="str">
        <f t="shared" si="168"/>
        <v/>
      </c>
      <c r="P3559" s="107"/>
      <c r="Q3559" s="87" t="s">
        <v>79</v>
      </c>
      <c r="R3559" s="87"/>
      <c r="S3559" s="87"/>
      <c r="T3559" s="87"/>
      <c r="U3559" s="87"/>
      <c r="V3559" s="86" t="s">
        <v>79</v>
      </c>
      <c r="W3559" s="75"/>
      <c r="X3559" s="102" t="s">
        <v>79</v>
      </c>
      <c r="Y3559" s="63" t="str">
        <f>IFERROR(IF(VLOOKUP(X3559,Listor!$T$6:$U$7,2,FALSE)&lt;O3559,TRUE),"")</f>
        <v/>
      </c>
      <c r="Z3559" s="87"/>
      <c r="AA3559" s="104"/>
    </row>
    <row r="3560" spans="2:27" x14ac:dyDescent="0.25">
      <c r="B3560" s="68" t="s">
        <v>68</v>
      </c>
      <c r="C3560" s="80" t="str">
        <f>IFERROR(VLOOKUP(B3560,Listor!$A$6:$B$62,2,FALSE),"")</f>
        <v/>
      </c>
      <c r="D3560" s="80" t="str">
        <f>IFERROR(VLOOKUP(B3560,Listor!$A$6:$C$62,3,FALSE),"")</f>
        <v/>
      </c>
      <c r="E3560" s="110" t="s">
        <v>79</v>
      </c>
      <c r="F3560" s="66"/>
      <c r="G3560" s="35" t="str">
        <f>IFERROR(VLOOKUP(B3560,Listor!$A$6:$G$62,7,FALSE),"")</f>
        <v/>
      </c>
      <c r="H3560" s="63" t="str">
        <f>IFERROR(VLOOKUP(B3560,Listor!$N$6:$O$47,2,FALSE),"")</f>
        <v/>
      </c>
      <c r="I3560" s="63" t="str">
        <f t="shared" si="166"/>
        <v/>
      </c>
      <c r="J3560" s="96" t="str">
        <f>IFERROR(VLOOKUP(B3560,Listor!$N$6:$P$47,3,FALSE)*I3560,"")</f>
        <v/>
      </c>
      <c r="K3560" s="81"/>
      <c r="L3560" s="88" t="str">
        <f>IFERROR((VLOOKUP(B3560,Listor!$N$6:$P$47,3,FALSE)*Biologiska!K3560)+(VLOOKUP(B3560,Listor!$N$6:$Q$47,4,FALSE)),"")</f>
        <v/>
      </c>
      <c r="M3560" s="63" t="str">
        <f t="shared" si="167"/>
        <v/>
      </c>
      <c r="N3560" s="75"/>
      <c r="O3560" s="84" t="str">
        <f t="shared" si="168"/>
        <v/>
      </c>
      <c r="P3560" s="107"/>
      <c r="Q3560" s="87" t="s">
        <v>79</v>
      </c>
      <c r="R3560" s="87"/>
      <c r="S3560" s="87"/>
      <c r="T3560" s="87"/>
      <c r="U3560" s="87"/>
      <c r="V3560" s="86" t="s">
        <v>79</v>
      </c>
      <c r="W3560" s="75"/>
      <c r="X3560" s="102" t="s">
        <v>79</v>
      </c>
      <c r="Y3560" s="63" t="str">
        <f>IFERROR(IF(VLOOKUP(X3560,Listor!$T$6:$U$7,2,FALSE)&lt;O3560,TRUE),"")</f>
        <v/>
      </c>
      <c r="Z3560" s="87"/>
      <c r="AA3560" s="104"/>
    </row>
    <row r="3561" spans="2:27" x14ac:dyDescent="0.25">
      <c r="B3561" s="68" t="s">
        <v>68</v>
      </c>
      <c r="C3561" s="80" t="str">
        <f>IFERROR(VLOOKUP(B3561,Listor!$A$6:$B$62,2,FALSE),"")</f>
        <v/>
      </c>
      <c r="D3561" s="80" t="str">
        <f>IFERROR(VLOOKUP(B3561,Listor!$A$6:$C$62,3,FALSE),"")</f>
        <v/>
      </c>
      <c r="E3561" s="110" t="s">
        <v>79</v>
      </c>
      <c r="F3561" s="66"/>
      <c r="G3561" s="35" t="str">
        <f>IFERROR(VLOOKUP(B3561,Listor!$A$6:$G$62,7,FALSE),"")</f>
        <v/>
      </c>
      <c r="H3561" s="63" t="str">
        <f>IFERROR(VLOOKUP(B3561,Listor!$N$6:$O$47,2,FALSE),"")</f>
        <v/>
      </c>
      <c r="I3561" s="63" t="str">
        <f t="shared" ref="I3561:I3624" si="169">IFERROR(F3561*H3561,"")</f>
        <v/>
      </c>
      <c r="J3561" s="96" t="str">
        <f>IFERROR(VLOOKUP(B3561,Listor!$N$6:$P$47,3,FALSE)*I3561,"")</f>
        <v/>
      </c>
      <c r="K3561" s="81"/>
      <c r="L3561" s="88" t="str">
        <f>IFERROR((VLOOKUP(B3561,Listor!$N$6:$P$47,3,FALSE)*Biologiska!K3561)+(VLOOKUP(B3561,Listor!$N$6:$Q$47,4,FALSE)),"")</f>
        <v/>
      </c>
      <c r="M3561" s="63" t="str">
        <f t="shared" ref="M3561:M3624" si="170">IFERROR(I3561*L3561,"")</f>
        <v/>
      </c>
      <c r="N3561" s="75"/>
      <c r="O3561" s="84" t="str">
        <f t="shared" ref="O3561:O3624" si="171">IF(ISBLANK(K3561),"",IFERROR(((83.8-K3561)/83.8)*100,""))</f>
        <v/>
      </c>
      <c r="P3561" s="107"/>
      <c r="Q3561" s="87" t="s">
        <v>79</v>
      </c>
      <c r="R3561" s="87"/>
      <c r="S3561" s="87"/>
      <c r="T3561" s="87"/>
      <c r="U3561" s="87"/>
      <c r="V3561" s="86" t="s">
        <v>79</v>
      </c>
      <c r="W3561" s="75"/>
      <c r="X3561" s="102" t="s">
        <v>79</v>
      </c>
      <c r="Y3561" s="63" t="str">
        <f>IFERROR(IF(VLOOKUP(X3561,Listor!$T$6:$U$7,2,FALSE)&lt;O3561,TRUE),"")</f>
        <v/>
      </c>
      <c r="Z3561" s="87"/>
      <c r="AA3561" s="104"/>
    </row>
    <row r="3562" spans="2:27" x14ac:dyDescent="0.25">
      <c r="B3562" s="68" t="s">
        <v>68</v>
      </c>
      <c r="C3562" s="80" t="str">
        <f>IFERROR(VLOOKUP(B3562,Listor!$A$6:$B$62,2,FALSE),"")</f>
        <v/>
      </c>
      <c r="D3562" s="80" t="str">
        <f>IFERROR(VLOOKUP(B3562,Listor!$A$6:$C$62,3,FALSE),"")</f>
        <v/>
      </c>
      <c r="E3562" s="110" t="s">
        <v>79</v>
      </c>
      <c r="F3562" s="66"/>
      <c r="G3562" s="35" t="str">
        <f>IFERROR(VLOOKUP(B3562,Listor!$A$6:$G$62,7,FALSE),"")</f>
        <v/>
      </c>
      <c r="H3562" s="63" t="str">
        <f>IFERROR(VLOOKUP(B3562,Listor!$N$6:$O$47,2,FALSE),"")</f>
        <v/>
      </c>
      <c r="I3562" s="63" t="str">
        <f t="shared" si="169"/>
        <v/>
      </c>
      <c r="J3562" s="96" t="str">
        <f>IFERROR(VLOOKUP(B3562,Listor!$N$6:$P$47,3,FALSE)*I3562,"")</f>
        <v/>
      </c>
      <c r="K3562" s="81"/>
      <c r="L3562" s="88" t="str">
        <f>IFERROR((VLOOKUP(B3562,Listor!$N$6:$P$47,3,FALSE)*Biologiska!K3562)+(VLOOKUP(B3562,Listor!$N$6:$Q$47,4,FALSE)),"")</f>
        <v/>
      </c>
      <c r="M3562" s="63" t="str">
        <f t="shared" si="170"/>
        <v/>
      </c>
      <c r="N3562" s="75"/>
      <c r="O3562" s="84" t="str">
        <f t="shared" si="171"/>
        <v/>
      </c>
      <c r="P3562" s="107"/>
      <c r="Q3562" s="87" t="s">
        <v>79</v>
      </c>
      <c r="R3562" s="87"/>
      <c r="S3562" s="87"/>
      <c r="T3562" s="87"/>
      <c r="U3562" s="87"/>
      <c r="V3562" s="86" t="s">
        <v>79</v>
      </c>
      <c r="W3562" s="75"/>
      <c r="X3562" s="102" t="s">
        <v>79</v>
      </c>
      <c r="Y3562" s="63" t="str">
        <f>IFERROR(IF(VLOOKUP(X3562,Listor!$T$6:$U$7,2,FALSE)&lt;O3562,TRUE),"")</f>
        <v/>
      </c>
      <c r="Z3562" s="87"/>
      <c r="AA3562" s="104"/>
    </row>
    <row r="3563" spans="2:27" x14ac:dyDescent="0.25">
      <c r="B3563" s="68" t="s">
        <v>68</v>
      </c>
      <c r="C3563" s="80" t="str">
        <f>IFERROR(VLOOKUP(B3563,Listor!$A$6:$B$62,2,FALSE),"")</f>
        <v/>
      </c>
      <c r="D3563" s="80" t="str">
        <f>IFERROR(VLOOKUP(B3563,Listor!$A$6:$C$62,3,FALSE),"")</f>
        <v/>
      </c>
      <c r="E3563" s="110" t="s">
        <v>79</v>
      </c>
      <c r="F3563" s="66"/>
      <c r="G3563" s="35" t="str">
        <f>IFERROR(VLOOKUP(B3563,Listor!$A$6:$G$62,7,FALSE),"")</f>
        <v/>
      </c>
      <c r="H3563" s="63" t="str">
        <f>IFERROR(VLOOKUP(B3563,Listor!$N$6:$O$47,2,FALSE),"")</f>
        <v/>
      </c>
      <c r="I3563" s="63" t="str">
        <f t="shared" si="169"/>
        <v/>
      </c>
      <c r="J3563" s="96" t="str">
        <f>IFERROR(VLOOKUP(B3563,Listor!$N$6:$P$47,3,FALSE)*I3563,"")</f>
        <v/>
      </c>
      <c r="K3563" s="81"/>
      <c r="L3563" s="88" t="str">
        <f>IFERROR((VLOOKUP(B3563,Listor!$N$6:$P$47,3,FALSE)*Biologiska!K3563)+(VLOOKUP(B3563,Listor!$N$6:$Q$47,4,FALSE)),"")</f>
        <v/>
      </c>
      <c r="M3563" s="63" t="str">
        <f t="shared" si="170"/>
        <v/>
      </c>
      <c r="N3563" s="75"/>
      <c r="O3563" s="84" t="str">
        <f t="shared" si="171"/>
        <v/>
      </c>
      <c r="P3563" s="107"/>
      <c r="Q3563" s="87" t="s">
        <v>79</v>
      </c>
      <c r="R3563" s="87"/>
      <c r="S3563" s="87"/>
      <c r="T3563" s="87"/>
      <c r="U3563" s="87"/>
      <c r="V3563" s="86" t="s">
        <v>79</v>
      </c>
      <c r="W3563" s="75"/>
      <c r="X3563" s="102" t="s">
        <v>79</v>
      </c>
      <c r="Y3563" s="63" t="str">
        <f>IFERROR(IF(VLOOKUP(X3563,Listor!$T$6:$U$7,2,FALSE)&lt;O3563,TRUE),"")</f>
        <v/>
      </c>
      <c r="Z3563" s="87"/>
      <c r="AA3563" s="104"/>
    </row>
    <row r="3564" spans="2:27" x14ac:dyDescent="0.25">
      <c r="B3564" s="68" t="s">
        <v>68</v>
      </c>
      <c r="C3564" s="80" t="str">
        <f>IFERROR(VLOOKUP(B3564,Listor!$A$6:$B$62,2,FALSE),"")</f>
        <v/>
      </c>
      <c r="D3564" s="80" t="str">
        <f>IFERROR(VLOOKUP(B3564,Listor!$A$6:$C$62,3,FALSE),"")</f>
        <v/>
      </c>
      <c r="E3564" s="110" t="s">
        <v>79</v>
      </c>
      <c r="F3564" s="66"/>
      <c r="G3564" s="35" t="str">
        <f>IFERROR(VLOOKUP(B3564,Listor!$A$6:$G$62,7,FALSE),"")</f>
        <v/>
      </c>
      <c r="H3564" s="63" t="str">
        <f>IFERROR(VLOOKUP(B3564,Listor!$N$6:$O$47,2,FALSE),"")</f>
        <v/>
      </c>
      <c r="I3564" s="63" t="str">
        <f t="shared" si="169"/>
        <v/>
      </c>
      <c r="J3564" s="96" t="str">
        <f>IFERROR(VLOOKUP(B3564,Listor!$N$6:$P$47,3,FALSE)*I3564,"")</f>
        <v/>
      </c>
      <c r="K3564" s="81"/>
      <c r="L3564" s="88" t="str">
        <f>IFERROR((VLOOKUP(B3564,Listor!$N$6:$P$47,3,FALSE)*Biologiska!K3564)+(VLOOKUP(B3564,Listor!$N$6:$Q$47,4,FALSE)),"")</f>
        <v/>
      </c>
      <c r="M3564" s="63" t="str">
        <f t="shared" si="170"/>
        <v/>
      </c>
      <c r="N3564" s="75"/>
      <c r="O3564" s="84" t="str">
        <f t="shared" si="171"/>
        <v/>
      </c>
      <c r="P3564" s="107"/>
      <c r="Q3564" s="87" t="s">
        <v>79</v>
      </c>
      <c r="R3564" s="87"/>
      <c r="S3564" s="87"/>
      <c r="T3564" s="87"/>
      <c r="U3564" s="87"/>
      <c r="V3564" s="86" t="s">
        <v>79</v>
      </c>
      <c r="W3564" s="75"/>
      <c r="X3564" s="102" t="s">
        <v>79</v>
      </c>
      <c r="Y3564" s="63" t="str">
        <f>IFERROR(IF(VLOOKUP(X3564,Listor!$T$6:$U$7,2,FALSE)&lt;O3564,TRUE),"")</f>
        <v/>
      </c>
      <c r="Z3564" s="87"/>
      <c r="AA3564" s="104"/>
    </row>
    <row r="3565" spans="2:27" x14ac:dyDescent="0.25">
      <c r="B3565" s="68" t="s">
        <v>68</v>
      </c>
      <c r="C3565" s="80" t="str">
        <f>IFERROR(VLOOKUP(B3565,Listor!$A$6:$B$62,2,FALSE),"")</f>
        <v/>
      </c>
      <c r="D3565" s="80" t="str">
        <f>IFERROR(VLOOKUP(B3565,Listor!$A$6:$C$62,3,FALSE),"")</f>
        <v/>
      </c>
      <c r="E3565" s="110" t="s">
        <v>79</v>
      </c>
      <c r="F3565" s="66"/>
      <c r="G3565" s="35" t="str">
        <f>IFERROR(VLOOKUP(B3565,Listor!$A$6:$G$62,7,FALSE),"")</f>
        <v/>
      </c>
      <c r="H3565" s="63" t="str">
        <f>IFERROR(VLOOKUP(B3565,Listor!$N$6:$O$47,2,FALSE),"")</f>
        <v/>
      </c>
      <c r="I3565" s="63" t="str">
        <f t="shared" si="169"/>
        <v/>
      </c>
      <c r="J3565" s="96" t="str">
        <f>IFERROR(VLOOKUP(B3565,Listor!$N$6:$P$47,3,FALSE)*I3565,"")</f>
        <v/>
      </c>
      <c r="K3565" s="81"/>
      <c r="L3565" s="88" t="str">
        <f>IFERROR((VLOOKUP(B3565,Listor!$N$6:$P$47,3,FALSE)*Biologiska!K3565)+(VLOOKUP(B3565,Listor!$N$6:$Q$47,4,FALSE)),"")</f>
        <v/>
      </c>
      <c r="M3565" s="63" t="str">
        <f t="shared" si="170"/>
        <v/>
      </c>
      <c r="N3565" s="75"/>
      <c r="O3565" s="84" t="str">
        <f t="shared" si="171"/>
        <v/>
      </c>
      <c r="P3565" s="107"/>
      <c r="Q3565" s="87" t="s">
        <v>79</v>
      </c>
      <c r="R3565" s="87"/>
      <c r="S3565" s="87"/>
      <c r="T3565" s="87"/>
      <c r="U3565" s="87"/>
      <c r="V3565" s="86" t="s">
        <v>79</v>
      </c>
      <c r="W3565" s="75"/>
      <c r="X3565" s="102" t="s">
        <v>79</v>
      </c>
      <c r="Y3565" s="63" t="str">
        <f>IFERROR(IF(VLOOKUP(X3565,Listor!$T$6:$U$7,2,FALSE)&lt;O3565,TRUE),"")</f>
        <v/>
      </c>
      <c r="Z3565" s="87"/>
      <c r="AA3565" s="104"/>
    </row>
    <row r="3566" spans="2:27" x14ac:dyDescent="0.25">
      <c r="B3566" s="68" t="s">
        <v>68</v>
      </c>
      <c r="C3566" s="80" t="str">
        <f>IFERROR(VLOOKUP(B3566,Listor!$A$6:$B$62,2,FALSE),"")</f>
        <v/>
      </c>
      <c r="D3566" s="80" t="str">
        <f>IFERROR(VLOOKUP(B3566,Listor!$A$6:$C$62,3,FALSE),"")</f>
        <v/>
      </c>
      <c r="E3566" s="110" t="s">
        <v>79</v>
      </c>
      <c r="F3566" s="66"/>
      <c r="G3566" s="35" t="str">
        <f>IFERROR(VLOOKUP(B3566,Listor!$A$6:$G$62,7,FALSE),"")</f>
        <v/>
      </c>
      <c r="H3566" s="63" t="str">
        <f>IFERROR(VLOOKUP(B3566,Listor!$N$6:$O$47,2,FALSE),"")</f>
        <v/>
      </c>
      <c r="I3566" s="63" t="str">
        <f t="shared" si="169"/>
        <v/>
      </c>
      <c r="J3566" s="96" t="str">
        <f>IFERROR(VLOOKUP(B3566,Listor!$N$6:$P$47,3,FALSE)*I3566,"")</f>
        <v/>
      </c>
      <c r="K3566" s="81"/>
      <c r="L3566" s="88" t="str">
        <f>IFERROR((VLOOKUP(B3566,Listor!$N$6:$P$47,3,FALSE)*Biologiska!K3566)+(VLOOKUP(B3566,Listor!$N$6:$Q$47,4,FALSE)),"")</f>
        <v/>
      </c>
      <c r="M3566" s="63" t="str">
        <f t="shared" si="170"/>
        <v/>
      </c>
      <c r="N3566" s="75"/>
      <c r="O3566" s="84" t="str">
        <f t="shared" si="171"/>
        <v/>
      </c>
      <c r="P3566" s="107"/>
      <c r="Q3566" s="87" t="s">
        <v>79</v>
      </c>
      <c r="R3566" s="87"/>
      <c r="S3566" s="87"/>
      <c r="T3566" s="87"/>
      <c r="U3566" s="87"/>
      <c r="V3566" s="86" t="s">
        <v>79</v>
      </c>
      <c r="W3566" s="75"/>
      <c r="X3566" s="102" t="s">
        <v>79</v>
      </c>
      <c r="Y3566" s="63" t="str">
        <f>IFERROR(IF(VLOOKUP(X3566,Listor!$T$6:$U$7,2,FALSE)&lt;O3566,TRUE),"")</f>
        <v/>
      </c>
      <c r="Z3566" s="87"/>
      <c r="AA3566" s="104"/>
    </row>
    <row r="3567" spans="2:27" x14ac:dyDescent="0.25">
      <c r="B3567" s="68" t="s">
        <v>68</v>
      </c>
      <c r="C3567" s="80" t="str">
        <f>IFERROR(VLOOKUP(B3567,Listor!$A$6:$B$62,2,FALSE),"")</f>
        <v/>
      </c>
      <c r="D3567" s="80" t="str">
        <f>IFERROR(VLOOKUP(B3567,Listor!$A$6:$C$62,3,FALSE),"")</f>
        <v/>
      </c>
      <c r="E3567" s="110" t="s">
        <v>79</v>
      </c>
      <c r="F3567" s="66"/>
      <c r="G3567" s="35" t="str">
        <f>IFERROR(VLOOKUP(B3567,Listor!$A$6:$G$62,7,FALSE),"")</f>
        <v/>
      </c>
      <c r="H3567" s="63" t="str">
        <f>IFERROR(VLOOKUP(B3567,Listor!$N$6:$O$47,2,FALSE),"")</f>
        <v/>
      </c>
      <c r="I3567" s="63" t="str">
        <f t="shared" si="169"/>
        <v/>
      </c>
      <c r="J3567" s="96" t="str">
        <f>IFERROR(VLOOKUP(B3567,Listor!$N$6:$P$47,3,FALSE)*I3567,"")</f>
        <v/>
      </c>
      <c r="K3567" s="81"/>
      <c r="L3567" s="88" t="str">
        <f>IFERROR((VLOOKUP(B3567,Listor!$N$6:$P$47,3,FALSE)*Biologiska!K3567)+(VLOOKUP(B3567,Listor!$N$6:$Q$47,4,FALSE)),"")</f>
        <v/>
      </c>
      <c r="M3567" s="63" t="str">
        <f t="shared" si="170"/>
        <v/>
      </c>
      <c r="N3567" s="75"/>
      <c r="O3567" s="84" t="str">
        <f t="shared" si="171"/>
        <v/>
      </c>
      <c r="P3567" s="107"/>
      <c r="Q3567" s="87" t="s">
        <v>79</v>
      </c>
      <c r="R3567" s="87"/>
      <c r="S3567" s="87"/>
      <c r="T3567" s="87"/>
      <c r="U3567" s="87"/>
      <c r="V3567" s="86" t="s">
        <v>79</v>
      </c>
      <c r="W3567" s="75"/>
      <c r="X3567" s="102" t="s">
        <v>79</v>
      </c>
      <c r="Y3567" s="63" t="str">
        <f>IFERROR(IF(VLOOKUP(X3567,Listor!$T$6:$U$7,2,FALSE)&lt;O3567,TRUE),"")</f>
        <v/>
      </c>
      <c r="Z3567" s="87"/>
      <c r="AA3567" s="104"/>
    </row>
    <row r="3568" spans="2:27" x14ac:dyDescent="0.25">
      <c r="B3568" s="68" t="s">
        <v>68</v>
      </c>
      <c r="C3568" s="80" t="str">
        <f>IFERROR(VLOOKUP(B3568,Listor!$A$6:$B$62,2,FALSE),"")</f>
        <v/>
      </c>
      <c r="D3568" s="80" t="str">
        <f>IFERROR(VLOOKUP(B3568,Listor!$A$6:$C$62,3,FALSE),"")</f>
        <v/>
      </c>
      <c r="E3568" s="110" t="s">
        <v>79</v>
      </c>
      <c r="F3568" s="66"/>
      <c r="G3568" s="35" t="str">
        <f>IFERROR(VLOOKUP(B3568,Listor!$A$6:$G$62,7,FALSE),"")</f>
        <v/>
      </c>
      <c r="H3568" s="63" t="str">
        <f>IFERROR(VLOOKUP(B3568,Listor!$N$6:$O$47,2,FALSE),"")</f>
        <v/>
      </c>
      <c r="I3568" s="63" t="str">
        <f t="shared" si="169"/>
        <v/>
      </c>
      <c r="J3568" s="96" t="str">
        <f>IFERROR(VLOOKUP(B3568,Listor!$N$6:$P$47,3,FALSE)*I3568,"")</f>
        <v/>
      </c>
      <c r="K3568" s="81"/>
      <c r="L3568" s="88" t="str">
        <f>IFERROR((VLOOKUP(B3568,Listor!$N$6:$P$47,3,FALSE)*Biologiska!K3568)+(VLOOKUP(B3568,Listor!$N$6:$Q$47,4,FALSE)),"")</f>
        <v/>
      </c>
      <c r="M3568" s="63" t="str">
        <f t="shared" si="170"/>
        <v/>
      </c>
      <c r="N3568" s="75"/>
      <c r="O3568" s="84" t="str">
        <f t="shared" si="171"/>
        <v/>
      </c>
      <c r="P3568" s="107"/>
      <c r="Q3568" s="87" t="s">
        <v>79</v>
      </c>
      <c r="R3568" s="87"/>
      <c r="S3568" s="87"/>
      <c r="T3568" s="87"/>
      <c r="U3568" s="87"/>
      <c r="V3568" s="86" t="s">
        <v>79</v>
      </c>
      <c r="W3568" s="75"/>
      <c r="X3568" s="102" t="s">
        <v>79</v>
      </c>
      <c r="Y3568" s="63" t="str">
        <f>IFERROR(IF(VLOOKUP(X3568,Listor!$T$6:$U$7,2,FALSE)&lt;O3568,TRUE),"")</f>
        <v/>
      </c>
      <c r="Z3568" s="87"/>
      <c r="AA3568" s="104"/>
    </row>
    <row r="3569" spans="2:27" x14ac:dyDescent="0.25">
      <c r="B3569" s="68" t="s">
        <v>68</v>
      </c>
      <c r="C3569" s="80" t="str">
        <f>IFERROR(VLOOKUP(B3569,Listor!$A$6:$B$62,2,FALSE),"")</f>
        <v/>
      </c>
      <c r="D3569" s="80" t="str">
        <f>IFERROR(VLOOKUP(B3569,Listor!$A$6:$C$62,3,FALSE),"")</f>
        <v/>
      </c>
      <c r="E3569" s="110" t="s">
        <v>79</v>
      </c>
      <c r="F3569" s="66"/>
      <c r="G3569" s="35" t="str">
        <f>IFERROR(VLOOKUP(B3569,Listor!$A$6:$G$62,7,FALSE),"")</f>
        <v/>
      </c>
      <c r="H3569" s="63" t="str">
        <f>IFERROR(VLOOKUP(B3569,Listor!$N$6:$O$47,2,FALSE),"")</f>
        <v/>
      </c>
      <c r="I3569" s="63" t="str">
        <f t="shared" si="169"/>
        <v/>
      </c>
      <c r="J3569" s="96" t="str">
        <f>IFERROR(VLOOKUP(B3569,Listor!$N$6:$P$47,3,FALSE)*I3569,"")</f>
        <v/>
      </c>
      <c r="K3569" s="81"/>
      <c r="L3569" s="88" t="str">
        <f>IFERROR((VLOOKUP(B3569,Listor!$N$6:$P$47,3,FALSE)*Biologiska!K3569)+(VLOOKUP(B3569,Listor!$N$6:$Q$47,4,FALSE)),"")</f>
        <v/>
      </c>
      <c r="M3569" s="63" t="str">
        <f t="shared" si="170"/>
        <v/>
      </c>
      <c r="N3569" s="75"/>
      <c r="O3569" s="84" t="str">
        <f t="shared" si="171"/>
        <v/>
      </c>
      <c r="P3569" s="107"/>
      <c r="Q3569" s="87" t="s">
        <v>79</v>
      </c>
      <c r="R3569" s="87"/>
      <c r="S3569" s="87"/>
      <c r="T3569" s="87"/>
      <c r="U3569" s="87"/>
      <c r="V3569" s="86" t="s">
        <v>79</v>
      </c>
      <c r="W3569" s="75"/>
      <c r="X3569" s="102" t="s">
        <v>79</v>
      </c>
      <c r="Y3569" s="63" t="str">
        <f>IFERROR(IF(VLOOKUP(X3569,Listor!$T$6:$U$7,2,FALSE)&lt;O3569,TRUE),"")</f>
        <v/>
      </c>
      <c r="Z3569" s="87"/>
      <c r="AA3569" s="104"/>
    </row>
    <row r="3570" spans="2:27" x14ac:dyDescent="0.25">
      <c r="B3570" s="68" t="s">
        <v>68</v>
      </c>
      <c r="C3570" s="80" t="str">
        <f>IFERROR(VLOOKUP(B3570,Listor!$A$6:$B$62,2,FALSE),"")</f>
        <v/>
      </c>
      <c r="D3570" s="80" t="str">
        <f>IFERROR(VLOOKUP(B3570,Listor!$A$6:$C$62,3,FALSE),"")</f>
        <v/>
      </c>
      <c r="E3570" s="110" t="s">
        <v>79</v>
      </c>
      <c r="F3570" s="66"/>
      <c r="G3570" s="35" t="str">
        <f>IFERROR(VLOOKUP(B3570,Listor!$A$6:$G$62,7,FALSE),"")</f>
        <v/>
      </c>
      <c r="H3570" s="63" t="str">
        <f>IFERROR(VLOOKUP(B3570,Listor!$N$6:$O$47,2,FALSE),"")</f>
        <v/>
      </c>
      <c r="I3570" s="63" t="str">
        <f t="shared" si="169"/>
        <v/>
      </c>
      <c r="J3570" s="96" t="str">
        <f>IFERROR(VLOOKUP(B3570,Listor!$N$6:$P$47,3,FALSE)*I3570,"")</f>
        <v/>
      </c>
      <c r="K3570" s="81"/>
      <c r="L3570" s="88" t="str">
        <f>IFERROR((VLOOKUP(B3570,Listor!$N$6:$P$47,3,FALSE)*Biologiska!K3570)+(VLOOKUP(B3570,Listor!$N$6:$Q$47,4,FALSE)),"")</f>
        <v/>
      </c>
      <c r="M3570" s="63" t="str">
        <f t="shared" si="170"/>
        <v/>
      </c>
      <c r="N3570" s="75"/>
      <c r="O3570" s="84" t="str">
        <f t="shared" si="171"/>
        <v/>
      </c>
      <c r="P3570" s="107"/>
      <c r="Q3570" s="87" t="s">
        <v>79</v>
      </c>
      <c r="R3570" s="87"/>
      <c r="S3570" s="87"/>
      <c r="T3570" s="87"/>
      <c r="U3570" s="87"/>
      <c r="V3570" s="86" t="s">
        <v>79</v>
      </c>
      <c r="W3570" s="75"/>
      <c r="X3570" s="102" t="s">
        <v>79</v>
      </c>
      <c r="Y3570" s="63" t="str">
        <f>IFERROR(IF(VLOOKUP(X3570,Listor!$T$6:$U$7,2,FALSE)&lt;O3570,TRUE),"")</f>
        <v/>
      </c>
      <c r="Z3570" s="87"/>
      <c r="AA3570" s="104"/>
    </row>
    <row r="3571" spans="2:27" x14ac:dyDescent="0.25">
      <c r="B3571" s="68" t="s">
        <v>68</v>
      </c>
      <c r="C3571" s="80" t="str">
        <f>IFERROR(VLOOKUP(B3571,Listor!$A$6:$B$62,2,FALSE),"")</f>
        <v/>
      </c>
      <c r="D3571" s="80" t="str">
        <f>IFERROR(VLOOKUP(B3571,Listor!$A$6:$C$62,3,FALSE),"")</f>
        <v/>
      </c>
      <c r="E3571" s="110" t="s">
        <v>79</v>
      </c>
      <c r="F3571" s="66"/>
      <c r="G3571" s="35" t="str">
        <f>IFERROR(VLOOKUP(B3571,Listor!$A$6:$G$62,7,FALSE),"")</f>
        <v/>
      </c>
      <c r="H3571" s="63" t="str">
        <f>IFERROR(VLOOKUP(B3571,Listor!$N$6:$O$47,2,FALSE),"")</f>
        <v/>
      </c>
      <c r="I3571" s="63" t="str">
        <f t="shared" si="169"/>
        <v/>
      </c>
      <c r="J3571" s="96" t="str">
        <f>IFERROR(VLOOKUP(B3571,Listor!$N$6:$P$47,3,FALSE)*I3571,"")</f>
        <v/>
      </c>
      <c r="K3571" s="81"/>
      <c r="L3571" s="88" t="str">
        <f>IFERROR((VLOOKUP(B3571,Listor!$N$6:$P$47,3,FALSE)*Biologiska!K3571)+(VLOOKUP(B3571,Listor!$N$6:$Q$47,4,FALSE)),"")</f>
        <v/>
      </c>
      <c r="M3571" s="63" t="str">
        <f t="shared" si="170"/>
        <v/>
      </c>
      <c r="N3571" s="75"/>
      <c r="O3571" s="84" t="str">
        <f t="shared" si="171"/>
        <v/>
      </c>
      <c r="P3571" s="107"/>
      <c r="Q3571" s="87" t="s">
        <v>79</v>
      </c>
      <c r="R3571" s="87"/>
      <c r="S3571" s="87"/>
      <c r="T3571" s="87"/>
      <c r="U3571" s="87"/>
      <c r="V3571" s="86" t="s">
        <v>79</v>
      </c>
      <c r="W3571" s="75"/>
      <c r="X3571" s="102" t="s">
        <v>79</v>
      </c>
      <c r="Y3571" s="63" t="str">
        <f>IFERROR(IF(VLOOKUP(X3571,Listor!$T$6:$U$7,2,FALSE)&lt;O3571,TRUE),"")</f>
        <v/>
      </c>
      <c r="Z3571" s="87"/>
      <c r="AA3571" s="104"/>
    </row>
    <row r="3572" spans="2:27" x14ac:dyDescent="0.25">
      <c r="B3572" s="68" t="s">
        <v>68</v>
      </c>
      <c r="C3572" s="80" t="str">
        <f>IFERROR(VLOOKUP(B3572,Listor!$A$6:$B$62,2,FALSE),"")</f>
        <v/>
      </c>
      <c r="D3572" s="80" t="str">
        <f>IFERROR(VLOOKUP(B3572,Listor!$A$6:$C$62,3,FALSE),"")</f>
        <v/>
      </c>
      <c r="E3572" s="110" t="s">
        <v>79</v>
      </c>
      <c r="F3572" s="66"/>
      <c r="G3572" s="35" t="str">
        <f>IFERROR(VLOOKUP(B3572,Listor!$A$6:$G$62,7,FALSE),"")</f>
        <v/>
      </c>
      <c r="H3572" s="63" t="str">
        <f>IFERROR(VLOOKUP(B3572,Listor!$N$6:$O$47,2,FALSE),"")</f>
        <v/>
      </c>
      <c r="I3572" s="63" t="str">
        <f t="shared" si="169"/>
        <v/>
      </c>
      <c r="J3572" s="96" t="str">
        <f>IFERROR(VLOOKUP(B3572,Listor!$N$6:$P$47,3,FALSE)*I3572,"")</f>
        <v/>
      </c>
      <c r="K3572" s="81"/>
      <c r="L3572" s="88" t="str">
        <f>IFERROR((VLOOKUP(B3572,Listor!$N$6:$P$47,3,FALSE)*Biologiska!K3572)+(VLOOKUP(B3572,Listor!$N$6:$Q$47,4,FALSE)),"")</f>
        <v/>
      </c>
      <c r="M3572" s="63" t="str">
        <f t="shared" si="170"/>
        <v/>
      </c>
      <c r="N3572" s="75"/>
      <c r="O3572" s="84" t="str">
        <f t="shared" si="171"/>
        <v/>
      </c>
      <c r="P3572" s="107"/>
      <c r="Q3572" s="87" t="s">
        <v>79</v>
      </c>
      <c r="R3572" s="87"/>
      <c r="S3572" s="87"/>
      <c r="T3572" s="87"/>
      <c r="U3572" s="87"/>
      <c r="V3572" s="86" t="s">
        <v>79</v>
      </c>
      <c r="W3572" s="75"/>
      <c r="X3572" s="102" t="s">
        <v>79</v>
      </c>
      <c r="Y3572" s="63" t="str">
        <f>IFERROR(IF(VLOOKUP(X3572,Listor!$T$6:$U$7,2,FALSE)&lt;O3572,TRUE),"")</f>
        <v/>
      </c>
      <c r="Z3572" s="87"/>
      <c r="AA3572" s="104"/>
    </row>
    <row r="3573" spans="2:27" x14ac:dyDescent="0.25">
      <c r="B3573" s="68" t="s">
        <v>68</v>
      </c>
      <c r="C3573" s="80" t="str">
        <f>IFERROR(VLOOKUP(B3573,Listor!$A$6:$B$62,2,FALSE),"")</f>
        <v/>
      </c>
      <c r="D3573" s="80" t="str">
        <f>IFERROR(VLOOKUP(B3573,Listor!$A$6:$C$62,3,FALSE),"")</f>
        <v/>
      </c>
      <c r="E3573" s="110" t="s">
        <v>79</v>
      </c>
      <c r="F3573" s="66"/>
      <c r="G3573" s="35" t="str">
        <f>IFERROR(VLOOKUP(B3573,Listor!$A$6:$G$62,7,FALSE),"")</f>
        <v/>
      </c>
      <c r="H3573" s="63" t="str">
        <f>IFERROR(VLOOKUP(B3573,Listor!$N$6:$O$47,2,FALSE),"")</f>
        <v/>
      </c>
      <c r="I3573" s="63" t="str">
        <f t="shared" si="169"/>
        <v/>
      </c>
      <c r="J3573" s="96" t="str">
        <f>IFERROR(VLOOKUP(B3573,Listor!$N$6:$P$47,3,FALSE)*I3573,"")</f>
        <v/>
      </c>
      <c r="K3573" s="81"/>
      <c r="L3573" s="88" t="str">
        <f>IFERROR((VLOOKUP(B3573,Listor!$N$6:$P$47,3,FALSE)*Biologiska!K3573)+(VLOOKUP(B3573,Listor!$N$6:$Q$47,4,FALSE)),"")</f>
        <v/>
      </c>
      <c r="M3573" s="63" t="str">
        <f t="shared" si="170"/>
        <v/>
      </c>
      <c r="N3573" s="75"/>
      <c r="O3573" s="84" t="str">
        <f t="shared" si="171"/>
        <v/>
      </c>
      <c r="P3573" s="107"/>
      <c r="Q3573" s="87" t="s">
        <v>79</v>
      </c>
      <c r="R3573" s="87"/>
      <c r="S3573" s="87"/>
      <c r="T3573" s="87"/>
      <c r="U3573" s="87"/>
      <c r="V3573" s="86" t="s">
        <v>79</v>
      </c>
      <c r="W3573" s="75"/>
      <c r="X3573" s="102" t="s">
        <v>79</v>
      </c>
      <c r="Y3573" s="63" t="str">
        <f>IFERROR(IF(VLOOKUP(X3573,Listor!$T$6:$U$7,2,FALSE)&lt;O3573,TRUE),"")</f>
        <v/>
      </c>
      <c r="Z3573" s="87"/>
      <c r="AA3573" s="104"/>
    </row>
    <row r="3574" spans="2:27" x14ac:dyDescent="0.25">
      <c r="B3574" s="68" t="s">
        <v>68</v>
      </c>
      <c r="C3574" s="80" t="str">
        <f>IFERROR(VLOOKUP(B3574,Listor!$A$6:$B$62,2,FALSE),"")</f>
        <v/>
      </c>
      <c r="D3574" s="80" t="str">
        <f>IFERROR(VLOOKUP(B3574,Listor!$A$6:$C$62,3,FALSE),"")</f>
        <v/>
      </c>
      <c r="E3574" s="110" t="s">
        <v>79</v>
      </c>
      <c r="F3574" s="66"/>
      <c r="G3574" s="35" t="str">
        <f>IFERROR(VLOOKUP(B3574,Listor!$A$6:$G$62,7,FALSE),"")</f>
        <v/>
      </c>
      <c r="H3574" s="63" t="str">
        <f>IFERROR(VLOOKUP(B3574,Listor!$N$6:$O$47,2,FALSE),"")</f>
        <v/>
      </c>
      <c r="I3574" s="63" t="str">
        <f t="shared" si="169"/>
        <v/>
      </c>
      <c r="J3574" s="96" t="str">
        <f>IFERROR(VLOOKUP(B3574,Listor!$N$6:$P$47,3,FALSE)*I3574,"")</f>
        <v/>
      </c>
      <c r="K3574" s="81"/>
      <c r="L3574" s="88" t="str">
        <f>IFERROR((VLOOKUP(B3574,Listor!$N$6:$P$47,3,FALSE)*Biologiska!K3574)+(VLOOKUP(B3574,Listor!$N$6:$Q$47,4,FALSE)),"")</f>
        <v/>
      </c>
      <c r="M3574" s="63" t="str">
        <f t="shared" si="170"/>
        <v/>
      </c>
      <c r="N3574" s="75"/>
      <c r="O3574" s="84" t="str">
        <f t="shared" si="171"/>
        <v/>
      </c>
      <c r="P3574" s="107"/>
      <c r="Q3574" s="87" t="s">
        <v>79</v>
      </c>
      <c r="R3574" s="87"/>
      <c r="S3574" s="87"/>
      <c r="T3574" s="87"/>
      <c r="U3574" s="87"/>
      <c r="V3574" s="86" t="s">
        <v>79</v>
      </c>
      <c r="W3574" s="75"/>
      <c r="X3574" s="102" t="s">
        <v>79</v>
      </c>
      <c r="Y3574" s="63" t="str">
        <f>IFERROR(IF(VLOOKUP(X3574,Listor!$T$6:$U$7,2,FALSE)&lt;O3574,TRUE),"")</f>
        <v/>
      </c>
      <c r="Z3574" s="87"/>
      <c r="AA3574" s="104"/>
    </row>
    <row r="3575" spans="2:27" x14ac:dyDescent="0.25">
      <c r="B3575" s="68" t="s">
        <v>68</v>
      </c>
      <c r="C3575" s="80" t="str">
        <f>IFERROR(VLOOKUP(B3575,Listor!$A$6:$B$62,2,FALSE),"")</f>
        <v/>
      </c>
      <c r="D3575" s="80" t="str">
        <f>IFERROR(VLOOKUP(B3575,Listor!$A$6:$C$62,3,FALSE),"")</f>
        <v/>
      </c>
      <c r="E3575" s="110" t="s">
        <v>79</v>
      </c>
      <c r="F3575" s="66"/>
      <c r="G3575" s="35" t="str">
        <f>IFERROR(VLOOKUP(B3575,Listor!$A$6:$G$62,7,FALSE),"")</f>
        <v/>
      </c>
      <c r="H3575" s="63" t="str">
        <f>IFERROR(VLOOKUP(B3575,Listor!$N$6:$O$47,2,FALSE),"")</f>
        <v/>
      </c>
      <c r="I3575" s="63" t="str">
        <f t="shared" si="169"/>
        <v/>
      </c>
      <c r="J3575" s="96" t="str">
        <f>IFERROR(VLOOKUP(B3575,Listor!$N$6:$P$47,3,FALSE)*I3575,"")</f>
        <v/>
      </c>
      <c r="K3575" s="81"/>
      <c r="L3575" s="88" t="str">
        <f>IFERROR((VLOOKUP(B3575,Listor!$N$6:$P$47,3,FALSE)*Biologiska!K3575)+(VLOOKUP(B3575,Listor!$N$6:$Q$47,4,FALSE)),"")</f>
        <v/>
      </c>
      <c r="M3575" s="63" t="str">
        <f t="shared" si="170"/>
        <v/>
      </c>
      <c r="N3575" s="75"/>
      <c r="O3575" s="84" t="str">
        <f t="shared" si="171"/>
        <v/>
      </c>
      <c r="P3575" s="107"/>
      <c r="Q3575" s="87" t="s">
        <v>79</v>
      </c>
      <c r="R3575" s="87"/>
      <c r="S3575" s="87"/>
      <c r="T3575" s="87"/>
      <c r="U3575" s="87"/>
      <c r="V3575" s="86" t="s">
        <v>79</v>
      </c>
      <c r="W3575" s="75"/>
      <c r="X3575" s="102" t="s">
        <v>79</v>
      </c>
      <c r="Y3575" s="63" t="str">
        <f>IFERROR(IF(VLOOKUP(X3575,Listor!$T$6:$U$7,2,FALSE)&lt;O3575,TRUE),"")</f>
        <v/>
      </c>
      <c r="Z3575" s="87"/>
      <c r="AA3575" s="104"/>
    </row>
    <row r="3576" spans="2:27" x14ac:dyDescent="0.25">
      <c r="B3576" s="68" t="s">
        <v>68</v>
      </c>
      <c r="C3576" s="80" t="str">
        <f>IFERROR(VLOOKUP(B3576,Listor!$A$6:$B$62,2,FALSE),"")</f>
        <v/>
      </c>
      <c r="D3576" s="80" t="str">
        <f>IFERROR(VLOOKUP(B3576,Listor!$A$6:$C$62,3,FALSE),"")</f>
        <v/>
      </c>
      <c r="E3576" s="110" t="s">
        <v>79</v>
      </c>
      <c r="F3576" s="66"/>
      <c r="G3576" s="35" t="str">
        <f>IFERROR(VLOOKUP(B3576,Listor!$A$6:$G$62,7,FALSE),"")</f>
        <v/>
      </c>
      <c r="H3576" s="63" t="str">
        <f>IFERROR(VLOOKUP(B3576,Listor!$N$6:$O$47,2,FALSE),"")</f>
        <v/>
      </c>
      <c r="I3576" s="63" t="str">
        <f t="shared" si="169"/>
        <v/>
      </c>
      <c r="J3576" s="96" t="str">
        <f>IFERROR(VLOOKUP(B3576,Listor!$N$6:$P$47,3,FALSE)*I3576,"")</f>
        <v/>
      </c>
      <c r="K3576" s="81"/>
      <c r="L3576" s="88" t="str">
        <f>IFERROR((VLOOKUP(B3576,Listor!$N$6:$P$47,3,FALSE)*Biologiska!K3576)+(VLOOKUP(B3576,Listor!$N$6:$Q$47,4,FALSE)),"")</f>
        <v/>
      </c>
      <c r="M3576" s="63" t="str">
        <f t="shared" si="170"/>
        <v/>
      </c>
      <c r="N3576" s="75"/>
      <c r="O3576" s="84" t="str">
        <f t="shared" si="171"/>
        <v/>
      </c>
      <c r="P3576" s="107"/>
      <c r="Q3576" s="87" t="s">
        <v>79</v>
      </c>
      <c r="R3576" s="87"/>
      <c r="S3576" s="87"/>
      <c r="T3576" s="87"/>
      <c r="U3576" s="87"/>
      <c r="V3576" s="86" t="s">
        <v>79</v>
      </c>
      <c r="W3576" s="75"/>
      <c r="X3576" s="102" t="s">
        <v>79</v>
      </c>
      <c r="Y3576" s="63" t="str">
        <f>IFERROR(IF(VLOOKUP(X3576,Listor!$T$6:$U$7,2,FALSE)&lt;O3576,TRUE),"")</f>
        <v/>
      </c>
      <c r="Z3576" s="87"/>
      <c r="AA3576" s="104"/>
    </row>
    <row r="3577" spans="2:27" x14ac:dyDescent="0.25">
      <c r="B3577" s="68" t="s">
        <v>68</v>
      </c>
      <c r="C3577" s="80" t="str">
        <f>IFERROR(VLOOKUP(B3577,Listor!$A$6:$B$62,2,FALSE),"")</f>
        <v/>
      </c>
      <c r="D3577" s="80" t="str">
        <f>IFERROR(VLOOKUP(B3577,Listor!$A$6:$C$62,3,FALSE),"")</f>
        <v/>
      </c>
      <c r="E3577" s="110" t="s">
        <v>79</v>
      </c>
      <c r="F3577" s="66"/>
      <c r="G3577" s="35" t="str">
        <f>IFERROR(VLOOKUP(B3577,Listor!$A$6:$G$62,7,FALSE),"")</f>
        <v/>
      </c>
      <c r="H3577" s="63" t="str">
        <f>IFERROR(VLOOKUP(B3577,Listor!$N$6:$O$47,2,FALSE),"")</f>
        <v/>
      </c>
      <c r="I3577" s="63" t="str">
        <f t="shared" si="169"/>
        <v/>
      </c>
      <c r="J3577" s="96" t="str">
        <f>IFERROR(VLOOKUP(B3577,Listor!$N$6:$P$47,3,FALSE)*I3577,"")</f>
        <v/>
      </c>
      <c r="K3577" s="81"/>
      <c r="L3577" s="88" t="str">
        <f>IFERROR((VLOOKUP(B3577,Listor!$N$6:$P$47,3,FALSE)*Biologiska!K3577)+(VLOOKUP(B3577,Listor!$N$6:$Q$47,4,FALSE)),"")</f>
        <v/>
      </c>
      <c r="M3577" s="63" t="str">
        <f t="shared" si="170"/>
        <v/>
      </c>
      <c r="N3577" s="75"/>
      <c r="O3577" s="84" t="str">
        <f t="shared" si="171"/>
        <v/>
      </c>
      <c r="P3577" s="107"/>
      <c r="Q3577" s="87" t="s">
        <v>79</v>
      </c>
      <c r="R3577" s="87"/>
      <c r="S3577" s="87"/>
      <c r="T3577" s="87"/>
      <c r="U3577" s="87"/>
      <c r="V3577" s="86" t="s">
        <v>79</v>
      </c>
      <c r="W3577" s="75"/>
      <c r="X3577" s="102" t="s">
        <v>79</v>
      </c>
      <c r="Y3577" s="63" t="str">
        <f>IFERROR(IF(VLOOKUP(X3577,Listor!$T$6:$U$7,2,FALSE)&lt;O3577,TRUE),"")</f>
        <v/>
      </c>
      <c r="Z3577" s="87"/>
      <c r="AA3577" s="104"/>
    </row>
    <row r="3578" spans="2:27" x14ac:dyDescent="0.25">
      <c r="B3578" s="68" t="s">
        <v>68</v>
      </c>
      <c r="C3578" s="80" t="str">
        <f>IFERROR(VLOOKUP(B3578,Listor!$A$6:$B$62,2,FALSE),"")</f>
        <v/>
      </c>
      <c r="D3578" s="80" t="str">
        <f>IFERROR(VLOOKUP(B3578,Listor!$A$6:$C$62,3,FALSE),"")</f>
        <v/>
      </c>
      <c r="E3578" s="110" t="s">
        <v>79</v>
      </c>
      <c r="F3578" s="66"/>
      <c r="G3578" s="35" t="str">
        <f>IFERROR(VLOOKUP(B3578,Listor!$A$6:$G$62,7,FALSE),"")</f>
        <v/>
      </c>
      <c r="H3578" s="63" t="str">
        <f>IFERROR(VLOOKUP(B3578,Listor!$N$6:$O$47,2,FALSE),"")</f>
        <v/>
      </c>
      <c r="I3578" s="63" t="str">
        <f t="shared" si="169"/>
        <v/>
      </c>
      <c r="J3578" s="96" t="str">
        <f>IFERROR(VLOOKUP(B3578,Listor!$N$6:$P$47,3,FALSE)*I3578,"")</f>
        <v/>
      </c>
      <c r="K3578" s="81"/>
      <c r="L3578" s="88" t="str">
        <f>IFERROR((VLOOKUP(B3578,Listor!$N$6:$P$47,3,FALSE)*Biologiska!K3578)+(VLOOKUP(B3578,Listor!$N$6:$Q$47,4,FALSE)),"")</f>
        <v/>
      </c>
      <c r="M3578" s="63" t="str">
        <f t="shared" si="170"/>
        <v/>
      </c>
      <c r="N3578" s="75"/>
      <c r="O3578" s="84" t="str">
        <f t="shared" si="171"/>
        <v/>
      </c>
      <c r="P3578" s="107"/>
      <c r="Q3578" s="87" t="s">
        <v>79</v>
      </c>
      <c r="R3578" s="87"/>
      <c r="S3578" s="87"/>
      <c r="T3578" s="87"/>
      <c r="U3578" s="87"/>
      <c r="V3578" s="86" t="s">
        <v>79</v>
      </c>
      <c r="W3578" s="75"/>
      <c r="X3578" s="102" t="s">
        <v>79</v>
      </c>
      <c r="Y3578" s="63" t="str">
        <f>IFERROR(IF(VLOOKUP(X3578,Listor!$T$6:$U$7,2,FALSE)&lt;O3578,TRUE),"")</f>
        <v/>
      </c>
      <c r="Z3578" s="87"/>
      <c r="AA3578" s="104"/>
    </row>
    <row r="3579" spans="2:27" x14ac:dyDescent="0.25">
      <c r="B3579" s="68" t="s">
        <v>68</v>
      </c>
      <c r="C3579" s="80" t="str">
        <f>IFERROR(VLOOKUP(B3579,Listor!$A$6:$B$62,2,FALSE),"")</f>
        <v/>
      </c>
      <c r="D3579" s="80" t="str">
        <f>IFERROR(VLOOKUP(B3579,Listor!$A$6:$C$62,3,FALSE),"")</f>
        <v/>
      </c>
      <c r="E3579" s="110" t="s">
        <v>79</v>
      </c>
      <c r="F3579" s="66"/>
      <c r="G3579" s="35" t="str">
        <f>IFERROR(VLOOKUP(B3579,Listor!$A$6:$G$62,7,FALSE),"")</f>
        <v/>
      </c>
      <c r="H3579" s="63" t="str">
        <f>IFERROR(VLOOKUP(B3579,Listor!$N$6:$O$47,2,FALSE),"")</f>
        <v/>
      </c>
      <c r="I3579" s="63" t="str">
        <f t="shared" si="169"/>
        <v/>
      </c>
      <c r="J3579" s="96" t="str">
        <f>IFERROR(VLOOKUP(B3579,Listor!$N$6:$P$47,3,FALSE)*I3579,"")</f>
        <v/>
      </c>
      <c r="K3579" s="81"/>
      <c r="L3579" s="88" t="str">
        <f>IFERROR((VLOOKUP(B3579,Listor!$N$6:$P$47,3,FALSE)*Biologiska!K3579)+(VLOOKUP(B3579,Listor!$N$6:$Q$47,4,FALSE)),"")</f>
        <v/>
      </c>
      <c r="M3579" s="63" t="str">
        <f t="shared" si="170"/>
        <v/>
      </c>
      <c r="N3579" s="75"/>
      <c r="O3579" s="84" t="str">
        <f t="shared" si="171"/>
        <v/>
      </c>
      <c r="P3579" s="107"/>
      <c r="Q3579" s="87" t="s">
        <v>79</v>
      </c>
      <c r="R3579" s="87"/>
      <c r="S3579" s="87"/>
      <c r="T3579" s="87"/>
      <c r="U3579" s="87"/>
      <c r="V3579" s="86" t="s">
        <v>79</v>
      </c>
      <c r="W3579" s="75"/>
      <c r="X3579" s="102" t="s">
        <v>79</v>
      </c>
      <c r="Y3579" s="63" t="str">
        <f>IFERROR(IF(VLOOKUP(X3579,Listor!$T$6:$U$7,2,FALSE)&lt;O3579,TRUE),"")</f>
        <v/>
      </c>
      <c r="Z3579" s="87"/>
      <c r="AA3579" s="104"/>
    </row>
    <row r="3580" spans="2:27" x14ac:dyDescent="0.25">
      <c r="B3580" s="68" t="s">
        <v>68</v>
      </c>
      <c r="C3580" s="80" t="str">
        <f>IFERROR(VLOOKUP(B3580,Listor!$A$6:$B$62,2,FALSE),"")</f>
        <v/>
      </c>
      <c r="D3580" s="80" t="str">
        <f>IFERROR(VLOOKUP(B3580,Listor!$A$6:$C$62,3,FALSE),"")</f>
        <v/>
      </c>
      <c r="E3580" s="110" t="s">
        <v>79</v>
      </c>
      <c r="F3580" s="66"/>
      <c r="G3580" s="35" t="str">
        <f>IFERROR(VLOOKUP(B3580,Listor!$A$6:$G$62,7,FALSE),"")</f>
        <v/>
      </c>
      <c r="H3580" s="63" t="str">
        <f>IFERROR(VLOOKUP(B3580,Listor!$N$6:$O$47,2,FALSE),"")</f>
        <v/>
      </c>
      <c r="I3580" s="63" t="str">
        <f t="shared" si="169"/>
        <v/>
      </c>
      <c r="J3580" s="96" t="str">
        <f>IFERROR(VLOOKUP(B3580,Listor!$N$6:$P$47,3,FALSE)*I3580,"")</f>
        <v/>
      </c>
      <c r="K3580" s="81"/>
      <c r="L3580" s="88" t="str">
        <f>IFERROR((VLOOKUP(B3580,Listor!$N$6:$P$47,3,FALSE)*Biologiska!K3580)+(VLOOKUP(B3580,Listor!$N$6:$Q$47,4,FALSE)),"")</f>
        <v/>
      </c>
      <c r="M3580" s="63" t="str">
        <f t="shared" si="170"/>
        <v/>
      </c>
      <c r="N3580" s="75"/>
      <c r="O3580" s="84" t="str">
        <f t="shared" si="171"/>
        <v/>
      </c>
      <c r="P3580" s="107"/>
      <c r="Q3580" s="87" t="s">
        <v>79</v>
      </c>
      <c r="R3580" s="87"/>
      <c r="S3580" s="87"/>
      <c r="T3580" s="87"/>
      <c r="U3580" s="87"/>
      <c r="V3580" s="86" t="s">
        <v>79</v>
      </c>
      <c r="W3580" s="75"/>
      <c r="X3580" s="102" t="s">
        <v>79</v>
      </c>
      <c r="Y3580" s="63" t="str">
        <f>IFERROR(IF(VLOOKUP(X3580,Listor!$T$6:$U$7,2,FALSE)&lt;O3580,TRUE),"")</f>
        <v/>
      </c>
      <c r="Z3580" s="87"/>
      <c r="AA3580" s="104"/>
    </row>
    <row r="3581" spans="2:27" x14ac:dyDescent="0.25">
      <c r="B3581" s="68" t="s">
        <v>68</v>
      </c>
      <c r="C3581" s="80" t="str">
        <f>IFERROR(VLOOKUP(B3581,Listor!$A$6:$B$62,2,FALSE),"")</f>
        <v/>
      </c>
      <c r="D3581" s="80" t="str">
        <f>IFERROR(VLOOKUP(B3581,Listor!$A$6:$C$62,3,FALSE),"")</f>
        <v/>
      </c>
      <c r="E3581" s="110" t="s">
        <v>79</v>
      </c>
      <c r="F3581" s="66"/>
      <c r="G3581" s="35" t="str">
        <f>IFERROR(VLOOKUP(B3581,Listor!$A$6:$G$62,7,FALSE),"")</f>
        <v/>
      </c>
      <c r="H3581" s="63" t="str">
        <f>IFERROR(VLOOKUP(B3581,Listor!$N$6:$O$47,2,FALSE),"")</f>
        <v/>
      </c>
      <c r="I3581" s="63" t="str">
        <f t="shared" si="169"/>
        <v/>
      </c>
      <c r="J3581" s="96" t="str">
        <f>IFERROR(VLOOKUP(B3581,Listor!$N$6:$P$47,3,FALSE)*I3581,"")</f>
        <v/>
      </c>
      <c r="K3581" s="81"/>
      <c r="L3581" s="88" t="str">
        <f>IFERROR((VLOOKUP(B3581,Listor!$N$6:$P$47,3,FALSE)*Biologiska!K3581)+(VLOOKUP(B3581,Listor!$N$6:$Q$47,4,FALSE)),"")</f>
        <v/>
      </c>
      <c r="M3581" s="63" t="str">
        <f t="shared" si="170"/>
        <v/>
      </c>
      <c r="N3581" s="75"/>
      <c r="O3581" s="84" t="str">
        <f t="shared" si="171"/>
        <v/>
      </c>
      <c r="P3581" s="107"/>
      <c r="Q3581" s="87" t="s">
        <v>79</v>
      </c>
      <c r="R3581" s="87"/>
      <c r="S3581" s="87"/>
      <c r="T3581" s="87"/>
      <c r="U3581" s="87"/>
      <c r="V3581" s="86" t="s">
        <v>79</v>
      </c>
      <c r="W3581" s="75"/>
      <c r="X3581" s="102" t="s">
        <v>79</v>
      </c>
      <c r="Y3581" s="63" t="str">
        <f>IFERROR(IF(VLOOKUP(X3581,Listor!$T$6:$U$7,2,FALSE)&lt;O3581,TRUE),"")</f>
        <v/>
      </c>
      <c r="Z3581" s="87"/>
      <c r="AA3581" s="104"/>
    </row>
    <row r="3582" spans="2:27" x14ac:dyDescent="0.25">
      <c r="B3582" s="68" t="s">
        <v>68</v>
      </c>
      <c r="C3582" s="80" t="str">
        <f>IFERROR(VLOOKUP(B3582,Listor!$A$6:$B$62,2,FALSE),"")</f>
        <v/>
      </c>
      <c r="D3582" s="80" t="str">
        <f>IFERROR(VLOOKUP(B3582,Listor!$A$6:$C$62,3,FALSE),"")</f>
        <v/>
      </c>
      <c r="E3582" s="110" t="s">
        <v>79</v>
      </c>
      <c r="F3582" s="66"/>
      <c r="G3582" s="35" t="str">
        <f>IFERROR(VLOOKUP(B3582,Listor!$A$6:$G$62,7,FALSE),"")</f>
        <v/>
      </c>
      <c r="H3582" s="63" t="str">
        <f>IFERROR(VLOOKUP(B3582,Listor!$N$6:$O$47,2,FALSE),"")</f>
        <v/>
      </c>
      <c r="I3582" s="63" t="str">
        <f t="shared" si="169"/>
        <v/>
      </c>
      <c r="J3582" s="96" t="str">
        <f>IFERROR(VLOOKUP(B3582,Listor!$N$6:$P$47,3,FALSE)*I3582,"")</f>
        <v/>
      </c>
      <c r="K3582" s="81"/>
      <c r="L3582" s="88" t="str">
        <f>IFERROR((VLOOKUP(B3582,Listor!$N$6:$P$47,3,FALSE)*Biologiska!K3582)+(VLOOKUP(B3582,Listor!$N$6:$Q$47,4,FALSE)),"")</f>
        <v/>
      </c>
      <c r="M3582" s="63" t="str">
        <f t="shared" si="170"/>
        <v/>
      </c>
      <c r="N3582" s="75"/>
      <c r="O3582" s="84" t="str">
        <f t="shared" si="171"/>
        <v/>
      </c>
      <c r="P3582" s="107"/>
      <c r="Q3582" s="87" t="s">
        <v>79</v>
      </c>
      <c r="R3582" s="87"/>
      <c r="S3582" s="87"/>
      <c r="T3582" s="87"/>
      <c r="U3582" s="87"/>
      <c r="V3582" s="86" t="s">
        <v>79</v>
      </c>
      <c r="W3582" s="75"/>
      <c r="X3582" s="102" t="s">
        <v>79</v>
      </c>
      <c r="Y3582" s="63" t="str">
        <f>IFERROR(IF(VLOOKUP(X3582,Listor!$T$6:$U$7,2,FALSE)&lt;O3582,TRUE),"")</f>
        <v/>
      </c>
      <c r="Z3582" s="87"/>
      <c r="AA3582" s="104"/>
    </row>
    <row r="3583" spans="2:27" x14ac:dyDescent="0.25">
      <c r="B3583" s="68" t="s">
        <v>68</v>
      </c>
      <c r="C3583" s="80" t="str">
        <f>IFERROR(VLOOKUP(B3583,Listor!$A$6:$B$62,2,FALSE),"")</f>
        <v/>
      </c>
      <c r="D3583" s="80" t="str">
        <f>IFERROR(VLOOKUP(B3583,Listor!$A$6:$C$62,3,FALSE),"")</f>
        <v/>
      </c>
      <c r="E3583" s="110" t="s">
        <v>79</v>
      </c>
      <c r="F3583" s="66"/>
      <c r="G3583" s="35" t="str">
        <f>IFERROR(VLOOKUP(B3583,Listor!$A$6:$G$62,7,FALSE),"")</f>
        <v/>
      </c>
      <c r="H3583" s="63" t="str">
        <f>IFERROR(VLOOKUP(B3583,Listor!$N$6:$O$47,2,FALSE),"")</f>
        <v/>
      </c>
      <c r="I3583" s="63" t="str">
        <f t="shared" si="169"/>
        <v/>
      </c>
      <c r="J3583" s="96" t="str">
        <f>IFERROR(VLOOKUP(B3583,Listor!$N$6:$P$47,3,FALSE)*I3583,"")</f>
        <v/>
      </c>
      <c r="K3583" s="81"/>
      <c r="L3583" s="88" t="str">
        <f>IFERROR((VLOOKUP(B3583,Listor!$N$6:$P$47,3,FALSE)*Biologiska!K3583)+(VLOOKUP(B3583,Listor!$N$6:$Q$47,4,FALSE)),"")</f>
        <v/>
      </c>
      <c r="M3583" s="63" t="str">
        <f t="shared" si="170"/>
        <v/>
      </c>
      <c r="N3583" s="75"/>
      <c r="O3583" s="84" t="str">
        <f t="shared" si="171"/>
        <v/>
      </c>
      <c r="P3583" s="107"/>
      <c r="Q3583" s="87" t="s">
        <v>79</v>
      </c>
      <c r="R3583" s="87"/>
      <c r="S3583" s="87"/>
      <c r="T3583" s="87"/>
      <c r="U3583" s="87"/>
      <c r="V3583" s="86" t="s">
        <v>79</v>
      </c>
      <c r="W3583" s="75"/>
      <c r="X3583" s="102" t="s">
        <v>79</v>
      </c>
      <c r="Y3583" s="63" t="str">
        <f>IFERROR(IF(VLOOKUP(X3583,Listor!$T$6:$U$7,2,FALSE)&lt;O3583,TRUE),"")</f>
        <v/>
      </c>
      <c r="Z3583" s="87"/>
      <c r="AA3583" s="104"/>
    </row>
    <row r="3584" spans="2:27" x14ac:dyDescent="0.25">
      <c r="B3584" s="68" t="s">
        <v>68</v>
      </c>
      <c r="C3584" s="80" t="str">
        <f>IFERROR(VLOOKUP(B3584,Listor!$A$6:$B$62,2,FALSE),"")</f>
        <v/>
      </c>
      <c r="D3584" s="80" t="str">
        <f>IFERROR(VLOOKUP(B3584,Listor!$A$6:$C$62,3,FALSE),"")</f>
        <v/>
      </c>
      <c r="E3584" s="110" t="s">
        <v>79</v>
      </c>
      <c r="F3584" s="66"/>
      <c r="G3584" s="35" t="str">
        <f>IFERROR(VLOOKUP(B3584,Listor!$A$6:$G$62,7,FALSE),"")</f>
        <v/>
      </c>
      <c r="H3584" s="63" t="str">
        <f>IFERROR(VLOOKUP(B3584,Listor!$N$6:$O$47,2,FALSE),"")</f>
        <v/>
      </c>
      <c r="I3584" s="63" t="str">
        <f t="shared" si="169"/>
        <v/>
      </c>
      <c r="J3584" s="96" t="str">
        <f>IFERROR(VLOOKUP(B3584,Listor!$N$6:$P$47,3,FALSE)*I3584,"")</f>
        <v/>
      </c>
      <c r="K3584" s="81"/>
      <c r="L3584" s="88" t="str">
        <f>IFERROR((VLOOKUP(B3584,Listor!$N$6:$P$47,3,FALSE)*Biologiska!K3584)+(VLOOKUP(B3584,Listor!$N$6:$Q$47,4,FALSE)),"")</f>
        <v/>
      </c>
      <c r="M3584" s="63" t="str">
        <f t="shared" si="170"/>
        <v/>
      </c>
      <c r="N3584" s="75"/>
      <c r="O3584" s="84" t="str">
        <f t="shared" si="171"/>
        <v/>
      </c>
      <c r="P3584" s="107"/>
      <c r="Q3584" s="87" t="s">
        <v>79</v>
      </c>
      <c r="R3584" s="87"/>
      <c r="S3584" s="87"/>
      <c r="T3584" s="87"/>
      <c r="U3584" s="87"/>
      <c r="V3584" s="86" t="s">
        <v>79</v>
      </c>
      <c r="W3584" s="75"/>
      <c r="X3584" s="102" t="s">
        <v>79</v>
      </c>
      <c r="Y3584" s="63" t="str">
        <f>IFERROR(IF(VLOOKUP(X3584,Listor!$T$6:$U$7,2,FALSE)&lt;O3584,TRUE),"")</f>
        <v/>
      </c>
      <c r="Z3584" s="87"/>
      <c r="AA3584" s="104"/>
    </row>
    <row r="3585" spans="2:27" x14ac:dyDescent="0.25">
      <c r="B3585" s="68" t="s">
        <v>68</v>
      </c>
      <c r="C3585" s="80" t="str">
        <f>IFERROR(VLOOKUP(B3585,Listor!$A$6:$B$62,2,FALSE),"")</f>
        <v/>
      </c>
      <c r="D3585" s="80" t="str">
        <f>IFERROR(VLOOKUP(B3585,Listor!$A$6:$C$62,3,FALSE),"")</f>
        <v/>
      </c>
      <c r="E3585" s="110" t="s">
        <v>79</v>
      </c>
      <c r="F3585" s="66"/>
      <c r="G3585" s="35" t="str">
        <f>IFERROR(VLOOKUP(B3585,Listor!$A$6:$G$62,7,FALSE),"")</f>
        <v/>
      </c>
      <c r="H3585" s="63" t="str">
        <f>IFERROR(VLOOKUP(B3585,Listor!$N$6:$O$47,2,FALSE),"")</f>
        <v/>
      </c>
      <c r="I3585" s="63" t="str">
        <f t="shared" si="169"/>
        <v/>
      </c>
      <c r="J3585" s="96" t="str">
        <f>IFERROR(VLOOKUP(B3585,Listor!$N$6:$P$47,3,FALSE)*I3585,"")</f>
        <v/>
      </c>
      <c r="K3585" s="81"/>
      <c r="L3585" s="88" t="str">
        <f>IFERROR((VLOOKUP(B3585,Listor!$N$6:$P$47,3,FALSE)*Biologiska!K3585)+(VLOOKUP(B3585,Listor!$N$6:$Q$47,4,FALSE)),"")</f>
        <v/>
      </c>
      <c r="M3585" s="63" t="str">
        <f t="shared" si="170"/>
        <v/>
      </c>
      <c r="N3585" s="75"/>
      <c r="O3585" s="84" t="str">
        <f t="shared" si="171"/>
        <v/>
      </c>
      <c r="P3585" s="107"/>
      <c r="Q3585" s="87" t="s">
        <v>79</v>
      </c>
      <c r="R3585" s="87"/>
      <c r="S3585" s="87"/>
      <c r="T3585" s="87"/>
      <c r="U3585" s="87"/>
      <c r="V3585" s="86" t="s">
        <v>79</v>
      </c>
      <c r="W3585" s="75"/>
      <c r="X3585" s="102" t="s">
        <v>79</v>
      </c>
      <c r="Y3585" s="63" t="str">
        <f>IFERROR(IF(VLOOKUP(X3585,Listor!$T$6:$U$7,2,FALSE)&lt;O3585,TRUE),"")</f>
        <v/>
      </c>
      <c r="Z3585" s="87"/>
      <c r="AA3585" s="104"/>
    </row>
    <row r="3586" spans="2:27" x14ac:dyDescent="0.25">
      <c r="B3586" s="68" t="s">
        <v>68</v>
      </c>
      <c r="C3586" s="80" t="str">
        <f>IFERROR(VLOOKUP(B3586,Listor!$A$6:$B$62,2,FALSE),"")</f>
        <v/>
      </c>
      <c r="D3586" s="80" t="str">
        <f>IFERROR(VLOOKUP(B3586,Listor!$A$6:$C$62,3,FALSE),"")</f>
        <v/>
      </c>
      <c r="E3586" s="110" t="s">
        <v>79</v>
      </c>
      <c r="F3586" s="66"/>
      <c r="G3586" s="35" t="str">
        <f>IFERROR(VLOOKUP(B3586,Listor!$A$6:$G$62,7,FALSE),"")</f>
        <v/>
      </c>
      <c r="H3586" s="63" t="str">
        <f>IFERROR(VLOOKUP(B3586,Listor!$N$6:$O$47,2,FALSE),"")</f>
        <v/>
      </c>
      <c r="I3586" s="63" t="str">
        <f t="shared" si="169"/>
        <v/>
      </c>
      <c r="J3586" s="96" t="str">
        <f>IFERROR(VLOOKUP(B3586,Listor!$N$6:$P$47,3,FALSE)*I3586,"")</f>
        <v/>
      </c>
      <c r="K3586" s="81"/>
      <c r="L3586" s="88" t="str">
        <f>IFERROR((VLOOKUP(B3586,Listor!$N$6:$P$47,3,FALSE)*Biologiska!K3586)+(VLOOKUP(B3586,Listor!$N$6:$Q$47,4,FALSE)),"")</f>
        <v/>
      </c>
      <c r="M3586" s="63" t="str">
        <f t="shared" si="170"/>
        <v/>
      </c>
      <c r="N3586" s="75"/>
      <c r="O3586" s="84" t="str">
        <f t="shared" si="171"/>
        <v/>
      </c>
      <c r="P3586" s="107"/>
      <c r="Q3586" s="87" t="s">
        <v>79</v>
      </c>
      <c r="R3586" s="87"/>
      <c r="S3586" s="87"/>
      <c r="T3586" s="87"/>
      <c r="U3586" s="87"/>
      <c r="V3586" s="86" t="s">
        <v>79</v>
      </c>
      <c r="W3586" s="75"/>
      <c r="X3586" s="102" t="s">
        <v>79</v>
      </c>
      <c r="Y3586" s="63" t="str">
        <f>IFERROR(IF(VLOOKUP(X3586,Listor!$T$6:$U$7,2,FALSE)&lt;O3586,TRUE),"")</f>
        <v/>
      </c>
      <c r="Z3586" s="87"/>
      <c r="AA3586" s="104"/>
    </row>
    <row r="3587" spans="2:27" x14ac:dyDescent="0.25">
      <c r="B3587" s="68" t="s">
        <v>68</v>
      </c>
      <c r="C3587" s="80" t="str">
        <f>IFERROR(VLOOKUP(B3587,Listor!$A$6:$B$62,2,FALSE),"")</f>
        <v/>
      </c>
      <c r="D3587" s="80" t="str">
        <f>IFERROR(VLOOKUP(B3587,Listor!$A$6:$C$62,3,FALSE),"")</f>
        <v/>
      </c>
      <c r="E3587" s="110" t="s">
        <v>79</v>
      </c>
      <c r="F3587" s="66"/>
      <c r="G3587" s="35" t="str">
        <f>IFERROR(VLOOKUP(B3587,Listor!$A$6:$G$62,7,FALSE),"")</f>
        <v/>
      </c>
      <c r="H3587" s="63" t="str">
        <f>IFERROR(VLOOKUP(B3587,Listor!$N$6:$O$47,2,FALSE),"")</f>
        <v/>
      </c>
      <c r="I3587" s="63" t="str">
        <f t="shared" si="169"/>
        <v/>
      </c>
      <c r="J3587" s="96" t="str">
        <f>IFERROR(VLOOKUP(B3587,Listor!$N$6:$P$47,3,FALSE)*I3587,"")</f>
        <v/>
      </c>
      <c r="K3587" s="81"/>
      <c r="L3587" s="88" t="str">
        <f>IFERROR((VLOOKUP(B3587,Listor!$N$6:$P$47,3,FALSE)*Biologiska!K3587)+(VLOOKUP(B3587,Listor!$N$6:$Q$47,4,FALSE)),"")</f>
        <v/>
      </c>
      <c r="M3587" s="63" t="str">
        <f t="shared" si="170"/>
        <v/>
      </c>
      <c r="N3587" s="75"/>
      <c r="O3587" s="84" t="str">
        <f t="shared" si="171"/>
        <v/>
      </c>
      <c r="P3587" s="107"/>
      <c r="Q3587" s="87" t="s">
        <v>79</v>
      </c>
      <c r="R3587" s="87"/>
      <c r="S3587" s="87"/>
      <c r="T3587" s="87"/>
      <c r="U3587" s="87"/>
      <c r="V3587" s="86" t="s">
        <v>79</v>
      </c>
      <c r="W3587" s="75"/>
      <c r="X3587" s="102" t="s">
        <v>79</v>
      </c>
      <c r="Y3587" s="63" t="str">
        <f>IFERROR(IF(VLOOKUP(X3587,Listor!$T$6:$U$7,2,FALSE)&lt;O3587,TRUE),"")</f>
        <v/>
      </c>
      <c r="Z3587" s="87"/>
      <c r="AA3587" s="104"/>
    </row>
    <row r="3588" spans="2:27" x14ac:dyDescent="0.25">
      <c r="B3588" s="68" t="s">
        <v>68</v>
      </c>
      <c r="C3588" s="80" t="str">
        <f>IFERROR(VLOOKUP(B3588,Listor!$A$6:$B$62,2,FALSE),"")</f>
        <v/>
      </c>
      <c r="D3588" s="80" t="str">
        <f>IFERROR(VLOOKUP(B3588,Listor!$A$6:$C$62,3,FALSE),"")</f>
        <v/>
      </c>
      <c r="E3588" s="110" t="s">
        <v>79</v>
      </c>
      <c r="F3588" s="66"/>
      <c r="G3588" s="35" t="str">
        <f>IFERROR(VLOOKUP(B3588,Listor!$A$6:$G$62,7,FALSE),"")</f>
        <v/>
      </c>
      <c r="H3588" s="63" t="str">
        <f>IFERROR(VLOOKUP(B3588,Listor!$N$6:$O$47,2,FALSE),"")</f>
        <v/>
      </c>
      <c r="I3588" s="63" t="str">
        <f t="shared" si="169"/>
        <v/>
      </c>
      <c r="J3588" s="96" t="str">
        <f>IFERROR(VLOOKUP(B3588,Listor!$N$6:$P$47,3,FALSE)*I3588,"")</f>
        <v/>
      </c>
      <c r="K3588" s="81"/>
      <c r="L3588" s="88" t="str">
        <f>IFERROR((VLOOKUP(B3588,Listor!$N$6:$P$47,3,FALSE)*Biologiska!K3588)+(VLOOKUP(B3588,Listor!$N$6:$Q$47,4,FALSE)),"")</f>
        <v/>
      </c>
      <c r="M3588" s="63" t="str">
        <f t="shared" si="170"/>
        <v/>
      </c>
      <c r="N3588" s="75"/>
      <c r="O3588" s="84" t="str">
        <f t="shared" si="171"/>
        <v/>
      </c>
      <c r="P3588" s="107"/>
      <c r="Q3588" s="87" t="s">
        <v>79</v>
      </c>
      <c r="R3588" s="87"/>
      <c r="S3588" s="87"/>
      <c r="T3588" s="87"/>
      <c r="U3588" s="87"/>
      <c r="V3588" s="86" t="s">
        <v>79</v>
      </c>
      <c r="W3588" s="75"/>
      <c r="X3588" s="102" t="s">
        <v>79</v>
      </c>
      <c r="Y3588" s="63" t="str">
        <f>IFERROR(IF(VLOOKUP(X3588,Listor!$T$6:$U$7,2,FALSE)&lt;O3588,TRUE),"")</f>
        <v/>
      </c>
      <c r="Z3588" s="87"/>
      <c r="AA3588" s="104"/>
    </row>
    <row r="3589" spans="2:27" x14ac:dyDescent="0.25">
      <c r="B3589" s="68" t="s">
        <v>68</v>
      </c>
      <c r="C3589" s="80" t="str">
        <f>IFERROR(VLOOKUP(B3589,Listor!$A$6:$B$62,2,FALSE),"")</f>
        <v/>
      </c>
      <c r="D3589" s="80" t="str">
        <f>IFERROR(VLOOKUP(B3589,Listor!$A$6:$C$62,3,FALSE),"")</f>
        <v/>
      </c>
      <c r="E3589" s="110" t="s">
        <v>79</v>
      </c>
      <c r="F3589" s="66"/>
      <c r="G3589" s="35" t="str">
        <f>IFERROR(VLOOKUP(B3589,Listor!$A$6:$G$62,7,FALSE),"")</f>
        <v/>
      </c>
      <c r="H3589" s="63" t="str">
        <f>IFERROR(VLOOKUP(B3589,Listor!$N$6:$O$47,2,FALSE),"")</f>
        <v/>
      </c>
      <c r="I3589" s="63" t="str">
        <f t="shared" si="169"/>
        <v/>
      </c>
      <c r="J3589" s="96" t="str">
        <f>IFERROR(VLOOKUP(B3589,Listor!$N$6:$P$47,3,FALSE)*I3589,"")</f>
        <v/>
      </c>
      <c r="K3589" s="81"/>
      <c r="L3589" s="88" t="str">
        <f>IFERROR((VLOOKUP(B3589,Listor!$N$6:$P$47,3,FALSE)*Biologiska!K3589)+(VLOOKUP(B3589,Listor!$N$6:$Q$47,4,FALSE)),"")</f>
        <v/>
      </c>
      <c r="M3589" s="63" t="str">
        <f t="shared" si="170"/>
        <v/>
      </c>
      <c r="N3589" s="75"/>
      <c r="O3589" s="84" t="str">
        <f t="shared" si="171"/>
        <v/>
      </c>
      <c r="P3589" s="107"/>
      <c r="Q3589" s="87" t="s">
        <v>79</v>
      </c>
      <c r="R3589" s="87"/>
      <c r="S3589" s="87"/>
      <c r="T3589" s="87"/>
      <c r="U3589" s="87"/>
      <c r="V3589" s="86" t="s">
        <v>79</v>
      </c>
      <c r="W3589" s="75"/>
      <c r="X3589" s="102" t="s">
        <v>79</v>
      </c>
      <c r="Y3589" s="63" t="str">
        <f>IFERROR(IF(VLOOKUP(X3589,Listor!$T$6:$U$7,2,FALSE)&lt;O3589,TRUE),"")</f>
        <v/>
      </c>
      <c r="Z3589" s="87"/>
      <c r="AA3589" s="104"/>
    </row>
    <row r="3590" spans="2:27" x14ac:dyDescent="0.25">
      <c r="B3590" s="68" t="s">
        <v>68</v>
      </c>
      <c r="C3590" s="80" t="str">
        <f>IFERROR(VLOOKUP(B3590,Listor!$A$6:$B$62,2,FALSE),"")</f>
        <v/>
      </c>
      <c r="D3590" s="80" t="str">
        <f>IFERROR(VLOOKUP(B3590,Listor!$A$6:$C$62,3,FALSE),"")</f>
        <v/>
      </c>
      <c r="E3590" s="110" t="s">
        <v>79</v>
      </c>
      <c r="F3590" s="66"/>
      <c r="G3590" s="35" t="str">
        <f>IFERROR(VLOOKUP(B3590,Listor!$A$6:$G$62,7,FALSE),"")</f>
        <v/>
      </c>
      <c r="H3590" s="63" t="str">
        <f>IFERROR(VLOOKUP(B3590,Listor!$N$6:$O$47,2,FALSE),"")</f>
        <v/>
      </c>
      <c r="I3590" s="63" t="str">
        <f t="shared" si="169"/>
        <v/>
      </c>
      <c r="J3590" s="96" t="str">
        <f>IFERROR(VLOOKUP(B3590,Listor!$N$6:$P$47,3,FALSE)*I3590,"")</f>
        <v/>
      </c>
      <c r="K3590" s="81"/>
      <c r="L3590" s="88" t="str">
        <f>IFERROR((VLOOKUP(B3590,Listor!$N$6:$P$47,3,FALSE)*Biologiska!K3590)+(VLOOKUP(B3590,Listor!$N$6:$Q$47,4,FALSE)),"")</f>
        <v/>
      </c>
      <c r="M3590" s="63" t="str">
        <f t="shared" si="170"/>
        <v/>
      </c>
      <c r="N3590" s="75"/>
      <c r="O3590" s="84" t="str">
        <f t="shared" si="171"/>
        <v/>
      </c>
      <c r="P3590" s="107"/>
      <c r="Q3590" s="87" t="s">
        <v>79</v>
      </c>
      <c r="R3590" s="87"/>
      <c r="S3590" s="87"/>
      <c r="T3590" s="87"/>
      <c r="U3590" s="87"/>
      <c r="V3590" s="86" t="s">
        <v>79</v>
      </c>
      <c r="W3590" s="75"/>
      <c r="X3590" s="102" t="s">
        <v>79</v>
      </c>
      <c r="Y3590" s="63" t="str">
        <f>IFERROR(IF(VLOOKUP(X3590,Listor!$T$6:$U$7,2,FALSE)&lt;O3590,TRUE),"")</f>
        <v/>
      </c>
      <c r="Z3590" s="87"/>
      <c r="AA3590" s="104"/>
    </row>
    <row r="3591" spans="2:27" x14ac:dyDescent="0.25">
      <c r="B3591" s="68" t="s">
        <v>68</v>
      </c>
      <c r="C3591" s="80" t="str">
        <f>IFERROR(VLOOKUP(B3591,Listor!$A$6:$B$62,2,FALSE),"")</f>
        <v/>
      </c>
      <c r="D3591" s="80" t="str">
        <f>IFERROR(VLOOKUP(B3591,Listor!$A$6:$C$62,3,FALSE),"")</f>
        <v/>
      </c>
      <c r="E3591" s="110" t="s">
        <v>79</v>
      </c>
      <c r="F3591" s="66"/>
      <c r="G3591" s="35" t="str">
        <f>IFERROR(VLOOKUP(B3591,Listor!$A$6:$G$62,7,FALSE),"")</f>
        <v/>
      </c>
      <c r="H3591" s="63" t="str">
        <f>IFERROR(VLOOKUP(B3591,Listor!$N$6:$O$47,2,FALSE),"")</f>
        <v/>
      </c>
      <c r="I3591" s="63" t="str">
        <f t="shared" si="169"/>
        <v/>
      </c>
      <c r="J3591" s="96" t="str">
        <f>IFERROR(VLOOKUP(B3591,Listor!$N$6:$P$47,3,FALSE)*I3591,"")</f>
        <v/>
      </c>
      <c r="K3591" s="81"/>
      <c r="L3591" s="88" t="str">
        <f>IFERROR((VLOOKUP(B3591,Listor!$N$6:$P$47,3,FALSE)*Biologiska!K3591)+(VLOOKUP(B3591,Listor!$N$6:$Q$47,4,FALSE)),"")</f>
        <v/>
      </c>
      <c r="M3591" s="63" t="str">
        <f t="shared" si="170"/>
        <v/>
      </c>
      <c r="N3591" s="75"/>
      <c r="O3591" s="84" t="str">
        <f t="shared" si="171"/>
        <v/>
      </c>
      <c r="P3591" s="107"/>
      <c r="Q3591" s="87" t="s">
        <v>79</v>
      </c>
      <c r="R3591" s="87"/>
      <c r="S3591" s="87"/>
      <c r="T3591" s="87"/>
      <c r="U3591" s="87"/>
      <c r="V3591" s="86" t="s">
        <v>79</v>
      </c>
      <c r="W3591" s="75"/>
      <c r="X3591" s="102" t="s">
        <v>79</v>
      </c>
      <c r="Y3591" s="63" t="str">
        <f>IFERROR(IF(VLOOKUP(X3591,Listor!$T$6:$U$7,2,FALSE)&lt;O3591,TRUE),"")</f>
        <v/>
      </c>
      <c r="Z3591" s="87"/>
      <c r="AA3591" s="104"/>
    </row>
    <row r="3592" spans="2:27" x14ac:dyDescent="0.25">
      <c r="B3592" s="68" t="s">
        <v>68</v>
      </c>
      <c r="C3592" s="80" t="str">
        <f>IFERROR(VLOOKUP(B3592,Listor!$A$6:$B$62,2,FALSE),"")</f>
        <v/>
      </c>
      <c r="D3592" s="80" t="str">
        <f>IFERROR(VLOOKUP(B3592,Listor!$A$6:$C$62,3,FALSE),"")</f>
        <v/>
      </c>
      <c r="E3592" s="110" t="s">
        <v>79</v>
      </c>
      <c r="F3592" s="66"/>
      <c r="G3592" s="35" t="str">
        <f>IFERROR(VLOOKUP(B3592,Listor!$A$6:$G$62,7,FALSE),"")</f>
        <v/>
      </c>
      <c r="H3592" s="63" t="str">
        <f>IFERROR(VLOOKUP(B3592,Listor!$N$6:$O$47,2,FALSE),"")</f>
        <v/>
      </c>
      <c r="I3592" s="63" t="str">
        <f t="shared" si="169"/>
        <v/>
      </c>
      <c r="J3592" s="96" t="str">
        <f>IFERROR(VLOOKUP(B3592,Listor!$N$6:$P$47,3,FALSE)*I3592,"")</f>
        <v/>
      </c>
      <c r="K3592" s="81"/>
      <c r="L3592" s="88" t="str">
        <f>IFERROR((VLOOKUP(B3592,Listor!$N$6:$P$47,3,FALSE)*Biologiska!K3592)+(VLOOKUP(B3592,Listor!$N$6:$Q$47,4,FALSE)),"")</f>
        <v/>
      </c>
      <c r="M3592" s="63" t="str">
        <f t="shared" si="170"/>
        <v/>
      </c>
      <c r="N3592" s="75"/>
      <c r="O3592" s="84" t="str">
        <f t="shared" si="171"/>
        <v/>
      </c>
      <c r="P3592" s="107"/>
      <c r="Q3592" s="87" t="s">
        <v>79</v>
      </c>
      <c r="R3592" s="87"/>
      <c r="S3592" s="87"/>
      <c r="T3592" s="87"/>
      <c r="U3592" s="87"/>
      <c r="V3592" s="86" t="s">
        <v>79</v>
      </c>
      <c r="W3592" s="75"/>
      <c r="X3592" s="102" t="s">
        <v>79</v>
      </c>
      <c r="Y3592" s="63" t="str">
        <f>IFERROR(IF(VLOOKUP(X3592,Listor!$T$6:$U$7,2,FALSE)&lt;O3592,TRUE),"")</f>
        <v/>
      </c>
      <c r="Z3592" s="87"/>
      <c r="AA3592" s="104"/>
    </row>
    <row r="3593" spans="2:27" x14ac:dyDescent="0.25">
      <c r="B3593" s="68" t="s">
        <v>68</v>
      </c>
      <c r="C3593" s="80" t="str">
        <f>IFERROR(VLOOKUP(B3593,Listor!$A$6:$B$62,2,FALSE),"")</f>
        <v/>
      </c>
      <c r="D3593" s="80" t="str">
        <f>IFERROR(VLOOKUP(B3593,Listor!$A$6:$C$62,3,FALSE),"")</f>
        <v/>
      </c>
      <c r="E3593" s="110" t="s">
        <v>79</v>
      </c>
      <c r="F3593" s="66"/>
      <c r="G3593" s="35" t="str">
        <f>IFERROR(VLOOKUP(B3593,Listor!$A$6:$G$62,7,FALSE),"")</f>
        <v/>
      </c>
      <c r="H3593" s="63" t="str">
        <f>IFERROR(VLOOKUP(B3593,Listor!$N$6:$O$47,2,FALSE),"")</f>
        <v/>
      </c>
      <c r="I3593" s="63" t="str">
        <f t="shared" si="169"/>
        <v/>
      </c>
      <c r="J3593" s="96" t="str">
        <f>IFERROR(VLOOKUP(B3593,Listor!$N$6:$P$47,3,FALSE)*I3593,"")</f>
        <v/>
      </c>
      <c r="K3593" s="81"/>
      <c r="L3593" s="88" t="str">
        <f>IFERROR((VLOOKUP(B3593,Listor!$N$6:$P$47,3,FALSE)*Biologiska!K3593)+(VLOOKUP(B3593,Listor!$N$6:$Q$47,4,FALSE)),"")</f>
        <v/>
      </c>
      <c r="M3593" s="63" t="str">
        <f t="shared" si="170"/>
        <v/>
      </c>
      <c r="N3593" s="75"/>
      <c r="O3593" s="84" t="str">
        <f t="shared" si="171"/>
        <v/>
      </c>
      <c r="P3593" s="107"/>
      <c r="Q3593" s="87" t="s">
        <v>79</v>
      </c>
      <c r="R3593" s="87"/>
      <c r="S3593" s="87"/>
      <c r="T3593" s="87"/>
      <c r="U3593" s="87"/>
      <c r="V3593" s="86" t="s">
        <v>79</v>
      </c>
      <c r="W3593" s="75"/>
      <c r="X3593" s="102" t="s">
        <v>79</v>
      </c>
      <c r="Y3593" s="63" t="str">
        <f>IFERROR(IF(VLOOKUP(X3593,Listor!$T$6:$U$7,2,FALSE)&lt;O3593,TRUE),"")</f>
        <v/>
      </c>
      <c r="Z3593" s="87"/>
      <c r="AA3593" s="104"/>
    </row>
    <row r="3594" spans="2:27" x14ac:dyDescent="0.25">
      <c r="B3594" s="68" t="s">
        <v>68</v>
      </c>
      <c r="C3594" s="80" t="str">
        <f>IFERROR(VLOOKUP(B3594,Listor!$A$6:$B$62,2,FALSE),"")</f>
        <v/>
      </c>
      <c r="D3594" s="80" t="str">
        <f>IFERROR(VLOOKUP(B3594,Listor!$A$6:$C$62,3,FALSE),"")</f>
        <v/>
      </c>
      <c r="E3594" s="110" t="s">
        <v>79</v>
      </c>
      <c r="F3594" s="66"/>
      <c r="G3594" s="35" t="str">
        <f>IFERROR(VLOOKUP(B3594,Listor!$A$6:$G$62,7,FALSE),"")</f>
        <v/>
      </c>
      <c r="H3594" s="63" t="str">
        <f>IFERROR(VLOOKUP(B3594,Listor!$N$6:$O$47,2,FALSE),"")</f>
        <v/>
      </c>
      <c r="I3594" s="63" t="str">
        <f t="shared" si="169"/>
        <v/>
      </c>
      <c r="J3594" s="96" t="str">
        <f>IFERROR(VLOOKUP(B3594,Listor!$N$6:$P$47,3,FALSE)*I3594,"")</f>
        <v/>
      </c>
      <c r="K3594" s="81"/>
      <c r="L3594" s="88" t="str">
        <f>IFERROR((VLOOKUP(B3594,Listor!$N$6:$P$47,3,FALSE)*Biologiska!K3594)+(VLOOKUP(B3594,Listor!$N$6:$Q$47,4,FALSE)),"")</f>
        <v/>
      </c>
      <c r="M3594" s="63" t="str">
        <f t="shared" si="170"/>
        <v/>
      </c>
      <c r="N3594" s="75"/>
      <c r="O3594" s="84" t="str">
        <f t="shared" si="171"/>
        <v/>
      </c>
      <c r="P3594" s="107"/>
      <c r="Q3594" s="87" t="s">
        <v>79</v>
      </c>
      <c r="R3594" s="87"/>
      <c r="S3594" s="87"/>
      <c r="T3594" s="87"/>
      <c r="U3594" s="87"/>
      <c r="V3594" s="86" t="s">
        <v>79</v>
      </c>
      <c r="W3594" s="75"/>
      <c r="X3594" s="102" t="s">
        <v>79</v>
      </c>
      <c r="Y3594" s="63" t="str">
        <f>IFERROR(IF(VLOOKUP(X3594,Listor!$T$6:$U$7,2,FALSE)&lt;O3594,TRUE),"")</f>
        <v/>
      </c>
      <c r="Z3594" s="87"/>
      <c r="AA3594" s="104"/>
    </row>
    <row r="3595" spans="2:27" x14ac:dyDescent="0.25">
      <c r="B3595" s="68" t="s">
        <v>68</v>
      </c>
      <c r="C3595" s="80" t="str">
        <f>IFERROR(VLOOKUP(B3595,Listor!$A$6:$B$62,2,FALSE),"")</f>
        <v/>
      </c>
      <c r="D3595" s="80" t="str">
        <f>IFERROR(VLOOKUP(B3595,Listor!$A$6:$C$62,3,FALSE),"")</f>
        <v/>
      </c>
      <c r="E3595" s="110" t="s">
        <v>79</v>
      </c>
      <c r="F3595" s="66"/>
      <c r="G3595" s="35" t="str">
        <f>IFERROR(VLOOKUP(B3595,Listor!$A$6:$G$62,7,FALSE),"")</f>
        <v/>
      </c>
      <c r="H3595" s="63" t="str">
        <f>IFERROR(VLOOKUP(B3595,Listor!$N$6:$O$47,2,FALSE),"")</f>
        <v/>
      </c>
      <c r="I3595" s="63" t="str">
        <f t="shared" si="169"/>
        <v/>
      </c>
      <c r="J3595" s="96" t="str">
        <f>IFERROR(VLOOKUP(B3595,Listor!$N$6:$P$47,3,FALSE)*I3595,"")</f>
        <v/>
      </c>
      <c r="K3595" s="81"/>
      <c r="L3595" s="88" t="str">
        <f>IFERROR((VLOOKUP(B3595,Listor!$N$6:$P$47,3,FALSE)*Biologiska!K3595)+(VLOOKUP(B3595,Listor!$N$6:$Q$47,4,FALSE)),"")</f>
        <v/>
      </c>
      <c r="M3595" s="63" t="str">
        <f t="shared" si="170"/>
        <v/>
      </c>
      <c r="N3595" s="75"/>
      <c r="O3595" s="84" t="str">
        <f t="shared" si="171"/>
        <v/>
      </c>
      <c r="P3595" s="107"/>
      <c r="Q3595" s="87" t="s">
        <v>79</v>
      </c>
      <c r="R3595" s="87"/>
      <c r="S3595" s="87"/>
      <c r="T3595" s="87"/>
      <c r="U3595" s="87"/>
      <c r="V3595" s="86" t="s">
        <v>79</v>
      </c>
      <c r="W3595" s="75"/>
      <c r="X3595" s="102" t="s">
        <v>79</v>
      </c>
      <c r="Y3595" s="63" t="str">
        <f>IFERROR(IF(VLOOKUP(X3595,Listor!$T$6:$U$7,2,FALSE)&lt;O3595,TRUE),"")</f>
        <v/>
      </c>
      <c r="Z3595" s="87"/>
      <c r="AA3595" s="104"/>
    </row>
    <row r="3596" spans="2:27" x14ac:dyDescent="0.25">
      <c r="B3596" s="68" t="s">
        <v>68</v>
      </c>
      <c r="C3596" s="80" t="str">
        <f>IFERROR(VLOOKUP(B3596,Listor!$A$6:$B$62,2,FALSE),"")</f>
        <v/>
      </c>
      <c r="D3596" s="80" t="str">
        <f>IFERROR(VLOOKUP(B3596,Listor!$A$6:$C$62,3,FALSE),"")</f>
        <v/>
      </c>
      <c r="E3596" s="110" t="s">
        <v>79</v>
      </c>
      <c r="F3596" s="66"/>
      <c r="G3596" s="35" t="str">
        <f>IFERROR(VLOOKUP(B3596,Listor!$A$6:$G$62,7,FALSE),"")</f>
        <v/>
      </c>
      <c r="H3596" s="63" t="str">
        <f>IFERROR(VLOOKUP(B3596,Listor!$N$6:$O$47,2,FALSE),"")</f>
        <v/>
      </c>
      <c r="I3596" s="63" t="str">
        <f t="shared" si="169"/>
        <v/>
      </c>
      <c r="J3596" s="96" t="str">
        <f>IFERROR(VLOOKUP(B3596,Listor!$N$6:$P$47,3,FALSE)*I3596,"")</f>
        <v/>
      </c>
      <c r="K3596" s="81"/>
      <c r="L3596" s="88" t="str">
        <f>IFERROR((VLOOKUP(B3596,Listor!$N$6:$P$47,3,FALSE)*Biologiska!K3596)+(VLOOKUP(B3596,Listor!$N$6:$Q$47,4,FALSE)),"")</f>
        <v/>
      </c>
      <c r="M3596" s="63" t="str">
        <f t="shared" si="170"/>
        <v/>
      </c>
      <c r="N3596" s="75"/>
      <c r="O3596" s="84" t="str">
        <f t="shared" si="171"/>
        <v/>
      </c>
      <c r="P3596" s="107"/>
      <c r="Q3596" s="87" t="s">
        <v>79</v>
      </c>
      <c r="R3596" s="87"/>
      <c r="S3596" s="87"/>
      <c r="T3596" s="87"/>
      <c r="U3596" s="87"/>
      <c r="V3596" s="86" t="s">
        <v>79</v>
      </c>
      <c r="W3596" s="75"/>
      <c r="X3596" s="102" t="s">
        <v>79</v>
      </c>
      <c r="Y3596" s="63" t="str">
        <f>IFERROR(IF(VLOOKUP(X3596,Listor!$T$6:$U$7,2,FALSE)&lt;O3596,TRUE),"")</f>
        <v/>
      </c>
      <c r="Z3596" s="87"/>
      <c r="AA3596" s="104"/>
    </row>
    <row r="3597" spans="2:27" x14ac:dyDescent="0.25">
      <c r="B3597" s="68" t="s">
        <v>68</v>
      </c>
      <c r="C3597" s="80" t="str">
        <f>IFERROR(VLOOKUP(B3597,Listor!$A$6:$B$62,2,FALSE),"")</f>
        <v/>
      </c>
      <c r="D3597" s="80" t="str">
        <f>IFERROR(VLOOKUP(B3597,Listor!$A$6:$C$62,3,FALSE),"")</f>
        <v/>
      </c>
      <c r="E3597" s="110" t="s">
        <v>79</v>
      </c>
      <c r="F3597" s="66"/>
      <c r="G3597" s="35" t="str">
        <f>IFERROR(VLOOKUP(B3597,Listor!$A$6:$G$62,7,FALSE),"")</f>
        <v/>
      </c>
      <c r="H3597" s="63" t="str">
        <f>IFERROR(VLOOKUP(B3597,Listor!$N$6:$O$47,2,FALSE),"")</f>
        <v/>
      </c>
      <c r="I3597" s="63" t="str">
        <f t="shared" si="169"/>
        <v/>
      </c>
      <c r="J3597" s="96" t="str">
        <f>IFERROR(VLOOKUP(B3597,Listor!$N$6:$P$47,3,FALSE)*I3597,"")</f>
        <v/>
      </c>
      <c r="K3597" s="81"/>
      <c r="L3597" s="88" t="str">
        <f>IFERROR((VLOOKUP(B3597,Listor!$N$6:$P$47,3,FALSE)*Biologiska!K3597)+(VLOOKUP(B3597,Listor!$N$6:$Q$47,4,FALSE)),"")</f>
        <v/>
      </c>
      <c r="M3597" s="63" t="str">
        <f t="shared" si="170"/>
        <v/>
      </c>
      <c r="N3597" s="75"/>
      <c r="O3597" s="84" t="str">
        <f t="shared" si="171"/>
        <v/>
      </c>
      <c r="P3597" s="107"/>
      <c r="Q3597" s="87" t="s">
        <v>79</v>
      </c>
      <c r="R3597" s="87"/>
      <c r="S3597" s="87"/>
      <c r="T3597" s="87"/>
      <c r="U3597" s="87"/>
      <c r="V3597" s="86" t="s">
        <v>79</v>
      </c>
      <c r="W3597" s="75"/>
      <c r="X3597" s="102" t="s">
        <v>79</v>
      </c>
      <c r="Y3597" s="63" t="str">
        <f>IFERROR(IF(VLOOKUP(X3597,Listor!$T$6:$U$7,2,FALSE)&lt;O3597,TRUE),"")</f>
        <v/>
      </c>
      <c r="Z3597" s="87"/>
      <c r="AA3597" s="104"/>
    </row>
    <row r="3598" spans="2:27" x14ac:dyDescent="0.25">
      <c r="B3598" s="68" t="s">
        <v>68</v>
      </c>
      <c r="C3598" s="80" t="str">
        <f>IFERROR(VLOOKUP(B3598,Listor!$A$6:$B$62,2,FALSE),"")</f>
        <v/>
      </c>
      <c r="D3598" s="80" t="str">
        <f>IFERROR(VLOOKUP(B3598,Listor!$A$6:$C$62,3,FALSE),"")</f>
        <v/>
      </c>
      <c r="E3598" s="110" t="s">
        <v>79</v>
      </c>
      <c r="F3598" s="66"/>
      <c r="G3598" s="35" t="str">
        <f>IFERROR(VLOOKUP(B3598,Listor!$A$6:$G$62,7,FALSE),"")</f>
        <v/>
      </c>
      <c r="H3598" s="63" t="str">
        <f>IFERROR(VLOOKUP(B3598,Listor!$N$6:$O$47,2,FALSE),"")</f>
        <v/>
      </c>
      <c r="I3598" s="63" t="str">
        <f t="shared" si="169"/>
        <v/>
      </c>
      <c r="J3598" s="96" t="str">
        <f>IFERROR(VLOOKUP(B3598,Listor!$N$6:$P$47,3,FALSE)*I3598,"")</f>
        <v/>
      </c>
      <c r="K3598" s="81"/>
      <c r="L3598" s="88" t="str">
        <f>IFERROR((VLOOKUP(B3598,Listor!$N$6:$P$47,3,FALSE)*Biologiska!K3598)+(VLOOKUP(B3598,Listor!$N$6:$Q$47,4,FALSE)),"")</f>
        <v/>
      </c>
      <c r="M3598" s="63" t="str">
        <f t="shared" si="170"/>
        <v/>
      </c>
      <c r="N3598" s="75"/>
      <c r="O3598" s="84" t="str">
        <f t="shared" si="171"/>
        <v/>
      </c>
      <c r="P3598" s="107"/>
      <c r="Q3598" s="87" t="s">
        <v>79</v>
      </c>
      <c r="R3598" s="87"/>
      <c r="S3598" s="87"/>
      <c r="T3598" s="87"/>
      <c r="U3598" s="87"/>
      <c r="V3598" s="86" t="s">
        <v>79</v>
      </c>
      <c r="W3598" s="75"/>
      <c r="X3598" s="102" t="s">
        <v>79</v>
      </c>
      <c r="Y3598" s="63" t="str">
        <f>IFERROR(IF(VLOOKUP(X3598,Listor!$T$6:$U$7,2,FALSE)&lt;O3598,TRUE),"")</f>
        <v/>
      </c>
      <c r="Z3598" s="87"/>
      <c r="AA3598" s="104"/>
    </row>
    <row r="3599" spans="2:27" x14ac:dyDescent="0.25">
      <c r="B3599" s="68" t="s">
        <v>68</v>
      </c>
      <c r="C3599" s="80" t="str">
        <f>IFERROR(VLOOKUP(B3599,Listor!$A$6:$B$62,2,FALSE),"")</f>
        <v/>
      </c>
      <c r="D3599" s="80" t="str">
        <f>IFERROR(VLOOKUP(B3599,Listor!$A$6:$C$62,3,FALSE),"")</f>
        <v/>
      </c>
      <c r="E3599" s="110" t="s">
        <v>79</v>
      </c>
      <c r="F3599" s="66"/>
      <c r="G3599" s="35" t="str">
        <f>IFERROR(VLOOKUP(B3599,Listor!$A$6:$G$62,7,FALSE),"")</f>
        <v/>
      </c>
      <c r="H3599" s="63" t="str">
        <f>IFERROR(VLOOKUP(B3599,Listor!$N$6:$O$47,2,FALSE),"")</f>
        <v/>
      </c>
      <c r="I3599" s="63" t="str">
        <f t="shared" si="169"/>
        <v/>
      </c>
      <c r="J3599" s="96" t="str">
        <f>IFERROR(VLOOKUP(B3599,Listor!$N$6:$P$47,3,FALSE)*I3599,"")</f>
        <v/>
      </c>
      <c r="K3599" s="81"/>
      <c r="L3599" s="88" t="str">
        <f>IFERROR((VLOOKUP(B3599,Listor!$N$6:$P$47,3,FALSE)*Biologiska!K3599)+(VLOOKUP(B3599,Listor!$N$6:$Q$47,4,FALSE)),"")</f>
        <v/>
      </c>
      <c r="M3599" s="63" t="str">
        <f t="shared" si="170"/>
        <v/>
      </c>
      <c r="N3599" s="75"/>
      <c r="O3599" s="84" t="str">
        <f t="shared" si="171"/>
        <v/>
      </c>
      <c r="P3599" s="107"/>
      <c r="Q3599" s="87" t="s">
        <v>79</v>
      </c>
      <c r="R3599" s="87"/>
      <c r="S3599" s="87"/>
      <c r="T3599" s="87"/>
      <c r="U3599" s="87"/>
      <c r="V3599" s="86" t="s">
        <v>79</v>
      </c>
      <c r="W3599" s="75"/>
      <c r="X3599" s="102" t="s">
        <v>79</v>
      </c>
      <c r="Y3599" s="63" t="str">
        <f>IFERROR(IF(VLOOKUP(X3599,Listor!$T$6:$U$7,2,FALSE)&lt;O3599,TRUE),"")</f>
        <v/>
      </c>
      <c r="Z3599" s="87"/>
      <c r="AA3599" s="104"/>
    </row>
    <row r="3600" spans="2:27" x14ac:dyDescent="0.25">
      <c r="B3600" s="68" t="s">
        <v>68</v>
      </c>
      <c r="C3600" s="80" t="str">
        <f>IFERROR(VLOOKUP(B3600,Listor!$A$6:$B$62,2,FALSE),"")</f>
        <v/>
      </c>
      <c r="D3600" s="80" t="str">
        <f>IFERROR(VLOOKUP(B3600,Listor!$A$6:$C$62,3,FALSE),"")</f>
        <v/>
      </c>
      <c r="E3600" s="110" t="s">
        <v>79</v>
      </c>
      <c r="F3600" s="66"/>
      <c r="G3600" s="35" t="str">
        <f>IFERROR(VLOOKUP(B3600,Listor!$A$6:$G$62,7,FALSE),"")</f>
        <v/>
      </c>
      <c r="H3600" s="63" t="str">
        <f>IFERROR(VLOOKUP(B3600,Listor!$N$6:$O$47,2,FALSE),"")</f>
        <v/>
      </c>
      <c r="I3600" s="63" t="str">
        <f t="shared" si="169"/>
        <v/>
      </c>
      <c r="J3600" s="96" t="str">
        <f>IFERROR(VLOOKUP(B3600,Listor!$N$6:$P$47,3,FALSE)*I3600,"")</f>
        <v/>
      </c>
      <c r="K3600" s="81"/>
      <c r="L3600" s="88" t="str">
        <f>IFERROR((VLOOKUP(B3600,Listor!$N$6:$P$47,3,FALSE)*Biologiska!K3600)+(VLOOKUP(B3600,Listor!$N$6:$Q$47,4,FALSE)),"")</f>
        <v/>
      </c>
      <c r="M3600" s="63" t="str">
        <f t="shared" si="170"/>
        <v/>
      </c>
      <c r="N3600" s="75"/>
      <c r="O3600" s="84" t="str">
        <f t="shared" si="171"/>
        <v/>
      </c>
      <c r="P3600" s="107"/>
      <c r="Q3600" s="87" t="s">
        <v>79</v>
      </c>
      <c r="R3600" s="87"/>
      <c r="S3600" s="87"/>
      <c r="T3600" s="87"/>
      <c r="U3600" s="87"/>
      <c r="V3600" s="86" t="s">
        <v>79</v>
      </c>
      <c r="W3600" s="75"/>
      <c r="X3600" s="102" t="s">
        <v>79</v>
      </c>
      <c r="Y3600" s="63" t="str">
        <f>IFERROR(IF(VLOOKUP(X3600,Listor!$T$6:$U$7,2,FALSE)&lt;O3600,TRUE),"")</f>
        <v/>
      </c>
      <c r="Z3600" s="87"/>
      <c r="AA3600" s="104"/>
    </row>
    <row r="3601" spans="2:27" x14ac:dyDescent="0.25">
      <c r="B3601" s="68" t="s">
        <v>68</v>
      </c>
      <c r="C3601" s="80" t="str">
        <f>IFERROR(VLOOKUP(B3601,Listor!$A$6:$B$62,2,FALSE),"")</f>
        <v/>
      </c>
      <c r="D3601" s="80" t="str">
        <f>IFERROR(VLOOKUP(B3601,Listor!$A$6:$C$62,3,FALSE),"")</f>
        <v/>
      </c>
      <c r="E3601" s="110" t="s">
        <v>79</v>
      </c>
      <c r="F3601" s="66"/>
      <c r="G3601" s="35" t="str">
        <f>IFERROR(VLOOKUP(B3601,Listor!$A$6:$G$62,7,FALSE),"")</f>
        <v/>
      </c>
      <c r="H3601" s="63" t="str">
        <f>IFERROR(VLOOKUP(B3601,Listor!$N$6:$O$47,2,FALSE),"")</f>
        <v/>
      </c>
      <c r="I3601" s="63" t="str">
        <f t="shared" si="169"/>
        <v/>
      </c>
      <c r="J3601" s="96" t="str">
        <f>IFERROR(VLOOKUP(B3601,Listor!$N$6:$P$47,3,FALSE)*I3601,"")</f>
        <v/>
      </c>
      <c r="K3601" s="81"/>
      <c r="L3601" s="88" t="str">
        <f>IFERROR((VLOOKUP(B3601,Listor!$N$6:$P$47,3,FALSE)*Biologiska!K3601)+(VLOOKUP(B3601,Listor!$N$6:$Q$47,4,FALSE)),"")</f>
        <v/>
      </c>
      <c r="M3601" s="63" t="str">
        <f t="shared" si="170"/>
        <v/>
      </c>
      <c r="N3601" s="75"/>
      <c r="O3601" s="84" t="str">
        <f t="shared" si="171"/>
        <v/>
      </c>
      <c r="P3601" s="107"/>
      <c r="Q3601" s="87" t="s">
        <v>79</v>
      </c>
      <c r="R3601" s="87"/>
      <c r="S3601" s="87"/>
      <c r="T3601" s="87"/>
      <c r="U3601" s="87"/>
      <c r="V3601" s="86" t="s">
        <v>79</v>
      </c>
      <c r="W3601" s="75"/>
      <c r="X3601" s="102" t="s">
        <v>79</v>
      </c>
      <c r="Y3601" s="63" t="str">
        <f>IFERROR(IF(VLOOKUP(X3601,Listor!$T$6:$U$7,2,FALSE)&lt;O3601,TRUE),"")</f>
        <v/>
      </c>
      <c r="Z3601" s="87"/>
      <c r="AA3601" s="104"/>
    </row>
    <row r="3602" spans="2:27" x14ac:dyDescent="0.25">
      <c r="B3602" s="68" t="s">
        <v>68</v>
      </c>
      <c r="C3602" s="80" t="str">
        <f>IFERROR(VLOOKUP(B3602,Listor!$A$6:$B$62,2,FALSE),"")</f>
        <v/>
      </c>
      <c r="D3602" s="80" t="str">
        <f>IFERROR(VLOOKUP(B3602,Listor!$A$6:$C$62,3,FALSE),"")</f>
        <v/>
      </c>
      <c r="E3602" s="110" t="s">
        <v>79</v>
      </c>
      <c r="F3602" s="66"/>
      <c r="G3602" s="35" t="str">
        <f>IFERROR(VLOOKUP(B3602,Listor!$A$6:$G$62,7,FALSE),"")</f>
        <v/>
      </c>
      <c r="H3602" s="63" t="str">
        <f>IFERROR(VLOOKUP(B3602,Listor!$N$6:$O$47,2,FALSE),"")</f>
        <v/>
      </c>
      <c r="I3602" s="63" t="str">
        <f t="shared" si="169"/>
        <v/>
      </c>
      <c r="J3602" s="96" t="str">
        <f>IFERROR(VLOOKUP(B3602,Listor!$N$6:$P$47,3,FALSE)*I3602,"")</f>
        <v/>
      </c>
      <c r="K3602" s="81"/>
      <c r="L3602" s="88" t="str">
        <f>IFERROR((VLOOKUP(B3602,Listor!$N$6:$P$47,3,FALSE)*Biologiska!K3602)+(VLOOKUP(B3602,Listor!$N$6:$Q$47,4,FALSE)),"")</f>
        <v/>
      </c>
      <c r="M3602" s="63" t="str">
        <f t="shared" si="170"/>
        <v/>
      </c>
      <c r="N3602" s="75"/>
      <c r="O3602" s="84" t="str">
        <f t="shared" si="171"/>
        <v/>
      </c>
      <c r="P3602" s="107"/>
      <c r="Q3602" s="87" t="s">
        <v>79</v>
      </c>
      <c r="R3602" s="87"/>
      <c r="S3602" s="87"/>
      <c r="T3602" s="87"/>
      <c r="U3602" s="87"/>
      <c r="V3602" s="86" t="s">
        <v>79</v>
      </c>
      <c r="W3602" s="75"/>
      <c r="X3602" s="102" t="s">
        <v>79</v>
      </c>
      <c r="Y3602" s="63" t="str">
        <f>IFERROR(IF(VLOOKUP(X3602,Listor!$T$6:$U$7,2,FALSE)&lt;O3602,TRUE),"")</f>
        <v/>
      </c>
      <c r="Z3602" s="87"/>
      <c r="AA3602" s="104"/>
    </row>
    <row r="3603" spans="2:27" x14ac:dyDescent="0.25">
      <c r="B3603" s="68" t="s">
        <v>68</v>
      </c>
      <c r="C3603" s="80" t="str">
        <f>IFERROR(VLOOKUP(B3603,Listor!$A$6:$B$62,2,FALSE),"")</f>
        <v/>
      </c>
      <c r="D3603" s="80" t="str">
        <f>IFERROR(VLOOKUP(B3603,Listor!$A$6:$C$62,3,FALSE),"")</f>
        <v/>
      </c>
      <c r="E3603" s="110" t="s">
        <v>79</v>
      </c>
      <c r="F3603" s="66"/>
      <c r="G3603" s="35" t="str">
        <f>IFERROR(VLOOKUP(B3603,Listor!$A$6:$G$62,7,FALSE),"")</f>
        <v/>
      </c>
      <c r="H3603" s="63" t="str">
        <f>IFERROR(VLOOKUP(B3603,Listor!$N$6:$O$47,2,FALSE),"")</f>
        <v/>
      </c>
      <c r="I3603" s="63" t="str">
        <f t="shared" si="169"/>
        <v/>
      </c>
      <c r="J3603" s="96" t="str">
        <f>IFERROR(VLOOKUP(B3603,Listor!$N$6:$P$47,3,FALSE)*I3603,"")</f>
        <v/>
      </c>
      <c r="K3603" s="81"/>
      <c r="L3603" s="88" t="str">
        <f>IFERROR((VLOOKUP(B3603,Listor!$N$6:$P$47,3,FALSE)*Biologiska!K3603)+(VLOOKUP(B3603,Listor!$N$6:$Q$47,4,FALSE)),"")</f>
        <v/>
      </c>
      <c r="M3603" s="63" t="str">
        <f t="shared" si="170"/>
        <v/>
      </c>
      <c r="N3603" s="75"/>
      <c r="O3603" s="84" t="str">
        <f t="shared" si="171"/>
        <v/>
      </c>
      <c r="P3603" s="107"/>
      <c r="Q3603" s="87" t="s">
        <v>79</v>
      </c>
      <c r="R3603" s="87"/>
      <c r="S3603" s="87"/>
      <c r="T3603" s="87"/>
      <c r="U3603" s="87"/>
      <c r="V3603" s="86" t="s">
        <v>79</v>
      </c>
      <c r="W3603" s="75"/>
      <c r="X3603" s="102" t="s">
        <v>79</v>
      </c>
      <c r="Y3603" s="63" t="str">
        <f>IFERROR(IF(VLOOKUP(X3603,Listor!$T$6:$U$7,2,FALSE)&lt;O3603,TRUE),"")</f>
        <v/>
      </c>
      <c r="Z3603" s="87"/>
      <c r="AA3603" s="104"/>
    </row>
    <row r="3604" spans="2:27" x14ac:dyDescent="0.25">
      <c r="B3604" s="68" t="s">
        <v>68</v>
      </c>
      <c r="C3604" s="80" t="str">
        <f>IFERROR(VLOOKUP(B3604,Listor!$A$6:$B$62,2,FALSE),"")</f>
        <v/>
      </c>
      <c r="D3604" s="80" t="str">
        <f>IFERROR(VLOOKUP(B3604,Listor!$A$6:$C$62,3,FALSE),"")</f>
        <v/>
      </c>
      <c r="E3604" s="110" t="s">
        <v>79</v>
      </c>
      <c r="F3604" s="66"/>
      <c r="G3604" s="35" t="str">
        <f>IFERROR(VLOOKUP(B3604,Listor!$A$6:$G$62,7,FALSE),"")</f>
        <v/>
      </c>
      <c r="H3604" s="63" t="str">
        <f>IFERROR(VLOOKUP(B3604,Listor!$N$6:$O$47,2,FALSE),"")</f>
        <v/>
      </c>
      <c r="I3604" s="63" t="str">
        <f t="shared" si="169"/>
        <v/>
      </c>
      <c r="J3604" s="96" t="str">
        <f>IFERROR(VLOOKUP(B3604,Listor!$N$6:$P$47,3,FALSE)*I3604,"")</f>
        <v/>
      </c>
      <c r="K3604" s="81"/>
      <c r="L3604" s="88" t="str">
        <f>IFERROR((VLOOKUP(B3604,Listor!$N$6:$P$47,3,FALSE)*Biologiska!K3604)+(VLOOKUP(B3604,Listor!$N$6:$Q$47,4,FALSE)),"")</f>
        <v/>
      </c>
      <c r="M3604" s="63" t="str">
        <f t="shared" si="170"/>
        <v/>
      </c>
      <c r="N3604" s="75"/>
      <c r="O3604" s="84" t="str">
        <f t="shared" si="171"/>
        <v/>
      </c>
      <c r="P3604" s="107"/>
      <c r="Q3604" s="87" t="s">
        <v>79</v>
      </c>
      <c r="R3604" s="87"/>
      <c r="S3604" s="87"/>
      <c r="T3604" s="87"/>
      <c r="U3604" s="87"/>
      <c r="V3604" s="86" t="s">
        <v>79</v>
      </c>
      <c r="W3604" s="75"/>
      <c r="X3604" s="102" t="s">
        <v>79</v>
      </c>
      <c r="Y3604" s="63" t="str">
        <f>IFERROR(IF(VLOOKUP(X3604,Listor!$T$6:$U$7,2,FALSE)&lt;O3604,TRUE),"")</f>
        <v/>
      </c>
      <c r="Z3604" s="87"/>
      <c r="AA3604" s="104"/>
    </row>
    <row r="3605" spans="2:27" x14ac:dyDescent="0.25">
      <c r="B3605" s="68" t="s">
        <v>68</v>
      </c>
      <c r="C3605" s="80" t="str">
        <f>IFERROR(VLOOKUP(B3605,Listor!$A$6:$B$62,2,FALSE),"")</f>
        <v/>
      </c>
      <c r="D3605" s="80" t="str">
        <f>IFERROR(VLOOKUP(B3605,Listor!$A$6:$C$62,3,FALSE),"")</f>
        <v/>
      </c>
      <c r="E3605" s="110" t="s">
        <v>79</v>
      </c>
      <c r="F3605" s="66"/>
      <c r="G3605" s="35" t="str">
        <f>IFERROR(VLOOKUP(B3605,Listor!$A$6:$G$62,7,FALSE),"")</f>
        <v/>
      </c>
      <c r="H3605" s="63" t="str">
        <f>IFERROR(VLOOKUP(B3605,Listor!$N$6:$O$47,2,FALSE),"")</f>
        <v/>
      </c>
      <c r="I3605" s="63" t="str">
        <f t="shared" si="169"/>
        <v/>
      </c>
      <c r="J3605" s="96" t="str">
        <f>IFERROR(VLOOKUP(B3605,Listor!$N$6:$P$47,3,FALSE)*I3605,"")</f>
        <v/>
      </c>
      <c r="K3605" s="81"/>
      <c r="L3605" s="88" t="str">
        <f>IFERROR((VLOOKUP(B3605,Listor!$N$6:$P$47,3,FALSE)*Biologiska!K3605)+(VLOOKUP(B3605,Listor!$N$6:$Q$47,4,FALSE)),"")</f>
        <v/>
      </c>
      <c r="M3605" s="63" t="str">
        <f t="shared" si="170"/>
        <v/>
      </c>
      <c r="N3605" s="75"/>
      <c r="O3605" s="84" t="str">
        <f t="shared" si="171"/>
        <v/>
      </c>
      <c r="P3605" s="107"/>
      <c r="Q3605" s="87" t="s">
        <v>79</v>
      </c>
      <c r="R3605" s="87"/>
      <c r="S3605" s="87"/>
      <c r="T3605" s="87"/>
      <c r="U3605" s="87"/>
      <c r="V3605" s="86" t="s">
        <v>79</v>
      </c>
      <c r="W3605" s="75"/>
      <c r="X3605" s="102" t="s">
        <v>79</v>
      </c>
      <c r="Y3605" s="63" t="str">
        <f>IFERROR(IF(VLOOKUP(X3605,Listor!$T$6:$U$7,2,FALSE)&lt;O3605,TRUE),"")</f>
        <v/>
      </c>
      <c r="Z3605" s="87"/>
      <c r="AA3605" s="104"/>
    </row>
    <row r="3606" spans="2:27" x14ac:dyDescent="0.25">
      <c r="B3606" s="68" t="s">
        <v>68</v>
      </c>
      <c r="C3606" s="80" t="str">
        <f>IFERROR(VLOOKUP(B3606,Listor!$A$6:$B$62,2,FALSE),"")</f>
        <v/>
      </c>
      <c r="D3606" s="80" t="str">
        <f>IFERROR(VLOOKUP(B3606,Listor!$A$6:$C$62,3,FALSE),"")</f>
        <v/>
      </c>
      <c r="E3606" s="110" t="s">
        <v>79</v>
      </c>
      <c r="F3606" s="66"/>
      <c r="G3606" s="35" t="str">
        <f>IFERROR(VLOOKUP(B3606,Listor!$A$6:$G$62,7,FALSE),"")</f>
        <v/>
      </c>
      <c r="H3606" s="63" t="str">
        <f>IFERROR(VLOOKUP(B3606,Listor!$N$6:$O$47,2,FALSE),"")</f>
        <v/>
      </c>
      <c r="I3606" s="63" t="str">
        <f t="shared" si="169"/>
        <v/>
      </c>
      <c r="J3606" s="96" t="str">
        <f>IFERROR(VLOOKUP(B3606,Listor!$N$6:$P$47,3,FALSE)*I3606,"")</f>
        <v/>
      </c>
      <c r="K3606" s="81"/>
      <c r="L3606" s="88" t="str">
        <f>IFERROR((VLOOKUP(B3606,Listor!$N$6:$P$47,3,FALSE)*Biologiska!K3606)+(VLOOKUP(B3606,Listor!$N$6:$Q$47,4,FALSE)),"")</f>
        <v/>
      </c>
      <c r="M3606" s="63" t="str">
        <f t="shared" si="170"/>
        <v/>
      </c>
      <c r="N3606" s="75"/>
      <c r="O3606" s="84" t="str">
        <f t="shared" si="171"/>
        <v/>
      </c>
      <c r="P3606" s="107"/>
      <c r="Q3606" s="87" t="s">
        <v>79</v>
      </c>
      <c r="R3606" s="87"/>
      <c r="S3606" s="87"/>
      <c r="T3606" s="87"/>
      <c r="U3606" s="87"/>
      <c r="V3606" s="86" t="s">
        <v>79</v>
      </c>
      <c r="W3606" s="75"/>
      <c r="X3606" s="102" t="s">
        <v>79</v>
      </c>
      <c r="Y3606" s="63" t="str">
        <f>IFERROR(IF(VLOOKUP(X3606,Listor!$T$6:$U$7,2,FALSE)&lt;O3606,TRUE),"")</f>
        <v/>
      </c>
      <c r="Z3606" s="87"/>
      <c r="AA3606" s="104"/>
    </row>
    <row r="3607" spans="2:27" x14ac:dyDescent="0.25">
      <c r="B3607" s="68" t="s">
        <v>68</v>
      </c>
      <c r="C3607" s="80" t="str">
        <f>IFERROR(VLOOKUP(B3607,Listor!$A$6:$B$62,2,FALSE),"")</f>
        <v/>
      </c>
      <c r="D3607" s="80" t="str">
        <f>IFERROR(VLOOKUP(B3607,Listor!$A$6:$C$62,3,FALSE),"")</f>
        <v/>
      </c>
      <c r="E3607" s="110" t="s">
        <v>79</v>
      </c>
      <c r="F3607" s="66"/>
      <c r="G3607" s="35" t="str">
        <f>IFERROR(VLOOKUP(B3607,Listor!$A$6:$G$62,7,FALSE),"")</f>
        <v/>
      </c>
      <c r="H3607" s="63" t="str">
        <f>IFERROR(VLOOKUP(B3607,Listor!$N$6:$O$47,2,FALSE),"")</f>
        <v/>
      </c>
      <c r="I3607" s="63" t="str">
        <f t="shared" si="169"/>
        <v/>
      </c>
      <c r="J3607" s="96" t="str">
        <f>IFERROR(VLOOKUP(B3607,Listor!$N$6:$P$47,3,FALSE)*I3607,"")</f>
        <v/>
      </c>
      <c r="K3607" s="81"/>
      <c r="L3607" s="88" t="str">
        <f>IFERROR((VLOOKUP(B3607,Listor!$N$6:$P$47,3,FALSE)*Biologiska!K3607)+(VLOOKUP(B3607,Listor!$N$6:$Q$47,4,FALSE)),"")</f>
        <v/>
      </c>
      <c r="M3607" s="63" t="str">
        <f t="shared" si="170"/>
        <v/>
      </c>
      <c r="N3607" s="75"/>
      <c r="O3607" s="84" t="str">
        <f t="shared" si="171"/>
        <v/>
      </c>
      <c r="P3607" s="107"/>
      <c r="Q3607" s="87" t="s">
        <v>79</v>
      </c>
      <c r="R3607" s="87"/>
      <c r="S3607" s="87"/>
      <c r="T3607" s="87"/>
      <c r="U3607" s="87"/>
      <c r="V3607" s="86" t="s">
        <v>79</v>
      </c>
      <c r="W3607" s="75"/>
      <c r="X3607" s="102" t="s">
        <v>79</v>
      </c>
      <c r="Y3607" s="63" t="str">
        <f>IFERROR(IF(VLOOKUP(X3607,Listor!$T$6:$U$7,2,FALSE)&lt;O3607,TRUE),"")</f>
        <v/>
      </c>
      <c r="Z3607" s="87"/>
      <c r="AA3607" s="104"/>
    </row>
    <row r="3608" spans="2:27" x14ac:dyDescent="0.25">
      <c r="B3608" s="68" t="s">
        <v>68</v>
      </c>
      <c r="C3608" s="80" t="str">
        <f>IFERROR(VLOOKUP(B3608,Listor!$A$6:$B$62,2,FALSE),"")</f>
        <v/>
      </c>
      <c r="D3608" s="80" t="str">
        <f>IFERROR(VLOOKUP(B3608,Listor!$A$6:$C$62,3,FALSE),"")</f>
        <v/>
      </c>
      <c r="E3608" s="110" t="s">
        <v>79</v>
      </c>
      <c r="F3608" s="66"/>
      <c r="G3608" s="35" t="str">
        <f>IFERROR(VLOOKUP(B3608,Listor!$A$6:$G$62,7,FALSE),"")</f>
        <v/>
      </c>
      <c r="H3608" s="63" t="str">
        <f>IFERROR(VLOOKUP(B3608,Listor!$N$6:$O$47,2,FALSE),"")</f>
        <v/>
      </c>
      <c r="I3608" s="63" t="str">
        <f t="shared" si="169"/>
        <v/>
      </c>
      <c r="J3608" s="96" t="str">
        <f>IFERROR(VLOOKUP(B3608,Listor!$N$6:$P$47,3,FALSE)*I3608,"")</f>
        <v/>
      </c>
      <c r="K3608" s="81"/>
      <c r="L3608" s="88" t="str">
        <f>IFERROR((VLOOKUP(B3608,Listor!$N$6:$P$47,3,FALSE)*Biologiska!K3608)+(VLOOKUP(B3608,Listor!$N$6:$Q$47,4,FALSE)),"")</f>
        <v/>
      </c>
      <c r="M3608" s="63" t="str">
        <f t="shared" si="170"/>
        <v/>
      </c>
      <c r="N3608" s="75"/>
      <c r="O3608" s="84" t="str">
        <f t="shared" si="171"/>
        <v/>
      </c>
      <c r="P3608" s="107"/>
      <c r="Q3608" s="87" t="s">
        <v>79</v>
      </c>
      <c r="R3608" s="87"/>
      <c r="S3608" s="87"/>
      <c r="T3608" s="87"/>
      <c r="U3608" s="87"/>
      <c r="V3608" s="86" t="s">
        <v>79</v>
      </c>
      <c r="W3608" s="75"/>
      <c r="X3608" s="102" t="s">
        <v>79</v>
      </c>
      <c r="Y3608" s="63" t="str">
        <f>IFERROR(IF(VLOOKUP(X3608,Listor!$T$6:$U$7,2,FALSE)&lt;O3608,TRUE),"")</f>
        <v/>
      </c>
      <c r="Z3608" s="87"/>
      <c r="AA3608" s="104"/>
    </row>
    <row r="3609" spans="2:27" x14ac:dyDescent="0.25">
      <c r="B3609" s="68" t="s">
        <v>68</v>
      </c>
      <c r="C3609" s="80" t="str">
        <f>IFERROR(VLOOKUP(B3609,Listor!$A$6:$B$62,2,FALSE),"")</f>
        <v/>
      </c>
      <c r="D3609" s="80" t="str">
        <f>IFERROR(VLOOKUP(B3609,Listor!$A$6:$C$62,3,FALSE),"")</f>
        <v/>
      </c>
      <c r="E3609" s="110" t="s">
        <v>79</v>
      </c>
      <c r="F3609" s="66"/>
      <c r="G3609" s="35" t="str">
        <f>IFERROR(VLOOKUP(B3609,Listor!$A$6:$G$62,7,FALSE),"")</f>
        <v/>
      </c>
      <c r="H3609" s="63" t="str">
        <f>IFERROR(VLOOKUP(B3609,Listor!$N$6:$O$47,2,FALSE),"")</f>
        <v/>
      </c>
      <c r="I3609" s="63" t="str">
        <f t="shared" si="169"/>
        <v/>
      </c>
      <c r="J3609" s="96" t="str">
        <f>IFERROR(VLOOKUP(B3609,Listor!$N$6:$P$47,3,FALSE)*I3609,"")</f>
        <v/>
      </c>
      <c r="K3609" s="81"/>
      <c r="L3609" s="88" t="str">
        <f>IFERROR((VLOOKUP(B3609,Listor!$N$6:$P$47,3,FALSE)*Biologiska!K3609)+(VLOOKUP(B3609,Listor!$N$6:$Q$47,4,FALSE)),"")</f>
        <v/>
      </c>
      <c r="M3609" s="63" t="str">
        <f t="shared" si="170"/>
        <v/>
      </c>
      <c r="N3609" s="75"/>
      <c r="O3609" s="84" t="str">
        <f t="shared" si="171"/>
        <v/>
      </c>
      <c r="P3609" s="107"/>
      <c r="Q3609" s="87" t="s">
        <v>79</v>
      </c>
      <c r="R3609" s="87"/>
      <c r="S3609" s="87"/>
      <c r="T3609" s="87"/>
      <c r="U3609" s="87"/>
      <c r="V3609" s="86" t="s">
        <v>79</v>
      </c>
      <c r="W3609" s="75"/>
      <c r="X3609" s="102" t="s">
        <v>79</v>
      </c>
      <c r="Y3609" s="63" t="str">
        <f>IFERROR(IF(VLOOKUP(X3609,Listor!$T$6:$U$7,2,FALSE)&lt;O3609,TRUE),"")</f>
        <v/>
      </c>
      <c r="Z3609" s="87"/>
      <c r="AA3609" s="104"/>
    </row>
    <row r="3610" spans="2:27" x14ac:dyDescent="0.25">
      <c r="B3610" s="68" t="s">
        <v>68</v>
      </c>
      <c r="C3610" s="80" t="str">
        <f>IFERROR(VLOOKUP(B3610,Listor!$A$6:$B$62,2,FALSE),"")</f>
        <v/>
      </c>
      <c r="D3610" s="80" t="str">
        <f>IFERROR(VLOOKUP(B3610,Listor!$A$6:$C$62,3,FALSE),"")</f>
        <v/>
      </c>
      <c r="E3610" s="110" t="s">
        <v>79</v>
      </c>
      <c r="F3610" s="66"/>
      <c r="G3610" s="35" t="str">
        <f>IFERROR(VLOOKUP(B3610,Listor!$A$6:$G$62,7,FALSE),"")</f>
        <v/>
      </c>
      <c r="H3610" s="63" t="str">
        <f>IFERROR(VLOOKUP(B3610,Listor!$N$6:$O$47,2,FALSE),"")</f>
        <v/>
      </c>
      <c r="I3610" s="63" t="str">
        <f t="shared" si="169"/>
        <v/>
      </c>
      <c r="J3610" s="96" t="str">
        <f>IFERROR(VLOOKUP(B3610,Listor!$N$6:$P$47,3,FALSE)*I3610,"")</f>
        <v/>
      </c>
      <c r="K3610" s="81"/>
      <c r="L3610" s="88" t="str">
        <f>IFERROR((VLOOKUP(B3610,Listor!$N$6:$P$47,3,FALSE)*Biologiska!K3610)+(VLOOKUP(B3610,Listor!$N$6:$Q$47,4,FALSE)),"")</f>
        <v/>
      </c>
      <c r="M3610" s="63" t="str">
        <f t="shared" si="170"/>
        <v/>
      </c>
      <c r="N3610" s="75"/>
      <c r="O3610" s="84" t="str">
        <f t="shared" si="171"/>
        <v/>
      </c>
      <c r="P3610" s="107"/>
      <c r="Q3610" s="87" t="s">
        <v>79</v>
      </c>
      <c r="R3610" s="87"/>
      <c r="S3610" s="87"/>
      <c r="T3610" s="87"/>
      <c r="U3610" s="87"/>
      <c r="V3610" s="86" t="s">
        <v>79</v>
      </c>
      <c r="W3610" s="75"/>
      <c r="X3610" s="102" t="s">
        <v>79</v>
      </c>
      <c r="Y3610" s="63" t="str">
        <f>IFERROR(IF(VLOOKUP(X3610,Listor!$T$6:$U$7,2,FALSE)&lt;O3610,TRUE),"")</f>
        <v/>
      </c>
      <c r="Z3610" s="87"/>
      <c r="AA3610" s="104"/>
    </row>
    <row r="3611" spans="2:27" x14ac:dyDescent="0.25">
      <c r="B3611" s="68" t="s">
        <v>68</v>
      </c>
      <c r="C3611" s="80" t="str">
        <f>IFERROR(VLOOKUP(B3611,Listor!$A$6:$B$62,2,FALSE),"")</f>
        <v/>
      </c>
      <c r="D3611" s="80" t="str">
        <f>IFERROR(VLOOKUP(B3611,Listor!$A$6:$C$62,3,FALSE),"")</f>
        <v/>
      </c>
      <c r="E3611" s="110" t="s">
        <v>79</v>
      </c>
      <c r="F3611" s="66"/>
      <c r="G3611" s="35" t="str">
        <f>IFERROR(VLOOKUP(B3611,Listor!$A$6:$G$62,7,FALSE),"")</f>
        <v/>
      </c>
      <c r="H3611" s="63" t="str">
        <f>IFERROR(VLOOKUP(B3611,Listor!$N$6:$O$47,2,FALSE),"")</f>
        <v/>
      </c>
      <c r="I3611" s="63" t="str">
        <f t="shared" si="169"/>
        <v/>
      </c>
      <c r="J3611" s="96" t="str">
        <f>IFERROR(VLOOKUP(B3611,Listor!$N$6:$P$47,3,FALSE)*I3611,"")</f>
        <v/>
      </c>
      <c r="K3611" s="81"/>
      <c r="L3611" s="88" t="str">
        <f>IFERROR((VLOOKUP(B3611,Listor!$N$6:$P$47,3,FALSE)*Biologiska!K3611)+(VLOOKUP(B3611,Listor!$N$6:$Q$47,4,FALSE)),"")</f>
        <v/>
      </c>
      <c r="M3611" s="63" t="str">
        <f t="shared" si="170"/>
        <v/>
      </c>
      <c r="N3611" s="75"/>
      <c r="O3611" s="84" t="str">
        <f t="shared" si="171"/>
        <v/>
      </c>
      <c r="P3611" s="107"/>
      <c r="Q3611" s="87" t="s">
        <v>79</v>
      </c>
      <c r="R3611" s="87"/>
      <c r="S3611" s="87"/>
      <c r="T3611" s="87"/>
      <c r="U3611" s="87"/>
      <c r="V3611" s="86" t="s">
        <v>79</v>
      </c>
      <c r="W3611" s="75"/>
      <c r="X3611" s="102" t="s">
        <v>79</v>
      </c>
      <c r="Y3611" s="63" t="str">
        <f>IFERROR(IF(VLOOKUP(X3611,Listor!$T$6:$U$7,2,FALSE)&lt;O3611,TRUE),"")</f>
        <v/>
      </c>
      <c r="Z3611" s="87"/>
      <c r="AA3611" s="104"/>
    </row>
    <row r="3612" spans="2:27" x14ac:dyDescent="0.25">
      <c r="B3612" s="68" t="s">
        <v>68</v>
      </c>
      <c r="C3612" s="80" t="str">
        <f>IFERROR(VLOOKUP(B3612,Listor!$A$6:$B$62,2,FALSE),"")</f>
        <v/>
      </c>
      <c r="D3612" s="80" t="str">
        <f>IFERROR(VLOOKUP(B3612,Listor!$A$6:$C$62,3,FALSE),"")</f>
        <v/>
      </c>
      <c r="E3612" s="110" t="s">
        <v>79</v>
      </c>
      <c r="F3612" s="66"/>
      <c r="G3612" s="35" t="str">
        <f>IFERROR(VLOOKUP(B3612,Listor!$A$6:$G$62,7,FALSE),"")</f>
        <v/>
      </c>
      <c r="H3612" s="63" t="str">
        <f>IFERROR(VLOOKUP(B3612,Listor!$N$6:$O$47,2,FALSE),"")</f>
        <v/>
      </c>
      <c r="I3612" s="63" t="str">
        <f t="shared" si="169"/>
        <v/>
      </c>
      <c r="J3612" s="96" t="str">
        <f>IFERROR(VLOOKUP(B3612,Listor!$N$6:$P$47,3,FALSE)*I3612,"")</f>
        <v/>
      </c>
      <c r="K3612" s="81"/>
      <c r="L3612" s="88" t="str">
        <f>IFERROR((VLOOKUP(B3612,Listor!$N$6:$P$47,3,FALSE)*Biologiska!K3612)+(VLOOKUP(B3612,Listor!$N$6:$Q$47,4,FALSE)),"")</f>
        <v/>
      </c>
      <c r="M3612" s="63" t="str">
        <f t="shared" si="170"/>
        <v/>
      </c>
      <c r="N3612" s="75"/>
      <c r="O3612" s="84" t="str">
        <f t="shared" si="171"/>
        <v/>
      </c>
      <c r="P3612" s="107"/>
      <c r="Q3612" s="87" t="s">
        <v>79</v>
      </c>
      <c r="R3612" s="87"/>
      <c r="S3612" s="87"/>
      <c r="T3612" s="87"/>
      <c r="U3612" s="87"/>
      <c r="V3612" s="86" t="s">
        <v>79</v>
      </c>
      <c r="W3612" s="75"/>
      <c r="X3612" s="102" t="s">
        <v>79</v>
      </c>
      <c r="Y3612" s="63" t="str">
        <f>IFERROR(IF(VLOOKUP(X3612,Listor!$T$6:$U$7,2,FALSE)&lt;O3612,TRUE),"")</f>
        <v/>
      </c>
      <c r="Z3612" s="87"/>
      <c r="AA3612" s="104"/>
    </row>
    <row r="3613" spans="2:27" x14ac:dyDescent="0.25">
      <c r="B3613" s="68" t="s">
        <v>68</v>
      </c>
      <c r="C3613" s="80" t="str">
        <f>IFERROR(VLOOKUP(B3613,Listor!$A$6:$B$62,2,FALSE),"")</f>
        <v/>
      </c>
      <c r="D3613" s="80" t="str">
        <f>IFERROR(VLOOKUP(B3613,Listor!$A$6:$C$62,3,FALSE),"")</f>
        <v/>
      </c>
      <c r="E3613" s="110" t="s">
        <v>79</v>
      </c>
      <c r="F3613" s="66"/>
      <c r="G3613" s="35" t="str">
        <f>IFERROR(VLOOKUP(B3613,Listor!$A$6:$G$62,7,FALSE),"")</f>
        <v/>
      </c>
      <c r="H3613" s="63" t="str">
        <f>IFERROR(VLOOKUP(B3613,Listor!$N$6:$O$47,2,FALSE),"")</f>
        <v/>
      </c>
      <c r="I3613" s="63" t="str">
        <f t="shared" si="169"/>
        <v/>
      </c>
      <c r="J3613" s="96" t="str">
        <f>IFERROR(VLOOKUP(B3613,Listor!$N$6:$P$47,3,FALSE)*I3613,"")</f>
        <v/>
      </c>
      <c r="K3613" s="81"/>
      <c r="L3613" s="88" t="str">
        <f>IFERROR((VLOOKUP(B3613,Listor!$N$6:$P$47,3,FALSE)*Biologiska!K3613)+(VLOOKUP(B3613,Listor!$N$6:$Q$47,4,FALSE)),"")</f>
        <v/>
      </c>
      <c r="M3613" s="63" t="str">
        <f t="shared" si="170"/>
        <v/>
      </c>
      <c r="N3613" s="75"/>
      <c r="O3613" s="84" t="str">
        <f t="shared" si="171"/>
        <v/>
      </c>
      <c r="P3613" s="107"/>
      <c r="Q3613" s="87" t="s">
        <v>79</v>
      </c>
      <c r="R3613" s="87"/>
      <c r="S3613" s="87"/>
      <c r="T3613" s="87"/>
      <c r="U3613" s="87"/>
      <c r="V3613" s="86" t="s">
        <v>79</v>
      </c>
      <c r="W3613" s="75"/>
      <c r="X3613" s="102" t="s">
        <v>79</v>
      </c>
      <c r="Y3613" s="63" t="str">
        <f>IFERROR(IF(VLOOKUP(X3613,Listor!$T$6:$U$7,2,FALSE)&lt;O3613,TRUE),"")</f>
        <v/>
      </c>
      <c r="Z3613" s="87"/>
      <c r="AA3613" s="104"/>
    </row>
    <row r="3614" spans="2:27" x14ac:dyDescent="0.25">
      <c r="B3614" s="68" t="s">
        <v>68</v>
      </c>
      <c r="C3614" s="80" t="str">
        <f>IFERROR(VLOOKUP(B3614,Listor!$A$6:$B$62,2,FALSE),"")</f>
        <v/>
      </c>
      <c r="D3614" s="80" t="str">
        <f>IFERROR(VLOOKUP(B3614,Listor!$A$6:$C$62,3,FALSE),"")</f>
        <v/>
      </c>
      <c r="E3614" s="110" t="s">
        <v>79</v>
      </c>
      <c r="F3614" s="66"/>
      <c r="G3614" s="35" t="str">
        <f>IFERROR(VLOOKUP(B3614,Listor!$A$6:$G$62,7,FALSE),"")</f>
        <v/>
      </c>
      <c r="H3614" s="63" t="str">
        <f>IFERROR(VLOOKUP(B3614,Listor!$N$6:$O$47,2,FALSE),"")</f>
        <v/>
      </c>
      <c r="I3614" s="63" t="str">
        <f t="shared" si="169"/>
        <v/>
      </c>
      <c r="J3614" s="96" t="str">
        <f>IFERROR(VLOOKUP(B3614,Listor!$N$6:$P$47,3,FALSE)*I3614,"")</f>
        <v/>
      </c>
      <c r="K3614" s="81"/>
      <c r="L3614" s="88" t="str">
        <f>IFERROR((VLOOKUP(B3614,Listor!$N$6:$P$47,3,FALSE)*Biologiska!K3614)+(VLOOKUP(B3614,Listor!$N$6:$Q$47,4,FALSE)),"")</f>
        <v/>
      </c>
      <c r="M3614" s="63" t="str">
        <f t="shared" si="170"/>
        <v/>
      </c>
      <c r="N3614" s="75"/>
      <c r="O3614" s="84" t="str">
        <f t="shared" si="171"/>
        <v/>
      </c>
      <c r="P3614" s="107"/>
      <c r="Q3614" s="87" t="s">
        <v>79</v>
      </c>
      <c r="R3614" s="87"/>
      <c r="S3614" s="87"/>
      <c r="T3614" s="87"/>
      <c r="U3614" s="87"/>
      <c r="V3614" s="86" t="s">
        <v>79</v>
      </c>
      <c r="W3614" s="75"/>
      <c r="X3614" s="102" t="s">
        <v>79</v>
      </c>
      <c r="Y3614" s="63" t="str">
        <f>IFERROR(IF(VLOOKUP(X3614,Listor!$T$6:$U$7,2,FALSE)&lt;O3614,TRUE),"")</f>
        <v/>
      </c>
      <c r="Z3614" s="87"/>
      <c r="AA3614" s="104"/>
    </row>
    <row r="3615" spans="2:27" x14ac:dyDescent="0.25">
      <c r="B3615" s="68" t="s">
        <v>68</v>
      </c>
      <c r="C3615" s="80" t="str">
        <f>IFERROR(VLOOKUP(B3615,Listor!$A$6:$B$62,2,FALSE),"")</f>
        <v/>
      </c>
      <c r="D3615" s="80" t="str">
        <f>IFERROR(VLOOKUP(B3615,Listor!$A$6:$C$62,3,FALSE),"")</f>
        <v/>
      </c>
      <c r="E3615" s="110" t="s">
        <v>79</v>
      </c>
      <c r="F3615" s="66"/>
      <c r="G3615" s="35" t="str">
        <f>IFERROR(VLOOKUP(B3615,Listor!$A$6:$G$62,7,FALSE),"")</f>
        <v/>
      </c>
      <c r="H3615" s="63" t="str">
        <f>IFERROR(VLOOKUP(B3615,Listor!$N$6:$O$47,2,FALSE),"")</f>
        <v/>
      </c>
      <c r="I3615" s="63" t="str">
        <f t="shared" si="169"/>
        <v/>
      </c>
      <c r="J3615" s="96" t="str">
        <f>IFERROR(VLOOKUP(B3615,Listor!$N$6:$P$47,3,FALSE)*I3615,"")</f>
        <v/>
      </c>
      <c r="K3615" s="81"/>
      <c r="L3615" s="88" t="str">
        <f>IFERROR((VLOOKUP(B3615,Listor!$N$6:$P$47,3,FALSE)*Biologiska!K3615)+(VLOOKUP(B3615,Listor!$N$6:$Q$47,4,FALSE)),"")</f>
        <v/>
      </c>
      <c r="M3615" s="63" t="str">
        <f t="shared" si="170"/>
        <v/>
      </c>
      <c r="N3615" s="75"/>
      <c r="O3615" s="84" t="str">
        <f t="shared" si="171"/>
        <v/>
      </c>
      <c r="P3615" s="107"/>
      <c r="Q3615" s="87" t="s">
        <v>79</v>
      </c>
      <c r="R3615" s="87"/>
      <c r="S3615" s="87"/>
      <c r="T3615" s="87"/>
      <c r="U3615" s="87"/>
      <c r="V3615" s="86" t="s">
        <v>79</v>
      </c>
      <c r="W3615" s="75"/>
      <c r="X3615" s="102" t="s">
        <v>79</v>
      </c>
      <c r="Y3615" s="63" t="str">
        <f>IFERROR(IF(VLOOKUP(X3615,Listor!$T$6:$U$7,2,FALSE)&lt;O3615,TRUE),"")</f>
        <v/>
      </c>
      <c r="Z3615" s="87"/>
      <c r="AA3615" s="104"/>
    </row>
    <row r="3616" spans="2:27" x14ac:dyDescent="0.25">
      <c r="B3616" s="68" t="s">
        <v>68</v>
      </c>
      <c r="C3616" s="80" t="str">
        <f>IFERROR(VLOOKUP(B3616,Listor!$A$6:$B$62,2,FALSE),"")</f>
        <v/>
      </c>
      <c r="D3616" s="80" t="str">
        <f>IFERROR(VLOOKUP(B3616,Listor!$A$6:$C$62,3,FALSE),"")</f>
        <v/>
      </c>
      <c r="E3616" s="110" t="s">
        <v>79</v>
      </c>
      <c r="F3616" s="66"/>
      <c r="G3616" s="35" t="str">
        <f>IFERROR(VLOOKUP(B3616,Listor!$A$6:$G$62,7,FALSE),"")</f>
        <v/>
      </c>
      <c r="H3616" s="63" t="str">
        <f>IFERROR(VLOOKUP(B3616,Listor!$N$6:$O$47,2,FALSE),"")</f>
        <v/>
      </c>
      <c r="I3616" s="63" t="str">
        <f t="shared" si="169"/>
        <v/>
      </c>
      <c r="J3616" s="96" t="str">
        <f>IFERROR(VLOOKUP(B3616,Listor!$N$6:$P$47,3,FALSE)*I3616,"")</f>
        <v/>
      </c>
      <c r="K3616" s="81"/>
      <c r="L3616" s="88" t="str">
        <f>IFERROR((VLOOKUP(B3616,Listor!$N$6:$P$47,3,FALSE)*Biologiska!K3616)+(VLOOKUP(B3616,Listor!$N$6:$Q$47,4,FALSE)),"")</f>
        <v/>
      </c>
      <c r="M3616" s="63" t="str">
        <f t="shared" si="170"/>
        <v/>
      </c>
      <c r="N3616" s="75"/>
      <c r="O3616" s="84" t="str">
        <f t="shared" si="171"/>
        <v/>
      </c>
      <c r="P3616" s="107"/>
      <c r="Q3616" s="87" t="s">
        <v>79</v>
      </c>
      <c r="R3616" s="87"/>
      <c r="S3616" s="87"/>
      <c r="T3616" s="87"/>
      <c r="U3616" s="87"/>
      <c r="V3616" s="86" t="s">
        <v>79</v>
      </c>
      <c r="W3616" s="75"/>
      <c r="X3616" s="102" t="s">
        <v>79</v>
      </c>
      <c r="Y3616" s="63" t="str">
        <f>IFERROR(IF(VLOOKUP(X3616,Listor!$T$6:$U$7,2,FALSE)&lt;O3616,TRUE),"")</f>
        <v/>
      </c>
      <c r="Z3616" s="87"/>
      <c r="AA3616" s="104"/>
    </row>
    <row r="3617" spans="2:27" x14ac:dyDescent="0.25">
      <c r="B3617" s="68" t="s">
        <v>68</v>
      </c>
      <c r="C3617" s="80" t="str">
        <f>IFERROR(VLOOKUP(B3617,Listor!$A$6:$B$62,2,FALSE),"")</f>
        <v/>
      </c>
      <c r="D3617" s="80" t="str">
        <f>IFERROR(VLOOKUP(B3617,Listor!$A$6:$C$62,3,FALSE),"")</f>
        <v/>
      </c>
      <c r="E3617" s="110" t="s">
        <v>79</v>
      </c>
      <c r="F3617" s="66"/>
      <c r="G3617" s="35" t="str">
        <f>IFERROR(VLOOKUP(B3617,Listor!$A$6:$G$62,7,FALSE),"")</f>
        <v/>
      </c>
      <c r="H3617" s="63" t="str">
        <f>IFERROR(VLOOKUP(B3617,Listor!$N$6:$O$47,2,FALSE),"")</f>
        <v/>
      </c>
      <c r="I3617" s="63" t="str">
        <f t="shared" si="169"/>
        <v/>
      </c>
      <c r="J3617" s="96" t="str">
        <f>IFERROR(VLOOKUP(B3617,Listor!$N$6:$P$47,3,FALSE)*I3617,"")</f>
        <v/>
      </c>
      <c r="K3617" s="81"/>
      <c r="L3617" s="88" t="str">
        <f>IFERROR((VLOOKUP(B3617,Listor!$N$6:$P$47,3,FALSE)*Biologiska!K3617)+(VLOOKUP(B3617,Listor!$N$6:$Q$47,4,FALSE)),"")</f>
        <v/>
      </c>
      <c r="M3617" s="63" t="str">
        <f t="shared" si="170"/>
        <v/>
      </c>
      <c r="N3617" s="75"/>
      <c r="O3617" s="84" t="str">
        <f t="shared" si="171"/>
        <v/>
      </c>
      <c r="P3617" s="107"/>
      <c r="Q3617" s="87" t="s">
        <v>79</v>
      </c>
      <c r="R3617" s="87"/>
      <c r="S3617" s="87"/>
      <c r="T3617" s="87"/>
      <c r="U3617" s="87"/>
      <c r="V3617" s="86" t="s">
        <v>79</v>
      </c>
      <c r="W3617" s="75"/>
      <c r="X3617" s="102" t="s">
        <v>79</v>
      </c>
      <c r="Y3617" s="63" t="str">
        <f>IFERROR(IF(VLOOKUP(X3617,Listor!$T$6:$U$7,2,FALSE)&lt;O3617,TRUE),"")</f>
        <v/>
      </c>
      <c r="Z3617" s="87"/>
      <c r="AA3617" s="104"/>
    </row>
    <row r="3618" spans="2:27" x14ac:dyDescent="0.25">
      <c r="B3618" s="68" t="s">
        <v>68</v>
      </c>
      <c r="C3618" s="80" t="str">
        <f>IFERROR(VLOOKUP(B3618,Listor!$A$6:$B$62,2,FALSE),"")</f>
        <v/>
      </c>
      <c r="D3618" s="80" t="str">
        <f>IFERROR(VLOOKUP(B3618,Listor!$A$6:$C$62,3,FALSE),"")</f>
        <v/>
      </c>
      <c r="E3618" s="110" t="s">
        <v>79</v>
      </c>
      <c r="F3618" s="66"/>
      <c r="G3618" s="35" t="str">
        <f>IFERROR(VLOOKUP(B3618,Listor!$A$6:$G$62,7,FALSE),"")</f>
        <v/>
      </c>
      <c r="H3618" s="63" t="str">
        <f>IFERROR(VLOOKUP(B3618,Listor!$N$6:$O$47,2,FALSE),"")</f>
        <v/>
      </c>
      <c r="I3618" s="63" t="str">
        <f t="shared" si="169"/>
        <v/>
      </c>
      <c r="J3618" s="96" t="str">
        <f>IFERROR(VLOOKUP(B3618,Listor!$N$6:$P$47,3,FALSE)*I3618,"")</f>
        <v/>
      </c>
      <c r="K3618" s="81"/>
      <c r="L3618" s="88" t="str">
        <f>IFERROR((VLOOKUP(B3618,Listor!$N$6:$P$47,3,FALSE)*Biologiska!K3618)+(VLOOKUP(B3618,Listor!$N$6:$Q$47,4,FALSE)),"")</f>
        <v/>
      </c>
      <c r="M3618" s="63" t="str">
        <f t="shared" si="170"/>
        <v/>
      </c>
      <c r="N3618" s="75"/>
      <c r="O3618" s="84" t="str">
        <f t="shared" si="171"/>
        <v/>
      </c>
      <c r="P3618" s="107"/>
      <c r="Q3618" s="87" t="s">
        <v>79</v>
      </c>
      <c r="R3618" s="87"/>
      <c r="S3618" s="87"/>
      <c r="T3618" s="87"/>
      <c r="U3618" s="87"/>
      <c r="V3618" s="86" t="s">
        <v>79</v>
      </c>
      <c r="W3618" s="75"/>
      <c r="X3618" s="102" t="s">
        <v>79</v>
      </c>
      <c r="Y3618" s="63" t="str">
        <f>IFERROR(IF(VLOOKUP(X3618,Listor!$T$6:$U$7,2,FALSE)&lt;O3618,TRUE),"")</f>
        <v/>
      </c>
      <c r="Z3618" s="87"/>
      <c r="AA3618" s="104"/>
    </row>
    <row r="3619" spans="2:27" x14ac:dyDescent="0.25">
      <c r="B3619" s="68" t="s">
        <v>68</v>
      </c>
      <c r="C3619" s="80" t="str">
        <f>IFERROR(VLOOKUP(B3619,Listor!$A$6:$B$62,2,FALSE),"")</f>
        <v/>
      </c>
      <c r="D3619" s="80" t="str">
        <f>IFERROR(VLOOKUP(B3619,Listor!$A$6:$C$62,3,FALSE),"")</f>
        <v/>
      </c>
      <c r="E3619" s="110" t="s">
        <v>79</v>
      </c>
      <c r="F3619" s="66"/>
      <c r="G3619" s="35" t="str">
        <f>IFERROR(VLOOKUP(B3619,Listor!$A$6:$G$62,7,FALSE),"")</f>
        <v/>
      </c>
      <c r="H3619" s="63" t="str">
        <f>IFERROR(VLOOKUP(B3619,Listor!$N$6:$O$47,2,FALSE),"")</f>
        <v/>
      </c>
      <c r="I3619" s="63" t="str">
        <f t="shared" si="169"/>
        <v/>
      </c>
      <c r="J3619" s="96" t="str">
        <f>IFERROR(VLOOKUP(B3619,Listor!$N$6:$P$47,3,FALSE)*I3619,"")</f>
        <v/>
      </c>
      <c r="K3619" s="81"/>
      <c r="L3619" s="88" t="str">
        <f>IFERROR((VLOOKUP(B3619,Listor!$N$6:$P$47,3,FALSE)*Biologiska!K3619)+(VLOOKUP(B3619,Listor!$N$6:$Q$47,4,FALSE)),"")</f>
        <v/>
      </c>
      <c r="M3619" s="63" t="str">
        <f t="shared" si="170"/>
        <v/>
      </c>
      <c r="N3619" s="75"/>
      <c r="O3619" s="84" t="str">
        <f t="shared" si="171"/>
        <v/>
      </c>
      <c r="P3619" s="107"/>
      <c r="Q3619" s="87" t="s">
        <v>79</v>
      </c>
      <c r="R3619" s="87"/>
      <c r="S3619" s="87"/>
      <c r="T3619" s="87"/>
      <c r="U3619" s="87"/>
      <c r="V3619" s="86" t="s">
        <v>79</v>
      </c>
      <c r="W3619" s="75"/>
      <c r="X3619" s="102" t="s">
        <v>79</v>
      </c>
      <c r="Y3619" s="63" t="str">
        <f>IFERROR(IF(VLOOKUP(X3619,Listor!$T$6:$U$7,2,FALSE)&lt;O3619,TRUE),"")</f>
        <v/>
      </c>
      <c r="Z3619" s="87"/>
      <c r="AA3619" s="104"/>
    </row>
    <row r="3620" spans="2:27" x14ac:dyDescent="0.25">
      <c r="B3620" s="68" t="s">
        <v>68</v>
      </c>
      <c r="C3620" s="80" t="str">
        <f>IFERROR(VLOOKUP(B3620,Listor!$A$6:$B$62,2,FALSE),"")</f>
        <v/>
      </c>
      <c r="D3620" s="80" t="str">
        <f>IFERROR(VLOOKUP(B3620,Listor!$A$6:$C$62,3,FALSE),"")</f>
        <v/>
      </c>
      <c r="E3620" s="110" t="s">
        <v>79</v>
      </c>
      <c r="F3620" s="66"/>
      <c r="G3620" s="35" t="str">
        <f>IFERROR(VLOOKUP(B3620,Listor!$A$6:$G$62,7,FALSE),"")</f>
        <v/>
      </c>
      <c r="H3620" s="63" t="str">
        <f>IFERROR(VLOOKUP(B3620,Listor!$N$6:$O$47,2,FALSE),"")</f>
        <v/>
      </c>
      <c r="I3620" s="63" t="str">
        <f t="shared" si="169"/>
        <v/>
      </c>
      <c r="J3620" s="96" t="str">
        <f>IFERROR(VLOOKUP(B3620,Listor!$N$6:$P$47,3,FALSE)*I3620,"")</f>
        <v/>
      </c>
      <c r="K3620" s="81"/>
      <c r="L3620" s="88" t="str">
        <f>IFERROR((VLOOKUP(B3620,Listor!$N$6:$P$47,3,FALSE)*Biologiska!K3620)+(VLOOKUP(B3620,Listor!$N$6:$Q$47,4,FALSE)),"")</f>
        <v/>
      </c>
      <c r="M3620" s="63" t="str">
        <f t="shared" si="170"/>
        <v/>
      </c>
      <c r="N3620" s="75"/>
      <c r="O3620" s="84" t="str">
        <f t="shared" si="171"/>
        <v/>
      </c>
      <c r="P3620" s="107"/>
      <c r="Q3620" s="87" t="s">
        <v>79</v>
      </c>
      <c r="R3620" s="87"/>
      <c r="S3620" s="87"/>
      <c r="T3620" s="87"/>
      <c r="U3620" s="87"/>
      <c r="V3620" s="86" t="s">
        <v>79</v>
      </c>
      <c r="W3620" s="75"/>
      <c r="X3620" s="102" t="s">
        <v>79</v>
      </c>
      <c r="Y3620" s="63" t="str">
        <f>IFERROR(IF(VLOOKUP(X3620,Listor!$T$6:$U$7,2,FALSE)&lt;O3620,TRUE),"")</f>
        <v/>
      </c>
      <c r="Z3620" s="87"/>
      <c r="AA3620" s="104"/>
    </row>
    <row r="3621" spans="2:27" x14ac:dyDescent="0.25">
      <c r="B3621" s="68" t="s">
        <v>68</v>
      </c>
      <c r="C3621" s="80" t="str">
        <f>IFERROR(VLOOKUP(B3621,Listor!$A$6:$B$62,2,FALSE),"")</f>
        <v/>
      </c>
      <c r="D3621" s="80" t="str">
        <f>IFERROR(VLOOKUP(B3621,Listor!$A$6:$C$62,3,FALSE),"")</f>
        <v/>
      </c>
      <c r="E3621" s="110" t="s">
        <v>79</v>
      </c>
      <c r="F3621" s="66"/>
      <c r="G3621" s="35" t="str">
        <f>IFERROR(VLOOKUP(B3621,Listor!$A$6:$G$62,7,FALSE),"")</f>
        <v/>
      </c>
      <c r="H3621" s="63" t="str">
        <f>IFERROR(VLOOKUP(B3621,Listor!$N$6:$O$47,2,FALSE),"")</f>
        <v/>
      </c>
      <c r="I3621" s="63" t="str">
        <f t="shared" si="169"/>
        <v/>
      </c>
      <c r="J3621" s="96" t="str">
        <f>IFERROR(VLOOKUP(B3621,Listor!$N$6:$P$47,3,FALSE)*I3621,"")</f>
        <v/>
      </c>
      <c r="K3621" s="81"/>
      <c r="L3621" s="88" t="str">
        <f>IFERROR((VLOOKUP(B3621,Listor!$N$6:$P$47,3,FALSE)*Biologiska!K3621)+(VLOOKUP(B3621,Listor!$N$6:$Q$47,4,FALSE)),"")</f>
        <v/>
      </c>
      <c r="M3621" s="63" t="str">
        <f t="shared" si="170"/>
        <v/>
      </c>
      <c r="N3621" s="75"/>
      <c r="O3621" s="84" t="str">
        <f t="shared" si="171"/>
        <v/>
      </c>
      <c r="P3621" s="107"/>
      <c r="Q3621" s="87" t="s">
        <v>79</v>
      </c>
      <c r="R3621" s="87"/>
      <c r="S3621" s="87"/>
      <c r="T3621" s="87"/>
      <c r="U3621" s="87"/>
      <c r="V3621" s="86" t="s">
        <v>79</v>
      </c>
      <c r="W3621" s="75"/>
      <c r="X3621" s="102" t="s">
        <v>79</v>
      </c>
      <c r="Y3621" s="63" t="str">
        <f>IFERROR(IF(VLOOKUP(X3621,Listor!$T$6:$U$7,2,FALSE)&lt;O3621,TRUE),"")</f>
        <v/>
      </c>
      <c r="Z3621" s="87"/>
      <c r="AA3621" s="104"/>
    </row>
    <row r="3622" spans="2:27" x14ac:dyDescent="0.25">
      <c r="B3622" s="68" t="s">
        <v>68</v>
      </c>
      <c r="C3622" s="80" t="str">
        <f>IFERROR(VLOOKUP(B3622,Listor!$A$6:$B$62,2,FALSE),"")</f>
        <v/>
      </c>
      <c r="D3622" s="80" t="str">
        <f>IFERROR(VLOOKUP(B3622,Listor!$A$6:$C$62,3,FALSE),"")</f>
        <v/>
      </c>
      <c r="E3622" s="110" t="s">
        <v>79</v>
      </c>
      <c r="F3622" s="66"/>
      <c r="G3622" s="35" t="str">
        <f>IFERROR(VLOOKUP(B3622,Listor!$A$6:$G$62,7,FALSE),"")</f>
        <v/>
      </c>
      <c r="H3622" s="63" t="str">
        <f>IFERROR(VLOOKUP(B3622,Listor!$N$6:$O$47,2,FALSE),"")</f>
        <v/>
      </c>
      <c r="I3622" s="63" t="str">
        <f t="shared" si="169"/>
        <v/>
      </c>
      <c r="J3622" s="96" t="str">
        <f>IFERROR(VLOOKUP(B3622,Listor!$N$6:$P$47,3,FALSE)*I3622,"")</f>
        <v/>
      </c>
      <c r="K3622" s="81"/>
      <c r="L3622" s="88" t="str">
        <f>IFERROR((VLOOKUP(B3622,Listor!$N$6:$P$47,3,FALSE)*Biologiska!K3622)+(VLOOKUP(B3622,Listor!$N$6:$Q$47,4,FALSE)),"")</f>
        <v/>
      </c>
      <c r="M3622" s="63" t="str">
        <f t="shared" si="170"/>
        <v/>
      </c>
      <c r="N3622" s="75"/>
      <c r="O3622" s="84" t="str">
        <f t="shared" si="171"/>
        <v/>
      </c>
      <c r="P3622" s="107"/>
      <c r="Q3622" s="87" t="s">
        <v>79</v>
      </c>
      <c r="R3622" s="87"/>
      <c r="S3622" s="87"/>
      <c r="T3622" s="87"/>
      <c r="U3622" s="87"/>
      <c r="V3622" s="86" t="s">
        <v>79</v>
      </c>
      <c r="W3622" s="75"/>
      <c r="X3622" s="102" t="s">
        <v>79</v>
      </c>
      <c r="Y3622" s="63" t="str">
        <f>IFERROR(IF(VLOOKUP(X3622,Listor!$T$6:$U$7,2,FALSE)&lt;O3622,TRUE),"")</f>
        <v/>
      </c>
      <c r="Z3622" s="87"/>
      <c r="AA3622" s="104"/>
    </row>
    <row r="3623" spans="2:27" x14ac:dyDescent="0.25">
      <c r="B3623" s="68" t="s">
        <v>68</v>
      </c>
      <c r="C3623" s="80" t="str">
        <f>IFERROR(VLOOKUP(B3623,Listor!$A$6:$B$62,2,FALSE),"")</f>
        <v/>
      </c>
      <c r="D3623" s="80" t="str">
        <f>IFERROR(VLOOKUP(B3623,Listor!$A$6:$C$62,3,FALSE),"")</f>
        <v/>
      </c>
      <c r="E3623" s="110" t="s">
        <v>79</v>
      </c>
      <c r="F3623" s="66"/>
      <c r="G3623" s="35" t="str">
        <f>IFERROR(VLOOKUP(B3623,Listor!$A$6:$G$62,7,FALSE),"")</f>
        <v/>
      </c>
      <c r="H3623" s="63" t="str">
        <f>IFERROR(VLOOKUP(B3623,Listor!$N$6:$O$47,2,FALSE),"")</f>
        <v/>
      </c>
      <c r="I3623" s="63" t="str">
        <f t="shared" si="169"/>
        <v/>
      </c>
      <c r="J3623" s="96" t="str">
        <f>IFERROR(VLOOKUP(B3623,Listor!$N$6:$P$47,3,FALSE)*I3623,"")</f>
        <v/>
      </c>
      <c r="K3623" s="81"/>
      <c r="L3623" s="88" t="str">
        <f>IFERROR((VLOOKUP(B3623,Listor!$N$6:$P$47,3,FALSE)*Biologiska!K3623)+(VLOOKUP(B3623,Listor!$N$6:$Q$47,4,FALSE)),"")</f>
        <v/>
      </c>
      <c r="M3623" s="63" t="str">
        <f t="shared" si="170"/>
        <v/>
      </c>
      <c r="N3623" s="75"/>
      <c r="O3623" s="84" t="str">
        <f t="shared" si="171"/>
        <v/>
      </c>
      <c r="P3623" s="107"/>
      <c r="Q3623" s="87" t="s">
        <v>79</v>
      </c>
      <c r="R3623" s="87"/>
      <c r="S3623" s="87"/>
      <c r="T3623" s="87"/>
      <c r="U3623" s="87"/>
      <c r="V3623" s="86" t="s">
        <v>79</v>
      </c>
      <c r="W3623" s="75"/>
      <c r="X3623" s="102" t="s">
        <v>79</v>
      </c>
      <c r="Y3623" s="63" t="str">
        <f>IFERROR(IF(VLOOKUP(X3623,Listor!$T$6:$U$7,2,FALSE)&lt;O3623,TRUE),"")</f>
        <v/>
      </c>
      <c r="Z3623" s="87"/>
      <c r="AA3623" s="104"/>
    </row>
    <row r="3624" spans="2:27" x14ac:dyDescent="0.25">
      <c r="B3624" s="68" t="s">
        <v>68</v>
      </c>
      <c r="C3624" s="80" t="str">
        <f>IFERROR(VLOOKUP(B3624,Listor!$A$6:$B$62,2,FALSE),"")</f>
        <v/>
      </c>
      <c r="D3624" s="80" t="str">
        <f>IFERROR(VLOOKUP(B3624,Listor!$A$6:$C$62,3,FALSE),"")</f>
        <v/>
      </c>
      <c r="E3624" s="110" t="s">
        <v>79</v>
      </c>
      <c r="F3624" s="66"/>
      <c r="G3624" s="35" t="str">
        <f>IFERROR(VLOOKUP(B3624,Listor!$A$6:$G$62,7,FALSE),"")</f>
        <v/>
      </c>
      <c r="H3624" s="63" t="str">
        <f>IFERROR(VLOOKUP(B3624,Listor!$N$6:$O$47,2,FALSE),"")</f>
        <v/>
      </c>
      <c r="I3624" s="63" t="str">
        <f t="shared" si="169"/>
        <v/>
      </c>
      <c r="J3624" s="96" t="str">
        <f>IFERROR(VLOOKUP(B3624,Listor!$N$6:$P$47,3,FALSE)*I3624,"")</f>
        <v/>
      </c>
      <c r="K3624" s="81"/>
      <c r="L3624" s="88" t="str">
        <f>IFERROR((VLOOKUP(B3624,Listor!$N$6:$P$47,3,FALSE)*Biologiska!K3624)+(VLOOKUP(B3624,Listor!$N$6:$Q$47,4,FALSE)),"")</f>
        <v/>
      </c>
      <c r="M3624" s="63" t="str">
        <f t="shared" si="170"/>
        <v/>
      </c>
      <c r="N3624" s="75"/>
      <c r="O3624" s="84" t="str">
        <f t="shared" si="171"/>
        <v/>
      </c>
      <c r="P3624" s="107"/>
      <c r="Q3624" s="87" t="s">
        <v>79</v>
      </c>
      <c r="R3624" s="87"/>
      <c r="S3624" s="87"/>
      <c r="T3624" s="87"/>
      <c r="U3624" s="87"/>
      <c r="V3624" s="86" t="s">
        <v>79</v>
      </c>
      <c r="W3624" s="75"/>
      <c r="X3624" s="102" t="s">
        <v>79</v>
      </c>
      <c r="Y3624" s="63" t="str">
        <f>IFERROR(IF(VLOOKUP(X3624,Listor!$T$6:$U$7,2,FALSE)&lt;O3624,TRUE),"")</f>
        <v/>
      </c>
      <c r="Z3624" s="87"/>
      <c r="AA3624" s="104"/>
    </row>
    <row r="3625" spans="2:27" x14ac:dyDescent="0.25">
      <c r="B3625" s="68" t="s">
        <v>68</v>
      </c>
      <c r="C3625" s="80" t="str">
        <f>IFERROR(VLOOKUP(B3625,Listor!$A$6:$B$62,2,FALSE),"")</f>
        <v/>
      </c>
      <c r="D3625" s="80" t="str">
        <f>IFERROR(VLOOKUP(B3625,Listor!$A$6:$C$62,3,FALSE),"")</f>
        <v/>
      </c>
      <c r="E3625" s="110" t="s">
        <v>79</v>
      </c>
      <c r="F3625" s="66"/>
      <c r="G3625" s="35" t="str">
        <f>IFERROR(VLOOKUP(B3625,Listor!$A$6:$G$62,7,FALSE),"")</f>
        <v/>
      </c>
      <c r="H3625" s="63" t="str">
        <f>IFERROR(VLOOKUP(B3625,Listor!$N$6:$O$47,2,FALSE),"")</f>
        <v/>
      </c>
      <c r="I3625" s="63" t="str">
        <f t="shared" ref="I3625:I3688" si="172">IFERROR(F3625*H3625,"")</f>
        <v/>
      </c>
      <c r="J3625" s="96" t="str">
        <f>IFERROR(VLOOKUP(B3625,Listor!$N$6:$P$47,3,FALSE)*I3625,"")</f>
        <v/>
      </c>
      <c r="K3625" s="81"/>
      <c r="L3625" s="88" t="str">
        <f>IFERROR((VLOOKUP(B3625,Listor!$N$6:$P$47,3,FALSE)*Biologiska!K3625)+(VLOOKUP(B3625,Listor!$N$6:$Q$47,4,FALSE)),"")</f>
        <v/>
      </c>
      <c r="M3625" s="63" t="str">
        <f t="shared" ref="M3625:M3688" si="173">IFERROR(I3625*L3625,"")</f>
        <v/>
      </c>
      <c r="N3625" s="75"/>
      <c r="O3625" s="84" t="str">
        <f t="shared" ref="O3625:O3688" si="174">IF(ISBLANK(K3625),"",IFERROR(((83.8-K3625)/83.8)*100,""))</f>
        <v/>
      </c>
      <c r="P3625" s="107"/>
      <c r="Q3625" s="87" t="s">
        <v>79</v>
      </c>
      <c r="R3625" s="87"/>
      <c r="S3625" s="87"/>
      <c r="T3625" s="87"/>
      <c r="U3625" s="87"/>
      <c r="V3625" s="86" t="s">
        <v>79</v>
      </c>
      <c r="W3625" s="75"/>
      <c r="X3625" s="102" t="s">
        <v>79</v>
      </c>
      <c r="Y3625" s="63" t="str">
        <f>IFERROR(IF(VLOOKUP(X3625,Listor!$T$6:$U$7,2,FALSE)&lt;O3625,TRUE),"")</f>
        <v/>
      </c>
      <c r="Z3625" s="87"/>
      <c r="AA3625" s="104"/>
    </row>
    <row r="3626" spans="2:27" x14ac:dyDescent="0.25">
      <c r="B3626" s="68" t="s">
        <v>68</v>
      </c>
      <c r="C3626" s="80" t="str">
        <f>IFERROR(VLOOKUP(B3626,Listor!$A$6:$B$62,2,FALSE),"")</f>
        <v/>
      </c>
      <c r="D3626" s="80" t="str">
        <f>IFERROR(VLOOKUP(B3626,Listor!$A$6:$C$62,3,FALSE),"")</f>
        <v/>
      </c>
      <c r="E3626" s="110" t="s">
        <v>79</v>
      </c>
      <c r="F3626" s="66"/>
      <c r="G3626" s="35" t="str">
        <f>IFERROR(VLOOKUP(B3626,Listor!$A$6:$G$62,7,FALSE),"")</f>
        <v/>
      </c>
      <c r="H3626" s="63" t="str">
        <f>IFERROR(VLOOKUP(B3626,Listor!$N$6:$O$47,2,FALSE),"")</f>
        <v/>
      </c>
      <c r="I3626" s="63" t="str">
        <f t="shared" si="172"/>
        <v/>
      </c>
      <c r="J3626" s="96" t="str">
        <f>IFERROR(VLOOKUP(B3626,Listor!$N$6:$P$47,3,FALSE)*I3626,"")</f>
        <v/>
      </c>
      <c r="K3626" s="81"/>
      <c r="L3626" s="88" t="str">
        <f>IFERROR((VLOOKUP(B3626,Listor!$N$6:$P$47,3,FALSE)*Biologiska!K3626)+(VLOOKUP(B3626,Listor!$N$6:$Q$47,4,FALSE)),"")</f>
        <v/>
      </c>
      <c r="M3626" s="63" t="str">
        <f t="shared" si="173"/>
        <v/>
      </c>
      <c r="N3626" s="75"/>
      <c r="O3626" s="84" t="str">
        <f t="shared" si="174"/>
        <v/>
      </c>
      <c r="P3626" s="107"/>
      <c r="Q3626" s="87" t="s">
        <v>79</v>
      </c>
      <c r="R3626" s="87"/>
      <c r="S3626" s="87"/>
      <c r="T3626" s="87"/>
      <c r="U3626" s="87"/>
      <c r="V3626" s="86" t="s">
        <v>79</v>
      </c>
      <c r="W3626" s="75"/>
      <c r="X3626" s="102" t="s">
        <v>79</v>
      </c>
      <c r="Y3626" s="63" t="str">
        <f>IFERROR(IF(VLOOKUP(X3626,Listor!$T$6:$U$7,2,FALSE)&lt;O3626,TRUE),"")</f>
        <v/>
      </c>
      <c r="Z3626" s="87"/>
      <c r="AA3626" s="104"/>
    </row>
    <row r="3627" spans="2:27" x14ac:dyDescent="0.25">
      <c r="B3627" s="68" t="s">
        <v>68</v>
      </c>
      <c r="C3627" s="80" t="str">
        <f>IFERROR(VLOOKUP(B3627,Listor!$A$6:$B$62,2,FALSE),"")</f>
        <v/>
      </c>
      <c r="D3627" s="80" t="str">
        <f>IFERROR(VLOOKUP(B3627,Listor!$A$6:$C$62,3,FALSE),"")</f>
        <v/>
      </c>
      <c r="E3627" s="110" t="s">
        <v>79</v>
      </c>
      <c r="F3627" s="66"/>
      <c r="G3627" s="35" t="str">
        <f>IFERROR(VLOOKUP(B3627,Listor!$A$6:$G$62,7,FALSE),"")</f>
        <v/>
      </c>
      <c r="H3627" s="63" t="str">
        <f>IFERROR(VLOOKUP(B3627,Listor!$N$6:$O$47,2,FALSE),"")</f>
        <v/>
      </c>
      <c r="I3627" s="63" t="str">
        <f t="shared" si="172"/>
        <v/>
      </c>
      <c r="J3627" s="96" t="str">
        <f>IFERROR(VLOOKUP(B3627,Listor!$N$6:$P$47,3,FALSE)*I3627,"")</f>
        <v/>
      </c>
      <c r="K3627" s="81"/>
      <c r="L3627" s="88" t="str">
        <f>IFERROR((VLOOKUP(B3627,Listor!$N$6:$P$47,3,FALSE)*Biologiska!K3627)+(VLOOKUP(B3627,Listor!$N$6:$Q$47,4,FALSE)),"")</f>
        <v/>
      </c>
      <c r="M3627" s="63" t="str">
        <f t="shared" si="173"/>
        <v/>
      </c>
      <c r="N3627" s="75"/>
      <c r="O3627" s="84" t="str">
        <f t="shared" si="174"/>
        <v/>
      </c>
      <c r="P3627" s="107"/>
      <c r="Q3627" s="87" t="s">
        <v>79</v>
      </c>
      <c r="R3627" s="87"/>
      <c r="S3627" s="87"/>
      <c r="T3627" s="87"/>
      <c r="U3627" s="87"/>
      <c r="V3627" s="86" t="s">
        <v>79</v>
      </c>
      <c r="W3627" s="75"/>
      <c r="X3627" s="102" t="s">
        <v>79</v>
      </c>
      <c r="Y3627" s="63" t="str">
        <f>IFERROR(IF(VLOOKUP(X3627,Listor!$T$6:$U$7,2,FALSE)&lt;O3627,TRUE),"")</f>
        <v/>
      </c>
      <c r="Z3627" s="87"/>
      <c r="AA3627" s="104"/>
    </row>
    <row r="3628" spans="2:27" x14ac:dyDescent="0.25">
      <c r="B3628" s="68" t="s">
        <v>68</v>
      </c>
      <c r="C3628" s="80" t="str">
        <f>IFERROR(VLOOKUP(B3628,Listor!$A$6:$B$62,2,FALSE),"")</f>
        <v/>
      </c>
      <c r="D3628" s="80" t="str">
        <f>IFERROR(VLOOKUP(B3628,Listor!$A$6:$C$62,3,FALSE),"")</f>
        <v/>
      </c>
      <c r="E3628" s="110" t="s">
        <v>79</v>
      </c>
      <c r="F3628" s="66"/>
      <c r="G3628" s="35" t="str">
        <f>IFERROR(VLOOKUP(B3628,Listor!$A$6:$G$62,7,FALSE),"")</f>
        <v/>
      </c>
      <c r="H3628" s="63" t="str">
        <f>IFERROR(VLOOKUP(B3628,Listor!$N$6:$O$47,2,FALSE),"")</f>
        <v/>
      </c>
      <c r="I3628" s="63" t="str">
        <f t="shared" si="172"/>
        <v/>
      </c>
      <c r="J3628" s="96" t="str">
        <f>IFERROR(VLOOKUP(B3628,Listor!$N$6:$P$47,3,FALSE)*I3628,"")</f>
        <v/>
      </c>
      <c r="K3628" s="81"/>
      <c r="L3628" s="88" t="str">
        <f>IFERROR((VLOOKUP(B3628,Listor!$N$6:$P$47,3,FALSE)*Biologiska!K3628)+(VLOOKUP(B3628,Listor!$N$6:$Q$47,4,FALSE)),"")</f>
        <v/>
      </c>
      <c r="M3628" s="63" t="str">
        <f t="shared" si="173"/>
        <v/>
      </c>
      <c r="N3628" s="75"/>
      <c r="O3628" s="84" t="str">
        <f t="shared" si="174"/>
        <v/>
      </c>
      <c r="P3628" s="107"/>
      <c r="Q3628" s="87" t="s">
        <v>79</v>
      </c>
      <c r="R3628" s="87"/>
      <c r="S3628" s="87"/>
      <c r="T3628" s="87"/>
      <c r="U3628" s="87"/>
      <c r="V3628" s="86" t="s">
        <v>79</v>
      </c>
      <c r="W3628" s="75"/>
      <c r="X3628" s="102" t="s">
        <v>79</v>
      </c>
      <c r="Y3628" s="63" t="str">
        <f>IFERROR(IF(VLOOKUP(X3628,Listor!$T$6:$U$7,2,FALSE)&lt;O3628,TRUE),"")</f>
        <v/>
      </c>
      <c r="Z3628" s="87"/>
      <c r="AA3628" s="104"/>
    </row>
    <row r="3629" spans="2:27" x14ac:dyDescent="0.25">
      <c r="B3629" s="68" t="s">
        <v>68</v>
      </c>
      <c r="C3629" s="80" t="str">
        <f>IFERROR(VLOOKUP(B3629,Listor!$A$6:$B$62,2,FALSE),"")</f>
        <v/>
      </c>
      <c r="D3629" s="80" t="str">
        <f>IFERROR(VLOOKUP(B3629,Listor!$A$6:$C$62,3,FALSE),"")</f>
        <v/>
      </c>
      <c r="E3629" s="110" t="s">
        <v>79</v>
      </c>
      <c r="F3629" s="66"/>
      <c r="G3629" s="35" t="str">
        <f>IFERROR(VLOOKUP(B3629,Listor!$A$6:$G$62,7,FALSE),"")</f>
        <v/>
      </c>
      <c r="H3629" s="63" t="str">
        <f>IFERROR(VLOOKUP(B3629,Listor!$N$6:$O$47,2,FALSE),"")</f>
        <v/>
      </c>
      <c r="I3629" s="63" t="str">
        <f t="shared" si="172"/>
        <v/>
      </c>
      <c r="J3629" s="96" t="str">
        <f>IFERROR(VLOOKUP(B3629,Listor!$N$6:$P$47,3,FALSE)*I3629,"")</f>
        <v/>
      </c>
      <c r="K3629" s="81"/>
      <c r="L3629" s="88" t="str">
        <f>IFERROR((VLOOKUP(B3629,Listor!$N$6:$P$47,3,FALSE)*Biologiska!K3629)+(VLOOKUP(B3629,Listor!$N$6:$Q$47,4,FALSE)),"")</f>
        <v/>
      </c>
      <c r="M3629" s="63" t="str">
        <f t="shared" si="173"/>
        <v/>
      </c>
      <c r="N3629" s="75"/>
      <c r="O3629" s="84" t="str">
        <f t="shared" si="174"/>
        <v/>
      </c>
      <c r="P3629" s="107"/>
      <c r="Q3629" s="87" t="s">
        <v>79</v>
      </c>
      <c r="R3629" s="87"/>
      <c r="S3629" s="87"/>
      <c r="T3629" s="87"/>
      <c r="U3629" s="87"/>
      <c r="V3629" s="86" t="s">
        <v>79</v>
      </c>
      <c r="W3629" s="75"/>
      <c r="X3629" s="102" t="s">
        <v>79</v>
      </c>
      <c r="Y3629" s="63" t="str">
        <f>IFERROR(IF(VLOOKUP(X3629,Listor!$T$6:$U$7,2,FALSE)&lt;O3629,TRUE),"")</f>
        <v/>
      </c>
      <c r="Z3629" s="87"/>
      <c r="AA3629" s="104"/>
    </row>
    <row r="3630" spans="2:27" x14ac:dyDescent="0.25">
      <c r="B3630" s="68" t="s">
        <v>68</v>
      </c>
      <c r="C3630" s="80" t="str">
        <f>IFERROR(VLOOKUP(B3630,Listor!$A$6:$B$62,2,FALSE),"")</f>
        <v/>
      </c>
      <c r="D3630" s="80" t="str">
        <f>IFERROR(VLOOKUP(B3630,Listor!$A$6:$C$62,3,FALSE),"")</f>
        <v/>
      </c>
      <c r="E3630" s="110" t="s">
        <v>79</v>
      </c>
      <c r="F3630" s="66"/>
      <c r="G3630" s="35" t="str">
        <f>IFERROR(VLOOKUP(B3630,Listor!$A$6:$G$62,7,FALSE),"")</f>
        <v/>
      </c>
      <c r="H3630" s="63" t="str">
        <f>IFERROR(VLOOKUP(B3630,Listor!$N$6:$O$47,2,FALSE),"")</f>
        <v/>
      </c>
      <c r="I3630" s="63" t="str">
        <f t="shared" si="172"/>
        <v/>
      </c>
      <c r="J3630" s="96" t="str">
        <f>IFERROR(VLOOKUP(B3630,Listor!$N$6:$P$47,3,FALSE)*I3630,"")</f>
        <v/>
      </c>
      <c r="K3630" s="81"/>
      <c r="L3630" s="88" t="str">
        <f>IFERROR((VLOOKUP(B3630,Listor!$N$6:$P$47,3,FALSE)*Biologiska!K3630)+(VLOOKUP(B3630,Listor!$N$6:$Q$47,4,FALSE)),"")</f>
        <v/>
      </c>
      <c r="M3630" s="63" t="str">
        <f t="shared" si="173"/>
        <v/>
      </c>
      <c r="N3630" s="75"/>
      <c r="O3630" s="84" t="str">
        <f t="shared" si="174"/>
        <v/>
      </c>
      <c r="P3630" s="107"/>
      <c r="Q3630" s="87" t="s">
        <v>79</v>
      </c>
      <c r="R3630" s="87"/>
      <c r="S3630" s="87"/>
      <c r="T3630" s="87"/>
      <c r="U3630" s="87"/>
      <c r="V3630" s="86" t="s">
        <v>79</v>
      </c>
      <c r="W3630" s="75"/>
      <c r="X3630" s="102" t="s">
        <v>79</v>
      </c>
      <c r="Y3630" s="63" t="str">
        <f>IFERROR(IF(VLOOKUP(X3630,Listor!$T$6:$U$7,2,FALSE)&lt;O3630,TRUE),"")</f>
        <v/>
      </c>
      <c r="Z3630" s="87"/>
      <c r="AA3630" s="104"/>
    </row>
    <row r="3631" spans="2:27" x14ac:dyDescent="0.25">
      <c r="B3631" s="68" t="s">
        <v>68</v>
      </c>
      <c r="C3631" s="80" t="str">
        <f>IFERROR(VLOOKUP(B3631,Listor!$A$6:$B$62,2,FALSE),"")</f>
        <v/>
      </c>
      <c r="D3631" s="80" t="str">
        <f>IFERROR(VLOOKUP(B3631,Listor!$A$6:$C$62,3,FALSE),"")</f>
        <v/>
      </c>
      <c r="E3631" s="110" t="s">
        <v>79</v>
      </c>
      <c r="F3631" s="66"/>
      <c r="G3631" s="35" t="str">
        <f>IFERROR(VLOOKUP(B3631,Listor!$A$6:$G$62,7,FALSE),"")</f>
        <v/>
      </c>
      <c r="H3631" s="63" t="str">
        <f>IFERROR(VLOOKUP(B3631,Listor!$N$6:$O$47,2,FALSE),"")</f>
        <v/>
      </c>
      <c r="I3631" s="63" t="str">
        <f t="shared" si="172"/>
        <v/>
      </c>
      <c r="J3631" s="96" t="str">
        <f>IFERROR(VLOOKUP(B3631,Listor!$N$6:$P$47,3,FALSE)*I3631,"")</f>
        <v/>
      </c>
      <c r="K3631" s="81"/>
      <c r="L3631" s="88" t="str">
        <f>IFERROR((VLOOKUP(B3631,Listor!$N$6:$P$47,3,FALSE)*Biologiska!K3631)+(VLOOKUP(B3631,Listor!$N$6:$Q$47,4,FALSE)),"")</f>
        <v/>
      </c>
      <c r="M3631" s="63" t="str">
        <f t="shared" si="173"/>
        <v/>
      </c>
      <c r="N3631" s="75"/>
      <c r="O3631" s="84" t="str">
        <f t="shared" si="174"/>
        <v/>
      </c>
      <c r="P3631" s="107"/>
      <c r="Q3631" s="87" t="s">
        <v>79</v>
      </c>
      <c r="R3631" s="87"/>
      <c r="S3631" s="87"/>
      <c r="T3631" s="87"/>
      <c r="U3631" s="87"/>
      <c r="V3631" s="86" t="s">
        <v>79</v>
      </c>
      <c r="W3631" s="75"/>
      <c r="X3631" s="102" t="s">
        <v>79</v>
      </c>
      <c r="Y3631" s="63" t="str">
        <f>IFERROR(IF(VLOOKUP(X3631,Listor!$T$6:$U$7,2,FALSE)&lt;O3631,TRUE),"")</f>
        <v/>
      </c>
      <c r="Z3631" s="87"/>
      <c r="AA3631" s="104"/>
    </row>
    <row r="3632" spans="2:27" x14ac:dyDescent="0.25">
      <c r="B3632" s="68" t="s">
        <v>68</v>
      </c>
      <c r="C3632" s="80" t="str">
        <f>IFERROR(VLOOKUP(B3632,Listor!$A$6:$B$62,2,FALSE),"")</f>
        <v/>
      </c>
      <c r="D3632" s="80" t="str">
        <f>IFERROR(VLOOKUP(B3632,Listor!$A$6:$C$62,3,FALSE),"")</f>
        <v/>
      </c>
      <c r="E3632" s="110" t="s">
        <v>79</v>
      </c>
      <c r="F3632" s="66"/>
      <c r="G3632" s="35" t="str">
        <f>IFERROR(VLOOKUP(B3632,Listor!$A$6:$G$62,7,FALSE),"")</f>
        <v/>
      </c>
      <c r="H3632" s="63" t="str">
        <f>IFERROR(VLOOKUP(B3632,Listor!$N$6:$O$47,2,FALSE),"")</f>
        <v/>
      </c>
      <c r="I3632" s="63" t="str">
        <f t="shared" si="172"/>
        <v/>
      </c>
      <c r="J3632" s="96" t="str">
        <f>IFERROR(VLOOKUP(B3632,Listor!$N$6:$P$47,3,FALSE)*I3632,"")</f>
        <v/>
      </c>
      <c r="K3632" s="81"/>
      <c r="L3632" s="88" t="str">
        <f>IFERROR((VLOOKUP(B3632,Listor!$N$6:$P$47,3,FALSE)*Biologiska!K3632)+(VLOOKUP(B3632,Listor!$N$6:$Q$47,4,FALSE)),"")</f>
        <v/>
      </c>
      <c r="M3632" s="63" t="str">
        <f t="shared" si="173"/>
        <v/>
      </c>
      <c r="N3632" s="75"/>
      <c r="O3632" s="84" t="str">
        <f t="shared" si="174"/>
        <v/>
      </c>
      <c r="P3632" s="107"/>
      <c r="Q3632" s="87" t="s">
        <v>79</v>
      </c>
      <c r="R3632" s="87"/>
      <c r="S3632" s="87"/>
      <c r="T3632" s="87"/>
      <c r="U3632" s="87"/>
      <c r="V3632" s="86" t="s">
        <v>79</v>
      </c>
      <c r="W3632" s="75"/>
      <c r="X3632" s="102" t="s">
        <v>79</v>
      </c>
      <c r="Y3632" s="63" t="str">
        <f>IFERROR(IF(VLOOKUP(X3632,Listor!$T$6:$U$7,2,FALSE)&lt;O3632,TRUE),"")</f>
        <v/>
      </c>
      <c r="Z3632" s="87"/>
      <c r="AA3632" s="104"/>
    </row>
    <row r="3633" spans="2:27" x14ac:dyDescent="0.25">
      <c r="B3633" s="68" t="s">
        <v>68</v>
      </c>
      <c r="C3633" s="80" t="str">
        <f>IFERROR(VLOOKUP(B3633,Listor!$A$6:$B$62,2,FALSE),"")</f>
        <v/>
      </c>
      <c r="D3633" s="80" t="str">
        <f>IFERROR(VLOOKUP(B3633,Listor!$A$6:$C$62,3,FALSE),"")</f>
        <v/>
      </c>
      <c r="E3633" s="110" t="s">
        <v>79</v>
      </c>
      <c r="F3633" s="66"/>
      <c r="G3633" s="35" t="str">
        <f>IFERROR(VLOOKUP(B3633,Listor!$A$6:$G$62,7,FALSE),"")</f>
        <v/>
      </c>
      <c r="H3633" s="63" t="str">
        <f>IFERROR(VLOOKUP(B3633,Listor!$N$6:$O$47,2,FALSE),"")</f>
        <v/>
      </c>
      <c r="I3633" s="63" t="str">
        <f t="shared" si="172"/>
        <v/>
      </c>
      <c r="J3633" s="96" t="str">
        <f>IFERROR(VLOOKUP(B3633,Listor!$N$6:$P$47,3,FALSE)*I3633,"")</f>
        <v/>
      </c>
      <c r="K3633" s="81"/>
      <c r="L3633" s="88" t="str">
        <f>IFERROR((VLOOKUP(B3633,Listor!$N$6:$P$47,3,FALSE)*Biologiska!K3633)+(VLOOKUP(B3633,Listor!$N$6:$Q$47,4,FALSE)),"")</f>
        <v/>
      </c>
      <c r="M3633" s="63" t="str">
        <f t="shared" si="173"/>
        <v/>
      </c>
      <c r="N3633" s="75"/>
      <c r="O3633" s="84" t="str">
        <f t="shared" si="174"/>
        <v/>
      </c>
      <c r="P3633" s="107"/>
      <c r="Q3633" s="87" t="s">
        <v>79</v>
      </c>
      <c r="R3633" s="87"/>
      <c r="S3633" s="87"/>
      <c r="T3633" s="87"/>
      <c r="U3633" s="87"/>
      <c r="V3633" s="86" t="s">
        <v>79</v>
      </c>
      <c r="W3633" s="75"/>
      <c r="X3633" s="102" t="s">
        <v>79</v>
      </c>
      <c r="Y3633" s="63" t="str">
        <f>IFERROR(IF(VLOOKUP(X3633,Listor!$T$6:$U$7,2,FALSE)&lt;O3633,TRUE),"")</f>
        <v/>
      </c>
      <c r="Z3633" s="87"/>
      <c r="AA3633" s="104"/>
    </row>
    <row r="3634" spans="2:27" x14ac:dyDescent="0.25">
      <c r="B3634" s="68" t="s">
        <v>68</v>
      </c>
      <c r="C3634" s="80" t="str">
        <f>IFERROR(VLOOKUP(B3634,Listor!$A$6:$B$62,2,FALSE),"")</f>
        <v/>
      </c>
      <c r="D3634" s="80" t="str">
        <f>IFERROR(VLOOKUP(B3634,Listor!$A$6:$C$62,3,FALSE),"")</f>
        <v/>
      </c>
      <c r="E3634" s="110" t="s">
        <v>79</v>
      </c>
      <c r="F3634" s="66"/>
      <c r="G3634" s="35" t="str">
        <f>IFERROR(VLOOKUP(B3634,Listor!$A$6:$G$62,7,FALSE),"")</f>
        <v/>
      </c>
      <c r="H3634" s="63" t="str">
        <f>IFERROR(VLOOKUP(B3634,Listor!$N$6:$O$47,2,FALSE),"")</f>
        <v/>
      </c>
      <c r="I3634" s="63" t="str">
        <f t="shared" si="172"/>
        <v/>
      </c>
      <c r="J3634" s="96" t="str">
        <f>IFERROR(VLOOKUP(B3634,Listor!$N$6:$P$47,3,FALSE)*I3634,"")</f>
        <v/>
      </c>
      <c r="K3634" s="81"/>
      <c r="L3634" s="88" t="str">
        <f>IFERROR((VLOOKUP(B3634,Listor!$N$6:$P$47,3,FALSE)*Biologiska!K3634)+(VLOOKUP(B3634,Listor!$N$6:$Q$47,4,FALSE)),"")</f>
        <v/>
      </c>
      <c r="M3634" s="63" t="str">
        <f t="shared" si="173"/>
        <v/>
      </c>
      <c r="N3634" s="75"/>
      <c r="O3634" s="84" t="str">
        <f t="shared" si="174"/>
        <v/>
      </c>
      <c r="P3634" s="107"/>
      <c r="Q3634" s="87" t="s">
        <v>79</v>
      </c>
      <c r="R3634" s="87"/>
      <c r="S3634" s="87"/>
      <c r="T3634" s="87"/>
      <c r="U3634" s="87"/>
      <c r="V3634" s="86" t="s">
        <v>79</v>
      </c>
      <c r="W3634" s="75"/>
      <c r="X3634" s="102" t="s">
        <v>79</v>
      </c>
      <c r="Y3634" s="63" t="str">
        <f>IFERROR(IF(VLOOKUP(X3634,Listor!$T$6:$U$7,2,FALSE)&lt;O3634,TRUE),"")</f>
        <v/>
      </c>
      <c r="Z3634" s="87"/>
      <c r="AA3634" s="104"/>
    </row>
    <row r="3635" spans="2:27" x14ac:dyDescent="0.25">
      <c r="B3635" s="68" t="s">
        <v>68</v>
      </c>
      <c r="C3635" s="80" t="str">
        <f>IFERROR(VLOOKUP(B3635,Listor!$A$6:$B$62,2,FALSE),"")</f>
        <v/>
      </c>
      <c r="D3635" s="80" t="str">
        <f>IFERROR(VLOOKUP(B3635,Listor!$A$6:$C$62,3,FALSE),"")</f>
        <v/>
      </c>
      <c r="E3635" s="110" t="s">
        <v>79</v>
      </c>
      <c r="F3635" s="66"/>
      <c r="G3635" s="35" t="str">
        <f>IFERROR(VLOOKUP(B3635,Listor!$A$6:$G$62,7,FALSE),"")</f>
        <v/>
      </c>
      <c r="H3635" s="63" t="str">
        <f>IFERROR(VLOOKUP(B3635,Listor!$N$6:$O$47,2,FALSE),"")</f>
        <v/>
      </c>
      <c r="I3635" s="63" t="str">
        <f t="shared" si="172"/>
        <v/>
      </c>
      <c r="J3635" s="96" t="str">
        <f>IFERROR(VLOOKUP(B3635,Listor!$N$6:$P$47,3,FALSE)*I3635,"")</f>
        <v/>
      </c>
      <c r="K3635" s="81"/>
      <c r="L3635" s="88" t="str">
        <f>IFERROR((VLOOKUP(B3635,Listor!$N$6:$P$47,3,FALSE)*Biologiska!K3635)+(VLOOKUP(B3635,Listor!$N$6:$Q$47,4,FALSE)),"")</f>
        <v/>
      </c>
      <c r="M3635" s="63" t="str">
        <f t="shared" si="173"/>
        <v/>
      </c>
      <c r="N3635" s="75"/>
      <c r="O3635" s="84" t="str">
        <f t="shared" si="174"/>
        <v/>
      </c>
      <c r="P3635" s="107"/>
      <c r="Q3635" s="87" t="s">
        <v>79</v>
      </c>
      <c r="R3635" s="87"/>
      <c r="S3635" s="87"/>
      <c r="T3635" s="87"/>
      <c r="U3635" s="87"/>
      <c r="V3635" s="86" t="s">
        <v>79</v>
      </c>
      <c r="W3635" s="75"/>
      <c r="X3635" s="102" t="s">
        <v>79</v>
      </c>
      <c r="Y3635" s="63" t="str">
        <f>IFERROR(IF(VLOOKUP(X3635,Listor!$T$6:$U$7,2,FALSE)&lt;O3635,TRUE),"")</f>
        <v/>
      </c>
      <c r="Z3635" s="87"/>
      <c r="AA3635" s="104"/>
    </row>
    <row r="3636" spans="2:27" x14ac:dyDescent="0.25">
      <c r="B3636" s="68" t="s">
        <v>68</v>
      </c>
      <c r="C3636" s="80" t="str">
        <f>IFERROR(VLOOKUP(B3636,Listor!$A$6:$B$62,2,FALSE),"")</f>
        <v/>
      </c>
      <c r="D3636" s="80" t="str">
        <f>IFERROR(VLOOKUP(B3636,Listor!$A$6:$C$62,3,FALSE),"")</f>
        <v/>
      </c>
      <c r="E3636" s="110" t="s">
        <v>79</v>
      </c>
      <c r="F3636" s="66"/>
      <c r="G3636" s="35" t="str">
        <f>IFERROR(VLOOKUP(B3636,Listor!$A$6:$G$62,7,FALSE),"")</f>
        <v/>
      </c>
      <c r="H3636" s="63" t="str">
        <f>IFERROR(VLOOKUP(B3636,Listor!$N$6:$O$47,2,FALSE),"")</f>
        <v/>
      </c>
      <c r="I3636" s="63" t="str">
        <f t="shared" si="172"/>
        <v/>
      </c>
      <c r="J3636" s="96" t="str">
        <f>IFERROR(VLOOKUP(B3636,Listor!$N$6:$P$47,3,FALSE)*I3636,"")</f>
        <v/>
      </c>
      <c r="K3636" s="81"/>
      <c r="L3636" s="88" t="str">
        <f>IFERROR((VLOOKUP(B3636,Listor!$N$6:$P$47,3,FALSE)*Biologiska!K3636)+(VLOOKUP(B3636,Listor!$N$6:$Q$47,4,FALSE)),"")</f>
        <v/>
      </c>
      <c r="M3636" s="63" t="str">
        <f t="shared" si="173"/>
        <v/>
      </c>
      <c r="N3636" s="75"/>
      <c r="O3636" s="84" t="str">
        <f t="shared" si="174"/>
        <v/>
      </c>
      <c r="P3636" s="107"/>
      <c r="Q3636" s="87" t="s">
        <v>79</v>
      </c>
      <c r="R3636" s="87"/>
      <c r="S3636" s="87"/>
      <c r="T3636" s="87"/>
      <c r="U3636" s="87"/>
      <c r="V3636" s="86" t="s">
        <v>79</v>
      </c>
      <c r="W3636" s="75"/>
      <c r="X3636" s="102" t="s">
        <v>79</v>
      </c>
      <c r="Y3636" s="63" t="str">
        <f>IFERROR(IF(VLOOKUP(X3636,Listor!$T$6:$U$7,2,FALSE)&lt;O3636,TRUE),"")</f>
        <v/>
      </c>
      <c r="Z3636" s="87"/>
      <c r="AA3636" s="104"/>
    </row>
    <row r="3637" spans="2:27" x14ac:dyDescent="0.25">
      <c r="B3637" s="68" t="s">
        <v>68</v>
      </c>
      <c r="C3637" s="80" t="str">
        <f>IFERROR(VLOOKUP(B3637,Listor!$A$6:$B$62,2,FALSE),"")</f>
        <v/>
      </c>
      <c r="D3637" s="80" t="str">
        <f>IFERROR(VLOOKUP(B3637,Listor!$A$6:$C$62,3,FALSE),"")</f>
        <v/>
      </c>
      <c r="E3637" s="110" t="s">
        <v>79</v>
      </c>
      <c r="F3637" s="66"/>
      <c r="G3637" s="35" t="str">
        <f>IFERROR(VLOOKUP(B3637,Listor!$A$6:$G$62,7,FALSE),"")</f>
        <v/>
      </c>
      <c r="H3637" s="63" t="str">
        <f>IFERROR(VLOOKUP(B3637,Listor!$N$6:$O$47,2,FALSE),"")</f>
        <v/>
      </c>
      <c r="I3637" s="63" t="str">
        <f t="shared" si="172"/>
        <v/>
      </c>
      <c r="J3637" s="96" t="str">
        <f>IFERROR(VLOOKUP(B3637,Listor!$N$6:$P$47,3,FALSE)*I3637,"")</f>
        <v/>
      </c>
      <c r="K3637" s="81"/>
      <c r="L3637" s="88" t="str">
        <f>IFERROR((VLOOKUP(B3637,Listor!$N$6:$P$47,3,FALSE)*Biologiska!K3637)+(VLOOKUP(B3637,Listor!$N$6:$Q$47,4,FALSE)),"")</f>
        <v/>
      </c>
      <c r="M3637" s="63" t="str">
        <f t="shared" si="173"/>
        <v/>
      </c>
      <c r="N3637" s="75"/>
      <c r="O3637" s="84" t="str">
        <f t="shared" si="174"/>
        <v/>
      </c>
      <c r="P3637" s="107"/>
      <c r="Q3637" s="87" t="s">
        <v>79</v>
      </c>
      <c r="R3637" s="87"/>
      <c r="S3637" s="87"/>
      <c r="T3637" s="87"/>
      <c r="U3637" s="87"/>
      <c r="V3637" s="86" t="s">
        <v>79</v>
      </c>
      <c r="W3637" s="75"/>
      <c r="X3637" s="102" t="s">
        <v>79</v>
      </c>
      <c r="Y3637" s="63" t="str">
        <f>IFERROR(IF(VLOOKUP(X3637,Listor!$T$6:$U$7,2,FALSE)&lt;O3637,TRUE),"")</f>
        <v/>
      </c>
      <c r="Z3637" s="87"/>
      <c r="AA3637" s="104"/>
    </row>
    <row r="3638" spans="2:27" x14ac:dyDescent="0.25">
      <c r="B3638" s="68" t="s">
        <v>68</v>
      </c>
      <c r="C3638" s="80" t="str">
        <f>IFERROR(VLOOKUP(B3638,Listor!$A$6:$B$62,2,FALSE),"")</f>
        <v/>
      </c>
      <c r="D3638" s="80" t="str">
        <f>IFERROR(VLOOKUP(B3638,Listor!$A$6:$C$62,3,FALSE),"")</f>
        <v/>
      </c>
      <c r="E3638" s="110" t="s">
        <v>79</v>
      </c>
      <c r="F3638" s="66"/>
      <c r="G3638" s="35" t="str">
        <f>IFERROR(VLOOKUP(B3638,Listor!$A$6:$G$62,7,FALSE),"")</f>
        <v/>
      </c>
      <c r="H3638" s="63" t="str">
        <f>IFERROR(VLOOKUP(B3638,Listor!$N$6:$O$47,2,FALSE),"")</f>
        <v/>
      </c>
      <c r="I3638" s="63" t="str">
        <f t="shared" si="172"/>
        <v/>
      </c>
      <c r="J3638" s="96" t="str">
        <f>IFERROR(VLOOKUP(B3638,Listor!$N$6:$P$47,3,FALSE)*I3638,"")</f>
        <v/>
      </c>
      <c r="K3638" s="81"/>
      <c r="L3638" s="88" t="str">
        <f>IFERROR((VLOOKUP(B3638,Listor!$N$6:$P$47,3,FALSE)*Biologiska!K3638)+(VLOOKUP(B3638,Listor!$N$6:$Q$47,4,FALSE)),"")</f>
        <v/>
      </c>
      <c r="M3638" s="63" t="str">
        <f t="shared" si="173"/>
        <v/>
      </c>
      <c r="N3638" s="75"/>
      <c r="O3638" s="84" t="str">
        <f t="shared" si="174"/>
        <v/>
      </c>
      <c r="P3638" s="107"/>
      <c r="Q3638" s="87" t="s">
        <v>79</v>
      </c>
      <c r="R3638" s="87"/>
      <c r="S3638" s="87"/>
      <c r="T3638" s="87"/>
      <c r="U3638" s="87"/>
      <c r="V3638" s="86" t="s">
        <v>79</v>
      </c>
      <c r="W3638" s="75"/>
      <c r="X3638" s="102" t="s">
        <v>79</v>
      </c>
      <c r="Y3638" s="63" t="str">
        <f>IFERROR(IF(VLOOKUP(X3638,Listor!$T$6:$U$7,2,FALSE)&lt;O3638,TRUE),"")</f>
        <v/>
      </c>
      <c r="Z3638" s="87"/>
      <c r="AA3638" s="104"/>
    </row>
    <row r="3639" spans="2:27" x14ac:dyDescent="0.25">
      <c r="B3639" s="68" t="s">
        <v>68</v>
      </c>
      <c r="C3639" s="80" t="str">
        <f>IFERROR(VLOOKUP(B3639,Listor!$A$6:$B$62,2,FALSE),"")</f>
        <v/>
      </c>
      <c r="D3639" s="80" t="str">
        <f>IFERROR(VLOOKUP(B3639,Listor!$A$6:$C$62,3,FALSE),"")</f>
        <v/>
      </c>
      <c r="E3639" s="110" t="s">
        <v>79</v>
      </c>
      <c r="F3639" s="66"/>
      <c r="G3639" s="35" t="str">
        <f>IFERROR(VLOOKUP(B3639,Listor!$A$6:$G$62,7,FALSE),"")</f>
        <v/>
      </c>
      <c r="H3639" s="63" t="str">
        <f>IFERROR(VLOOKUP(B3639,Listor!$N$6:$O$47,2,FALSE),"")</f>
        <v/>
      </c>
      <c r="I3639" s="63" t="str">
        <f t="shared" si="172"/>
        <v/>
      </c>
      <c r="J3639" s="96" t="str">
        <f>IFERROR(VLOOKUP(B3639,Listor!$N$6:$P$47,3,FALSE)*I3639,"")</f>
        <v/>
      </c>
      <c r="K3639" s="81"/>
      <c r="L3639" s="88" t="str">
        <f>IFERROR((VLOOKUP(B3639,Listor!$N$6:$P$47,3,FALSE)*Biologiska!K3639)+(VLOOKUP(B3639,Listor!$N$6:$Q$47,4,FALSE)),"")</f>
        <v/>
      </c>
      <c r="M3639" s="63" t="str">
        <f t="shared" si="173"/>
        <v/>
      </c>
      <c r="N3639" s="75"/>
      <c r="O3639" s="84" t="str">
        <f t="shared" si="174"/>
        <v/>
      </c>
      <c r="P3639" s="107"/>
      <c r="Q3639" s="87" t="s">
        <v>79</v>
      </c>
      <c r="R3639" s="87"/>
      <c r="S3639" s="87"/>
      <c r="T3639" s="87"/>
      <c r="U3639" s="87"/>
      <c r="V3639" s="86" t="s">
        <v>79</v>
      </c>
      <c r="W3639" s="75"/>
      <c r="X3639" s="102" t="s">
        <v>79</v>
      </c>
      <c r="Y3639" s="63" t="str">
        <f>IFERROR(IF(VLOOKUP(X3639,Listor!$T$6:$U$7,2,FALSE)&lt;O3639,TRUE),"")</f>
        <v/>
      </c>
      <c r="Z3639" s="87"/>
      <c r="AA3639" s="104"/>
    </row>
    <row r="3640" spans="2:27" x14ac:dyDescent="0.25">
      <c r="B3640" s="68" t="s">
        <v>68</v>
      </c>
      <c r="C3640" s="80" t="str">
        <f>IFERROR(VLOOKUP(B3640,Listor!$A$6:$B$62,2,FALSE),"")</f>
        <v/>
      </c>
      <c r="D3640" s="80" t="str">
        <f>IFERROR(VLOOKUP(B3640,Listor!$A$6:$C$62,3,FALSE),"")</f>
        <v/>
      </c>
      <c r="E3640" s="110" t="s">
        <v>79</v>
      </c>
      <c r="F3640" s="66"/>
      <c r="G3640" s="35" t="str">
        <f>IFERROR(VLOOKUP(B3640,Listor!$A$6:$G$62,7,FALSE),"")</f>
        <v/>
      </c>
      <c r="H3640" s="63" t="str">
        <f>IFERROR(VLOOKUP(B3640,Listor!$N$6:$O$47,2,FALSE),"")</f>
        <v/>
      </c>
      <c r="I3640" s="63" t="str">
        <f t="shared" si="172"/>
        <v/>
      </c>
      <c r="J3640" s="96" t="str">
        <f>IFERROR(VLOOKUP(B3640,Listor!$N$6:$P$47,3,FALSE)*I3640,"")</f>
        <v/>
      </c>
      <c r="K3640" s="81"/>
      <c r="L3640" s="88" t="str">
        <f>IFERROR((VLOOKUP(B3640,Listor!$N$6:$P$47,3,FALSE)*Biologiska!K3640)+(VLOOKUP(B3640,Listor!$N$6:$Q$47,4,FALSE)),"")</f>
        <v/>
      </c>
      <c r="M3640" s="63" t="str">
        <f t="shared" si="173"/>
        <v/>
      </c>
      <c r="N3640" s="75"/>
      <c r="O3640" s="84" t="str">
        <f t="shared" si="174"/>
        <v/>
      </c>
      <c r="P3640" s="107"/>
      <c r="Q3640" s="87" t="s">
        <v>79</v>
      </c>
      <c r="R3640" s="87"/>
      <c r="S3640" s="87"/>
      <c r="T3640" s="87"/>
      <c r="U3640" s="87"/>
      <c r="V3640" s="86" t="s">
        <v>79</v>
      </c>
      <c r="W3640" s="75"/>
      <c r="X3640" s="102" t="s">
        <v>79</v>
      </c>
      <c r="Y3640" s="63" t="str">
        <f>IFERROR(IF(VLOOKUP(X3640,Listor!$T$6:$U$7,2,FALSE)&lt;O3640,TRUE),"")</f>
        <v/>
      </c>
      <c r="Z3640" s="87"/>
      <c r="AA3640" s="104"/>
    </row>
    <row r="3641" spans="2:27" x14ac:dyDescent="0.25">
      <c r="B3641" s="68" t="s">
        <v>68</v>
      </c>
      <c r="C3641" s="80" t="str">
        <f>IFERROR(VLOOKUP(B3641,Listor!$A$6:$B$62,2,FALSE),"")</f>
        <v/>
      </c>
      <c r="D3641" s="80" t="str">
        <f>IFERROR(VLOOKUP(B3641,Listor!$A$6:$C$62,3,FALSE),"")</f>
        <v/>
      </c>
      <c r="E3641" s="110" t="s">
        <v>79</v>
      </c>
      <c r="F3641" s="66"/>
      <c r="G3641" s="35" t="str">
        <f>IFERROR(VLOOKUP(B3641,Listor!$A$6:$G$62,7,FALSE),"")</f>
        <v/>
      </c>
      <c r="H3641" s="63" t="str">
        <f>IFERROR(VLOOKUP(B3641,Listor!$N$6:$O$47,2,FALSE),"")</f>
        <v/>
      </c>
      <c r="I3641" s="63" t="str">
        <f t="shared" si="172"/>
        <v/>
      </c>
      <c r="J3641" s="96" t="str">
        <f>IFERROR(VLOOKUP(B3641,Listor!$N$6:$P$47,3,FALSE)*I3641,"")</f>
        <v/>
      </c>
      <c r="K3641" s="81"/>
      <c r="L3641" s="88" t="str">
        <f>IFERROR((VLOOKUP(B3641,Listor!$N$6:$P$47,3,FALSE)*Biologiska!K3641)+(VLOOKUP(B3641,Listor!$N$6:$Q$47,4,FALSE)),"")</f>
        <v/>
      </c>
      <c r="M3641" s="63" t="str">
        <f t="shared" si="173"/>
        <v/>
      </c>
      <c r="N3641" s="75"/>
      <c r="O3641" s="84" t="str">
        <f t="shared" si="174"/>
        <v/>
      </c>
      <c r="P3641" s="107"/>
      <c r="Q3641" s="87" t="s">
        <v>79</v>
      </c>
      <c r="R3641" s="87"/>
      <c r="S3641" s="87"/>
      <c r="T3641" s="87"/>
      <c r="U3641" s="87"/>
      <c r="V3641" s="86" t="s">
        <v>79</v>
      </c>
      <c r="W3641" s="75"/>
      <c r="X3641" s="102" t="s">
        <v>79</v>
      </c>
      <c r="Y3641" s="63" t="str">
        <f>IFERROR(IF(VLOOKUP(X3641,Listor!$T$6:$U$7,2,FALSE)&lt;O3641,TRUE),"")</f>
        <v/>
      </c>
      <c r="Z3641" s="87"/>
      <c r="AA3641" s="104"/>
    </row>
    <row r="3642" spans="2:27" x14ac:dyDescent="0.25">
      <c r="B3642" s="68" t="s">
        <v>68</v>
      </c>
      <c r="C3642" s="80" t="str">
        <f>IFERROR(VLOOKUP(B3642,Listor!$A$6:$B$62,2,FALSE),"")</f>
        <v/>
      </c>
      <c r="D3642" s="80" t="str">
        <f>IFERROR(VLOOKUP(B3642,Listor!$A$6:$C$62,3,FALSE),"")</f>
        <v/>
      </c>
      <c r="E3642" s="110" t="s">
        <v>79</v>
      </c>
      <c r="F3642" s="66"/>
      <c r="G3642" s="35" t="str">
        <f>IFERROR(VLOOKUP(B3642,Listor!$A$6:$G$62,7,FALSE),"")</f>
        <v/>
      </c>
      <c r="H3642" s="63" t="str">
        <f>IFERROR(VLOOKUP(B3642,Listor!$N$6:$O$47,2,FALSE),"")</f>
        <v/>
      </c>
      <c r="I3642" s="63" t="str">
        <f t="shared" si="172"/>
        <v/>
      </c>
      <c r="J3642" s="96" t="str">
        <f>IFERROR(VLOOKUP(B3642,Listor!$N$6:$P$47,3,FALSE)*I3642,"")</f>
        <v/>
      </c>
      <c r="K3642" s="81"/>
      <c r="L3642" s="88" t="str">
        <f>IFERROR((VLOOKUP(B3642,Listor!$N$6:$P$47,3,FALSE)*Biologiska!K3642)+(VLOOKUP(B3642,Listor!$N$6:$Q$47,4,FALSE)),"")</f>
        <v/>
      </c>
      <c r="M3642" s="63" t="str">
        <f t="shared" si="173"/>
        <v/>
      </c>
      <c r="N3642" s="75"/>
      <c r="O3642" s="84" t="str">
        <f t="shared" si="174"/>
        <v/>
      </c>
      <c r="P3642" s="107"/>
      <c r="Q3642" s="87" t="s">
        <v>79</v>
      </c>
      <c r="R3642" s="87"/>
      <c r="S3642" s="87"/>
      <c r="T3642" s="87"/>
      <c r="U3642" s="87"/>
      <c r="V3642" s="86" t="s">
        <v>79</v>
      </c>
      <c r="W3642" s="75"/>
      <c r="X3642" s="102" t="s">
        <v>79</v>
      </c>
      <c r="Y3642" s="63" t="str">
        <f>IFERROR(IF(VLOOKUP(X3642,Listor!$T$6:$U$7,2,FALSE)&lt;O3642,TRUE),"")</f>
        <v/>
      </c>
      <c r="Z3642" s="87"/>
      <c r="AA3642" s="104"/>
    </row>
    <row r="3643" spans="2:27" x14ac:dyDescent="0.25">
      <c r="B3643" s="68" t="s">
        <v>68</v>
      </c>
      <c r="C3643" s="80" t="str">
        <f>IFERROR(VLOOKUP(B3643,Listor!$A$6:$B$62,2,FALSE),"")</f>
        <v/>
      </c>
      <c r="D3643" s="80" t="str">
        <f>IFERROR(VLOOKUP(B3643,Listor!$A$6:$C$62,3,FALSE),"")</f>
        <v/>
      </c>
      <c r="E3643" s="110" t="s">
        <v>79</v>
      </c>
      <c r="F3643" s="66"/>
      <c r="G3643" s="35" t="str">
        <f>IFERROR(VLOOKUP(B3643,Listor!$A$6:$G$62,7,FALSE),"")</f>
        <v/>
      </c>
      <c r="H3643" s="63" t="str">
        <f>IFERROR(VLOOKUP(B3643,Listor!$N$6:$O$47,2,FALSE),"")</f>
        <v/>
      </c>
      <c r="I3643" s="63" t="str">
        <f t="shared" si="172"/>
        <v/>
      </c>
      <c r="J3643" s="96" t="str">
        <f>IFERROR(VLOOKUP(B3643,Listor!$N$6:$P$47,3,FALSE)*I3643,"")</f>
        <v/>
      </c>
      <c r="K3643" s="81"/>
      <c r="L3643" s="88" t="str">
        <f>IFERROR((VLOOKUP(B3643,Listor!$N$6:$P$47,3,FALSE)*Biologiska!K3643)+(VLOOKUP(B3643,Listor!$N$6:$Q$47,4,FALSE)),"")</f>
        <v/>
      </c>
      <c r="M3643" s="63" t="str">
        <f t="shared" si="173"/>
        <v/>
      </c>
      <c r="N3643" s="75"/>
      <c r="O3643" s="84" t="str">
        <f t="shared" si="174"/>
        <v/>
      </c>
      <c r="P3643" s="107"/>
      <c r="Q3643" s="87" t="s">
        <v>79</v>
      </c>
      <c r="R3643" s="87"/>
      <c r="S3643" s="87"/>
      <c r="T3643" s="87"/>
      <c r="U3643" s="87"/>
      <c r="V3643" s="86" t="s">
        <v>79</v>
      </c>
      <c r="W3643" s="75"/>
      <c r="X3643" s="102" t="s">
        <v>79</v>
      </c>
      <c r="Y3643" s="63" t="str">
        <f>IFERROR(IF(VLOOKUP(X3643,Listor!$T$6:$U$7,2,FALSE)&lt;O3643,TRUE),"")</f>
        <v/>
      </c>
      <c r="Z3643" s="87"/>
      <c r="AA3643" s="104"/>
    </row>
    <row r="3644" spans="2:27" x14ac:dyDescent="0.25">
      <c r="B3644" s="68" t="s">
        <v>68</v>
      </c>
      <c r="C3644" s="80" t="str">
        <f>IFERROR(VLOOKUP(B3644,Listor!$A$6:$B$62,2,FALSE),"")</f>
        <v/>
      </c>
      <c r="D3644" s="80" t="str">
        <f>IFERROR(VLOOKUP(B3644,Listor!$A$6:$C$62,3,FALSE),"")</f>
        <v/>
      </c>
      <c r="E3644" s="110" t="s">
        <v>79</v>
      </c>
      <c r="F3644" s="66"/>
      <c r="G3644" s="35" t="str">
        <f>IFERROR(VLOOKUP(B3644,Listor!$A$6:$G$62,7,FALSE),"")</f>
        <v/>
      </c>
      <c r="H3644" s="63" t="str">
        <f>IFERROR(VLOOKUP(B3644,Listor!$N$6:$O$47,2,FALSE),"")</f>
        <v/>
      </c>
      <c r="I3644" s="63" t="str">
        <f t="shared" si="172"/>
        <v/>
      </c>
      <c r="J3644" s="96" t="str">
        <f>IFERROR(VLOOKUP(B3644,Listor!$N$6:$P$47,3,FALSE)*I3644,"")</f>
        <v/>
      </c>
      <c r="K3644" s="81"/>
      <c r="L3644" s="88" t="str">
        <f>IFERROR((VLOOKUP(B3644,Listor!$N$6:$P$47,3,FALSE)*Biologiska!K3644)+(VLOOKUP(B3644,Listor!$N$6:$Q$47,4,FALSE)),"")</f>
        <v/>
      </c>
      <c r="M3644" s="63" t="str">
        <f t="shared" si="173"/>
        <v/>
      </c>
      <c r="N3644" s="75"/>
      <c r="O3644" s="84" t="str">
        <f t="shared" si="174"/>
        <v/>
      </c>
      <c r="P3644" s="107"/>
      <c r="Q3644" s="87" t="s">
        <v>79</v>
      </c>
      <c r="R3644" s="87"/>
      <c r="S3644" s="87"/>
      <c r="T3644" s="87"/>
      <c r="U3644" s="87"/>
      <c r="V3644" s="86" t="s">
        <v>79</v>
      </c>
      <c r="W3644" s="75"/>
      <c r="X3644" s="102" t="s">
        <v>79</v>
      </c>
      <c r="Y3644" s="63" t="str">
        <f>IFERROR(IF(VLOOKUP(X3644,Listor!$T$6:$U$7,2,FALSE)&lt;O3644,TRUE),"")</f>
        <v/>
      </c>
      <c r="Z3644" s="87"/>
      <c r="AA3644" s="104"/>
    </row>
    <row r="3645" spans="2:27" x14ac:dyDescent="0.25">
      <c r="B3645" s="68" t="s">
        <v>68</v>
      </c>
      <c r="C3645" s="80" t="str">
        <f>IFERROR(VLOOKUP(B3645,Listor!$A$6:$B$62,2,FALSE),"")</f>
        <v/>
      </c>
      <c r="D3645" s="80" t="str">
        <f>IFERROR(VLOOKUP(B3645,Listor!$A$6:$C$62,3,FALSE),"")</f>
        <v/>
      </c>
      <c r="E3645" s="110" t="s">
        <v>79</v>
      </c>
      <c r="F3645" s="66"/>
      <c r="G3645" s="35" t="str">
        <f>IFERROR(VLOOKUP(B3645,Listor!$A$6:$G$62,7,FALSE),"")</f>
        <v/>
      </c>
      <c r="H3645" s="63" t="str">
        <f>IFERROR(VLOOKUP(B3645,Listor!$N$6:$O$47,2,FALSE),"")</f>
        <v/>
      </c>
      <c r="I3645" s="63" t="str">
        <f t="shared" si="172"/>
        <v/>
      </c>
      <c r="J3645" s="96" t="str">
        <f>IFERROR(VLOOKUP(B3645,Listor!$N$6:$P$47,3,FALSE)*I3645,"")</f>
        <v/>
      </c>
      <c r="K3645" s="81"/>
      <c r="L3645" s="88" t="str">
        <f>IFERROR((VLOOKUP(B3645,Listor!$N$6:$P$47,3,FALSE)*Biologiska!K3645)+(VLOOKUP(B3645,Listor!$N$6:$Q$47,4,FALSE)),"")</f>
        <v/>
      </c>
      <c r="M3645" s="63" t="str">
        <f t="shared" si="173"/>
        <v/>
      </c>
      <c r="N3645" s="75"/>
      <c r="O3645" s="84" t="str">
        <f t="shared" si="174"/>
        <v/>
      </c>
      <c r="P3645" s="107"/>
      <c r="Q3645" s="87" t="s">
        <v>79</v>
      </c>
      <c r="R3645" s="87"/>
      <c r="S3645" s="87"/>
      <c r="T3645" s="87"/>
      <c r="U3645" s="87"/>
      <c r="V3645" s="86" t="s">
        <v>79</v>
      </c>
      <c r="W3645" s="75"/>
      <c r="X3645" s="102" t="s">
        <v>79</v>
      </c>
      <c r="Y3645" s="63" t="str">
        <f>IFERROR(IF(VLOOKUP(X3645,Listor!$T$6:$U$7,2,FALSE)&lt;O3645,TRUE),"")</f>
        <v/>
      </c>
      <c r="Z3645" s="87"/>
      <c r="AA3645" s="104"/>
    </row>
    <row r="3646" spans="2:27" x14ac:dyDescent="0.25">
      <c r="B3646" s="68" t="s">
        <v>68</v>
      </c>
      <c r="C3646" s="80" t="str">
        <f>IFERROR(VLOOKUP(B3646,Listor!$A$6:$B$62,2,FALSE),"")</f>
        <v/>
      </c>
      <c r="D3646" s="80" t="str">
        <f>IFERROR(VLOOKUP(B3646,Listor!$A$6:$C$62,3,FALSE),"")</f>
        <v/>
      </c>
      <c r="E3646" s="110" t="s">
        <v>79</v>
      </c>
      <c r="F3646" s="66"/>
      <c r="G3646" s="35" t="str">
        <f>IFERROR(VLOOKUP(B3646,Listor!$A$6:$G$62,7,FALSE),"")</f>
        <v/>
      </c>
      <c r="H3646" s="63" t="str">
        <f>IFERROR(VLOOKUP(B3646,Listor!$N$6:$O$47,2,FALSE),"")</f>
        <v/>
      </c>
      <c r="I3646" s="63" t="str">
        <f t="shared" si="172"/>
        <v/>
      </c>
      <c r="J3646" s="96" t="str">
        <f>IFERROR(VLOOKUP(B3646,Listor!$N$6:$P$47,3,FALSE)*I3646,"")</f>
        <v/>
      </c>
      <c r="K3646" s="81"/>
      <c r="L3646" s="88" t="str">
        <f>IFERROR((VLOOKUP(B3646,Listor!$N$6:$P$47,3,FALSE)*Biologiska!K3646)+(VLOOKUP(B3646,Listor!$N$6:$Q$47,4,FALSE)),"")</f>
        <v/>
      </c>
      <c r="M3646" s="63" t="str">
        <f t="shared" si="173"/>
        <v/>
      </c>
      <c r="N3646" s="75"/>
      <c r="O3646" s="84" t="str">
        <f t="shared" si="174"/>
        <v/>
      </c>
      <c r="P3646" s="107"/>
      <c r="Q3646" s="87" t="s">
        <v>79</v>
      </c>
      <c r="R3646" s="87"/>
      <c r="S3646" s="87"/>
      <c r="T3646" s="87"/>
      <c r="U3646" s="87"/>
      <c r="V3646" s="86" t="s">
        <v>79</v>
      </c>
      <c r="W3646" s="75"/>
      <c r="X3646" s="102" t="s">
        <v>79</v>
      </c>
      <c r="Y3646" s="63" t="str">
        <f>IFERROR(IF(VLOOKUP(X3646,Listor!$T$6:$U$7,2,FALSE)&lt;O3646,TRUE),"")</f>
        <v/>
      </c>
      <c r="Z3646" s="87"/>
      <c r="AA3646" s="104"/>
    </row>
    <row r="3647" spans="2:27" x14ac:dyDescent="0.25">
      <c r="B3647" s="68" t="s">
        <v>68</v>
      </c>
      <c r="C3647" s="80" t="str">
        <f>IFERROR(VLOOKUP(B3647,Listor!$A$6:$B$62,2,FALSE),"")</f>
        <v/>
      </c>
      <c r="D3647" s="80" t="str">
        <f>IFERROR(VLOOKUP(B3647,Listor!$A$6:$C$62,3,FALSE),"")</f>
        <v/>
      </c>
      <c r="E3647" s="110" t="s">
        <v>79</v>
      </c>
      <c r="F3647" s="66"/>
      <c r="G3647" s="35" t="str">
        <f>IFERROR(VLOOKUP(B3647,Listor!$A$6:$G$62,7,FALSE),"")</f>
        <v/>
      </c>
      <c r="H3647" s="63" t="str">
        <f>IFERROR(VLOOKUP(B3647,Listor!$N$6:$O$47,2,FALSE),"")</f>
        <v/>
      </c>
      <c r="I3647" s="63" t="str">
        <f t="shared" si="172"/>
        <v/>
      </c>
      <c r="J3647" s="96" t="str">
        <f>IFERROR(VLOOKUP(B3647,Listor!$N$6:$P$47,3,FALSE)*I3647,"")</f>
        <v/>
      </c>
      <c r="K3647" s="81"/>
      <c r="L3647" s="88" t="str">
        <f>IFERROR((VLOOKUP(B3647,Listor!$N$6:$P$47,3,FALSE)*Biologiska!K3647)+(VLOOKUP(B3647,Listor!$N$6:$Q$47,4,FALSE)),"")</f>
        <v/>
      </c>
      <c r="M3647" s="63" t="str">
        <f t="shared" si="173"/>
        <v/>
      </c>
      <c r="N3647" s="75"/>
      <c r="O3647" s="84" t="str">
        <f t="shared" si="174"/>
        <v/>
      </c>
      <c r="P3647" s="107"/>
      <c r="Q3647" s="87" t="s">
        <v>79</v>
      </c>
      <c r="R3647" s="87"/>
      <c r="S3647" s="87"/>
      <c r="T3647" s="87"/>
      <c r="U3647" s="87"/>
      <c r="V3647" s="86" t="s">
        <v>79</v>
      </c>
      <c r="W3647" s="75"/>
      <c r="X3647" s="102" t="s">
        <v>79</v>
      </c>
      <c r="Y3647" s="63" t="str">
        <f>IFERROR(IF(VLOOKUP(X3647,Listor!$T$6:$U$7,2,FALSE)&lt;O3647,TRUE),"")</f>
        <v/>
      </c>
      <c r="Z3647" s="87"/>
      <c r="AA3647" s="104"/>
    </row>
    <row r="3648" spans="2:27" x14ac:dyDescent="0.25">
      <c r="B3648" s="68" t="s">
        <v>68</v>
      </c>
      <c r="C3648" s="80" t="str">
        <f>IFERROR(VLOOKUP(B3648,Listor!$A$6:$B$62,2,FALSE),"")</f>
        <v/>
      </c>
      <c r="D3648" s="80" t="str">
        <f>IFERROR(VLOOKUP(B3648,Listor!$A$6:$C$62,3,FALSE),"")</f>
        <v/>
      </c>
      <c r="E3648" s="110" t="s">
        <v>79</v>
      </c>
      <c r="F3648" s="66"/>
      <c r="G3648" s="35" t="str">
        <f>IFERROR(VLOOKUP(B3648,Listor!$A$6:$G$62,7,FALSE),"")</f>
        <v/>
      </c>
      <c r="H3648" s="63" t="str">
        <f>IFERROR(VLOOKUP(B3648,Listor!$N$6:$O$47,2,FALSE),"")</f>
        <v/>
      </c>
      <c r="I3648" s="63" t="str">
        <f t="shared" si="172"/>
        <v/>
      </c>
      <c r="J3648" s="96" t="str">
        <f>IFERROR(VLOOKUP(B3648,Listor!$N$6:$P$47,3,FALSE)*I3648,"")</f>
        <v/>
      </c>
      <c r="K3648" s="81"/>
      <c r="L3648" s="88" t="str">
        <f>IFERROR((VLOOKUP(B3648,Listor!$N$6:$P$47,3,FALSE)*Biologiska!K3648)+(VLOOKUP(B3648,Listor!$N$6:$Q$47,4,FALSE)),"")</f>
        <v/>
      </c>
      <c r="M3648" s="63" t="str">
        <f t="shared" si="173"/>
        <v/>
      </c>
      <c r="N3648" s="75"/>
      <c r="O3648" s="84" t="str">
        <f t="shared" si="174"/>
        <v/>
      </c>
      <c r="P3648" s="107"/>
      <c r="Q3648" s="87" t="s">
        <v>79</v>
      </c>
      <c r="R3648" s="87"/>
      <c r="S3648" s="87"/>
      <c r="T3648" s="87"/>
      <c r="U3648" s="87"/>
      <c r="V3648" s="86" t="s">
        <v>79</v>
      </c>
      <c r="W3648" s="75"/>
      <c r="X3648" s="102" t="s">
        <v>79</v>
      </c>
      <c r="Y3648" s="63" t="str">
        <f>IFERROR(IF(VLOOKUP(X3648,Listor!$T$6:$U$7,2,FALSE)&lt;O3648,TRUE),"")</f>
        <v/>
      </c>
      <c r="Z3648" s="87"/>
      <c r="AA3648" s="104"/>
    </row>
    <row r="3649" spans="2:27" x14ac:dyDescent="0.25">
      <c r="B3649" s="68" t="s">
        <v>68</v>
      </c>
      <c r="C3649" s="80" t="str">
        <f>IFERROR(VLOOKUP(B3649,Listor!$A$6:$B$62,2,FALSE),"")</f>
        <v/>
      </c>
      <c r="D3649" s="80" t="str">
        <f>IFERROR(VLOOKUP(B3649,Listor!$A$6:$C$62,3,FALSE),"")</f>
        <v/>
      </c>
      <c r="E3649" s="110" t="s">
        <v>79</v>
      </c>
      <c r="F3649" s="66"/>
      <c r="G3649" s="35" t="str">
        <f>IFERROR(VLOOKUP(B3649,Listor!$A$6:$G$62,7,FALSE),"")</f>
        <v/>
      </c>
      <c r="H3649" s="63" t="str">
        <f>IFERROR(VLOOKUP(B3649,Listor!$N$6:$O$47,2,FALSE),"")</f>
        <v/>
      </c>
      <c r="I3649" s="63" t="str">
        <f t="shared" si="172"/>
        <v/>
      </c>
      <c r="J3649" s="96" t="str">
        <f>IFERROR(VLOOKUP(B3649,Listor!$N$6:$P$47,3,FALSE)*I3649,"")</f>
        <v/>
      </c>
      <c r="K3649" s="81"/>
      <c r="L3649" s="88" t="str">
        <f>IFERROR((VLOOKUP(B3649,Listor!$N$6:$P$47,3,FALSE)*Biologiska!K3649)+(VLOOKUP(B3649,Listor!$N$6:$Q$47,4,FALSE)),"")</f>
        <v/>
      </c>
      <c r="M3649" s="63" t="str">
        <f t="shared" si="173"/>
        <v/>
      </c>
      <c r="N3649" s="75"/>
      <c r="O3649" s="84" t="str">
        <f t="shared" si="174"/>
        <v/>
      </c>
      <c r="P3649" s="107"/>
      <c r="Q3649" s="87" t="s">
        <v>79</v>
      </c>
      <c r="R3649" s="87"/>
      <c r="S3649" s="87"/>
      <c r="T3649" s="87"/>
      <c r="U3649" s="87"/>
      <c r="V3649" s="86" t="s">
        <v>79</v>
      </c>
      <c r="W3649" s="75"/>
      <c r="X3649" s="102" t="s">
        <v>79</v>
      </c>
      <c r="Y3649" s="63" t="str">
        <f>IFERROR(IF(VLOOKUP(X3649,Listor!$T$6:$U$7,2,FALSE)&lt;O3649,TRUE),"")</f>
        <v/>
      </c>
      <c r="Z3649" s="87"/>
      <c r="AA3649" s="104"/>
    </row>
    <row r="3650" spans="2:27" x14ac:dyDescent="0.25">
      <c r="B3650" s="68" t="s">
        <v>68</v>
      </c>
      <c r="C3650" s="80" t="str">
        <f>IFERROR(VLOOKUP(B3650,Listor!$A$6:$B$62,2,FALSE),"")</f>
        <v/>
      </c>
      <c r="D3650" s="80" t="str">
        <f>IFERROR(VLOOKUP(B3650,Listor!$A$6:$C$62,3,FALSE),"")</f>
        <v/>
      </c>
      <c r="E3650" s="110" t="s">
        <v>79</v>
      </c>
      <c r="F3650" s="66"/>
      <c r="G3650" s="35" t="str">
        <f>IFERROR(VLOOKUP(B3650,Listor!$A$6:$G$62,7,FALSE),"")</f>
        <v/>
      </c>
      <c r="H3650" s="63" t="str">
        <f>IFERROR(VLOOKUP(B3650,Listor!$N$6:$O$47,2,FALSE),"")</f>
        <v/>
      </c>
      <c r="I3650" s="63" t="str">
        <f t="shared" si="172"/>
        <v/>
      </c>
      <c r="J3650" s="96" t="str">
        <f>IFERROR(VLOOKUP(B3650,Listor!$N$6:$P$47,3,FALSE)*I3650,"")</f>
        <v/>
      </c>
      <c r="K3650" s="81"/>
      <c r="L3650" s="88" t="str">
        <f>IFERROR((VLOOKUP(B3650,Listor!$N$6:$P$47,3,FALSE)*Biologiska!K3650)+(VLOOKUP(B3650,Listor!$N$6:$Q$47,4,FALSE)),"")</f>
        <v/>
      </c>
      <c r="M3650" s="63" t="str">
        <f t="shared" si="173"/>
        <v/>
      </c>
      <c r="N3650" s="75"/>
      <c r="O3650" s="84" t="str">
        <f t="shared" si="174"/>
        <v/>
      </c>
      <c r="P3650" s="107"/>
      <c r="Q3650" s="87" t="s">
        <v>79</v>
      </c>
      <c r="R3650" s="87"/>
      <c r="S3650" s="87"/>
      <c r="T3650" s="87"/>
      <c r="U3650" s="87"/>
      <c r="V3650" s="86" t="s">
        <v>79</v>
      </c>
      <c r="W3650" s="75"/>
      <c r="X3650" s="102" t="s">
        <v>79</v>
      </c>
      <c r="Y3650" s="63" t="str">
        <f>IFERROR(IF(VLOOKUP(X3650,Listor!$T$6:$U$7,2,FALSE)&lt;O3650,TRUE),"")</f>
        <v/>
      </c>
      <c r="Z3650" s="87"/>
      <c r="AA3650" s="104"/>
    </row>
    <row r="3651" spans="2:27" x14ac:dyDescent="0.25">
      <c r="B3651" s="68" t="s">
        <v>68</v>
      </c>
      <c r="C3651" s="80" t="str">
        <f>IFERROR(VLOOKUP(B3651,Listor!$A$6:$B$62,2,FALSE),"")</f>
        <v/>
      </c>
      <c r="D3651" s="80" t="str">
        <f>IFERROR(VLOOKUP(B3651,Listor!$A$6:$C$62,3,FALSE),"")</f>
        <v/>
      </c>
      <c r="E3651" s="110" t="s">
        <v>79</v>
      </c>
      <c r="F3651" s="66"/>
      <c r="G3651" s="35" t="str">
        <f>IFERROR(VLOOKUP(B3651,Listor!$A$6:$G$62,7,FALSE),"")</f>
        <v/>
      </c>
      <c r="H3651" s="63" t="str">
        <f>IFERROR(VLOOKUP(B3651,Listor!$N$6:$O$47,2,FALSE),"")</f>
        <v/>
      </c>
      <c r="I3651" s="63" t="str">
        <f t="shared" si="172"/>
        <v/>
      </c>
      <c r="J3651" s="96" t="str">
        <f>IFERROR(VLOOKUP(B3651,Listor!$N$6:$P$47,3,FALSE)*I3651,"")</f>
        <v/>
      </c>
      <c r="K3651" s="81"/>
      <c r="L3651" s="88" t="str">
        <f>IFERROR((VLOOKUP(B3651,Listor!$N$6:$P$47,3,FALSE)*Biologiska!K3651)+(VLOOKUP(B3651,Listor!$N$6:$Q$47,4,FALSE)),"")</f>
        <v/>
      </c>
      <c r="M3651" s="63" t="str">
        <f t="shared" si="173"/>
        <v/>
      </c>
      <c r="N3651" s="75"/>
      <c r="O3651" s="84" t="str">
        <f t="shared" si="174"/>
        <v/>
      </c>
      <c r="P3651" s="107"/>
      <c r="Q3651" s="87" t="s">
        <v>79</v>
      </c>
      <c r="R3651" s="87"/>
      <c r="S3651" s="87"/>
      <c r="T3651" s="87"/>
      <c r="U3651" s="87"/>
      <c r="V3651" s="86" t="s">
        <v>79</v>
      </c>
      <c r="W3651" s="75"/>
      <c r="X3651" s="102" t="s">
        <v>79</v>
      </c>
      <c r="Y3651" s="63" t="str">
        <f>IFERROR(IF(VLOOKUP(X3651,Listor!$T$6:$U$7,2,FALSE)&lt;O3651,TRUE),"")</f>
        <v/>
      </c>
      <c r="Z3651" s="87"/>
      <c r="AA3651" s="104"/>
    </row>
    <row r="3652" spans="2:27" x14ac:dyDescent="0.25">
      <c r="B3652" s="68" t="s">
        <v>68</v>
      </c>
      <c r="C3652" s="80" t="str">
        <f>IFERROR(VLOOKUP(B3652,Listor!$A$6:$B$62,2,FALSE),"")</f>
        <v/>
      </c>
      <c r="D3652" s="80" t="str">
        <f>IFERROR(VLOOKUP(B3652,Listor!$A$6:$C$62,3,FALSE),"")</f>
        <v/>
      </c>
      <c r="E3652" s="110" t="s">
        <v>79</v>
      </c>
      <c r="F3652" s="66"/>
      <c r="G3652" s="35" t="str">
        <f>IFERROR(VLOOKUP(B3652,Listor!$A$6:$G$62,7,FALSE),"")</f>
        <v/>
      </c>
      <c r="H3652" s="63" t="str">
        <f>IFERROR(VLOOKUP(B3652,Listor!$N$6:$O$47,2,FALSE),"")</f>
        <v/>
      </c>
      <c r="I3652" s="63" t="str">
        <f t="shared" si="172"/>
        <v/>
      </c>
      <c r="J3652" s="96" t="str">
        <f>IFERROR(VLOOKUP(B3652,Listor!$N$6:$P$47,3,FALSE)*I3652,"")</f>
        <v/>
      </c>
      <c r="K3652" s="81"/>
      <c r="L3652" s="88" t="str">
        <f>IFERROR((VLOOKUP(B3652,Listor!$N$6:$P$47,3,FALSE)*Biologiska!K3652)+(VLOOKUP(B3652,Listor!$N$6:$Q$47,4,FALSE)),"")</f>
        <v/>
      </c>
      <c r="M3652" s="63" t="str">
        <f t="shared" si="173"/>
        <v/>
      </c>
      <c r="N3652" s="75"/>
      <c r="O3652" s="84" t="str">
        <f t="shared" si="174"/>
        <v/>
      </c>
      <c r="P3652" s="107"/>
      <c r="Q3652" s="87" t="s">
        <v>79</v>
      </c>
      <c r="R3652" s="87"/>
      <c r="S3652" s="87"/>
      <c r="T3652" s="87"/>
      <c r="U3652" s="87"/>
      <c r="V3652" s="86" t="s">
        <v>79</v>
      </c>
      <c r="W3652" s="75"/>
      <c r="X3652" s="102" t="s">
        <v>79</v>
      </c>
      <c r="Y3652" s="63" t="str">
        <f>IFERROR(IF(VLOOKUP(X3652,Listor!$T$6:$U$7,2,FALSE)&lt;O3652,TRUE),"")</f>
        <v/>
      </c>
      <c r="Z3652" s="87"/>
      <c r="AA3652" s="104"/>
    </row>
    <row r="3653" spans="2:27" x14ac:dyDescent="0.25">
      <c r="B3653" s="68" t="s">
        <v>68</v>
      </c>
      <c r="C3653" s="80" t="str">
        <f>IFERROR(VLOOKUP(B3653,Listor!$A$6:$B$62,2,FALSE),"")</f>
        <v/>
      </c>
      <c r="D3653" s="80" t="str">
        <f>IFERROR(VLOOKUP(B3653,Listor!$A$6:$C$62,3,FALSE),"")</f>
        <v/>
      </c>
      <c r="E3653" s="110" t="s">
        <v>79</v>
      </c>
      <c r="F3653" s="66"/>
      <c r="G3653" s="35" t="str">
        <f>IFERROR(VLOOKUP(B3653,Listor!$A$6:$G$62,7,FALSE),"")</f>
        <v/>
      </c>
      <c r="H3653" s="63" t="str">
        <f>IFERROR(VLOOKUP(B3653,Listor!$N$6:$O$47,2,FALSE),"")</f>
        <v/>
      </c>
      <c r="I3653" s="63" t="str">
        <f t="shared" si="172"/>
        <v/>
      </c>
      <c r="J3653" s="96" t="str">
        <f>IFERROR(VLOOKUP(B3653,Listor!$N$6:$P$47,3,FALSE)*I3653,"")</f>
        <v/>
      </c>
      <c r="K3653" s="81"/>
      <c r="L3653" s="88" t="str">
        <f>IFERROR((VLOOKUP(B3653,Listor!$N$6:$P$47,3,FALSE)*Biologiska!K3653)+(VLOOKUP(B3653,Listor!$N$6:$Q$47,4,FALSE)),"")</f>
        <v/>
      </c>
      <c r="M3653" s="63" t="str">
        <f t="shared" si="173"/>
        <v/>
      </c>
      <c r="N3653" s="75"/>
      <c r="O3653" s="84" t="str">
        <f t="shared" si="174"/>
        <v/>
      </c>
      <c r="P3653" s="107"/>
      <c r="Q3653" s="87" t="s">
        <v>79</v>
      </c>
      <c r="R3653" s="87"/>
      <c r="S3653" s="87"/>
      <c r="T3653" s="87"/>
      <c r="U3653" s="87"/>
      <c r="V3653" s="86" t="s">
        <v>79</v>
      </c>
      <c r="W3653" s="75"/>
      <c r="X3653" s="102" t="s">
        <v>79</v>
      </c>
      <c r="Y3653" s="63" t="str">
        <f>IFERROR(IF(VLOOKUP(X3653,Listor!$T$6:$U$7,2,FALSE)&lt;O3653,TRUE),"")</f>
        <v/>
      </c>
      <c r="Z3653" s="87"/>
      <c r="AA3653" s="104"/>
    </row>
    <row r="3654" spans="2:27" x14ac:dyDescent="0.25">
      <c r="B3654" s="68" t="s">
        <v>68</v>
      </c>
      <c r="C3654" s="80" t="str">
        <f>IFERROR(VLOOKUP(B3654,Listor!$A$6:$B$62,2,FALSE),"")</f>
        <v/>
      </c>
      <c r="D3654" s="80" t="str">
        <f>IFERROR(VLOOKUP(B3654,Listor!$A$6:$C$62,3,FALSE),"")</f>
        <v/>
      </c>
      <c r="E3654" s="110" t="s">
        <v>79</v>
      </c>
      <c r="F3654" s="66"/>
      <c r="G3654" s="35" t="str">
        <f>IFERROR(VLOOKUP(B3654,Listor!$A$6:$G$62,7,FALSE),"")</f>
        <v/>
      </c>
      <c r="H3654" s="63" t="str">
        <f>IFERROR(VLOOKUP(B3654,Listor!$N$6:$O$47,2,FALSE),"")</f>
        <v/>
      </c>
      <c r="I3654" s="63" t="str">
        <f t="shared" si="172"/>
        <v/>
      </c>
      <c r="J3654" s="96" t="str">
        <f>IFERROR(VLOOKUP(B3654,Listor!$N$6:$P$47,3,FALSE)*I3654,"")</f>
        <v/>
      </c>
      <c r="K3654" s="81"/>
      <c r="L3654" s="88" t="str">
        <f>IFERROR((VLOOKUP(B3654,Listor!$N$6:$P$47,3,FALSE)*Biologiska!K3654)+(VLOOKUP(B3654,Listor!$N$6:$Q$47,4,FALSE)),"")</f>
        <v/>
      </c>
      <c r="M3654" s="63" t="str">
        <f t="shared" si="173"/>
        <v/>
      </c>
      <c r="N3654" s="75"/>
      <c r="O3654" s="84" t="str">
        <f t="shared" si="174"/>
        <v/>
      </c>
      <c r="P3654" s="107"/>
      <c r="Q3654" s="87" t="s">
        <v>79</v>
      </c>
      <c r="R3654" s="87"/>
      <c r="S3654" s="87"/>
      <c r="T3654" s="87"/>
      <c r="U3654" s="87"/>
      <c r="V3654" s="86" t="s">
        <v>79</v>
      </c>
      <c r="W3654" s="75"/>
      <c r="X3654" s="102" t="s">
        <v>79</v>
      </c>
      <c r="Y3654" s="63" t="str">
        <f>IFERROR(IF(VLOOKUP(X3654,Listor!$T$6:$U$7,2,FALSE)&lt;O3654,TRUE),"")</f>
        <v/>
      </c>
      <c r="Z3654" s="87"/>
      <c r="AA3654" s="104"/>
    </row>
    <row r="3655" spans="2:27" x14ac:dyDescent="0.25">
      <c r="B3655" s="68" t="s">
        <v>68</v>
      </c>
      <c r="C3655" s="80" t="str">
        <f>IFERROR(VLOOKUP(B3655,Listor!$A$6:$B$62,2,FALSE),"")</f>
        <v/>
      </c>
      <c r="D3655" s="80" t="str">
        <f>IFERROR(VLOOKUP(B3655,Listor!$A$6:$C$62,3,FALSE),"")</f>
        <v/>
      </c>
      <c r="E3655" s="110" t="s">
        <v>79</v>
      </c>
      <c r="F3655" s="66"/>
      <c r="G3655" s="35" t="str">
        <f>IFERROR(VLOOKUP(B3655,Listor!$A$6:$G$62,7,FALSE),"")</f>
        <v/>
      </c>
      <c r="H3655" s="63" t="str">
        <f>IFERROR(VLOOKUP(B3655,Listor!$N$6:$O$47,2,FALSE),"")</f>
        <v/>
      </c>
      <c r="I3655" s="63" t="str">
        <f t="shared" si="172"/>
        <v/>
      </c>
      <c r="J3655" s="96" t="str">
        <f>IFERROR(VLOOKUP(B3655,Listor!$N$6:$P$47,3,FALSE)*I3655,"")</f>
        <v/>
      </c>
      <c r="K3655" s="81"/>
      <c r="L3655" s="88" t="str">
        <f>IFERROR((VLOOKUP(B3655,Listor!$N$6:$P$47,3,FALSE)*Biologiska!K3655)+(VLOOKUP(B3655,Listor!$N$6:$Q$47,4,FALSE)),"")</f>
        <v/>
      </c>
      <c r="M3655" s="63" t="str">
        <f t="shared" si="173"/>
        <v/>
      </c>
      <c r="N3655" s="75"/>
      <c r="O3655" s="84" t="str">
        <f t="shared" si="174"/>
        <v/>
      </c>
      <c r="P3655" s="107"/>
      <c r="Q3655" s="87" t="s">
        <v>79</v>
      </c>
      <c r="R3655" s="87"/>
      <c r="S3655" s="87"/>
      <c r="T3655" s="87"/>
      <c r="U3655" s="87"/>
      <c r="V3655" s="86" t="s">
        <v>79</v>
      </c>
      <c r="W3655" s="75"/>
      <c r="X3655" s="102" t="s">
        <v>79</v>
      </c>
      <c r="Y3655" s="63" t="str">
        <f>IFERROR(IF(VLOOKUP(X3655,Listor!$T$6:$U$7,2,FALSE)&lt;O3655,TRUE),"")</f>
        <v/>
      </c>
      <c r="Z3655" s="87"/>
      <c r="AA3655" s="104"/>
    </row>
    <row r="3656" spans="2:27" x14ac:dyDescent="0.25">
      <c r="B3656" s="68" t="s">
        <v>68</v>
      </c>
      <c r="C3656" s="80" t="str">
        <f>IFERROR(VLOOKUP(B3656,Listor!$A$6:$B$62,2,FALSE),"")</f>
        <v/>
      </c>
      <c r="D3656" s="80" t="str">
        <f>IFERROR(VLOOKUP(B3656,Listor!$A$6:$C$62,3,FALSE),"")</f>
        <v/>
      </c>
      <c r="E3656" s="110" t="s">
        <v>79</v>
      </c>
      <c r="F3656" s="66"/>
      <c r="G3656" s="35" t="str">
        <f>IFERROR(VLOOKUP(B3656,Listor!$A$6:$G$62,7,FALSE),"")</f>
        <v/>
      </c>
      <c r="H3656" s="63" t="str">
        <f>IFERROR(VLOOKUP(B3656,Listor!$N$6:$O$47,2,FALSE),"")</f>
        <v/>
      </c>
      <c r="I3656" s="63" t="str">
        <f t="shared" si="172"/>
        <v/>
      </c>
      <c r="J3656" s="96" t="str">
        <f>IFERROR(VLOOKUP(B3656,Listor!$N$6:$P$47,3,FALSE)*I3656,"")</f>
        <v/>
      </c>
      <c r="K3656" s="81"/>
      <c r="L3656" s="88" t="str">
        <f>IFERROR((VLOOKUP(B3656,Listor!$N$6:$P$47,3,FALSE)*Biologiska!K3656)+(VLOOKUP(B3656,Listor!$N$6:$Q$47,4,FALSE)),"")</f>
        <v/>
      </c>
      <c r="M3656" s="63" t="str">
        <f t="shared" si="173"/>
        <v/>
      </c>
      <c r="N3656" s="75"/>
      <c r="O3656" s="84" t="str">
        <f t="shared" si="174"/>
        <v/>
      </c>
      <c r="P3656" s="107"/>
      <c r="Q3656" s="87" t="s">
        <v>79</v>
      </c>
      <c r="R3656" s="87"/>
      <c r="S3656" s="87"/>
      <c r="T3656" s="87"/>
      <c r="U3656" s="87"/>
      <c r="V3656" s="86" t="s">
        <v>79</v>
      </c>
      <c r="W3656" s="75"/>
      <c r="X3656" s="102" t="s">
        <v>79</v>
      </c>
      <c r="Y3656" s="63" t="str">
        <f>IFERROR(IF(VLOOKUP(X3656,Listor!$T$6:$U$7,2,FALSE)&lt;O3656,TRUE),"")</f>
        <v/>
      </c>
      <c r="Z3656" s="87"/>
      <c r="AA3656" s="104"/>
    </row>
    <row r="3657" spans="2:27" x14ac:dyDescent="0.25">
      <c r="B3657" s="68" t="s">
        <v>68</v>
      </c>
      <c r="C3657" s="80" t="str">
        <f>IFERROR(VLOOKUP(B3657,Listor!$A$6:$B$62,2,FALSE),"")</f>
        <v/>
      </c>
      <c r="D3657" s="80" t="str">
        <f>IFERROR(VLOOKUP(B3657,Listor!$A$6:$C$62,3,FALSE),"")</f>
        <v/>
      </c>
      <c r="E3657" s="110" t="s">
        <v>79</v>
      </c>
      <c r="F3657" s="66"/>
      <c r="G3657" s="35" t="str">
        <f>IFERROR(VLOOKUP(B3657,Listor!$A$6:$G$62,7,FALSE),"")</f>
        <v/>
      </c>
      <c r="H3657" s="63" t="str">
        <f>IFERROR(VLOOKUP(B3657,Listor!$N$6:$O$47,2,FALSE),"")</f>
        <v/>
      </c>
      <c r="I3657" s="63" t="str">
        <f t="shared" si="172"/>
        <v/>
      </c>
      <c r="J3657" s="96" t="str">
        <f>IFERROR(VLOOKUP(B3657,Listor!$N$6:$P$47,3,FALSE)*I3657,"")</f>
        <v/>
      </c>
      <c r="K3657" s="81"/>
      <c r="L3657" s="88" t="str">
        <f>IFERROR((VLOOKUP(B3657,Listor!$N$6:$P$47,3,FALSE)*Biologiska!K3657)+(VLOOKUP(B3657,Listor!$N$6:$Q$47,4,FALSE)),"")</f>
        <v/>
      </c>
      <c r="M3657" s="63" t="str">
        <f t="shared" si="173"/>
        <v/>
      </c>
      <c r="N3657" s="75"/>
      <c r="O3657" s="84" t="str">
        <f t="shared" si="174"/>
        <v/>
      </c>
      <c r="P3657" s="107"/>
      <c r="Q3657" s="87" t="s">
        <v>79</v>
      </c>
      <c r="R3657" s="87"/>
      <c r="S3657" s="87"/>
      <c r="T3657" s="87"/>
      <c r="U3657" s="87"/>
      <c r="V3657" s="86" t="s">
        <v>79</v>
      </c>
      <c r="W3657" s="75"/>
      <c r="X3657" s="102" t="s">
        <v>79</v>
      </c>
      <c r="Y3657" s="63" t="str">
        <f>IFERROR(IF(VLOOKUP(X3657,Listor!$T$6:$U$7,2,FALSE)&lt;O3657,TRUE),"")</f>
        <v/>
      </c>
      <c r="Z3657" s="87"/>
      <c r="AA3657" s="104"/>
    </row>
    <row r="3658" spans="2:27" x14ac:dyDescent="0.25">
      <c r="B3658" s="68" t="s">
        <v>68</v>
      </c>
      <c r="C3658" s="80" t="str">
        <f>IFERROR(VLOOKUP(B3658,Listor!$A$6:$B$62,2,FALSE),"")</f>
        <v/>
      </c>
      <c r="D3658" s="80" t="str">
        <f>IFERROR(VLOOKUP(B3658,Listor!$A$6:$C$62,3,FALSE),"")</f>
        <v/>
      </c>
      <c r="E3658" s="110" t="s">
        <v>79</v>
      </c>
      <c r="F3658" s="66"/>
      <c r="G3658" s="35" t="str">
        <f>IFERROR(VLOOKUP(B3658,Listor!$A$6:$G$62,7,FALSE),"")</f>
        <v/>
      </c>
      <c r="H3658" s="63" t="str">
        <f>IFERROR(VLOOKUP(B3658,Listor!$N$6:$O$47,2,FALSE),"")</f>
        <v/>
      </c>
      <c r="I3658" s="63" t="str">
        <f t="shared" si="172"/>
        <v/>
      </c>
      <c r="J3658" s="96" t="str">
        <f>IFERROR(VLOOKUP(B3658,Listor!$N$6:$P$47,3,FALSE)*I3658,"")</f>
        <v/>
      </c>
      <c r="K3658" s="81"/>
      <c r="L3658" s="88" t="str">
        <f>IFERROR((VLOOKUP(B3658,Listor!$N$6:$P$47,3,FALSE)*Biologiska!K3658)+(VLOOKUP(B3658,Listor!$N$6:$Q$47,4,FALSE)),"")</f>
        <v/>
      </c>
      <c r="M3658" s="63" t="str">
        <f t="shared" si="173"/>
        <v/>
      </c>
      <c r="N3658" s="75"/>
      <c r="O3658" s="84" t="str">
        <f t="shared" si="174"/>
        <v/>
      </c>
      <c r="P3658" s="107"/>
      <c r="Q3658" s="87" t="s">
        <v>79</v>
      </c>
      <c r="R3658" s="87"/>
      <c r="S3658" s="87"/>
      <c r="T3658" s="87"/>
      <c r="U3658" s="87"/>
      <c r="V3658" s="86" t="s">
        <v>79</v>
      </c>
      <c r="W3658" s="75"/>
      <c r="X3658" s="102" t="s">
        <v>79</v>
      </c>
      <c r="Y3658" s="63" t="str">
        <f>IFERROR(IF(VLOOKUP(X3658,Listor!$T$6:$U$7,2,FALSE)&lt;O3658,TRUE),"")</f>
        <v/>
      </c>
      <c r="Z3658" s="87"/>
      <c r="AA3658" s="104"/>
    </row>
    <row r="3659" spans="2:27" x14ac:dyDescent="0.25">
      <c r="B3659" s="68" t="s">
        <v>68</v>
      </c>
      <c r="C3659" s="80" t="str">
        <f>IFERROR(VLOOKUP(B3659,Listor!$A$6:$B$62,2,FALSE),"")</f>
        <v/>
      </c>
      <c r="D3659" s="80" t="str">
        <f>IFERROR(VLOOKUP(B3659,Listor!$A$6:$C$62,3,FALSE),"")</f>
        <v/>
      </c>
      <c r="E3659" s="110" t="s">
        <v>79</v>
      </c>
      <c r="F3659" s="66"/>
      <c r="G3659" s="35" t="str">
        <f>IFERROR(VLOOKUP(B3659,Listor!$A$6:$G$62,7,FALSE),"")</f>
        <v/>
      </c>
      <c r="H3659" s="63" t="str">
        <f>IFERROR(VLOOKUP(B3659,Listor!$N$6:$O$47,2,FALSE),"")</f>
        <v/>
      </c>
      <c r="I3659" s="63" t="str">
        <f t="shared" si="172"/>
        <v/>
      </c>
      <c r="J3659" s="96" t="str">
        <f>IFERROR(VLOOKUP(B3659,Listor!$N$6:$P$47,3,FALSE)*I3659,"")</f>
        <v/>
      </c>
      <c r="K3659" s="81"/>
      <c r="L3659" s="88" t="str">
        <f>IFERROR((VLOOKUP(B3659,Listor!$N$6:$P$47,3,FALSE)*Biologiska!K3659)+(VLOOKUP(B3659,Listor!$N$6:$Q$47,4,FALSE)),"")</f>
        <v/>
      </c>
      <c r="M3659" s="63" t="str">
        <f t="shared" si="173"/>
        <v/>
      </c>
      <c r="N3659" s="75"/>
      <c r="O3659" s="84" t="str">
        <f t="shared" si="174"/>
        <v/>
      </c>
      <c r="P3659" s="107"/>
      <c r="Q3659" s="87" t="s">
        <v>79</v>
      </c>
      <c r="R3659" s="87"/>
      <c r="S3659" s="87"/>
      <c r="T3659" s="87"/>
      <c r="U3659" s="87"/>
      <c r="V3659" s="86" t="s">
        <v>79</v>
      </c>
      <c r="W3659" s="75"/>
      <c r="X3659" s="102" t="s">
        <v>79</v>
      </c>
      <c r="Y3659" s="63" t="str">
        <f>IFERROR(IF(VLOOKUP(X3659,Listor!$T$6:$U$7,2,FALSE)&lt;O3659,TRUE),"")</f>
        <v/>
      </c>
      <c r="Z3659" s="87"/>
      <c r="AA3659" s="104"/>
    </row>
    <row r="3660" spans="2:27" x14ac:dyDescent="0.25">
      <c r="B3660" s="68" t="s">
        <v>68</v>
      </c>
      <c r="C3660" s="80" t="str">
        <f>IFERROR(VLOOKUP(B3660,Listor!$A$6:$B$62,2,FALSE),"")</f>
        <v/>
      </c>
      <c r="D3660" s="80" t="str">
        <f>IFERROR(VLOOKUP(B3660,Listor!$A$6:$C$62,3,FALSE),"")</f>
        <v/>
      </c>
      <c r="E3660" s="110" t="s">
        <v>79</v>
      </c>
      <c r="F3660" s="66"/>
      <c r="G3660" s="35" t="str">
        <f>IFERROR(VLOOKUP(B3660,Listor!$A$6:$G$62,7,FALSE),"")</f>
        <v/>
      </c>
      <c r="H3660" s="63" t="str">
        <f>IFERROR(VLOOKUP(B3660,Listor!$N$6:$O$47,2,FALSE),"")</f>
        <v/>
      </c>
      <c r="I3660" s="63" t="str">
        <f t="shared" si="172"/>
        <v/>
      </c>
      <c r="J3660" s="96" t="str">
        <f>IFERROR(VLOOKUP(B3660,Listor!$N$6:$P$47,3,FALSE)*I3660,"")</f>
        <v/>
      </c>
      <c r="K3660" s="81"/>
      <c r="L3660" s="88" t="str">
        <f>IFERROR((VLOOKUP(B3660,Listor!$N$6:$P$47,3,FALSE)*Biologiska!K3660)+(VLOOKUP(B3660,Listor!$N$6:$Q$47,4,FALSE)),"")</f>
        <v/>
      </c>
      <c r="M3660" s="63" t="str">
        <f t="shared" si="173"/>
        <v/>
      </c>
      <c r="N3660" s="75"/>
      <c r="O3660" s="84" t="str">
        <f t="shared" si="174"/>
        <v/>
      </c>
      <c r="P3660" s="107"/>
      <c r="Q3660" s="87" t="s">
        <v>79</v>
      </c>
      <c r="R3660" s="87"/>
      <c r="S3660" s="87"/>
      <c r="T3660" s="87"/>
      <c r="U3660" s="87"/>
      <c r="V3660" s="86" t="s">
        <v>79</v>
      </c>
      <c r="W3660" s="75"/>
      <c r="X3660" s="102" t="s">
        <v>79</v>
      </c>
      <c r="Y3660" s="63" t="str">
        <f>IFERROR(IF(VLOOKUP(X3660,Listor!$T$6:$U$7,2,FALSE)&lt;O3660,TRUE),"")</f>
        <v/>
      </c>
      <c r="Z3660" s="87"/>
      <c r="AA3660" s="104"/>
    </row>
    <row r="3661" spans="2:27" x14ac:dyDescent="0.25">
      <c r="B3661" s="68" t="s">
        <v>68</v>
      </c>
      <c r="C3661" s="80" t="str">
        <f>IFERROR(VLOOKUP(B3661,Listor!$A$6:$B$62,2,FALSE),"")</f>
        <v/>
      </c>
      <c r="D3661" s="80" t="str">
        <f>IFERROR(VLOOKUP(B3661,Listor!$A$6:$C$62,3,FALSE),"")</f>
        <v/>
      </c>
      <c r="E3661" s="110" t="s">
        <v>79</v>
      </c>
      <c r="F3661" s="66"/>
      <c r="G3661" s="35" t="str">
        <f>IFERROR(VLOOKUP(B3661,Listor!$A$6:$G$62,7,FALSE),"")</f>
        <v/>
      </c>
      <c r="H3661" s="63" t="str">
        <f>IFERROR(VLOOKUP(B3661,Listor!$N$6:$O$47,2,FALSE),"")</f>
        <v/>
      </c>
      <c r="I3661" s="63" t="str">
        <f t="shared" si="172"/>
        <v/>
      </c>
      <c r="J3661" s="96" t="str">
        <f>IFERROR(VLOOKUP(B3661,Listor!$N$6:$P$47,3,FALSE)*I3661,"")</f>
        <v/>
      </c>
      <c r="K3661" s="81"/>
      <c r="L3661" s="88" t="str">
        <f>IFERROR((VLOOKUP(B3661,Listor!$N$6:$P$47,3,FALSE)*Biologiska!K3661)+(VLOOKUP(B3661,Listor!$N$6:$Q$47,4,FALSE)),"")</f>
        <v/>
      </c>
      <c r="M3661" s="63" t="str">
        <f t="shared" si="173"/>
        <v/>
      </c>
      <c r="N3661" s="75"/>
      <c r="O3661" s="84" t="str">
        <f t="shared" si="174"/>
        <v/>
      </c>
      <c r="P3661" s="107"/>
      <c r="Q3661" s="87" t="s">
        <v>79</v>
      </c>
      <c r="R3661" s="87"/>
      <c r="S3661" s="87"/>
      <c r="T3661" s="87"/>
      <c r="U3661" s="87"/>
      <c r="V3661" s="86" t="s">
        <v>79</v>
      </c>
      <c r="W3661" s="75"/>
      <c r="X3661" s="102" t="s">
        <v>79</v>
      </c>
      <c r="Y3661" s="63" t="str">
        <f>IFERROR(IF(VLOOKUP(X3661,Listor!$T$6:$U$7,2,FALSE)&lt;O3661,TRUE),"")</f>
        <v/>
      </c>
      <c r="Z3661" s="87"/>
      <c r="AA3661" s="104"/>
    </row>
    <row r="3662" spans="2:27" x14ac:dyDescent="0.25">
      <c r="B3662" s="68" t="s">
        <v>68</v>
      </c>
      <c r="C3662" s="80" t="str">
        <f>IFERROR(VLOOKUP(B3662,Listor!$A$6:$B$62,2,FALSE),"")</f>
        <v/>
      </c>
      <c r="D3662" s="80" t="str">
        <f>IFERROR(VLOOKUP(B3662,Listor!$A$6:$C$62,3,FALSE),"")</f>
        <v/>
      </c>
      <c r="E3662" s="110" t="s">
        <v>79</v>
      </c>
      <c r="F3662" s="66"/>
      <c r="G3662" s="35" t="str">
        <f>IFERROR(VLOOKUP(B3662,Listor!$A$6:$G$62,7,FALSE),"")</f>
        <v/>
      </c>
      <c r="H3662" s="63" t="str">
        <f>IFERROR(VLOOKUP(B3662,Listor!$N$6:$O$47,2,FALSE),"")</f>
        <v/>
      </c>
      <c r="I3662" s="63" t="str">
        <f t="shared" si="172"/>
        <v/>
      </c>
      <c r="J3662" s="96" t="str">
        <f>IFERROR(VLOOKUP(B3662,Listor!$N$6:$P$47,3,FALSE)*I3662,"")</f>
        <v/>
      </c>
      <c r="K3662" s="81"/>
      <c r="L3662" s="88" t="str">
        <f>IFERROR((VLOOKUP(B3662,Listor!$N$6:$P$47,3,FALSE)*Biologiska!K3662)+(VLOOKUP(B3662,Listor!$N$6:$Q$47,4,FALSE)),"")</f>
        <v/>
      </c>
      <c r="M3662" s="63" t="str">
        <f t="shared" si="173"/>
        <v/>
      </c>
      <c r="N3662" s="75"/>
      <c r="O3662" s="84" t="str">
        <f t="shared" si="174"/>
        <v/>
      </c>
      <c r="P3662" s="107"/>
      <c r="Q3662" s="87" t="s">
        <v>79</v>
      </c>
      <c r="R3662" s="87"/>
      <c r="S3662" s="87"/>
      <c r="T3662" s="87"/>
      <c r="U3662" s="87"/>
      <c r="V3662" s="86" t="s">
        <v>79</v>
      </c>
      <c r="W3662" s="75"/>
      <c r="X3662" s="102" t="s">
        <v>79</v>
      </c>
      <c r="Y3662" s="63" t="str">
        <f>IFERROR(IF(VLOOKUP(X3662,Listor!$T$6:$U$7,2,FALSE)&lt;O3662,TRUE),"")</f>
        <v/>
      </c>
      <c r="Z3662" s="87"/>
      <c r="AA3662" s="104"/>
    </row>
    <row r="3663" spans="2:27" x14ac:dyDescent="0.25">
      <c r="B3663" s="68" t="s">
        <v>68</v>
      </c>
      <c r="C3663" s="80" t="str">
        <f>IFERROR(VLOOKUP(B3663,Listor!$A$6:$B$62,2,FALSE),"")</f>
        <v/>
      </c>
      <c r="D3663" s="80" t="str">
        <f>IFERROR(VLOOKUP(B3663,Listor!$A$6:$C$62,3,FALSE),"")</f>
        <v/>
      </c>
      <c r="E3663" s="110" t="s">
        <v>79</v>
      </c>
      <c r="F3663" s="66"/>
      <c r="G3663" s="35" t="str">
        <f>IFERROR(VLOOKUP(B3663,Listor!$A$6:$G$62,7,FALSE),"")</f>
        <v/>
      </c>
      <c r="H3663" s="63" t="str">
        <f>IFERROR(VLOOKUP(B3663,Listor!$N$6:$O$47,2,FALSE),"")</f>
        <v/>
      </c>
      <c r="I3663" s="63" t="str">
        <f t="shared" si="172"/>
        <v/>
      </c>
      <c r="J3663" s="96" t="str">
        <f>IFERROR(VLOOKUP(B3663,Listor!$N$6:$P$47,3,FALSE)*I3663,"")</f>
        <v/>
      </c>
      <c r="K3663" s="81"/>
      <c r="L3663" s="88" t="str">
        <f>IFERROR((VLOOKUP(B3663,Listor!$N$6:$P$47,3,FALSE)*Biologiska!K3663)+(VLOOKUP(B3663,Listor!$N$6:$Q$47,4,FALSE)),"")</f>
        <v/>
      </c>
      <c r="M3663" s="63" t="str">
        <f t="shared" si="173"/>
        <v/>
      </c>
      <c r="N3663" s="75"/>
      <c r="O3663" s="84" t="str">
        <f t="shared" si="174"/>
        <v/>
      </c>
      <c r="P3663" s="107"/>
      <c r="Q3663" s="87" t="s">
        <v>79</v>
      </c>
      <c r="R3663" s="87"/>
      <c r="S3663" s="87"/>
      <c r="T3663" s="87"/>
      <c r="U3663" s="87"/>
      <c r="V3663" s="86" t="s">
        <v>79</v>
      </c>
      <c r="W3663" s="75"/>
      <c r="X3663" s="102" t="s">
        <v>79</v>
      </c>
      <c r="Y3663" s="63" t="str">
        <f>IFERROR(IF(VLOOKUP(X3663,Listor!$T$6:$U$7,2,FALSE)&lt;O3663,TRUE),"")</f>
        <v/>
      </c>
      <c r="Z3663" s="87"/>
      <c r="AA3663" s="104"/>
    </row>
    <row r="3664" spans="2:27" x14ac:dyDescent="0.25">
      <c r="B3664" s="68" t="s">
        <v>68</v>
      </c>
      <c r="C3664" s="80" t="str">
        <f>IFERROR(VLOOKUP(B3664,Listor!$A$6:$B$62,2,FALSE),"")</f>
        <v/>
      </c>
      <c r="D3664" s="80" t="str">
        <f>IFERROR(VLOOKUP(B3664,Listor!$A$6:$C$62,3,FALSE),"")</f>
        <v/>
      </c>
      <c r="E3664" s="110" t="s">
        <v>79</v>
      </c>
      <c r="F3664" s="66"/>
      <c r="G3664" s="35" t="str">
        <f>IFERROR(VLOOKUP(B3664,Listor!$A$6:$G$62,7,FALSE),"")</f>
        <v/>
      </c>
      <c r="H3664" s="63" t="str">
        <f>IFERROR(VLOOKUP(B3664,Listor!$N$6:$O$47,2,FALSE),"")</f>
        <v/>
      </c>
      <c r="I3664" s="63" t="str">
        <f t="shared" si="172"/>
        <v/>
      </c>
      <c r="J3664" s="96" t="str">
        <f>IFERROR(VLOOKUP(B3664,Listor!$N$6:$P$47,3,FALSE)*I3664,"")</f>
        <v/>
      </c>
      <c r="K3664" s="81"/>
      <c r="L3664" s="88" t="str">
        <f>IFERROR((VLOOKUP(B3664,Listor!$N$6:$P$47,3,FALSE)*Biologiska!K3664)+(VLOOKUP(B3664,Listor!$N$6:$Q$47,4,FALSE)),"")</f>
        <v/>
      </c>
      <c r="M3664" s="63" t="str">
        <f t="shared" si="173"/>
        <v/>
      </c>
      <c r="N3664" s="75"/>
      <c r="O3664" s="84" t="str">
        <f t="shared" si="174"/>
        <v/>
      </c>
      <c r="P3664" s="107"/>
      <c r="Q3664" s="87" t="s">
        <v>79</v>
      </c>
      <c r="R3664" s="87"/>
      <c r="S3664" s="87"/>
      <c r="T3664" s="87"/>
      <c r="U3664" s="87"/>
      <c r="V3664" s="86" t="s">
        <v>79</v>
      </c>
      <c r="W3664" s="75"/>
      <c r="X3664" s="102" t="s">
        <v>79</v>
      </c>
      <c r="Y3664" s="63" t="str">
        <f>IFERROR(IF(VLOOKUP(X3664,Listor!$T$6:$U$7,2,FALSE)&lt;O3664,TRUE),"")</f>
        <v/>
      </c>
      <c r="Z3664" s="87"/>
      <c r="AA3664" s="104"/>
    </row>
    <row r="3665" spans="2:27" x14ac:dyDescent="0.25">
      <c r="B3665" s="68" t="s">
        <v>68</v>
      </c>
      <c r="C3665" s="80" t="str">
        <f>IFERROR(VLOOKUP(B3665,Listor!$A$6:$B$62,2,FALSE),"")</f>
        <v/>
      </c>
      <c r="D3665" s="80" t="str">
        <f>IFERROR(VLOOKUP(B3665,Listor!$A$6:$C$62,3,FALSE),"")</f>
        <v/>
      </c>
      <c r="E3665" s="110" t="s">
        <v>79</v>
      </c>
      <c r="F3665" s="66"/>
      <c r="G3665" s="35" t="str">
        <f>IFERROR(VLOOKUP(B3665,Listor!$A$6:$G$62,7,FALSE),"")</f>
        <v/>
      </c>
      <c r="H3665" s="63" t="str">
        <f>IFERROR(VLOOKUP(B3665,Listor!$N$6:$O$47,2,FALSE),"")</f>
        <v/>
      </c>
      <c r="I3665" s="63" t="str">
        <f t="shared" si="172"/>
        <v/>
      </c>
      <c r="J3665" s="96" t="str">
        <f>IFERROR(VLOOKUP(B3665,Listor!$N$6:$P$47,3,FALSE)*I3665,"")</f>
        <v/>
      </c>
      <c r="K3665" s="81"/>
      <c r="L3665" s="88" t="str">
        <f>IFERROR((VLOOKUP(B3665,Listor!$N$6:$P$47,3,FALSE)*Biologiska!K3665)+(VLOOKUP(B3665,Listor!$N$6:$Q$47,4,FALSE)),"")</f>
        <v/>
      </c>
      <c r="M3665" s="63" t="str">
        <f t="shared" si="173"/>
        <v/>
      </c>
      <c r="N3665" s="75"/>
      <c r="O3665" s="84" t="str">
        <f t="shared" si="174"/>
        <v/>
      </c>
      <c r="P3665" s="107"/>
      <c r="Q3665" s="87" t="s">
        <v>79</v>
      </c>
      <c r="R3665" s="87"/>
      <c r="S3665" s="87"/>
      <c r="T3665" s="87"/>
      <c r="U3665" s="87"/>
      <c r="V3665" s="86" t="s">
        <v>79</v>
      </c>
      <c r="W3665" s="75"/>
      <c r="X3665" s="102" t="s">
        <v>79</v>
      </c>
      <c r="Y3665" s="63" t="str">
        <f>IFERROR(IF(VLOOKUP(X3665,Listor!$T$6:$U$7,2,FALSE)&lt;O3665,TRUE),"")</f>
        <v/>
      </c>
      <c r="Z3665" s="87"/>
      <c r="AA3665" s="104"/>
    </row>
    <row r="3666" spans="2:27" x14ac:dyDescent="0.25">
      <c r="B3666" s="68" t="s">
        <v>68</v>
      </c>
      <c r="C3666" s="80" t="str">
        <f>IFERROR(VLOOKUP(B3666,Listor!$A$6:$B$62,2,FALSE),"")</f>
        <v/>
      </c>
      <c r="D3666" s="80" t="str">
        <f>IFERROR(VLOOKUP(B3666,Listor!$A$6:$C$62,3,FALSE),"")</f>
        <v/>
      </c>
      <c r="E3666" s="110" t="s">
        <v>79</v>
      </c>
      <c r="F3666" s="66"/>
      <c r="G3666" s="35" t="str">
        <f>IFERROR(VLOOKUP(B3666,Listor!$A$6:$G$62,7,FALSE),"")</f>
        <v/>
      </c>
      <c r="H3666" s="63" t="str">
        <f>IFERROR(VLOOKUP(B3666,Listor!$N$6:$O$47,2,FALSE),"")</f>
        <v/>
      </c>
      <c r="I3666" s="63" t="str">
        <f t="shared" si="172"/>
        <v/>
      </c>
      <c r="J3666" s="96" t="str">
        <f>IFERROR(VLOOKUP(B3666,Listor!$N$6:$P$47,3,FALSE)*I3666,"")</f>
        <v/>
      </c>
      <c r="K3666" s="81"/>
      <c r="L3666" s="88" t="str">
        <f>IFERROR((VLOOKUP(B3666,Listor!$N$6:$P$47,3,FALSE)*Biologiska!K3666)+(VLOOKUP(B3666,Listor!$N$6:$Q$47,4,FALSE)),"")</f>
        <v/>
      </c>
      <c r="M3666" s="63" t="str">
        <f t="shared" si="173"/>
        <v/>
      </c>
      <c r="N3666" s="75"/>
      <c r="O3666" s="84" t="str">
        <f t="shared" si="174"/>
        <v/>
      </c>
      <c r="P3666" s="107"/>
      <c r="Q3666" s="87" t="s">
        <v>79</v>
      </c>
      <c r="R3666" s="87"/>
      <c r="S3666" s="87"/>
      <c r="T3666" s="87"/>
      <c r="U3666" s="87"/>
      <c r="V3666" s="86" t="s">
        <v>79</v>
      </c>
      <c r="W3666" s="75"/>
      <c r="X3666" s="102" t="s">
        <v>79</v>
      </c>
      <c r="Y3666" s="63" t="str">
        <f>IFERROR(IF(VLOOKUP(X3666,Listor!$T$6:$U$7,2,FALSE)&lt;O3666,TRUE),"")</f>
        <v/>
      </c>
      <c r="Z3666" s="87"/>
      <c r="AA3666" s="104"/>
    </row>
    <row r="3667" spans="2:27" x14ac:dyDescent="0.25">
      <c r="B3667" s="68" t="s">
        <v>68</v>
      </c>
      <c r="C3667" s="80" t="str">
        <f>IFERROR(VLOOKUP(B3667,Listor!$A$6:$B$62,2,FALSE),"")</f>
        <v/>
      </c>
      <c r="D3667" s="80" t="str">
        <f>IFERROR(VLOOKUP(B3667,Listor!$A$6:$C$62,3,FALSE),"")</f>
        <v/>
      </c>
      <c r="E3667" s="110" t="s">
        <v>79</v>
      </c>
      <c r="F3667" s="66"/>
      <c r="G3667" s="35" t="str">
        <f>IFERROR(VLOOKUP(B3667,Listor!$A$6:$G$62,7,FALSE),"")</f>
        <v/>
      </c>
      <c r="H3667" s="63" t="str">
        <f>IFERROR(VLOOKUP(B3667,Listor!$N$6:$O$47,2,FALSE),"")</f>
        <v/>
      </c>
      <c r="I3667" s="63" t="str">
        <f t="shared" si="172"/>
        <v/>
      </c>
      <c r="J3667" s="96" t="str">
        <f>IFERROR(VLOOKUP(B3667,Listor!$N$6:$P$47,3,FALSE)*I3667,"")</f>
        <v/>
      </c>
      <c r="K3667" s="81"/>
      <c r="L3667" s="88" t="str">
        <f>IFERROR((VLOOKUP(B3667,Listor!$N$6:$P$47,3,FALSE)*Biologiska!K3667)+(VLOOKUP(B3667,Listor!$N$6:$Q$47,4,FALSE)),"")</f>
        <v/>
      </c>
      <c r="M3667" s="63" t="str">
        <f t="shared" si="173"/>
        <v/>
      </c>
      <c r="N3667" s="75"/>
      <c r="O3667" s="84" t="str">
        <f t="shared" si="174"/>
        <v/>
      </c>
      <c r="P3667" s="107"/>
      <c r="Q3667" s="87" t="s">
        <v>79</v>
      </c>
      <c r="R3667" s="87"/>
      <c r="S3667" s="87"/>
      <c r="T3667" s="87"/>
      <c r="U3667" s="87"/>
      <c r="V3667" s="86" t="s">
        <v>79</v>
      </c>
      <c r="W3667" s="75"/>
      <c r="X3667" s="102" t="s">
        <v>79</v>
      </c>
      <c r="Y3667" s="63" t="str">
        <f>IFERROR(IF(VLOOKUP(X3667,Listor!$T$6:$U$7,2,FALSE)&lt;O3667,TRUE),"")</f>
        <v/>
      </c>
      <c r="Z3667" s="87"/>
      <c r="AA3667" s="104"/>
    </row>
    <row r="3668" spans="2:27" x14ac:dyDescent="0.25">
      <c r="B3668" s="68" t="s">
        <v>68</v>
      </c>
      <c r="C3668" s="80" t="str">
        <f>IFERROR(VLOOKUP(B3668,Listor!$A$6:$B$62,2,FALSE),"")</f>
        <v/>
      </c>
      <c r="D3668" s="80" t="str">
        <f>IFERROR(VLOOKUP(B3668,Listor!$A$6:$C$62,3,FALSE),"")</f>
        <v/>
      </c>
      <c r="E3668" s="110" t="s">
        <v>79</v>
      </c>
      <c r="F3668" s="66"/>
      <c r="G3668" s="35" t="str">
        <f>IFERROR(VLOOKUP(B3668,Listor!$A$6:$G$62,7,FALSE),"")</f>
        <v/>
      </c>
      <c r="H3668" s="63" t="str">
        <f>IFERROR(VLOOKUP(B3668,Listor!$N$6:$O$47,2,FALSE),"")</f>
        <v/>
      </c>
      <c r="I3668" s="63" t="str">
        <f t="shared" si="172"/>
        <v/>
      </c>
      <c r="J3668" s="96" t="str">
        <f>IFERROR(VLOOKUP(B3668,Listor!$N$6:$P$47,3,FALSE)*I3668,"")</f>
        <v/>
      </c>
      <c r="K3668" s="81"/>
      <c r="L3668" s="88" t="str">
        <f>IFERROR((VLOOKUP(B3668,Listor!$N$6:$P$47,3,FALSE)*Biologiska!K3668)+(VLOOKUP(B3668,Listor!$N$6:$Q$47,4,FALSE)),"")</f>
        <v/>
      </c>
      <c r="M3668" s="63" t="str">
        <f t="shared" si="173"/>
        <v/>
      </c>
      <c r="N3668" s="75"/>
      <c r="O3668" s="84" t="str">
        <f t="shared" si="174"/>
        <v/>
      </c>
      <c r="P3668" s="107"/>
      <c r="Q3668" s="87" t="s">
        <v>79</v>
      </c>
      <c r="R3668" s="87"/>
      <c r="S3668" s="87"/>
      <c r="T3668" s="87"/>
      <c r="U3668" s="87"/>
      <c r="V3668" s="86" t="s">
        <v>79</v>
      </c>
      <c r="W3668" s="75"/>
      <c r="X3668" s="102" t="s">
        <v>79</v>
      </c>
      <c r="Y3668" s="63" t="str">
        <f>IFERROR(IF(VLOOKUP(X3668,Listor!$T$6:$U$7,2,FALSE)&lt;O3668,TRUE),"")</f>
        <v/>
      </c>
      <c r="Z3668" s="87"/>
      <c r="AA3668" s="104"/>
    </row>
    <row r="3669" spans="2:27" x14ac:dyDescent="0.25">
      <c r="B3669" s="68" t="s">
        <v>68</v>
      </c>
      <c r="C3669" s="80" t="str">
        <f>IFERROR(VLOOKUP(B3669,Listor!$A$6:$B$62,2,FALSE),"")</f>
        <v/>
      </c>
      <c r="D3669" s="80" t="str">
        <f>IFERROR(VLOOKUP(B3669,Listor!$A$6:$C$62,3,FALSE),"")</f>
        <v/>
      </c>
      <c r="E3669" s="110" t="s">
        <v>79</v>
      </c>
      <c r="F3669" s="66"/>
      <c r="G3669" s="35" t="str">
        <f>IFERROR(VLOOKUP(B3669,Listor!$A$6:$G$62,7,FALSE),"")</f>
        <v/>
      </c>
      <c r="H3669" s="63" t="str">
        <f>IFERROR(VLOOKUP(B3669,Listor!$N$6:$O$47,2,FALSE),"")</f>
        <v/>
      </c>
      <c r="I3669" s="63" t="str">
        <f t="shared" si="172"/>
        <v/>
      </c>
      <c r="J3669" s="96" t="str">
        <f>IFERROR(VLOOKUP(B3669,Listor!$N$6:$P$47,3,FALSE)*I3669,"")</f>
        <v/>
      </c>
      <c r="K3669" s="81"/>
      <c r="L3669" s="88" t="str">
        <f>IFERROR((VLOOKUP(B3669,Listor!$N$6:$P$47,3,FALSE)*Biologiska!K3669)+(VLOOKUP(B3669,Listor!$N$6:$Q$47,4,FALSE)),"")</f>
        <v/>
      </c>
      <c r="M3669" s="63" t="str">
        <f t="shared" si="173"/>
        <v/>
      </c>
      <c r="N3669" s="75"/>
      <c r="O3669" s="84" t="str">
        <f t="shared" si="174"/>
        <v/>
      </c>
      <c r="P3669" s="107"/>
      <c r="Q3669" s="87" t="s">
        <v>79</v>
      </c>
      <c r="R3669" s="87"/>
      <c r="S3669" s="87"/>
      <c r="T3669" s="87"/>
      <c r="U3669" s="87"/>
      <c r="V3669" s="86" t="s">
        <v>79</v>
      </c>
      <c r="W3669" s="75"/>
      <c r="X3669" s="102" t="s">
        <v>79</v>
      </c>
      <c r="Y3669" s="63" t="str">
        <f>IFERROR(IF(VLOOKUP(X3669,Listor!$T$6:$U$7,2,FALSE)&lt;O3669,TRUE),"")</f>
        <v/>
      </c>
      <c r="Z3669" s="87"/>
      <c r="AA3669" s="104"/>
    </row>
    <row r="3670" spans="2:27" x14ac:dyDescent="0.25">
      <c r="B3670" s="68" t="s">
        <v>68</v>
      </c>
      <c r="C3670" s="80" t="str">
        <f>IFERROR(VLOOKUP(B3670,Listor!$A$6:$B$62,2,FALSE),"")</f>
        <v/>
      </c>
      <c r="D3670" s="80" t="str">
        <f>IFERROR(VLOOKUP(B3670,Listor!$A$6:$C$62,3,FALSE),"")</f>
        <v/>
      </c>
      <c r="E3670" s="110" t="s">
        <v>79</v>
      </c>
      <c r="F3670" s="66"/>
      <c r="G3670" s="35" t="str">
        <f>IFERROR(VLOOKUP(B3670,Listor!$A$6:$G$62,7,FALSE),"")</f>
        <v/>
      </c>
      <c r="H3670" s="63" t="str">
        <f>IFERROR(VLOOKUP(B3670,Listor!$N$6:$O$47,2,FALSE),"")</f>
        <v/>
      </c>
      <c r="I3670" s="63" t="str">
        <f t="shared" si="172"/>
        <v/>
      </c>
      <c r="J3670" s="96" t="str">
        <f>IFERROR(VLOOKUP(B3670,Listor!$N$6:$P$47,3,FALSE)*I3670,"")</f>
        <v/>
      </c>
      <c r="K3670" s="81"/>
      <c r="L3670" s="88" t="str">
        <f>IFERROR((VLOOKUP(B3670,Listor!$N$6:$P$47,3,FALSE)*Biologiska!K3670)+(VLOOKUP(B3670,Listor!$N$6:$Q$47,4,FALSE)),"")</f>
        <v/>
      </c>
      <c r="M3670" s="63" t="str">
        <f t="shared" si="173"/>
        <v/>
      </c>
      <c r="N3670" s="75"/>
      <c r="O3670" s="84" t="str">
        <f t="shared" si="174"/>
        <v/>
      </c>
      <c r="P3670" s="107"/>
      <c r="Q3670" s="87" t="s">
        <v>79</v>
      </c>
      <c r="R3670" s="87"/>
      <c r="S3670" s="87"/>
      <c r="T3670" s="87"/>
      <c r="U3670" s="87"/>
      <c r="V3670" s="86" t="s">
        <v>79</v>
      </c>
      <c r="W3670" s="75"/>
      <c r="X3670" s="102" t="s">
        <v>79</v>
      </c>
      <c r="Y3670" s="63" t="str">
        <f>IFERROR(IF(VLOOKUP(X3670,Listor!$T$6:$U$7,2,FALSE)&lt;O3670,TRUE),"")</f>
        <v/>
      </c>
      <c r="Z3670" s="87"/>
      <c r="AA3670" s="104"/>
    </row>
    <row r="3671" spans="2:27" x14ac:dyDescent="0.25">
      <c r="B3671" s="68" t="s">
        <v>68</v>
      </c>
      <c r="C3671" s="80" t="str">
        <f>IFERROR(VLOOKUP(B3671,Listor!$A$6:$B$62,2,FALSE),"")</f>
        <v/>
      </c>
      <c r="D3671" s="80" t="str">
        <f>IFERROR(VLOOKUP(B3671,Listor!$A$6:$C$62,3,FALSE),"")</f>
        <v/>
      </c>
      <c r="E3671" s="110" t="s">
        <v>79</v>
      </c>
      <c r="F3671" s="66"/>
      <c r="G3671" s="35" t="str">
        <f>IFERROR(VLOOKUP(B3671,Listor!$A$6:$G$62,7,FALSE),"")</f>
        <v/>
      </c>
      <c r="H3671" s="63" t="str">
        <f>IFERROR(VLOOKUP(B3671,Listor!$N$6:$O$47,2,FALSE),"")</f>
        <v/>
      </c>
      <c r="I3671" s="63" t="str">
        <f t="shared" si="172"/>
        <v/>
      </c>
      <c r="J3671" s="96" t="str">
        <f>IFERROR(VLOOKUP(B3671,Listor!$N$6:$P$47,3,FALSE)*I3671,"")</f>
        <v/>
      </c>
      <c r="K3671" s="81"/>
      <c r="L3671" s="88" t="str">
        <f>IFERROR((VLOOKUP(B3671,Listor!$N$6:$P$47,3,FALSE)*Biologiska!K3671)+(VLOOKUP(B3671,Listor!$N$6:$Q$47,4,FALSE)),"")</f>
        <v/>
      </c>
      <c r="M3671" s="63" t="str">
        <f t="shared" si="173"/>
        <v/>
      </c>
      <c r="N3671" s="75"/>
      <c r="O3671" s="84" t="str">
        <f t="shared" si="174"/>
        <v/>
      </c>
      <c r="P3671" s="107"/>
      <c r="Q3671" s="87" t="s">
        <v>79</v>
      </c>
      <c r="R3671" s="87"/>
      <c r="S3671" s="87"/>
      <c r="T3671" s="87"/>
      <c r="U3671" s="87"/>
      <c r="V3671" s="86" t="s">
        <v>79</v>
      </c>
      <c r="W3671" s="75"/>
      <c r="X3671" s="102" t="s">
        <v>79</v>
      </c>
      <c r="Y3671" s="63" t="str">
        <f>IFERROR(IF(VLOOKUP(X3671,Listor!$T$6:$U$7,2,FALSE)&lt;O3671,TRUE),"")</f>
        <v/>
      </c>
      <c r="Z3671" s="87"/>
      <c r="AA3671" s="104"/>
    </row>
    <row r="3672" spans="2:27" x14ac:dyDescent="0.25">
      <c r="B3672" s="68" t="s">
        <v>68</v>
      </c>
      <c r="C3672" s="80" t="str">
        <f>IFERROR(VLOOKUP(B3672,Listor!$A$6:$B$62,2,FALSE),"")</f>
        <v/>
      </c>
      <c r="D3672" s="80" t="str">
        <f>IFERROR(VLOOKUP(B3672,Listor!$A$6:$C$62,3,FALSE),"")</f>
        <v/>
      </c>
      <c r="E3672" s="110" t="s">
        <v>79</v>
      </c>
      <c r="F3672" s="66"/>
      <c r="G3672" s="35" t="str">
        <f>IFERROR(VLOOKUP(B3672,Listor!$A$6:$G$62,7,FALSE),"")</f>
        <v/>
      </c>
      <c r="H3672" s="63" t="str">
        <f>IFERROR(VLOOKUP(B3672,Listor!$N$6:$O$47,2,FALSE),"")</f>
        <v/>
      </c>
      <c r="I3672" s="63" t="str">
        <f t="shared" si="172"/>
        <v/>
      </c>
      <c r="J3672" s="96" t="str">
        <f>IFERROR(VLOOKUP(B3672,Listor!$N$6:$P$47,3,FALSE)*I3672,"")</f>
        <v/>
      </c>
      <c r="K3672" s="81"/>
      <c r="L3672" s="88" t="str">
        <f>IFERROR((VLOOKUP(B3672,Listor!$N$6:$P$47,3,FALSE)*Biologiska!K3672)+(VLOOKUP(B3672,Listor!$N$6:$Q$47,4,FALSE)),"")</f>
        <v/>
      </c>
      <c r="M3672" s="63" t="str">
        <f t="shared" si="173"/>
        <v/>
      </c>
      <c r="N3672" s="75"/>
      <c r="O3672" s="84" t="str">
        <f t="shared" si="174"/>
        <v/>
      </c>
      <c r="P3672" s="107"/>
      <c r="Q3672" s="87" t="s">
        <v>79</v>
      </c>
      <c r="R3672" s="87"/>
      <c r="S3672" s="87"/>
      <c r="T3672" s="87"/>
      <c r="U3672" s="87"/>
      <c r="V3672" s="86" t="s">
        <v>79</v>
      </c>
      <c r="W3672" s="75"/>
      <c r="X3672" s="102" t="s">
        <v>79</v>
      </c>
      <c r="Y3672" s="63" t="str">
        <f>IFERROR(IF(VLOOKUP(X3672,Listor!$T$6:$U$7,2,FALSE)&lt;O3672,TRUE),"")</f>
        <v/>
      </c>
      <c r="Z3672" s="87"/>
      <c r="AA3672" s="104"/>
    </row>
    <row r="3673" spans="2:27" x14ac:dyDescent="0.25">
      <c r="B3673" s="68" t="s">
        <v>68</v>
      </c>
      <c r="C3673" s="80" t="str">
        <f>IFERROR(VLOOKUP(B3673,Listor!$A$6:$B$62,2,FALSE),"")</f>
        <v/>
      </c>
      <c r="D3673" s="80" t="str">
        <f>IFERROR(VLOOKUP(B3673,Listor!$A$6:$C$62,3,FALSE),"")</f>
        <v/>
      </c>
      <c r="E3673" s="110" t="s">
        <v>79</v>
      </c>
      <c r="F3673" s="66"/>
      <c r="G3673" s="35" t="str">
        <f>IFERROR(VLOOKUP(B3673,Listor!$A$6:$G$62,7,FALSE),"")</f>
        <v/>
      </c>
      <c r="H3673" s="63" t="str">
        <f>IFERROR(VLOOKUP(B3673,Listor!$N$6:$O$47,2,FALSE),"")</f>
        <v/>
      </c>
      <c r="I3673" s="63" t="str">
        <f t="shared" si="172"/>
        <v/>
      </c>
      <c r="J3673" s="96" t="str">
        <f>IFERROR(VLOOKUP(B3673,Listor!$N$6:$P$47,3,FALSE)*I3673,"")</f>
        <v/>
      </c>
      <c r="K3673" s="81"/>
      <c r="L3673" s="88" t="str">
        <f>IFERROR((VLOOKUP(B3673,Listor!$N$6:$P$47,3,FALSE)*Biologiska!K3673)+(VLOOKUP(B3673,Listor!$N$6:$Q$47,4,FALSE)),"")</f>
        <v/>
      </c>
      <c r="M3673" s="63" t="str">
        <f t="shared" si="173"/>
        <v/>
      </c>
      <c r="N3673" s="75"/>
      <c r="O3673" s="84" t="str">
        <f t="shared" si="174"/>
        <v/>
      </c>
      <c r="P3673" s="107"/>
      <c r="Q3673" s="87" t="s">
        <v>79</v>
      </c>
      <c r="R3673" s="87"/>
      <c r="S3673" s="87"/>
      <c r="T3673" s="87"/>
      <c r="U3673" s="87"/>
      <c r="V3673" s="86" t="s">
        <v>79</v>
      </c>
      <c r="W3673" s="75"/>
      <c r="X3673" s="102" t="s">
        <v>79</v>
      </c>
      <c r="Y3673" s="63" t="str">
        <f>IFERROR(IF(VLOOKUP(X3673,Listor!$T$6:$U$7,2,FALSE)&lt;O3673,TRUE),"")</f>
        <v/>
      </c>
      <c r="Z3673" s="87"/>
      <c r="AA3673" s="104"/>
    </row>
    <row r="3674" spans="2:27" x14ac:dyDescent="0.25">
      <c r="B3674" s="68" t="s">
        <v>68</v>
      </c>
      <c r="C3674" s="80" t="str">
        <f>IFERROR(VLOOKUP(B3674,Listor!$A$6:$B$62,2,FALSE),"")</f>
        <v/>
      </c>
      <c r="D3674" s="80" t="str">
        <f>IFERROR(VLOOKUP(B3674,Listor!$A$6:$C$62,3,FALSE),"")</f>
        <v/>
      </c>
      <c r="E3674" s="110" t="s">
        <v>79</v>
      </c>
      <c r="F3674" s="66"/>
      <c r="G3674" s="35" t="str">
        <f>IFERROR(VLOOKUP(B3674,Listor!$A$6:$G$62,7,FALSE),"")</f>
        <v/>
      </c>
      <c r="H3674" s="63" t="str">
        <f>IFERROR(VLOOKUP(B3674,Listor!$N$6:$O$47,2,FALSE),"")</f>
        <v/>
      </c>
      <c r="I3674" s="63" t="str">
        <f t="shared" si="172"/>
        <v/>
      </c>
      <c r="J3674" s="96" t="str">
        <f>IFERROR(VLOOKUP(B3674,Listor!$N$6:$P$47,3,FALSE)*I3674,"")</f>
        <v/>
      </c>
      <c r="K3674" s="81"/>
      <c r="L3674" s="88" t="str">
        <f>IFERROR((VLOOKUP(B3674,Listor!$N$6:$P$47,3,FALSE)*Biologiska!K3674)+(VLOOKUP(B3674,Listor!$N$6:$Q$47,4,FALSE)),"")</f>
        <v/>
      </c>
      <c r="M3674" s="63" t="str">
        <f t="shared" si="173"/>
        <v/>
      </c>
      <c r="N3674" s="75"/>
      <c r="O3674" s="84" t="str">
        <f t="shared" si="174"/>
        <v/>
      </c>
      <c r="P3674" s="107"/>
      <c r="Q3674" s="87" t="s">
        <v>79</v>
      </c>
      <c r="R3674" s="87"/>
      <c r="S3674" s="87"/>
      <c r="T3674" s="87"/>
      <c r="U3674" s="87"/>
      <c r="V3674" s="86" t="s">
        <v>79</v>
      </c>
      <c r="W3674" s="75"/>
      <c r="X3674" s="102" t="s">
        <v>79</v>
      </c>
      <c r="Y3674" s="63" t="str">
        <f>IFERROR(IF(VLOOKUP(X3674,Listor!$T$6:$U$7,2,FALSE)&lt;O3674,TRUE),"")</f>
        <v/>
      </c>
      <c r="Z3674" s="87"/>
      <c r="AA3674" s="104"/>
    </row>
    <row r="3675" spans="2:27" x14ac:dyDescent="0.25">
      <c r="B3675" s="68" t="s">
        <v>68</v>
      </c>
      <c r="C3675" s="80" t="str">
        <f>IFERROR(VLOOKUP(B3675,Listor!$A$6:$B$62,2,FALSE),"")</f>
        <v/>
      </c>
      <c r="D3675" s="80" t="str">
        <f>IFERROR(VLOOKUP(B3675,Listor!$A$6:$C$62,3,FALSE),"")</f>
        <v/>
      </c>
      <c r="E3675" s="110" t="s">
        <v>79</v>
      </c>
      <c r="F3675" s="66"/>
      <c r="G3675" s="35" t="str">
        <f>IFERROR(VLOOKUP(B3675,Listor!$A$6:$G$62,7,FALSE),"")</f>
        <v/>
      </c>
      <c r="H3675" s="63" t="str">
        <f>IFERROR(VLOOKUP(B3675,Listor!$N$6:$O$47,2,FALSE),"")</f>
        <v/>
      </c>
      <c r="I3675" s="63" t="str">
        <f t="shared" si="172"/>
        <v/>
      </c>
      <c r="J3675" s="96" t="str">
        <f>IFERROR(VLOOKUP(B3675,Listor!$N$6:$P$47,3,FALSE)*I3675,"")</f>
        <v/>
      </c>
      <c r="K3675" s="81"/>
      <c r="L3675" s="88" t="str">
        <f>IFERROR((VLOOKUP(B3675,Listor!$N$6:$P$47,3,FALSE)*Biologiska!K3675)+(VLOOKUP(B3675,Listor!$N$6:$Q$47,4,FALSE)),"")</f>
        <v/>
      </c>
      <c r="M3675" s="63" t="str">
        <f t="shared" si="173"/>
        <v/>
      </c>
      <c r="N3675" s="75"/>
      <c r="O3675" s="84" t="str">
        <f t="shared" si="174"/>
        <v/>
      </c>
      <c r="P3675" s="107"/>
      <c r="Q3675" s="87" t="s">
        <v>79</v>
      </c>
      <c r="R3675" s="87"/>
      <c r="S3675" s="87"/>
      <c r="T3675" s="87"/>
      <c r="U3675" s="87"/>
      <c r="V3675" s="86" t="s">
        <v>79</v>
      </c>
      <c r="W3675" s="75"/>
      <c r="X3675" s="102" t="s">
        <v>79</v>
      </c>
      <c r="Y3675" s="63" t="str">
        <f>IFERROR(IF(VLOOKUP(X3675,Listor!$T$6:$U$7,2,FALSE)&lt;O3675,TRUE),"")</f>
        <v/>
      </c>
      <c r="Z3675" s="87"/>
      <c r="AA3675" s="104"/>
    </row>
    <row r="3676" spans="2:27" x14ac:dyDescent="0.25">
      <c r="B3676" s="68" t="s">
        <v>68</v>
      </c>
      <c r="C3676" s="80" t="str">
        <f>IFERROR(VLOOKUP(B3676,Listor!$A$6:$B$62,2,FALSE),"")</f>
        <v/>
      </c>
      <c r="D3676" s="80" t="str">
        <f>IFERROR(VLOOKUP(B3676,Listor!$A$6:$C$62,3,FALSE),"")</f>
        <v/>
      </c>
      <c r="E3676" s="110" t="s">
        <v>79</v>
      </c>
      <c r="F3676" s="66"/>
      <c r="G3676" s="35" t="str">
        <f>IFERROR(VLOOKUP(B3676,Listor!$A$6:$G$62,7,FALSE),"")</f>
        <v/>
      </c>
      <c r="H3676" s="63" t="str">
        <f>IFERROR(VLOOKUP(B3676,Listor!$N$6:$O$47,2,FALSE),"")</f>
        <v/>
      </c>
      <c r="I3676" s="63" t="str">
        <f t="shared" si="172"/>
        <v/>
      </c>
      <c r="J3676" s="96" t="str">
        <f>IFERROR(VLOOKUP(B3676,Listor!$N$6:$P$47,3,FALSE)*I3676,"")</f>
        <v/>
      </c>
      <c r="K3676" s="81"/>
      <c r="L3676" s="88" t="str">
        <f>IFERROR((VLOOKUP(B3676,Listor!$N$6:$P$47,3,FALSE)*Biologiska!K3676)+(VLOOKUP(B3676,Listor!$N$6:$Q$47,4,FALSE)),"")</f>
        <v/>
      </c>
      <c r="M3676" s="63" t="str">
        <f t="shared" si="173"/>
        <v/>
      </c>
      <c r="N3676" s="75"/>
      <c r="O3676" s="84" t="str">
        <f t="shared" si="174"/>
        <v/>
      </c>
      <c r="P3676" s="107"/>
      <c r="Q3676" s="87" t="s">
        <v>79</v>
      </c>
      <c r="R3676" s="87"/>
      <c r="S3676" s="87"/>
      <c r="T3676" s="87"/>
      <c r="U3676" s="87"/>
      <c r="V3676" s="86" t="s">
        <v>79</v>
      </c>
      <c r="W3676" s="75"/>
      <c r="X3676" s="102" t="s">
        <v>79</v>
      </c>
      <c r="Y3676" s="63" t="str">
        <f>IFERROR(IF(VLOOKUP(X3676,Listor!$T$6:$U$7,2,FALSE)&lt;O3676,TRUE),"")</f>
        <v/>
      </c>
      <c r="Z3676" s="87"/>
      <c r="AA3676" s="104"/>
    </row>
    <row r="3677" spans="2:27" x14ac:dyDescent="0.25">
      <c r="B3677" s="68" t="s">
        <v>68</v>
      </c>
      <c r="C3677" s="80" t="str">
        <f>IFERROR(VLOOKUP(B3677,Listor!$A$6:$B$62,2,FALSE),"")</f>
        <v/>
      </c>
      <c r="D3677" s="80" t="str">
        <f>IFERROR(VLOOKUP(B3677,Listor!$A$6:$C$62,3,FALSE),"")</f>
        <v/>
      </c>
      <c r="E3677" s="110" t="s">
        <v>79</v>
      </c>
      <c r="F3677" s="66"/>
      <c r="G3677" s="35" t="str">
        <f>IFERROR(VLOOKUP(B3677,Listor!$A$6:$G$62,7,FALSE),"")</f>
        <v/>
      </c>
      <c r="H3677" s="63" t="str">
        <f>IFERROR(VLOOKUP(B3677,Listor!$N$6:$O$47,2,FALSE),"")</f>
        <v/>
      </c>
      <c r="I3677" s="63" t="str">
        <f t="shared" si="172"/>
        <v/>
      </c>
      <c r="J3677" s="96" t="str">
        <f>IFERROR(VLOOKUP(B3677,Listor!$N$6:$P$47,3,FALSE)*I3677,"")</f>
        <v/>
      </c>
      <c r="K3677" s="81"/>
      <c r="L3677" s="88" t="str">
        <f>IFERROR((VLOOKUP(B3677,Listor!$N$6:$P$47,3,FALSE)*Biologiska!K3677)+(VLOOKUP(B3677,Listor!$N$6:$Q$47,4,FALSE)),"")</f>
        <v/>
      </c>
      <c r="M3677" s="63" t="str">
        <f t="shared" si="173"/>
        <v/>
      </c>
      <c r="N3677" s="75"/>
      <c r="O3677" s="84" t="str">
        <f t="shared" si="174"/>
        <v/>
      </c>
      <c r="P3677" s="107"/>
      <c r="Q3677" s="87" t="s">
        <v>79</v>
      </c>
      <c r="R3677" s="87"/>
      <c r="S3677" s="87"/>
      <c r="T3677" s="87"/>
      <c r="U3677" s="87"/>
      <c r="V3677" s="86" t="s">
        <v>79</v>
      </c>
      <c r="W3677" s="75"/>
      <c r="X3677" s="102" t="s">
        <v>79</v>
      </c>
      <c r="Y3677" s="63" t="str">
        <f>IFERROR(IF(VLOOKUP(X3677,Listor!$T$6:$U$7,2,FALSE)&lt;O3677,TRUE),"")</f>
        <v/>
      </c>
      <c r="Z3677" s="87"/>
      <c r="AA3677" s="104"/>
    </row>
    <row r="3678" spans="2:27" x14ac:dyDescent="0.25">
      <c r="B3678" s="68" t="s">
        <v>68</v>
      </c>
      <c r="C3678" s="80" t="str">
        <f>IFERROR(VLOOKUP(B3678,Listor!$A$6:$B$62,2,FALSE),"")</f>
        <v/>
      </c>
      <c r="D3678" s="80" t="str">
        <f>IFERROR(VLOOKUP(B3678,Listor!$A$6:$C$62,3,FALSE),"")</f>
        <v/>
      </c>
      <c r="E3678" s="110" t="s">
        <v>79</v>
      </c>
      <c r="F3678" s="66"/>
      <c r="G3678" s="35" t="str">
        <f>IFERROR(VLOOKUP(B3678,Listor!$A$6:$G$62,7,FALSE),"")</f>
        <v/>
      </c>
      <c r="H3678" s="63" t="str">
        <f>IFERROR(VLOOKUP(B3678,Listor!$N$6:$O$47,2,FALSE),"")</f>
        <v/>
      </c>
      <c r="I3678" s="63" t="str">
        <f t="shared" si="172"/>
        <v/>
      </c>
      <c r="J3678" s="96" t="str">
        <f>IFERROR(VLOOKUP(B3678,Listor!$N$6:$P$47,3,FALSE)*I3678,"")</f>
        <v/>
      </c>
      <c r="K3678" s="81"/>
      <c r="L3678" s="88" t="str">
        <f>IFERROR((VLOOKUP(B3678,Listor!$N$6:$P$47,3,FALSE)*Biologiska!K3678)+(VLOOKUP(B3678,Listor!$N$6:$Q$47,4,FALSE)),"")</f>
        <v/>
      </c>
      <c r="M3678" s="63" t="str">
        <f t="shared" si="173"/>
        <v/>
      </c>
      <c r="N3678" s="75"/>
      <c r="O3678" s="84" t="str">
        <f t="shared" si="174"/>
        <v/>
      </c>
      <c r="P3678" s="107"/>
      <c r="Q3678" s="87" t="s">
        <v>79</v>
      </c>
      <c r="R3678" s="87"/>
      <c r="S3678" s="87"/>
      <c r="T3678" s="87"/>
      <c r="U3678" s="87"/>
      <c r="V3678" s="86" t="s">
        <v>79</v>
      </c>
      <c r="W3678" s="75"/>
      <c r="X3678" s="102" t="s">
        <v>79</v>
      </c>
      <c r="Y3678" s="63" t="str">
        <f>IFERROR(IF(VLOOKUP(X3678,Listor!$T$6:$U$7,2,FALSE)&lt;O3678,TRUE),"")</f>
        <v/>
      </c>
      <c r="Z3678" s="87"/>
      <c r="AA3678" s="104"/>
    </row>
    <row r="3679" spans="2:27" x14ac:dyDescent="0.25">
      <c r="B3679" s="68" t="s">
        <v>68</v>
      </c>
      <c r="C3679" s="80" t="str">
        <f>IFERROR(VLOOKUP(B3679,Listor!$A$6:$B$62,2,FALSE),"")</f>
        <v/>
      </c>
      <c r="D3679" s="80" t="str">
        <f>IFERROR(VLOOKUP(B3679,Listor!$A$6:$C$62,3,FALSE),"")</f>
        <v/>
      </c>
      <c r="E3679" s="110" t="s">
        <v>79</v>
      </c>
      <c r="F3679" s="66"/>
      <c r="G3679" s="35" t="str">
        <f>IFERROR(VLOOKUP(B3679,Listor!$A$6:$G$62,7,FALSE),"")</f>
        <v/>
      </c>
      <c r="H3679" s="63" t="str">
        <f>IFERROR(VLOOKUP(B3679,Listor!$N$6:$O$47,2,FALSE),"")</f>
        <v/>
      </c>
      <c r="I3679" s="63" t="str">
        <f t="shared" si="172"/>
        <v/>
      </c>
      <c r="J3679" s="96" t="str">
        <f>IFERROR(VLOOKUP(B3679,Listor!$N$6:$P$47,3,FALSE)*I3679,"")</f>
        <v/>
      </c>
      <c r="K3679" s="81"/>
      <c r="L3679" s="88" t="str">
        <f>IFERROR((VLOOKUP(B3679,Listor!$N$6:$P$47,3,FALSE)*Biologiska!K3679)+(VLOOKUP(B3679,Listor!$N$6:$Q$47,4,FALSE)),"")</f>
        <v/>
      </c>
      <c r="M3679" s="63" t="str">
        <f t="shared" si="173"/>
        <v/>
      </c>
      <c r="N3679" s="75"/>
      <c r="O3679" s="84" t="str">
        <f t="shared" si="174"/>
        <v/>
      </c>
      <c r="P3679" s="107"/>
      <c r="Q3679" s="87" t="s">
        <v>79</v>
      </c>
      <c r="R3679" s="87"/>
      <c r="S3679" s="87"/>
      <c r="T3679" s="87"/>
      <c r="U3679" s="87"/>
      <c r="V3679" s="86" t="s">
        <v>79</v>
      </c>
      <c r="W3679" s="75"/>
      <c r="X3679" s="102" t="s">
        <v>79</v>
      </c>
      <c r="Y3679" s="63" t="str">
        <f>IFERROR(IF(VLOOKUP(X3679,Listor!$T$6:$U$7,2,FALSE)&lt;O3679,TRUE),"")</f>
        <v/>
      </c>
      <c r="Z3679" s="87"/>
      <c r="AA3679" s="104"/>
    </row>
    <row r="3680" spans="2:27" x14ac:dyDescent="0.25">
      <c r="B3680" s="68" t="s">
        <v>68</v>
      </c>
      <c r="C3680" s="80" t="str">
        <f>IFERROR(VLOOKUP(B3680,Listor!$A$6:$B$62,2,FALSE),"")</f>
        <v/>
      </c>
      <c r="D3680" s="80" t="str">
        <f>IFERROR(VLOOKUP(B3680,Listor!$A$6:$C$62,3,FALSE),"")</f>
        <v/>
      </c>
      <c r="E3680" s="110" t="s">
        <v>79</v>
      </c>
      <c r="F3680" s="66"/>
      <c r="G3680" s="35" t="str">
        <f>IFERROR(VLOOKUP(B3680,Listor!$A$6:$G$62,7,FALSE),"")</f>
        <v/>
      </c>
      <c r="H3680" s="63" t="str">
        <f>IFERROR(VLOOKUP(B3680,Listor!$N$6:$O$47,2,FALSE),"")</f>
        <v/>
      </c>
      <c r="I3680" s="63" t="str">
        <f t="shared" si="172"/>
        <v/>
      </c>
      <c r="J3680" s="96" t="str">
        <f>IFERROR(VLOOKUP(B3680,Listor!$N$6:$P$47,3,FALSE)*I3680,"")</f>
        <v/>
      </c>
      <c r="K3680" s="81"/>
      <c r="L3680" s="88" t="str">
        <f>IFERROR((VLOOKUP(B3680,Listor!$N$6:$P$47,3,FALSE)*Biologiska!K3680)+(VLOOKUP(B3680,Listor!$N$6:$Q$47,4,FALSE)),"")</f>
        <v/>
      </c>
      <c r="M3680" s="63" t="str">
        <f t="shared" si="173"/>
        <v/>
      </c>
      <c r="N3680" s="75"/>
      <c r="O3680" s="84" t="str">
        <f t="shared" si="174"/>
        <v/>
      </c>
      <c r="P3680" s="107"/>
      <c r="Q3680" s="87" t="s">
        <v>79</v>
      </c>
      <c r="R3680" s="87"/>
      <c r="S3680" s="87"/>
      <c r="T3680" s="87"/>
      <c r="U3680" s="87"/>
      <c r="V3680" s="86" t="s">
        <v>79</v>
      </c>
      <c r="W3680" s="75"/>
      <c r="X3680" s="102" t="s">
        <v>79</v>
      </c>
      <c r="Y3680" s="63" t="str">
        <f>IFERROR(IF(VLOOKUP(X3680,Listor!$T$6:$U$7,2,FALSE)&lt;O3680,TRUE),"")</f>
        <v/>
      </c>
      <c r="Z3680" s="87"/>
      <c r="AA3680" s="104"/>
    </row>
    <row r="3681" spans="2:27" x14ac:dyDescent="0.25">
      <c r="B3681" s="68" t="s">
        <v>68</v>
      </c>
      <c r="C3681" s="80" t="str">
        <f>IFERROR(VLOOKUP(B3681,Listor!$A$6:$B$62,2,FALSE),"")</f>
        <v/>
      </c>
      <c r="D3681" s="80" t="str">
        <f>IFERROR(VLOOKUP(B3681,Listor!$A$6:$C$62,3,FALSE),"")</f>
        <v/>
      </c>
      <c r="E3681" s="110" t="s">
        <v>79</v>
      </c>
      <c r="F3681" s="66"/>
      <c r="G3681" s="35" t="str">
        <f>IFERROR(VLOOKUP(B3681,Listor!$A$6:$G$62,7,FALSE),"")</f>
        <v/>
      </c>
      <c r="H3681" s="63" t="str">
        <f>IFERROR(VLOOKUP(B3681,Listor!$N$6:$O$47,2,FALSE),"")</f>
        <v/>
      </c>
      <c r="I3681" s="63" t="str">
        <f t="shared" si="172"/>
        <v/>
      </c>
      <c r="J3681" s="96" t="str">
        <f>IFERROR(VLOOKUP(B3681,Listor!$N$6:$P$47,3,FALSE)*I3681,"")</f>
        <v/>
      </c>
      <c r="K3681" s="81"/>
      <c r="L3681" s="88" t="str">
        <f>IFERROR((VLOOKUP(B3681,Listor!$N$6:$P$47,3,FALSE)*Biologiska!K3681)+(VLOOKUP(B3681,Listor!$N$6:$Q$47,4,FALSE)),"")</f>
        <v/>
      </c>
      <c r="M3681" s="63" t="str">
        <f t="shared" si="173"/>
        <v/>
      </c>
      <c r="N3681" s="75"/>
      <c r="O3681" s="84" t="str">
        <f t="shared" si="174"/>
        <v/>
      </c>
      <c r="P3681" s="107"/>
      <c r="Q3681" s="87" t="s">
        <v>79</v>
      </c>
      <c r="R3681" s="87"/>
      <c r="S3681" s="87"/>
      <c r="T3681" s="87"/>
      <c r="U3681" s="87"/>
      <c r="V3681" s="86" t="s">
        <v>79</v>
      </c>
      <c r="W3681" s="75"/>
      <c r="X3681" s="102" t="s">
        <v>79</v>
      </c>
      <c r="Y3681" s="63" t="str">
        <f>IFERROR(IF(VLOOKUP(X3681,Listor!$T$6:$U$7,2,FALSE)&lt;O3681,TRUE),"")</f>
        <v/>
      </c>
      <c r="Z3681" s="87"/>
      <c r="AA3681" s="104"/>
    </row>
    <row r="3682" spans="2:27" x14ac:dyDescent="0.25">
      <c r="B3682" s="68" t="s">
        <v>68</v>
      </c>
      <c r="C3682" s="80" t="str">
        <f>IFERROR(VLOOKUP(B3682,Listor!$A$6:$B$62,2,FALSE),"")</f>
        <v/>
      </c>
      <c r="D3682" s="80" t="str">
        <f>IFERROR(VLOOKUP(B3682,Listor!$A$6:$C$62,3,FALSE),"")</f>
        <v/>
      </c>
      <c r="E3682" s="110" t="s">
        <v>79</v>
      </c>
      <c r="F3682" s="66"/>
      <c r="G3682" s="35" t="str">
        <f>IFERROR(VLOOKUP(B3682,Listor!$A$6:$G$62,7,FALSE),"")</f>
        <v/>
      </c>
      <c r="H3682" s="63" t="str">
        <f>IFERROR(VLOOKUP(B3682,Listor!$N$6:$O$47,2,FALSE),"")</f>
        <v/>
      </c>
      <c r="I3682" s="63" t="str">
        <f t="shared" si="172"/>
        <v/>
      </c>
      <c r="J3682" s="96" t="str">
        <f>IFERROR(VLOOKUP(B3682,Listor!$N$6:$P$47,3,FALSE)*I3682,"")</f>
        <v/>
      </c>
      <c r="K3682" s="81"/>
      <c r="L3682" s="88" t="str">
        <f>IFERROR((VLOOKUP(B3682,Listor!$N$6:$P$47,3,FALSE)*Biologiska!K3682)+(VLOOKUP(B3682,Listor!$N$6:$Q$47,4,FALSE)),"")</f>
        <v/>
      </c>
      <c r="M3682" s="63" t="str">
        <f t="shared" si="173"/>
        <v/>
      </c>
      <c r="N3682" s="75"/>
      <c r="O3682" s="84" t="str">
        <f t="shared" si="174"/>
        <v/>
      </c>
      <c r="P3682" s="107"/>
      <c r="Q3682" s="87" t="s">
        <v>79</v>
      </c>
      <c r="R3682" s="87"/>
      <c r="S3682" s="87"/>
      <c r="T3682" s="87"/>
      <c r="U3682" s="87"/>
      <c r="V3682" s="86" t="s">
        <v>79</v>
      </c>
      <c r="W3682" s="75"/>
      <c r="X3682" s="102" t="s">
        <v>79</v>
      </c>
      <c r="Y3682" s="63" t="str">
        <f>IFERROR(IF(VLOOKUP(X3682,Listor!$T$6:$U$7,2,FALSE)&lt;O3682,TRUE),"")</f>
        <v/>
      </c>
      <c r="Z3682" s="87"/>
      <c r="AA3682" s="104"/>
    </row>
    <row r="3683" spans="2:27" x14ac:dyDescent="0.25">
      <c r="B3683" s="68" t="s">
        <v>68</v>
      </c>
      <c r="C3683" s="80" t="str">
        <f>IFERROR(VLOOKUP(B3683,Listor!$A$6:$B$62,2,FALSE),"")</f>
        <v/>
      </c>
      <c r="D3683" s="80" t="str">
        <f>IFERROR(VLOOKUP(B3683,Listor!$A$6:$C$62,3,FALSE),"")</f>
        <v/>
      </c>
      <c r="E3683" s="110" t="s">
        <v>79</v>
      </c>
      <c r="F3683" s="66"/>
      <c r="G3683" s="35" t="str">
        <f>IFERROR(VLOOKUP(B3683,Listor!$A$6:$G$62,7,FALSE),"")</f>
        <v/>
      </c>
      <c r="H3683" s="63" t="str">
        <f>IFERROR(VLOOKUP(B3683,Listor!$N$6:$O$47,2,FALSE),"")</f>
        <v/>
      </c>
      <c r="I3683" s="63" t="str">
        <f t="shared" si="172"/>
        <v/>
      </c>
      <c r="J3683" s="96" t="str">
        <f>IFERROR(VLOOKUP(B3683,Listor!$N$6:$P$47,3,FALSE)*I3683,"")</f>
        <v/>
      </c>
      <c r="K3683" s="81"/>
      <c r="L3683" s="88" t="str">
        <f>IFERROR((VLOOKUP(B3683,Listor!$N$6:$P$47,3,FALSE)*Biologiska!K3683)+(VLOOKUP(B3683,Listor!$N$6:$Q$47,4,FALSE)),"")</f>
        <v/>
      </c>
      <c r="M3683" s="63" t="str">
        <f t="shared" si="173"/>
        <v/>
      </c>
      <c r="N3683" s="75"/>
      <c r="O3683" s="84" t="str">
        <f t="shared" si="174"/>
        <v/>
      </c>
      <c r="P3683" s="107"/>
      <c r="Q3683" s="87" t="s">
        <v>79</v>
      </c>
      <c r="R3683" s="87"/>
      <c r="S3683" s="87"/>
      <c r="T3683" s="87"/>
      <c r="U3683" s="87"/>
      <c r="V3683" s="86" t="s">
        <v>79</v>
      </c>
      <c r="W3683" s="75"/>
      <c r="X3683" s="102" t="s">
        <v>79</v>
      </c>
      <c r="Y3683" s="63" t="str">
        <f>IFERROR(IF(VLOOKUP(X3683,Listor!$T$6:$U$7,2,FALSE)&lt;O3683,TRUE),"")</f>
        <v/>
      </c>
      <c r="Z3683" s="87"/>
      <c r="AA3683" s="104"/>
    </row>
    <row r="3684" spans="2:27" x14ac:dyDescent="0.25">
      <c r="B3684" s="68" t="s">
        <v>68</v>
      </c>
      <c r="C3684" s="80" t="str">
        <f>IFERROR(VLOOKUP(B3684,Listor!$A$6:$B$62,2,FALSE),"")</f>
        <v/>
      </c>
      <c r="D3684" s="80" t="str">
        <f>IFERROR(VLOOKUP(B3684,Listor!$A$6:$C$62,3,FALSE),"")</f>
        <v/>
      </c>
      <c r="E3684" s="110" t="s">
        <v>79</v>
      </c>
      <c r="F3684" s="66"/>
      <c r="G3684" s="35" t="str">
        <f>IFERROR(VLOOKUP(B3684,Listor!$A$6:$G$62,7,FALSE),"")</f>
        <v/>
      </c>
      <c r="H3684" s="63" t="str">
        <f>IFERROR(VLOOKUP(B3684,Listor!$N$6:$O$47,2,FALSE),"")</f>
        <v/>
      </c>
      <c r="I3684" s="63" t="str">
        <f t="shared" si="172"/>
        <v/>
      </c>
      <c r="J3684" s="96" t="str">
        <f>IFERROR(VLOOKUP(B3684,Listor!$N$6:$P$47,3,FALSE)*I3684,"")</f>
        <v/>
      </c>
      <c r="K3684" s="81"/>
      <c r="L3684" s="88" t="str">
        <f>IFERROR((VLOOKUP(B3684,Listor!$N$6:$P$47,3,FALSE)*Biologiska!K3684)+(VLOOKUP(B3684,Listor!$N$6:$Q$47,4,FALSE)),"")</f>
        <v/>
      </c>
      <c r="M3684" s="63" t="str">
        <f t="shared" si="173"/>
        <v/>
      </c>
      <c r="N3684" s="75"/>
      <c r="O3684" s="84" t="str">
        <f t="shared" si="174"/>
        <v/>
      </c>
      <c r="P3684" s="107"/>
      <c r="Q3684" s="87" t="s">
        <v>79</v>
      </c>
      <c r="R3684" s="87"/>
      <c r="S3684" s="87"/>
      <c r="T3684" s="87"/>
      <c r="U3684" s="87"/>
      <c r="V3684" s="86" t="s">
        <v>79</v>
      </c>
      <c r="W3684" s="75"/>
      <c r="X3684" s="102" t="s">
        <v>79</v>
      </c>
      <c r="Y3684" s="63" t="str">
        <f>IFERROR(IF(VLOOKUP(X3684,Listor!$T$6:$U$7,2,FALSE)&lt;O3684,TRUE),"")</f>
        <v/>
      </c>
      <c r="Z3684" s="87"/>
      <c r="AA3684" s="104"/>
    </row>
    <row r="3685" spans="2:27" x14ac:dyDescent="0.25">
      <c r="B3685" s="68" t="s">
        <v>68</v>
      </c>
      <c r="C3685" s="80" t="str">
        <f>IFERROR(VLOOKUP(B3685,Listor!$A$6:$B$62,2,FALSE),"")</f>
        <v/>
      </c>
      <c r="D3685" s="80" t="str">
        <f>IFERROR(VLOOKUP(B3685,Listor!$A$6:$C$62,3,FALSE),"")</f>
        <v/>
      </c>
      <c r="E3685" s="110" t="s">
        <v>79</v>
      </c>
      <c r="F3685" s="66"/>
      <c r="G3685" s="35" t="str">
        <f>IFERROR(VLOOKUP(B3685,Listor!$A$6:$G$62,7,FALSE),"")</f>
        <v/>
      </c>
      <c r="H3685" s="63" t="str">
        <f>IFERROR(VLOOKUP(B3685,Listor!$N$6:$O$47,2,FALSE),"")</f>
        <v/>
      </c>
      <c r="I3685" s="63" t="str">
        <f t="shared" si="172"/>
        <v/>
      </c>
      <c r="J3685" s="96" t="str">
        <f>IFERROR(VLOOKUP(B3685,Listor!$N$6:$P$47,3,FALSE)*I3685,"")</f>
        <v/>
      </c>
      <c r="K3685" s="81"/>
      <c r="L3685" s="88" t="str">
        <f>IFERROR((VLOOKUP(B3685,Listor!$N$6:$P$47,3,FALSE)*Biologiska!K3685)+(VLOOKUP(B3685,Listor!$N$6:$Q$47,4,FALSE)),"")</f>
        <v/>
      </c>
      <c r="M3685" s="63" t="str">
        <f t="shared" si="173"/>
        <v/>
      </c>
      <c r="N3685" s="75"/>
      <c r="O3685" s="84" t="str">
        <f t="shared" si="174"/>
        <v/>
      </c>
      <c r="P3685" s="107"/>
      <c r="Q3685" s="87" t="s">
        <v>79</v>
      </c>
      <c r="R3685" s="87"/>
      <c r="S3685" s="87"/>
      <c r="T3685" s="87"/>
      <c r="U3685" s="87"/>
      <c r="V3685" s="86" t="s">
        <v>79</v>
      </c>
      <c r="W3685" s="75"/>
      <c r="X3685" s="102" t="s">
        <v>79</v>
      </c>
      <c r="Y3685" s="63" t="str">
        <f>IFERROR(IF(VLOOKUP(X3685,Listor!$T$6:$U$7,2,FALSE)&lt;O3685,TRUE),"")</f>
        <v/>
      </c>
      <c r="Z3685" s="87"/>
      <c r="AA3685" s="104"/>
    </row>
    <row r="3686" spans="2:27" x14ac:dyDescent="0.25">
      <c r="B3686" s="68" t="s">
        <v>68</v>
      </c>
      <c r="C3686" s="80" t="str">
        <f>IFERROR(VLOOKUP(B3686,Listor!$A$6:$B$62,2,FALSE),"")</f>
        <v/>
      </c>
      <c r="D3686" s="80" t="str">
        <f>IFERROR(VLOOKUP(B3686,Listor!$A$6:$C$62,3,FALSE),"")</f>
        <v/>
      </c>
      <c r="E3686" s="110" t="s">
        <v>79</v>
      </c>
      <c r="F3686" s="66"/>
      <c r="G3686" s="35" t="str">
        <f>IFERROR(VLOOKUP(B3686,Listor!$A$6:$G$62,7,FALSE),"")</f>
        <v/>
      </c>
      <c r="H3686" s="63" t="str">
        <f>IFERROR(VLOOKUP(B3686,Listor!$N$6:$O$47,2,FALSE),"")</f>
        <v/>
      </c>
      <c r="I3686" s="63" t="str">
        <f t="shared" si="172"/>
        <v/>
      </c>
      <c r="J3686" s="96" t="str">
        <f>IFERROR(VLOOKUP(B3686,Listor!$N$6:$P$47,3,FALSE)*I3686,"")</f>
        <v/>
      </c>
      <c r="K3686" s="81"/>
      <c r="L3686" s="88" t="str">
        <f>IFERROR((VLOOKUP(B3686,Listor!$N$6:$P$47,3,FALSE)*Biologiska!K3686)+(VLOOKUP(B3686,Listor!$N$6:$Q$47,4,FALSE)),"")</f>
        <v/>
      </c>
      <c r="M3686" s="63" t="str">
        <f t="shared" si="173"/>
        <v/>
      </c>
      <c r="N3686" s="75"/>
      <c r="O3686" s="84" t="str">
        <f t="shared" si="174"/>
        <v/>
      </c>
      <c r="P3686" s="107"/>
      <c r="Q3686" s="87" t="s">
        <v>79</v>
      </c>
      <c r="R3686" s="87"/>
      <c r="S3686" s="87"/>
      <c r="T3686" s="87"/>
      <c r="U3686" s="87"/>
      <c r="V3686" s="86" t="s">
        <v>79</v>
      </c>
      <c r="W3686" s="75"/>
      <c r="X3686" s="102" t="s">
        <v>79</v>
      </c>
      <c r="Y3686" s="63" t="str">
        <f>IFERROR(IF(VLOOKUP(X3686,Listor!$T$6:$U$7,2,FALSE)&lt;O3686,TRUE),"")</f>
        <v/>
      </c>
      <c r="Z3686" s="87"/>
      <c r="AA3686" s="104"/>
    </row>
    <row r="3687" spans="2:27" x14ac:dyDescent="0.25">
      <c r="B3687" s="68" t="s">
        <v>68</v>
      </c>
      <c r="C3687" s="80" t="str">
        <f>IFERROR(VLOOKUP(B3687,Listor!$A$6:$B$62,2,FALSE),"")</f>
        <v/>
      </c>
      <c r="D3687" s="80" t="str">
        <f>IFERROR(VLOOKUP(B3687,Listor!$A$6:$C$62,3,FALSE),"")</f>
        <v/>
      </c>
      <c r="E3687" s="110" t="s">
        <v>79</v>
      </c>
      <c r="F3687" s="66"/>
      <c r="G3687" s="35" t="str">
        <f>IFERROR(VLOOKUP(B3687,Listor!$A$6:$G$62,7,FALSE),"")</f>
        <v/>
      </c>
      <c r="H3687" s="63" t="str">
        <f>IFERROR(VLOOKUP(B3687,Listor!$N$6:$O$47,2,FALSE),"")</f>
        <v/>
      </c>
      <c r="I3687" s="63" t="str">
        <f t="shared" si="172"/>
        <v/>
      </c>
      <c r="J3687" s="96" t="str">
        <f>IFERROR(VLOOKUP(B3687,Listor!$N$6:$P$47,3,FALSE)*I3687,"")</f>
        <v/>
      </c>
      <c r="K3687" s="81"/>
      <c r="L3687" s="88" t="str">
        <f>IFERROR((VLOOKUP(B3687,Listor!$N$6:$P$47,3,FALSE)*Biologiska!K3687)+(VLOOKUP(B3687,Listor!$N$6:$Q$47,4,FALSE)),"")</f>
        <v/>
      </c>
      <c r="M3687" s="63" t="str">
        <f t="shared" si="173"/>
        <v/>
      </c>
      <c r="N3687" s="75"/>
      <c r="O3687" s="84" t="str">
        <f t="shared" si="174"/>
        <v/>
      </c>
      <c r="P3687" s="107"/>
      <c r="Q3687" s="87" t="s">
        <v>79</v>
      </c>
      <c r="R3687" s="87"/>
      <c r="S3687" s="87"/>
      <c r="T3687" s="87"/>
      <c r="U3687" s="87"/>
      <c r="V3687" s="86" t="s">
        <v>79</v>
      </c>
      <c r="W3687" s="75"/>
      <c r="X3687" s="102" t="s">
        <v>79</v>
      </c>
      <c r="Y3687" s="63" t="str">
        <f>IFERROR(IF(VLOOKUP(X3687,Listor!$T$6:$U$7,2,FALSE)&lt;O3687,TRUE),"")</f>
        <v/>
      </c>
      <c r="Z3687" s="87"/>
      <c r="AA3687" s="104"/>
    </row>
    <row r="3688" spans="2:27" x14ac:dyDescent="0.25">
      <c r="B3688" s="68" t="s">
        <v>68</v>
      </c>
      <c r="C3688" s="80" t="str">
        <f>IFERROR(VLOOKUP(B3688,Listor!$A$6:$B$62,2,FALSE),"")</f>
        <v/>
      </c>
      <c r="D3688" s="80" t="str">
        <f>IFERROR(VLOOKUP(B3688,Listor!$A$6:$C$62,3,FALSE),"")</f>
        <v/>
      </c>
      <c r="E3688" s="110" t="s">
        <v>79</v>
      </c>
      <c r="F3688" s="66"/>
      <c r="G3688" s="35" t="str">
        <f>IFERROR(VLOOKUP(B3688,Listor!$A$6:$G$62,7,FALSE),"")</f>
        <v/>
      </c>
      <c r="H3688" s="63" t="str">
        <f>IFERROR(VLOOKUP(B3688,Listor!$N$6:$O$47,2,FALSE),"")</f>
        <v/>
      </c>
      <c r="I3688" s="63" t="str">
        <f t="shared" si="172"/>
        <v/>
      </c>
      <c r="J3688" s="96" t="str">
        <f>IFERROR(VLOOKUP(B3688,Listor!$N$6:$P$47,3,FALSE)*I3688,"")</f>
        <v/>
      </c>
      <c r="K3688" s="81"/>
      <c r="L3688" s="88" t="str">
        <f>IFERROR((VLOOKUP(B3688,Listor!$N$6:$P$47,3,FALSE)*Biologiska!K3688)+(VLOOKUP(B3688,Listor!$N$6:$Q$47,4,FALSE)),"")</f>
        <v/>
      </c>
      <c r="M3688" s="63" t="str">
        <f t="shared" si="173"/>
        <v/>
      </c>
      <c r="N3688" s="75"/>
      <c r="O3688" s="84" t="str">
        <f t="shared" si="174"/>
        <v/>
      </c>
      <c r="P3688" s="107"/>
      <c r="Q3688" s="87" t="s">
        <v>79</v>
      </c>
      <c r="R3688" s="87"/>
      <c r="S3688" s="87"/>
      <c r="T3688" s="87"/>
      <c r="U3688" s="87"/>
      <c r="V3688" s="86" t="s">
        <v>79</v>
      </c>
      <c r="W3688" s="75"/>
      <c r="X3688" s="102" t="s">
        <v>79</v>
      </c>
      <c r="Y3688" s="63" t="str">
        <f>IFERROR(IF(VLOOKUP(X3688,Listor!$T$6:$U$7,2,FALSE)&lt;O3688,TRUE),"")</f>
        <v/>
      </c>
      <c r="Z3688" s="87"/>
      <c r="AA3688" s="104"/>
    </row>
    <row r="3689" spans="2:27" x14ac:dyDescent="0.25">
      <c r="B3689" s="68" t="s">
        <v>68</v>
      </c>
      <c r="C3689" s="80" t="str">
        <f>IFERROR(VLOOKUP(B3689,Listor!$A$6:$B$62,2,FALSE),"")</f>
        <v/>
      </c>
      <c r="D3689" s="80" t="str">
        <f>IFERROR(VLOOKUP(B3689,Listor!$A$6:$C$62,3,FALSE),"")</f>
        <v/>
      </c>
      <c r="E3689" s="110" t="s">
        <v>79</v>
      </c>
      <c r="F3689" s="66"/>
      <c r="G3689" s="35" t="str">
        <f>IFERROR(VLOOKUP(B3689,Listor!$A$6:$G$62,7,FALSE),"")</f>
        <v/>
      </c>
      <c r="H3689" s="63" t="str">
        <f>IFERROR(VLOOKUP(B3689,Listor!$N$6:$O$47,2,FALSE),"")</f>
        <v/>
      </c>
      <c r="I3689" s="63" t="str">
        <f t="shared" ref="I3689:I3752" si="175">IFERROR(F3689*H3689,"")</f>
        <v/>
      </c>
      <c r="J3689" s="96" t="str">
        <f>IFERROR(VLOOKUP(B3689,Listor!$N$6:$P$47,3,FALSE)*I3689,"")</f>
        <v/>
      </c>
      <c r="K3689" s="81"/>
      <c r="L3689" s="88" t="str">
        <f>IFERROR((VLOOKUP(B3689,Listor!$N$6:$P$47,3,FALSE)*Biologiska!K3689)+(VLOOKUP(B3689,Listor!$N$6:$Q$47,4,FALSE)),"")</f>
        <v/>
      </c>
      <c r="M3689" s="63" t="str">
        <f t="shared" ref="M3689:M3752" si="176">IFERROR(I3689*L3689,"")</f>
        <v/>
      </c>
      <c r="N3689" s="75"/>
      <c r="O3689" s="84" t="str">
        <f t="shared" ref="O3689:O3752" si="177">IF(ISBLANK(K3689),"",IFERROR(((83.8-K3689)/83.8)*100,""))</f>
        <v/>
      </c>
      <c r="P3689" s="107"/>
      <c r="Q3689" s="87" t="s">
        <v>79</v>
      </c>
      <c r="R3689" s="87"/>
      <c r="S3689" s="87"/>
      <c r="T3689" s="87"/>
      <c r="U3689" s="87"/>
      <c r="V3689" s="86" t="s">
        <v>79</v>
      </c>
      <c r="W3689" s="75"/>
      <c r="X3689" s="102" t="s">
        <v>79</v>
      </c>
      <c r="Y3689" s="63" t="str">
        <f>IFERROR(IF(VLOOKUP(X3689,Listor!$T$6:$U$7,2,FALSE)&lt;O3689,TRUE),"")</f>
        <v/>
      </c>
      <c r="Z3689" s="87"/>
      <c r="AA3689" s="104"/>
    </row>
    <row r="3690" spans="2:27" x14ac:dyDescent="0.25">
      <c r="B3690" s="68" t="s">
        <v>68</v>
      </c>
      <c r="C3690" s="80" t="str">
        <f>IFERROR(VLOOKUP(B3690,Listor!$A$6:$B$62,2,FALSE),"")</f>
        <v/>
      </c>
      <c r="D3690" s="80" t="str">
        <f>IFERROR(VLOOKUP(B3690,Listor!$A$6:$C$62,3,FALSE),"")</f>
        <v/>
      </c>
      <c r="E3690" s="110" t="s">
        <v>79</v>
      </c>
      <c r="F3690" s="66"/>
      <c r="G3690" s="35" t="str">
        <f>IFERROR(VLOOKUP(B3690,Listor!$A$6:$G$62,7,FALSE),"")</f>
        <v/>
      </c>
      <c r="H3690" s="63" t="str">
        <f>IFERROR(VLOOKUP(B3690,Listor!$N$6:$O$47,2,FALSE),"")</f>
        <v/>
      </c>
      <c r="I3690" s="63" t="str">
        <f t="shared" si="175"/>
        <v/>
      </c>
      <c r="J3690" s="96" t="str">
        <f>IFERROR(VLOOKUP(B3690,Listor!$N$6:$P$47,3,FALSE)*I3690,"")</f>
        <v/>
      </c>
      <c r="K3690" s="81"/>
      <c r="L3690" s="88" t="str">
        <f>IFERROR((VLOOKUP(B3690,Listor!$N$6:$P$47,3,FALSE)*Biologiska!K3690)+(VLOOKUP(B3690,Listor!$N$6:$Q$47,4,FALSE)),"")</f>
        <v/>
      </c>
      <c r="M3690" s="63" t="str">
        <f t="shared" si="176"/>
        <v/>
      </c>
      <c r="N3690" s="75"/>
      <c r="O3690" s="84" t="str">
        <f t="shared" si="177"/>
        <v/>
      </c>
      <c r="P3690" s="107"/>
      <c r="Q3690" s="87" t="s">
        <v>79</v>
      </c>
      <c r="R3690" s="87"/>
      <c r="S3690" s="87"/>
      <c r="T3690" s="87"/>
      <c r="U3690" s="87"/>
      <c r="V3690" s="86" t="s">
        <v>79</v>
      </c>
      <c r="W3690" s="75"/>
      <c r="X3690" s="102" t="s">
        <v>79</v>
      </c>
      <c r="Y3690" s="63" t="str">
        <f>IFERROR(IF(VLOOKUP(X3690,Listor!$T$6:$U$7,2,FALSE)&lt;O3690,TRUE),"")</f>
        <v/>
      </c>
      <c r="Z3690" s="87"/>
      <c r="AA3690" s="104"/>
    </row>
    <row r="3691" spans="2:27" x14ac:dyDescent="0.25">
      <c r="B3691" s="68" t="s">
        <v>68</v>
      </c>
      <c r="C3691" s="80" t="str">
        <f>IFERROR(VLOOKUP(B3691,Listor!$A$6:$B$62,2,FALSE),"")</f>
        <v/>
      </c>
      <c r="D3691" s="80" t="str">
        <f>IFERROR(VLOOKUP(B3691,Listor!$A$6:$C$62,3,FALSE),"")</f>
        <v/>
      </c>
      <c r="E3691" s="110" t="s">
        <v>79</v>
      </c>
      <c r="F3691" s="66"/>
      <c r="G3691" s="35" t="str">
        <f>IFERROR(VLOOKUP(B3691,Listor!$A$6:$G$62,7,FALSE),"")</f>
        <v/>
      </c>
      <c r="H3691" s="63" t="str">
        <f>IFERROR(VLOOKUP(B3691,Listor!$N$6:$O$47,2,FALSE),"")</f>
        <v/>
      </c>
      <c r="I3691" s="63" t="str">
        <f t="shared" si="175"/>
        <v/>
      </c>
      <c r="J3691" s="96" t="str">
        <f>IFERROR(VLOOKUP(B3691,Listor!$N$6:$P$47,3,FALSE)*I3691,"")</f>
        <v/>
      </c>
      <c r="K3691" s="81"/>
      <c r="L3691" s="88" t="str">
        <f>IFERROR((VLOOKUP(B3691,Listor!$N$6:$P$47,3,FALSE)*Biologiska!K3691)+(VLOOKUP(B3691,Listor!$N$6:$Q$47,4,FALSE)),"")</f>
        <v/>
      </c>
      <c r="M3691" s="63" t="str">
        <f t="shared" si="176"/>
        <v/>
      </c>
      <c r="N3691" s="75"/>
      <c r="O3691" s="84" t="str">
        <f t="shared" si="177"/>
        <v/>
      </c>
      <c r="P3691" s="107"/>
      <c r="Q3691" s="87" t="s">
        <v>79</v>
      </c>
      <c r="R3691" s="87"/>
      <c r="S3691" s="87"/>
      <c r="T3691" s="87"/>
      <c r="U3691" s="87"/>
      <c r="V3691" s="86" t="s">
        <v>79</v>
      </c>
      <c r="W3691" s="75"/>
      <c r="X3691" s="102" t="s">
        <v>79</v>
      </c>
      <c r="Y3691" s="63" t="str">
        <f>IFERROR(IF(VLOOKUP(X3691,Listor!$T$6:$U$7,2,FALSE)&lt;O3691,TRUE),"")</f>
        <v/>
      </c>
      <c r="Z3691" s="87"/>
      <c r="AA3691" s="104"/>
    </row>
    <row r="3692" spans="2:27" x14ac:dyDescent="0.25">
      <c r="B3692" s="68" t="s">
        <v>68</v>
      </c>
      <c r="C3692" s="80" t="str">
        <f>IFERROR(VLOOKUP(B3692,Listor!$A$6:$B$62,2,FALSE),"")</f>
        <v/>
      </c>
      <c r="D3692" s="80" t="str">
        <f>IFERROR(VLOOKUP(B3692,Listor!$A$6:$C$62,3,FALSE),"")</f>
        <v/>
      </c>
      <c r="E3692" s="110" t="s">
        <v>79</v>
      </c>
      <c r="F3692" s="66"/>
      <c r="G3692" s="35" t="str">
        <f>IFERROR(VLOOKUP(B3692,Listor!$A$6:$G$62,7,FALSE),"")</f>
        <v/>
      </c>
      <c r="H3692" s="63" t="str">
        <f>IFERROR(VLOOKUP(B3692,Listor!$N$6:$O$47,2,FALSE),"")</f>
        <v/>
      </c>
      <c r="I3692" s="63" t="str">
        <f t="shared" si="175"/>
        <v/>
      </c>
      <c r="J3692" s="96" t="str">
        <f>IFERROR(VLOOKUP(B3692,Listor!$N$6:$P$47,3,FALSE)*I3692,"")</f>
        <v/>
      </c>
      <c r="K3692" s="81"/>
      <c r="L3692" s="88" t="str">
        <f>IFERROR((VLOOKUP(B3692,Listor!$N$6:$P$47,3,FALSE)*Biologiska!K3692)+(VLOOKUP(B3692,Listor!$N$6:$Q$47,4,FALSE)),"")</f>
        <v/>
      </c>
      <c r="M3692" s="63" t="str">
        <f t="shared" si="176"/>
        <v/>
      </c>
      <c r="N3692" s="75"/>
      <c r="O3692" s="84" t="str">
        <f t="shared" si="177"/>
        <v/>
      </c>
      <c r="P3692" s="107"/>
      <c r="Q3692" s="87" t="s">
        <v>79</v>
      </c>
      <c r="R3692" s="87"/>
      <c r="S3692" s="87"/>
      <c r="T3692" s="87"/>
      <c r="U3692" s="87"/>
      <c r="V3692" s="86" t="s">
        <v>79</v>
      </c>
      <c r="W3692" s="75"/>
      <c r="X3692" s="102" t="s">
        <v>79</v>
      </c>
      <c r="Y3692" s="63" t="str">
        <f>IFERROR(IF(VLOOKUP(X3692,Listor!$T$6:$U$7,2,FALSE)&lt;O3692,TRUE),"")</f>
        <v/>
      </c>
      <c r="Z3692" s="87"/>
      <c r="AA3692" s="104"/>
    </row>
    <row r="3693" spans="2:27" x14ac:dyDescent="0.25">
      <c r="B3693" s="68" t="s">
        <v>68</v>
      </c>
      <c r="C3693" s="80" t="str">
        <f>IFERROR(VLOOKUP(B3693,Listor!$A$6:$B$62,2,FALSE),"")</f>
        <v/>
      </c>
      <c r="D3693" s="80" t="str">
        <f>IFERROR(VLOOKUP(B3693,Listor!$A$6:$C$62,3,FALSE),"")</f>
        <v/>
      </c>
      <c r="E3693" s="110" t="s">
        <v>79</v>
      </c>
      <c r="F3693" s="66"/>
      <c r="G3693" s="35" t="str">
        <f>IFERROR(VLOOKUP(B3693,Listor!$A$6:$G$62,7,FALSE),"")</f>
        <v/>
      </c>
      <c r="H3693" s="63" t="str">
        <f>IFERROR(VLOOKUP(B3693,Listor!$N$6:$O$47,2,FALSE),"")</f>
        <v/>
      </c>
      <c r="I3693" s="63" t="str">
        <f t="shared" si="175"/>
        <v/>
      </c>
      <c r="J3693" s="96" t="str">
        <f>IFERROR(VLOOKUP(B3693,Listor!$N$6:$P$47,3,FALSE)*I3693,"")</f>
        <v/>
      </c>
      <c r="K3693" s="81"/>
      <c r="L3693" s="88" t="str">
        <f>IFERROR((VLOOKUP(B3693,Listor!$N$6:$P$47,3,FALSE)*Biologiska!K3693)+(VLOOKUP(B3693,Listor!$N$6:$Q$47,4,FALSE)),"")</f>
        <v/>
      </c>
      <c r="M3693" s="63" t="str">
        <f t="shared" si="176"/>
        <v/>
      </c>
      <c r="N3693" s="75"/>
      <c r="O3693" s="84" t="str">
        <f t="shared" si="177"/>
        <v/>
      </c>
      <c r="P3693" s="107"/>
      <c r="Q3693" s="87" t="s">
        <v>79</v>
      </c>
      <c r="R3693" s="87"/>
      <c r="S3693" s="87"/>
      <c r="T3693" s="87"/>
      <c r="U3693" s="87"/>
      <c r="V3693" s="86" t="s">
        <v>79</v>
      </c>
      <c r="W3693" s="75"/>
      <c r="X3693" s="102" t="s">
        <v>79</v>
      </c>
      <c r="Y3693" s="63" t="str">
        <f>IFERROR(IF(VLOOKUP(X3693,Listor!$T$6:$U$7,2,FALSE)&lt;O3693,TRUE),"")</f>
        <v/>
      </c>
      <c r="Z3693" s="87"/>
      <c r="AA3693" s="104"/>
    </row>
    <row r="3694" spans="2:27" x14ac:dyDescent="0.25">
      <c r="B3694" s="68" t="s">
        <v>68</v>
      </c>
      <c r="C3694" s="80" t="str">
        <f>IFERROR(VLOOKUP(B3694,Listor!$A$6:$B$62,2,FALSE),"")</f>
        <v/>
      </c>
      <c r="D3694" s="80" t="str">
        <f>IFERROR(VLOOKUP(B3694,Listor!$A$6:$C$62,3,FALSE),"")</f>
        <v/>
      </c>
      <c r="E3694" s="110" t="s">
        <v>79</v>
      </c>
      <c r="F3694" s="66"/>
      <c r="G3694" s="35" t="str">
        <f>IFERROR(VLOOKUP(B3694,Listor!$A$6:$G$62,7,FALSE),"")</f>
        <v/>
      </c>
      <c r="H3694" s="63" t="str">
        <f>IFERROR(VLOOKUP(B3694,Listor!$N$6:$O$47,2,FALSE),"")</f>
        <v/>
      </c>
      <c r="I3694" s="63" t="str">
        <f t="shared" si="175"/>
        <v/>
      </c>
      <c r="J3694" s="96" t="str">
        <f>IFERROR(VLOOKUP(B3694,Listor!$N$6:$P$47,3,FALSE)*I3694,"")</f>
        <v/>
      </c>
      <c r="K3694" s="81"/>
      <c r="L3694" s="88" t="str">
        <f>IFERROR((VLOOKUP(B3694,Listor!$N$6:$P$47,3,FALSE)*Biologiska!K3694)+(VLOOKUP(B3694,Listor!$N$6:$Q$47,4,FALSE)),"")</f>
        <v/>
      </c>
      <c r="M3694" s="63" t="str">
        <f t="shared" si="176"/>
        <v/>
      </c>
      <c r="N3694" s="75"/>
      <c r="O3694" s="84" t="str">
        <f t="shared" si="177"/>
        <v/>
      </c>
      <c r="P3694" s="107"/>
      <c r="Q3694" s="87" t="s">
        <v>79</v>
      </c>
      <c r="R3694" s="87"/>
      <c r="S3694" s="87"/>
      <c r="T3694" s="87"/>
      <c r="U3694" s="87"/>
      <c r="V3694" s="86" t="s">
        <v>79</v>
      </c>
      <c r="W3694" s="75"/>
      <c r="X3694" s="102" t="s">
        <v>79</v>
      </c>
      <c r="Y3694" s="63" t="str">
        <f>IFERROR(IF(VLOOKUP(X3694,Listor!$T$6:$U$7,2,FALSE)&lt;O3694,TRUE),"")</f>
        <v/>
      </c>
      <c r="Z3694" s="87"/>
      <c r="AA3694" s="104"/>
    </row>
    <row r="3695" spans="2:27" x14ac:dyDescent="0.25">
      <c r="B3695" s="68" t="s">
        <v>68</v>
      </c>
      <c r="C3695" s="80" t="str">
        <f>IFERROR(VLOOKUP(B3695,Listor!$A$6:$B$62,2,FALSE),"")</f>
        <v/>
      </c>
      <c r="D3695" s="80" t="str">
        <f>IFERROR(VLOOKUP(B3695,Listor!$A$6:$C$62,3,FALSE),"")</f>
        <v/>
      </c>
      <c r="E3695" s="110" t="s">
        <v>79</v>
      </c>
      <c r="F3695" s="66"/>
      <c r="G3695" s="35" t="str">
        <f>IFERROR(VLOOKUP(B3695,Listor!$A$6:$G$62,7,FALSE),"")</f>
        <v/>
      </c>
      <c r="H3695" s="63" t="str">
        <f>IFERROR(VLOOKUP(B3695,Listor!$N$6:$O$47,2,FALSE),"")</f>
        <v/>
      </c>
      <c r="I3695" s="63" t="str">
        <f t="shared" si="175"/>
        <v/>
      </c>
      <c r="J3695" s="96" t="str">
        <f>IFERROR(VLOOKUP(B3695,Listor!$N$6:$P$47,3,FALSE)*I3695,"")</f>
        <v/>
      </c>
      <c r="K3695" s="81"/>
      <c r="L3695" s="88" t="str">
        <f>IFERROR((VLOOKUP(B3695,Listor!$N$6:$P$47,3,FALSE)*Biologiska!K3695)+(VLOOKUP(B3695,Listor!$N$6:$Q$47,4,FALSE)),"")</f>
        <v/>
      </c>
      <c r="M3695" s="63" t="str">
        <f t="shared" si="176"/>
        <v/>
      </c>
      <c r="N3695" s="75"/>
      <c r="O3695" s="84" t="str">
        <f t="shared" si="177"/>
        <v/>
      </c>
      <c r="P3695" s="107"/>
      <c r="Q3695" s="87" t="s">
        <v>79</v>
      </c>
      <c r="R3695" s="87"/>
      <c r="S3695" s="87"/>
      <c r="T3695" s="87"/>
      <c r="U3695" s="87"/>
      <c r="V3695" s="86" t="s">
        <v>79</v>
      </c>
      <c r="W3695" s="75"/>
      <c r="X3695" s="102" t="s">
        <v>79</v>
      </c>
      <c r="Y3695" s="63" t="str">
        <f>IFERROR(IF(VLOOKUP(X3695,Listor!$T$6:$U$7,2,FALSE)&lt;O3695,TRUE),"")</f>
        <v/>
      </c>
      <c r="Z3695" s="87"/>
      <c r="AA3695" s="104"/>
    </row>
    <row r="3696" spans="2:27" x14ac:dyDescent="0.25">
      <c r="B3696" s="68" t="s">
        <v>68</v>
      </c>
      <c r="C3696" s="80" t="str">
        <f>IFERROR(VLOOKUP(B3696,Listor!$A$6:$B$62,2,FALSE),"")</f>
        <v/>
      </c>
      <c r="D3696" s="80" t="str">
        <f>IFERROR(VLOOKUP(B3696,Listor!$A$6:$C$62,3,FALSE),"")</f>
        <v/>
      </c>
      <c r="E3696" s="110" t="s">
        <v>79</v>
      </c>
      <c r="F3696" s="66"/>
      <c r="G3696" s="35" t="str">
        <f>IFERROR(VLOOKUP(B3696,Listor!$A$6:$G$62,7,FALSE),"")</f>
        <v/>
      </c>
      <c r="H3696" s="63" t="str">
        <f>IFERROR(VLOOKUP(B3696,Listor!$N$6:$O$47,2,FALSE),"")</f>
        <v/>
      </c>
      <c r="I3696" s="63" t="str">
        <f t="shared" si="175"/>
        <v/>
      </c>
      <c r="J3696" s="96" t="str">
        <f>IFERROR(VLOOKUP(B3696,Listor!$N$6:$P$47,3,FALSE)*I3696,"")</f>
        <v/>
      </c>
      <c r="K3696" s="81"/>
      <c r="L3696" s="88" t="str">
        <f>IFERROR((VLOOKUP(B3696,Listor!$N$6:$P$47,3,FALSE)*Biologiska!K3696)+(VLOOKUP(B3696,Listor!$N$6:$Q$47,4,FALSE)),"")</f>
        <v/>
      </c>
      <c r="M3696" s="63" t="str">
        <f t="shared" si="176"/>
        <v/>
      </c>
      <c r="N3696" s="75"/>
      <c r="O3696" s="84" t="str">
        <f t="shared" si="177"/>
        <v/>
      </c>
      <c r="P3696" s="107"/>
      <c r="Q3696" s="87" t="s">
        <v>79</v>
      </c>
      <c r="R3696" s="87"/>
      <c r="S3696" s="87"/>
      <c r="T3696" s="87"/>
      <c r="U3696" s="87"/>
      <c r="V3696" s="86" t="s">
        <v>79</v>
      </c>
      <c r="W3696" s="75"/>
      <c r="X3696" s="102" t="s">
        <v>79</v>
      </c>
      <c r="Y3696" s="63" t="str">
        <f>IFERROR(IF(VLOOKUP(X3696,Listor!$T$6:$U$7,2,FALSE)&lt;O3696,TRUE),"")</f>
        <v/>
      </c>
      <c r="Z3696" s="87"/>
      <c r="AA3696" s="104"/>
    </row>
    <row r="3697" spans="2:27" x14ac:dyDescent="0.25">
      <c r="B3697" s="68" t="s">
        <v>68</v>
      </c>
      <c r="C3697" s="80" t="str">
        <f>IFERROR(VLOOKUP(B3697,Listor!$A$6:$B$62,2,FALSE),"")</f>
        <v/>
      </c>
      <c r="D3697" s="80" t="str">
        <f>IFERROR(VLOOKUP(B3697,Listor!$A$6:$C$62,3,FALSE),"")</f>
        <v/>
      </c>
      <c r="E3697" s="110" t="s">
        <v>79</v>
      </c>
      <c r="F3697" s="66"/>
      <c r="G3697" s="35" t="str">
        <f>IFERROR(VLOOKUP(B3697,Listor!$A$6:$G$62,7,FALSE),"")</f>
        <v/>
      </c>
      <c r="H3697" s="63" t="str">
        <f>IFERROR(VLOOKUP(B3697,Listor!$N$6:$O$47,2,FALSE),"")</f>
        <v/>
      </c>
      <c r="I3697" s="63" t="str">
        <f t="shared" si="175"/>
        <v/>
      </c>
      <c r="J3697" s="96" t="str">
        <f>IFERROR(VLOOKUP(B3697,Listor!$N$6:$P$47,3,FALSE)*I3697,"")</f>
        <v/>
      </c>
      <c r="K3697" s="81"/>
      <c r="L3697" s="88" t="str">
        <f>IFERROR((VLOOKUP(B3697,Listor!$N$6:$P$47,3,FALSE)*Biologiska!K3697)+(VLOOKUP(B3697,Listor!$N$6:$Q$47,4,FALSE)),"")</f>
        <v/>
      </c>
      <c r="M3697" s="63" t="str">
        <f t="shared" si="176"/>
        <v/>
      </c>
      <c r="N3697" s="75"/>
      <c r="O3697" s="84" t="str">
        <f t="shared" si="177"/>
        <v/>
      </c>
      <c r="P3697" s="107"/>
      <c r="Q3697" s="87" t="s">
        <v>79</v>
      </c>
      <c r="R3697" s="87"/>
      <c r="S3697" s="87"/>
      <c r="T3697" s="87"/>
      <c r="U3697" s="87"/>
      <c r="V3697" s="86" t="s">
        <v>79</v>
      </c>
      <c r="W3697" s="75"/>
      <c r="X3697" s="102" t="s">
        <v>79</v>
      </c>
      <c r="Y3697" s="63" t="str">
        <f>IFERROR(IF(VLOOKUP(X3697,Listor!$T$6:$U$7,2,FALSE)&lt;O3697,TRUE),"")</f>
        <v/>
      </c>
      <c r="Z3697" s="87"/>
      <c r="AA3697" s="104"/>
    </row>
    <row r="3698" spans="2:27" x14ac:dyDescent="0.25">
      <c r="B3698" s="68" t="s">
        <v>68</v>
      </c>
      <c r="C3698" s="80" t="str">
        <f>IFERROR(VLOOKUP(B3698,Listor!$A$6:$B$62,2,FALSE),"")</f>
        <v/>
      </c>
      <c r="D3698" s="80" t="str">
        <f>IFERROR(VLOOKUP(B3698,Listor!$A$6:$C$62,3,FALSE),"")</f>
        <v/>
      </c>
      <c r="E3698" s="110" t="s">
        <v>79</v>
      </c>
      <c r="F3698" s="66"/>
      <c r="G3698" s="35" t="str">
        <f>IFERROR(VLOOKUP(B3698,Listor!$A$6:$G$62,7,FALSE),"")</f>
        <v/>
      </c>
      <c r="H3698" s="63" t="str">
        <f>IFERROR(VLOOKUP(B3698,Listor!$N$6:$O$47,2,FALSE),"")</f>
        <v/>
      </c>
      <c r="I3698" s="63" t="str">
        <f t="shared" si="175"/>
        <v/>
      </c>
      <c r="J3698" s="96" t="str">
        <f>IFERROR(VLOOKUP(B3698,Listor!$N$6:$P$47,3,FALSE)*I3698,"")</f>
        <v/>
      </c>
      <c r="K3698" s="81"/>
      <c r="L3698" s="88" t="str">
        <f>IFERROR((VLOOKUP(B3698,Listor!$N$6:$P$47,3,FALSE)*Biologiska!K3698)+(VLOOKUP(B3698,Listor!$N$6:$Q$47,4,FALSE)),"")</f>
        <v/>
      </c>
      <c r="M3698" s="63" t="str">
        <f t="shared" si="176"/>
        <v/>
      </c>
      <c r="N3698" s="75"/>
      <c r="O3698" s="84" t="str">
        <f t="shared" si="177"/>
        <v/>
      </c>
      <c r="P3698" s="107"/>
      <c r="Q3698" s="87" t="s">
        <v>79</v>
      </c>
      <c r="R3698" s="87"/>
      <c r="S3698" s="87"/>
      <c r="T3698" s="87"/>
      <c r="U3698" s="87"/>
      <c r="V3698" s="86" t="s">
        <v>79</v>
      </c>
      <c r="W3698" s="75"/>
      <c r="X3698" s="102" t="s">
        <v>79</v>
      </c>
      <c r="Y3698" s="63" t="str">
        <f>IFERROR(IF(VLOOKUP(X3698,Listor!$T$6:$U$7,2,FALSE)&lt;O3698,TRUE),"")</f>
        <v/>
      </c>
      <c r="Z3698" s="87"/>
      <c r="AA3698" s="104"/>
    </row>
    <row r="3699" spans="2:27" x14ac:dyDescent="0.25">
      <c r="B3699" s="68" t="s">
        <v>68</v>
      </c>
      <c r="C3699" s="80" t="str">
        <f>IFERROR(VLOOKUP(B3699,Listor!$A$6:$B$62,2,FALSE),"")</f>
        <v/>
      </c>
      <c r="D3699" s="80" t="str">
        <f>IFERROR(VLOOKUP(B3699,Listor!$A$6:$C$62,3,FALSE),"")</f>
        <v/>
      </c>
      <c r="E3699" s="110" t="s">
        <v>79</v>
      </c>
      <c r="F3699" s="66"/>
      <c r="G3699" s="35" t="str">
        <f>IFERROR(VLOOKUP(B3699,Listor!$A$6:$G$62,7,FALSE),"")</f>
        <v/>
      </c>
      <c r="H3699" s="63" t="str">
        <f>IFERROR(VLOOKUP(B3699,Listor!$N$6:$O$47,2,FALSE),"")</f>
        <v/>
      </c>
      <c r="I3699" s="63" t="str">
        <f t="shared" si="175"/>
        <v/>
      </c>
      <c r="J3699" s="96" t="str">
        <f>IFERROR(VLOOKUP(B3699,Listor!$N$6:$P$47,3,FALSE)*I3699,"")</f>
        <v/>
      </c>
      <c r="K3699" s="81"/>
      <c r="L3699" s="88" t="str">
        <f>IFERROR((VLOOKUP(B3699,Listor!$N$6:$P$47,3,FALSE)*Biologiska!K3699)+(VLOOKUP(B3699,Listor!$N$6:$Q$47,4,FALSE)),"")</f>
        <v/>
      </c>
      <c r="M3699" s="63" t="str">
        <f t="shared" si="176"/>
        <v/>
      </c>
      <c r="N3699" s="75"/>
      <c r="O3699" s="84" t="str">
        <f t="shared" si="177"/>
        <v/>
      </c>
      <c r="P3699" s="107"/>
      <c r="Q3699" s="87" t="s">
        <v>79</v>
      </c>
      <c r="R3699" s="87"/>
      <c r="S3699" s="87"/>
      <c r="T3699" s="87"/>
      <c r="U3699" s="87"/>
      <c r="V3699" s="86" t="s">
        <v>79</v>
      </c>
      <c r="W3699" s="75"/>
      <c r="X3699" s="102" t="s">
        <v>79</v>
      </c>
      <c r="Y3699" s="63" t="str">
        <f>IFERROR(IF(VLOOKUP(X3699,Listor!$T$6:$U$7,2,FALSE)&lt;O3699,TRUE),"")</f>
        <v/>
      </c>
      <c r="Z3699" s="87"/>
      <c r="AA3699" s="104"/>
    </row>
    <row r="3700" spans="2:27" x14ac:dyDescent="0.25">
      <c r="B3700" s="68" t="s">
        <v>68</v>
      </c>
      <c r="C3700" s="80" t="str">
        <f>IFERROR(VLOOKUP(B3700,Listor!$A$6:$B$62,2,FALSE),"")</f>
        <v/>
      </c>
      <c r="D3700" s="80" t="str">
        <f>IFERROR(VLOOKUP(B3700,Listor!$A$6:$C$62,3,FALSE),"")</f>
        <v/>
      </c>
      <c r="E3700" s="110" t="s">
        <v>79</v>
      </c>
      <c r="F3700" s="66"/>
      <c r="G3700" s="35" t="str">
        <f>IFERROR(VLOOKUP(B3700,Listor!$A$6:$G$62,7,FALSE),"")</f>
        <v/>
      </c>
      <c r="H3700" s="63" t="str">
        <f>IFERROR(VLOOKUP(B3700,Listor!$N$6:$O$47,2,FALSE),"")</f>
        <v/>
      </c>
      <c r="I3700" s="63" t="str">
        <f t="shared" si="175"/>
        <v/>
      </c>
      <c r="J3700" s="96" t="str">
        <f>IFERROR(VLOOKUP(B3700,Listor!$N$6:$P$47,3,FALSE)*I3700,"")</f>
        <v/>
      </c>
      <c r="K3700" s="81"/>
      <c r="L3700" s="88" t="str">
        <f>IFERROR((VLOOKUP(B3700,Listor!$N$6:$P$47,3,FALSE)*Biologiska!K3700)+(VLOOKUP(B3700,Listor!$N$6:$Q$47,4,FALSE)),"")</f>
        <v/>
      </c>
      <c r="M3700" s="63" t="str">
        <f t="shared" si="176"/>
        <v/>
      </c>
      <c r="N3700" s="75"/>
      <c r="O3700" s="84" t="str">
        <f t="shared" si="177"/>
        <v/>
      </c>
      <c r="P3700" s="107"/>
      <c r="Q3700" s="87" t="s">
        <v>79</v>
      </c>
      <c r="R3700" s="87"/>
      <c r="S3700" s="87"/>
      <c r="T3700" s="87"/>
      <c r="U3700" s="87"/>
      <c r="V3700" s="86" t="s">
        <v>79</v>
      </c>
      <c r="W3700" s="75"/>
      <c r="X3700" s="102" t="s">
        <v>79</v>
      </c>
      <c r="Y3700" s="63" t="str">
        <f>IFERROR(IF(VLOOKUP(X3700,Listor!$T$6:$U$7,2,FALSE)&lt;O3700,TRUE),"")</f>
        <v/>
      </c>
      <c r="Z3700" s="87"/>
      <c r="AA3700" s="104"/>
    </row>
    <row r="3701" spans="2:27" x14ac:dyDescent="0.25">
      <c r="B3701" s="68" t="s">
        <v>68</v>
      </c>
      <c r="C3701" s="80" t="str">
        <f>IFERROR(VLOOKUP(B3701,Listor!$A$6:$B$62,2,FALSE),"")</f>
        <v/>
      </c>
      <c r="D3701" s="80" t="str">
        <f>IFERROR(VLOOKUP(B3701,Listor!$A$6:$C$62,3,FALSE),"")</f>
        <v/>
      </c>
      <c r="E3701" s="110" t="s">
        <v>79</v>
      </c>
      <c r="F3701" s="66"/>
      <c r="G3701" s="35" t="str">
        <f>IFERROR(VLOOKUP(B3701,Listor!$A$6:$G$62,7,FALSE),"")</f>
        <v/>
      </c>
      <c r="H3701" s="63" t="str">
        <f>IFERROR(VLOOKUP(B3701,Listor!$N$6:$O$47,2,FALSE),"")</f>
        <v/>
      </c>
      <c r="I3701" s="63" t="str">
        <f t="shared" si="175"/>
        <v/>
      </c>
      <c r="J3701" s="96" t="str">
        <f>IFERROR(VLOOKUP(B3701,Listor!$N$6:$P$47,3,FALSE)*I3701,"")</f>
        <v/>
      </c>
      <c r="K3701" s="81"/>
      <c r="L3701" s="88" t="str">
        <f>IFERROR((VLOOKUP(B3701,Listor!$N$6:$P$47,3,FALSE)*Biologiska!K3701)+(VLOOKUP(B3701,Listor!$N$6:$Q$47,4,FALSE)),"")</f>
        <v/>
      </c>
      <c r="M3701" s="63" t="str">
        <f t="shared" si="176"/>
        <v/>
      </c>
      <c r="N3701" s="75"/>
      <c r="O3701" s="84" t="str">
        <f t="shared" si="177"/>
        <v/>
      </c>
      <c r="P3701" s="107"/>
      <c r="Q3701" s="87" t="s">
        <v>79</v>
      </c>
      <c r="R3701" s="87"/>
      <c r="S3701" s="87"/>
      <c r="T3701" s="87"/>
      <c r="U3701" s="87"/>
      <c r="V3701" s="86" t="s">
        <v>79</v>
      </c>
      <c r="W3701" s="75"/>
      <c r="X3701" s="102" t="s">
        <v>79</v>
      </c>
      <c r="Y3701" s="63" t="str">
        <f>IFERROR(IF(VLOOKUP(X3701,Listor!$T$6:$U$7,2,FALSE)&lt;O3701,TRUE),"")</f>
        <v/>
      </c>
      <c r="Z3701" s="87"/>
      <c r="AA3701" s="104"/>
    </row>
    <row r="3702" spans="2:27" x14ac:dyDescent="0.25">
      <c r="B3702" s="68" t="s">
        <v>68</v>
      </c>
      <c r="C3702" s="80" t="str">
        <f>IFERROR(VLOOKUP(B3702,Listor!$A$6:$B$62,2,FALSE),"")</f>
        <v/>
      </c>
      <c r="D3702" s="80" t="str">
        <f>IFERROR(VLOOKUP(B3702,Listor!$A$6:$C$62,3,FALSE),"")</f>
        <v/>
      </c>
      <c r="E3702" s="110" t="s">
        <v>79</v>
      </c>
      <c r="F3702" s="66"/>
      <c r="G3702" s="35" t="str">
        <f>IFERROR(VLOOKUP(B3702,Listor!$A$6:$G$62,7,FALSE),"")</f>
        <v/>
      </c>
      <c r="H3702" s="63" t="str">
        <f>IFERROR(VLOOKUP(B3702,Listor!$N$6:$O$47,2,FALSE),"")</f>
        <v/>
      </c>
      <c r="I3702" s="63" t="str">
        <f t="shared" si="175"/>
        <v/>
      </c>
      <c r="J3702" s="96" t="str">
        <f>IFERROR(VLOOKUP(B3702,Listor!$N$6:$P$47,3,FALSE)*I3702,"")</f>
        <v/>
      </c>
      <c r="K3702" s="81"/>
      <c r="L3702" s="88" t="str">
        <f>IFERROR((VLOOKUP(B3702,Listor!$N$6:$P$47,3,FALSE)*Biologiska!K3702)+(VLOOKUP(B3702,Listor!$N$6:$Q$47,4,FALSE)),"")</f>
        <v/>
      </c>
      <c r="M3702" s="63" t="str">
        <f t="shared" si="176"/>
        <v/>
      </c>
      <c r="N3702" s="75"/>
      <c r="O3702" s="84" t="str">
        <f t="shared" si="177"/>
        <v/>
      </c>
      <c r="P3702" s="107"/>
      <c r="Q3702" s="87" t="s">
        <v>79</v>
      </c>
      <c r="R3702" s="87"/>
      <c r="S3702" s="87"/>
      <c r="T3702" s="87"/>
      <c r="U3702" s="87"/>
      <c r="V3702" s="86" t="s">
        <v>79</v>
      </c>
      <c r="W3702" s="75"/>
      <c r="X3702" s="102" t="s">
        <v>79</v>
      </c>
      <c r="Y3702" s="63" t="str">
        <f>IFERROR(IF(VLOOKUP(X3702,Listor!$T$6:$U$7,2,FALSE)&lt;O3702,TRUE),"")</f>
        <v/>
      </c>
      <c r="Z3702" s="87"/>
      <c r="AA3702" s="104"/>
    </row>
    <row r="3703" spans="2:27" x14ac:dyDescent="0.25">
      <c r="B3703" s="68" t="s">
        <v>68</v>
      </c>
      <c r="C3703" s="80" t="str">
        <f>IFERROR(VLOOKUP(B3703,Listor!$A$6:$B$62,2,FALSE),"")</f>
        <v/>
      </c>
      <c r="D3703" s="80" t="str">
        <f>IFERROR(VLOOKUP(B3703,Listor!$A$6:$C$62,3,FALSE),"")</f>
        <v/>
      </c>
      <c r="E3703" s="110" t="s">
        <v>79</v>
      </c>
      <c r="F3703" s="66"/>
      <c r="G3703" s="35" t="str">
        <f>IFERROR(VLOOKUP(B3703,Listor!$A$6:$G$62,7,FALSE),"")</f>
        <v/>
      </c>
      <c r="H3703" s="63" t="str">
        <f>IFERROR(VLOOKUP(B3703,Listor!$N$6:$O$47,2,FALSE),"")</f>
        <v/>
      </c>
      <c r="I3703" s="63" t="str">
        <f t="shared" si="175"/>
        <v/>
      </c>
      <c r="J3703" s="96" t="str">
        <f>IFERROR(VLOOKUP(B3703,Listor!$N$6:$P$47,3,FALSE)*I3703,"")</f>
        <v/>
      </c>
      <c r="K3703" s="81"/>
      <c r="L3703" s="88" t="str">
        <f>IFERROR((VLOOKUP(B3703,Listor!$N$6:$P$47,3,FALSE)*Biologiska!K3703)+(VLOOKUP(B3703,Listor!$N$6:$Q$47,4,FALSE)),"")</f>
        <v/>
      </c>
      <c r="M3703" s="63" t="str">
        <f t="shared" si="176"/>
        <v/>
      </c>
      <c r="N3703" s="75"/>
      <c r="O3703" s="84" t="str">
        <f t="shared" si="177"/>
        <v/>
      </c>
      <c r="P3703" s="107"/>
      <c r="Q3703" s="87" t="s">
        <v>79</v>
      </c>
      <c r="R3703" s="87"/>
      <c r="S3703" s="87"/>
      <c r="T3703" s="87"/>
      <c r="U3703" s="87"/>
      <c r="V3703" s="86" t="s">
        <v>79</v>
      </c>
      <c r="W3703" s="75"/>
      <c r="X3703" s="102" t="s">
        <v>79</v>
      </c>
      <c r="Y3703" s="63" t="str">
        <f>IFERROR(IF(VLOOKUP(X3703,Listor!$T$6:$U$7,2,FALSE)&lt;O3703,TRUE),"")</f>
        <v/>
      </c>
      <c r="Z3703" s="87"/>
      <c r="AA3703" s="104"/>
    </row>
    <row r="3704" spans="2:27" x14ac:dyDescent="0.25">
      <c r="B3704" s="68" t="s">
        <v>68</v>
      </c>
      <c r="C3704" s="80" t="str">
        <f>IFERROR(VLOOKUP(B3704,Listor!$A$6:$B$62,2,FALSE),"")</f>
        <v/>
      </c>
      <c r="D3704" s="80" t="str">
        <f>IFERROR(VLOOKUP(B3704,Listor!$A$6:$C$62,3,FALSE),"")</f>
        <v/>
      </c>
      <c r="E3704" s="110" t="s">
        <v>79</v>
      </c>
      <c r="F3704" s="66"/>
      <c r="G3704" s="35" t="str">
        <f>IFERROR(VLOOKUP(B3704,Listor!$A$6:$G$62,7,FALSE),"")</f>
        <v/>
      </c>
      <c r="H3704" s="63" t="str">
        <f>IFERROR(VLOOKUP(B3704,Listor!$N$6:$O$47,2,FALSE),"")</f>
        <v/>
      </c>
      <c r="I3704" s="63" t="str">
        <f t="shared" si="175"/>
        <v/>
      </c>
      <c r="J3704" s="96" t="str">
        <f>IFERROR(VLOOKUP(B3704,Listor!$N$6:$P$47,3,FALSE)*I3704,"")</f>
        <v/>
      </c>
      <c r="K3704" s="81"/>
      <c r="L3704" s="88" t="str">
        <f>IFERROR((VLOOKUP(B3704,Listor!$N$6:$P$47,3,FALSE)*Biologiska!K3704)+(VLOOKUP(B3704,Listor!$N$6:$Q$47,4,FALSE)),"")</f>
        <v/>
      </c>
      <c r="M3704" s="63" t="str">
        <f t="shared" si="176"/>
        <v/>
      </c>
      <c r="N3704" s="75"/>
      <c r="O3704" s="84" t="str">
        <f t="shared" si="177"/>
        <v/>
      </c>
      <c r="P3704" s="107"/>
      <c r="Q3704" s="87" t="s">
        <v>79</v>
      </c>
      <c r="R3704" s="87"/>
      <c r="S3704" s="87"/>
      <c r="T3704" s="87"/>
      <c r="U3704" s="87"/>
      <c r="V3704" s="86" t="s">
        <v>79</v>
      </c>
      <c r="W3704" s="75"/>
      <c r="X3704" s="102" t="s">
        <v>79</v>
      </c>
      <c r="Y3704" s="63" t="str">
        <f>IFERROR(IF(VLOOKUP(X3704,Listor!$T$6:$U$7,2,FALSE)&lt;O3704,TRUE),"")</f>
        <v/>
      </c>
      <c r="Z3704" s="87"/>
      <c r="AA3704" s="104"/>
    </row>
    <row r="3705" spans="2:27" x14ac:dyDescent="0.25">
      <c r="B3705" s="68" t="s">
        <v>68</v>
      </c>
      <c r="C3705" s="80" t="str">
        <f>IFERROR(VLOOKUP(B3705,Listor!$A$6:$B$62,2,FALSE),"")</f>
        <v/>
      </c>
      <c r="D3705" s="80" t="str">
        <f>IFERROR(VLOOKUP(B3705,Listor!$A$6:$C$62,3,FALSE),"")</f>
        <v/>
      </c>
      <c r="E3705" s="110" t="s">
        <v>79</v>
      </c>
      <c r="F3705" s="66"/>
      <c r="G3705" s="35" t="str">
        <f>IFERROR(VLOOKUP(B3705,Listor!$A$6:$G$62,7,FALSE),"")</f>
        <v/>
      </c>
      <c r="H3705" s="63" t="str">
        <f>IFERROR(VLOOKUP(B3705,Listor!$N$6:$O$47,2,FALSE),"")</f>
        <v/>
      </c>
      <c r="I3705" s="63" t="str">
        <f t="shared" si="175"/>
        <v/>
      </c>
      <c r="J3705" s="96" t="str">
        <f>IFERROR(VLOOKUP(B3705,Listor!$N$6:$P$47,3,FALSE)*I3705,"")</f>
        <v/>
      </c>
      <c r="K3705" s="81"/>
      <c r="L3705" s="88" t="str">
        <f>IFERROR((VLOOKUP(B3705,Listor!$N$6:$P$47,3,FALSE)*Biologiska!K3705)+(VLOOKUP(B3705,Listor!$N$6:$Q$47,4,FALSE)),"")</f>
        <v/>
      </c>
      <c r="M3705" s="63" t="str">
        <f t="shared" si="176"/>
        <v/>
      </c>
      <c r="N3705" s="75"/>
      <c r="O3705" s="84" t="str">
        <f t="shared" si="177"/>
        <v/>
      </c>
      <c r="P3705" s="107"/>
      <c r="Q3705" s="87" t="s">
        <v>79</v>
      </c>
      <c r="R3705" s="87"/>
      <c r="S3705" s="87"/>
      <c r="T3705" s="87"/>
      <c r="U3705" s="87"/>
      <c r="V3705" s="86" t="s">
        <v>79</v>
      </c>
      <c r="W3705" s="75"/>
      <c r="X3705" s="102" t="s">
        <v>79</v>
      </c>
      <c r="Y3705" s="63" t="str">
        <f>IFERROR(IF(VLOOKUP(X3705,Listor!$T$6:$U$7,2,FALSE)&lt;O3705,TRUE),"")</f>
        <v/>
      </c>
      <c r="Z3705" s="87"/>
      <c r="AA3705" s="104"/>
    </row>
    <row r="3706" spans="2:27" x14ac:dyDescent="0.25">
      <c r="B3706" s="68" t="s">
        <v>68</v>
      </c>
      <c r="C3706" s="80" t="str">
        <f>IFERROR(VLOOKUP(B3706,Listor!$A$6:$B$62,2,FALSE),"")</f>
        <v/>
      </c>
      <c r="D3706" s="80" t="str">
        <f>IFERROR(VLOOKUP(B3706,Listor!$A$6:$C$62,3,FALSE),"")</f>
        <v/>
      </c>
      <c r="E3706" s="110" t="s">
        <v>79</v>
      </c>
      <c r="F3706" s="66"/>
      <c r="G3706" s="35" t="str">
        <f>IFERROR(VLOOKUP(B3706,Listor!$A$6:$G$62,7,FALSE),"")</f>
        <v/>
      </c>
      <c r="H3706" s="63" t="str">
        <f>IFERROR(VLOOKUP(B3706,Listor!$N$6:$O$47,2,FALSE),"")</f>
        <v/>
      </c>
      <c r="I3706" s="63" t="str">
        <f t="shared" si="175"/>
        <v/>
      </c>
      <c r="J3706" s="96" t="str">
        <f>IFERROR(VLOOKUP(B3706,Listor!$N$6:$P$47,3,FALSE)*I3706,"")</f>
        <v/>
      </c>
      <c r="K3706" s="81"/>
      <c r="L3706" s="88" t="str">
        <f>IFERROR((VLOOKUP(B3706,Listor!$N$6:$P$47,3,FALSE)*Biologiska!K3706)+(VLOOKUP(B3706,Listor!$N$6:$Q$47,4,FALSE)),"")</f>
        <v/>
      </c>
      <c r="M3706" s="63" t="str">
        <f t="shared" si="176"/>
        <v/>
      </c>
      <c r="N3706" s="75"/>
      <c r="O3706" s="84" t="str">
        <f t="shared" si="177"/>
        <v/>
      </c>
      <c r="P3706" s="107"/>
      <c r="Q3706" s="87" t="s">
        <v>79</v>
      </c>
      <c r="R3706" s="87"/>
      <c r="S3706" s="87"/>
      <c r="T3706" s="87"/>
      <c r="U3706" s="87"/>
      <c r="V3706" s="86" t="s">
        <v>79</v>
      </c>
      <c r="W3706" s="75"/>
      <c r="X3706" s="102" t="s">
        <v>79</v>
      </c>
      <c r="Y3706" s="63" t="str">
        <f>IFERROR(IF(VLOOKUP(X3706,Listor!$T$6:$U$7,2,FALSE)&lt;O3706,TRUE),"")</f>
        <v/>
      </c>
      <c r="Z3706" s="87"/>
      <c r="AA3706" s="104"/>
    </row>
    <row r="3707" spans="2:27" x14ac:dyDescent="0.25">
      <c r="B3707" s="68" t="s">
        <v>68</v>
      </c>
      <c r="C3707" s="80" t="str">
        <f>IFERROR(VLOOKUP(B3707,Listor!$A$6:$B$62,2,FALSE),"")</f>
        <v/>
      </c>
      <c r="D3707" s="80" t="str">
        <f>IFERROR(VLOOKUP(B3707,Listor!$A$6:$C$62,3,FALSE),"")</f>
        <v/>
      </c>
      <c r="E3707" s="110" t="s">
        <v>79</v>
      </c>
      <c r="F3707" s="66"/>
      <c r="G3707" s="35" t="str">
        <f>IFERROR(VLOOKUP(B3707,Listor!$A$6:$G$62,7,FALSE),"")</f>
        <v/>
      </c>
      <c r="H3707" s="63" t="str">
        <f>IFERROR(VLOOKUP(B3707,Listor!$N$6:$O$47,2,FALSE),"")</f>
        <v/>
      </c>
      <c r="I3707" s="63" t="str">
        <f t="shared" si="175"/>
        <v/>
      </c>
      <c r="J3707" s="96" t="str">
        <f>IFERROR(VLOOKUP(B3707,Listor!$N$6:$P$47,3,FALSE)*I3707,"")</f>
        <v/>
      </c>
      <c r="K3707" s="81"/>
      <c r="L3707" s="88" t="str">
        <f>IFERROR((VLOOKUP(B3707,Listor!$N$6:$P$47,3,FALSE)*Biologiska!K3707)+(VLOOKUP(B3707,Listor!$N$6:$Q$47,4,FALSE)),"")</f>
        <v/>
      </c>
      <c r="M3707" s="63" t="str">
        <f t="shared" si="176"/>
        <v/>
      </c>
      <c r="N3707" s="75"/>
      <c r="O3707" s="84" t="str">
        <f t="shared" si="177"/>
        <v/>
      </c>
      <c r="P3707" s="107"/>
      <c r="Q3707" s="87" t="s">
        <v>79</v>
      </c>
      <c r="R3707" s="87"/>
      <c r="S3707" s="87"/>
      <c r="T3707" s="87"/>
      <c r="U3707" s="87"/>
      <c r="V3707" s="86" t="s">
        <v>79</v>
      </c>
      <c r="W3707" s="75"/>
      <c r="X3707" s="102" t="s">
        <v>79</v>
      </c>
      <c r="Y3707" s="63" t="str">
        <f>IFERROR(IF(VLOOKUP(X3707,Listor!$T$6:$U$7,2,FALSE)&lt;O3707,TRUE),"")</f>
        <v/>
      </c>
      <c r="Z3707" s="87"/>
      <c r="AA3707" s="104"/>
    </row>
    <row r="3708" spans="2:27" x14ac:dyDescent="0.25">
      <c r="B3708" s="68" t="s">
        <v>68</v>
      </c>
      <c r="C3708" s="80" t="str">
        <f>IFERROR(VLOOKUP(B3708,Listor!$A$6:$B$62,2,FALSE),"")</f>
        <v/>
      </c>
      <c r="D3708" s="80" t="str">
        <f>IFERROR(VLOOKUP(B3708,Listor!$A$6:$C$62,3,FALSE),"")</f>
        <v/>
      </c>
      <c r="E3708" s="110" t="s">
        <v>79</v>
      </c>
      <c r="F3708" s="66"/>
      <c r="G3708" s="35" t="str">
        <f>IFERROR(VLOOKUP(B3708,Listor!$A$6:$G$62,7,FALSE),"")</f>
        <v/>
      </c>
      <c r="H3708" s="63" t="str">
        <f>IFERROR(VLOOKUP(B3708,Listor!$N$6:$O$47,2,FALSE),"")</f>
        <v/>
      </c>
      <c r="I3708" s="63" t="str">
        <f t="shared" si="175"/>
        <v/>
      </c>
      <c r="J3708" s="96" t="str">
        <f>IFERROR(VLOOKUP(B3708,Listor!$N$6:$P$47,3,FALSE)*I3708,"")</f>
        <v/>
      </c>
      <c r="K3708" s="81"/>
      <c r="L3708" s="88" t="str">
        <f>IFERROR((VLOOKUP(B3708,Listor!$N$6:$P$47,3,FALSE)*Biologiska!K3708)+(VLOOKUP(B3708,Listor!$N$6:$Q$47,4,FALSE)),"")</f>
        <v/>
      </c>
      <c r="M3708" s="63" t="str">
        <f t="shared" si="176"/>
        <v/>
      </c>
      <c r="N3708" s="75"/>
      <c r="O3708" s="84" t="str">
        <f t="shared" si="177"/>
        <v/>
      </c>
      <c r="P3708" s="107"/>
      <c r="Q3708" s="87" t="s">
        <v>79</v>
      </c>
      <c r="R3708" s="87"/>
      <c r="S3708" s="87"/>
      <c r="T3708" s="87"/>
      <c r="U3708" s="87"/>
      <c r="V3708" s="86" t="s">
        <v>79</v>
      </c>
      <c r="W3708" s="75"/>
      <c r="X3708" s="102" t="s">
        <v>79</v>
      </c>
      <c r="Y3708" s="63" t="str">
        <f>IFERROR(IF(VLOOKUP(X3708,Listor!$T$6:$U$7,2,FALSE)&lt;O3708,TRUE),"")</f>
        <v/>
      </c>
      <c r="Z3708" s="87"/>
      <c r="AA3708" s="104"/>
    </row>
    <row r="3709" spans="2:27" x14ac:dyDescent="0.25">
      <c r="B3709" s="68" t="s">
        <v>68</v>
      </c>
      <c r="C3709" s="80" t="str">
        <f>IFERROR(VLOOKUP(B3709,Listor!$A$6:$B$62,2,FALSE),"")</f>
        <v/>
      </c>
      <c r="D3709" s="80" t="str">
        <f>IFERROR(VLOOKUP(B3709,Listor!$A$6:$C$62,3,FALSE),"")</f>
        <v/>
      </c>
      <c r="E3709" s="110" t="s">
        <v>79</v>
      </c>
      <c r="F3709" s="66"/>
      <c r="G3709" s="35" t="str">
        <f>IFERROR(VLOOKUP(B3709,Listor!$A$6:$G$62,7,FALSE),"")</f>
        <v/>
      </c>
      <c r="H3709" s="63" t="str">
        <f>IFERROR(VLOOKUP(B3709,Listor!$N$6:$O$47,2,FALSE),"")</f>
        <v/>
      </c>
      <c r="I3709" s="63" t="str">
        <f t="shared" si="175"/>
        <v/>
      </c>
      <c r="J3709" s="96" t="str">
        <f>IFERROR(VLOOKUP(B3709,Listor!$N$6:$P$47,3,FALSE)*I3709,"")</f>
        <v/>
      </c>
      <c r="K3709" s="81"/>
      <c r="L3709" s="88" t="str">
        <f>IFERROR((VLOOKUP(B3709,Listor!$N$6:$P$47,3,FALSE)*Biologiska!K3709)+(VLOOKUP(B3709,Listor!$N$6:$Q$47,4,FALSE)),"")</f>
        <v/>
      </c>
      <c r="M3709" s="63" t="str">
        <f t="shared" si="176"/>
        <v/>
      </c>
      <c r="N3709" s="75"/>
      <c r="O3709" s="84" t="str">
        <f t="shared" si="177"/>
        <v/>
      </c>
      <c r="P3709" s="107"/>
      <c r="Q3709" s="87" t="s">
        <v>79</v>
      </c>
      <c r="R3709" s="87"/>
      <c r="S3709" s="87"/>
      <c r="T3709" s="87"/>
      <c r="U3709" s="87"/>
      <c r="V3709" s="86" t="s">
        <v>79</v>
      </c>
      <c r="W3709" s="75"/>
      <c r="X3709" s="102" t="s">
        <v>79</v>
      </c>
      <c r="Y3709" s="63" t="str">
        <f>IFERROR(IF(VLOOKUP(X3709,Listor!$T$6:$U$7,2,FALSE)&lt;O3709,TRUE),"")</f>
        <v/>
      </c>
      <c r="Z3709" s="87"/>
      <c r="AA3709" s="104"/>
    </row>
    <row r="3710" spans="2:27" x14ac:dyDescent="0.25">
      <c r="B3710" s="68" t="s">
        <v>68</v>
      </c>
      <c r="C3710" s="80" t="str">
        <f>IFERROR(VLOOKUP(B3710,Listor!$A$6:$B$62,2,FALSE),"")</f>
        <v/>
      </c>
      <c r="D3710" s="80" t="str">
        <f>IFERROR(VLOOKUP(B3710,Listor!$A$6:$C$62,3,FALSE),"")</f>
        <v/>
      </c>
      <c r="E3710" s="110" t="s">
        <v>79</v>
      </c>
      <c r="F3710" s="66"/>
      <c r="G3710" s="35" t="str">
        <f>IFERROR(VLOOKUP(B3710,Listor!$A$6:$G$62,7,FALSE),"")</f>
        <v/>
      </c>
      <c r="H3710" s="63" t="str">
        <f>IFERROR(VLOOKUP(B3710,Listor!$N$6:$O$47,2,FALSE),"")</f>
        <v/>
      </c>
      <c r="I3710" s="63" t="str">
        <f t="shared" si="175"/>
        <v/>
      </c>
      <c r="J3710" s="96" t="str">
        <f>IFERROR(VLOOKUP(B3710,Listor!$N$6:$P$47,3,FALSE)*I3710,"")</f>
        <v/>
      </c>
      <c r="K3710" s="81"/>
      <c r="L3710" s="88" t="str">
        <f>IFERROR((VLOOKUP(B3710,Listor!$N$6:$P$47,3,FALSE)*Biologiska!K3710)+(VLOOKUP(B3710,Listor!$N$6:$Q$47,4,FALSE)),"")</f>
        <v/>
      </c>
      <c r="M3710" s="63" t="str">
        <f t="shared" si="176"/>
        <v/>
      </c>
      <c r="N3710" s="75"/>
      <c r="O3710" s="84" t="str">
        <f t="shared" si="177"/>
        <v/>
      </c>
      <c r="P3710" s="107"/>
      <c r="Q3710" s="87" t="s">
        <v>79</v>
      </c>
      <c r="R3710" s="87"/>
      <c r="S3710" s="87"/>
      <c r="T3710" s="87"/>
      <c r="U3710" s="87"/>
      <c r="V3710" s="86" t="s">
        <v>79</v>
      </c>
      <c r="W3710" s="75"/>
      <c r="X3710" s="102" t="s">
        <v>79</v>
      </c>
      <c r="Y3710" s="63" t="str">
        <f>IFERROR(IF(VLOOKUP(X3710,Listor!$T$6:$U$7,2,FALSE)&lt;O3710,TRUE),"")</f>
        <v/>
      </c>
      <c r="Z3710" s="87"/>
      <c r="AA3710" s="104"/>
    </row>
    <row r="3711" spans="2:27" x14ac:dyDescent="0.25">
      <c r="B3711" s="68" t="s">
        <v>68</v>
      </c>
      <c r="C3711" s="80" t="str">
        <f>IFERROR(VLOOKUP(B3711,Listor!$A$6:$B$62,2,FALSE),"")</f>
        <v/>
      </c>
      <c r="D3711" s="80" t="str">
        <f>IFERROR(VLOOKUP(B3711,Listor!$A$6:$C$62,3,FALSE),"")</f>
        <v/>
      </c>
      <c r="E3711" s="110" t="s">
        <v>79</v>
      </c>
      <c r="F3711" s="66"/>
      <c r="G3711" s="35" t="str">
        <f>IFERROR(VLOOKUP(B3711,Listor!$A$6:$G$62,7,FALSE),"")</f>
        <v/>
      </c>
      <c r="H3711" s="63" t="str">
        <f>IFERROR(VLOOKUP(B3711,Listor!$N$6:$O$47,2,FALSE),"")</f>
        <v/>
      </c>
      <c r="I3711" s="63" t="str">
        <f t="shared" si="175"/>
        <v/>
      </c>
      <c r="J3711" s="96" t="str">
        <f>IFERROR(VLOOKUP(B3711,Listor!$N$6:$P$47,3,FALSE)*I3711,"")</f>
        <v/>
      </c>
      <c r="K3711" s="81"/>
      <c r="L3711" s="88" t="str">
        <f>IFERROR((VLOOKUP(B3711,Listor!$N$6:$P$47,3,FALSE)*Biologiska!K3711)+(VLOOKUP(B3711,Listor!$N$6:$Q$47,4,FALSE)),"")</f>
        <v/>
      </c>
      <c r="M3711" s="63" t="str">
        <f t="shared" si="176"/>
        <v/>
      </c>
      <c r="N3711" s="75"/>
      <c r="O3711" s="84" t="str">
        <f t="shared" si="177"/>
        <v/>
      </c>
      <c r="P3711" s="107"/>
      <c r="Q3711" s="87" t="s">
        <v>79</v>
      </c>
      <c r="R3711" s="87"/>
      <c r="S3711" s="87"/>
      <c r="T3711" s="87"/>
      <c r="U3711" s="87"/>
      <c r="V3711" s="86" t="s">
        <v>79</v>
      </c>
      <c r="W3711" s="75"/>
      <c r="X3711" s="102" t="s">
        <v>79</v>
      </c>
      <c r="Y3711" s="63" t="str">
        <f>IFERROR(IF(VLOOKUP(X3711,Listor!$T$6:$U$7,2,FALSE)&lt;O3711,TRUE),"")</f>
        <v/>
      </c>
      <c r="Z3711" s="87"/>
      <c r="AA3711" s="104"/>
    </row>
    <row r="3712" spans="2:27" x14ac:dyDescent="0.25">
      <c r="B3712" s="68" t="s">
        <v>68</v>
      </c>
      <c r="C3712" s="80" t="str">
        <f>IFERROR(VLOOKUP(B3712,Listor!$A$6:$B$62,2,FALSE),"")</f>
        <v/>
      </c>
      <c r="D3712" s="80" t="str">
        <f>IFERROR(VLOOKUP(B3712,Listor!$A$6:$C$62,3,FALSE),"")</f>
        <v/>
      </c>
      <c r="E3712" s="110" t="s">
        <v>79</v>
      </c>
      <c r="F3712" s="66"/>
      <c r="G3712" s="35" t="str">
        <f>IFERROR(VLOOKUP(B3712,Listor!$A$6:$G$62,7,FALSE),"")</f>
        <v/>
      </c>
      <c r="H3712" s="63" t="str">
        <f>IFERROR(VLOOKUP(B3712,Listor!$N$6:$O$47,2,FALSE),"")</f>
        <v/>
      </c>
      <c r="I3712" s="63" t="str">
        <f t="shared" si="175"/>
        <v/>
      </c>
      <c r="J3712" s="96" t="str">
        <f>IFERROR(VLOOKUP(B3712,Listor!$N$6:$P$47,3,FALSE)*I3712,"")</f>
        <v/>
      </c>
      <c r="K3712" s="81"/>
      <c r="L3712" s="88" t="str">
        <f>IFERROR((VLOOKUP(B3712,Listor!$N$6:$P$47,3,FALSE)*Biologiska!K3712)+(VLOOKUP(B3712,Listor!$N$6:$Q$47,4,FALSE)),"")</f>
        <v/>
      </c>
      <c r="M3712" s="63" t="str">
        <f t="shared" si="176"/>
        <v/>
      </c>
      <c r="N3712" s="75"/>
      <c r="O3712" s="84" t="str">
        <f t="shared" si="177"/>
        <v/>
      </c>
      <c r="P3712" s="107"/>
      <c r="Q3712" s="87" t="s">
        <v>79</v>
      </c>
      <c r="R3712" s="87"/>
      <c r="S3712" s="87"/>
      <c r="T3712" s="87"/>
      <c r="U3712" s="87"/>
      <c r="V3712" s="86" t="s">
        <v>79</v>
      </c>
      <c r="W3712" s="75"/>
      <c r="X3712" s="102" t="s">
        <v>79</v>
      </c>
      <c r="Y3712" s="63" t="str">
        <f>IFERROR(IF(VLOOKUP(X3712,Listor!$T$6:$U$7,2,FALSE)&lt;O3712,TRUE),"")</f>
        <v/>
      </c>
      <c r="Z3712" s="87"/>
      <c r="AA3712" s="104"/>
    </row>
    <row r="3713" spans="2:27" x14ac:dyDescent="0.25">
      <c r="B3713" s="68" t="s">
        <v>68</v>
      </c>
      <c r="C3713" s="80" t="str">
        <f>IFERROR(VLOOKUP(B3713,Listor!$A$6:$B$62,2,FALSE),"")</f>
        <v/>
      </c>
      <c r="D3713" s="80" t="str">
        <f>IFERROR(VLOOKUP(B3713,Listor!$A$6:$C$62,3,FALSE),"")</f>
        <v/>
      </c>
      <c r="E3713" s="110" t="s">
        <v>79</v>
      </c>
      <c r="F3713" s="66"/>
      <c r="G3713" s="35" t="str">
        <f>IFERROR(VLOOKUP(B3713,Listor!$A$6:$G$62,7,FALSE),"")</f>
        <v/>
      </c>
      <c r="H3713" s="63" t="str">
        <f>IFERROR(VLOOKUP(B3713,Listor!$N$6:$O$47,2,FALSE),"")</f>
        <v/>
      </c>
      <c r="I3713" s="63" t="str">
        <f t="shared" si="175"/>
        <v/>
      </c>
      <c r="J3713" s="96" t="str">
        <f>IFERROR(VLOOKUP(B3713,Listor!$N$6:$P$47,3,FALSE)*I3713,"")</f>
        <v/>
      </c>
      <c r="K3713" s="81"/>
      <c r="L3713" s="88" t="str">
        <f>IFERROR((VLOOKUP(B3713,Listor!$N$6:$P$47,3,FALSE)*Biologiska!K3713)+(VLOOKUP(B3713,Listor!$N$6:$Q$47,4,FALSE)),"")</f>
        <v/>
      </c>
      <c r="M3713" s="63" t="str">
        <f t="shared" si="176"/>
        <v/>
      </c>
      <c r="N3713" s="75"/>
      <c r="O3713" s="84" t="str">
        <f t="shared" si="177"/>
        <v/>
      </c>
      <c r="P3713" s="107"/>
      <c r="Q3713" s="87" t="s">
        <v>79</v>
      </c>
      <c r="R3713" s="87"/>
      <c r="S3713" s="87"/>
      <c r="T3713" s="87"/>
      <c r="U3713" s="87"/>
      <c r="V3713" s="86" t="s">
        <v>79</v>
      </c>
      <c r="W3713" s="75"/>
      <c r="X3713" s="102" t="s">
        <v>79</v>
      </c>
      <c r="Y3713" s="63" t="str">
        <f>IFERROR(IF(VLOOKUP(X3713,Listor!$T$6:$U$7,2,FALSE)&lt;O3713,TRUE),"")</f>
        <v/>
      </c>
      <c r="Z3713" s="87"/>
      <c r="AA3713" s="104"/>
    </row>
    <row r="3714" spans="2:27" x14ac:dyDescent="0.25">
      <c r="B3714" s="68" t="s">
        <v>68</v>
      </c>
      <c r="C3714" s="80" t="str">
        <f>IFERROR(VLOOKUP(B3714,Listor!$A$6:$B$62,2,FALSE),"")</f>
        <v/>
      </c>
      <c r="D3714" s="80" t="str">
        <f>IFERROR(VLOOKUP(B3714,Listor!$A$6:$C$62,3,FALSE),"")</f>
        <v/>
      </c>
      <c r="E3714" s="110" t="s">
        <v>79</v>
      </c>
      <c r="F3714" s="66"/>
      <c r="G3714" s="35" t="str">
        <f>IFERROR(VLOOKUP(B3714,Listor!$A$6:$G$62,7,FALSE),"")</f>
        <v/>
      </c>
      <c r="H3714" s="63" t="str">
        <f>IFERROR(VLOOKUP(B3714,Listor!$N$6:$O$47,2,FALSE),"")</f>
        <v/>
      </c>
      <c r="I3714" s="63" t="str">
        <f t="shared" si="175"/>
        <v/>
      </c>
      <c r="J3714" s="96" t="str">
        <f>IFERROR(VLOOKUP(B3714,Listor!$N$6:$P$47,3,FALSE)*I3714,"")</f>
        <v/>
      </c>
      <c r="K3714" s="81"/>
      <c r="L3714" s="88" t="str">
        <f>IFERROR((VLOOKUP(B3714,Listor!$N$6:$P$47,3,FALSE)*Biologiska!K3714)+(VLOOKUP(B3714,Listor!$N$6:$Q$47,4,FALSE)),"")</f>
        <v/>
      </c>
      <c r="M3714" s="63" t="str">
        <f t="shared" si="176"/>
        <v/>
      </c>
      <c r="N3714" s="75"/>
      <c r="O3714" s="84" t="str">
        <f t="shared" si="177"/>
        <v/>
      </c>
      <c r="P3714" s="107"/>
      <c r="Q3714" s="87" t="s">
        <v>79</v>
      </c>
      <c r="R3714" s="87"/>
      <c r="S3714" s="87"/>
      <c r="T3714" s="87"/>
      <c r="U3714" s="87"/>
      <c r="V3714" s="86" t="s">
        <v>79</v>
      </c>
      <c r="W3714" s="75"/>
      <c r="X3714" s="102" t="s">
        <v>79</v>
      </c>
      <c r="Y3714" s="63" t="str">
        <f>IFERROR(IF(VLOOKUP(X3714,Listor!$T$6:$U$7,2,FALSE)&lt;O3714,TRUE),"")</f>
        <v/>
      </c>
      <c r="Z3714" s="87"/>
      <c r="AA3714" s="104"/>
    </row>
    <row r="3715" spans="2:27" x14ac:dyDescent="0.25">
      <c r="B3715" s="68" t="s">
        <v>68</v>
      </c>
      <c r="C3715" s="80" t="str">
        <f>IFERROR(VLOOKUP(B3715,Listor!$A$6:$B$62,2,FALSE),"")</f>
        <v/>
      </c>
      <c r="D3715" s="80" t="str">
        <f>IFERROR(VLOOKUP(B3715,Listor!$A$6:$C$62,3,FALSE),"")</f>
        <v/>
      </c>
      <c r="E3715" s="110" t="s">
        <v>79</v>
      </c>
      <c r="F3715" s="66"/>
      <c r="G3715" s="35" t="str">
        <f>IFERROR(VLOOKUP(B3715,Listor!$A$6:$G$62,7,FALSE),"")</f>
        <v/>
      </c>
      <c r="H3715" s="63" t="str">
        <f>IFERROR(VLOOKUP(B3715,Listor!$N$6:$O$47,2,FALSE),"")</f>
        <v/>
      </c>
      <c r="I3715" s="63" t="str">
        <f t="shared" si="175"/>
        <v/>
      </c>
      <c r="J3715" s="96" t="str">
        <f>IFERROR(VLOOKUP(B3715,Listor!$N$6:$P$47,3,FALSE)*I3715,"")</f>
        <v/>
      </c>
      <c r="K3715" s="81"/>
      <c r="L3715" s="88" t="str">
        <f>IFERROR((VLOOKUP(B3715,Listor!$N$6:$P$47,3,FALSE)*Biologiska!K3715)+(VLOOKUP(B3715,Listor!$N$6:$Q$47,4,FALSE)),"")</f>
        <v/>
      </c>
      <c r="M3715" s="63" t="str">
        <f t="shared" si="176"/>
        <v/>
      </c>
      <c r="N3715" s="75"/>
      <c r="O3715" s="84" t="str">
        <f t="shared" si="177"/>
        <v/>
      </c>
      <c r="P3715" s="107"/>
      <c r="Q3715" s="87" t="s">
        <v>79</v>
      </c>
      <c r="R3715" s="87"/>
      <c r="S3715" s="87"/>
      <c r="T3715" s="87"/>
      <c r="U3715" s="87"/>
      <c r="V3715" s="86" t="s">
        <v>79</v>
      </c>
      <c r="W3715" s="75"/>
      <c r="X3715" s="102" t="s">
        <v>79</v>
      </c>
      <c r="Y3715" s="63" t="str">
        <f>IFERROR(IF(VLOOKUP(X3715,Listor!$T$6:$U$7,2,FALSE)&lt;O3715,TRUE),"")</f>
        <v/>
      </c>
      <c r="Z3715" s="87"/>
      <c r="AA3715" s="104"/>
    </row>
    <row r="3716" spans="2:27" x14ac:dyDescent="0.25">
      <c r="B3716" s="68" t="s">
        <v>68</v>
      </c>
      <c r="C3716" s="80" t="str">
        <f>IFERROR(VLOOKUP(B3716,Listor!$A$6:$B$62,2,FALSE),"")</f>
        <v/>
      </c>
      <c r="D3716" s="80" t="str">
        <f>IFERROR(VLOOKUP(B3716,Listor!$A$6:$C$62,3,FALSE),"")</f>
        <v/>
      </c>
      <c r="E3716" s="110" t="s">
        <v>79</v>
      </c>
      <c r="F3716" s="66"/>
      <c r="G3716" s="35" t="str">
        <f>IFERROR(VLOOKUP(B3716,Listor!$A$6:$G$62,7,FALSE),"")</f>
        <v/>
      </c>
      <c r="H3716" s="63" t="str">
        <f>IFERROR(VLOOKUP(B3716,Listor!$N$6:$O$47,2,FALSE),"")</f>
        <v/>
      </c>
      <c r="I3716" s="63" t="str">
        <f t="shared" si="175"/>
        <v/>
      </c>
      <c r="J3716" s="96" t="str">
        <f>IFERROR(VLOOKUP(B3716,Listor!$N$6:$P$47,3,FALSE)*I3716,"")</f>
        <v/>
      </c>
      <c r="K3716" s="81"/>
      <c r="L3716" s="88" t="str">
        <f>IFERROR((VLOOKUP(B3716,Listor!$N$6:$P$47,3,FALSE)*Biologiska!K3716)+(VLOOKUP(B3716,Listor!$N$6:$Q$47,4,FALSE)),"")</f>
        <v/>
      </c>
      <c r="M3716" s="63" t="str">
        <f t="shared" si="176"/>
        <v/>
      </c>
      <c r="N3716" s="75"/>
      <c r="O3716" s="84" t="str">
        <f t="shared" si="177"/>
        <v/>
      </c>
      <c r="P3716" s="107"/>
      <c r="Q3716" s="87" t="s">
        <v>79</v>
      </c>
      <c r="R3716" s="87"/>
      <c r="S3716" s="87"/>
      <c r="T3716" s="87"/>
      <c r="U3716" s="87"/>
      <c r="V3716" s="86" t="s">
        <v>79</v>
      </c>
      <c r="W3716" s="75"/>
      <c r="X3716" s="102" t="s">
        <v>79</v>
      </c>
      <c r="Y3716" s="63" t="str">
        <f>IFERROR(IF(VLOOKUP(X3716,Listor!$T$6:$U$7,2,FALSE)&lt;O3716,TRUE),"")</f>
        <v/>
      </c>
      <c r="Z3716" s="87"/>
      <c r="AA3716" s="104"/>
    </row>
    <row r="3717" spans="2:27" x14ac:dyDescent="0.25">
      <c r="B3717" s="68" t="s">
        <v>68</v>
      </c>
      <c r="C3717" s="80" t="str">
        <f>IFERROR(VLOOKUP(B3717,Listor!$A$6:$B$62,2,FALSE),"")</f>
        <v/>
      </c>
      <c r="D3717" s="80" t="str">
        <f>IFERROR(VLOOKUP(B3717,Listor!$A$6:$C$62,3,FALSE),"")</f>
        <v/>
      </c>
      <c r="E3717" s="110" t="s">
        <v>79</v>
      </c>
      <c r="F3717" s="66"/>
      <c r="G3717" s="35" t="str">
        <f>IFERROR(VLOOKUP(B3717,Listor!$A$6:$G$62,7,FALSE),"")</f>
        <v/>
      </c>
      <c r="H3717" s="63" t="str">
        <f>IFERROR(VLOOKUP(B3717,Listor!$N$6:$O$47,2,FALSE),"")</f>
        <v/>
      </c>
      <c r="I3717" s="63" t="str">
        <f t="shared" si="175"/>
        <v/>
      </c>
      <c r="J3717" s="96" t="str">
        <f>IFERROR(VLOOKUP(B3717,Listor!$N$6:$P$47,3,FALSE)*I3717,"")</f>
        <v/>
      </c>
      <c r="K3717" s="81"/>
      <c r="L3717" s="88" t="str">
        <f>IFERROR((VLOOKUP(B3717,Listor!$N$6:$P$47,3,FALSE)*Biologiska!K3717)+(VLOOKUP(B3717,Listor!$N$6:$Q$47,4,FALSE)),"")</f>
        <v/>
      </c>
      <c r="M3717" s="63" t="str">
        <f t="shared" si="176"/>
        <v/>
      </c>
      <c r="N3717" s="75"/>
      <c r="O3717" s="84" t="str">
        <f t="shared" si="177"/>
        <v/>
      </c>
      <c r="P3717" s="107"/>
      <c r="Q3717" s="87" t="s">
        <v>79</v>
      </c>
      <c r="R3717" s="87"/>
      <c r="S3717" s="87"/>
      <c r="T3717" s="87"/>
      <c r="U3717" s="87"/>
      <c r="V3717" s="86" t="s">
        <v>79</v>
      </c>
      <c r="W3717" s="75"/>
      <c r="X3717" s="102" t="s">
        <v>79</v>
      </c>
      <c r="Y3717" s="63" t="str">
        <f>IFERROR(IF(VLOOKUP(X3717,Listor!$T$6:$U$7,2,FALSE)&lt;O3717,TRUE),"")</f>
        <v/>
      </c>
      <c r="Z3717" s="87"/>
      <c r="AA3717" s="104"/>
    </row>
    <row r="3718" spans="2:27" x14ac:dyDescent="0.25">
      <c r="B3718" s="68" t="s">
        <v>68</v>
      </c>
      <c r="C3718" s="80" t="str">
        <f>IFERROR(VLOOKUP(B3718,Listor!$A$6:$B$62,2,FALSE),"")</f>
        <v/>
      </c>
      <c r="D3718" s="80" t="str">
        <f>IFERROR(VLOOKUP(B3718,Listor!$A$6:$C$62,3,FALSE),"")</f>
        <v/>
      </c>
      <c r="E3718" s="110" t="s">
        <v>79</v>
      </c>
      <c r="F3718" s="66"/>
      <c r="G3718" s="35" t="str">
        <f>IFERROR(VLOOKUP(B3718,Listor!$A$6:$G$62,7,FALSE),"")</f>
        <v/>
      </c>
      <c r="H3718" s="63" t="str">
        <f>IFERROR(VLOOKUP(B3718,Listor!$N$6:$O$47,2,FALSE),"")</f>
        <v/>
      </c>
      <c r="I3718" s="63" t="str">
        <f t="shared" si="175"/>
        <v/>
      </c>
      <c r="J3718" s="96" t="str">
        <f>IFERROR(VLOOKUP(B3718,Listor!$N$6:$P$47,3,FALSE)*I3718,"")</f>
        <v/>
      </c>
      <c r="K3718" s="81"/>
      <c r="L3718" s="88" t="str">
        <f>IFERROR((VLOOKUP(B3718,Listor!$N$6:$P$47,3,FALSE)*Biologiska!K3718)+(VLOOKUP(B3718,Listor!$N$6:$Q$47,4,FALSE)),"")</f>
        <v/>
      </c>
      <c r="M3718" s="63" t="str">
        <f t="shared" si="176"/>
        <v/>
      </c>
      <c r="N3718" s="75"/>
      <c r="O3718" s="84" t="str">
        <f t="shared" si="177"/>
        <v/>
      </c>
      <c r="P3718" s="107"/>
      <c r="Q3718" s="87" t="s">
        <v>79</v>
      </c>
      <c r="R3718" s="87"/>
      <c r="S3718" s="87"/>
      <c r="T3718" s="87"/>
      <c r="U3718" s="87"/>
      <c r="V3718" s="86" t="s">
        <v>79</v>
      </c>
      <c r="W3718" s="75"/>
      <c r="X3718" s="102" t="s">
        <v>79</v>
      </c>
      <c r="Y3718" s="63" t="str">
        <f>IFERROR(IF(VLOOKUP(X3718,Listor!$T$6:$U$7,2,FALSE)&lt;O3718,TRUE),"")</f>
        <v/>
      </c>
      <c r="Z3718" s="87"/>
      <c r="AA3718" s="104"/>
    </row>
    <row r="3719" spans="2:27" x14ac:dyDescent="0.25">
      <c r="B3719" s="68" t="s">
        <v>68</v>
      </c>
      <c r="C3719" s="80" t="str">
        <f>IFERROR(VLOOKUP(B3719,Listor!$A$6:$B$62,2,FALSE),"")</f>
        <v/>
      </c>
      <c r="D3719" s="80" t="str">
        <f>IFERROR(VLOOKUP(B3719,Listor!$A$6:$C$62,3,FALSE),"")</f>
        <v/>
      </c>
      <c r="E3719" s="110" t="s">
        <v>79</v>
      </c>
      <c r="F3719" s="66"/>
      <c r="G3719" s="35" t="str">
        <f>IFERROR(VLOOKUP(B3719,Listor!$A$6:$G$62,7,FALSE),"")</f>
        <v/>
      </c>
      <c r="H3719" s="63" t="str">
        <f>IFERROR(VLOOKUP(B3719,Listor!$N$6:$O$47,2,FALSE),"")</f>
        <v/>
      </c>
      <c r="I3719" s="63" t="str">
        <f t="shared" si="175"/>
        <v/>
      </c>
      <c r="J3719" s="96" t="str">
        <f>IFERROR(VLOOKUP(B3719,Listor!$N$6:$P$47,3,FALSE)*I3719,"")</f>
        <v/>
      </c>
      <c r="K3719" s="81"/>
      <c r="L3719" s="88" t="str">
        <f>IFERROR((VLOOKUP(B3719,Listor!$N$6:$P$47,3,FALSE)*Biologiska!K3719)+(VLOOKUP(B3719,Listor!$N$6:$Q$47,4,FALSE)),"")</f>
        <v/>
      </c>
      <c r="M3719" s="63" t="str">
        <f t="shared" si="176"/>
        <v/>
      </c>
      <c r="N3719" s="75"/>
      <c r="O3719" s="84" t="str">
        <f t="shared" si="177"/>
        <v/>
      </c>
      <c r="P3719" s="107"/>
      <c r="Q3719" s="87" t="s">
        <v>79</v>
      </c>
      <c r="R3719" s="87"/>
      <c r="S3719" s="87"/>
      <c r="T3719" s="87"/>
      <c r="U3719" s="87"/>
      <c r="V3719" s="86" t="s">
        <v>79</v>
      </c>
      <c r="W3719" s="75"/>
      <c r="X3719" s="102" t="s">
        <v>79</v>
      </c>
      <c r="Y3719" s="63" t="str">
        <f>IFERROR(IF(VLOOKUP(X3719,Listor!$T$6:$U$7,2,FALSE)&lt;O3719,TRUE),"")</f>
        <v/>
      </c>
      <c r="Z3719" s="87"/>
      <c r="AA3719" s="104"/>
    </row>
    <row r="3720" spans="2:27" x14ac:dyDescent="0.25">
      <c r="B3720" s="68" t="s">
        <v>68</v>
      </c>
      <c r="C3720" s="80" t="str">
        <f>IFERROR(VLOOKUP(B3720,Listor!$A$6:$B$62,2,FALSE),"")</f>
        <v/>
      </c>
      <c r="D3720" s="80" t="str">
        <f>IFERROR(VLOOKUP(B3720,Listor!$A$6:$C$62,3,FALSE),"")</f>
        <v/>
      </c>
      <c r="E3720" s="110" t="s">
        <v>79</v>
      </c>
      <c r="F3720" s="66"/>
      <c r="G3720" s="35" t="str">
        <f>IFERROR(VLOOKUP(B3720,Listor!$A$6:$G$62,7,FALSE),"")</f>
        <v/>
      </c>
      <c r="H3720" s="63" t="str">
        <f>IFERROR(VLOOKUP(B3720,Listor!$N$6:$O$47,2,FALSE),"")</f>
        <v/>
      </c>
      <c r="I3720" s="63" t="str">
        <f t="shared" si="175"/>
        <v/>
      </c>
      <c r="J3720" s="96" t="str">
        <f>IFERROR(VLOOKUP(B3720,Listor!$N$6:$P$47,3,FALSE)*I3720,"")</f>
        <v/>
      </c>
      <c r="K3720" s="81"/>
      <c r="L3720" s="88" t="str">
        <f>IFERROR((VLOOKUP(B3720,Listor!$N$6:$P$47,3,FALSE)*Biologiska!K3720)+(VLOOKUP(B3720,Listor!$N$6:$Q$47,4,FALSE)),"")</f>
        <v/>
      </c>
      <c r="M3720" s="63" t="str">
        <f t="shared" si="176"/>
        <v/>
      </c>
      <c r="N3720" s="75"/>
      <c r="O3720" s="84" t="str">
        <f t="shared" si="177"/>
        <v/>
      </c>
      <c r="P3720" s="107"/>
      <c r="Q3720" s="87" t="s">
        <v>79</v>
      </c>
      <c r="R3720" s="87"/>
      <c r="S3720" s="87"/>
      <c r="T3720" s="87"/>
      <c r="U3720" s="87"/>
      <c r="V3720" s="86" t="s">
        <v>79</v>
      </c>
      <c r="W3720" s="75"/>
      <c r="X3720" s="102" t="s">
        <v>79</v>
      </c>
      <c r="Y3720" s="63" t="str">
        <f>IFERROR(IF(VLOOKUP(X3720,Listor!$T$6:$U$7,2,FALSE)&lt;O3720,TRUE),"")</f>
        <v/>
      </c>
      <c r="Z3720" s="87"/>
      <c r="AA3720" s="104"/>
    </row>
    <row r="3721" spans="2:27" x14ac:dyDescent="0.25">
      <c r="B3721" s="68" t="s">
        <v>68</v>
      </c>
      <c r="C3721" s="80" t="str">
        <f>IFERROR(VLOOKUP(B3721,Listor!$A$6:$B$62,2,FALSE),"")</f>
        <v/>
      </c>
      <c r="D3721" s="80" t="str">
        <f>IFERROR(VLOOKUP(B3721,Listor!$A$6:$C$62,3,FALSE),"")</f>
        <v/>
      </c>
      <c r="E3721" s="110" t="s">
        <v>79</v>
      </c>
      <c r="F3721" s="66"/>
      <c r="G3721" s="35" t="str">
        <f>IFERROR(VLOOKUP(B3721,Listor!$A$6:$G$62,7,FALSE),"")</f>
        <v/>
      </c>
      <c r="H3721" s="63" t="str">
        <f>IFERROR(VLOOKUP(B3721,Listor!$N$6:$O$47,2,FALSE),"")</f>
        <v/>
      </c>
      <c r="I3721" s="63" t="str">
        <f t="shared" si="175"/>
        <v/>
      </c>
      <c r="J3721" s="96" t="str">
        <f>IFERROR(VLOOKUP(B3721,Listor!$N$6:$P$47,3,FALSE)*I3721,"")</f>
        <v/>
      </c>
      <c r="K3721" s="81"/>
      <c r="L3721" s="88" t="str">
        <f>IFERROR((VLOOKUP(B3721,Listor!$N$6:$P$47,3,FALSE)*Biologiska!K3721)+(VLOOKUP(B3721,Listor!$N$6:$Q$47,4,FALSE)),"")</f>
        <v/>
      </c>
      <c r="M3721" s="63" t="str">
        <f t="shared" si="176"/>
        <v/>
      </c>
      <c r="N3721" s="75"/>
      <c r="O3721" s="84" t="str">
        <f t="shared" si="177"/>
        <v/>
      </c>
      <c r="P3721" s="107"/>
      <c r="Q3721" s="87" t="s">
        <v>79</v>
      </c>
      <c r="R3721" s="87"/>
      <c r="S3721" s="87"/>
      <c r="T3721" s="87"/>
      <c r="U3721" s="87"/>
      <c r="V3721" s="86" t="s">
        <v>79</v>
      </c>
      <c r="W3721" s="75"/>
      <c r="X3721" s="102" t="s">
        <v>79</v>
      </c>
      <c r="Y3721" s="63" t="str">
        <f>IFERROR(IF(VLOOKUP(X3721,Listor!$T$6:$U$7,2,FALSE)&lt;O3721,TRUE),"")</f>
        <v/>
      </c>
      <c r="Z3721" s="87"/>
      <c r="AA3721" s="104"/>
    </row>
    <row r="3722" spans="2:27" x14ac:dyDescent="0.25">
      <c r="B3722" s="68" t="s">
        <v>68</v>
      </c>
      <c r="C3722" s="80" t="str">
        <f>IFERROR(VLOOKUP(B3722,Listor!$A$6:$B$62,2,FALSE),"")</f>
        <v/>
      </c>
      <c r="D3722" s="80" t="str">
        <f>IFERROR(VLOOKUP(B3722,Listor!$A$6:$C$62,3,FALSE),"")</f>
        <v/>
      </c>
      <c r="E3722" s="110" t="s">
        <v>79</v>
      </c>
      <c r="F3722" s="66"/>
      <c r="G3722" s="35" t="str">
        <f>IFERROR(VLOOKUP(B3722,Listor!$A$6:$G$62,7,FALSE),"")</f>
        <v/>
      </c>
      <c r="H3722" s="63" t="str">
        <f>IFERROR(VLOOKUP(B3722,Listor!$N$6:$O$47,2,FALSE),"")</f>
        <v/>
      </c>
      <c r="I3722" s="63" t="str">
        <f t="shared" si="175"/>
        <v/>
      </c>
      <c r="J3722" s="96" t="str">
        <f>IFERROR(VLOOKUP(B3722,Listor!$N$6:$P$47,3,FALSE)*I3722,"")</f>
        <v/>
      </c>
      <c r="K3722" s="81"/>
      <c r="L3722" s="88" t="str">
        <f>IFERROR((VLOOKUP(B3722,Listor!$N$6:$P$47,3,FALSE)*Biologiska!K3722)+(VLOOKUP(B3722,Listor!$N$6:$Q$47,4,FALSE)),"")</f>
        <v/>
      </c>
      <c r="M3722" s="63" t="str">
        <f t="shared" si="176"/>
        <v/>
      </c>
      <c r="N3722" s="75"/>
      <c r="O3722" s="84" t="str">
        <f t="shared" si="177"/>
        <v/>
      </c>
      <c r="P3722" s="107"/>
      <c r="Q3722" s="87" t="s">
        <v>79</v>
      </c>
      <c r="R3722" s="87"/>
      <c r="S3722" s="87"/>
      <c r="T3722" s="87"/>
      <c r="U3722" s="87"/>
      <c r="V3722" s="86" t="s">
        <v>79</v>
      </c>
      <c r="W3722" s="75"/>
      <c r="X3722" s="102" t="s">
        <v>79</v>
      </c>
      <c r="Y3722" s="63" t="str">
        <f>IFERROR(IF(VLOOKUP(X3722,Listor!$T$6:$U$7,2,FALSE)&lt;O3722,TRUE),"")</f>
        <v/>
      </c>
      <c r="Z3722" s="87"/>
      <c r="AA3722" s="104"/>
    </row>
    <row r="3723" spans="2:27" x14ac:dyDescent="0.25">
      <c r="B3723" s="68" t="s">
        <v>68</v>
      </c>
      <c r="C3723" s="80" t="str">
        <f>IFERROR(VLOOKUP(B3723,Listor!$A$6:$B$62,2,FALSE),"")</f>
        <v/>
      </c>
      <c r="D3723" s="80" t="str">
        <f>IFERROR(VLOOKUP(B3723,Listor!$A$6:$C$62,3,FALSE),"")</f>
        <v/>
      </c>
      <c r="E3723" s="110" t="s">
        <v>79</v>
      </c>
      <c r="F3723" s="66"/>
      <c r="G3723" s="35" t="str">
        <f>IFERROR(VLOOKUP(B3723,Listor!$A$6:$G$62,7,FALSE),"")</f>
        <v/>
      </c>
      <c r="H3723" s="63" t="str">
        <f>IFERROR(VLOOKUP(B3723,Listor!$N$6:$O$47,2,FALSE),"")</f>
        <v/>
      </c>
      <c r="I3723" s="63" t="str">
        <f t="shared" si="175"/>
        <v/>
      </c>
      <c r="J3723" s="96" t="str">
        <f>IFERROR(VLOOKUP(B3723,Listor!$N$6:$P$47,3,FALSE)*I3723,"")</f>
        <v/>
      </c>
      <c r="K3723" s="81"/>
      <c r="L3723" s="88" t="str">
        <f>IFERROR((VLOOKUP(B3723,Listor!$N$6:$P$47,3,FALSE)*Biologiska!K3723)+(VLOOKUP(B3723,Listor!$N$6:$Q$47,4,FALSE)),"")</f>
        <v/>
      </c>
      <c r="M3723" s="63" t="str">
        <f t="shared" si="176"/>
        <v/>
      </c>
      <c r="N3723" s="75"/>
      <c r="O3723" s="84" t="str">
        <f t="shared" si="177"/>
        <v/>
      </c>
      <c r="P3723" s="107"/>
      <c r="Q3723" s="87" t="s">
        <v>79</v>
      </c>
      <c r="R3723" s="87"/>
      <c r="S3723" s="87"/>
      <c r="T3723" s="87"/>
      <c r="U3723" s="87"/>
      <c r="V3723" s="86" t="s">
        <v>79</v>
      </c>
      <c r="W3723" s="75"/>
      <c r="X3723" s="102" t="s">
        <v>79</v>
      </c>
      <c r="Y3723" s="63" t="str">
        <f>IFERROR(IF(VLOOKUP(X3723,Listor!$T$6:$U$7,2,FALSE)&lt;O3723,TRUE),"")</f>
        <v/>
      </c>
      <c r="Z3723" s="87"/>
      <c r="AA3723" s="104"/>
    </row>
    <row r="3724" spans="2:27" x14ac:dyDescent="0.25">
      <c r="B3724" s="68" t="s">
        <v>68</v>
      </c>
      <c r="C3724" s="80" t="str">
        <f>IFERROR(VLOOKUP(B3724,Listor!$A$6:$B$62,2,FALSE),"")</f>
        <v/>
      </c>
      <c r="D3724" s="80" t="str">
        <f>IFERROR(VLOOKUP(B3724,Listor!$A$6:$C$62,3,FALSE),"")</f>
        <v/>
      </c>
      <c r="E3724" s="110" t="s">
        <v>79</v>
      </c>
      <c r="F3724" s="66"/>
      <c r="G3724" s="35" t="str">
        <f>IFERROR(VLOOKUP(B3724,Listor!$A$6:$G$62,7,FALSE),"")</f>
        <v/>
      </c>
      <c r="H3724" s="63" t="str">
        <f>IFERROR(VLOOKUP(B3724,Listor!$N$6:$O$47,2,FALSE),"")</f>
        <v/>
      </c>
      <c r="I3724" s="63" t="str">
        <f t="shared" si="175"/>
        <v/>
      </c>
      <c r="J3724" s="96" t="str">
        <f>IFERROR(VLOOKUP(B3724,Listor!$N$6:$P$47,3,FALSE)*I3724,"")</f>
        <v/>
      </c>
      <c r="K3724" s="81"/>
      <c r="L3724" s="88" t="str">
        <f>IFERROR((VLOOKUP(B3724,Listor!$N$6:$P$47,3,FALSE)*Biologiska!K3724)+(VLOOKUP(B3724,Listor!$N$6:$Q$47,4,FALSE)),"")</f>
        <v/>
      </c>
      <c r="M3724" s="63" t="str">
        <f t="shared" si="176"/>
        <v/>
      </c>
      <c r="N3724" s="75"/>
      <c r="O3724" s="84" t="str">
        <f t="shared" si="177"/>
        <v/>
      </c>
      <c r="P3724" s="107"/>
      <c r="Q3724" s="87" t="s">
        <v>79</v>
      </c>
      <c r="R3724" s="87"/>
      <c r="S3724" s="87"/>
      <c r="T3724" s="87"/>
      <c r="U3724" s="87"/>
      <c r="V3724" s="86" t="s">
        <v>79</v>
      </c>
      <c r="W3724" s="75"/>
      <c r="X3724" s="102" t="s">
        <v>79</v>
      </c>
      <c r="Y3724" s="63" t="str">
        <f>IFERROR(IF(VLOOKUP(X3724,Listor!$T$6:$U$7,2,FALSE)&lt;O3724,TRUE),"")</f>
        <v/>
      </c>
      <c r="Z3724" s="87"/>
      <c r="AA3724" s="104"/>
    </row>
    <row r="3725" spans="2:27" x14ac:dyDescent="0.25">
      <c r="B3725" s="68" t="s">
        <v>68</v>
      </c>
      <c r="C3725" s="80" t="str">
        <f>IFERROR(VLOOKUP(B3725,Listor!$A$6:$B$62,2,FALSE),"")</f>
        <v/>
      </c>
      <c r="D3725" s="80" t="str">
        <f>IFERROR(VLOOKUP(B3725,Listor!$A$6:$C$62,3,FALSE),"")</f>
        <v/>
      </c>
      <c r="E3725" s="110" t="s">
        <v>79</v>
      </c>
      <c r="F3725" s="66"/>
      <c r="G3725" s="35" t="str">
        <f>IFERROR(VLOOKUP(B3725,Listor!$A$6:$G$62,7,FALSE),"")</f>
        <v/>
      </c>
      <c r="H3725" s="63" t="str">
        <f>IFERROR(VLOOKUP(B3725,Listor!$N$6:$O$47,2,FALSE),"")</f>
        <v/>
      </c>
      <c r="I3725" s="63" t="str">
        <f t="shared" si="175"/>
        <v/>
      </c>
      <c r="J3725" s="96" t="str">
        <f>IFERROR(VLOOKUP(B3725,Listor!$N$6:$P$47,3,FALSE)*I3725,"")</f>
        <v/>
      </c>
      <c r="K3725" s="81"/>
      <c r="L3725" s="88" t="str">
        <f>IFERROR((VLOOKUP(B3725,Listor!$N$6:$P$47,3,FALSE)*Biologiska!K3725)+(VLOOKUP(B3725,Listor!$N$6:$Q$47,4,FALSE)),"")</f>
        <v/>
      </c>
      <c r="M3725" s="63" t="str">
        <f t="shared" si="176"/>
        <v/>
      </c>
      <c r="N3725" s="75"/>
      <c r="O3725" s="84" t="str">
        <f t="shared" si="177"/>
        <v/>
      </c>
      <c r="P3725" s="107"/>
      <c r="Q3725" s="87" t="s">
        <v>79</v>
      </c>
      <c r="R3725" s="87"/>
      <c r="S3725" s="87"/>
      <c r="T3725" s="87"/>
      <c r="U3725" s="87"/>
      <c r="V3725" s="86" t="s">
        <v>79</v>
      </c>
      <c r="W3725" s="75"/>
      <c r="X3725" s="102" t="s">
        <v>79</v>
      </c>
      <c r="Y3725" s="63" t="str">
        <f>IFERROR(IF(VLOOKUP(X3725,Listor!$T$6:$U$7,2,FALSE)&lt;O3725,TRUE),"")</f>
        <v/>
      </c>
      <c r="Z3725" s="87"/>
      <c r="AA3725" s="104"/>
    </row>
    <row r="3726" spans="2:27" x14ac:dyDescent="0.25">
      <c r="B3726" s="68" t="s">
        <v>68</v>
      </c>
      <c r="C3726" s="80" t="str">
        <f>IFERROR(VLOOKUP(B3726,Listor!$A$6:$B$62,2,FALSE),"")</f>
        <v/>
      </c>
      <c r="D3726" s="80" t="str">
        <f>IFERROR(VLOOKUP(B3726,Listor!$A$6:$C$62,3,FALSE),"")</f>
        <v/>
      </c>
      <c r="E3726" s="110" t="s">
        <v>79</v>
      </c>
      <c r="F3726" s="66"/>
      <c r="G3726" s="35" t="str">
        <f>IFERROR(VLOOKUP(B3726,Listor!$A$6:$G$62,7,FALSE),"")</f>
        <v/>
      </c>
      <c r="H3726" s="63" t="str">
        <f>IFERROR(VLOOKUP(B3726,Listor!$N$6:$O$47,2,FALSE),"")</f>
        <v/>
      </c>
      <c r="I3726" s="63" t="str">
        <f t="shared" si="175"/>
        <v/>
      </c>
      <c r="J3726" s="96" t="str">
        <f>IFERROR(VLOOKUP(B3726,Listor!$N$6:$P$47,3,FALSE)*I3726,"")</f>
        <v/>
      </c>
      <c r="K3726" s="81"/>
      <c r="L3726" s="88" t="str">
        <f>IFERROR((VLOOKUP(B3726,Listor!$N$6:$P$47,3,FALSE)*Biologiska!K3726)+(VLOOKUP(B3726,Listor!$N$6:$Q$47,4,FALSE)),"")</f>
        <v/>
      </c>
      <c r="M3726" s="63" t="str">
        <f t="shared" si="176"/>
        <v/>
      </c>
      <c r="N3726" s="75"/>
      <c r="O3726" s="84" t="str">
        <f t="shared" si="177"/>
        <v/>
      </c>
      <c r="P3726" s="107"/>
      <c r="Q3726" s="87" t="s">
        <v>79</v>
      </c>
      <c r="R3726" s="87"/>
      <c r="S3726" s="87"/>
      <c r="T3726" s="87"/>
      <c r="U3726" s="87"/>
      <c r="V3726" s="86" t="s">
        <v>79</v>
      </c>
      <c r="W3726" s="75"/>
      <c r="X3726" s="102" t="s">
        <v>79</v>
      </c>
      <c r="Y3726" s="63" t="str">
        <f>IFERROR(IF(VLOOKUP(X3726,Listor!$T$6:$U$7,2,FALSE)&lt;O3726,TRUE),"")</f>
        <v/>
      </c>
      <c r="Z3726" s="87"/>
      <c r="AA3726" s="104"/>
    </row>
    <row r="3727" spans="2:27" x14ac:dyDescent="0.25">
      <c r="B3727" s="68" t="s">
        <v>68</v>
      </c>
      <c r="C3727" s="80" t="str">
        <f>IFERROR(VLOOKUP(B3727,Listor!$A$6:$B$62,2,FALSE),"")</f>
        <v/>
      </c>
      <c r="D3727" s="80" t="str">
        <f>IFERROR(VLOOKUP(B3727,Listor!$A$6:$C$62,3,FALSE),"")</f>
        <v/>
      </c>
      <c r="E3727" s="110" t="s">
        <v>79</v>
      </c>
      <c r="F3727" s="66"/>
      <c r="G3727" s="35" t="str">
        <f>IFERROR(VLOOKUP(B3727,Listor!$A$6:$G$62,7,FALSE),"")</f>
        <v/>
      </c>
      <c r="H3727" s="63" t="str">
        <f>IFERROR(VLOOKUP(B3727,Listor!$N$6:$O$47,2,FALSE),"")</f>
        <v/>
      </c>
      <c r="I3727" s="63" t="str">
        <f t="shared" si="175"/>
        <v/>
      </c>
      <c r="J3727" s="96" t="str">
        <f>IFERROR(VLOOKUP(B3727,Listor!$N$6:$P$47,3,FALSE)*I3727,"")</f>
        <v/>
      </c>
      <c r="K3727" s="81"/>
      <c r="L3727" s="88" t="str">
        <f>IFERROR((VLOOKUP(B3727,Listor!$N$6:$P$47,3,FALSE)*Biologiska!K3727)+(VLOOKUP(B3727,Listor!$N$6:$Q$47,4,FALSE)),"")</f>
        <v/>
      </c>
      <c r="M3727" s="63" t="str">
        <f t="shared" si="176"/>
        <v/>
      </c>
      <c r="N3727" s="75"/>
      <c r="O3727" s="84" t="str">
        <f t="shared" si="177"/>
        <v/>
      </c>
      <c r="P3727" s="107"/>
      <c r="Q3727" s="87" t="s">
        <v>79</v>
      </c>
      <c r="R3727" s="87"/>
      <c r="S3727" s="87"/>
      <c r="T3727" s="87"/>
      <c r="U3727" s="87"/>
      <c r="V3727" s="86" t="s">
        <v>79</v>
      </c>
      <c r="W3727" s="75"/>
      <c r="X3727" s="102" t="s">
        <v>79</v>
      </c>
      <c r="Y3727" s="63" t="str">
        <f>IFERROR(IF(VLOOKUP(X3727,Listor!$T$6:$U$7,2,FALSE)&lt;O3727,TRUE),"")</f>
        <v/>
      </c>
      <c r="Z3727" s="87"/>
      <c r="AA3727" s="104"/>
    </row>
    <row r="3728" spans="2:27" x14ac:dyDescent="0.25">
      <c r="B3728" s="68" t="s">
        <v>68</v>
      </c>
      <c r="C3728" s="80" t="str">
        <f>IFERROR(VLOOKUP(B3728,Listor!$A$6:$B$62,2,FALSE),"")</f>
        <v/>
      </c>
      <c r="D3728" s="80" t="str">
        <f>IFERROR(VLOOKUP(B3728,Listor!$A$6:$C$62,3,FALSE),"")</f>
        <v/>
      </c>
      <c r="E3728" s="110" t="s">
        <v>79</v>
      </c>
      <c r="F3728" s="66"/>
      <c r="G3728" s="35" t="str">
        <f>IFERROR(VLOOKUP(B3728,Listor!$A$6:$G$62,7,FALSE),"")</f>
        <v/>
      </c>
      <c r="H3728" s="63" t="str">
        <f>IFERROR(VLOOKUP(B3728,Listor!$N$6:$O$47,2,FALSE),"")</f>
        <v/>
      </c>
      <c r="I3728" s="63" t="str">
        <f t="shared" si="175"/>
        <v/>
      </c>
      <c r="J3728" s="96" t="str">
        <f>IFERROR(VLOOKUP(B3728,Listor!$N$6:$P$47,3,FALSE)*I3728,"")</f>
        <v/>
      </c>
      <c r="K3728" s="81"/>
      <c r="L3728" s="88" t="str">
        <f>IFERROR((VLOOKUP(B3728,Listor!$N$6:$P$47,3,FALSE)*Biologiska!K3728)+(VLOOKUP(B3728,Listor!$N$6:$Q$47,4,FALSE)),"")</f>
        <v/>
      </c>
      <c r="M3728" s="63" t="str">
        <f t="shared" si="176"/>
        <v/>
      </c>
      <c r="N3728" s="75"/>
      <c r="O3728" s="84" t="str">
        <f t="shared" si="177"/>
        <v/>
      </c>
      <c r="P3728" s="107"/>
      <c r="Q3728" s="87" t="s">
        <v>79</v>
      </c>
      <c r="R3728" s="87"/>
      <c r="S3728" s="87"/>
      <c r="T3728" s="87"/>
      <c r="U3728" s="87"/>
      <c r="V3728" s="86" t="s">
        <v>79</v>
      </c>
      <c r="W3728" s="75"/>
      <c r="X3728" s="102" t="s">
        <v>79</v>
      </c>
      <c r="Y3728" s="63" t="str">
        <f>IFERROR(IF(VLOOKUP(X3728,Listor!$T$6:$U$7,2,FALSE)&lt;O3728,TRUE),"")</f>
        <v/>
      </c>
      <c r="Z3728" s="87"/>
      <c r="AA3728" s="104"/>
    </row>
    <row r="3729" spans="2:27" x14ac:dyDescent="0.25">
      <c r="B3729" s="68" t="s">
        <v>68</v>
      </c>
      <c r="C3729" s="80" t="str">
        <f>IFERROR(VLOOKUP(B3729,Listor!$A$6:$B$62,2,FALSE),"")</f>
        <v/>
      </c>
      <c r="D3729" s="80" t="str">
        <f>IFERROR(VLOOKUP(B3729,Listor!$A$6:$C$62,3,FALSE),"")</f>
        <v/>
      </c>
      <c r="E3729" s="110" t="s">
        <v>79</v>
      </c>
      <c r="F3729" s="66"/>
      <c r="G3729" s="35" t="str">
        <f>IFERROR(VLOOKUP(B3729,Listor!$A$6:$G$62,7,FALSE),"")</f>
        <v/>
      </c>
      <c r="H3729" s="63" t="str">
        <f>IFERROR(VLOOKUP(B3729,Listor!$N$6:$O$47,2,FALSE),"")</f>
        <v/>
      </c>
      <c r="I3729" s="63" t="str">
        <f t="shared" si="175"/>
        <v/>
      </c>
      <c r="J3729" s="96" t="str">
        <f>IFERROR(VLOOKUP(B3729,Listor!$N$6:$P$47,3,FALSE)*I3729,"")</f>
        <v/>
      </c>
      <c r="K3729" s="81"/>
      <c r="L3729" s="88" t="str">
        <f>IFERROR((VLOOKUP(B3729,Listor!$N$6:$P$47,3,FALSE)*Biologiska!K3729)+(VLOOKUP(B3729,Listor!$N$6:$Q$47,4,FALSE)),"")</f>
        <v/>
      </c>
      <c r="M3729" s="63" t="str">
        <f t="shared" si="176"/>
        <v/>
      </c>
      <c r="N3729" s="75"/>
      <c r="O3729" s="84" t="str">
        <f t="shared" si="177"/>
        <v/>
      </c>
      <c r="P3729" s="107"/>
      <c r="Q3729" s="87" t="s">
        <v>79</v>
      </c>
      <c r="R3729" s="87"/>
      <c r="S3729" s="87"/>
      <c r="T3729" s="87"/>
      <c r="U3729" s="87"/>
      <c r="V3729" s="86" t="s">
        <v>79</v>
      </c>
      <c r="W3729" s="75"/>
      <c r="X3729" s="102" t="s">
        <v>79</v>
      </c>
      <c r="Y3729" s="63" t="str">
        <f>IFERROR(IF(VLOOKUP(X3729,Listor!$T$6:$U$7,2,FALSE)&lt;O3729,TRUE),"")</f>
        <v/>
      </c>
      <c r="Z3729" s="87"/>
      <c r="AA3729" s="104"/>
    </row>
    <row r="3730" spans="2:27" x14ac:dyDescent="0.25">
      <c r="B3730" s="68" t="s">
        <v>68</v>
      </c>
      <c r="C3730" s="80" t="str">
        <f>IFERROR(VLOOKUP(B3730,Listor!$A$6:$B$62,2,FALSE),"")</f>
        <v/>
      </c>
      <c r="D3730" s="80" t="str">
        <f>IFERROR(VLOOKUP(B3730,Listor!$A$6:$C$62,3,FALSE),"")</f>
        <v/>
      </c>
      <c r="E3730" s="110" t="s">
        <v>79</v>
      </c>
      <c r="F3730" s="66"/>
      <c r="G3730" s="35" t="str">
        <f>IFERROR(VLOOKUP(B3730,Listor!$A$6:$G$62,7,FALSE),"")</f>
        <v/>
      </c>
      <c r="H3730" s="63" t="str">
        <f>IFERROR(VLOOKUP(B3730,Listor!$N$6:$O$47,2,FALSE),"")</f>
        <v/>
      </c>
      <c r="I3730" s="63" t="str">
        <f t="shared" si="175"/>
        <v/>
      </c>
      <c r="J3730" s="96" t="str">
        <f>IFERROR(VLOOKUP(B3730,Listor!$N$6:$P$47,3,FALSE)*I3730,"")</f>
        <v/>
      </c>
      <c r="K3730" s="81"/>
      <c r="L3730" s="88" t="str">
        <f>IFERROR((VLOOKUP(B3730,Listor!$N$6:$P$47,3,FALSE)*Biologiska!K3730)+(VLOOKUP(B3730,Listor!$N$6:$Q$47,4,FALSE)),"")</f>
        <v/>
      </c>
      <c r="M3730" s="63" t="str">
        <f t="shared" si="176"/>
        <v/>
      </c>
      <c r="N3730" s="75"/>
      <c r="O3730" s="84" t="str">
        <f t="shared" si="177"/>
        <v/>
      </c>
      <c r="P3730" s="107"/>
      <c r="Q3730" s="87" t="s">
        <v>79</v>
      </c>
      <c r="R3730" s="87"/>
      <c r="S3730" s="87"/>
      <c r="T3730" s="87"/>
      <c r="U3730" s="87"/>
      <c r="V3730" s="86" t="s">
        <v>79</v>
      </c>
      <c r="W3730" s="75"/>
      <c r="X3730" s="102" t="s">
        <v>79</v>
      </c>
      <c r="Y3730" s="63" t="str">
        <f>IFERROR(IF(VLOOKUP(X3730,Listor!$T$6:$U$7,2,FALSE)&lt;O3730,TRUE),"")</f>
        <v/>
      </c>
      <c r="Z3730" s="87"/>
      <c r="AA3730" s="104"/>
    </row>
    <row r="3731" spans="2:27" x14ac:dyDescent="0.25">
      <c r="B3731" s="68" t="s">
        <v>68</v>
      </c>
      <c r="C3731" s="80" t="str">
        <f>IFERROR(VLOOKUP(B3731,Listor!$A$6:$B$62,2,FALSE),"")</f>
        <v/>
      </c>
      <c r="D3731" s="80" t="str">
        <f>IFERROR(VLOOKUP(B3731,Listor!$A$6:$C$62,3,FALSE),"")</f>
        <v/>
      </c>
      <c r="E3731" s="110" t="s">
        <v>79</v>
      </c>
      <c r="F3731" s="66"/>
      <c r="G3731" s="35" t="str">
        <f>IFERROR(VLOOKUP(B3731,Listor!$A$6:$G$62,7,FALSE),"")</f>
        <v/>
      </c>
      <c r="H3731" s="63" t="str">
        <f>IFERROR(VLOOKUP(B3731,Listor!$N$6:$O$47,2,FALSE),"")</f>
        <v/>
      </c>
      <c r="I3731" s="63" t="str">
        <f t="shared" si="175"/>
        <v/>
      </c>
      <c r="J3731" s="96" t="str">
        <f>IFERROR(VLOOKUP(B3731,Listor!$N$6:$P$47,3,FALSE)*I3731,"")</f>
        <v/>
      </c>
      <c r="K3731" s="81"/>
      <c r="L3731" s="88" t="str">
        <f>IFERROR((VLOOKUP(B3731,Listor!$N$6:$P$47,3,FALSE)*Biologiska!K3731)+(VLOOKUP(B3731,Listor!$N$6:$Q$47,4,FALSE)),"")</f>
        <v/>
      </c>
      <c r="M3731" s="63" t="str">
        <f t="shared" si="176"/>
        <v/>
      </c>
      <c r="N3731" s="75"/>
      <c r="O3731" s="84" t="str">
        <f t="shared" si="177"/>
        <v/>
      </c>
      <c r="P3731" s="107"/>
      <c r="Q3731" s="87" t="s">
        <v>79</v>
      </c>
      <c r="R3731" s="87"/>
      <c r="S3731" s="87"/>
      <c r="T3731" s="87"/>
      <c r="U3731" s="87"/>
      <c r="V3731" s="86" t="s">
        <v>79</v>
      </c>
      <c r="W3731" s="75"/>
      <c r="X3731" s="102" t="s">
        <v>79</v>
      </c>
      <c r="Y3731" s="63" t="str">
        <f>IFERROR(IF(VLOOKUP(X3731,Listor!$T$6:$U$7,2,FALSE)&lt;O3731,TRUE),"")</f>
        <v/>
      </c>
      <c r="Z3731" s="87"/>
      <c r="AA3731" s="104"/>
    </row>
    <row r="3732" spans="2:27" x14ac:dyDescent="0.25">
      <c r="B3732" s="68" t="s">
        <v>68</v>
      </c>
      <c r="C3732" s="80" t="str">
        <f>IFERROR(VLOOKUP(B3732,Listor!$A$6:$B$62,2,FALSE),"")</f>
        <v/>
      </c>
      <c r="D3732" s="80" t="str">
        <f>IFERROR(VLOOKUP(B3732,Listor!$A$6:$C$62,3,FALSE),"")</f>
        <v/>
      </c>
      <c r="E3732" s="110" t="s">
        <v>79</v>
      </c>
      <c r="F3732" s="66"/>
      <c r="G3732" s="35" t="str">
        <f>IFERROR(VLOOKUP(B3732,Listor!$A$6:$G$62,7,FALSE),"")</f>
        <v/>
      </c>
      <c r="H3732" s="63" t="str">
        <f>IFERROR(VLOOKUP(B3732,Listor!$N$6:$O$47,2,FALSE),"")</f>
        <v/>
      </c>
      <c r="I3732" s="63" t="str">
        <f t="shared" si="175"/>
        <v/>
      </c>
      <c r="J3732" s="96" t="str">
        <f>IFERROR(VLOOKUP(B3732,Listor!$N$6:$P$47,3,FALSE)*I3732,"")</f>
        <v/>
      </c>
      <c r="K3732" s="81"/>
      <c r="L3732" s="88" t="str">
        <f>IFERROR((VLOOKUP(B3732,Listor!$N$6:$P$47,3,FALSE)*Biologiska!K3732)+(VLOOKUP(B3732,Listor!$N$6:$Q$47,4,FALSE)),"")</f>
        <v/>
      </c>
      <c r="M3732" s="63" t="str">
        <f t="shared" si="176"/>
        <v/>
      </c>
      <c r="N3732" s="75"/>
      <c r="O3732" s="84" t="str">
        <f t="shared" si="177"/>
        <v/>
      </c>
      <c r="P3732" s="107"/>
      <c r="Q3732" s="87" t="s">
        <v>79</v>
      </c>
      <c r="R3732" s="87"/>
      <c r="S3732" s="87"/>
      <c r="T3732" s="87"/>
      <c r="U3732" s="87"/>
      <c r="V3732" s="86" t="s">
        <v>79</v>
      </c>
      <c r="W3732" s="75"/>
      <c r="X3732" s="102" t="s">
        <v>79</v>
      </c>
      <c r="Y3732" s="63" t="str">
        <f>IFERROR(IF(VLOOKUP(X3732,Listor!$T$6:$U$7,2,FALSE)&lt;O3732,TRUE),"")</f>
        <v/>
      </c>
      <c r="Z3732" s="87"/>
      <c r="AA3732" s="104"/>
    </row>
    <row r="3733" spans="2:27" x14ac:dyDescent="0.25">
      <c r="B3733" s="68" t="s">
        <v>68</v>
      </c>
      <c r="C3733" s="80" t="str">
        <f>IFERROR(VLOOKUP(B3733,Listor!$A$6:$B$62,2,FALSE),"")</f>
        <v/>
      </c>
      <c r="D3733" s="80" t="str">
        <f>IFERROR(VLOOKUP(B3733,Listor!$A$6:$C$62,3,FALSE),"")</f>
        <v/>
      </c>
      <c r="E3733" s="110" t="s">
        <v>79</v>
      </c>
      <c r="F3733" s="66"/>
      <c r="G3733" s="35" t="str">
        <f>IFERROR(VLOOKUP(B3733,Listor!$A$6:$G$62,7,FALSE),"")</f>
        <v/>
      </c>
      <c r="H3733" s="63" t="str">
        <f>IFERROR(VLOOKUP(B3733,Listor!$N$6:$O$47,2,FALSE),"")</f>
        <v/>
      </c>
      <c r="I3733" s="63" t="str">
        <f t="shared" si="175"/>
        <v/>
      </c>
      <c r="J3733" s="96" t="str">
        <f>IFERROR(VLOOKUP(B3733,Listor!$N$6:$P$47,3,FALSE)*I3733,"")</f>
        <v/>
      </c>
      <c r="K3733" s="81"/>
      <c r="L3733" s="88" t="str">
        <f>IFERROR((VLOOKUP(B3733,Listor!$N$6:$P$47,3,FALSE)*Biologiska!K3733)+(VLOOKUP(B3733,Listor!$N$6:$Q$47,4,FALSE)),"")</f>
        <v/>
      </c>
      <c r="M3733" s="63" t="str">
        <f t="shared" si="176"/>
        <v/>
      </c>
      <c r="N3733" s="75"/>
      <c r="O3733" s="84" t="str">
        <f t="shared" si="177"/>
        <v/>
      </c>
      <c r="P3733" s="107"/>
      <c r="Q3733" s="87" t="s">
        <v>79</v>
      </c>
      <c r="R3733" s="87"/>
      <c r="S3733" s="87"/>
      <c r="T3733" s="87"/>
      <c r="U3733" s="87"/>
      <c r="V3733" s="86" t="s">
        <v>79</v>
      </c>
      <c r="W3733" s="75"/>
      <c r="X3733" s="102" t="s">
        <v>79</v>
      </c>
      <c r="Y3733" s="63" t="str">
        <f>IFERROR(IF(VLOOKUP(X3733,Listor!$T$6:$U$7,2,FALSE)&lt;O3733,TRUE),"")</f>
        <v/>
      </c>
      <c r="Z3733" s="87"/>
      <c r="AA3733" s="104"/>
    </row>
    <row r="3734" spans="2:27" x14ac:dyDescent="0.25">
      <c r="B3734" s="68" t="s">
        <v>68</v>
      </c>
      <c r="C3734" s="80" t="str">
        <f>IFERROR(VLOOKUP(B3734,Listor!$A$6:$B$62,2,FALSE),"")</f>
        <v/>
      </c>
      <c r="D3734" s="80" t="str">
        <f>IFERROR(VLOOKUP(B3734,Listor!$A$6:$C$62,3,FALSE),"")</f>
        <v/>
      </c>
      <c r="E3734" s="110" t="s">
        <v>79</v>
      </c>
      <c r="F3734" s="66"/>
      <c r="G3734" s="35" t="str">
        <f>IFERROR(VLOOKUP(B3734,Listor!$A$6:$G$62,7,FALSE),"")</f>
        <v/>
      </c>
      <c r="H3734" s="63" t="str">
        <f>IFERROR(VLOOKUP(B3734,Listor!$N$6:$O$47,2,FALSE),"")</f>
        <v/>
      </c>
      <c r="I3734" s="63" t="str">
        <f t="shared" si="175"/>
        <v/>
      </c>
      <c r="J3734" s="96" t="str">
        <f>IFERROR(VLOOKUP(B3734,Listor!$N$6:$P$47,3,FALSE)*I3734,"")</f>
        <v/>
      </c>
      <c r="K3734" s="81"/>
      <c r="L3734" s="88" t="str">
        <f>IFERROR((VLOOKUP(B3734,Listor!$N$6:$P$47,3,FALSE)*Biologiska!K3734)+(VLOOKUP(B3734,Listor!$N$6:$Q$47,4,FALSE)),"")</f>
        <v/>
      </c>
      <c r="M3734" s="63" t="str">
        <f t="shared" si="176"/>
        <v/>
      </c>
      <c r="N3734" s="75"/>
      <c r="O3734" s="84" t="str">
        <f t="shared" si="177"/>
        <v/>
      </c>
      <c r="P3734" s="107"/>
      <c r="Q3734" s="87" t="s">
        <v>79</v>
      </c>
      <c r="R3734" s="87"/>
      <c r="S3734" s="87"/>
      <c r="T3734" s="87"/>
      <c r="U3734" s="87"/>
      <c r="V3734" s="86" t="s">
        <v>79</v>
      </c>
      <c r="W3734" s="75"/>
      <c r="X3734" s="102" t="s">
        <v>79</v>
      </c>
      <c r="Y3734" s="63" t="str">
        <f>IFERROR(IF(VLOOKUP(X3734,Listor!$T$6:$U$7,2,FALSE)&lt;O3734,TRUE),"")</f>
        <v/>
      </c>
      <c r="Z3734" s="87"/>
      <c r="AA3734" s="104"/>
    </row>
    <row r="3735" spans="2:27" x14ac:dyDescent="0.25">
      <c r="B3735" s="68" t="s">
        <v>68</v>
      </c>
      <c r="C3735" s="80" t="str">
        <f>IFERROR(VLOOKUP(B3735,Listor!$A$6:$B$62,2,FALSE),"")</f>
        <v/>
      </c>
      <c r="D3735" s="80" t="str">
        <f>IFERROR(VLOOKUP(B3735,Listor!$A$6:$C$62,3,FALSE),"")</f>
        <v/>
      </c>
      <c r="E3735" s="110" t="s">
        <v>79</v>
      </c>
      <c r="F3735" s="66"/>
      <c r="G3735" s="35" t="str">
        <f>IFERROR(VLOOKUP(B3735,Listor!$A$6:$G$62,7,FALSE),"")</f>
        <v/>
      </c>
      <c r="H3735" s="63" t="str">
        <f>IFERROR(VLOOKUP(B3735,Listor!$N$6:$O$47,2,FALSE),"")</f>
        <v/>
      </c>
      <c r="I3735" s="63" t="str">
        <f t="shared" si="175"/>
        <v/>
      </c>
      <c r="J3735" s="96" t="str">
        <f>IFERROR(VLOOKUP(B3735,Listor!$N$6:$P$47,3,FALSE)*I3735,"")</f>
        <v/>
      </c>
      <c r="K3735" s="81"/>
      <c r="L3735" s="88" t="str">
        <f>IFERROR((VLOOKUP(B3735,Listor!$N$6:$P$47,3,FALSE)*Biologiska!K3735)+(VLOOKUP(B3735,Listor!$N$6:$Q$47,4,FALSE)),"")</f>
        <v/>
      </c>
      <c r="M3735" s="63" t="str">
        <f t="shared" si="176"/>
        <v/>
      </c>
      <c r="N3735" s="75"/>
      <c r="O3735" s="84" t="str">
        <f t="shared" si="177"/>
        <v/>
      </c>
      <c r="P3735" s="107"/>
      <c r="Q3735" s="87" t="s">
        <v>79</v>
      </c>
      <c r="R3735" s="87"/>
      <c r="S3735" s="87"/>
      <c r="T3735" s="87"/>
      <c r="U3735" s="87"/>
      <c r="V3735" s="86" t="s">
        <v>79</v>
      </c>
      <c r="W3735" s="75"/>
      <c r="X3735" s="102" t="s">
        <v>79</v>
      </c>
      <c r="Y3735" s="63" t="str">
        <f>IFERROR(IF(VLOOKUP(X3735,Listor!$T$6:$U$7,2,FALSE)&lt;O3735,TRUE),"")</f>
        <v/>
      </c>
      <c r="Z3735" s="87"/>
      <c r="AA3735" s="104"/>
    </row>
    <row r="3736" spans="2:27" x14ac:dyDescent="0.25">
      <c r="B3736" s="68" t="s">
        <v>68</v>
      </c>
      <c r="C3736" s="80" t="str">
        <f>IFERROR(VLOOKUP(B3736,Listor!$A$6:$B$62,2,FALSE),"")</f>
        <v/>
      </c>
      <c r="D3736" s="80" t="str">
        <f>IFERROR(VLOOKUP(B3736,Listor!$A$6:$C$62,3,FALSE),"")</f>
        <v/>
      </c>
      <c r="E3736" s="110" t="s">
        <v>79</v>
      </c>
      <c r="F3736" s="66"/>
      <c r="G3736" s="35" t="str">
        <f>IFERROR(VLOOKUP(B3736,Listor!$A$6:$G$62,7,FALSE),"")</f>
        <v/>
      </c>
      <c r="H3736" s="63" t="str">
        <f>IFERROR(VLOOKUP(B3736,Listor!$N$6:$O$47,2,FALSE),"")</f>
        <v/>
      </c>
      <c r="I3736" s="63" t="str">
        <f t="shared" si="175"/>
        <v/>
      </c>
      <c r="J3736" s="96" t="str">
        <f>IFERROR(VLOOKUP(B3736,Listor!$N$6:$P$47,3,FALSE)*I3736,"")</f>
        <v/>
      </c>
      <c r="K3736" s="81"/>
      <c r="L3736" s="88" t="str">
        <f>IFERROR((VLOOKUP(B3736,Listor!$N$6:$P$47,3,FALSE)*Biologiska!K3736)+(VLOOKUP(B3736,Listor!$N$6:$Q$47,4,FALSE)),"")</f>
        <v/>
      </c>
      <c r="M3736" s="63" t="str">
        <f t="shared" si="176"/>
        <v/>
      </c>
      <c r="N3736" s="75"/>
      <c r="O3736" s="84" t="str">
        <f t="shared" si="177"/>
        <v/>
      </c>
      <c r="P3736" s="107"/>
      <c r="Q3736" s="87" t="s">
        <v>79</v>
      </c>
      <c r="R3736" s="87"/>
      <c r="S3736" s="87"/>
      <c r="T3736" s="87"/>
      <c r="U3736" s="87"/>
      <c r="V3736" s="86" t="s">
        <v>79</v>
      </c>
      <c r="W3736" s="75"/>
      <c r="X3736" s="102" t="s">
        <v>79</v>
      </c>
      <c r="Y3736" s="63" t="str">
        <f>IFERROR(IF(VLOOKUP(X3736,Listor!$T$6:$U$7,2,FALSE)&lt;O3736,TRUE),"")</f>
        <v/>
      </c>
      <c r="Z3736" s="87"/>
      <c r="AA3736" s="104"/>
    </row>
    <row r="3737" spans="2:27" x14ac:dyDescent="0.25">
      <c r="B3737" s="68" t="s">
        <v>68</v>
      </c>
      <c r="C3737" s="80" t="str">
        <f>IFERROR(VLOOKUP(B3737,Listor!$A$6:$B$62,2,FALSE),"")</f>
        <v/>
      </c>
      <c r="D3737" s="80" t="str">
        <f>IFERROR(VLOOKUP(B3737,Listor!$A$6:$C$62,3,FALSE),"")</f>
        <v/>
      </c>
      <c r="E3737" s="110" t="s">
        <v>79</v>
      </c>
      <c r="F3737" s="66"/>
      <c r="G3737" s="35" t="str">
        <f>IFERROR(VLOOKUP(B3737,Listor!$A$6:$G$62,7,FALSE),"")</f>
        <v/>
      </c>
      <c r="H3737" s="63" t="str">
        <f>IFERROR(VLOOKUP(B3737,Listor!$N$6:$O$47,2,FALSE),"")</f>
        <v/>
      </c>
      <c r="I3737" s="63" t="str">
        <f t="shared" si="175"/>
        <v/>
      </c>
      <c r="J3737" s="96" t="str">
        <f>IFERROR(VLOOKUP(B3737,Listor!$N$6:$P$47,3,FALSE)*I3737,"")</f>
        <v/>
      </c>
      <c r="K3737" s="81"/>
      <c r="L3737" s="88" t="str">
        <f>IFERROR((VLOOKUP(B3737,Listor!$N$6:$P$47,3,FALSE)*Biologiska!K3737)+(VLOOKUP(B3737,Listor!$N$6:$Q$47,4,FALSE)),"")</f>
        <v/>
      </c>
      <c r="M3737" s="63" t="str">
        <f t="shared" si="176"/>
        <v/>
      </c>
      <c r="N3737" s="75"/>
      <c r="O3737" s="84" t="str">
        <f t="shared" si="177"/>
        <v/>
      </c>
      <c r="P3737" s="107"/>
      <c r="Q3737" s="87" t="s">
        <v>79</v>
      </c>
      <c r="R3737" s="87"/>
      <c r="S3737" s="87"/>
      <c r="T3737" s="87"/>
      <c r="U3737" s="87"/>
      <c r="V3737" s="86" t="s">
        <v>79</v>
      </c>
      <c r="W3737" s="75"/>
      <c r="X3737" s="102" t="s">
        <v>79</v>
      </c>
      <c r="Y3737" s="63" t="str">
        <f>IFERROR(IF(VLOOKUP(X3737,Listor!$T$6:$U$7,2,FALSE)&lt;O3737,TRUE),"")</f>
        <v/>
      </c>
      <c r="Z3737" s="87"/>
      <c r="AA3737" s="104"/>
    </row>
    <row r="3738" spans="2:27" x14ac:dyDescent="0.25">
      <c r="B3738" s="68" t="s">
        <v>68</v>
      </c>
      <c r="C3738" s="80" t="str">
        <f>IFERROR(VLOOKUP(B3738,Listor!$A$6:$B$62,2,FALSE),"")</f>
        <v/>
      </c>
      <c r="D3738" s="80" t="str">
        <f>IFERROR(VLOOKUP(B3738,Listor!$A$6:$C$62,3,FALSE),"")</f>
        <v/>
      </c>
      <c r="E3738" s="110" t="s">
        <v>79</v>
      </c>
      <c r="F3738" s="66"/>
      <c r="G3738" s="35" t="str">
        <f>IFERROR(VLOOKUP(B3738,Listor!$A$6:$G$62,7,FALSE),"")</f>
        <v/>
      </c>
      <c r="H3738" s="63" t="str">
        <f>IFERROR(VLOOKUP(B3738,Listor!$N$6:$O$47,2,FALSE),"")</f>
        <v/>
      </c>
      <c r="I3738" s="63" t="str">
        <f t="shared" si="175"/>
        <v/>
      </c>
      <c r="J3738" s="96" t="str">
        <f>IFERROR(VLOOKUP(B3738,Listor!$N$6:$P$47,3,FALSE)*I3738,"")</f>
        <v/>
      </c>
      <c r="K3738" s="81"/>
      <c r="L3738" s="88" t="str">
        <f>IFERROR((VLOOKUP(B3738,Listor!$N$6:$P$47,3,FALSE)*Biologiska!K3738)+(VLOOKUP(B3738,Listor!$N$6:$Q$47,4,FALSE)),"")</f>
        <v/>
      </c>
      <c r="M3738" s="63" t="str">
        <f t="shared" si="176"/>
        <v/>
      </c>
      <c r="N3738" s="75"/>
      <c r="O3738" s="84" t="str">
        <f t="shared" si="177"/>
        <v/>
      </c>
      <c r="P3738" s="107"/>
      <c r="Q3738" s="87" t="s">
        <v>79</v>
      </c>
      <c r="R3738" s="87"/>
      <c r="S3738" s="87"/>
      <c r="T3738" s="87"/>
      <c r="U3738" s="87"/>
      <c r="V3738" s="86" t="s">
        <v>79</v>
      </c>
      <c r="W3738" s="75"/>
      <c r="X3738" s="102" t="s">
        <v>79</v>
      </c>
      <c r="Y3738" s="63" t="str">
        <f>IFERROR(IF(VLOOKUP(X3738,Listor!$T$6:$U$7,2,FALSE)&lt;O3738,TRUE),"")</f>
        <v/>
      </c>
      <c r="Z3738" s="87"/>
      <c r="AA3738" s="104"/>
    </row>
    <row r="3739" spans="2:27" x14ac:dyDescent="0.25">
      <c r="B3739" s="68" t="s">
        <v>68</v>
      </c>
      <c r="C3739" s="80" t="str">
        <f>IFERROR(VLOOKUP(B3739,Listor!$A$6:$B$62,2,FALSE),"")</f>
        <v/>
      </c>
      <c r="D3739" s="80" t="str">
        <f>IFERROR(VLOOKUP(B3739,Listor!$A$6:$C$62,3,FALSE),"")</f>
        <v/>
      </c>
      <c r="E3739" s="110" t="s">
        <v>79</v>
      </c>
      <c r="F3739" s="66"/>
      <c r="G3739" s="35" t="str">
        <f>IFERROR(VLOOKUP(B3739,Listor!$A$6:$G$62,7,FALSE),"")</f>
        <v/>
      </c>
      <c r="H3739" s="63" t="str">
        <f>IFERROR(VLOOKUP(B3739,Listor!$N$6:$O$47,2,FALSE),"")</f>
        <v/>
      </c>
      <c r="I3739" s="63" t="str">
        <f t="shared" si="175"/>
        <v/>
      </c>
      <c r="J3739" s="96" t="str">
        <f>IFERROR(VLOOKUP(B3739,Listor!$N$6:$P$47,3,FALSE)*I3739,"")</f>
        <v/>
      </c>
      <c r="K3739" s="81"/>
      <c r="L3739" s="88" t="str">
        <f>IFERROR((VLOOKUP(B3739,Listor!$N$6:$P$47,3,FALSE)*Biologiska!K3739)+(VLOOKUP(B3739,Listor!$N$6:$Q$47,4,FALSE)),"")</f>
        <v/>
      </c>
      <c r="M3739" s="63" t="str">
        <f t="shared" si="176"/>
        <v/>
      </c>
      <c r="N3739" s="75"/>
      <c r="O3739" s="84" t="str">
        <f t="shared" si="177"/>
        <v/>
      </c>
      <c r="P3739" s="107"/>
      <c r="Q3739" s="87" t="s">
        <v>79</v>
      </c>
      <c r="R3739" s="87"/>
      <c r="S3739" s="87"/>
      <c r="T3739" s="87"/>
      <c r="U3739" s="87"/>
      <c r="V3739" s="86" t="s">
        <v>79</v>
      </c>
      <c r="W3739" s="75"/>
      <c r="X3739" s="102" t="s">
        <v>79</v>
      </c>
      <c r="Y3739" s="63" t="str">
        <f>IFERROR(IF(VLOOKUP(X3739,Listor!$T$6:$U$7,2,FALSE)&lt;O3739,TRUE),"")</f>
        <v/>
      </c>
      <c r="Z3739" s="87"/>
      <c r="AA3739" s="104"/>
    </row>
    <row r="3740" spans="2:27" x14ac:dyDescent="0.25">
      <c r="B3740" s="68" t="s">
        <v>68</v>
      </c>
      <c r="C3740" s="80" t="str">
        <f>IFERROR(VLOOKUP(B3740,Listor!$A$6:$B$62,2,FALSE),"")</f>
        <v/>
      </c>
      <c r="D3740" s="80" t="str">
        <f>IFERROR(VLOOKUP(B3740,Listor!$A$6:$C$62,3,FALSE),"")</f>
        <v/>
      </c>
      <c r="E3740" s="110" t="s">
        <v>79</v>
      </c>
      <c r="F3740" s="66"/>
      <c r="G3740" s="35" t="str">
        <f>IFERROR(VLOOKUP(B3740,Listor!$A$6:$G$62,7,FALSE),"")</f>
        <v/>
      </c>
      <c r="H3740" s="63" t="str">
        <f>IFERROR(VLOOKUP(B3740,Listor!$N$6:$O$47,2,FALSE),"")</f>
        <v/>
      </c>
      <c r="I3740" s="63" t="str">
        <f t="shared" si="175"/>
        <v/>
      </c>
      <c r="J3740" s="96" t="str">
        <f>IFERROR(VLOOKUP(B3740,Listor!$N$6:$P$47,3,FALSE)*I3740,"")</f>
        <v/>
      </c>
      <c r="K3740" s="81"/>
      <c r="L3740" s="88" t="str">
        <f>IFERROR((VLOOKUP(B3740,Listor!$N$6:$P$47,3,FALSE)*Biologiska!K3740)+(VLOOKUP(B3740,Listor!$N$6:$Q$47,4,FALSE)),"")</f>
        <v/>
      </c>
      <c r="M3740" s="63" t="str">
        <f t="shared" si="176"/>
        <v/>
      </c>
      <c r="N3740" s="75"/>
      <c r="O3740" s="84" t="str">
        <f t="shared" si="177"/>
        <v/>
      </c>
      <c r="P3740" s="107"/>
      <c r="Q3740" s="87" t="s">
        <v>79</v>
      </c>
      <c r="R3740" s="87"/>
      <c r="S3740" s="87"/>
      <c r="T3740" s="87"/>
      <c r="U3740" s="87"/>
      <c r="V3740" s="86" t="s">
        <v>79</v>
      </c>
      <c r="W3740" s="75"/>
      <c r="X3740" s="102" t="s">
        <v>79</v>
      </c>
      <c r="Y3740" s="63" t="str">
        <f>IFERROR(IF(VLOOKUP(X3740,Listor!$T$6:$U$7,2,FALSE)&lt;O3740,TRUE),"")</f>
        <v/>
      </c>
      <c r="Z3740" s="87"/>
      <c r="AA3740" s="104"/>
    </row>
    <row r="3741" spans="2:27" x14ac:dyDescent="0.25">
      <c r="B3741" s="68" t="s">
        <v>68</v>
      </c>
      <c r="C3741" s="80" t="str">
        <f>IFERROR(VLOOKUP(B3741,Listor!$A$6:$B$62,2,FALSE),"")</f>
        <v/>
      </c>
      <c r="D3741" s="80" t="str">
        <f>IFERROR(VLOOKUP(B3741,Listor!$A$6:$C$62,3,FALSE),"")</f>
        <v/>
      </c>
      <c r="E3741" s="110" t="s">
        <v>79</v>
      </c>
      <c r="F3741" s="66"/>
      <c r="G3741" s="35" t="str">
        <f>IFERROR(VLOOKUP(B3741,Listor!$A$6:$G$62,7,FALSE),"")</f>
        <v/>
      </c>
      <c r="H3741" s="63" t="str">
        <f>IFERROR(VLOOKUP(B3741,Listor!$N$6:$O$47,2,FALSE),"")</f>
        <v/>
      </c>
      <c r="I3741" s="63" t="str">
        <f t="shared" si="175"/>
        <v/>
      </c>
      <c r="J3741" s="96" t="str">
        <f>IFERROR(VLOOKUP(B3741,Listor!$N$6:$P$47,3,FALSE)*I3741,"")</f>
        <v/>
      </c>
      <c r="K3741" s="81"/>
      <c r="L3741" s="88" t="str">
        <f>IFERROR((VLOOKUP(B3741,Listor!$N$6:$P$47,3,FALSE)*Biologiska!K3741)+(VLOOKUP(B3741,Listor!$N$6:$Q$47,4,FALSE)),"")</f>
        <v/>
      </c>
      <c r="M3741" s="63" t="str">
        <f t="shared" si="176"/>
        <v/>
      </c>
      <c r="N3741" s="75"/>
      <c r="O3741" s="84" t="str">
        <f t="shared" si="177"/>
        <v/>
      </c>
      <c r="P3741" s="107"/>
      <c r="Q3741" s="87" t="s">
        <v>79</v>
      </c>
      <c r="R3741" s="87"/>
      <c r="S3741" s="87"/>
      <c r="T3741" s="87"/>
      <c r="U3741" s="87"/>
      <c r="V3741" s="86" t="s">
        <v>79</v>
      </c>
      <c r="W3741" s="75"/>
      <c r="X3741" s="102" t="s">
        <v>79</v>
      </c>
      <c r="Y3741" s="63" t="str">
        <f>IFERROR(IF(VLOOKUP(X3741,Listor!$T$6:$U$7,2,FALSE)&lt;O3741,TRUE),"")</f>
        <v/>
      </c>
      <c r="Z3741" s="87"/>
      <c r="AA3741" s="104"/>
    </row>
    <row r="3742" spans="2:27" x14ac:dyDescent="0.25">
      <c r="B3742" s="68" t="s">
        <v>68</v>
      </c>
      <c r="C3742" s="80" t="str">
        <f>IFERROR(VLOOKUP(B3742,Listor!$A$6:$B$62,2,FALSE),"")</f>
        <v/>
      </c>
      <c r="D3742" s="80" t="str">
        <f>IFERROR(VLOOKUP(B3742,Listor!$A$6:$C$62,3,FALSE),"")</f>
        <v/>
      </c>
      <c r="E3742" s="110" t="s">
        <v>79</v>
      </c>
      <c r="F3742" s="66"/>
      <c r="G3742" s="35" t="str">
        <f>IFERROR(VLOOKUP(B3742,Listor!$A$6:$G$62,7,FALSE),"")</f>
        <v/>
      </c>
      <c r="H3742" s="63" t="str">
        <f>IFERROR(VLOOKUP(B3742,Listor!$N$6:$O$47,2,FALSE),"")</f>
        <v/>
      </c>
      <c r="I3742" s="63" t="str">
        <f t="shared" si="175"/>
        <v/>
      </c>
      <c r="J3742" s="96" t="str">
        <f>IFERROR(VLOOKUP(B3742,Listor!$N$6:$P$47,3,FALSE)*I3742,"")</f>
        <v/>
      </c>
      <c r="K3742" s="81"/>
      <c r="L3742" s="88" t="str">
        <f>IFERROR((VLOOKUP(B3742,Listor!$N$6:$P$47,3,FALSE)*Biologiska!K3742)+(VLOOKUP(B3742,Listor!$N$6:$Q$47,4,FALSE)),"")</f>
        <v/>
      </c>
      <c r="M3742" s="63" t="str">
        <f t="shared" si="176"/>
        <v/>
      </c>
      <c r="N3742" s="75"/>
      <c r="O3742" s="84" t="str">
        <f t="shared" si="177"/>
        <v/>
      </c>
      <c r="P3742" s="107"/>
      <c r="Q3742" s="87" t="s">
        <v>79</v>
      </c>
      <c r="R3742" s="87"/>
      <c r="S3742" s="87"/>
      <c r="T3742" s="87"/>
      <c r="U3742" s="87"/>
      <c r="V3742" s="86" t="s">
        <v>79</v>
      </c>
      <c r="W3742" s="75"/>
      <c r="X3742" s="102" t="s">
        <v>79</v>
      </c>
      <c r="Y3742" s="63" t="str">
        <f>IFERROR(IF(VLOOKUP(X3742,Listor!$T$6:$U$7,2,FALSE)&lt;O3742,TRUE),"")</f>
        <v/>
      </c>
      <c r="Z3742" s="87"/>
      <c r="AA3742" s="104"/>
    </row>
    <row r="3743" spans="2:27" x14ac:dyDescent="0.25">
      <c r="B3743" s="68" t="s">
        <v>68</v>
      </c>
      <c r="C3743" s="80" t="str">
        <f>IFERROR(VLOOKUP(B3743,Listor!$A$6:$B$62,2,FALSE),"")</f>
        <v/>
      </c>
      <c r="D3743" s="80" t="str">
        <f>IFERROR(VLOOKUP(B3743,Listor!$A$6:$C$62,3,FALSE),"")</f>
        <v/>
      </c>
      <c r="E3743" s="110" t="s">
        <v>79</v>
      </c>
      <c r="F3743" s="66"/>
      <c r="G3743" s="35" t="str">
        <f>IFERROR(VLOOKUP(B3743,Listor!$A$6:$G$62,7,FALSE),"")</f>
        <v/>
      </c>
      <c r="H3743" s="63" t="str">
        <f>IFERROR(VLOOKUP(B3743,Listor!$N$6:$O$47,2,FALSE),"")</f>
        <v/>
      </c>
      <c r="I3743" s="63" t="str">
        <f t="shared" si="175"/>
        <v/>
      </c>
      <c r="J3743" s="96" t="str">
        <f>IFERROR(VLOOKUP(B3743,Listor!$N$6:$P$47,3,FALSE)*I3743,"")</f>
        <v/>
      </c>
      <c r="K3743" s="81"/>
      <c r="L3743" s="88" t="str">
        <f>IFERROR((VLOOKUP(B3743,Listor!$N$6:$P$47,3,FALSE)*Biologiska!K3743)+(VLOOKUP(B3743,Listor!$N$6:$Q$47,4,FALSE)),"")</f>
        <v/>
      </c>
      <c r="M3743" s="63" t="str">
        <f t="shared" si="176"/>
        <v/>
      </c>
      <c r="N3743" s="75"/>
      <c r="O3743" s="84" t="str">
        <f t="shared" si="177"/>
        <v/>
      </c>
      <c r="P3743" s="107"/>
      <c r="Q3743" s="87" t="s">
        <v>79</v>
      </c>
      <c r="R3743" s="87"/>
      <c r="S3743" s="87"/>
      <c r="T3743" s="87"/>
      <c r="U3743" s="87"/>
      <c r="V3743" s="86" t="s">
        <v>79</v>
      </c>
      <c r="W3743" s="75"/>
      <c r="X3743" s="102" t="s">
        <v>79</v>
      </c>
      <c r="Y3743" s="63" t="str">
        <f>IFERROR(IF(VLOOKUP(X3743,Listor!$T$6:$U$7,2,FALSE)&lt;O3743,TRUE),"")</f>
        <v/>
      </c>
      <c r="Z3743" s="87"/>
      <c r="AA3743" s="104"/>
    </row>
    <row r="3744" spans="2:27" x14ac:dyDescent="0.25">
      <c r="B3744" s="68" t="s">
        <v>68</v>
      </c>
      <c r="C3744" s="80" t="str">
        <f>IFERROR(VLOOKUP(B3744,Listor!$A$6:$B$62,2,FALSE),"")</f>
        <v/>
      </c>
      <c r="D3744" s="80" t="str">
        <f>IFERROR(VLOOKUP(B3744,Listor!$A$6:$C$62,3,FALSE),"")</f>
        <v/>
      </c>
      <c r="E3744" s="110" t="s">
        <v>79</v>
      </c>
      <c r="F3744" s="66"/>
      <c r="G3744" s="35" t="str">
        <f>IFERROR(VLOOKUP(B3744,Listor!$A$6:$G$62,7,FALSE),"")</f>
        <v/>
      </c>
      <c r="H3744" s="63" t="str">
        <f>IFERROR(VLOOKUP(B3744,Listor!$N$6:$O$47,2,FALSE),"")</f>
        <v/>
      </c>
      <c r="I3744" s="63" t="str">
        <f t="shared" si="175"/>
        <v/>
      </c>
      <c r="J3744" s="96" t="str">
        <f>IFERROR(VLOOKUP(B3744,Listor!$N$6:$P$47,3,FALSE)*I3744,"")</f>
        <v/>
      </c>
      <c r="K3744" s="81"/>
      <c r="L3744" s="88" t="str">
        <f>IFERROR((VLOOKUP(B3744,Listor!$N$6:$P$47,3,FALSE)*Biologiska!K3744)+(VLOOKUP(B3744,Listor!$N$6:$Q$47,4,FALSE)),"")</f>
        <v/>
      </c>
      <c r="M3744" s="63" t="str">
        <f t="shared" si="176"/>
        <v/>
      </c>
      <c r="N3744" s="75"/>
      <c r="O3744" s="84" t="str">
        <f t="shared" si="177"/>
        <v/>
      </c>
      <c r="P3744" s="107"/>
      <c r="Q3744" s="87" t="s">
        <v>79</v>
      </c>
      <c r="R3744" s="87"/>
      <c r="S3744" s="87"/>
      <c r="T3744" s="87"/>
      <c r="U3744" s="87"/>
      <c r="V3744" s="86" t="s">
        <v>79</v>
      </c>
      <c r="W3744" s="75"/>
      <c r="X3744" s="102" t="s">
        <v>79</v>
      </c>
      <c r="Y3744" s="63" t="str">
        <f>IFERROR(IF(VLOOKUP(X3744,Listor!$T$6:$U$7,2,FALSE)&lt;O3744,TRUE),"")</f>
        <v/>
      </c>
      <c r="Z3744" s="87"/>
      <c r="AA3744" s="104"/>
    </row>
    <row r="3745" spans="2:27" x14ac:dyDescent="0.25">
      <c r="B3745" s="68" t="s">
        <v>68</v>
      </c>
      <c r="C3745" s="80" t="str">
        <f>IFERROR(VLOOKUP(B3745,Listor!$A$6:$B$62,2,FALSE),"")</f>
        <v/>
      </c>
      <c r="D3745" s="80" t="str">
        <f>IFERROR(VLOOKUP(B3745,Listor!$A$6:$C$62,3,FALSE),"")</f>
        <v/>
      </c>
      <c r="E3745" s="110" t="s">
        <v>79</v>
      </c>
      <c r="F3745" s="66"/>
      <c r="G3745" s="35" t="str">
        <f>IFERROR(VLOOKUP(B3745,Listor!$A$6:$G$62,7,FALSE),"")</f>
        <v/>
      </c>
      <c r="H3745" s="63" t="str">
        <f>IFERROR(VLOOKUP(B3745,Listor!$N$6:$O$47,2,FALSE),"")</f>
        <v/>
      </c>
      <c r="I3745" s="63" t="str">
        <f t="shared" si="175"/>
        <v/>
      </c>
      <c r="J3745" s="96" t="str">
        <f>IFERROR(VLOOKUP(B3745,Listor!$N$6:$P$47,3,FALSE)*I3745,"")</f>
        <v/>
      </c>
      <c r="K3745" s="81"/>
      <c r="L3745" s="88" t="str">
        <f>IFERROR((VLOOKUP(B3745,Listor!$N$6:$P$47,3,FALSE)*Biologiska!K3745)+(VLOOKUP(B3745,Listor!$N$6:$Q$47,4,FALSE)),"")</f>
        <v/>
      </c>
      <c r="M3745" s="63" t="str">
        <f t="shared" si="176"/>
        <v/>
      </c>
      <c r="N3745" s="75"/>
      <c r="O3745" s="84" t="str">
        <f t="shared" si="177"/>
        <v/>
      </c>
      <c r="P3745" s="107"/>
      <c r="Q3745" s="87" t="s">
        <v>79</v>
      </c>
      <c r="R3745" s="87"/>
      <c r="S3745" s="87"/>
      <c r="T3745" s="87"/>
      <c r="U3745" s="87"/>
      <c r="V3745" s="86" t="s">
        <v>79</v>
      </c>
      <c r="W3745" s="75"/>
      <c r="X3745" s="102" t="s">
        <v>79</v>
      </c>
      <c r="Y3745" s="63" t="str">
        <f>IFERROR(IF(VLOOKUP(X3745,Listor!$T$6:$U$7,2,FALSE)&lt;O3745,TRUE),"")</f>
        <v/>
      </c>
      <c r="Z3745" s="87"/>
      <c r="AA3745" s="104"/>
    </row>
    <row r="3746" spans="2:27" x14ac:dyDescent="0.25">
      <c r="B3746" s="68" t="s">
        <v>68</v>
      </c>
      <c r="C3746" s="80" t="str">
        <f>IFERROR(VLOOKUP(B3746,Listor!$A$6:$B$62,2,FALSE),"")</f>
        <v/>
      </c>
      <c r="D3746" s="80" t="str">
        <f>IFERROR(VLOOKUP(B3746,Listor!$A$6:$C$62,3,FALSE),"")</f>
        <v/>
      </c>
      <c r="E3746" s="110" t="s">
        <v>79</v>
      </c>
      <c r="F3746" s="66"/>
      <c r="G3746" s="35" t="str">
        <f>IFERROR(VLOOKUP(B3746,Listor!$A$6:$G$62,7,FALSE),"")</f>
        <v/>
      </c>
      <c r="H3746" s="63" t="str">
        <f>IFERROR(VLOOKUP(B3746,Listor!$N$6:$O$47,2,FALSE),"")</f>
        <v/>
      </c>
      <c r="I3746" s="63" t="str">
        <f t="shared" si="175"/>
        <v/>
      </c>
      <c r="J3746" s="96" t="str">
        <f>IFERROR(VLOOKUP(B3746,Listor!$N$6:$P$47,3,FALSE)*I3746,"")</f>
        <v/>
      </c>
      <c r="K3746" s="81"/>
      <c r="L3746" s="88" t="str">
        <f>IFERROR((VLOOKUP(B3746,Listor!$N$6:$P$47,3,FALSE)*Biologiska!K3746)+(VLOOKUP(B3746,Listor!$N$6:$Q$47,4,FALSE)),"")</f>
        <v/>
      </c>
      <c r="M3746" s="63" t="str">
        <f t="shared" si="176"/>
        <v/>
      </c>
      <c r="N3746" s="75"/>
      <c r="O3746" s="84" t="str">
        <f t="shared" si="177"/>
        <v/>
      </c>
      <c r="P3746" s="107"/>
      <c r="Q3746" s="87" t="s">
        <v>79</v>
      </c>
      <c r="R3746" s="87"/>
      <c r="S3746" s="87"/>
      <c r="T3746" s="87"/>
      <c r="U3746" s="87"/>
      <c r="V3746" s="86" t="s">
        <v>79</v>
      </c>
      <c r="W3746" s="75"/>
      <c r="X3746" s="102" t="s">
        <v>79</v>
      </c>
      <c r="Y3746" s="63" t="str">
        <f>IFERROR(IF(VLOOKUP(X3746,Listor!$T$6:$U$7,2,FALSE)&lt;O3746,TRUE),"")</f>
        <v/>
      </c>
      <c r="Z3746" s="87"/>
      <c r="AA3746" s="104"/>
    </row>
    <row r="3747" spans="2:27" x14ac:dyDescent="0.25">
      <c r="B3747" s="68" t="s">
        <v>68</v>
      </c>
      <c r="C3747" s="80" t="str">
        <f>IFERROR(VLOOKUP(B3747,Listor!$A$6:$B$62,2,FALSE),"")</f>
        <v/>
      </c>
      <c r="D3747" s="80" t="str">
        <f>IFERROR(VLOOKUP(B3747,Listor!$A$6:$C$62,3,FALSE),"")</f>
        <v/>
      </c>
      <c r="E3747" s="110" t="s">
        <v>79</v>
      </c>
      <c r="F3747" s="66"/>
      <c r="G3747" s="35" t="str">
        <f>IFERROR(VLOOKUP(B3747,Listor!$A$6:$G$62,7,FALSE),"")</f>
        <v/>
      </c>
      <c r="H3747" s="63" t="str">
        <f>IFERROR(VLOOKUP(B3747,Listor!$N$6:$O$47,2,FALSE),"")</f>
        <v/>
      </c>
      <c r="I3747" s="63" t="str">
        <f t="shared" si="175"/>
        <v/>
      </c>
      <c r="J3747" s="96" t="str">
        <f>IFERROR(VLOOKUP(B3747,Listor!$N$6:$P$47,3,FALSE)*I3747,"")</f>
        <v/>
      </c>
      <c r="K3747" s="81"/>
      <c r="L3747" s="88" t="str">
        <f>IFERROR((VLOOKUP(B3747,Listor!$N$6:$P$47,3,FALSE)*Biologiska!K3747)+(VLOOKUP(B3747,Listor!$N$6:$Q$47,4,FALSE)),"")</f>
        <v/>
      </c>
      <c r="M3747" s="63" t="str">
        <f t="shared" si="176"/>
        <v/>
      </c>
      <c r="N3747" s="75"/>
      <c r="O3747" s="84" t="str">
        <f t="shared" si="177"/>
        <v/>
      </c>
      <c r="P3747" s="107"/>
      <c r="Q3747" s="87" t="s">
        <v>79</v>
      </c>
      <c r="R3747" s="87"/>
      <c r="S3747" s="87"/>
      <c r="T3747" s="87"/>
      <c r="U3747" s="87"/>
      <c r="V3747" s="86" t="s">
        <v>79</v>
      </c>
      <c r="W3747" s="75"/>
      <c r="X3747" s="102" t="s">
        <v>79</v>
      </c>
      <c r="Y3747" s="63" t="str">
        <f>IFERROR(IF(VLOOKUP(X3747,Listor!$T$6:$U$7,2,FALSE)&lt;O3747,TRUE),"")</f>
        <v/>
      </c>
      <c r="Z3747" s="87"/>
      <c r="AA3747" s="104"/>
    </row>
    <row r="3748" spans="2:27" x14ac:dyDescent="0.25">
      <c r="B3748" s="68" t="s">
        <v>68</v>
      </c>
      <c r="C3748" s="80" t="str">
        <f>IFERROR(VLOOKUP(B3748,Listor!$A$6:$B$62,2,FALSE),"")</f>
        <v/>
      </c>
      <c r="D3748" s="80" t="str">
        <f>IFERROR(VLOOKUP(B3748,Listor!$A$6:$C$62,3,FALSE),"")</f>
        <v/>
      </c>
      <c r="E3748" s="110" t="s">
        <v>79</v>
      </c>
      <c r="F3748" s="66"/>
      <c r="G3748" s="35" t="str">
        <f>IFERROR(VLOOKUP(B3748,Listor!$A$6:$G$62,7,FALSE),"")</f>
        <v/>
      </c>
      <c r="H3748" s="63" t="str">
        <f>IFERROR(VLOOKUP(B3748,Listor!$N$6:$O$47,2,FALSE),"")</f>
        <v/>
      </c>
      <c r="I3748" s="63" t="str">
        <f t="shared" si="175"/>
        <v/>
      </c>
      <c r="J3748" s="96" t="str">
        <f>IFERROR(VLOOKUP(B3748,Listor!$N$6:$P$47,3,FALSE)*I3748,"")</f>
        <v/>
      </c>
      <c r="K3748" s="81"/>
      <c r="L3748" s="88" t="str">
        <f>IFERROR((VLOOKUP(B3748,Listor!$N$6:$P$47,3,FALSE)*Biologiska!K3748)+(VLOOKUP(B3748,Listor!$N$6:$Q$47,4,FALSE)),"")</f>
        <v/>
      </c>
      <c r="M3748" s="63" t="str">
        <f t="shared" si="176"/>
        <v/>
      </c>
      <c r="N3748" s="75"/>
      <c r="O3748" s="84" t="str">
        <f t="shared" si="177"/>
        <v/>
      </c>
      <c r="P3748" s="107"/>
      <c r="Q3748" s="87" t="s">
        <v>79</v>
      </c>
      <c r="R3748" s="87"/>
      <c r="S3748" s="87"/>
      <c r="T3748" s="87"/>
      <c r="U3748" s="87"/>
      <c r="V3748" s="86" t="s">
        <v>79</v>
      </c>
      <c r="W3748" s="75"/>
      <c r="X3748" s="102" t="s">
        <v>79</v>
      </c>
      <c r="Y3748" s="63" t="str">
        <f>IFERROR(IF(VLOOKUP(X3748,Listor!$T$6:$U$7,2,FALSE)&lt;O3748,TRUE),"")</f>
        <v/>
      </c>
      <c r="Z3748" s="87"/>
      <c r="AA3748" s="104"/>
    </row>
    <row r="3749" spans="2:27" x14ac:dyDescent="0.25">
      <c r="B3749" s="68" t="s">
        <v>68</v>
      </c>
      <c r="C3749" s="80" t="str">
        <f>IFERROR(VLOOKUP(B3749,Listor!$A$6:$B$62,2,FALSE),"")</f>
        <v/>
      </c>
      <c r="D3749" s="80" t="str">
        <f>IFERROR(VLOOKUP(B3749,Listor!$A$6:$C$62,3,FALSE),"")</f>
        <v/>
      </c>
      <c r="E3749" s="110" t="s">
        <v>79</v>
      </c>
      <c r="F3749" s="66"/>
      <c r="G3749" s="35" t="str">
        <f>IFERROR(VLOOKUP(B3749,Listor!$A$6:$G$62,7,FALSE),"")</f>
        <v/>
      </c>
      <c r="H3749" s="63" t="str">
        <f>IFERROR(VLOOKUP(B3749,Listor!$N$6:$O$47,2,FALSE),"")</f>
        <v/>
      </c>
      <c r="I3749" s="63" t="str">
        <f t="shared" si="175"/>
        <v/>
      </c>
      <c r="J3749" s="96" t="str">
        <f>IFERROR(VLOOKUP(B3749,Listor!$N$6:$P$47,3,FALSE)*I3749,"")</f>
        <v/>
      </c>
      <c r="K3749" s="81"/>
      <c r="L3749" s="88" t="str">
        <f>IFERROR((VLOOKUP(B3749,Listor!$N$6:$P$47,3,FALSE)*Biologiska!K3749)+(VLOOKUP(B3749,Listor!$N$6:$Q$47,4,FALSE)),"")</f>
        <v/>
      </c>
      <c r="M3749" s="63" t="str">
        <f t="shared" si="176"/>
        <v/>
      </c>
      <c r="N3749" s="75"/>
      <c r="O3749" s="84" t="str">
        <f t="shared" si="177"/>
        <v/>
      </c>
      <c r="P3749" s="107"/>
      <c r="Q3749" s="87" t="s">
        <v>79</v>
      </c>
      <c r="R3749" s="87"/>
      <c r="S3749" s="87"/>
      <c r="T3749" s="87"/>
      <c r="U3749" s="87"/>
      <c r="V3749" s="86" t="s">
        <v>79</v>
      </c>
      <c r="W3749" s="75"/>
      <c r="X3749" s="102" t="s">
        <v>79</v>
      </c>
      <c r="Y3749" s="63" t="str">
        <f>IFERROR(IF(VLOOKUP(X3749,Listor!$T$6:$U$7,2,FALSE)&lt;O3749,TRUE),"")</f>
        <v/>
      </c>
      <c r="Z3749" s="87"/>
      <c r="AA3749" s="104"/>
    </row>
    <row r="3750" spans="2:27" x14ac:dyDescent="0.25">
      <c r="B3750" s="68" t="s">
        <v>68</v>
      </c>
      <c r="C3750" s="80" t="str">
        <f>IFERROR(VLOOKUP(B3750,Listor!$A$6:$B$62,2,FALSE),"")</f>
        <v/>
      </c>
      <c r="D3750" s="80" t="str">
        <f>IFERROR(VLOOKUP(B3750,Listor!$A$6:$C$62,3,FALSE),"")</f>
        <v/>
      </c>
      <c r="E3750" s="110" t="s">
        <v>79</v>
      </c>
      <c r="F3750" s="66"/>
      <c r="G3750" s="35" t="str">
        <f>IFERROR(VLOOKUP(B3750,Listor!$A$6:$G$62,7,FALSE),"")</f>
        <v/>
      </c>
      <c r="H3750" s="63" t="str">
        <f>IFERROR(VLOOKUP(B3750,Listor!$N$6:$O$47,2,FALSE),"")</f>
        <v/>
      </c>
      <c r="I3750" s="63" t="str">
        <f t="shared" si="175"/>
        <v/>
      </c>
      <c r="J3750" s="96" t="str">
        <f>IFERROR(VLOOKUP(B3750,Listor!$N$6:$P$47,3,FALSE)*I3750,"")</f>
        <v/>
      </c>
      <c r="K3750" s="81"/>
      <c r="L3750" s="88" t="str">
        <f>IFERROR((VLOOKUP(B3750,Listor!$N$6:$P$47,3,FALSE)*Biologiska!K3750)+(VLOOKUP(B3750,Listor!$N$6:$Q$47,4,FALSE)),"")</f>
        <v/>
      </c>
      <c r="M3750" s="63" t="str">
        <f t="shared" si="176"/>
        <v/>
      </c>
      <c r="N3750" s="75"/>
      <c r="O3750" s="84" t="str">
        <f t="shared" si="177"/>
        <v/>
      </c>
      <c r="P3750" s="107"/>
      <c r="Q3750" s="87" t="s">
        <v>79</v>
      </c>
      <c r="R3750" s="87"/>
      <c r="S3750" s="87"/>
      <c r="T3750" s="87"/>
      <c r="U3750" s="87"/>
      <c r="V3750" s="86" t="s">
        <v>79</v>
      </c>
      <c r="W3750" s="75"/>
      <c r="X3750" s="102" t="s">
        <v>79</v>
      </c>
      <c r="Y3750" s="63" t="str">
        <f>IFERROR(IF(VLOOKUP(X3750,Listor!$T$6:$U$7,2,FALSE)&lt;O3750,TRUE),"")</f>
        <v/>
      </c>
      <c r="Z3750" s="87"/>
      <c r="AA3750" s="104"/>
    </row>
    <row r="3751" spans="2:27" x14ac:dyDescent="0.25">
      <c r="B3751" s="68" t="s">
        <v>68</v>
      </c>
      <c r="C3751" s="80" t="str">
        <f>IFERROR(VLOOKUP(B3751,Listor!$A$6:$B$62,2,FALSE),"")</f>
        <v/>
      </c>
      <c r="D3751" s="80" t="str">
        <f>IFERROR(VLOOKUP(B3751,Listor!$A$6:$C$62,3,FALSE),"")</f>
        <v/>
      </c>
      <c r="E3751" s="110" t="s">
        <v>79</v>
      </c>
      <c r="F3751" s="66"/>
      <c r="G3751" s="35" t="str">
        <f>IFERROR(VLOOKUP(B3751,Listor!$A$6:$G$62,7,FALSE),"")</f>
        <v/>
      </c>
      <c r="H3751" s="63" t="str">
        <f>IFERROR(VLOOKUP(B3751,Listor!$N$6:$O$47,2,FALSE),"")</f>
        <v/>
      </c>
      <c r="I3751" s="63" t="str">
        <f t="shared" si="175"/>
        <v/>
      </c>
      <c r="J3751" s="96" t="str">
        <f>IFERROR(VLOOKUP(B3751,Listor!$N$6:$P$47,3,FALSE)*I3751,"")</f>
        <v/>
      </c>
      <c r="K3751" s="81"/>
      <c r="L3751" s="88" t="str">
        <f>IFERROR((VLOOKUP(B3751,Listor!$N$6:$P$47,3,FALSE)*Biologiska!K3751)+(VLOOKUP(B3751,Listor!$N$6:$Q$47,4,FALSE)),"")</f>
        <v/>
      </c>
      <c r="M3751" s="63" t="str">
        <f t="shared" si="176"/>
        <v/>
      </c>
      <c r="N3751" s="75"/>
      <c r="O3751" s="84" t="str">
        <f t="shared" si="177"/>
        <v/>
      </c>
      <c r="P3751" s="107"/>
      <c r="Q3751" s="87" t="s">
        <v>79</v>
      </c>
      <c r="R3751" s="87"/>
      <c r="S3751" s="87"/>
      <c r="T3751" s="87"/>
      <c r="U3751" s="87"/>
      <c r="V3751" s="86" t="s">
        <v>79</v>
      </c>
      <c r="W3751" s="75"/>
      <c r="X3751" s="102" t="s">
        <v>79</v>
      </c>
      <c r="Y3751" s="63" t="str">
        <f>IFERROR(IF(VLOOKUP(X3751,Listor!$T$6:$U$7,2,FALSE)&lt;O3751,TRUE),"")</f>
        <v/>
      </c>
      <c r="Z3751" s="87"/>
      <c r="AA3751" s="104"/>
    </row>
    <row r="3752" spans="2:27" x14ac:dyDescent="0.25">
      <c r="B3752" s="68" t="s">
        <v>68</v>
      </c>
      <c r="C3752" s="80" t="str">
        <f>IFERROR(VLOOKUP(B3752,Listor!$A$6:$B$62,2,FALSE),"")</f>
        <v/>
      </c>
      <c r="D3752" s="80" t="str">
        <f>IFERROR(VLOOKUP(B3752,Listor!$A$6:$C$62,3,FALSE),"")</f>
        <v/>
      </c>
      <c r="E3752" s="110" t="s">
        <v>79</v>
      </c>
      <c r="F3752" s="66"/>
      <c r="G3752" s="35" t="str">
        <f>IFERROR(VLOOKUP(B3752,Listor!$A$6:$G$62,7,FALSE),"")</f>
        <v/>
      </c>
      <c r="H3752" s="63" t="str">
        <f>IFERROR(VLOOKUP(B3752,Listor!$N$6:$O$47,2,FALSE),"")</f>
        <v/>
      </c>
      <c r="I3752" s="63" t="str">
        <f t="shared" si="175"/>
        <v/>
      </c>
      <c r="J3752" s="96" t="str">
        <f>IFERROR(VLOOKUP(B3752,Listor!$N$6:$P$47,3,FALSE)*I3752,"")</f>
        <v/>
      </c>
      <c r="K3752" s="81"/>
      <c r="L3752" s="88" t="str">
        <f>IFERROR((VLOOKUP(B3752,Listor!$N$6:$P$47,3,FALSE)*Biologiska!K3752)+(VLOOKUP(B3752,Listor!$N$6:$Q$47,4,FALSE)),"")</f>
        <v/>
      </c>
      <c r="M3752" s="63" t="str">
        <f t="shared" si="176"/>
        <v/>
      </c>
      <c r="N3752" s="75"/>
      <c r="O3752" s="84" t="str">
        <f t="shared" si="177"/>
        <v/>
      </c>
      <c r="P3752" s="107"/>
      <c r="Q3752" s="87" t="s">
        <v>79</v>
      </c>
      <c r="R3752" s="87"/>
      <c r="S3752" s="87"/>
      <c r="T3752" s="87"/>
      <c r="U3752" s="87"/>
      <c r="V3752" s="86" t="s">
        <v>79</v>
      </c>
      <c r="W3752" s="75"/>
      <c r="X3752" s="102" t="s">
        <v>79</v>
      </c>
      <c r="Y3752" s="63" t="str">
        <f>IFERROR(IF(VLOOKUP(X3752,Listor!$T$6:$U$7,2,FALSE)&lt;O3752,TRUE),"")</f>
        <v/>
      </c>
      <c r="Z3752" s="87"/>
      <c r="AA3752" s="104"/>
    </row>
    <row r="3753" spans="2:27" x14ac:dyDescent="0.25">
      <c r="B3753" s="68" t="s">
        <v>68</v>
      </c>
      <c r="C3753" s="80" t="str">
        <f>IFERROR(VLOOKUP(B3753,Listor!$A$6:$B$62,2,FALSE),"")</f>
        <v/>
      </c>
      <c r="D3753" s="80" t="str">
        <f>IFERROR(VLOOKUP(B3753,Listor!$A$6:$C$62,3,FALSE),"")</f>
        <v/>
      </c>
      <c r="E3753" s="110" t="s">
        <v>79</v>
      </c>
      <c r="F3753" s="66"/>
      <c r="G3753" s="35" t="str">
        <f>IFERROR(VLOOKUP(B3753,Listor!$A$6:$G$62,7,FALSE),"")</f>
        <v/>
      </c>
      <c r="H3753" s="63" t="str">
        <f>IFERROR(VLOOKUP(B3753,Listor!$N$6:$O$47,2,FALSE),"")</f>
        <v/>
      </c>
      <c r="I3753" s="63" t="str">
        <f t="shared" ref="I3753:I3816" si="178">IFERROR(F3753*H3753,"")</f>
        <v/>
      </c>
      <c r="J3753" s="96" t="str">
        <f>IFERROR(VLOOKUP(B3753,Listor!$N$6:$P$47,3,FALSE)*I3753,"")</f>
        <v/>
      </c>
      <c r="K3753" s="81"/>
      <c r="L3753" s="88" t="str">
        <f>IFERROR((VLOOKUP(B3753,Listor!$N$6:$P$47,3,FALSE)*Biologiska!K3753)+(VLOOKUP(B3753,Listor!$N$6:$Q$47,4,FALSE)),"")</f>
        <v/>
      </c>
      <c r="M3753" s="63" t="str">
        <f t="shared" ref="M3753:M3816" si="179">IFERROR(I3753*L3753,"")</f>
        <v/>
      </c>
      <c r="N3753" s="75"/>
      <c r="O3753" s="84" t="str">
        <f t="shared" ref="O3753:O3816" si="180">IF(ISBLANK(K3753),"",IFERROR(((83.8-K3753)/83.8)*100,""))</f>
        <v/>
      </c>
      <c r="P3753" s="107"/>
      <c r="Q3753" s="87" t="s">
        <v>79</v>
      </c>
      <c r="R3753" s="87"/>
      <c r="S3753" s="87"/>
      <c r="T3753" s="87"/>
      <c r="U3753" s="87"/>
      <c r="V3753" s="86" t="s">
        <v>79</v>
      </c>
      <c r="W3753" s="75"/>
      <c r="X3753" s="102" t="s">
        <v>79</v>
      </c>
      <c r="Y3753" s="63" t="str">
        <f>IFERROR(IF(VLOOKUP(X3753,Listor!$T$6:$U$7,2,FALSE)&lt;O3753,TRUE),"")</f>
        <v/>
      </c>
      <c r="Z3753" s="87"/>
      <c r="AA3753" s="104"/>
    </row>
    <row r="3754" spans="2:27" x14ac:dyDescent="0.25">
      <c r="B3754" s="68" t="s">
        <v>68</v>
      </c>
      <c r="C3754" s="80" t="str">
        <f>IFERROR(VLOOKUP(B3754,Listor!$A$6:$B$62,2,FALSE),"")</f>
        <v/>
      </c>
      <c r="D3754" s="80" t="str">
        <f>IFERROR(VLOOKUP(B3754,Listor!$A$6:$C$62,3,FALSE),"")</f>
        <v/>
      </c>
      <c r="E3754" s="110" t="s">
        <v>79</v>
      </c>
      <c r="F3754" s="66"/>
      <c r="G3754" s="35" t="str">
        <f>IFERROR(VLOOKUP(B3754,Listor!$A$6:$G$62,7,FALSE),"")</f>
        <v/>
      </c>
      <c r="H3754" s="63" t="str">
        <f>IFERROR(VLOOKUP(B3754,Listor!$N$6:$O$47,2,FALSE),"")</f>
        <v/>
      </c>
      <c r="I3754" s="63" t="str">
        <f t="shared" si="178"/>
        <v/>
      </c>
      <c r="J3754" s="96" t="str">
        <f>IFERROR(VLOOKUP(B3754,Listor!$N$6:$P$47,3,FALSE)*I3754,"")</f>
        <v/>
      </c>
      <c r="K3754" s="81"/>
      <c r="L3754" s="88" t="str">
        <f>IFERROR((VLOOKUP(B3754,Listor!$N$6:$P$47,3,FALSE)*Biologiska!K3754)+(VLOOKUP(B3754,Listor!$N$6:$Q$47,4,FALSE)),"")</f>
        <v/>
      </c>
      <c r="M3754" s="63" t="str">
        <f t="shared" si="179"/>
        <v/>
      </c>
      <c r="N3754" s="75"/>
      <c r="O3754" s="84" t="str">
        <f t="shared" si="180"/>
        <v/>
      </c>
      <c r="P3754" s="107"/>
      <c r="Q3754" s="87" t="s">
        <v>79</v>
      </c>
      <c r="R3754" s="87"/>
      <c r="S3754" s="87"/>
      <c r="T3754" s="87"/>
      <c r="U3754" s="87"/>
      <c r="V3754" s="86" t="s">
        <v>79</v>
      </c>
      <c r="W3754" s="75"/>
      <c r="X3754" s="102" t="s">
        <v>79</v>
      </c>
      <c r="Y3754" s="63" t="str">
        <f>IFERROR(IF(VLOOKUP(X3754,Listor!$T$6:$U$7,2,FALSE)&lt;O3754,TRUE),"")</f>
        <v/>
      </c>
      <c r="Z3754" s="87"/>
      <c r="AA3754" s="104"/>
    </row>
    <row r="3755" spans="2:27" x14ac:dyDescent="0.25">
      <c r="B3755" s="68" t="s">
        <v>68</v>
      </c>
      <c r="C3755" s="80" t="str">
        <f>IFERROR(VLOOKUP(B3755,Listor!$A$6:$B$62,2,FALSE),"")</f>
        <v/>
      </c>
      <c r="D3755" s="80" t="str">
        <f>IFERROR(VLOOKUP(B3755,Listor!$A$6:$C$62,3,FALSE),"")</f>
        <v/>
      </c>
      <c r="E3755" s="110" t="s">
        <v>79</v>
      </c>
      <c r="F3755" s="66"/>
      <c r="G3755" s="35" t="str">
        <f>IFERROR(VLOOKUP(B3755,Listor!$A$6:$G$62,7,FALSE),"")</f>
        <v/>
      </c>
      <c r="H3755" s="63" t="str">
        <f>IFERROR(VLOOKUP(B3755,Listor!$N$6:$O$47,2,FALSE),"")</f>
        <v/>
      </c>
      <c r="I3755" s="63" t="str">
        <f t="shared" si="178"/>
        <v/>
      </c>
      <c r="J3755" s="96" t="str">
        <f>IFERROR(VLOOKUP(B3755,Listor!$N$6:$P$47,3,FALSE)*I3755,"")</f>
        <v/>
      </c>
      <c r="K3755" s="81"/>
      <c r="L3755" s="88" t="str">
        <f>IFERROR((VLOOKUP(B3755,Listor!$N$6:$P$47,3,FALSE)*Biologiska!K3755)+(VLOOKUP(B3755,Listor!$N$6:$Q$47,4,FALSE)),"")</f>
        <v/>
      </c>
      <c r="M3755" s="63" t="str">
        <f t="shared" si="179"/>
        <v/>
      </c>
      <c r="N3755" s="75"/>
      <c r="O3755" s="84" t="str">
        <f t="shared" si="180"/>
        <v/>
      </c>
      <c r="P3755" s="107"/>
      <c r="Q3755" s="87" t="s">
        <v>79</v>
      </c>
      <c r="R3755" s="87"/>
      <c r="S3755" s="87"/>
      <c r="T3755" s="87"/>
      <c r="U3755" s="87"/>
      <c r="V3755" s="86" t="s">
        <v>79</v>
      </c>
      <c r="W3755" s="75"/>
      <c r="X3755" s="102" t="s">
        <v>79</v>
      </c>
      <c r="Y3755" s="63" t="str">
        <f>IFERROR(IF(VLOOKUP(X3755,Listor!$T$6:$U$7,2,FALSE)&lt;O3755,TRUE),"")</f>
        <v/>
      </c>
      <c r="Z3755" s="87"/>
      <c r="AA3755" s="104"/>
    </row>
    <row r="3756" spans="2:27" x14ac:dyDescent="0.25">
      <c r="B3756" s="68" t="s">
        <v>68</v>
      </c>
      <c r="C3756" s="80" t="str">
        <f>IFERROR(VLOOKUP(B3756,Listor!$A$6:$B$62,2,FALSE),"")</f>
        <v/>
      </c>
      <c r="D3756" s="80" t="str">
        <f>IFERROR(VLOOKUP(B3756,Listor!$A$6:$C$62,3,FALSE),"")</f>
        <v/>
      </c>
      <c r="E3756" s="110" t="s">
        <v>79</v>
      </c>
      <c r="F3756" s="66"/>
      <c r="G3756" s="35" t="str">
        <f>IFERROR(VLOOKUP(B3756,Listor!$A$6:$G$62,7,FALSE),"")</f>
        <v/>
      </c>
      <c r="H3756" s="63" t="str">
        <f>IFERROR(VLOOKUP(B3756,Listor!$N$6:$O$47,2,FALSE),"")</f>
        <v/>
      </c>
      <c r="I3756" s="63" t="str">
        <f t="shared" si="178"/>
        <v/>
      </c>
      <c r="J3756" s="96" t="str">
        <f>IFERROR(VLOOKUP(B3756,Listor!$N$6:$P$47,3,FALSE)*I3756,"")</f>
        <v/>
      </c>
      <c r="K3756" s="81"/>
      <c r="L3756" s="88" t="str">
        <f>IFERROR((VLOOKUP(B3756,Listor!$N$6:$P$47,3,FALSE)*Biologiska!K3756)+(VLOOKUP(B3756,Listor!$N$6:$Q$47,4,FALSE)),"")</f>
        <v/>
      </c>
      <c r="M3756" s="63" t="str">
        <f t="shared" si="179"/>
        <v/>
      </c>
      <c r="N3756" s="75"/>
      <c r="O3756" s="84" t="str">
        <f t="shared" si="180"/>
        <v/>
      </c>
      <c r="P3756" s="107"/>
      <c r="Q3756" s="87" t="s">
        <v>79</v>
      </c>
      <c r="R3756" s="87"/>
      <c r="S3756" s="87"/>
      <c r="T3756" s="87"/>
      <c r="U3756" s="87"/>
      <c r="V3756" s="86" t="s">
        <v>79</v>
      </c>
      <c r="W3756" s="75"/>
      <c r="X3756" s="102" t="s">
        <v>79</v>
      </c>
      <c r="Y3756" s="63" t="str">
        <f>IFERROR(IF(VLOOKUP(X3756,Listor!$T$6:$U$7,2,FALSE)&lt;O3756,TRUE),"")</f>
        <v/>
      </c>
      <c r="Z3756" s="87"/>
      <c r="AA3756" s="104"/>
    </row>
    <row r="3757" spans="2:27" x14ac:dyDescent="0.25">
      <c r="B3757" s="68" t="s">
        <v>68</v>
      </c>
      <c r="C3757" s="80" t="str">
        <f>IFERROR(VLOOKUP(B3757,Listor!$A$6:$B$62,2,FALSE),"")</f>
        <v/>
      </c>
      <c r="D3757" s="80" t="str">
        <f>IFERROR(VLOOKUP(B3757,Listor!$A$6:$C$62,3,FALSE),"")</f>
        <v/>
      </c>
      <c r="E3757" s="110" t="s">
        <v>79</v>
      </c>
      <c r="F3757" s="66"/>
      <c r="G3757" s="35" t="str">
        <f>IFERROR(VLOOKUP(B3757,Listor!$A$6:$G$62,7,FALSE),"")</f>
        <v/>
      </c>
      <c r="H3757" s="63" t="str">
        <f>IFERROR(VLOOKUP(B3757,Listor!$N$6:$O$47,2,FALSE),"")</f>
        <v/>
      </c>
      <c r="I3757" s="63" t="str">
        <f t="shared" si="178"/>
        <v/>
      </c>
      <c r="J3757" s="96" t="str">
        <f>IFERROR(VLOOKUP(B3757,Listor!$N$6:$P$47,3,FALSE)*I3757,"")</f>
        <v/>
      </c>
      <c r="K3757" s="81"/>
      <c r="L3757" s="88" t="str">
        <f>IFERROR((VLOOKUP(B3757,Listor!$N$6:$P$47,3,FALSE)*Biologiska!K3757)+(VLOOKUP(B3757,Listor!$N$6:$Q$47,4,FALSE)),"")</f>
        <v/>
      </c>
      <c r="M3757" s="63" t="str">
        <f t="shared" si="179"/>
        <v/>
      </c>
      <c r="N3757" s="75"/>
      <c r="O3757" s="84" t="str">
        <f t="shared" si="180"/>
        <v/>
      </c>
      <c r="P3757" s="107"/>
      <c r="Q3757" s="87" t="s">
        <v>79</v>
      </c>
      <c r="R3757" s="87"/>
      <c r="S3757" s="87"/>
      <c r="T3757" s="87"/>
      <c r="U3757" s="87"/>
      <c r="V3757" s="86" t="s">
        <v>79</v>
      </c>
      <c r="W3757" s="75"/>
      <c r="X3757" s="102" t="s">
        <v>79</v>
      </c>
      <c r="Y3757" s="63" t="str">
        <f>IFERROR(IF(VLOOKUP(X3757,Listor!$T$6:$U$7,2,FALSE)&lt;O3757,TRUE),"")</f>
        <v/>
      </c>
      <c r="Z3757" s="87"/>
      <c r="AA3757" s="104"/>
    </row>
    <row r="3758" spans="2:27" x14ac:dyDescent="0.25">
      <c r="B3758" s="68" t="s">
        <v>68</v>
      </c>
      <c r="C3758" s="80" t="str">
        <f>IFERROR(VLOOKUP(B3758,Listor!$A$6:$B$62,2,FALSE),"")</f>
        <v/>
      </c>
      <c r="D3758" s="80" t="str">
        <f>IFERROR(VLOOKUP(B3758,Listor!$A$6:$C$62,3,FALSE),"")</f>
        <v/>
      </c>
      <c r="E3758" s="110" t="s">
        <v>79</v>
      </c>
      <c r="F3758" s="66"/>
      <c r="G3758" s="35" t="str">
        <f>IFERROR(VLOOKUP(B3758,Listor!$A$6:$G$62,7,FALSE),"")</f>
        <v/>
      </c>
      <c r="H3758" s="63" t="str">
        <f>IFERROR(VLOOKUP(B3758,Listor!$N$6:$O$47,2,FALSE),"")</f>
        <v/>
      </c>
      <c r="I3758" s="63" t="str">
        <f t="shared" si="178"/>
        <v/>
      </c>
      <c r="J3758" s="96" t="str">
        <f>IFERROR(VLOOKUP(B3758,Listor!$N$6:$P$47,3,FALSE)*I3758,"")</f>
        <v/>
      </c>
      <c r="K3758" s="81"/>
      <c r="L3758" s="88" t="str">
        <f>IFERROR((VLOOKUP(B3758,Listor!$N$6:$P$47,3,FALSE)*Biologiska!K3758)+(VLOOKUP(B3758,Listor!$N$6:$Q$47,4,FALSE)),"")</f>
        <v/>
      </c>
      <c r="M3758" s="63" t="str">
        <f t="shared" si="179"/>
        <v/>
      </c>
      <c r="N3758" s="75"/>
      <c r="O3758" s="84" t="str">
        <f t="shared" si="180"/>
        <v/>
      </c>
      <c r="P3758" s="107"/>
      <c r="Q3758" s="87" t="s">
        <v>79</v>
      </c>
      <c r="R3758" s="87"/>
      <c r="S3758" s="87"/>
      <c r="T3758" s="87"/>
      <c r="U3758" s="87"/>
      <c r="V3758" s="86" t="s">
        <v>79</v>
      </c>
      <c r="W3758" s="75"/>
      <c r="X3758" s="102" t="s">
        <v>79</v>
      </c>
      <c r="Y3758" s="63" t="str">
        <f>IFERROR(IF(VLOOKUP(X3758,Listor!$T$6:$U$7,2,FALSE)&lt;O3758,TRUE),"")</f>
        <v/>
      </c>
      <c r="Z3758" s="87"/>
      <c r="AA3758" s="104"/>
    </row>
    <row r="3759" spans="2:27" x14ac:dyDescent="0.25">
      <c r="B3759" s="68" t="s">
        <v>68</v>
      </c>
      <c r="C3759" s="80" t="str">
        <f>IFERROR(VLOOKUP(B3759,Listor!$A$6:$B$62,2,FALSE),"")</f>
        <v/>
      </c>
      <c r="D3759" s="80" t="str">
        <f>IFERROR(VLOOKUP(B3759,Listor!$A$6:$C$62,3,FALSE),"")</f>
        <v/>
      </c>
      <c r="E3759" s="110" t="s">
        <v>79</v>
      </c>
      <c r="F3759" s="66"/>
      <c r="G3759" s="35" t="str">
        <f>IFERROR(VLOOKUP(B3759,Listor!$A$6:$G$62,7,FALSE),"")</f>
        <v/>
      </c>
      <c r="H3759" s="63" t="str">
        <f>IFERROR(VLOOKUP(B3759,Listor!$N$6:$O$47,2,FALSE),"")</f>
        <v/>
      </c>
      <c r="I3759" s="63" t="str">
        <f t="shared" si="178"/>
        <v/>
      </c>
      <c r="J3759" s="96" t="str">
        <f>IFERROR(VLOOKUP(B3759,Listor!$N$6:$P$47,3,FALSE)*I3759,"")</f>
        <v/>
      </c>
      <c r="K3759" s="81"/>
      <c r="L3759" s="88" t="str">
        <f>IFERROR((VLOOKUP(B3759,Listor!$N$6:$P$47,3,FALSE)*Biologiska!K3759)+(VLOOKUP(B3759,Listor!$N$6:$Q$47,4,FALSE)),"")</f>
        <v/>
      </c>
      <c r="M3759" s="63" t="str">
        <f t="shared" si="179"/>
        <v/>
      </c>
      <c r="N3759" s="75"/>
      <c r="O3759" s="84" t="str">
        <f t="shared" si="180"/>
        <v/>
      </c>
      <c r="P3759" s="107"/>
      <c r="Q3759" s="87" t="s">
        <v>79</v>
      </c>
      <c r="R3759" s="87"/>
      <c r="S3759" s="87"/>
      <c r="T3759" s="87"/>
      <c r="U3759" s="87"/>
      <c r="V3759" s="86" t="s">
        <v>79</v>
      </c>
      <c r="W3759" s="75"/>
      <c r="X3759" s="102" t="s">
        <v>79</v>
      </c>
      <c r="Y3759" s="63" t="str">
        <f>IFERROR(IF(VLOOKUP(X3759,Listor!$T$6:$U$7,2,FALSE)&lt;O3759,TRUE),"")</f>
        <v/>
      </c>
      <c r="Z3759" s="87"/>
      <c r="AA3759" s="104"/>
    </row>
    <row r="3760" spans="2:27" x14ac:dyDescent="0.25">
      <c r="B3760" s="68" t="s">
        <v>68</v>
      </c>
      <c r="C3760" s="80" t="str">
        <f>IFERROR(VLOOKUP(B3760,Listor!$A$6:$B$62,2,FALSE),"")</f>
        <v/>
      </c>
      <c r="D3760" s="80" t="str">
        <f>IFERROR(VLOOKUP(B3760,Listor!$A$6:$C$62,3,FALSE),"")</f>
        <v/>
      </c>
      <c r="E3760" s="110" t="s">
        <v>79</v>
      </c>
      <c r="F3760" s="66"/>
      <c r="G3760" s="35" t="str">
        <f>IFERROR(VLOOKUP(B3760,Listor!$A$6:$G$62,7,FALSE),"")</f>
        <v/>
      </c>
      <c r="H3760" s="63" t="str">
        <f>IFERROR(VLOOKUP(B3760,Listor!$N$6:$O$47,2,FALSE),"")</f>
        <v/>
      </c>
      <c r="I3760" s="63" t="str">
        <f t="shared" si="178"/>
        <v/>
      </c>
      <c r="J3760" s="96" t="str">
        <f>IFERROR(VLOOKUP(B3760,Listor!$N$6:$P$47,3,FALSE)*I3760,"")</f>
        <v/>
      </c>
      <c r="K3760" s="81"/>
      <c r="L3760" s="88" t="str">
        <f>IFERROR((VLOOKUP(B3760,Listor!$N$6:$P$47,3,FALSE)*Biologiska!K3760)+(VLOOKUP(B3760,Listor!$N$6:$Q$47,4,FALSE)),"")</f>
        <v/>
      </c>
      <c r="M3760" s="63" t="str">
        <f t="shared" si="179"/>
        <v/>
      </c>
      <c r="N3760" s="75"/>
      <c r="O3760" s="84" t="str">
        <f t="shared" si="180"/>
        <v/>
      </c>
      <c r="P3760" s="107"/>
      <c r="Q3760" s="87" t="s">
        <v>79</v>
      </c>
      <c r="R3760" s="87"/>
      <c r="S3760" s="87"/>
      <c r="T3760" s="87"/>
      <c r="U3760" s="87"/>
      <c r="V3760" s="86" t="s">
        <v>79</v>
      </c>
      <c r="W3760" s="75"/>
      <c r="X3760" s="102" t="s">
        <v>79</v>
      </c>
      <c r="Y3760" s="63" t="str">
        <f>IFERROR(IF(VLOOKUP(X3760,Listor!$T$6:$U$7,2,FALSE)&lt;O3760,TRUE),"")</f>
        <v/>
      </c>
      <c r="Z3760" s="87"/>
      <c r="AA3760" s="104"/>
    </row>
    <row r="3761" spans="2:27" x14ac:dyDescent="0.25">
      <c r="B3761" s="68" t="s">
        <v>68</v>
      </c>
      <c r="C3761" s="80" t="str">
        <f>IFERROR(VLOOKUP(B3761,Listor!$A$6:$B$62,2,FALSE),"")</f>
        <v/>
      </c>
      <c r="D3761" s="80" t="str">
        <f>IFERROR(VLOOKUP(B3761,Listor!$A$6:$C$62,3,FALSE),"")</f>
        <v/>
      </c>
      <c r="E3761" s="110" t="s">
        <v>79</v>
      </c>
      <c r="F3761" s="66"/>
      <c r="G3761" s="35" t="str">
        <f>IFERROR(VLOOKUP(B3761,Listor!$A$6:$G$62,7,FALSE),"")</f>
        <v/>
      </c>
      <c r="H3761" s="63" t="str">
        <f>IFERROR(VLOOKUP(B3761,Listor!$N$6:$O$47,2,FALSE),"")</f>
        <v/>
      </c>
      <c r="I3761" s="63" t="str">
        <f t="shared" si="178"/>
        <v/>
      </c>
      <c r="J3761" s="96" t="str">
        <f>IFERROR(VLOOKUP(B3761,Listor!$N$6:$P$47,3,FALSE)*I3761,"")</f>
        <v/>
      </c>
      <c r="K3761" s="81"/>
      <c r="L3761" s="88" t="str">
        <f>IFERROR((VLOOKUP(B3761,Listor!$N$6:$P$47,3,FALSE)*Biologiska!K3761)+(VLOOKUP(B3761,Listor!$N$6:$Q$47,4,FALSE)),"")</f>
        <v/>
      </c>
      <c r="M3761" s="63" t="str">
        <f t="shared" si="179"/>
        <v/>
      </c>
      <c r="N3761" s="75"/>
      <c r="O3761" s="84" t="str">
        <f t="shared" si="180"/>
        <v/>
      </c>
      <c r="P3761" s="107"/>
      <c r="Q3761" s="87" t="s">
        <v>79</v>
      </c>
      <c r="R3761" s="87"/>
      <c r="S3761" s="87"/>
      <c r="T3761" s="87"/>
      <c r="U3761" s="87"/>
      <c r="V3761" s="86" t="s">
        <v>79</v>
      </c>
      <c r="W3761" s="75"/>
      <c r="X3761" s="102" t="s">
        <v>79</v>
      </c>
      <c r="Y3761" s="63" t="str">
        <f>IFERROR(IF(VLOOKUP(X3761,Listor!$T$6:$U$7,2,FALSE)&lt;O3761,TRUE),"")</f>
        <v/>
      </c>
      <c r="Z3761" s="87"/>
      <c r="AA3761" s="104"/>
    </row>
    <row r="3762" spans="2:27" x14ac:dyDescent="0.25">
      <c r="B3762" s="68" t="s">
        <v>68</v>
      </c>
      <c r="C3762" s="80" t="str">
        <f>IFERROR(VLOOKUP(B3762,Listor!$A$6:$B$62,2,FALSE),"")</f>
        <v/>
      </c>
      <c r="D3762" s="80" t="str">
        <f>IFERROR(VLOOKUP(B3762,Listor!$A$6:$C$62,3,FALSE),"")</f>
        <v/>
      </c>
      <c r="E3762" s="110" t="s">
        <v>79</v>
      </c>
      <c r="F3762" s="66"/>
      <c r="G3762" s="35" t="str">
        <f>IFERROR(VLOOKUP(B3762,Listor!$A$6:$G$62,7,FALSE),"")</f>
        <v/>
      </c>
      <c r="H3762" s="63" t="str">
        <f>IFERROR(VLOOKUP(B3762,Listor!$N$6:$O$47,2,FALSE),"")</f>
        <v/>
      </c>
      <c r="I3762" s="63" t="str">
        <f t="shared" si="178"/>
        <v/>
      </c>
      <c r="J3762" s="96" t="str">
        <f>IFERROR(VLOOKUP(B3762,Listor!$N$6:$P$47,3,FALSE)*I3762,"")</f>
        <v/>
      </c>
      <c r="K3762" s="81"/>
      <c r="L3762" s="88" t="str">
        <f>IFERROR((VLOOKUP(B3762,Listor!$N$6:$P$47,3,FALSE)*Biologiska!K3762)+(VLOOKUP(B3762,Listor!$N$6:$Q$47,4,FALSE)),"")</f>
        <v/>
      </c>
      <c r="M3762" s="63" t="str">
        <f t="shared" si="179"/>
        <v/>
      </c>
      <c r="N3762" s="75"/>
      <c r="O3762" s="84" t="str">
        <f t="shared" si="180"/>
        <v/>
      </c>
      <c r="P3762" s="107"/>
      <c r="Q3762" s="87" t="s">
        <v>79</v>
      </c>
      <c r="R3762" s="87"/>
      <c r="S3762" s="87"/>
      <c r="T3762" s="87"/>
      <c r="U3762" s="87"/>
      <c r="V3762" s="86" t="s">
        <v>79</v>
      </c>
      <c r="W3762" s="75"/>
      <c r="X3762" s="102" t="s">
        <v>79</v>
      </c>
      <c r="Y3762" s="63" t="str">
        <f>IFERROR(IF(VLOOKUP(X3762,Listor!$T$6:$U$7,2,FALSE)&lt;O3762,TRUE),"")</f>
        <v/>
      </c>
      <c r="Z3762" s="87"/>
      <c r="AA3762" s="104"/>
    </row>
    <row r="3763" spans="2:27" x14ac:dyDescent="0.25">
      <c r="B3763" s="68" t="s">
        <v>68</v>
      </c>
      <c r="C3763" s="80" t="str">
        <f>IFERROR(VLOOKUP(B3763,Listor!$A$6:$B$62,2,FALSE),"")</f>
        <v/>
      </c>
      <c r="D3763" s="80" t="str">
        <f>IFERROR(VLOOKUP(B3763,Listor!$A$6:$C$62,3,FALSE),"")</f>
        <v/>
      </c>
      <c r="E3763" s="110" t="s">
        <v>79</v>
      </c>
      <c r="F3763" s="66"/>
      <c r="G3763" s="35" t="str">
        <f>IFERROR(VLOOKUP(B3763,Listor!$A$6:$G$62,7,FALSE),"")</f>
        <v/>
      </c>
      <c r="H3763" s="63" t="str">
        <f>IFERROR(VLOOKUP(B3763,Listor!$N$6:$O$47,2,FALSE),"")</f>
        <v/>
      </c>
      <c r="I3763" s="63" t="str">
        <f t="shared" si="178"/>
        <v/>
      </c>
      <c r="J3763" s="96" t="str">
        <f>IFERROR(VLOOKUP(B3763,Listor!$N$6:$P$47,3,FALSE)*I3763,"")</f>
        <v/>
      </c>
      <c r="K3763" s="81"/>
      <c r="L3763" s="88" t="str">
        <f>IFERROR((VLOOKUP(B3763,Listor!$N$6:$P$47,3,FALSE)*Biologiska!K3763)+(VLOOKUP(B3763,Listor!$N$6:$Q$47,4,FALSE)),"")</f>
        <v/>
      </c>
      <c r="M3763" s="63" t="str">
        <f t="shared" si="179"/>
        <v/>
      </c>
      <c r="N3763" s="75"/>
      <c r="O3763" s="84" t="str">
        <f t="shared" si="180"/>
        <v/>
      </c>
      <c r="P3763" s="107"/>
      <c r="Q3763" s="87" t="s">
        <v>79</v>
      </c>
      <c r="R3763" s="87"/>
      <c r="S3763" s="87"/>
      <c r="T3763" s="87"/>
      <c r="U3763" s="87"/>
      <c r="V3763" s="86" t="s">
        <v>79</v>
      </c>
      <c r="W3763" s="75"/>
      <c r="X3763" s="102" t="s">
        <v>79</v>
      </c>
      <c r="Y3763" s="63" t="str">
        <f>IFERROR(IF(VLOOKUP(X3763,Listor!$T$6:$U$7,2,FALSE)&lt;O3763,TRUE),"")</f>
        <v/>
      </c>
      <c r="Z3763" s="87"/>
      <c r="AA3763" s="104"/>
    </row>
    <row r="3764" spans="2:27" x14ac:dyDescent="0.25">
      <c r="B3764" s="68" t="s">
        <v>68</v>
      </c>
      <c r="C3764" s="80" t="str">
        <f>IFERROR(VLOOKUP(B3764,Listor!$A$6:$B$62,2,FALSE),"")</f>
        <v/>
      </c>
      <c r="D3764" s="80" t="str">
        <f>IFERROR(VLOOKUP(B3764,Listor!$A$6:$C$62,3,FALSE),"")</f>
        <v/>
      </c>
      <c r="E3764" s="110" t="s">
        <v>79</v>
      </c>
      <c r="F3764" s="66"/>
      <c r="G3764" s="35" t="str">
        <f>IFERROR(VLOOKUP(B3764,Listor!$A$6:$G$62,7,FALSE),"")</f>
        <v/>
      </c>
      <c r="H3764" s="63" t="str">
        <f>IFERROR(VLOOKUP(B3764,Listor!$N$6:$O$47,2,FALSE),"")</f>
        <v/>
      </c>
      <c r="I3764" s="63" t="str">
        <f t="shared" si="178"/>
        <v/>
      </c>
      <c r="J3764" s="96" t="str">
        <f>IFERROR(VLOOKUP(B3764,Listor!$N$6:$P$47,3,FALSE)*I3764,"")</f>
        <v/>
      </c>
      <c r="K3764" s="81"/>
      <c r="L3764" s="88" t="str">
        <f>IFERROR((VLOOKUP(B3764,Listor!$N$6:$P$47,3,FALSE)*Biologiska!K3764)+(VLOOKUP(B3764,Listor!$N$6:$Q$47,4,FALSE)),"")</f>
        <v/>
      </c>
      <c r="M3764" s="63" t="str">
        <f t="shared" si="179"/>
        <v/>
      </c>
      <c r="N3764" s="75"/>
      <c r="O3764" s="84" t="str">
        <f t="shared" si="180"/>
        <v/>
      </c>
      <c r="P3764" s="107"/>
      <c r="Q3764" s="87" t="s">
        <v>79</v>
      </c>
      <c r="R3764" s="87"/>
      <c r="S3764" s="87"/>
      <c r="T3764" s="87"/>
      <c r="U3764" s="87"/>
      <c r="V3764" s="86" t="s">
        <v>79</v>
      </c>
      <c r="W3764" s="75"/>
      <c r="X3764" s="102" t="s">
        <v>79</v>
      </c>
      <c r="Y3764" s="63" t="str">
        <f>IFERROR(IF(VLOOKUP(X3764,Listor!$T$6:$U$7,2,FALSE)&lt;O3764,TRUE),"")</f>
        <v/>
      </c>
      <c r="Z3764" s="87"/>
      <c r="AA3764" s="104"/>
    </row>
    <row r="3765" spans="2:27" x14ac:dyDescent="0.25">
      <c r="B3765" s="68" t="s">
        <v>68</v>
      </c>
      <c r="C3765" s="80" t="str">
        <f>IFERROR(VLOOKUP(B3765,Listor!$A$6:$B$62,2,FALSE),"")</f>
        <v/>
      </c>
      <c r="D3765" s="80" t="str">
        <f>IFERROR(VLOOKUP(B3765,Listor!$A$6:$C$62,3,FALSE),"")</f>
        <v/>
      </c>
      <c r="E3765" s="110" t="s">
        <v>79</v>
      </c>
      <c r="F3765" s="66"/>
      <c r="G3765" s="35" t="str">
        <f>IFERROR(VLOOKUP(B3765,Listor!$A$6:$G$62,7,FALSE),"")</f>
        <v/>
      </c>
      <c r="H3765" s="63" t="str">
        <f>IFERROR(VLOOKUP(B3765,Listor!$N$6:$O$47,2,FALSE),"")</f>
        <v/>
      </c>
      <c r="I3765" s="63" t="str">
        <f t="shared" si="178"/>
        <v/>
      </c>
      <c r="J3765" s="96" t="str">
        <f>IFERROR(VLOOKUP(B3765,Listor!$N$6:$P$47,3,FALSE)*I3765,"")</f>
        <v/>
      </c>
      <c r="K3765" s="81"/>
      <c r="L3765" s="88" t="str">
        <f>IFERROR((VLOOKUP(B3765,Listor!$N$6:$P$47,3,FALSE)*Biologiska!K3765)+(VLOOKUP(B3765,Listor!$N$6:$Q$47,4,FALSE)),"")</f>
        <v/>
      </c>
      <c r="M3765" s="63" t="str">
        <f t="shared" si="179"/>
        <v/>
      </c>
      <c r="N3765" s="75"/>
      <c r="O3765" s="84" t="str">
        <f t="shared" si="180"/>
        <v/>
      </c>
      <c r="P3765" s="107"/>
      <c r="Q3765" s="87" t="s">
        <v>79</v>
      </c>
      <c r="R3765" s="87"/>
      <c r="S3765" s="87"/>
      <c r="T3765" s="87"/>
      <c r="U3765" s="87"/>
      <c r="V3765" s="86" t="s">
        <v>79</v>
      </c>
      <c r="W3765" s="75"/>
      <c r="X3765" s="102" t="s">
        <v>79</v>
      </c>
      <c r="Y3765" s="63" t="str">
        <f>IFERROR(IF(VLOOKUP(X3765,Listor!$T$6:$U$7,2,FALSE)&lt;O3765,TRUE),"")</f>
        <v/>
      </c>
      <c r="Z3765" s="87"/>
      <c r="AA3765" s="104"/>
    </row>
    <row r="3766" spans="2:27" x14ac:dyDescent="0.25">
      <c r="B3766" s="68" t="s">
        <v>68</v>
      </c>
      <c r="C3766" s="80" t="str">
        <f>IFERROR(VLOOKUP(B3766,Listor!$A$6:$B$62,2,FALSE),"")</f>
        <v/>
      </c>
      <c r="D3766" s="80" t="str">
        <f>IFERROR(VLOOKUP(B3766,Listor!$A$6:$C$62,3,FALSE),"")</f>
        <v/>
      </c>
      <c r="E3766" s="110" t="s">
        <v>79</v>
      </c>
      <c r="F3766" s="66"/>
      <c r="G3766" s="35" t="str">
        <f>IFERROR(VLOOKUP(B3766,Listor!$A$6:$G$62,7,FALSE),"")</f>
        <v/>
      </c>
      <c r="H3766" s="63" t="str">
        <f>IFERROR(VLOOKUP(B3766,Listor!$N$6:$O$47,2,FALSE),"")</f>
        <v/>
      </c>
      <c r="I3766" s="63" t="str">
        <f t="shared" si="178"/>
        <v/>
      </c>
      <c r="J3766" s="96" t="str">
        <f>IFERROR(VLOOKUP(B3766,Listor!$N$6:$P$47,3,FALSE)*I3766,"")</f>
        <v/>
      </c>
      <c r="K3766" s="81"/>
      <c r="L3766" s="88" t="str">
        <f>IFERROR((VLOOKUP(B3766,Listor!$N$6:$P$47,3,FALSE)*Biologiska!K3766)+(VLOOKUP(B3766,Listor!$N$6:$Q$47,4,FALSE)),"")</f>
        <v/>
      </c>
      <c r="M3766" s="63" t="str">
        <f t="shared" si="179"/>
        <v/>
      </c>
      <c r="N3766" s="75"/>
      <c r="O3766" s="84" t="str">
        <f t="shared" si="180"/>
        <v/>
      </c>
      <c r="P3766" s="107"/>
      <c r="Q3766" s="87" t="s">
        <v>79</v>
      </c>
      <c r="R3766" s="87"/>
      <c r="S3766" s="87"/>
      <c r="T3766" s="87"/>
      <c r="U3766" s="87"/>
      <c r="V3766" s="86" t="s">
        <v>79</v>
      </c>
      <c r="W3766" s="75"/>
      <c r="X3766" s="102" t="s">
        <v>79</v>
      </c>
      <c r="Y3766" s="63" t="str">
        <f>IFERROR(IF(VLOOKUP(X3766,Listor!$T$6:$U$7,2,FALSE)&lt;O3766,TRUE),"")</f>
        <v/>
      </c>
      <c r="Z3766" s="87"/>
      <c r="AA3766" s="104"/>
    </row>
    <row r="3767" spans="2:27" x14ac:dyDescent="0.25">
      <c r="B3767" s="68" t="s">
        <v>68</v>
      </c>
      <c r="C3767" s="80" t="str">
        <f>IFERROR(VLOOKUP(B3767,Listor!$A$6:$B$62,2,FALSE),"")</f>
        <v/>
      </c>
      <c r="D3767" s="80" t="str">
        <f>IFERROR(VLOOKUP(B3767,Listor!$A$6:$C$62,3,FALSE),"")</f>
        <v/>
      </c>
      <c r="E3767" s="110" t="s">
        <v>79</v>
      </c>
      <c r="F3767" s="66"/>
      <c r="G3767" s="35" t="str">
        <f>IFERROR(VLOOKUP(B3767,Listor!$A$6:$G$62,7,FALSE),"")</f>
        <v/>
      </c>
      <c r="H3767" s="63" t="str">
        <f>IFERROR(VLOOKUP(B3767,Listor!$N$6:$O$47,2,FALSE),"")</f>
        <v/>
      </c>
      <c r="I3767" s="63" t="str">
        <f t="shared" si="178"/>
        <v/>
      </c>
      <c r="J3767" s="96" t="str">
        <f>IFERROR(VLOOKUP(B3767,Listor!$N$6:$P$47,3,FALSE)*I3767,"")</f>
        <v/>
      </c>
      <c r="K3767" s="81"/>
      <c r="L3767" s="88" t="str">
        <f>IFERROR((VLOOKUP(B3767,Listor!$N$6:$P$47,3,FALSE)*Biologiska!K3767)+(VLOOKUP(B3767,Listor!$N$6:$Q$47,4,FALSE)),"")</f>
        <v/>
      </c>
      <c r="M3767" s="63" t="str">
        <f t="shared" si="179"/>
        <v/>
      </c>
      <c r="N3767" s="75"/>
      <c r="O3767" s="84" t="str">
        <f t="shared" si="180"/>
        <v/>
      </c>
      <c r="P3767" s="107"/>
      <c r="Q3767" s="87" t="s">
        <v>79</v>
      </c>
      <c r="R3767" s="87"/>
      <c r="S3767" s="87"/>
      <c r="T3767" s="87"/>
      <c r="U3767" s="87"/>
      <c r="V3767" s="86" t="s">
        <v>79</v>
      </c>
      <c r="W3767" s="75"/>
      <c r="X3767" s="102" t="s">
        <v>79</v>
      </c>
      <c r="Y3767" s="63" t="str">
        <f>IFERROR(IF(VLOOKUP(X3767,Listor!$T$6:$U$7,2,FALSE)&lt;O3767,TRUE),"")</f>
        <v/>
      </c>
      <c r="Z3767" s="87"/>
      <c r="AA3767" s="104"/>
    </row>
    <row r="3768" spans="2:27" x14ac:dyDescent="0.25">
      <c r="B3768" s="68" t="s">
        <v>68</v>
      </c>
      <c r="C3768" s="80" t="str">
        <f>IFERROR(VLOOKUP(B3768,Listor!$A$6:$B$62,2,FALSE),"")</f>
        <v/>
      </c>
      <c r="D3768" s="80" t="str">
        <f>IFERROR(VLOOKUP(B3768,Listor!$A$6:$C$62,3,FALSE),"")</f>
        <v/>
      </c>
      <c r="E3768" s="110" t="s">
        <v>79</v>
      </c>
      <c r="F3768" s="66"/>
      <c r="G3768" s="35" t="str">
        <f>IFERROR(VLOOKUP(B3768,Listor!$A$6:$G$62,7,FALSE),"")</f>
        <v/>
      </c>
      <c r="H3768" s="63" t="str">
        <f>IFERROR(VLOOKUP(B3768,Listor!$N$6:$O$47,2,FALSE),"")</f>
        <v/>
      </c>
      <c r="I3768" s="63" t="str">
        <f t="shared" si="178"/>
        <v/>
      </c>
      <c r="J3768" s="96" t="str">
        <f>IFERROR(VLOOKUP(B3768,Listor!$N$6:$P$47,3,FALSE)*I3768,"")</f>
        <v/>
      </c>
      <c r="K3768" s="81"/>
      <c r="L3768" s="88" t="str">
        <f>IFERROR((VLOOKUP(B3768,Listor!$N$6:$P$47,3,FALSE)*Biologiska!K3768)+(VLOOKUP(B3768,Listor!$N$6:$Q$47,4,FALSE)),"")</f>
        <v/>
      </c>
      <c r="M3768" s="63" t="str">
        <f t="shared" si="179"/>
        <v/>
      </c>
      <c r="N3768" s="75"/>
      <c r="O3768" s="84" t="str">
        <f t="shared" si="180"/>
        <v/>
      </c>
      <c r="P3768" s="107"/>
      <c r="Q3768" s="87" t="s">
        <v>79</v>
      </c>
      <c r="R3768" s="87"/>
      <c r="S3768" s="87"/>
      <c r="T3768" s="87"/>
      <c r="U3768" s="87"/>
      <c r="V3768" s="86" t="s">
        <v>79</v>
      </c>
      <c r="W3768" s="75"/>
      <c r="X3768" s="102" t="s">
        <v>79</v>
      </c>
      <c r="Y3768" s="63" t="str">
        <f>IFERROR(IF(VLOOKUP(X3768,Listor!$T$6:$U$7,2,FALSE)&lt;O3768,TRUE),"")</f>
        <v/>
      </c>
      <c r="Z3768" s="87"/>
      <c r="AA3768" s="104"/>
    </row>
    <row r="3769" spans="2:27" x14ac:dyDescent="0.25">
      <c r="B3769" s="68" t="s">
        <v>68</v>
      </c>
      <c r="C3769" s="80" t="str">
        <f>IFERROR(VLOOKUP(B3769,Listor!$A$6:$B$62,2,FALSE),"")</f>
        <v/>
      </c>
      <c r="D3769" s="80" t="str">
        <f>IFERROR(VLOOKUP(B3769,Listor!$A$6:$C$62,3,FALSE),"")</f>
        <v/>
      </c>
      <c r="E3769" s="110" t="s">
        <v>79</v>
      </c>
      <c r="F3769" s="66"/>
      <c r="G3769" s="35" t="str">
        <f>IFERROR(VLOOKUP(B3769,Listor!$A$6:$G$62,7,FALSE),"")</f>
        <v/>
      </c>
      <c r="H3769" s="63" t="str">
        <f>IFERROR(VLOOKUP(B3769,Listor!$N$6:$O$47,2,FALSE),"")</f>
        <v/>
      </c>
      <c r="I3769" s="63" t="str">
        <f t="shared" si="178"/>
        <v/>
      </c>
      <c r="J3769" s="96" t="str">
        <f>IFERROR(VLOOKUP(B3769,Listor!$N$6:$P$47,3,FALSE)*I3769,"")</f>
        <v/>
      </c>
      <c r="K3769" s="81"/>
      <c r="L3769" s="88" t="str">
        <f>IFERROR((VLOOKUP(B3769,Listor!$N$6:$P$47,3,FALSE)*Biologiska!K3769)+(VLOOKUP(B3769,Listor!$N$6:$Q$47,4,FALSE)),"")</f>
        <v/>
      </c>
      <c r="M3769" s="63" t="str">
        <f t="shared" si="179"/>
        <v/>
      </c>
      <c r="N3769" s="75"/>
      <c r="O3769" s="84" t="str">
        <f t="shared" si="180"/>
        <v/>
      </c>
      <c r="P3769" s="107"/>
      <c r="Q3769" s="87" t="s">
        <v>79</v>
      </c>
      <c r="R3769" s="87"/>
      <c r="S3769" s="87"/>
      <c r="T3769" s="87"/>
      <c r="U3769" s="87"/>
      <c r="V3769" s="86" t="s">
        <v>79</v>
      </c>
      <c r="W3769" s="75"/>
      <c r="X3769" s="102" t="s">
        <v>79</v>
      </c>
      <c r="Y3769" s="63" t="str">
        <f>IFERROR(IF(VLOOKUP(X3769,Listor!$T$6:$U$7,2,FALSE)&lt;O3769,TRUE),"")</f>
        <v/>
      </c>
      <c r="Z3769" s="87"/>
      <c r="AA3769" s="104"/>
    </row>
    <row r="3770" spans="2:27" x14ac:dyDescent="0.25">
      <c r="B3770" s="68" t="s">
        <v>68</v>
      </c>
      <c r="C3770" s="80" t="str">
        <f>IFERROR(VLOOKUP(B3770,Listor!$A$6:$B$62,2,FALSE),"")</f>
        <v/>
      </c>
      <c r="D3770" s="80" t="str">
        <f>IFERROR(VLOOKUP(B3770,Listor!$A$6:$C$62,3,FALSE),"")</f>
        <v/>
      </c>
      <c r="E3770" s="110" t="s">
        <v>79</v>
      </c>
      <c r="F3770" s="66"/>
      <c r="G3770" s="35" t="str">
        <f>IFERROR(VLOOKUP(B3770,Listor!$A$6:$G$62,7,FALSE),"")</f>
        <v/>
      </c>
      <c r="H3770" s="63" t="str">
        <f>IFERROR(VLOOKUP(B3770,Listor!$N$6:$O$47,2,FALSE),"")</f>
        <v/>
      </c>
      <c r="I3770" s="63" t="str">
        <f t="shared" si="178"/>
        <v/>
      </c>
      <c r="J3770" s="96" t="str">
        <f>IFERROR(VLOOKUP(B3770,Listor!$N$6:$P$47,3,FALSE)*I3770,"")</f>
        <v/>
      </c>
      <c r="K3770" s="81"/>
      <c r="L3770" s="88" t="str">
        <f>IFERROR((VLOOKUP(B3770,Listor!$N$6:$P$47,3,FALSE)*Biologiska!K3770)+(VLOOKUP(B3770,Listor!$N$6:$Q$47,4,FALSE)),"")</f>
        <v/>
      </c>
      <c r="M3770" s="63" t="str">
        <f t="shared" si="179"/>
        <v/>
      </c>
      <c r="N3770" s="75"/>
      <c r="O3770" s="84" t="str">
        <f t="shared" si="180"/>
        <v/>
      </c>
      <c r="P3770" s="107"/>
      <c r="Q3770" s="87" t="s">
        <v>79</v>
      </c>
      <c r="R3770" s="87"/>
      <c r="S3770" s="87"/>
      <c r="T3770" s="87"/>
      <c r="U3770" s="87"/>
      <c r="V3770" s="86" t="s">
        <v>79</v>
      </c>
      <c r="W3770" s="75"/>
      <c r="X3770" s="102" t="s">
        <v>79</v>
      </c>
      <c r="Y3770" s="63" t="str">
        <f>IFERROR(IF(VLOOKUP(X3770,Listor!$T$6:$U$7,2,FALSE)&lt;O3770,TRUE),"")</f>
        <v/>
      </c>
      <c r="Z3770" s="87"/>
      <c r="AA3770" s="104"/>
    </row>
    <row r="3771" spans="2:27" x14ac:dyDescent="0.25">
      <c r="B3771" s="68" t="s">
        <v>68</v>
      </c>
      <c r="C3771" s="80" t="str">
        <f>IFERROR(VLOOKUP(B3771,Listor!$A$6:$B$62,2,FALSE),"")</f>
        <v/>
      </c>
      <c r="D3771" s="80" t="str">
        <f>IFERROR(VLOOKUP(B3771,Listor!$A$6:$C$62,3,FALSE),"")</f>
        <v/>
      </c>
      <c r="E3771" s="110" t="s">
        <v>79</v>
      </c>
      <c r="F3771" s="66"/>
      <c r="G3771" s="35" t="str">
        <f>IFERROR(VLOOKUP(B3771,Listor!$A$6:$G$62,7,FALSE),"")</f>
        <v/>
      </c>
      <c r="H3771" s="63" t="str">
        <f>IFERROR(VLOOKUP(B3771,Listor!$N$6:$O$47,2,FALSE),"")</f>
        <v/>
      </c>
      <c r="I3771" s="63" t="str">
        <f t="shared" si="178"/>
        <v/>
      </c>
      <c r="J3771" s="96" t="str">
        <f>IFERROR(VLOOKUP(B3771,Listor!$N$6:$P$47,3,FALSE)*I3771,"")</f>
        <v/>
      </c>
      <c r="K3771" s="81"/>
      <c r="L3771" s="88" t="str">
        <f>IFERROR((VLOOKUP(B3771,Listor!$N$6:$P$47,3,FALSE)*Biologiska!K3771)+(VLOOKUP(B3771,Listor!$N$6:$Q$47,4,FALSE)),"")</f>
        <v/>
      </c>
      <c r="M3771" s="63" t="str">
        <f t="shared" si="179"/>
        <v/>
      </c>
      <c r="N3771" s="75"/>
      <c r="O3771" s="84" t="str">
        <f t="shared" si="180"/>
        <v/>
      </c>
      <c r="P3771" s="107"/>
      <c r="Q3771" s="87" t="s">
        <v>79</v>
      </c>
      <c r="R3771" s="87"/>
      <c r="S3771" s="87"/>
      <c r="T3771" s="87"/>
      <c r="U3771" s="87"/>
      <c r="V3771" s="86" t="s">
        <v>79</v>
      </c>
      <c r="W3771" s="75"/>
      <c r="X3771" s="102" t="s">
        <v>79</v>
      </c>
      <c r="Y3771" s="63" t="str">
        <f>IFERROR(IF(VLOOKUP(X3771,Listor!$T$6:$U$7,2,FALSE)&lt;O3771,TRUE),"")</f>
        <v/>
      </c>
      <c r="Z3771" s="87"/>
      <c r="AA3771" s="104"/>
    </row>
    <row r="3772" spans="2:27" x14ac:dyDescent="0.25">
      <c r="B3772" s="68" t="s">
        <v>68</v>
      </c>
      <c r="C3772" s="80" t="str">
        <f>IFERROR(VLOOKUP(B3772,Listor!$A$6:$B$62,2,FALSE),"")</f>
        <v/>
      </c>
      <c r="D3772" s="80" t="str">
        <f>IFERROR(VLOOKUP(B3772,Listor!$A$6:$C$62,3,FALSE),"")</f>
        <v/>
      </c>
      <c r="E3772" s="110" t="s">
        <v>79</v>
      </c>
      <c r="F3772" s="66"/>
      <c r="G3772" s="35" t="str">
        <f>IFERROR(VLOOKUP(B3772,Listor!$A$6:$G$62,7,FALSE),"")</f>
        <v/>
      </c>
      <c r="H3772" s="63" t="str">
        <f>IFERROR(VLOOKUP(B3772,Listor!$N$6:$O$47,2,FALSE),"")</f>
        <v/>
      </c>
      <c r="I3772" s="63" t="str">
        <f t="shared" si="178"/>
        <v/>
      </c>
      <c r="J3772" s="96" t="str">
        <f>IFERROR(VLOOKUP(B3772,Listor!$N$6:$P$47,3,FALSE)*I3772,"")</f>
        <v/>
      </c>
      <c r="K3772" s="81"/>
      <c r="L3772" s="88" t="str">
        <f>IFERROR((VLOOKUP(B3772,Listor!$N$6:$P$47,3,FALSE)*Biologiska!K3772)+(VLOOKUP(B3772,Listor!$N$6:$Q$47,4,FALSE)),"")</f>
        <v/>
      </c>
      <c r="M3772" s="63" t="str">
        <f t="shared" si="179"/>
        <v/>
      </c>
      <c r="N3772" s="75"/>
      <c r="O3772" s="84" t="str">
        <f t="shared" si="180"/>
        <v/>
      </c>
      <c r="P3772" s="107"/>
      <c r="Q3772" s="87" t="s">
        <v>79</v>
      </c>
      <c r="R3772" s="87"/>
      <c r="S3772" s="87"/>
      <c r="T3772" s="87"/>
      <c r="U3772" s="87"/>
      <c r="V3772" s="86" t="s">
        <v>79</v>
      </c>
      <c r="W3772" s="75"/>
      <c r="X3772" s="102" t="s">
        <v>79</v>
      </c>
      <c r="Y3772" s="63" t="str">
        <f>IFERROR(IF(VLOOKUP(X3772,Listor!$T$6:$U$7,2,FALSE)&lt;O3772,TRUE),"")</f>
        <v/>
      </c>
      <c r="Z3772" s="87"/>
      <c r="AA3772" s="104"/>
    </row>
    <row r="3773" spans="2:27" x14ac:dyDescent="0.25">
      <c r="B3773" s="68" t="s">
        <v>68</v>
      </c>
      <c r="C3773" s="80" t="str">
        <f>IFERROR(VLOOKUP(B3773,Listor!$A$6:$B$62,2,FALSE),"")</f>
        <v/>
      </c>
      <c r="D3773" s="80" t="str">
        <f>IFERROR(VLOOKUP(B3773,Listor!$A$6:$C$62,3,FALSE),"")</f>
        <v/>
      </c>
      <c r="E3773" s="110" t="s">
        <v>79</v>
      </c>
      <c r="F3773" s="66"/>
      <c r="G3773" s="35" t="str">
        <f>IFERROR(VLOOKUP(B3773,Listor!$A$6:$G$62,7,FALSE),"")</f>
        <v/>
      </c>
      <c r="H3773" s="63" t="str">
        <f>IFERROR(VLOOKUP(B3773,Listor!$N$6:$O$47,2,FALSE),"")</f>
        <v/>
      </c>
      <c r="I3773" s="63" t="str">
        <f t="shared" si="178"/>
        <v/>
      </c>
      <c r="J3773" s="96" t="str">
        <f>IFERROR(VLOOKUP(B3773,Listor!$N$6:$P$47,3,FALSE)*I3773,"")</f>
        <v/>
      </c>
      <c r="K3773" s="81"/>
      <c r="L3773" s="88" t="str">
        <f>IFERROR((VLOOKUP(B3773,Listor!$N$6:$P$47,3,FALSE)*Biologiska!K3773)+(VLOOKUP(B3773,Listor!$N$6:$Q$47,4,FALSE)),"")</f>
        <v/>
      </c>
      <c r="M3773" s="63" t="str">
        <f t="shared" si="179"/>
        <v/>
      </c>
      <c r="N3773" s="75"/>
      <c r="O3773" s="84" t="str">
        <f t="shared" si="180"/>
        <v/>
      </c>
      <c r="P3773" s="107"/>
      <c r="Q3773" s="87" t="s">
        <v>79</v>
      </c>
      <c r="R3773" s="87"/>
      <c r="S3773" s="87"/>
      <c r="T3773" s="87"/>
      <c r="U3773" s="87"/>
      <c r="V3773" s="86" t="s">
        <v>79</v>
      </c>
      <c r="W3773" s="75"/>
      <c r="X3773" s="102" t="s">
        <v>79</v>
      </c>
      <c r="Y3773" s="63" t="str">
        <f>IFERROR(IF(VLOOKUP(X3773,Listor!$T$6:$U$7,2,FALSE)&lt;O3773,TRUE),"")</f>
        <v/>
      </c>
      <c r="Z3773" s="87"/>
      <c r="AA3773" s="104"/>
    </row>
    <row r="3774" spans="2:27" x14ac:dyDescent="0.25">
      <c r="B3774" s="68" t="s">
        <v>68</v>
      </c>
      <c r="C3774" s="80" t="str">
        <f>IFERROR(VLOOKUP(B3774,Listor!$A$6:$B$62,2,FALSE),"")</f>
        <v/>
      </c>
      <c r="D3774" s="80" t="str">
        <f>IFERROR(VLOOKUP(B3774,Listor!$A$6:$C$62,3,FALSE),"")</f>
        <v/>
      </c>
      <c r="E3774" s="110" t="s">
        <v>79</v>
      </c>
      <c r="F3774" s="66"/>
      <c r="G3774" s="35" t="str">
        <f>IFERROR(VLOOKUP(B3774,Listor!$A$6:$G$62,7,FALSE),"")</f>
        <v/>
      </c>
      <c r="H3774" s="63" t="str">
        <f>IFERROR(VLOOKUP(B3774,Listor!$N$6:$O$47,2,FALSE),"")</f>
        <v/>
      </c>
      <c r="I3774" s="63" t="str">
        <f t="shared" si="178"/>
        <v/>
      </c>
      <c r="J3774" s="96" t="str">
        <f>IFERROR(VLOOKUP(B3774,Listor!$N$6:$P$47,3,FALSE)*I3774,"")</f>
        <v/>
      </c>
      <c r="K3774" s="81"/>
      <c r="L3774" s="88" t="str">
        <f>IFERROR((VLOOKUP(B3774,Listor!$N$6:$P$47,3,FALSE)*Biologiska!K3774)+(VLOOKUP(B3774,Listor!$N$6:$Q$47,4,FALSE)),"")</f>
        <v/>
      </c>
      <c r="M3774" s="63" t="str">
        <f t="shared" si="179"/>
        <v/>
      </c>
      <c r="N3774" s="75"/>
      <c r="O3774" s="84" t="str">
        <f t="shared" si="180"/>
        <v/>
      </c>
      <c r="P3774" s="107"/>
      <c r="Q3774" s="87" t="s">
        <v>79</v>
      </c>
      <c r="R3774" s="87"/>
      <c r="S3774" s="87"/>
      <c r="T3774" s="87"/>
      <c r="U3774" s="87"/>
      <c r="V3774" s="86" t="s">
        <v>79</v>
      </c>
      <c r="W3774" s="75"/>
      <c r="X3774" s="102" t="s">
        <v>79</v>
      </c>
      <c r="Y3774" s="63" t="str">
        <f>IFERROR(IF(VLOOKUP(X3774,Listor!$T$6:$U$7,2,FALSE)&lt;O3774,TRUE),"")</f>
        <v/>
      </c>
      <c r="Z3774" s="87"/>
      <c r="AA3774" s="104"/>
    </row>
    <row r="3775" spans="2:27" x14ac:dyDescent="0.25">
      <c r="B3775" s="68" t="s">
        <v>68</v>
      </c>
      <c r="C3775" s="80" t="str">
        <f>IFERROR(VLOOKUP(B3775,Listor!$A$6:$B$62,2,FALSE),"")</f>
        <v/>
      </c>
      <c r="D3775" s="80" t="str">
        <f>IFERROR(VLOOKUP(B3775,Listor!$A$6:$C$62,3,FALSE),"")</f>
        <v/>
      </c>
      <c r="E3775" s="110" t="s">
        <v>79</v>
      </c>
      <c r="F3775" s="66"/>
      <c r="G3775" s="35" t="str">
        <f>IFERROR(VLOOKUP(B3775,Listor!$A$6:$G$62,7,FALSE),"")</f>
        <v/>
      </c>
      <c r="H3775" s="63" t="str">
        <f>IFERROR(VLOOKUP(B3775,Listor!$N$6:$O$47,2,FALSE),"")</f>
        <v/>
      </c>
      <c r="I3775" s="63" t="str">
        <f t="shared" si="178"/>
        <v/>
      </c>
      <c r="J3775" s="96" t="str">
        <f>IFERROR(VLOOKUP(B3775,Listor!$N$6:$P$47,3,FALSE)*I3775,"")</f>
        <v/>
      </c>
      <c r="K3775" s="81"/>
      <c r="L3775" s="88" t="str">
        <f>IFERROR((VLOOKUP(B3775,Listor!$N$6:$P$47,3,FALSE)*Biologiska!K3775)+(VLOOKUP(B3775,Listor!$N$6:$Q$47,4,FALSE)),"")</f>
        <v/>
      </c>
      <c r="M3775" s="63" t="str">
        <f t="shared" si="179"/>
        <v/>
      </c>
      <c r="N3775" s="75"/>
      <c r="O3775" s="84" t="str">
        <f t="shared" si="180"/>
        <v/>
      </c>
      <c r="P3775" s="107"/>
      <c r="Q3775" s="87" t="s">
        <v>79</v>
      </c>
      <c r="R3775" s="87"/>
      <c r="S3775" s="87"/>
      <c r="T3775" s="87"/>
      <c r="U3775" s="87"/>
      <c r="V3775" s="86" t="s">
        <v>79</v>
      </c>
      <c r="W3775" s="75"/>
      <c r="X3775" s="102" t="s">
        <v>79</v>
      </c>
      <c r="Y3775" s="63" t="str">
        <f>IFERROR(IF(VLOOKUP(X3775,Listor!$T$6:$U$7,2,FALSE)&lt;O3775,TRUE),"")</f>
        <v/>
      </c>
      <c r="Z3775" s="87"/>
      <c r="AA3775" s="104"/>
    </row>
    <row r="3776" spans="2:27" x14ac:dyDescent="0.25">
      <c r="B3776" s="68" t="s">
        <v>68</v>
      </c>
      <c r="C3776" s="80" t="str">
        <f>IFERROR(VLOOKUP(B3776,Listor!$A$6:$B$62,2,FALSE),"")</f>
        <v/>
      </c>
      <c r="D3776" s="80" t="str">
        <f>IFERROR(VLOOKUP(B3776,Listor!$A$6:$C$62,3,FALSE),"")</f>
        <v/>
      </c>
      <c r="E3776" s="110" t="s">
        <v>79</v>
      </c>
      <c r="F3776" s="66"/>
      <c r="G3776" s="35" t="str">
        <f>IFERROR(VLOOKUP(B3776,Listor!$A$6:$G$62,7,FALSE),"")</f>
        <v/>
      </c>
      <c r="H3776" s="63" t="str">
        <f>IFERROR(VLOOKUP(B3776,Listor!$N$6:$O$47,2,FALSE),"")</f>
        <v/>
      </c>
      <c r="I3776" s="63" t="str">
        <f t="shared" si="178"/>
        <v/>
      </c>
      <c r="J3776" s="96" t="str">
        <f>IFERROR(VLOOKUP(B3776,Listor!$N$6:$P$47,3,FALSE)*I3776,"")</f>
        <v/>
      </c>
      <c r="K3776" s="81"/>
      <c r="L3776" s="88" t="str">
        <f>IFERROR((VLOOKUP(B3776,Listor!$N$6:$P$47,3,FALSE)*Biologiska!K3776)+(VLOOKUP(B3776,Listor!$N$6:$Q$47,4,FALSE)),"")</f>
        <v/>
      </c>
      <c r="M3776" s="63" t="str">
        <f t="shared" si="179"/>
        <v/>
      </c>
      <c r="N3776" s="75"/>
      <c r="O3776" s="84" t="str">
        <f t="shared" si="180"/>
        <v/>
      </c>
      <c r="P3776" s="107"/>
      <c r="Q3776" s="87" t="s">
        <v>79</v>
      </c>
      <c r="R3776" s="87"/>
      <c r="S3776" s="87"/>
      <c r="T3776" s="87"/>
      <c r="U3776" s="87"/>
      <c r="V3776" s="86" t="s">
        <v>79</v>
      </c>
      <c r="W3776" s="75"/>
      <c r="X3776" s="102" t="s">
        <v>79</v>
      </c>
      <c r="Y3776" s="63" t="str">
        <f>IFERROR(IF(VLOOKUP(X3776,Listor!$T$6:$U$7,2,FALSE)&lt;O3776,TRUE),"")</f>
        <v/>
      </c>
      <c r="Z3776" s="87"/>
      <c r="AA3776" s="104"/>
    </row>
    <row r="3777" spans="2:27" x14ac:dyDescent="0.25">
      <c r="B3777" s="68" t="s">
        <v>68</v>
      </c>
      <c r="C3777" s="80" t="str">
        <f>IFERROR(VLOOKUP(B3777,Listor!$A$6:$B$62,2,FALSE),"")</f>
        <v/>
      </c>
      <c r="D3777" s="80" t="str">
        <f>IFERROR(VLOOKUP(B3777,Listor!$A$6:$C$62,3,FALSE),"")</f>
        <v/>
      </c>
      <c r="E3777" s="110" t="s">
        <v>79</v>
      </c>
      <c r="F3777" s="66"/>
      <c r="G3777" s="35" t="str">
        <f>IFERROR(VLOOKUP(B3777,Listor!$A$6:$G$62,7,FALSE),"")</f>
        <v/>
      </c>
      <c r="H3777" s="63" t="str">
        <f>IFERROR(VLOOKUP(B3777,Listor!$N$6:$O$47,2,FALSE),"")</f>
        <v/>
      </c>
      <c r="I3777" s="63" t="str">
        <f t="shared" si="178"/>
        <v/>
      </c>
      <c r="J3777" s="96" t="str">
        <f>IFERROR(VLOOKUP(B3777,Listor!$N$6:$P$47,3,FALSE)*I3777,"")</f>
        <v/>
      </c>
      <c r="K3777" s="81"/>
      <c r="L3777" s="88" t="str">
        <f>IFERROR((VLOOKUP(B3777,Listor!$N$6:$P$47,3,FALSE)*Biologiska!K3777)+(VLOOKUP(B3777,Listor!$N$6:$Q$47,4,FALSE)),"")</f>
        <v/>
      </c>
      <c r="M3777" s="63" t="str">
        <f t="shared" si="179"/>
        <v/>
      </c>
      <c r="N3777" s="75"/>
      <c r="O3777" s="84" t="str">
        <f t="shared" si="180"/>
        <v/>
      </c>
      <c r="P3777" s="107"/>
      <c r="Q3777" s="87" t="s">
        <v>79</v>
      </c>
      <c r="R3777" s="87"/>
      <c r="S3777" s="87"/>
      <c r="T3777" s="87"/>
      <c r="U3777" s="87"/>
      <c r="V3777" s="86" t="s">
        <v>79</v>
      </c>
      <c r="W3777" s="75"/>
      <c r="X3777" s="102" t="s">
        <v>79</v>
      </c>
      <c r="Y3777" s="63" t="str">
        <f>IFERROR(IF(VLOOKUP(X3777,Listor!$T$6:$U$7,2,FALSE)&lt;O3777,TRUE),"")</f>
        <v/>
      </c>
      <c r="Z3777" s="87"/>
      <c r="AA3777" s="104"/>
    </row>
    <row r="3778" spans="2:27" x14ac:dyDescent="0.25">
      <c r="B3778" s="68" t="s">
        <v>68</v>
      </c>
      <c r="C3778" s="80" t="str">
        <f>IFERROR(VLOOKUP(B3778,Listor!$A$6:$B$62,2,FALSE),"")</f>
        <v/>
      </c>
      <c r="D3778" s="80" t="str">
        <f>IFERROR(VLOOKUP(B3778,Listor!$A$6:$C$62,3,FALSE),"")</f>
        <v/>
      </c>
      <c r="E3778" s="110" t="s">
        <v>79</v>
      </c>
      <c r="F3778" s="66"/>
      <c r="G3778" s="35" t="str">
        <f>IFERROR(VLOOKUP(B3778,Listor!$A$6:$G$62,7,FALSE),"")</f>
        <v/>
      </c>
      <c r="H3778" s="63" t="str">
        <f>IFERROR(VLOOKUP(B3778,Listor!$N$6:$O$47,2,FALSE),"")</f>
        <v/>
      </c>
      <c r="I3778" s="63" t="str">
        <f t="shared" si="178"/>
        <v/>
      </c>
      <c r="J3778" s="96" t="str">
        <f>IFERROR(VLOOKUP(B3778,Listor!$N$6:$P$47,3,FALSE)*I3778,"")</f>
        <v/>
      </c>
      <c r="K3778" s="81"/>
      <c r="L3778" s="88" t="str">
        <f>IFERROR((VLOOKUP(B3778,Listor!$N$6:$P$47,3,FALSE)*Biologiska!K3778)+(VLOOKUP(B3778,Listor!$N$6:$Q$47,4,FALSE)),"")</f>
        <v/>
      </c>
      <c r="M3778" s="63" t="str">
        <f t="shared" si="179"/>
        <v/>
      </c>
      <c r="N3778" s="75"/>
      <c r="O3778" s="84" t="str">
        <f t="shared" si="180"/>
        <v/>
      </c>
      <c r="P3778" s="107"/>
      <c r="Q3778" s="87" t="s">
        <v>79</v>
      </c>
      <c r="R3778" s="87"/>
      <c r="S3778" s="87"/>
      <c r="T3778" s="87"/>
      <c r="U3778" s="87"/>
      <c r="V3778" s="86" t="s">
        <v>79</v>
      </c>
      <c r="W3778" s="75"/>
      <c r="X3778" s="102" t="s">
        <v>79</v>
      </c>
      <c r="Y3778" s="63" t="str">
        <f>IFERROR(IF(VLOOKUP(X3778,Listor!$T$6:$U$7,2,FALSE)&lt;O3778,TRUE),"")</f>
        <v/>
      </c>
      <c r="Z3778" s="87"/>
      <c r="AA3778" s="104"/>
    </row>
    <row r="3779" spans="2:27" x14ac:dyDescent="0.25">
      <c r="B3779" s="68" t="s">
        <v>68</v>
      </c>
      <c r="C3779" s="80" t="str">
        <f>IFERROR(VLOOKUP(B3779,Listor!$A$6:$B$62,2,FALSE),"")</f>
        <v/>
      </c>
      <c r="D3779" s="80" t="str">
        <f>IFERROR(VLOOKUP(B3779,Listor!$A$6:$C$62,3,FALSE),"")</f>
        <v/>
      </c>
      <c r="E3779" s="110" t="s">
        <v>79</v>
      </c>
      <c r="F3779" s="66"/>
      <c r="G3779" s="35" t="str">
        <f>IFERROR(VLOOKUP(B3779,Listor!$A$6:$G$62,7,FALSE),"")</f>
        <v/>
      </c>
      <c r="H3779" s="63" t="str">
        <f>IFERROR(VLOOKUP(B3779,Listor!$N$6:$O$47,2,FALSE),"")</f>
        <v/>
      </c>
      <c r="I3779" s="63" t="str">
        <f t="shared" si="178"/>
        <v/>
      </c>
      <c r="J3779" s="96" t="str">
        <f>IFERROR(VLOOKUP(B3779,Listor!$N$6:$P$47,3,FALSE)*I3779,"")</f>
        <v/>
      </c>
      <c r="K3779" s="81"/>
      <c r="L3779" s="88" t="str">
        <f>IFERROR((VLOOKUP(B3779,Listor!$N$6:$P$47,3,FALSE)*Biologiska!K3779)+(VLOOKUP(B3779,Listor!$N$6:$Q$47,4,FALSE)),"")</f>
        <v/>
      </c>
      <c r="M3779" s="63" t="str">
        <f t="shared" si="179"/>
        <v/>
      </c>
      <c r="N3779" s="75"/>
      <c r="O3779" s="84" t="str">
        <f t="shared" si="180"/>
        <v/>
      </c>
      <c r="P3779" s="107"/>
      <c r="Q3779" s="87" t="s">
        <v>79</v>
      </c>
      <c r="R3779" s="87"/>
      <c r="S3779" s="87"/>
      <c r="T3779" s="87"/>
      <c r="U3779" s="87"/>
      <c r="V3779" s="86" t="s">
        <v>79</v>
      </c>
      <c r="W3779" s="75"/>
      <c r="X3779" s="102" t="s">
        <v>79</v>
      </c>
      <c r="Y3779" s="63" t="str">
        <f>IFERROR(IF(VLOOKUP(X3779,Listor!$T$6:$U$7,2,FALSE)&lt;O3779,TRUE),"")</f>
        <v/>
      </c>
      <c r="Z3779" s="87"/>
      <c r="AA3779" s="104"/>
    </row>
    <row r="3780" spans="2:27" x14ac:dyDescent="0.25">
      <c r="B3780" s="68" t="s">
        <v>68</v>
      </c>
      <c r="C3780" s="80" t="str">
        <f>IFERROR(VLOOKUP(B3780,Listor!$A$6:$B$62,2,FALSE),"")</f>
        <v/>
      </c>
      <c r="D3780" s="80" t="str">
        <f>IFERROR(VLOOKUP(B3780,Listor!$A$6:$C$62,3,FALSE),"")</f>
        <v/>
      </c>
      <c r="E3780" s="110" t="s">
        <v>79</v>
      </c>
      <c r="F3780" s="66"/>
      <c r="G3780" s="35" t="str">
        <f>IFERROR(VLOOKUP(B3780,Listor!$A$6:$G$62,7,FALSE),"")</f>
        <v/>
      </c>
      <c r="H3780" s="63" t="str">
        <f>IFERROR(VLOOKUP(B3780,Listor!$N$6:$O$47,2,FALSE),"")</f>
        <v/>
      </c>
      <c r="I3780" s="63" t="str">
        <f t="shared" si="178"/>
        <v/>
      </c>
      <c r="J3780" s="96" t="str">
        <f>IFERROR(VLOOKUP(B3780,Listor!$N$6:$P$47,3,FALSE)*I3780,"")</f>
        <v/>
      </c>
      <c r="K3780" s="81"/>
      <c r="L3780" s="88" t="str">
        <f>IFERROR((VLOOKUP(B3780,Listor!$N$6:$P$47,3,FALSE)*Biologiska!K3780)+(VLOOKUP(B3780,Listor!$N$6:$Q$47,4,FALSE)),"")</f>
        <v/>
      </c>
      <c r="M3780" s="63" t="str">
        <f t="shared" si="179"/>
        <v/>
      </c>
      <c r="N3780" s="75"/>
      <c r="O3780" s="84" t="str">
        <f t="shared" si="180"/>
        <v/>
      </c>
      <c r="P3780" s="107"/>
      <c r="Q3780" s="87" t="s">
        <v>79</v>
      </c>
      <c r="R3780" s="87"/>
      <c r="S3780" s="87"/>
      <c r="T3780" s="87"/>
      <c r="U3780" s="87"/>
      <c r="V3780" s="86" t="s">
        <v>79</v>
      </c>
      <c r="W3780" s="75"/>
      <c r="X3780" s="102" t="s">
        <v>79</v>
      </c>
      <c r="Y3780" s="63" t="str">
        <f>IFERROR(IF(VLOOKUP(X3780,Listor!$T$6:$U$7,2,FALSE)&lt;O3780,TRUE),"")</f>
        <v/>
      </c>
      <c r="Z3780" s="87"/>
      <c r="AA3780" s="104"/>
    </row>
    <row r="3781" spans="2:27" x14ac:dyDescent="0.25">
      <c r="B3781" s="68" t="s">
        <v>68</v>
      </c>
      <c r="C3781" s="80" t="str">
        <f>IFERROR(VLOOKUP(B3781,Listor!$A$6:$B$62,2,FALSE),"")</f>
        <v/>
      </c>
      <c r="D3781" s="80" t="str">
        <f>IFERROR(VLOOKUP(B3781,Listor!$A$6:$C$62,3,FALSE),"")</f>
        <v/>
      </c>
      <c r="E3781" s="110" t="s">
        <v>79</v>
      </c>
      <c r="F3781" s="66"/>
      <c r="G3781" s="35" t="str">
        <f>IFERROR(VLOOKUP(B3781,Listor!$A$6:$G$62,7,FALSE),"")</f>
        <v/>
      </c>
      <c r="H3781" s="63" t="str">
        <f>IFERROR(VLOOKUP(B3781,Listor!$N$6:$O$47,2,FALSE),"")</f>
        <v/>
      </c>
      <c r="I3781" s="63" t="str">
        <f t="shared" si="178"/>
        <v/>
      </c>
      <c r="J3781" s="96" t="str">
        <f>IFERROR(VLOOKUP(B3781,Listor!$N$6:$P$47,3,FALSE)*I3781,"")</f>
        <v/>
      </c>
      <c r="K3781" s="81"/>
      <c r="L3781" s="88" t="str">
        <f>IFERROR((VLOOKUP(B3781,Listor!$N$6:$P$47,3,FALSE)*Biologiska!K3781)+(VLOOKUP(B3781,Listor!$N$6:$Q$47,4,FALSE)),"")</f>
        <v/>
      </c>
      <c r="M3781" s="63" t="str">
        <f t="shared" si="179"/>
        <v/>
      </c>
      <c r="N3781" s="75"/>
      <c r="O3781" s="84" t="str">
        <f t="shared" si="180"/>
        <v/>
      </c>
      <c r="P3781" s="107"/>
      <c r="Q3781" s="87" t="s">
        <v>79</v>
      </c>
      <c r="R3781" s="87"/>
      <c r="S3781" s="87"/>
      <c r="T3781" s="87"/>
      <c r="U3781" s="87"/>
      <c r="V3781" s="86" t="s">
        <v>79</v>
      </c>
      <c r="W3781" s="75"/>
      <c r="X3781" s="102" t="s">
        <v>79</v>
      </c>
      <c r="Y3781" s="63" t="str">
        <f>IFERROR(IF(VLOOKUP(X3781,Listor!$T$6:$U$7,2,FALSE)&lt;O3781,TRUE),"")</f>
        <v/>
      </c>
      <c r="Z3781" s="87"/>
      <c r="AA3781" s="104"/>
    </row>
    <row r="3782" spans="2:27" x14ac:dyDescent="0.25">
      <c r="B3782" s="68" t="s">
        <v>68</v>
      </c>
      <c r="C3782" s="80" t="str">
        <f>IFERROR(VLOOKUP(B3782,Listor!$A$6:$B$62,2,FALSE),"")</f>
        <v/>
      </c>
      <c r="D3782" s="80" t="str">
        <f>IFERROR(VLOOKUP(B3782,Listor!$A$6:$C$62,3,FALSE),"")</f>
        <v/>
      </c>
      <c r="E3782" s="110" t="s">
        <v>79</v>
      </c>
      <c r="F3782" s="66"/>
      <c r="G3782" s="35" t="str">
        <f>IFERROR(VLOOKUP(B3782,Listor!$A$6:$G$62,7,FALSE),"")</f>
        <v/>
      </c>
      <c r="H3782" s="63" t="str">
        <f>IFERROR(VLOOKUP(B3782,Listor!$N$6:$O$47,2,FALSE),"")</f>
        <v/>
      </c>
      <c r="I3782" s="63" t="str">
        <f t="shared" si="178"/>
        <v/>
      </c>
      <c r="J3782" s="96" t="str">
        <f>IFERROR(VLOOKUP(B3782,Listor!$N$6:$P$47,3,FALSE)*I3782,"")</f>
        <v/>
      </c>
      <c r="K3782" s="81"/>
      <c r="L3782" s="88" t="str">
        <f>IFERROR((VLOOKUP(B3782,Listor!$N$6:$P$47,3,FALSE)*Biologiska!K3782)+(VLOOKUP(B3782,Listor!$N$6:$Q$47,4,FALSE)),"")</f>
        <v/>
      </c>
      <c r="M3782" s="63" t="str">
        <f t="shared" si="179"/>
        <v/>
      </c>
      <c r="N3782" s="75"/>
      <c r="O3782" s="84" t="str">
        <f t="shared" si="180"/>
        <v/>
      </c>
      <c r="P3782" s="107"/>
      <c r="Q3782" s="87" t="s">
        <v>79</v>
      </c>
      <c r="R3782" s="87"/>
      <c r="S3782" s="87"/>
      <c r="T3782" s="87"/>
      <c r="U3782" s="87"/>
      <c r="V3782" s="86" t="s">
        <v>79</v>
      </c>
      <c r="W3782" s="75"/>
      <c r="X3782" s="102" t="s">
        <v>79</v>
      </c>
      <c r="Y3782" s="63" t="str">
        <f>IFERROR(IF(VLOOKUP(X3782,Listor!$T$6:$U$7,2,FALSE)&lt;O3782,TRUE),"")</f>
        <v/>
      </c>
      <c r="Z3782" s="87"/>
      <c r="AA3782" s="104"/>
    </row>
    <row r="3783" spans="2:27" x14ac:dyDescent="0.25">
      <c r="B3783" s="68" t="s">
        <v>68</v>
      </c>
      <c r="C3783" s="80" t="str">
        <f>IFERROR(VLOOKUP(B3783,Listor!$A$6:$B$62,2,FALSE),"")</f>
        <v/>
      </c>
      <c r="D3783" s="80" t="str">
        <f>IFERROR(VLOOKUP(B3783,Listor!$A$6:$C$62,3,FALSE),"")</f>
        <v/>
      </c>
      <c r="E3783" s="110" t="s">
        <v>79</v>
      </c>
      <c r="F3783" s="66"/>
      <c r="G3783" s="35" t="str">
        <f>IFERROR(VLOOKUP(B3783,Listor!$A$6:$G$62,7,FALSE),"")</f>
        <v/>
      </c>
      <c r="H3783" s="63" t="str">
        <f>IFERROR(VLOOKUP(B3783,Listor!$N$6:$O$47,2,FALSE),"")</f>
        <v/>
      </c>
      <c r="I3783" s="63" t="str">
        <f t="shared" si="178"/>
        <v/>
      </c>
      <c r="J3783" s="96" t="str">
        <f>IFERROR(VLOOKUP(B3783,Listor!$N$6:$P$47,3,FALSE)*I3783,"")</f>
        <v/>
      </c>
      <c r="K3783" s="81"/>
      <c r="L3783" s="88" t="str">
        <f>IFERROR((VLOOKUP(B3783,Listor!$N$6:$P$47,3,FALSE)*Biologiska!K3783)+(VLOOKUP(B3783,Listor!$N$6:$Q$47,4,FALSE)),"")</f>
        <v/>
      </c>
      <c r="M3783" s="63" t="str">
        <f t="shared" si="179"/>
        <v/>
      </c>
      <c r="N3783" s="75"/>
      <c r="O3783" s="84" t="str">
        <f t="shared" si="180"/>
        <v/>
      </c>
      <c r="P3783" s="107"/>
      <c r="Q3783" s="87" t="s">
        <v>79</v>
      </c>
      <c r="R3783" s="87"/>
      <c r="S3783" s="87"/>
      <c r="T3783" s="87"/>
      <c r="U3783" s="87"/>
      <c r="V3783" s="86" t="s">
        <v>79</v>
      </c>
      <c r="W3783" s="75"/>
      <c r="X3783" s="102" t="s">
        <v>79</v>
      </c>
      <c r="Y3783" s="63" t="str">
        <f>IFERROR(IF(VLOOKUP(X3783,Listor!$T$6:$U$7,2,FALSE)&lt;O3783,TRUE),"")</f>
        <v/>
      </c>
      <c r="Z3783" s="87"/>
      <c r="AA3783" s="104"/>
    </row>
    <row r="3784" spans="2:27" x14ac:dyDescent="0.25">
      <c r="B3784" s="68" t="s">
        <v>68</v>
      </c>
      <c r="C3784" s="80" t="str">
        <f>IFERROR(VLOOKUP(B3784,Listor!$A$6:$B$62,2,FALSE),"")</f>
        <v/>
      </c>
      <c r="D3784" s="80" t="str">
        <f>IFERROR(VLOOKUP(B3784,Listor!$A$6:$C$62,3,FALSE),"")</f>
        <v/>
      </c>
      <c r="E3784" s="110" t="s">
        <v>79</v>
      </c>
      <c r="F3784" s="66"/>
      <c r="G3784" s="35" t="str">
        <f>IFERROR(VLOOKUP(B3784,Listor!$A$6:$G$62,7,FALSE),"")</f>
        <v/>
      </c>
      <c r="H3784" s="63" t="str">
        <f>IFERROR(VLOOKUP(B3784,Listor!$N$6:$O$47,2,FALSE),"")</f>
        <v/>
      </c>
      <c r="I3784" s="63" t="str">
        <f t="shared" si="178"/>
        <v/>
      </c>
      <c r="J3784" s="96" t="str">
        <f>IFERROR(VLOOKUP(B3784,Listor!$N$6:$P$47,3,FALSE)*I3784,"")</f>
        <v/>
      </c>
      <c r="K3784" s="81"/>
      <c r="L3784" s="88" t="str">
        <f>IFERROR((VLOOKUP(B3784,Listor!$N$6:$P$47,3,FALSE)*Biologiska!K3784)+(VLOOKUP(B3784,Listor!$N$6:$Q$47,4,FALSE)),"")</f>
        <v/>
      </c>
      <c r="M3784" s="63" t="str">
        <f t="shared" si="179"/>
        <v/>
      </c>
      <c r="N3784" s="75"/>
      <c r="O3784" s="84" t="str">
        <f t="shared" si="180"/>
        <v/>
      </c>
      <c r="P3784" s="107"/>
      <c r="Q3784" s="87" t="s">
        <v>79</v>
      </c>
      <c r="R3784" s="87"/>
      <c r="S3784" s="87"/>
      <c r="T3784" s="87"/>
      <c r="U3784" s="87"/>
      <c r="V3784" s="86" t="s">
        <v>79</v>
      </c>
      <c r="W3784" s="75"/>
      <c r="X3784" s="102" t="s">
        <v>79</v>
      </c>
      <c r="Y3784" s="63" t="str">
        <f>IFERROR(IF(VLOOKUP(X3784,Listor!$T$6:$U$7,2,FALSE)&lt;O3784,TRUE),"")</f>
        <v/>
      </c>
      <c r="Z3784" s="87"/>
      <c r="AA3784" s="104"/>
    </row>
    <row r="3785" spans="2:27" x14ac:dyDescent="0.25">
      <c r="B3785" s="68" t="s">
        <v>68</v>
      </c>
      <c r="C3785" s="80" t="str">
        <f>IFERROR(VLOOKUP(B3785,Listor!$A$6:$B$62,2,FALSE),"")</f>
        <v/>
      </c>
      <c r="D3785" s="80" t="str">
        <f>IFERROR(VLOOKUP(B3785,Listor!$A$6:$C$62,3,FALSE),"")</f>
        <v/>
      </c>
      <c r="E3785" s="110" t="s">
        <v>79</v>
      </c>
      <c r="F3785" s="66"/>
      <c r="G3785" s="35" t="str">
        <f>IFERROR(VLOOKUP(B3785,Listor!$A$6:$G$62,7,FALSE),"")</f>
        <v/>
      </c>
      <c r="H3785" s="63" t="str">
        <f>IFERROR(VLOOKUP(B3785,Listor!$N$6:$O$47,2,FALSE),"")</f>
        <v/>
      </c>
      <c r="I3785" s="63" t="str">
        <f t="shared" si="178"/>
        <v/>
      </c>
      <c r="J3785" s="96" t="str">
        <f>IFERROR(VLOOKUP(B3785,Listor!$N$6:$P$47,3,FALSE)*I3785,"")</f>
        <v/>
      </c>
      <c r="K3785" s="81"/>
      <c r="L3785" s="88" t="str">
        <f>IFERROR((VLOOKUP(B3785,Listor!$N$6:$P$47,3,FALSE)*Biologiska!K3785)+(VLOOKUP(B3785,Listor!$N$6:$Q$47,4,FALSE)),"")</f>
        <v/>
      </c>
      <c r="M3785" s="63" t="str">
        <f t="shared" si="179"/>
        <v/>
      </c>
      <c r="N3785" s="75"/>
      <c r="O3785" s="84" t="str">
        <f t="shared" si="180"/>
        <v/>
      </c>
      <c r="P3785" s="107"/>
      <c r="Q3785" s="87" t="s">
        <v>79</v>
      </c>
      <c r="R3785" s="87"/>
      <c r="S3785" s="87"/>
      <c r="T3785" s="87"/>
      <c r="U3785" s="87"/>
      <c r="V3785" s="86" t="s">
        <v>79</v>
      </c>
      <c r="W3785" s="75"/>
      <c r="X3785" s="102" t="s">
        <v>79</v>
      </c>
      <c r="Y3785" s="63" t="str">
        <f>IFERROR(IF(VLOOKUP(X3785,Listor!$T$6:$U$7,2,FALSE)&lt;O3785,TRUE),"")</f>
        <v/>
      </c>
      <c r="Z3785" s="87"/>
      <c r="AA3785" s="104"/>
    </row>
    <row r="3786" spans="2:27" x14ac:dyDescent="0.25">
      <c r="B3786" s="68" t="s">
        <v>68</v>
      </c>
      <c r="C3786" s="80" t="str">
        <f>IFERROR(VLOOKUP(B3786,Listor!$A$6:$B$62,2,FALSE),"")</f>
        <v/>
      </c>
      <c r="D3786" s="80" t="str">
        <f>IFERROR(VLOOKUP(B3786,Listor!$A$6:$C$62,3,FALSE),"")</f>
        <v/>
      </c>
      <c r="E3786" s="110" t="s">
        <v>79</v>
      </c>
      <c r="F3786" s="66"/>
      <c r="G3786" s="35" t="str">
        <f>IFERROR(VLOOKUP(B3786,Listor!$A$6:$G$62,7,FALSE),"")</f>
        <v/>
      </c>
      <c r="H3786" s="63" t="str">
        <f>IFERROR(VLOOKUP(B3786,Listor!$N$6:$O$47,2,FALSE),"")</f>
        <v/>
      </c>
      <c r="I3786" s="63" t="str">
        <f t="shared" si="178"/>
        <v/>
      </c>
      <c r="J3786" s="96" t="str">
        <f>IFERROR(VLOOKUP(B3786,Listor!$N$6:$P$47,3,FALSE)*I3786,"")</f>
        <v/>
      </c>
      <c r="K3786" s="81"/>
      <c r="L3786" s="88" t="str">
        <f>IFERROR((VLOOKUP(B3786,Listor!$N$6:$P$47,3,FALSE)*Biologiska!K3786)+(VLOOKUP(B3786,Listor!$N$6:$Q$47,4,FALSE)),"")</f>
        <v/>
      </c>
      <c r="M3786" s="63" t="str">
        <f t="shared" si="179"/>
        <v/>
      </c>
      <c r="N3786" s="75"/>
      <c r="O3786" s="84" t="str">
        <f t="shared" si="180"/>
        <v/>
      </c>
      <c r="P3786" s="107"/>
      <c r="Q3786" s="87" t="s">
        <v>79</v>
      </c>
      <c r="R3786" s="87"/>
      <c r="S3786" s="87"/>
      <c r="T3786" s="87"/>
      <c r="U3786" s="87"/>
      <c r="V3786" s="86" t="s">
        <v>79</v>
      </c>
      <c r="W3786" s="75"/>
      <c r="X3786" s="102" t="s">
        <v>79</v>
      </c>
      <c r="Y3786" s="63" t="str">
        <f>IFERROR(IF(VLOOKUP(X3786,Listor!$T$6:$U$7,2,FALSE)&lt;O3786,TRUE),"")</f>
        <v/>
      </c>
      <c r="Z3786" s="87"/>
      <c r="AA3786" s="104"/>
    </row>
    <row r="3787" spans="2:27" x14ac:dyDescent="0.25">
      <c r="B3787" s="68" t="s">
        <v>68</v>
      </c>
      <c r="C3787" s="80" t="str">
        <f>IFERROR(VLOOKUP(B3787,Listor!$A$6:$B$62,2,FALSE),"")</f>
        <v/>
      </c>
      <c r="D3787" s="80" t="str">
        <f>IFERROR(VLOOKUP(B3787,Listor!$A$6:$C$62,3,FALSE),"")</f>
        <v/>
      </c>
      <c r="E3787" s="110" t="s">
        <v>79</v>
      </c>
      <c r="F3787" s="66"/>
      <c r="G3787" s="35" t="str">
        <f>IFERROR(VLOOKUP(B3787,Listor!$A$6:$G$62,7,FALSE),"")</f>
        <v/>
      </c>
      <c r="H3787" s="63" t="str">
        <f>IFERROR(VLOOKUP(B3787,Listor!$N$6:$O$47,2,FALSE),"")</f>
        <v/>
      </c>
      <c r="I3787" s="63" t="str">
        <f t="shared" si="178"/>
        <v/>
      </c>
      <c r="J3787" s="96" t="str">
        <f>IFERROR(VLOOKUP(B3787,Listor!$N$6:$P$47,3,FALSE)*I3787,"")</f>
        <v/>
      </c>
      <c r="K3787" s="81"/>
      <c r="L3787" s="88" t="str">
        <f>IFERROR((VLOOKUP(B3787,Listor!$N$6:$P$47,3,FALSE)*Biologiska!K3787)+(VLOOKUP(B3787,Listor!$N$6:$Q$47,4,FALSE)),"")</f>
        <v/>
      </c>
      <c r="M3787" s="63" t="str">
        <f t="shared" si="179"/>
        <v/>
      </c>
      <c r="N3787" s="75"/>
      <c r="O3787" s="84" t="str">
        <f t="shared" si="180"/>
        <v/>
      </c>
      <c r="P3787" s="107"/>
      <c r="Q3787" s="87" t="s">
        <v>79</v>
      </c>
      <c r="R3787" s="87"/>
      <c r="S3787" s="87"/>
      <c r="T3787" s="87"/>
      <c r="U3787" s="87"/>
      <c r="V3787" s="86" t="s">
        <v>79</v>
      </c>
      <c r="W3787" s="75"/>
      <c r="X3787" s="102" t="s">
        <v>79</v>
      </c>
      <c r="Y3787" s="63" t="str">
        <f>IFERROR(IF(VLOOKUP(X3787,Listor!$T$6:$U$7,2,FALSE)&lt;O3787,TRUE),"")</f>
        <v/>
      </c>
      <c r="Z3787" s="87"/>
      <c r="AA3787" s="104"/>
    </row>
    <row r="3788" spans="2:27" x14ac:dyDescent="0.25">
      <c r="B3788" s="68" t="s">
        <v>68</v>
      </c>
      <c r="C3788" s="80" t="str">
        <f>IFERROR(VLOOKUP(B3788,Listor!$A$6:$B$62,2,FALSE),"")</f>
        <v/>
      </c>
      <c r="D3788" s="80" t="str">
        <f>IFERROR(VLOOKUP(B3788,Listor!$A$6:$C$62,3,FALSE),"")</f>
        <v/>
      </c>
      <c r="E3788" s="110" t="s">
        <v>79</v>
      </c>
      <c r="F3788" s="66"/>
      <c r="G3788" s="35" t="str">
        <f>IFERROR(VLOOKUP(B3788,Listor!$A$6:$G$62,7,FALSE),"")</f>
        <v/>
      </c>
      <c r="H3788" s="63" t="str">
        <f>IFERROR(VLOOKUP(B3788,Listor!$N$6:$O$47,2,FALSE),"")</f>
        <v/>
      </c>
      <c r="I3788" s="63" t="str">
        <f t="shared" si="178"/>
        <v/>
      </c>
      <c r="J3788" s="96" t="str">
        <f>IFERROR(VLOOKUP(B3788,Listor!$N$6:$P$47,3,FALSE)*I3788,"")</f>
        <v/>
      </c>
      <c r="K3788" s="81"/>
      <c r="L3788" s="88" t="str">
        <f>IFERROR((VLOOKUP(B3788,Listor!$N$6:$P$47,3,FALSE)*Biologiska!K3788)+(VLOOKUP(B3788,Listor!$N$6:$Q$47,4,FALSE)),"")</f>
        <v/>
      </c>
      <c r="M3788" s="63" t="str">
        <f t="shared" si="179"/>
        <v/>
      </c>
      <c r="N3788" s="75"/>
      <c r="O3788" s="84" t="str">
        <f t="shared" si="180"/>
        <v/>
      </c>
      <c r="P3788" s="107"/>
      <c r="Q3788" s="87" t="s">
        <v>79</v>
      </c>
      <c r="R3788" s="87"/>
      <c r="S3788" s="87"/>
      <c r="T3788" s="87"/>
      <c r="U3788" s="87"/>
      <c r="V3788" s="86" t="s">
        <v>79</v>
      </c>
      <c r="W3788" s="75"/>
      <c r="X3788" s="102" t="s">
        <v>79</v>
      </c>
      <c r="Y3788" s="63" t="str">
        <f>IFERROR(IF(VLOOKUP(X3788,Listor!$T$6:$U$7,2,FALSE)&lt;O3788,TRUE),"")</f>
        <v/>
      </c>
      <c r="Z3788" s="87"/>
      <c r="AA3788" s="104"/>
    </row>
    <row r="3789" spans="2:27" x14ac:dyDescent="0.25">
      <c r="B3789" s="68" t="s">
        <v>68</v>
      </c>
      <c r="C3789" s="80" t="str">
        <f>IFERROR(VLOOKUP(B3789,Listor!$A$6:$B$62,2,FALSE),"")</f>
        <v/>
      </c>
      <c r="D3789" s="80" t="str">
        <f>IFERROR(VLOOKUP(B3789,Listor!$A$6:$C$62,3,FALSE),"")</f>
        <v/>
      </c>
      <c r="E3789" s="110" t="s">
        <v>79</v>
      </c>
      <c r="F3789" s="66"/>
      <c r="G3789" s="35" t="str">
        <f>IFERROR(VLOOKUP(B3789,Listor!$A$6:$G$62,7,FALSE),"")</f>
        <v/>
      </c>
      <c r="H3789" s="63" t="str">
        <f>IFERROR(VLOOKUP(B3789,Listor!$N$6:$O$47,2,FALSE),"")</f>
        <v/>
      </c>
      <c r="I3789" s="63" t="str">
        <f t="shared" si="178"/>
        <v/>
      </c>
      <c r="J3789" s="96" t="str">
        <f>IFERROR(VLOOKUP(B3789,Listor!$N$6:$P$47,3,FALSE)*I3789,"")</f>
        <v/>
      </c>
      <c r="K3789" s="81"/>
      <c r="L3789" s="88" t="str">
        <f>IFERROR((VLOOKUP(B3789,Listor!$N$6:$P$47,3,FALSE)*Biologiska!K3789)+(VLOOKUP(B3789,Listor!$N$6:$Q$47,4,FALSE)),"")</f>
        <v/>
      </c>
      <c r="M3789" s="63" t="str">
        <f t="shared" si="179"/>
        <v/>
      </c>
      <c r="N3789" s="75"/>
      <c r="O3789" s="84" t="str">
        <f t="shared" si="180"/>
        <v/>
      </c>
      <c r="P3789" s="107"/>
      <c r="Q3789" s="87" t="s">
        <v>79</v>
      </c>
      <c r="R3789" s="87"/>
      <c r="S3789" s="87"/>
      <c r="T3789" s="87"/>
      <c r="U3789" s="87"/>
      <c r="V3789" s="86" t="s">
        <v>79</v>
      </c>
      <c r="W3789" s="75"/>
      <c r="X3789" s="102" t="s">
        <v>79</v>
      </c>
      <c r="Y3789" s="63" t="str">
        <f>IFERROR(IF(VLOOKUP(X3789,Listor!$T$6:$U$7,2,FALSE)&lt;O3789,TRUE),"")</f>
        <v/>
      </c>
      <c r="Z3789" s="87"/>
      <c r="AA3789" s="104"/>
    </row>
    <row r="3790" spans="2:27" x14ac:dyDescent="0.25">
      <c r="B3790" s="68" t="s">
        <v>68</v>
      </c>
      <c r="C3790" s="80" t="str">
        <f>IFERROR(VLOOKUP(B3790,Listor!$A$6:$B$62,2,FALSE),"")</f>
        <v/>
      </c>
      <c r="D3790" s="80" t="str">
        <f>IFERROR(VLOOKUP(B3790,Listor!$A$6:$C$62,3,FALSE),"")</f>
        <v/>
      </c>
      <c r="E3790" s="110" t="s">
        <v>79</v>
      </c>
      <c r="F3790" s="66"/>
      <c r="G3790" s="35" t="str">
        <f>IFERROR(VLOOKUP(B3790,Listor!$A$6:$G$62,7,FALSE),"")</f>
        <v/>
      </c>
      <c r="H3790" s="63" t="str">
        <f>IFERROR(VLOOKUP(B3790,Listor!$N$6:$O$47,2,FALSE),"")</f>
        <v/>
      </c>
      <c r="I3790" s="63" t="str">
        <f t="shared" si="178"/>
        <v/>
      </c>
      <c r="J3790" s="96" t="str">
        <f>IFERROR(VLOOKUP(B3790,Listor!$N$6:$P$47,3,FALSE)*I3790,"")</f>
        <v/>
      </c>
      <c r="K3790" s="81"/>
      <c r="L3790" s="88" t="str">
        <f>IFERROR((VLOOKUP(B3790,Listor!$N$6:$P$47,3,FALSE)*Biologiska!K3790)+(VLOOKUP(B3790,Listor!$N$6:$Q$47,4,FALSE)),"")</f>
        <v/>
      </c>
      <c r="M3790" s="63" t="str">
        <f t="shared" si="179"/>
        <v/>
      </c>
      <c r="N3790" s="75"/>
      <c r="O3790" s="84" t="str">
        <f t="shared" si="180"/>
        <v/>
      </c>
      <c r="P3790" s="107"/>
      <c r="Q3790" s="87" t="s">
        <v>79</v>
      </c>
      <c r="R3790" s="87"/>
      <c r="S3790" s="87"/>
      <c r="T3790" s="87"/>
      <c r="U3790" s="87"/>
      <c r="V3790" s="86" t="s">
        <v>79</v>
      </c>
      <c r="W3790" s="75"/>
      <c r="X3790" s="102" t="s">
        <v>79</v>
      </c>
      <c r="Y3790" s="63" t="str">
        <f>IFERROR(IF(VLOOKUP(X3790,Listor!$T$6:$U$7,2,FALSE)&lt;O3790,TRUE),"")</f>
        <v/>
      </c>
      <c r="Z3790" s="87"/>
      <c r="AA3790" s="104"/>
    </row>
    <row r="3791" spans="2:27" x14ac:dyDescent="0.25">
      <c r="B3791" s="68" t="s">
        <v>68</v>
      </c>
      <c r="C3791" s="80" t="str">
        <f>IFERROR(VLOOKUP(B3791,Listor!$A$6:$B$62,2,FALSE),"")</f>
        <v/>
      </c>
      <c r="D3791" s="80" t="str">
        <f>IFERROR(VLOOKUP(B3791,Listor!$A$6:$C$62,3,FALSE),"")</f>
        <v/>
      </c>
      <c r="E3791" s="110" t="s">
        <v>79</v>
      </c>
      <c r="F3791" s="66"/>
      <c r="G3791" s="35" t="str">
        <f>IFERROR(VLOOKUP(B3791,Listor!$A$6:$G$62,7,FALSE),"")</f>
        <v/>
      </c>
      <c r="H3791" s="63" t="str">
        <f>IFERROR(VLOOKUP(B3791,Listor!$N$6:$O$47,2,FALSE),"")</f>
        <v/>
      </c>
      <c r="I3791" s="63" t="str">
        <f t="shared" si="178"/>
        <v/>
      </c>
      <c r="J3791" s="96" t="str">
        <f>IFERROR(VLOOKUP(B3791,Listor!$N$6:$P$47,3,FALSE)*I3791,"")</f>
        <v/>
      </c>
      <c r="K3791" s="81"/>
      <c r="L3791" s="88" t="str">
        <f>IFERROR((VLOOKUP(B3791,Listor!$N$6:$P$47,3,FALSE)*Biologiska!K3791)+(VLOOKUP(B3791,Listor!$N$6:$Q$47,4,FALSE)),"")</f>
        <v/>
      </c>
      <c r="M3791" s="63" t="str">
        <f t="shared" si="179"/>
        <v/>
      </c>
      <c r="N3791" s="75"/>
      <c r="O3791" s="84" t="str">
        <f t="shared" si="180"/>
        <v/>
      </c>
      <c r="P3791" s="107"/>
      <c r="Q3791" s="87" t="s">
        <v>79</v>
      </c>
      <c r="R3791" s="87"/>
      <c r="S3791" s="87"/>
      <c r="T3791" s="87"/>
      <c r="U3791" s="87"/>
      <c r="V3791" s="86" t="s">
        <v>79</v>
      </c>
      <c r="W3791" s="75"/>
      <c r="X3791" s="102" t="s">
        <v>79</v>
      </c>
      <c r="Y3791" s="63" t="str">
        <f>IFERROR(IF(VLOOKUP(X3791,Listor!$T$6:$U$7,2,FALSE)&lt;O3791,TRUE),"")</f>
        <v/>
      </c>
      <c r="Z3791" s="87"/>
      <c r="AA3791" s="104"/>
    </row>
    <row r="3792" spans="2:27" x14ac:dyDescent="0.25">
      <c r="B3792" s="68" t="s">
        <v>68</v>
      </c>
      <c r="C3792" s="80" t="str">
        <f>IFERROR(VLOOKUP(B3792,Listor!$A$6:$B$62,2,FALSE),"")</f>
        <v/>
      </c>
      <c r="D3792" s="80" t="str">
        <f>IFERROR(VLOOKUP(B3792,Listor!$A$6:$C$62,3,FALSE),"")</f>
        <v/>
      </c>
      <c r="E3792" s="110" t="s">
        <v>79</v>
      </c>
      <c r="F3792" s="66"/>
      <c r="G3792" s="35" t="str">
        <f>IFERROR(VLOOKUP(B3792,Listor!$A$6:$G$62,7,FALSE),"")</f>
        <v/>
      </c>
      <c r="H3792" s="63" t="str">
        <f>IFERROR(VLOOKUP(B3792,Listor!$N$6:$O$47,2,FALSE),"")</f>
        <v/>
      </c>
      <c r="I3792" s="63" t="str">
        <f t="shared" si="178"/>
        <v/>
      </c>
      <c r="J3792" s="96" t="str">
        <f>IFERROR(VLOOKUP(B3792,Listor!$N$6:$P$47,3,FALSE)*I3792,"")</f>
        <v/>
      </c>
      <c r="K3792" s="81"/>
      <c r="L3792" s="88" t="str">
        <f>IFERROR((VLOOKUP(B3792,Listor!$N$6:$P$47,3,FALSE)*Biologiska!K3792)+(VLOOKUP(B3792,Listor!$N$6:$Q$47,4,FALSE)),"")</f>
        <v/>
      </c>
      <c r="M3792" s="63" t="str">
        <f t="shared" si="179"/>
        <v/>
      </c>
      <c r="N3792" s="75"/>
      <c r="O3792" s="84" t="str">
        <f t="shared" si="180"/>
        <v/>
      </c>
      <c r="P3792" s="107"/>
      <c r="Q3792" s="87" t="s">
        <v>79</v>
      </c>
      <c r="R3792" s="87"/>
      <c r="S3792" s="87"/>
      <c r="T3792" s="87"/>
      <c r="U3792" s="87"/>
      <c r="V3792" s="86" t="s">
        <v>79</v>
      </c>
      <c r="W3792" s="75"/>
      <c r="X3792" s="102" t="s">
        <v>79</v>
      </c>
      <c r="Y3792" s="63" t="str">
        <f>IFERROR(IF(VLOOKUP(X3792,Listor!$T$6:$U$7,2,FALSE)&lt;O3792,TRUE),"")</f>
        <v/>
      </c>
      <c r="Z3792" s="87"/>
      <c r="AA3792" s="104"/>
    </row>
    <row r="3793" spans="2:27" x14ac:dyDescent="0.25">
      <c r="B3793" s="68" t="s">
        <v>68</v>
      </c>
      <c r="C3793" s="80" t="str">
        <f>IFERROR(VLOOKUP(B3793,Listor!$A$6:$B$62,2,FALSE),"")</f>
        <v/>
      </c>
      <c r="D3793" s="80" t="str">
        <f>IFERROR(VLOOKUP(B3793,Listor!$A$6:$C$62,3,FALSE),"")</f>
        <v/>
      </c>
      <c r="E3793" s="110" t="s">
        <v>79</v>
      </c>
      <c r="F3793" s="66"/>
      <c r="G3793" s="35" t="str">
        <f>IFERROR(VLOOKUP(B3793,Listor!$A$6:$G$62,7,FALSE),"")</f>
        <v/>
      </c>
      <c r="H3793" s="63" t="str">
        <f>IFERROR(VLOOKUP(B3793,Listor!$N$6:$O$47,2,FALSE),"")</f>
        <v/>
      </c>
      <c r="I3793" s="63" t="str">
        <f t="shared" si="178"/>
        <v/>
      </c>
      <c r="J3793" s="96" t="str">
        <f>IFERROR(VLOOKUP(B3793,Listor!$N$6:$P$47,3,FALSE)*I3793,"")</f>
        <v/>
      </c>
      <c r="K3793" s="81"/>
      <c r="L3793" s="88" t="str">
        <f>IFERROR((VLOOKUP(B3793,Listor!$N$6:$P$47,3,FALSE)*Biologiska!K3793)+(VLOOKUP(B3793,Listor!$N$6:$Q$47,4,FALSE)),"")</f>
        <v/>
      </c>
      <c r="M3793" s="63" t="str">
        <f t="shared" si="179"/>
        <v/>
      </c>
      <c r="N3793" s="75"/>
      <c r="O3793" s="84" t="str">
        <f t="shared" si="180"/>
        <v/>
      </c>
      <c r="P3793" s="107"/>
      <c r="Q3793" s="87" t="s">
        <v>79</v>
      </c>
      <c r="R3793" s="87"/>
      <c r="S3793" s="87"/>
      <c r="T3793" s="87"/>
      <c r="U3793" s="87"/>
      <c r="V3793" s="86" t="s">
        <v>79</v>
      </c>
      <c r="W3793" s="75"/>
      <c r="X3793" s="102" t="s">
        <v>79</v>
      </c>
      <c r="Y3793" s="63" t="str">
        <f>IFERROR(IF(VLOOKUP(X3793,Listor!$T$6:$U$7,2,FALSE)&lt;O3793,TRUE),"")</f>
        <v/>
      </c>
      <c r="Z3793" s="87"/>
      <c r="AA3793" s="104"/>
    </row>
    <row r="3794" spans="2:27" x14ac:dyDescent="0.25">
      <c r="B3794" s="68" t="s">
        <v>68</v>
      </c>
      <c r="C3794" s="80" t="str">
        <f>IFERROR(VLOOKUP(B3794,Listor!$A$6:$B$62,2,FALSE),"")</f>
        <v/>
      </c>
      <c r="D3794" s="80" t="str">
        <f>IFERROR(VLOOKUP(B3794,Listor!$A$6:$C$62,3,FALSE),"")</f>
        <v/>
      </c>
      <c r="E3794" s="110" t="s">
        <v>79</v>
      </c>
      <c r="F3794" s="66"/>
      <c r="G3794" s="35" t="str">
        <f>IFERROR(VLOOKUP(B3794,Listor!$A$6:$G$62,7,FALSE),"")</f>
        <v/>
      </c>
      <c r="H3794" s="63" t="str">
        <f>IFERROR(VLOOKUP(B3794,Listor!$N$6:$O$47,2,FALSE),"")</f>
        <v/>
      </c>
      <c r="I3794" s="63" t="str">
        <f t="shared" si="178"/>
        <v/>
      </c>
      <c r="J3794" s="96" t="str">
        <f>IFERROR(VLOOKUP(B3794,Listor!$N$6:$P$47,3,FALSE)*I3794,"")</f>
        <v/>
      </c>
      <c r="K3794" s="81"/>
      <c r="L3794" s="88" t="str">
        <f>IFERROR((VLOOKUP(B3794,Listor!$N$6:$P$47,3,FALSE)*Biologiska!K3794)+(VLOOKUP(B3794,Listor!$N$6:$Q$47,4,FALSE)),"")</f>
        <v/>
      </c>
      <c r="M3794" s="63" t="str">
        <f t="shared" si="179"/>
        <v/>
      </c>
      <c r="N3794" s="75"/>
      <c r="O3794" s="84" t="str">
        <f t="shared" si="180"/>
        <v/>
      </c>
      <c r="P3794" s="107"/>
      <c r="Q3794" s="87" t="s">
        <v>79</v>
      </c>
      <c r="R3794" s="87"/>
      <c r="S3794" s="87"/>
      <c r="T3794" s="87"/>
      <c r="U3794" s="87"/>
      <c r="V3794" s="86" t="s">
        <v>79</v>
      </c>
      <c r="W3794" s="75"/>
      <c r="X3794" s="102" t="s">
        <v>79</v>
      </c>
      <c r="Y3794" s="63" t="str">
        <f>IFERROR(IF(VLOOKUP(X3794,Listor!$T$6:$U$7,2,FALSE)&lt;O3794,TRUE),"")</f>
        <v/>
      </c>
      <c r="Z3794" s="87"/>
      <c r="AA3794" s="104"/>
    </row>
    <row r="3795" spans="2:27" x14ac:dyDescent="0.25">
      <c r="B3795" s="68" t="s">
        <v>68</v>
      </c>
      <c r="C3795" s="80" t="str">
        <f>IFERROR(VLOOKUP(B3795,Listor!$A$6:$B$62,2,FALSE),"")</f>
        <v/>
      </c>
      <c r="D3795" s="80" t="str">
        <f>IFERROR(VLOOKUP(B3795,Listor!$A$6:$C$62,3,FALSE),"")</f>
        <v/>
      </c>
      <c r="E3795" s="110" t="s">
        <v>79</v>
      </c>
      <c r="F3795" s="66"/>
      <c r="G3795" s="35" t="str">
        <f>IFERROR(VLOOKUP(B3795,Listor!$A$6:$G$62,7,FALSE),"")</f>
        <v/>
      </c>
      <c r="H3795" s="63" t="str">
        <f>IFERROR(VLOOKUP(B3795,Listor!$N$6:$O$47,2,FALSE),"")</f>
        <v/>
      </c>
      <c r="I3795" s="63" t="str">
        <f t="shared" si="178"/>
        <v/>
      </c>
      <c r="J3795" s="96" t="str">
        <f>IFERROR(VLOOKUP(B3795,Listor!$N$6:$P$47,3,FALSE)*I3795,"")</f>
        <v/>
      </c>
      <c r="K3795" s="81"/>
      <c r="L3795" s="88" t="str">
        <f>IFERROR((VLOOKUP(B3795,Listor!$N$6:$P$47,3,FALSE)*Biologiska!K3795)+(VLOOKUP(B3795,Listor!$N$6:$Q$47,4,FALSE)),"")</f>
        <v/>
      </c>
      <c r="M3795" s="63" t="str">
        <f t="shared" si="179"/>
        <v/>
      </c>
      <c r="N3795" s="75"/>
      <c r="O3795" s="84" t="str">
        <f t="shared" si="180"/>
        <v/>
      </c>
      <c r="P3795" s="107"/>
      <c r="Q3795" s="87" t="s">
        <v>79</v>
      </c>
      <c r="R3795" s="87"/>
      <c r="S3795" s="87"/>
      <c r="T3795" s="87"/>
      <c r="U3795" s="87"/>
      <c r="V3795" s="86" t="s">
        <v>79</v>
      </c>
      <c r="W3795" s="75"/>
      <c r="X3795" s="102" t="s">
        <v>79</v>
      </c>
      <c r="Y3795" s="63" t="str">
        <f>IFERROR(IF(VLOOKUP(X3795,Listor!$T$6:$U$7,2,FALSE)&lt;O3795,TRUE),"")</f>
        <v/>
      </c>
      <c r="Z3795" s="87"/>
      <c r="AA3795" s="104"/>
    </row>
    <row r="3796" spans="2:27" x14ac:dyDescent="0.25">
      <c r="B3796" s="68" t="s">
        <v>68</v>
      </c>
      <c r="C3796" s="80" t="str">
        <f>IFERROR(VLOOKUP(B3796,Listor!$A$6:$B$62,2,FALSE),"")</f>
        <v/>
      </c>
      <c r="D3796" s="80" t="str">
        <f>IFERROR(VLOOKUP(B3796,Listor!$A$6:$C$62,3,FALSE),"")</f>
        <v/>
      </c>
      <c r="E3796" s="110" t="s">
        <v>79</v>
      </c>
      <c r="F3796" s="66"/>
      <c r="G3796" s="35" t="str">
        <f>IFERROR(VLOOKUP(B3796,Listor!$A$6:$G$62,7,FALSE),"")</f>
        <v/>
      </c>
      <c r="H3796" s="63" t="str">
        <f>IFERROR(VLOOKUP(B3796,Listor!$N$6:$O$47,2,FALSE),"")</f>
        <v/>
      </c>
      <c r="I3796" s="63" t="str">
        <f t="shared" si="178"/>
        <v/>
      </c>
      <c r="J3796" s="96" t="str">
        <f>IFERROR(VLOOKUP(B3796,Listor!$N$6:$P$47,3,FALSE)*I3796,"")</f>
        <v/>
      </c>
      <c r="K3796" s="81"/>
      <c r="L3796" s="88" t="str">
        <f>IFERROR((VLOOKUP(B3796,Listor!$N$6:$P$47,3,FALSE)*Biologiska!K3796)+(VLOOKUP(B3796,Listor!$N$6:$Q$47,4,FALSE)),"")</f>
        <v/>
      </c>
      <c r="M3796" s="63" t="str">
        <f t="shared" si="179"/>
        <v/>
      </c>
      <c r="N3796" s="75"/>
      <c r="O3796" s="84" t="str">
        <f t="shared" si="180"/>
        <v/>
      </c>
      <c r="P3796" s="107"/>
      <c r="Q3796" s="87" t="s">
        <v>79</v>
      </c>
      <c r="R3796" s="87"/>
      <c r="S3796" s="87"/>
      <c r="T3796" s="87"/>
      <c r="U3796" s="87"/>
      <c r="V3796" s="86" t="s">
        <v>79</v>
      </c>
      <c r="W3796" s="75"/>
      <c r="X3796" s="102" t="s">
        <v>79</v>
      </c>
      <c r="Y3796" s="63" t="str">
        <f>IFERROR(IF(VLOOKUP(X3796,Listor!$T$6:$U$7,2,FALSE)&lt;O3796,TRUE),"")</f>
        <v/>
      </c>
      <c r="Z3796" s="87"/>
      <c r="AA3796" s="104"/>
    </row>
    <row r="3797" spans="2:27" x14ac:dyDescent="0.25">
      <c r="B3797" s="68" t="s">
        <v>68</v>
      </c>
      <c r="C3797" s="80" t="str">
        <f>IFERROR(VLOOKUP(B3797,Listor!$A$6:$B$62,2,FALSE),"")</f>
        <v/>
      </c>
      <c r="D3797" s="80" t="str">
        <f>IFERROR(VLOOKUP(B3797,Listor!$A$6:$C$62,3,FALSE),"")</f>
        <v/>
      </c>
      <c r="E3797" s="110" t="s">
        <v>79</v>
      </c>
      <c r="F3797" s="66"/>
      <c r="G3797" s="35" t="str">
        <f>IFERROR(VLOOKUP(B3797,Listor!$A$6:$G$62,7,FALSE),"")</f>
        <v/>
      </c>
      <c r="H3797" s="63" t="str">
        <f>IFERROR(VLOOKUP(B3797,Listor!$N$6:$O$47,2,FALSE),"")</f>
        <v/>
      </c>
      <c r="I3797" s="63" t="str">
        <f t="shared" si="178"/>
        <v/>
      </c>
      <c r="J3797" s="96" t="str">
        <f>IFERROR(VLOOKUP(B3797,Listor!$N$6:$P$47,3,FALSE)*I3797,"")</f>
        <v/>
      </c>
      <c r="K3797" s="81"/>
      <c r="L3797" s="88" t="str">
        <f>IFERROR((VLOOKUP(B3797,Listor!$N$6:$P$47,3,FALSE)*Biologiska!K3797)+(VLOOKUP(B3797,Listor!$N$6:$Q$47,4,FALSE)),"")</f>
        <v/>
      </c>
      <c r="M3797" s="63" t="str">
        <f t="shared" si="179"/>
        <v/>
      </c>
      <c r="N3797" s="75"/>
      <c r="O3797" s="84" t="str">
        <f t="shared" si="180"/>
        <v/>
      </c>
      <c r="P3797" s="107"/>
      <c r="Q3797" s="87" t="s">
        <v>79</v>
      </c>
      <c r="R3797" s="87"/>
      <c r="S3797" s="87"/>
      <c r="T3797" s="87"/>
      <c r="U3797" s="87"/>
      <c r="V3797" s="86" t="s">
        <v>79</v>
      </c>
      <c r="W3797" s="75"/>
      <c r="X3797" s="102" t="s">
        <v>79</v>
      </c>
      <c r="Y3797" s="63" t="str">
        <f>IFERROR(IF(VLOOKUP(X3797,Listor!$T$6:$U$7,2,FALSE)&lt;O3797,TRUE),"")</f>
        <v/>
      </c>
      <c r="Z3797" s="87"/>
      <c r="AA3797" s="104"/>
    </row>
    <row r="3798" spans="2:27" x14ac:dyDescent="0.25">
      <c r="B3798" s="68" t="s">
        <v>68</v>
      </c>
      <c r="C3798" s="80" t="str">
        <f>IFERROR(VLOOKUP(B3798,Listor!$A$6:$B$62,2,FALSE),"")</f>
        <v/>
      </c>
      <c r="D3798" s="80" t="str">
        <f>IFERROR(VLOOKUP(B3798,Listor!$A$6:$C$62,3,FALSE),"")</f>
        <v/>
      </c>
      <c r="E3798" s="110" t="s">
        <v>79</v>
      </c>
      <c r="F3798" s="66"/>
      <c r="G3798" s="35" t="str">
        <f>IFERROR(VLOOKUP(B3798,Listor!$A$6:$G$62,7,FALSE),"")</f>
        <v/>
      </c>
      <c r="H3798" s="63" t="str">
        <f>IFERROR(VLOOKUP(B3798,Listor!$N$6:$O$47,2,FALSE),"")</f>
        <v/>
      </c>
      <c r="I3798" s="63" t="str">
        <f t="shared" si="178"/>
        <v/>
      </c>
      <c r="J3798" s="96" t="str">
        <f>IFERROR(VLOOKUP(B3798,Listor!$N$6:$P$47,3,FALSE)*I3798,"")</f>
        <v/>
      </c>
      <c r="K3798" s="81"/>
      <c r="L3798" s="88" t="str">
        <f>IFERROR((VLOOKUP(B3798,Listor!$N$6:$P$47,3,FALSE)*Biologiska!K3798)+(VLOOKUP(B3798,Listor!$N$6:$Q$47,4,FALSE)),"")</f>
        <v/>
      </c>
      <c r="M3798" s="63" t="str">
        <f t="shared" si="179"/>
        <v/>
      </c>
      <c r="N3798" s="75"/>
      <c r="O3798" s="84" t="str">
        <f t="shared" si="180"/>
        <v/>
      </c>
      <c r="P3798" s="107"/>
      <c r="Q3798" s="87" t="s">
        <v>79</v>
      </c>
      <c r="R3798" s="87"/>
      <c r="S3798" s="87"/>
      <c r="T3798" s="87"/>
      <c r="U3798" s="87"/>
      <c r="V3798" s="86" t="s">
        <v>79</v>
      </c>
      <c r="W3798" s="75"/>
      <c r="X3798" s="102" t="s">
        <v>79</v>
      </c>
      <c r="Y3798" s="63" t="str">
        <f>IFERROR(IF(VLOOKUP(X3798,Listor!$T$6:$U$7,2,FALSE)&lt;O3798,TRUE),"")</f>
        <v/>
      </c>
      <c r="Z3798" s="87"/>
      <c r="AA3798" s="104"/>
    </row>
    <row r="3799" spans="2:27" x14ac:dyDescent="0.25">
      <c r="B3799" s="68" t="s">
        <v>68</v>
      </c>
      <c r="C3799" s="80" t="str">
        <f>IFERROR(VLOOKUP(B3799,Listor!$A$6:$B$62,2,FALSE),"")</f>
        <v/>
      </c>
      <c r="D3799" s="80" t="str">
        <f>IFERROR(VLOOKUP(B3799,Listor!$A$6:$C$62,3,FALSE),"")</f>
        <v/>
      </c>
      <c r="E3799" s="110" t="s">
        <v>79</v>
      </c>
      <c r="F3799" s="66"/>
      <c r="G3799" s="35" t="str">
        <f>IFERROR(VLOOKUP(B3799,Listor!$A$6:$G$62,7,FALSE),"")</f>
        <v/>
      </c>
      <c r="H3799" s="63" t="str">
        <f>IFERROR(VLOOKUP(B3799,Listor!$N$6:$O$47,2,FALSE),"")</f>
        <v/>
      </c>
      <c r="I3799" s="63" t="str">
        <f t="shared" si="178"/>
        <v/>
      </c>
      <c r="J3799" s="96" t="str">
        <f>IFERROR(VLOOKUP(B3799,Listor!$N$6:$P$47,3,FALSE)*I3799,"")</f>
        <v/>
      </c>
      <c r="K3799" s="81"/>
      <c r="L3799" s="88" t="str">
        <f>IFERROR((VLOOKUP(B3799,Listor!$N$6:$P$47,3,FALSE)*Biologiska!K3799)+(VLOOKUP(B3799,Listor!$N$6:$Q$47,4,FALSE)),"")</f>
        <v/>
      </c>
      <c r="M3799" s="63" t="str">
        <f t="shared" si="179"/>
        <v/>
      </c>
      <c r="N3799" s="75"/>
      <c r="O3799" s="84" t="str">
        <f t="shared" si="180"/>
        <v/>
      </c>
      <c r="P3799" s="107"/>
      <c r="Q3799" s="87" t="s">
        <v>79</v>
      </c>
      <c r="R3799" s="87"/>
      <c r="S3799" s="87"/>
      <c r="T3799" s="87"/>
      <c r="U3799" s="87"/>
      <c r="V3799" s="86" t="s">
        <v>79</v>
      </c>
      <c r="W3799" s="75"/>
      <c r="X3799" s="102" t="s">
        <v>79</v>
      </c>
      <c r="Y3799" s="63" t="str">
        <f>IFERROR(IF(VLOOKUP(X3799,Listor!$T$6:$U$7,2,FALSE)&lt;O3799,TRUE),"")</f>
        <v/>
      </c>
      <c r="Z3799" s="87"/>
      <c r="AA3799" s="104"/>
    </row>
    <row r="3800" spans="2:27" x14ac:dyDescent="0.25">
      <c r="B3800" s="68" t="s">
        <v>68</v>
      </c>
      <c r="C3800" s="80" t="str">
        <f>IFERROR(VLOOKUP(B3800,Listor!$A$6:$B$62,2,FALSE),"")</f>
        <v/>
      </c>
      <c r="D3800" s="80" t="str">
        <f>IFERROR(VLOOKUP(B3800,Listor!$A$6:$C$62,3,FALSE),"")</f>
        <v/>
      </c>
      <c r="E3800" s="110" t="s">
        <v>79</v>
      </c>
      <c r="F3800" s="66"/>
      <c r="G3800" s="35" t="str">
        <f>IFERROR(VLOOKUP(B3800,Listor!$A$6:$G$62,7,FALSE),"")</f>
        <v/>
      </c>
      <c r="H3800" s="63" t="str">
        <f>IFERROR(VLOOKUP(B3800,Listor!$N$6:$O$47,2,FALSE),"")</f>
        <v/>
      </c>
      <c r="I3800" s="63" t="str">
        <f t="shared" si="178"/>
        <v/>
      </c>
      <c r="J3800" s="96" t="str">
        <f>IFERROR(VLOOKUP(B3800,Listor!$N$6:$P$47,3,FALSE)*I3800,"")</f>
        <v/>
      </c>
      <c r="K3800" s="81"/>
      <c r="L3800" s="88" t="str">
        <f>IFERROR((VLOOKUP(B3800,Listor!$N$6:$P$47,3,FALSE)*Biologiska!K3800)+(VLOOKUP(B3800,Listor!$N$6:$Q$47,4,FALSE)),"")</f>
        <v/>
      </c>
      <c r="M3800" s="63" t="str">
        <f t="shared" si="179"/>
        <v/>
      </c>
      <c r="N3800" s="75"/>
      <c r="O3800" s="84" t="str">
        <f t="shared" si="180"/>
        <v/>
      </c>
      <c r="P3800" s="107"/>
      <c r="Q3800" s="87" t="s">
        <v>79</v>
      </c>
      <c r="R3800" s="87"/>
      <c r="S3800" s="87"/>
      <c r="T3800" s="87"/>
      <c r="U3800" s="87"/>
      <c r="V3800" s="86" t="s">
        <v>79</v>
      </c>
      <c r="W3800" s="75"/>
      <c r="X3800" s="102" t="s">
        <v>79</v>
      </c>
      <c r="Y3800" s="63" t="str">
        <f>IFERROR(IF(VLOOKUP(X3800,Listor!$T$6:$U$7,2,FALSE)&lt;O3800,TRUE),"")</f>
        <v/>
      </c>
      <c r="Z3800" s="87"/>
      <c r="AA3800" s="104"/>
    </row>
    <row r="3801" spans="2:27" x14ac:dyDescent="0.25">
      <c r="B3801" s="68" t="s">
        <v>68</v>
      </c>
      <c r="C3801" s="80" t="str">
        <f>IFERROR(VLOOKUP(B3801,Listor!$A$6:$B$62,2,FALSE),"")</f>
        <v/>
      </c>
      <c r="D3801" s="80" t="str">
        <f>IFERROR(VLOOKUP(B3801,Listor!$A$6:$C$62,3,FALSE),"")</f>
        <v/>
      </c>
      <c r="E3801" s="110" t="s">
        <v>79</v>
      </c>
      <c r="F3801" s="66"/>
      <c r="G3801" s="35" t="str">
        <f>IFERROR(VLOOKUP(B3801,Listor!$A$6:$G$62,7,FALSE),"")</f>
        <v/>
      </c>
      <c r="H3801" s="63" t="str">
        <f>IFERROR(VLOOKUP(B3801,Listor!$N$6:$O$47,2,FALSE),"")</f>
        <v/>
      </c>
      <c r="I3801" s="63" t="str">
        <f t="shared" si="178"/>
        <v/>
      </c>
      <c r="J3801" s="96" t="str">
        <f>IFERROR(VLOOKUP(B3801,Listor!$N$6:$P$47,3,FALSE)*I3801,"")</f>
        <v/>
      </c>
      <c r="K3801" s="81"/>
      <c r="L3801" s="88" t="str">
        <f>IFERROR((VLOOKUP(B3801,Listor!$N$6:$P$47,3,FALSE)*Biologiska!K3801)+(VLOOKUP(B3801,Listor!$N$6:$Q$47,4,FALSE)),"")</f>
        <v/>
      </c>
      <c r="M3801" s="63" t="str">
        <f t="shared" si="179"/>
        <v/>
      </c>
      <c r="N3801" s="75"/>
      <c r="O3801" s="84" t="str">
        <f t="shared" si="180"/>
        <v/>
      </c>
      <c r="P3801" s="107"/>
      <c r="Q3801" s="87" t="s">
        <v>79</v>
      </c>
      <c r="R3801" s="87"/>
      <c r="S3801" s="87"/>
      <c r="T3801" s="87"/>
      <c r="U3801" s="87"/>
      <c r="V3801" s="86" t="s">
        <v>79</v>
      </c>
      <c r="W3801" s="75"/>
      <c r="X3801" s="102" t="s">
        <v>79</v>
      </c>
      <c r="Y3801" s="63" t="str">
        <f>IFERROR(IF(VLOOKUP(X3801,Listor!$T$6:$U$7,2,FALSE)&lt;O3801,TRUE),"")</f>
        <v/>
      </c>
      <c r="Z3801" s="87"/>
      <c r="AA3801" s="104"/>
    </row>
    <row r="3802" spans="2:27" x14ac:dyDescent="0.25">
      <c r="B3802" s="68" t="s">
        <v>68</v>
      </c>
      <c r="C3802" s="80" t="str">
        <f>IFERROR(VLOOKUP(B3802,Listor!$A$6:$B$62,2,FALSE),"")</f>
        <v/>
      </c>
      <c r="D3802" s="80" t="str">
        <f>IFERROR(VLOOKUP(B3802,Listor!$A$6:$C$62,3,FALSE),"")</f>
        <v/>
      </c>
      <c r="E3802" s="110" t="s">
        <v>79</v>
      </c>
      <c r="F3802" s="66"/>
      <c r="G3802" s="35" t="str">
        <f>IFERROR(VLOOKUP(B3802,Listor!$A$6:$G$62,7,FALSE),"")</f>
        <v/>
      </c>
      <c r="H3802" s="63" t="str">
        <f>IFERROR(VLOOKUP(B3802,Listor!$N$6:$O$47,2,FALSE),"")</f>
        <v/>
      </c>
      <c r="I3802" s="63" t="str">
        <f t="shared" si="178"/>
        <v/>
      </c>
      <c r="J3802" s="96" t="str">
        <f>IFERROR(VLOOKUP(B3802,Listor!$N$6:$P$47,3,FALSE)*I3802,"")</f>
        <v/>
      </c>
      <c r="K3802" s="81"/>
      <c r="L3802" s="88" t="str">
        <f>IFERROR((VLOOKUP(B3802,Listor!$N$6:$P$47,3,FALSE)*Biologiska!K3802)+(VLOOKUP(B3802,Listor!$N$6:$Q$47,4,FALSE)),"")</f>
        <v/>
      </c>
      <c r="M3802" s="63" t="str">
        <f t="shared" si="179"/>
        <v/>
      </c>
      <c r="N3802" s="75"/>
      <c r="O3802" s="84" t="str">
        <f t="shared" si="180"/>
        <v/>
      </c>
      <c r="P3802" s="107"/>
      <c r="Q3802" s="87" t="s">
        <v>79</v>
      </c>
      <c r="R3802" s="87"/>
      <c r="S3802" s="87"/>
      <c r="T3802" s="87"/>
      <c r="U3802" s="87"/>
      <c r="V3802" s="86" t="s">
        <v>79</v>
      </c>
      <c r="W3802" s="75"/>
      <c r="X3802" s="102" t="s">
        <v>79</v>
      </c>
      <c r="Y3802" s="63" t="str">
        <f>IFERROR(IF(VLOOKUP(X3802,Listor!$T$6:$U$7,2,FALSE)&lt;O3802,TRUE),"")</f>
        <v/>
      </c>
      <c r="Z3802" s="87"/>
      <c r="AA3802" s="104"/>
    </row>
    <row r="3803" spans="2:27" x14ac:dyDescent="0.25">
      <c r="B3803" s="68" t="s">
        <v>68</v>
      </c>
      <c r="C3803" s="80" t="str">
        <f>IFERROR(VLOOKUP(B3803,Listor!$A$6:$B$62,2,FALSE),"")</f>
        <v/>
      </c>
      <c r="D3803" s="80" t="str">
        <f>IFERROR(VLOOKUP(B3803,Listor!$A$6:$C$62,3,FALSE),"")</f>
        <v/>
      </c>
      <c r="E3803" s="110" t="s">
        <v>79</v>
      </c>
      <c r="F3803" s="66"/>
      <c r="G3803" s="35" t="str">
        <f>IFERROR(VLOOKUP(B3803,Listor!$A$6:$G$62,7,FALSE),"")</f>
        <v/>
      </c>
      <c r="H3803" s="63" t="str">
        <f>IFERROR(VLOOKUP(B3803,Listor!$N$6:$O$47,2,FALSE),"")</f>
        <v/>
      </c>
      <c r="I3803" s="63" t="str">
        <f t="shared" si="178"/>
        <v/>
      </c>
      <c r="J3803" s="96" t="str">
        <f>IFERROR(VLOOKUP(B3803,Listor!$N$6:$P$47,3,FALSE)*I3803,"")</f>
        <v/>
      </c>
      <c r="K3803" s="81"/>
      <c r="L3803" s="88" t="str">
        <f>IFERROR((VLOOKUP(B3803,Listor!$N$6:$P$47,3,FALSE)*Biologiska!K3803)+(VLOOKUP(B3803,Listor!$N$6:$Q$47,4,FALSE)),"")</f>
        <v/>
      </c>
      <c r="M3803" s="63" t="str">
        <f t="shared" si="179"/>
        <v/>
      </c>
      <c r="N3803" s="75"/>
      <c r="O3803" s="84" t="str">
        <f t="shared" si="180"/>
        <v/>
      </c>
      <c r="P3803" s="107"/>
      <c r="Q3803" s="87" t="s">
        <v>79</v>
      </c>
      <c r="R3803" s="87"/>
      <c r="S3803" s="87"/>
      <c r="T3803" s="87"/>
      <c r="U3803" s="87"/>
      <c r="V3803" s="86" t="s">
        <v>79</v>
      </c>
      <c r="W3803" s="75"/>
      <c r="X3803" s="102" t="s">
        <v>79</v>
      </c>
      <c r="Y3803" s="63" t="str">
        <f>IFERROR(IF(VLOOKUP(X3803,Listor!$T$6:$U$7,2,FALSE)&lt;O3803,TRUE),"")</f>
        <v/>
      </c>
      <c r="Z3803" s="87"/>
      <c r="AA3803" s="104"/>
    </row>
    <row r="3804" spans="2:27" x14ac:dyDescent="0.25">
      <c r="B3804" s="68" t="s">
        <v>68</v>
      </c>
      <c r="C3804" s="80" t="str">
        <f>IFERROR(VLOOKUP(B3804,Listor!$A$6:$B$62,2,FALSE),"")</f>
        <v/>
      </c>
      <c r="D3804" s="80" t="str">
        <f>IFERROR(VLOOKUP(B3804,Listor!$A$6:$C$62,3,FALSE),"")</f>
        <v/>
      </c>
      <c r="E3804" s="110" t="s">
        <v>79</v>
      </c>
      <c r="F3804" s="66"/>
      <c r="G3804" s="35" t="str">
        <f>IFERROR(VLOOKUP(B3804,Listor!$A$6:$G$62,7,FALSE),"")</f>
        <v/>
      </c>
      <c r="H3804" s="63" t="str">
        <f>IFERROR(VLOOKUP(B3804,Listor!$N$6:$O$47,2,FALSE),"")</f>
        <v/>
      </c>
      <c r="I3804" s="63" t="str">
        <f t="shared" si="178"/>
        <v/>
      </c>
      <c r="J3804" s="96" t="str">
        <f>IFERROR(VLOOKUP(B3804,Listor!$N$6:$P$47,3,FALSE)*I3804,"")</f>
        <v/>
      </c>
      <c r="K3804" s="81"/>
      <c r="L3804" s="88" t="str">
        <f>IFERROR((VLOOKUP(B3804,Listor!$N$6:$P$47,3,FALSE)*Biologiska!K3804)+(VLOOKUP(B3804,Listor!$N$6:$Q$47,4,FALSE)),"")</f>
        <v/>
      </c>
      <c r="M3804" s="63" t="str">
        <f t="shared" si="179"/>
        <v/>
      </c>
      <c r="N3804" s="75"/>
      <c r="O3804" s="84" t="str">
        <f t="shared" si="180"/>
        <v/>
      </c>
      <c r="P3804" s="107"/>
      <c r="Q3804" s="87" t="s">
        <v>79</v>
      </c>
      <c r="R3804" s="87"/>
      <c r="S3804" s="87"/>
      <c r="T3804" s="87"/>
      <c r="U3804" s="87"/>
      <c r="V3804" s="86" t="s">
        <v>79</v>
      </c>
      <c r="W3804" s="75"/>
      <c r="X3804" s="102" t="s">
        <v>79</v>
      </c>
      <c r="Y3804" s="63" t="str">
        <f>IFERROR(IF(VLOOKUP(X3804,Listor!$T$6:$U$7,2,FALSE)&lt;O3804,TRUE),"")</f>
        <v/>
      </c>
      <c r="Z3804" s="87"/>
      <c r="AA3804" s="104"/>
    </row>
    <row r="3805" spans="2:27" x14ac:dyDescent="0.25">
      <c r="B3805" s="68" t="s">
        <v>68</v>
      </c>
      <c r="C3805" s="80" t="str">
        <f>IFERROR(VLOOKUP(B3805,Listor!$A$6:$B$62,2,FALSE),"")</f>
        <v/>
      </c>
      <c r="D3805" s="80" t="str">
        <f>IFERROR(VLOOKUP(B3805,Listor!$A$6:$C$62,3,FALSE),"")</f>
        <v/>
      </c>
      <c r="E3805" s="110" t="s">
        <v>79</v>
      </c>
      <c r="F3805" s="66"/>
      <c r="G3805" s="35" t="str">
        <f>IFERROR(VLOOKUP(B3805,Listor!$A$6:$G$62,7,FALSE),"")</f>
        <v/>
      </c>
      <c r="H3805" s="63" t="str">
        <f>IFERROR(VLOOKUP(B3805,Listor!$N$6:$O$47,2,FALSE),"")</f>
        <v/>
      </c>
      <c r="I3805" s="63" t="str">
        <f t="shared" si="178"/>
        <v/>
      </c>
      <c r="J3805" s="96" t="str">
        <f>IFERROR(VLOOKUP(B3805,Listor!$N$6:$P$47,3,FALSE)*I3805,"")</f>
        <v/>
      </c>
      <c r="K3805" s="81"/>
      <c r="L3805" s="88" t="str">
        <f>IFERROR((VLOOKUP(B3805,Listor!$N$6:$P$47,3,FALSE)*Biologiska!K3805)+(VLOOKUP(B3805,Listor!$N$6:$Q$47,4,FALSE)),"")</f>
        <v/>
      </c>
      <c r="M3805" s="63" t="str">
        <f t="shared" si="179"/>
        <v/>
      </c>
      <c r="N3805" s="75"/>
      <c r="O3805" s="84" t="str">
        <f t="shared" si="180"/>
        <v/>
      </c>
      <c r="P3805" s="107"/>
      <c r="Q3805" s="87" t="s">
        <v>79</v>
      </c>
      <c r="R3805" s="87"/>
      <c r="S3805" s="87"/>
      <c r="T3805" s="87"/>
      <c r="U3805" s="87"/>
      <c r="V3805" s="86" t="s">
        <v>79</v>
      </c>
      <c r="W3805" s="75"/>
      <c r="X3805" s="102" t="s">
        <v>79</v>
      </c>
      <c r="Y3805" s="63" t="str">
        <f>IFERROR(IF(VLOOKUP(X3805,Listor!$T$6:$U$7,2,FALSE)&lt;O3805,TRUE),"")</f>
        <v/>
      </c>
      <c r="Z3805" s="87"/>
      <c r="AA3805" s="104"/>
    </row>
    <row r="3806" spans="2:27" x14ac:dyDescent="0.25">
      <c r="B3806" s="68" t="s">
        <v>68</v>
      </c>
      <c r="C3806" s="80" t="str">
        <f>IFERROR(VLOOKUP(B3806,Listor!$A$6:$B$62,2,FALSE),"")</f>
        <v/>
      </c>
      <c r="D3806" s="80" t="str">
        <f>IFERROR(VLOOKUP(B3806,Listor!$A$6:$C$62,3,FALSE),"")</f>
        <v/>
      </c>
      <c r="E3806" s="110" t="s">
        <v>79</v>
      </c>
      <c r="F3806" s="66"/>
      <c r="G3806" s="35" t="str">
        <f>IFERROR(VLOOKUP(B3806,Listor!$A$6:$G$62,7,FALSE),"")</f>
        <v/>
      </c>
      <c r="H3806" s="63" t="str">
        <f>IFERROR(VLOOKUP(B3806,Listor!$N$6:$O$47,2,FALSE),"")</f>
        <v/>
      </c>
      <c r="I3806" s="63" t="str">
        <f t="shared" si="178"/>
        <v/>
      </c>
      <c r="J3806" s="96" t="str">
        <f>IFERROR(VLOOKUP(B3806,Listor!$N$6:$P$47,3,FALSE)*I3806,"")</f>
        <v/>
      </c>
      <c r="K3806" s="81"/>
      <c r="L3806" s="88" t="str">
        <f>IFERROR((VLOOKUP(B3806,Listor!$N$6:$P$47,3,FALSE)*Biologiska!K3806)+(VLOOKUP(B3806,Listor!$N$6:$Q$47,4,FALSE)),"")</f>
        <v/>
      </c>
      <c r="M3806" s="63" t="str">
        <f t="shared" si="179"/>
        <v/>
      </c>
      <c r="N3806" s="75"/>
      <c r="O3806" s="84" t="str">
        <f t="shared" si="180"/>
        <v/>
      </c>
      <c r="P3806" s="107"/>
      <c r="Q3806" s="87" t="s">
        <v>79</v>
      </c>
      <c r="R3806" s="87"/>
      <c r="S3806" s="87"/>
      <c r="T3806" s="87"/>
      <c r="U3806" s="87"/>
      <c r="V3806" s="86" t="s">
        <v>79</v>
      </c>
      <c r="W3806" s="75"/>
      <c r="X3806" s="102" t="s">
        <v>79</v>
      </c>
      <c r="Y3806" s="63" t="str">
        <f>IFERROR(IF(VLOOKUP(X3806,Listor!$T$6:$U$7,2,FALSE)&lt;O3806,TRUE),"")</f>
        <v/>
      </c>
      <c r="Z3806" s="87"/>
      <c r="AA3806" s="104"/>
    </row>
    <row r="3807" spans="2:27" x14ac:dyDescent="0.25">
      <c r="B3807" s="68" t="s">
        <v>68</v>
      </c>
      <c r="C3807" s="80" t="str">
        <f>IFERROR(VLOOKUP(B3807,Listor!$A$6:$B$62,2,FALSE),"")</f>
        <v/>
      </c>
      <c r="D3807" s="80" t="str">
        <f>IFERROR(VLOOKUP(B3807,Listor!$A$6:$C$62,3,FALSE),"")</f>
        <v/>
      </c>
      <c r="E3807" s="110" t="s">
        <v>79</v>
      </c>
      <c r="F3807" s="66"/>
      <c r="G3807" s="35" t="str">
        <f>IFERROR(VLOOKUP(B3807,Listor!$A$6:$G$62,7,FALSE),"")</f>
        <v/>
      </c>
      <c r="H3807" s="63" t="str">
        <f>IFERROR(VLOOKUP(B3807,Listor!$N$6:$O$47,2,FALSE),"")</f>
        <v/>
      </c>
      <c r="I3807" s="63" t="str">
        <f t="shared" si="178"/>
        <v/>
      </c>
      <c r="J3807" s="96" t="str">
        <f>IFERROR(VLOOKUP(B3807,Listor!$N$6:$P$47,3,FALSE)*I3807,"")</f>
        <v/>
      </c>
      <c r="K3807" s="81"/>
      <c r="L3807" s="88" t="str">
        <f>IFERROR((VLOOKUP(B3807,Listor!$N$6:$P$47,3,FALSE)*Biologiska!K3807)+(VLOOKUP(B3807,Listor!$N$6:$Q$47,4,FALSE)),"")</f>
        <v/>
      </c>
      <c r="M3807" s="63" t="str">
        <f t="shared" si="179"/>
        <v/>
      </c>
      <c r="N3807" s="75"/>
      <c r="O3807" s="84" t="str">
        <f t="shared" si="180"/>
        <v/>
      </c>
      <c r="P3807" s="107"/>
      <c r="Q3807" s="87" t="s">
        <v>79</v>
      </c>
      <c r="R3807" s="87"/>
      <c r="S3807" s="87"/>
      <c r="T3807" s="87"/>
      <c r="U3807" s="87"/>
      <c r="V3807" s="86" t="s">
        <v>79</v>
      </c>
      <c r="W3807" s="75"/>
      <c r="X3807" s="102" t="s">
        <v>79</v>
      </c>
      <c r="Y3807" s="63" t="str">
        <f>IFERROR(IF(VLOOKUP(X3807,Listor!$T$6:$U$7,2,FALSE)&lt;O3807,TRUE),"")</f>
        <v/>
      </c>
      <c r="Z3807" s="87"/>
      <c r="AA3807" s="104"/>
    </row>
    <row r="3808" spans="2:27" x14ac:dyDescent="0.25">
      <c r="B3808" s="68" t="s">
        <v>68</v>
      </c>
      <c r="C3808" s="80" t="str">
        <f>IFERROR(VLOOKUP(B3808,Listor!$A$6:$B$62,2,FALSE),"")</f>
        <v/>
      </c>
      <c r="D3808" s="80" t="str">
        <f>IFERROR(VLOOKUP(B3808,Listor!$A$6:$C$62,3,FALSE),"")</f>
        <v/>
      </c>
      <c r="E3808" s="110" t="s">
        <v>79</v>
      </c>
      <c r="F3808" s="66"/>
      <c r="G3808" s="35" t="str">
        <f>IFERROR(VLOOKUP(B3808,Listor!$A$6:$G$62,7,FALSE),"")</f>
        <v/>
      </c>
      <c r="H3808" s="63" t="str">
        <f>IFERROR(VLOOKUP(B3808,Listor!$N$6:$O$47,2,FALSE),"")</f>
        <v/>
      </c>
      <c r="I3808" s="63" t="str">
        <f t="shared" si="178"/>
        <v/>
      </c>
      <c r="J3808" s="96" t="str">
        <f>IFERROR(VLOOKUP(B3808,Listor!$N$6:$P$47,3,FALSE)*I3808,"")</f>
        <v/>
      </c>
      <c r="K3808" s="81"/>
      <c r="L3808" s="88" t="str">
        <f>IFERROR((VLOOKUP(B3808,Listor!$N$6:$P$47,3,FALSE)*Biologiska!K3808)+(VLOOKUP(B3808,Listor!$N$6:$Q$47,4,FALSE)),"")</f>
        <v/>
      </c>
      <c r="M3808" s="63" t="str">
        <f t="shared" si="179"/>
        <v/>
      </c>
      <c r="N3808" s="75"/>
      <c r="O3808" s="84" t="str">
        <f t="shared" si="180"/>
        <v/>
      </c>
      <c r="P3808" s="107"/>
      <c r="Q3808" s="87" t="s">
        <v>79</v>
      </c>
      <c r="R3808" s="87"/>
      <c r="S3808" s="87"/>
      <c r="T3808" s="87"/>
      <c r="U3808" s="87"/>
      <c r="V3808" s="86" t="s">
        <v>79</v>
      </c>
      <c r="W3808" s="75"/>
      <c r="X3808" s="102" t="s">
        <v>79</v>
      </c>
      <c r="Y3808" s="63" t="str">
        <f>IFERROR(IF(VLOOKUP(X3808,Listor!$T$6:$U$7,2,FALSE)&lt;O3808,TRUE),"")</f>
        <v/>
      </c>
      <c r="Z3808" s="87"/>
      <c r="AA3808" s="104"/>
    </row>
    <row r="3809" spans="2:27" x14ac:dyDescent="0.25">
      <c r="B3809" s="68" t="s">
        <v>68</v>
      </c>
      <c r="C3809" s="80" t="str">
        <f>IFERROR(VLOOKUP(B3809,Listor!$A$6:$B$62,2,FALSE),"")</f>
        <v/>
      </c>
      <c r="D3809" s="80" t="str">
        <f>IFERROR(VLOOKUP(B3809,Listor!$A$6:$C$62,3,FALSE),"")</f>
        <v/>
      </c>
      <c r="E3809" s="110" t="s">
        <v>79</v>
      </c>
      <c r="F3809" s="66"/>
      <c r="G3809" s="35" t="str">
        <f>IFERROR(VLOOKUP(B3809,Listor!$A$6:$G$62,7,FALSE),"")</f>
        <v/>
      </c>
      <c r="H3809" s="63" t="str">
        <f>IFERROR(VLOOKUP(B3809,Listor!$N$6:$O$47,2,FALSE),"")</f>
        <v/>
      </c>
      <c r="I3809" s="63" t="str">
        <f t="shared" si="178"/>
        <v/>
      </c>
      <c r="J3809" s="96" t="str">
        <f>IFERROR(VLOOKUP(B3809,Listor!$N$6:$P$47,3,FALSE)*I3809,"")</f>
        <v/>
      </c>
      <c r="K3809" s="81"/>
      <c r="L3809" s="88" t="str">
        <f>IFERROR((VLOOKUP(B3809,Listor!$N$6:$P$47,3,FALSE)*Biologiska!K3809)+(VLOOKUP(B3809,Listor!$N$6:$Q$47,4,FALSE)),"")</f>
        <v/>
      </c>
      <c r="M3809" s="63" t="str">
        <f t="shared" si="179"/>
        <v/>
      </c>
      <c r="N3809" s="75"/>
      <c r="O3809" s="84" t="str">
        <f t="shared" si="180"/>
        <v/>
      </c>
      <c r="P3809" s="107"/>
      <c r="Q3809" s="87" t="s">
        <v>79</v>
      </c>
      <c r="R3809" s="87"/>
      <c r="S3809" s="87"/>
      <c r="T3809" s="87"/>
      <c r="U3809" s="87"/>
      <c r="V3809" s="86" t="s">
        <v>79</v>
      </c>
      <c r="W3809" s="75"/>
      <c r="X3809" s="102" t="s">
        <v>79</v>
      </c>
      <c r="Y3809" s="63" t="str">
        <f>IFERROR(IF(VLOOKUP(X3809,Listor!$T$6:$U$7,2,FALSE)&lt;O3809,TRUE),"")</f>
        <v/>
      </c>
      <c r="Z3809" s="87"/>
      <c r="AA3809" s="104"/>
    </row>
    <row r="3810" spans="2:27" x14ac:dyDescent="0.25">
      <c r="B3810" s="68" t="s">
        <v>68</v>
      </c>
      <c r="C3810" s="80" t="str">
        <f>IFERROR(VLOOKUP(B3810,Listor!$A$6:$B$62,2,FALSE),"")</f>
        <v/>
      </c>
      <c r="D3810" s="80" t="str">
        <f>IFERROR(VLOOKUP(B3810,Listor!$A$6:$C$62,3,FALSE),"")</f>
        <v/>
      </c>
      <c r="E3810" s="110" t="s">
        <v>79</v>
      </c>
      <c r="F3810" s="66"/>
      <c r="G3810" s="35" t="str">
        <f>IFERROR(VLOOKUP(B3810,Listor!$A$6:$G$62,7,FALSE),"")</f>
        <v/>
      </c>
      <c r="H3810" s="63" t="str">
        <f>IFERROR(VLOOKUP(B3810,Listor!$N$6:$O$47,2,FALSE),"")</f>
        <v/>
      </c>
      <c r="I3810" s="63" t="str">
        <f t="shared" si="178"/>
        <v/>
      </c>
      <c r="J3810" s="96" t="str">
        <f>IFERROR(VLOOKUP(B3810,Listor!$N$6:$P$47,3,FALSE)*I3810,"")</f>
        <v/>
      </c>
      <c r="K3810" s="81"/>
      <c r="L3810" s="88" t="str">
        <f>IFERROR((VLOOKUP(B3810,Listor!$N$6:$P$47,3,FALSE)*Biologiska!K3810)+(VLOOKUP(B3810,Listor!$N$6:$Q$47,4,FALSE)),"")</f>
        <v/>
      </c>
      <c r="M3810" s="63" t="str">
        <f t="shared" si="179"/>
        <v/>
      </c>
      <c r="N3810" s="75"/>
      <c r="O3810" s="84" t="str">
        <f t="shared" si="180"/>
        <v/>
      </c>
      <c r="P3810" s="107"/>
      <c r="Q3810" s="87" t="s">
        <v>79</v>
      </c>
      <c r="R3810" s="87"/>
      <c r="S3810" s="87"/>
      <c r="T3810" s="87"/>
      <c r="U3810" s="87"/>
      <c r="V3810" s="86" t="s">
        <v>79</v>
      </c>
      <c r="W3810" s="75"/>
      <c r="X3810" s="102" t="s">
        <v>79</v>
      </c>
      <c r="Y3810" s="63" t="str">
        <f>IFERROR(IF(VLOOKUP(X3810,Listor!$T$6:$U$7,2,FALSE)&lt;O3810,TRUE),"")</f>
        <v/>
      </c>
      <c r="Z3810" s="87"/>
      <c r="AA3810" s="104"/>
    </row>
    <row r="3811" spans="2:27" x14ac:dyDescent="0.25">
      <c r="B3811" s="68" t="s">
        <v>68</v>
      </c>
      <c r="C3811" s="80" t="str">
        <f>IFERROR(VLOOKUP(B3811,Listor!$A$6:$B$62,2,FALSE),"")</f>
        <v/>
      </c>
      <c r="D3811" s="80" t="str">
        <f>IFERROR(VLOOKUP(B3811,Listor!$A$6:$C$62,3,FALSE),"")</f>
        <v/>
      </c>
      <c r="E3811" s="110" t="s">
        <v>79</v>
      </c>
      <c r="F3811" s="66"/>
      <c r="G3811" s="35" t="str">
        <f>IFERROR(VLOOKUP(B3811,Listor!$A$6:$G$62,7,FALSE),"")</f>
        <v/>
      </c>
      <c r="H3811" s="63" t="str">
        <f>IFERROR(VLOOKUP(B3811,Listor!$N$6:$O$47,2,FALSE),"")</f>
        <v/>
      </c>
      <c r="I3811" s="63" t="str">
        <f t="shared" si="178"/>
        <v/>
      </c>
      <c r="J3811" s="96" t="str">
        <f>IFERROR(VLOOKUP(B3811,Listor!$N$6:$P$47,3,FALSE)*I3811,"")</f>
        <v/>
      </c>
      <c r="K3811" s="81"/>
      <c r="L3811" s="88" t="str">
        <f>IFERROR((VLOOKUP(B3811,Listor!$N$6:$P$47,3,FALSE)*Biologiska!K3811)+(VLOOKUP(B3811,Listor!$N$6:$Q$47,4,FALSE)),"")</f>
        <v/>
      </c>
      <c r="M3811" s="63" t="str">
        <f t="shared" si="179"/>
        <v/>
      </c>
      <c r="N3811" s="75"/>
      <c r="O3811" s="84" t="str">
        <f t="shared" si="180"/>
        <v/>
      </c>
      <c r="P3811" s="107"/>
      <c r="Q3811" s="87" t="s">
        <v>79</v>
      </c>
      <c r="R3811" s="87"/>
      <c r="S3811" s="87"/>
      <c r="T3811" s="87"/>
      <c r="U3811" s="87"/>
      <c r="V3811" s="86" t="s">
        <v>79</v>
      </c>
      <c r="W3811" s="75"/>
      <c r="X3811" s="102" t="s">
        <v>79</v>
      </c>
      <c r="Y3811" s="63" t="str">
        <f>IFERROR(IF(VLOOKUP(X3811,Listor!$T$6:$U$7,2,FALSE)&lt;O3811,TRUE),"")</f>
        <v/>
      </c>
      <c r="Z3811" s="87"/>
      <c r="AA3811" s="104"/>
    </row>
    <row r="3812" spans="2:27" x14ac:dyDescent="0.25">
      <c r="B3812" s="68" t="s">
        <v>68</v>
      </c>
      <c r="C3812" s="80" t="str">
        <f>IFERROR(VLOOKUP(B3812,Listor!$A$6:$B$62,2,FALSE),"")</f>
        <v/>
      </c>
      <c r="D3812" s="80" t="str">
        <f>IFERROR(VLOOKUP(B3812,Listor!$A$6:$C$62,3,FALSE),"")</f>
        <v/>
      </c>
      <c r="E3812" s="110" t="s">
        <v>79</v>
      </c>
      <c r="F3812" s="66"/>
      <c r="G3812" s="35" t="str">
        <f>IFERROR(VLOOKUP(B3812,Listor!$A$6:$G$62,7,FALSE),"")</f>
        <v/>
      </c>
      <c r="H3812" s="63" t="str">
        <f>IFERROR(VLOOKUP(B3812,Listor!$N$6:$O$47,2,FALSE),"")</f>
        <v/>
      </c>
      <c r="I3812" s="63" t="str">
        <f t="shared" si="178"/>
        <v/>
      </c>
      <c r="J3812" s="96" t="str">
        <f>IFERROR(VLOOKUP(B3812,Listor!$N$6:$P$47,3,FALSE)*I3812,"")</f>
        <v/>
      </c>
      <c r="K3812" s="81"/>
      <c r="L3812" s="88" t="str">
        <f>IFERROR((VLOOKUP(B3812,Listor!$N$6:$P$47,3,FALSE)*Biologiska!K3812)+(VLOOKUP(B3812,Listor!$N$6:$Q$47,4,FALSE)),"")</f>
        <v/>
      </c>
      <c r="M3812" s="63" t="str">
        <f t="shared" si="179"/>
        <v/>
      </c>
      <c r="N3812" s="75"/>
      <c r="O3812" s="84" t="str">
        <f t="shared" si="180"/>
        <v/>
      </c>
      <c r="P3812" s="107"/>
      <c r="Q3812" s="87" t="s">
        <v>79</v>
      </c>
      <c r="R3812" s="87"/>
      <c r="S3812" s="87"/>
      <c r="T3812" s="87"/>
      <c r="U3812" s="87"/>
      <c r="V3812" s="86" t="s">
        <v>79</v>
      </c>
      <c r="W3812" s="75"/>
      <c r="X3812" s="102" t="s">
        <v>79</v>
      </c>
      <c r="Y3812" s="63" t="str">
        <f>IFERROR(IF(VLOOKUP(X3812,Listor!$T$6:$U$7,2,FALSE)&lt;O3812,TRUE),"")</f>
        <v/>
      </c>
      <c r="Z3812" s="87"/>
      <c r="AA3812" s="104"/>
    </row>
    <row r="3813" spans="2:27" x14ac:dyDescent="0.25">
      <c r="B3813" s="68" t="s">
        <v>68</v>
      </c>
      <c r="C3813" s="80" t="str">
        <f>IFERROR(VLOOKUP(B3813,Listor!$A$6:$B$62,2,FALSE),"")</f>
        <v/>
      </c>
      <c r="D3813" s="80" t="str">
        <f>IFERROR(VLOOKUP(B3813,Listor!$A$6:$C$62,3,FALSE),"")</f>
        <v/>
      </c>
      <c r="E3813" s="110" t="s">
        <v>79</v>
      </c>
      <c r="F3813" s="66"/>
      <c r="G3813" s="35" t="str">
        <f>IFERROR(VLOOKUP(B3813,Listor!$A$6:$G$62,7,FALSE),"")</f>
        <v/>
      </c>
      <c r="H3813" s="63" t="str">
        <f>IFERROR(VLOOKUP(B3813,Listor!$N$6:$O$47,2,FALSE),"")</f>
        <v/>
      </c>
      <c r="I3813" s="63" t="str">
        <f t="shared" si="178"/>
        <v/>
      </c>
      <c r="J3813" s="96" t="str">
        <f>IFERROR(VLOOKUP(B3813,Listor!$N$6:$P$47,3,FALSE)*I3813,"")</f>
        <v/>
      </c>
      <c r="K3813" s="81"/>
      <c r="L3813" s="88" t="str">
        <f>IFERROR((VLOOKUP(B3813,Listor!$N$6:$P$47,3,FALSE)*Biologiska!K3813)+(VLOOKUP(B3813,Listor!$N$6:$Q$47,4,FALSE)),"")</f>
        <v/>
      </c>
      <c r="M3813" s="63" t="str">
        <f t="shared" si="179"/>
        <v/>
      </c>
      <c r="N3813" s="75"/>
      <c r="O3813" s="84" t="str">
        <f t="shared" si="180"/>
        <v/>
      </c>
      <c r="P3813" s="107"/>
      <c r="Q3813" s="87" t="s">
        <v>79</v>
      </c>
      <c r="R3813" s="87"/>
      <c r="S3813" s="87"/>
      <c r="T3813" s="87"/>
      <c r="U3813" s="87"/>
      <c r="V3813" s="86" t="s">
        <v>79</v>
      </c>
      <c r="W3813" s="75"/>
      <c r="X3813" s="102" t="s">
        <v>79</v>
      </c>
      <c r="Y3813" s="63" t="str">
        <f>IFERROR(IF(VLOOKUP(X3813,Listor!$T$6:$U$7,2,FALSE)&lt;O3813,TRUE),"")</f>
        <v/>
      </c>
      <c r="Z3813" s="87"/>
      <c r="AA3813" s="104"/>
    </row>
    <row r="3814" spans="2:27" x14ac:dyDescent="0.25">
      <c r="B3814" s="68" t="s">
        <v>68</v>
      </c>
      <c r="C3814" s="80" t="str">
        <f>IFERROR(VLOOKUP(B3814,Listor!$A$6:$B$62,2,FALSE),"")</f>
        <v/>
      </c>
      <c r="D3814" s="80" t="str">
        <f>IFERROR(VLOOKUP(B3814,Listor!$A$6:$C$62,3,FALSE),"")</f>
        <v/>
      </c>
      <c r="E3814" s="110" t="s">
        <v>79</v>
      </c>
      <c r="F3814" s="66"/>
      <c r="G3814" s="35" t="str">
        <f>IFERROR(VLOOKUP(B3814,Listor!$A$6:$G$62,7,FALSE),"")</f>
        <v/>
      </c>
      <c r="H3814" s="63" t="str">
        <f>IFERROR(VLOOKUP(B3814,Listor!$N$6:$O$47,2,FALSE),"")</f>
        <v/>
      </c>
      <c r="I3814" s="63" t="str">
        <f t="shared" si="178"/>
        <v/>
      </c>
      <c r="J3814" s="96" t="str">
        <f>IFERROR(VLOOKUP(B3814,Listor!$N$6:$P$47,3,FALSE)*I3814,"")</f>
        <v/>
      </c>
      <c r="K3814" s="81"/>
      <c r="L3814" s="88" t="str">
        <f>IFERROR((VLOOKUP(B3814,Listor!$N$6:$P$47,3,FALSE)*Biologiska!K3814)+(VLOOKUP(B3814,Listor!$N$6:$Q$47,4,FALSE)),"")</f>
        <v/>
      </c>
      <c r="M3814" s="63" t="str">
        <f t="shared" si="179"/>
        <v/>
      </c>
      <c r="N3814" s="75"/>
      <c r="O3814" s="84" t="str">
        <f t="shared" si="180"/>
        <v/>
      </c>
      <c r="P3814" s="107"/>
      <c r="Q3814" s="87" t="s">
        <v>79</v>
      </c>
      <c r="R3814" s="87"/>
      <c r="S3814" s="87"/>
      <c r="T3814" s="87"/>
      <c r="U3814" s="87"/>
      <c r="V3814" s="86" t="s">
        <v>79</v>
      </c>
      <c r="W3814" s="75"/>
      <c r="X3814" s="102" t="s">
        <v>79</v>
      </c>
      <c r="Y3814" s="63" t="str">
        <f>IFERROR(IF(VLOOKUP(X3814,Listor!$T$6:$U$7,2,FALSE)&lt;O3814,TRUE),"")</f>
        <v/>
      </c>
      <c r="Z3814" s="87"/>
      <c r="AA3814" s="104"/>
    </row>
    <row r="3815" spans="2:27" x14ac:dyDescent="0.25">
      <c r="B3815" s="68" t="s">
        <v>68</v>
      </c>
      <c r="C3815" s="80" t="str">
        <f>IFERROR(VLOOKUP(B3815,Listor!$A$6:$B$62,2,FALSE),"")</f>
        <v/>
      </c>
      <c r="D3815" s="80" t="str">
        <f>IFERROR(VLOOKUP(B3815,Listor!$A$6:$C$62,3,FALSE),"")</f>
        <v/>
      </c>
      <c r="E3815" s="110" t="s">
        <v>79</v>
      </c>
      <c r="F3815" s="66"/>
      <c r="G3815" s="35" t="str">
        <f>IFERROR(VLOOKUP(B3815,Listor!$A$6:$G$62,7,FALSE),"")</f>
        <v/>
      </c>
      <c r="H3815" s="63" t="str">
        <f>IFERROR(VLOOKUP(B3815,Listor!$N$6:$O$47,2,FALSE),"")</f>
        <v/>
      </c>
      <c r="I3815" s="63" t="str">
        <f t="shared" si="178"/>
        <v/>
      </c>
      <c r="J3815" s="96" t="str">
        <f>IFERROR(VLOOKUP(B3815,Listor!$N$6:$P$47,3,FALSE)*I3815,"")</f>
        <v/>
      </c>
      <c r="K3815" s="81"/>
      <c r="L3815" s="88" t="str">
        <f>IFERROR((VLOOKUP(B3815,Listor!$N$6:$P$47,3,FALSE)*Biologiska!K3815)+(VLOOKUP(B3815,Listor!$N$6:$Q$47,4,FALSE)),"")</f>
        <v/>
      </c>
      <c r="M3815" s="63" t="str">
        <f t="shared" si="179"/>
        <v/>
      </c>
      <c r="N3815" s="75"/>
      <c r="O3815" s="84" t="str">
        <f t="shared" si="180"/>
        <v/>
      </c>
      <c r="P3815" s="107"/>
      <c r="Q3815" s="87" t="s">
        <v>79</v>
      </c>
      <c r="R3815" s="87"/>
      <c r="S3815" s="87"/>
      <c r="T3815" s="87"/>
      <c r="U3815" s="87"/>
      <c r="V3815" s="86" t="s">
        <v>79</v>
      </c>
      <c r="W3815" s="75"/>
      <c r="X3815" s="102" t="s">
        <v>79</v>
      </c>
      <c r="Y3815" s="63" t="str">
        <f>IFERROR(IF(VLOOKUP(X3815,Listor!$T$6:$U$7,2,FALSE)&lt;O3815,TRUE),"")</f>
        <v/>
      </c>
      <c r="Z3815" s="87"/>
      <c r="AA3815" s="104"/>
    </row>
    <row r="3816" spans="2:27" x14ac:dyDescent="0.25">
      <c r="B3816" s="68" t="s">
        <v>68</v>
      </c>
      <c r="C3816" s="80" t="str">
        <f>IFERROR(VLOOKUP(B3816,Listor!$A$6:$B$62,2,FALSE),"")</f>
        <v/>
      </c>
      <c r="D3816" s="80" t="str">
        <f>IFERROR(VLOOKUP(B3816,Listor!$A$6:$C$62,3,FALSE),"")</f>
        <v/>
      </c>
      <c r="E3816" s="110" t="s">
        <v>79</v>
      </c>
      <c r="F3816" s="66"/>
      <c r="G3816" s="35" t="str">
        <f>IFERROR(VLOOKUP(B3816,Listor!$A$6:$G$62,7,FALSE),"")</f>
        <v/>
      </c>
      <c r="H3816" s="63" t="str">
        <f>IFERROR(VLOOKUP(B3816,Listor!$N$6:$O$47,2,FALSE),"")</f>
        <v/>
      </c>
      <c r="I3816" s="63" t="str">
        <f t="shared" si="178"/>
        <v/>
      </c>
      <c r="J3816" s="96" t="str">
        <f>IFERROR(VLOOKUP(B3816,Listor!$N$6:$P$47,3,FALSE)*I3816,"")</f>
        <v/>
      </c>
      <c r="K3816" s="81"/>
      <c r="L3816" s="88" t="str">
        <f>IFERROR((VLOOKUP(B3816,Listor!$N$6:$P$47,3,FALSE)*Biologiska!K3816)+(VLOOKUP(B3816,Listor!$N$6:$Q$47,4,FALSE)),"")</f>
        <v/>
      </c>
      <c r="M3816" s="63" t="str">
        <f t="shared" si="179"/>
        <v/>
      </c>
      <c r="N3816" s="75"/>
      <c r="O3816" s="84" t="str">
        <f t="shared" si="180"/>
        <v/>
      </c>
      <c r="P3816" s="107"/>
      <c r="Q3816" s="87" t="s">
        <v>79</v>
      </c>
      <c r="R3816" s="87"/>
      <c r="S3816" s="87"/>
      <c r="T3816" s="87"/>
      <c r="U3816" s="87"/>
      <c r="V3816" s="86" t="s">
        <v>79</v>
      </c>
      <c r="W3816" s="75"/>
      <c r="X3816" s="102" t="s">
        <v>79</v>
      </c>
      <c r="Y3816" s="63" t="str">
        <f>IFERROR(IF(VLOOKUP(X3816,Listor!$T$6:$U$7,2,FALSE)&lt;O3816,TRUE),"")</f>
        <v/>
      </c>
      <c r="Z3816" s="87"/>
      <c r="AA3816" s="104"/>
    </row>
    <row r="3817" spans="2:27" x14ac:dyDescent="0.25">
      <c r="B3817" s="68" t="s">
        <v>68</v>
      </c>
      <c r="C3817" s="80" t="str">
        <f>IFERROR(VLOOKUP(B3817,Listor!$A$6:$B$62,2,FALSE),"")</f>
        <v/>
      </c>
      <c r="D3817" s="80" t="str">
        <f>IFERROR(VLOOKUP(B3817,Listor!$A$6:$C$62,3,FALSE),"")</f>
        <v/>
      </c>
      <c r="E3817" s="110" t="s">
        <v>79</v>
      </c>
      <c r="F3817" s="66"/>
      <c r="G3817" s="35" t="str">
        <f>IFERROR(VLOOKUP(B3817,Listor!$A$6:$G$62,7,FALSE),"")</f>
        <v/>
      </c>
      <c r="H3817" s="63" t="str">
        <f>IFERROR(VLOOKUP(B3817,Listor!$N$6:$O$47,2,FALSE),"")</f>
        <v/>
      </c>
      <c r="I3817" s="63" t="str">
        <f t="shared" ref="I3817:I3880" si="181">IFERROR(F3817*H3817,"")</f>
        <v/>
      </c>
      <c r="J3817" s="96" t="str">
        <f>IFERROR(VLOOKUP(B3817,Listor!$N$6:$P$47,3,FALSE)*I3817,"")</f>
        <v/>
      </c>
      <c r="K3817" s="81"/>
      <c r="L3817" s="88" t="str">
        <f>IFERROR((VLOOKUP(B3817,Listor!$N$6:$P$47,3,FALSE)*Biologiska!K3817)+(VLOOKUP(B3817,Listor!$N$6:$Q$47,4,FALSE)),"")</f>
        <v/>
      </c>
      <c r="M3817" s="63" t="str">
        <f t="shared" ref="M3817:M3880" si="182">IFERROR(I3817*L3817,"")</f>
        <v/>
      </c>
      <c r="N3817" s="75"/>
      <c r="O3817" s="84" t="str">
        <f t="shared" ref="O3817:O3880" si="183">IF(ISBLANK(K3817),"",IFERROR(((83.8-K3817)/83.8)*100,""))</f>
        <v/>
      </c>
      <c r="P3817" s="107"/>
      <c r="Q3817" s="87" t="s">
        <v>79</v>
      </c>
      <c r="R3817" s="87"/>
      <c r="S3817" s="87"/>
      <c r="T3817" s="87"/>
      <c r="U3817" s="87"/>
      <c r="V3817" s="86" t="s">
        <v>79</v>
      </c>
      <c r="W3817" s="75"/>
      <c r="X3817" s="102" t="s">
        <v>79</v>
      </c>
      <c r="Y3817" s="63" t="str">
        <f>IFERROR(IF(VLOOKUP(X3817,Listor!$T$6:$U$7,2,FALSE)&lt;O3817,TRUE),"")</f>
        <v/>
      </c>
      <c r="Z3817" s="87"/>
      <c r="AA3817" s="104"/>
    </row>
    <row r="3818" spans="2:27" x14ac:dyDescent="0.25">
      <c r="B3818" s="68" t="s">
        <v>68</v>
      </c>
      <c r="C3818" s="80" t="str">
        <f>IFERROR(VLOOKUP(B3818,Listor!$A$6:$B$62,2,FALSE),"")</f>
        <v/>
      </c>
      <c r="D3818" s="80" t="str">
        <f>IFERROR(VLOOKUP(B3818,Listor!$A$6:$C$62,3,FALSE),"")</f>
        <v/>
      </c>
      <c r="E3818" s="110" t="s">
        <v>79</v>
      </c>
      <c r="F3818" s="66"/>
      <c r="G3818" s="35" t="str">
        <f>IFERROR(VLOOKUP(B3818,Listor!$A$6:$G$62,7,FALSE),"")</f>
        <v/>
      </c>
      <c r="H3818" s="63" t="str">
        <f>IFERROR(VLOOKUP(B3818,Listor!$N$6:$O$47,2,FALSE),"")</f>
        <v/>
      </c>
      <c r="I3818" s="63" t="str">
        <f t="shared" si="181"/>
        <v/>
      </c>
      <c r="J3818" s="96" t="str">
        <f>IFERROR(VLOOKUP(B3818,Listor!$N$6:$P$47,3,FALSE)*I3818,"")</f>
        <v/>
      </c>
      <c r="K3818" s="81"/>
      <c r="L3818" s="88" t="str">
        <f>IFERROR((VLOOKUP(B3818,Listor!$N$6:$P$47,3,FALSE)*Biologiska!K3818)+(VLOOKUP(B3818,Listor!$N$6:$Q$47,4,FALSE)),"")</f>
        <v/>
      </c>
      <c r="M3818" s="63" t="str">
        <f t="shared" si="182"/>
        <v/>
      </c>
      <c r="N3818" s="75"/>
      <c r="O3818" s="84" t="str">
        <f t="shared" si="183"/>
        <v/>
      </c>
      <c r="P3818" s="107"/>
      <c r="Q3818" s="87" t="s">
        <v>79</v>
      </c>
      <c r="R3818" s="87"/>
      <c r="S3818" s="87"/>
      <c r="T3818" s="87"/>
      <c r="U3818" s="87"/>
      <c r="V3818" s="86" t="s">
        <v>79</v>
      </c>
      <c r="W3818" s="75"/>
      <c r="X3818" s="102" t="s">
        <v>79</v>
      </c>
      <c r="Y3818" s="63" t="str">
        <f>IFERROR(IF(VLOOKUP(X3818,Listor!$T$6:$U$7,2,FALSE)&lt;O3818,TRUE),"")</f>
        <v/>
      </c>
      <c r="Z3818" s="87"/>
      <c r="AA3818" s="104"/>
    </row>
    <row r="3819" spans="2:27" x14ac:dyDescent="0.25">
      <c r="B3819" s="68" t="s">
        <v>68</v>
      </c>
      <c r="C3819" s="80" t="str">
        <f>IFERROR(VLOOKUP(B3819,Listor!$A$6:$B$62,2,FALSE),"")</f>
        <v/>
      </c>
      <c r="D3819" s="80" t="str">
        <f>IFERROR(VLOOKUP(B3819,Listor!$A$6:$C$62,3,FALSE),"")</f>
        <v/>
      </c>
      <c r="E3819" s="110" t="s">
        <v>79</v>
      </c>
      <c r="F3819" s="66"/>
      <c r="G3819" s="35" t="str">
        <f>IFERROR(VLOOKUP(B3819,Listor!$A$6:$G$62,7,FALSE),"")</f>
        <v/>
      </c>
      <c r="H3819" s="63" t="str">
        <f>IFERROR(VLOOKUP(B3819,Listor!$N$6:$O$47,2,FALSE),"")</f>
        <v/>
      </c>
      <c r="I3819" s="63" t="str">
        <f t="shared" si="181"/>
        <v/>
      </c>
      <c r="J3819" s="96" t="str">
        <f>IFERROR(VLOOKUP(B3819,Listor!$N$6:$P$47,3,FALSE)*I3819,"")</f>
        <v/>
      </c>
      <c r="K3819" s="81"/>
      <c r="L3819" s="88" t="str">
        <f>IFERROR((VLOOKUP(B3819,Listor!$N$6:$P$47,3,FALSE)*Biologiska!K3819)+(VLOOKUP(B3819,Listor!$N$6:$Q$47,4,FALSE)),"")</f>
        <v/>
      </c>
      <c r="M3819" s="63" t="str">
        <f t="shared" si="182"/>
        <v/>
      </c>
      <c r="N3819" s="75"/>
      <c r="O3819" s="84" t="str">
        <f t="shared" si="183"/>
        <v/>
      </c>
      <c r="P3819" s="107"/>
      <c r="Q3819" s="87" t="s">
        <v>79</v>
      </c>
      <c r="R3819" s="87"/>
      <c r="S3819" s="87"/>
      <c r="T3819" s="87"/>
      <c r="U3819" s="87"/>
      <c r="V3819" s="86" t="s">
        <v>79</v>
      </c>
      <c r="W3819" s="75"/>
      <c r="X3819" s="102" t="s">
        <v>79</v>
      </c>
      <c r="Y3819" s="63" t="str">
        <f>IFERROR(IF(VLOOKUP(X3819,Listor!$T$6:$U$7,2,FALSE)&lt;O3819,TRUE),"")</f>
        <v/>
      </c>
      <c r="Z3819" s="87"/>
      <c r="AA3819" s="104"/>
    </row>
    <row r="3820" spans="2:27" x14ac:dyDescent="0.25">
      <c r="B3820" s="68" t="s">
        <v>68</v>
      </c>
      <c r="C3820" s="80" t="str">
        <f>IFERROR(VLOOKUP(B3820,Listor!$A$6:$B$62,2,FALSE),"")</f>
        <v/>
      </c>
      <c r="D3820" s="80" t="str">
        <f>IFERROR(VLOOKUP(B3820,Listor!$A$6:$C$62,3,FALSE),"")</f>
        <v/>
      </c>
      <c r="E3820" s="110" t="s">
        <v>79</v>
      </c>
      <c r="F3820" s="66"/>
      <c r="G3820" s="35" t="str">
        <f>IFERROR(VLOOKUP(B3820,Listor!$A$6:$G$62,7,FALSE),"")</f>
        <v/>
      </c>
      <c r="H3820" s="63" t="str">
        <f>IFERROR(VLOOKUP(B3820,Listor!$N$6:$O$47,2,FALSE),"")</f>
        <v/>
      </c>
      <c r="I3820" s="63" t="str">
        <f t="shared" si="181"/>
        <v/>
      </c>
      <c r="J3820" s="96" t="str">
        <f>IFERROR(VLOOKUP(B3820,Listor!$N$6:$P$47,3,FALSE)*I3820,"")</f>
        <v/>
      </c>
      <c r="K3820" s="81"/>
      <c r="L3820" s="88" t="str">
        <f>IFERROR((VLOOKUP(B3820,Listor!$N$6:$P$47,3,FALSE)*Biologiska!K3820)+(VLOOKUP(B3820,Listor!$N$6:$Q$47,4,FALSE)),"")</f>
        <v/>
      </c>
      <c r="M3820" s="63" t="str">
        <f t="shared" si="182"/>
        <v/>
      </c>
      <c r="N3820" s="75"/>
      <c r="O3820" s="84" t="str">
        <f t="shared" si="183"/>
        <v/>
      </c>
      <c r="P3820" s="107"/>
      <c r="Q3820" s="87" t="s">
        <v>79</v>
      </c>
      <c r="R3820" s="87"/>
      <c r="S3820" s="87"/>
      <c r="T3820" s="87"/>
      <c r="U3820" s="87"/>
      <c r="V3820" s="86" t="s">
        <v>79</v>
      </c>
      <c r="W3820" s="75"/>
      <c r="X3820" s="102" t="s">
        <v>79</v>
      </c>
      <c r="Y3820" s="63" t="str">
        <f>IFERROR(IF(VLOOKUP(X3820,Listor!$T$6:$U$7,2,FALSE)&lt;O3820,TRUE),"")</f>
        <v/>
      </c>
      <c r="Z3820" s="87"/>
      <c r="AA3820" s="104"/>
    </row>
    <row r="3821" spans="2:27" x14ac:dyDescent="0.25">
      <c r="B3821" s="68" t="s">
        <v>68</v>
      </c>
      <c r="C3821" s="80" t="str">
        <f>IFERROR(VLOOKUP(B3821,Listor!$A$6:$B$62,2,FALSE),"")</f>
        <v/>
      </c>
      <c r="D3821" s="80" t="str">
        <f>IFERROR(VLOOKUP(B3821,Listor!$A$6:$C$62,3,FALSE),"")</f>
        <v/>
      </c>
      <c r="E3821" s="110" t="s">
        <v>79</v>
      </c>
      <c r="F3821" s="66"/>
      <c r="G3821" s="35" t="str">
        <f>IFERROR(VLOOKUP(B3821,Listor!$A$6:$G$62,7,FALSE),"")</f>
        <v/>
      </c>
      <c r="H3821" s="63" t="str">
        <f>IFERROR(VLOOKUP(B3821,Listor!$N$6:$O$47,2,FALSE),"")</f>
        <v/>
      </c>
      <c r="I3821" s="63" t="str">
        <f t="shared" si="181"/>
        <v/>
      </c>
      <c r="J3821" s="96" t="str">
        <f>IFERROR(VLOOKUP(B3821,Listor!$N$6:$P$47,3,FALSE)*I3821,"")</f>
        <v/>
      </c>
      <c r="K3821" s="81"/>
      <c r="L3821" s="88" t="str">
        <f>IFERROR((VLOOKUP(B3821,Listor!$N$6:$P$47,3,FALSE)*Biologiska!K3821)+(VLOOKUP(B3821,Listor!$N$6:$Q$47,4,FALSE)),"")</f>
        <v/>
      </c>
      <c r="M3821" s="63" t="str">
        <f t="shared" si="182"/>
        <v/>
      </c>
      <c r="N3821" s="75"/>
      <c r="O3821" s="84" t="str">
        <f t="shared" si="183"/>
        <v/>
      </c>
      <c r="P3821" s="107"/>
      <c r="Q3821" s="87" t="s">
        <v>79</v>
      </c>
      <c r="R3821" s="87"/>
      <c r="S3821" s="87"/>
      <c r="T3821" s="87"/>
      <c r="U3821" s="87"/>
      <c r="V3821" s="86" t="s">
        <v>79</v>
      </c>
      <c r="W3821" s="75"/>
      <c r="X3821" s="102" t="s">
        <v>79</v>
      </c>
      <c r="Y3821" s="63" t="str">
        <f>IFERROR(IF(VLOOKUP(X3821,Listor!$T$6:$U$7,2,FALSE)&lt;O3821,TRUE),"")</f>
        <v/>
      </c>
      <c r="Z3821" s="87"/>
      <c r="AA3821" s="104"/>
    </row>
    <row r="3822" spans="2:27" x14ac:dyDescent="0.25">
      <c r="B3822" s="68" t="s">
        <v>68</v>
      </c>
      <c r="C3822" s="80" t="str">
        <f>IFERROR(VLOOKUP(B3822,Listor!$A$6:$B$62,2,FALSE),"")</f>
        <v/>
      </c>
      <c r="D3822" s="80" t="str">
        <f>IFERROR(VLOOKUP(B3822,Listor!$A$6:$C$62,3,FALSE),"")</f>
        <v/>
      </c>
      <c r="E3822" s="110" t="s">
        <v>79</v>
      </c>
      <c r="F3822" s="66"/>
      <c r="G3822" s="35" t="str">
        <f>IFERROR(VLOOKUP(B3822,Listor!$A$6:$G$62,7,FALSE),"")</f>
        <v/>
      </c>
      <c r="H3822" s="63" t="str">
        <f>IFERROR(VLOOKUP(B3822,Listor!$N$6:$O$47,2,FALSE),"")</f>
        <v/>
      </c>
      <c r="I3822" s="63" t="str">
        <f t="shared" si="181"/>
        <v/>
      </c>
      <c r="J3822" s="96" t="str">
        <f>IFERROR(VLOOKUP(B3822,Listor!$N$6:$P$47,3,FALSE)*I3822,"")</f>
        <v/>
      </c>
      <c r="K3822" s="81"/>
      <c r="L3822" s="88" t="str">
        <f>IFERROR((VLOOKUP(B3822,Listor!$N$6:$P$47,3,FALSE)*Biologiska!K3822)+(VLOOKUP(B3822,Listor!$N$6:$Q$47,4,FALSE)),"")</f>
        <v/>
      </c>
      <c r="M3822" s="63" t="str">
        <f t="shared" si="182"/>
        <v/>
      </c>
      <c r="N3822" s="75"/>
      <c r="O3822" s="84" t="str">
        <f t="shared" si="183"/>
        <v/>
      </c>
      <c r="P3822" s="107"/>
      <c r="Q3822" s="87" t="s">
        <v>79</v>
      </c>
      <c r="R3822" s="87"/>
      <c r="S3822" s="87"/>
      <c r="T3822" s="87"/>
      <c r="U3822" s="87"/>
      <c r="V3822" s="86" t="s">
        <v>79</v>
      </c>
      <c r="W3822" s="75"/>
      <c r="X3822" s="102" t="s">
        <v>79</v>
      </c>
      <c r="Y3822" s="63" t="str">
        <f>IFERROR(IF(VLOOKUP(X3822,Listor!$T$6:$U$7,2,FALSE)&lt;O3822,TRUE),"")</f>
        <v/>
      </c>
      <c r="Z3822" s="87"/>
      <c r="AA3822" s="104"/>
    </row>
    <row r="3823" spans="2:27" x14ac:dyDescent="0.25">
      <c r="B3823" s="68" t="s">
        <v>68</v>
      </c>
      <c r="C3823" s="80" t="str">
        <f>IFERROR(VLOOKUP(B3823,Listor!$A$6:$B$62,2,FALSE),"")</f>
        <v/>
      </c>
      <c r="D3823" s="80" t="str">
        <f>IFERROR(VLOOKUP(B3823,Listor!$A$6:$C$62,3,FALSE),"")</f>
        <v/>
      </c>
      <c r="E3823" s="110" t="s">
        <v>79</v>
      </c>
      <c r="F3823" s="66"/>
      <c r="G3823" s="35" t="str">
        <f>IFERROR(VLOOKUP(B3823,Listor!$A$6:$G$62,7,FALSE),"")</f>
        <v/>
      </c>
      <c r="H3823" s="63" t="str">
        <f>IFERROR(VLOOKUP(B3823,Listor!$N$6:$O$47,2,FALSE),"")</f>
        <v/>
      </c>
      <c r="I3823" s="63" t="str">
        <f t="shared" si="181"/>
        <v/>
      </c>
      <c r="J3823" s="96" t="str">
        <f>IFERROR(VLOOKUP(B3823,Listor!$N$6:$P$47,3,FALSE)*I3823,"")</f>
        <v/>
      </c>
      <c r="K3823" s="81"/>
      <c r="L3823" s="88" t="str">
        <f>IFERROR((VLOOKUP(B3823,Listor!$N$6:$P$47,3,FALSE)*Biologiska!K3823)+(VLOOKUP(B3823,Listor!$N$6:$Q$47,4,FALSE)),"")</f>
        <v/>
      </c>
      <c r="M3823" s="63" t="str">
        <f t="shared" si="182"/>
        <v/>
      </c>
      <c r="N3823" s="75"/>
      <c r="O3823" s="84" t="str">
        <f t="shared" si="183"/>
        <v/>
      </c>
      <c r="P3823" s="107"/>
      <c r="Q3823" s="87" t="s">
        <v>79</v>
      </c>
      <c r="R3823" s="87"/>
      <c r="S3823" s="87"/>
      <c r="T3823" s="87"/>
      <c r="U3823" s="87"/>
      <c r="V3823" s="86" t="s">
        <v>79</v>
      </c>
      <c r="W3823" s="75"/>
      <c r="X3823" s="102" t="s">
        <v>79</v>
      </c>
      <c r="Y3823" s="63" t="str">
        <f>IFERROR(IF(VLOOKUP(X3823,Listor!$T$6:$U$7,2,FALSE)&lt;O3823,TRUE),"")</f>
        <v/>
      </c>
      <c r="Z3823" s="87"/>
      <c r="AA3823" s="104"/>
    </row>
    <row r="3824" spans="2:27" x14ac:dyDescent="0.25">
      <c r="B3824" s="68" t="s">
        <v>68</v>
      </c>
      <c r="C3824" s="80" t="str">
        <f>IFERROR(VLOOKUP(B3824,Listor!$A$6:$B$62,2,FALSE),"")</f>
        <v/>
      </c>
      <c r="D3824" s="80" t="str">
        <f>IFERROR(VLOOKUP(B3824,Listor!$A$6:$C$62,3,FALSE),"")</f>
        <v/>
      </c>
      <c r="E3824" s="110" t="s">
        <v>79</v>
      </c>
      <c r="F3824" s="66"/>
      <c r="G3824" s="35" t="str">
        <f>IFERROR(VLOOKUP(B3824,Listor!$A$6:$G$62,7,FALSE),"")</f>
        <v/>
      </c>
      <c r="H3824" s="63" t="str">
        <f>IFERROR(VLOOKUP(B3824,Listor!$N$6:$O$47,2,FALSE),"")</f>
        <v/>
      </c>
      <c r="I3824" s="63" t="str">
        <f t="shared" si="181"/>
        <v/>
      </c>
      <c r="J3824" s="96" t="str">
        <f>IFERROR(VLOOKUP(B3824,Listor!$N$6:$P$47,3,FALSE)*I3824,"")</f>
        <v/>
      </c>
      <c r="K3824" s="81"/>
      <c r="L3824" s="88" t="str">
        <f>IFERROR((VLOOKUP(B3824,Listor!$N$6:$P$47,3,FALSE)*Biologiska!K3824)+(VLOOKUP(B3824,Listor!$N$6:$Q$47,4,FALSE)),"")</f>
        <v/>
      </c>
      <c r="M3824" s="63" t="str">
        <f t="shared" si="182"/>
        <v/>
      </c>
      <c r="N3824" s="75"/>
      <c r="O3824" s="84" t="str">
        <f t="shared" si="183"/>
        <v/>
      </c>
      <c r="P3824" s="107"/>
      <c r="Q3824" s="87" t="s">
        <v>79</v>
      </c>
      <c r="R3824" s="87"/>
      <c r="S3824" s="87"/>
      <c r="T3824" s="87"/>
      <c r="U3824" s="87"/>
      <c r="V3824" s="86" t="s">
        <v>79</v>
      </c>
      <c r="W3824" s="75"/>
      <c r="X3824" s="102" t="s">
        <v>79</v>
      </c>
      <c r="Y3824" s="63" t="str">
        <f>IFERROR(IF(VLOOKUP(X3824,Listor!$T$6:$U$7,2,FALSE)&lt;O3824,TRUE),"")</f>
        <v/>
      </c>
      <c r="Z3824" s="87"/>
      <c r="AA3824" s="104"/>
    </row>
    <row r="3825" spans="2:27" x14ac:dyDescent="0.25">
      <c r="B3825" s="68" t="s">
        <v>68</v>
      </c>
      <c r="C3825" s="80" t="str">
        <f>IFERROR(VLOOKUP(B3825,Listor!$A$6:$B$62,2,FALSE),"")</f>
        <v/>
      </c>
      <c r="D3825" s="80" t="str">
        <f>IFERROR(VLOOKUP(B3825,Listor!$A$6:$C$62,3,FALSE),"")</f>
        <v/>
      </c>
      <c r="E3825" s="110" t="s">
        <v>79</v>
      </c>
      <c r="F3825" s="66"/>
      <c r="G3825" s="35" t="str">
        <f>IFERROR(VLOOKUP(B3825,Listor!$A$6:$G$62,7,FALSE),"")</f>
        <v/>
      </c>
      <c r="H3825" s="63" t="str">
        <f>IFERROR(VLOOKUP(B3825,Listor!$N$6:$O$47,2,FALSE),"")</f>
        <v/>
      </c>
      <c r="I3825" s="63" t="str">
        <f t="shared" si="181"/>
        <v/>
      </c>
      <c r="J3825" s="96" t="str">
        <f>IFERROR(VLOOKUP(B3825,Listor!$N$6:$P$47,3,FALSE)*I3825,"")</f>
        <v/>
      </c>
      <c r="K3825" s="81"/>
      <c r="L3825" s="88" t="str">
        <f>IFERROR((VLOOKUP(B3825,Listor!$N$6:$P$47,3,FALSE)*Biologiska!K3825)+(VLOOKUP(B3825,Listor!$N$6:$Q$47,4,FALSE)),"")</f>
        <v/>
      </c>
      <c r="M3825" s="63" t="str">
        <f t="shared" si="182"/>
        <v/>
      </c>
      <c r="N3825" s="75"/>
      <c r="O3825" s="84" t="str">
        <f t="shared" si="183"/>
        <v/>
      </c>
      <c r="P3825" s="107"/>
      <c r="Q3825" s="87" t="s">
        <v>79</v>
      </c>
      <c r="R3825" s="87"/>
      <c r="S3825" s="87"/>
      <c r="T3825" s="87"/>
      <c r="U3825" s="87"/>
      <c r="V3825" s="86" t="s">
        <v>79</v>
      </c>
      <c r="W3825" s="75"/>
      <c r="X3825" s="102" t="s">
        <v>79</v>
      </c>
      <c r="Y3825" s="63" t="str">
        <f>IFERROR(IF(VLOOKUP(X3825,Listor!$T$6:$U$7,2,FALSE)&lt;O3825,TRUE),"")</f>
        <v/>
      </c>
      <c r="Z3825" s="87"/>
      <c r="AA3825" s="104"/>
    </row>
    <row r="3826" spans="2:27" x14ac:dyDescent="0.25">
      <c r="B3826" s="68" t="s">
        <v>68</v>
      </c>
      <c r="C3826" s="80" t="str">
        <f>IFERROR(VLOOKUP(B3826,Listor!$A$6:$B$62,2,FALSE),"")</f>
        <v/>
      </c>
      <c r="D3826" s="80" t="str">
        <f>IFERROR(VLOOKUP(B3826,Listor!$A$6:$C$62,3,FALSE),"")</f>
        <v/>
      </c>
      <c r="E3826" s="110" t="s">
        <v>79</v>
      </c>
      <c r="F3826" s="66"/>
      <c r="G3826" s="35" t="str">
        <f>IFERROR(VLOOKUP(B3826,Listor!$A$6:$G$62,7,FALSE),"")</f>
        <v/>
      </c>
      <c r="H3826" s="63" t="str">
        <f>IFERROR(VLOOKUP(B3826,Listor!$N$6:$O$47,2,FALSE),"")</f>
        <v/>
      </c>
      <c r="I3826" s="63" t="str">
        <f t="shared" si="181"/>
        <v/>
      </c>
      <c r="J3826" s="96" t="str">
        <f>IFERROR(VLOOKUP(B3826,Listor!$N$6:$P$47,3,FALSE)*I3826,"")</f>
        <v/>
      </c>
      <c r="K3826" s="81"/>
      <c r="L3826" s="88" t="str">
        <f>IFERROR((VLOOKUP(B3826,Listor!$N$6:$P$47,3,FALSE)*Biologiska!K3826)+(VLOOKUP(B3826,Listor!$N$6:$Q$47,4,FALSE)),"")</f>
        <v/>
      </c>
      <c r="M3826" s="63" t="str">
        <f t="shared" si="182"/>
        <v/>
      </c>
      <c r="N3826" s="75"/>
      <c r="O3826" s="84" t="str">
        <f t="shared" si="183"/>
        <v/>
      </c>
      <c r="P3826" s="107"/>
      <c r="Q3826" s="87" t="s">
        <v>79</v>
      </c>
      <c r="R3826" s="87"/>
      <c r="S3826" s="87"/>
      <c r="T3826" s="87"/>
      <c r="U3826" s="87"/>
      <c r="V3826" s="86" t="s">
        <v>79</v>
      </c>
      <c r="W3826" s="75"/>
      <c r="X3826" s="102" t="s">
        <v>79</v>
      </c>
      <c r="Y3826" s="63" t="str">
        <f>IFERROR(IF(VLOOKUP(X3826,Listor!$T$6:$U$7,2,FALSE)&lt;O3826,TRUE),"")</f>
        <v/>
      </c>
      <c r="Z3826" s="87"/>
      <c r="AA3826" s="104"/>
    </row>
    <row r="3827" spans="2:27" x14ac:dyDescent="0.25">
      <c r="B3827" s="68" t="s">
        <v>68</v>
      </c>
      <c r="C3827" s="80" t="str">
        <f>IFERROR(VLOOKUP(B3827,Listor!$A$6:$B$62,2,FALSE),"")</f>
        <v/>
      </c>
      <c r="D3827" s="80" t="str">
        <f>IFERROR(VLOOKUP(B3827,Listor!$A$6:$C$62,3,FALSE),"")</f>
        <v/>
      </c>
      <c r="E3827" s="110" t="s">
        <v>79</v>
      </c>
      <c r="F3827" s="66"/>
      <c r="G3827" s="35" t="str">
        <f>IFERROR(VLOOKUP(B3827,Listor!$A$6:$G$62,7,FALSE),"")</f>
        <v/>
      </c>
      <c r="H3827" s="63" t="str">
        <f>IFERROR(VLOOKUP(B3827,Listor!$N$6:$O$47,2,FALSE),"")</f>
        <v/>
      </c>
      <c r="I3827" s="63" t="str">
        <f t="shared" si="181"/>
        <v/>
      </c>
      <c r="J3827" s="96" t="str">
        <f>IFERROR(VLOOKUP(B3827,Listor!$N$6:$P$47,3,FALSE)*I3827,"")</f>
        <v/>
      </c>
      <c r="K3827" s="81"/>
      <c r="L3827" s="88" t="str">
        <f>IFERROR((VLOOKUP(B3827,Listor!$N$6:$P$47,3,FALSE)*Biologiska!K3827)+(VLOOKUP(B3827,Listor!$N$6:$Q$47,4,FALSE)),"")</f>
        <v/>
      </c>
      <c r="M3827" s="63" t="str">
        <f t="shared" si="182"/>
        <v/>
      </c>
      <c r="N3827" s="75"/>
      <c r="O3827" s="84" t="str">
        <f t="shared" si="183"/>
        <v/>
      </c>
      <c r="P3827" s="107"/>
      <c r="Q3827" s="87" t="s">
        <v>79</v>
      </c>
      <c r="R3827" s="87"/>
      <c r="S3827" s="87"/>
      <c r="T3827" s="87"/>
      <c r="U3827" s="87"/>
      <c r="V3827" s="86" t="s">
        <v>79</v>
      </c>
      <c r="W3827" s="75"/>
      <c r="X3827" s="102" t="s">
        <v>79</v>
      </c>
      <c r="Y3827" s="63" t="str">
        <f>IFERROR(IF(VLOOKUP(X3827,Listor!$T$6:$U$7,2,FALSE)&lt;O3827,TRUE),"")</f>
        <v/>
      </c>
      <c r="Z3827" s="87"/>
      <c r="AA3827" s="104"/>
    </row>
    <row r="3828" spans="2:27" x14ac:dyDescent="0.25">
      <c r="B3828" s="68" t="s">
        <v>68</v>
      </c>
      <c r="C3828" s="80" t="str">
        <f>IFERROR(VLOOKUP(B3828,Listor!$A$6:$B$62,2,FALSE),"")</f>
        <v/>
      </c>
      <c r="D3828" s="80" t="str">
        <f>IFERROR(VLOOKUP(B3828,Listor!$A$6:$C$62,3,FALSE),"")</f>
        <v/>
      </c>
      <c r="E3828" s="110" t="s">
        <v>79</v>
      </c>
      <c r="F3828" s="66"/>
      <c r="G3828" s="35" t="str">
        <f>IFERROR(VLOOKUP(B3828,Listor!$A$6:$G$62,7,FALSE),"")</f>
        <v/>
      </c>
      <c r="H3828" s="63" t="str">
        <f>IFERROR(VLOOKUP(B3828,Listor!$N$6:$O$47,2,FALSE),"")</f>
        <v/>
      </c>
      <c r="I3828" s="63" t="str">
        <f t="shared" si="181"/>
        <v/>
      </c>
      <c r="J3828" s="96" t="str">
        <f>IFERROR(VLOOKUP(B3828,Listor!$N$6:$P$47,3,FALSE)*I3828,"")</f>
        <v/>
      </c>
      <c r="K3828" s="81"/>
      <c r="L3828" s="88" t="str">
        <f>IFERROR((VLOOKUP(B3828,Listor!$N$6:$P$47,3,FALSE)*Biologiska!K3828)+(VLOOKUP(B3828,Listor!$N$6:$Q$47,4,FALSE)),"")</f>
        <v/>
      </c>
      <c r="M3828" s="63" t="str">
        <f t="shared" si="182"/>
        <v/>
      </c>
      <c r="N3828" s="75"/>
      <c r="O3828" s="84" t="str">
        <f t="shared" si="183"/>
        <v/>
      </c>
      <c r="P3828" s="107"/>
      <c r="Q3828" s="87" t="s">
        <v>79</v>
      </c>
      <c r="R3828" s="87"/>
      <c r="S3828" s="87"/>
      <c r="T3828" s="87"/>
      <c r="U3828" s="87"/>
      <c r="V3828" s="86" t="s">
        <v>79</v>
      </c>
      <c r="W3828" s="75"/>
      <c r="X3828" s="102" t="s">
        <v>79</v>
      </c>
      <c r="Y3828" s="63" t="str">
        <f>IFERROR(IF(VLOOKUP(X3828,Listor!$T$6:$U$7,2,FALSE)&lt;O3828,TRUE),"")</f>
        <v/>
      </c>
      <c r="Z3828" s="87"/>
      <c r="AA3828" s="104"/>
    </row>
    <row r="3829" spans="2:27" x14ac:dyDescent="0.25">
      <c r="B3829" s="68" t="s">
        <v>68</v>
      </c>
      <c r="C3829" s="80" t="str">
        <f>IFERROR(VLOOKUP(B3829,Listor!$A$6:$B$62,2,FALSE),"")</f>
        <v/>
      </c>
      <c r="D3829" s="80" t="str">
        <f>IFERROR(VLOOKUP(B3829,Listor!$A$6:$C$62,3,FALSE),"")</f>
        <v/>
      </c>
      <c r="E3829" s="110" t="s">
        <v>79</v>
      </c>
      <c r="F3829" s="66"/>
      <c r="G3829" s="35" t="str">
        <f>IFERROR(VLOOKUP(B3829,Listor!$A$6:$G$62,7,FALSE),"")</f>
        <v/>
      </c>
      <c r="H3829" s="63" t="str">
        <f>IFERROR(VLOOKUP(B3829,Listor!$N$6:$O$47,2,FALSE),"")</f>
        <v/>
      </c>
      <c r="I3829" s="63" t="str">
        <f t="shared" si="181"/>
        <v/>
      </c>
      <c r="J3829" s="96" t="str">
        <f>IFERROR(VLOOKUP(B3829,Listor!$N$6:$P$47,3,FALSE)*I3829,"")</f>
        <v/>
      </c>
      <c r="K3829" s="81"/>
      <c r="L3829" s="88" t="str">
        <f>IFERROR((VLOOKUP(B3829,Listor!$N$6:$P$47,3,FALSE)*Biologiska!K3829)+(VLOOKUP(B3829,Listor!$N$6:$Q$47,4,FALSE)),"")</f>
        <v/>
      </c>
      <c r="M3829" s="63" t="str">
        <f t="shared" si="182"/>
        <v/>
      </c>
      <c r="N3829" s="75"/>
      <c r="O3829" s="84" t="str">
        <f t="shared" si="183"/>
        <v/>
      </c>
      <c r="P3829" s="107"/>
      <c r="Q3829" s="87" t="s">
        <v>79</v>
      </c>
      <c r="R3829" s="87"/>
      <c r="S3829" s="87"/>
      <c r="T3829" s="87"/>
      <c r="U3829" s="87"/>
      <c r="V3829" s="86" t="s">
        <v>79</v>
      </c>
      <c r="W3829" s="75"/>
      <c r="X3829" s="102" t="s">
        <v>79</v>
      </c>
      <c r="Y3829" s="63" t="str">
        <f>IFERROR(IF(VLOOKUP(X3829,Listor!$T$6:$U$7,2,FALSE)&lt;O3829,TRUE),"")</f>
        <v/>
      </c>
      <c r="Z3829" s="87"/>
      <c r="AA3829" s="104"/>
    </row>
    <row r="3830" spans="2:27" x14ac:dyDescent="0.25">
      <c r="B3830" s="68" t="s">
        <v>68</v>
      </c>
      <c r="C3830" s="80" t="str">
        <f>IFERROR(VLOOKUP(B3830,Listor!$A$6:$B$62,2,FALSE),"")</f>
        <v/>
      </c>
      <c r="D3830" s="80" t="str">
        <f>IFERROR(VLOOKUP(B3830,Listor!$A$6:$C$62,3,FALSE),"")</f>
        <v/>
      </c>
      <c r="E3830" s="110" t="s">
        <v>79</v>
      </c>
      <c r="F3830" s="66"/>
      <c r="G3830" s="35" t="str">
        <f>IFERROR(VLOOKUP(B3830,Listor!$A$6:$G$62,7,FALSE),"")</f>
        <v/>
      </c>
      <c r="H3830" s="63" t="str">
        <f>IFERROR(VLOOKUP(B3830,Listor!$N$6:$O$47,2,FALSE),"")</f>
        <v/>
      </c>
      <c r="I3830" s="63" t="str">
        <f t="shared" si="181"/>
        <v/>
      </c>
      <c r="J3830" s="96" t="str">
        <f>IFERROR(VLOOKUP(B3830,Listor!$N$6:$P$47,3,FALSE)*I3830,"")</f>
        <v/>
      </c>
      <c r="K3830" s="81"/>
      <c r="L3830" s="88" t="str">
        <f>IFERROR((VLOOKUP(B3830,Listor!$N$6:$P$47,3,FALSE)*Biologiska!K3830)+(VLOOKUP(B3830,Listor!$N$6:$Q$47,4,FALSE)),"")</f>
        <v/>
      </c>
      <c r="M3830" s="63" t="str">
        <f t="shared" si="182"/>
        <v/>
      </c>
      <c r="N3830" s="75"/>
      <c r="O3830" s="84" t="str">
        <f t="shared" si="183"/>
        <v/>
      </c>
      <c r="P3830" s="107"/>
      <c r="Q3830" s="87" t="s">
        <v>79</v>
      </c>
      <c r="R3830" s="87"/>
      <c r="S3830" s="87"/>
      <c r="T3830" s="87"/>
      <c r="U3830" s="87"/>
      <c r="V3830" s="86" t="s">
        <v>79</v>
      </c>
      <c r="W3830" s="75"/>
      <c r="X3830" s="102" t="s">
        <v>79</v>
      </c>
      <c r="Y3830" s="63" t="str">
        <f>IFERROR(IF(VLOOKUP(X3830,Listor!$T$6:$U$7,2,FALSE)&lt;O3830,TRUE),"")</f>
        <v/>
      </c>
      <c r="Z3830" s="87"/>
      <c r="AA3830" s="104"/>
    </row>
    <row r="3831" spans="2:27" x14ac:dyDescent="0.25">
      <c r="B3831" s="68" t="s">
        <v>68</v>
      </c>
      <c r="C3831" s="80" t="str">
        <f>IFERROR(VLOOKUP(B3831,Listor!$A$6:$B$62,2,FALSE),"")</f>
        <v/>
      </c>
      <c r="D3831" s="80" t="str">
        <f>IFERROR(VLOOKUP(B3831,Listor!$A$6:$C$62,3,FALSE),"")</f>
        <v/>
      </c>
      <c r="E3831" s="110" t="s">
        <v>79</v>
      </c>
      <c r="F3831" s="66"/>
      <c r="G3831" s="35" t="str">
        <f>IFERROR(VLOOKUP(B3831,Listor!$A$6:$G$62,7,FALSE),"")</f>
        <v/>
      </c>
      <c r="H3831" s="63" t="str">
        <f>IFERROR(VLOOKUP(B3831,Listor!$N$6:$O$47,2,FALSE),"")</f>
        <v/>
      </c>
      <c r="I3831" s="63" t="str">
        <f t="shared" si="181"/>
        <v/>
      </c>
      <c r="J3831" s="96" t="str">
        <f>IFERROR(VLOOKUP(B3831,Listor!$N$6:$P$47,3,FALSE)*I3831,"")</f>
        <v/>
      </c>
      <c r="K3831" s="81"/>
      <c r="L3831" s="88" t="str">
        <f>IFERROR((VLOOKUP(B3831,Listor!$N$6:$P$47,3,FALSE)*Biologiska!K3831)+(VLOOKUP(B3831,Listor!$N$6:$Q$47,4,FALSE)),"")</f>
        <v/>
      </c>
      <c r="M3831" s="63" t="str">
        <f t="shared" si="182"/>
        <v/>
      </c>
      <c r="N3831" s="75"/>
      <c r="O3831" s="84" t="str">
        <f t="shared" si="183"/>
        <v/>
      </c>
      <c r="P3831" s="107"/>
      <c r="Q3831" s="87" t="s">
        <v>79</v>
      </c>
      <c r="R3831" s="87"/>
      <c r="S3831" s="87"/>
      <c r="T3831" s="87"/>
      <c r="U3831" s="87"/>
      <c r="V3831" s="86" t="s">
        <v>79</v>
      </c>
      <c r="W3831" s="75"/>
      <c r="X3831" s="102" t="s">
        <v>79</v>
      </c>
      <c r="Y3831" s="63" t="str">
        <f>IFERROR(IF(VLOOKUP(X3831,Listor!$T$6:$U$7,2,FALSE)&lt;O3831,TRUE),"")</f>
        <v/>
      </c>
      <c r="Z3831" s="87"/>
      <c r="AA3831" s="104"/>
    </row>
    <row r="3832" spans="2:27" x14ac:dyDescent="0.25">
      <c r="B3832" s="68" t="s">
        <v>68</v>
      </c>
      <c r="C3832" s="80" t="str">
        <f>IFERROR(VLOOKUP(B3832,Listor!$A$6:$B$62,2,FALSE),"")</f>
        <v/>
      </c>
      <c r="D3832" s="80" t="str">
        <f>IFERROR(VLOOKUP(B3832,Listor!$A$6:$C$62,3,FALSE),"")</f>
        <v/>
      </c>
      <c r="E3832" s="110" t="s">
        <v>79</v>
      </c>
      <c r="F3832" s="66"/>
      <c r="G3832" s="35" t="str">
        <f>IFERROR(VLOOKUP(B3832,Listor!$A$6:$G$62,7,FALSE),"")</f>
        <v/>
      </c>
      <c r="H3832" s="63" t="str">
        <f>IFERROR(VLOOKUP(B3832,Listor!$N$6:$O$47,2,FALSE),"")</f>
        <v/>
      </c>
      <c r="I3832" s="63" t="str">
        <f t="shared" si="181"/>
        <v/>
      </c>
      <c r="J3832" s="96" t="str">
        <f>IFERROR(VLOOKUP(B3832,Listor!$N$6:$P$47,3,FALSE)*I3832,"")</f>
        <v/>
      </c>
      <c r="K3832" s="81"/>
      <c r="L3832" s="88" t="str">
        <f>IFERROR((VLOOKUP(B3832,Listor!$N$6:$P$47,3,FALSE)*Biologiska!K3832)+(VLOOKUP(B3832,Listor!$N$6:$Q$47,4,FALSE)),"")</f>
        <v/>
      </c>
      <c r="M3832" s="63" t="str">
        <f t="shared" si="182"/>
        <v/>
      </c>
      <c r="N3832" s="75"/>
      <c r="O3832" s="84" t="str">
        <f t="shared" si="183"/>
        <v/>
      </c>
      <c r="P3832" s="107"/>
      <c r="Q3832" s="87" t="s">
        <v>79</v>
      </c>
      <c r="R3832" s="87"/>
      <c r="S3832" s="87"/>
      <c r="T3832" s="87"/>
      <c r="U3832" s="87"/>
      <c r="V3832" s="86" t="s">
        <v>79</v>
      </c>
      <c r="W3832" s="75"/>
      <c r="X3832" s="102" t="s">
        <v>79</v>
      </c>
      <c r="Y3832" s="63" t="str">
        <f>IFERROR(IF(VLOOKUP(X3832,Listor!$T$6:$U$7,2,FALSE)&lt;O3832,TRUE),"")</f>
        <v/>
      </c>
      <c r="Z3832" s="87"/>
      <c r="AA3832" s="104"/>
    </row>
    <row r="3833" spans="2:27" x14ac:dyDescent="0.25">
      <c r="B3833" s="68" t="s">
        <v>68</v>
      </c>
      <c r="C3833" s="80" t="str">
        <f>IFERROR(VLOOKUP(B3833,Listor!$A$6:$B$62,2,FALSE),"")</f>
        <v/>
      </c>
      <c r="D3833" s="80" t="str">
        <f>IFERROR(VLOOKUP(B3833,Listor!$A$6:$C$62,3,FALSE),"")</f>
        <v/>
      </c>
      <c r="E3833" s="110" t="s">
        <v>79</v>
      </c>
      <c r="F3833" s="66"/>
      <c r="G3833" s="35" t="str">
        <f>IFERROR(VLOOKUP(B3833,Listor!$A$6:$G$62,7,FALSE),"")</f>
        <v/>
      </c>
      <c r="H3833" s="63" t="str">
        <f>IFERROR(VLOOKUP(B3833,Listor!$N$6:$O$47,2,FALSE),"")</f>
        <v/>
      </c>
      <c r="I3833" s="63" t="str">
        <f t="shared" si="181"/>
        <v/>
      </c>
      <c r="J3833" s="96" t="str">
        <f>IFERROR(VLOOKUP(B3833,Listor!$N$6:$P$47,3,FALSE)*I3833,"")</f>
        <v/>
      </c>
      <c r="K3833" s="81"/>
      <c r="L3833" s="88" t="str">
        <f>IFERROR((VLOOKUP(B3833,Listor!$N$6:$P$47,3,FALSE)*Biologiska!K3833)+(VLOOKUP(B3833,Listor!$N$6:$Q$47,4,FALSE)),"")</f>
        <v/>
      </c>
      <c r="M3833" s="63" t="str">
        <f t="shared" si="182"/>
        <v/>
      </c>
      <c r="N3833" s="75"/>
      <c r="O3833" s="84" t="str">
        <f t="shared" si="183"/>
        <v/>
      </c>
      <c r="P3833" s="107"/>
      <c r="Q3833" s="87" t="s">
        <v>79</v>
      </c>
      <c r="R3833" s="87"/>
      <c r="S3833" s="87"/>
      <c r="T3833" s="87"/>
      <c r="U3833" s="87"/>
      <c r="V3833" s="86" t="s">
        <v>79</v>
      </c>
      <c r="W3833" s="75"/>
      <c r="X3833" s="102" t="s">
        <v>79</v>
      </c>
      <c r="Y3833" s="63" t="str">
        <f>IFERROR(IF(VLOOKUP(X3833,Listor!$T$6:$U$7,2,FALSE)&lt;O3833,TRUE),"")</f>
        <v/>
      </c>
      <c r="Z3833" s="87"/>
      <c r="AA3833" s="104"/>
    </row>
    <row r="3834" spans="2:27" x14ac:dyDescent="0.25">
      <c r="B3834" s="68" t="s">
        <v>68</v>
      </c>
      <c r="C3834" s="80" t="str">
        <f>IFERROR(VLOOKUP(B3834,Listor!$A$6:$B$62,2,FALSE),"")</f>
        <v/>
      </c>
      <c r="D3834" s="80" t="str">
        <f>IFERROR(VLOOKUP(B3834,Listor!$A$6:$C$62,3,FALSE),"")</f>
        <v/>
      </c>
      <c r="E3834" s="110" t="s">
        <v>79</v>
      </c>
      <c r="F3834" s="66"/>
      <c r="G3834" s="35" t="str">
        <f>IFERROR(VLOOKUP(B3834,Listor!$A$6:$G$62,7,FALSE),"")</f>
        <v/>
      </c>
      <c r="H3834" s="63" t="str">
        <f>IFERROR(VLOOKUP(B3834,Listor!$N$6:$O$47,2,FALSE),"")</f>
        <v/>
      </c>
      <c r="I3834" s="63" t="str">
        <f t="shared" si="181"/>
        <v/>
      </c>
      <c r="J3834" s="96" t="str">
        <f>IFERROR(VLOOKUP(B3834,Listor!$N$6:$P$47,3,FALSE)*I3834,"")</f>
        <v/>
      </c>
      <c r="K3834" s="81"/>
      <c r="L3834" s="88" t="str">
        <f>IFERROR((VLOOKUP(B3834,Listor!$N$6:$P$47,3,FALSE)*Biologiska!K3834)+(VLOOKUP(B3834,Listor!$N$6:$Q$47,4,FALSE)),"")</f>
        <v/>
      </c>
      <c r="M3834" s="63" t="str">
        <f t="shared" si="182"/>
        <v/>
      </c>
      <c r="N3834" s="75"/>
      <c r="O3834" s="84" t="str">
        <f t="shared" si="183"/>
        <v/>
      </c>
      <c r="P3834" s="107"/>
      <c r="Q3834" s="87" t="s">
        <v>79</v>
      </c>
      <c r="R3834" s="87"/>
      <c r="S3834" s="87"/>
      <c r="T3834" s="87"/>
      <c r="U3834" s="87"/>
      <c r="V3834" s="86" t="s">
        <v>79</v>
      </c>
      <c r="W3834" s="75"/>
      <c r="X3834" s="102" t="s">
        <v>79</v>
      </c>
      <c r="Y3834" s="63" t="str">
        <f>IFERROR(IF(VLOOKUP(X3834,Listor!$T$6:$U$7,2,FALSE)&lt;O3834,TRUE),"")</f>
        <v/>
      </c>
      <c r="Z3834" s="87"/>
      <c r="AA3834" s="104"/>
    </row>
    <row r="3835" spans="2:27" x14ac:dyDescent="0.25">
      <c r="B3835" s="68" t="s">
        <v>68</v>
      </c>
      <c r="C3835" s="80" t="str">
        <f>IFERROR(VLOOKUP(B3835,Listor!$A$6:$B$62,2,FALSE),"")</f>
        <v/>
      </c>
      <c r="D3835" s="80" t="str">
        <f>IFERROR(VLOOKUP(B3835,Listor!$A$6:$C$62,3,FALSE),"")</f>
        <v/>
      </c>
      <c r="E3835" s="110" t="s">
        <v>79</v>
      </c>
      <c r="F3835" s="66"/>
      <c r="G3835" s="35" t="str">
        <f>IFERROR(VLOOKUP(B3835,Listor!$A$6:$G$62,7,FALSE),"")</f>
        <v/>
      </c>
      <c r="H3835" s="63" t="str">
        <f>IFERROR(VLOOKUP(B3835,Listor!$N$6:$O$47,2,FALSE),"")</f>
        <v/>
      </c>
      <c r="I3835" s="63" t="str">
        <f t="shared" si="181"/>
        <v/>
      </c>
      <c r="J3835" s="96" t="str">
        <f>IFERROR(VLOOKUP(B3835,Listor!$N$6:$P$47,3,FALSE)*I3835,"")</f>
        <v/>
      </c>
      <c r="K3835" s="81"/>
      <c r="L3835" s="88" t="str">
        <f>IFERROR((VLOOKUP(B3835,Listor!$N$6:$P$47,3,FALSE)*Biologiska!K3835)+(VLOOKUP(B3835,Listor!$N$6:$Q$47,4,FALSE)),"")</f>
        <v/>
      </c>
      <c r="M3835" s="63" t="str">
        <f t="shared" si="182"/>
        <v/>
      </c>
      <c r="N3835" s="75"/>
      <c r="O3835" s="84" t="str">
        <f t="shared" si="183"/>
        <v/>
      </c>
      <c r="P3835" s="107"/>
      <c r="Q3835" s="87" t="s">
        <v>79</v>
      </c>
      <c r="R3835" s="87"/>
      <c r="S3835" s="87"/>
      <c r="T3835" s="87"/>
      <c r="U3835" s="87"/>
      <c r="V3835" s="86" t="s">
        <v>79</v>
      </c>
      <c r="W3835" s="75"/>
      <c r="X3835" s="102" t="s">
        <v>79</v>
      </c>
      <c r="Y3835" s="63" t="str">
        <f>IFERROR(IF(VLOOKUP(X3835,Listor!$T$6:$U$7,2,FALSE)&lt;O3835,TRUE),"")</f>
        <v/>
      </c>
      <c r="Z3835" s="87"/>
      <c r="AA3835" s="104"/>
    </row>
    <row r="3836" spans="2:27" x14ac:dyDescent="0.25">
      <c r="B3836" s="68" t="s">
        <v>68</v>
      </c>
      <c r="C3836" s="80" t="str">
        <f>IFERROR(VLOOKUP(B3836,Listor!$A$6:$B$62,2,FALSE),"")</f>
        <v/>
      </c>
      <c r="D3836" s="80" t="str">
        <f>IFERROR(VLOOKUP(B3836,Listor!$A$6:$C$62,3,FALSE),"")</f>
        <v/>
      </c>
      <c r="E3836" s="110" t="s">
        <v>79</v>
      </c>
      <c r="F3836" s="66"/>
      <c r="G3836" s="35" t="str">
        <f>IFERROR(VLOOKUP(B3836,Listor!$A$6:$G$62,7,FALSE),"")</f>
        <v/>
      </c>
      <c r="H3836" s="63" t="str">
        <f>IFERROR(VLOOKUP(B3836,Listor!$N$6:$O$47,2,FALSE),"")</f>
        <v/>
      </c>
      <c r="I3836" s="63" t="str">
        <f t="shared" si="181"/>
        <v/>
      </c>
      <c r="J3836" s="96" t="str">
        <f>IFERROR(VLOOKUP(B3836,Listor!$N$6:$P$47,3,FALSE)*I3836,"")</f>
        <v/>
      </c>
      <c r="K3836" s="81"/>
      <c r="L3836" s="88" t="str">
        <f>IFERROR((VLOOKUP(B3836,Listor!$N$6:$P$47,3,FALSE)*Biologiska!K3836)+(VLOOKUP(B3836,Listor!$N$6:$Q$47,4,FALSE)),"")</f>
        <v/>
      </c>
      <c r="M3836" s="63" t="str">
        <f t="shared" si="182"/>
        <v/>
      </c>
      <c r="N3836" s="75"/>
      <c r="O3836" s="84" t="str">
        <f t="shared" si="183"/>
        <v/>
      </c>
      <c r="P3836" s="107"/>
      <c r="Q3836" s="87" t="s">
        <v>79</v>
      </c>
      <c r="R3836" s="87"/>
      <c r="S3836" s="87"/>
      <c r="T3836" s="87"/>
      <c r="U3836" s="87"/>
      <c r="V3836" s="86" t="s">
        <v>79</v>
      </c>
      <c r="W3836" s="75"/>
      <c r="X3836" s="102" t="s">
        <v>79</v>
      </c>
      <c r="Y3836" s="63" t="str">
        <f>IFERROR(IF(VLOOKUP(X3836,Listor!$T$6:$U$7,2,FALSE)&lt;O3836,TRUE),"")</f>
        <v/>
      </c>
      <c r="Z3836" s="87"/>
      <c r="AA3836" s="104"/>
    </row>
    <row r="3837" spans="2:27" x14ac:dyDescent="0.25">
      <c r="B3837" s="68" t="s">
        <v>68</v>
      </c>
      <c r="C3837" s="80" t="str">
        <f>IFERROR(VLOOKUP(B3837,Listor!$A$6:$B$62,2,FALSE),"")</f>
        <v/>
      </c>
      <c r="D3837" s="80" t="str">
        <f>IFERROR(VLOOKUP(B3837,Listor!$A$6:$C$62,3,FALSE),"")</f>
        <v/>
      </c>
      <c r="E3837" s="110" t="s">
        <v>79</v>
      </c>
      <c r="F3837" s="66"/>
      <c r="G3837" s="35" t="str">
        <f>IFERROR(VLOOKUP(B3837,Listor!$A$6:$G$62,7,FALSE),"")</f>
        <v/>
      </c>
      <c r="H3837" s="63" t="str">
        <f>IFERROR(VLOOKUP(B3837,Listor!$N$6:$O$47,2,FALSE),"")</f>
        <v/>
      </c>
      <c r="I3837" s="63" t="str">
        <f t="shared" si="181"/>
        <v/>
      </c>
      <c r="J3837" s="96" t="str">
        <f>IFERROR(VLOOKUP(B3837,Listor!$N$6:$P$47,3,FALSE)*I3837,"")</f>
        <v/>
      </c>
      <c r="K3837" s="81"/>
      <c r="L3837" s="88" t="str">
        <f>IFERROR((VLOOKUP(B3837,Listor!$N$6:$P$47,3,FALSE)*Biologiska!K3837)+(VLOOKUP(B3837,Listor!$N$6:$Q$47,4,FALSE)),"")</f>
        <v/>
      </c>
      <c r="M3837" s="63" t="str">
        <f t="shared" si="182"/>
        <v/>
      </c>
      <c r="N3837" s="75"/>
      <c r="O3837" s="84" t="str">
        <f t="shared" si="183"/>
        <v/>
      </c>
      <c r="P3837" s="107"/>
      <c r="Q3837" s="87" t="s">
        <v>79</v>
      </c>
      <c r="R3837" s="87"/>
      <c r="S3837" s="87"/>
      <c r="T3837" s="87"/>
      <c r="U3837" s="87"/>
      <c r="V3837" s="86" t="s">
        <v>79</v>
      </c>
      <c r="W3837" s="75"/>
      <c r="X3837" s="102" t="s">
        <v>79</v>
      </c>
      <c r="Y3837" s="63" t="str">
        <f>IFERROR(IF(VLOOKUP(X3837,Listor!$T$6:$U$7,2,FALSE)&lt;O3837,TRUE),"")</f>
        <v/>
      </c>
      <c r="Z3837" s="87"/>
      <c r="AA3837" s="104"/>
    </row>
    <row r="3838" spans="2:27" x14ac:dyDescent="0.25">
      <c r="B3838" s="68" t="s">
        <v>68</v>
      </c>
      <c r="C3838" s="80" t="str">
        <f>IFERROR(VLOOKUP(B3838,Listor!$A$6:$B$62,2,FALSE),"")</f>
        <v/>
      </c>
      <c r="D3838" s="80" t="str">
        <f>IFERROR(VLOOKUP(B3838,Listor!$A$6:$C$62,3,FALSE),"")</f>
        <v/>
      </c>
      <c r="E3838" s="110" t="s">
        <v>79</v>
      </c>
      <c r="F3838" s="66"/>
      <c r="G3838" s="35" t="str">
        <f>IFERROR(VLOOKUP(B3838,Listor!$A$6:$G$62,7,FALSE),"")</f>
        <v/>
      </c>
      <c r="H3838" s="63" t="str">
        <f>IFERROR(VLOOKUP(B3838,Listor!$N$6:$O$47,2,FALSE),"")</f>
        <v/>
      </c>
      <c r="I3838" s="63" t="str">
        <f t="shared" si="181"/>
        <v/>
      </c>
      <c r="J3838" s="96" t="str">
        <f>IFERROR(VLOOKUP(B3838,Listor!$N$6:$P$47,3,FALSE)*I3838,"")</f>
        <v/>
      </c>
      <c r="K3838" s="81"/>
      <c r="L3838" s="88" t="str">
        <f>IFERROR((VLOOKUP(B3838,Listor!$N$6:$P$47,3,FALSE)*Biologiska!K3838)+(VLOOKUP(B3838,Listor!$N$6:$Q$47,4,FALSE)),"")</f>
        <v/>
      </c>
      <c r="M3838" s="63" t="str">
        <f t="shared" si="182"/>
        <v/>
      </c>
      <c r="N3838" s="75"/>
      <c r="O3838" s="84" t="str">
        <f t="shared" si="183"/>
        <v/>
      </c>
      <c r="P3838" s="107"/>
      <c r="Q3838" s="87" t="s">
        <v>79</v>
      </c>
      <c r="R3838" s="87"/>
      <c r="S3838" s="87"/>
      <c r="T3838" s="87"/>
      <c r="U3838" s="87"/>
      <c r="V3838" s="86" t="s">
        <v>79</v>
      </c>
      <c r="W3838" s="75"/>
      <c r="X3838" s="102" t="s">
        <v>79</v>
      </c>
      <c r="Y3838" s="63" t="str">
        <f>IFERROR(IF(VLOOKUP(X3838,Listor!$T$6:$U$7,2,FALSE)&lt;O3838,TRUE),"")</f>
        <v/>
      </c>
      <c r="Z3838" s="87"/>
      <c r="AA3838" s="104"/>
    </row>
    <row r="3839" spans="2:27" x14ac:dyDescent="0.25">
      <c r="B3839" s="68" t="s">
        <v>68</v>
      </c>
      <c r="C3839" s="80" t="str">
        <f>IFERROR(VLOOKUP(B3839,Listor!$A$6:$B$62,2,FALSE),"")</f>
        <v/>
      </c>
      <c r="D3839" s="80" t="str">
        <f>IFERROR(VLOOKUP(B3839,Listor!$A$6:$C$62,3,FALSE),"")</f>
        <v/>
      </c>
      <c r="E3839" s="110" t="s">
        <v>79</v>
      </c>
      <c r="F3839" s="66"/>
      <c r="G3839" s="35" t="str">
        <f>IFERROR(VLOOKUP(B3839,Listor!$A$6:$G$62,7,FALSE),"")</f>
        <v/>
      </c>
      <c r="H3839" s="63" t="str">
        <f>IFERROR(VLOOKUP(B3839,Listor!$N$6:$O$47,2,FALSE),"")</f>
        <v/>
      </c>
      <c r="I3839" s="63" t="str">
        <f t="shared" si="181"/>
        <v/>
      </c>
      <c r="J3839" s="96" t="str">
        <f>IFERROR(VLOOKUP(B3839,Listor!$N$6:$P$47,3,FALSE)*I3839,"")</f>
        <v/>
      </c>
      <c r="K3839" s="81"/>
      <c r="L3839" s="88" t="str">
        <f>IFERROR((VLOOKUP(B3839,Listor!$N$6:$P$47,3,FALSE)*Biologiska!K3839)+(VLOOKUP(B3839,Listor!$N$6:$Q$47,4,FALSE)),"")</f>
        <v/>
      </c>
      <c r="M3839" s="63" t="str">
        <f t="shared" si="182"/>
        <v/>
      </c>
      <c r="N3839" s="75"/>
      <c r="O3839" s="84" t="str">
        <f t="shared" si="183"/>
        <v/>
      </c>
      <c r="P3839" s="107"/>
      <c r="Q3839" s="87" t="s">
        <v>79</v>
      </c>
      <c r="R3839" s="87"/>
      <c r="S3839" s="87"/>
      <c r="T3839" s="87"/>
      <c r="U3839" s="87"/>
      <c r="V3839" s="86" t="s">
        <v>79</v>
      </c>
      <c r="W3839" s="75"/>
      <c r="X3839" s="102" t="s">
        <v>79</v>
      </c>
      <c r="Y3839" s="63" t="str">
        <f>IFERROR(IF(VLOOKUP(X3839,Listor!$T$6:$U$7,2,FALSE)&lt;O3839,TRUE),"")</f>
        <v/>
      </c>
      <c r="Z3839" s="87"/>
      <c r="AA3839" s="104"/>
    </row>
    <row r="3840" spans="2:27" x14ac:dyDescent="0.25">
      <c r="B3840" s="68" t="s">
        <v>68</v>
      </c>
      <c r="C3840" s="80" t="str">
        <f>IFERROR(VLOOKUP(B3840,Listor!$A$6:$B$62,2,FALSE),"")</f>
        <v/>
      </c>
      <c r="D3840" s="80" t="str">
        <f>IFERROR(VLOOKUP(B3840,Listor!$A$6:$C$62,3,FALSE),"")</f>
        <v/>
      </c>
      <c r="E3840" s="110" t="s">
        <v>79</v>
      </c>
      <c r="F3840" s="66"/>
      <c r="G3840" s="35" t="str">
        <f>IFERROR(VLOOKUP(B3840,Listor!$A$6:$G$62,7,FALSE),"")</f>
        <v/>
      </c>
      <c r="H3840" s="63" t="str">
        <f>IFERROR(VLOOKUP(B3840,Listor!$N$6:$O$47,2,FALSE),"")</f>
        <v/>
      </c>
      <c r="I3840" s="63" t="str">
        <f t="shared" si="181"/>
        <v/>
      </c>
      <c r="J3840" s="96" t="str">
        <f>IFERROR(VLOOKUP(B3840,Listor!$N$6:$P$47,3,FALSE)*I3840,"")</f>
        <v/>
      </c>
      <c r="K3840" s="81"/>
      <c r="L3840" s="88" t="str">
        <f>IFERROR((VLOOKUP(B3840,Listor!$N$6:$P$47,3,FALSE)*Biologiska!K3840)+(VLOOKUP(B3840,Listor!$N$6:$Q$47,4,FALSE)),"")</f>
        <v/>
      </c>
      <c r="M3840" s="63" t="str">
        <f t="shared" si="182"/>
        <v/>
      </c>
      <c r="N3840" s="75"/>
      <c r="O3840" s="84" t="str">
        <f t="shared" si="183"/>
        <v/>
      </c>
      <c r="P3840" s="107"/>
      <c r="Q3840" s="87" t="s">
        <v>79</v>
      </c>
      <c r="R3840" s="87"/>
      <c r="S3840" s="87"/>
      <c r="T3840" s="87"/>
      <c r="U3840" s="87"/>
      <c r="V3840" s="86" t="s">
        <v>79</v>
      </c>
      <c r="W3840" s="75"/>
      <c r="X3840" s="102" t="s">
        <v>79</v>
      </c>
      <c r="Y3840" s="63" t="str">
        <f>IFERROR(IF(VLOOKUP(X3840,Listor!$T$6:$U$7,2,FALSE)&lt;O3840,TRUE),"")</f>
        <v/>
      </c>
      <c r="Z3840" s="87"/>
      <c r="AA3840" s="104"/>
    </row>
    <row r="3841" spans="2:27" x14ac:dyDescent="0.25">
      <c r="B3841" s="68" t="s">
        <v>68</v>
      </c>
      <c r="C3841" s="80" t="str">
        <f>IFERROR(VLOOKUP(B3841,Listor!$A$6:$B$62,2,FALSE),"")</f>
        <v/>
      </c>
      <c r="D3841" s="80" t="str">
        <f>IFERROR(VLOOKUP(B3841,Listor!$A$6:$C$62,3,FALSE),"")</f>
        <v/>
      </c>
      <c r="E3841" s="110" t="s">
        <v>79</v>
      </c>
      <c r="F3841" s="66"/>
      <c r="G3841" s="35" t="str">
        <f>IFERROR(VLOOKUP(B3841,Listor!$A$6:$G$62,7,FALSE),"")</f>
        <v/>
      </c>
      <c r="H3841" s="63" t="str">
        <f>IFERROR(VLOOKUP(B3841,Listor!$N$6:$O$47,2,FALSE),"")</f>
        <v/>
      </c>
      <c r="I3841" s="63" t="str">
        <f t="shared" si="181"/>
        <v/>
      </c>
      <c r="J3841" s="96" t="str">
        <f>IFERROR(VLOOKUP(B3841,Listor!$N$6:$P$47,3,FALSE)*I3841,"")</f>
        <v/>
      </c>
      <c r="K3841" s="81"/>
      <c r="L3841" s="88" t="str">
        <f>IFERROR((VLOOKUP(B3841,Listor!$N$6:$P$47,3,FALSE)*Biologiska!K3841)+(VLOOKUP(B3841,Listor!$N$6:$Q$47,4,FALSE)),"")</f>
        <v/>
      </c>
      <c r="M3841" s="63" t="str">
        <f t="shared" si="182"/>
        <v/>
      </c>
      <c r="N3841" s="75"/>
      <c r="O3841" s="84" t="str">
        <f t="shared" si="183"/>
        <v/>
      </c>
      <c r="P3841" s="107"/>
      <c r="Q3841" s="87" t="s">
        <v>79</v>
      </c>
      <c r="R3841" s="87"/>
      <c r="S3841" s="87"/>
      <c r="T3841" s="87"/>
      <c r="U3841" s="87"/>
      <c r="V3841" s="86" t="s">
        <v>79</v>
      </c>
      <c r="W3841" s="75"/>
      <c r="X3841" s="102" t="s">
        <v>79</v>
      </c>
      <c r="Y3841" s="63" t="str">
        <f>IFERROR(IF(VLOOKUP(X3841,Listor!$T$6:$U$7,2,FALSE)&lt;O3841,TRUE),"")</f>
        <v/>
      </c>
      <c r="Z3841" s="87"/>
      <c r="AA3841" s="104"/>
    </row>
    <row r="3842" spans="2:27" x14ac:dyDescent="0.25">
      <c r="B3842" s="68" t="s">
        <v>68</v>
      </c>
      <c r="C3842" s="80" t="str">
        <f>IFERROR(VLOOKUP(B3842,Listor!$A$6:$B$62,2,FALSE),"")</f>
        <v/>
      </c>
      <c r="D3842" s="80" t="str">
        <f>IFERROR(VLOOKUP(B3842,Listor!$A$6:$C$62,3,FALSE),"")</f>
        <v/>
      </c>
      <c r="E3842" s="110" t="s">
        <v>79</v>
      </c>
      <c r="F3842" s="66"/>
      <c r="G3842" s="35" t="str">
        <f>IFERROR(VLOOKUP(B3842,Listor!$A$6:$G$62,7,FALSE),"")</f>
        <v/>
      </c>
      <c r="H3842" s="63" t="str">
        <f>IFERROR(VLOOKUP(B3842,Listor!$N$6:$O$47,2,FALSE),"")</f>
        <v/>
      </c>
      <c r="I3842" s="63" t="str">
        <f t="shared" si="181"/>
        <v/>
      </c>
      <c r="J3842" s="96" t="str">
        <f>IFERROR(VLOOKUP(B3842,Listor!$N$6:$P$47,3,FALSE)*I3842,"")</f>
        <v/>
      </c>
      <c r="K3842" s="81"/>
      <c r="L3842" s="88" t="str">
        <f>IFERROR((VLOOKUP(B3842,Listor!$N$6:$P$47,3,FALSE)*Biologiska!K3842)+(VLOOKUP(B3842,Listor!$N$6:$Q$47,4,FALSE)),"")</f>
        <v/>
      </c>
      <c r="M3842" s="63" t="str">
        <f t="shared" si="182"/>
        <v/>
      </c>
      <c r="N3842" s="75"/>
      <c r="O3842" s="84" t="str">
        <f t="shared" si="183"/>
        <v/>
      </c>
      <c r="P3842" s="107"/>
      <c r="Q3842" s="87" t="s">
        <v>79</v>
      </c>
      <c r="R3842" s="87"/>
      <c r="S3842" s="87"/>
      <c r="T3842" s="87"/>
      <c r="U3842" s="87"/>
      <c r="V3842" s="86" t="s">
        <v>79</v>
      </c>
      <c r="W3842" s="75"/>
      <c r="X3842" s="102" t="s">
        <v>79</v>
      </c>
      <c r="Y3842" s="63" t="str">
        <f>IFERROR(IF(VLOOKUP(X3842,Listor!$T$6:$U$7,2,FALSE)&lt;O3842,TRUE),"")</f>
        <v/>
      </c>
      <c r="Z3842" s="87"/>
      <c r="AA3842" s="104"/>
    </row>
    <row r="3843" spans="2:27" x14ac:dyDescent="0.25">
      <c r="B3843" s="68" t="s">
        <v>68</v>
      </c>
      <c r="C3843" s="80" t="str">
        <f>IFERROR(VLOOKUP(B3843,Listor!$A$6:$B$62,2,FALSE),"")</f>
        <v/>
      </c>
      <c r="D3843" s="80" t="str">
        <f>IFERROR(VLOOKUP(B3843,Listor!$A$6:$C$62,3,FALSE),"")</f>
        <v/>
      </c>
      <c r="E3843" s="110" t="s">
        <v>79</v>
      </c>
      <c r="F3843" s="66"/>
      <c r="G3843" s="35" t="str">
        <f>IFERROR(VLOOKUP(B3843,Listor!$A$6:$G$62,7,FALSE),"")</f>
        <v/>
      </c>
      <c r="H3843" s="63" t="str">
        <f>IFERROR(VLOOKUP(B3843,Listor!$N$6:$O$47,2,FALSE),"")</f>
        <v/>
      </c>
      <c r="I3843" s="63" t="str">
        <f t="shared" si="181"/>
        <v/>
      </c>
      <c r="J3843" s="96" t="str">
        <f>IFERROR(VLOOKUP(B3843,Listor!$N$6:$P$47,3,FALSE)*I3843,"")</f>
        <v/>
      </c>
      <c r="K3843" s="81"/>
      <c r="L3843" s="88" t="str">
        <f>IFERROR((VLOOKUP(B3843,Listor!$N$6:$P$47,3,FALSE)*Biologiska!K3843)+(VLOOKUP(B3843,Listor!$N$6:$Q$47,4,FALSE)),"")</f>
        <v/>
      </c>
      <c r="M3843" s="63" t="str">
        <f t="shared" si="182"/>
        <v/>
      </c>
      <c r="N3843" s="75"/>
      <c r="O3843" s="84" t="str">
        <f t="shared" si="183"/>
        <v/>
      </c>
      <c r="P3843" s="107"/>
      <c r="Q3843" s="87" t="s">
        <v>79</v>
      </c>
      <c r="R3843" s="87"/>
      <c r="S3843" s="87"/>
      <c r="T3843" s="87"/>
      <c r="U3843" s="87"/>
      <c r="V3843" s="86" t="s">
        <v>79</v>
      </c>
      <c r="W3843" s="75"/>
      <c r="X3843" s="102" t="s">
        <v>79</v>
      </c>
      <c r="Y3843" s="63" t="str">
        <f>IFERROR(IF(VLOOKUP(X3843,Listor!$T$6:$U$7,2,FALSE)&lt;O3843,TRUE),"")</f>
        <v/>
      </c>
      <c r="Z3843" s="87"/>
      <c r="AA3843" s="104"/>
    </row>
    <row r="3844" spans="2:27" x14ac:dyDescent="0.25">
      <c r="B3844" s="68" t="s">
        <v>68</v>
      </c>
      <c r="C3844" s="80" t="str">
        <f>IFERROR(VLOOKUP(B3844,Listor!$A$6:$B$62,2,FALSE),"")</f>
        <v/>
      </c>
      <c r="D3844" s="80" t="str">
        <f>IFERROR(VLOOKUP(B3844,Listor!$A$6:$C$62,3,FALSE),"")</f>
        <v/>
      </c>
      <c r="E3844" s="110" t="s">
        <v>79</v>
      </c>
      <c r="F3844" s="66"/>
      <c r="G3844" s="35" t="str">
        <f>IFERROR(VLOOKUP(B3844,Listor!$A$6:$G$62,7,FALSE),"")</f>
        <v/>
      </c>
      <c r="H3844" s="63" t="str">
        <f>IFERROR(VLOOKUP(B3844,Listor!$N$6:$O$47,2,FALSE),"")</f>
        <v/>
      </c>
      <c r="I3844" s="63" t="str">
        <f t="shared" si="181"/>
        <v/>
      </c>
      <c r="J3844" s="96" t="str">
        <f>IFERROR(VLOOKUP(B3844,Listor!$N$6:$P$47,3,FALSE)*I3844,"")</f>
        <v/>
      </c>
      <c r="K3844" s="81"/>
      <c r="L3844" s="88" t="str">
        <f>IFERROR((VLOOKUP(B3844,Listor!$N$6:$P$47,3,FALSE)*Biologiska!K3844)+(VLOOKUP(B3844,Listor!$N$6:$Q$47,4,FALSE)),"")</f>
        <v/>
      </c>
      <c r="M3844" s="63" t="str">
        <f t="shared" si="182"/>
        <v/>
      </c>
      <c r="N3844" s="75"/>
      <c r="O3844" s="84" t="str">
        <f t="shared" si="183"/>
        <v/>
      </c>
      <c r="P3844" s="107"/>
      <c r="Q3844" s="87" t="s">
        <v>79</v>
      </c>
      <c r="R3844" s="87"/>
      <c r="S3844" s="87"/>
      <c r="T3844" s="87"/>
      <c r="U3844" s="87"/>
      <c r="V3844" s="86" t="s">
        <v>79</v>
      </c>
      <c r="W3844" s="75"/>
      <c r="X3844" s="102" t="s">
        <v>79</v>
      </c>
      <c r="Y3844" s="63" t="str">
        <f>IFERROR(IF(VLOOKUP(X3844,Listor!$T$6:$U$7,2,FALSE)&lt;O3844,TRUE),"")</f>
        <v/>
      </c>
      <c r="Z3844" s="87"/>
      <c r="AA3844" s="104"/>
    </row>
    <row r="3845" spans="2:27" x14ac:dyDescent="0.25">
      <c r="B3845" s="68" t="s">
        <v>68</v>
      </c>
      <c r="C3845" s="80" t="str">
        <f>IFERROR(VLOOKUP(B3845,Listor!$A$6:$B$62,2,FALSE),"")</f>
        <v/>
      </c>
      <c r="D3845" s="80" t="str">
        <f>IFERROR(VLOOKUP(B3845,Listor!$A$6:$C$62,3,FALSE),"")</f>
        <v/>
      </c>
      <c r="E3845" s="110" t="s">
        <v>79</v>
      </c>
      <c r="F3845" s="66"/>
      <c r="G3845" s="35" t="str">
        <f>IFERROR(VLOOKUP(B3845,Listor!$A$6:$G$62,7,FALSE),"")</f>
        <v/>
      </c>
      <c r="H3845" s="63" t="str">
        <f>IFERROR(VLOOKUP(B3845,Listor!$N$6:$O$47,2,FALSE),"")</f>
        <v/>
      </c>
      <c r="I3845" s="63" t="str">
        <f t="shared" si="181"/>
        <v/>
      </c>
      <c r="J3845" s="96" t="str">
        <f>IFERROR(VLOOKUP(B3845,Listor!$N$6:$P$47,3,FALSE)*I3845,"")</f>
        <v/>
      </c>
      <c r="K3845" s="81"/>
      <c r="L3845" s="88" t="str">
        <f>IFERROR((VLOOKUP(B3845,Listor!$N$6:$P$47,3,FALSE)*Biologiska!K3845)+(VLOOKUP(B3845,Listor!$N$6:$Q$47,4,FALSE)),"")</f>
        <v/>
      </c>
      <c r="M3845" s="63" t="str">
        <f t="shared" si="182"/>
        <v/>
      </c>
      <c r="N3845" s="75"/>
      <c r="O3845" s="84" t="str">
        <f t="shared" si="183"/>
        <v/>
      </c>
      <c r="P3845" s="107"/>
      <c r="Q3845" s="87" t="s">
        <v>79</v>
      </c>
      <c r="R3845" s="87"/>
      <c r="S3845" s="87"/>
      <c r="T3845" s="87"/>
      <c r="U3845" s="87"/>
      <c r="V3845" s="86" t="s">
        <v>79</v>
      </c>
      <c r="W3845" s="75"/>
      <c r="X3845" s="102" t="s">
        <v>79</v>
      </c>
      <c r="Y3845" s="63" t="str">
        <f>IFERROR(IF(VLOOKUP(X3845,Listor!$T$6:$U$7,2,FALSE)&lt;O3845,TRUE),"")</f>
        <v/>
      </c>
      <c r="Z3845" s="87"/>
      <c r="AA3845" s="104"/>
    </row>
    <row r="3846" spans="2:27" x14ac:dyDescent="0.25">
      <c r="B3846" s="68" t="s">
        <v>68</v>
      </c>
      <c r="C3846" s="80" t="str">
        <f>IFERROR(VLOOKUP(B3846,Listor!$A$6:$B$62,2,FALSE),"")</f>
        <v/>
      </c>
      <c r="D3846" s="80" t="str">
        <f>IFERROR(VLOOKUP(B3846,Listor!$A$6:$C$62,3,FALSE),"")</f>
        <v/>
      </c>
      <c r="E3846" s="110" t="s">
        <v>79</v>
      </c>
      <c r="F3846" s="66"/>
      <c r="G3846" s="35" t="str">
        <f>IFERROR(VLOOKUP(B3846,Listor!$A$6:$G$62,7,FALSE),"")</f>
        <v/>
      </c>
      <c r="H3846" s="63" t="str">
        <f>IFERROR(VLOOKUP(B3846,Listor!$N$6:$O$47,2,FALSE),"")</f>
        <v/>
      </c>
      <c r="I3846" s="63" t="str">
        <f t="shared" si="181"/>
        <v/>
      </c>
      <c r="J3846" s="96" t="str">
        <f>IFERROR(VLOOKUP(B3846,Listor!$N$6:$P$47,3,FALSE)*I3846,"")</f>
        <v/>
      </c>
      <c r="K3846" s="81"/>
      <c r="L3846" s="88" t="str">
        <f>IFERROR((VLOOKUP(B3846,Listor!$N$6:$P$47,3,FALSE)*Biologiska!K3846)+(VLOOKUP(B3846,Listor!$N$6:$Q$47,4,FALSE)),"")</f>
        <v/>
      </c>
      <c r="M3846" s="63" t="str">
        <f t="shared" si="182"/>
        <v/>
      </c>
      <c r="N3846" s="75"/>
      <c r="O3846" s="84" t="str">
        <f t="shared" si="183"/>
        <v/>
      </c>
      <c r="P3846" s="107"/>
      <c r="Q3846" s="87" t="s">
        <v>79</v>
      </c>
      <c r="R3846" s="87"/>
      <c r="S3846" s="87"/>
      <c r="T3846" s="87"/>
      <c r="U3846" s="87"/>
      <c r="V3846" s="86" t="s">
        <v>79</v>
      </c>
      <c r="W3846" s="75"/>
      <c r="X3846" s="102" t="s">
        <v>79</v>
      </c>
      <c r="Y3846" s="63" t="str">
        <f>IFERROR(IF(VLOOKUP(X3846,Listor!$T$6:$U$7,2,FALSE)&lt;O3846,TRUE),"")</f>
        <v/>
      </c>
      <c r="Z3846" s="87"/>
      <c r="AA3846" s="104"/>
    </row>
    <row r="3847" spans="2:27" x14ac:dyDescent="0.25">
      <c r="B3847" s="68" t="s">
        <v>68</v>
      </c>
      <c r="C3847" s="80" t="str">
        <f>IFERROR(VLOOKUP(B3847,Listor!$A$6:$B$62,2,FALSE),"")</f>
        <v/>
      </c>
      <c r="D3847" s="80" t="str">
        <f>IFERROR(VLOOKUP(B3847,Listor!$A$6:$C$62,3,FALSE),"")</f>
        <v/>
      </c>
      <c r="E3847" s="110" t="s">
        <v>79</v>
      </c>
      <c r="F3847" s="66"/>
      <c r="G3847" s="35" t="str">
        <f>IFERROR(VLOOKUP(B3847,Listor!$A$6:$G$62,7,FALSE),"")</f>
        <v/>
      </c>
      <c r="H3847" s="63" t="str">
        <f>IFERROR(VLOOKUP(B3847,Listor!$N$6:$O$47,2,FALSE),"")</f>
        <v/>
      </c>
      <c r="I3847" s="63" t="str">
        <f t="shared" si="181"/>
        <v/>
      </c>
      <c r="J3847" s="96" t="str">
        <f>IFERROR(VLOOKUP(B3847,Listor!$N$6:$P$47,3,FALSE)*I3847,"")</f>
        <v/>
      </c>
      <c r="K3847" s="81"/>
      <c r="L3847" s="88" t="str">
        <f>IFERROR((VLOOKUP(B3847,Listor!$N$6:$P$47,3,FALSE)*Biologiska!K3847)+(VLOOKUP(B3847,Listor!$N$6:$Q$47,4,FALSE)),"")</f>
        <v/>
      </c>
      <c r="M3847" s="63" t="str">
        <f t="shared" si="182"/>
        <v/>
      </c>
      <c r="N3847" s="75"/>
      <c r="O3847" s="84" t="str">
        <f t="shared" si="183"/>
        <v/>
      </c>
      <c r="P3847" s="107"/>
      <c r="Q3847" s="87" t="s">
        <v>79</v>
      </c>
      <c r="R3847" s="87"/>
      <c r="S3847" s="87"/>
      <c r="T3847" s="87"/>
      <c r="U3847" s="87"/>
      <c r="V3847" s="86" t="s">
        <v>79</v>
      </c>
      <c r="W3847" s="75"/>
      <c r="X3847" s="102" t="s">
        <v>79</v>
      </c>
      <c r="Y3847" s="63" t="str">
        <f>IFERROR(IF(VLOOKUP(X3847,Listor!$T$6:$U$7,2,FALSE)&lt;O3847,TRUE),"")</f>
        <v/>
      </c>
      <c r="Z3847" s="87"/>
      <c r="AA3847" s="104"/>
    </row>
    <row r="3848" spans="2:27" x14ac:dyDescent="0.25">
      <c r="B3848" s="68" t="s">
        <v>68</v>
      </c>
      <c r="C3848" s="80" t="str">
        <f>IFERROR(VLOOKUP(B3848,Listor!$A$6:$B$62,2,FALSE),"")</f>
        <v/>
      </c>
      <c r="D3848" s="80" t="str">
        <f>IFERROR(VLOOKUP(B3848,Listor!$A$6:$C$62,3,FALSE),"")</f>
        <v/>
      </c>
      <c r="E3848" s="110" t="s">
        <v>79</v>
      </c>
      <c r="F3848" s="66"/>
      <c r="G3848" s="35" t="str">
        <f>IFERROR(VLOOKUP(B3848,Listor!$A$6:$G$62,7,FALSE),"")</f>
        <v/>
      </c>
      <c r="H3848" s="63" t="str">
        <f>IFERROR(VLOOKUP(B3848,Listor!$N$6:$O$47,2,FALSE),"")</f>
        <v/>
      </c>
      <c r="I3848" s="63" t="str">
        <f t="shared" si="181"/>
        <v/>
      </c>
      <c r="J3848" s="96" t="str">
        <f>IFERROR(VLOOKUP(B3848,Listor!$N$6:$P$47,3,FALSE)*I3848,"")</f>
        <v/>
      </c>
      <c r="K3848" s="81"/>
      <c r="L3848" s="88" t="str">
        <f>IFERROR((VLOOKUP(B3848,Listor!$N$6:$P$47,3,FALSE)*Biologiska!K3848)+(VLOOKUP(B3848,Listor!$N$6:$Q$47,4,FALSE)),"")</f>
        <v/>
      </c>
      <c r="M3848" s="63" t="str">
        <f t="shared" si="182"/>
        <v/>
      </c>
      <c r="N3848" s="75"/>
      <c r="O3848" s="84" t="str">
        <f t="shared" si="183"/>
        <v/>
      </c>
      <c r="P3848" s="107"/>
      <c r="Q3848" s="87" t="s">
        <v>79</v>
      </c>
      <c r="R3848" s="87"/>
      <c r="S3848" s="87"/>
      <c r="T3848" s="87"/>
      <c r="U3848" s="87"/>
      <c r="V3848" s="86" t="s">
        <v>79</v>
      </c>
      <c r="W3848" s="75"/>
      <c r="X3848" s="102" t="s">
        <v>79</v>
      </c>
      <c r="Y3848" s="63" t="str">
        <f>IFERROR(IF(VLOOKUP(X3848,Listor!$T$6:$U$7,2,FALSE)&lt;O3848,TRUE),"")</f>
        <v/>
      </c>
      <c r="Z3848" s="87"/>
      <c r="AA3848" s="104"/>
    </row>
    <row r="3849" spans="2:27" x14ac:dyDescent="0.25">
      <c r="B3849" s="68" t="s">
        <v>68</v>
      </c>
      <c r="C3849" s="80" t="str">
        <f>IFERROR(VLOOKUP(B3849,Listor!$A$6:$B$62,2,FALSE),"")</f>
        <v/>
      </c>
      <c r="D3849" s="80" t="str">
        <f>IFERROR(VLOOKUP(B3849,Listor!$A$6:$C$62,3,FALSE),"")</f>
        <v/>
      </c>
      <c r="E3849" s="110" t="s">
        <v>79</v>
      </c>
      <c r="F3849" s="66"/>
      <c r="G3849" s="35" t="str">
        <f>IFERROR(VLOOKUP(B3849,Listor!$A$6:$G$62,7,FALSE),"")</f>
        <v/>
      </c>
      <c r="H3849" s="63" t="str">
        <f>IFERROR(VLOOKUP(B3849,Listor!$N$6:$O$47,2,FALSE),"")</f>
        <v/>
      </c>
      <c r="I3849" s="63" t="str">
        <f t="shared" si="181"/>
        <v/>
      </c>
      <c r="J3849" s="96" t="str">
        <f>IFERROR(VLOOKUP(B3849,Listor!$N$6:$P$47,3,FALSE)*I3849,"")</f>
        <v/>
      </c>
      <c r="K3849" s="81"/>
      <c r="L3849" s="88" t="str">
        <f>IFERROR((VLOOKUP(B3849,Listor!$N$6:$P$47,3,FALSE)*Biologiska!K3849)+(VLOOKUP(B3849,Listor!$N$6:$Q$47,4,FALSE)),"")</f>
        <v/>
      </c>
      <c r="M3849" s="63" t="str">
        <f t="shared" si="182"/>
        <v/>
      </c>
      <c r="N3849" s="75"/>
      <c r="O3849" s="84" t="str">
        <f t="shared" si="183"/>
        <v/>
      </c>
      <c r="P3849" s="107"/>
      <c r="Q3849" s="87" t="s">
        <v>79</v>
      </c>
      <c r="R3849" s="87"/>
      <c r="S3849" s="87"/>
      <c r="T3849" s="87"/>
      <c r="U3849" s="87"/>
      <c r="V3849" s="86" t="s">
        <v>79</v>
      </c>
      <c r="W3849" s="75"/>
      <c r="X3849" s="102" t="s">
        <v>79</v>
      </c>
      <c r="Y3849" s="63" t="str">
        <f>IFERROR(IF(VLOOKUP(X3849,Listor!$T$6:$U$7,2,FALSE)&lt;O3849,TRUE),"")</f>
        <v/>
      </c>
      <c r="Z3849" s="87"/>
      <c r="AA3849" s="104"/>
    </row>
    <row r="3850" spans="2:27" x14ac:dyDescent="0.25">
      <c r="B3850" s="68" t="s">
        <v>68</v>
      </c>
      <c r="C3850" s="80" t="str">
        <f>IFERROR(VLOOKUP(B3850,Listor!$A$6:$B$62,2,FALSE),"")</f>
        <v/>
      </c>
      <c r="D3850" s="80" t="str">
        <f>IFERROR(VLOOKUP(B3850,Listor!$A$6:$C$62,3,FALSE),"")</f>
        <v/>
      </c>
      <c r="E3850" s="110" t="s">
        <v>79</v>
      </c>
      <c r="F3850" s="66"/>
      <c r="G3850" s="35" t="str">
        <f>IFERROR(VLOOKUP(B3850,Listor!$A$6:$G$62,7,FALSE),"")</f>
        <v/>
      </c>
      <c r="H3850" s="63" t="str">
        <f>IFERROR(VLOOKUP(B3850,Listor!$N$6:$O$47,2,FALSE),"")</f>
        <v/>
      </c>
      <c r="I3850" s="63" t="str">
        <f t="shared" si="181"/>
        <v/>
      </c>
      <c r="J3850" s="96" t="str">
        <f>IFERROR(VLOOKUP(B3850,Listor!$N$6:$P$47,3,FALSE)*I3850,"")</f>
        <v/>
      </c>
      <c r="K3850" s="81"/>
      <c r="L3850" s="88" t="str">
        <f>IFERROR((VLOOKUP(B3850,Listor!$N$6:$P$47,3,FALSE)*Biologiska!K3850)+(VLOOKUP(B3850,Listor!$N$6:$Q$47,4,FALSE)),"")</f>
        <v/>
      </c>
      <c r="M3850" s="63" t="str">
        <f t="shared" si="182"/>
        <v/>
      </c>
      <c r="N3850" s="75"/>
      <c r="O3850" s="84" t="str">
        <f t="shared" si="183"/>
        <v/>
      </c>
      <c r="P3850" s="107"/>
      <c r="Q3850" s="87" t="s">
        <v>79</v>
      </c>
      <c r="R3850" s="87"/>
      <c r="S3850" s="87"/>
      <c r="T3850" s="87"/>
      <c r="U3850" s="87"/>
      <c r="V3850" s="86" t="s">
        <v>79</v>
      </c>
      <c r="W3850" s="75"/>
      <c r="X3850" s="102" t="s">
        <v>79</v>
      </c>
      <c r="Y3850" s="63" t="str">
        <f>IFERROR(IF(VLOOKUP(X3850,Listor!$T$6:$U$7,2,FALSE)&lt;O3850,TRUE),"")</f>
        <v/>
      </c>
      <c r="Z3850" s="87"/>
      <c r="AA3850" s="104"/>
    </row>
    <row r="3851" spans="2:27" x14ac:dyDescent="0.25">
      <c r="B3851" s="68" t="s">
        <v>68</v>
      </c>
      <c r="C3851" s="80" t="str">
        <f>IFERROR(VLOOKUP(B3851,Listor!$A$6:$B$62,2,FALSE),"")</f>
        <v/>
      </c>
      <c r="D3851" s="80" t="str">
        <f>IFERROR(VLOOKUP(B3851,Listor!$A$6:$C$62,3,FALSE),"")</f>
        <v/>
      </c>
      <c r="E3851" s="110" t="s">
        <v>79</v>
      </c>
      <c r="F3851" s="66"/>
      <c r="G3851" s="35" t="str">
        <f>IFERROR(VLOOKUP(B3851,Listor!$A$6:$G$62,7,FALSE),"")</f>
        <v/>
      </c>
      <c r="H3851" s="63" t="str">
        <f>IFERROR(VLOOKUP(B3851,Listor!$N$6:$O$47,2,FALSE),"")</f>
        <v/>
      </c>
      <c r="I3851" s="63" t="str">
        <f t="shared" si="181"/>
        <v/>
      </c>
      <c r="J3851" s="96" t="str">
        <f>IFERROR(VLOOKUP(B3851,Listor!$N$6:$P$47,3,FALSE)*I3851,"")</f>
        <v/>
      </c>
      <c r="K3851" s="81"/>
      <c r="L3851" s="88" t="str">
        <f>IFERROR((VLOOKUP(B3851,Listor!$N$6:$P$47,3,FALSE)*Biologiska!K3851)+(VLOOKUP(B3851,Listor!$N$6:$Q$47,4,FALSE)),"")</f>
        <v/>
      </c>
      <c r="M3851" s="63" t="str">
        <f t="shared" si="182"/>
        <v/>
      </c>
      <c r="N3851" s="75"/>
      <c r="O3851" s="84" t="str">
        <f t="shared" si="183"/>
        <v/>
      </c>
      <c r="P3851" s="107"/>
      <c r="Q3851" s="87" t="s">
        <v>79</v>
      </c>
      <c r="R3851" s="87"/>
      <c r="S3851" s="87"/>
      <c r="T3851" s="87"/>
      <c r="U3851" s="87"/>
      <c r="V3851" s="86" t="s">
        <v>79</v>
      </c>
      <c r="W3851" s="75"/>
      <c r="X3851" s="102" t="s">
        <v>79</v>
      </c>
      <c r="Y3851" s="63" t="str">
        <f>IFERROR(IF(VLOOKUP(X3851,Listor!$T$6:$U$7,2,FALSE)&lt;O3851,TRUE),"")</f>
        <v/>
      </c>
      <c r="Z3851" s="87"/>
      <c r="AA3851" s="104"/>
    </row>
    <row r="3852" spans="2:27" x14ac:dyDescent="0.25">
      <c r="B3852" s="68" t="s">
        <v>68</v>
      </c>
      <c r="C3852" s="80" t="str">
        <f>IFERROR(VLOOKUP(B3852,Listor!$A$6:$B$62,2,FALSE),"")</f>
        <v/>
      </c>
      <c r="D3852" s="80" t="str">
        <f>IFERROR(VLOOKUP(B3852,Listor!$A$6:$C$62,3,FALSE),"")</f>
        <v/>
      </c>
      <c r="E3852" s="110" t="s">
        <v>79</v>
      </c>
      <c r="F3852" s="66"/>
      <c r="G3852" s="35" t="str">
        <f>IFERROR(VLOOKUP(B3852,Listor!$A$6:$G$62,7,FALSE),"")</f>
        <v/>
      </c>
      <c r="H3852" s="63" t="str">
        <f>IFERROR(VLOOKUP(B3852,Listor!$N$6:$O$47,2,FALSE),"")</f>
        <v/>
      </c>
      <c r="I3852" s="63" t="str">
        <f t="shared" si="181"/>
        <v/>
      </c>
      <c r="J3852" s="96" t="str">
        <f>IFERROR(VLOOKUP(B3852,Listor!$N$6:$P$47,3,FALSE)*I3852,"")</f>
        <v/>
      </c>
      <c r="K3852" s="81"/>
      <c r="L3852" s="88" t="str">
        <f>IFERROR((VLOOKUP(B3852,Listor!$N$6:$P$47,3,FALSE)*Biologiska!K3852)+(VLOOKUP(B3852,Listor!$N$6:$Q$47,4,FALSE)),"")</f>
        <v/>
      </c>
      <c r="M3852" s="63" t="str">
        <f t="shared" si="182"/>
        <v/>
      </c>
      <c r="N3852" s="75"/>
      <c r="O3852" s="84" t="str">
        <f t="shared" si="183"/>
        <v/>
      </c>
      <c r="P3852" s="107"/>
      <c r="Q3852" s="87" t="s">
        <v>79</v>
      </c>
      <c r="R3852" s="87"/>
      <c r="S3852" s="87"/>
      <c r="T3852" s="87"/>
      <c r="U3852" s="87"/>
      <c r="V3852" s="86" t="s">
        <v>79</v>
      </c>
      <c r="W3852" s="75"/>
      <c r="X3852" s="102" t="s">
        <v>79</v>
      </c>
      <c r="Y3852" s="63" t="str">
        <f>IFERROR(IF(VLOOKUP(X3852,Listor!$T$6:$U$7,2,FALSE)&lt;O3852,TRUE),"")</f>
        <v/>
      </c>
      <c r="Z3852" s="87"/>
      <c r="AA3852" s="104"/>
    </row>
    <row r="3853" spans="2:27" x14ac:dyDescent="0.25">
      <c r="B3853" s="68" t="s">
        <v>68</v>
      </c>
      <c r="C3853" s="80" t="str">
        <f>IFERROR(VLOOKUP(B3853,Listor!$A$6:$B$62,2,FALSE),"")</f>
        <v/>
      </c>
      <c r="D3853" s="80" t="str">
        <f>IFERROR(VLOOKUP(B3853,Listor!$A$6:$C$62,3,FALSE),"")</f>
        <v/>
      </c>
      <c r="E3853" s="110" t="s">
        <v>79</v>
      </c>
      <c r="F3853" s="66"/>
      <c r="G3853" s="35" t="str">
        <f>IFERROR(VLOOKUP(B3853,Listor!$A$6:$G$62,7,FALSE),"")</f>
        <v/>
      </c>
      <c r="H3853" s="63" t="str">
        <f>IFERROR(VLOOKUP(B3853,Listor!$N$6:$O$47,2,FALSE),"")</f>
        <v/>
      </c>
      <c r="I3853" s="63" t="str">
        <f t="shared" si="181"/>
        <v/>
      </c>
      <c r="J3853" s="96" t="str">
        <f>IFERROR(VLOOKUP(B3853,Listor!$N$6:$P$47,3,FALSE)*I3853,"")</f>
        <v/>
      </c>
      <c r="K3853" s="81"/>
      <c r="L3853" s="88" t="str">
        <f>IFERROR((VLOOKUP(B3853,Listor!$N$6:$P$47,3,FALSE)*Biologiska!K3853)+(VLOOKUP(B3853,Listor!$N$6:$Q$47,4,FALSE)),"")</f>
        <v/>
      </c>
      <c r="M3853" s="63" t="str">
        <f t="shared" si="182"/>
        <v/>
      </c>
      <c r="N3853" s="75"/>
      <c r="O3853" s="84" t="str">
        <f t="shared" si="183"/>
        <v/>
      </c>
      <c r="P3853" s="107"/>
      <c r="Q3853" s="87" t="s">
        <v>79</v>
      </c>
      <c r="R3853" s="87"/>
      <c r="S3853" s="87"/>
      <c r="T3853" s="87"/>
      <c r="U3853" s="87"/>
      <c r="V3853" s="86" t="s">
        <v>79</v>
      </c>
      <c r="W3853" s="75"/>
      <c r="X3853" s="102" t="s">
        <v>79</v>
      </c>
      <c r="Y3853" s="63" t="str">
        <f>IFERROR(IF(VLOOKUP(X3853,Listor!$T$6:$U$7,2,FALSE)&lt;O3853,TRUE),"")</f>
        <v/>
      </c>
      <c r="Z3853" s="87"/>
      <c r="AA3853" s="104"/>
    </row>
    <row r="3854" spans="2:27" x14ac:dyDescent="0.25">
      <c r="B3854" s="68" t="s">
        <v>68</v>
      </c>
      <c r="C3854" s="80" t="str">
        <f>IFERROR(VLOOKUP(B3854,Listor!$A$6:$B$62,2,FALSE),"")</f>
        <v/>
      </c>
      <c r="D3854" s="80" t="str">
        <f>IFERROR(VLOOKUP(B3854,Listor!$A$6:$C$62,3,FALSE),"")</f>
        <v/>
      </c>
      <c r="E3854" s="110" t="s">
        <v>79</v>
      </c>
      <c r="F3854" s="66"/>
      <c r="G3854" s="35" t="str">
        <f>IFERROR(VLOOKUP(B3854,Listor!$A$6:$G$62,7,FALSE),"")</f>
        <v/>
      </c>
      <c r="H3854" s="63" t="str">
        <f>IFERROR(VLOOKUP(B3854,Listor!$N$6:$O$47,2,FALSE),"")</f>
        <v/>
      </c>
      <c r="I3854" s="63" t="str">
        <f t="shared" si="181"/>
        <v/>
      </c>
      <c r="J3854" s="96" t="str">
        <f>IFERROR(VLOOKUP(B3854,Listor!$N$6:$P$47,3,FALSE)*I3854,"")</f>
        <v/>
      </c>
      <c r="K3854" s="81"/>
      <c r="L3854" s="88" t="str">
        <f>IFERROR((VLOOKUP(B3854,Listor!$N$6:$P$47,3,FALSE)*Biologiska!K3854)+(VLOOKUP(B3854,Listor!$N$6:$Q$47,4,FALSE)),"")</f>
        <v/>
      </c>
      <c r="M3854" s="63" t="str">
        <f t="shared" si="182"/>
        <v/>
      </c>
      <c r="N3854" s="75"/>
      <c r="O3854" s="84" t="str">
        <f t="shared" si="183"/>
        <v/>
      </c>
      <c r="P3854" s="107"/>
      <c r="Q3854" s="87" t="s">
        <v>79</v>
      </c>
      <c r="R3854" s="87"/>
      <c r="S3854" s="87"/>
      <c r="T3854" s="87"/>
      <c r="U3854" s="87"/>
      <c r="V3854" s="86" t="s">
        <v>79</v>
      </c>
      <c r="W3854" s="75"/>
      <c r="X3854" s="102" t="s">
        <v>79</v>
      </c>
      <c r="Y3854" s="63" t="str">
        <f>IFERROR(IF(VLOOKUP(X3854,Listor!$T$6:$U$7,2,FALSE)&lt;O3854,TRUE),"")</f>
        <v/>
      </c>
      <c r="Z3854" s="87"/>
      <c r="AA3854" s="104"/>
    </row>
    <row r="3855" spans="2:27" x14ac:dyDescent="0.25">
      <c r="B3855" s="68" t="s">
        <v>68</v>
      </c>
      <c r="C3855" s="80" t="str">
        <f>IFERROR(VLOOKUP(B3855,Listor!$A$6:$B$62,2,FALSE),"")</f>
        <v/>
      </c>
      <c r="D3855" s="80" t="str">
        <f>IFERROR(VLOOKUP(B3855,Listor!$A$6:$C$62,3,FALSE),"")</f>
        <v/>
      </c>
      <c r="E3855" s="110" t="s">
        <v>79</v>
      </c>
      <c r="F3855" s="66"/>
      <c r="G3855" s="35" t="str">
        <f>IFERROR(VLOOKUP(B3855,Listor!$A$6:$G$62,7,FALSE),"")</f>
        <v/>
      </c>
      <c r="H3855" s="63" t="str">
        <f>IFERROR(VLOOKUP(B3855,Listor!$N$6:$O$47,2,FALSE),"")</f>
        <v/>
      </c>
      <c r="I3855" s="63" t="str">
        <f t="shared" si="181"/>
        <v/>
      </c>
      <c r="J3855" s="96" t="str">
        <f>IFERROR(VLOOKUP(B3855,Listor!$N$6:$P$47,3,FALSE)*I3855,"")</f>
        <v/>
      </c>
      <c r="K3855" s="81"/>
      <c r="L3855" s="88" t="str">
        <f>IFERROR((VLOOKUP(B3855,Listor!$N$6:$P$47,3,FALSE)*Biologiska!K3855)+(VLOOKUP(B3855,Listor!$N$6:$Q$47,4,FALSE)),"")</f>
        <v/>
      </c>
      <c r="M3855" s="63" t="str">
        <f t="shared" si="182"/>
        <v/>
      </c>
      <c r="N3855" s="75"/>
      <c r="O3855" s="84" t="str">
        <f t="shared" si="183"/>
        <v/>
      </c>
      <c r="P3855" s="107"/>
      <c r="Q3855" s="87" t="s">
        <v>79</v>
      </c>
      <c r="R3855" s="87"/>
      <c r="S3855" s="87"/>
      <c r="T3855" s="87"/>
      <c r="U3855" s="87"/>
      <c r="V3855" s="86" t="s">
        <v>79</v>
      </c>
      <c r="W3855" s="75"/>
      <c r="X3855" s="102" t="s">
        <v>79</v>
      </c>
      <c r="Y3855" s="63" t="str">
        <f>IFERROR(IF(VLOOKUP(X3855,Listor!$T$6:$U$7,2,FALSE)&lt;O3855,TRUE),"")</f>
        <v/>
      </c>
      <c r="Z3855" s="87"/>
      <c r="AA3855" s="104"/>
    </row>
    <row r="3856" spans="2:27" x14ac:dyDescent="0.25">
      <c r="B3856" s="68" t="s">
        <v>68</v>
      </c>
      <c r="C3856" s="80" t="str">
        <f>IFERROR(VLOOKUP(B3856,Listor!$A$6:$B$62,2,FALSE),"")</f>
        <v/>
      </c>
      <c r="D3856" s="80" t="str">
        <f>IFERROR(VLOOKUP(B3856,Listor!$A$6:$C$62,3,FALSE),"")</f>
        <v/>
      </c>
      <c r="E3856" s="110" t="s">
        <v>79</v>
      </c>
      <c r="F3856" s="66"/>
      <c r="G3856" s="35" t="str">
        <f>IFERROR(VLOOKUP(B3856,Listor!$A$6:$G$62,7,FALSE),"")</f>
        <v/>
      </c>
      <c r="H3856" s="63" t="str">
        <f>IFERROR(VLOOKUP(B3856,Listor!$N$6:$O$47,2,FALSE),"")</f>
        <v/>
      </c>
      <c r="I3856" s="63" t="str">
        <f t="shared" si="181"/>
        <v/>
      </c>
      <c r="J3856" s="96" t="str">
        <f>IFERROR(VLOOKUP(B3856,Listor!$N$6:$P$47,3,FALSE)*I3856,"")</f>
        <v/>
      </c>
      <c r="K3856" s="81"/>
      <c r="L3856" s="88" t="str">
        <f>IFERROR((VLOOKUP(B3856,Listor!$N$6:$P$47,3,FALSE)*Biologiska!K3856)+(VLOOKUP(B3856,Listor!$N$6:$Q$47,4,FALSE)),"")</f>
        <v/>
      </c>
      <c r="M3856" s="63" t="str">
        <f t="shared" si="182"/>
        <v/>
      </c>
      <c r="N3856" s="75"/>
      <c r="O3856" s="84" t="str">
        <f t="shared" si="183"/>
        <v/>
      </c>
      <c r="P3856" s="107"/>
      <c r="Q3856" s="87" t="s">
        <v>79</v>
      </c>
      <c r="R3856" s="87"/>
      <c r="S3856" s="87"/>
      <c r="T3856" s="87"/>
      <c r="U3856" s="87"/>
      <c r="V3856" s="86" t="s">
        <v>79</v>
      </c>
      <c r="W3856" s="75"/>
      <c r="X3856" s="102" t="s">
        <v>79</v>
      </c>
      <c r="Y3856" s="63" t="str">
        <f>IFERROR(IF(VLOOKUP(X3856,Listor!$T$6:$U$7,2,FALSE)&lt;O3856,TRUE),"")</f>
        <v/>
      </c>
      <c r="Z3856" s="87"/>
      <c r="AA3856" s="104"/>
    </row>
    <row r="3857" spans="2:27" x14ac:dyDescent="0.25">
      <c r="B3857" s="68" t="s">
        <v>68</v>
      </c>
      <c r="C3857" s="80" t="str">
        <f>IFERROR(VLOOKUP(B3857,Listor!$A$6:$B$62,2,FALSE),"")</f>
        <v/>
      </c>
      <c r="D3857" s="80" t="str">
        <f>IFERROR(VLOOKUP(B3857,Listor!$A$6:$C$62,3,FALSE),"")</f>
        <v/>
      </c>
      <c r="E3857" s="110" t="s">
        <v>79</v>
      </c>
      <c r="F3857" s="66"/>
      <c r="G3857" s="35" t="str">
        <f>IFERROR(VLOOKUP(B3857,Listor!$A$6:$G$62,7,FALSE),"")</f>
        <v/>
      </c>
      <c r="H3857" s="63" t="str">
        <f>IFERROR(VLOOKUP(B3857,Listor!$N$6:$O$47,2,FALSE),"")</f>
        <v/>
      </c>
      <c r="I3857" s="63" t="str">
        <f t="shared" si="181"/>
        <v/>
      </c>
      <c r="J3857" s="96" t="str">
        <f>IFERROR(VLOOKUP(B3857,Listor!$N$6:$P$47,3,FALSE)*I3857,"")</f>
        <v/>
      </c>
      <c r="K3857" s="81"/>
      <c r="L3857" s="88" t="str">
        <f>IFERROR((VLOOKUP(B3857,Listor!$N$6:$P$47,3,FALSE)*Biologiska!K3857)+(VLOOKUP(B3857,Listor!$N$6:$Q$47,4,FALSE)),"")</f>
        <v/>
      </c>
      <c r="M3857" s="63" t="str">
        <f t="shared" si="182"/>
        <v/>
      </c>
      <c r="N3857" s="75"/>
      <c r="O3857" s="84" t="str">
        <f t="shared" si="183"/>
        <v/>
      </c>
      <c r="P3857" s="107"/>
      <c r="Q3857" s="87" t="s">
        <v>79</v>
      </c>
      <c r="R3857" s="87"/>
      <c r="S3857" s="87"/>
      <c r="T3857" s="87"/>
      <c r="U3857" s="87"/>
      <c r="V3857" s="86" t="s">
        <v>79</v>
      </c>
      <c r="W3857" s="75"/>
      <c r="X3857" s="102" t="s">
        <v>79</v>
      </c>
      <c r="Y3857" s="63" t="str">
        <f>IFERROR(IF(VLOOKUP(X3857,Listor!$T$6:$U$7,2,FALSE)&lt;O3857,TRUE),"")</f>
        <v/>
      </c>
      <c r="Z3857" s="87"/>
      <c r="AA3857" s="104"/>
    </row>
    <row r="3858" spans="2:27" x14ac:dyDescent="0.25">
      <c r="B3858" s="68" t="s">
        <v>68</v>
      </c>
      <c r="C3858" s="80" t="str">
        <f>IFERROR(VLOOKUP(B3858,Listor!$A$6:$B$62,2,FALSE),"")</f>
        <v/>
      </c>
      <c r="D3858" s="80" t="str">
        <f>IFERROR(VLOOKUP(B3858,Listor!$A$6:$C$62,3,FALSE),"")</f>
        <v/>
      </c>
      <c r="E3858" s="110" t="s">
        <v>79</v>
      </c>
      <c r="F3858" s="66"/>
      <c r="G3858" s="35" t="str">
        <f>IFERROR(VLOOKUP(B3858,Listor!$A$6:$G$62,7,FALSE),"")</f>
        <v/>
      </c>
      <c r="H3858" s="63" t="str">
        <f>IFERROR(VLOOKUP(B3858,Listor!$N$6:$O$47,2,FALSE),"")</f>
        <v/>
      </c>
      <c r="I3858" s="63" t="str">
        <f t="shared" si="181"/>
        <v/>
      </c>
      <c r="J3858" s="96" t="str">
        <f>IFERROR(VLOOKUP(B3858,Listor!$N$6:$P$47,3,FALSE)*I3858,"")</f>
        <v/>
      </c>
      <c r="K3858" s="81"/>
      <c r="L3858" s="88" t="str">
        <f>IFERROR((VLOOKUP(B3858,Listor!$N$6:$P$47,3,FALSE)*Biologiska!K3858)+(VLOOKUP(B3858,Listor!$N$6:$Q$47,4,FALSE)),"")</f>
        <v/>
      </c>
      <c r="M3858" s="63" t="str">
        <f t="shared" si="182"/>
        <v/>
      </c>
      <c r="N3858" s="75"/>
      <c r="O3858" s="84" t="str">
        <f t="shared" si="183"/>
        <v/>
      </c>
      <c r="P3858" s="107"/>
      <c r="Q3858" s="87" t="s">
        <v>79</v>
      </c>
      <c r="R3858" s="87"/>
      <c r="S3858" s="87"/>
      <c r="T3858" s="87"/>
      <c r="U3858" s="87"/>
      <c r="V3858" s="86" t="s">
        <v>79</v>
      </c>
      <c r="W3858" s="75"/>
      <c r="X3858" s="102" t="s">
        <v>79</v>
      </c>
      <c r="Y3858" s="63" t="str">
        <f>IFERROR(IF(VLOOKUP(X3858,Listor!$T$6:$U$7,2,FALSE)&lt;O3858,TRUE),"")</f>
        <v/>
      </c>
      <c r="Z3858" s="87"/>
      <c r="AA3858" s="104"/>
    </row>
    <row r="3859" spans="2:27" x14ac:dyDescent="0.25">
      <c r="B3859" s="68" t="s">
        <v>68</v>
      </c>
      <c r="C3859" s="80" t="str">
        <f>IFERROR(VLOOKUP(B3859,Listor!$A$6:$B$62,2,FALSE),"")</f>
        <v/>
      </c>
      <c r="D3859" s="80" t="str">
        <f>IFERROR(VLOOKUP(B3859,Listor!$A$6:$C$62,3,FALSE),"")</f>
        <v/>
      </c>
      <c r="E3859" s="110" t="s">
        <v>79</v>
      </c>
      <c r="F3859" s="66"/>
      <c r="G3859" s="35" t="str">
        <f>IFERROR(VLOOKUP(B3859,Listor!$A$6:$G$62,7,FALSE),"")</f>
        <v/>
      </c>
      <c r="H3859" s="63" t="str">
        <f>IFERROR(VLOOKUP(B3859,Listor!$N$6:$O$47,2,FALSE),"")</f>
        <v/>
      </c>
      <c r="I3859" s="63" t="str">
        <f t="shared" si="181"/>
        <v/>
      </c>
      <c r="J3859" s="96" t="str">
        <f>IFERROR(VLOOKUP(B3859,Listor!$N$6:$P$47,3,FALSE)*I3859,"")</f>
        <v/>
      </c>
      <c r="K3859" s="81"/>
      <c r="L3859" s="88" t="str">
        <f>IFERROR((VLOOKUP(B3859,Listor!$N$6:$P$47,3,FALSE)*Biologiska!K3859)+(VLOOKUP(B3859,Listor!$N$6:$Q$47,4,FALSE)),"")</f>
        <v/>
      </c>
      <c r="M3859" s="63" t="str">
        <f t="shared" si="182"/>
        <v/>
      </c>
      <c r="N3859" s="75"/>
      <c r="O3859" s="84" t="str">
        <f t="shared" si="183"/>
        <v/>
      </c>
      <c r="P3859" s="107"/>
      <c r="Q3859" s="87" t="s">
        <v>79</v>
      </c>
      <c r="R3859" s="87"/>
      <c r="S3859" s="87"/>
      <c r="T3859" s="87"/>
      <c r="U3859" s="87"/>
      <c r="V3859" s="86" t="s">
        <v>79</v>
      </c>
      <c r="W3859" s="75"/>
      <c r="X3859" s="102" t="s">
        <v>79</v>
      </c>
      <c r="Y3859" s="63" t="str">
        <f>IFERROR(IF(VLOOKUP(X3859,Listor!$T$6:$U$7,2,FALSE)&lt;O3859,TRUE),"")</f>
        <v/>
      </c>
      <c r="Z3859" s="87"/>
      <c r="AA3859" s="104"/>
    </row>
    <row r="3860" spans="2:27" x14ac:dyDescent="0.25">
      <c r="B3860" s="68" t="s">
        <v>68</v>
      </c>
      <c r="C3860" s="80" t="str">
        <f>IFERROR(VLOOKUP(B3860,Listor!$A$6:$B$62,2,FALSE),"")</f>
        <v/>
      </c>
      <c r="D3860" s="80" t="str">
        <f>IFERROR(VLOOKUP(B3860,Listor!$A$6:$C$62,3,FALSE),"")</f>
        <v/>
      </c>
      <c r="E3860" s="110" t="s">
        <v>79</v>
      </c>
      <c r="F3860" s="66"/>
      <c r="G3860" s="35" t="str">
        <f>IFERROR(VLOOKUP(B3860,Listor!$A$6:$G$62,7,FALSE),"")</f>
        <v/>
      </c>
      <c r="H3860" s="63" t="str">
        <f>IFERROR(VLOOKUP(B3860,Listor!$N$6:$O$47,2,FALSE),"")</f>
        <v/>
      </c>
      <c r="I3860" s="63" t="str">
        <f t="shared" si="181"/>
        <v/>
      </c>
      <c r="J3860" s="96" t="str">
        <f>IFERROR(VLOOKUP(B3860,Listor!$N$6:$P$47,3,FALSE)*I3860,"")</f>
        <v/>
      </c>
      <c r="K3860" s="81"/>
      <c r="L3860" s="88" t="str">
        <f>IFERROR((VLOOKUP(B3860,Listor!$N$6:$P$47,3,FALSE)*Biologiska!K3860)+(VLOOKUP(B3860,Listor!$N$6:$Q$47,4,FALSE)),"")</f>
        <v/>
      </c>
      <c r="M3860" s="63" t="str">
        <f t="shared" si="182"/>
        <v/>
      </c>
      <c r="N3860" s="75"/>
      <c r="O3860" s="84" t="str">
        <f t="shared" si="183"/>
        <v/>
      </c>
      <c r="P3860" s="107"/>
      <c r="Q3860" s="87" t="s">
        <v>79</v>
      </c>
      <c r="R3860" s="87"/>
      <c r="S3860" s="87"/>
      <c r="T3860" s="87"/>
      <c r="U3860" s="87"/>
      <c r="V3860" s="86" t="s">
        <v>79</v>
      </c>
      <c r="W3860" s="75"/>
      <c r="X3860" s="102" t="s">
        <v>79</v>
      </c>
      <c r="Y3860" s="63" t="str">
        <f>IFERROR(IF(VLOOKUP(X3860,Listor!$T$6:$U$7,2,FALSE)&lt;O3860,TRUE),"")</f>
        <v/>
      </c>
      <c r="Z3860" s="87"/>
      <c r="AA3860" s="104"/>
    </row>
    <row r="3861" spans="2:27" x14ac:dyDescent="0.25">
      <c r="B3861" s="68" t="s">
        <v>68</v>
      </c>
      <c r="C3861" s="80" t="str">
        <f>IFERROR(VLOOKUP(B3861,Listor!$A$6:$B$62,2,FALSE),"")</f>
        <v/>
      </c>
      <c r="D3861" s="80" t="str">
        <f>IFERROR(VLOOKUP(B3861,Listor!$A$6:$C$62,3,FALSE),"")</f>
        <v/>
      </c>
      <c r="E3861" s="110" t="s">
        <v>79</v>
      </c>
      <c r="F3861" s="66"/>
      <c r="G3861" s="35" t="str">
        <f>IFERROR(VLOOKUP(B3861,Listor!$A$6:$G$62,7,FALSE),"")</f>
        <v/>
      </c>
      <c r="H3861" s="63" t="str">
        <f>IFERROR(VLOOKUP(B3861,Listor!$N$6:$O$47,2,FALSE),"")</f>
        <v/>
      </c>
      <c r="I3861" s="63" t="str">
        <f t="shared" si="181"/>
        <v/>
      </c>
      <c r="J3861" s="96" t="str">
        <f>IFERROR(VLOOKUP(B3861,Listor!$N$6:$P$47,3,FALSE)*I3861,"")</f>
        <v/>
      </c>
      <c r="K3861" s="81"/>
      <c r="L3861" s="88" t="str">
        <f>IFERROR((VLOOKUP(B3861,Listor!$N$6:$P$47,3,FALSE)*Biologiska!K3861)+(VLOOKUP(B3861,Listor!$N$6:$Q$47,4,FALSE)),"")</f>
        <v/>
      </c>
      <c r="M3861" s="63" t="str">
        <f t="shared" si="182"/>
        <v/>
      </c>
      <c r="N3861" s="75"/>
      <c r="O3861" s="84" t="str">
        <f t="shared" si="183"/>
        <v/>
      </c>
      <c r="P3861" s="107"/>
      <c r="Q3861" s="87" t="s">
        <v>79</v>
      </c>
      <c r="R3861" s="87"/>
      <c r="S3861" s="87"/>
      <c r="T3861" s="87"/>
      <c r="U3861" s="87"/>
      <c r="V3861" s="86" t="s">
        <v>79</v>
      </c>
      <c r="W3861" s="75"/>
      <c r="X3861" s="102" t="s">
        <v>79</v>
      </c>
      <c r="Y3861" s="63" t="str">
        <f>IFERROR(IF(VLOOKUP(X3861,Listor!$T$6:$U$7,2,FALSE)&lt;O3861,TRUE),"")</f>
        <v/>
      </c>
      <c r="Z3861" s="87"/>
      <c r="AA3861" s="104"/>
    </row>
    <row r="3862" spans="2:27" x14ac:dyDescent="0.25">
      <c r="B3862" s="68" t="s">
        <v>68</v>
      </c>
      <c r="C3862" s="80" t="str">
        <f>IFERROR(VLOOKUP(B3862,Listor!$A$6:$B$62,2,FALSE),"")</f>
        <v/>
      </c>
      <c r="D3862" s="80" t="str">
        <f>IFERROR(VLOOKUP(B3862,Listor!$A$6:$C$62,3,FALSE),"")</f>
        <v/>
      </c>
      <c r="E3862" s="110" t="s">
        <v>79</v>
      </c>
      <c r="F3862" s="66"/>
      <c r="G3862" s="35" t="str">
        <f>IFERROR(VLOOKUP(B3862,Listor!$A$6:$G$62,7,FALSE),"")</f>
        <v/>
      </c>
      <c r="H3862" s="63" t="str">
        <f>IFERROR(VLOOKUP(B3862,Listor!$N$6:$O$47,2,FALSE),"")</f>
        <v/>
      </c>
      <c r="I3862" s="63" t="str">
        <f t="shared" si="181"/>
        <v/>
      </c>
      <c r="J3862" s="96" t="str">
        <f>IFERROR(VLOOKUP(B3862,Listor!$N$6:$P$47,3,FALSE)*I3862,"")</f>
        <v/>
      </c>
      <c r="K3862" s="81"/>
      <c r="L3862" s="88" t="str">
        <f>IFERROR((VLOOKUP(B3862,Listor!$N$6:$P$47,3,FALSE)*Biologiska!K3862)+(VLOOKUP(B3862,Listor!$N$6:$Q$47,4,FALSE)),"")</f>
        <v/>
      </c>
      <c r="M3862" s="63" t="str">
        <f t="shared" si="182"/>
        <v/>
      </c>
      <c r="N3862" s="75"/>
      <c r="O3862" s="84" t="str">
        <f t="shared" si="183"/>
        <v/>
      </c>
      <c r="P3862" s="107"/>
      <c r="Q3862" s="87" t="s">
        <v>79</v>
      </c>
      <c r="R3862" s="87"/>
      <c r="S3862" s="87"/>
      <c r="T3862" s="87"/>
      <c r="U3862" s="87"/>
      <c r="V3862" s="86" t="s">
        <v>79</v>
      </c>
      <c r="W3862" s="75"/>
      <c r="X3862" s="102" t="s">
        <v>79</v>
      </c>
      <c r="Y3862" s="63" t="str">
        <f>IFERROR(IF(VLOOKUP(X3862,Listor!$T$6:$U$7,2,FALSE)&lt;O3862,TRUE),"")</f>
        <v/>
      </c>
      <c r="Z3862" s="87"/>
      <c r="AA3862" s="104"/>
    </row>
    <row r="3863" spans="2:27" x14ac:dyDescent="0.25">
      <c r="B3863" s="68" t="s">
        <v>68</v>
      </c>
      <c r="C3863" s="80" t="str">
        <f>IFERROR(VLOOKUP(B3863,Listor!$A$6:$B$62,2,FALSE),"")</f>
        <v/>
      </c>
      <c r="D3863" s="80" t="str">
        <f>IFERROR(VLOOKUP(B3863,Listor!$A$6:$C$62,3,FALSE),"")</f>
        <v/>
      </c>
      <c r="E3863" s="110" t="s">
        <v>79</v>
      </c>
      <c r="F3863" s="66"/>
      <c r="G3863" s="35" t="str">
        <f>IFERROR(VLOOKUP(B3863,Listor!$A$6:$G$62,7,FALSE),"")</f>
        <v/>
      </c>
      <c r="H3863" s="63" t="str">
        <f>IFERROR(VLOOKUP(B3863,Listor!$N$6:$O$47,2,FALSE),"")</f>
        <v/>
      </c>
      <c r="I3863" s="63" t="str">
        <f t="shared" si="181"/>
        <v/>
      </c>
      <c r="J3863" s="96" t="str">
        <f>IFERROR(VLOOKUP(B3863,Listor!$N$6:$P$47,3,FALSE)*I3863,"")</f>
        <v/>
      </c>
      <c r="K3863" s="81"/>
      <c r="L3863" s="88" t="str">
        <f>IFERROR((VLOOKUP(B3863,Listor!$N$6:$P$47,3,FALSE)*Biologiska!K3863)+(VLOOKUP(B3863,Listor!$N$6:$Q$47,4,FALSE)),"")</f>
        <v/>
      </c>
      <c r="M3863" s="63" t="str">
        <f t="shared" si="182"/>
        <v/>
      </c>
      <c r="N3863" s="75"/>
      <c r="O3863" s="84" t="str">
        <f t="shared" si="183"/>
        <v/>
      </c>
      <c r="P3863" s="107"/>
      <c r="Q3863" s="87" t="s">
        <v>79</v>
      </c>
      <c r="R3863" s="87"/>
      <c r="S3863" s="87"/>
      <c r="T3863" s="87"/>
      <c r="U3863" s="87"/>
      <c r="V3863" s="86" t="s">
        <v>79</v>
      </c>
      <c r="W3863" s="75"/>
      <c r="X3863" s="102" t="s">
        <v>79</v>
      </c>
      <c r="Y3863" s="63" t="str">
        <f>IFERROR(IF(VLOOKUP(X3863,Listor!$T$6:$U$7,2,FALSE)&lt;O3863,TRUE),"")</f>
        <v/>
      </c>
      <c r="Z3863" s="87"/>
      <c r="AA3863" s="104"/>
    </row>
    <row r="3864" spans="2:27" x14ac:dyDescent="0.25">
      <c r="B3864" s="68" t="s">
        <v>68</v>
      </c>
      <c r="C3864" s="80" t="str">
        <f>IFERROR(VLOOKUP(B3864,Listor!$A$6:$B$62,2,FALSE),"")</f>
        <v/>
      </c>
      <c r="D3864" s="80" t="str">
        <f>IFERROR(VLOOKUP(B3864,Listor!$A$6:$C$62,3,FALSE),"")</f>
        <v/>
      </c>
      <c r="E3864" s="110" t="s">
        <v>79</v>
      </c>
      <c r="F3864" s="66"/>
      <c r="G3864" s="35" t="str">
        <f>IFERROR(VLOOKUP(B3864,Listor!$A$6:$G$62,7,FALSE),"")</f>
        <v/>
      </c>
      <c r="H3864" s="63" t="str">
        <f>IFERROR(VLOOKUP(B3864,Listor!$N$6:$O$47,2,FALSE),"")</f>
        <v/>
      </c>
      <c r="I3864" s="63" t="str">
        <f t="shared" si="181"/>
        <v/>
      </c>
      <c r="J3864" s="96" t="str">
        <f>IFERROR(VLOOKUP(B3864,Listor!$N$6:$P$47,3,FALSE)*I3864,"")</f>
        <v/>
      </c>
      <c r="K3864" s="81"/>
      <c r="L3864" s="88" t="str">
        <f>IFERROR((VLOOKUP(B3864,Listor!$N$6:$P$47,3,FALSE)*Biologiska!K3864)+(VLOOKUP(B3864,Listor!$N$6:$Q$47,4,FALSE)),"")</f>
        <v/>
      </c>
      <c r="M3864" s="63" t="str">
        <f t="shared" si="182"/>
        <v/>
      </c>
      <c r="N3864" s="75"/>
      <c r="O3864" s="84" t="str">
        <f t="shared" si="183"/>
        <v/>
      </c>
      <c r="P3864" s="107"/>
      <c r="Q3864" s="87" t="s">
        <v>79</v>
      </c>
      <c r="R3864" s="87"/>
      <c r="S3864" s="87"/>
      <c r="T3864" s="87"/>
      <c r="U3864" s="87"/>
      <c r="V3864" s="86" t="s">
        <v>79</v>
      </c>
      <c r="W3864" s="75"/>
      <c r="X3864" s="102" t="s">
        <v>79</v>
      </c>
      <c r="Y3864" s="63" t="str">
        <f>IFERROR(IF(VLOOKUP(X3864,Listor!$T$6:$U$7,2,FALSE)&lt;O3864,TRUE),"")</f>
        <v/>
      </c>
      <c r="Z3864" s="87"/>
      <c r="AA3864" s="104"/>
    </row>
    <row r="3865" spans="2:27" x14ac:dyDescent="0.25">
      <c r="B3865" s="68" t="s">
        <v>68</v>
      </c>
      <c r="C3865" s="80" t="str">
        <f>IFERROR(VLOOKUP(B3865,Listor!$A$6:$B$62,2,FALSE),"")</f>
        <v/>
      </c>
      <c r="D3865" s="80" t="str">
        <f>IFERROR(VLOOKUP(B3865,Listor!$A$6:$C$62,3,FALSE),"")</f>
        <v/>
      </c>
      <c r="E3865" s="110" t="s">
        <v>79</v>
      </c>
      <c r="F3865" s="66"/>
      <c r="G3865" s="35" t="str">
        <f>IFERROR(VLOOKUP(B3865,Listor!$A$6:$G$62,7,FALSE),"")</f>
        <v/>
      </c>
      <c r="H3865" s="63" t="str">
        <f>IFERROR(VLOOKUP(B3865,Listor!$N$6:$O$47,2,FALSE),"")</f>
        <v/>
      </c>
      <c r="I3865" s="63" t="str">
        <f t="shared" si="181"/>
        <v/>
      </c>
      <c r="J3865" s="96" t="str">
        <f>IFERROR(VLOOKUP(B3865,Listor!$N$6:$P$47,3,FALSE)*I3865,"")</f>
        <v/>
      </c>
      <c r="K3865" s="81"/>
      <c r="L3865" s="88" t="str">
        <f>IFERROR((VLOOKUP(B3865,Listor!$N$6:$P$47,3,FALSE)*Biologiska!K3865)+(VLOOKUP(B3865,Listor!$N$6:$Q$47,4,FALSE)),"")</f>
        <v/>
      </c>
      <c r="M3865" s="63" t="str">
        <f t="shared" si="182"/>
        <v/>
      </c>
      <c r="N3865" s="75"/>
      <c r="O3865" s="84" t="str">
        <f t="shared" si="183"/>
        <v/>
      </c>
      <c r="P3865" s="107"/>
      <c r="Q3865" s="87" t="s">
        <v>79</v>
      </c>
      <c r="R3865" s="87"/>
      <c r="S3865" s="87"/>
      <c r="T3865" s="87"/>
      <c r="U3865" s="87"/>
      <c r="V3865" s="86" t="s">
        <v>79</v>
      </c>
      <c r="W3865" s="75"/>
      <c r="X3865" s="102" t="s">
        <v>79</v>
      </c>
      <c r="Y3865" s="63" t="str">
        <f>IFERROR(IF(VLOOKUP(X3865,Listor!$T$6:$U$7,2,FALSE)&lt;O3865,TRUE),"")</f>
        <v/>
      </c>
      <c r="Z3865" s="87"/>
      <c r="AA3865" s="104"/>
    </row>
    <row r="3866" spans="2:27" x14ac:dyDescent="0.25">
      <c r="B3866" s="68" t="s">
        <v>68</v>
      </c>
      <c r="C3866" s="80" t="str">
        <f>IFERROR(VLOOKUP(B3866,Listor!$A$6:$B$62,2,FALSE),"")</f>
        <v/>
      </c>
      <c r="D3866" s="80" t="str">
        <f>IFERROR(VLOOKUP(B3866,Listor!$A$6:$C$62,3,FALSE),"")</f>
        <v/>
      </c>
      <c r="E3866" s="110" t="s">
        <v>79</v>
      </c>
      <c r="F3866" s="66"/>
      <c r="G3866" s="35" t="str">
        <f>IFERROR(VLOOKUP(B3866,Listor!$A$6:$G$62,7,FALSE),"")</f>
        <v/>
      </c>
      <c r="H3866" s="63" t="str">
        <f>IFERROR(VLOOKUP(B3866,Listor!$N$6:$O$47,2,FALSE),"")</f>
        <v/>
      </c>
      <c r="I3866" s="63" t="str">
        <f t="shared" si="181"/>
        <v/>
      </c>
      <c r="J3866" s="96" t="str">
        <f>IFERROR(VLOOKUP(B3866,Listor!$N$6:$P$47,3,FALSE)*I3866,"")</f>
        <v/>
      </c>
      <c r="K3866" s="81"/>
      <c r="L3866" s="88" t="str">
        <f>IFERROR((VLOOKUP(B3866,Listor!$N$6:$P$47,3,FALSE)*Biologiska!K3866)+(VLOOKUP(B3866,Listor!$N$6:$Q$47,4,FALSE)),"")</f>
        <v/>
      </c>
      <c r="M3866" s="63" t="str">
        <f t="shared" si="182"/>
        <v/>
      </c>
      <c r="N3866" s="75"/>
      <c r="O3866" s="84" t="str">
        <f t="shared" si="183"/>
        <v/>
      </c>
      <c r="P3866" s="107"/>
      <c r="Q3866" s="87" t="s">
        <v>79</v>
      </c>
      <c r="R3866" s="87"/>
      <c r="S3866" s="87"/>
      <c r="T3866" s="87"/>
      <c r="U3866" s="87"/>
      <c r="V3866" s="86" t="s">
        <v>79</v>
      </c>
      <c r="W3866" s="75"/>
      <c r="X3866" s="102" t="s">
        <v>79</v>
      </c>
      <c r="Y3866" s="63" t="str">
        <f>IFERROR(IF(VLOOKUP(X3866,Listor!$T$6:$U$7,2,FALSE)&lt;O3866,TRUE),"")</f>
        <v/>
      </c>
      <c r="Z3866" s="87"/>
      <c r="AA3866" s="104"/>
    </row>
    <row r="3867" spans="2:27" x14ac:dyDescent="0.25">
      <c r="B3867" s="68" t="s">
        <v>68</v>
      </c>
      <c r="C3867" s="80" t="str">
        <f>IFERROR(VLOOKUP(B3867,Listor!$A$6:$B$62,2,FALSE),"")</f>
        <v/>
      </c>
      <c r="D3867" s="80" t="str">
        <f>IFERROR(VLOOKUP(B3867,Listor!$A$6:$C$62,3,FALSE),"")</f>
        <v/>
      </c>
      <c r="E3867" s="110" t="s">
        <v>79</v>
      </c>
      <c r="F3867" s="66"/>
      <c r="G3867" s="35" t="str">
        <f>IFERROR(VLOOKUP(B3867,Listor!$A$6:$G$62,7,FALSE),"")</f>
        <v/>
      </c>
      <c r="H3867" s="63" t="str">
        <f>IFERROR(VLOOKUP(B3867,Listor!$N$6:$O$47,2,FALSE),"")</f>
        <v/>
      </c>
      <c r="I3867" s="63" t="str">
        <f t="shared" si="181"/>
        <v/>
      </c>
      <c r="J3867" s="96" t="str">
        <f>IFERROR(VLOOKUP(B3867,Listor!$N$6:$P$47,3,FALSE)*I3867,"")</f>
        <v/>
      </c>
      <c r="K3867" s="81"/>
      <c r="L3867" s="88" t="str">
        <f>IFERROR((VLOOKUP(B3867,Listor!$N$6:$P$47,3,FALSE)*Biologiska!K3867)+(VLOOKUP(B3867,Listor!$N$6:$Q$47,4,FALSE)),"")</f>
        <v/>
      </c>
      <c r="M3867" s="63" t="str">
        <f t="shared" si="182"/>
        <v/>
      </c>
      <c r="N3867" s="75"/>
      <c r="O3867" s="84" t="str">
        <f t="shared" si="183"/>
        <v/>
      </c>
      <c r="P3867" s="107"/>
      <c r="Q3867" s="87" t="s">
        <v>79</v>
      </c>
      <c r="R3867" s="87"/>
      <c r="S3867" s="87"/>
      <c r="T3867" s="87"/>
      <c r="U3867" s="87"/>
      <c r="V3867" s="86" t="s">
        <v>79</v>
      </c>
      <c r="W3867" s="75"/>
      <c r="X3867" s="102" t="s">
        <v>79</v>
      </c>
      <c r="Y3867" s="63" t="str">
        <f>IFERROR(IF(VLOOKUP(X3867,Listor!$T$6:$U$7,2,FALSE)&lt;O3867,TRUE),"")</f>
        <v/>
      </c>
      <c r="Z3867" s="87"/>
      <c r="AA3867" s="104"/>
    </row>
    <row r="3868" spans="2:27" x14ac:dyDescent="0.25">
      <c r="B3868" s="68" t="s">
        <v>68</v>
      </c>
      <c r="C3868" s="80" t="str">
        <f>IFERROR(VLOOKUP(B3868,Listor!$A$6:$B$62,2,FALSE),"")</f>
        <v/>
      </c>
      <c r="D3868" s="80" t="str">
        <f>IFERROR(VLOOKUP(B3868,Listor!$A$6:$C$62,3,FALSE),"")</f>
        <v/>
      </c>
      <c r="E3868" s="110" t="s">
        <v>79</v>
      </c>
      <c r="F3868" s="66"/>
      <c r="G3868" s="35" t="str">
        <f>IFERROR(VLOOKUP(B3868,Listor!$A$6:$G$62,7,FALSE),"")</f>
        <v/>
      </c>
      <c r="H3868" s="63" t="str">
        <f>IFERROR(VLOOKUP(B3868,Listor!$N$6:$O$47,2,FALSE),"")</f>
        <v/>
      </c>
      <c r="I3868" s="63" t="str">
        <f t="shared" si="181"/>
        <v/>
      </c>
      <c r="J3868" s="96" t="str">
        <f>IFERROR(VLOOKUP(B3868,Listor!$N$6:$P$47,3,FALSE)*I3868,"")</f>
        <v/>
      </c>
      <c r="K3868" s="81"/>
      <c r="L3868" s="88" t="str">
        <f>IFERROR((VLOOKUP(B3868,Listor!$N$6:$P$47,3,FALSE)*Biologiska!K3868)+(VLOOKUP(B3868,Listor!$N$6:$Q$47,4,FALSE)),"")</f>
        <v/>
      </c>
      <c r="M3868" s="63" t="str">
        <f t="shared" si="182"/>
        <v/>
      </c>
      <c r="N3868" s="75"/>
      <c r="O3868" s="84" t="str">
        <f t="shared" si="183"/>
        <v/>
      </c>
      <c r="P3868" s="107"/>
      <c r="Q3868" s="87" t="s">
        <v>79</v>
      </c>
      <c r="R3868" s="87"/>
      <c r="S3868" s="87"/>
      <c r="T3868" s="87"/>
      <c r="U3868" s="87"/>
      <c r="V3868" s="86" t="s">
        <v>79</v>
      </c>
      <c r="W3868" s="75"/>
      <c r="X3868" s="102" t="s">
        <v>79</v>
      </c>
      <c r="Y3868" s="63" t="str">
        <f>IFERROR(IF(VLOOKUP(X3868,Listor!$T$6:$U$7,2,FALSE)&lt;O3868,TRUE),"")</f>
        <v/>
      </c>
      <c r="Z3868" s="87"/>
      <c r="AA3868" s="104"/>
    </row>
    <row r="3869" spans="2:27" x14ac:dyDescent="0.25">
      <c r="B3869" s="68" t="s">
        <v>68</v>
      </c>
      <c r="C3869" s="80" t="str">
        <f>IFERROR(VLOOKUP(B3869,Listor!$A$6:$B$62,2,FALSE),"")</f>
        <v/>
      </c>
      <c r="D3869" s="80" t="str">
        <f>IFERROR(VLOOKUP(B3869,Listor!$A$6:$C$62,3,FALSE),"")</f>
        <v/>
      </c>
      <c r="E3869" s="110" t="s">
        <v>79</v>
      </c>
      <c r="F3869" s="66"/>
      <c r="G3869" s="35" t="str">
        <f>IFERROR(VLOOKUP(B3869,Listor!$A$6:$G$62,7,FALSE),"")</f>
        <v/>
      </c>
      <c r="H3869" s="63" t="str">
        <f>IFERROR(VLOOKUP(B3869,Listor!$N$6:$O$47,2,FALSE),"")</f>
        <v/>
      </c>
      <c r="I3869" s="63" t="str">
        <f t="shared" si="181"/>
        <v/>
      </c>
      <c r="J3869" s="96" t="str">
        <f>IFERROR(VLOOKUP(B3869,Listor!$N$6:$P$47,3,FALSE)*I3869,"")</f>
        <v/>
      </c>
      <c r="K3869" s="81"/>
      <c r="L3869" s="88" t="str">
        <f>IFERROR((VLOOKUP(B3869,Listor!$N$6:$P$47,3,FALSE)*Biologiska!K3869)+(VLOOKUP(B3869,Listor!$N$6:$Q$47,4,FALSE)),"")</f>
        <v/>
      </c>
      <c r="M3869" s="63" t="str">
        <f t="shared" si="182"/>
        <v/>
      </c>
      <c r="N3869" s="75"/>
      <c r="O3869" s="84" t="str">
        <f t="shared" si="183"/>
        <v/>
      </c>
      <c r="P3869" s="107"/>
      <c r="Q3869" s="87" t="s">
        <v>79</v>
      </c>
      <c r="R3869" s="87"/>
      <c r="S3869" s="87"/>
      <c r="T3869" s="87"/>
      <c r="U3869" s="87"/>
      <c r="V3869" s="86" t="s">
        <v>79</v>
      </c>
      <c r="W3869" s="75"/>
      <c r="X3869" s="102" t="s">
        <v>79</v>
      </c>
      <c r="Y3869" s="63" t="str">
        <f>IFERROR(IF(VLOOKUP(X3869,Listor!$T$6:$U$7,2,FALSE)&lt;O3869,TRUE),"")</f>
        <v/>
      </c>
      <c r="Z3869" s="87"/>
      <c r="AA3869" s="104"/>
    </row>
    <row r="3870" spans="2:27" x14ac:dyDescent="0.25">
      <c r="B3870" s="68" t="s">
        <v>68</v>
      </c>
      <c r="C3870" s="80" t="str">
        <f>IFERROR(VLOOKUP(B3870,Listor!$A$6:$B$62,2,FALSE),"")</f>
        <v/>
      </c>
      <c r="D3870" s="80" t="str">
        <f>IFERROR(VLOOKUP(B3870,Listor!$A$6:$C$62,3,FALSE),"")</f>
        <v/>
      </c>
      <c r="E3870" s="110" t="s">
        <v>79</v>
      </c>
      <c r="F3870" s="66"/>
      <c r="G3870" s="35" t="str">
        <f>IFERROR(VLOOKUP(B3870,Listor!$A$6:$G$62,7,FALSE),"")</f>
        <v/>
      </c>
      <c r="H3870" s="63" t="str">
        <f>IFERROR(VLOOKUP(B3870,Listor!$N$6:$O$47,2,FALSE),"")</f>
        <v/>
      </c>
      <c r="I3870" s="63" t="str">
        <f t="shared" si="181"/>
        <v/>
      </c>
      <c r="J3870" s="96" t="str">
        <f>IFERROR(VLOOKUP(B3870,Listor!$N$6:$P$47,3,FALSE)*I3870,"")</f>
        <v/>
      </c>
      <c r="K3870" s="81"/>
      <c r="L3870" s="88" t="str">
        <f>IFERROR((VLOOKUP(B3870,Listor!$N$6:$P$47,3,FALSE)*Biologiska!K3870)+(VLOOKUP(B3870,Listor!$N$6:$Q$47,4,FALSE)),"")</f>
        <v/>
      </c>
      <c r="M3870" s="63" t="str">
        <f t="shared" si="182"/>
        <v/>
      </c>
      <c r="N3870" s="75"/>
      <c r="O3870" s="84" t="str">
        <f t="shared" si="183"/>
        <v/>
      </c>
      <c r="P3870" s="107"/>
      <c r="Q3870" s="87" t="s">
        <v>79</v>
      </c>
      <c r="R3870" s="87"/>
      <c r="S3870" s="87"/>
      <c r="T3870" s="87"/>
      <c r="U3870" s="87"/>
      <c r="V3870" s="86" t="s">
        <v>79</v>
      </c>
      <c r="W3870" s="75"/>
      <c r="X3870" s="102" t="s">
        <v>79</v>
      </c>
      <c r="Y3870" s="63" t="str">
        <f>IFERROR(IF(VLOOKUP(X3870,Listor!$T$6:$U$7,2,FALSE)&lt;O3870,TRUE),"")</f>
        <v/>
      </c>
      <c r="Z3870" s="87"/>
      <c r="AA3870" s="104"/>
    </row>
    <row r="3871" spans="2:27" x14ac:dyDescent="0.25">
      <c r="B3871" s="68" t="s">
        <v>68</v>
      </c>
      <c r="C3871" s="80" t="str">
        <f>IFERROR(VLOOKUP(B3871,Listor!$A$6:$B$62,2,FALSE),"")</f>
        <v/>
      </c>
      <c r="D3871" s="80" t="str">
        <f>IFERROR(VLOOKUP(B3871,Listor!$A$6:$C$62,3,FALSE),"")</f>
        <v/>
      </c>
      <c r="E3871" s="110" t="s">
        <v>79</v>
      </c>
      <c r="F3871" s="66"/>
      <c r="G3871" s="35" t="str">
        <f>IFERROR(VLOOKUP(B3871,Listor!$A$6:$G$62,7,FALSE),"")</f>
        <v/>
      </c>
      <c r="H3871" s="63" t="str">
        <f>IFERROR(VLOOKUP(B3871,Listor!$N$6:$O$47,2,FALSE),"")</f>
        <v/>
      </c>
      <c r="I3871" s="63" t="str">
        <f t="shared" si="181"/>
        <v/>
      </c>
      <c r="J3871" s="96" t="str">
        <f>IFERROR(VLOOKUP(B3871,Listor!$N$6:$P$47,3,FALSE)*I3871,"")</f>
        <v/>
      </c>
      <c r="K3871" s="81"/>
      <c r="L3871" s="88" t="str">
        <f>IFERROR((VLOOKUP(B3871,Listor!$N$6:$P$47,3,FALSE)*Biologiska!K3871)+(VLOOKUP(B3871,Listor!$N$6:$Q$47,4,FALSE)),"")</f>
        <v/>
      </c>
      <c r="M3871" s="63" t="str">
        <f t="shared" si="182"/>
        <v/>
      </c>
      <c r="N3871" s="75"/>
      <c r="O3871" s="84" t="str">
        <f t="shared" si="183"/>
        <v/>
      </c>
      <c r="P3871" s="107"/>
      <c r="Q3871" s="87" t="s">
        <v>79</v>
      </c>
      <c r="R3871" s="87"/>
      <c r="S3871" s="87"/>
      <c r="T3871" s="87"/>
      <c r="U3871" s="87"/>
      <c r="V3871" s="86" t="s">
        <v>79</v>
      </c>
      <c r="W3871" s="75"/>
      <c r="X3871" s="102" t="s">
        <v>79</v>
      </c>
      <c r="Y3871" s="63" t="str">
        <f>IFERROR(IF(VLOOKUP(X3871,Listor!$T$6:$U$7,2,FALSE)&lt;O3871,TRUE),"")</f>
        <v/>
      </c>
      <c r="Z3871" s="87"/>
      <c r="AA3871" s="104"/>
    </row>
    <row r="3872" spans="2:27" x14ac:dyDescent="0.25">
      <c r="B3872" s="68" t="s">
        <v>68</v>
      </c>
      <c r="C3872" s="80" t="str">
        <f>IFERROR(VLOOKUP(B3872,Listor!$A$6:$B$62,2,FALSE),"")</f>
        <v/>
      </c>
      <c r="D3872" s="80" t="str">
        <f>IFERROR(VLOOKUP(B3872,Listor!$A$6:$C$62,3,FALSE),"")</f>
        <v/>
      </c>
      <c r="E3872" s="110" t="s">
        <v>79</v>
      </c>
      <c r="F3872" s="66"/>
      <c r="G3872" s="35" t="str">
        <f>IFERROR(VLOOKUP(B3872,Listor!$A$6:$G$62,7,FALSE),"")</f>
        <v/>
      </c>
      <c r="H3872" s="63" t="str">
        <f>IFERROR(VLOOKUP(B3872,Listor!$N$6:$O$47,2,FALSE),"")</f>
        <v/>
      </c>
      <c r="I3872" s="63" t="str">
        <f t="shared" si="181"/>
        <v/>
      </c>
      <c r="J3872" s="96" t="str">
        <f>IFERROR(VLOOKUP(B3872,Listor!$N$6:$P$47,3,FALSE)*I3872,"")</f>
        <v/>
      </c>
      <c r="K3872" s="81"/>
      <c r="L3872" s="88" t="str">
        <f>IFERROR((VLOOKUP(B3872,Listor!$N$6:$P$47,3,FALSE)*Biologiska!K3872)+(VLOOKUP(B3872,Listor!$N$6:$Q$47,4,FALSE)),"")</f>
        <v/>
      </c>
      <c r="M3872" s="63" t="str">
        <f t="shared" si="182"/>
        <v/>
      </c>
      <c r="N3872" s="75"/>
      <c r="O3872" s="84" t="str">
        <f t="shared" si="183"/>
        <v/>
      </c>
      <c r="P3872" s="107"/>
      <c r="Q3872" s="87" t="s">
        <v>79</v>
      </c>
      <c r="R3872" s="87"/>
      <c r="S3872" s="87"/>
      <c r="T3872" s="87"/>
      <c r="U3872" s="87"/>
      <c r="V3872" s="86" t="s">
        <v>79</v>
      </c>
      <c r="W3872" s="75"/>
      <c r="X3872" s="102" t="s">
        <v>79</v>
      </c>
      <c r="Y3872" s="63" t="str">
        <f>IFERROR(IF(VLOOKUP(X3872,Listor!$T$6:$U$7,2,FALSE)&lt;O3872,TRUE),"")</f>
        <v/>
      </c>
      <c r="Z3872" s="87"/>
      <c r="AA3872" s="104"/>
    </row>
    <row r="3873" spans="2:27" x14ac:dyDescent="0.25">
      <c r="B3873" s="68" t="s">
        <v>68</v>
      </c>
      <c r="C3873" s="80" t="str">
        <f>IFERROR(VLOOKUP(B3873,Listor!$A$6:$B$62,2,FALSE),"")</f>
        <v/>
      </c>
      <c r="D3873" s="80" t="str">
        <f>IFERROR(VLOOKUP(B3873,Listor!$A$6:$C$62,3,FALSE),"")</f>
        <v/>
      </c>
      <c r="E3873" s="110" t="s">
        <v>79</v>
      </c>
      <c r="F3873" s="66"/>
      <c r="G3873" s="35" t="str">
        <f>IFERROR(VLOOKUP(B3873,Listor!$A$6:$G$62,7,FALSE),"")</f>
        <v/>
      </c>
      <c r="H3873" s="63" t="str">
        <f>IFERROR(VLOOKUP(B3873,Listor!$N$6:$O$47,2,FALSE),"")</f>
        <v/>
      </c>
      <c r="I3873" s="63" t="str">
        <f t="shared" si="181"/>
        <v/>
      </c>
      <c r="J3873" s="96" t="str">
        <f>IFERROR(VLOOKUP(B3873,Listor!$N$6:$P$47,3,FALSE)*I3873,"")</f>
        <v/>
      </c>
      <c r="K3873" s="81"/>
      <c r="L3873" s="88" t="str">
        <f>IFERROR((VLOOKUP(B3873,Listor!$N$6:$P$47,3,FALSE)*Biologiska!K3873)+(VLOOKUP(B3873,Listor!$N$6:$Q$47,4,FALSE)),"")</f>
        <v/>
      </c>
      <c r="M3873" s="63" t="str">
        <f t="shared" si="182"/>
        <v/>
      </c>
      <c r="N3873" s="75"/>
      <c r="O3873" s="84" t="str">
        <f t="shared" si="183"/>
        <v/>
      </c>
      <c r="P3873" s="107"/>
      <c r="Q3873" s="87" t="s">
        <v>79</v>
      </c>
      <c r="R3873" s="87"/>
      <c r="S3873" s="87"/>
      <c r="T3873" s="87"/>
      <c r="U3873" s="87"/>
      <c r="V3873" s="86" t="s">
        <v>79</v>
      </c>
      <c r="W3873" s="75"/>
      <c r="X3873" s="102" t="s">
        <v>79</v>
      </c>
      <c r="Y3873" s="63" t="str">
        <f>IFERROR(IF(VLOOKUP(X3873,Listor!$T$6:$U$7,2,FALSE)&lt;O3873,TRUE),"")</f>
        <v/>
      </c>
      <c r="Z3873" s="87"/>
      <c r="AA3873" s="104"/>
    </row>
    <row r="3874" spans="2:27" x14ac:dyDescent="0.25">
      <c r="B3874" s="68" t="s">
        <v>68</v>
      </c>
      <c r="C3874" s="80" t="str">
        <f>IFERROR(VLOOKUP(B3874,Listor!$A$6:$B$62,2,FALSE),"")</f>
        <v/>
      </c>
      <c r="D3874" s="80" t="str">
        <f>IFERROR(VLOOKUP(B3874,Listor!$A$6:$C$62,3,FALSE),"")</f>
        <v/>
      </c>
      <c r="E3874" s="110" t="s">
        <v>79</v>
      </c>
      <c r="F3874" s="66"/>
      <c r="G3874" s="35" t="str">
        <f>IFERROR(VLOOKUP(B3874,Listor!$A$6:$G$62,7,FALSE),"")</f>
        <v/>
      </c>
      <c r="H3874" s="63" t="str">
        <f>IFERROR(VLOOKUP(B3874,Listor!$N$6:$O$47,2,FALSE),"")</f>
        <v/>
      </c>
      <c r="I3874" s="63" t="str">
        <f t="shared" si="181"/>
        <v/>
      </c>
      <c r="J3874" s="96" t="str">
        <f>IFERROR(VLOOKUP(B3874,Listor!$N$6:$P$47,3,FALSE)*I3874,"")</f>
        <v/>
      </c>
      <c r="K3874" s="81"/>
      <c r="L3874" s="88" t="str">
        <f>IFERROR((VLOOKUP(B3874,Listor!$N$6:$P$47,3,FALSE)*Biologiska!K3874)+(VLOOKUP(B3874,Listor!$N$6:$Q$47,4,FALSE)),"")</f>
        <v/>
      </c>
      <c r="M3874" s="63" t="str">
        <f t="shared" si="182"/>
        <v/>
      </c>
      <c r="N3874" s="75"/>
      <c r="O3874" s="84" t="str">
        <f t="shared" si="183"/>
        <v/>
      </c>
      <c r="P3874" s="107"/>
      <c r="Q3874" s="87" t="s">
        <v>79</v>
      </c>
      <c r="R3874" s="87"/>
      <c r="S3874" s="87"/>
      <c r="T3874" s="87"/>
      <c r="U3874" s="87"/>
      <c r="V3874" s="86" t="s">
        <v>79</v>
      </c>
      <c r="W3874" s="75"/>
      <c r="X3874" s="102" t="s">
        <v>79</v>
      </c>
      <c r="Y3874" s="63" t="str">
        <f>IFERROR(IF(VLOOKUP(X3874,Listor!$T$6:$U$7,2,FALSE)&lt;O3874,TRUE),"")</f>
        <v/>
      </c>
      <c r="Z3874" s="87"/>
      <c r="AA3874" s="104"/>
    </row>
    <row r="3875" spans="2:27" x14ac:dyDescent="0.25">
      <c r="B3875" s="68" t="s">
        <v>68</v>
      </c>
      <c r="C3875" s="80" t="str">
        <f>IFERROR(VLOOKUP(B3875,Listor!$A$6:$B$62,2,FALSE),"")</f>
        <v/>
      </c>
      <c r="D3875" s="80" t="str">
        <f>IFERROR(VLOOKUP(B3875,Listor!$A$6:$C$62,3,FALSE),"")</f>
        <v/>
      </c>
      <c r="E3875" s="110" t="s">
        <v>79</v>
      </c>
      <c r="F3875" s="66"/>
      <c r="G3875" s="35" t="str">
        <f>IFERROR(VLOOKUP(B3875,Listor!$A$6:$G$62,7,FALSE),"")</f>
        <v/>
      </c>
      <c r="H3875" s="63" t="str">
        <f>IFERROR(VLOOKUP(B3875,Listor!$N$6:$O$47,2,FALSE),"")</f>
        <v/>
      </c>
      <c r="I3875" s="63" t="str">
        <f t="shared" si="181"/>
        <v/>
      </c>
      <c r="J3875" s="96" t="str">
        <f>IFERROR(VLOOKUP(B3875,Listor!$N$6:$P$47,3,FALSE)*I3875,"")</f>
        <v/>
      </c>
      <c r="K3875" s="81"/>
      <c r="L3875" s="88" t="str">
        <f>IFERROR((VLOOKUP(B3875,Listor!$N$6:$P$47,3,FALSE)*Biologiska!K3875)+(VLOOKUP(B3875,Listor!$N$6:$Q$47,4,FALSE)),"")</f>
        <v/>
      </c>
      <c r="M3875" s="63" t="str">
        <f t="shared" si="182"/>
        <v/>
      </c>
      <c r="N3875" s="75"/>
      <c r="O3875" s="84" t="str">
        <f t="shared" si="183"/>
        <v/>
      </c>
      <c r="P3875" s="107"/>
      <c r="Q3875" s="87" t="s">
        <v>79</v>
      </c>
      <c r="R3875" s="87"/>
      <c r="S3875" s="87"/>
      <c r="T3875" s="87"/>
      <c r="U3875" s="87"/>
      <c r="V3875" s="86" t="s">
        <v>79</v>
      </c>
      <c r="W3875" s="75"/>
      <c r="X3875" s="102" t="s">
        <v>79</v>
      </c>
      <c r="Y3875" s="63" t="str">
        <f>IFERROR(IF(VLOOKUP(X3875,Listor!$T$6:$U$7,2,FALSE)&lt;O3875,TRUE),"")</f>
        <v/>
      </c>
      <c r="Z3875" s="87"/>
      <c r="AA3875" s="104"/>
    </row>
    <row r="3876" spans="2:27" x14ac:dyDescent="0.25">
      <c r="B3876" s="68" t="s">
        <v>68</v>
      </c>
      <c r="C3876" s="80" t="str">
        <f>IFERROR(VLOOKUP(B3876,Listor!$A$6:$B$62,2,FALSE),"")</f>
        <v/>
      </c>
      <c r="D3876" s="80" t="str">
        <f>IFERROR(VLOOKUP(B3876,Listor!$A$6:$C$62,3,FALSE),"")</f>
        <v/>
      </c>
      <c r="E3876" s="110" t="s">
        <v>79</v>
      </c>
      <c r="F3876" s="66"/>
      <c r="G3876" s="35" t="str">
        <f>IFERROR(VLOOKUP(B3876,Listor!$A$6:$G$62,7,FALSE),"")</f>
        <v/>
      </c>
      <c r="H3876" s="63" t="str">
        <f>IFERROR(VLOOKUP(B3876,Listor!$N$6:$O$47,2,FALSE),"")</f>
        <v/>
      </c>
      <c r="I3876" s="63" t="str">
        <f t="shared" si="181"/>
        <v/>
      </c>
      <c r="J3876" s="96" t="str">
        <f>IFERROR(VLOOKUP(B3876,Listor!$N$6:$P$47,3,FALSE)*I3876,"")</f>
        <v/>
      </c>
      <c r="K3876" s="81"/>
      <c r="L3876" s="88" t="str">
        <f>IFERROR((VLOOKUP(B3876,Listor!$N$6:$P$47,3,FALSE)*Biologiska!K3876)+(VLOOKUP(B3876,Listor!$N$6:$Q$47,4,FALSE)),"")</f>
        <v/>
      </c>
      <c r="M3876" s="63" t="str">
        <f t="shared" si="182"/>
        <v/>
      </c>
      <c r="N3876" s="75"/>
      <c r="O3876" s="84" t="str">
        <f t="shared" si="183"/>
        <v/>
      </c>
      <c r="P3876" s="107"/>
      <c r="Q3876" s="87" t="s">
        <v>79</v>
      </c>
      <c r="R3876" s="87"/>
      <c r="S3876" s="87"/>
      <c r="T3876" s="87"/>
      <c r="U3876" s="87"/>
      <c r="V3876" s="86" t="s">
        <v>79</v>
      </c>
      <c r="W3876" s="75"/>
      <c r="X3876" s="102" t="s">
        <v>79</v>
      </c>
      <c r="Y3876" s="63" t="str">
        <f>IFERROR(IF(VLOOKUP(X3876,Listor!$T$6:$U$7,2,FALSE)&lt;O3876,TRUE),"")</f>
        <v/>
      </c>
      <c r="Z3876" s="87"/>
      <c r="AA3876" s="104"/>
    </row>
    <row r="3877" spans="2:27" x14ac:dyDescent="0.25">
      <c r="B3877" s="68" t="s">
        <v>68</v>
      </c>
      <c r="C3877" s="80" t="str">
        <f>IFERROR(VLOOKUP(B3877,Listor!$A$6:$B$62,2,FALSE),"")</f>
        <v/>
      </c>
      <c r="D3877" s="80" t="str">
        <f>IFERROR(VLOOKUP(B3877,Listor!$A$6:$C$62,3,FALSE),"")</f>
        <v/>
      </c>
      <c r="E3877" s="110" t="s">
        <v>79</v>
      </c>
      <c r="F3877" s="66"/>
      <c r="G3877" s="35" t="str">
        <f>IFERROR(VLOOKUP(B3877,Listor!$A$6:$G$62,7,FALSE),"")</f>
        <v/>
      </c>
      <c r="H3877" s="63" t="str">
        <f>IFERROR(VLOOKUP(B3877,Listor!$N$6:$O$47,2,FALSE),"")</f>
        <v/>
      </c>
      <c r="I3877" s="63" t="str">
        <f t="shared" si="181"/>
        <v/>
      </c>
      <c r="J3877" s="96" t="str">
        <f>IFERROR(VLOOKUP(B3877,Listor!$N$6:$P$47,3,FALSE)*I3877,"")</f>
        <v/>
      </c>
      <c r="K3877" s="81"/>
      <c r="L3877" s="88" t="str">
        <f>IFERROR((VLOOKUP(B3877,Listor!$N$6:$P$47,3,FALSE)*Biologiska!K3877)+(VLOOKUP(B3877,Listor!$N$6:$Q$47,4,FALSE)),"")</f>
        <v/>
      </c>
      <c r="M3877" s="63" t="str">
        <f t="shared" si="182"/>
        <v/>
      </c>
      <c r="N3877" s="75"/>
      <c r="O3877" s="84" t="str">
        <f t="shared" si="183"/>
        <v/>
      </c>
      <c r="P3877" s="107"/>
      <c r="Q3877" s="87" t="s">
        <v>79</v>
      </c>
      <c r="R3877" s="87"/>
      <c r="S3877" s="87"/>
      <c r="T3877" s="87"/>
      <c r="U3877" s="87"/>
      <c r="V3877" s="86" t="s">
        <v>79</v>
      </c>
      <c r="W3877" s="75"/>
      <c r="X3877" s="102" t="s">
        <v>79</v>
      </c>
      <c r="Y3877" s="63" t="str">
        <f>IFERROR(IF(VLOOKUP(X3877,Listor!$T$6:$U$7,2,FALSE)&lt;O3877,TRUE),"")</f>
        <v/>
      </c>
      <c r="Z3877" s="87"/>
      <c r="AA3877" s="104"/>
    </row>
    <row r="3878" spans="2:27" x14ac:dyDescent="0.25">
      <c r="B3878" s="68" t="s">
        <v>68</v>
      </c>
      <c r="C3878" s="80" t="str">
        <f>IFERROR(VLOOKUP(B3878,Listor!$A$6:$B$62,2,FALSE),"")</f>
        <v/>
      </c>
      <c r="D3878" s="80" t="str">
        <f>IFERROR(VLOOKUP(B3878,Listor!$A$6:$C$62,3,FALSE),"")</f>
        <v/>
      </c>
      <c r="E3878" s="110" t="s">
        <v>79</v>
      </c>
      <c r="F3878" s="66"/>
      <c r="G3878" s="35" t="str">
        <f>IFERROR(VLOOKUP(B3878,Listor!$A$6:$G$62,7,FALSE),"")</f>
        <v/>
      </c>
      <c r="H3878" s="63" t="str">
        <f>IFERROR(VLOOKUP(B3878,Listor!$N$6:$O$47,2,FALSE),"")</f>
        <v/>
      </c>
      <c r="I3878" s="63" t="str">
        <f t="shared" si="181"/>
        <v/>
      </c>
      <c r="J3878" s="96" t="str">
        <f>IFERROR(VLOOKUP(B3878,Listor!$N$6:$P$47,3,FALSE)*I3878,"")</f>
        <v/>
      </c>
      <c r="K3878" s="81"/>
      <c r="L3878" s="88" t="str">
        <f>IFERROR((VLOOKUP(B3878,Listor!$N$6:$P$47,3,FALSE)*Biologiska!K3878)+(VLOOKUP(B3878,Listor!$N$6:$Q$47,4,FALSE)),"")</f>
        <v/>
      </c>
      <c r="M3878" s="63" t="str">
        <f t="shared" si="182"/>
        <v/>
      </c>
      <c r="N3878" s="75"/>
      <c r="O3878" s="84" t="str">
        <f t="shared" si="183"/>
        <v/>
      </c>
      <c r="P3878" s="107"/>
      <c r="Q3878" s="87" t="s">
        <v>79</v>
      </c>
      <c r="R3878" s="87"/>
      <c r="S3878" s="87"/>
      <c r="T3878" s="87"/>
      <c r="U3878" s="87"/>
      <c r="V3878" s="86" t="s">
        <v>79</v>
      </c>
      <c r="W3878" s="75"/>
      <c r="X3878" s="102" t="s">
        <v>79</v>
      </c>
      <c r="Y3878" s="63" t="str">
        <f>IFERROR(IF(VLOOKUP(X3878,Listor!$T$6:$U$7,2,FALSE)&lt;O3878,TRUE),"")</f>
        <v/>
      </c>
      <c r="Z3878" s="87"/>
      <c r="AA3878" s="104"/>
    </row>
    <row r="3879" spans="2:27" x14ac:dyDescent="0.25">
      <c r="B3879" s="68" t="s">
        <v>68</v>
      </c>
      <c r="C3879" s="80" t="str">
        <f>IFERROR(VLOOKUP(B3879,Listor!$A$6:$B$62,2,FALSE),"")</f>
        <v/>
      </c>
      <c r="D3879" s="80" t="str">
        <f>IFERROR(VLOOKUP(B3879,Listor!$A$6:$C$62,3,FALSE),"")</f>
        <v/>
      </c>
      <c r="E3879" s="110" t="s">
        <v>79</v>
      </c>
      <c r="F3879" s="66"/>
      <c r="G3879" s="35" t="str">
        <f>IFERROR(VLOOKUP(B3879,Listor!$A$6:$G$62,7,FALSE),"")</f>
        <v/>
      </c>
      <c r="H3879" s="63" t="str">
        <f>IFERROR(VLOOKUP(B3879,Listor!$N$6:$O$47,2,FALSE),"")</f>
        <v/>
      </c>
      <c r="I3879" s="63" t="str">
        <f t="shared" si="181"/>
        <v/>
      </c>
      <c r="J3879" s="96" t="str">
        <f>IFERROR(VLOOKUP(B3879,Listor!$N$6:$P$47,3,FALSE)*I3879,"")</f>
        <v/>
      </c>
      <c r="K3879" s="81"/>
      <c r="L3879" s="88" t="str">
        <f>IFERROR((VLOOKUP(B3879,Listor!$N$6:$P$47,3,FALSE)*Biologiska!K3879)+(VLOOKUP(B3879,Listor!$N$6:$Q$47,4,FALSE)),"")</f>
        <v/>
      </c>
      <c r="M3879" s="63" t="str">
        <f t="shared" si="182"/>
        <v/>
      </c>
      <c r="N3879" s="75"/>
      <c r="O3879" s="84" t="str">
        <f t="shared" si="183"/>
        <v/>
      </c>
      <c r="P3879" s="107"/>
      <c r="Q3879" s="87" t="s">
        <v>79</v>
      </c>
      <c r="R3879" s="87"/>
      <c r="S3879" s="87"/>
      <c r="T3879" s="87"/>
      <c r="U3879" s="87"/>
      <c r="V3879" s="86" t="s">
        <v>79</v>
      </c>
      <c r="W3879" s="75"/>
      <c r="X3879" s="102" t="s">
        <v>79</v>
      </c>
      <c r="Y3879" s="63" t="str">
        <f>IFERROR(IF(VLOOKUP(X3879,Listor!$T$6:$U$7,2,FALSE)&lt;O3879,TRUE),"")</f>
        <v/>
      </c>
      <c r="Z3879" s="87"/>
      <c r="AA3879" s="104"/>
    </row>
    <row r="3880" spans="2:27" x14ac:dyDescent="0.25">
      <c r="B3880" s="68" t="s">
        <v>68</v>
      </c>
      <c r="C3880" s="80" t="str">
        <f>IFERROR(VLOOKUP(B3880,Listor!$A$6:$B$62,2,FALSE),"")</f>
        <v/>
      </c>
      <c r="D3880" s="80" t="str">
        <f>IFERROR(VLOOKUP(B3880,Listor!$A$6:$C$62,3,FALSE),"")</f>
        <v/>
      </c>
      <c r="E3880" s="110" t="s">
        <v>79</v>
      </c>
      <c r="F3880" s="66"/>
      <c r="G3880" s="35" t="str">
        <f>IFERROR(VLOOKUP(B3880,Listor!$A$6:$G$62,7,FALSE),"")</f>
        <v/>
      </c>
      <c r="H3880" s="63" t="str">
        <f>IFERROR(VLOOKUP(B3880,Listor!$N$6:$O$47,2,FALSE),"")</f>
        <v/>
      </c>
      <c r="I3880" s="63" t="str">
        <f t="shared" si="181"/>
        <v/>
      </c>
      <c r="J3880" s="96" t="str">
        <f>IFERROR(VLOOKUP(B3880,Listor!$N$6:$P$47,3,FALSE)*I3880,"")</f>
        <v/>
      </c>
      <c r="K3880" s="81"/>
      <c r="L3880" s="88" t="str">
        <f>IFERROR((VLOOKUP(B3880,Listor!$N$6:$P$47,3,FALSE)*Biologiska!K3880)+(VLOOKUP(B3880,Listor!$N$6:$Q$47,4,FALSE)),"")</f>
        <v/>
      </c>
      <c r="M3880" s="63" t="str">
        <f t="shared" si="182"/>
        <v/>
      </c>
      <c r="N3880" s="75"/>
      <c r="O3880" s="84" t="str">
        <f t="shared" si="183"/>
        <v/>
      </c>
      <c r="P3880" s="107"/>
      <c r="Q3880" s="87" t="s">
        <v>79</v>
      </c>
      <c r="R3880" s="87"/>
      <c r="S3880" s="87"/>
      <c r="T3880" s="87"/>
      <c r="U3880" s="87"/>
      <c r="V3880" s="86" t="s">
        <v>79</v>
      </c>
      <c r="W3880" s="75"/>
      <c r="X3880" s="102" t="s">
        <v>79</v>
      </c>
      <c r="Y3880" s="63" t="str">
        <f>IFERROR(IF(VLOOKUP(X3880,Listor!$T$6:$U$7,2,FALSE)&lt;O3880,TRUE),"")</f>
        <v/>
      </c>
      <c r="Z3880" s="87"/>
      <c r="AA3880" s="104"/>
    </row>
    <row r="3881" spans="2:27" x14ac:dyDescent="0.25">
      <c r="B3881" s="68" t="s">
        <v>68</v>
      </c>
      <c r="C3881" s="80" t="str">
        <f>IFERROR(VLOOKUP(B3881,Listor!$A$6:$B$62,2,FALSE),"")</f>
        <v/>
      </c>
      <c r="D3881" s="80" t="str">
        <f>IFERROR(VLOOKUP(B3881,Listor!$A$6:$C$62,3,FALSE),"")</f>
        <v/>
      </c>
      <c r="E3881" s="110" t="s">
        <v>79</v>
      </c>
      <c r="F3881" s="66"/>
      <c r="G3881" s="35" t="str">
        <f>IFERROR(VLOOKUP(B3881,Listor!$A$6:$G$62,7,FALSE),"")</f>
        <v/>
      </c>
      <c r="H3881" s="63" t="str">
        <f>IFERROR(VLOOKUP(B3881,Listor!$N$6:$O$47,2,FALSE),"")</f>
        <v/>
      </c>
      <c r="I3881" s="63" t="str">
        <f t="shared" ref="I3881:I3944" si="184">IFERROR(F3881*H3881,"")</f>
        <v/>
      </c>
      <c r="J3881" s="96" t="str">
        <f>IFERROR(VLOOKUP(B3881,Listor!$N$6:$P$47,3,FALSE)*I3881,"")</f>
        <v/>
      </c>
      <c r="K3881" s="81"/>
      <c r="L3881" s="88" t="str">
        <f>IFERROR((VLOOKUP(B3881,Listor!$N$6:$P$47,3,FALSE)*Biologiska!K3881)+(VLOOKUP(B3881,Listor!$N$6:$Q$47,4,FALSE)),"")</f>
        <v/>
      </c>
      <c r="M3881" s="63" t="str">
        <f t="shared" ref="M3881:M3944" si="185">IFERROR(I3881*L3881,"")</f>
        <v/>
      </c>
      <c r="N3881" s="75"/>
      <c r="O3881" s="84" t="str">
        <f t="shared" ref="O3881:O3944" si="186">IF(ISBLANK(K3881),"",IFERROR(((83.8-K3881)/83.8)*100,""))</f>
        <v/>
      </c>
      <c r="P3881" s="107"/>
      <c r="Q3881" s="87" t="s">
        <v>79</v>
      </c>
      <c r="R3881" s="87"/>
      <c r="S3881" s="87"/>
      <c r="T3881" s="87"/>
      <c r="U3881" s="87"/>
      <c r="V3881" s="86" t="s">
        <v>79</v>
      </c>
      <c r="W3881" s="75"/>
      <c r="X3881" s="102" t="s">
        <v>79</v>
      </c>
      <c r="Y3881" s="63" t="str">
        <f>IFERROR(IF(VLOOKUP(X3881,Listor!$T$6:$U$7,2,FALSE)&lt;O3881,TRUE),"")</f>
        <v/>
      </c>
      <c r="Z3881" s="87"/>
      <c r="AA3881" s="104"/>
    </row>
    <row r="3882" spans="2:27" x14ac:dyDescent="0.25">
      <c r="B3882" s="68" t="s">
        <v>68</v>
      </c>
      <c r="C3882" s="80" t="str">
        <f>IFERROR(VLOOKUP(B3882,Listor!$A$6:$B$62,2,FALSE),"")</f>
        <v/>
      </c>
      <c r="D3882" s="80" t="str">
        <f>IFERROR(VLOOKUP(B3882,Listor!$A$6:$C$62,3,FALSE),"")</f>
        <v/>
      </c>
      <c r="E3882" s="110" t="s">
        <v>79</v>
      </c>
      <c r="F3882" s="66"/>
      <c r="G3882" s="35" t="str">
        <f>IFERROR(VLOOKUP(B3882,Listor!$A$6:$G$62,7,FALSE),"")</f>
        <v/>
      </c>
      <c r="H3882" s="63" t="str">
        <f>IFERROR(VLOOKUP(B3882,Listor!$N$6:$O$47,2,FALSE),"")</f>
        <v/>
      </c>
      <c r="I3882" s="63" t="str">
        <f t="shared" si="184"/>
        <v/>
      </c>
      <c r="J3882" s="96" t="str">
        <f>IFERROR(VLOOKUP(B3882,Listor!$N$6:$P$47,3,FALSE)*I3882,"")</f>
        <v/>
      </c>
      <c r="K3882" s="81"/>
      <c r="L3882" s="88" t="str">
        <f>IFERROR((VLOOKUP(B3882,Listor!$N$6:$P$47,3,FALSE)*Biologiska!K3882)+(VLOOKUP(B3882,Listor!$N$6:$Q$47,4,FALSE)),"")</f>
        <v/>
      </c>
      <c r="M3882" s="63" t="str">
        <f t="shared" si="185"/>
        <v/>
      </c>
      <c r="N3882" s="75"/>
      <c r="O3882" s="84" t="str">
        <f t="shared" si="186"/>
        <v/>
      </c>
      <c r="P3882" s="107"/>
      <c r="Q3882" s="87" t="s">
        <v>79</v>
      </c>
      <c r="R3882" s="87"/>
      <c r="S3882" s="87"/>
      <c r="T3882" s="87"/>
      <c r="U3882" s="87"/>
      <c r="V3882" s="86" t="s">
        <v>79</v>
      </c>
      <c r="W3882" s="75"/>
      <c r="X3882" s="102" t="s">
        <v>79</v>
      </c>
      <c r="Y3882" s="63" t="str">
        <f>IFERROR(IF(VLOOKUP(X3882,Listor!$T$6:$U$7,2,FALSE)&lt;O3882,TRUE),"")</f>
        <v/>
      </c>
      <c r="Z3882" s="87"/>
      <c r="AA3882" s="104"/>
    </row>
    <row r="3883" spans="2:27" x14ac:dyDescent="0.25">
      <c r="B3883" s="68" t="s">
        <v>68</v>
      </c>
      <c r="C3883" s="80" t="str">
        <f>IFERROR(VLOOKUP(B3883,Listor!$A$6:$B$62,2,FALSE),"")</f>
        <v/>
      </c>
      <c r="D3883" s="80" t="str">
        <f>IFERROR(VLOOKUP(B3883,Listor!$A$6:$C$62,3,FALSE),"")</f>
        <v/>
      </c>
      <c r="E3883" s="110" t="s">
        <v>79</v>
      </c>
      <c r="F3883" s="66"/>
      <c r="G3883" s="35" t="str">
        <f>IFERROR(VLOOKUP(B3883,Listor!$A$6:$G$62,7,FALSE),"")</f>
        <v/>
      </c>
      <c r="H3883" s="63" t="str">
        <f>IFERROR(VLOOKUP(B3883,Listor!$N$6:$O$47,2,FALSE),"")</f>
        <v/>
      </c>
      <c r="I3883" s="63" t="str">
        <f t="shared" si="184"/>
        <v/>
      </c>
      <c r="J3883" s="96" t="str">
        <f>IFERROR(VLOOKUP(B3883,Listor!$N$6:$P$47,3,FALSE)*I3883,"")</f>
        <v/>
      </c>
      <c r="K3883" s="81"/>
      <c r="L3883" s="88" t="str">
        <f>IFERROR((VLOOKUP(B3883,Listor!$N$6:$P$47,3,FALSE)*Biologiska!K3883)+(VLOOKUP(B3883,Listor!$N$6:$Q$47,4,FALSE)),"")</f>
        <v/>
      </c>
      <c r="M3883" s="63" t="str">
        <f t="shared" si="185"/>
        <v/>
      </c>
      <c r="N3883" s="75"/>
      <c r="O3883" s="84" t="str">
        <f t="shared" si="186"/>
        <v/>
      </c>
      <c r="P3883" s="107"/>
      <c r="Q3883" s="87" t="s">
        <v>79</v>
      </c>
      <c r="R3883" s="87"/>
      <c r="S3883" s="87"/>
      <c r="T3883" s="87"/>
      <c r="U3883" s="87"/>
      <c r="V3883" s="86" t="s">
        <v>79</v>
      </c>
      <c r="W3883" s="75"/>
      <c r="X3883" s="102" t="s">
        <v>79</v>
      </c>
      <c r="Y3883" s="63" t="str">
        <f>IFERROR(IF(VLOOKUP(X3883,Listor!$T$6:$U$7,2,FALSE)&lt;O3883,TRUE),"")</f>
        <v/>
      </c>
      <c r="Z3883" s="87"/>
      <c r="AA3883" s="104"/>
    </row>
    <row r="3884" spans="2:27" x14ac:dyDescent="0.25">
      <c r="B3884" s="68" t="s">
        <v>68</v>
      </c>
      <c r="C3884" s="80" t="str">
        <f>IFERROR(VLOOKUP(B3884,Listor!$A$6:$B$62,2,FALSE),"")</f>
        <v/>
      </c>
      <c r="D3884" s="80" t="str">
        <f>IFERROR(VLOOKUP(B3884,Listor!$A$6:$C$62,3,FALSE),"")</f>
        <v/>
      </c>
      <c r="E3884" s="110" t="s">
        <v>79</v>
      </c>
      <c r="F3884" s="66"/>
      <c r="G3884" s="35" t="str">
        <f>IFERROR(VLOOKUP(B3884,Listor!$A$6:$G$62,7,FALSE),"")</f>
        <v/>
      </c>
      <c r="H3884" s="63" t="str">
        <f>IFERROR(VLOOKUP(B3884,Listor!$N$6:$O$47,2,FALSE),"")</f>
        <v/>
      </c>
      <c r="I3884" s="63" t="str">
        <f t="shared" si="184"/>
        <v/>
      </c>
      <c r="J3884" s="96" t="str">
        <f>IFERROR(VLOOKUP(B3884,Listor!$N$6:$P$47,3,FALSE)*I3884,"")</f>
        <v/>
      </c>
      <c r="K3884" s="81"/>
      <c r="L3884" s="88" t="str">
        <f>IFERROR((VLOOKUP(B3884,Listor!$N$6:$P$47,3,FALSE)*Biologiska!K3884)+(VLOOKUP(B3884,Listor!$N$6:$Q$47,4,FALSE)),"")</f>
        <v/>
      </c>
      <c r="M3884" s="63" t="str">
        <f t="shared" si="185"/>
        <v/>
      </c>
      <c r="N3884" s="75"/>
      <c r="O3884" s="84" t="str">
        <f t="shared" si="186"/>
        <v/>
      </c>
      <c r="P3884" s="107"/>
      <c r="Q3884" s="87" t="s">
        <v>79</v>
      </c>
      <c r="R3884" s="87"/>
      <c r="S3884" s="87"/>
      <c r="T3884" s="87"/>
      <c r="U3884" s="87"/>
      <c r="V3884" s="86" t="s">
        <v>79</v>
      </c>
      <c r="W3884" s="75"/>
      <c r="X3884" s="102" t="s">
        <v>79</v>
      </c>
      <c r="Y3884" s="63" t="str">
        <f>IFERROR(IF(VLOOKUP(X3884,Listor!$T$6:$U$7,2,FALSE)&lt;O3884,TRUE),"")</f>
        <v/>
      </c>
      <c r="Z3884" s="87"/>
      <c r="AA3884" s="104"/>
    </row>
    <row r="3885" spans="2:27" x14ac:dyDescent="0.25">
      <c r="B3885" s="68" t="s">
        <v>68</v>
      </c>
      <c r="C3885" s="80" t="str">
        <f>IFERROR(VLOOKUP(B3885,Listor!$A$6:$B$62,2,FALSE),"")</f>
        <v/>
      </c>
      <c r="D3885" s="80" t="str">
        <f>IFERROR(VLOOKUP(B3885,Listor!$A$6:$C$62,3,FALSE),"")</f>
        <v/>
      </c>
      <c r="E3885" s="110" t="s">
        <v>79</v>
      </c>
      <c r="F3885" s="66"/>
      <c r="G3885" s="35" t="str">
        <f>IFERROR(VLOOKUP(B3885,Listor!$A$6:$G$62,7,FALSE),"")</f>
        <v/>
      </c>
      <c r="H3885" s="63" t="str">
        <f>IFERROR(VLOOKUP(B3885,Listor!$N$6:$O$47,2,FALSE),"")</f>
        <v/>
      </c>
      <c r="I3885" s="63" t="str">
        <f t="shared" si="184"/>
        <v/>
      </c>
      <c r="J3885" s="96" t="str">
        <f>IFERROR(VLOOKUP(B3885,Listor!$N$6:$P$47,3,FALSE)*I3885,"")</f>
        <v/>
      </c>
      <c r="K3885" s="81"/>
      <c r="L3885" s="88" t="str">
        <f>IFERROR((VLOOKUP(B3885,Listor!$N$6:$P$47,3,FALSE)*Biologiska!K3885)+(VLOOKUP(B3885,Listor!$N$6:$Q$47,4,FALSE)),"")</f>
        <v/>
      </c>
      <c r="M3885" s="63" t="str">
        <f t="shared" si="185"/>
        <v/>
      </c>
      <c r="N3885" s="75"/>
      <c r="O3885" s="84" t="str">
        <f t="shared" si="186"/>
        <v/>
      </c>
      <c r="P3885" s="107"/>
      <c r="Q3885" s="87" t="s">
        <v>79</v>
      </c>
      <c r="R3885" s="87"/>
      <c r="S3885" s="87"/>
      <c r="T3885" s="87"/>
      <c r="U3885" s="87"/>
      <c r="V3885" s="86" t="s">
        <v>79</v>
      </c>
      <c r="W3885" s="75"/>
      <c r="X3885" s="102" t="s">
        <v>79</v>
      </c>
      <c r="Y3885" s="63" t="str">
        <f>IFERROR(IF(VLOOKUP(X3885,Listor!$T$6:$U$7,2,FALSE)&lt;O3885,TRUE),"")</f>
        <v/>
      </c>
      <c r="Z3885" s="87"/>
      <c r="AA3885" s="104"/>
    </row>
    <row r="3886" spans="2:27" x14ac:dyDescent="0.25">
      <c r="B3886" s="68" t="s">
        <v>68</v>
      </c>
      <c r="C3886" s="80" t="str">
        <f>IFERROR(VLOOKUP(B3886,Listor!$A$6:$B$62,2,FALSE),"")</f>
        <v/>
      </c>
      <c r="D3886" s="80" t="str">
        <f>IFERROR(VLOOKUP(B3886,Listor!$A$6:$C$62,3,FALSE),"")</f>
        <v/>
      </c>
      <c r="E3886" s="110" t="s">
        <v>79</v>
      </c>
      <c r="F3886" s="66"/>
      <c r="G3886" s="35" t="str">
        <f>IFERROR(VLOOKUP(B3886,Listor!$A$6:$G$62,7,FALSE),"")</f>
        <v/>
      </c>
      <c r="H3886" s="63" t="str">
        <f>IFERROR(VLOOKUP(B3886,Listor!$N$6:$O$47,2,FALSE),"")</f>
        <v/>
      </c>
      <c r="I3886" s="63" t="str">
        <f t="shared" si="184"/>
        <v/>
      </c>
      <c r="J3886" s="96" t="str">
        <f>IFERROR(VLOOKUP(B3886,Listor!$N$6:$P$47,3,FALSE)*I3886,"")</f>
        <v/>
      </c>
      <c r="K3886" s="81"/>
      <c r="L3886" s="88" t="str">
        <f>IFERROR((VLOOKUP(B3886,Listor!$N$6:$P$47,3,FALSE)*Biologiska!K3886)+(VLOOKUP(B3886,Listor!$N$6:$Q$47,4,FALSE)),"")</f>
        <v/>
      </c>
      <c r="M3886" s="63" t="str">
        <f t="shared" si="185"/>
        <v/>
      </c>
      <c r="N3886" s="75"/>
      <c r="O3886" s="84" t="str">
        <f t="shared" si="186"/>
        <v/>
      </c>
      <c r="P3886" s="107"/>
      <c r="Q3886" s="87" t="s">
        <v>79</v>
      </c>
      <c r="R3886" s="87"/>
      <c r="S3886" s="87"/>
      <c r="T3886" s="87"/>
      <c r="U3886" s="87"/>
      <c r="V3886" s="86" t="s">
        <v>79</v>
      </c>
      <c r="W3886" s="75"/>
      <c r="X3886" s="102" t="s">
        <v>79</v>
      </c>
      <c r="Y3886" s="63" t="str">
        <f>IFERROR(IF(VLOOKUP(X3886,Listor!$T$6:$U$7,2,FALSE)&lt;O3886,TRUE),"")</f>
        <v/>
      </c>
      <c r="Z3886" s="87"/>
      <c r="AA3886" s="104"/>
    </row>
    <row r="3887" spans="2:27" x14ac:dyDescent="0.25">
      <c r="B3887" s="68" t="s">
        <v>68</v>
      </c>
      <c r="C3887" s="80" t="str">
        <f>IFERROR(VLOOKUP(B3887,Listor!$A$6:$B$62,2,FALSE),"")</f>
        <v/>
      </c>
      <c r="D3887" s="80" t="str">
        <f>IFERROR(VLOOKUP(B3887,Listor!$A$6:$C$62,3,FALSE),"")</f>
        <v/>
      </c>
      <c r="E3887" s="110" t="s">
        <v>79</v>
      </c>
      <c r="F3887" s="66"/>
      <c r="G3887" s="35" t="str">
        <f>IFERROR(VLOOKUP(B3887,Listor!$A$6:$G$62,7,FALSE),"")</f>
        <v/>
      </c>
      <c r="H3887" s="63" t="str">
        <f>IFERROR(VLOOKUP(B3887,Listor!$N$6:$O$47,2,FALSE),"")</f>
        <v/>
      </c>
      <c r="I3887" s="63" t="str">
        <f t="shared" si="184"/>
        <v/>
      </c>
      <c r="J3887" s="96" t="str">
        <f>IFERROR(VLOOKUP(B3887,Listor!$N$6:$P$47,3,FALSE)*I3887,"")</f>
        <v/>
      </c>
      <c r="K3887" s="81"/>
      <c r="L3887" s="88" t="str">
        <f>IFERROR((VLOOKUP(B3887,Listor!$N$6:$P$47,3,FALSE)*Biologiska!K3887)+(VLOOKUP(B3887,Listor!$N$6:$Q$47,4,FALSE)),"")</f>
        <v/>
      </c>
      <c r="M3887" s="63" t="str">
        <f t="shared" si="185"/>
        <v/>
      </c>
      <c r="N3887" s="75"/>
      <c r="O3887" s="84" t="str">
        <f t="shared" si="186"/>
        <v/>
      </c>
      <c r="P3887" s="107"/>
      <c r="Q3887" s="87" t="s">
        <v>79</v>
      </c>
      <c r="R3887" s="87"/>
      <c r="S3887" s="87"/>
      <c r="T3887" s="87"/>
      <c r="U3887" s="87"/>
      <c r="V3887" s="86" t="s">
        <v>79</v>
      </c>
      <c r="W3887" s="75"/>
      <c r="X3887" s="102" t="s">
        <v>79</v>
      </c>
      <c r="Y3887" s="63" t="str">
        <f>IFERROR(IF(VLOOKUP(X3887,Listor!$T$6:$U$7,2,FALSE)&lt;O3887,TRUE),"")</f>
        <v/>
      </c>
      <c r="Z3887" s="87"/>
      <c r="AA3887" s="104"/>
    </row>
    <row r="3888" spans="2:27" x14ac:dyDescent="0.25">
      <c r="B3888" s="68" t="s">
        <v>68</v>
      </c>
      <c r="C3888" s="80" t="str">
        <f>IFERROR(VLOOKUP(B3888,Listor!$A$6:$B$62,2,FALSE),"")</f>
        <v/>
      </c>
      <c r="D3888" s="80" t="str">
        <f>IFERROR(VLOOKUP(B3888,Listor!$A$6:$C$62,3,FALSE),"")</f>
        <v/>
      </c>
      <c r="E3888" s="110" t="s">
        <v>79</v>
      </c>
      <c r="F3888" s="66"/>
      <c r="G3888" s="35" t="str">
        <f>IFERROR(VLOOKUP(B3888,Listor!$A$6:$G$62,7,FALSE),"")</f>
        <v/>
      </c>
      <c r="H3888" s="63" t="str">
        <f>IFERROR(VLOOKUP(B3888,Listor!$N$6:$O$47,2,FALSE),"")</f>
        <v/>
      </c>
      <c r="I3888" s="63" t="str">
        <f t="shared" si="184"/>
        <v/>
      </c>
      <c r="J3888" s="96" t="str">
        <f>IFERROR(VLOOKUP(B3888,Listor!$N$6:$P$47,3,FALSE)*I3888,"")</f>
        <v/>
      </c>
      <c r="K3888" s="81"/>
      <c r="L3888" s="88" t="str">
        <f>IFERROR((VLOOKUP(B3888,Listor!$N$6:$P$47,3,FALSE)*Biologiska!K3888)+(VLOOKUP(B3888,Listor!$N$6:$Q$47,4,FALSE)),"")</f>
        <v/>
      </c>
      <c r="M3888" s="63" t="str">
        <f t="shared" si="185"/>
        <v/>
      </c>
      <c r="N3888" s="75"/>
      <c r="O3888" s="84" t="str">
        <f t="shared" si="186"/>
        <v/>
      </c>
      <c r="P3888" s="107"/>
      <c r="Q3888" s="87" t="s">
        <v>79</v>
      </c>
      <c r="R3888" s="87"/>
      <c r="S3888" s="87"/>
      <c r="T3888" s="87"/>
      <c r="U3888" s="87"/>
      <c r="V3888" s="86" t="s">
        <v>79</v>
      </c>
      <c r="W3888" s="75"/>
      <c r="X3888" s="102" t="s">
        <v>79</v>
      </c>
      <c r="Y3888" s="63" t="str">
        <f>IFERROR(IF(VLOOKUP(X3888,Listor!$T$6:$U$7,2,FALSE)&lt;O3888,TRUE),"")</f>
        <v/>
      </c>
      <c r="Z3888" s="87"/>
      <c r="AA3888" s="104"/>
    </row>
    <row r="3889" spans="2:27" x14ac:dyDescent="0.25">
      <c r="B3889" s="68" t="s">
        <v>68</v>
      </c>
      <c r="C3889" s="80" t="str">
        <f>IFERROR(VLOOKUP(B3889,Listor!$A$6:$B$62,2,FALSE),"")</f>
        <v/>
      </c>
      <c r="D3889" s="80" t="str">
        <f>IFERROR(VLOOKUP(B3889,Listor!$A$6:$C$62,3,FALSE),"")</f>
        <v/>
      </c>
      <c r="E3889" s="110" t="s">
        <v>79</v>
      </c>
      <c r="F3889" s="66"/>
      <c r="G3889" s="35" t="str">
        <f>IFERROR(VLOOKUP(B3889,Listor!$A$6:$G$62,7,FALSE),"")</f>
        <v/>
      </c>
      <c r="H3889" s="63" t="str">
        <f>IFERROR(VLOOKUP(B3889,Listor!$N$6:$O$47,2,FALSE),"")</f>
        <v/>
      </c>
      <c r="I3889" s="63" t="str">
        <f t="shared" si="184"/>
        <v/>
      </c>
      <c r="J3889" s="96" t="str">
        <f>IFERROR(VLOOKUP(B3889,Listor!$N$6:$P$47,3,FALSE)*I3889,"")</f>
        <v/>
      </c>
      <c r="K3889" s="81"/>
      <c r="L3889" s="88" t="str">
        <f>IFERROR((VLOOKUP(B3889,Listor!$N$6:$P$47,3,FALSE)*Biologiska!K3889)+(VLOOKUP(B3889,Listor!$N$6:$Q$47,4,FALSE)),"")</f>
        <v/>
      </c>
      <c r="M3889" s="63" t="str">
        <f t="shared" si="185"/>
        <v/>
      </c>
      <c r="N3889" s="75"/>
      <c r="O3889" s="84" t="str">
        <f t="shared" si="186"/>
        <v/>
      </c>
      <c r="P3889" s="107"/>
      <c r="Q3889" s="87" t="s">
        <v>79</v>
      </c>
      <c r="R3889" s="87"/>
      <c r="S3889" s="87"/>
      <c r="T3889" s="87"/>
      <c r="U3889" s="87"/>
      <c r="V3889" s="86" t="s">
        <v>79</v>
      </c>
      <c r="W3889" s="75"/>
      <c r="X3889" s="102" t="s">
        <v>79</v>
      </c>
      <c r="Y3889" s="63" t="str">
        <f>IFERROR(IF(VLOOKUP(X3889,Listor!$T$6:$U$7,2,FALSE)&lt;O3889,TRUE),"")</f>
        <v/>
      </c>
      <c r="Z3889" s="87"/>
      <c r="AA3889" s="104"/>
    </row>
    <row r="3890" spans="2:27" x14ac:dyDescent="0.25">
      <c r="B3890" s="68" t="s">
        <v>68</v>
      </c>
      <c r="C3890" s="80" t="str">
        <f>IFERROR(VLOOKUP(B3890,Listor!$A$6:$B$62,2,FALSE),"")</f>
        <v/>
      </c>
      <c r="D3890" s="80" t="str">
        <f>IFERROR(VLOOKUP(B3890,Listor!$A$6:$C$62,3,FALSE),"")</f>
        <v/>
      </c>
      <c r="E3890" s="110" t="s">
        <v>79</v>
      </c>
      <c r="F3890" s="66"/>
      <c r="G3890" s="35" t="str">
        <f>IFERROR(VLOOKUP(B3890,Listor!$A$6:$G$62,7,FALSE),"")</f>
        <v/>
      </c>
      <c r="H3890" s="63" t="str">
        <f>IFERROR(VLOOKUP(B3890,Listor!$N$6:$O$47,2,FALSE),"")</f>
        <v/>
      </c>
      <c r="I3890" s="63" t="str">
        <f t="shared" si="184"/>
        <v/>
      </c>
      <c r="J3890" s="96" t="str">
        <f>IFERROR(VLOOKUP(B3890,Listor!$N$6:$P$47,3,FALSE)*I3890,"")</f>
        <v/>
      </c>
      <c r="K3890" s="81"/>
      <c r="L3890" s="88" t="str">
        <f>IFERROR((VLOOKUP(B3890,Listor!$N$6:$P$47,3,FALSE)*Biologiska!K3890)+(VLOOKUP(B3890,Listor!$N$6:$Q$47,4,FALSE)),"")</f>
        <v/>
      </c>
      <c r="M3890" s="63" t="str">
        <f t="shared" si="185"/>
        <v/>
      </c>
      <c r="N3890" s="75"/>
      <c r="O3890" s="84" t="str">
        <f t="shared" si="186"/>
        <v/>
      </c>
      <c r="P3890" s="107"/>
      <c r="Q3890" s="87" t="s">
        <v>79</v>
      </c>
      <c r="R3890" s="87"/>
      <c r="S3890" s="87"/>
      <c r="T3890" s="87"/>
      <c r="U3890" s="87"/>
      <c r="V3890" s="86" t="s">
        <v>79</v>
      </c>
      <c r="W3890" s="75"/>
      <c r="X3890" s="102" t="s">
        <v>79</v>
      </c>
      <c r="Y3890" s="63" t="str">
        <f>IFERROR(IF(VLOOKUP(X3890,Listor!$T$6:$U$7,2,FALSE)&lt;O3890,TRUE),"")</f>
        <v/>
      </c>
      <c r="Z3890" s="87"/>
      <c r="AA3890" s="104"/>
    </row>
    <row r="3891" spans="2:27" x14ac:dyDescent="0.25">
      <c r="B3891" s="68" t="s">
        <v>68</v>
      </c>
      <c r="C3891" s="80" t="str">
        <f>IFERROR(VLOOKUP(B3891,Listor!$A$6:$B$62,2,FALSE),"")</f>
        <v/>
      </c>
      <c r="D3891" s="80" t="str">
        <f>IFERROR(VLOOKUP(B3891,Listor!$A$6:$C$62,3,FALSE),"")</f>
        <v/>
      </c>
      <c r="E3891" s="110" t="s">
        <v>79</v>
      </c>
      <c r="F3891" s="66"/>
      <c r="G3891" s="35" t="str">
        <f>IFERROR(VLOOKUP(B3891,Listor!$A$6:$G$62,7,FALSE),"")</f>
        <v/>
      </c>
      <c r="H3891" s="63" t="str">
        <f>IFERROR(VLOOKUP(B3891,Listor!$N$6:$O$47,2,FALSE),"")</f>
        <v/>
      </c>
      <c r="I3891" s="63" t="str">
        <f t="shared" si="184"/>
        <v/>
      </c>
      <c r="J3891" s="96" t="str">
        <f>IFERROR(VLOOKUP(B3891,Listor!$N$6:$P$47,3,FALSE)*I3891,"")</f>
        <v/>
      </c>
      <c r="K3891" s="81"/>
      <c r="L3891" s="88" t="str">
        <f>IFERROR((VLOOKUP(B3891,Listor!$N$6:$P$47,3,FALSE)*Biologiska!K3891)+(VLOOKUP(B3891,Listor!$N$6:$Q$47,4,FALSE)),"")</f>
        <v/>
      </c>
      <c r="M3891" s="63" t="str">
        <f t="shared" si="185"/>
        <v/>
      </c>
      <c r="N3891" s="75"/>
      <c r="O3891" s="84" t="str">
        <f t="shared" si="186"/>
        <v/>
      </c>
      <c r="P3891" s="107"/>
      <c r="Q3891" s="87" t="s">
        <v>79</v>
      </c>
      <c r="R3891" s="87"/>
      <c r="S3891" s="87"/>
      <c r="T3891" s="87"/>
      <c r="U3891" s="87"/>
      <c r="V3891" s="86" t="s">
        <v>79</v>
      </c>
      <c r="W3891" s="75"/>
      <c r="X3891" s="102" t="s">
        <v>79</v>
      </c>
      <c r="Y3891" s="63" t="str">
        <f>IFERROR(IF(VLOOKUP(X3891,Listor!$T$6:$U$7,2,FALSE)&lt;O3891,TRUE),"")</f>
        <v/>
      </c>
      <c r="Z3891" s="87"/>
      <c r="AA3891" s="104"/>
    </row>
    <row r="3892" spans="2:27" x14ac:dyDescent="0.25">
      <c r="B3892" s="68" t="s">
        <v>68</v>
      </c>
      <c r="C3892" s="80" t="str">
        <f>IFERROR(VLOOKUP(B3892,Listor!$A$6:$B$62,2,FALSE),"")</f>
        <v/>
      </c>
      <c r="D3892" s="80" t="str">
        <f>IFERROR(VLOOKUP(B3892,Listor!$A$6:$C$62,3,FALSE),"")</f>
        <v/>
      </c>
      <c r="E3892" s="110" t="s">
        <v>79</v>
      </c>
      <c r="F3892" s="66"/>
      <c r="G3892" s="35" t="str">
        <f>IFERROR(VLOOKUP(B3892,Listor!$A$6:$G$62,7,FALSE),"")</f>
        <v/>
      </c>
      <c r="H3892" s="63" t="str">
        <f>IFERROR(VLOOKUP(B3892,Listor!$N$6:$O$47,2,FALSE),"")</f>
        <v/>
      </c>
      <c r="I3892" s="63" t="str">
        <f t="shared" si="184"/>
        <v/>
      </c>
      <c r="J3892" s="96" t="str">
        <f>IFERROR(VLOOKUP(B3892,Listor!$N$6:$P$47,3,FALSE)*I3892,"")</f>
        <v/>
      </c>
      <c r="K3892" s="81"/>
      <c r="L3892" s="88" t="str">
        <f>IFERROR((VLOOKUP(B3892,Listor!$N$6:$P$47,3,FALSE)*Biologiska!K3892)+(VLOOKUP(B3892,Listor!$N$6:$Q$47,4,FALSE)),"")</f>
        <v/>
      </c>
      <c r="M3892" s="63" t="str">
        <f t="shared" si="185"/>
        <v/>
      </c>
      <c r="N3892" s="75"/>
      <c r="O3892" s="84" t="str">
        <f t="shared" si="186"/>
        <v/>
      </c>
      <c r="P3892" s="107"/>
      <c r="Q3892" s="87" t="s">
        <v>79</v>
      </c>
      <c r="R3892" s="87"/>
      <c r="S3892" s="87"/>
      <c r="T3892" s="87"/>
      <c r="U3892" s="87"/>
      <c r="V3892" s="86" t="s">
        <v>79</v>
      </c>
      <c r="W3892" s="75"/>
      <c r="X3892" s="102" t="s">
        <v>79</v>
      </c>
      <c r="Y3892" s="63" t="str">
        <f>IFERROR(IF(VLOOKUP(X3892,Listor!$T$6:$U$7,2,FALSE)&lt;O3892,TRUE),"")</f>
        <v/>
      </c>
      <c r="Z3892" s="87"/>
      <c r="AA3892" s="104"/>
    </row>
    <row r="3893" spans="2:27" x14ac:dyDescent="0.25">
      <c r="B3893" s="68" t="s">
        <v>68</v>
      </c>
      <c r="C3893" s="80" t="str">
        <f>IFERROR(VLOOKUP(B3893,Listor!$A$6:$B$62,2,FALSE),"")</f>
        <v/>
      </c>
      <c r="D3893" s="80" t="str">
        <f>IFERROR(VLOOKUP(B3893,Listor!$A$6:$C$62,3,FALSE),"")</f>
        <v/>
      </c>
      <c r="E3893" s="110" t="s">
        <v>79</v>
      </c>
      <c r="F3893" s="66"/>
      <c r="G3893" s="35" t="str">
        <f>IFERROR(VLOOKUP(B3893,Listor!$A$6:$G$62,7,FALSE),"")</f>
        <v/>
      </c>
      <c r="H3893" s="63" t="str">
        <f>IFERROR(VLOOKUP(B3893,Listor!$N$6:$O$47,2,FALSE),"")</f>
        <v/>
      </c>
      <c r="I3893" s="63" t="str">
        <f t="shared" si="184"/>
        <v/>
      </c>
      <c r="J3893" s="96" t="str">
        <f>IFERROR(VLOOKUP(B3893,Listor!$N$6:$P$47,3,FALSE)*I3893,"")</f>
        <v/>
      </c>
      <c r="K3893" s="81"/>
      <c r="L3893" s="88" t="str">
        <f>IFERROR((VLOOKUP(B3893,Listor!$N$6:$P$47,3,FALSE)*Biologiska!K3893)+(VLOOKUP(B3893,Listor!$N$6:$Q$47,4,FALSE)),"")</f>
        <v/>
      </c>
      <c r="M3893" s="63" t="str">
        <f t="shared" si="185"/>
        <v/>
      </c>
      <c r="N3893" s="75"/>
      <c r="O3893" s="84" t="str">
        <f t="shared" si="186"/>
        <v/>
      </c>
      <c r="P3893" s="107"/>
      <c r="Q3893" s="87" t="s">
        <v>79</v>
      </c>
      <c r="R3893" s="87"/>
      <c r="S3893" s="87"/>
      <c r="T3893" s="87"/>
      <c r="U3893" s="87"/>
      <c r="V3893" s="86" t="s">
        <v>79</v>
      </c>
      <c r="W3893" s="75"/>
      <c r="X3893" s="102" t="s">
        <v>79</v>
      </c>
      <c r="Y3893" s="63" t="str">
        <f>IFERROR(IF(VLOOKUP(X3893,Listor!$T$6:$U$7,2,FALSE)&lt;O3893,TRUE),"")</f>
        <v/>
      </c>
      <c r="Z3893" s="87"/>
      <c r="AA3893" s="104"/>
    </row>
    <row r="3894" spans="2:27" x14ac:dyDescent="0.25">
      <c r="B3894" s="68" t="s">
        <v>68</v>
      </c>
      <c r="C3894" s="80" t="str">
        <f>IFERROR(VLOOKUP(B3894,Listor!$A$6:$B$62,2,FALSE),"")</f>
        <v/>
      </c>
      <c r="D3894" s="80" t="str">
        <f>IFERROR(VLOOKUP(B3894,Listor!$A$6:$C$62,3,FALSE),"")</f>
        <v/>
      </c>
      <c r="E3894" s="110" t="s">
        <v>79</v>
      </c>
      <c r="F3894" s="66"/>
      <c r="G3894" s="35" t="str">
        <f>IFERROR(VLOOKUP(B3894,Listor!$A$6:$G$62,7,FALSE),"")</f>
        <v/>
      </c>
      <c r="H3894" s="63" t="str">
        <f>IFERROR(VLOOKUP(B3894,Listor!$N$6:$O$47,2,FALSE),"")</f>
        <v/>
      </c>
      <c r="I3894" s="63" t="str">
        <f t="shared" si="184"/>
        <v/>
      </c>
      <c r="J3894" s="96" t="str">
        <f>IFERROR(VLOOKUP(B3894,Listor!$N$6:$P$47,3,FALSE)*I3894,"")</f>
        <v/>
      </c>
      <c r="K3894" s="81"/>
      <c r="L3894" s="88" t="str">
        <f>IFERROR((VLOOKUP(B3894,Listor!$N$6:$P$47,3,FALSE)*Biologiska!K3894)+(VLOOKUP(B3894,Listor!$N$6:$Q$47,4,FALSE)),"")</f>
        <v/>
      </c>
      <c r="M3894" s="63" t="str">
        <f t="shared" si="185"/>
        <v/>
      </c>
      <c r="N3894" s="75"/>
      <c r="O3894" s="84" t="str">
        <f t="shared" si="186"/>
        <v/>
      </c>
      <c r="P3894" s="107"/>
      <c r="Q3894" s="87" t="s">
        <v>79</v>
      </c>
      <c r="R3894" s="87"/>
      <c r="S3894" s="87"/>
      <c r="T3894" s="87"/>
      <c r="U3894" s="87"/>
      <c r="V3894" s="86" t="s">
        <v>79</v>
      </c>
      <c r="W3894" s="75"/>
      <c r="X3894" s="102" t="s">
        <v>79</v>
      </c>
      <c r="Y3894" s="63" t="str">
        <f>IFERROR(IF(VLOOKUP(X3894,Listor!$T$6:$U$7,2,FALSE)&lt;O3894,TRUE),"")</f>
        <v/>
      </c>
      <c r="Z3894" s="87"/>
      <c r="AA3894" s="104"/>
    </row>
    <row r="3895" spans="2:27" x14ac:dyDescent="0.25">
      <c r="B3895" s="68" t="s">
        <v>68</v>
      </c>
      <c r="C3895" s="80" t="str">
        <f>IFERROR(VLOOKUP(B3895,Listor!$A$6:$B$62,2,FALSE),"")</f>
        <v/>
      </c>
      <c r="D3895" s="80" t="str">
        <f>IFERROR(VLOOKUP(B3895,Listor!$A$6:$C$62,3,FALSE),"")</f>
        <v/>
      </c>
      <c r="E3895" s="110" t="s">
        <v>79</v>
      </c>
      <c r="F3895" s="66"/>
      <c r="G3895" s="35" t="str">
        <f>IFERROR(VLOOKUP(B3895,Listor!$A$6:$G$62,7,FALSE),"")</f>
        <v/>
      </c>
      <c r="H3895" s="63" t="str">
        <f>IFERROR(VLOOKUP(B3895,Listor!$N$6:$O$47,2,FALSE),"")</f>
        <v/>
      </c>
      <c r="I3895" s="63" t="str">
        <f t="shared" si="184"/>
        <v/>
      </c>
      <c r="J3895" s="96" t="str">
        <f>IFERROR(VLOOKUP(B3895,Listor!$N$6:$P$47,3,FALSE)*I3895,"")</f>
        <v/>
      </c>
      <c r="K3895" s="81"/>
      <c r="L3895" s="88" t="str">
        <f>IFERROR((VLOOKUP(B3895,Listor!$N$6:$P$47,3,FALSE)*Biologiska!K3895)+(VLOOKUP(B3895,Listor!$N$6:$Q$47,4,FALSE)),"")</f>
        <v/>
      </c>
      <c r="M3895" s="63" t="str">
        <f t="shared" si="185"/>
        <v/>
      </c>
      <c r="N3895" s="75"/>
      <c r="O3895" s="84" t="str">
        <f t="shared" si="186"/>
        <v/>
      </c>
      <c r="P3895" s="107"/>
      <c r="Q3895" s="87" t="s">
        <v>79</v>
      </c>
      <c r="R3895" s="87"/>
      <c r="S3895" s="87"/>
      <c r="T3895" s="87"/>
      <c r="U3895" s="87"/>
      <c r="V3895" s="86" t="s">
        <v>79</v>
      </c>
      <c r="W3895" s="75"/>
      <c r="X3895" s="102" t="s">
        <v>79</v>
      </c>
      <c r="Y3895" s="63" t="str">
        <f>IFERROR(IF(VLOOKUP(X3895,Listor!$T$6:$U$7,2,FALSE)&lt;O3895,TRUE),"")</f>
        <v/>
      </c>
      <c r="Z3895" s="87"/>
      <c r="AA3895" s="104"/>
    </row>
    <row r="3896" spans="2:27" x14ac:dyDescent="0.25">
      <c r="B3896" s="68" t="s">
        <v>68</v>
      </c>
      <c r="C3896" s="80" t="str">
        <f>IFERROR(VLOOKUP(B3896,Listor!$A$6:$B$62,2,FALSE),"")</f>
        <v/>
      </c>
      <c r="D3896" s="80" t="str">
        <f>IFERROR(VLOOKUP(B3896,Listor!$A$6:$C$62,3,FALSE),"")</f>
        <v/>
      </c>
      <c r="E3896" s="110" t="s">
        <v>79</v>
      </c>
      <c r="F3896" s="66"/>
      <c r="G3896" s="35" t="str">
        <f>IFERROR(VLOOKUP(B3896,Listor!$A$6:$G$62,7,FALSE),"")</f>
        <v/>
      </c>
      <c r="H3896" s="63" t="str">
        <f>IFERROR(VLOOKUP(B3896,Listor!$N$6:$O$47,2,FALSE),"")</f>
        <v/>
      </c>
      <c r="I3896" s="63" t="str">
        <f t="shared" si="184"/>
        <v/>
      </c>
      <c r="J3896" s="96" t="str">
        <f>IFERROR(VLOOKUP(B3896,Listor!$N$6:$P$47,3,FALSE)*I3896,"")</f>
        <v/>
      </c>
      <c r="K3896" s="81"/>
      <c r="L3896" s="88" t="str">
        <f>IFERROR((VLOOKUP(B3896,Listor!$N$6:$P$47,3,FALSE)*Biologiska!K3896)+(VLOOKUP(B3896,Listor!$N$6:$Q$47,4,FALSE)),"")</f>
        <v/>
      </c>
      <c r="M3896" s="63" t="str">
        <f t="shared" si="185"/>
        <v/>
      </c>
      <c r="N3896" s="75"/>
      <c r="O3896" s="84" t="str">
        <f t="shared" si="186"/>
        <v/>
      </c>
      <c r="P3896" s="107"/>
      <c r="Q3896" s="87" t="s">
        <v>79</v>
      </c>
      <c r="R3896" s="87"/>
      <c r="S3896" s="87"/>
      <c r="T3896" s="87"/>
      <c r="U3896" s="87"/>
      <c r="V3896" s="86" t="s">
        <v>79</v>
      </c>
      <c r="W3896" s="75"/>
      <c r="X3896" s="102" t="s">
        <v>79</v>
      </c>
      <c r="Y3896" s="63" t="str">
        <f>IFERROR(IF(VLOOKUP(X3896,Listor!$T$6:$U$7,2,FALSE)&lt;O3896,TRUE),"")</f>
        <v/>
      </c>
      <c r="Z3896" s="87"/>
      <c r="AA3896" s="104"/>
    </row>
    <row r="3897" spans="2:27" x14ac:dyDescent="0.25">
      <c r="B3897" s="68" t="s">
        <v>68</v>
      </c>
      <c r="C3897" s="80" t="str">
        <f>IFERROR(VLOOKUP(B3897,Listor!$A$6:$B$62,2,FALSE),"")</f>
        <v/>
      </c>
      <c r="D3897" s="80" t="str">
        <f>IFERROR(VLOOKUP(B3897,Listor!$A$6:$C$62,3,FALSE),"")</f>
        <v/>
      </c>
      <c r="E3897" s="110" t="s">
        <v>79</v>
      </c>
      <c r="F3897" s="66"/>
      <c r="G3897" s="35" t="str">
        <f>IFERROR(VLOOKUP(B3897,Listor!$A$6:$G$62,7,FALSE),"")</f>
        <v/>
      </c>
      <c r="H3897" s="63" t="str">
        <f>IFERROR(VLOOKUP(B3897,Listor!$N$6:$O$47,2,FALSE),"")</f>
        <v/>
      </c>
      <c r="I3897" s="63" t="str">
        <f t="shared" si="184"/>
        <v/>
      </c>
      <c r="J3897" s="96" t="str">
        <f>IFERROR(VLOOKUP(B3897,Listor!$N$6:$P$47,3,FALSE)*I3897,"")</f>
        <v/>
      </c>
      <c r="K3897" s="81"/>
      <c r="L3897" s="88" t="str">
        <f>IFERROR((VLOOKUP(B3897,Listor!$N$6:$P$47,3,FALSE)*Biologiska!K3897)+(VLOOKUP(B3897,Listor!$N$6:$Q$47,4,FALSE)),"")</f>
        <v/>
      </c>
      <c r="M3897" s="63" t="str">
        <f t="shared" si="185"/>
        <v/>
      </c>
      <c r="N3897" s="75"/>
      <c r="O3897" s="84" t="str">
        <f t="shared" si="186"/>
        <v/>
      </c>
      <c r="P3897" s="107"/>
      <c r="Q3897" s="87" t="s">
        <v>79</v>
      </c>
      <c r="R3897" s="87"/>
      <c r="S3897" s="87"/>
      <c r="T3897" s="87"/>
      <c r="U3897" s="87"/>
      <c r="V3897" s="86" t="s">
        <v>79</v>
      </c>
      <c r="W3897" s="75"/>
      <c r="X3897" s="102" t="s">
        <v>79</v>
      </c>
      <c r="Y3897" s="63" t="str">
        <f>IFERROR(IF(VLOOKUP(X3897,Listor!$T$6:$U$7,2,FALSE)&lt;O3897,TRUE),"")</f>
        <v/>
      </c>
      <c r="Z3897" s="87"/>
      <c r="AA3897" s="104"/>
    </row>
    <row r="3898" spans="2:27" x14ac:dyDescent="0.25">
      <c r="B3898" s="68" t="s">
        <v>68</v>
      </c>
      <c r="C3898" s="80" t="str">
        <f>IFERROR(VLOOKUP(B3898,Listor!$A$6:$B$62,2,FALSE),"")</f>
        <v/>
      </c>
      <c r="D3898" s="80" t="str">
        <f>IFERROR(VLOOKUP(B3898,Listor!$A$6:$C$62,3,FALSE),"")</f>
        <v/>
      </c>
      <c r="E3898" s="110" t="s">
        <v>79</v>
      </c>
      <c r="F3898" s="66"/>
      <c r="G3898" s="35" t="str">
        <f>IFERROR(VLOOKUP(B3898,Listor!$A$6:$G$62,7,FALSE),"")</f>
        <v/>
      </c>
      <c r="H3898" s="63" t="str">
        <f>IFERROR(VLOOKUP(B3898,Listor!$N$6:$O$47,2,FALSE),"")</f>
        <v/>
      </c>
      <c r="I3898" s="63" t="str">
        <f t="shared" si="184"/>
        <v/>
      </c>
      <c r="J3898" s="96" t="str">
        <f>IFERROR(VLOOKUP(B3898,Listor!$N$6:$P$47,3,FALSE)*I3898,"")</f>
        <v/>
      </c>
      <c r="K3898" s="81"/>
      <c r="L3898" s="88" t="str">
        <f>IFERROR((VLOOKUP(B3898,Listor!$N$6:$P$47,3,FALSE)*Biologiska!K3898)+(VLOOKUP(B3898,Listor!$N$6:$Q$47,4,FALSE)),"")</f>
        <v/>
      </c>
      <c r="M3898" s="63" t="str">
        <f t="shared" si="185"/>
        <v/>
      </c>
      <c r="N3898" s="75"/>
      <c r="O3898" s="84" t="str">
        <f t="shared" si="186"/>
        <v/>
      </c>
      <c r="P3898" s="107"/>
      <c r="Q3898" s="87" t="s">
        <v>79</v>
      </c>
      <c r="R3898" s="87"/>
      <c r="S3898" s="87"/>
      <c r="T3898" s="87"/>
      <c r="U3898" s="87"/>
      <c r="V3898" s="86" t="s">
        <v>79</v>
      </c>
      <c r="W3898" s="75"/>
      <c r="X3898" s="102" t="s">
        <v>79</v>
      </c>
      <c r="Y3898" s="63" t="str">
        <f>IFERROR(IF(VLOOKUP(X3898,Listor!$T$6:$U$7,2,FALSE)&lt;O3898,TRUE),"")</f>
        <v/>
      </c>
      <c r="Z3898" s="87"/>
      <c r="AA3898" s="104"/>
    </row>
    <row r="3899" spans="2:27" x14ac:dyDescent="0.25">
      <c r="B3899" s="68" t="s">
        <v>68</v>
      </c>
      <c r="C3899" s="80" t="str">
        <f>IFERROR(VLOOKUP(B3899,Listor!$A$6:$B$62,2,FALSE),"")</f>
        <v/>
      </c>
      <c r="D3899" s="80" t="str">
        <f>IFERROR(VLOOKUP(B3899,Listor!$A$6:$C$62,3,FALSE),"")</f>
        <v/>
      </c>
      <c r="E3899" s="110" t="s">
        <v>79</v>
      </c>
      <c r="F3899" s="66"/>
      <c r="G3899" s="35" t="str">
        <f>IFERROR(VLOOKUP(B3899,Listor!$A$6:$G$62,7,FALSE),"")</f>
        <v/>
      </c>
      <c r="H3899" s="63" t="str">
        <f>IFERROR(VLOOKUP(B3899,Listor!$N$6:$O$47,2,FALSE),"")</f>
        <v/>
      </c>
      <c r="I3899" s="63" t="str">
        <f t="shared" si="184"/>
        <v/>
      </c>
      <c r="J3899" s="96" t="str">
        <f>IFERROR(VLOOKUP(B3899,Listor!$N$6:$P$47,3,FALSE)*I3899,"")</f>
        <v/>
      </c>
      <c r="K3899" s="81"/>
      <c r="L3899" s="88" t="str">
        <f>IFERROR((VLOOKUP(B3899,Listor!$N$6:$P$47,3,FALSE)*Biologiska!K3899)+(VLOOKUP(B3899,Listor!$N$6:$Q$47,4,FALSE)),"")</f>
        <v/>
      </c>
      <c r="M3899" s="63" t="str">
        <f t="shared" si="185"/>
        <v/>
      </c>
      <c r="N3899" s="75"/>
      <c r="O3899" s="84" t="str">
        <f t="shared" si="186"/>
        <v/>
      </c>
      <c r="P3899" s="107"/>
      <c r="Q3899" s="87" t="s">
        <v>79</v>
      </c>
      <c r="R3899" s="87"/>
      <c r="S3899" s="87"/>
      <c r="T3899" s="87"/>
      <c r="U3899" s="87"/>
      <c r="V3899" s="86" t="s">
        <v>79</v>
      </c>
      <c r="W3899" s="75"/>
      <c r="X3899" s="102" t="s">
        <v>79</v>
      </c>
      <c r="Y3899" s="63" t="str">
        <f>IFERROR(IF(VLOOKUP(X3899,Listor!$T$6:$U$7,2,FALSE)&lt;O3899,TRUE),"")</f>
        <v/>
      </c>
      <c r="Z3899" s="87"/>
      <c r="AA3899" s="104"/>
    </row>
    <row r="3900" spans="2:27" x14ac:dyDescent="0.25">
      <c r="B3900" s="68" t="s">
        <v>68</v>
      </c>
      <c r="C3900" s="80" t="str">
        <f>IFERROR(VLOOKUP(B3900,Listor!$A$6:$B$62,2,FALSE),"")</f>
        <v/>
      </c>
      <c r="D3900" s="80" t="str">
        <f>IFERROR(VLOOKUP(B3900,Listor!$A$6:$C$62,3,FALSE),"")</f>
        <v/>
      </c>
      <c r="E3900" s="110" t="s">
        <v>79</v>
      </c>
      <c r="F3900" s="66"/>
      <c r="G3900" s="35" t="str">
        <f>IFERROR(VLOOKUP(B3900,Listor!$A$6:$G$62,7,FALSE),"")</f>
        <v/>
      </c>
      <c r="H3900" s="63" t="str">
        <f>IFERROR(VLOOKUP(B3900,Listor!$N$6:$O$47,2,FALSE),"")</f>
        <v/>
      </c>
      <c r="I3900" s="63" t="str">
        <f t="shared" si="184"/>
        <v/>
      </c>
      <c r="J3900" s="96" t="str">
        <f>IFERROR(VLOOKUP(B3900,Listor!$N$6:$P$47,3,FALSE)*I3900,"")</f>
        <v/>
      </c>
      <c r="K3900" s="81"/>
      <c r="L3900" s="88" t="str">
        <f>IFERROR((VLOOKUP(B3900,Listor!$N$6:$P$47,3,FALSE)*Biologiska!K3900)+(VLOOKUP(B3900,Listor!$N$6:$Q$47,4,FALSE)),"")</f>
        <v/>
      </c>
      <c r="M3900" s="63" t="str">
        <f t="shared" si="185"/>
        <v/>
      </c>
      <c r="N3900" s="75"/>
      <c r="O3900" s="84" t="str">
        <f t="shared" si="186"/>
        <v/>
      </c>
      <c r="P3900" s="107"/>
      <c r="Q3900" s="87" t="s">
        <v>79</v>
      </c>
      <c r="R3900" s="87"/>
      <c r="S3900" s="87"/>
      <c r="T3900" s="87"/>
      <c r="U3900" s="87"/>
      <c r="V3900" s="86" t="s">
        <v>79</v>
      </c>
      <c r="W3900" s="75"/>
      <c r="X3900" s="102" t="s">
        <v>79</v>
      </c>
      <c r="Y3900" s="63" t="str">
        <f>IFERROR(IF(VLOOKUP(X3900,Listor!$T$6:$U$7,2,FALSE)&lt;O3900,TRUE),"")</f>
        <v/>
      </c>
      <c r="Z3900" s="87"/>
      <c r="AA3900" s="104"/>
    </row>
    <row r="3901" spans="2:27" x14ac:dyDescent="0.25">
      <c r="B3901" s="68" t="s">
        <v>68</v>
      </c>
      <c r="C3901" s="80" t="str">
        <f>IFERROR(VLOOKUP(B3901,Listor!$A$6:$B$62,2,FALSE),"")</f>
        <v/>
      </c>
      <c r="D3901" s="80" t="str">
        <f>IFERROR(VLOOKUP(B3901,Listor!$A$6:$C$62,3,FALSE),"")</f>
        <v/>
      </c>
      <c r="E3901" s="110" t="s">
        <v>79</v>
      </c>
      <c r="F3901" s="66"/>
      <c r="G3901" s="35" t="str">
        <f>IFERROR(VLOOKUP(B3901,Listor!$A$6:$G$62,7,FALSE),"")</f>
        <v/>
      </c>
      <c r="H3901" s="63" t="str">
        <f>IFERROR(VLOOKUP(B3901,Listor!$N$6:$O$47,2,FALSE),"")</f>
        <v/>
      </c>
      <c r="I3901" s="63" t="str">
        <f t="shared" si="184"/>
        <v/>
      </c>
      <c r="J3901" s="96" t="str">
        <f>IFERROR(VLOOKUP(B3901,Listor!$N$6:$P$47,3,FALSE)*I3901,"")</f>
        <v/>
      </c>
      <c r="K3901" s="81"/>
      <c r="L3901" s="88" t="str">
        <f>IFERROR((VLOOKUP(B3901,Listor!$N$6:$P$47,3,FALSE)*Biologiska!K3901)+(VLOOKUP(B3901,Listor!$N$6:$Q$47,4,FALSE)),"")</f>
        <v/>
      </c>
      <c r="M3901" s="63" t="str">
        <f t="shared" si="185"/>
        <v/>
      </c>
      <c r="N3901" s="75"/>
      <c r="O3901" s="84" t="str">
        <f t="shared" si="186"/>
        <v/>
      </c>
      <c r="P3901" s="107"/>
      <c r="Q3901" s="87" t="s">
        <v>79</v>
      </c>
      <c r="R3901" s="87"/>
      <c r="S3901" s="87"/>
      <c r="T3901" s="87"/>
      <c r="U3901" s="87"/>
      <c r="V3901" s="86" t="s">
        <v>79</v>
      </c>
      <c r="W3901" s="75"/>
      <c r="X3901" s="102" t="s">
        <v>79</v>
      </c>
      <c r="Y3901" s="63" t="str">
        <f>IFERROR(IF(VLOOKUP(X3901,Listor!$T$6:$U$7,2,FALSE)&lt;O3901,TRUE),"")</f>
        <v/>
      </c>
      <c r="Z3901" s="87"/>
      <c r="AA3901" s="104"/>
    </row>
    <row r="3902" spans="2:27" x14ac:dyDescent="0.25">
      <c r="B3902" s="68" t="s">
        <v>68</v>
      </c>
      <c r="C3902" s="80" t="str">
        <f>IFERROR(VLOOKUP(B3902,Listor!$A$6:$B$62,2,FALSE),"")</f>
        <v/>
      </c>
      <c r="D3902" s="80" t="str">
        <f>IFERROR(VLOOKUP(B3902,Listor!$A$6:$C$62,3,FALSE),"")</f>
        <v/>
      </c>
      <c r="E3902" s="110" t="s">
        <v>79</v>
      </c>
      <c r="F3902" s="66"/>
      <c r="G3902" s="35" t="str">
        <f>IFERROR(VLOOKUP(B3902,Listor!$A$6:$G$62,7,FALSE),"")</f>
        <v/>
      </c>
      <c r="H3902" s="63" t="str">
        <f>IFERROR(VLOOKUP(B3902,Listor!$N$6:$O$47,2,FALSE),"")</f>
        <v/>
      </c>
      <c r="I3902" s="63" t="str">
        <f t="shared" si="184"/>
        <v/>
      </c>
      <c r="J3902" s="96" t="str">
        <f>IFERROR(VLOOKUP(B3902,Listor!$N$6:$P$47,3,FALSE)*I3902,"")</f>
        <v/>
      </c>
      <c r="K3902" s="81"/>
      <c r="L3902" s="88" t="str">
        <f>IFERROR((VLOOKUP(B3902,Listor!$N$6:$P$47,3,FALSE)*Biologiska!K3902)+(VLOOKUP(B3902,Listor!$N$6:$Q$47,4,FALSE)),"")</f>
        <v/>
      </c>
      <c r="M3902" s="63" t="str">
        <f t="shared" si="185"/>
        <v/>
      </c>
      <c r="N3902" s="75"/>
      <c r="O3902" s="84" t="str">
        <f t="shared" si="186"/>
        <v/>
      </c>
      <c r="P3902" s="107"/>
      <c r="Q3902" s="87" t="s">
        <v>79</v>
      </c>
      <c r="R3902" s="87"/>
      <c r="S3902" s="87"/>
      <c r="T3902" s="87"/>
      <c r="U3902" s="87"/>
      <c r="V3902" s="86" t="s">
        <v>79</v>
      </c>
      <c r="W3902" s="75"/>
      <c r="X3902" s="102" t="s">
        <v>79</v>
      </c>
      <c r="Y3902" s="63" t="str">
        <f>IFERROR(IF(VLOOKUP(X3902,Listor!$T$6:$U$7,2,FALSE)&lt;O3902,TRUE),"")</f>
        <v/>
      </c>
      <c r="Z3902" s="87"/>
      <c r="AA3902" s="104"/>
    </row>
    <row r="3903" spans="2:27" x14ac:dyDescent="0.25">
      <c r="B3903" s="68" t="s">
        <v>68</v>
      </c>
      <c r="C3903" s="80" t="str">
        <f>IFERROR(VLOOKUP(B3903,Listor!$A$6:$B$62,2,FALSE),"")</f>
        <v/>
      </c>
      <c r="D3903" s="80" t="str">
        <f>IFERROR(VLOOKUP(B3903,Listor!$A$6:$C$62,3,FALSE),"")</f>
        <v/>
      </c>
      <c r="E3903" s="110" t="s">
        <v>79</v>
      </c>
      <c r="F3903" s="66"/>
      <c r="G3903" s="35" t="str">
        <f>IFERROR(VLOOKUP(B3903,Listor!$A$6:$G$62,7,FALSE),"")</f>
        <v/>
      </c>
      <c r="H3903" s="63" t="str">
        <f>IFERROR(VLOOKUP(B3903,Listor!$N$6:$O$47,2,FALSE),"")</f>
        <v/>
      </c>
      <c r="I3903" s="63" t="str">
        <f t="shared" si="184"/>
        <v/>
      </c>
      <c r="J3903" s="96" t="str">
        <f>IFERROR(VLOOKUP(B3903,Listor!$N$6:$P$47,3,FALSE)*I3903,"")</f>
        <v/>
      </c>
      <c r="K3903" s="81"/>
      <c r="L3903" s="88" t="str">
        <f>IFERROR((VLOOKUP(B3903,Listor!$N$6:$P$47,3,FALSE)*Biologiska!K3903)+(VLOOKUP(B3903,Listor!$N$6:$Q$47,4,FALSE)),"")</f>
        <v/>
      </c>
      <c r="M3903" s="63" t="str">
        <f t="shared" si="185"/>
        <v/>
      </c>
      <c r="N3903" s="75"/>
      <c r="O3903" s="84" t="str">
        <f t="shared" si="186"/>
        <v/>
      </c>
      <c r="P3903" s="107"/>
      <c r="Q3903" s="87" t="s">
        <v>79</v>
      </c>
      <c r="R3903" s="87"/>
      <c r="S3903" s="87"/>
      <c r="T3903" s="87"/>
      <c r="U3903" s="87"/>
      <c r="V3903" s="86" t="s">
        <v>79</v>
      </c>
      <c r="W3903" s="75"/>
      <c r="X3903" s="102" t="s">
        <v>79</v>
      </c>
      <c r="Y3903" s="63" t="str">
        <f>IFERROR(IF(VLOOKUP(X3903,Listor!$T$6:$U$7,2,FALSE)&lt;O3903,TRUE),"")</f>
        <v/>
      </c>
      <c r="Z3903" s="87"/>
      <c r="AA3903" s="104"/>
    </row>
    <row r="3904" spans="2:27" x14ac:dyDescent="0.25">
      <c r="B3904" s="68" t="s">
        <v>68</v>
      </c>
      <c r="C3904" s="80" t="str">
        <f>IFERROR(VLOOKUP(B3904,Listor!$A$6:$B$62,2,FALSE),"")</f>
        <v/>
      </c>
      <c r="D3904" s="80" t="str">
        <f>IFERROR(VLOOKUP(B3904,Listor!$A$6:$C$62,3,FALSE),"")</f>
        <v/>
      </c>
      <c r="E3904" s="110" t="s">
        <v>79</v>
      </c>
      <c r="F3904" s="66"/>
      <c r="G3904" s="35" t="str">
        <f>IFERROR(VLOOKUP(B3904,Listor!$A$6:$G$62,7,FALSE),"")</f>
        <v/>
      </c>
      <c r="H3904" s="63" t="str">
        <f>IFERROR(VLOOKUP(B3904,Listor!$N$6:$O$47,2,FALSE),"")</f>
        <v/>
      </c>
      <c r="I3904" s="63" t="str">
        <f t="shared" si="184"/>
        <v/>
      </c>
      <c r="J3904" s="96" t="str">
        <f>IFERROR(VLOOKUP(B3904,Listor!$N$6:$P$47,3,FALSE)*I3904,"")</f>
        <v/>
      </c>
      <c r="K3904" s="81"/>
      <c r="L3904" s="88" t="str">
        <f>IFERROR((VLOOKUP(B3904,Listor!$N$6:$P$47,3,FALSE)*Biologiska!K3904)+(VLOOKUP(B3904,Listor!$N$6:$Q$47,4,FALSE)),"")</f>
        <v/>
      </c>
      <c r="M3904" s="63" t="str">
        <f t="shared" si="185"/>
        <v/>
      </c>
      <c r="N3904" s="75"/>
      <c r="O3904" s="84" t="str">
        <f t="shared" si="186"/>
        <v/>
      </c>
      <c r="P3904" s="107"/>
      <c r="Q3904" s="87" t="s">
        <v>79</v>
      </c>
      <c r="R3904" s="87"/>
      <c r="S3904" s="87"/>
      <c r="T3904" s="87"/>
      <c r="U3904" s="87"/>
      <c r="V3904" s="86" t="s">
        <v>79</v>
      </c>
      <c r="W3904" s="75"/>
      <c r="X3904" s="102" t="s">
        <v>79</v>
      </c>
      <c r="Y3904" s="63" t="str">
        <f>IFERROR(IF(VLOOKUP(X3904,Listor!$T$6:$U$7,2,FALSE)&lt;O3904,TRUE),"")</f>
        <v/>
      </c>
      <c r="Z3904" s="87"/>
      <c r="AA3904" s="104"/>
    </row>
    <row r="3905" spans="2:27" x14ac:dyDescent="0.25">
      <c r="B3905" s="68" t="s">
        <v>68</v>
      </c>
      <c r="C3905" s="80" t="str">
        <f>IFERROR(VLOOKUP(B3905,Listor!$A$6:$B$62,2,FALSE),"")</f>
        <v/>
      </c>
      <c r="D3905" s="80" t="str">
        <f>IFERROR(VLOOKUP(B3905,Listor!$A$6:$C$62,3,FALSE),"")</f>
        <v/>
      </c>
      <c r="E3905" s="110" t="s">
        <v>79</v>
      </c>
      <c r="F3905" s="66"/>
      <c r="G3905" s="35" t="str">
        <f>IFERROR(VLOOKUP(B3905,Listor!$A$6:$G$62,7,FALSE),"")</f>
        <v/>
      </c>
      <c r="H3905" s="63" t="str">
        <f>IFERROR(VLOOKUP(B3905,Listor!$N$6:$O$47,2,FALSE),"")</f>
        <v/>
      </c>
      <c r="I3905" s="63" t="str">
        <f t="shared" si="184"/>
        <v/>
      </c>
      <c r="J3905" s="96" t="str">
        <f>IFERROR(VLOOKUP(B3905,Listor!$N$6:$P$47,3,FALSE)*I3905,"")</f>
        <v/>
      </c>
      <c r="K3905" s="81"/>
      <c r="L3905" s="88" t="str">
        <f>IFERROR((VLOOKUP(B3905,Listor!$N$6:$P$47,3,FALSE)*Biologiska!K3905)+(VLOOKUP(B3905,Listor!$N$6:$Q$47,4,FALSE)),"")</f>
        <v/>
      </c>
      <c r="M3905" s="63" t="str">
        <f t="shared" si="185"/>
        <v/>
      </c>
      <c r="N3905" s="75"/>
      <c r="O3905" s="84" t="str">
        <f t="shared" si="186"/>
        <v/>
      </c>
      <c r="P3905" s="107"/>
      <c r="Q3905" s="87" t="s">
        <v>79</v>
      </c>
      <c r="R3905" s="87"/>
      <c r="S3905" s="87"/>
      <c r="T3905" s="87"/>
      <c r="U3905" s="87"/>
      <c r="V3905" s="86" t="s">
        <v>79</v>
      </c>
      <c r="W3905" s="75"/>
      <c r="X3905" s="102" t="s">
        <v>79</v>
      </c>
      <c r="Y3905" s="63" t="str">
        <f>IFERROR(IF(VLOOKUP(X3905,Listor!$T$6:$U$7,2,FALSE)&lt;O3905,TRUE),"")</f>
        <v/>
      </c>
      <c r="Z3905" s="87"/>
      <c r="AA3905" s="104"/>
    </row>
    <row r="3906" spans="2:27" x14ac:dyDescent="0.25">
      <c r="B3906" s="68" t="s">
        <v>68</v>
      </c>
      <c r="C3906" s="80" t="str">
        <f>IFERROR(VLOOKUP(B3906,Listor!$A$6:$B$62,2,FALSE),"")</f>
        <v/>
      </c>
      <c r="D3906" s="80" t="str">
        <f>IFERROR(VLOOKUP(B3906,Listor!$A$6:$C$62,3,FALSE),"")</f>
        <v/>
      </c>
      <c r="E3906" s="110" t="s">
        <v>79</v>
      </c>
      <c r="F3906" s="66"/>
      <c r="G3906" s="35" t="str">
        <f>IFERROR(VLOOKUP(B3906,Listor!$A$6:$G$62,7,FALSE),"")</f>
        <v/>
      </c>
      <c r="H3906" s="63" t="str">
        <f>IFERROR(VLOOKUP(B3906,Listor!$N$6:$O$47,2,FALSE),"")</f>
        <v/>
      </c>
      <c r="I3906" s="63" t="str">
        <f t="shared" si="184"/>
        <v/>
      </c>
      <c r="J3906" s="96" t="str">
        <f>IFERROR(VLOOKUP(B3906,Listor!$N$6:$P$47,3,FALSE)*I3906,"")</f>
        <v/>
      </c>
      <c r="K3906" s="81"/>
      <c r="L3906" s="88" t="str">
        <f>IFERROR((VLOOKUP(B3906,Listor!$N$6:$P$47,3,FALSE)*Biologiska!K3906)+(VLOOKUP(B3906,Listor!$N$6:$Q$47,4,FALSE)),"")</f>
        <v/>
      </c>
      <c r="M3906" s="63" t="str">
        <f t="shared" si="185"/>
        <v/>
      </c>
      <c r="N3906" s="75"/>
      <c r="O3906" s="84" t="str">
        <f t="shared" si="186"/>
        <v/>
      </c>
      <c r="P3906" s="107"/>
      <c r="Q3906" s="87" t="s">
        <v>79</v>
      </c>
      <c r="R3906" s="87"/>
      <c r="S3906" s="87"/>
      <c r="T3906" s="87"/>
      <c r="U3906" s="87"/>
      <c r="V3906" s="86" t="s">
        <v>79</v>
      </c>
      <c r="W3906" s="75"/>
      <c r="X3906" s="102" t="s">
        <v>79</v>
      </c>
      <c r="Y3906" s="63" t="str">
        <f>IFERROR(IF(VLOOKUP(X3906,Listor!$T$6:$U$7,2,FALSE)&lt;O3906,TRUE),"")</f>
        <v/>
      </c>
      <c r="Z3906" s="87"/>
      <c r="AA3906" s="104"/>
    </row>
    <row r="3907" spans="2:27" x14ac:dyDescent="0.25">
      <c r="B3907" s="68" t="s">
        <v>68</v>
      </c>
      <c r="C3907" s="80" t="str">
        <f>IFERROR(VLOOKUP(B3907,Listor!$A$6:$B$62,2,FALSE),"")</f>
        <v/>
      </c>
      <c r="D3907" s="80" t="str">
        <f>IFERROR(VLOOKUP(B3907,Listor!$A$6:$C$62,3,FALSE),"")</f>
        <v/>
      </c>
      <c r="E3907" s="110" t="s">
        <v>79</v>
      </c>
      <c r="F3907" s="66"/>
      <c r="G3907" s="35" t="str">
        <f>IFERROR(VLOOKUP(B3907,Listor!$A$6:$G$62,7,FALSE),"")</f>
        <v/>
      </c>
      <c r="H3907" s="63" t="str">
        <f>IFERROR(VLOOKUP(B3907,Listor!$N$6:$O$47,2,FALSE),"")</f>
        <v/>
      </c>
      <c r="I3907" s="63" t="str">
        <f t="shared" si="184"/>
        <v/>
      </c>
      <c r="J3907" s="96" t="str">
        <f>IFERROR(VLOOKUP(B3907,Listor!$N$6:$P$47,3,FALSE)*I3907,"")</f>
        <v/>
      </c>
      <c r="K3907" s="81"/>
      <c r="L3907" s="88" t="str">
        <f>IFERROR((VLOOKUP(B3907,Listor!$N$6:$P$47,3,FALSE)*Biologiska!K3907)+(VLOOKUP(B3907,Listor!$N$6:$Q$47,4,FALSE)),"")</f>
        <v/>
      </c>
      <c r="M3907" s="63" t="str">
        <f t="shared" si="185"/>
        <v/>
      </c>
      <c r="N3907" s="75"/>
      <c r="O3907" s="84" t="str">
        <f t="shared" si="186"/>
        <v/>
      </c>
      <c r="P3907" s="107"/>
      <c r="Q3907" s="87" t="s">
        <v>79</v>
      </c>
      <c r="R3907" s="87"/>
      <c r="S3907" s="87"/>
      <c r="T3907" s="87"/>
      <c r="U3907" s="87"/>
      <c r="V3907" s="86" t="s">
        <v>79</v>
      </c>
      <c r="W3907" s="75"/>
      <c r="X3907" s="102" t="s">
        <v>79</v>
      </c>
      <c r="Y3907" s="63" t="str">
        <f>IFERROR(IF(VLOOKUP(X3907,Listor!$T$6:$U$7,2,FALSE)&lt;O3907,TRUE),"")</f>
        <v/>
      </c>
      <c r="Z3907" s="87"/>
      <c r="AA3907" s="104"/>
    </row>
    <row r="3908" spans="2:27" x14ac:dyDescent="0.25">
      <c r="B3908" s="68" t="s">
        <v>68</v>
      </c>
      <c r="C3908" s="80" t="str">
        <f>IFERROR(VLOOKUP(B3908,Listor!$A$6:$B$62,2,FALSE),"")</f>
        <v/>
      </c>
      <c r="D3908" s="80" t="str">
        <f>IFERROR(VLOOKUP(B3908,Listor!$A$6:$C$62,3,FALSE),"")</f>
        <v/>
      </c>
      <c r="E3908" s="110" t="s">
        <v>79</v>
      </c>
      <c r="F3908" s="66"/>
      <c r="G3908" s="35" t="str">
        <f>IFERROR(VLOOKUP(B3908,Listor!$A$6:$G$62,7,FALSE),"")</f>
        <v/>
      </c>
      <c r="H3908" s="63" t="str">
        <f>IFERROR(VLOOKUP(B3908,Listor!$N$6:$O$47,2,FALSE),"")</f>
        <v/>
      </c>
      <c r="I3908" s="63" t="str">
        <f t="shared" si="184"/>
        <v/>
      </c>
      <c r="J3908" s="96" t="str">
        <f>IFERROR(VLOOKUP(B3908,Listor!$N$6:$P$47,3,FALSE)*I3908,"")</f>
        <v/>
      </c>
      <c r="K3908" s="81"/>
      <c r="L3908" s="88" t="str">
        <f>IFERROR((VLOOKUP(B3908,Listor!$N$6:$P$47,3,FALSE)*Biologiska!K3908)+(VLOOKUP(B3908,Listor!$N$6:$Q$47,4,FALSE)),"")</f>
        <v/>
      </c>
      <c r="M3908" s="63" t="str">
        <f t="shared" si="185"/>
        <v/>
      </c>
      <c r="N3908" s="75"/>
      <c r="O3908" s="84" t="str">
        <f t="shared" si="186"/>
        <v/>
      </c>
      <c r="P3908" s="107"/>
      <c r="Q3908" s="87" t="s">
        <v>79</v>
      </c>
      <c r="R3908" s="87"/>
      <c r="S3908" s="87"/>
      <c r="T3908" s="87"/>
      <c r="U3908" s="87"/>
      <c r="V3908" s="86" t="s">
        <v>79</v>
      </c>
      <c r="W3908" s="75"/>
      <c r="X3908" s="102" t="s">
        <v>79</v>
      </c>
      <c r="Y3908" s="63" t="str">
        <f>IFERROR(IF(VLOOKUP(X3908,Listor!$T$6:$U$7,2,FALSE)&lt;O3908,TRUE),"")</f>
        <v/>
      </c>
      <c r="Z3908" s="87"/>
      <c r="AA3908" s="104"/>
    </row>
    <row r="3909" spans="2:27" x14ac:dyDescent="0.25">
      <c r="B3909" s="68" t="s">
        <v>68</v>
      </c>
      <c r="C3909" s="80" t="str">
        <f>IFERROR(VLOOKUP(B3909,Listor!$A$6:$B$62,2,FALSE),"")</f>
        <v/>
      </c>
      <c r="D3909" s="80" t="str">
        <f>IFERROR(VLOOKUP(B3909,Listor!$A$6:$C$62,3,FALSE),"")</f>
        <v/>
      </c>
      <c r="E3909" s="110" t="s">
        <v>79</v>
      </c>
      <c r="F3909" s="66"/>
      <c r="G3909" s="35" t="str">
        <f>IFERROR(VLOOKUP(B3909,Listor!$A$6:$G$62,7,FALSE),"")</f>
        <v/>
      </c>
      <c r="H3909" s="63" t="str">
        <f>IFERROR(VLOOKUP(B3909,Listor!$N$6:$O$47,2,FALSE),"")</f>
        <v/>
      </c>
      <c r="I3909" s="63" t="str">
        <f t="shared" si="184"/>
        <v/>
      </c>
      <c r="J3909" s="96" t="str">
        <f>IFERROR(VLOOKUP(B3909,Listor!$N$6:$P$47,3,FALSE)*I3909,"")</f>
        <v/>
      </c>
      <c r="K3909" s="81"/>
      <c r="L3909" s="88" t="str">
        <f>IFERROR((VLOOKUP(B3909,Listor!$N$6:$P$47,3,FALSE)*Biologiska!K3909)+(VLOOKUP(B3909,Listor!$N$6:$Q$47,4,FALSE)),"")</f>
        <v/>
      </c>
      <c r="M3909" s="63" t="str">
        <f t="shared" si="185"/>
        <v/>
      </c>
      <c r="N3909" s="75"/>
      <c r="O3909" s="84" t="str">
        <f t="shared" si="186"/>
        <v/>
      </c>
      <c r="P3909" s="107"/>
      <c r="Q3909" s="87" t="s">
        <v>79</v>
      </c>
      <c r="R3909" s="87"/>
      <c r="S3909" s="87"/>
      <c r="T3909" s="87"/>
      <c r="U3909" s="87"/>
      <c r="V3909" s="86" t="s">
        <v>79</v>
      </c>
      <c r="W3909" s="75"/>
      <c r="X3909" s="102" t="s">
        <v>79</v>
      </c>
      <c r="Y3909" s="63" t="str">
        <f>IFERROR(IF(VLOOKUP(X3909,Listor!$T$6:$U$7,2,FALSE)&lt;O3909,TRUE),"")</f>
        <v/>
      </c>
      <c r="Z3909" s="87"/>
      <c r="AA3909" s="104"/>
    </row>
    <row r="3910" spans="2:27" x14ac:dyDescent="0.25">
      <c r="B3910" s="68" t="s">
        <v>68</v>
      </c>
      <c r="C3910" s="80" t="str">
        <f>IFERROR(VLOOKUP(B3910,Listor!$A$6:$B$62,2,FALSE),"")</f>
        <v/>
      </c>
      <c r="D3910" s="80" t="str">
        <f>IFERROR(VLOOKUP(B3910,Listor!$A$6:$C$62,3,FALSE),"")</f>
        <v/>
      </c>
      <c r="E3910" s="110" t="s">
        <v>79</v>
      </c>
      <c r="F3910" s="66"/>
      <c r="G3910" s="35" t="str">
        <f>IFERROR(VLOOKUP(B3910,Listor!$A$6:$G$62,7,FALSE),"")</f>
        <v/>
      </c>
      <c r="H3910" s="63" t="str">
        <f>IFERROR(VLOOKUP(B3910,Listor!$N$6:$O$47,2,FALSE),"")</f>
        <v/>
      </c>
      <c r="I3910" s="63" t="str">
        <f t="shared" si="184"/>
        <v/>
      </c>
      <c r="J3910" s="96" t="str">
        <f>IFERROR(VLOOKUP(B3910,Listor!$N$6:$P$47,3,FALSE)*I3910,"")</f>
        <v/>
      </c>
      <c r="K3910" s="81"/>
      <c r="L3910" s="88" t="str">
        <f>IFERROR((VLOOKUP(B3910,Listor!$N$6:$P$47,3,FALSE)*Biologiska!K3910)+(VLOOKUP(B3910,Listor!$N$6:$Q$47,4,FALSE)),"")</f>
        <v/>
      </c>
      <c r="M3910" s="63" t="str">
        <f t="shared" si="185"/>
        <v/>
      </c>
      <c r="N3910" s="75"/>
      <c r="O3910" s="84" t="str">
        <f t="shared" si="186"/>
        <v/>
      </c>
      <c r="P3910" s="107"/>
      <c r="Q3910" s="87" t="s">
        <v>79</v>
      </c>
      <c r="R3910" s="87"/>
      <c r="S3910" s="87"/>
      <c r="T3910" s="87"/>
      <c r="U3910" s="87"/>
      <c r="V3910" s="86" t="s">
        <v>79</v>
      </c>
      <c r="W3910" s="75"/>
      <c r="X3910" s="102" t="s">
        <v>79</v>
      </c>
      <c r="Y3910" s="63" t="str">
        <f>IFERROR(IF(VLOOKUP(X3910,Listor!$T$6:$U$7,2,FALSE)&lt;O3910,TRUE),"")</f>
        <v/>
      </c>
      <c r="Z3910" s="87"/>
      <c r="AA3910" s="104"/>
    </row>
    <row r="3911" spans="2:27" x14ac:dyDescent="0.25">
      <c r="B3911" s="68" t="s">
        <v>68</v>
      </c>
      <c r="C3911" s="80" t="str">
        <f>IFERROR(VLOOKUP(B3911,Listor!$A$6:$B$62,2,FALSE),"")</f>
        <v/>
      </c>
      <c r="D3911" s="80" t="str">
        <f>IFERROR(VLOOKUP(B3911,Listor!$A$6:$C$62,3,FALSE),"")</f>
        <v/>
      </c>
      <c r="E3911" s="110" t="s">
        <v>79</v>
      </c>
      <c r="F3911" s="66"/>
      <c r="G3911" s="35" t="str">
        <f>IFERROR(VLOOKUP(B3911,Listor!$A$6:$G$62,7,FALSE),"")</f>
        <v/>
      </c>
      <c r="H3911" s="63" t="str">
        <f>IFERROR(VLOOKUP(B3911,Listor!$N$6:$O$47,2,FALSE),"")</f>
        <v/>
      </c>
      <c r="I3911" s="63" t="str">
        <f t="shared" si="184"/>
        <v/>
      </c>
      <c r="J3911" s="96" t="str">
        <f>IFERROR(VLOOKUP(B3911,Listor!$N$6:$P$47,3,FALSE)*I3911,"")</f>
        <v/>
      </c>
      <c r="K3911" s="81"/>
      <c r="L3911" s="88" t="str">
        <f>IFERROR((VLOOKUP(B3911,Listor!$N$6:$P$47,3,FALSE)*Biologiska!K3911)+(VLOOKUP(B3911,Listor!$N$6:$Q$47,4,FALSE)),"")</f>
        <v/>
      </c>
      <c r="M3911" s="63" t="str">
        <f t="shared" si="185"/>
        <v/>
      </c>
      <c r="N3911" s="75"/>
      <c r="O3911" s="84" t="str">
        <f t="shared" si="186"/>
        <v/>
      </c>
      <c r="P3911" s="107"/>
      <c r="Q3911" s="87" t="s">
        <v>79</v>
      </c>
      <c r="R3911" s="87"/>
      <c r="S3911" s="87"/>
      <c r="T3911" s="87"/>
      <c r="U3911" s="87"/>
      <c r="V3911" s="86" t="s">
        <v>79</v>
      </c>
      <c r="W3911" s="75"/>
      <c r="X3911" s="102" t="s">
        <v>79</v>
      </c>
      <c r="Y3911" s="63" t="str">
        <f>IFERROR(IF(VLOOKUP(X3911,Listor!$T$6:$U$7,2,FALSE)&lt;O3911,TRUE),"")</f>
        <v/>
      </c>
      <c r="Z3911" s="87"/>
      <c r="AA3911" s="104"/>
    </row>
    <row r="3912" spans="2:27" x14ac:dyDescent="0.25">
      <c r="B3912" s="68" t="s">
        <v>68</v>
      </c>
      <c r="C3912" s="80" t="str">
        <f>IFERROR(VLOOKUP(B3912,Listor!$A$6:$B$62,2,FALSE),"")</f>
        <v/>
      </c>
      <c r="D3912" s="80" t="str">
        <f>IFERROR(VLOOKUP(B3912,Listor!$A$6:$C$62,3,FALSE),"")</f>
        <v/>
      </c>
      <c r="E3912" s="110" t="s">
        <v>79</v>
      </c>
      <c r="F3912" s="66"/>
      <c r="G3912" s="35" t="str">
        <f>IFERROR(VLOOKUP(B3912,Listor!$A$6:$G$62,7,FALSE),"")</f>
        <v/>
      </c>
      <c r="H3912" s="63" t="str">
        <f>IFERROR(VLOOKUP(B3912,Listor!$N$6:$O$47,2,FALSE),"")</f>
        <v/>
      </c>
      <c r="I3912" s="63" t="str">
        <f t="shared" si="184"/>
        <v/>
      </c>
      <c r="J3912" s="96" t="str">
        <f>IFERROR(VLOOKUP(B3912,Listor!$N$6:$P$47,3,FALSE)*I3912,"")</f>
        <v/>
      </c>
      <c r="K3912" s="81"/>
      <c r="L3912" s="88" t="str">
        <f>IFERROR((VLOOKUP(B3912,Listor!$N$6:$P$47,3,FALSE)*Biologiska!K3912)+(VLOOKUP(B3912,Listor!$N$6:$Q$47,4,FALSE)),"")</f>
        <v/>
      </c>
      <c r="M3912" s="63" t="str">
        <f t="shared" si="185"/>
        <v/>
      </c>
      <c r="N3912" s="75"/>
      <c r="O3912" s="84" t="str">
        <f t="shared" si="186"/>
        <v/>
      </c>
      <c r="P3912" s="107"/>
      <c r="Q3912" s="87" t="s">
        <v>79</v>
      </c>
      <c r="R3912" s="87"/>
      <c r="S3912" s="87"/>
      <c r="T3912" s="87"/>
      <c r="U3912" s="87"/>
      <c r="V3912" s="86" t="s">
        <v>79</v>
      </c>
      <c r="W3912" s="75"/>
      <c r="X3912" s="102" t="s">
        <v>79</v>
      </c>
      <c r="Y3912" s="63" t="str">
        <f>IFERROR(IF(VLOOKUP(X3912,Listor!$T$6:$U$7,2,FALSE)&lt;O3912,TRUE),"")</f>
        <v/>
      </c>
      <c r="Z3912" s="87"/>
      <c r="AA3912" s="104"/>
    </row>
    <row r="3913" spans="2:27" x14ac:dyDescent="0.25">
      <c r="B3913" s="68" t="s">
        <v>68</v>
      </c>
      <c r="C3913" s="80" t="str">
        <f>IFERROR(VLOOKUP(B3913,Listor!$A$6:$B$62,2,FALSE),"")</f>
        <v/>
      </c>
      <c r="D3913" s="80" t="str">
        <f>IFERROR(VLOOKUP(B3913,Listor!$A$6:$C$62,3,FALSE),"")</f>
        <v/>
      </c>
      <c r="E3913" s="110" t="s">
        <v>79</v>
      </c>
      <c r="F3913" s="66"/>
      <c r="G3913" s="35" t="str">
        <f>IFERROR(VLOOKUP(B3913,Listor!$A$6:$G$62,7,FALSE),"")</f>
        <v/>
      </c>
      <c r="H3913" s="63" t="str">
        <f>IFERROR(VLOOKUP(B3913,Listor!$N$6:$O$47,2,FALSE),"")</f>
        <v/>
      </c>
      <c r="I3913" s="63" t="str">
        <f t="shared" si="184"/>
        <v/>
      </c>
      <c r="J3913" s="96" t="str">
        <f>IFERROR(VLOOKUP(B3913,Listor!$N$6:$P$47,3,FALSE)*I3913,"")</f>
        <v/>
      </c>
      <c r="K3913" s="81"/>
      <c r="L3913" s="88" t="str">
        <f>IFERROR((VLOOKUP(B3913,Listor!$N$6:$P$47,3,FALSE)*Biologiska!K3913)+(VLOOKUP(B3913,Listor!$N$6:$Q$47,4,FALSE)),"")</f>
        <v/>
      </c>
      <c r="M3913" s="63" t="str">
        <f t="shared" si="185"/>
        <v/>
      </c>
      <c r="N3913" s="75"/>
      <c r="O3913" s="84" t="str">
        <f t="shared" si="186"/>
        <v/>
      </c>
      <c r="P3913" s="107"/>
      <c r="Q3913" s="87" t="s">
        <v>79</v>
      </c>
      <c r="R3913" s="87"/>
      <c r="S3913" s="87"/>
      <c r="T3913" s="87"/>
      <c r="U3913" s="87"/>
      <c r="V3913" s="86" t="s">
        <v>79</v>
      </c>
      <c r="W3913" s="75"/>
      <c r="X3913" s="102" t="s">
        <v>79</v>
      </c>
      <c r="Y3913" s="63" t="str">
        <f>IFERROR(IF(VLOOKUP(X3913,Listor!$T$6:$U$7,2,FALSE)&lt;O3913,TRUE),"")</f>
        <v/>
      </c>
      <c r="Z3913" s="87"/>
      <c r="AA3913" s="104"/>
    </row>
    <row r="3914" spans="2:27" x14ac:dyDescent="0.25">
      <c r="B3914" s="68" t="s">
        <v>68</v>
      </c>
      <c r="C3914" s="80" t="str">
        <f>IFERROR(VLOOKUP(B3914,Listor!$A$6:$B$62,2,FALSE),"")</f>
        <v/>
      </c>
      <c r="D3914" s="80" t="str">
        <f>IFERROR(VLOOKUP(B3914,Listor!$A$6:$C$62,3,FALSE),"")</f>
        <v/>
      </c>
      <c r="E3914" s="110" t="s">
        <v>79</v>
      </c>
      <c r="F3914" s="66"/>
      <c r="G3914" s="35" t="str">
        <f>IFERROR(VLOOKUP(B3914,Listor!$A$6:$G$62,7,FALSE),"")</f>
        <v/>
      </c>
      <c r="H3914" s="63" t="str">
        <f>IFERROR(VLOOKUP(B3914,Listor!$N$6:$O$47,2,FALSE),"")</f>
        <v/>
      </c>
      <c r="I3914" s="63" t="str">
        <f t="shared" si="184"/>
        <v/>
      </c>
      <c r="J3914" s="96" t="str">
        <f>IFERROR(VLOOKUP(B3914,Listor!$N$6:$P$47,3,FALSE)*I3914,"")</f>
        <v/>
      </c>
      <c r="K3914" s="81"/>
      <c r="L3914" s="88" t="str">
        <f>IFERROR((VLOOKUP(B3914,Listor!$N$6:$P$47,3,FALSE)*Biologiska!K3914)+(VLOOKUP(B3914,Listor!$N$6:$Q$47,4,FALSE)),"")</f>
        <v/>
      </c>
      <c r="M3914" s="63" t="str">
        <f t="shared" si="185"/>
        <v/>
      </c>
      <c r="N3914" s="75"/>
      <c r="O3914" s="84" t="str">
        <f t="shared" si="186"/>
        <v/>
      </c>
      <c r="P3914" s="107"/>
      <c r="Q3914" s="87" t="s">
        <v>79</v>
      </c>
      <c r="R3914" s="87"/>
      <c r="S3914" s="87"/>
      <c r="T3914" s="87"/>
      <c r="U3914" s="87"/>
      <c r="V3914" s="86" t="s">
        <v>79</v>
      </c>
      <c r="W3914" s="75"/>
      <c r="X3914" s="102" t="s">
        <v>79</v>
      </c>
      <c r="Y3914" s="63" t="str">
        <f>IFERROR(IF(VLOOKUP(X3914,Listor!$T$6:$U$7,2,FALSE)&lt;O3914,TRUE),"")</f>
        <v/>
      </c>
      <c r="Z3914" s="87"/>
      <c r="AA3914" s="104"/>
    </row>
    <row r="3915" spans="2:27" x14ac:dyDescent="0.25">
      <c r="B3915" s="68" t="s">
        <v>68</v>
      </c>
      <c r="C3915" s="80" t="str">
        <f>IFERROR(VLOOKUP(B3915,Listor!$A$6:$B$62,2,FALSE),"")</f>
        <v/>
      </c>
      <c r="D3915" s="80" t="str">
        <f>IFERROR(VLOOKUP(B3915,Listor!$A$6:$C$62,3,FALSE),"")</f>
        <v/>
      </c>
      <c r="E3915" s="110" t="s">
        <v>79</v>
      </c>
      <c r="F3915" s="66"/>
      <c r="G3915" s="35" t="str">
        <f>IFERROR(VLOOKUP(B3915,Listor!$A$6:$G$62,7,FALSE),"")</f>
        <v/>
      </c>
      <c r="H3915" s="63" t="str">
        <f>IFERROR(VLOOKUP(B3915,Listor!$N$6:$O$47,2,FALSE),"")</f>
        <v/>
      </c>
      <c r="I3915" s="63" t="str">
        <f t="shared" si="184"/>
        <v/>
      </c>
      <c r="J3915" s="96" t="str">
        <f>IFERROR(VLOOKUP(B3915,Listor!$N$6:$P$47,3,FALSE)*I3915,"")</f>
        <v/>
      </c>
      <c r="K3915" s="81"/>
      <c r="L3915" s="88" t="str">
        <f>IFERROR((VLOOKUP(B3915,Listor!$N$6:$P$47,3,FALSE)*Biologiska!K3915)+(VLOOKUP(B3915,Listor!$N$6:$Q$47,4,FALSE)),"")</f>
        <v/>
      </c>
      <c r="M3915" s="63" t="str">
        <f t="shared" si="185"/>
        <v/>
      </c>
      <c r="N3915" s="75"/>
      <c r="O3915" s="84" t="str">
        <f t="shared" si="186"/>
        <v/>
      </c>
      <c r="P3915" s="107"/>
      <c r="Q3915" s="87" t="s">
        <v>79</v>
      </c>
      <c r="R3915" s="87"/>
      <c r="S3915" s="87"/>
      <c r="T3915" s="87"/>
      <c r="U3915" s="87"/>
      <c r="V3915" s="86" t="s">
        <v>79</v>
      </c>
      <c r="W3915" s="75"/>
      <c r="X3915" s="102" t="s">
        <v>79</v>
      </c>
      <c r="Y3915" s="63" t="str">
        <f>IFERROR(IF(VLOOKUP(X3915,Listor!$T$6:$U$7,2,FALSE)&lt;O3915,TRUE),"")</f>
        <v/>
      </c>
      <c r="Z3915" s="87"/>
      <c r="AA3915" s="104"/>
    </row>
    <row r="3916" spans="2:27" x14ac:dyDescent="0.25">
      <c r="B3916" s="68" t="s">
        <v>68</v>
      </c>
      <c r="C3916" s="80" t="str">
        <f>IFERROR(VLOOKUP(B3916,Listor!$A$6:$B$62,2,FALSE),"")</f>
        <v/>
      </c>
      <c r="D3916" s="80" t="str">
        <f>IFERROR(VLOOKUP(B3916,Listor!$A$6:$C$62,3,FALSE),"")</f>
        <v/>
      </c>
      <c r="E3916" s="110" t="s">
        <v>79</v>
      </c>
      <c r="F3916" s="66"/>
      <c r="G3916" s="35" t="str">
        <f>IFERROR(VLOOKUP(B3916,Listor!$A$6:$G$62,7,FALSE),"")</f>
        <v/>
      </c>
      <c r="H3916" s="63" t="str">
        <f>IFERROR(VLOOKUP(B3916,Listor!$N$6:$O$47,2,FALSE),"")</f>
        <v/>
      </c>
      <c r="I3916" s="63" t="str">
        <f t="shared" si="184"/>
        <v/>
      </c>
      <c r="J3916" s="96" t="str">
        <f>IFERROR(VLOOKUP(B3916,Listor!$N$6:$P$47,3,FALSE)*I3916,"")</f>
        <v/>
      </c>
      <c r="K3916" s="81"/>
      <c r="L3916" s="88" t="str">
        <f>IFERROR((VLOOKUP(B3916,Listor!$N$6:$P$47,3,FALSE)*Biologiska!K3916)+(VLOOKUP(B3916,Listor!$N$6:$Q$47,4,FALSE)),"")</f>
        <v/>
      </c>
      <c r="M3916" s="63" t="str">
        <f t="shared" si="185"/>
        <v/>
      </c>
      <c r="N3916" s="75"/>
      <c r="O3916" s="84" t="str">
        <f t="shared" si="186"/>
        <v/>
      </c>
      <c r="P3916" s="107"/>
      <c r="Q3916" s="87" t="s">
        <v>79</v>
      </c>
      <c r="R3916" s="87"/>
      <c r="S3916" s="87"/>
      <c r="T3916" s="87"/>
      <c r="U3916" s="87"/>
      <c r="V3916" s="86" t="s">
        <v>79</v>
      </c>
      <c r="W3916" s="75"/>
      <c r="X3916" s="102" t="s">
        <v>79</v>
      </c>
      <c r="Y3916" s="63" t="str">
        <f>IFERROR(IF(VLOOKUP(X3916,Listor!$T$6:$U$7,2,FALSE)&lt;O3916,TRUE),"")</f>
        <v/>
      </c>
      <c r="Z3916" s="87"/>
      <c r="AA3916" s="104"/>
    </row>
    <row r="3917" spans="2:27" x14ac:dyDescent="0.25">
      <c r="B3917" s="68" t="s">
        <v>68</v>
      </c>
      <c r="C3917" s="80" t="str">
        <f>IFERROR(VLOOKUP(B3917,Listor!$A$6:$B$62,2,FALSE),"")</f>
        <v/>
      </c>
      <c r="D3917" s="80" t="str">
        <f>IFERROR(VLOOKUP(B3917,Listor!$A$6:$C$62,3,FALSE),"")</f>
        <v/>
      </c>
      <c r="E3917" s="110" t="s">
        <v>79</v>
      </c>
      <c r="F3917" s="66"/>
      <c r="G3917" s="35" t="str">
        <f>IFERROR(VLOOKUP(B3917,Listor!$A$6:$G$62,7,FALSE),"")</f>
        <v/>
      </c>
      <c r="H3917" s="63" t="str">
        <f>IFERROR(VLOOKUP(B3917,Listor!$N$6:$O$47,2,FALSE),"")</f>
        <v/>
      </c>
      <c r="I3917" s="63" t="str">
        <f t="shared" si="184"/>
        <v/>
      </c>
      <c r="J3917" s="96" t="str">
        <f>IFERROR(VLOOKUP(B3917,Listor!$N$6:$P$47,3,FALSE)*I3917,"")</f>
        <v/>
      </c>
      <c r="K3917" s="81"/>
      <c r="L3917" s="88" t="str">
        <f>IFERROR((VLOOKUP(B3917,Listor!$N$6:$P$47,3,FALSE)*Biologiska!K3917)+(VLOOKUP(B3917,Listor!$N$6:$Q$47,4,FALSE)),"")</f>
        <v/>
      </c>
      <c r="M3917" s="63" t="str">
        <f t="shared" si="185"/>
        <v/>
      </c>
      <c r="N3917" s="75"/>
      <c r="O3917" s="84" t="str">
        <f t="shared" si="186"/>
        <v/>
      </c>
      <c r="P3917" s="107"/>
      <c r="Q3917" s="87" t="s">
        <v>79</v>
      </c>
      <c r="R3917" s="87"/>
      <c r="S3917" s="87"/>
      <c r="T3917" s="87"/>
      <c r="U3917" s="87"/>
      <c r="V3917" s="86" t="s">
        <v>79</v>
      </c>
      <c r="W3917" s="75"/>
      <c r="X3917" s="102" t="s">
        <v>79</v>
      </c>
      <c r="Y3917" s="63" t="str">
        <f>IFERROR(IF(VLOOKUP(X3917,Listor!$T$6:$U$7,2,FALSE)&lt;O3917,TRUE),"")</f>
        <v/>
      </c>
      <c r="Z3917" s="87"/>
      <c r="AA3917" s="104"/>
    </row>
    <row r="3918" spans="2:27" x14ac:dyDescent="0.25">
      <c r="B3918" s="68" t="s">
        <v>68</v>
      </c>
      <c r="C3918" s="80" t="str">
        <f>IFERROR(VLOOKUP(B3918,Listor!$A$6:$B$62,2,FALSE),"")</f>
        <v/>
      </c>
      <c r="D3918" s="80" t="str">
        <f>IFERROR(VLOOKUP(B3918,Listor!$A$6:$C$62,3,FALSE),"")</f>
        <v/>
      </c>
      <c r="E3918" s="110" t="s">
        <v>79</v>
      </c>
      <c r="F3918" s="66"/>
      <c r="G3918" s="35" t="str">
        <f>IFERROR(VLOOKUP(B3918,Listor!$A$6:$G$62,7,FALSE),"")</f>
        <v/>
      </c>
      <c r="H3918" s="63" t="str">
        <f>IFERROR(VLOOKUP(B3918,Listor!$N$6:$O$47,2,FALSE),"")</f>
        <v/>
      </c>
      <c r="I3918" s="63" t="str">
        <f t="shared" si="184"/>
        <v/>
      </c>
      <c r="J3918" s="96" t="str">
        <f>IFERROR(VLOOKUP(B3918,Listor!$N$6:$P$47,3,FALSE)*I3918,"")</f>
        <v/>
      </c>
      <c r="K3918" s="81"/>
      <c r="L3918" s="88" t="str">
        <f>IFERROR((VLOOKUP(B3918,Listor!$N$6:$P$47,3,FALSE)*Biologiska!K3918)+(VLOOKUP(B3918,Listor!$N$6:$Q$47,4,FALSE)),"")</f>
        <v/>
      </c>
      <c r="M3918" s="63" t="str">
        <f t="shared" si="185"/>
        <v/>
      </c>
      <c r="N3918" s="75"/>
      <c r="O3918" s="84" t="str">
        <f t="shared" si="186"/>
        <v/>
      </c>
      <c r="P3918" s="107"/>
      <c r="Q3918" s="87" t="s">
        <v>79</v>
      </c>
      <c r="R3918" s="87"/>
      <c r="S3918" s="87"/>
      <c r="T3918" s="87"/>
      <c r="U3918" s="87"/>
      <c r="V3918" s="86" t="s">
        <v>79</v>
      </c>
      <c r="W3918" s="75"/>
      <c r="X3918" s="102" t="s">
        <v>79</v>
      </c>
      <c r="Y3918" s="63" t="str">
        <f>IFERROR(IF(VLOOKUP(X3918,Listor!$T$6:$U$7,2,FALSE)&lt;O3918,TRUE),"")</f>
        <v/>
      </c>
      <c r="Z3918" s="87"/>
      <c r="AA3918" s="104"/>
    </row>
    <row r="3919" spans="2:27" x14ac:dyDescent="0.25">
      <c r="B3919" s="68" t="s">
        <v>68</v>
      </c>
      <c r="C3919" s="80" t="str">
        <f>IFERROR(VLOOKUP(B3919,Listor!$A$6:$B$62,2,FALSE),"")</f>
        <v/>
      </c>
      <c r="D3919" s="80" t="str">
        <f>IFERROR(VLOOKUP(B3919,Listor!$A$6:$C$62,3,FALSE),"")</f>
        <v/>
      </c>
      <c r="E3919" s="110" t="s">
        <v>79</v>
      </c>
      <c r="F3919" s="66"/>
      <c r="G3919" s="35" t="str">
        <f>IFERROR(VLOOKUP(B3919,Listor!$A$6:$G$62,7,FALSE),"")</f>
        <v/>
      </c>
      <c r="H3919" s="63" t="str">
        <f>IFERROR(VLOOKUP(B3919,Listor!$N$6:$O$47,2,FALSE),"")</f>
        <v/>
      </c>
      <c r="I3919" s="63" t="str">
        <f t="shared" si="184"/>
        <v/>
      </c>
      <c r="J3919" s="96" t="str">
        <f>IFERROR(VLOOKUP(B3919,Listor!$N$6:$P$47,3,FALSE)*I3919,"")</f>
        <v/>
      </c>
      <c r="K3919" s="81"/>
      <c r="L3919" s="88" t="str">
        <f>IFERROR((VLOOKUP(B3919,Listor!$N$6:$P$47,3,FALSE)*Biologiska!K3919)+(VLOOKUP(B3919,Listor!$N$6:$Q$47,4,FALSE)),"")</f>
        <v/>
      </c>
      <c r="M3919" s="63" t="str">
        <f t="shared" si="185"/>
        <v/>
      </c>
      <c r="N3919" s="75"/>
      <c r="O3919" s="84" t="str">
        <f t="shared" si="186"/>
        <v/>
      </c>
      <c r="P3919" s="107"/>
      <c r="Q3919" s="87" t="s">
        <v>79</v>
      </c>
      <c r="R3919" s="87"/>
      <c r="S3919" s="87"/>
      <c r="T3919" s="87"/>
      <c r="U3919" s="87"/>
      <c r="V3919" s="86" t="s">
        <v>79</v>
      </c>
      <c r="W3919" s="75"/>
      <c r="X3919" s="102" t="s">
        <v>79</v>
      </c>
      <c r="Y3919" s="63" t="str">
        <f>IFERROR(IF(VLOOKUP(X3919,Listor!$T$6:$U$7,2,FALSE)&lt;O3919,TRUE),"")</f>
        <v/>
      </c>
      <c r="Z3919" s="87"/>
      <c r="AA3919" s="104"/>
    </row>
    <row r="3920" spans="2:27" x14ac:dyDescent="0.25">
      <c r="B3920" s="68" t="s">
        <v>68</v>
      </c>
      <c r="C3920" s="80" t="str">
        <f>IFERROR(VLOOKUP(B3920,Listor!$A$6:$B$62,2,FALSE),"")</f>
        <v/>
      </c>
      <c r="D3920" s="80" t="str">
        <f>IFERROR(VLOOKUP(B3920,Listor!$A$6:$C$62,3,FALSE),"")</f>
        <v/>
      </c>
      <c r="E3920" s="110" t="s">
        <v>79</v>
      </c>
      <c r="F3920" s="66"/>
      <c r="G3920" s="35" t="str">
        <f>IFERROR(VLOOKUP(B3920,Listor!$A$6:$G$62,7,FALSE),"")</f>
        <v/>
      </c>
      <c r="H3920" s="63" t="str">
        <f>IFERROR(VLOOKUP(B3920,Listor!$N$6:$O$47,2,FALSE),"")</f>
        <v/>
      </c>
      <c r="I3920" s="63" t="str">
        <f t="shared" si="184"/>
        <v/>
      </c>
      <c r="J3920" s="96" t="str">
        <f>IFERROR(VLOOKUP(B3920,Listor!$N$6:$P$47,3,FALSE)*I3920,"")</f>
        <v/>
      </c>
      <c r="K3920" s="81"/>
      <c r="L3920" s="88" t="str">
        <f>IFERROR((VLOOKUP(B3920,Listor!$N$6:$P$47,3,FALSE)*Biologiska!K3920)+(VLOOKUP(B3920,Listor!$N$6:$Q$47,4,FALSE)),"")</f>
        <v/>
      </c>
      <c r="M3920" s="63" t="str">
        <f t="shared" si="185"/>
        <v/>
      </c>
      <c r="N3920" s="75"/>
      <c r="O3920" s="84" t="str">
        <f t="shared" si="186"/>
        <v/>
      </c>
      <c r="P3920" s="107"/>
      <c r="Q3920" s="87" t="s">
        <v>79</v>
      </c>
      <c r="R3920" s="87"/>
      <c r="S3920" s="87"/>
      <c r="T3920" s="87"/>
      <c r="U3920" s="87"/>
      <c r="V3920" s="86" t="s">
        <v>79</v>
      </c>
      <c r="W3920" s="75"/>
      <c r="X3920" s="102" t="s">
        <v>79</v>
      </c>
      <c r="Y3920" s="63" t="str">
        <f>IFERROR(IF(VLOOKUP(X3920,Listor!$T$6:$U$7,2,FALSE)&lt;O3920,TRUE),"")</f>
        <v/>
      </c>
      <c r="Z3920" s="87"/>
      <c r="AA3920" s="104"/>
    </row>
    <row r="3921" spans="2:27" x14ac:dyDescent="0.25">
      <c r="B3921" s="68" t="s">
        <v>68</v>
      </c>
      <c r="C3921" s="80" t="str">
        <f>IFERROR(VLOOKUP(B3921,Listor!$A$6:$B$62,2,FALSE),"")</f>
        <v/>
      </c>
      <c r="D3921" s="80" t="str">
        <f>IFERROR(VLOOKUP(B3921,Listor!$A$6:$C$62,3,FALSE),"")</f>
        <v/>
      </c>
      <c r="E3921" s="110" t="s">
        <v>79</v>
      </c>
      <c r="F3921" s="66"/>
      <c r="G3921" s="35" t="str">
        <f>IFERROR(VLOOKUP(B3921,Listor!$A$6:$G$62,7,FALSE),"")</f>
        <v/>
      </c>
      <c r="H3921" s="63" t="str">
        <f>IFERROR(VLOOKUP(B3921,Listor!$N$6:$O$47,2,FALSE),"")</f>
        <v/>
      </c>
      <c r="I3921" s="63" t="str">
        <f t="shared" si="184"/>
        <v/>
      </c>
      <c r="J3921" s="96" t="str">
        <f>IFERROR(VLOOKUP(B3921,Listor!$N$6:$P$47,3,FALSE)*I3921,"")</f>
        <v/>
      </c>
      <c r="K3921" s="81"/>
      <c r="L3921" s="88" t="str">
        <f>IFERROR((VLOOKUP(B3921,Listor!$N$6:$P$47,3,FALSE)*Biologiska!K3921)+(VLOOKUP(B3921,Listor!$N$6:$Q$47,4,FALSE)),"")</f>
        <v/>
      </c>
      <c r="M3921" s="63" t="str">
        <f t="shared" si="185"/>
        <v/>
      </c>
      <c r="N3921" s="75"/>
      <c r="O3921" s="84" t="str">
        <f t="shared" si="186"/>
        <v/>
      </c>
      <c r="P3921" s="107"/>
      <c r="Q3921" s="87" t="s">
        <v>79</v>
      </c>
      <c r="R3921" s="87"/>
      <c r="S3921" s="87"/>
      <c r="T3921" s="87"/>
      <c r="U3921" s="87"/>
      <c r="V3921" s="86" t="s">
        <v>79</v>
      </c>
      <c r="W3921" s="75"/>
      <c r="X3921" s="102" t="s">
        <v>79</v>
      </c>
      <c r="Y3921" s="63" t="str">
        <f>IFERROR(IF(VLOOKUP(X3921,Listor!$T$6:$U$7,2,FALSE)&lt;O3921,TRUE),"")</f>
        <v/>
      </c>
      <c r="Z3921" s="87"/>
      <c r="AA3921" s="104"/>
    </row>
    <row r="3922" spans="2:27" x14ac:dyDescent="0.25">
      <c r="B3922" s="68" t="s">
        <v>68</v>
      </c>
      <c r="C3922" s="80" t="str">
        <f>IFERROR(VLOOKUP(B3922,Listor!$A$6:$B$62,2,FALSE),"")</f>
        <v/>
      </c>
      <c r="D3922" s="80" t="str">
        <f>IFERROR(VLOOKUP(B3922,Listor!$A$6:$C$62,3,FALSE),"")</f>
        <v/>
      </c>
      <c r="E3922" s="110" t="s">
        <v>79</v>
      </c>
      <c r="F3922" s="66"/>
      <c r="G3922" s="35" t="str">
        <f>IFERROR(VLOOKUP(B3922,Listor!$A$6:$G$62,7,FALSE),"")</f>
        <v/>
      </c>
      <c r="H3922" s="63" t="str">
        <f>IFERROR(VLOOKUP(B3922,Listor!$N$6:$O$47,2,FALSE),"")</f>
        <v/>
      </c>
      <c r="I3922" s="63" t="str">
        <f t="shared" si="184"/>
        <v/>
      </c>
      <c r="J3922" s="96" t="str">
        <f>IFERROR(VLOOKUP(B3922,Listor!$N$6:$P$47,3,FALSE)*I3922,"")</f>
        <v/>
      </c>
      <c r="K3922" s="81"/>
      <c r="L3922" s="88" t="str">
        <f>IFERROR((VLOOKUP(B3922,Listor!$N$6:$P$47,3,FALSE)*Biologiska!K3922)+(VLOOKUP(B3922,Listor!$N$6:$Q$47,4,FALSE)),"")</f>
        <v/>
      </c>
      <c r="M3922" s="63" t="str">
        <f t="shared" si="185"/>
        <v/>
      </c>
      <c r="N3922" s="75"/>
      <c r="O3922" s="84" t="str">
        <f t="shared" si="186"/>
        <v/>
      </c>
      <c r="P3922" s="107"/>
      <c r="Q3922" s="87" t="s">
        <v>79</v>
      </c>
      <c r="R3922" s="87"/>
      <c r="S3922" s="87"/>
      <c r="T3922" s="87"/>
      <c r="U3922" s="87"/>
      <c r="V3922" s="86" t="s">
        <v>79</v>
      </c>
      <c r="W3922" s="75"/>
      <c r="X3922" s="102" t="s">
        <v>79</v>
      </c>
      <c r="Y3922" s="63" t="str">
        <f>IFERROR(IF(VLOOKUP(X3922,Listor!$T$6:$U$7,2,FALSE)&lt;O3922,TRUE),"")</f>
        <v/>
      </c>
      <c r="Z3922" s="87"/>
      <c r="AA3922" s="104"/>
    </row>
    <row r="3923" spans="2:27" x14ac:dyDescent="0.25">
      <c r="B3923" s="68" t="s">
        <v>68</v>
      </c>
      <c r="C3923" s="80" t="str">
        <f>IFERROR(VLOOKUP(B3923,Listor!$A$6:$B$62,2,FALSE),"")</f>
        <v/>
      </c>
      <c r="D3923" s="80" t="str">
        <f>IFERROR(VLOOKUP(B3923,Listor!$A$6:$C$62,3,FALSE),"")</f>
        <v/>
      </c>
      <c r="E3923" s="110" t="s">
        <v>79</v>
      </c>
      <c r="F3923" s="66"/>
      <c r="G3923" s="35" t="str">
        <f>IFERROR(VLOOKUP(B3923,Listor!$A$6:$G$62,7,FALSE),"")</f>
        <v/>
      </c>
      <c r="H3923" s="63" t="str">
        <f>IFERROR(VLOOKUP(B3923,Listor!$N$6:$O$47,2,FALSE),"")</f>
        <v/>
      </c>
      <c r="I3923" s="63" t="str">
        <f t="shared" si="184"/>
        <v/>
      </c>
      <c r="J3923" s="96" t="str">
        <f>IFERROR(VLOOKUP(B3923,Listor!$N$6:$P$47,3,FALSE)*I3923,"")</f>
        <v/>
      </c>
      <c r="K3923" s="81"/>
      <c r="L3923" s="88" t="str">
        <f>IFERROR((VLOOKUP(B3923,Listor!$N$6:$P$47,3,FALSE)*Biologiska!K3923)+(VLOOKUP(B3923,Listor!$N$6:$Q$47,4,FALSE)),"")</f>
        <v/>
      </c>
      <c r="M3923" s="63" t="str">
        <f t="shared" si="185"/>
        <v/>
      </c>
      <c r="N3923" s="75"/>
      <c r="O3923" s="84" t="str">
        <f t="shared" si="186"/>
        <v/>
      </c>
      <c r="P3923" s="107"/>
      <c r="Q3923" s="87" t="s">
        <v>79</v>
      </c>
      <c r="R3923" s="87"/>
      <c r="S3923" s="87"/>
      <c r="T3923" s="87"/>
      <c r="U3923" s="87"/>
      <c r="V3923" s="86" t="s">
        <v>79</v>
      </c>
      <c r="W3923" s="75"/>
      <c r="X3923" s="102" t="s">
        <v>79</v>
      </c>
      <c r="Y3923" s="63" t="str">
        <f>IFERROR(IF(VLOOKUP(X3923,Listor!$T$6:$U$7,2,FALSE)&lt;O3923,TRUE),"")</f>
        <v/>
      </c>
      <c r="Z3923" s="87"/>
      <c r="AA3923" s="104"/>
    </row>
    <row r="3924" spans="2:27" x14ac:dyDescent="0.25">
      <c r="B3924" s="68" t="s">
        <v>68</v>
      </c>
      <c r="C3924" s="80" t="str">
        <f>IFERROR(VLOOKUP(B3924,Listor!$A$6:$B$62,2,FALSE),"")</f>
        <v/>
      </c>
      <c r="D3924" s="80" t="str">
        <f>IFERROR(VLOOKUP(B3924,Listor!$A$6:$C$62,3,FALSE),"")</f>
        <v/>
      </c>
      <c r="E3924" s="110" t="s">
        <v>79</v>
      </c>
      <c r="F3924" s="66"/>
      <c r="G3924" s="35" t="str">
        <f>IFERROR(VLOOKUP(B3924,Listor!$A$6:$G$62,7,FALSE),"")</f>
        <v/>
      </c>
      <c r="H3924" s="63" t="str">
        <f>IFERROR(VLOOKUP(B3924,Listor!$N$6:$O$47,2,FALSE),"")</f>
        <v/>
      </c>
      <c r="I3924" s="63" t="str">
        <f t="shared" si="184"/>
        <v/>
      </c>
      <c r="J3924" s="96" t="str">
        <f>IFERROR(VLOOKUP(B3924,Listor!$N$6:$P$47,3,FALSE)*I3924,"")</f>
        <v/>
      </c>
      <c r="K3924" s="81"/>
      <c r="L3924" s="88" t="str">
        <f>IFERROR((VLOOKUP(B3924,Listor!$N$6:$P$47,3,FALSE)*Biologiska!K3924)+(VLOOKUP(B3924,Listor!$N$6:$Q$47,4,FALSE)),"")</f>
        <v/>
      </c>
      <c r="M3924" s="63" t="str">
        <f t="shared" si="185"/>
        <v/>
      </c>
      <c r="N3924" s="75"/>
      <c r="O3924" s="84" t="str">
        <f t="shared" si="186"/>
        <v/>
      </c>
      <c r="P3924" s="107"/>
      <c r="Q3924" s="87" t="s">
        <v>79</v>
      </c>
      <c r="R3924" s="87"/>
      <c r="S3924" s="87"/>
      <c r="T3924" s="87"/>
      <c r="U3924" s="87"/>
      <c r="V3924" s="86" t="s">
        <v>79</v>
      </c>
      <c r="W3924" s="75"/>
      <c r="X3924" s="102" t="s">
        <v>79</v>
      </c>
      <c r="Y3924" s="63" t="str">
        <f>IFERROR(IF(VLOOKUP(X3924,Listor!$T$6:$U$7,2,FALSE)&lt;O3924,TRUE),"")</f>
        <v/>
      </c>
      <c r="Z3924" s="87"/>
      <c r="AA3924" s="104"/>
    </row>
    <row r="3925" spans="2:27" x14ac:dyDescent="0.25">
      <c r="B3925" s="68" t="s">
        <v>68</v>
      </c>
      <c r="C3925" s="80" t="str">
        <f>IFERROR(VLOOKUP(B3925,Listor!$A$6:$B$62,2,FALSE),"")</f>
        <v/>
      </c>
      <c r="D3925" s="80" t="str">
        <f>IFERROR(VLOOKUP(B3925,Listor!$A$6:$C$62,3,FALSE),"")</f>
        <v/>
      </c>
      <c r="E3925" s="110" t="s">
        <v>79</v>
      </c>
      <c r="F3925" s="66"/>
      <c r="G3925" s="35" t="str">
        <f>IFERROR(VLOOKUP(B3925,Listor!$A$6:$G$62,7,FALSE),"")</f>
        <v/>
      </c>
      <c r="H3925" s="63" t="str">
        <f>IFERROR(VLOOKUP(B3925,Listor!$N$6:$O$47,2,FALSE),"")</f>
        <v/>
      </c>
      <c r="I3925" s="63" t="str">
        <f t="shared" si="184"/>
        <v/>
      </c>
      <c r="J3925" s="96" t="str">
        <f>IFERROR(VLOOKUP(B3925,Listor!$N$6:$P$47,3,FALSE)*I3925,"")</f>
        <v/>
      </c>
      <c r="K3925" s="81"/>
      <c r="L3925" s="88" t="str">
        <f>IFERROR((VLOOKUP(B3925,Listor!$N$6:$P$47,3,FALSE)*Biologiska!K3925)+(VLOOKUP(B3925,Listor!$N$6:$Q$47,4,FALSE)),"")</f>
        <v/>
      </c>
      <c r="M3925" s="63" t="str">
        <f t="shared" si="185"/>
        <v/>
      </c>
      <c r="N3925" s="75"/>
      <c r="O3925" s="84" t="str">
        <f t="shared" si="186"/>
        <v/>
      </c>
      <c r="P3925" s="107"/>
      <c r="Q3925" s="87" t="s">
        <v>79</v>
      </c>
      <c r="R3925" s="87"/>
      <c r="S3925" s="87"/>
      <c r="T3925" s="87"/>
      <c r="U3925" s="87"/>
      <c r="V3925" s="86" t="s">
        <v>79</v>
      </c>
      <c r="W3925" s="75"/>
      <c r="X3925" s="102" t="s">
        <v>79</v>
      </c>
      <c r="Y3925" s="63" t="str">
        <f>IFERROR(IF(VLOOKUP(X3925,Listor!$T$6:$U$7,2,FALSE)&lt;O3925,TRUE),"")</f>
        <v/>
      </c>
      <c r="Z3925" s="87"/>
      <c r="AA3925" s="104"/>
    </row>
    <row r="3926" spans="2:27" x14ac:dyDescent="0.25">
      <c r="B3926" s="68" t="s">
        <v>68</v>
      </c>
      <c r="C3926" s="80" t="str">
        <f>IFERROR(VLOOKUP(B3926,Listor!$A$6:$B$62,2,FALSE),"")</f>
        <v/>
      </c>
      <c r="D3926" s="80" t="str">
        <f>IFERROR(VLOOKUP(B3926,Listor!$A$6:$C$62,3,FALSE),"")</f>
        <v/>
      </c>
      <c r="E3926" s="110" t="s">
        <v>79</v>
      </c>
      <c r="F3926" s="66"/>
      <c r="G3926" s="35" t="str">
        <f>IFERROR(VLOOKUP(B3926,Listor!$A$6:$G$62,7,FALSE),"")</f>
        <v/>
      </c>
      <c r="H3926" s="63" t="str">
        <f>IFERROR(VLOOKUP(B3926,Listor!$N$6:$O$47,2,FALSE),"")</f>
        <v/>
      </c>
      <c r="I3926" s="63" t="str">
        <f t="shared" si="184"/>
        <v/>
      </c>
      <c r="J3926" s="96" t="str">
        <f>IFERROR(VLOOKUP(B3926,Listor!$N$6:$P$47,3,FALSE)*I3926,"")</f>
        <v/>
      </c>
      <c r="K3926" s="81"/>
      <c r="L3926" s="88" t="str">
        <f>IFERROR((VLOOKUP(B3926,Listor!$N$6:$P$47,3,FALSE)*Biologiska!K3926)+(VLOOKUP(B3926,Listor!$N$6:$Q$47,4,FALSE)),"")</f>
        <v/>
      </c>
      <c r="M3926" s="63" t="str">
        <f t="shared" si="185"/>
        <v/>
      </c>
      <c r="N3926" s="75"/>
      <c r="O3926" s="84" t="str">
        <f t="shared" si="186"/>
        <v/>
      </c>
      <c r="P3926" s="107"/>
      <c r="Q3926" s="87" t="s">
        <v>79</v>
      </c>
      <c r="R3926" s="87"/>
      <c r="S3926" s="87"/>
      <c r="T3926" s="87"/>
      <c r="U3926" s="87"/>
      <c r="V3926" s="86" t="s">
        <v>79</v>
      </c>
      <c r="W3926" s="75"/>
      <c r="X3926" s="102" t="s">
        <v>79</v>
      </c>
      <c r="Y3926" s="63" t="str">
        <f>IFERROR(IF(VLOOKUP(X3926,Listor!$T$6:$U$7,2,FALSE)&lt;O3926,TRUE),"")</f>
        <v/>
      </c>
      <c r="Z3926" s="87"/>
      <c r="AA3926" s="104"/>
    </row>
    <row r="3927" spans="2:27" x14ac:dyDescent="0.25">
      <c r="B3927" s="68" t="s">
        <v>68</v>
      </c>
      <c r="C3927" s="80" t="str">
        <f>IFERROR(VLOOKUP(B3927,Listor!$A$6:$B$62,2,FALSE),"")</f>
        <v/>
      </c>
      <c r="D3927" s="80" t="str">
        <f>IFERROR(VLOOKUP(B3927,Listor!$A$6:$C$62,3,FALSE),"")</f>
        <v/>
      </c>
      <c r="E3927" s="110" t="s">
        <v>79</v>
      </c>
      <c r="F3927" s="66"/>
      <c r="G3927" s="35" t="str">
        <f>IFERROR(VLOOKUP(B3927,Listor!$A$6:$G$62,7,FALSE),"")</f>
        <v/>
      </c>
      <c r="H3927" s="63" t="str">
        <f>IFERROR(VLOOKUP(B3927,Listor!$N$6:$O$47,2,FALSE),"")</f>
        <v/>
      </c>
      <c r="I3927" s="63" t="str">
        <f t="shared" si="184"/>
        <v/>
      </c>
      <c r="J3927" s="96" t="str">
        <f>IFERROR(VLOOKUP(B3927,Listor!$N$6:$P$47,3,FALSE)*I3927,"")</f>
        <v/>
      </c>
      <c r="K3927" s="81"/>
      <c r="L3927" s="88" t="str">
        <f>IFERROR((VLOOKUP(B3927,Listor!$N$6:$P$47,3,FALSE)*Biologiska!K3927)+(VLOOKUP(B3927,Listor!$N$6:$Q$47,4,FALSE)),"")</f>
        <v/>
      </c>
      <c r="M3927" s="63" t="str">
        <f t="shared" si="185"/>
        <v/>
      </c>
      <c r="N3927" s="75"/>
      <c r="O3927" s="84" t="str">
        <f t="shared" si="186"/>
        <v/>
      </c>
      <c r="P3927" s="107"/>
      <c r="Q3927" s="87" t="s">
        <v>79</v>
      </c>
      <c r="R3927" s="87"/>
      <c r="S3927" s="87"/>
      <c r="T3927" s="87"/>
      <c r="U3927" s="87"/>
      <c r="V3927" s="86" t="s">
        <v>79</v>
      </c>
      <c r="W3927" s="75"/>
      <c r="X3927" s="102" t="s">
        <v>79</v>
      </c>
      <c r="Y3927" s="63" t="str">
        <f>IFERROR(IF(VLOOKUP(X3927,Listor!$T$6:$U$7,2,FALSE)&lt;O3927,TRUE),"")</f>
        <v/>
      </c>
      <c r="Z3927" s="87"/>
      <c r="AA3927" s="104"/>
    </row>
    <row r="3928" spans="2:27" x14ac:dyDescent="0.25">
      <c r="B3928" s="68" t="s">
        <v>68</v>
      </c>
      <c r="C3928" s="80" t="str">
        <f>IFERROR(VLOOKUP(B3928,Listor!$A$6:$B$62,2,FALSE),"")</f>
        <v/>
      </c>
      <c r="D3928" s="80" t="str">
        <f>IFERROR(VLOOKUP(B3928,Listor!$A$6:$C$62,3,FALSE),"")</f>
        <v/>
      </c>
      <c r="E3928" s="110" t="s">
        <v>79</v>
      </c>
      <c r="F3928" s="66"/>
      <c r="G3928" s="35" t="str">
        <f>IFERROR(VLOOKUP(B3928,Listor!$A$6:$G$62,7,FALSE),"")</f>
        <v/>
      </c>
      <c r="H3928" s="63" t="str">
        <f>IFERROR(VLOOKUP(B3928,Listor!$N$6:$O$47,2,FALSE),"")</f>
        <v/>
      </c>
      <c r="I3928" s="63" t="str">
        <f t="shared" si="184"/>
        <v/>
      </c>
      <c r="J3928" s="96" t="str">
        <f>IFERROR(VLOOKUP(B3928,Listor!$N$6:$P$47,3,FALSE)*I3928,"")</f>
        <v/>
      </c>
      <c r="K3928" s="81"/>
      <c r="L3928" s="88" t="str">
        <f>IFERROR((VLOOKUP(B3928,Listor!$N$6:$P$47,3,FALSE)*Biologiska!K3928)+(VLOOKUP(B3928,Listor!$N$6:$Q$47,4,FALSE)),"")</f>
        <v/>
      </c>
      <c r="M3928" s="63" t="str">
        <f t="shared" si="185"/>
        <v/>
      </c>
      <c r="N3928" s="75"/>
      <c r="O3928" s="84" t="str">
        <f t="shared" si="186"/>
        <v/>
      </c>
      <c r="P3928" s="107"/>
      <c r="Q3928" s="87" t="s">
        <v>79</v>
      </c>
      <c r="R3928" s="87"/>
      <c r="S3928" s="87"/>
      <c r="T3928" s="87"/>
      <c r="U3928" s="87"/>
      <c r="V3928" s="86" t="s">
        <v>79</v>
      </c>
      <c r="W3928" s="75"/>
      <c r="X3928" s="102" t="s">
        <v>79</v>
      </c>
      <c r="Y3928" s="63" t="str">
        <f>IFERROR(IF(VLOOKUP(X3928,Listor!$T$6:$U$7,2,FALSE)&lt;O3928,TRUE),"")</f>
        <v/>
      </c>
      <c r="Z3928" s="87"/>
      <c r="AA3928" s="104"/>
    </row>
    <row r="3929" spans="2:27" x14ac:dyDescent="0.25">
      <c r="B3929" s="68" t="s">
        <v>68</v>
      </c>
      <c r="C3929" s="80" t="str">
        <f>IFERROR(VLOOKUP(B3929,Listor!$A$6:$B$62,2,FALSE),"")</f>
        <v/>
      </c>
      <c r="D3929" s="80" t="str">
        <f>IFERROR(VLOOKUP(B3929,Listor!$A$6:$C$62,3,FALSE),"")</f>
        <v/>
      </c>
      <c r="E3929" s="110" t="s">
        <v>79</v>
      </c>
      <c r="F3929" s="66"/>
      <c r="G3929" s="35" t="str">
        <f>IFERROR(VLOOKUP(B3929,Listor!$A$6:$G$62,7,FALSE),"")</f>
        <v/>
      </c>
      <c r="H3929" s="63" t="str">
        <f>IFERROR(VLOOKUP(B3929,Listor!$N$6:$O$47,2,FALSE),"")</f>
        <v/>
      </c>
      <c r="I3929" s="63" t="str">
        <f t="shared" si="184"/>
        <v/>
      </c>
      <c r="J3929" s="96" t="str">
        <f>IFERROR(VLOOKUP(B3929,Listor!$N$6:$P$47,3,FALSE)*I3929,"")</f>
        <v/>
      </c>
      <c r="K3929" s="81"/>
      <c r="L3929" s="88" t="str">
        <f>IFERROR((VLOOKUP(B3929,Listor!$N$6:$P$47,3,FALSE)*Biologiska!K3929)+(VLOOKUP(B3929,Listor!$N$6:$Q$47,4,FALSE)),"")</f>
        <v/>
      </c>
      <c r="M3929" s="63" t="str">
        <f t="shared" si="185"/>
        <v/>
      </c>
      <c r="N3929" s="75"/>
      <c r="O3929" s="84" t="str">
        <f t="shared" si="186"/>
        <v/>
      </c>
      <c r="P3929" s="107"/>
      <c r="Q3929" s="87" t="s">
        <v>79</v>
      </c>
      <c r="R3929" s="87"/>
      <c r="S3929" s="87"/>
      <c r="T3929" s="87"/>
      <c r="U3929" s="87"/>
      <c r="V3929" s="86" t="s">
        <v>79</v>
      </c>
      <c r="W3929" s="75"/>
      <c r="X3929" s="102" t="s">
        <v>79</v>
      </c>
      <c r="Y3929" s="63" t="str">
        <f>IFERROR(IF(VLOOKUP(X3929,Listor!$T$6:$U$7,2,FALSE)&lt;O3929,TRUE),"")</f>
        <v/>
      </c>
      <c r="Z3929" s="87"/>
      <c r="AA3929" s="104"/>
    </row>
    <row r="3930" spans="2:27" x14ac:dyDescent="0.25">
      <c r="B3930" s="68" t="s">
        <v>68</v>
      </c>
      <c r="C3930" s="80" t="str">
        <f>IFERROR(VLOOKUP(B3930,Listor!$A$6:$B$62,2,FALSE),"")</f>
        <v/>
      </c>
      <c r="D3930" s="80" t="str">
        <f>IFERROR(VLOOKUP(B3930,Listor!$A$6:$C$62,3,FALSE),"")</f>
        <v/>
      </c>
      <c r="E3930" s="110" t="s">
        <v>79</v>
      </c>
      <c r="F3930" s="66"/>
      <c r="G3930" s="35" t="str">
        <f>IFERROR(VLOOKUP(B3930,Listor!$A$6:$G$62,7,FALSE),"")</f>
        <v/>
      </c>
      <c r="H3930" s="63" t="str">
        <f>IFERROR(VLOOKUP(B3930,Listor!$N$6:$O$47,2,FALSE),"")</f>
        <v/>
      </c>
      <c r="I3930" s="63" t="str">
        <f t="shared" si="184"/>
        <v/>
      </c>
      <c r="J3930" s="96" t="str">
        <f>IFERROR(VLOOKUP(B3930,Listor!$N$6:$P$47,3,FALSE)*I3930,"")</f>
        <v/>
      </c>
      <c r="K3930" s="81"/>
      <c r="L3930" s="88" t="str">
        <f>IFERROR((VLOOKUP(B3930,Listor!$N$6:$P$47,3,FALSE)*Biologiska!K3930)+(VLOOKUP(B3930,Listor!$N$6:$Q$47,4,FALSE)),"")</f>
        <v/>
      </c>
      <c r="M3930" s="63" t="str">
        <f t="shared" si="185"/>
        <v/>
      </c>
      <c r="N3930" s="75"/>
      <c r="O3930" s="84" t="str">
        <f t="shared" si="186"/>
        <v/>
      </c>
      <c r="P3930" s="107"/>
      <c r="Q3930" s="87" t="s">
        <v>79</v>
      </c>
      <c r="R3930" s="87"/>
      <c r="S3930" s="87"/>
      <c r="T3930" s="87"/>
      <c r="U3930" s="87"/>
      <c r="V3930" s="86" t="s">
        <v>79</v>
      </c>
      <c r="W3930" s="75"/>
      <c r="X3930" s="102" t="s">
        <v>79</v>
      </c>
      <c r="Y3930" s="63" t="str">
        <f>IFERROR(IF(VLOOKUP(X3930,Listor!$T$6:$U$7,2,FALSE)&lt;O3930,TRUE),"")</f>
        <v/>
      </c>
      <c r="Z3930" s="87"/>
      <c r="AA3930" s="104"/>
    </row>
    <row r="3931" spans="2:27" x14ac:dyDescent="0.25">
      <c r="B3931" s="68" t="s">
        <v>68</v>
      </c>
      <c r="C3931" s="80" t="str">
        <f>IFERROR(VLOOKUP(B3931,Listor!$A$6:$B$62,2,FALSE),"")</f>
        <v/>
      </c>
      <c r="D3931" s="80" t="str">
        <f>IFERROR(VLOOKUP(B3931,Listor!$A$6:$C$62,3,FALSE),"")</f>
        <v/>
      </c>
      <c r="E3931" s="110" t="s">
        <v>79</v>
      </c>
      <c r="F3931" s="66"/>
      <c r="G3931" s="35" t="str">
        <f>IFERROR(VLOOKUP(B3931,Listor!$A$6:$G$62,7,FALSE),"")</f>
        <v/>
      </c>
      <c r="H3931" s="63" t="str">
        <f>IFERROR(VLOOKUP(B3931,Listor!$N$6:$O$47,2,FALSE),"")</f>
        <v/>
      </c>
      <c r="I3931" s="63" t="str">
        <f t="shared" si="184"/>
        <v/>
      </c>
      <c r="J3931" s="96" t="str">
        <f>IFERROR(VLOOKUP(B3931,Listor!$N$6:$P$47,3,FALSE)*I3931,"")</f>
        <v/>
      </c>
      <c r="K3931" s="81"/>
      <c r="L3931" s="88" t="str">
        <f>IFERROR((VLOOKUP(B3931,Listor!$N$6:$P$47,3,FALSE)*Biologiska!K3931)+(VLOOKUP(B3931,Listor!$N$6:$Q$47,4,FALSE)),"")</f>
        <v/>
      </c>
      <c r="M3931" s="63" t="str">
        <f t="shared" si="185"/>
        <v/>
      </c>
      <c r="N3931" s="75"/>
      <c r="O3931" s="84" t="str">
        <f t="shared" si="186"/>
        <v/>
      </c>
      <c r="P3931" s="107"/>
      <c r="Q3931" s="87" t="s">
        <v>79</v>
      </c>
      <c r="R3931" s="87"/>
      <c r="S3931" s="87"/>
      <c r="T3931" s="87"/>
      <c r="U3931" s="87"/>
      <c r="V3931" s="86" t="s">
        <v>79</v>
      </c>
      <c r="W3931" s="75"/>
      <c r="X3931" s="102" t="s">
        <v>79</v>
      </c>
      <c r="Y3931" s="63" t="str">
        <f>IFERROR(IF(VLOOKUP(X3931,Listor!$T$6:$U$7,2,FALSE)&lt;O3931,TRUE),"")</f>
        <v/>
      </c>
      <c r="Z3931" s="87"/>
      <c r="AA3931" s="104"/>
    </row>
    <row r="3932" spans="2:27" x14ac:dyDescent="0.25">
      <c r="B3932" s="68" t="s">
        <v>68</v>
      </c>
      <c r="C3932" s="80" t="str">
        <f>IFERROR(VLOOKUP(B3932,Listor!$A$6:$B$62,2,FALSE),"")</f>
        <v/>
      </c>
      <c r="D3932" s="80" t="str">
        <f>IFERROR(VLOOKUP(B3932,Listor!$A$6:$C$62,3,FALSE),"")</f>
        <v/>
      </c>
      <c r="E3932" s="110" t="s">
        <v>79</v>
      </c>
      <c r="F3932" s="66"/>
      <c r="G3932" s="35" t="str">
        <f>IFERROR(VLOOKUP(B3932,Listor!$A$6:$G$62,7,FALSE),"")</f>
        <v/>
      </c>
      <c r="H3932" s="63" t="str">
        <f>IFERROR(VLOOKUP(B3932,Listor!$N$6:$O$47,2,FALSE),"")</f>
        <v/>
      </c>
      <c r="I3932" s="63" t="str">
        <f t="shared" si="184"/>
        <v/>
      </c>
      <c r="J3932" s="96" t="str">
        <f>IFERROR(VLOOKUP(B3932,Listor!$N$6:$P$47,3,FALSE)*I3932,"")</f>
        <v/>
      </c>
      <c r="K3932" s="81"/>
      <c r="L3932" s="88" t="str">
        <f>IFERROR((VLOOKUP(B3932,Listor!$N$6:$P$47,3,FALSE)*Biologiska!K3932)+(VLOOKUP(B3932,Listor!$N$6:$Q$47,4,FALSE)),"")</f>
        <v/>
      </c>
      <c r="M3932" s="63" t="str">
        <f t="shared" si="185"/>
        <v/>
      </c>
      <c r="N3932" s="75"/>
      <c r="O3932" s="84" t="str">
        <f t="shared" si="186"/>
        <v/>
      </c>
      <c r="P3932" s="107"/>
      <c r="Q3932" s="87" t="s">
        <v>79</v>
      </c>
      <c r="R3932" s="87"/>
      <c r="S3932" s="87"/>
      <c r="T3932" s="87"/>
      <c r="U3932" s="87"/>
      <c r="V3932" s="86" t="s">
        <v>79</v>
      </c>
      <c r="W3932" s="75"/>
      <c r="X3932" s="102" t="s">
        <v>79</v>
      </c>
      <c r="Y3932" s="63" t="str">
        <f>IFERROR(IF(VLOOKUP(X3932,Listor!$T$6:$U$7,2,FALSE)&lt;O3932,TRUE),"")</f>
        <v/>
      </c>
      <c r="Z3932" s="87"/>
      <c r="AA3932" s="104"/>
    </row>
    <row r="3933" spans="2:27" x14ac:dyDescent="0.25">
      <c r="B3933" s="68" t="s">
        <v>68</v>
      </c>
      <c r="C3933" s="80" t="str">
        <f>IFERROR(VLOOKUP(B3933,Listor!$A$6:$B$62,2,FALSE),"")</f>
        <v/>
      </c>
      <c r="D3933" s="80" t="str">
        <f>IFERROR(VLOOKUP(B3933,Listor!$A$6:$C$62,3,FALSE),"")</f>
        <v/>
      </c>
      <c r="E3933" s="110" t="s">
        <v>79</v>
      </c>
      <c r="F3933" s="66"/>
      <c r="G3933" s="35" t="str">
        <f>IFERROR(VLOOKUP(B3933,Listor!$A$6:$G$62,7,FALSE),"")</f>
        <v/>
      </c>
      <c r="H3933" s="63" t="str">
        <f>IFERROR(VLOOKUP(B3933,Listor!$N$6:$O$47,2,FALSE),"")</f>
        <v/>
      </c>
      <c r="I3933" s="63" t="str">
        <f t="shared" si="184"/>
        <v/>
      </c>
      <c r="J3933" s="96" t="str">
        <f>IFERROR(VLOOKUP(B3933,Listor!$N$6:$P$47,3,FALSE)*I3933,"")</f>
        <v/>
      </c>
      <c r="K3933" s="81"/>
      <c r="L3933" s="88" t="str">
        <f>IFERROR((VLOOKUP(B3933,Listor!$N$6:$P$47,3,FALSE)*Biologiska!K3933)+(VLOOKUP(B3933,Listor!$N$6:$Q$47,4,FALSE)),"")</f>
        <v/>
      </c>
      <c r="M3933" s="63" t="str">
        <f t="shared" si="185"/>
        <v/>
      </c>
      <c r="N3933" s="75"/>
      <c r="O3933" s="84" t="str">
        <f t="shared" si="186"/>
        <v/>
      </c>
      <c r="P3933" s="107"/>
      <c r="Q3933" s="87" t="s">
        <v>79</v>
      </c>
      <c r="R3933" s="87"/>
      <c r="S3933" s="87"/>
      <c r="T3933" s="87"/>
      <c r="U3933" s="87"/>
      <c r="V3933" s="86" t="s">
        <v>79</v>
      </c>
      <c r="W3933" s="75"/>
      <c r="X3933" s="102" t="s">
        <v>79</v>
      </c>
      <c r="Y3933" s="63" t="str">
        <f>IFERROR(IF(VLOOKUP(X3933,Listor!$T$6:$U$7,2,FALSE)&lt;O3933,TRUE),"")</f>
        <v/>
      </c>
      <c r="Z3933" s="87"/>
      <c r="AA3933" s="104"/>
    </row>
    <row r="3934" spans="2:27" x14ac:dyDescent="0.25">
      <c r="B3934" s="68" t="s">
        <v>68</v>
      </c>
      <c r="C3934" s="80" t="str">
        <f>IFERROR(VLOOKUP(B3934,Listor!$A$6:$B$62,2,FALSE),"")</f>
        <v/>
      </c>
      <c r="D3934" s="80" t="str">
        <f>IFERROR(VLOOKUP(B3934,Listor!$A$6:$C$62,3,FALSE),"")</f>
        <v/>
      </c>
      <c r="E3934" s="110" t="s">
        <v>79</v>
      </c>
      <c r="F3934" s="66"/>
      <c r="G3934" s="35" t="str">
        <f>IFERROR(VLOOKUP(B3934,Listor!$A$6:$G$62,7,FALSE),"")</f>
        <v/>
      </c>
      <c r="H3934" s="63" t="str">
        <f>IFERROR(VLOOKUP(B3934,Listor!$N$6:$O$47,2,FALSE),"")</f>
        <v/>
      </c>
      <c r="I3934" s="63" t="str">
        <f t="shared" si="184"/>
        <v/>
      </c>
      <c r="J3934" s="96" t="str">
        <f>IFERROR(VLOOKUP(B3934,Listor!$N$6:$P$47,3,FALSE)*I3934,"")</f>
        <v/>
      </c>
      <c r="K3934" s="81"/>
      <c r="L3934" s="88" t="str">
        <f>IFERROR((VLOOKUP(B3934,Listor!$N$6:$P$47,3,FALSE)*Biologiska!K3934)+(VLOOKUP(B3934,Listor!$N$6:$Q$47,4,FALSE)),"")</f>
        <v/>
      </c>
      <c r="M3934" s="63" t="str">
        <f t="shared" si="185"/>
        <v/>
      </c>
      <c r="N3934" s="75"/>
      <c r="O3934" s="84" t="str">
        <f t="shared" si="186"/>
        <v/>
      </c>
      <c r="P3934" s="107"/>
      <c r="Q3934" s="87" t="s">
        <v>79</v>
      </c>
      <c r="R3934" s="87"/>
      <c r="S3934" s="87"/>
      <c r="T3934" s="87"/>
      <c r="U3934" s="87"/>
      <c r="V3934" s="86" t="s">
        <v>79</v>
      </c>
      <c r="W3934" s="75"/>
      <c r="X3934" s="102" t="s">
        <v>79</v>
      </c>
      <c r="Y3934" s="63" t="str">
        <f>IFERROR(IF(VLOOKUP(X3934,Listor!$T$6:$U$7,2,FALSE)&lt;O3934,TRUE),"")</f>
        <v/>
      </c>
      <c r="Z3934" s="87"/>
      <c r="AA3934" s="104"/>
    </row>
    <row r="3935" spans="2:27" x14ac:dyDescent="0.25">
      <c r="B3935" s="68" t="s">
        <v>68</v>
      </c>
      <c r="C3935" s="80" t="str">
        <f>IFERROR(VLOOKUP(B3935,Listor!$A$6:$B$62,2,FALSE),"")</f>
        <v/>
      </c>
      <c r="D3935" s="80" t="str">
        <f>IFERROR(VLOOKUP(B3935,Listor!$A$6:$C$62,3,FALSE),"")</f>
        <v/>
      </c>
      <c r="E3935" s="110" t="s">
        <v>79</v>
      </c>
      <c r="F3935" s="66"/>
      <c r="G3935" s="35" t="str">
        <f>IFERROR(VLOOKUP(B3935,Listor!$A$6:$G$62,7,FALSE),"")</f>
        <v/>
      </c>
      <c r="H3935" s="63" t="str">
        <f>IFERROR(VLOOKUP(B3935,Listor!$N$6:$O$47,2,FALSE),"")</f>
        <v/>
      </c>
      <c r="I3935" s="63" t="str">
        <f t="shared" si="184"/>
        <v/>
      </c>
      <c r="J3935" s="96" t="str">
        <f>IFERROR(VLOOKUP(B3935,Listor!$N$6:$P$47,3,FALSE)*I3935,"")</f>
        <v/>
      </c>
      <c r="K3935" s="81"/>
      <c r="L3935" s="88" t="str">
        <f>IFERROR((VLOOKUP(B3935,Listor!$N$6:$P$47,3,FALSE)*Biologiska!K3935)+(VLOOKUP(B3935,Listor!$N$6:$Q$47,4,FALSE)),"")</f>
        <v/>
      </c>
      <c r="M3935" s="63" t="str">
        <f t="shared" si="185"/>
        <v/>
      </c>
      <c r="N3935" s="75"/>
      <c r="O3935" s="84" t="str">
        <f t="shared" si="186"/>
        <v/>
      </c>
      <c r="P3935" s="107"/>
      <c r="Q3935" s="87" t="s">
        <v>79</v>
      </c>
      <c r="R3935" s="87"/>
      <c r="S3935" s="87"/>
      <c r="T3935" s="87"/>
      <c r="U3935" s="87"/>
      <c r="V3935" s="86" t="s">
        <v>79</v>
      </c>
      <c r="W3935" s="75"/>
      <c r="X3935" s="102" t="s">
        <v>79</v>
      </c>
      <c r="Y3935" s="63" t="str">
        <f>IFERROR(IF(VLOOKUP(X3935,Listor!$T$6:$U$7,2,FALSE)&lt;O3935,TRUE),"")</f>
        <v/>
      </c>
      <c r="Z3935" s="87"/>
      <c r="AA3935" s="104"/>
    </row>
    <row r="3936" spans="2:27" x14ac:dyDescent="0.25">
      <c r="B3936" s="68" t="s">
        <v>68</v>
      </c>
      <c r="C3936" s="80" t="str">
        <f>IFERROR(VLOOKUP(B3936,Listor!$A$6:$B$62,2,FALSE),"")</f>
        <v/>
      </c>
      <c r="D3936" s="80" t="str">
        <f>IFERROR(VLOOKUP(B3936,Listor!$A$6:$C$62,3,FALSE),"")</f>
        <v/>
      </c>
      <c r="E3936" s="110" t="s">
        <v>79</v>
      </c>
      <c r="F3936" s="66"/>
      <c r="G3936" s="35" t="str">
        <f>IFERROR(VLOOKUP(B3936,Listor!$A$6:$G$62,7,FALSE),"")</f>
        <v/>
      </c>
      <c r="H3936" s="63" t="str">
        <f>IFERROR(VLOOKUP(B3936,Listor!$N$6:$O$47,2,FALSE),"")</f>
        <v/>
      </c>
      <c r="I3936" s="63" t="str">
        <f t="shared" si="184"/>
        <v/>
      </c>
      <c r="J3936" s="96" t="str">
        <f>IFERROR(VLOOKUP(B3936,Listor!$N$6:$P$47,3,FALSE)*I3936,"")</f>
        <v/>
      </c>
      <c r="K3936" s="81"/>
      <c r="L3936" s="88" t="str">
        <f>IFERROR((VLOOKUP(B3936,Listor!$N$6:$P$47,3,FALSE)*Biologiska!K3936)+(VLOOKUP(B3936,Listor!$N$6:$Q$47,4,FALSE)),"")</f>
        <v/>
      </c>
      <c r="M3936" s="63" t="str">
        <f t="shared" si="185"/>
        <v/>
      </c>
      <c r="N3936" s="75"/>
      <c r="O3936" s="84" t="str">
        <f t="shared" si="186"/>
        <v/>
      </c>
      <c r="P3936" s="107"/>
      <c r="Q3936" s="87" t="s">
        <v>79</v>
      </c>
      <c r="R3936" s="87"/>
      <c r="S3936" s="87"/>
      <c r="T3936" s="87"/>
      <c r="U3936" s="87"/>
      <c r="V3936" s="86" t="s">
        <v>79</v>
      </c>
      <c r="W3936" s="75"/>
      <c r="X3936" s="102" t="s">
        <v>79</v>
      </c>
      <c r="Y3936" s="63" t="str">
        <f>IFERROR(IF(VLOOKUP(X3936,Listor!$T$6:$U$7,2,FALSE)&lt;O3936,TRUE),"")</f>
        <v/>
      </c>
      <c r="Z3936" s="87"/>
      <c r="AA3936" s="104"/>
    </row>
    <row r="3937" spans="2:27" x14ac:dyDescent="0.25">
      <c r="B3937" s="68" t="s">
        <v>68</v>
      </c>
      <c r="C3937" s="80" t="str">
        <f>IFERROR(VLOOKUP(B3937,Listor!$A$6:$B$62,2,FALSE),"")</f>
        <v/>
      </c>
      <c r="D3937" s="80" t="str">
        <f>IFERROR(VLOOKUP(B3937,Listor!$A$6:$C$62,3,FALSE),"")</f>
        <v/>
      </c>
      <c r="E3937" s="110" t="s">
        <v>79</v>
      </c>
      <c r="F3937" s="66"/>
      <c r="G3937" s="35" t="str">
        <f>IFERROR(VLOOKUP(B3937,Listor!$A$6:$G$62,7,FALSE),"")</f>
        <v/>
      </c>
      <c r="H3937" s="63" t="str">
        <f>IFERROR(VLOOKUP(B3937,Listor!$N$6:$O$47,2,FALSE),"")</f>
        <v/>
      </c>
      <c r="I3937" s="63" t="str">
        <f t="shared" si="184"/>
        <v/>
      </c>
      <c r="J3937" s="96" t="str">
        <f>IFERROR(VLOOKUP(B3937,Listor!$N$6:$P$47,3,FALSE)*I3937,"")</f>
        <v/>
      </c>
      <c r="K3937" s="81"/>
      <c r="L3937" s="88" t="str">
        <f>IFERROR((VLOOKUP(B3937,Listor!$N$6:$P$47,3,FALSE)*Biologiska!K3937)+(VLOOKUP(B3937,Listor!$N$6:$Q$47,4,FALSE)),"")</f>
        <v/>
      </c>
      <c r="M3937" s="63" t="str">
        <f t="shared" si="185"/>
        <v/>
      </c>
      <c r="N3937" s="75"/>
      <c r="O3937" s="84" t="str">
        <f t="shared" si="186"/>
        <v/>
      </c>
      <c r="P3937" s="107"/>
      <c r="Q3937" s="87" t="s">
        <v>79</v>
      </c>
      <c r="R3937" s="87"/>
      <c r="S3937" s="87"/>
      <c r="T3937" s="87"/>
      <c r="U3937" s="87"/>
      <c r="V3937" s="86" t="s">
        <v>79</v>
      </c>
      <c r="W3937" s="75"/>
      <c r="X3937" s="102" t="s">
        <v>79</v>
      </c>
      <c r="Y3937" s="63" t="str">
        <f>IFERROR(IF(VLOOKUP(X3937,Listor!$T$6:$U$7,2,FALSE)&lt;O3937,TRUE),"")</f>
        <v/>
      </c>
      <c r="Z3937" s="87"/>
      <c r="AA3937" s="104"/>
    </row>
    <row r="3938" spans="2:27" x14ac:dyDescent="0.25">
      <c r="B3938" s="68" t="s">
        <v>68</v>
      </c>
      <c r="C3938" s="80" t="str">
        <f>IFERROR(VLOOKUP(B3938,Listor!$A$6:$B$62,2,FALSE),"")</f>
        <v/>
      </c>
      <c r="D3938" s="80" t="str">
        <f>IFERROR(VLOOKUP(B3938,Listor!$A$6:$C$62,3,FALSE),"")</f>
        <v/>
      </c>
      <c r="E3938" s="110" t="s">
        <v>79</v>
      </c>
      <c r="F3938" s="66"/>
      <c r="G3938" s="35" t="str">
        <f>IFERROR(VLOOKUP(B3938,Listor!$A$6:$G$62,7,FALSE),"")</f>
        <v/>
      </c>
      <c r="H3938" s="63" t="str">
        <f>IFERROR(VLOOKUP(B3938,Listor!$N$6:$O$47,2,FALSE),"")</f>
        <v/>
      </c>
      <c r="I3938" s="63" t="str">
        <f t="shared" si="184"/>
        <v/>
      </c>
      <c r="J3938" s="96" t="str">
        <f>IFERROR(VLOOKUP(B3938,Listor!$N$6:$P$47,3,FALSE)*I3938,"")</f>
        <v/>
      </c>
      <c r="K3938" s="81"/>
      <c r="L3938" s="88" t="str">
        <f>IFERROR((VLOOKUP(B3938,Listor!$N$6:$P$47,3,FALSE)*Biologiska!K3938)+(VLOOKUP(B3938,Listor!$N$6:$Q$47,4,FALSE)),"")</f>
        <v/>
      </c>
      <c r="M3938" s="63" t="str">
        <f t="shared" si="185"/>
        <v/>
      </c>
      <c r="N3938" s="75"/>
      <c r="O3938" s="84" t="str">
        <f t="shared" si="186"/>
        <v/>
      </c>
      <c r="P3938" s="107"/>
      <c r="Q3938" s="87" t="s">
        <v>79</v>
      </c>
      <c r="R3938" s="87"/>
      <c r="S3938" s="87"/>
      <c r="T3938" s="87"/>
      <c r="U3938" s="87"/>
      <c r="V3938" s="86" t="s">
        <v>79</v>
      </c>
      <c r="W3938" s="75"/>
      <c r="X3938" s="102" t="s">
        <v>79</v>
      </c>
      <c r="Y3938" s="63" t="str">
        <f>IFERROR(IF(VLOOKUP(X3938,Listor!$T$6:$U$7,2,FALSE)&lt;O3938,TRUE),"")</f>
        <v/>
      </c>
      <c r="Z3938" s="87"/>
      <c r="AA3938" s="104"/>
    </row>
    <row r="3939" spans="2:27" x14ac:dyDescent="0.25">
      <c r="B3939" s="68" t="s">
        <v>68</v>
      </c>
      <c r="C3939" s="80" t="str">
        <f>IFERROR(VLOOKUP(B3939,Listor!$A$6:$B$62,2,FALSE),"")</f>
        <v/>
      </c>
      <c r="D3939" s="80" t="str">
        <f>IFERROR(VLOOKUP(B3939,Listor!$A$6:$C$62,3,FALSE),"")</f>
        <v/>
      </c>
      <c r="E3939" s="110" t="s">
        <v>79</v>
      </c>
      <c r="F3939" s="66"/>
      <c r="G3939" s="35" t="str">
        <f>IFERROR(VLOOKUP(B3939,Listor!$A$6:$G$62,7,FALSE),"")</f>
        <v/>
      </c>
      <c r="H3939" s="63" t="str">
        <f>IFERROR(VLOOKUP(B3939,Listor!$N$6:$O$47,2,FALSE),"")</f>
        <v/>
      </c>
      <c r="I3939" s="63" t="str">
        <f t="shared" si="184"/>
        <v/>
      </c>
      <c r="J3939" s="96" t="str">
        <f>IFERROR(VLOOKUP(B3939,Listor!$N$6:$P$47,3,FALSE)*I3939,"")</f>
        <v/>
      </c>
      <c r="K3939" s="81"/>
      <c r="L3939" s="88" t="str">
        <f>IFERROR((VLOOKUP(B3939,Listor!$N$6:$P$47,3,FALSE)*Biologiska!K3939)+(VLOOKUP(B3939,Listor!$N$6:$Q$47,4,FALSE)),"")</f>
        <v/>
      </c>
      <c r="M3939" s="63" t="str">
        <f t="shared" si="185"/>
        <v/>
      </c>
      <c r="N3939" s="75"/>
      <c r="O3939" s="84" t="str">
        <f t="shared" si="186"/>
        <v/>
      </c>
      <c r="P3939" s="107"/>
      <c r="Q3939" s="87" t="s">
        <v>79</v>
      </c>
      <c r="R3939" s="87"/>
      <c r="S3939" s="87"/>
      <c r="T3939" s="87"/>
      <c r="U3939" s="87"/>
      <c r="V3939" s="86" t="s">
        <v>79</v>
      </c>
      <c r="W3939" s="75"/>
      <c r="X3939" s="102" t="s">
        <v>79</v>
      </c>
      <c r="Y3939" s="63" t="str">
        <f>IFERROR(IF(VLOOKUP(X3939,Listor!$T$6:$U$7,2,FALSE)&lt;O3939,TRUE),"")</f>
        <v/>
      </c>
      <c r="Z3939" s="87"/>
      <c r="AA3939" s="104"/>
    </row>
    <row r="3940" spans="2:27" x14ac:dyDescent="0.25">
      <c r="B3940" s="68" t="s">
        <v>68</v>
      </c>
      <c r="C3940" s="80" t="str">
        <f>IFERROR(VLOOKUP(B3940,Listor!$A$6:$B$62,2,FALSE),"")</f>
        <v/>
      </c>
      <c r="D3940" s="80" t="str">
        <f>IFERROR(VLOOKUP(B3940,Listor!$A$6:$C$62,3,FALSE),"")</f>
        <v/>
      </c>
      <c r="E3940" s="110" t="s">
        <v>79</v>
      </c>
      <c r="F3940" s="66"/>
      <c r="G3940" s="35" t="str">
        <f>IFERROR(VLOOKUP(B3940,Listor!$A$6:$G$62,7,FALSE),"")</f>
        <v/>
      </c>
      <c r="H3940" s="63" t="str">
        <f>IFERROR(VLOOKUP(B3940,Listor!$N$6:$O$47,2,FALSE),"")</f>
        <v/>
      </c>
      <c r="I3940" s="63" t="str">
        <f t="shared" si="184"/>
        <v/>
      </c>
      <c r="J3940" s="96" t="str">
        <f>IFERROR(VLOOKUP(B3940,Listor!$N$6:$P$47,3,FALSE)*I3940,"")</f>
        <v/>
      </c>
      <c r="K3940" s="81"/>
      <c r="L3940" s="88" t="str">
        <f>IFERROR((VLOOKUP(B3940,Listor!$N$6:$P$47,3,FALSE)*Biologiska!K3940)+(VLOOKUP(B3940,Listor!$N$6:$Q$47,4,FALSE)),"")</f>
        <v/>
      </c>
      <c r="M3940" s="63" t="str">
        <f t="shared" si="185"/>
        <v/>
      </c>
      <c r="N3940" s="75"/>
      <c r="O3940" s="84" t="str">
        <f t="shared" si="186"/>
        <v/>
      </c>
      <c r="P3940" s="107"/>
      <c r="Q3940" s="87" t="s">
        <v>79</v>
      </c>
      <c r="R3940" s="87"/>
      <c r="S3940" s="87"/>
      <c r="T3940" s="87"/>
      <c r="U3940" s="87"/>
      <c r="V3940" s="86" t="s">
        <v>79</v>
      </c>
      <c r="W3940" s="75"/>
      <c r="X3940" s="102" t="s">
        <v>79</v>
      </c>
      <c r="Y3940" s="63" t="str">
        <f>IFERROR(IF(VLOOKUP(X3940,Listor!$T$6:$U$7,2,FALSE)&lt;O3940,TRUE),"")</f>
        <v/>
      </c>
      <c r="Z3940" s="87"/>
      <c r="AA3940" s="104"/>
    </row>
    <row r="3941" spans="2:27" x14ac:dyDescent="0.25">
      <c r="B3941" s="68" t="s">
        <v>68</v>
      </c>
      <c r="C3941" s="80" t="str">
        <f>IFERROR(VLOOKUP(B3941,Listor!$A$6:$B$62,2,FALSE),"")</f>
        <v/>
      </c>
      <c r="D3941" s="80" t="str">
        <f>IFERROR(VLOOKUP(B3941,Listor!$A$6:$C$62,3,FALSE),"")</f>
        <v/>
      </c>
      <c r="E3941" s="110" t="s">
        <v>79</v>
      </c>
      <c r="F3941" s="66"/>
      <c r="G3941" s="35" t="str">
        <f>IFERROR(VLOOKUP(B3941,Listor!$A$6:$G$62,7,FALSE),"")</f>
        <v/>
      </c>
      <c r="H3941" s="63" t="str">
        <f>IFERROR(VLOOKUP(B3941,Listor!$N$6:$O$47,2,FALSE),"")</f>
        <v/>
      </c>
      <c r="I3941" s="63" t="str">
        <f t="shared" si="184"/>
        <v/>
      </c>
      <c r="J3941" s="96" t="str">
        <f>IFERROR(VLOOKUP(B3941,Listor!$N$6:$P$47,3,FALSE)*I3941,"")</f>
        <v/>
      </c>
      <c r="K3941" s="81"/>
      <c r="L3941" s="88" t="str">
        <f>IFERROR((VLOOKUP(B3941,Listor!$N$6:$P$47,3,FALSE)*Biologiska!K3941)+(VLOOKUP(B3941,Listor!$N$6:$Q$47,4,FALSE)),"")</f>
        <v/>
      </c>
      <c r="M3941" s="63" t="str">
        <f t="shared" si="185"/>
        <v/>
      </c>
      <c r="N3941" s="75"/>
      <c r="O3941" s="84" t="str">
        <f t="shared" si="186"/>
        <v/>
      </c>
      <c r="P3941" s="107"/>
      <c r="Q3941" s="87" t="s">
        <v>79</v>
      </c>
      <c r="R3941" s="87"/>
      <c r="S3941" s="87"/>
      <c r="T3941" s="87"/>
      <c r="U3941" s="87"/>
      <c r="V3941" s="86" t="s">
        <v>79</v>
      </c>
      <c r="W3941" s="75"/>
      <c r="X3941" s="102" t="s">
        <v>79</v>
      </c>
      <c r="Y3941" s="63" t="str">
        <f>IFERROR(IF(VLOOKUP(X3941,Listor!$T$6:$U$7,2,FALSE)&lt;O3941,TRUE),"")</f>
        <v/>
      </c>
      <c r="Z3941" s="87"/>
      <c r="AA3941" s="104"/>
    </row>
    <row r="3942" spans="2:27" x14ac:dyDescent="0.25">
      <c r="B3942" s="68" t="s">
        <v>68</v>
      </c>
      <c r="C3942" s="80" t="str">
        <f>IFERROR(VLOOKUP(B3942,Listor!$A$6:$B$62,2,FALSE),"")</f>
        <v/>
      </c>
      <c r="D3942" s="80" t="str">
        <f>IFERROR(VLOOKUP(B3942,Listor!$A$6:$C$62,3,FALSE),"")</f>
        <v/>
      </c>
      <c r="E3942" s="110" t="s">
        <v>79</v>
      </c>
      <c r="F3942" s="66"/>
      <c r="G3942" s="35" t="str">
        <f>IFERROR(VLOOKUP(B3942,Listor!$A$6:$G$62,7,FALSE),"")</f>
        <v/>
      </c>
      <c r="H3942" s="63" t="str">
        <f>IFERROR(VLOOKUP(B3942,Listor!$N$6:$O$47,2,FALSE),"")</f>
        <v/>
      </c>
      <c r="I3942" s="63" t="str">
        <f t="shared" si="184"/>
        <v/>
      </c>
      <c r="J3942" s="96" t="str">
        <f>IFERROR(VLOOKUP(B3942,Listor!$N$6:$P$47,3,FALSE)*I3942,"")</f>
        <v/>
      </c>
      <c r="K3942" s="81"/>
      <c r="L3942" s="88" t="str">
        <f>IFERROR((VLOOKUP(B3942,Listor!$N$6:$P$47,3,FALSE)*Biologiska!K3942)+(VLOOKUP(B3942,Listor!$N$6:$Q$47,4,FALSE)),"")</f>
        <v/>
      </c>
      <c r="M3942" s="63" t="str">
        <f t="shared" si="185"/>
        <v/>
      </c>
      <c r="N3942" s="75"/>
      <c r="O3942" s="84" t="str">
        <f t="shared" si="186"/>
        <v/>
      </c>
      <c r="P3942" s="107"/>
      <c r="Q3942" s="87" t="s">
        <v>79</v>
      </c>
      <c r="R3942" s="87"/>
      <c r="S3942" s="87"/>
      <c r="T3942" s="87"/>
      <c r="U3942" s="87"/>
      <c r="V3942" s="86" t="s">
        <v>79</v>
      </c>
      <c r="W3942" s="75"/>
      <c r="X3942" s="102" t="s">
        <v>79</v>
      </c>
      <c r="Y3942" s="63" t="str">
        <f>IFERROR(IF(VLOOKUP(X3942,Listor!$T$6:$U$7,2,FALSE)&lt;O3942,TRUE),"")</f>
        <v/>
      </c>
      <c r="Z3942" s="87"/>
      <c r="AA3942" s="104"/>
    </row>
    <row r="3943" spans="2:27" x14ac:dyDescent="0.25">
      <c r="B3943" s="68" t="s">
        <v>68</v>
      </c>
      <c r="C3943" s="80" t="str">
        <f>IFERROR(VLOOKUP(B3943,Listor!$A$6:$B$62,2,FALSE),"")</f>
        <v/>
      </c>
      <c r="D3943" s="80" t="str">
        <f>IFERROR(VLOOKUP(B3943,Listor!$A$6:$C$62,3,FALSE),"")</f>
        <v/>
      </c>
      <c r="E3943" s="110" t="s">
        <v>79</v>
      </c>
      <c r="F3943" s="66"/>
      <c r="G3943" s="35" t="str">
        <f>IFERROR(VLOOKUP(B3943,Listor!$A$6:$G$62,7,FALSE),"")</f>
        <v/>
      </c>
      <c r="H3943" s="63" t="str">
        <f>IFERROR(VLOOKUP(B3943,Listor!$N$6:$O$47,2,FALSE),"")</f>
        <v/>
      </c>
      <c r="I3943" s="63" t="str">
        <f t="shared" si="184"/>
        <v/>
      </c>
      <c r="J3943" s="96" t="str">
        <f>IFERROR(VLOOKUP(B3943,Listor!$N$6:$P$47,3,FALSE)*I3943,"")</f>
        <v/>
      </c>
      <c r="K3943" s="81"/>
      <c r="L3943" s="88" t="str">
        <f>IFERROR((VLOOKUP(B3943,Listor!$N$6:$P$47,3,FALSE)*Biologiska!K3943)+(VLOOKUP(B3943,Listor!$N$6:$Q$47,4,FALSE)),"")</f>
        <v/>
      </c>
      <c r="M3943" s="63" t="str">
        <f t="shared" si="185"/>
        <v/>
      </c>
      <c r="N3943" s="75"/>
      <c r="O3943" s="84" t="str">
        <f t="shared" si="186"/>
        <v/>
      </c>
      <c r="P3943" s="107"/>
      <c r="Q3943" s="87" t="s">
        <v>79</v>
      </c>
      <c r="R3943" s="87"/>
      <c r="S3943" s="87"/>
      <c r="T3943" s="87"/>
      <c r="U3943" s="87"/>
      <c r="V3943" s="86" t="s">
        <v>79</v>
      </c>
      <c r="W3943" s="75"/>
      <c r="X3943" s="102" t="s">
        <v>79</v>
      </c>
      <c r="Y3943" s="63" t="str">
        <f>IFERROR(IF(VLOOKUP(X3943,Listor!$T$6:$U$7,2,FALSE)&lt;O3943,TRUE),"")</f>
        <v/>
      </c>
      <c r="Z3943" s="87"/>
      <c r="AA3943" s="104"/>
    </row>
    <row r="3944" spans="2:27" x14ac:dyDescent="0.25">
      <c r="B3944" s="68" t="s">
        <v>68</v>
      </c>
      <c r="C3944" s="80" t="str">
        <f>IFERROR(VLOOKUP(B3944,Listor!$A$6:$B$62,2,FALSE),"")</f>
        <v/>
      </c>
      <c r="D3944" s="80" t="str">
        <f>IFERROR(VLOOKUP(B3944,Listor!$A$6:$C$62,3,FALSE),"")</f>
        <v/>
      </c>
      <c r="E3944" s="110" t="s">
        <v>79</v>
      </c>
      <c r="F3944" s="66"/>
      <c r="G3944" s="35" t="str">
        <f>IFERROR(VLOOKUP(B3944,Listor!$A$6:$G$62,7,FALSE),"")</f>
        <v/>
      </c>
      <c r="H3944" s="63" t="str">
        <f>IFERROR(VLOOKUP(B3944,Listor!$N$6:$O$47,2,FALSE),"")</f>
        <v/>
      </c>
      <c r="I3944" s="63" t="str">
        <f t="shared" si="184"/>
        <v/>
      </c>
      <c r="J3944" s="96" t="str">
        <f>IFERROR(VLOOKUP(B3944,Listor!$N$6:$P$47,3,FALSE)*I3944,"")</f>
        <v/>
      </c>
      <c r="K3944" s="81"/>
      <c r="L3944" s="88" t="str">
        <f>IFERROR((VLOOKUP(B3944,Listor!$N$6:$P$47,3,FALSE)*Biologiska!K3944)+(VLOOKUP(B3944,Listor!$N$6:$Q$47,4,FALSE)),"")</f>
        <v/>
      </c>
      <c r="M3944" s="63" t="str">
        <f t="shared" si="185"/>
        <v/>
      </c>
      <c r="N3944" s="75"/>
      <c r="O3944" s="84" t="str">
        <f t="shared" si="186"/>
        <v/>
      </c>
      <c r="P3944" s="107"/>
      <c r="Q3944" s="87" t="s">
        <v>79</v>
      </c>
      <c r="R3944" s="87"/>
      <c r="S3944" s="87"/>
      <c r="T3944" s="87"/>
      <c r="U3944" s="87"/>
      <c r="V3944" s="86" t="s">
        <v>79</v>
      </c>
      <c r="W3944" s="75"/>
      <c r="X3944" s="102" t="s">
        <v>79</v>
      </c>
      <c r="Y3944" s="63" t="str">
        <f>IFERROR(IF(VLOOKUP(X3944,Listor!$T$6:$U$7,2,FALSE)&lt;O3944,TRUE),"")</f>
        <v/>
      </c>
      <c r="Z3944" s="87"/>
      <c r="AA3944" s="104"/>
    </row>
    <row r="3945" spans="2:27" x14ac:dyDescent="0.25">
      <c r="B3945" s="68" t="s">
        <v>68</v>
      </c>
      <c r="C3945" s="80" t="str">
        <f>IFERROR(VLOOKUP(B3945,Listor!$A$6:$B$62,2,FALSE),"")</f>
        <v/>
      </c>
      <c r="D3945" s="80" t="str">
        <f>IFERROR(VLOOKUP(B3945,Listor!$A$6:$C$62,3,FALSE),"")</f>
        <v/>
      </c>
      <c r="E3945" s="110" t="s">
        <v>79</v>
      </c>
      <c r="F3945" s="66"/>
      <c r="G3945" s="35" t="str">
        <f>IFERROR(VLOOKUP(B3945,Listor!$A$6:$G$62,7,FALSE),"")</f>
        <v/>
      </c>
      <c r="H3945" s="63" t="str">
        <f>IFERROR(VLOOKUP(B3945,Listor!$N$6:$O$47,2,FALSE),"")</f>
        <v/>
      </c>
      <c r="I3945" s="63" t="str">
        <f t="shared" ref="I3945:I4008" si="187">IFERROR(F3945*H3945,"")</f>
        <v/>
      </c>
      <c r="J3945" s="96" t="str">
        <f>IFERROR(VLOOKUP(B3945,Listor!$N$6:$P$47,3,FALSE)*I3945,"")</f>
        <v/>
      </c>
      <c r="K3945" s="81"/>
      <c r="L3945" s="88" t="str">
        <f>IFERROR((VLOOKUP(B3945,Listor!$N$6:$P$47,3,FALSE)*Biologiska!K3945)+(VLOOKUP(B3945,Listor!$N$6:$Q$47,4,FALSE)),"")</f>
        <v/>
      </c>
      <c r="M3945" s="63" t="str">
        <f t="shared" ref="M3945:M4008" si="188">IFERROR(I3945*L3945,"")</f>
        <v/>
      </c>
      <c r="N3945" s="75"/>
      <c r="O3945" s="84" t="str">
        <f t="shared" ref="O3945:O4008" si="189">IF(ISBLANK(K3945),"",IFERROR(((83.8-K3945)/83.8)*100,""))</f>
        <v/>
      </c>
      <c r="P3945" s="107"/>
      <c r="Q3945" s="87" t="s">
        <v>79</v>
      </c>
      <c r="R3945" s="87"/>
      <c r="S3945" s="87"/>
      <c r="T3945" s="87"/>
      <c r="U3945" s="87"/>
      <c r="V3945" s="86" t="s">
        <v>79</v>
      </c>
      <c r="W3945" s="75"/>
      <c r="X3945" s="102" t="s">
        <v>79</v>
      </c>
      <c r="Y3945" s="63" t="str">
        <f>IFERROR(IF(VLOOKUP(X3945,Listor!$T$6:$U$7,2,FALSE)&lt;O3945,TRUE),"")</f>
        <v/>
      </c>
      <c r="Z3945" s="87"/>
      <c r="AA3945" s="104"/>
    </row>
    <row r="3946" spans="2:27" x14ac:dyDescent="0.25">
      <c r="B3946" s="68" t="s">
        <v>68</v>
      </c>
      <c r="C3946" s="80" t="str">
        <f>IFERROR(VLOOKUP(B3946,Listor!$A$6:$B$62,2,FALSE),"")</f>
        <v/>
      </c>
      <c r="D3946" s="80" t="str">
        <f>IFERROR(VLOOKUP(B3946,Listor!$A$6:$C$62,3,FALSE),"")</f>
        <v/>
      </c>
      <c r="E3946" s="110" t="s">
        <v>79</v>
      </c>
      <c r="F3946" s="66"/>
      <c r="G3946" s="35" t="str">
        <f>IFERROR(VLOOKUP(B3946,Listor!$A$6:$G$62,7,FALSE),"")</f>
        <v/>
      </c>
      <c r="H3946" s="63" t="str">
        <f>IFERROR(VLOOKUP(B3946,Listor!$N$6:$O$47,2,FALSE),"")</f>
        <v/>
      </c>
      <c r="I3946" s="63" t="str">
        <f t="shared" si="187"/>
        <v/>
      </c>
      <c r="J3946" s="96" t="str">
        <f>IFERROR(VLOOKUP(B3946,Listor!$N$6:$P$47,3,FALSE)*I3946,"")</f>
        <v/>
      </c>
      <c r="K3946" s="81"/>
      <c r="L3946" s="88" t="str">
        <f>IFERROR((VLOOKUP(B3946,Listor!$N$6:$P$47,3,FALSE)*Biologiska!K3946)+(VLOOKUP(B3946,Listor!$N$6:$Q$47,4,FALSE)),"")</f>
        <v/>
      </c>
      <c r="M3946" s="63" t="str">
        <f t="shared" si="188"/>
        <v/>
      </c>
      <c r="N3946" s="75"/>
      <c r="O3946" s="84" t="str">
        <f t="shared" si="189"/>
        <v/>
      </c>
      <c r="P3946" s="107"/>
      <c r="Q3946" s="87" t="s">
        <v>79</v>
      </c>
      <c r="R3946" s="87"/>
      <c r="S3946" s="87"/>
      <c r="T3946" s="87"/>
      <c r="U3946" s="87"/>
      <c r="V3946" s="86" t="s">
        <v>79</v>
      </c>
      <c r="W3946" s="75"/>
      <c r="X3946" s="102" t="s">
        <v>79</v>
      </c>
      <c r="Y3946" s="63" t="str">
        <f>IFERROR(IF(VLOOKUP(X3946,Listor!$T$6:$U$7,2,FALSE)&lt;O3946,TRUE),"")</f>
        <v/>
      </c>
      <c r="Z3946" s="87"/>
      <c r="AA3946" s="104"/>
    </row>
    <row r="3947" spans="2:27" x14ac:dyDescent="0.25">
      <c r="B3947" s="68" t="s">
        <v>68</v>
      </c>
      <c r="C3947" s="80" t="str">
        <f>IFERROR(VLOOKUP(B3947,Listor!$A$6:$B$62,2,FALSE),"")</f>
        <v/>
      </c>
      <c r="D3947" s="80" t="str">
        <f>IFERROR(VLOOKUP(B3947,Listor!$A$6:$C$62,3,FALSE),"")</f>
        <v/>
      </c>
      <c r="E3947" s="110" t="s">
        <v>79</v>
      </c>
      <c r="F3947" s="66"/>
      <c r="G3947" s="35" t="str">
        <f>IFERROR(VLOOKUP(B3947,Listor!$A$6:$G$62,7,FALSE),"")</f>
        <v/>
      </c>
      <c r="H3947" s="63" t="str">
        <f>IFERROR(VLOOKUP(B3947,Listor!$N$6:$O$47,2,FALSE),"")</f>
        <v/>
      </c>
      <c r="I3947" s="63" t="str">
        <f t="shared" si="187"/>
        <v/>
      </c>
      <c r="J3947" s="96" t="str">
        <f>IFERROR(VLOOKUP(B3947,Listor!$N$6:$P$47,3,FALSE)*I3947,"")</f>
        <v/>
      </c>
      <c r="K3947" s="81"/>
      <c r="L3947" s="88" t="str">
        <f>IFERROR((VLOOKUP(B3947,Listor!$N$6:$P$47,3,FALSE)*Biologiska!K3947)+(VLOOKUP(B3947,Listor!$N$6:$Q$47,4,FALSE)),"")</f>
        <v/>
      </c>
      <c r="M3947" s="63" t="str">
        <f t="shared" si="188"/>
        <v/>
      </c>
      <c r="N3947" s="75"/>
      <c r="O3947" s="84" t="str">
        <f t="shared" si="189"/>
        <v/>
      </c>
      <c r="P3947" s="107"/>
      <c r="Q3947" s="87" t="s">
        <v>79</v>
      </c>
      <c r="R3947" s="87"/>
      <c r="S3947" s="87"/>
      <c r="T3947" s="87"/>
      <c r="U3947" s="87"/>
      <c r="V3947" s="86" t="s">
        <v>79</v>
      </c>
      <c r="W3947" s="75"/>
      <c r="X3947" s="102" t="s">
        <v>79</v>
      </c>
      <c r="Y3947" s="63" t="str">
        <f>IFERROR(IF(VLOOKUP(X3947,Listor!$T$6:$U$7,2,FALSE)&lt;O3947,TRUE),"")</f>
        <v/>
      </c>
      <c r="Z3947" s="87"/>
      <c r="AA3947" s="104"/>
    </row>
    <row r="3948" spans="2:27" x14ac:dyDescent="0.25">
      <c r="B3948" s="68" t="s">
        <v>68</v>
      </c>
      <c r="C3948" s="80" t="str">
        <f>IFERROR(VLOOKUP(B3948,Listor!$A$6:$B$62,2,FALSE),"")</f>
        <v/>
      </c>
      <c r="D3948" s="80" t="str">
        <f>IFERROR(VLOOKUP(B3948,Listor!$A$6:$C$62,3,FALSE),"")</f>
        <v/>
      </c>
      <c r="E3948" s="110" t="s">
        <v>79</v>
      </c>
      <c r="F3948" s="66"/>
      <c r="G3948" s="35" t="str">
        <f>IFERROR(VLOOKUP(B3948,Listor!$A$6:$G$62,7,FALSE),"")</f>
        <v/>
      </c>
      <c r="H3948" s="63" t="str">
        <f>IFERROR(VLOOKUP(B3948,Listor!$N$6:$O$47,2,FALSE),"")</f>
        <v/>
      </c>
      <c r="I3948" s="63" t="str">
        <f t="shared" si="187"/>
        <v/>
      </c>
      <c r="J3948" s="96" t="str">
        <f>IFERROR(VLOOKUP(B3948,Listor!$N$6:$P$47,3,FALSE)*I3948,"")</f>
        <v/>
      </c>
      <c r="K3948" s="81"/>
      <c r="L3948" s="88" t="str">
        <f>IFERROR((VLOOKUP(B3948,Listor!$N$6:$P$47,3,FALSE)*Biologiska!K3948)+(VLOOKUP(B3948,Listor!$N$6:$Q$47,4,FALSE)),"")</f>
        <v/>
      </c>
      <c r="M3948" s="63" t="str">
        <f t="shared" si="188"/>
        <v/>
      </c>
      <c r="N3948" s="75"/>
      <c r="O3948" s="84" t="str">
        <f t="shared" si="189"/>
        <v/>
      </c>
      <c r="P3948" s="107"/>
      <c r="Q3948" s="87" t="s">
        <v>79</v>
      </c>
      <c r="R3948" s="87"/>
      <c r="S3948" s="87"/>
      <c r="T3948" s="87"/>
      <c r="U3948" s="87"/>
      <c r="V3948" s="86" t="s">
        <v>79</v>
      </c>
      <c r="W3948" s="75"/>
      <c r="X3948" s="102" t="s">
        <v>79</v>
      </c>
      <c r="Y3948" s="63" t="str">
        <f>IFERROR(IF(VLOOKUP(X3948,Listor!$T$6:$U$7,2,FALSE)&lt;O3948,TRUE),"")</f>
        <v/>
      </c>
      <c r="Z3948" s="87"/>
      <c r="AA3948" s="104"/>
    </row>
    <row r="3949" spans="2:27" x14ac:dyDescent="0.25">
      <c r="B3949" s="68" t="s">
        <v>68</v>
      </c>
      <c r="C3949" s="80" t="str">
        <f>IFERROR(VLOOKUP(B3949,Listor!$A$6:$B$62,2,FALSE),"")</f>
        <v/>
      </c>
      <c r="D3949" s="80" t="str">
        <f>IFERROR(VLOOKUP(B3949,Listor!$A$6:$C$62,3,FALSE),"")</f>
        <v/>
      </c>
      <c r="E3949" s="110" t="s">
        <v>79</v>
      </c>
      <c r="F3949" s="66"/>
      <c r="G3949" s="35" t="str">
        <f>IFERROR(VLOOKUP(B3949,Listor!$A$6:$G$62,7,FALSE),"")</f>
        <v/>
      </c>
      <c r="H3949" s="63" t="str">
        <f>IFERROR(VLOOKUP(B3949,Listor!$N$6:$O$47,2,FALSE),"")</f>
        <v/>
      </c>
      <c r="I3949" s="63" t="str">
        <f t="shared" si="187"/>
        <v/>
      </c>
      <c r="J3949" s="96" t="str">
        <f>IFERROR(VLOOKUP(B3949,Listor!$N$6:$P$47,3,FALSE)*I3949,"")</f>
        <v/>
      </c>
      <c r="K3949" s="81"/>
      <c r="L3949" s="88" t="str">
        <f>IFERROR((VLOOKUP(B3949,Listor!$N$6:$P$47,3,FALSE)*Biologiska!K3949)+(VLOOKUP(B3949,Listor!$N$6:$Q$47,4,FALSE)),"")</f>
        <v/>
      </c>
      <c r="M3949" s="63" t="str">
        <f t="shared" si="188"/>
        <v/>
      </c>
      <c r="N3949" s="75"/>
      <c r="O3949" s="84" t="str">
        <f t="shared" si="189"/>
        <v/>
      </c>
      <c r="P3949" s="107"/>
      <c r="Q3949" s="87" t="s">
        <v>79</v>
      </c>
      <c r="R3949" s="87"/>
      <c r="S3949" s="87"/>
      <c r="T3949" s="87"/>
      <c r="U3949" s="87"/>
      <c r="V3949" s="86" t="s">
        <v>79</v>
      </c>
      <c r="W3949" s="75"/>
      <c r="X3949" s="102" t="s">
        <v>79</v>
      </c>
      <c r="Y3949" s="63" t="str">
        <f>IFERROR(IF(VLOOKUP(X3949,Listor!$T$6:$U$7,2,FALSE)&lt;O3949,TRUE),"")</f>
        <v/>
      </c>
      <c r="Z3949" s="87"/>
      <c r="AA3949" s="104"/>
    </row>
    <row r="3950" spans="2:27" x14ac:dyDescent="0.25">
      <c r="B3950" s="68" t="s">
        <v>68</v>
      </c>
      <c r="C3950" s="80" t="str">
        <f>IFERROR(VLOOKUP(B3950,Listor!$A$6:$B$62,2,FALSE),"")</f>
        <v/>
      </c>
      <c r="D3950" s="80" t="str">
        <f>IFERROR(VLOOKUP(B3950,Listor!$A$6:$C$62,3,FALSE),"")</f>
        <v/>
      </c>
      <c r="E3950" s="110" t="s">
        <v>79</v>
      </c>
      <c r="F3950" s="66"/>
      <c r="G3950" s="35" t="str">
        <f>IFERROR(VLOOKUP(B3950,Listor!$A$6:$G$62,7,FALSE),"")</f>
        <v/>
      </c>
      <c r="H3950" s="63" t="str">
        <f>IFERROR(VLOOKUP(B3950,Listor!$N$6:$O$47,2,FALSE),"")</f>
        <v/>
      </c>
      <c r="I3950" s="63" t="str">
        <f t="shared" si="187"/>
        <v/>
      </c>
      <c r="J3950" s="96" t="str">
        <f>IFERROR(VLOOKUP(B3950,Listor!$N$6:$P$47,3,FALSE)*I3950,"")</f>
        <v/>
      </c>
      <c r="K3950" s="81"/>
      <c r="L3950" s="88" t="str">
        <f>IFERROR((VLOOKUP(B3950,Listor!$N$6:$P$47,3,FALSE)*Biologiska!K3950)+(VLOOKUP(B3950,Listor!$N$6:$Q$47,4,FALSE)),"")</f>
        <v/>
      </c>
      <c r="M3950" s="63" t="str">
        <f t="shared" si="188"/>
        <v/>
      </c>
      <c r="N3950" s="75"/>
      <c r="O3950" s="84" t="str">
        <f t="shared" si="189"/>
        <v/>
      </c>
      <c r="P3950" s="107"/>
      <c r="Q3950" s="87" t="s">
        <v>79</v>
      </c>
      <c r="R3950" s="87"/>
      <c r="S3950" s="87"/>
      <c r="T3950" s="87"/>
      <c r="U3950" s="87"/>
      <c r="V3950" s="86" t="s">
        <v>79</v>
      </c>
      <c r="W3950" s="75"/>
      <c r="X3950" s="102" t="s">
        <v>79</v>
      </c>
      <c r="Y3950" s="63" t="str">
        <f>IFERROR(IF(VLOOKUP(X3950,Listor!$T$6:$U$7,2,FALSE)&lt;O3950,TRUE),"")</f>
        <v/>
      </c>
      <c r="Z3950" s="87"/>
      <c r="AA3950" s="104"/>
    </row>
    <row r="3951" spans="2:27" x14ac:dyDescent="0.25">
      <c r="B3951" s="68" t="s">
        <v>68</v>
      </c>
      <c r="C3951" s="80" t="str">
        <f>IFERROR(VLOOKUP(B3951,Listor!$A$6:$B$62,2,FALSE),"")</f>
        <v/>
      </c>
      <c r="D3951" s="80" t="str">
        <f>IFERROR(VLOOKUP(B3951,Listor!$A$6:$C$62,3,FALSE),"")</f>
        <v/>
      </c>
      <c r="E3951" s="110" t="s">
        <v>79</v>
      </c>
      <c r="F3951" s="66"/>
      <c r="G3951" s="35" t="str">
        <f>IFERROR(VLOOKUP(B3951,Listor!$A$6:$G$62,7,FALSE),"")</f>
        <v/>
      </c>
      <c r="H3951" s="63" t="str">
        <f>IFERROR(VLOOKUP(B3951,Listor!$N$6:$O$47,2,FALSE),"")</f>
        <v/>
      </c>
      <c r="I3951" s="63" t="str">
        <f t="shared" si="187"/>
        <v/>
      </c>
      <c r="J3951" s="96" t="str">
        <f>IFERROR(VLOOKUP(B3951,Listor!$N$6:$P$47,3,FALSE)*I3951,"")</f>
        <v/>
      </c>
      <c r="K3951" s="81"/>
      <c r="L3951" s="88" t="str">
        <f>IFERROR((VLOOKUP(B3951,Listor!$N$6:$P$47,3,FALSE)*Biologiska!K3951)+(VLOOKUP(B3951,Listor!$N$6:$Q$47,4,FALSE)),"")</f>
        <v/>
      </c>
      <c r="M3951" s="63" t="str">
        <f t="shared" si="188"/>
        <v/>
      </c>
      <c r="N3951" s="75"/>
      <c r="O3951" s="84" t="str">
        <f t="shared" si="189"/>
        <v/>
      </c>
      <c r="P3951" s="107"/>
      <c r="Q3951" s="87" t="s">
        <v>79</v>
      </c>
      <c r="R3951" s="87"/>
      <c r="S3951" s="87"/>
      <c r="T3951" s="87"/>
      <c r="U3951" s="87"/>
      <c r="V3951" s="86" t="s">
        <v>79</v>
      </c>
      <c r="W3951" s="75"/>
      <c r="X3951" s="102" t="s">
        <v>79</v>
      </c>
      <c r="Y3951" s="63" t="str">
        <f>IFERROR(IF(VLOOKUP(X3951,Listor!$T$6:$U$7,2,FALSE)&lt;O3951,TRUE),"")</f>
        <v/>
      </c>
      <c r="Z3951" s="87"/>
      <c r="AA3951" s="104"/>
    </row>
    <row r="3952" spans="2:27" x14ac:dyDescent="0.25">
      <c r="B3952" s="68" t="s">
        <v>68</v>
      </c>
      <c r="C3952" s="80" t="str">
        <f>IFERROR(VLOOKUP(B3952,Listor!$A$6:$B$62,2,FALSE),"")</f>
        <v/>
      </c>
      <c r="D3952" s="80" t="str">
        <f>IFERROR(VLOOKUP(B3952,Listor!$A$6:$C$62,3,FALSE),"")</f>
        <v/>
      </c>
      <c r="E3952" s="110" t="s">
        <v>79</v>
      </c>
      <c r="F3952" s="66"/>
      <c r="G3952" s="35" t="str">
        <f>IFERROR(VLOOKUP(B3952,Listor!$A$6:$G$62,7,FALSE),"")</f>
        <v/>
      </c>
      <c r="H3952" s="63" t="str">
        <f>IFERROR(VLOOKUP(B3952,Listor!$N$6:$O$47,2,FALSE),"")</f>
        <v/>
      </c>
      <c r="I3952" s="63" t="str">
        <f t="shared" si="187"/>
        <v/>
      </c>
      <c r="J3952" s="96" t="str">
        <f>IFERROR(VLOOKUP(B3952,Listor!$N$6:$P$47,3,FALSE)*I3952,"")</f>
        <v/>
      </c>
      <c r="K3952" s="81"/>
      <c r="L3952" s="88" t="str">
        <f>IFERROR((VLOOKUP(B3952,Listor!$N$6:$P$47,3,FALSE)*Biologiska!K3952)+(VLOOKUP(B3952,Listor!$N$6:$Q$47,4,FALSE)),"")</f>
        <v/>
      </c>
      <c r="M3952" s="63" t="str">
        <f t="shared" si="188"/>
        <v/>
      </c>
      <c r="N3952" s="75"/>
      <c r="O3952" s="84" t="str">
        <f t="shared" si="189"/>
        <v/>
      </c>
      <c r="P3952" s="107"/>
      <c r="Q3952" s="87" t="s">
        <v>79</v>
      </c>
      <c r="R3952" s="87"/>
      <c r="S3952" s="87"/>
      <c r="T3952" s="87"/>
      <c r="U3952" s="87"/>
      <c r="V3952" s="86" t="s">
        <v>79</v>
      </c>
      <c r="W3952" s="75"/>
      <c r="X3952" s="102" t="s">
        <v>79</v>
      </c>
      <c r="Y3952" s="63" t="str">
        <f>IFERROR(IF(VLOOKUP(X3952,Listor!$T$6:$U$7,2,FALSE)&lt;O3952,TRUE),"")</f>
        <v/>
      </c>
      <c r="Z3952" s="87"/>
      <c r="AA3952" s="104"/>
    </row>
    <row r="3953" spans="2:27" x14ac:dyDescent="0.25">
      <c r="B3953" s="68" t="s">
        <v>68</v>
      </c>
      <c r="C3953" s="80" t="str">
        <f>IFERROR(VLOOKUP(B3953,Listor!$A$6:$B$62,2,FALSE),"")</f>
        <v/>
      </c>
      <c r="D3953" s="80" t="str">
        <f>IFERROR(VLOOKUP(B3953,Listor!$A$6:$C$62,3,FALSE),"")</f>
        <v/>
      </c>
      <c r="E3953" s="110" t="s">
        <v>79</v>
      </c>
      <c r="F3953" s="66"/>
      <c r="G3953" s="35" t="str">
        <f>IFERROR(VLOOKUP(B3953,Listor!$A$6:$G$62,7,FALSE),"")</f>
        <v/>
      </c>
      <c r="H3953" s="63" t="str">
        <f>IFERROR(VLOOKUP(B3953,Listor!$N$6:$O$47,2,FALSE),"")</f>
        <v/>
      </c>
      <c r="I3953" s="63" t="str">
        <f t="shared" si="187"/>
        <v/>
      </c>
      <c r="J3953" s="96" t="str">
        <f>IFERROR(VLOOKUP(B3953,Listor!$N$6:$P$47,3,FALSE)*I3953,"")</f>
        <v/>
      </c>
      <c r="K3953" s="81"/>
      <c r="L3953" s="88" t="str">
        <f>IFERROR((VLOOKUP(B3953,Listor!$N$6:$P$47,3,FALSE)*Biologiska!K3953)+(VLOOKUP(B3953,Listor!$N$6:$Q$47,4,FALSE)),"")</f>
        <v/>
      </c>
      <c r="M3953" s="63" t="str">
        <f t="shared" si="188"/>
        <v/>
      </c>
      <c r="N3953" s="75"/>
      <c r="O3953" s="84" t="str">
        <f t="shared" si="189"/>
        <v/>
      </c>
      <c r="P3953" s="107"/>
      <c r="Q3953" s="87" t="s">
        <v>79</v>
      </c>
      <c r="R3953" s="87"/>
      <c r="S3953" s="87"/>
      <c r="T3953" s="87"/>
      <c r="U3953" s="87"/>
      <c r="V3953" s="86" t="s">
        <v>79</v>
      </c>
      <c r="W3953" s="75"/>
      <c r="X3953" s="102" t="s">
        <v>79</v>
      </c>
      <c r="Y3953" s="63" t="str">
        <f>IFERROR(IF(VLOOKUP(X3953,Listor!$T$6:$U$7,2,FALSE)&lt;O3953,TRUE),"")</f>
        <v/>
      </c>
      <c r="Z3953" s="87"/>
      <c r="AA3953" s="104"/>
    </row>
    <row r="3954" spans="2:27" x14ac:dyDescent="0.25">
      <c r="B3954" s="68" t="s">
        <v>68</v>
      </c>
      <c r="C3954" s="80" t="str">
        <f>IFERROR(VLOOKUP(B3954,Listor!$A$6:$B$62,2,FALSE),"")</f>
        <v/>
      </c>
      <c r="D3954" s="80" t="str">
        <f>IFERROR(VLOOKUP(B3954,Listor!$A$6:$C$62,3,FALSE),"")</f>
        <v/>
      </c>
      <c r="E3954" s="110" t="s">
        <v>79</v>
      </c>
      <c r="F3954" s="66"/>
      <c r="G3954" s="35" t="str">
        <f>IFERROR(VLOOKUP(B3954,Listor!$A$6:$G$62,7,FALSE),"")</f>
        <v/>
      </c>
      <c r="H3954" s="63" t="str">
        <f>IFERROR(VLOOKUP(B3954,Listor!$N$6:$O$47,2,FALSE),"")</f>
        <v/>
      </c>
      <c r="I3954" s="63" t="str">
        <f t="shared" si="187"/>
        <v/>
      </c>
      <c r="J3954" s="96" t="str">
        <f>IFERROR(VLOOKUP(B3954,Listor!$N$6:$P$47,3,FALSE)*I3954,"")</f>
        <v/>
      </c>
      <c r="K3954" s="81"/>
      <c r="L3954" s="88" t="str">
        <f>IFERROR((VLOOKUP(B3954,Listor!$N$6:$P$47,3,FALSE)*Biologiska!K3954)+(VLOOKUP(B3954,Listor!$N$6:$Q$47,4,FALSE)),"")</f>
        <v/>
      </c>
      <c r="M3954" s="63" t="str">
        <f t="shared" si="188"/>
        <v/>
      </c>
      <c r="N3954" s="75"/>
      <c r="O3954" s="84" t="str">
        <f t="shared" si="189"/>
        <v/>
      </c>
      <c r="P3954" s="107"/>
      <c r="Q3954" s="87" t="s">
        <v>79</v>
      </c>
      <c r="R3954" s="87"/>
      <c r="S3954" s="87"/>
      <c r="T3954" s="87"/>
      <c r="U3954" s="87"/>
      <c r="V3954" s="86" t="s">
        <v>79</v>
      </c>
      <c r="W3954" s="75"/>
      <c r="X3954" s="102" t="s">
        <v>79</v>
      </c>
      <c r="Y3954" s="63" t="str">
        <f>IFERROR(IF(VLOOKUP(X3954,Listor!$T$6:$U$7,2,FALSE)&lt;O3954,TRUE),"")</f>
        <v/>
      </c>
      <c r="Z3954" s="87"/>
      <c r="AA3954" s="104"/>
    </row>
    <row r="3955" spans="2:27" x14ac:dyDescent="0.25">
      <c r="B3955" s="68" t="s">
        <v>68</v>
      </c>
      <c r="C3955" s="80" t="str">
        <f>IFERROR(VLOOKUP(B3955,Listor!$A$6:$B$62,2,FALSE),"")</f>
        <v/>
      </c>
      <c r="D3955" s="80" t="str">
        <f>IFERROR(VLOOKUP(B3955,Listor!$A$6:$C$62,3,FALSE),"")</f>
        <v/>
      </c>
      <c r="E3955" s="110" t="s">
        <v>79</v>
      </c>
      <c r="F3955" s="66"/>
      <c r="G3955" s="35" t="str">
        <f>IFERROR(VLOOKUP(B3955,Listor!$A$6:$G$62,7,FALSE),"")</f>
        <v/>
      </c>
      <c r="H3955" s="63" t="str">
        <f>IFERROR(VLOOKUP(B3955,Listor!$N$6:$O$47,2,FALSE),"")</f>
        <v/>
      </c>
      <c r="I3955" s="63" t="str">
        <f t="shared" si="187"/>
        <v/>
      </c>
      <c r="J3955" s="96" t="str">
        <f>IFERROR(VLOOKUP(B3955,Listor!$N$6:$P$47,3,FALSE)*I3955,"")</f>
        <v/>
      </c>
      <c r="K3955" s="81"/>
      <c r="L3955" s="88" t="str">
        <f>IFERROR((VLOOKUP(B3955,Listor!$N$6:$P$47,3,FALSE)*Biologiska!K3955)+(VLOOKUP(B3955,Listor!$N$6:$Q$47,4,FALSE)),"")</f>
        <v/>
      </c>
      <c r="M3955" s="63" t="str">
        <f t="shared" si="188"/>
        <v/>
      </c>
      <c r="N3955" s="75"/>
      <c r="O3955" s="84" t="str">
        <f t="shared" si="189"/>
        <v/>
      </c>
      <c r="P3955" s="107"/>
      <c r="Q3955" s="87" t="s">
        <v>79</v>
      </c>
      <c r="R3955" s="87"/>
      <c r="S3955" s="87"/>
      <c r="T3955" s="87"/>
      <c r="U3955" s="87"/>
      <c r="V3955" s="86" t="s">
        <v>79</v>
      </c>
      <c r="W3955" s="75"/>
      <c r="X3955" s="102" t="s">
        <v>79</v>
      </c>
      <c r="Y3955" s="63" t="str">
        <f>IFERROR(IF(VLOOKUP(X3955,Listor!$T$6:$U$7,2,FALSE)&lt;O3955,TRUE),"")</f>
        <v/>
      </c>
      <c r="Z3955" s="87"/>
      <c r="AA3955" s="104"/>
    </row>
    <row r="3956" spans="2:27" x14ac:dyDescent="0.25">
      <c r="B3956" s="68" t="s">
        <v>68</v>
      </c>
      <c r="C3956" s="80" t="str">
        <f>IFERROR(VLOOKUP(B3956,Listor!$A$6:$B$62,2,FALSE),"")</f>
        <v/>
      </c>
      <c r="D3956" s="80" t="str">
        <f>IFERROR(VLOOKUP(B3956,Listor!$A$6:$C$62,3,FALSE),"")</f>
        <v/>
      </c>
      <c r="E3956" s="110" t="s">
        <v>79</v>
      </c>
      <c r="F3956" s="66"/>
      <c r="G3956" s="35" t="str">
        <f>IFERROR(VLOOKUP(B3956,Listor!$A$6:$G$62,7,FALSE),"")</f>
        <v/>
      </c>
      <c r="H3956" s="63" t="str">
        <f>IFERROR(VLOOKUP(B3956,Listor!$N$6:$O$47,2,FALSE),"")</f>
        <v/>
      </c>
      <c r="I3956" s="63" t="str">
        <f t="shared" si="187"/>
        <v/>
      </c>
      <c r="J3956" s="96" t="str">
        <f>IFERROR(VLOOKUP(B3956,Listor!$N$6:$P$47,3,FALSE)*I3956,"")</f>
        <v/>
      </c>
      <c r="K3956" s="81"/>
      <c r="L3956" s="88" t="str">
        <f>IFERROR((VLOOKUP(B3956,Listor!$N$6:$P$47,3,FALSE)*Biologiska!K3956)+(VLOOKUP(B3956,Listor!$N$6:$Q$47,4,FALSE)),"")</f>
        <v/>
      </c>
      <c r="M3956" s="63" t="str">
        <f t="shared" si="188"/>
        <v/>
      </c>
      <c r="N3956" s="75"/>
      <c r="O3956" s="84" t="str">
        <f t="shared" si="189"/>
        <v/>
      </c>
      <c r="P3956" s="107"/>
      <c r="Q3956" s="87" t="s">
        <v>79</v>
      </c>
      <c r="R3956" s="87"/>
      <c r="S3956" s="87"/>
      <c r="T3956" s="87"/>
      <c r="U3956" s="87"/>
      <c r="V3956" s="86" t="s">
        <v>79</v>
      </c>
      <c r="W3956" s="75"/>
      <c r="X3956" s="102" t="s">
        <v>79</v>
      </c>
      <c r="Y3956" s="63" t="str">
        <f>IFERROR(IF(VLOOKUP(X3956,Listor!$T$6:$U$7,2,FALSE)&lt;O3956,TRUE),"")</f>
        <v/>
      </c>
      <c r="Z3956" s="87"/>
      <c r="AA3956" s="104"/>
    </row>
    <row r="3957" spans="2:27" x14ac:dyDescent="0.25">
      <c r="B3957" s="68" t="s">
        <v>68</v>
      </c>
      <c r="C3957" s="80" t="str">
        <f>IFERROR(VLOOKUP(B3957,Listor!$A$6:$B$62,2,FALSE),"")</f>
        <v/>
      </c>
      <c r="D3957" s="80" t="str">
        <f>IFERROR(VLOOKUP(B3957,Listor!$A$6:$C$62,3,FALSE),"")</f>
        <v/>
      </c>
      <c r="E3957" s="110" t="s">
        <v>79</v>
      </c>
      <c r="F3957" s="66"/>
      <c r="G3957" s="35" t="str">
        <f>IFERROR(VLOOKUP(B3957,Listor!$A$6:$G$62,7,FALSE),"")</f>
        <v/>
      </c>
      <c r="H3957" s="63" t="str">
        <f>IFERROR(VLOOKUP(B3957,Listor!$N$6:$O$47,2,FALSE),"")</f>
        <v/>
      </c>
      <c r="I3957" s="63" t="str">
        <f t="shared" si="187"/>
        <v/>
      </c>
      <c r="J3957" s="96" t="str">
        <f>IFERROR(VLOOKUP(B3957,Listor!$N$6:$P$47,3,FALSE)*I3957,"")</f>
        <v/>
      </c>
      <c r="K3957" s="81"/>
      <c r="L3957" s="88" t="str">
        <f>IFERROR((VLOOKUP(B3957,Listor!$N$6:$P$47,3,FALSE)*Biologiska!K3957)+(VLOOKUP(B3957,Listor!$N$6:$Q$47,4,FALSE)),"")</f>
        <v/>
      </c>
      <c r="M3957" s="63" t="str">
        <f t="shared" si="188"/>
        <v/>
      </c>
      <c r="N3957" s="75"/>
      <c r="O3957" s="84" t="str">
        <f t="shared" si="189"/>
        <v/>
      </c>
      <c r="P3957" s="107"/>
      <c r="Q3957" s="87" t="s">
        <v>79</v>
      </c>
      <c r="R3957" s="87"/>
      <c r="S3957" s="87"/>
      <c r="T3957" s="87"/>
      <c r="U3957" s="87"/>
      <c r="V3957" s="86" t="s">
        <v>79</v>
      </c>
      <c r="W3957" s="75"/>
      <c r="X3957" s="102" t="s">
        <v>79</v>
      </c>
      <c r="Y3957" s="63" t="str">
        <f>IFERROR(IF(VLOOKUP(X3957,Listor!$T$6:$U$7,2,FALSE)&lt;O3957,TRUE),"")</f>
        <v/>
      </c>
      <c r="Z3957" s="87"/>
      <c r="AA3957" s="104"/>
    </row>
    <row r="3958" spans="2:27" x14ac:dyDescent="0.25">
      <c r="B3958" s="68" t="s">
        <v>68</v>
      </c>
      <c r="C3958" s="80" t="str">
        <f>IFERROR(VLOOKUP(B3958,Listor!$A$6:$B$62,2,FALSE),"")</f>
        <v/>
      </c>
      <c r="D3958" s="80" t="str">
        <f>IFERROR(VLOOKUP(B3958,Listor!$A$6:$C$62,3,FALSE),"")</f>
        <v/>
      </c>
      <c r="E3958" s="110" t="s">
        <v>79</v>
      </c>
      <c r="F3958" s="66"/>
      <c r="G3958" s="35" t="str">
        <f>IFERROR(VLOOKUP(B3958,Listor!$A$6:$G$62,7,FALSE),"")</f>
        <v/>
      </c>
      <c r="H3958" s="63" t="str">
        <f>IFERROR(VLOOKUP(B3958,Listor!$N$6:$O$47,2,FALSE),"")</f>
        <v/>
      </c>
      <c r="I3958" s="63" t="str">
        <f t="shared" si="187"/>
        <v/>
      </c>
      <c r="J3958" s="96" t="str">
        <f>IFERROR(VLOOKUP(B3958,Listor!$N$6:$P$47,3,FALSE)*I3958,"")</f>
        <v/>
      </c>
      <c r="K3958" s="81"/>
      <c r="L3958" s="88" t="str">
        <f>IFERROR((VLOOKUP(B3958,Listor!$N$6:$P$47,3,FALSE)*Biologiska!K3958)+(VLOOKUP(B3958,Listor!$N$6:$Q$47,4,FALSE)),"")</f>
        <v/>
      </c>
      <c r="M3958" s="63" t="str">
        <f t="shared" si="188"/>
        <v/>
      </c>
      <c r="N3958" s="75"/>
      <c r="O3958" s="84" t="str">
        <f t="shared" si="189"/>
        <v/>
      </c>
      <c r="P3958" s="107"/>
      <c r="Q3958" s="87" t="s">
        <v>79</v>
      </c>
      <c r="R3958" s="87"/>
      <c r="S3958" s="87"/>
      <c r="T3958" s="87"/>
      <c r="U3958" s="87"/>
      <c r="V3958" s="86" t="s">
        <v>79</v>
      </c>
      <c r="W3958" s="75"/>
      <c r="X3958" s="102" t="s">
        <v>79</v>
      </c>
      <c r="Y3958" s="63" t="str">
        <f>IFERROR(IF(VLOOKUP(X3958,Listor!$T$6:$U$7,2,FALSE)&lt;O3958,TRUE),"")</f>
        <v/>
      </c>
      <c r="Z3958" s="87"/>
      <c r="AA3958" s="104"/>
    </row>
    <row r="3959" spans="2:27" x14ac:dyDescent="0.25">
      <c r="B3959" s="68" t="s">
        <v>68</v>
      </c>
      <c r="C3959" s="80" t="str">
        <f>IFERROR(VLOOKUP(B3959,Listor!$A$6:$B$62,2,FALSE),"")</f>
        <v/>
      </c>
      <c r="D3959" s="80" t="str">
        <f>IFERROR(VLOOKUP(B3959,Listor!$A$6:$C$62,3,FALSE),"")</f>
        <v/>
      </c>
      <c r="E3959" s="110" t="s">
        <v>79</v>
      </c>
      <c r="F3959" s="66"/>
      <c r="G3959" s="35" t="str">
        <f>IFERROR(VLOOKUP(B3959,Listor!$A$6:$G$62,7,FALSE),"")</f>
        <v/>
      </c>
      <c r="H3959" s="63" t="str">
        <f>IFERROR(VLOOKUP(B3959,Listor!$N$6:$O$47,2,FALSE),"")</f>
        <v/>
      </c>
      <c r="I3959" s="63" t="str">
        <f t="shared" si="187"/>
        <v/>
      </c>
      <c r="J3959" s="96" t="str">
        <f>IFERROR(VLOOKUP(B3959,Listor!$N$6:$P$47,3,FALSE)*I3959,"")</f>
        <v/>
      </c>
      <c r="K3959" s="81"/>
      <c r="L3959" s="88" t="str">
        <f>IFERROR((VLOOKUP(B3959,Listor!$N$6:$P$47,3,FALSE)*Biologiska!K3959)+(VLOOKUP(B3959,Listor!$N$6:$Q$47,4,FALSE)),"")</f>
        <v/>
      </c>
      <c r="M3959" s="63" t="str">
        <f t="shared" si="188"/>
        <v/>
      </c>
      <c r="N3959" s="75"/>
      <c r="O3959" s="84" t="str">
        <f t="shared" si="189"/>
        <v/>
      </c>
      <c r="P3959" s="107"/>
      <c r="Q3959" s="87" t="s">
        <v>79</v>
      </c>
      <c r="R3959" s="87"/>
      <c r="S3959" s="87"/>
      <c r="T3959" s="87"/>
      <c r="U3959" s="87"/>
      <c r="V3959" s="86" t="s">
        <v>79</v>
      </c>
      <c r="W3959" s="75"/>
      <c r="X3959" s="102" t="s">
        <v>79</v>
      </c>
      <c r="Y3959" s="63" t="str">
        <f>IFERROR(IF(VLOOKUP(X3959,Listor!$T$6:$U$7,2,FALSE)&lt;O3959,TRUE),"")</f>
        <v/>
      </c>
      <c r="Z3959" s="87"/>
      <c r="AA3959" s="104"/>
    </row>
    <row r="3960" spans="2:27" x14ac:dyDescent="0.25">
      <c r="B3960" s="68" t="s">
        <v>68</v>
      </c>
      <c r="C3960" s="80" t="str">
        <f>IFERROR(VLOOKUP(B3960,Listor!$A$6:$B$62,2,FALSE),"")</f>
        <v/>
      </c>
      <c r="D3960" s="80" t="str">
        <f>IFERROR(VLOOKUP(B3960,Listor!$A$6:$C$62,3,FALSE),"")</f>
        <v/>
      </c>
      <c r="E3960" s="110" t="s">
        <v>79</v>
      </c>
      <c r="F3960" s="66"/>
      <c r="G3960" s="35" t="str">
        <f>IFERROR(VLOOKUP(B3960,Listor!$A$6:$G$62,7,FALSE),"")</f>
        <v/>
      </c>
      <c r="H3960" s="63" t="str">
        <f>IFERROR(VLOOKUP(B3960,Listor!$N$6:$O$47,2,FALSE),"")</f>
        <v/>
      </c>
      <c r="I3960" s="63" t="str">
        <f t="shared" si="187"/>
        <v/>
      </c>
      <c r="J3960" s="96" t="str">
        <f>IFERROR(VLOOKUP(B3960,Listor!$N$6:$P$47,3,FALSE)*I3960,"")</f>
        <v/>
      </c>
      <c r="K3960" s="81"/>
      <c r="L3960" s="88" t="str">
        <f>IFERROR((VLOOKUP(B3960,Listor!$N$6:$P$47,3,FALSE)*Biologiska!K3960)+(VLOOKUP(B3960,Listor!$N$6:$Q$47,4,FALSE)),"")</f>
        <v/>
      </c>
      <c r="M3960" s="63" t="str">
        <f t="shared" si="188"/>
        <v/>
      </c>
      <c r="N3960" s="75"/>
      <c r="O3960" s="84" t="str">
        <f t="shared" si="189"/>
        <v/>
      </c>
      <c r="P3960" s="107"/>
      <c r="Q3960" s="87" t="s">
        <v>79</v>
      </c>
      <c r="R3960" s="87"/>
      <c r="S3960" s="87"/>
      <c r="T3960" s="87"/>
      <c r="U3960" s="87"/>
      <c r="V3960" s="86" t="s">
        <v>79</v>
      </c>
      <c r="W3960" s="75"/>
      <c r="X3960" s="102" t="s">
        <v>79</v>
      </c>
      <c r="Y3960" s="63" t="str">
        <f>IFERROR(IF(VLOOKUP(X3960,Listor!$T$6:$U$7,2,FALSE)&lt;O3960,TRUE),"")</f>
        <v/>
      </c>
      <c r="Z3960" s="87"/>
      <c r="AA3960" s="104"/>
    </row>
    <row r="3961" spans="2:27" x14ac:dyDescent="0.25">
      <c r="B3961" s="68" t="s">
        <v>68</v>
      </c>
      <c r="C3961" s="80" t="str">
        <f>IFERROR(VLOOKUP(B3961,Listor!$A$6:$B$62,2,FALSE),"")</f>
        <v/>
      </c>
      <c r="D3961" s="80" t="str">
        <f>IFERROR(VLOOKUP(B3961,Listor!$A$6:$C$62,3,FALSE),"")</f>
        <v/>
      </c>
      <c r="E3961" s="110" t="s">
        <v>79</v>
      </c>
      <c r="F3961" s="66"/>
      <c r="G3961" s="35" t="str">
        <f>IFERROR(VLOOKUP(B3961,Listor!$A$6:$G$62,7,FALSE),"")</f>
        <v/>
      </c>
      <c r="H3961" s="63" t="str">
        <f>IFERROR(VLOOKUP(B3961,Listor!$N$6:$O$47,2,FALSE),"")</f>
        <v/>
      </c>
      <c r="I3961" s="63" t="str">
        <f t="shared" si="187"/>
        <v/>
      </c>
      <c r="J3961" s="96" t="str">
        <f>IFERROR(VLOOKUP(B3961,Listor!$N$6:$P$47,3,FALSE)*I3961,"")</f>
        <v/>
      </c>
      <c r="K3961" s="81"/>
      <c r="L3961" s="88" t="str">
        <f>IFERROR((VLOOKUP(B3961,Listor!$N$6:$P$47,3,FALSE)*Biologiska!K3961)+(VLOOKUP(B3961,Listor!$N$6:$Q$47,4,FALSE)),"")</f>
        <v/>
      </c>
      <c r="M3961" s="63" t="str">
        <f t="shared" si="188"/>
        <v/>
      </c>
      <c r="N3961" s="75"/>
      <c r="O3961" s="84" t="str">
        <f t="shared" si="189"/>
        <v/>
      </c>
      <c r="P3961" s="107"/>
      <c r="Q3961" s="87" t="s">
        <v>79</v>
      </c>
      <c r="R3961" s="87"/>
      <c r="S3961" s="87"/>
      <c r="T3961" s="87"/>
      <c r="U3961" s="87"/>
      <c r="V3961" s="86" t="s">
        <v>79</v>
      </c>
      <c r="W3961" s="75"/>
      <c r="X3961" s="102" t="s">
        <v>79</v>
      </c>
      <c r="Y3961" s="63" t="str">
        <f>IFERROR(IF(VLOOKUP(X3961,Listor!$T$6:$U$7,2,FALSE)&lt;O3961,TRUE),"")</f>
        <v/>
      </c>
      <c r="Z3961" s="87"/>
      <c r="AA3961" s="104"/>
    </row>
    <row r="3962" spans="2:27" x14ac:dyDescent="0.25">
      <c r="B3962" s="68" t="s">
        <v>68</v>
      </c>
      <c r="C3962" s="80" t="str">
        <f>IFERROR(VLOOKUP(B3962,Listor!$A$6:$B$62,2,FALSE),"")</f>
        <v/>
      </c>
      <c r="D3962" s="80" t="str">
        <f>IFERROR(VLOOKUP(B3962,Listor!$A$6:$C$62,3,FALSE),"")</f>
        <v/>
      </c>
      <c r="E3962" s="110" t="s">
        <v>79</v>
      </c>
      <c r="F3962" s="66"/>
      <c r="G3962" s="35" t="str">
        <f>IFERROR(VLOOKUP(B3962,Listor!$A$6:$G$62,7,FALSE),"")</f>
        <v/>
      </c>
      <c r="H3962" s="63" t="str">
        <f>IFERROR(VLOOKUP(B3962,Listor!$N$6:$O$47,2,FALSE),"")</f>
        <v/>
      </c>
      <c r="I3962" s="63" t="str">
        <f t="shared" si="187"/>
        <v/>
      </c>
      <c r="J3962" s="96" t="str">
        <f>IFERROR(VLOOKUP(B3962,Listor!$N$6:$P$47,3,FALSE)*I3962,"")</f>
        <v/>
      </c>
      <c r="K3962" s="81"/>
      <c r="L3962" s="88" t="str">
        <f>IFERROR((VLOOKUP(B3962,Listor!$N$6:$P$47,3,FALSE)*Biologiska!K3962)+(VLOOKUP(B3962,Listor!$N$6:$Q$47,4,FALSE)),"")</f>
        <v/>
      </c>
      <c r="M3962" s="63" t="str">
        <f t="shared" si="188"/>
        <v/>
      </c>
      <c r="N3962" s="75"/>
      <c r="O3962" s="84" t="str">
        <f t="shared" si="189"/>
        <v/>
      </c>
      <c r="P3962" s="107"/>
      <c r="Q3962" s="87" t="s">
        <v>79</v>
      </c>
      <c r="R3962" s="87"/>
      <c r="S3962" s="87"/>
      <c r="T3962" s="87"/>
      <c r="U3962" s="87"/>
      <c r="V3962" s="86" t="s">
        <v>79</v>
      </c>
      <c r="W3962" s="75"/>
      <c r="X3962" s="102" t="s">
        <v>79</v>
      </c>
      <c r="Y3962" s="63" t="str">
        <f>IFERROR(IF(VLOOKUP(X3962,Listor!$T$6:$U$7,2,FALSE)&lt;O3962,TRUE),"")</f>
        <v/>
      </c>
      <c r="Z3962" s="87"/>
      <c r="AA3962" s="104"/>
    </row>
    <row r="3963" spans="2:27" x14ac:dyDescent="0.25">
      <c r="B3963" s="68" t="s">
        <v>68</v>
      </c>
      <c r="C3963" s="80" t="str">
        <f>IFERROR(VLOOKUP(B3963,Listor!$A$6:$B$62,2,FALSE),"")</f>
        <v/>
      </c>
      <c r="D3963" s="80" t="str">
        <f>IFERROR(VLOOKUP(B3963,Listor!$A$6:$C$62,3,FALSE),"")</f>
        <v/>
      </c>
      <c r="E3963" s="110" t="s">
        <v>79</v>
      </c>
      <c r="F3963" s="66"/>
      <c r="G3963" s="35" t="str">
        <f>IFERROR(VLOOKUP(B3963,Listor!$A$6:$G$62,7,FALSE),"")</f>
        <v/>
      </c>
      <c r="H3963" s="63" t="str">
        <f>IFERROR(VLOOKUP(B3963,Listor!$N$6:$O$47,2,FALSE),"")</f>
        <v/>
      </c>
      <c r="I3963" s="63" t="str">
        <f t="shared" si="187"/>
        <v/>
      </c>
      <c r="J3963" s="96" t="str">
        <f>IFERROR(VLOOKUP(B3963,Listor!$N$6:$P$47,3,FALSE)*I3963,"")</f>
        <v/>
      </c>
      <c r="K3963" s="81"/>
      <c r="L3963" s="88" t="str">
        <f>IFERROR((VLOOKUP(B3963,Listor!$N$6:$P$47,3,FALSE)*Biologiska!K3963)+(VLOOKUP(B3963,Listor!$N$6:$Q$47,4,FALSE)),"")</f>
        <v/>
      </c>
      <c r="M3963" s="63" t="str">
        <f t="shared" si="188"/>
        <v/>
      </c>
      <c r="N3963" s="75"/>
      <c r="O3963" s="84" t="str">
        <f t="shared" si="189"/>
        <v/>
      </c>
      <c r="P3963" s="107"/>
      <c r="Q3963" s="87" t="s">
        <v>79</v>
      </c>
      <c r="R3963" s="87"/>
      <c r="S3963" s="87"/>
      <c r="T3963" s="87"/>
      <c r="U3963" s="87"/>
      <c r="V3963" s="86" t="s">
        <v>79</v>
      </c>
      <c r="W3963" s="75"/>
      <c r="X3963" s="102" t="s">
        <v>79</v>
      </c>
      <c r="Y3963" s="63" t="str">
        <f>IFERROR(IF(VLOOKUP(X3963,Listor!$T$6:$U$7,2,FALSE)&lt;O3963,TRUE),"")</f>
        <v/>
      </c>
      <c r="Z3963" s="87"/>
      <c r="AA3963" s="104"/>
    </row>
    <row r="3964" spans="2:27" x14ac:dyDescent="0.25">
      <c r="B3964" s="68" t="s">
        <v>68</v>
      </c>
      <c r="C3964" s="80" t="str">
        <f>IFERROR(VLOOKUP(B3964,Listor!$A$6:$B$62,2,FALSE),"")</f>
        <v/>
      </c>
      <c r="D3964" s="80" t="str">
        <f>IFERROR(VLOOKUP(B3964,Listor!$A$6:$C$62,3,FALSE),"")</f>
        <v/>
      </c>
      <c r="E3964" s="110" t="s">
        <v>79</v>
      </c>
      <c r="F3964" s="66"/>
      <c r="G3964" s="35" t="str">
        <f>IFERROR(VLOOKUP(B3964,Listor!$A$6:$G$62,7,FALSE),"")</f>
        <v/>
      </c>
      <c r="H3964" s="63" t="str">
        <f>IFERROR(VLOOKUP(B3964,Listor!$N$6:$O$47,2,FALSE),"")</f>
        <v/>
      </c>
      <c r="I3964" s="63" t="str">
        <f t="shared" si="187"/>
        <v/>
      </c>
      <c r="J3964" s="96" t="str">
        <f>IFERROR(VLOOKUP(B3964,Listor!$N$6:$P$47,3,FALSE)*I3964,"")</f>
        <v/>
      </c>
      <c r="K3964" s="81"/>
      <c r="L3964" s="88" t="str">
        <f>IFERROR((VLOOKUP(B3964,Listor!$N$6:$P$47,3,FALSE)*Biologiska!K3964)+(VLOOKUP(B3964,Listor!$N$6:$Q$47,4,FALSE)),"")</f>
        <v/>
      </c>
      <c r="M3964" s="63" t="str">
        <f t="shared" si="188"/>
        <v/>
      </c>
      <c r="N3964" s="75"/>
      <c r="O3964" s="84" t="str">
        <f t="shared" si="189"/>
        <v/>
      </c>
      <c r="P3964" s="107"/>
      <c r="Q3964" s="87" t="s">
        <v>79</v>
      </c>
      <c r="R3964" s="87"/>
      <c r="S3964" s="87"/>
      <c r="T3964" s="87"/>
      <c r="U3964" s="87"/>
      <c r="V3964" s="86" t="s">
        <v>79</v>
      </c>
      <c r="W3964" s="75"/>
      <c r="X3964" s="102" t="s">
        <v>79</v>
      </c>
      <c r="Y3964" s="63" t="str">
        <f>IFERROR(IF(VLOOKUP(X3964,Listor!$T$6:$U$7,2,FALSE)&lt;O3964,TRUE),"")</f>
        <v/>
      </c>
      <c r="Z3964" s="87"/>
      <c r="AA3964" s="104"/>
    </row>
    <row r="3965" spans="2:27" x14ac:dyDescent="0.25">
      <c r="B3965" s="68" t="s">
        <v>68</v>
      </c>
      <c r="C3965" s="80" t="str">
        <f>IFERROR(VLOOKUP(B3965,Listor!$A$6:$B$62,2,FALSE),"")</f>
        <v/>
      </c>
      <c r="D3965" s="80" t="str">
        <f>IFERROR(VLOOKUP(B3965,Listor!$A$6:$C$62,3,FALSE),"")</f>
        <v/>
      </c>
      <c r="E3965" s="110" t="s">
        <v>79</v>
      </c>
      <c r="F3965" s="66"/>
      <c r="G3965" s="35" t="str">
        <f>IFERROR(VLOOKUP(B3965,Listor!$A$6:$G$62,7,FALSE),"")</f>
        <v/>
      </c>
      <c r="H3965" s="63" t="str">
        <f>IFERROR(VLOOKUP(B3965,Listor!$N$6:$O$47,2,FALSE),"")</f>
        <v/>
      </c>
      <c r="I3965" s="63" t="str">
        <f t="shared" si="187"/>
        <v/>
      </c>
      <c r="J3965" s="96" t="str">
        <f>IFERROR(VLOOKUP(B3965,Listor!$N$6:$P$47,3,FALSE)*I3965,"")</f>
        <v/>
      </c>
      <c r="K3965" s="81"/>
      <c r="L3965" s="88" t="str">
        <f>IFERROR((VLOOKUP(B3965,Listor!$N$6:$P$47,3,FALSE)*Biologiska!K3965)+(VLOOKUP(B3965,Listor!$N$6:$Q$47,4,FALSE)),"")</f>
        <v/>
      </c>
      <c r="M3965" s="63" t="str">
        <f t="shared" si="188"/>
        <v/>
      </c>
      <c r="N3965" s="75"/>
      <c r="O3965" s="84" t="str">
        <f t="shared" si="189"/>
        <v/>
      </c>
      <c r="P3965" s="107"/>
      <c r="Q3965" s="87" t="s">
        <v>79</v>
      </c>
      <c r="R3965" s="87"/>
      <c r="S3965" s="87"/>
      <c r="T3965" s="87"/>
      <c r="U3965" s="87"/>
      <c r="V3965" s="86" t="s">
        <v>79</v>
      </c>
      <c r="W3965" s="75"/>
      <c r="X3965" s="102" t="s">
        <v>79</v>
      </c>
      <c r="Y3965" s="63" t="str">
        <f>IFERROR(IF(VLOOKUP(X3965,Listor!$T$6:$U$7,2,FALSE)&lt;O3965,TRUE),"")</f>
        <v/>
      </c>
      <c r="Z3965" s="87"/>
      <c r="AA3965" s="104"/>
    </row>
    <row r="3966" spans="2:27" x14ac:dyDescent="0.25">
      <c r="B3966" s="68" t="s">
        <v>68</v>
      </c>
      <c r="C3966" s="80" t="str">
        <f>IFERROR(VLOOKUP(B3966,Listor!$A$6:$B$62,2,FALSE),"")</f>
        <v/>
      </c>
      <c r="D3966" s="80" t="str">
        <f>IFERROR(VLOOKUP(B3966,Listor!$A$6:$C$62,3,FALSE),"")</f>
        <v/>
      </c>
      <c r="E3966" s="110" t="s">
        <v>79</v>
      </c>
      <c r="F3966" s="66"/>
      <c r="G3966" s="35" t="str">
        <f>IFERROR(VLOOKUP(B3966,Listor!$A$6:$G$62,7,FALSE),"")</f>
        <v/>
      </c>
      <c r="H3966" s="63" t="str">
        <f>IFERROR(VLOOKUP(B3966,Listor!$N$6:$O$47,2,FALSE),"")</f>
        <v/>
      </c>
      <c r="I3966" s="63" t="str">
        <f t="shared" si="187"/>
        <v/>
      </c>
      <c r="J3966" s="96" t="str">
        <f>IFERROR(VLOOKUP(B3966,Listor!$N$6:$P$47,3,FALSE)*I3966,"")</f>
        <v/>
      </c>
      <c r="K3966" s="81"/>
      <c r="L3966" s="88" t="str">
        <f>IFERROR((VLOOKUP(B3966,Listor!$N$6:$P$47,3,FALSE)*Biologiska!K3966)+(VLOOKUP(B3966,Listor!$N$6:$Q$47,4,FALSE)),"")</f>
        <v/>
      </c>
      <c r="M3966" s="63" t="str">
        <f t="shared" si="188"/>
        <v/>
      </c>
      <c r="N3966" s="75"/>
      <c r="O3966" s="84" t="str">
        <f t="shared" si="189"/>
        <v/>
      </c>
      <c r="P3966" s="107"/>
      <c r="Q3966" s="87" t="s">
        <v>79</v>
      </c>
      <c r="R3966" s="87"/>
      <c r="S3966" s="87"/>
      <c r="T3966" s="87"/>
      <c r="U3966" s="87"/>
      <c r="V3966" s="86" t="s">
        <v>79</v>
      </c>
      <c r="W3966" s="75"/>
      <c r="X3966" s="102" t="s">
        <v>79</v>
      </c>
      <c r="Y3966" s="63" t="str">
        <f>IFERROR(IF(VLOOKUP(X3966,Listor!$T$6:$U$7,2,FALSE)&lt;O3966,TRUE),"")</f>
        <v/>
      </c>
      <c r="Z3966" s="87"/>
      <c r="AA3966" s="104"/>
    </row>
    <row r="3967" spans="2:27" x14ac:dyDescent="0.25">
      <c r="B3967" s="68" t="s">
        <v>68</v>
      </c>
      <c r="C3967" s="80" t="str">
        <f>IFERROR(VLOOKUP(B3967,Listor!$A$6:$B$62,2,FALSE),"")</f>
        <v/>
      </c>
      <c r="D3967" s="80" t="str">
        <f>IFERROR(VLOOKUP(B3967,Listor!$A$6:$C$62,3,FALSE),"")</f>
        <v/>
      </c>
      <c r="E3967" s="110" t="s">
        <v>79</v>
      </c>
      <c r="F3967" s="66"/>
      <c r="G3967" s="35" t="str">
        <f>IFERROR(VLOOKUP(B3967,Listor!$A$6:$G$62,7,FALSE),"")</f>
        <v/>
      </c>
      <c r="H3967" s="63" t="str">
        <f>IFERROR(VLOOKUP(B3967,Listor!$N$6:$O$47,2,FALSE),"")</f>
        <v/>
      </c>
      <c r="I3967" s="63" t="str">
        <f t="shared" si="187"/>
        <v/>
      </c>
      <c r="J3967" s="96" t="str">
        <f>IFERROR(VLOOKUP(B3967,Listor!$N$6:$P$47,3,FALSE)*I3967,"")</f>
        <v/>
      </c>
      <c r="K3967" s="81"/>
      <c r="L3967" s="88" t="str">
        <f>IFERROR((VLOOKUP(B3967,Listor!$N$6:$P$47,3,FALSE)*Biologiska!K3967)+(VLOOKUP(B3967,Listor!$N$6:$Q$47,4,FALSE)),"")</f>
        <v/>
      </c>
      <c r="M3967" s="63" t="str">
        <f t="shared" si="188"/>
        <v/>
      </c>
      <c r="N3967" s="75"/>
      <c r="O3967" s="84" t="str">
        <f t="shared" si="189"/>
        <v/>
      </c>
      <c r="P3967" s="107"/>
      <c r="Q3967" s="87" t="s">
        <v>79</v>
      </c>
      <c r="R3967" s="87"/>
      <c r="S3967" s="87"/>
      <c r="T3967" s="87"/>
      <c r="U3967" s="87"/>
      <c r="V3967" s="86" t="s">
        <v>79</v>
      </c>
      <c r="W3967" s="75"/>
      <c r="X3967" s="102" t="s">
        <v>79</v>
      </c>
      <c r="Y3967" s="63" t="str">
        <f>IFERROR(IF(VLOOKUP(X3967,Listor!$T$6:$U$7,2,FALSE)&lt;O3967,TRUE),"")</f>
        <v/>
      </c>
      <c r="Z3967" s="87"/>
      <c r="AA3967" s="104"/>
    </row>
    <row r="3968" spans="2:27" x14ac:dyDescent="0.25">
      <c r="B3968" s="68" t="s">
        <v>68</v>
      </c>
      <c r="C3968" s="80" t="str">
        <f>IFERROR(VLOOKUP(B3968,Listor!$A$6:$B$62,2,FALSE),"")</f>
        <v/>
      </c>
      <c r="D3968" s="80" t="str">
        <f>IFERROR(VLOOKUP(B3968,Listor!$A$6:$C$62,3,FALSE),"")</f>
        <v/>
      </c>
      <c r="E3968" s="110" t="s">
        <v>79</v>
      </c>
      <c r="F3968" s="66"/>
      <c r="G3968" s="35" t="str">
        <f>IFERROR(VLOOKUP(B3968,Listor!$A$6:$G$62,7,FALSE),"")</f>
        <v/>
      </c>
      <c r="H3968" s="63" t="str">
        <f>IFERROR(VLOOKUP(B3968,Listor!$N$6:$O$47,2,FALSE),"")</f>
        <v/>
      </c>
      <c r="I3968" s="63" t="str">
        <f t="shared" si="187"/>
        <v/>
      </c>
      <c r="J3968" s="96" t="str">
        <f>IFERROR(VLOOKUP(B3968,Listor!$N$6:$P$47,3,FALSE)*I3968,"")</f>
        <v/>
      </c>
      <c r="K3968" s="81"/>
      <c r="L3968" s="88" t="str">
        <f>IFERROR((VLOOKUP(B3968,Listor!$N$6:$P$47,3,FALSE)*Biologiska!K3968)+(VLOOKUP(B3968,Listor!$N$6:$Q$47,4,FALSE)),"")</f>
        <v/>
      </c>
      <c r="M3968" s="63" t="str">
        <f t="shared" si="188"/>
        <v/>
      </c>
      <c r="N3968" s="75"/>
      <c r="O3968" s="84" t="str">
        <f t="shared" si="189"/>
        <v/>
      </c>
      <c r="P3968" s="107"/>
      <c r="Q3968" s="87" t="s">
        <v>79</v>
      </c>
      <c r="R3968" s="87"/>
      <c r="S3968" s="87"/>
      <c r="T3968" s="87"/>
      <c r="U3968" s="87"/>
      <c r="V3968" s="86" t="s">
        <v>79</v>
      </c>
      <c r="W3968" s="75"/>
      <c r="X3968" s="102" t="s">
        <v>79</v>
      </c>
      <c r="Y3968" s="63" t="str">
        <f>IFERROR(IF(VLOOKUP(X3968,Listor!$T$6:$U$7,2,FALSE)&lt;O3968,TRUE),"")</f>
        <v/>
      </c>
      <c r="Z3968" s="87"/>
      <c r="AA3968" s="104"/>
    </row>
    <row r="3969" spans="2:27" x14ac:dyDescent="0.25">
      <c r="B3969" s="68" t="s">
        <v>68</v>
      </c>
      <c r="C3969" s="80" t="str">
        <f>IFERROR(VLOOKUP(B3969,Listor!$A$6:$B$62,2,FALSE),"")</f>
        <v/>
      </c>
      <c r="D3969" s="80" t="str">
        <f>IFERROR(VLOOKUP(B3969,Listor!$A$6:$C$62,3,FALSE),"")</f>
        <v/>
      </c>
      <c r="E3969" s="110" t="s">
        <v>79</v>
      </c>
      <c r="F3969" s="66"/>
      <c r="G3969" s="35" t="str">
        <f>IFERROR(VLOOKUP(B3969,Listor!$A$6:$G$62,7,FALSE),"")</f>
        <v/>
      </c>
      <c r="H3969" s="63" t="str">
        <f>IFERROR(VLOOKUP(B3969,Listor!$N$6:$O$47,2,FALSE),"")</f>
        <v/>
      </c>
      <c r="I3969" s="63" t="str">
        <f t="shared" si="187"/>
        <v/>
      </c>
      <c r="J3969" s="96" t="str">
        <f>IFERROR(VLOOKUP(B3969,Listor!$N$6:$P$47,3,FALSE)*I3969,"")</f>
        <v/>
      </c>
      <c r="K3969" s="81"/>
      <c r="L3969" s="88" t="str">
        <f>IFERROR((VLOOKUP(B3969,Listor!$N$6:$P$47,3,FALSE)*Biologiska!K3969)+(VLOOKUP(B3969,Listor!$N$6:$Q$47,4,FALSE)),"")</f>
        <v/>
      </c>
      <c r="M3969" s="63" t="str">
        <f t="shared" si="188"/>
        <v/>
      </c>
      <c r="N3969" s="75"/>
      <c r="O3969" s="84" t="str">
        <f t="shared" si="189"/>
        <v/>
      </c>
      <c r="P3969" s="107"/>
      <c r="Q3969" s="87" t="s">
        <v>79</v>
      </c>
      <c r="R3969" s="87"/>
      <c r="S3969" s="87"/>
      <c r="T3969" s="87"/>
      <c r="U3969" s="87"/>
      <c r="V3969" s="86" t="s">
        <v>79</v>
      </c>
      <c r="W3969" s="75"/>
      <c r="X3969" s="102" t="s">
        <v>79</v>
      </c>
      <c r="Y3969" s="63" t="str">
        <f>IFERROR(IF(VLOOKUP(X3969,Listor!$T$6:$U$7,2,FALSE)&lt;O3969,TRUE),"")</f>
        <v/>
      </c>
      <c r="Z3969" s="87"/>
      <c r="AA3969" s="104"/>
    </row>
    <row r="3970" spans="2:27" x14ac:dyDescent="0.25">
      <c r="B3970" s="68" t="s">
        <v>68</v>
      </c>
      <c r="C3970" s="80" t="str">
        <f>IFERROR(VLOOKUP(B3970,Listor!$A$6:$B$62,2,FALSE),"")</f>
        <v/>
      </c>
      <c r="D3970" s="80" t="str">
        <f>IFERROR(VLOOKUP(B3970,Listor!$A$6:$C$62,3,FALSE),"")</f>
        <v/>
      </c>
      <c r="E3970" s="110" t="s">
        <v>79</v>
      </c>
      <c r="F3970" s="66"/>
      <c r="G3970" s="35" t="str">
        <f>IFERROR(VLOOKUP(B3970,Listor!$A$6:$G$62,7,FALSE),"")</f>
        <v/>
      </c>
      <c r="H3970" s="63" t="str">
        <f>IFERROR(VLOOKUP(B3970,Listor!$N$6:$O$47,2,FALSE),"")</f>
        <v/>
      </c>
      <c r="I3970" s="63" t="str">
        <f t="shared" si="187"/>
        <v/>
      </c>
      <c r="J3970" s="96" t="str">
        <f>IFERROR(VLOOKUP(B3970,Listor!$N$6:$P$47,3,FALSE)*I3970,"")</f>
        <v/>
      </c>
      <c r="K3970" s="81"/>
      <c r="L3970" s="88" t="str">
        <f>IFERROR((VLOOKUP(B3970,Listor!$N$6:$P$47,3,FALSE)*Biologiska!K3970)+(VLOOKUP(B3970,Listor!$N$6:$Q$47,4,FALSE)),"")</f>
        <v/>
      </c>
      <c r="M3970" s="63" t="str">
        <f t="shared" si="188"/>
        <v/>
      </c>
      <c r="N3970" s="75"/>
      <c r="O3970" s="84" t="str">
        <f t="shared" si="189"/>
        <v/>
      </c>
      <c r="P3970" s="107"/>
      <c r="Q3970" s="87" t="s">
        <v>79</v>
      </c>
      <c r="R3970" s="87"/>
      <c r="S3970" s="87"/>
      <c r="T3970" s="87"/>
      <c r="U3970" s="87"/>
      <c r="V3970" s="86" t="s">
        <v>79</v>
      </c>
      <c r="W3970" s="75"/>
      <c r="X3970" s="102" t="s">
        <v>79</v>
      </c>
      <c r="Y3970" s="63" t="str">
        <f>IFERROR(IF(VLOOKUP(X3970,Listor!$T$6:$U$7,2,FALSE)&lt;O3970,TRUE),"")</f>
        <v/>
      </c>
      <c r="Z3970" s="87"/>
      <c r="AA3970" s="104"/>
    </row>
    <row r="3971" spans="2:27" x14ac:dyDescent="0.25">
      <c r="B3971" s="68" t="s">
        <v>68</v>
      </c>
      <c r="C3971" s="80" t="str">
        <f>IFERROR(VLOOKUP(B3971,Listor!$A$6:$B$62,2,FALSE),"")</f>
        <v/>
      </c>
      <c r="D3971" s="80" t="str">
        <f>IFERROR(VLOOKUP(B3971,Listor!$A$6:$C$62,3,FALSE),"")</f>
        <v/>
      </c>
      <c r="E3971" s="110" t="s">
        <v>79</v>
      </c>
      <c r="F3971" s="66"/>
      <c r="G3971" s="35" t="str">
        <f>IFERROR(VLOOKUP(B3971,Listor!$A$6:$G$62,7,FALSE),"")</f>
        <v/>
      </c>
      <c r="H3971" s="63" t="str">
        <f>IFERROR(VLOOKUP(B3971,Listor!$N$6:$O$47,2,FALSE),"")</f>
        <v/>
      </c>
      <c r="I3971" s="63" t="str">
        <f t="shared" si="187"/>
        <v/>
      </c>
      <c r="J3971" s="96" t="str">
        <f>IFERROR(VLOOKUP(B3971,Listor!$N$6:$P$47,3,FALSE)*I3971,"")</f>
        <v/>
      </c>
      <c r="K3971" s="81"/>
      <c r="L3971" s="88" t="str">
        <f>IFERROR((VLOOKUP(B3971,Listor!$N$6:$P$47,3,FALSE)*Biologiska!K3971)+(VLOOKUP(B3971,Listor!$N$6:$Q$47,4,FALSE)),"")</f>
        <v/>
      </c>
      <c r="M3971" s="63" t="str">
        <f t="shared" si="188"/>
        <v/>
      </c>
      <c r="N3971" s="75"/>
      <c r="O3971" s="84" t="str">
        <f t="shared" si="189"/>
        <v/>
      </c>
      <c r="P3971" s="107"/>
      <c r="Q3971" s="87" t="s">
        <v>79</v>
      </c>
      <c r="R3971" s="87"/>
      <c r="S3971" s="87"/>
      <c r="T3971" s="87"/>
      <c r="U3971" s="87"/>
      <c r="V3971" s="86" t="s">
        <v>79</v>
      </c>
      <c r="W3971" s="75"/>
      <c r="X3971" s="102" t="s">
        <v>79</v>
      </c>
      <c r="Y3971" s="63" t="str">
        <f>IFERROR(IF(VLOOKUP(X3971,Listor!$T$6:$U$7,2,FALSE)&lt;O3971,TRUE),"")</f>
        <v/>
      </c>
      <c r="Z3971" s="87"/>
      <c r="AA3971" s="104"/>
    </row>
    <row r="3972" spans="2:27" x14ac:dyDescent="0.25">
      <c r="B3972" s="68" t="s">
        <v>68</v>
      </c>
      <c r="C3972" s="80" t="str">
        <f>IFERROR(VLOOKUP(B3972,Listor!$A$6:$B$62,2,FALSE),"")</f>
        <v/>
      </c>
      <c r="D3972" s="80" t="str">
        <f>IFERROR(VLOOKUP(B3972,Listor!$A$6:$C$62,3,FALSE),"")</f>
        <v/>
      </c>
      <c r="E3972" s="110" t="s">
        <v>79</v>
      </c>
      <c r="F3972" s="66"/>
      <c r="G3972" s="35" t="str">
        <f>IFERROR(VLOOKUP(B3972,Listor!$A$6:$G$62,7,FALSE),"")</f>
        <v/>
      </c>
      <c r="H3972" s="63" t="str">
        <f>IFERROR(VLOOKUP(B3972,Listor!$N$6:$O$47,2,FALSE),"")</f>
        <v/>
      </c>
      <c r="I3972" s="63" t="str">
        <f t="shared" si="187"/>
        <v/>
      </c>
      <c r="J3972" s="96" t="str">
        <f>IFERROR(VLOOKUP(B3972,Listor!$N$6:$P$47,3,FALSE)*I3972,"")</f>
        <v/>
      </c>
      <c r="K3972" s="81"/>
      <c r="L3972" s="88" t="str">
        <f>IFERROR((VLOOKUP(B3972,Listor!$N$6:$P$47,3,FALSE)*Biologiska!K3972)+(VLOOKUP(B3972,Listor!$N$6:$Q$47,4,FALSE)),"")</f>
        <v/>
      </c>
      <c r="M3972" s="63" t="str">
        <f t="shared" si="188"/>
        <v/>
      </c>
      <c r="N3972" s="75"/>
      <c r="O3972" s="84" t="str">
        <f t="shared" si="189"/>
        <v/>
      </c>
      <c r="P3972" s="107"/>
      <c r="Q3972" s="87" t="s">
        <v>79</v>
      </c>
      <c r="R3972" s="87"/>
      <c r="S3972" s="87"/>
      <c r="T3972" s="87"/>
      <c r="U3972" s="87"/>
      <c r="V3972" s="86" t="s">
        <v>79</v>
      </c>
      <c r="W3972" s="75"/>
      <c r="X3972" s="102" t="s">
        <v>79</v>
      </c>
      <c r="Y3972" s="63" t="str">
        <f>IFERROR(IF(VLOOKUP(X3972,Listor!$T$6:$U$7,2,FALSE)&lt;O3972,TRUE),"")</f>
        <v/>
      </c>
      <c r="Z3972" s="87"/>
      <c r="AA3972" s="104"/>
    </row>
    <row r="3973" spans="2:27" x14ac:dyDescent="0.25">
      <c r="B3973" s="68" t="s">
        <v>68</v>
      </c>
      <c r="C3973" s="80" t="str">
        <f>IFERROR(VLOOKUP(B3973,Listor!$A$6:$B$62,2,FALSE),"")</f>
        <v/>
      </c>
      <c r="D3973" s="80" t="str">
        <f>IFERROR(VLOOKUP(B3973,Listor!$A$6:$C$62,3,FALSE),"")</f>
        <v/>
      </c>
      <c r="E3973" s="110" t="s">
        <v>79</v>
      </c>
      <c r="F3973" s="66"/>
      <c r="G3973" s="35" t="str">
        <f>IFERROR(VLOOKUP(B3973,Listor!$A$6:$G$62,7,FALSE),"")</f>
        <v/>
      </c>
      <c r="H3973" s="63" t="str">
        <f>IFERROR(VLOOKUP(B3973,Listor!$N$6:$O$47,2,FALSE),"")</f>
        <v/>
      </c>
      <c r="I3973" s="63" t="str">
        <f t="shared" si="187"/>
        <v/>
      </c>
      <c r="J3973" s="96" t="str">
        <f>IFERROR(VLOOKUP(B3973,Listor!$N$6:$P$47,3,FALSE)*I3973,"")</f>
        <v/>
      </c>
      <c r="K3973" s="81"/>
      <c r="L3973" s="88" t="str">
        <f>IFERROR((VLOOKUP(B3973,Listor!$N$6:$P$47,3,FALSE)*Biologiska!K3973)+(VLOOKUP(B3973,Listor!$N$6:$Q$47,4,FALSE)),"")</f>
        <v/>
      </c>
      <c r="M3973" s="63" t="str">
        <f t="shared" si="188"/>
        <v/>
      </c>
      <c r="N3973" s="75"/>
      <c r="O3973" s="84" t="str">
        <f t="shared" si="189"/>
        <v/>
      </c>
      <c r="P3973" s="107"/>
      <c r="Q3973" s="87" t="s">
        <v>79</v>
      </c>
      <c r="R3973" s="87"/>
      <c r="S3973" s="87"/>
      <c r="T3973" s="87"/>
      <c r="U3973" s="87"/>
      <c r="V3973" s="86" t="s">
        <v>79</v>
      </c>
      <c r="W3973" s="75"/>
      <c r="X3973" s="102" t="s">
        <v>79</v>
      </c>
      <c r="Y3973" s="63" t="str">
        <f>IFERROR(IF(VLOOKUP(X3973,Listor!$T$6:$U$7,2,FALSE)&lt;O3973,TRUE),"")</f>
        <v/>
      </c>
      <c r="Z3973" s="87"/>
      <c r="AA3973" s="104"/>
    </row>
    <row r="3974" spans="2:27" x14ac:dyDescent="0.25">
      <c r="B3974" s="68" t="s">
        <v>68</v>
      </c>
      <c r="C3974" s="80" t="str">
        <f>IFERROR(VLOOKUP(B3974,Listor!$A$6:$B$62,2,FALSE),"")</f>
        <v/>
      </c>
      <c r="D3974" s="80" t="str">
        <f>IFERROR(VLOOKUP(B3974,Listor!$A$6:$C$62,3,FALSE),"")</f>
        <v/>
      </c>
      <c r="E3974" s="110" t="s">
        <v>79</v>
      </c>
      <c r="F3974" s="66"/>
      <c r="G3974" s="35" t="str">
        <f>IFERROR(VLOOKUP(B3974,Listor!$A$6:$G$62,7,FALSE),"")</f>
        <v/>
      </c>
      <c r="H3974" s="63" t="str">
        <f>IFERROR(VLOOKUP(B3974,Listor!$N$6:$O$47,2,FALSE),"")</f>
        <v/>
      </c>
      <c r="I3974" s="63" t="str">
        <f t="shared" si="187"/>
        <v/>
      </c>
      <c r="J3974" s="96" t="str">
        <f>IFERROR(VLOOKUP(B3974,Listor!$N$6:$P$47,3,FALSE)*I3974,"")</f>
        <v/>
      </c>
      <c r="K3974" s="81"/>
      <c r="L3974" s="88" t="str">
        <f>IFERROR((VLOOKUP(B3974,Listor!$N$6:$P$47,3,FALSE)*Biologiska!K3974)+(VLOOKUP(B3974,Listor!$N$6:$Q$47,4,FALSE)),"")</f>
        <v/>
      </c>
      <c r="M3974" s="63" t="str">
        <f t="shared" si="188"/>
        <v/>
      </c>
      <c r="N3974" s="75"/>
      <c r="O3974" s="84" t="str">
        <f t="shared" si="189"/>
        <v/>
      </c>
      <c r="P3974" s="107"/>
      <c r="Q3974" s="87" t="s">
        <v>79</v>
      </c>
      <c r="R3974" s="87"/>
      <c r="S3974" s="87"/>
      <c r="T3974" s="87"/>
      <c r="U3974" s="87"/>
      <c r="V3974" s="86" t="s">
        <v>79</v>
      </c>
      <c r="W3974" s="75"/>
      <c r="X3974" s="102" t="s">
        <v>79</v>
      </c>
      <c r="Y3974" s="63" t="str">
        <f>IFERROR(IF(VLOOKUP(X3974,Listor!$T$6:$U$7,2,FALSE)&lt;O3974,TRUE),"")</f>
        <v/>
      </c>
      <c r="Z3974" s="87"/>
      <c r="AA3974" s="104"/>
    </row>
    <row r="3975" spans="2:27" x14ac:dyDescent="0.25">
      <c r="B3975" s="68" t="s">
        <v>68</v>
      </c>
      <c r="C3975" s="80" t="str">
        <f>IFERROR(VLOOKUP(B3975,Listor!$A$6:$B$62,2,FALSE),"")</f>
        <v/>
      </c>
      <c r="D3975" s="80" t="str">
        <f>IFERROR(VLOOKUP(B3975,Listor!$A$6:$C$62,3,FALSE),"")</f>
        <v/>
      </c>
      <c r="E3975" s="110" t="s">
        <v>79</v>
      </c>
      <c r="F3975" s="66"/>
      <c r="G3975" s="35" t="str">
        <f>IFERROR(VLOOKUP(B3975,Listor!$A$6:$G$62,7,FALSE),"")</f>
        <v/>
      </c>
      <c r="H3975" s="63" t="str">
        <f>IFERROR(VLOOKUP(B3975,Listor!$N$6:$O$47,2,FALSE),"")</f>
        <v/>
      </c>
      <c r="I3975" s="63" t="str">
        <f t="shared" si="187"/>
        <v/>
      </c>
      <c r="J3975" s="96" t="str">
        <f>IFERROR(VLOOKUP(B3975,Listor!$N$6:$P$47,3,FALSE)*I3975,"")</f>
        <v/>
      </c>
      <c r="K3975" s="81"/>
      <c r="L3975" s="88" t="str">
        <f>IFERROR((VLOOKUP(B3975,Listor!$N$6:$P$47,3,FALSE)*Biologiska!K3975)+(VLOOKUP(B3975,Listor!$N$6:$Q$47,4,FALSE)),"")</f>
        <v/>
      </c>
      <c r="M3975" s="63" t="str">
        <f t="shared" si="188"/>
        <v/>
      </c>
      <c r="N3975" s="75"/>
      <c r="O3975" s="84" t="str">
        <f t="shared" si="189"/>
        <v/>
      </c>
      <c r="P3975" s="107"/>
      <c r="Q3975" s="87" t="s">
        <v>79</v>
      </c>
      <c r="R3975" s="87"/>
      <c r="S3975" s="87"/>
      <c r="T3975" s="87"/>
      <c r="U3975" s="87"/>
      <c r="V3975" s="86" t="s">
        <v>79</v>
      </c>
      <c r="W3975" s="75"/>
      <c r="X3975" s="102" t="s">
        <v>79</v>
      </c>
      <c r="Y3975" s="63" t="str">
        <f>IFERROR(IF(VLOOKUP(X3975,Listor!$T$6:$U$7,2,FALSE)&lt;O3975,TRUE),"")</f>
        <v/>
      </c>
      <c r="Z3975" s="87"/>
      <c r="AA3975" s="104"/>
    </row>
    <row r="3976" spans="2:27" x14ac:dyDescent="0.25">
      <c r="B3976" s="68" t="s">
        <v>68</v>
      </c>
      <c r="C3976" s="80" t="str">
        <f>IFERROR(VLOOKUP(B3976,Listor!$A$6:$B$62,2,FALSE),"")</f>
        <v/>
      </c>
      <c r="D3976" s="80" t="str">
        <f>IFERROR(VLOOKUP(B3976,Listor!$A$6:$C$62,3,FALSE),"")</f>
        <v/>
      </c>
      <c r="E3976" s="110" t="s">
        <v>79</v>
      </c>
      <c r="F3976" s="66"/>
      <c r="G3976" s="35" t="str">
        <f>IFERROR(VLOOKUP(B3976,Listor!$A$6:$G$62,7,FALSE),"")</f>
        <v/>
      </c>
      <c r="H3976" s="63" t="str">
        <f>IFERROR(VLOOKUP(B3976,Listor!$N$6:$O$47,2,FALSE),"")</f>
        <v/>
      </c>
      <c r="I3976" s="63" t="str">
        <f t="shared" si="187"/>
        <v/>
      </c>
      <c r="J3976" s="96" t="str">
        <f>IFERROR(VLOOKUP(B3976,Listor!$N$6:$P$47,3,FALSE)*I3976,"")</f>
        <v/>
      </c>
      <c r="K3976" s="81"/>
      <c r="L3976" s="88" t="str">
        <f>IFERROR((VLOOKUP(B3976,Listor!$N$6:$P$47,3,FALSE)*Biologiska!K3976)+(VLOOKUP(B3976,Listor!$N$6:$Q$47,4,FALSE)),"")</f>
        <v/>
      </c>
      <c r="M3976" s="63" t="str">
        <f t="shared" si="188"/>
        <v/>
      </c>
      <c r="N3976" s="75"/>
      <c r="O3976" s="84" t="str">
        <f t="shared" si="189"/>
        <v/>
      </c>
      <c r="P3976" s="107"/>
      <c r="Q3976" s="87" t="s">
        <v>79</v>
      </c>
      <c r="R3976" s="87"/>
      <c r="S3976" s="87"/>
      <c r="T3976" s="87"/>
      <c r="U3976" s="87"/>
      <c r="V3976" s="86" t="s">
        <v>79</v>
      </c>
      <c r="W3976" s="75"/>
      <c r="X3976" s="102" t="s">
        <v>79</v>
      </c>
      <c r="Y3976" s="63" t="str">
        <f>IFERROR(IF(VLOOKUP(X3976,Listor!$T$6:$U$7,2,FALSE)&lt;O3976,TRUE),"")</f>
        <v/>
      </c>
      <c r="Z3976" s="87"/>
      <c r="AA3976" s="104"/>
    </row>
    <row r="3977" spans="2:27" x14ac:dyDescent="0.25">
      <c r="B3977" s="68" t="s">
        <v>68</v>
      </c>
      <c r="C3977" s="80" t="str">
        <f>IFERROR(VLOOKUP(B3977,Listor!$A$6:$B$62,2,FALSE),"")</f>
        <v/>
      </c>
      <c r="D3977" s="80" t="str">
        <f>IFERROR(VLOOKUP(B3977,Listor!$A$6:$C$62,3,FALSE),"")</f>
        <v/>
      </c>
      <c r="E3977" s="110" t="s">
        <v>79</v>
      </c>
      <c r="F3977" s="66"/>
      <c r="G3977" s="35" t="str">
        <f>IFERROR(VLOOKUP(B3977,Listor!$A$6:$G$62,7,FALSE),"")</f>
        <v/>
      </c>
      <c r="H3977" s="63" t="str">
        <f>IFERROR(VLOOKUP(B3977,Listor!$N$6:$O$47,2,FALSE),"")</f>
        <v/>
      </c>
      <c r="I3977" s="63" t="str">
        <f t="shared" si="187"/>
        <v/>
      </c>
      <c r="J3977" s="96" t="str">
        <f>IFERROR(VLOOKUP(B3977,Listor!$N$6:$P$47,3,FALSE)*I3977,"")</f>
        <v/>
      </c>
      <c r="K3977" s="81"/>
      <c r="L3977" s="88" t="str">
        <f>IFERROR((VLOOKUP(B3977,Listor!$N$6:$P$47,3,FALSE)*Biologiska!K3977)+(VLOOKUP(B3977,Listor!$N$6:$Q$47,4,FALSE)),"")</f>
        <v/>
      </c>
      <c r="M3977" s="63" t="str">
        <f t="shared" si="188"/>
        <v/>
      </c>
      <c r="N3977" s="75"/>
      <c r="O3977" s="84" t="str">
        <f t="shared" si="189"/>
        <v/>
      </c>
      <c r="P3977" s="107"/>
      <c r="Q3977" s="87" t="s">
        <v>79</v>
      </c>
      <c r="R3977" s="87"/>
      <c r="S3977" s="87"/>
      <c r="T3977" s="87"/>
      <c r="U3977" s="87"/>
      <c r="V3977" s="86" t="s">
        <v>79</v>
      </c>
      <c r="W3977" s="75"/>
      <c r="X3977" s="102" t="s">
        <v>79</v>
      </c>
      <c r="Y3977" s="63" t="str">
        <f>IFERROR(IF(VLOOKUP(X3977,Listor!$T$6:$U$7,2,FALSE)&lt;O3977,TRUE),"")</f>
        <v/>
      </c>
      <c r="Z3977" s="87"/>
      <c r="AA3977" s="104"/>
    </row>
    <row r="3978" spans="2:27" x14ac:dyDescent="0.25">
      <c r="B3978" s="68" t="s">
        <v>68</v>
      </c>
      <c r="C3978" s="80" t="str">
        <f>IFERROR(VLOOKUP(B3978,Listor!$A$6:$B$62,2,FALSE),"")</f>
        <v/>
      </c>
      <c r="D3978" s="80" t="str">
        <f>IFERROR(VLOOKUP(B3978,Listor!$A$6:$C$62,3,FALSE),"")</f>
        <v/>
      </c>
      <c r="E3978" s="110" t="s">
        <v>79</v>
      </c>
      <c r="F3978" s="66"/>
      <c r="G3978" s="35" t="str">
        <f>IFERROR(VLOOKUP(B3978,Listor!$A$6:$G$62,7,FALSE),"")</f>
        <v/>
      </c>
      <c r="H3978" s="63" t="str">
        <f>IFERROR(VLOOKUP(B3978,Listor!$N$6:$O$47,2,FALSE),"")</f>
        <v/>
      </c>
      <c r="I3978" s="63" t="str">
        <f t="shared" si="187"/>
        <v/>
      </c>
      <c r="J3978" s="96" t="str">
        <f>IFERROR(VLOOKUP(B3978,Listor!$N$6:$P$47,3,FALSE)*I3978,"")</f>
        <v/>
      </c>
      <c r="K3978" s="81"/>
      <c r="L3978" s="88" t="str">
        <f>IFERROR((VLOOKUP(B3978,Listor!$N$6:$P$47,3,FALSE)*Biologiska!K3978)+(VLOOKUP(B3978,Listor!$N$6:$Q$47,4,FALSE)),"")</f>
        <v/>
      </c>
      <c r="M3978" s="63" t="str">
        <f t="shared" si="188"/>
        <v/>
      </c>
      <c r="N3978" s="75"/>
      <c r="O3978" s="84" t="str">
        <f t="shared" si="189"/>
        <v/>
      </c>
      <c r="P3978" s="107"/>
      <c r="Q3978" s="87" t="s">
        <v>79</v>
      </c>
      <c r="R3978" s="87"/>
      <c r="S3978" s="87"/>
      <c r="T3978" s="87"/>
      <c r="U3978" s="87"/>
      <c r="V3978" s="86" t="s">
        <v>79</v>
      </c>
      <c r="W3978" s="75"/>
      <c r="X3978" s="102" t="s">
        <v>79</v>
      </c>
      <c r="Y3978" s="63" t="str">
        <f>IFERROR(IF(VLOOKUP(X3978,Listor!$T$6:$U$7,2,FALSE)&lt;O3978,TRUE),"")</f>
        <v/>
      </c>
      <c r="Z3978" s="87"/>
      <c r="AA3978" s="104"/>
    </row>
    <row r="3979" spans="2:27" x14ac:dyDescent="0.25">
      <c r="B3979" s="68" t="s">
        <v>68</v>
      </c>
      <c r="C3979" s="80" t="str">
        <f>IFERROR(VLOOKUP(B3979,Listor!$A$6:$B$62,2,FALSE),"")</f>
        <v/>
      </c>
      <c r="D3979" s="80" t="str">
        <f>IFERROR(VLOOKUP(B3979,Listor!$A$6:$C$62,3,FALSE),"")</f>
        <v/>
      </c>
      <c r="E3979" s="110" t="s">
        <v>79</v>
      </c>
      <c r="F3979" s="66"/>
      <c r="G3979" s="35" t="str">
        <f>IFERROR(VLOOKUP(B3979,Listor!$A$6:$G$62,7,FALSE),"")</f>
        <v/>
      </c>
      <c r="H3979" s="63" t="str">
        <f>IFERROR(VLOOKUP(B3979,Listor!$N$6:$O$47,2,FALSE),"")</f>
        <v/>
      </c>
      <c r="I3979" s="63" t="str">
        <f t="shared" si="187"/>
        <v/>
      </c>
      <c r="J3979" s="96" t="str">
        <f>IFERROR(VLOOKUP(B3979,Listor!$N$6:$P$47,3,FALSE)*I3979,"")</f>
        <v/>
      </c>
      <c r="K3979" s="81"/>
      <c r="L3979" s="88" t="str">
        <f>IFERROR((VLOOKUP(B3979,Listor!$N$6:$P$47,3,FALSE)*Biologiska!K3979)+(VLOOKUP(B3979,Listor!$N$6:$Q$47,4,FALSE)),"")</f>
        <v/>
      </c>
      <c r="M3979" s="63" t="str">
        <f t="shared" si="188"/>
        <v/>
      </c>
      <c r="N3979" s="75"/>
      <c r="O3979" s="84" t="str">
        <f t="shared" si="189"/>
        <v/>
      </c>
      <c r="P3979" s="107"/>
      <c r="Q3979" s="87" t="s">
        <v>79</v>
      </c>
      <c r="R3979" s="87"/>
      <c r="S3979" s="87"/>
      <c r="T3979" s="87"/>
      <c r="U3979" s="87"/>
      <c r="V3979" s="86" t="s">
        <v>79</v>
      </c>
      <c r="W3979" s="75"/>
      <c r="X3979" s="102" t="s">
        <v>79</v>
      </c>
      <c r="Y3979" s="63" t="str">
        <f>IFERROR(IF(VLOOKUP(X3979,Listor!$T$6:$U$7,2,FALSE)&lt;O3979,TRUE),"")</f>
        <v/>
      </c>
      <c r="Z3979" s="87"/>
      <c r="AA3979" s="104"/>
    </row>
    <row r="3980" spans="2:27" x14ac:dyDescent="0.25">
      <c r="B3980" s="68" t="s">
        <v>68</v>
      </c>
      <c r="C3980" s="80" t="str">
        <f>IFERROR(VLOOKUP(B3980,Listor!$A$6:$B$62,2,FALSE),"")</f>
        <v/>
      </c>
      <c r="D3980" s="80" t="str">
        <f>IFERROR(VLOOKUP(B3980,Listor!$A$6:$C$62,3,FALSE),"")</f>
        <v/>
      </c>
      <c r="E3980" s="110" t="s">
        <v>79</v>
      </c>
      <c r="F3980" s="66"/>
      <c r="G3980" s="35" t="str">
        <f>IFERROR(VLOOKUP(B3980,Listor!$A$6:$G$62,7,FALSE),"")</f>
        <v/>
      </c>
      <c r="H3980" s="63" t="str">
        <f>IFERROR(VLOOKUP(B3980,Listor!$N$6:$O$47,2,FALSE),"")</f>
        <v/>
      </c>
      <c r="I3980" s="63" t="str">
        <f t="shared" si="187"/>
        <v/>
      </c>
      <c r="J3980" s="96" t="str">
        <f>IFERROR(VLOOKUP(B3980,Listor!$N$6:$P$47,3,FALSE)*I3980,"")</f>
        <v/>
      </c>
      <c r="K3980" s="81"/>
      <c r="L3980" s="88" t="str">
        <f>IFERROR((VLOOKUP(B3980,Listor!$N$6:$P$47,3,FALSE)*Biologiska!K3980)+(VLOOKUP(B3980,Listor!$N$6:$Q$47,4,FALSE)),"")</f>
        <v/>
      </c>
      <c r="M3980" s="63" t="str">
        <f t="shared" si="188"/>
        <v/>
      </c>
      <c r="N3980" s="75"/>
      <c r="O3980" s="84" t="str">
        <f t="shared" si="189"/>
        <v/>
      </c>
      <c r="P3980" s="107"/>
      <c r="Q3980" s="87" t="s">
        <v>79</v>
      </c>
      <c r="R3980" s="87"/>
      <c r="S3980" s="87"/>
      <c r="T3980" s="87"/>
      <c r="U3980" s="87"/>
      <c r="V3980" s="86" t="s">
        <v>79</v>
      </c>
      <c r="W3980" s="75"/>
      <c r="X3980" s="102" t="s">
        <v>79</v>
      </c>
      <c r="Y3980" s="63" t="str">
        <f>IFERROR(IF(VLOOKUP(X3980,Listor!$T$6:$U$7,2,FALSE)&lt;O3980,TRUE),"")</f>
        <v/>
      </c>
      <c r="Z3980" s="87"/>
      <c r="AA3980" s="104"/>
    </row>
    <row r="3981" spans="2:27" x14ac:dyDescent="0.25">
      <c r="B3981" s="68" t="s">
        <v>68</v>
      </c>
      <c r="C3981" s="80" t="str">
        <f>IFERROR(VLOOKUP(B3981,Listor!$A$6:$B$62,2,FALSE),"")</f>
        <v/>
      </c>
      <c r="D3981" s="80" t="str">
        <f>IFERROR(VLOOKUP(B3981,Listor!$A$6:$C$62,3,FALSE),"")</f>
        <v/>
      </c>
      <c r="E3981" s="110" t="s">
        <v>79</v>
      </c>
      <c r="F3981" s="66"/>
      <c r="G3981" s="35" t="str">
        <f>IFERROR(VLOOKUP(B3981,Listor!$A$6:$G$62,7,FALSE),"")</f>
        <v/>
      </c>
      <c r="H3981" s="63" t="str">
        <f>IFERROR(VLOOKUP(B3981,Listor!$N$6:$O$47,2,FALSE),"")</f>
        <v/>
      </c>
      <c r="I3981" s="63" t="str">
        <f t="shared" si="187"/>
        <v/>
      </c>
      <c r="J3981" s="96" t="str">
        <f>IFERROR(VLOOKUP(B3981,Listor!$N$6:$P$47,3,FALSE)*I3981,"")</f>
        <v/>
      </c>
      <c r="K3981" s="81"/>
      <c r="L3981" s="88" t="str">
        <f>IFERROR((VLOOKUP(B3981,Listor!$N$6:$P$47,3,FALSE)*Biologiska!K3981)+(VLOOKUP(B3981,Listor!$N$6:$Q$47,4,FALSE)),"")</f>
        <v/>
      </c>
      <c r="M3981" s="63" t="str">
        <f t="shared" si="188"/>
        <v/>
      </c>
      <c r="N3981" s="75"/>
      <c r="O3981" s="84" t="str">
        <f t="shared" si="189"/>
        <v/>
      </c>
      <c r="P3981" s="107"/>
      <c r="Q3981" s="87" t="s">
        <v>79</v>
      </c>
      <c r="R3981" s="87"/>
      <c r="S3981" s="87"/>
      <c r="T3981" s="87"/>
      <c r="U3981" s="87"/>
      <c r="V3981" s="86" t="s">
        <v>79</v>
      </c>
      <c r="W3981" s="75"/>
      <c r="X3981" s="102" t="s">
        <v>79</v>
      </c>
      <c r="Y3981" s="63" t="str">
        <f>IFERROR(IF(VLOOKUP(X3981,Listor!$T$6:$U$7,2,FALSE)&lt;O3981,TRUE),"")</f>
        <v/>
      </c>
      <c r="Z3981" s="87"/>
      <c r="AA3981" s="104"/>
    </row>
    <row r="3982" spans="2:27" x14ac:dyDescent="0.25">
      <c r="B3982" s="68" t="s">
        <v>68</v>
      </c>
      <c r="C3982" s="80" t="str">
        <f>IFERROR(VLOOKUP(B3982,Listor!$A$6:$B$62,2,FALSE),"")</f>
        <v/>
      </c>
      <c r="D3982" s="80" t="str">
        <f>IFERROR(VLOOKUP(B3982,Listor!$A$6:$C$62,3,FALSE),"")</f>
        <v/>
      </c>
      <c r="E3982" s="110" t="s">
        <v>79</v>
      </c>
      <c r="F3982" s="66"/>
      <c r="G3982" s="35" t="str">
        <f>IFERROR(VLOOKUP(B3982,Listor!$A$6:$G$62,7,FALSE),"")</f>
        <v/>
      </c>
      <c r="H3982" s="63" t="str">
        <f>IFERROR(VLOOKUP(B3982,Listor!$N$6:$O$47,2,FALSE),"")</f>
        <v/>
      </c>
      <c r="I3982" s="63" t="str">
        <f t="shared" si="187"/>
        <v/>
      </c>
      <c r="J3982" s="96" t="str">
        <f>IFERROR(VLOOKUP(B3982,Listor!$N$6:$P$47,3,FALSE)*I3982,"")</f>
        <v/>
      </c>
      <c r="K3982" s="81"/>
      <c r="L3982" s="88" t="str">
        <f>IFERROR((VLOOKUP(B3982,Listor!$N$6:$P$47,3,FALSE)*Biologiska!K3982)+(VLOOKUP(B3982,Listor!$N$6:$Q$47,4,FALSE)),"")</f>
        <v/>
      </c>
      <c r="M3982" s="63" t="str">
        <f t="shared" si="188"/>
        <v/>
      </c>
      <c r="N3982" s="75"/>
      <c r="O3982" s="84" t="str">
        <f t="shared" si="189"/>
        <v/>
      </c>
      <c r="P3982" s="107"/>
      <c r="Q3982" s="87" t="s">
        <v>79</v>
      </c>
      <c r="R3982" s="87"/>
      <c r="S3982" s="87"/>
      <c r="T3982" s="87"/>
      <c r="U3982" s="87"/>
      <c r="V3982" s="86" t="s">
        <v>79</v>
      </c>
      <c r="W3982" s="75"/>
      <c r="X3982" s="102" t="s">
        <v>79</v>
      </c>
      <c r="Y3982" s="63" t="str">
        <f>IFERROR(IF(VLOOKUP(X3982,Listor!$T$6:$U$7,2,FALSE)&lt;O3982,TRUE),"")</f>
        <v/>
      </c>
      <c r="Z3982" s="87"/>
      <c r="AA3982" s="104"/>
    </row>
    <row r="3983" spans="2:27" x14ac:dyDescent="0.25">
      <c r="B3983" s="68" t="s">
        <v>68</v>
      </c>
      <c r="C3983" s="80" t="str">
        <f>IFERROR(VLOOKUP(B3983,Listor!$A$6:$B$62,2,FALSE),"")</f>
        <v/>
      </c>
      <c r="D3983" s="80" t="str">
        <f>IFERROR(VLOOKUP(B3983,Listor!$A$6:$C$62,3,FALSE),"")</f>
        <v/>
      </c>
      <c r="E3983" s="110" t="s">
        <v>79</v>
      </c>
      <c r="F3983" s="66"/>
      <c r="G3983" s="35" t="str">
        <f>IFERROR(VLOOKUP(B3983,Listor!$A$6:$G$62,7,FALSE),"")</f>
        <v/>
      </c>
      <c r="H3983" s="63" t="str">
        <f>IFERROR(VLOOKUP(B3983,Listor!$N$6:$O$47,2,FALSE),"")</f>
        <v/>
      </c>
      <c r="I3983" s="63" t="str">
        <f t="shared" si="187"/>
        <v/>
      </c>
      <c r="J3983" s="96" t="str">
        <f>IFERROR(VLOOKUP(B3983,Listor!$N$6:$P$47,3,FALSE)*I3983,"")</f>
        <v/>
      </c>
      <c r="K3983" s="81"/>
      <c r="L3983" s="88" t="str">
        <f>IFERROR((VLOOKUP(B3983,Listor!$N$6:$P$47,3,FALSE)*Biologiska!K3983)+(VLOOKUP(B3983,Listor!$N$6:$Q$47,4,FALSE)),"")</f>
        <v/>
      </c>
      <c r="M3983" s="63" t="str">
        <f t="shared" si="188"/>
        <v/>
      </c>
      <c r="N3983" s="75"/>
      <c r="O3983" s="84" t="str">
        <f t="shared" si="189"/>
        <v/>
      </c>
      <c r="P3983" s="107"/>
      <c r="Q3983" s="87" t="s">
        <v>79</v>
      </c>
      <c r="R3983" s="87"/>
      <c r="S3983" s="87"/>
      <c r="T3983" s="87"/>
      <c r="U3983" s="87"/>
      <c r="V3983" s="86" t="s">
        <v>79</v>
      </c>
      <c r="W3983" s="75"/>
      <c r="X3983" s="102" t="s">
        <v>79</v>
      </c>
      <c r="Y3983" s="63" t="str">
        <f>IFERROR(IF(VLOOKUP(X3983,Listor!$T$6:$U$7,2,FALSE)&lt;O3983,TRUE),"")</f>
        <v/>
      </c>
      <c r="Z3983" s="87"/>
      <c r="AA3983" s="104"/>
    </row>
    <row r="3984" spans="2:27" x14ac:dyDescent="0.25">
      <c r="B3984" s="68" t="s">
        <v>68</v>
      </c>
      <c r="C3984" s="80" t="str">
        <f>IFERROR(VLOOKUP(B3984,Listor!$A$6:$B$62,2,FALSE),"")</f>
        <v/>
      </c>
      <c r="D3984" s="80" t="str">
        <f>IFERROR(VLOOKUP(B3984,Listor!$A$6:$C$62,3,FALSE),"")</f>
        <v/>
      </c>
      <c r="E3984" s="110" t="s">
        <v>79</v>
      </c>
      <c r="F3984" s="66"/>
      <c r="G3984" s="35" t="str">
        <f>IFERROR(VLOOKUP(B3984,Listor!$A$6:$G$62,7,FALSE),"")</f>
        <v/>
      </c>
      <c r="H3984" s="63" t="str">
        <f>IFERROR(VLOOKUP(B3984,Listor!$N$6:$O$47,2,FALSE),"")</f>
        <v/>
      </c>
      <c r="I3984" s="63" t="str">
        <f t="shared" si="187"/>
        <v/>
      </c>
      <c r="J3984" s="96" t="str">
        <f>IFERROR(VLOOKUP(B3984,Listor!$N$6:$P$47,3,FALSE)*I3984,"")</f>
        <v/>
      </c>
      <c r="K3984" s="81"/>
      <c r="L3984" s="88" t="str">
        <f>IFERROR((VLOOKUP(B3984,Listor!$N$6:$P$47,3,FALSE)*Biologiska!K3984)+(VLOOKUP(B3984,Listor!$N$6:$Q$47,4,FALSE)),"")</f>
        <v/>
      </c>
      <c r="M3984" s="63" t="str">
        <f t="shared" si="188"/>
        <v/>
      </c>
      <c r="N3984" s="75"/>
      <c r="O3984" s="84" t="str">
        <f t="shared" si="189"/>
        <v/>
      </c>
      <c r="P3984" s="107"/>
      <c r="Q3984" s="87" t="s">
        <v>79</v>
      </c>
      <c r="R3984" s="87"/>
      <c r="S3984" s="87"/>
      <c r="T3984" s="87"/>
      <c r="U3984" s="87"/>
      <c r="V3984" s="86" t="s">
        <v>79</v>
      </c>
      <c r="W3984" s="75"/>
      <c r="X3984" s="102" t="s">
        <v>79</v>
      </c>
      <c r="Y3984" s="63" t="str">
        <f>IFERROR(IF(VLOOKUP(X3984,Listor!$T$6:$U$7,2,FALSE)&lt;O3984,TRUE),"")</f>
        <v/>
      </c>
      <c r="Z3984" s="87"/>
      <c r="AA3984" s="104"/>
    </row>
    <row r="3985" spans="2:27" x14ac:dyDescent="0.25">
      <c r="B3985" s="68" t="s">
        <v>68</v>
      </c>
      <c r="C3985" s="80" t="str">
        <f>IFERROR(VLOOKUP(B3985,Listor!$A$6:$B$62,2,FALSE),"")</f>
        <v/>
      </c>
      <c r="D3985" s="80" t="str">
        <f>IFERROR(VLOOKUP(B3985,Listor!$A$6:$C$62,3,FALSE),"")</f>
        <v/>
      </c>
      <c r="E3985" s="110" t="s">
        <v>79</v>
      </c>
      <c r="F3985" s="66"/>
      <c r="G3985" s="35" t="str">
        <f>IFERROR(VLOOKUP(B3985,Listor!$A$6:$G$62,7,FALSE),"")</f>
        <v/>
      </c>
      <c r="H3985" s="63" t="str">
        <f>IFERROR(VLOOKUP(B3985,Listor!$N$6:$O$47,2,FALSE),"")</f>
        <v/>
      </c>
      <c r="I3985" s="63" t="str">
        <f t="shared" si="187"/>
        <v/>
      </c>
      <c r="J3985" s="96" t="str">
        <f>IFERROR(VLOOKUP(B3985,Listor!$N$6:$P$47,3,FALSE)*I3985,"")</f>
        <v/>
      </c>
      <c r="K3985" s="81"/>
      <c r="L3985" s="88" t="str">
        <f>IFERROR((VLOOKUP(B3985,Listor!$N$6:$P$47,3,FALSE)*Biologiska!K3985)+(VLOOKUP(B3985,Listor!$N$6:$Q$47,4,FALSE)),"")</f>
        <v/>
      </c>
      <c r="M3985" s="63" t="str">
        <f t="shared" si="188"/>
        <v/>
      </c>
      <c r="N3985" s="75"/>
      <c r="O3985" s="84" t="str">
        <f t="shared" si="189"/>
        <v/>
      </c>
      <c r="P3985" s="107"/>
      <c r="Q3985" s="87" t="s">
        <v>79</v>
      </c>
      <c r="R3985" s="87"/>
      <c r="S3985" s="87"/>
      <c r="T3985" s="87"/>
      <c r="U3985" s="87"/>
      <c r="V3985" s="86" t="s">
        <v>79</v>
      </c>
      <c r="W3985" s="75"/>
      <c r="X3985" s="102" t="s">
        <v>79</v>
      </c>
      <c r="Y3985" s="63" t="str">
        <f>IFERROR(IF(VLOOKUP(X3985,Listor!$T$6:$U$7,2,FALSE)&lt;O3985,TRUE),"")</f>
        <v/>
      </c>
      <c r="Z3985" s="87"/>
      <c r="AA3985" s="104"/>
    </row>
    <row r="3986" spans="2:27" x14ac:dyDescent="0.25">
      <c r="B3986" s="68" t="s">
        <v>68</v>
      </c>
      <c r="C3986" s="80" t="str">
        <f>IFERROR(VLOOKUP(B3986,Listor!$A$6:$B$62,2,FALSE),"")</f>
        <v/>
      </c>
      <c r="D3986" s="80" t="str">
        <f>IFERROR(VLOOKUP(B3986,Listor!$A$6:$C$62,3,FALSE),"")</f>
        <v/>
      </c>
      <c r="E3986" s="110" t="s">
        <v>79</v>
      </c>
      <c r="F3986" s="66"/>
      <c r="G3986" s="35" t="str">
        <f>IFERROR(VLOOKUP(B3986,Listor!$A$6:$G$62,7,FALSE),"")</f>
        <v/>
      </c>
      <c r="H3986" s="63" t="str">
        <f>IFERROR(VLOOKUP(B3986,Listor!$N$6:$O$47,2,FALSE),"")</f>
        <v/>
      </c>
      <c r="I3986" s="63" t="str">
        <f t="shared" si="187"/>
        <v/>
      </c>
      <c r="J3986" s="96" t="str">
        <f>IFERROR(VLOOKUP(B3986,Listor!$N$6:$P$47,3,FALSE)*I3986,"")</f>
        <v/>
      </c>
      <c r="K3986" s="81"/>
      <c r="L3986" s="88" t="str">
        <f>IFERROR((VLOOKUP(B3986,Listor!$N$6:$P$47,3,FALSE)*Biologiska!K3986)+(VLOOKUP(B3986,Listor!$N$6:$Q$47,4,FALSE)),"")</f>
        <v/>
      </c>
      <c r="M3986" s="63" t="str">
        <f t="shared" si="188"/>
        <v/>
      </c>
      <c r="N3986" s="75"/>
      <c r="O3986" s="84" t="str">
        <f t="shared" si="189"/>
        <v/>
      </c>
      <c r="P3986" s="107"/>
      <c r="Q3986" s="87" t="s">
        <v>79</v>
      </c>
      <c r="R3986" s="87"/>
      <c r="S3986" s="87"/>
      <c r="T3986" s="87"/>
      <c r="U3986" s="87"/>
      <c r="V3986" s="86" t="s">
        <v>79</v>
      </c>
      <c r="W3986" s="75"/>
      <c r="X3986" s="102" t="s">
        <v>79</v>
      </c>
      <c r="Y3986" s="63" t="str">
        <f>IFERROR(IF(VLOOKUP(X3986,Listor!$T$6:$U$7,2,FALSE)&lt;O3986,TRUE),"")</f>
        <v/>
      </c>
      <c r="Z3986" s="87"/>
      <c r="AA3986" s="104"/>
    </row>
    <row r="3987" spans="2:27" x14ac:dyDescent="0.25">
      <c r="B3987" s="68" t="s">
        <v>68</v>
      </c>
      <c r="C3987" s="80" t="str">
        <f>IFERROR(VLOOKUP(B3987,Listor!$A$6:$B$62,2,FALSE),"")</f>
        <v/>
      </c>
      <c r="D3987" s="80" t="str">
        <f>IFERROR(VLOOKUP(B3987,Listor!$A$6:$C$62,3,FALSE),"")</f>
        <v/>
      </c>
      <c r="E3987" s="110" t="s">
        <v>79</v>
      </c>
      <c r="F3987" s="66"/>
      <c r="G3987" s="35" t="str">
        <f>IFERROR(VLOOKUP(B3987,Listor!$A$6:$G$62,7,FALSE),"")</f>
        <v/>
      </c>
      <c r="H3987" s="63" t="str">
        <f>IFERROR(VLOOKUP(B3987,Listor!$N$6:$O$47,2,FALSE),"")</f>
        <v/>
      </c>
      <c r="I3987" s="63" t="str">
        <f t="shared" si="187"/>
        <v/>
      </c>
      <c r="J3987" s="96" t="str">
        <f>IFERROR(VLOOKUP(B3987,Listor!$N$6:$P$47,3,FALSE)*I3987,"")</f>
        <v/>
      </c>
      <c r="K3987" s="81"/>
      <c r="L3987" s="88" t="str">
        <f>IFERROR((VLOOKUP(B3987,Listor!$N$6:$P$47,3,FALSE)*Biologiska!K3987)+(VLOOKUP(B3987,Listor!$N$6:$Q$47,4,FALSE)),"")</f>
        <v/>
      </c>
      <c r="M3987" s="63" t="str">
        <f t="shared" si="188"/>
        <v/>
      </c>
      <c r="N3987" s="75"/>
      <c r="O3987" s="84" t="str">
        <f t="shared" si="189"/>
        <v/>
      </c>
      <c r="P3987" s="107"/>
      <c r="Q3987" s="87" t="s">
        <v>79</v>
      </c>
      <c r="R3987" s="87"/>
      <c r="S3987" s="87"/>
      <c r="T3987" s="87"/>
      <c r="U3987" s="87"/>
      <c r="V3987" s="86" t="s">
        <v>79</v>
      </c>
      <c r="W3987" s="75"/>
      <c r="X3987" s="102" t="s">
        <v>79</v>
      </c>
      <c r="Y3987" s="63" t="str">
        <f>IFERROR(IF(VLOOKUP(X3987,Listor!$T$6:$U$7,2,FALSE)&lt;O3987,TRUE),"")</f>
        <v/>
      </c>
      <c r="Z3987" s="87"/>
      <c r="AA3987" s="104"/>
    </row>
    <row r="3988" spans="2:27" x14ac:dyDescent="0.25">
      <c r="B3988" s="68" t="s">
        <v>68</v>
      </c>
      <c r="C3988" s="80" t="str">
        <f>IFERROR(VLOOKUP(B3988,Listor!$A$6:$B$62,2,FALSE),"")</f>
        <v/>
      </c>
      <c r="D3988" s="80" t="str">
        <f>IFERROR(VLOOKUP(B3988,Listor!$A$6:$C$62,3,FALSE),"")</f>
        <v/>
      </c>
      <c r="E3988" s="110" t="s">
        <v>79</v>
      </c>
      <c r="F3988" s="66"/>
      <c r="G3988" s="35" t="str">
        <f>IFERROR(VLOOKUP(B3988,Listor!$A$6:$G$62,7,FALSE),"")</f>
        <v/>
      </c>
      <c r="H3988" s="63" t="str">
        <f>IFERROR(VLOOKUP(B3988,Listor!$N$6:$O$47,2,FALSE),"")</f>
        <v/>
      </c>
      <c r="I3988" s="63" t="str">
        <f t="shared" si="187"/>
        <v/>
      </c>
      <c r="J3988" s="96" t="str">
        <f>IFERROR(VLOOKUP(B3988,Listor!$N$6:$P$47,3,FALSE)*I3988,"")</f>
        <v/>
      </c>
      <c r="K3988" s="81"/>
      <c r="L3988" s="88" t="str">
        <f>IFERROR((VLOOKUP(B3988,Listor!$N$6:$P$47,3,FALSE)*Biologiska!K3988)+(VLOOKUP(B3988,Listor!$N$6:$Q$47,4,FALSE)),"")</f>
        <v/>
      </c>
      <c r="M3988" s="63" t="str">
        <f t="shared" si="188"/>
        <v/>
      </c>
      <c r="N3988" s="75"/>
      <c r="O3988" s="84" t="str">
        <f t="shared" si="189"/>
        <v/>
      </c>
      <c r="P3988" s="107"/>
      <c r="Q3988" s="87" t="s">
        <v>79</v>
      </c>
      <c r="R3988" s="87"/>
      <c r="S3988" s="87"/>
      <c r="T3988" s="87"/>
      <c r="U3988" s="87"/>
      <c r="V3988" s="86" t="s">
        <v>79</v>
      </c>
      <c r="W3988" s="75"/>
      <c r="X3988" s="102" t="s">
        <v>79</v>
      </c>
      <c r="Y3988" s="63" t="str">
        <f>IFERROR(IF(VLOOKUP(X3988,Listor!$T$6:$U$7,2,FALSE)&lt;O3988,TRUE),"")</f>
        <v/>
      </c>
      <c r="Z3988" s="87"/>
      <c r="AA3988" s="104"/>
    </row>
    <row r="3989" spans="2:27" x14ac:dyDescent="0.25">
      <c r="B3989" s="68" t="s">
        <v>68</v>
      </c>
      <c r="C3989" s="80" t="str">
        <f>IFERROR(VLOOKUP(B3989,Listor!$A$6:$B$62,2,FALSE),"")</f>
        <v/>
      </c>
      <c r="D3989" s="80" t="str">
        <f>IFERROR(VLOOKUP(B3989,Listor!$A$6:$C$62,3,FALSE),"")</f>
        <v/>
      </c>
      <c r="E3989" s="110" t="s">
        <v>79</v>
      </c>
      <c r="F3989" s="66"/>
      <c r="G3989" s="35" t="str">
        <f>IFERROR(VLOOKUP(B3989,Listor!$A$6:$G$62,7,FALSE),"")</f>
        <v/>
      </c>
      <c r="H3989" s="63" t="str">
        <f>IFERROR(VLOOKUP(B3989,Listor!$N$6:$O$47,2,FALSE),"")</f>
        <v/>
      </c>
      <c r="I3989" s="63" t="str">
        <f t="shared" si="187"/>
        <v/>
      </c>
      <c r="J3989" s="96" t="str">
        <f>IFERROR(VLOOKUP(B3989,Listor!$N$6:$P$47,3,FALSE)*I3989,"")</f>
        <v/>
      </c>
      <c r="K3989" s="81"/>
      <c r="L3989" s="88" t="str">
        <f>IFERROR((VLOOKUP(B3989,Listor!$N$6:$P$47,3,FALSE)*Biologiska!K3989)+(VLOOKUP(B3989,Listor!$N$6:$Q$47,4,FALSE)),"")</f>
        <v/>
      </c>
      <c r="M3989" s="63" t="str">
        <f t="shared" si="188"/>
        <v/>
      </c>
      <c r="N3989" s="75"/>
      <c r="O3989" s="84" t="str">
        <f t="shared" si="189"/>
        <v/>
      </c>
      <c r="P3989" s="107"/>
      <c r="Q3989" s="87" t="s">
        <v>79</v>
      </c>
      <c r="R3989" s="87"/>
      <c r="S3989" s="87"/>
      <c r="T3989" s="87"/>
      <c r="U3989" s="87"/>
      <c r="V3989" s="86" t="s">
        <v>79</v>
      </c>
      <c r="W3989" s="75"/>
      <c r="X3989" s="102" t="s">
        <v>79</v>
      </c>
      <c r="Y3989" s="63" t="str">
        <f>IFERROR(IF(VLOOKUP(X3989,Listor!$T$6:$U$7,2,FALSE)&lt;O3989,TRUE),"")</f>
        <v/>
      </c>
      <c r="Z3989" s="87"/>
      <c r="AA3989" s="104"/>
    </row>
    <row r="3990" spans="2:27" x14ac:dyDescent="0.25">
      <c r="B3990" s="68" t="s">
        <v>68</v>
      </c>
      <c r="C3990" s="80" t="str">
        <f>IFERROR(VLOOKUP(B3990,Listor!$A$6:$B$62,2,FALSE),"")</f>
        <v/>
      </c>
      <c r="D3990" s="80" t="str">
        <f>IFERROR(VLOOKUP(B3990,Listor!$A$6:$C$62,3,FALSE),"")</f>
        <v/>
      </c>
      <c r="E3990" s="110" t="s">
        <v>79</v>
      </c>
      <c r="F3990" s="66"/>
      <c r="G3990" s="35" t="str">
        <f>IFERROR(VLOOKUP(B3990,Listor!$A$6:$G$62,7,FALSE),"")</f>
        <v/>
      </c>
      <c r="H3990" s="63" t="str">
        <f>IFERROR(VLOOKUP(B3990,Listor!$N$6:$O$47,2,FALSE),"")</f>
        <v/>
      </c>
      <c r="I3990" s="63" t="str">
        <f t="shared" si="187"/>
        <v/>
      </c>
      <c r="J3990" s="96" t="str">
        <f>IFERROR(VLOOKUP(B3990,Listor!$N$6:$P$47,3,FALSE)*I3990,"")</f>
        <v/>
      </c>
      <c r="K3990" s="81"/>
      <c r="L3990" s="88" t="str">
        <f>IFERROR((VLOOKUP(B3990,Listor!$N$6:$P$47,3,FALSE)*Biologiska!K3990)+(VLOOKUP(B3990,Listor!$N$6:$Q$47,4,FALSE)),"")</f>
        <v/>
      </c>
      <c r="M3990" s="63" t="str">
        <f t="shared" si="188"/>
        <v/>
      </c>
      <c r="N3990" s="75"/>
      <c r="O3990" s="84" t="str">
        <f t="shared" si="189"/>
        <v/>
      </c>
      <c r="P3990" s="107"/>
      <c r="Q3990" s="87" t="s">
        <v>79</v>
      </c>
      <c r="R3990" s="87"/>
      <c r="S3990" s="87"/>
      <c r="T3990" s="87"/>
      <c r="U3990" s="87"/>
      <c r="V3990" s="86" t="s">
        <v>79</v>
      </c>
      <c r="W3990" s="75"/>
      <c r="X3990" s="102" t="s">
        <v>79</v>
      </c>
      <c r="Y3990" s="63" t="str">
        <f>IFERROR(IF(VLOOKUP(X3990,Listor!$T$6:$U$7,2,FALSE)&lt;O3990,TRUE),"")</f>
        <v/>
      </c>
      <c r="Z3990" s="87"/>
      <c r="AA3990" s="104"/>
    </row>
    <row r="3991" spans="2:27" x14ac:dyDescent="0.25">
      <c r="B3991" s="68" t="s">
        <v>68</v>
      </c>
      <c r="C3991" s="80" t="str">
        <f>IFERROR(VLOOKUP(B3991,Listor!$A$6:$B$62,2,FALSE),"")</f>
        <v/>
      </c>
      <c r="D3991" s="80" t="str">
        <f>IFERROR(VLOOKUP(B3991,Listor!$A$6:$C$62,3,FALSE),"")</f>
        <v/>
      </c>
      <c r="E3991" s="110" t="s">
        <v>79</v>
      </c>
      <c r="F3991" s="66"/>
      <c r="G3991" s="35" t="str">
        <f>IFERROR(VLOOKUP(B3991,Listor!$A$6:$G$62,7,FALSE),"")</f>
        <v/>
      </c>
      <c r="H3991" s="63" t="str">
        <f>IFERROR(VLOOKUP(B3991,Listor!$N$6:$O$47,2,FALSE),"")</f>
        <v/>
      </c>
      <c r="I3991" s="63" t="str">
        <f t="shared" si="187"/>
        <v/>
      </c>
      <c r="J3991" s="96" t="str">
        <f>IFERROR(VLOOKUP(B3991,Listor!$N$6:$P$47,3,FALSE)*I3991,"")</f>
        <v/>
      </c>
      <c r="K3991" s="81"/>
      <c r="L3991" s="88" t="str">
        <f>IFERROR((VLOOKUP(B3991,Listor!$N$6:$P$47,3,FALSE)*Biologiska!K3991)+(VLOOKUP(B3991,Listor!$N$6:$Q$47,4,FALSE)),"")</f>
        <v/>
      </c>
      <c r="M3991" s="63" t="str">
        <f t="shared" si="188"/>
        <v/>
      </c>
      <c r="N3991" s="75"/>
      <c r="O3991" s="84" t="str">
        <f t="shared" si="189"/>
        <v/>
      </c>
      <c r="P3991" s="107"/>
      <c r="Q3991" s="87" t="s">
        <v>79</v>
      </c>
      <c r="R3991" s="87"/>
      <c r="S3991" s="87"/>
      <c r="T3991" s="87"/>
      <c r="U3991" s="87"/>
      <c r="V3991" s="86" t="s">
        <v>79</v>
      </c>
      <c r="W3991" s="75"/>
      <c r="X3991" s="102" t="s">
        <v>79</v>
      </c>
      <c r="Y3991" s="63" t="str">
        <f>IFERROR(IF(VLOOKUP(X3991,Listor!$T$6:$U$7,2,FALSE)&lt;O3991,TRUE),"")</f>
        <v/>
      </c>
      <c r="Z3991" s="87"/>
      <c r="AA3991" s="104"/>
    </row>
    <row r="3992" spans="2:27" x14ac:dyDescent="0.25">
      <c r="B3992" s="68" t="s">
        <v>68</v>
      </c>
      <c r="C3992" s="80" t="str">
        <f>IFERROR(VLOOKUP(B3992,Listor!$A$6:$B$62,2,FALSE),"")</f>
        <v/>
      </c>
      <c r="D3992" s="80" t="str">
        <f>IFERROR(VLOOKUP(B3992,Listor!$A$6:$C$62,3,FALSE),"")</f>
        <v/>
      </c>
      <c r="E3992" s="110" t="s">
        <v>79</v>
      </c>
      <c r="F3992" s="66"/>
      <c r="G3992" s="35" t="str">
        <f>IFERROR(VLOOKUP(B3992,Listor!$A$6:$G$62,7,FALSE),"")</f>
        <v/>
      </c>
      <c r="H3992" s="63" t="str">
        <f>IFERROR(VLOOKUP(B3992,Listor!$N$6:$O$47,2,FALSE),"")</f>
        <v/>
      </c>
      <c r="I3992" s="63" t="str">
        <f t="shared" si="187"/>
        <v/>
      </c>
      <c r="J3992" s="96" t="str">
        <f>IFERROR(VLOOKUP(B3992,Listor!$N$6:$P$47,3,FALSE)*I3992,"")</f>
        <v/>
      </c>
      <c r="K3992" s="81"/>
      <c r="L3992" s="88" t="str">
        <f>IFERROR((VLOOKUP(B3992,Listor!$N$6:$P$47,3,FALSE)*Biologiska!K3992)+(VLOOKUP(B3992,Listor!$N$6:$Q$47,4,FALSE)),"")</f>
        <v/>
      </c>
      <c r="M3992" s="63" t="str">
        <f t="shared" si="188"/>
        <v/>
      </c>
      <c r="N3992" s="75"/>
      <c r="O3992" s="84" t="str">
        <f t="shared" si="189"/>
        <v/>
      </c>
      <c r="P3992" s="107"/>
      <c r="Q3992" s="87" t="s">
        <v>79</v>
      </c>
      <c r="R3992" s="87"/>
      <c r="S3992" s="87"/>
      <c r="T3992" s="87"/>
      <c r="U3992" s="87"/>
      <c r="V3992" s="86" t="s">
        <v>79</v>
      </c>
      <c r="W3992" s="75"/>
      <c r="X3992" s="102" t="s">
        <v>79</v>
      </c>
      <c r="Y3992" s="63" t="str">
        <f>IFERROR(IF(VLOOKUP(X3992,Listor!$T$6:$U$7,2,FALSE)&lt;O3992,TRUE),"")</f>
        <v/>
      </c>
      <c r="Z3992" s="87"/>
      <c r="AA3992" s="104"/>
    </row>
    <row r="3993" spans="2:27" x14ac:dyDescent="0.25">
      <c r="B3993" s="68" t="s">
        <v>68</v>
      </c>
      <c r="C3993" s="80" t="str">
        <f>IFERROR(VLOOKUP(B3993,Listor!$A$6:$B$62,2,FALSE),"")</f>
        <v/>
      </c>
      <c r="D3993" s="80" t="str">
        <f>IFERROR(VLOOKUP(B3993,Listor!$A$6:$C$62,3,FALSE),"")</f>
        <v/>
      </c>
      <c r="E3993" s="110" t="s">
        <v>79</v>
      </c>
      <c r="F3993" s="66"/>
      <c r="G3993" s="35" t="str">
        <f>IFERROR(VLOOKUP(B3993,Listor!$A$6:$G$62,7,FALSE),"")</f>
        <v/>
      </c>
      <c r="H3993" s="63" t="str">
        <f>IFERROR(VLOOKUP(B3993,Listor!$N$6:$O$47,2,FALSE),"")</f>
        <v/>
      </c>
      <c r="I3993" s="63" t="str">
        <f t="shared" si="187"/>
        <v/>
      </c>
      <c r="J3993" s="96" t="str">
        <f>IFERROR(VLOOKUP(B3993,Listor!$N$6:$P$47,3,FALSE)*I3993,"")</f>
        <v/>
      </c>
      <c r="K3993" s="81"/>
      <c r="L3993" s="88" t="str">
        <f>IFERROR((VLOOKUP(B3993,Listor!$N$6:$P$47,3,FALSE)*Biologiska!K3993)+(VLOOKUP(B3993,Listor!$N$6:$Q$47,4,FALSE)),"")</f>
        <v/>
      </c>
      <c r="M3993" s="63" t="str">
        <f t="shared" si="188"/>
        <v/>
      </c>
      <c r="N3993" s="75"/>
      <c r="O3993" s="84" t="str">
        <f t="shared" si="189"/>
        <v/>
      </c>
      <c r="P3993" s="107"/>
      <c r="Q3993" s="87" t="s">
        <v>79</v>
      </c>
      <c r="R3993" s="87"/>
      <c r="S3993" s="87"/>
      <c r="T3993" s="87"/>
      <c r="U3993" s="87"/>
      <c r="V3993" s="86" t="s">
        <v>79</v>
      </c>
      <c r="W3993" s="75"/>
      <c r="X3993" s="102" t="s">
        <v>79</v>
      </c>
      <c r="Y3993" s="63" t="str">
        <f>IFERROR(IF(VLOOKUP(X3993,Listor!$T$6:$U$7,2,FALSE)&lt;O3993,TRUE),"")</f>
        <v/>
      </c>
      <c r="Z3993" s="87"/>
      <c r="AA3993" s="104"/>
    </row>
    <row r="3994" spans="2:27" x14ac:dyDescent="0.25">
      <c r="B3994" s="68" t="s">
        <v>68</v>
      </c>
      <c r="C3994" s="80" t="str">
        <f>IFERROR(VLOOKUP(B3994,Listor!$A$6:$B$62,2,FALSE),"")</f>
        <v/>
      </c>
      <c r="D3994" s="80" t="str">
        <f>IFERROR(VLOOKUP(B3994,Listor!$A$6:$C$62,3,FALSE),"")</f>
        <v/>
      </c>
      <c r="E3994" s="110" t="s">
        <v>79</v>
      </c>
      <c r="F3994" s="66"/>
      <c r="G3994" s="35" t="str">
        <f>IFERROR(VLOOKUP(B3994,Listor!$A$6:$G$62,7,FALSE),"")</f>
        <v/>
      </c>
      <c r="H3994" s="63" t="str">
        <f>IFERROR(VLOOKUP(B3994,Listor!$N$6:$O$47,2,FALSE),"")</f>
        <v/>
      </c>
      <c r="I3994" s="63" t="str">
        <f t="shared" si="187"/>
        <v/>
      </c>
      <c r="J3994" s="96" t="str">
        <f>IFERROR(VLOOKUP(B3994,Listor!$N$6:$P$47,3,FALSE)*I3994,"")</f>
        <v/>
      </c>
      <c r="K3994" s="81"/>
      <c r="L3994" s="88" t="str">
        <f>IFERROR((VLOOKUP(B3994,Listor!$N$6:$P$47,3,FALSE)*Biologiska!K3994)+(VLOOKUP(B3994,Listor!$N$6:$Q$47,4,FALSE)),"")</f>
        <v/>
      </c>
      <c r="M3994" s="63" t="str">
        <f t="shared" si="188"/>
        <v/>
      </c>
      <c r="N3994" s="75"/>
      <c r="O3994" s="84" t="str">
        <f t="shared" si="189"/>
        <v/>
      </c>
      <c r="P3994" s="107"/>
      <c r="Q3994" s="87" t="s">
        <v>79</v>
      </c>
      <c r="R3994" s="87"/>
      <c r="S3994" s="87"/>
      <c r="T3994" s="87"/>
      <c r="U3994" s="87"/>
      <c r="V3994" s="86" t="s">
        <v>79</v>
      </c>
      <c r="W3994" s="75"/>
      <c r="X3994" s="102" t="s">
        <v>79</v>
      </c>
      <c r="Y3994" s="63" t="str">
        <f>IFERROR(IF(VLOOKUP(X3994,Listor!$T$6:$U$7,2,FALSE)&lt;O3994,TRUE),"")</f>
        <v/>
      </c>
      <c r="Z3994" s="87"/>
      <c r="AA3994" s="104"/>
    </row>
    <row r="3995" spans="2:27" x14ac:dyDescent="0.25">
      <c r="B3995" s="68" t="s">
        <v>68</v>
      </c>
      <c r="C3995" s="80" t="str">
        <f>IFERROR(VLOOKUP(B3995,Listor!$A$6:$B$62,2,FALSE),"")</f>
        <v/>
      </c>
      <c r="D3995" s="80" t="str">
        <f>IFERROR(VLOOKUP(B3995,Listor!$A$6:$C$62,3,FALSE),"")</f>
        <v/>
      </c>
      <c r="E3995" s="110" t="s">
        <v>79</v>
      </c>
      <c r="F3995" s="66"/>
      <c r="G3995" s="35" t="str">
        <f>IFERROR(VLOOKUP(B3995,Listor!$A$6:$G$62,7,FALSE),"")</f>
        <v/>
      </c>
      <c r="H3995" s="63" t="str">
        <f>IFERROR(VLOOKUP(B3995,Listor!$N$6:$O$47,2,FALSE),"")</f>
        <v/>
      </c>
      <c r="I3995" s="63" t="str">
        <f t="shared" si="187"/>
        <v/>
      </c>
      <c r="J3995" s="96" t="str">
        <f>IFERROR(VLOOKUP(B3995,Listor!$N$6:$P$47,3,FALSE)*I3995,"")</f>
        <v/>
      </c>
      <c r="K3995" s="81"/>
      <c r="L3995" s="88" t="str">
        <f>IFERROR((VLOOKUP(B3995,Listor!$N$6:$P$47,3,FALSE)*Biologiska!K3995)+(VLOOKUP(B3995,Listor!$N$6:$Q$47,4,FALSE)),"")</f>
        <v/>
      </c>
      <c r="M3995" s="63" t="str">
        <f t="shared" si="188"/>
        <v/>
      </c>
      <c r="N3995" s="75"/>
      <c r="O3995" s="84" t="str">
        <f t="shared" si="189"/>
        <v/>
      </c>
      <c r="P3995" s="107"/>
      <c r="Q3995" s="87" t="s">
        <v>79</v>
      </c>
      <c r="R3995" s="87"/>
      <c r="S3995" s="87"/>
      <c r="T3995" s="87"/>
      <c r="U3995" s="87"/>
      <c r="V3995" s="86" t="s">
        <v>79</v>
      </c>
      <c r="W3995" s="75"/>
      <c r="X3995" s="102" t="s">
        <v>79</v>
      </c>
      <c r="Y3995" s="63" t="str">
        <f>IFERROR(IF(VLOOKUP(X3995,Listor!$T$6:$U$7,2,FALSE)&lt;O3995,TRUE),"")</f>
        <v/>
      </c>
      <c r="Z3995" s="87"/>
      <c r="AA3995" s="104"/>
    </row>
    <row r="3996" spans="2:27" x14ac:dyDescent="0.25">
      <c r="B3996" s="68" t="s">
        <v>68</v>
      </c>
      <c r="C3996" s="80" t="str">
        <f>IFERROR(VLOOKUP(B3996,Listor!$A$6:$B$62,2,FALSE),"")</f>
        <v/>
      </c>
      <c r="D3996" s="80" t="str">
        <f>IFERROR(VLOOKUP(B3996,Listor!$A$6:$C$62,3,FALSE),"")</f>
        <v/>
      </c>
      <c r="E3996" s="110" t="s">
        <v>79</v>
      </c>
      <c r="F3996" s="66"/>
      <c r="G3996" s="35" t="str">
        <f>IFERROR(VLOOKUP(B3996,Listor!$A$6:$G$62,7,FALSE),"")</f>
        <v/>
      </c>
      <c r="H3996" s="63" t="str">
        <f>IFERROR(VLOOKUP(B3996,Listor!$N$6:$O$47,2,FALSE),"")</f>
        <v/>
      </c>
      <c r="I3996" s="63" t="str">
        <f t="shared" si="187"/>
        <v/>
      </c>
      <c r="J3996" s="96" t="str">
        <f>IFERROR(VLOOKUP(B3996,Listor!$N$6:$P$47,3,FALSE)*I3996,"")</f>
        <v/>
      </c>
      <c r="K3996" s="81"/>
      <c r="L3996" s="88" t="str">
        <f>IFERROR((VLOOKUP(B3996,Listor!$N$6:$P$47,3,FALSE)*Biologiska!K3996)+(VLOOKUP(B3996,Listor!$N$6:$Q$47,4,FALSE)),"")</f>
        <v/>
      </c>
      <c r="M3996" s="63" t="str">
        <f t="shared" si="188"/>
        <v/>
      </c>
      <c r="N3996" s="75"/>
      <c r="O3996" s="84" t="str">
        <f t="shared" si="189"/>
        <v/>
      </c>
      <c r="P3996" s="107"/>
      <c r="Q3996" s="87" t="s">
        <v>79</v>
      </c>
      <c r="R3996" s="87"/>
      <c r="S3996" s="87"/>
      <c r="T3996" s="87"/>
      <c r="U3996" s="87"/>
      <c r="V3996" s="86" t="s">
        <v>79</v>
      </c>
      <c r="W3996" s="75"/>
      <c r="X3996" s="102" t="s">
        <v>79</v>
      </c>
      <c r="Y3996" s="63" t="str">
        <f>IFERROR(IF(VLOOKUP(X3996,Listor!$T$6:$U$7,2,FALSE)&lt;O3996,TRUE),"")</f>
        <v/>
      </c>
      <c r="Z3996" s="87"/>
      <c r="AA3996" s="104"/>
    </row>
    <row r="3997" spans="2:27" x14ac:dyDescent="0.25">
      <c r="B3997" s="68" t="s">
        <v>68</v>
      </c>
      <c r="C3997" s="80" t="str">
        <f>IFERROR(VLOOKUP(B3997,Listor!$A$6:$B$62,2,FALSE),"")</f>
        <v/>
      </c>
      <c r="D3997" s="80" t="str">
        <f>IFERROR(VLOOKUP(B3997,Listor!$A$6:$C$62,3,FALSE),"")</f>
        <v/>
      </c>
      <c r="E3997" s="110" t="s">
        <v>79</v>
      </c>
      <c r="F3997" s="66"/>
      <c r="G3997" s="35" t="str">
        <f>IFERROR(VLOOKUP(B3997,Listor!$A$6:$G$62,7,FALSE),"")</f>
        <v/>
      </c>
      <c r="H3997" s="63" t="str">
        <f>IFERROR(VLOOKUP(B3997,Listor!$N$6:$O$47,2,FALSE),"")</f>
        <v/>
      </c>
      <c r="I3997" s="63" t="str">
        <f t="shared" si="187"/>
        <v/>
      </c>
      <c r="J3997" s="96" t="str">
        <f>IFERROR(VLOOKUP(B3997,Listor!$N$6:$P$47,3,FALSE)*I3997,"")</f>
        <v/>
      </c>
      <c r="K3997" s="81"/>
      <c r="L3997" s="88" t="str">
        <f>IFERROR((VLOOKUP(B3997,Listor!$N$6:$P$47,3,FALSE)*Biologiska!K3997)+(VLOOKUP(B3997,Listor!$N$6:$Q$47,4,FALSE)),"")</f>
        <v/>
      </c>
      <c r="M3997" s="63" t="str">
        <f t="shared" si="188"/>
        <v/>
      </c>
      <c r="N3997" s="75"/>
      <c r="O3997" s="84" t="str">
        <f t="shared" si="189"/>
        <v/>
      </c>
      <c r="P3997" s="107"/>
      <c r="Q3997" s="87" t="s">
        <v>79</v>
      </c>
      <c r="R3997" s="87"/>
      <c r="S3997" s="87"/>
      <c r="T3997" s="87"/>
      <c r="U3997" s="87"/>
      <c r="V3997" s="86" t="s">
        <v>79</v>
      </c>
      <c r="W3997" s="75"/>
      <c r="X3997" s="102" t="s">
        <v>79</v>
      </c>
      <c r="Y3997" s="63" t="str">
        <f>IFERROR(IF(VLOOKUP(X3997,Listor!$T$6:$U$7,2,FALSE)&lt;O3997,TRUE),"")</f>
        <v/>
      </c>
      <c r="Z3997" s="87"/>
      <c r="AA3997" s="104"/>
    </row>
    <row r="3998" spans="2:27" x14ac:dyDescent="0.25">
      <c r="B3998" s="68" t="s">
        <v>68</v>
      </c>
      <c r="C3998" s="80" t="str">
        <f>IFERROR(VLOOKUP(B3998,Listor!$A$6:$B$62,2,FALSE),"")</f>
        <v/>
      </c>
      <c r="D3998" s="80" t="str">
        <f>IFERROR(VLOOKUP(B3998,Listor!$A$6:$C$62,3,FALSE),"")</f>
        <v/>
      </c>
      <c r="E3998" s="110" t="s">
        <v>79</v>
      </c>
      <c r="F3998" s="66"/>
      <c r="G3998" s="35" t="str">
        <f>IFERROR(VLOOKUP(B3998,Listor!$A$6:$G$62,7,FALSE),"")</f>
        <v/>
      </c>
      <c r="H3998" s="63" t="str">
        <f>IFERROR(VLOOKUP(B3998,Listor!$N$6:$O$47,2,FALSE),"")</f>
        <v/>
      </c>
      <c r="I3998" s="63" t="str">
        <f t="shared" si="187"/>
        <v/>
      </c>
      <c r="J3998" s="96" t="str">
        <f>IFERROR(VLOOKUP(B3998,Listor!$N$6:$P$47,3,FALSE)*I3998,"")</f>
        <v/>
      </c>
      <c r="K3998" s="81"/>
      <c r="L3998" s="88" t="str">
        <f>IFERROR((VLOOKUP(B3998,Listor!$N$6:$P$47,3,FALSE)*Biologiska!K3998)+(VLOOKUP(B3998,Listor!$N$6:$Q$47,4,FALSE)),"")</f>
        <v/>
      </c>
      <c r="M3998" s="63" t="str">
        <f t="shared" si="188"/>
        <v/>
      </c>
      <c r="N3998" s="75"/>
      <c r="O3998" s="84" t="str">
        <f t="shared" si="189"/>
        <v/>
      </c>
      <c r="P3998" s="107"/>
      <c r="Q3998" s="87" t="s">
        <v>79</v>
      </c>
      <c r="R3998" s="87"/>
      <c r="S3998" s="87"/>
      <c r="T3998" s="87"/>
      <c r="U3998" s="87"/>
      <c r="V3998" s="86" t="s">
        <v>79</v>
      </c>
      <c r="W3998" s="75"/>
      <c r="X3998" s="102" t="s">
        <v>79</v>
      </c>
      <c r="Y3998" s="63" t="str">
        <f>IFERROR(IF(VLOOKUP(X3998,Listor!$T$6:$U$7,2,FALSE)&lt;O3998,TRUE),"")</f>
        <v/>
      </c>
      <c r="Z3998" s="87"/>
      <c r="AA3998" s="104"/>
    </row>
    <row r="3999" spans="2:27" x14ac:dyDescent="0.25">
      <c r="B3999" s="68" t="s">
        <v>68</v>
      </c>
      <c r="C3999" s="80" t="str">
        <f>IFERROR(VLOOKUP(B3999,Listor!$A$6:$B$62,2,FALSE),"")</f>
        <v/>
      </c>
      <c r="D3999" s="80" t="str">
        <f>IFERROR(VLOOKUP(B3999,Listor!$A$6:$C$62,3,FALSE),"")</f>
        <v/>
      </c>
      <c r="E3999" s="110" t="s">
        <v>79</v>
      </c>
      <c r="F3999" s="66"/>
      <c r="G3999" s="35" t="str">
        <f>IFERROR(VLOOKUP(B3999,Listor!$A$6:$G$62,7,FALSE),"")</f>
        <v/>
      </c>
      <c r="H3999" s="63" t="str">
        <f>IFERROR(VLOOKUP(B3999,Listor!$N$6:$O$47,2,FALSE),"")</f>
        <v/>
      </c>
      <c r="I3999" s="63" t="str">
        <f t="shared" si="187"/>
        <v/>
      </c>
      <c r="J3999" s="96" t="str">
        <f>IFERROR(VLOOKUP(B3999,Listor!$N$6:$P$47,3,FALSE)*I3999,"")</f>
        <v/>
      </c>
      <c r="K3999" s="81"/>
      <c r="L3999" s="88" t="str">
        <f>IFERROR((VLOOKUP(B3999,Listor!$N$6:$P$47,3,FALSE)*Biologiska!K3999)+(VLOOKUP(B3999,Listor!$N$6:$Q$47,4,FALSE)),"")</f>
        <v/>
      </c>
      <c r="M3999" s="63" t="str">
        <f t="shared" si="188"/>
        <v/>
      </c>
      <c r="N3999" s="75"/>
      <c r="O3999" s="84" t="str">
        <f t="shared" si="189"/>
        <v/>
      </c>
      <c r="P3999" s="107"/>
      <c r="Q3999" s="87" t="s">
        <v>79</v>
      </c>
      <c r="R3999" s="87"/>
      <c r="S3999" s="87"/>
      <c r="T3999" s="87"/>
      <c r="U3999" s="87"/>
      <c r="V3999" s="86" t="s">
        <v>79</v>
      </c>
      <c r="W3999" s="75"/>
      <c r="X3999" s="102" t="s">
        <v>79</v>
      </c>
      <c r="Y3999" s="63" t="str">
        <f>IFERROR(IF(VLOOKUP(X3999,Listor!$T$6:$U$7,2,FALSE)&lt;O3999,TRUE),"")</f>
        <v/>
      </c>
      <c r="Z3999" s="87"/>
      <c r="AA3999" s="104"/>
    </row>
    <row r="4000" spans="2:27" x14ac:dyDescent="0.25">
      <c r="B4000" s="68" t="s">
        <v>68</v>
      </c>
      <c r="C4000" s="80" t="str">
        <f>IFERROR(VLOOKUP(B4000,Listor!$A$6:$B$62,2,FALSE),"")</f>
        <v/>
      </c>
      <c r="D4000" s="80" t="str">
        <f>IFERROR(VLOOKUP(B4000,Listor!$A$6:$C$62,3,FALSE),"")</f>
        <v/>
      </c>
      <c r="E4000" s="110" t="s">
        <v>79</v>
      </c>
      <c r="F4000" s="66"/>
      <c r="G4000" s="35" t="str">
        <f>IFERROR(VLOOKUP(B4000,Listor!$A$6:$G$62,7,FALSE),"")</f>
        <v/>
      </c>
      <c r="H4000" s="63" t="str">
        <f>IFERROR(VLOOKUP(B4000,Listor!$N$6:$O$47,2,FALSE),"")</f>
        <v/>
      </c>
      <c r="I4000" s="63" t="str">
        <f t="shared" si="187"/>
        <v/>
      </c>
      <c r="J4000" s="96" t="str">
        <f>IFERROR(VLOOKUP(B4000,Listor!$N$6:$P$47,3,FALSE)*I4000,"")</f>
        <v/>
      </c>
      <c r="K4000" s="81"/>
      <c r="L4000" s="88" t="str">
        <f>IFERROR((VLOOKUP(B4000,Listor!$N$6:$P$47,3,FALSE)*Biologiska!K4000)+(VLOOKUP(B4000,Listor!$N$6:$Q$47,4,FALSE)),"")</f>
        <v/>
      </c>
      <c r="M4000" s="63" t="str">
        <f t="shared" si="188"/>
        <v/>
      </c>
      <c r="N4000" s="75"/>
      <c r="O4000" s="84" t="str">
        <f t="shared" si="189"/>
        <v/>
      </c>
      <c r="P4000" s="107"/>
      <c r="Q4000" s="87" t="s">
        <v>79</v>
      </c>
      <c r="R4000" s="87"/>
      <c r="S4000" s="87"/>
      <c r="T4000" s="87"/>
      <c r="U4000" s="87"/>
      <c r="V4000" s="86" t="s">
        <v>79</v>
      </c>
      <c r="W4000" s="75"/>
      <c r="X4000" s="102" t="s">
        <v>79</v>
      </c>
      <c r="Y4000" s="63" t="str">
        <f>IFERROR(IF(VLOOKUP(X4000,Listor!$T$6:$U$7,2,FALSE)&lt;O4000,TRUE),"")</f>
        <v/>
      </c>
      <c r="Z4000" s="87"/>
      <c r="AA4000" s="104"/>
    </row>
    <row r="4001" spans="2:27" x14ac:dyDescent="0.25">
      <c r="B4001" s="68" t="s">
        <v>68</v>
      </c>
      <c r="C4001" s="80" t="str">
        <f>IFERROR(VLOOKUP(B4001,Listor!$A$6:$B$62,2,FALSE),"")</f>
        <v/>
      </c>
      <c r="D4001" s="80" t="str">
        <f>IFERROR(VLOOKUP(B4001,Listor!$A$6:$C$62,3,FALSE),"")</f>
        <v/>
      </c>
      <c r="E4001" s="110" t="s">
        <v>79</v>
      </c>
      <c r="F4001" s="66"/>
      <c r="G4001" s="35" t="str">
        <f>IFERROR(VLOOKUP(B4001,Listor!$A$6:$G$62,7,FALSE),"")</f>
        <v/>
      </c>
      <c r="H4001" s="63" t="str">
        <f>IFERROR(VLOOKUP(B4001,Listor!$N$6:$O$47,2,FALSE),"")</f>
        <v/>
      </c>
      <c r="I4001" s="63" t="str">
        <f t="shared" si="187"/>
        <v/>
      </c>
      <c r="J4001" s="96" t="str">
        <f>IFERROR(VLOOKUP(B4001,Listor!$N$6:$P$47,3,FALSE)*I4001,"")</f>
        <v/>
      </c>
      <c r="K4001" s="81"/>
      <c r="L4001" s="88" t="str">
        <f>IFERROR((VLOOKUP(B4001,Listor!$N$6:$P$47,3,FALSE)*Biologiska!K4001)+(VLOOKUP(B4001,Listor!$N$6:$Q$47,4,FALSE)),"")</f>
        <v/>
      </c>
      <c r="M4001" s="63" t="str">
        <f t="shared" si="188"/>
        <v/>
      </c>
      <c r="N4001" s="75"/>
      <c r="O4001" s="84" t="str">
        <f t="shared" si="189"/>
        <v/>
      </c>
      <c r="P4001" s="107"/>
      <c r="Q4001" s="87" t="s">
        <v>79</v>
      </c>
      <c r="R4001" s="87"/>
      <c r="S4001" s="87"/>
      <c r="T4001" s="87"/>
      <c r="U4001" s="87"/>
      <c r="V4001" s="86" t="s">
        <v>79</v>
      </c>
      <c r="W4001" s="75"/>
      <c r="X4001" s="102" t="s">
        <v>79</v>
      </c>
      <c r="Y4001" s="63" t="str">
        <f>IFERROR(IF(VLOOKUP(X4001,Listor!$T$6:$U$7,2,FALSE)&lt;O4001,TRUE),"")</f>
        <v/>
      </c>
      <c r="Z4001" s="87"/>
      <c r="AA4001" s="104"/>
    </row>
    <row r="4002" spans="2:27" x14ac:dyDescent="0.25">
      <c r="B4002" s="68" t="s">
        <v>68</v>
      </c>
      <c r="C4002" s="80" t="str">
        <f>IFERROR(VLOOKUP(B4002,Listor!$A$6:$B$62,2,FALSE),"")</f>
        <v/>
      </c>
      <c r="D4002" s="80" t="str">
        <f>IFERROR(VLOOKUP(B4002,Listor!$A$6:$C$62,3,FALSE),"")</f>
        <v/>
      </c>
      <c r="E4002" s="110" t="s">
        <v>79</v>
      </c>
      <c r="F4002" s="66"/>
      <c r="G4002" s="35" t="str">
        <f>IFERROR(VLOOKUP(B4002,Listor!$A$6:$G$62,7,FALSE),"")</f>
        <v/>
      </c>
      <c r="H4002" s="63" t="str">
        <f>IFERROR(VLOOKUP(B4002,Listor!$N$6:$O$47,2,FALSE),"")</f>
        <v/>
      </c>
      <c r="I4002" s="63" t="str">
        <f t="shared" si="187"/>
        <v/>
      </c>
      <c r="J4002" s="96" t="str">
        <f>IFERROR(VLOOKUP(B4002,Listor!$N$6:$P$47,3,FALSE)*I4002,"")</f>
        <v/>
      </c>
      <c r="K4002" s="81"/>
      <c r="L4002" s="88" t="str">
        <f>IFERROR((VLOOKUP(B4002,Listor!$N$6:$P$47,3,FALSE)*Biologiska!K4002)+(VLOOKUP(B4002,Listor!$N$6:$Q$47,4,FALSE)),"")</f>
        <v/>
      </c>
      <c r="M4002" s="63" t="str">
        <f t="shared" si="188"/>
        <v/>
      </c>
      <c r="N4002" s="75"/>
      <c r="O4002" s="84" t="str">
        <f t="shared" si="189"/>
        <v/>
      </c>
      <c r="P4002" s="107"/>
      <c r="Q4002" s="87" t="s">
        <v>79</v>
      </c>
      <c r="R4002" s="87"/>
      <c r="S4002" s="87"/>
      <c r="T4002" s="87"/>
      <c r="U4002" s="87"/>
      <c r="V4002" s="86" t="s">
        <v>79</v>
      </c>
      <c r="W4002" s="75"/>
      <c r="X4002" s="102" t="s">
        <v>79</v>
      </c>
      <c r="Y4002" s="63" t="str">
        <f>IFERROR(IF(VLOOKUP(X4002,Listor!$T$6:$U$7,2,FALSE)&lt;O4002,TRUE),"")</f>
        <v/>
      </c>
      <c r="Z4002" s="87"/>
      <c r="AA4002" s="104"/>
    </row>
    <row r="4003" spans="2:27" x14ac:dyDescent="0.25">
      <c r="B4003" s="68" t="s">
        <v>68</v>
      </c>
      <c r="C4003" s="80" t="str">
        <f>IFERROR(VLOOKUP(B4003,Listor!$A$6:$B$62,2,FALSE),"")</f>
        <v/>
      </c>
      <c r="D4003" s="80" t="str">
        <f>IFERROR(VLOOKUP(B4003,Listor!$A$6:$C$62,3,FALSE),"")</f>
        <v/>
      </c>
      <c r="E4003" s="110" t="s">
        <v>79</v>
      </c>
      <c r="F4003" s="66"/>
      <c r="G4003" s="35" t="str">
        <f>IFERROR(VLOOKUP(B4003,Listor!$A$6:$G$62,7,FALSE),"")</f>
        <v/>
      </c>
      <c r="H4003" s="63" t="str">
        <f>IFERROR(VLOOKUP(B4003,Listor!$N$6:$O$47,2,FALSE),"")</f>
        <v/>
      </c>
      <c r="I4003" s="63" t="str">
        <f t="shared" si="187"/>
        <v/>
      </c>
      <c r="J4003" s="96" t="str">
        <f>IFERROR(VLOOKUP(B4003,Listor!$N$6:$P$47,3,FALSE)*I4003,"")</f>
        <v/>
      </c>
      <c r="K4003" s="81"/>
      <c r="L4003" s="88" t="str">
        <f>IFERROR((VLOOKUP(B4003,Listor!$N$6:$P$47,3,FALSE)*Biologiska!K4003)+(VLOOKUP(B4003,Listor!$N$6:$Q$47,4,FALSE)),"")</f>
        <v/>
      </c>
      <c r="M4003" s="63" t="str">
        <f t="shared" si="188"/>
        <v/>
      </c>
      <c r="N4003" s="75"/>
      <c r="O4003" s="84" t="str">
        <f t="shared" si="189"/>
        <v/>
      </c>
      <c r="P4003" s="107"/>
      <c r="Q4003" s="87" t="s">
        <v>79</v>
      </c>
      <c r="R4003" s="87"/>
      <c r="S4003" s="87"/>
      <c r="T4003" s="87"/>
      <c r="U4003" s="87"/>
      <c r="V4003" s="86" t="s">
        <v>79</v>
      </c>
      <c r="W4003" s="75"/>
      <c r="X4003" s="102" t="s">
        <v>79</v>
      </c>
      <c r="Y4003" s="63" t="str">
        <f>IFERROR(IF(VLOOKUP(X4003,Listor!$T$6:$U$7,2,FALSE)&lt;O4003,TRUE),"")</f>
        <v/>
      </c>
      <c r="Z4003" s="87"/>
      <c r="AA4003" s="104"/>
    </row>
    <row r="4004" spans="2:27" x14ac:dyDescent="0.25">
      <c r="B4004" s="68" t="s">
        <v>68</v>
      </c>
      <c r="C4004" s="80" t="str">
        <f>IFERROR(VLOOKUP(B4004,Listor!$A$6:$B$62,2,FALSE),"")</f>
        <v/>
      </c>
      <c r="D4004" s="80" t="str">
        <f>IFERROR(VLOOKUP(B4004,Listor!$A$6:$C$62,3,FALSE),"")</f>
        <v/>
      </c>
      <c r="E4004" s="110" t="s">
        <v>79</v>
      </c>
      <c r="F4004" s="66"/>
      <c r="G4004" s="35" t="str">
        <f>IFERROR(VLOOKUP(B4004,Listor!$A$6:$G$62,7,FALSE),"")</f>
        <v/>
      </c>
      <c r="H4004" s="63" t="str">
        <f>IFERROR(VLOOKUP(B4004,Listor!$N$6:$O$47,2,FALSE),"")</f>
        <v/>
      </c>
      <c r="I4004" s="63" t="str">
        <f t="shared" si="187"/>
        <v/>
      </c>
      <c r="J4004" s="96" t="str">
        <f>IFERROR(VLOOKUP(B4004,Listor!$N$6:$P$47,3,FALSE)*I4004,"")</f>
        <v/>
      </c>
      <c r="K4004" s="81"/>
      <c r="L4004" s="88" t="str">
        <f>IFERROR((VLOOKUP(B4004,Listor!$N$6:$P$47,3,FALSE)*Biologiska!K4004)+(VLOOKUP(B4004,Listor!$N$6:$Q$47,4,FALSE)),"")</f>
        <v/>
      </c>
      <c r="M4004" s="63" t="str">
        <f t="shared" si="188"/>
        <v/>
      </c>
      <c r="N4004" s="75"/>
      <c r="O4004" s="84" t="str">
        <f t="shared" si="189"/>
        <v/>
      </c>
      <c r="P4004" s="107"/>
      <c r="Q4004" s="87" t="s">
        <v>79</v>
      </c>
      <c r="R4004" s="87"/>
      <c r="S4004" s="87"/>
      <c r="T4004" s="87"/>
      <c r="U4004" s="87"/>
      <c r="V4004" s="86" t="s">
        <v>79</v>
      </c>
      <c r="W4004" s="75"/>
      <c r="X4004" s="102" t="s">
        <v>79</v>
      </c>
      <c r="Y4004" s="63" t="str">
        <f>IFERROR(IF(VLOOKUP(X4004,Listor!$T$6:$U$7,2,FALSE)&lt;O4004,TRUE),"")</f>
        <v/>
      </c>
      <c r="Z4004" s="87"/>
      <c r="AA4004" s="104"/>
    </row>
    <row r="4005" spans="2:27" x14ac:dyDescent="0.25">
      <c r="B4005" s="68" t="s">
        <v>68</v>
      </c>
      <c r="C4005" s="80" t="str">
        <f>IFERROR(VLOOKUP(B4005,Listor!$A$6:$B$62,2,FALSE),"")</f>
        <v/>
      </c>
      <c r="D4005" s="80" t="str">
        <f>IFERROR(VLOOKUP(B4005,Listor!$A$6:$C$62,3,FALSE),"")</f>
        <v/>
      </c>
      <c r="E4005" s="110" t="s">
        <v>79</v>
      </c>
      <c r="F4005" s="66"/>
      <c r="G4005" s="35" t="str">
        <f>IFERROR(VLOOKUP(B4005,Listor!$A$6:$G$62,7,FALSE),"")</f>
        <v/>
      </c>
      <c r="H4005" s="63" t="str">
        <f>IFERROR(VLOOKUP(B4005,Listor!$N$6:$O$47,2,FALSE),"")</f>
        <v/>
      </c>
      <c r="I4005" s="63" t="str">
        <f t="shared" si="187"/>
        <v/>
      </c>
      <c r="J4005" s="96" t="str">
        <f>IFERROR(VLOOKUP(B4005,Listor!$N$6:$P$47,3,FALSE)*I4005,"")</f>
        <v/>
      </c>
      <c r="K4005" s="81"/>
      <c r="L4005" s="88" t="str">
        <f>IFERROR((VLOOKUP(B4005,Listor!$N$6:$P$47,3,FALSE)*Biologiska!K4005)+(VLOOKUP(B4005,Listor!$N$6:$Q$47,4,FALSE)),"")</f>
        <v/>
      </c>
      <c r="M4005" s="63" t="str">
        <f t="shared" si="188"/>
        <v/>
      </c>
      <c r="N4005" s="75"/>
      <c r="O4005" s="84" t="str">
        <f t="shared" si="189"/>
        <v/>
      </c>
      <c r="P4005" s="107"/>
      <c r="Q4005" s="87" t="s">
        <v>79</v>
      </c>
      <c r="R4005" s="87"/>
      <c r="S4005" s="87"/>
      <c r="T4005" s="87"/>
      <c r="U4005" s="87"/>
      <c r="V4005" s="86" t="s">
        <v>79</v>
      </c>
      <c r="W4005" s="75"/>
      <c r="X4005" s="102" t="s">
        <v>79</v>
      </c>
      <c r="Y4005" s="63" t="str">
        <f>IFERROR(IF(VLOOKUP(X4005,Listor!$T$6:$U$7,2,FALSE)&lt;O4005,TRUE),"")</f>
        <v/>
      </c>
      <c r="Z4005" s="87"/>
      <c r="AA4005" s="104"/>
    </row>
    <row r="4006" spans="2:27" x14ac:dyDescent="0.25">
      <c r="B4006" s="68" t="s">
        <v>68</v>
      </c>
      <c r="C4006" s="80" t="str">
        <f>IFERROR(VLOOKUP(B4006,Listor!$A$6:$B$62,2,FALSE),"")</f>
        <v/>
      </c>
      <c r="D4006" s="80" t="str">
        <f>IFERROR(VLOOKUP(B4006,Listor!$A$6:$C$62,3,FALSE),"")</f>
        <v/>
      </c>
      <c r="E4006" s="110" t="s">
        <v>79</v>
      </c>
      <c r="F4006" s="66"/>
      <c r="G4006" s="35" t="str">
        <f>IFERROR(VLOOKUP(B4006,Listor!$A$6:$G$62,7,FALSE),"")</f>
        <v/>
      </c>
      <c r="H4006" s="63" t="str">
        <f>IFERROR(VLOOKUP(B4006,Listor!$N$6:$O$47,2,FALSE),"")</f>
        <v/>
      </c>
      <c r="I4006" s="63" t="str">
        <f t="shared" si="187"/>
        <v/>
      </c>
      <c r="J4006" s="96" t="str">
        <f>IFERROR(VLOOKUP(B4006,Listor!$N$6:$P$47,3,FALSE)*I4006,"")</f>
        <v/>
      </c>
      <c r="K4006" s="81"/>
      <c r="L4006" s="88" t="str">
        <f>IFERROR((VLOOKUP(B4006,Listor!$N$6:$P$47,3,FALSE)*Biologiska!K4006)+(VLOOKUP(B4006,Listor!$N$6:$Q$47,4,FALSE)),"")</f>
        <v/>
      </c>
      <c r="M4006" s="63" t="str">
        <f t="shared" si="188"/>
        <v/>
      </c>
      <c r="N4006" s="75"/>
      <c r="O4006" s="84" t="str">
        <f t="shared" si="189"/>
        <v/>
      </c>
      <c r="P4006" s="107"/>
      <c r="Q4006" s="87" t="s">
        <v>79</v>
      </c>
      <c r="R4006" s="87"/>
      <c r="S4006" s="87"/>
      <c r="T4006" s="87"/>
      <c r="U4006" s="87"/>
      <c r="V4006" s="86" t="s">
        <v>79</v>
      </c>
      <c r="W4006" s="75"/>
      <c r="X4006" s="102" t="s">
        <v>79</v>
      </c>
      <c r="Y4006" s="63" t="str">
        <f>IFERROR(IF(VLOOKUP(X4006,Listor!$T$6:$U$7,2,FALSE)&lt;O4006,TRUE),"")</f>
        <v/>
      </c>
      <c r="Z4006" s="87"/>
      <c r="AA4006" s="104"/>
    </row>
    <row r="4007" spans="2:27" x14ac:dyDescent="0.25">
      <c r="B4007" s="68" t="s">
        <v>68</v>
      </c>
      <c r="C4007" s="80" t="str">
        <f>IFERROR(VLOOKUP(B4007,Listor!$A$6:$B$62,2,FALSE),"")</f>
        <v/>
      </c>
      <c r="D4007" s="80" t="str">
        <f>IFERROR(VLOOKUP(B4007,Listor!$A$6:$C$62,3,FALSE),"")</f>
        <v/>
      </c>
      <c r="E4007" s="110" t="s">
        <v>79</v>
      </c>
      <c r="F4007" s="66"/>
      <c r="G4007" s="35" t="str">
        <f>IFERROR(VLOOKUP(B4007,Listor!$A$6:$G$62,7,FALSE),"")</f>
        <v/>
      </c>
      <c r="H4007" s="63" t="str">
        <f>IFERROR(VLOOKUP(B4007,Listor!$N$6:$O$47,2,FALSE),"")</f>
        <v/>
      </c>
      <c r="I4007" s="63" t="str">
        <f t="shared" si="187"/>
        <v/>
      </c>
      <c r="J4007" s="96" t="str">
        <f>IFERROR(VLOOKUP(B4007,Listor!$N$6:$P$47,3,FALSE)*I4007,"")</f>
        <v/>
      </c>
      <c r="K4007" s="81"/>
      <c r="L4007" s="88" t="str">
        <f>IFERROR((VLOOKUP(B4007,Listor!$N$6:$P$47,3,FALSE)*Biologiska!K4007)+(VLOOKUP(B4007,Listor!$N$6:$Q$47,4,FALSE)),"")</f>
        <v/>
      </c>
      <c r="M4007" s="63" t="str">
        <f t="shared" si="188"/>
        <v/>
      </c>
      <c r="N4007" s="75"/>
      <c r="O4007" s="84" t="str">
        <f t="shared" si="189"/>
        <v/>
      </c>
      <c r="P4007" s="107"/>
      <c r="Q4007" s="87" t="s">
        <v>79</v>
      </c>
      <c r="R4007" s="87"/>
      <c r="S4007" s="87"/>
      <c r="T4007" s="87"/>
      <c r="U4007" s="87"/>
      <c r="V4007" s="86" t="s">
        <v>79</v>
      </c>
      <c r="W4007" s="75"/>
      <c r="X4007" s="102" t="s">
        <v>79</v>
      </c>
      <c r="Y4007" s="63" t="str">
        <f>IFERROR(IF(VLOOKUP(X4007,Listor!$T$6:$U$7,2,FALSE)&lt;O4007,TRUE),"")</f>
        <v/>
      </c>
      <c r="Z4007" s="87"/>
      <c r="AA4007" s="104"/>
    </row>
    <row r="4008" spans="2:27" x14ac:dyDescent="0.25">
      <c r="B4008" s="68" t="s">
        <v>68</v>
      </c>
      <c r="C4008" s="80" t="str">
        <f>IFERROR(VLOOKUP(B4008,Listor!$A$6:$B$62,2,FALSE),"")</f>
        <v/>
      </c>
      <c r="D4008" s="80" t="str">
        <f>IFERROR(VLOOKUP(B4008,Listor!$A$6:$C$62,3,FALSE),"")</f>
        <v/>
      </c>
      <c r="E4008" s="110" t="s">
        <v>79</v>
      </c>
      <c r="F4008" s="66"/>
      <c r="G4008" s="35" t="str">
        <f>IFERROR(VLOOKUP(B4008,Listor!$A$6:$G$62,7,FALSE),"")</f>
        <v/>
      </c>
      <c r="H4008" s="63" t="str">
        <f>IFERROR(VLOOKUP(B4008,Listor!$N$6:$O$47,2,FALSE),"")</f>
        <v/>
      </c>
      <c r="I4008" s="63" t="str">
        <f t="shared" si="187"/>
        <v/>
      </c>
      <c r="J4008" s="96" t="str">
        <f>IFERROR(VLOOKUP(B4008,Listor!$N$6:$P$47,3,FALSE)*I4008,"")</f>
        <v/>
      </c>
      <c r="K4008" s="81"/>
      <c r="L4008" s="88" t="str">
        <f>IFERROR((VLOOKUP(B4008,Listor!$N$6:$P$47,3,FALSE)*Biologiska!K4008)+(VLOOKUP(B4008,Listor!$N$6:$Q$47,4,FALSE)),"")</f>
        <v/>
      </c>
      <c r="M4008" s="63" t="str">
        <f t="shared" si="188"/>
        <v/>
      </c>
      <c r="N4008" s="75"/>
      <c r="O4008" s="84" t="str">
        <f t="shared" si="189"/>
        <v/>
      </c>
      <c r="P4008" s="107"/>
      <c r="Q4008" s="87" t="s">
        <v>79</v>
      </c>
      <c r="R4008" s="87"/>
      <c r="S4008" s="87"/>
      <c r="T4008" s="87"/>
      <c r="U4008" s="87"/>
      <c r="V4008" s="86" t="s">
        <v>79</v>
      </c>
      <c r="W4008" s="75"/>
      <c r="X4008" s="102" t="s">
        <v>79</v>
      </c>
      <c r="Y4008" s="63" t="str">
        <f>IFERROR(IF(VLOOKUP(X4008,Listor!$T$6:$U$7,2,FALSE)&lt;O4008,TRUE),"")</f>
        <v/>
      </c>
      <c r="Z4008" s="87"/>
      <c r="AA4008" s="104"/>
    </row>
    <row r="4009" spans="2:27" x14ac:dyDescent="0.25">
      <c r="B4009" s="68" t="s">
        <v>68</v>
      </c>
      <c r="C4009" s="80" t="str">
        <f>IFERROR(VLOOKUP(B4009,Listor!$A$6:$B$62,2,FALSE),"")</f>
        <v/>
      </c>
      <c r="D4009" s="80" t="str">
        <f>IFERROR(VLOOKUP(B4009,Listor!$A$6:$C$62,3,FALSE),"")</f>
        <v/>
      </c>
      <c r="E4009" s="110" t="s">
        <v>79</v>
      </c>
      <c r="F4009" s="66"/>
      <c r="G4009" s="35" t="str">
        <f>IFERROR(VLOOKUP(B4009,Listor!$A$6:$G$62,7,FALSE),"")</f>
        <v/>
      </c>
      <c r="H4009" s="63" t="str">
        <f>IFERROR(VLOOKUP(B4009,Listor!$N$6:$O$47,2,FALSE),"")</f>
        <v/>
      </c>
      <c r="I4009" s="63" t="str">
        <f t="shared" ref="I4009:I4072" si="190">IFERROR(F4009*H4009,"")</f>
        <v/>
      </c>
      <c r="J4009" s="96" t="str">
        <f>IFERROR(VLOOKUP(B4009,Listor!$N$6:$P$47,3,FALSE)*I4009,"")</f>
        <v/>
      </c>
      <c r="K4009" s="81"/>
      <c r="L4009" s="88" t="str">
        <f>IFERROR((VLOOKUP(B4009,Listor!$N$6:$P$47,3,FALSE)*Biologiska!K4009)+(VLOOKUP(B4009,Listor!$N$6:$Q$47,4,FALSE)),"")</f>
        <v/>
      </c>
      <c r="M4009" s="63" t="str">
        <f t="shared" ref="M4009:M4072" si="191">IFERROR(I4009*L4009,"")</f>
        <v/>
      </c>
      <c r="N4009" s="75"/>
      <c r="O4009" s="84" t="str">
        <f t="shared" ref="O4009:O4072" si="192">IF(ISBLANK(K4009),"",IFERROR(((83.8-K4009)/83.8)*100,""))</f>
        <v/>
      </c>
      <c r="P4009" s="107"/>
      <c r="Q4009" s="87" t="s">
        <v>79</v>
      </c>
      <c r="R4009" s="87"/>
      <c r="S4009" s="87"/>
      <c r="T4009" s="87"/>
      <c r="U4009" s="87"/>
      <c r="V4009" s="86" t="s">
        <v>79</v>
      </c>
      <c r="W4009" s="75"/>
      <c r="X4009" s="102" t="s">
        <v>79</v>
      </c>
      <c r="Y4009" s="63" t="str">
        <f>IFERROR(IF(VLOOKUP(X4009,Listor!$T$6:$U$7,2,FALSE)&lt;O4009,TRUE),"")</f>
        <v/>
      </c>
      <c r="Z4009" s="87"/>
      <c r="AA4009" s="104"/>
    </row>
    <row r="4010" spans="2:27" x14ac:dyDescent="0.25">
      <c r="B4010" s="68" t="s">
        <v>68</v>
      </c>
      <c r="C4010" s="80" t="str">
        <f>IFERROR(VLOOKUP(B4010,Listor!$A$6:$B$62,2,FALSE),"")</f>
        <v/>
      </c>
      <c r="D4010" s="80" t="str">
        <f>IFERROR(VLOOKUP(B4010,Listor!$A$6:$C$62,3,FALSE),"")</f>
        <v/>
      </c>
      <c r="E4010" s="110" t="s">
        <v>79</v>
      </c>
      <c r="F4010" s="66"/>
      <c r="G4010" s="35" t="str">
        <f>IFERROR(VLOOKUP(B4010,Listor!$A$6:$G$62,7,FALSE),"")</f>
        <v/>
      </c>
      <c r="H4010" s="63" t="str">
        <f>IFERROR(VLOOKUP(B4010,Listor!$N$6:$O$47,2,FALSE),"")</f>
        <v/>
      </c>
      <c r="I4010" s="63" t="str">
        <f t="shared" si="190"/>
        <v/>
      </c>
      <c r="J4010" s="96" t="str">
        <f>IFERROR(VLOOKUP(B4010,Listor!$N$6:$P$47,3,FALSE)*I4010,"")</f>
        <v/>
      </c>
      <c r="K4010" s="81"/>
      <c r="L4010" s="88" t="str">
        <f>IFERROR((VLOOKUP(B4010,Listor!$N$6:$P$47,3,FALSE)*Biologiska!K4010)+(VLOOKUP(B4010,Listor!$N$6:$Q$47,4,FALSE)),"")</f>
        <v/>
      </c>
      <c r="M4010" s="63" t="str">
        <f t="shared" si="191"/>
        <v/>
      </c>
      <c r="N4010" s="75"/>
      <c r="O4010" s="84" t="str">
        <f t="shared" si="192"/>
        <v/>
      </c>
      <c r="P4010" s="107"/>
      <c r="Q4010" s="87" t="s">
        <v>79</v>
      </c>
      <c r="R4010" s="87"/>
      <c r="S4010" s="87"/>
      <c r="T4010" s="87"/>
      <c r="U4010" s="87"/>
      <c r="V4010" s="86" t="s">
        <v>79</v>
      </c>
      <c r="W4010" s="75"/>
      <c r="X4010" s="102" t="s">
        <v>79</v>
      </c>
      <c r="Y4010" s="63" t="str">
        <f>IFERROR(IF(VLOOKUP(X4010,Listor!$T$6:$U$7,2,FALSE)&lt;O4010,TRUE),"")</f>
        <v/>
      </c>
      <c r="Z4010" s="87"/>
      <c r="AA4010" s="104"/>
    </row>
    <row r="4011" spans="2:27" x14ac:dyDescent="0.25">
      <c r="B4011" s="68" t="s">
        <v>68</v>
      </c>
      <c r="C4011" s="80" t="str">
        <f>IFERROR(VLOOKUP(B4011,Listor!$A$6:$B$62,2,FALSE),"")</f>
        <v/>
      </c>
      <c r="D4011" s="80" t="str">
        <f>IFERROR(VLOOKUP(B4011,Listor!$A$6:$C$62,3,FALSE),"")</f>
        <v/>
      </c>
      <c r="E4011" s="110" t="s">
        <v>79</v>
      </c>
      <c r="F4011" s="66"/>
      <c r="G4011" s="35" t="str">
        <f>IFERROR(VLOOKUP(B4011,Listor!$A$6:$G$62,7,FALSE),"")</f>
        <v/>
      </c>
      <c r="H4011" s="63" t="str">
        <f>IFERROR(VLOOKUP(B4011,Listor!$N$6:$O$47,2,FALSE),"")</f>
        <v/>
      </c>
      <c r="I4011" s="63" t="str">
        <f t="shared" si="190"/>
        <v/>
      </c>
      <c r="J4011" s="96" t="str">
        <f>IFERROR(VLOOKUP(B4011,Listor!$N$6:$P$47,3,FALSE)*I4011,"")</f>
        <v/>
      </c>
      <c r="K4011" s="81"/>
      <c r="L4011" s="88" t="str">
        <f>IFERROR((VLOOKUP(B4011,Listor!$N$6:$P$47,3,FALSE)*Biologiska!K4011)+(VLOOKUP(B4011,Listor!$N$6:$Q$47,4,FALSE)),"")</f>
        <v/>
      </c>
      <c r="M4011" s="63" t="str">
        <f t="shared" si="191"/>
        <v/>
      </c>
      <c r="N4011" s="75"/>
      <c r="O4011" s="84" t="str">
        <f t="shared" si="192"/>
        <v/>
      </c>
      <c r="P4011" s="107"/>
      <c r="Q4011" s="87" t="s">
        <v>79</v>
      </c>
      <c r="R4011" s="87"/>
      <c r="S4011" s="87"/>
      <c r="T4011" s="87"/>
      <c r="U4011" s="87"/>
      <c r="V4011" s="86" t="s">
        <v>79</v>
      </c>
      <c r="W4011" s="75"/>
      <c r="X4011" s="102" t="s">
        <v>79</v>
      </c>
      <c r="Y4011" s="63" t="str">
        <f>IFERROR(IF(VLOOKUP(X4011,Listor!$T$6:$U$7,2,FALSE)&lt;O4011,TRUE),"")</f>
        <v/>
      </c>
      <c r="Z4011" s="87"/>
      <c r="AA4011" s="104"/>
    </row>
    <row r="4012" spans="2:27" x14ac:dyDescent="0.25">
      <c r="B4012" s="68" t="s">
        <v>68</v>
      </c>
      <c r="C4012" s="80" t="str">
        <f>IFERROR(VLOOKUP(B4012,Listor!$A$6:$B$62,2,FALSE),"")</f>
        <v/>
      </c>
      <c r="D4012" s="80" t="str">
        <f>IFERROR(VLOOKUP(B4012,Listor!$A$6:$C$62,3,FALSE),"")</f>
        <v/>
      </c>
      <c r="E4012" s="110" t="s">
        <v>79</v>
      </c>
      <c r="F4012" s="66"/>
      <c r="G4012" s="35" t="str">
        <f>IFERROR(VLOOKUP(B4012,Listor!$A$6:$G$62,7,FALSE),"")</f>
        <v/>
      </c>
      <c r="H4012" s="63" t="str">
        <f>IFERROR(VLOOKUP(B4012,Listor!$N$6:$O$47,2,FALSE),"")</f>
        <v/>
      </c>
      <c r="I4012" s="63" t="str">
        <f t="shared" si="190"/>
        <v/>
      </c>
      <c r="J4012" s="96" t="str">
        <f>IFERROR(VLOOKUP(B4012,Listor!$N$6:$P$47,3,FALSE)*I4012,"")</f>
        <v/>
      </c>
      <c r="K4012" s="81"/>
      <c r="L4012" s="88" t="str">
        <f>IFERROR((VLOOKUP(B4012,Listor!$N$6:$P$47,3,FALSE)*Biologiska!K4012)+(VLOOKUP(B4012,Listor!$N$6:$Q$47,4,FALSE)),"")</f>
        <v/>
      </c>
      <c r="M4012" s="63" t="str">
        <f t="shared" si="191"/>
        <v/>
      </c>
      <c r="N4012" s="75"/>
      <c r="O4012" s="84" t="str">
        <f t="shared" si="192"/>
        <v/>
      </c>
      <c r="P4012" s="107"/>
      <c r="Q4012" s="87" t="s">
        <v>79</v>
      </c>
      <c r="R4012" s="87"/>
      <c r="S4012" s="87"/>
      <c r="T4012" s="87"/>
      <c r="U4012" s="87"/>
      <c r="V4012" s="86" t="s">
        <v>79</v>
      </c>
      <c r="W4012" s="75"/>
      <c r="X4012" s="102" t="s">
        <v>79</v>
      </c>
      <c r="Y4012" s="63" t="str">
        <f>IFERROR(IF(VLOOKUP(X4012,Listor!$T$6:$U$7,2,FALSE)&lt;O4012,TRUE),"")</f>
        <v/>
      </c>
      <c r="Z4012" s="87"/>
      <c r="AA4012" s="104"/>
    </row>
    <row r="4013" spans="2:27" x14ac:dyDescent="0.25">
      <c r="B4013" s="68" t="s">
        <v>68</v>
      </c>
      <c r="C4013" s="80" t="str">
        <f>IFERROR(VLOOKUP(B4013,Listor!$A$6:$B$62,2,FALSE),"")</f>
        <v/>
      </c>
      <c r="D4013" s="80" t="str">
        <f>IFERROR(VLOOKUP(B4013,Listor!$A$6:$C$62,3,FALSE),"")</f>
        <v/>
      </c>
      <c r="E4013" s="110" t="s">
        <v>79</v>
      </c>
      <c r="F4013" s="66"/>
      <c r="G4013" s="35" t="str">
        <f>IFERROR(VLOOKUP(B4013,Listor!$A$6:$G$62,7,FALSE),"")</f>
        <v/>
      </c>
      <c r="H4013" s="63" t="str">
        <f>IFERROR(VLOOKUP(B4013,Listor!$N$6:$O$47,2,FALSE),"")</f>
        <v/>
      </c>
      <c r="I4013" s="63" t="str">
        <f t="shared" si="190"/>
        <v/>
      </c>
      <c r="J4013" s="96" t="str">
        <f>IFERROR(VLOOKUP(B4013,Listor!$N$6:$P$47,3,FALSE)*I4013,"")</f>
        <v/>
      </c>
      <c r="K4013" s="81"/>
      <c r="L4013" s="88" t="str">
        <f>IFERROR((VLOOKUP(B4013,Listor!$N$6:$P$47,3,FALSE)*Biologiska!K4013)+(VLOOKUP(B4013,Listor!$N$6:$Q$47,4,FALSE)),"")</f>
        <v/>
      </c>
      <c r="M4013" s="63" t="str">
        <f t="shared" si="191"/>
        <v/>
      </c>
      <c r="N4013" s="75"/>
      <c r="O4013" s="84" t="str">
        <f t="shared" si="192"/>
        <v/>
      </c>
      <c r="P4013" s="107"/>
      <c r="Q4013" s="87" t="s">
        <v>79</v>
      </c>
      <c r="R4013" s="87"/>
      <c r="S4013" s="87"/>
      <c r="T4013" s="87"/>
      <c r="U4013" s="87"/>
      <c r="V4013" s="86" t="s">
        <v>79</v>
      </c>
      <c r="W4013" s="75"/>
      <c r="X4013" s="102" t="s">
        <v>79</v>
      </c>
      <c r="Y4013" s="63" t="str">
        <f>IFERROR(IF(VLOOKUP(X4013,Listor!$T$6:$U$7,2,FALSE)&lt;O4013,TRUE),"")</f>
        <v/>
      </c>
      <c r="Z4013" s="87"/>
      <c r="AA4013" s="104"/>
    </row>
    <row r="4014" spans="2:27" x14ac:dyDescent="0.25">
      <c r="B4014" s="68" t="s">
        <v>68</v>
      </c>
      <c r="C4014" s="80" t="str">
        <f>IFERROR(VLOOKUP(B4014,Listor!$A$6:$B$62,2,FALSE),"")</f>
        <v/>
      </c>
      <c r="D4014" s="80" t="str">
        <f>IFERROR(VLOOKUP(B4014,Listor!$A$6:$C$62,3,FALSE),"")</f>
        <v/>
      </c>
      <c r="E4014" s="110" t="s">
        <v>79</v>
      </c>
      <c r="F4014" s="66"/>
      <c r="G4014" s="35" t="str">
        <f>IFERROR(VLOOKUP(B4014,Listor!$A$6:$G$62,7,FALSE),"")</f>
        <v/>
      </c>
      <c r="H4014" s="63" t="str">
        <f>IFERROR(VLOOKUP(B4014,Listor!$N$6:$O$47,2,FALSE),"")</f>
        <v/>
      </c>
      <c r="I4014" s="63" t="str">
        <f t="shared" si="190"/>
        <v/>
      </c>
      <c r="J4014" s="96" t="str">
        <f>IFERROR(VLOOKUP(B4014,Listor!$N$6:$P$47,3,FALSE)*I4014,"")</f>
        <v/>
      </c>
      <c r="K4014" s="81"/>
      <c r="L4014" s="88" t="str">
        <f>IFERROR((VLOOKUP(B4014,Listor!$N$6:$P$47,3,FALSE)*Biologiska!K4014)+(VLOOKUP(B4014,Listor!$N$6:$Q$47,4,FALSE)),"")</f>
        <v/>
      </c>
      <c r="M4014" s="63" t="str">
        <f t="shared" si="191"/>
        <v/>
      </c>
      <c r="N4014" s="75"/>
      <c r="O4014" s="84" t="str">
        <f t="shared" si="192"/>
        <v/>
      </c>
      <c r="P4014" s="107"/>
      <c r="Q4014" s="87" t="s">
        <v>79</v>
      </c>
      <c r="R4014" s="87"/>
      <c r="S4014" s="87"/>
      <c r="T4014" s="87"/>
      <c r="U4014" s="87"/>
      <c r="V4014" s="86" t="s">
        <v>79</v>
      </c>
      <c r="W4014" s="75"/>
      <c r="X4014" s="102" t="s">
        <v>79</v>
      </c>
      <c r="Y4014" s="63" t="str">
        <f>IFERROR(IF(VLOOKUP(X4014,Listor!$T$6:$U$7,2,FALSE)&lt;O4014,TRUE),"")</f>
        <v/>
      </c>
      <c r="Z4014" s="87"/>
      <c r="AA4014" s="104"/>
    </row>
    <row r="4015" spans="2:27" x14ac:dyDescent="0.25">
      <c r="B4015" s="68" t="s">
        <v>68</v>
      </c>
      <c r="C4015" s="80" t="str">
        <f>IFERROR(VLOOKUP(B4015,Listor!$A$6:$B$62,2,FALSE),"")</f>
        <v/>
      </c>
      <c r="D4015" s="80" t="str">
        <f>IFERROR(VLOOKUP(B4015,Listor!$A$6:$C$62,3,FALSE),"")</f>
        <v/>
      </c>
      <c r="E4015" s="110" t="s">
        <v>79</v>
      </c>
      <c r="F4015" s="66"/>
      <c r="G4015" s="35" t="str">
        <f>IFERROR(VLOOKUP(B4015,Listor!$A$6:$G$62,7,FALSE),"")</f>
        <v/>
      </c>
      <c r="H4015" s="63" t="str">
        <f>IFERROR(VLOOKUP(B4015,Listor!$N$6:$O$47,2,FALSE),"")</f>
        <v/>
      </c>
      <c r="I4015" s="63" t="str">
        <f t="shared" si="190"/>
        <v/>
      </c>
      <c r="J4015" s="96" t="str">
        <f>IFERROR(VLOOKUP(B4015,Listor!$N$6:$P$47,3,FALSE)*I4015,"")</f>
        <v/>
      </c>
      <c r="K4015" s="81"/>
      <c r="L4015" s="88" t="str">
        <f>IFERROR((VLOOKUP(B4015,Listor!$N$6:$P$47,3,FALSE)*Biologiska!K4015)+(VLOOKUP(B4015,Listor!$N$6:$Q$47,4,FALSE)),"")</f>
        <v/>
      </c>
      <c r="M4015" s="63" t="str">
        <f t="shared" si="191"/>
        <v/>
      </c>
      <c r="N4015" s="75"/>
      <c r="O4015" s="84" t="str">
        <f t="shared" si="192"/>
        <v/>
      </c>
      <c r="P4015" s="107"/>
      <c r="Q4015" s="87" t="s">
        <v>79</v>
      </c>
      <c r="R4015" s="87"/>
      <c r="S4015" s="87"/>
      <c r="T4015" s="87"/>
      <c r="U4015" s="87"/>
      <c r="V4015" s="86" t="s">
        <v>79</v>
      </c>
      <c r="W4015" s="75"/>
      <c r="X4015" s="102" t="s">
        <v>79</v>
      </c>
      <c r="Y4015" s="63" t="str">
        <f>IFERROR(IF(VLOOKUP(X4015,Listor!$T$6:$U$7,2,FALSE)&lt;O4015,TRUE),"")</f>
        <v/>
      </c>
      <c r="Z4015" s="87"/>
      <c r="AA4015" s="104"/>
    </row>
    <row r="4016" spans="2:27" x14ac:dyDescent="0.25">
      <c r="B4016" s="68" t="s">
        <v>68</v>
      </c>
      <c r="C4016" s="80" t="str">
        <f>IFERROR(VLOOKUP(B4016,Listor!$A$6:$B$62,2,FALSE),"")</f>
        <v/>
      </c>
      <c r="D4016" s="80" t="str">
        <f>IFERROR(VLOOKUP(B4016,Listor!$A$6:$C$62,3,FALSE),"")</f>
        <v/>
      </c>
      <c r="E4016" s="110" t="s">
        <v>79</v>
      </c>
      <c r="F4016" s="66"/>
      <c r="G4016" s="35" t="str">
        <f>IFERROR(VLOOKUP(B4016,Listor!$A$6:$G$62,7,FALSE),"")</f>
        <v/>
      </c>
      <c r="H4016" s="63" t="str">
        <f>IFERROR(VLOOKUP(B4016,Listor!$N$6:$O$47,2,FALSE),"")</f>
        <v/>
      </c>
      <c r="I4016" s="63" t="str">
        <f t="shared" si="190"/>
        <v/>
      </c>
      <c r="J4016" s="96" t="str">
        <f>IFERROR(VLOOKUP(B4016,Listor!$N$6:$P$47,3,FALSE)*I4016,"")</f>
        <v/>
      </c>
      <c r="K4016" s="81"/>
      <c r="L4016" s="88" t="str">
        <f>IFERROR((VLOOKUP(B4016,Listor!$N$6:$P$47,3,FALSE)*Biologiska!K4016)+(VLOOKUP(B4016,Listor!$N$6:$Q$47,4,FALSE)),"")</f>
        <v/>
      </c>
      <c r="M4016" s="63" t="str">
        <f t="shared" si="191"/>
        <v/>
      </c>
      <c r="N4016" s="75"/>
      <c r="O4016" s="84" t="str">
        <f t="shared" si="192"/>
        <v/>
      </c>
      <c r="P4016" s="107"/>
      <c r="Q4016" s="87" t="s">
        <v>79</v>
      </c>
      <c r="R4016" s="87"/>
      <c r="S4016" s="87"/>
      <c r="T4016" s="87"/>
      <c r="U4016" s="87"/>
      <c r="V4016" s="86" t="s">
        <v>79</v>
      </c>
      <c r="W4016" s="75"/>
      <c r="X4016" s="102" t="s">
        <v>79</v>
      </c>
      <c r="Y4016" s="63" t="str">
        <f>IFERROR(IF(VLOOKUP(X4016,Listor!$T$6:$U$7,2,FALSE)&lt;O4016,TRUE),"")</f>
        <v/>
      </c>
      <c r="Z4016" s="87"/>
      <c r="AA4016" s="104"/>
    </row>
    <row r="4017" spans="2:27" x14ac:dyDescent="0.25">
      <c r="B4017" s="68" t="s">
        <v>68</v>
      </c>
      <c r="C4017" s="80" t="str">
        <f>IFERROR(VLOOKUP(B4017,Listor!$A$6:$B$62,2,FALSE),"")</f>
        <v/>
      </c>
      <c r="D4017" s="80" t="str">
        <f>IFERROR(VLOOKUP(B4017,Listor!$A$6:$C$62,3,FALSE),"")</f>
        <v/>
      </c>
      <c r="E4017" s="110" t="s">
        <v>79</v>
      </c>
      <c r="F4017" s="66"/>
      <c r="G4017" s="35" t="str">
        <f>IFERROR(VLOOKUP(B4017,Listor!$A$6:$G$62,7,FALSE),"")</f>
        <v/>
      </c>
      <c r="H4017" s="63" t="str">
        <f>IFERROR(VLOOKUP(B4017,Listor!$N$6:$O$47,2,FALSE),"")</f>
        <v/>
      </c>
      <c r="I4017" s="63" t="str">
        <f t="shared" si="190"/>
        <v/>
      </c>
      <c r="J4017" s="96" t="str">
        <f>IFERROR(VLOOKUP(B4017,Listor!$N$6:$P$47,3,FALSE)*I4017,"")</f>
        <v/>
      </c>
      <c r="K4017" s="81"/>
      <c r="L4017" s="88" t="str">
        <f>IFERROR((VLOOKUP(B4017,Listor!$N$6:$P$47,3,FALSE)*Biologiska!K4017)+(VLOOKUP(B4017,Listor!$N$6:$Q$47,4,FALSE)),"")</f>
        <v/>
      </c>
      <c r="M4017" s="63" t="str">
        <f t="shared" si="191"/>
        <v/>
      </c>
      <c r="N4017" s="75"/>
      <c r="O4017" s="84" t="str">
        <f t="shared" si="192"/>
        <v/>
      </c>
      <c r="P4017" s="107"/>
      <c r="Q4017" s="87" t="s">
        <v>79</v>
      </c>
      <c r="R4017" s="87"/>
      <c r="S4017" s="87"/>
      <c r="T4017" s="87"/>
      <c r="U4017" s="87"/>
      <c r="V4017" s="86" t="s">
        <v>79</v>
      </c>
      <c r="W4017" s="75"/>
      <c r="X4017" s="102" t="s">
        <v>79</v>
      </c>
      <c r="Y4017" s="63" t="str">
        <f>IFERROR(IF(VLOOKUP(X4017,Listor!$T$6:$U$7,2,FALSE)&lt;O4017,TRUE),"")</f>
        <v/>
      </c>
      <c r="Z4017" s="87"/>
      <c r="AA4017" s="104"/>
    </row>
    <row r="4018" spans="2:27" x14ac:dyDescent="0.25">
      <c r="B4018" s="68" t="s">
        <v>68</v>
      </c>
      <c r="C4018" s="80" t="str">
        <f>IFERROR(VLOOKUP(B4018,Listor!$A$6:$B$62,2,FALSE),"")</f>
        <v/>
      </c>
      <c r="D4018" s="80" t="str">
        <f>IFERROR(VLOOKUP(B4018,Listor!$A$6:$C$62,3,FALSE),"")</f>
        <v/>
      </c>
      <c r="E4018" s="110" t="s">
        <v>79</v>
      </c>
      <c r="F4018" s="66"/>
      <c r="G4018" s="35" t="str">
        <f>IFERROR(VLOOKUP(B4018,Listor!$A$6:$G$62,7,FALSE),"")</f>
        <v/>
      </c>
      <c r="H4018" s="63" t="str">
        <f>IFERROR(VLOOKUP(B4018,Listor!$N$6:$O$47,2,FALSE),"")</f>
        <v/>
      </c>
      <c r="I4018" s="63" t="str">
        <f t="shared" si="190"/>
        <v/>
      </c>
      <c r="J4018" s="96" t="str">
        <f>IFERROR(VLOOKUP(B4018,Listor!$N$6:$P$47,3,FALSE)*I4018,"")</f>
        <v/>
      </c>
      <c r="K4018" s="81"/>
      <c r="L4018" s="88" t="str">
        <f>IFERROR((VLOOKUP(B4018,Listor!$N$6:$P$47,3,FALSE)*Biologiska!K4018)+(VLOOKUP(B4018,Listor!$N$6:$Q$47,4,FALSE)),"")</f>
        <v/>
      </c>
      <c r="M4018" s="63" t="str">
        <f t="shared" si="191"/>
        <v/>
      </c>
      <c r="N4018" s="75"/>
      <c r="O4018" s="84" t="str">
        <f t="shared" si="192"/>
        <v/>
      </c>
      <c r="P4018" s="107"/>
      <c r="Q4018" s="87" t="s">
        <v>79</v>
      </c>
      <c r="R4018" s="87"/>
      <c r="S4018" s="87"/>
      <c r="T4018" s="87"/>
      <c r="U4018" s="87"/>
      <c r="V4018" s="86" t="s">
        <v>79</v>
      </c>
      <c r="W4018" s="75"/>
      <c r="X4018" s="102" t="s">
        <v>79</v>
      </c>
      <c r="Y4018" s="63" t="str">
        <f>IFERROR(IF(VLOOKUP(X4018,Listor!$T$6:$U$7,2,FALSE)&lt;O4018,TRUE),"")</f>
        <v/>
      </c>
      <c r="Z4018" s="87"/>
      <c r="AA4018" s="104"/>
    </row>
    <row r="4019" spans="2:27" x14ac:dyDescent="0.25">
      <c r="B4019" s="68" t="s">
        <v>68</v>
      </c>
      <c r="C4019" s="80" t="str">
        <f>IFERROR(VLOOKUP(B4019,Listor!$A$6:$B$62,2,FALSE),"")</f>
        <v/>
      </c>
      <c r="D4019" s="80" t="str">
        <f>IFERROR(VLOOKUP(B4019,Listor!$A$6:$C$62,3,FALSE),"")</f>
        <v/>
      </c>
      <c r="E4019" s="110" t="s">
        <v>79</v>
      </c>
      <c r="F4019" s="66"/>
      <c r="G4019" s="35" t="str">
        <f>IFERROR(VLOOKUP(B4019,Listor!$A$6:$G$62,7,FALSE),"")</f>
        <v/>
      </c>
      <c r="H4019" s="63" t="str">
        <f>IFERROR(VLOOKUP(B4019,Listor!$N$6:$O$47,2,FALSE),"")</f>
        <v/>
      </c>
      <c r="I4019" s="63" t="str">
        <f t="shared" si="190"/>
        <v/>
      </c>
      <c r="J4019" s="96" t="str">
        <f>IFERROR(VLOOKUP(B4019,Listor!$N$6:$P$47,3,FALSE)*I4019,"")</f>
        <v/>
      </c>
      <c r="K4019" s="81"/>
      <c r="L4019" s="88" t="str">
        <f>IFERROR((VLOOKUP(B4019,Listor!$N$6:$P$47,3,FALSE)*Biologiska!K4019)+(VLOOKUP(B4019,Listor!$N$6:$Q$47,4,FALSE)),"")</f>
        <v/>
      </c>
      <c r="M4019" s="63" t="str">
        <f t="shared" si="191"/>
        <v/>
      </c>
      <c r="N4019" s="75"/>
      <c r="O4019" s="84" t="str">
        <f t="shared" si="192"/>
        <v/>
      </c>
      <c r="P4019" s="107"/>
      <c r="Q4019" s="87" t="s">
        <v>79</v>
      </c>
      <c r="R4019" s="87"/>
      <c r="S4019" s="87"/>
      <c r="T4019" s="87"/>
      <c r="U4019" s="87"/>
      <c r="V4019" s="86" t="s">
        <v>79</v>
      </c>
      <c r="W4019" s="75"/>
      <c r="X4019" s="102" t="s">
        <v>79</v>
      </c>
      <c r="Y4019" s="63" t="str">
        <f>IFERROR(IF(VLOOKUP(X4019,Listor!$T$6:$U$7,2,FALSE)&lt;O4019,TRUE),"")</f>
        <v/>
      </c>
      <c r="Z4019" s="87"/>
      <c r="AA4019" s="104"/>
    </row>
    <row r="4020" spans="2:27" x14ac:dyDescent="0.25">
      <c r="B4020" s="68" t="s">
        <v>68</v>
      </c>
      <c r="C4020" s="80" t="str">
        <f>IFERROR(VLOOKUP(B4020,Listor!$A$6:$B$62,2,FALSE),"")</f>
        <v/>
      </c>
      <c r="D4020" s="80" t="str">
        <f>IFERROR(VLOOKUP(B4020,Listor!$A$6:$C$62,3,FALSE),"")</f>
        <v/>
      </c>
      <c r="E4020" s="110" t="s">
        <v>79</v>
      </c>
      <c r="F4020" s="66"/>
      <c r="G4020" s="35" t="str">
        <f>IFERROR(VLOOKUP(B4020,Listor!$A$6:$G$62,7,FALSE),"")</f>
        <v/>
      </c>
      <c r="H4020" s="63" t="str">
        <f>IFERROR(VLOOKUP(B4020,Listor!$N$6:$O$47,2,FALSE),"")</f>
        <v/>
      </c>
      <c r="I4020" s="63" t="str">
        <f t="shared" si="190"/>
        <v/>
      </c>
      <c r="J4020" s="96" t="str">
        <f>IFERROR(VLOOKUP(B4020,Listor!$N$6:$P$47,3,FALSE)*I4020,"")</f>
        <v/>
      </c>
      <c r="K4020" s="81"/>
      <c r="L4020" s="88" t="str">
        <f>IFERROR((VLOOKUP(B4020,Listor!$N$6:$P$47,3,FALSE)*Biologiska!K4020)+(VLOOKUP(B4020,Listor!$N$6:$Q$47,4,FALSE)),"")</f>
        <v/>
      </c>
      <c r="M4020" s="63" t="str">
        <f t="shared" si="191"/>
        <v/>
      </c>
      <c r="N4020" s="75"/>
      <c r="O4020" s="84" t="str">
        <f t="shared" si="192"/>
        <v/>
      </c>
      <c r="P4020" s="107"/>
      <c r="Q4020" s="87" t="s">
        <v>79</v>
      </c>
      <c r="R4020" s="87"/>
      <c r="S4020" s="87"/>
      <c r="T4020" s="87"/>
      <c r="U4020" s="87"/>
      <c r="V4020" s="86" t="s">
        <v>79</v>
      </c>
      <c r="W4020" s="75"/>
      <c r="X4020" s="102" t="s">
        <v>79</v>
      </c>
      <c r="Y4020" s="63" t="str">
        <f>IFERROR(IF(VLOOKUP(X4020,Listor!$T$6:$U$7,2,FALSE)&lt;O4020,TRUE),"")</f>
        <v/>
      </c>
      <c r="Z4020" s="87"/>
      <c r="AA4020" s="104"/>
    </row>
    <row r="4021" spans="2:27" x14ac:dyDescent="0.25">
      <c r="B4021" s="68" t="s">
        <v>68</v>
      </c>
      <c r="C4021" s="80" t="str">
        <f>IFERROR(VLOOKUP(B4021,Listor!$A$6:$B$62,2,FALSE),"")</f>
        <v/>
      </c>
      <c r="D4021" s="80" t="str">
        <f>IFERROR(VLOOKUP(B4021,Listor!$A$6:$C$62,3,FALSE),"")</f>
        <v/>
      </c>
      <c r="E4021" s="110" t="s">
        <v>79</v>
      </c>
      <c r="F4021" s="66"/>
      <c r="G4021" s="35" t="str">
        <f>IFERROR(VLOOKUP(B4021,Listor!$A$6:$G$62,7,FALSE),"")</f>
        <v/>
      </c>
      <c r="H4021" s="63" t="str">
        <f>IFERROR(VLOOKUP(B4021,Listor!$N$6:$O$47,2,FALSE),"")</f>
        <v/>
      </c>
      <c r="I4021" s="63" t="str">
        <f t="shared" si="190"/>
        <v/>
      </c>
      <c r="J4021" s="96" t="str">
        <f>IFERROR(VLOOKUP(B4021,Listor!$N$6:$P$47,3,FALSE)*I4021,"")</f>
        <v/>
      </c>
      <c r="K4021" s="81"/>
      <c r="L4021" s="88" t="str">
        <f>IFERROR((VLOOKUP(B4021,Listor!$N$6:$P$47,3,FALSE)*Biologiska!K4021)+(VLOOKUP(B4021,Listor!$N$6:$Q$47,4,FALSE)),"")</f>
        <v/>
      </c>
      <c r="M4021" s="63" t="str">
        <f t="shared" si="191"/>
        <v/>
      </c>
      <c r="N4021" s="75"/>
      <c r="O4021" s="84" t="str">
        <f t="shared" si="192"/>
        <v/>
      </c>
      <c r="P4021" s="107"/>
      <c r="Q4021" s="87" t="s">
        <v>79</v>
      </c>
      <c r="R4021" s="87"/>
      <c r="S4021" s="87"/>
      <c r="T4021" s="87"/>
      <c r="U4021" s="87"/>
      <c r="V4021" s="86" t="s">
        <v>79</v>
      </c>
      <c r="W4021" s="75"/>
      <c r="X4021" s="102" t="s">
        <v>79</v>
      </c>
      <c r="Y4021" s="63" t="str">
        <f>IFERROR(IF(VLOOKUP(X4021,Listor!$T$6:$U$7,2,FALSE)&lt;O4021,TRUE),"")</f>
        <v/>
      </c>
      <c r="Z4021" s="87"/>
      <c r="AA4021" s="104"/>
    </row>
    <row r="4022" spans="2:27" x14ac:dyDescent="0.25">
      <c r="B4022" s="68" t="s">
        <v>68</v>
      </c>
      <c r="C4022" s="80" t="str">
        <f>IFERROR(VLOOKUP(B4022,Listor!$A$6:$B$62,2,FALSE),"")</f>
        <v/>
      </c>
      <c r="D4022" s="80" t="str">
        <f>IFERROR(VLOOKUP(B4022,Listor!$A$6:$C$62,3,FALSE),"")</f>
        <v/>
      </c>
      <c r="E4022" s="110" t="s">
        <v>79</v>
      </c>
      <c r="F4022" s="66"/>
      <c r="G4022" s="35" t="str">
        <f>IFERROR(VLOOKUP(B4022,Listor!$A$6:$G$62,7,FALSE),"")</f>
        <v/>
      </c>
      <c r="H4022" s="63" t="str">
        <f>IFERROR(VLOOKUP(B4022,Listor!$N$6:$O$47,2,FALSE),"")</f>
        <v/>
      </c>
      <c r="I4022" s="63" t="str">
        <f t="shared" si="190"/>
        <v/>
      </c>
      <c r="J4022" s="96" t="str">
        <f>IFERROR(VLOOKUP(B4022,Listor!$N$6:$P$47,3,FALSE)*I4022,"")</f>
        <v/>
      </c>
      <c r="K4022" s="81"/>
      <c r="L4022" s="88" t="str">
        <f>IFERROR((VLOOKUP(B4022,Listor!$N$6:$P$47,3,FALSE)*Biologiska!K4022)+(VLOOKUP(B4022,Listor!$N$6:$Q$47,4,FALSE)),"")</f>
        <v/>
      </c>
      <c r="M4022" s="63" t="str">
        <f t="shared" si="191"/>
        <v/>
      </c>
      <c r="N4022" s="75"/>
      <c r="O4022" s="84" t="str">
        <f t="shared" si="192"/>
        <v/>
      </c>
      <c r="P4022" s="107"/>
      <c r="Q4022" s="87" t="s">
        <v>79</v>
      </c>
      <c r="R4022" s="87"/>
      <c r="S4022" s="87"/>
      <c r="T4022" s="87"/>
      <c r="U4022" s="87"/>
      <c r="V4022" s="86" t="s">
        <v>79</v>
      </c>
      <c r="W4022" s="75"/>
      <c r="X4022" s="102" t="s">
        <v>79</v>
      </c>
      <c r="Y4022" s="63" t="str">
        <f>IFERROR(IF(VLOOKUP(X4022,Listor!$T$6:$U$7,2,FALSE)&lt;O4022,TRUE),"")</f>
        <v/>
      </c>
      <c r="Z4022" s="87"/>
      <c r="AA4022" s="104"/>
    </row>
    <row r="4023" spans="2:27" x14ac:dyDescent="0.25">
      <c r="B4023" s="68" t="s">
        <v>68</v>
      </c>
      <c r="C4023" s="80" t="str">
        <f>IFERROR(VLOOKUP(B4023,Listor!$A$6:$B$62,2,FALSE),"")</f>
        <v/>
      </c>
      <c r="D4023" s="80" t="str">
        <f>IFERROR(VLOOKUP(B4023,Listor!$A$6:$C$62,3,FALSE),"")</f>
        <v/>
      </c>
      <c r="E4023" s="110" t="s">
        <v>79</v>
      </c>
      <c r="F4023" s="66"/>
      <c r="G4023" s="35" t="str">
        <f>IFERROR(VLOOKUP(B4023,Listor!$A$6:$G$62,7,FALSE),"")</f>
        <v/>
      </c>
      <c r="H4023" s="63" t="str">
        <f>IFERROR(VLOOKUP(B4023,Listor!$N$6:$O$47,2,FALSE),"")</f>
        <v/>
      </c>
      <c r="I4023" s="63" t="str">
        <f t="shared" si="190"/>
        <v/>
      </c>
      <c r="J4023" s="96" t="str">
        <f>IFERROR(VLOOKUP(B4023,Listor!$N$6:$P$47,3,FALSE)*I4023,"")</f>
        <v/>
      </c>
      <c r="K4023" s="81"/>
      <c r="L4023" s="88" t="str">
        <f>IFERROR((VLOOKUP(B4023,Listor!$N$6:$P$47,3,FALSE)*Biologiska!K4023)+(VLOOKUP(B4023,Listor!$N$6:$Q$47,4,FALSE)),"")</f>
        <v/>
      </c>
      <c r="M4023" s="63" t="str">
        <f t="shared" si="191"/>
        <v/>
      </c>
      <c r="N4023" s="75"/>
      <c r="O4023" s="84" t="str">
        <f t="shared" si="192"/>
        <v/>
      </c>
      <c r="P4023" s="107"/>
      <c r="Q4023" s="87" t="s">
        <v>79</v>
      </c>
      <c r="R4023" s="87"/>
      <c r="S4023" s="87"/>
      <c r="T4023" s="87"/>
      <c r="U4023" s="87"/>
      <c r="V4023" s="86" t="s">
        <v>79</v>
      </c>
      <c r="W4023" s="75"/>
      <c r="X4023" s="102" t="s">
        <v>79</v>
      </c>
      <c r="Y4023" s="63" t="str">
        <f>IFERROR(IF(VLOOKUP(X4023,Listor!$T$6:$U$7,2,FALSE)&lt;O4023,TRUE),"")</f>
        <v/>
      </c>
      <c r="Z4023" s="87"/>
      <c r="AA4023" s="104"/>
    </row>
    <row r="4024" spans="2:27" x14ac:dyDescent="0.25">
      <c r="B4024" s="68" t="s">
        <v>68</v>
      </c>
      <c r="C4024" s="80" t="str">
        <f>IFERROR(VLOOKUP(B4024,Listor!$A$6:$B$62,2,FALSE),"")</f>
        <v/>
      </c>
      <c r="D4024" s="80" t="str">
        <f>IFERROR(VLOOKUP(B4024,Listor!$A$6:$C$62,3,FALSE),"")</f>
        <v/>
      </c>
      <c r="E4024" s="110" t="s">
        <v>79</v>
      </c>
      <c r="F4024" s="66"/>
      <c r="G4024" s="35" t="str">
        <f>IFERROR(VLOOKUP(B4024,Listor!$A$6:$G$62,7,FALSE),"")</f>
        <v/>
      </c>
      <c r="H4024" s="63" t="str">
        <f>IFERROR(VLOOKUP(B4024,Listor!$N$6:$O$47,2,FALSE),"")</f>
        <v/>
      </c>
      <c r="I4024" s="63" t="str">
        <f t="shared" si="190"/>
        <v/>
      </c>
      <c r="J4024" s="96" t="str">
        <f>IFERROR(VLOOKUP(B4024,Listor!$N$6:$P$47,3,FALSE)*I4024,"")</f>
        <v/>
      </c>
      <c r="K4024" s="81"/>
      <c r="L4024" s="88" t="str">
        <f>IFERROR((VLOOKUP(B4024,Listor!$N$6:$P$47,3,FALSE)*Biologiska!K4024)+(VLOOKUP(B4024,Listor!$N$6:$Q$47,4,FALSE)),"")</f>
        <v/>
      </c>
      <c r="M4024" s="63" t="str">
        <f t="shared" si="191"/>
        <v/>
      </c>
      <c r="N4024" s="75"/>
      <c r="O4024" s="84" t="str">
        <f t="shared" si="192"/>
        <v/>
      </c>
      <c r="P4024" s="107"/>
      <c r="Q4024" s="87" t="s">
        <v>79</v>
      </c>
      <c r="R4024" s="87"/>
      <c r="S4024" s="87"/>
      <c r="T4024" s="87"/>
      <c r="U4024" s="87"/>
      <c r="V4024" s="86" t="s">
        <v>79</v>
      </c>
      <c r="W4024" s="75"/>
      <c r="X4024" s="102" t="s">
        <v>79</v>
      </c>
      <c r="Y4024" s="63" t="str">
        <f>IFERROR(IF(VLOOKUP(X4024,Listor!$T$6:$U$7,2,FALSE)&lt;O4024,TRUE),"")</f>
        <v/>
      </c>
      <c r="Z4024" s="87"/>
      <c r="AA4024" s="104"/>
    </row>
    <row r="4025" spans="2:27" x14ac:dyDescent="0.25">
      <c r="B4025" s="68" t="s">
        <v>68</v>
      </c>
      <c r="C4025" s="80" t="str">
        <f>IFERROR(VLOOKUP(B4025,Listor!$A$6:$B$62,2,FALSE),"")</f>
        <v/>
      </c>
      <c r="D4025" s="80" t="str">
        <f>IFERROR(VLOOKUP(B4025,Listor!$A$6:$C$62,3,FALSE),"")</f>
        <v/>
      </c>
      <c r="E4025" s="110" t="s">
        <v>79</v>
      </c>
      <c r="F4025" s="66"/>
      <c r="G4025" s="35" t="str">
        <f>IFERROR(VLOOKUP(B4025,Listor!$A$6:$G$62,7,FALSE),"")</f>
        <v/>
      </c>
      <c r="H4025" s="63" t="str">
        <f>IFERROR(VLOOKUP(B4025,Listor!$N$6:$O$47,2,FALSE),"")</f>
        <v/>
      </c>
      <c r="I4025" s="63" t="str">
        <f t="shared" si="190"/>
        <v/>
      </c>
      <c r="J4025" s="96" t="str">
        <f>IFERROR(VLOOKUP(B4025,Listor!$N$6:$P$47,3,FALSE)*I4025,"")</f>
        <v/>
      </c>
      <c r="K4025" s="81"/>
      <c r="L4025" s="88" t="str">
        <f>IFERROR((VLOOKUP(B4025,Listor!$N$6:$P$47,3,FALSE)*Biologiska!K4025)+(VLOOKUP(B4025,Listor!$N$6:$Q$47,4,FALSE)),"")</f>
        <v/>
      </c>
      <c r="M4025" s="63" t="str">
        <f t="shared" si="191"/>
        <v/>
      </c>
      <c r="N4025" s="75"/>
      <c r="O4025" s="84" t="str">
        <f t="shared" si="192"/>
        <v/>
      </c>
      <c r="P4025" s="107"/>
      <c r="Q4025" s="87" t="s">
        <v>79</v>
      </c>
      <c r="R4025" s="87"/>
      <c r="S4025" s="87"/>
      <c r="T4025" s="87"/>
      <c r="U4025" s="87"/>
      <c r="V4025" s="86" t="s">
        <v>79</v>
      </c>
      <c r="W4025" s="75"/>
      <c r="X4025" s="102" t="s">
        <v>79</v>
      </c>
      <c r="Y4025" s="63" t="str">
        <f>IFERROR(IF(VLOOKUP(X4025,Listor!$T$6:$U$7,2,FALSE)&lt;O4025,TRUE),"")</f>
        <v/>
      </c>
      <c r="Z4025" s="87"/>
      <c r="AA4025" s="104"/>
    </row>
    <row r="4026" spans="2:27" x14ac:dyDescent="0.25">
      <c r="B4026" s="68" t="s">
        <v>68</v>
      </c>
      <c r="C4026" s="80" t="str">
        <f>IFERROR(VLOOKUP(B4026,Listor!$A$6:$B$62,2,FALSE),"")</f>
        <v/>
      </c>
      <c r="D4026" s="80" t="str">
        <f>IFERROR(VLOOKUP(B4026,Listor!$A$6:$C$62,3,FALSE),"")</f>
        <v/>
      </c>
      <c r="E4026" s="110" t="s">
        <v>79</v>
      </c>
      <c r="F4026" s="66"/>
      <c r="G4026" s="35" t="str">
        <f>IFERROR(VLOOKUP(B4026,Listor!$A$6:$G$62,7,FALSE),"")</f>
        <v/>
      </c>
      <c r="H4026" s="63" t="str">
        <f>IFERROR(VLOOKUP(B4026,Listor!$N$6:$O$47,2,FALSE),"")</f>
        <v/>
      </c>
      <c r="I4026" s="63" t="str">
        <f t="shared" si="190"/>
        <v/>
      </c>
      <c r="J4026" s="96" t="str">
        <f>IFERROR(VLOOKUP(B4026,Listor!$N$6:$P$47,3,FALSE)*I4026,"")</f>
        <v/>
      </c>
      <c r="K4026" s="81"/>
      <c r="L4026" s="88" t="str">
        <f>IFERROR((VLOOKUP(B4026,Listor!$N$6:$P$47,3,FALSE)*Biologiska!K4026)+(VLOOKUP(B4026,Listor!$N$6:$Q$47,4,FALSE)),"")</f>
        <v/>
      </c>
      <c r="M4026" s="63" t="str">
        <f t="shared" si="191"/>
        <v/>
      </c>
      <c r="N4026" s="75"/>
      <c r="O4026" s="84" t="str">
        <f t="shared" si="192"/>
        <v/>
      </c>
      <c r="P4026" s="107"/>
      <c r="Q4026" s="87" t="s">
        <v>79</v>
      </c>
      <c r="R4026" s="87"/>
      <c r="S4026" s="87"/>
      <c r="T4026" s="87"/>
      <c r="U4026" s="87"/>
      <c r="V4026" s="86" t="s">
        <v>79</v>
      </c>
      <c r="W4026" s="75"/>
      <c r="X4026" s="102" t="s">
        <v>79</v>
      </c>
      <c r="Y4026" s="63" t="str">
        <f>IFERROR(IF(VLOOKUP(X4026,Listor!$T$6:$U$7,2,FALSE)&lt;O4026,TRUE),"")</f>
        <v/>
      </c>
      <c r="Z4026" s="87"/>
      <c r="AA4026" s="104"/>
    </row>
    <row r="4027" spans="2:27" x14ac:dyDescent="0.25">
      <c r="B4027" s="68" t="s">
        <v>68</v>
      </c>
      <c r="C4027" s="80" t="str">
        <f>IFERROR(VLOOKUP(B4027,Listor!$A$6:$B$62,2,FALSE),"")</f>
        <v/>
      </c>
      <c r="D4027" s="80" t="str">
        <f>IFERROR(VLOOKUP(B4027,Listor!$A$6:$C$62,3,FALSE),"")</f>
        <v/>
      </c>
      <c r="E4027" s="110" t="s">
        <v>79</v>
      </c>
      <c r="F4027" s="66"/>
      <c r="G4027" s="35" t="str">
        <f>IFERROR(VLOOKUP(B4027,Listor!$A$6:$G$62,7,FALSE),"")</f>
        <v/>
      </c>
      <c r="H4027" s="63" t="str">
        <f>IFERROR(VLOOKUP(B4027,Listor!$N$6:$O$47,2,FALSE),"")</f>
        <v/>
      </c>
      <c r="I4027" s="63" t="str">
        <f t="shared" si="190"/>
        <v/>
      </c>
      <c r="J4027" s="96" t="str">
        <f>IFERROR(VLOOKUP(B4027,Listor!$N$6:$P$47,3,FALSE)*I4027,"")</f>
        <v/>
      </c>
      <c r="K4027" s="81"/>
      <c r="L4027" s="88" t="str">
        <f>IFERROR((VLOOKUP(B4027,Listor!$N$6:$P$47,3,FALSE)*Biologiska!K4027)+(VLOOKUP(B4027,Listor!$N$6:$Q$47,4,FALSE)),"")</f>
        <v/>
      </c>
      <c r="M4027" s="63" t="str">
        <f t="shared" si="191"/>
        <v/>
      </c>
      <c r="N4027" s="75"/>
      <c r="O4027" s="84" t="str">
        <f t="shared" si="192"/>
        <v/>
      </c>
      <c r="P4027" s="107"/>
      <c r="Q4027" s="87" t="s">
        <v>79</v>
      </c>
      <c r="R4027" s="87"/>
      <c r="S4027" s="87"/>
      <c r="T4027" s="87"/>
      <c r="U4027" s="87"/>
      <c r="V4027" s="86" t="s">
        <v>79</v>
      </c>
      <c r="W4027" s="75"/>
      <c r="X4027" s="102" t="s">
        <v>79</v>
      </c>
      <c r="Y4027" s="63" t="str">
        <f>IFERROR(IF(VLOOKUP(X4027,Listor!$T$6:$U$7,2,FALSE)&lt;O4027,TRUE),"")</f>
        <v/>
      </c>
      <c r="Z4027" s="87"/>
      <c r="AA4027" s="104"/>
    </row>
    <row r="4028" spans="2:27" x14ac:dyDescent="0.25">
      <c r="B4028" s="68" t="s">
        <v>68</v>
      </c>
      <c r="C4028" s="80" t="str">
        <f>IFERROR(VLOOKUP(B4028,Listor!$A$6:$B$62,2,FALSE),"")</f>
        <v/>
      </c>
      <c r="D4028" s="80" t="str">
        <f>IFERROR(VLOOKUP(B4028,Listor!$A$6:$C$62,3,FALSE),"")</f>
        <v/>
      </c>
      <c r="E4028" s="110" t="s">
        <v>79</v>
      </c>
      <c r="F4028" s="66"/>
      <c r="G4028" s="35" t="str">
        <f>IFERROR(VLOOKUP(B4028,Listor!$A$6:$G$62,7,FALSE),"")</f>
        <v/>
      </c>
      <c r="H4028" s="63" t="str">
        <f>IFERROR(VLOOKUP(B4028,Listor!$N$6:$O$47,2,FALSE),"")</f>
        <v/>
      </c>
      <c r="I4028" s="63" t="str">
        <f t="shared" si="190"/>
        <v/>
      </c>
      <c r="J4028" s="96" t="str">
        <f>IFERROR(VLOOKUP(B4028,Listor!$N$6:$P$47,3,FALSE)*I4028,"")</f>
        <v/>
      </c>
      <c r="K4028" s="81"/>
      <c r="L4028" s="88" t="str">
        <f>IFERROR((VLOOKUP(B4028,Listor!$N$6:$P$47,3,FALSE)*Biologiska!K4028)+(VLOOKUP(B4028,Listor!$N$6:$Q$47,4,FALSE)),"")</f>
        <v/>
      </c>
      <c r="M4028" s="63" t="str">
        <f t="shared" si="191"/>
        <v/>
      </c>
      <c r="N4028" s="75"/>
      <c r="O4028" s="84" t="str">
        <f t="shared" si="192"/>
        <v/>
      </c>
      <c r="P4028" s="107"/>
      <c r="Q4028" s="87" t="s">
        <v>79</v>
      </c>
      <c r="R4028" s="87"/>
      <c r="S4028" s="87"/>
      <c r="T4028" s="87"/>
      <c r="U4028" s="87"/>
      <c r="V4028" s="86" t="s">
        <v>79</v>
      </c>
      <c r="W4028" s="75"/>
      <c r="X4028" s="102" t="s">
        <v>79</v>
      </c>
      <c r="Y4028" s="63" t="str">
        <f>IFERROR(IF(VLOOKUP(X4028,Listor!$T$6:$U$7,2,FALSE)&lt;O4028,TRUE),"")</f>
        <v/>
      </c>
      <c r="Z4028" s="87"/>
      <c r="AA4028" s="104"/>
    </row>
    <row r="4029" spans="2:27" x14ac:dyDescent="0.25">
      <c r="B4029" s="68" t="s">
        <v>68</v>
      </c>
      <c r="C4029" s="80" t="str">
        <f>IFERROR(VLOOKUP(B4029,Listor!$A$6:$B$62,2,FALSE),"")</f>
        <v/>
      </c>
      <c r="D4029" s="80" t="str">
        <f>IFERROR(VLOOKUP(B4029,Listor!$A$6:$C$62,3,FALSE),"")</f>
        <v/>
      </c>
      <c r="E4029" s="110" t="s">
        <v>79</v>
      </c>
      <c r="F4029" s="66"/>
      <c r="G4029" s="35" t="str">
        <f>IFERROR(VLOOKUP(B4029,Listor!$A$6:$G$62,7,FALSE),"")</f>
        <v/>
      </c>
      <c r="H4029" s="63" t="str">
        <f>IFERROR(VLOOKUP(B4029,Listor!$N$6:$O$47,2,FALSE),"")</f>
        <v/>
      </c>
      <c r="I4029" s="63" t="str">
        <f t="shared" si="190"/>
        <v/>
      </c>
      <c r="J4029" s="96" t="str">
        <f>IFERROR(VLOOKUP(B4029,Listor!$N$6:$P$47,3,FALSE)*I4029,"")</f>
        <v/>
      </c>
      <c r="K4029" s="81"/>
      <c r="L4029" s="88" t="str">
        <f>IFERROR((VLOOKUP(B4029,Listor!$N$6:$P$47,3,FALSE)*Biologiska!K4029)+(VLOOKUP(B4029,Listor!$N$6:$Q$47,4,FALSE)),"")</f>
        <v/>
      </c>
      <c r="M4029" s="63" t="str">
        <f t="shared" si="191"/>
        <v/>
      </c>
      <c r="N4029" s="75"/>
      <c r="O4029" s="84" t="str">
        <f t="shared" si="192"/>
        <v/>
      </c>
      <c r="P4029" s="107"/>
      <c r="Q4029" s="87" t="s">
        <v>79</v>
      </c>
      <c r="R4029" s="87"/>
      <c r="S4029" s="87"/>
      <c r="T4029" s="87"/>
      <c r="U4029" s="87"/>
      <c r="V4029" s="86" t="s">
        <v>79</v>
      </c>
      <c r="W4029" s="75"/>
      <c r="X4029" s="102" t="s">
        <v>79</v>
      </c>
      <c r="Y4029" s="63" t="str">
        <f>IFERROR(IF(VLOOKUP(X4029,Listor!$T$6:$U$7,2,FALSE)&lt;O4029,TRUE),"")</f>
        <v/>
      </c>
      <c r="Z4029" s="87"/>
      <c r="AA4029" s="104"/>
    </row>
    <row r="4030" spans="2:27" x14ac:dyDescent="0.25">
      <c r="B4030" s="68" t="s">
        <v>68</v>
      </c>
      <c r="C4030" s="80" t="str">
        <f>IFERROR(VLOOKUP(B4030,Listor!$A$6:$B$62,2,FALSE),"")</f>
        <v/>
      </c>
      <c r="D4030" s="80" t="str">
        <f>IFERROR(VLOOKUP(B4030,Listor!$A$6:$C$62,3,FALSE),"")</f>
        <v/>
      </c>
      <c r="E4030" s="110" t="s">
        <v>79</v>
      </c>
      <c r="F4030" s="66"/>
      <c r="G4030" s="35" t="str">
        <f>IFERROR(VLOOKUP(B4030,Listor!$A$6:$G$62,7,FALSE),"")</f>
        <v/>
      </c>
      <c r="H4030" s="63" t="str">
        <f>IFERROR(VLOOKUP(B4030,Listor!$N$6:$O$47,2,FALSE),"")</f>
        <v/>
      </c>
      <c r="I4030" s="63" t="str">
        <f t="shared" si="190"/>
        <v/>
      </c>
      <c r="J4030" s="96" t="str">
        <f>IFERROR(VLOOKUP(B4030,Listor!$N$6:$P$47,3,FALSE)*I4030,"")</f>
        <v/>
      </c>
      <c r="K4030" s="81"/>
      <c r="L4030" s="88" t="str">
        <f>IFERROR((VLOOKUP(B4030,Listor!$N$6:$P$47,3,FALSE)*Biologiska!K4030)+(VLOOKUP(B4030,Listor!$N$6:$Q$47,4,FALSE)),"")</f>
        <v/>
      </c>
      <c r="M4030" s="63" t="str">
        <f t="shared" si="191"/>
        <v/>
      </c>
      <c r="N4030" s="75"/>
      <c r="O4030" s="84" t="str">
        <f t="shared" si="192"/>
        <v/>
      </c>
      <c r="P4030" s="107"/>
      <c r="Q4030" s="87" t="s">
        <v>79</v>
      </c>
      <c r="R4030" s="87"/>
      <c r="S4030" s="87"/>
      <c r="T4030" s="87"/>
      <c r="U4030" s="87"/>
      <c r="V4030" s="86" t="s">
        <v>79</v>
      </c>
      <c r="W4030" s="75"/>
      <c r="X4030" s="102" t="s">
        <v>79</v>
      </c>
      <c r="Y4030" s="63" t="str">
        <f>IFERROR(IF(VLOOKUP(X4030,Listor!$T$6:$U$7,2,FALSE)&lt;O4030,TRUE),"")</f>
        <v/>
      </c>
      <c r="Z4030" s="87"/>
      <c r="AA4030" s="104"/>
    </row>
    <row r="4031" spans="2:27" x14ac:dyDescent="0.25">
      <c r="B4031" s="68" t="s">
        <v>68</v>
      </c>
      <c r="C4031" s="80" t="str">
        <f>IFERROR(VLOOKUP(B4031,Listor!$A$6:$B$62,2,FALSE),"")</f>
        <v/>
      </c>
      <c r="D4031" s="80" t="str">
        <f>IFERROR(VLOOKUP(B4031,Listor!$A$6:$C$62,3,FALSE),"")</f>
        <v/>
      </c>
      <c r="E4031" s="110" t="s">
        <v>79</v>
      </c>
      <c r="F4031" s="66"/>
      <c r="G4031" s="35" t="str">
        <f>IFERROR(VLOOKUP(B4031,Listor!$A$6:$G$62,7,FALSE),"")</f>
        <v/>
      </c>
      <c r="H4031" s="63" t="str">
        <f>IFERROR(VLOOKUP(B4031,Listor!$N$6:$O$47,2,FALSE),"")</f>
        <v/>
      </c>
      <c r="I4031" s="63" t="str">
        <f t="shared" si="190"/>
        <v/>
      </c>
      <c r="J4031" s="96" t="str">
        <f>IFERROR(VLOOKUP(B4031,Listor!$N$6:$P$47,3,FALSE)*I4031,"")</f>
        <v/>
      </c>
      <c r="K4031" s="81"/>
      <c r="L4031" s="88" t="str">
        <f>IFERROR((VLOOKUP(B4031,Listor!$N$6:$P$47,3,FALSE)*Biologiska!K4031)+(VLOOKUP(B4031,Listor!$N$6:$Q$47,4,FALSE)),"")</f>
        <v/>
      </c>
      <c r="M4031" s="63" t="str">
        <f t="shared" si="191"/>
        <v/>
      </c>
      <c r="N4031" s="75"/>
      <c r="O4031" s="84" t="str">
        <f t="shared" si="192"/>
        <v/>
      </c>
      <c r="P4031" s="107"/>
      <c r="Q4031" s="87" t="s">
        <v>79</v>
      </c>
      <c r="R4031" s="87"/>
      <c r="S4031" s="87"/>
      <c r="T4031" s="87"/>
      <c r="U4031" s="87"/>
      <c r="V4031" s="86" t="s">
        <v>79</v>
      </c>
      <c r="W4031" s="75"/>
      <c r="X4031" s="102" t="s">
        <v>79</v>
      </c>
      <c r="Y4031" s="63" t="str">
        <f>IFERROR(IF(VLOOKUP(X4031,Listor!$T$6:$U$7,2,FALSE)&lt;O4031,TRUE),"")</f>
        <v/>
      </c>
      <c r="Z4031" s="87"/>
      <c r="AA4031" s="104"/>
    </row>
    <row r="4032" spans="2:27" x14ac:dyDescent="0.25">
      <c r="B4032" s="68" t="s">
        <v>68</v>
      </c>
      <c r="C4032" s="80" t="str">
        <f>IFERROR(VLOOKUP(B4032,Listor!$A$6:$B$62,2,FALSE),"")</f>
        <v/>
      </c>
      <c r="D4032" s="80" t="str">
        <f>IFERROR(VLOOKUP(B4032,Listor!$A$6:$C$62,3,FALSE),"")</f>
        <v/>
      </c>
      <c r="E4032" s="110" t="s">
        <v>79</v>
      </c>
      <c r="F4032" s="66"/>
      <c r="G4032" s="35" t="str">
        <f>IFERROR(VLOOKUP(B4032,Listor!$A$6:$G$62,7,FALSE),"")</f>
        <v/>
      </c>
      <c r="H4032" s="63" t="str">
        <f>IFERROR(VLOOKUP(B4032,Listor!$N$6:$O$47,2,FALSE),"")</f>
        <v/>
      </c>
      <c r="I4032" s="63" t="str">
        <f t="shared" si="190"/>
        <v/>
      </c>
      <c r="J4032" s="96" t="str">
        <f>IFERROR(VLOOKUP(B4032,Listor!$N$6:$P$47,3,FALSE)*I4032,"")</f>
        <v/>
      </c>
      <c r="K4032" s="81"/>
      <c r="L4032" s="88" t="str">
        <f>IFERROR((VLOOKUP(B4032,Listor!$N$6:$P$47,3,FALSE)*Biologiska!K4032)+(VLOOKUP(B4032,Listor!$N$6:$Q$47,4,FALSE)),"")</f>
        <v/>
      </c>
      <c r="M4032" s="63" t="str">
        <f t="shared" si="191"/>
        <v/>
      </c>
      <c r="N4032" s="75"/>
      <c r="O4032" s="84" t="str">
        <f t="shared" si="192"/>
        <v/>
      </c>
      <c r="P4032" s="107"/>
      <c r="Q4032" s="87" t="s">
        <v>79</v>
      </c>
      <c r="R4032" s="87"/>
      <c r="S4032" s="87"/>
      <c r="T4032" s="87"/>
      <c r="U4032" s="87"/>
      <c r="V4032" s="86" t="s">
        <v>79</v>
      </c>
      <c r="W4032" s="75"/>
      <c r="X4032" s="102" t="s">
        <v>79</v>
      </c>
      <c r="Y4032" s="63" t="str">
        <f>IFERROR(IF(VLOOKUP(X4032,Listor!$T$6:$U$7,2,FALSE)&lt;O4032,TRUE),"")</f>
        <v/>
      </c>
      <c r="Z4032" s="87"/>
      <c r="AA4032" s="104"/>
    </row>
    <row r="4033" spans="2:27" x14ac:dyDescent="0.25">
      <c r="B4033" s="68" t="s">
        <v>68</v>
      </c>
      <c r="C4033" s="80" t="str">
        <f>IFERROR(VLOOKUP(B4033,Listor!$A$6:$B$62,2,FALSE),"")</f>
        <v/>
      </c>
      <c r="D4033" s="80" t="str">
        <f>IFERROR(VLOOKUP(B4033,Listor!$A$6:$C$62,3,FALSE),"")</f>
        <v/>
      </c>
      <c r="E4033" s="110" t="s">
        <v>79</v>
      </c>
      <c r="F4033" s="66"/>
      <c r="G4033" s="35" t="str">
        <f>IFERROR(VLOOKUP(B4033,Listor!$A$6:$G$62,7,FALSE),"")</f>
        <v/>
      </c>
      <c r="H4033" s="63" t="str">
        <f>IFERROR(VLOOKUP(B4033,Listor!$N$6:$O$47,2,FALSE),"")</f>
        <v/>
      </c>
      <c r="I4033" s="63" t="str">
        <f t="shared" si="190"/>
        <v/>
      </c>
      <c r="J4033" s="96" t="str">
        <f>IFERROR(VLOOKUP(B4033,Listor!$N$6:$P$47,3,FALSE)*I4033,"")</f>
        <v/>
      </c>
      <c r="K4033" s="81"/>
      <c r="L4033" s="88" t="str">
        <f>IFERROR((VLOOKUP(B4033,Listor!$N$6:$P$47,3,FALSE)*Biologiska!K4033)+(VLOOKUP(B4033,Listor!$N$6:$Q$47,4,FALSE)),"")</f>
        <v/>
      </c>
      <c r="M4033" s="63" t="str">
        <f t="shared" si="191"/>
        <v/>
      </c>
      <c r="N4033" s="75"/>
      <c r="O4033" s="84" t="str">
        <f t="shared" si="192"/>
        <v/>
      </c>
      <c r="P4033" s="107"/>
      <c r="Q4033" s="87" t="s">
        <v>79</v>
      </c>
      <c r="R4033" s="87"/>
      <c r="S4033" s="87"/>
      <c r="T4033" s="87"/>
      <c r="U4033" s="87"/>
      <c r="V4033" s="86" t="s">
        <v>79</v>
      </c>
      <c r="W4033" s="75"/>
      <c r="X4033" s="102" t="s">
        <v>79</v>
      </c>
      <c r="Y4033" s="63" t="str">
        <f>IFERROR(IF(VLOOKUP(X4033,Listor!$T$6:$U$7,2,FALSE)&lt;O4033,TRUE),"")</f>
        <v/>
      </c>
      <c r="Z4033" s="87"/>
      <c r="AA4033" s="104"/>
    </row>
    <row r="4034" spans="2:27" x14ac:dyDescent="0.25">
      <c r="B4034" s="68" t="s">
        <v>68</v>
      </c>
      <c r="C4034" s="80" t="str">
        <f>IFERROR(VLOOKUP(B4034,Listor!$A$6:$B$62,2,FALSE),"")</f>
        <v/>
      </c>
      <c r="D4034" s="80" t="str">
        <f>IFERROR(VLOOKUP(B4034,Listor!$A$6:$C$62,3,FALSE),"")</f>
        <v/>
      </c>
      <c r="E4034" s="110" t="s">
        <v>79</v>
      </c>
      <c r="F4034" s="66"/>
      <c r="G4034" s="35" t="str">
        <f>IFERROR(VLOOKUP(B4034,Listor!$A$6:$G$62,7,FALSE),"")</f>
        <v/>
      </c>
      <c r="H4034" s="63" t="str">
        <f>IFERROR(VLOOKUP(B4034,Listor!$N$6:$O$47,2,FALSE),"")</f>
        <v/>
      </c>
      <c r="I4034" s="63" t="str">
        <f t="shared" si="190"/>
        <v/>
      </c>
      <c r="J4034" s="96" t="str">
        <f>IFERROR(VLOOKUP(B4034,Listor!$N$6:$P$47,3,FALSE)*I4034,"")</f>
        <v/>
      </c>
      <c r="K4034" s="81"/>
      <c r="L4034" s="88" t="str">
        <f>IFERROR((VLOOKUP(B4034,Listor!$N$6:$P$47,3,FALSE)*Biologiska!K4034)+(VLOOKUP(B4034,Listor!$N$6:$Q$47,4,FALSE)),"")</f>
        <v/>
      </c>
      <c r="M4034" s="63" t="str">
        <f t="shared" si="191"/>
        <v/>
      </c>
      <c r="N4034" s="75"/>
      <c r="O4034" s="84" t="str">
        <f t="shared" si="192"/>
        <v/>
      </c>
      <c r="P4034" s="107"/>
      <c r="Q4034" s="87" t="s">
        <v>79</v>
      </c>
      <c r="R4034" s="87"/>
      <c r="S4034" s="87"/>
      <c r="T4034" s="87"/>
      <c r="U4034" s="87"/>
      <c r="V4034" s="86" t="s">
        <v>79</v>
      </c>
      <c r="W4034" s="75"/>
      <c r="X4034" s="102" t="s">
        <v>79</v>
      </c>
      <c r="Y4034" s="63" t="str">
        <f>IFERROR(IF(VLOOKUP(X4034,Listor!$T$6:$U$7,2,FALSE)&lt;O4034,TRUE),"")</f>
        <v/>
      </c>
      <c r="Z4034" s="87"/>
      <c r="AA4034" s="104"/>
    </row>
    <row r="4035" spans="2:27" x14ac:dyDescent="0.25">
      <c r="B4035" s="68" t="s">
        <v>68</v>
      </c>
      <c r="C4035" s="80" t="str">
        <f>IFERROR(VLOOKUP(B4035,Listor!$A$6:$B$62,2,FALSE),"")</f>
        <v/>
      </c>
      <c r="D4035" s="80" t="str">
        <f>IFERROR(VLOOKUP(B4035,Listor!$A$6:$C$62,3,FALSE),"")</f>
        <v/>
      </c>
      <c r="E4035" s="110" t="s">
        <v>79</v>
      </c>
      <c r="F4035" s="66"/>
      <c r="G4035" s="35" t="str">
        <f>IFERROR(VLOOKUP(B4035,Listor!$A$6:$G$62,7,FALSE),"")</f>
        <v/>
      </c>
      <c r="H4035" s="63" t="str">
        <f>IFERROR(VLOOKUP(B4035,Listor!$N$6:$O$47,2,FALSE),"")</f>
        <v/>
      </c>
      <c r="I4035" s="63" t="str">
        <f t="shared" si="190"/>
        <v/>
      </c>
      <c r="J4035" s="96" t="str">
        <f>IFERROR(VLOOKUP(B4035,Listor!$N$6:$P$47,3,FALSE)*I4035,"")</f>
        <v/>
      </c>
      <c r="K4035" s="81"/>
      <c r="L4035" s="88" t="str">
        <f>IFERROR((VLOOKUP(B4035,Listor!$N$6:$P$47,3,FALSE)*Biologiska!K4035)+(VLOOKUP(B4035,Listor!$N$6:$Q$47,4,FALSE)),"")</f>
        <v/>
      </c>
      <c r="M4035" s="63" t="str">
        <f t="shared" si="191"/>
        <v/>
      </c>
      <c r="N4035" s="75"/>
      <c r="O4035" s="84" t="str">
        <f t="shared" si="192"/>
        <v/>
      </c>
      <c r="P4035" s="107"/>
      <c r="Q4035" s="87" t="s">
        <v>79</v>
      </c>
      <c r="R4035" s="87"/>
      <c r="S4035" s="87"/>
      <c r="T4035" s="87"/>
      <c r="U4035" s="87"/>
      <c r="V4035" s="86" t="s">
        <v>79</v>
      </c>
      <c r="W4035" s="75"/>
      <c r="X4035" s="102" t="s">
        <v>79</v>
      </c>
      <c r="Y4035" s="63" t="str">
        <f>IFERROR(IF(VLOOKUP(X4035,Listor!$T$6:$U$7,2,FALSE)&lt;O4035,TRUE),"")</f>
        <v/>
      </c>
      <c r="Z4035" s="87"/>
      <c r="AA4035" s="104"/>
    </row>
    <row r="4036" spans="2:27" x14ac:dyDescent="0.25">
      <c r="B4036" s="68" t="s">
        <v>68</v>
      </c>
      <c r="C4036" s="80" t="str">
        <f>IFERROR(VLOOKUP(B4036,Listor!$A$6:$B$62,2,FALSE),"")</f>
        <v/>
      </c>
      <c r="D4036" s="80" t="str">
        <f>IFERROR(VLOOKUP(B4036,Listor!$A$6:$C$62,3,FALSE),"")</f>
        <v/>
      </c>
      <c r="E4036" s="110" t="s">
        <v>79</v>
      </c>
      <c r="F4036" s="66"/>
      <c r="G4036" s="35" t="str">
        <f>IFERROR(VLOOKUP(B4036,Listor!$A$6:$G$62,7,FALSE),"")</f>
        <v/>
      </c>
      <c r="H4036" s="63" t="str">
        <f>IFERROR(VLOOKUP(B4036,Listor!$N$6:$O$47,2,FALSE),"")</f>
        <v/>
      </c>
      <c r="I4036" s="63" t="str">
        <f t="shared" si="190"/>
        <v/>
      </c>
      <c r="J4036" s="96" t="str">
        <f>IFERROR(VLOOKUP(B4036,Listor!$N$6:$P$47,3,FALSE)*I4036,"")</f>
        <v/>
      </c>
      <c r="K4036" s="81"/>
      <c r="L4036" s="88" t="str">
        <f>IFERROR((VLOOKUP(B4036,Listor!$N$6:$P$47,3,FALSE)*Biologiska!K4036)+(VLOOKUP(B4036,Listor!$N$6:$Q$47,4,FALSE)),"")</f>
        <v/>
      </c>
      <c r="M4036" s="63" t="str">
        <f t="shared" si="191"/>
        <v/>
      </c>
      <c r="N4036" s="75"/>
      <c r="O4036" s="84" t="str">
        <f t="shared" si="192"/>
        <v/>
      </c>
      <c r="P4036" s="107"/>
      <c r="Q4036" s="87" t="s">
        <v>79</v>
      </c>
      <c r="R4036" s="87"/>
      <c r="S4036" s="87"/>
      <c r="T4036" s="87"/>
      <c r="U4036" s="87"/>
      <c r="V4036" s="86" t="s">
        <v>79</v>
      </c>
      <c r="W4036" s="75"/>
      <c r="X4036" s="102" t="s">
        <v>79</v>
      </c>
      <c r="Y4036" s="63" t="str">
        <f>IFERROR(IF(VLOOKUP(X4036,Listor!$T$6:$U$7,2,FALSE)&lt;O4036,TRUE),"")</f>
        <v/>
      </c>
      <c r="Z4036" s="87"/>
      <c r="AA4036" s="104"/>
    </row>
    <row r="4037" spans="2:27" x14ac:dyDescent="0.25">
      <c r="B4037" s="68" t="s">
        <v>68</v>
      </c>
      <c r="C4037" s="80" t="str">
        <f>IFERROR(VLOOKUP(B4037,Listor!$A$6:$B$62,2,FALSE),"")</f>
        <v/>
      </c>
      <c r="D4037" s="80" t="str">
        <f>IFERROR(VLOOKUP(B4037,Listor!$A$6:$C$62,3,FALSE),"")</f>
        <v/>
      </c>
      <c r="E4037" s="110" t="s">
        <v>79</v>
      </c>
      <c r="F4037" s="66"/>
      <c r="G4037" s="35" t="str">
        <f>IFERROR(VLOOKUP(B4037,Listor!$A$6:$G$62,7,FALSE),"")</f>
        <v/>
      </c>
      <c r="H4037" s="63" t="str">
        <f>IFERROR(VLOOKUP(B4037,Listor!$N$6:$O$47,2,FALSE),"")</f>
        <v/>
      </c>
      <c r="I4037" s="63" t="str">
        <f t="shared" si="190"/>
        <v/>
      </c>
      <c r="J4037" s="96" t="str">
        <f>IFERROR(VLOOKUP(B4037,Listor!$N$6:$P$47,3,FALSE)*I4037,"")</f>
        <v/>
      </c>
      <c r="K4037" s="81"/>
      <c r="L4037" s="88" t="str">
        <f>IFERROR((VLOOKUP(B4037,Listor!$N$6:$P$47,3,FALSE)*Biologiska!K4037)+(VLOOKUP(B4037,Listor!$N$6:$Q$47,4,FALSE)),"")</f>
        <v/>
      </c>
      <c r="M4037" s="63" t="str">
        <f t="shared" si="191"/>
        <v/>
      </c>
      <c r="N4037" s="75"/>
      <c r="O4037" s="84" t="str">
        <f t="shared" si="192"/>
        <v/>
      </c>
      <c r="P4037" s="107"/>
      <c r="Q4037" s="87" t="s">
        <v>79</v>
      </c>
      <c r="R4037" s="87"/>
      <c r="S4037" s="87"/>
      <c r="T4037" s="87"/>
      <c r="U4037" s="87"/>
      <c r="V4037" s="86" t="s">
        <v>79</v>
      </c>
      <c r="W4037" s="75"/>
      <c r="X4037" s="102" t="s">
        <v>79</v>
      </c>
      <c r="Y4037" s="63" t="str">
        <f>IFERROR(IF(VLOOKUP(X4037,Listor!$T$6:$U$7,2,FALSE)&lt;O4037,TRUE),"")</f>
        <v/>
      </c>
      <c r="Z4037" s="87"/>
      <c r="AA4037" s="104"/>
    </row>
    <row r="4038" spans="2:27" x14ac:dyDescent="0.25">
      <c r="B4038" s="68" t="s">
        <v>68</v>
      </c>
      <c r="C4038" s="80" t="str">
        <f>IFERROR(VLOOKUP(B4038,Listor!$A$6:$B$62,2,FALSE),"")</f>
        <v/>
      </c>
      <c r="D4038" s="80" t="str">
        <f>IFERROR(VLOOKUP(B4038,Listor!$A$6:$C$62,3,FALSE),"")</f>
        <v/>
      </c>
      <c r="E4038" s="110" t="s">
        <v>79</v>
      </c>
      <c r="F4038" s="66"/>
      <c r="G4038" s="35" t="str">
        <f>IFERROR(VLOOKUP(B4038,Listor!$A$6:$G$62,7,FALSE),"")</f>
        <v/>
      </c>
      <c r="H4038" s="63" t="str">
        <f>IFERROR(VLOOKUP(B4038,Listor!$N$6:$O$47,2,FALSE),"")</f>
        <v/>
      </c>
      <c r="I4038" s="63" t="str">
        <f t="shared" si="190"/>
        <v/>
      </c>
      <c r="J4038" s="96" t="str">
        <f>IFERROR(VLOOKUP(B4038,Listor!$N$6:$P$47,3,FALSE)*I4038,"")</f>
        <v/>
      </c>
      <c r="K4038" s="81"/>
      <c r="L4038" s="88" t="str">
        <f>IFERROR((VLOOKUP(B4038,Listor!$N$6:$P$47,3,FALSE)*Biologiska!K4038)+(VLOOKUP(B4038,Listor!$N$6:$Q$47,4,FALSE)),"")</f>
        <v/>
      </c>
      <c r="M4038" s="63" t="str">
        <f t="shared" si="191"/>
        <v/>
      </c>
      <c r="N4038" s="75"/>
      <c r="O4038" s="84" t="str">
        <f t="shared" si="192"/>
        <v/>
      </c>
      <c r="P4038" s="107"/>
      <c r="Q4038" s="87" t="s">
        <v>79</v>
      </c>
      <c r="R4038" s="87"/>
      <c r="S4038" s="87"/>
      <c r="T4038" s="87"/>
      <c r="U4038" s="87"/>
      <c r="V4038" s="86" t="s">
        <v>79</v>
      </c>
      <c r="W4038" s="75"/>
      <c r="X4038" s="102" t="s">
        <v>79</v>
      </c>
      <c r="Y4038" s="63" t="str">
        <f>IFERROR(IF(VLOOKUP(X4038,Listor!$T$6:$U$7,2,FALSE)&lt;O4038,TRUE),"")</f>
        <v/>
      </c>
      <c r="Z4038" s="87"/>
      <c r="AA4038" s="104"/>
    </row>
    <row r="4039" spans="2:27" x14ac:dyDescent="0.25">
      <c r="B4039" s="68" t="s">
        <v>68</v>
      </c>
      <c r="C4039" s="80" t="str">
        <f>IFERROR(VLOOKUP(B4039,Listor!$A$6:$B$62,2,FALSE),"")</f>
        <v/>
      </c>
      <c r="D4039" s="80" t="str">
        <f>IFERROR(VLOOKUP(B4039,Listor!$A$6:$C$62,3,FALSE),"")</f>
        <v/>
      </c>
      <c r="E4039" s="110" t="s">
        <v>79</v>
      </c>
      <c r="F4039" s="66"/>
      <c r="G4039" s="35" t="str">
        <f>IFERROR(VLOOKUP(B4039,Listor!$A$6:$G$62,7,FALSE),"")</f>
        <v/>
      </c>
      <c r="H4039" s="63" t="str">
        <f>IFERROR(VLOOKUP(B4039,Listor!$N$6:$O$47,2,FALSE),"")</f>
        <v/>
      </c>
      <c r="I4039" s="63" t="str">
        <f t="shared" si="190"/>
        <v/>
      </c>
      <c r="J4039" s="96" t="str">
        <f>IFERROR(VLOOKUP(B4039,Listor!$N$6:$P$47,3,FALSE)*I4039,"")</f>
        <v/>
      </c>
      <c r="K4039" s="81"/>
      <c r="L4039" s="88" t="str">
        <f>IFERROR((VLOOKUP(B4039,Listor!$N$6:$P$47,3,FALSE)*Biologiska!K4039)+(VLOOKUP(B4039,Listor!$N$6:$Q$47,4,FALSE)),"")</f>
        <v/>
      </c>
      <c r="M4039" s="63" t="str">
        <f t="shared" si="191"/>
        <v/>
      </c>
      <c r="N4039" s="75"/>
      <c r="O4039" s="84" t="str">
        <f t="shared" si="192"/>
        <v/>
      </c>
      <c r="P4039" s="107"/>
      <c r="Q4039" s="87" t="s">
        <v>79</v>
      </c>
      <c r="R4039" s="87"/>
      <c r="S4039" s="87"/>
      <c r="T4039" s="87"/>
      <c r="U4039" s="87"/>
      <c r="V4039" s="86" t="s">
        <v>79</v>
      </c>
      <c r="W4039" s="75"/>
      <c r="X4039" s="102" t="s">
        <v>79</v>
      </c>
      <c r="Y4039" s="63" t="str">
        <f>IFERROR(IF(VLOOKUP(X4039,Listor!$T$6:$U$7,2,FALSE)&lt;O4039,TRUE),"")</f>
        <v/>
      </c>
      <c r="Z4039" s="87"/>
      <c r="AA4039" s="104"/>
    </row>
    <row r="4040" spans="2:27" x14ac:dyDescent="0.25">
      <c r="B4040" s="68" t="s">
        <v>68</v>
      </c>
      <c r="C4040" s="80" t="str">
        <f>IFERROR(VLOOKUP(B4040,Listor!$A$6:$B$62,2,FALSE),"")</f>
        <v/>
      </c>
      <c r="D4040" s="80" t="str">
        <f>IFERROR(VLOOKUP(B4040,Listor!$A$6:$C$62,3,FALSE),"")</f>
        <v/>
      </c>
      <c r="E4040" s="110" t="s">
        <v>79</v>
      </c>
      <c r="F4040" s="66"/>
      <c r="G4040" s="35" t="str">
        <f>IFERROR(VLOOKUP(B4040,Listor!$A$6:$G$62,7,FALSE),"")</f>
        <v/>
      </c>
      <c r="H4040" s="63" t="str">
        <f>IFERROR(VLOOKUP(B4040,Listor!$N$6:$O$47,2,FALSE),"")</f>
        <v/>
      </c>
      <c r="I4040" s="63" t="str">
        <f t="shared" si="190"/>
        <v/>
      </c>
      <c r="J4040" s="96" t="str">
        <f>IFERROR(VLOOKUP(B4040,Listor!$N$6:$P$47,3,FALSE)*I4040,"")</f>
        <v/>
      </c>
      <c r="K4040" s="81"/>
      <c r="L4040" s="88" t="str">
        <f>IFERROR((VLOOKUP(B4040,Listor!$N$6:$P$47,3,FALSE)*Biologiska!K4040)+(VLOOKUP(B4040,Listor!$N$6:$Q$47,4,FALSE)),"")</f>
        <v/>
      </c>
      <c r="M4040" s="63" t="str">
        <f t="shared" si="191"/>
        <v/>
      </c>
      <c r="N4040" s="75"/>
      <c r="O4040" s="84" t="str">
        <f t="shared" si="192"/>
        <v/>
      </c>
      <c r="P4040" s="107"/>
      <c r="Q4040" s="87" t="s">
        <v>79</v>
      </c>
      <c r="R4040" s="87"/>
      <c r="S4040" s="87"/>
      <c r="T4040" s="87"/>
      <c r="U4040" s="87"/>
      <c r="V4040" s="86" t="s">
        <v>79</v>
      </c>
      <c r="W4040" s="75"/>
      <c r="X4040" s="102" t="s">
        <v>79</v>
      </c>
      <c r="Y4040" s="63" t="str">
        <f>IFERROR(IF(VLOOKUP(X4040,Listor!$T$6:$U$7,2,FALSE)&lt;O4040,TRUE),"")</f>
        <v/>
      </c>
      <c r="Z4040" s="87"/>
      <c r="AA4040" s="104"/>
    </row>
    <row r="4041" spans="2:27" x14ac:dyDescent="0.25">
      <c r="B4041" s="68" t="s">
        <v>68</v>
      </c>
      <c r="C4041" s="80" t="str">
        <f>IFERROR(VLOOKUP(B4041,Listor!$A$6:$B$62,2,FALSE),"")</f>
        <v/>
      </c>
      <c r="D4041" s="80" t="str">
        <f>IFERROR(VLOOKUP(B4041,Listor!$A$6:$C$62,3,FALSE),"")</f>
        <v/>
      </c>
      <c r="E4041" s="110" t="s">
        <v>79</v>
      </c>
      <c r="F4041" s="66"/>
      <c r="G4041" s="35" t="str">
        <f>IFERROR(VLOOKUP(B4041,Listor!$A$6:$G$62,7,FALSE),"")</f>
        <v/>
      </c>
      <c r="H4041" s="63" t="str">
        <f>IFERROR(VLOOKUP(B4041,Listor!$N$6:$O$47,2,FALSE),"")</f>
        <v/>
      </c>
      <c r="I4041" s="63" t="str">
        <f t="shared" si="190"/>
        <v/>
      </c>
      <c r="J4041" s="96" t="str">
        <f>IFERROR(VLOOKUP(B4041,Listor!$N$6:$P$47,3,FALSE)*I4041,"")</f>
        <v/>
      </c>
      <c r="K4041" s="81"/>
      <c r="L4041" s="88" t="str">
        <f>IFERROR((VLOOKUP(B4041,Listor!$N$6:$P$47,3,FALSE)*Biologiska!K4041)+(VLOOKUP(B4041,Listor!$N$6:$Q$47,4,FALSE)),"")</f>
        <v/>
      </c>
      <c r="M4041" s="63" t="str">
        <f t="shared" si="191"/>
        <v/>
      </c>
      <c r="N4041" s="75"/>
      <c r="O4041" s="84" t="str">
        <f t="shared" si="192"/>
        <v/>
      </c>
      <c r="P4041" s="107"/>
      <c r="Q4041" s="87" t="s">
        <v>79</v>
      </c>
      <c r="R4041" s="87"/>
      <c r="S4041" s="87"/>
      <c r="T4041" s="87"/>
      <c r="U4041" s="87"/>
      <c r="V4041" s="86" t="s">
        <v>79</v>
      </c>
      <c r="W4041" s="75"/>
      <c r="X4041" s="102" t="s">
        <v>79</v>
      </c>
      <c r="Y4041" s="63" t="str">
        <f>IFERROR(IF(VLOOKUP(X4041,Listor!$T$6:$U$7,2,FALSE)&lt;O4041,TRUE),"")</f>
        <v/>
      </c>
      <c r="Z4041" s="87"/>
      <c r="AA4041" s="104"/>
    </row>
    <row r="4042" spans="2:27" x14ac:dyDescent="0.25">
      <c r="B4042" s="68" t="s">
        <v>68</v>
      </c>
      <c r="C4042" s="80" t="str">
        <f>IFERROR(VLOOKUP(B4042,Listor!$A$6:$B$62,2,FALSE),"")</f>
        <v/>
      </c>
      <c r="D4042" s="80" t="str">
        <f>IFERROR(VLOOKUP(B4042,Listor!$A$6:$C$62,3,FALSE),"")</f>
        <v/>
      </c>
      <c r="E4042" s="110" t="s">
        <v>79</v>
      </c>
      <c r="F4042" s="66"/>
      <c r="G4042" s="35" t="str">
        <f>IFERROR(VLOOKUP(B4042,Listor!$A$6:$G$62,7,FALSE),"")</f>
        <v/>
      </c>
      <c r="H4042" s="63" t="str">
        <f>IFERROR(VLOOKUP(B4042,Listor!$N$6:$O$47,2,FALSE),"")</f>
        <v/>
      </c>
      <c r="I4042" s="63" t="str">
        <f t="shared" si="190"/>
        <v/>
      </c>
      <c r="J4042" s="96" t="str">
        <f>IFERROR(VLOOKUP(B4042,Listor!$N$6:$P$47,3,FALSE)*I4042,"")</f>
        <v/>
      </c>
      <c r="K4042" s="81"/>
      <c r="L4042" s="88" t="str">
        <f>IFERROR((VLOOKUP(B4042,Listor!$N$6:$P$47,3,FALSE)*Biologiska!K4042)+(VLOOKUP(B4042,Listor!$N$6:$Q$47,4,FALSE)),"")</f>
        <v/>
      </c>
      <c r="M4042" s="63" t="str">
        <f t="shared" si="191"/>
        <v/>
      </c>
      <c r="N4042" s="75"/>
      <c r="O4042" s="84" t="str">
        <f t="shared" si="192"/>
        <v/>
      </c>
      <c r="P4042" s="107"/>
      <c r="Q4042" s="87" t="s">
        <v>79</v>
      </c>
      <c r="R4042" s="87"/>
      <c r="S4042" s="87"/>
      <c r="T4042" s="87"/>
      <c r="U4042" s="87"/>
      <c r="V4042" s="86" t="s">
        <v>79</v>
      </c>
      <c r="W4042" s="75"/>
      <c r="X4042" s="102" t="s">
        <v>79</v>
      </c>
      <c r="Y4042" s="63" t="str">
        <f>IFERROR(IF(VLOOKUP(X4042,Listor!$T$6:$U$7,2,FALSE)&lt;O4042,TRUE),"")</f>
        <v/>
      </c>
      <c r="Z4042" s="87"/>
      <c r="AA4042" s="104"/>
    </row>
    <row r="4043" spans="2:27" x14ac:dyDescent="0.25">
      <c r="B4043" s="68" t="s">
        <v>68</v>
      </c>
      <c r="C4043" s="80" t="str">
        <f>IFERROR(VLOOKUP(B4043,Listor!$A$6:$B$62,2,FALSE),"")</f>
        <v/>
      </c>
      <c r="D4043" s="80" t="str">
        <f>IFERROR(VLOOKUP(B4043,Listor!$A$6:$C$62,3,FALSE),"")</f>
        <v/>
      </c>
      <c r="E4043" s="110" t="s">
        <v>79</v>
      </c>
      <c r="F4043" s="66"/>
      <c r="G4043" s="35" t="str">
        <f>IFERROR(VLOOKUP(B4043,Listor!$A$6:$G$62,7,FALSE),"")</f>
        <v/>
      </c>
      <c r="H4043" s="63" t="str">
        <f>IFERROR(VLOOKUP(B4043,Listor!$N$6:$O$47,2,FALSE),"")</f>
        <v/>
      </c>
      <c r="I4043" s="63" t="str">
        <f t="shared" si="190"/>
        <v/>
      </c>
      <c r="J4043" s="96" t="str">
        <f>IFERROR(VLOOKUP(B4043,Listor!$N$6:$P$47,3,FALSE)*I4043,"")</f>
        <v/>
      </c>
      <c r="K4043" s="81"/>
      <c r="L4043" s="88" t="str">
        <f>IFERROR((VLOOKUP(B4043,Listor!$N$6:$P$47,3,FALSE)*Biologiska!K4043)+(VLOOKUP(B4043,Listor!$N$6:$Q$47,4,FALSE)),"")</f>
        <v/>
      </c>
      <c r="M4043" s="63" t="str">
        <f t="shared" si="191"/>
        <v/>
      </c>
      <c r="N4043" s="75"/>
      <c r="O4043" s="84" t="str">
        <f t="shared" si="192"/>
        <v/>
      </c>
      <c r="P4043" s="107"/>
      <c r="Q4043" s="87" t="s">
        <v>79</v>
      </c>
      <c r="R4043" s="87"/>
      <c r="S4043" s="87"/>
      <c r="T4043" s="87"/>
      <c r="U4043" s="87"/>
      <c r="V4043" s="86" t="s">
        <v>79</v>
      </c>
      <c r="W4043" s="75"/>
      <c r="X4043" s="102" t="s">
        <v>79</v>
      </c>
      <c r="Y4043" s="63" t="str">
        <f>IFERROR(IF(VLOOKUP(X4043,Listor!$T$6:$U$7,2,FALSE)&lt;O4043,TRUE),"")</f>
        <v/>
      </c>
      <c r="Z4043" s="87"/>
      <c r="AA4043" s="104"/>
    </row>
    <row r="4044" spans="2:27" x14ac:dyDescent="0.25">
      <c r="B4044" s="68" t="s">
        <v>68</v>
      </c>
      <c r="C4044" s="80" t="str">
        <f>IFERROR(VLOOKUP(B4044,Listor!$A$6:$B$62,2,FALSE),"")</f>
        <v/>
      </c>
      <c r="D4044" s="80" t="str">
        <f>IFERROR(VLOOKUP(B4044,Listor!$A$6:$C$62,3,FALSE),"")</f>
        <v/>
      </c>
      <c r="E4044" s="110" t="s">
        <v>79</v>
      </c>
      <c r="F4044" s="66"/>
      <c r="G4044" s="35" t="str">
        <f>IFERROR(VLOOKUP(B4044,Listor!$A$6:$G$62,7,FALSE),"")</f>
        <v/>
      </c>
      <c r="H4044" s="63" t="str">
        <f>IFERROR(VLOOKUP(B4044,Listor!$N$6:$O$47,2,FALSE),"")</f>
        <v/>
      </c>
      <c r="I4044" s="63" t="str">
        <f t="shared" si="190"/>
        <v/>
      </c>
      <c r="J4044" s="96" t="str">
        <f>IFERROR(VLOOKUP(B4044,Listor!$N$6:$P$47,3,FALSE)*I4044,"")</f>
        <v/>
      </c>
      <c r="K4044" s="81"/>
      <c r="L4044" s="88" t="str">
        <f>IFERROR((VLOOKUP(B4044,Listor!$N$6:$P$47,3,FALSE)*Biologiska!K4044)+(VLOOKUP(B4044,Listor!$N$6:$Q$47,4,FALSE)),"")</f>
        <v/>
      </c>
      <c r="M4044" s="63" t="str">
        <f t="shared" si="191"/>
        <v/>
      </c>
      <c r="N4044" s="75"/>
      <c r="O4044" s="84" t="str">
        <f t="shared" si="192"/>
        <v/>
      </c>
      <c r="P4044" s="107"/>
      <c r="Q4044" s="87" t="s">
        <v>79</v>
      </c>
      <c r="R4044" s="87"/>
      <c r="S4044" s="87"/>
      <c r="T4044" s="87"/>
      <c r="U4044" s="87"/>
      <c r="V4044" s="86" t="s">
        <v>79</v>
      </c>
      <c r="W4044" s="75"/>
      <c r="X4044" s="102" t="s">
        <v>79</v>
      </c>
      <c r="Y4044" s="63" t="str">
        <f>IFERROR(IF(VLOOKUP(X4044,Listor!$T$6:$U$7,2,FALSE)&lt;O4044,TRUE),"")</f>
        <v/>
      </c>
      <c r="Z4044" s="87"/>
      <c r="AA4044" s="104"/>
    </row>
    <row r="4045" spans="2:27" x14ac:dyDescent="0.25">
      <c r="B4045" s="68" t="s">
        <v>68</v>
      </c>
      <c r="C4045" s="80" t="str">
        <f>IFERROR(VLOOKUP(B4045,Listor!$A$6:$B$62,2,FALSE),"")</f>
        <v/>
      </c>
      <c r="D4045" s="80" t="str">
        <f>IFERROR(VLOOKUP(B4045,Listor!$A$6:$C$62,3,FALSE),"")</f>
        <v/>
      </c>
      <c r="E4045" s="110" t="s">
        <v>79</v>
      </c>
      <c r="F4045" s="66"/>
      <c r="G4045" s="35" t="str">
        <f>IFERROR(VLOOKUP(B4045,Listor!$A$6:$G$62,7,FALSE),"")</f>
        <v/>
      </c>
      <c r="H4045" s="63" t="str">
        <f>IFERROR(VLOOKUP(B4045,Listor!$N$6:$O$47,2,FALSE),"")</f>
        <v/>
      </c>
      <c r="I4045" s="63" t="str">
        <f t="shared" si="190"/>
        <v/>
      </c>
      <c r="J4045" s="96" t="str">
        <f>IFERROR(VLOOKUP(B4045,Listor!$N$6:$P$47,3,FALSE)*I4045,"")</f>
        <v/>
      </c>
      <c r="K4045" s="81"/>
      <c r="L4045" s="88" t="str">
        <f>IFERROR((VLOOKUP(B4045,Listor!$N$6:$P$47,3,FALSE)*Biologiska!K4045)+(VLOOKUP(B4045,Listor!$N$6:$Q$47,4,FALSE)),"")</f>
        <v/>
      </c>
      <c r="M4045" s="63" t="str">
        <f t="shared" si="191"/>
        <v/>
      </c>
      <c r="N4045" s="75"/>
      <c r="O4045" s="84" t="str">
        <f t="shared" si="192"/>
        <v/>
      </c>
      <c r="P4045" s="107"/>
      <c r="Q4045" s="87" t="s">
        <v>79</v>
      </c>
      <c r="R4045" s="87"/>
      <c r="S4045" s="87"/>
      <c r="T4045" s="87"/>
      <c r="U4045" s="87"/>
      <c r="V4045" s="86" t="s">
        <v>79</v>
      </c>
      <c r="W4045" s="75"/>
      <c r="X4045" s="102" t="s">
        <v>79</v>
      </c>
      <c r="Y4045" s="63" t="str">
        <f>IFERROR(IF(VLOOKUP(X4045,Listor!$T$6:$U$7,2,FALSE)&lt;O4045,TRUE),"")</f>
        <v/>
      </c>
      <c r="Z4045" s="87"/>
      <c r="AA4045" s="104"/>
    </row>
    <row r="4046" spans="2:27" x14ac:dyDescent="0.25">
      <c r="B4046" s="68" t="s">
        <v>68</v>
      </c>
      <c r="C4046" s="80" t="str">
        <f>IFERROR(VLOOKUP(B4046,Listor!$A$6:$B$62,2,FALSE),"")</f>
        <v/>
      </c>
      <c r="D4046" s="80" t="str">
        <f>IFERROR(VLOOKUP(B4046,Listor!$A$6:$C$62,3,FALSE),"")</f>
        <v/>
      </c>
      <c r="E4046" s="110" t="s">
        <v>79</v>
      </c>
      <c r="F4046" s="66"/>
      <c r="G4046" s="35" t="str">
        <f>IFERROR(VLOOKUP(B4046,Listor!$A$6:$G$62,7,FALSE),"")</f>
        <v/>
      </c>
      <c r="H4046" s="63" t="str">
        <f>IFERROR(VLOOKUP(B4046,Listor!$N$6:$O$47,2,FALSE),"")</f>
        <v/>
      </c>
      <c r="I4046" s="63" t="str">
        <f t="shared" si="190"/>
        <v/>
      </c>
      <c r="J4046" s="96" t="str">
        <f>IFERROR(VLOOKUP(B4046,Listor!$N$6:$P$47,3,FALSE)*I4046,"")</f>
        <v/>
      </c>
      <c r="K4046" s="81"/>
      <c r="L4046" s="88" t="str">
        <f>IFERROR((VLOOKUP(B4046,Listor!$N$6:$P$47,3,FALSE)*Biologiska!K4046)+(VLOOKUP(B4046,Listor!$N$6:$Q$47,4,FALSE)),"")</f>
        <v/>
      </c>
      <c r="M4046" s="63" t="str">
        <f t="shared" si="191"/>
        <v/>
      </c>
      <c r="N4046" s="75"/>
      <c r="O4046" s="84" t="str">
        <f t="shared" si="192"/>
        <v/>
      </c>
      <c r="P4046" s="107"/>
      <c r="Q4046" s="87" t="s">
        <v>79</v>
      </c>
      <c r="R4046" s="87"/>
      <c r="S4046" s="87"/>
      <c r="T4046" s="87"/>
      <c r="U4046" s="87"/>
      <c r="V4046" s="86" t="s">
        <v>79</v>
      </c>
      <c r="W4046" s="75"/>
      <c r="X4046" s="102" t="s">
        <v>79</v>
      </c>
      <c r="Y4046" s="63" t="str">
        <f>IFERROR(IF(VLOOKUP(X4046,Listor!$T$6:$U$7,2,FALSE)&lt;O4046,TRUE),"")</f>
        <v/>
      </c>
      <c r="Z4046" s="87"/>
      <c r="AA4046" s="104"/>
    </row>
    <row r="4047" spans="2:27" x14ac:dyDescent="0.25">
      <c r="B4047" s="68" t="s">
        <v>68</v>
      </c>
      <c r="C4047" s="80" t="str">
        <f>IFERROR(VLOOKUP(B4047,Listor!$A$6:$B$62,2,FALSE),"")</f>
        <v/>
      </c>
      <c r="D4047" s="80" t="str">
        <f>IFERROR(VLOOKUP(B4047,Listor!$A$6:$C$62,3,FALSE),"")</f>
        <v/>
      </c>
      <c r="E4047" s="110" t="s">
        <v>79</v>
      </c>
      <c r="F4047" s="66"/>
      <c r="G4047" s="35" t="str">
        <f>IFERROR(VLOOKUP(B4047,Listor!$A$6:$G$62,7,FALSE),"")</f>
        <v/>
      </c>
      <c r="H4047" s="63" t="str">
        <f>IFERROR(VLOOKUP(B4047,Listor!$N$6:$O$47,2,FALSE),"")</f>
        <v/>
      </c>
      <c r="I4047" s="63" t="str">
        <f t="shared" si="190"/>
        <v/>
      </c>
      <c r="J4047" s="96" t="str">
        <f>IFERROR(VLOOKUP(B4047,Listor!$N$6:$P$47,3,FALSE)*I4047,"")</f>
        <v/>
      </c>
      <c r="K4047" s="81"/>
      <c r="L4047" s="88" t="str">
        <f>IFERROR((VLOOKUP(B4047,Listor!$N$6:$P$47,3,FALSE)*Biologiska!K4047)+(VLOOKUP(B4047,Listor!$N$6:$Q$47,4,FALSE)),"")</f>
        <v/>
      </c>
      <c r="M4047" s="63" t="str">
        <f t="shared" si="191"/>
        <v/>
      </c>
      <c r="N4047" s="75"/>
      <c r="O4047" s="84" t="str">
        <f t="shared" si="192"/>
        <v/>
      </c>
      <c r="P4047" s="107"/>
      <c r="Q4047" s="87" t="s">
        <v>79</v>
      </c>
      <c r="R4047" s="87"/>
      <c r="S4047" s="87"/>
      <c r="T4047" s="87"/>
      <c r="U4047" s="87"/>
      <c r="V4047" s="86" t="s">
        <v>79</v>
      </c>
      <c r="W4047" s="75"/>
      <c r="X4047" s="102" t="s">
        <v>79</v>
      </c>
      <c r="Y4047" s="63" t="str">
        <f>IFERROR(IF(VLOOKUP(X4047,Listor!$T$6:$U$7,2,FALSE)&lt;O4047,TRUE),"")</f>
        <v/>
      </c>
      <c r="Z4047" s="87"/>
      <c r="AA4047" s="104"/>
    </row>
    <row r="4048" spans="2:27" x14ac:dyDescent="0.25">
      <c r="B4048" s="68" t="s">
        <v>68</v>
      </c>
      <c r="C4048" s="80" t="str">
        <f>IFERROR(VLOOKUP(B4048,Listor!$A$6:$B$62,2,FALSE),"")</f>
        <v/>
      </c>
      <c r="D4048" s="80" t="str">
        <f>IFERROR(VLOOKUP(B4048,Listor!$A$6:$C$62,3,FALSE),"")</f>
        <v/>
      </c>
      <c r="E4048" s="110" t="s">
        <v>79</v>
      </c>
      <c r="F4048" s="66"/>
      <c r="G4048" s="35" t="str">
        <f>IFERROR(VLOOKUP(B4048,Listor!$A$6:$G$62,7,FALSE),"")</f>
        <v/>
      </c>
      <c r="H4048" s="63" t="str">
        <f>IFERROR(VLOOKUP(B4048,Listor!$N$6:$O$47,2,FALSE),"")</f>
        <v/>
      </c>
      <c r="I4048" s="63" t="str">
        <f t="shared" si="190"/>
        <v/>
      </c>
      <c r="J4048" s="96" t="str">
        <f>IFERROR(VLOOKUP(B4048,Listor!$N$6:$P$47,3,FALSE)*I4048,"")</f>
        <v/>
      </c>
      <c r="K4048" s="81"/>
      <c r="L4048" s="88" t="str">
        <f>IFERROR((VLOOKUP(B4048,Listor!$N$6:$P$47,3,FALSE)*Biologiska!K4048)+(VLOOKUP(B4048,Listor!$N$6:$Q$47,4,FALSE)),"")</f>
        <v/>
      </c>
      <c r="M4048" s="63" t="str">
        <f t="shared" si="191"/>
        <v/>
      </c>
      <c r="N4048" s="75"/>
      <c r="O4048" s="84" t="str">
        <f t="shared" si="192"/>
        <v/>
      </c>
      <c r="P4048" s="107"/>
      <c r="Q4048" s="87" t="s">
        <v>79</v>
      </c>
      <c r="R4048" s="87"/>
      <c r="S4048" s="87"/>
      <c r="T4048" s="87"/>
      <c r="U4048" s="87"/>
      <c r="V4048" s="86" t="s">
        <v>79</v>
      </c>
      <c r="W4048" s="75"/>
      <c r="X4048" s="102" t="s">
        <v>79</v>
      </c>
      <c r="Y4048" s="63" t="str">
        <f>IFERROR(IF(VLOOKUP(X4048,Listor!$T$6:$U$7,2,FALSE)&lt;O4048,TRUE),"")</f>
        <v/>
      </c>
      <c r="Z4048" s="87"/>
      <c r="AA4048" s="104"/>
    </row>
    <row r="4049" spans="2:27" x14ac:dyDescent="0.25">
      <c r="B4049" s="68" t="s">
        <v>68</v>
      </c>
      <c r="C4049" s="80" t="str">
        <f>IFERROR(VLOOKUP(B4049,Listor!$A$6:$B$62,2,FALSE),"")</f>
        <v/>
      </c>
      <c r="D4049" s="80" t="str">
        <f>IFERROR(VLOOKUP(B4049,Listor!$A$6:$C$62,3,FALSE),"")</f>
        <v/>
      </c>
      <c r="E4049" s="110" t="s">
        <v>79</v>
      </c>
      <c r="F4049" s="66"/>
      <c r="G4049" s="35" t="str">
        <f>IFERROR(VLOOKUP(B4049,Listor!$A$6:$G$62,7,FALSE),"")</f>
        <v/>
      </c>
      <c r="H4049" s="63" t="str">
        <f>IFERROR(VLOOKUP(B4049,Listor!$N$6:$O$47,2,FALSE),"")</f>
        <v/>
      </c>
      <c r="I4049" s="63" t="str">
        <f t="shared" si="190"/>
        <v/>
      </c>
      <c r="J4049" s="96" t="str">
        <f>IFERROR(VLOOKUP(B4049,Listor!$N$6:$P$47,3,FALSE)*I4049,"")</f>
        <v/>
      </c>
      <c r="K4049" s="81"/>
      <c r="L4049" s="88" t="str">
        <f>IFERROR((VLOOKUP(B4049,Listor!$N$6:$P$47,3,FALSE)*Biologiska!K4049)+(VLOOKUP(B4049,Listor!$N$6:$Q$47,4,FALSE)),"")</f>
        <v/>
      </c>
      <c r="M4049" s="63" t="str">
        <f t="shared" si="191"/>
        <v/>
      </c>
      <c r="N4049" s="75"/>
      <c r="O4049" s="84" t="str">
        <f t="shared" si="192"/>
        <v/>
      </c>
      <c r="P4049" s="107"/>
      <c r="Q4049" s="87" t="s">
        <v>79</v>
      </c>
      <c r="R4049" s="87"/>
      <c r="S4049" s="87"/>
      <c r="T4049" s="87"/>
      <c r="U4049" s="87"/>
      <c r="V4049" s="86" t="s">
        <v>79</v>
      </c>
      <c r="W4049" s="75"/>
      <c r="X4049" s="102" t="s">
        <v>79</v>
      </c>
      <c r="Y4049" s="63" t="str">
        <f>IFERROR(IF(VLOOKUP(X4049,Listor!$T$6:$U$7,2,FALSE)&lt;O4049,TRUE),"")</f>
        <v/>
      </c>
      <c r="Z4049" s="87"/>
      <c r="AA4049" s="104"/>
    </row>
    <row r="4050" spans="2:27" x14ac:dyDescent="0.25">
      <c r="B4050" s="68" t="s">
        <v>68</v>
      </c>
      <c r="C4050" s="80" t="str">
        <f>IFERROR(VLOOKUP(B4050,Listor!$A$6:$B$62,2,FALSE),"")</f>
        <v/>
      </c>
      <c r="D4050" s="80" t="str">
        <f>IFERROR(VLOOKUP(B4050,Listor!$A$6:$C$62,3,FALSE),"")</f>
        <v/>
      </c>
      <c r="E4050" s="110" t="s">
        <v>79</v>
      </c>
      <c r="F4050" s="66"/>
      <c r="G4050" s="35" t="str">
        <f>IFERROR(VLOOKUP(B4050,Listor!$A$6:$G$62,7,FALSE),"")</f>
        <v/>
      </c>
      <c r="H4050" s="63" t="str">
        <f>IFERROR(VLOOKUP(B4050,Listor!$N$6:$O$47,2,FALSE),"")</f>
        <v/>
      </c>
      <c r="I4050" s="63" t="str">
        <f t="shared" si="190"/>
        <v/>
      </c>
      <c r="J4050" s="96" t="str">
        <f>IFERROR(VLOOKUP(B4050,Listor!$N$6:$P$47,3,FALSE)*I4050,"")</f>
        <v/>
      </c>
      <c r="K4050" s="81"/>
      <c r="L4050" s="88" t="str">
        <f>IFERROR((VLOOKUP(B4050,Listor!$N$6:$P$47,3,FALSE)*Biologiska!K4050)+(VLOOKUP(B4050,Listor!$N$6:$Q$47,4,FALSE)),"")</f>
        <v/>
      </c>
      <c r="M4050" s="63" t="str">
        <f t="shared" si="191"/>
        <v/>
      </c>
      <c r="N4050" s="75"/>
      <c r="O4050" s="84" t="str">
        <f t="shared" si="192"/>
        <v/>
      </c>
      <c r="P4050" s="107"/>
      <c r="Q4050" s="87" t="s">
        <v>79</v>
      </c>
      <c r="R4050" s="87"/>
      <c r="S4050" s="87"/>
      <c r="T4050" s="87"/>
      <c r="U4050" s="87"/>
      <c r="V4050" s="86" t="s">
        <v>79</v>
      </c>
      <c r="W4050" s="75"/>
      <c r="X4050" s="102" t="s">
        <v>79</v>
      </c>
      <c r="Y4050" s="63" t="str">
        <f>IFERROR(IF(VLOOKUP(X4050,Listor!$T$6:$U$7,2,FALSE)&lt;O4050,TRUE),"")</f>
        <v/>
      </c>
      <c r="Z4050" s="87"/>
      <c r="AA4050" s="104"/>
    </row>
    <row r="4051" spans="2:27" x14ac:dyDescent="0.25">
      <c r="B4051" s="68" t="s">
        <v>68</v>
      </c>
      <c r="C4051" s="80" t="str">
        <f>IFERROR(VLOOKUP(B4051,Listor!$A$6:$B$62,2,FALSE),"")</f>
        <v/>
      </c>
      <c r="D4051" s="80" t="str">
        <f>IFERROR(VLOOKUP(B4051,Listor!$A$6:$C$62,3,FALSE),"")</f>
        <v/>
      </c>
      <c r="E4051" s="110" t="s">
        <v>79</v>
      </c>
      <c r="F4051" s="66"/>
      <c r="G4051" s="35" t="str">
        <f>IFERROR(VLOOKUP(B4051,Listor!$A$6:$G$62,7,FALSE),"")</f>
        <v/>
      </c>
      <c r="H4051" s="63" t="str">
        <f>IFERROR(VLOOKUP(B4051,Listor!$N$6:$O$47,2,FALSE),"")</f>
        <v/>
      </c>
      <c r="I4051" s="63" t="str">
        <f t="shared" si="190"/>
        <v/>
      </c>
      <c r="J4051" s="96" t="str">
        <f>IFERROR(VLOOKUP(B4051,Listor!$N$6:$P$47,3,FALSE)*I4051,"")</f>
        <v/>
      </c>
      <c r="K4051" s="81"/>
      <c r="L4051" s="88" t="str">
        <f>IFERROR((VLOOKUP(B4051,Listor!$N$6:$P$47,3,FALSE)*Biologiska!K4051)+(VLOOKUP(B4051,Listor!$N$6:$Q$47,4,FALSE)),"")</f>
        <v/>
      </c>
      <c r="M4051" s="63" t="str">
        <f t="shared" si="191"/>
        <v/>
      </c>
      <c r="N4051" s="75"/>
      <c r="O4051" s="84" t="str">
        <f t="shared" si="192"/>
        <v/>
      </c>
      <c r="P4051" s="107"/>
      <c r="Q4051" s="87" t="s">
        <v>79</v>
      </c>
      <c r="R4051" s="87"/>
      <c r="S4051" s="87"/>
      <c r="T4051" s="87"/>
      <c r="U4051" s="87"/>
      <c r="V4051" s="86" t="s">
        <v>79</v>
      </c>
      <c r="W4051" s="75"/>
      <c r="X4051" s="102" t="s">
        <v>79</v>
      </c>
      <c r="Y4051" s="63" t="str">
        <f>IFERROR(IF(VLOOKUP(X4051,Listor!$T$6:$U$7,2,FALSE)&lt;O4051,TRUE),"")</f>
        <v/>
      </c>
      <c r="Z4051" s="87"/>
      <c r="AA4051" s="104"/>
    </row>
    <row r="4052" spans="2:27" x14ac:dyDescent="0.25">
      <c r="B4052" s="68" t="s">
        <v>68</v>
      </c>
      <c r="C4052" s="80" t="str">
        <f>IFERROR(VLOOKUP(B4052,Listor!$A$6:$B$62,2,FALSE),"")</f>
        <v/>
      </c>
      <c r="D4052" s="80" t="str">
        <f>IFERROR(VLOOKUP(B4052,Listor!$A$6:$C$62,3,FALSE),"")</f>
        <v/>
      </c>
      <c r="E4052" s="110" t="s">
        <v>79</v>
      </c>
      <c r="F4052" s="66"/>
      <c r="G4052" s="35" t="str">
        <f>IFERROR(VLOOKUP(B4052,Listor!$A$6:$G$62,7,FALSE),"")</f>
        <v/>
      </c>
      <c r="H4052" s="63" t="str">
        <f>IFERROR(VLOOKUP(B4052,Listor!$N$6:$O$47,2,FALSE),"")</f>
        <v/>
      </c>
      <c r="I4052" s="63" t="str">
        <f t="shared" si="190"/>
        <v/>
      </c>
      <c r="J4052" s="96" t="str">
        <f>IFERROR(VLOOKUP(B4052,Listor!$N$6:$P$47,3,FALSE)*I4052,"")</f>
        <v/>
      </c>
      <c r="K4052" s="81"/>
      <c r="L4052" s="88" t="str">
        <f>IFERROR((VLOOKUP(B4052,Listor!$N$6:$P$47,3,FALSE)*Biologiska!K4052)+(VLOOKUP(B4052,Listor!$N$6:$Q$47,4,FALSE)),"")</f>
        <v/>
      </c>
      <c r="M4052" s="63" t="str">
        <f t="shared" si="191"/>
        <v/>
      </c>
      <c r="N4052" s="75"/>
      <c r="O4052" s="84" t="str">
        <f t="shared" si="192"/>
        <v/>
      </c>
      <c r="P4052" s="107"/>
      <c r="Q4052" s="87" t="s">
        <v>79</v>
      </c>
      <c r="R4052" s="87"/>
      <c r="S4052" s="87"/>
      <c r="T4052" s="87"/>
      <c r="U4052" s="87"/>
      <c r="V4052" s="86" t="s">
        <v>79</v>
      </c>
      <c r="W4052" s="75"/>
      <c r="X4052" s="102" t="s">
        <v>79</v>
      </c>
      <c r="Y4052" s="63" t="str">
        <f>IFERROR(IF(VLOOKUP(X4052,Listor!$T$6:$U$7,2,FALSE)&lt;O4052,TRUE),"")</f>
        <v/>
      </c>
      <c r="Z4052" s="87"/>
      <c r="AA4052" s="104"/>
    </row>
    <row r="4053" spans="2:27" x14ac:dyDescent="0.25">
      <c r="B4053" s="68" t="s">
        <v>68</v>
      </c>
      <c r="C4053" s="80" t="str">
        <f>IFERROR(VLOOKUP(B4053,Listor!$A$6:$B$62,2,FALSE),"")</f>
        <v/>
      </c>
      <c r="D4053" s="80" t="str">
        <f>IFERROR(VLOOKUP(B4053,Listor!$A$6:$C$62,3,FALSE),"")</f>
        <v/>
      </c>
      <c r="E4053" s="110" t="s">
        <v>79</v>
      </c>
      <c r="F4053" s="66"/>
      <c r="G4053" s="35" t="str">
        <f>IFERROR(VLOOKUP(B4053,Listor!$A$6:$G$62,7,FALSE),"")</f>
        <v/>
      </c>
      <c r="H4053" s="63" t="str">
        <f>IFERROR(VLOOKUP(B4053,Listor!$N$6:$O$47,2,FALSE),"")</f>
        <v/>
      </c>
      <c r="I4053" s="63" t="str">
        <f t="shared" si="190"/>
        <v/>
      </c>
      <c r="J4053" s="96" t="str">
        <f>IFERROR(VLOOKUP(B4053,Listor!$N$6:$P$47,3,FALSE)*I4053,"")</f>
        <v/>
      </c>
      <c r="K4053" s="81"/>
      <c r="L4053" s="88" t="str">
        <f>IFERROR((VLOOKUP(B4053,Listor!$N$6:$P$47,3,FALSE)*Biologiska!K4053)+(VLOOKUP(B4053,Listor!$N$6:$Q$47,4,FALSE)),"")</f>
        <v/>
      </c>
      <c r="M4053" s="63" t="str">
        <f t="shared" si="191"/>
        <v/>
      </c>
      <c r="N4053" s="75"/>
      <c r="O4053" s="84" t="str">
        <f t="shared" si="192"/>
        <v/>
      </c>
      <c r="P4053" s="107"/>
      <c r="Q4053" s="87" t="s">
        <v>79</v>
      </c>
      <c r="R4053" s="87"/>
      <c r="S4053" s="87"/>
      <c r="T4053" s="87"/>
      <c r="U4053" s="87"/>
      <c r="V4053" s="86" t="s">
        <v>79</v>
      </c>
      <c r="W4053" s="75"/>
      <c r="X4053" s="102" t="s">
        <v>79</v>
      </c>
      <c r="Y4053" s="63" t="str">
        <f>IFERROR(IF(VLOOKUP(X4053,Listor!$T$6:$U$7,2,FALSE)&lt;O4053,TRUE),"")</f>
        <v/>
      </c>
      <c r="Z4053" s="87"/>
      <c r="AA4053" s="104"/>
    </row>
    <row r="4054" spans="2:27" x14ac:dyDescent="0.25">
      <c r="B4054" s="68" t="s">
        <v>68</v>
      </c>
      <c r="C4054" s="80" t="str">
        <f>IFERROR(VLOOKUP(B4054,Listor!$A$6:$B$62,2,FALSE),"")</f>
        <v/>
      </c>
      <c r="D4054" s="80" t="str">
        <f>IFERROR(VLOOKUP(B4054,Listor!$A$6:$C$62,3,FALSE),"")</f>
        <v/>
      </c>
      <c r="E4054" s="110" t="s">
        <v>79</v>
      </c>
      <c r="F4054" s="66"/>
      <c r="G4054" s="35" t="str">
        <f>IFERROR(VLOOKUP(B4054,Listor!$A$6:$G$62,7,FALSE),"")</f>
        <v/>
      </c>
      <c r="H4054" s="63" t="str">
        <f>IFERROR(VLOOKUP(B4054,Listor!$N$6:$O$47,2,FALSE),"")</f>
        <v/>
      </c>
      <c r="I4054" s="63" t="str">
        <f t="shared" si="190"/>
        <v/>
      </c>
      <c r="J4054" s="96" t="str">
        <f>IFERROR(VLOOKUP(B4054,Listor!$N$6:$P$47,3,FALSE)*I4054,"")</f>
        <v/>
      </c>
      <c r="K4054" s="81"/>
      <c r="L4054" s="88" t="str">
        <f>IFERROR((VLOOKUP(B4054,Listor!$N$6:$P$47,3,FALSE)*Biologiska!K4054)+(VLOOKUP(B4054,Listor!$N$6:$Q$47,4,FALSE)),"")</f>
        <v/>
      </c>
      <c r="M4054" s="63" t="str">
        <f t="shared" si="191"/>
        <v/>
      </c>
      <c r="N4054" s="75"/>
      <c r="O4054" s="84" t="str">
        <f t="shared" si="192"/>
        <v/>
      </c>
      <c r="P4054" s="107"/>
      <c r="Q4054" s="87" t="s">
        <v>79</v>
      </c>
      <c r="R4054" s="87"/>
      <c r="S4054" s="87"/>
      <c r="T4054" s="87"/>
      <c r="U4054" s="87"/>
      <c r="V4054" s="86" t="s">
        <v>79</v>
      </c>
      <c r="W4054" s="75"/>
      <c r="X4054" s="102" t="s">
        <v>79</v>
      </c>
      <c r="Y4054" s="63" t="str">
        <f>IFERROR(IF(VLOOKUP(X4054,Listor!$T$6:$U$7,2,FALSE)&lt;O4054,TRUE),"")</f>
        <v/>
      </c>
      <c r="Z4054" s="87"/>
      <c r="AA4054" s="104"/>
    </row>
    <row r="4055" spans="2:27" x14ac:dyDescent="0.25">
      <c r="B4055" s="68" t="s">
        <v>68</v>
      </c>
      <c r="C4055" s="80" t="str">
        <f>IFERROR(VLOOKUP(B4055,Listor!$A$6:$B$62,2,FALSE),"")</f>
        <v/>
      </c>
      <c r="D4055" s="80" t="str">
        <f>IFERROR(VLOOKUP(B4055,Listor!$A$6:$C$62,3,FALSE),"")</f>
        <v/>
      </c>
      <c r="E4055" s="110" t="s">
        <v>79</v>
      </c>
      <c r="F4055" s="66"/>
      <c r="G4055" s="35" t="str">
        <f>IFERROR(VLOOKUP(B4055,Listor!$A$6:$G$62,7,FALSE),"")</f>
        <v/>
      </c>
      <c r="H4055" s="63" t="str">
        <f>IFERROR(VLOOKUP(B4055,Listor!$N$6:$O$47,2,FALSE),"")</f>
        <v/>
      </c>
      <c r="I4055" s="63" t="str">
        <f t="shared" si="190"/>
        <v/>
      </c>
      <c r="J4055" s="96" t="str">
        <f>IFERROR(VLOOKUP(B4055,Listor!$N$6:$P$47,3,FALSE)*I4055,"")</f>
        <v/>
      </c>
      <c r="K4055" s="81"/>
      <c r="L4055" s="88" t="str">
        <f>IFERROR((VLOOKUP(B4055,Listor!$N$6:$P$47,3,FALSE)*Biologiska!K4055)+(VLOOKUP(B4055,Listor!$N$6:$Q$47,4,FALSE)),"")</f>
        <v/>
      </c>
      <c r="M4055" s="63" t="str">
        <f t="shared" si="191"/>
        <v/>
      </c>
      <c r="N4055" s="75"/>
      <c r="O4055" s="84" t="str">
        <f t="shared" si="192"/>
        <v/>
      </c>
      <c r="P4055" s="107"/>
      <c r="Q4055" s="87" t="s">
        <v>79</v>
      </c>
      <c r="R4055" s="87"/>
      <c r="S4055" s="87"/>
      <c r="T4055" s="87"/>
      <c r="U4055" s="87"/>
      <c r="V4055" s="86" t="s">
        <v>79</v>
      </c>
      <c r="W4055" s="75"/>
      <c r="X4055" s="102" t="s">
        <v>79</v>
      </c>
      <c r="Y4055" s="63" t="str">
        <f>IFERROR(IF(VLOOKUP(X4055,Listor!$T$6:$U$7,2,FALSE)&lt;O4055,TRUE),"")</f>
        <v/>
      </c>
      <c r="Z4055" s="87"/>
      <c r="AA4055" s="104"/>
    </row>
    <row r="4056" spans="2:27" x14ac:dyDescent="0.25">
      <c r="B4056" s="68" t="s">
        <v>68</v>
      </c>
      <c r="C4056" s="80" t="str">
        <f>IFERROR(VLOOKUP(B4056,Listor!$A$6:$B$62,2,FALSE),"")</f>
        <v/>
      </c>
      <c r="D4056" s="80" t="str">
        <f>IFERROR(VLOOKUP(B4056,Listor!$A$6:$C$62,3,FALSE),"")</f>
        <v/>
      </c>
      <c r="E4056" s="110" t="s">
        <v>79</v>
      </c>
      <c r="F4056" s="66"/>
      <c r="G4056" s="35" t="str">
        <f>IFERROR(VLOOKUP(B4056,Listor!$A$6:$G$62,7,FALSE),"")</f>
        <v/>
      </c>
      <c r="H4056" s="63" t="str">
        <f>IFERROR(VLOOKUP(B4056,Listor!$N$6:$O$47,2,FALSE),"")</f>
        <v/>
      </c>
      <c r="I4056" s="63" t="str">
        <f t="shared" si="190"/>
        <v/>
      </c>
      <c r="J4056" s="96" t="str">
        <f>IFERROR(VLOOKUP(B4056,Listor!$N$6:$P$47,3,FALSE)*I4056,"")</f>
        <v/>
      </c>
      <c r="K4056" s="81"/>
      <c r="L4056" s="88" t="str">
        <f>IFERROR((VLOOKUP(B4056,Listor!$N$6:$P$47,3,FALSE)*Biologiska!K4056)+(VLOOKUP(B4056,Listor!$N$6:$Q$47,4,FALSE)),"")</f>
        <v/>
      </c>
      <c r="M4056" s="63" t="str">
        <f t="shared" si="191"/>
        <v/>
      </c>
      <c r="N4056" s="75"/>
      <c r="O4056" s="84" t="str">
        <f t="shared" si="192"/>
        <v/>
      </c>
      <c r="P4056" s="107"/>
      <c r="Q4056" s="87" t="s">
        <v>79</v>
      </c>
      <c r="R4056" s="87"/>
      <c r="S4056" s="87"/>
      <c r="T4056" s="87"/>
      <c r="U4056" s="87"/>
      <c r="V4056" s="86" t="s">
        <v>79</v>
      </c>
      <c r="W4056" s="75"/>
      <c r="X4056" s="102" t="s">
        <v>79</v>
      </c>
      <c r="Y4056" s="63" t="str">
        <f>IFERROR(IF(VLOOKUP(X4056,Listor!$T$6:$U$7,2,FALSE)&lt;O4056,TRUE),"")</f>
        <v/>
      </c>
      <c r="Z4056" s="87"/>
      <c r="AA4056" s="104"/>
    </row>
    <row r="4057" spans="2:27" x14ac:dyDescent="0.25">
      <c r="B4057" s="68" t="s">
        <v>68</v>
      </c>
      <c r="C4057" s="80" t="str">
        <f>IFERROR(VLOOKUP(B4057,Listor!$A$6:$B$62,2,FALSE),"")</f>
        <v/>
      </c>
      <c r="D4057" s="80" t="str">
        <f>IFERROR(VLOOKUP(B4057,Listor!$A$6:$C$62,3,FALSE),"")</f>
        <v/>
      </c>
      <c r="E4057" s="110" t="s">
        <v>79</v>
      </c>
      <c r="F4057" s="66"/>
      <c r="G4057" s="35" t="str">
        <f>IFERROR(VLOOKUP(B4057,Listor!$A$6:$G$62,7,FALSE),"")</f>
        <v/>
      </c>
      <c r="H4057" s="63" t="str">
        <f>IFERROR(VLOOKUP(B4057,Listor!$N$6:$O$47,2,FALSE),"")</f>
        <v/>
      </c>
      <c r="I4057" s="63" t="str">
        <f t="shared" si="190"/>
        <v/>
      </c>
      <c r="J4057" s="96" t="str">
        <f>IFERROR(VLOOKUP(B4057,Listor!$N$6:$P$47,3,FALSE)*I4057,"")</f>
        <v/>
      </c>
      <c r="K4057" s="81"/>
      <c r="L4057" s="88" t="str">
        <f>IFERROR((VLOOKUP(B4057,Listor!$N$6:$P$47,3,FALSE)*Biologiska!K4057)+(VLOOKUP(B4057,Listor!$N$6:$Q$47,4,FALSE)),"")</f>
        <v/>
      </c>
      <c r="M4057" s="63" t="str">
        <f t="shared" si="191"/>
        <v/>
      </c>
      <c r="N4057" s="75"/>
      <c r="O4057" s="84" t="str">
        <f t="shared" si="192"/>
        <v/>
      </c>
      <c r="P4057" s="107"/>
      <c r="Q4057" s="87" t="s">
        <v>79</v>
      </c>
      <c r="R4057" s="87"/>
      <c r="S4057" s="87"/>
      <c r="T4057" s="87"/>
      <c r="U4057" s="87"/>
      <c r="V4057" s="86" t="s">
        <v>79</v>
      </c>
      <c r="W4057" s="75"/>
      <c r="X4057" s="102" t="s">
        <v>79</v>
      </c>
      <c r="Y4057" s="63" t="str">
        <f>IFERROR(IF(VLOOKUP(X4057,Listor!$T$6:$U$7,2,FALSE)&lt;O4057,TRUE),"")</f>
        <v/>
      </c>
      <c r="Z4057" s="87"/>
      <c r="AA4057" s="104"/>
    </row>
    <row r="4058" spans="2:27" x14ac:dyDescent="0.25">
      <c r="B4058" s="68" t="s">
        <v>68</v>
      </c>
      <c r="C4058" s="80" t="str">
        <f>IFERROR(VLOOKUP(B4058,Listor!$A$6:$B$62,2,FALSE),"")</f>
        <v/>
      </c>
      <c r="D4058" s="80" t="str">
        <f>IFERROR(VLOOKUP(B4058,Listor!$A$6:$C$62,3,FALSE),"")</f>
        <v/>
      </c>
      <c r="E4058" s="110" t="s">
        <v>79</v>
      </c>
      <c r="F4058" s="66"/>
      <c r="G4058" s="35" t="str">
        <f>IFERROR(VLOOKUP(B4058,Listor!$A$6:$G$62,7,FALSE),"")</f>
        <v/>
      </c>
      <c r="H4058" s="63" t="str">
        <f>IFERROR(VLOOKUP(B4058,Listor!$N$6:$O$47,2,FALSE),"")</f>
        <v/>
      </c>
      <c r="I4058" s="63" t="str">
        <f t="shared" si="190"/>
        <v/>
      </c>
      <c r="J4058" s="96" t="str">
        <f>IFERROR(VLOOKUP(B4058,Listor!$N$6:$P$47,3,FALSE)*I4058,"")</f>
        <v/>
      </c>
      <c r="K4058" s="81"/>
      <c r="L4058" s="88" t="str">
        <f>IFERROR((VLOOKUP(B4058,Listor!$N$6:$P$47,3,FALSE)*Biologiska!K4058)+(VLOOKUP(B4058,Listor!$N$6:$Q$47,4,FALSE)),"")</f>
        <v/>
      </c>
      <c r="M4058" s="63" t="str">
        <f t="shared" si="191"/>
        <v/>
      </c>
      <c r="N4058" s="75"/>
      <c r="O4058" s="84" t="str">
        <f t="shared" si="192"/>
        <v/>
      </c>
      <c r="P4058" s="107"/>
      <c r="Q4058" s="87" t="s">
        <v>79</v>
      </c>
      <c r="R4058" s="87"/>
      <c r="S4058" s="87"/>
      <c r="T4058" s="87"/>
      <c r="U4058" s="87"/>
      <c r="V4058" s="86" t="s">
        <v>79</v>
      </c>
      <c r="W4058" s="75"/>
      <c r="X4058" s="102" t="s">
        <v>79</v>
      </c>
      <c r="Y4058" s="63" t="str">
        <f>IFERROR(IF(VLOOKUP(X4058,Listor!$T$6:$U$7,2,FALSE)&lt;O4058,TRUE),"")</f>
        <v/>
      </c>
      <c r="Z4058" s="87"/>
      <c r="AA4058" s="104"/>
    </row>
    <row r="4059" spans="2:27" x14ac:dyDescent="0.25">
      <c r="B4059" s="68" t="s">
        <v>68</v>
      </c>
      <c r="C4059" s="80" t="str">
        <f>IFERROR(VLOOKUP(B4059,Listor!$A$6:$B$62,2,FALSE),"")</f>
        <v/>
      </c>
      <c r="D4059" s="80" t="str">
        <f>IFERROR(VLOOKUP(B4059,Listor!$A$6:$C$62,3,FALSE),"")</f>
        <v/>
      </c>
      <c r="E4059" s="110" t="s">
        <v>79</v>
      </c>
      <c r="F4059" s="66"/>
      <c r="G4059" s="35" t="str">
        <f>IFERROR(VLOOKUP(B4059,Listor!$A$6:$G$62,7,FALSE),"")</f>
        <v/>
      </c>
      <c r="H4059" s="63" t="str">
        <f>IFERROR(VLOOKUP(B4059,Listor!$N$6:$O$47,2,FALSE),"")</f>
        <v/>
      </c>
      <c r="I4059" s="63" t="str">
        <f t="shared" si="190"/>
        <v/>
      </c>
      <c r="J4059" s="96" t="str">
        <f>IFERROR(VLOOKUP(B4059,Listor!$N$6:$P$47,3,FALSE)*I4059,"")</f>
        <v/>
      </c>
      <c r="K4059" s="81"/>
      <c r="L4059" s="88" t="str">
        <f>IFERROR((VLOOKUP(B4059,Listor!$N$6:$P$47,3,FALSE)*Biologiska!K4059)+(VLOOKUP(B4059,Listor!$N$6:$Q$47,4,FALSE)),"")</f>
        <v/>
      </c>
      <c r="M4059" s="63" t="str">
        <f t="shared" si="191"/>
        <v/>
      </c>
      <c r="N4059" s="75"/>
      <c r="O4059" s="84" t="str">
        <f t="shared" si="192"/>
        <v/>
      </c>
      <c r="P4059" s="107"/>
      <c r="Q4059" s="87" t="s">
        <v>79</v>
      </c>
      <c r="R4059" s="87"/>
      <c r="S4059" s="87"/>
      <c r="T4059" s="87"/>
      <c r="U4059" s="87"/>
      <c r="V4059" s="86" t="s">
        <v>79</v>
      </c>
      <c r="W4059" s="75"/>
      <c r="X4059" s="102" t="s">
        <v>79</v>
      </c>
      <c r="Y4059" s="63" t="str">
        <f>IFERROR(IF(VLOOKUP(X4059,Listor!$T$6:$U$7,2,FALSE)&lt;O4059,TRUE),"")</f>
        <v/>
      </c>
      <c r="Z4059" s="87"/>
      <c r="AA4059" s="104"/>
    </row>
    <row r="4060" spans="2:27" x14ac:dyDescent="0.25">
      <c r="B4060" s="68" t="s">
        <v>68</v>
      </c>
      <c r="C4060" s="80" t="str">
        <f>IFERROR(VLOOKUP(B4060,Listor!$A$6:$B$62,2,FALSE),"")</f>
        <v/>
      </c>
      <c r="D4060" s="80" t="str">
        <f>IFERROR(VLOOKUP(B4060,Listor!$A$6:$C$62,3,FALSE),"")</f>
        <v/>
      </c>
      <c r="E4060" s="110" t="s">
        <v>79</v>
      </c>
      <c r="F4060" s="66"/>
      <c r="G4060" s="35" t="str">
        <f>IFERROR(VLOOKUP(B4060,Listor!$A$6:$G$62,7,FALSE),"")</f>
        <v/>
      </c>
      <c r="H4060" s="63" t="str">
        <f>IFERROR(VLOOKUP(B4060,Listor!$N$6:$O$47,2,FALSE),"")</f>
        <v/>
      </c>
      <c r="I4060" s="63" t="str">
        <f t="shared" si="190"/>
        <v/>
      </c>
      <c r="J4060" s="96" t="str">
        <f>IFERROR(VLOOKUP(B4060,Listor!$N$6:$P$47,3,FALSE)*I4060,"")</f>
        <v/>
      </c>
      <c r="K4060" s="81"/>
      <c r="L4060" s="88" t="str">
        <f>IFERROR((VLOOKUP(B4060,Listor!$N$6:$P$47,3,FALSE)*Biologiska!K4060)+(VLOOKUP(B4060,Listor!$N$6:$Q$47,4,FALSE)),"")</f>
        <v/>
      </c>
      <c r="M4060" s="63" t="str">
        <f t="shared" si="191"/>
        <v/>
      </c>
      <c r="N4060" s="75"/>
      <c r="O4060" s="84" t="str">
        <f t="shared" si="192"/>
        <v/>
      </c>
      <c r="P4060" s="107"/>
      <c r="Q4060" s="87" t="s">
        <v>79</v>
      </c>
      <c r="R4060" s="87"/>
      <c r="S4060" s="87"/>
      <c r="T4060" s="87"/>
      <c r="U4060" s="87"/>
      <c r="V4060" s="86" t="s">
        <v>79</v>
      </c>
      <c r="W4060" s="75"/>
      <c r="X4060" s="102" t="s">
        <v>79</v>
      </c>
      <c r="Y4060" s="63" t="str">
        <f>IFERROR(IF(VLOOKUP(X4060,Listor!$T$6:$U$7,2,FALSE)&lt;O4060,TRUE),"")</f>
        <v/>
      </c>
      <c r="Z4060" s="87"/>
      <c r="AA4060" s="104"/>
    </row>
    <row r="4061" spans="2:27" x14ac:dyDescent="0.25">
      <c r="B4061" s="68" t="s">
        <v>68</v>
      </c>
      <c r="C4061" s="80" t="str">
        <f>IFERROR(VLOOKUP(B4061,Listor!$A$6:$B$62,2,FALSE),"")</f>
        <v/>
      </c>
      <c r="D4061" s="80" t="str">
        <f>IFERROR(VLOOKUP(B4061,Listor!$A$6:$C$62,3,FALSE),"")</f>
        <v/>
      </c>
      <c r="E4061" s="110" t="s">
        <v>79</v>
      </c>
      <c r="F4061" s="66"/>
      <c r="G4061" s="35" t="str">
        <f>IFERROR(VLOOKUP(B4061,Listor!$A$6:$G$62,7,FALSE),"")</f>
        <v/>
      </c>
      <c r="H4061" s="63" t="str">
        <f>IFERROR(VLOOKUP(B4061,Listor!$N$6:$O$47,2,FALSE),"")</f>
        <v/>
      </c>
      <c r="I4061" s="63" t="str">
        <f t="shared" si="190"/>
        <v/>
      </c>
      <c r="J4061" s="96" t="str">
        <f>IFERROR(VLOOKUP(B4061,Listor!$N$6:$P$47,3,FALSE)*I4061,"")</f>
        <v/>
      </c>
      <c r="K4061" s="81"/>
      <c r="L4061" s="88" t="str">
        <f>IFERROR((VLOOKUP(B4061,Listor!$N$6:$P$47,3,FALSE)*Biologiska!K4061)+(VLOOKUP(B4061,Listor!$N$6:$Q$47,4,FALSE)),"")</f>
        <v/>
      </c>
      <c r="M4061" s="63" t="str">
        <f t="shared" si="191"/>
        <v/>
      </c>
      <c r="N4061" s="75"/>
      <c r="O4061" s="84" t="str">
        <f t="shared" si="192"/>
        <v/>
      </c>
      <c r="P4061" s="107"/>
      <c r="Q4061" s="87" t="s">
        <v>79</v>
      </c>
      <c r="R4061" s="87"/>
      <c r="S4061" s="87"/>
      <c r="T4061" s="87"/>
      <c r="U4061" s="87"/>
      <c r="V4061" s="86" t="s">
        <v>79</v>
      </c>
      <c r="W4061" s="75"/>
      <c r="X4061" s="102" t="s">
        <v>79</v>
      </c>
      <c r="Y4061" s="63" t="str">
        <f>IFERROR(IF(VLOOKUP(X4061,Listor!$T$6:$U$7,2,FALSE)&lt;O4061,TRUE),"")</f>
        <v/>
      </c>
      <c r="Z4061" s="87"/>
      <c r="AA4061" s="104"/>
    </row>
    <row r="4062" spans="2:27" x14ac:dyDescent="0.25">
      <c r="B4062" s="68" t="s">
        <v>68</v>
      </c>
      <c r="C4062" s="80" t="str">
        <f>IFERROR(VLOOKUP(B4062,Listor!$A$6:$B$62,2,FALSE),"")</f>
        <v/>
      </c>
      <c r="D4062" s="80" t="str">
        <f>IFERROR(VLOOKUP(B4062,Listor!$A$6:$C$62,3,FALSE),"")</f>
        <v/>
      </c>
      <c r="E4062" s="110" t="s">
        <v>79</v>
      </c>
      <c r="F4062" s="66"/>
      <c r="G4062" s="35" t="str">
        <f>IFERROR(VLOOKUP(B4062,Listor!$A$6:$G$62,7,FALSE),"")</f>
        <v/>
      </c>
      <c r="H4062" s="63" t="str">
        <f>IFERROR(VLOOKUP(B4062,Listor!$N$6:$O$47,2,FALSE),"")</f>
        <v/>
      </c>
      <c r="I4062" s="63" t="str">
        <f t="shared" si="190"/>
        <v/>
      </c>
      <c r="J4062" s="96" t="str">
        <f>IFERROR(VLOOKUP(B4062,Listor!$N$6:$P$47,3,FALSE)*I4062,"")</f>
        <v/>
      </c>
      <c r="K4062" s="81"/>
      <c r="L4062" s="88" t="str">
        <f>IFERROR((VLOOKUP(B4062,Listor!$N$6:$P$47,3,FALSE)*Biologiska!K4062)+(VLOOKUP(B4062,Listor!$N$6:$Q$47,4,FALSE)),"")</f>
        <v/>
      </c>
      <c r="M4062" s="63" t="str">
        <f t="shared" si="191"/>
        <v/>
      </c>
      <c r="N4062" s="75"/>
      <c r="O4062" s="84" t="str">
        <f t="shared" si="192"/>
        <v/>
      </c>
      <c r="P4062" s="107"/>
      <c r="Q4062" s="87" t="s">
        <v>79</v>
      </c>
      <c r="R4062" s="87"/>
      <c r="S4062" s="87"/>
      <c r="T4062" s="87"/>
      <c r="U4062" s="87"/>
      <c r="V4062" s="86" t="s">
        <v>79</v>
      </c>
      <c r="W4062" s="75"/>
      <c r="X4062" s="102" t="s">
        <v>79</v>
      </c>
      <c r="Y4062" s="63" t="str">
        <f>IFERROR(IF(VLOOKUP(X4062,Listor!$T$6:$U$7,2,FALSE)&lt;O4062,TRUE),"")</f>
        <v/>
      </c>
      <c r="Z4062" s="87"/>
      <c r="AA4062" s="104"/>
    </row>
    <row r="4063" spans="2:27" x14ac:dyDescent="0.25">
      <c r="B4063" s="68" t="s">
        <v>68</v>
      </c>
      <c r="C4063" s="80" t="str">
        <f>IFERROR(VLOOKUP(B4063,Listor!$A$6:$B$62,2,FALSE),"")</f>
        <v/>
      </c>
      <c r="D4063" s="80" t="str">
        <f>IFERROR(VLOOKUP(B4063,Listor!$A$6:$C$62,3,FALSE),"")</f>
        <v/>
      </c>
      <c r="E4063" s="110" t="s">
        <v>79</v>
      </c>
      <c r="F4063" s="66"/>
      <c r="G4063" s="35" t="str">
        <f>IFERROR(VLOOKUP(B4063,Listor!$A$6:$G$62,7,FALSE),"")</f>
        <v/>
      </c>
      <c r="H4063" s="63" t="str">
        <f>IFERROR(VLOOKUP(B4063,Listor!$N$6:$O$47,2,FALSE),"")</f>
        <v/>
      </c>
      <c r="I4063" s="63" t="str">
        <f t="shared" si="190"/>
        <v/>
      </c>
      <c r="J4063" s="96" t="str">
        <f>IFERROR(VLOOKUP(B4063,Listor!$N$6:$P$47,3,FALSE)*I4063,"")</f>
        <v/>
      </c>
      <c r="K4063" s="81"/>
      <c r="L4063" s="88" t="str">
        <f>IFERROR((VLOOKUP(B4063,Listor!$N$6:$P$47,3,FALSE)*Biologiska!K4063)+(VLOOKUP(B4063,Listor!$N$6:$Q$47,4,FALSE)),"")</f>
        <v/>
      </c>
      <c r="M4063" s="63" t="str">
        <f t="shared" si="191"/>
        <v/>
      </c>
      <c r="N4063" s="75"/>
      <c r="O4063" s="84" t="str">
        <f t="shared" si="192"/>
        <v/>
      </c>
      <c r="P4063" s="107"/>
      <c r="Q4063" s="87" t="s">
        <v>79</v>
      </c>
      <c r="R4063" s="87"/>
      <c r="S4063" s="87"/>
      <c r="T4063" s="87"/>
      <c r="U4063" s="87"/>
      <c r="V4063" s="86" t="s">
        <v>79</v>
      </c>
      <c r="W4063" s="75"/>
      <c r="X4063" s="102" t="s">
        <v>79</v>
      </c>
      <c r="Y4063" s="63" t="str">
        <f>IFERROR(IF(VLOOKUP(X4063,Listor!$T$6:$U$7,2,FALSE)&lt;O4063,TRUE),"")</f>
        <v/>
      </c>
      <c r="Z4063" s="87"/>
      <c r="AA4063" s="104"/>
    </row>
    <row r="4064" spans="2:27" x14ac:dyDescent="0.25">
      <c r="B4064" s="68" t="s">
        <v>68</v>
      </c>
      <c r="C4064" s="80" t="str">
        <f>IFERROR(VLOOKUP(B4064,Listor!$A$6:$B$62,2,FALSE),"")</f>
        <v/>
      </c>
      <c r="D4064" s="80" t="str">
        <f>IFERROR(VLOOKUP(B4064,Listor!$A$6:$C$62,3,FALSE),"")</f>
        <v/>
      </c>
      <c r="E4064" s="110" t="s">
        <v>79</v>
      </c>
      <c r="F4064" s="66"/>
      <c r="G4064" s="35" t="str">
        <f>IFERROR(VLOOKUP(B4064,Listor!$A$6:$G$62,7,FALSE),"")</f>
        <v/>
      </c>
      <c r="H4064" s="63" t="str">
        <f>IFERROR(VLOOKUP(B4064,Listor!$N$6:$O$47,2,FALSE),"")</f>
        <v/>
      </c>
      <c r="I4064" s="63" t="str">
        <f t="shared" si="190"/>
        <v/>
      </c>
      <c r="J4064" s="96" t="str">
        <f>IFERROR(VLOOKUP(B4064,Listor!$N$6:$P$47,3,FALSE)*I4064,"")</f>
        <v/>
      </c>
      <c r="K4064" s="81"/>
      <c r="L4064" s="88" t="str">
        <f>IFERROR((VLOOKUP(B4064,Listor!$N$6:$P$47,3,FALSE)*Biologiska!K4064)+(VLOOKUP(B4064,Listor!$N$6:$Q$47,4,FALSE)),"")</f>
        <v/>
      </c>
      <c r="M4064" s="63" t="str">
        <f t="shared" si="191"/>
        <v/>
      </c>
      <c r="N4064" s="75"/>
      <c r="O4064" s="84" t="str">
        <f t="shared" si="192"/>
        <v/>
      </c>
      <c r="P4064" s="107"/>
      <c r="Q4064" s="87" t="s">
        <v>79</v>
      </c>
      <c r="R4064" s="87"/>
      <c r="S4064" s="87"/>
      <c r="T4064" s="87"/>
      <c r="U4064" s="87"/>
      <c r="V4064" s="86" t="s">
        <v>79</v>
      </c>
      <c r="W4064" s="75"/>
      <c r="X4064" s="102" t="s">
        <v>79</v>
      </c>
      <c r="Y4064" s="63" t="str">
        <f>IFERROR(IF(VLOOKUP(X4064,Listor!$T$6:$U$7,2,FALSE)&lt;O4064,TRUE),"")</f>
        <v/>
      </c>
      <c r="Z4064" s="87"/>
      <c r="AA4064" s="104"/>
    </row>
    <row r="4065" spans="2:27" x14ac:dyDescent="0.25">
      <c r="B4065" s="68" t="s">
        <v>68</v>
      </c>
      <c r="C4065" s="80" t="str">
        <f>IFERROR(VLOOKUP(B4065,Listor!$A$6:$B$62,2,FALSE),"")</f>
        <v/>
      </c>
      <c r="D4065" s="80" t="str">
        <f>IFERROR(VLOOKUP(B4065,Listor!$A$6:$C$62,3,FALSE),"")</f>
        <v/>
      </c>
      <c r="E4065" s="110" t="s">
        <v>79</v>
      </c>
      <c r="F4065" s="66"/>
      <c r="G4065" s="35" t="str">
        <f>IFERROR(VLOOKUP(B4065,Listor!$A$6:$G$62,7,FALSE),"")</f>
        <v/>
      </c>
      <c r="H4065" s="63" t="str">
        <f>IFERROR(VLOOKUP(B4065,Listor!$N$6:$O$47,2,FALSE),"")</f>
        <v/>
      </c>
      <c r="I4065" s="63" t="str">
        <f t="shared" si="190"/>
        <v/>
      </c>
      <c r="J4065" s="96" t="str">
        <f>IFERROR(VLOOKUP(B4065,Listor!$N$6:$P$47,3,FALSE)*I4065,"")</f>
        <v/>
      </c>
      <c r="K4065" s="81"/>
      <c r="L4065" s="88" t="str">
        <f>IFERROR((VLOOKUP(B4065,Listor!$N$6:$P$47,3,FALSE)*Biologiska!K4065)+(VLOOKUP(B4065,Listor!$N$6:$Q$47,4,FALSE)),"")</f>
        <v/>
      </c>
      <c r="M4065" s="63" t="str">
        <f t="shared" si="191"/>
        <v/>
      </c>
      <c r="N4065" s="75"/>
      <c r="O4065" s="84" t="str">
        <f t="shared" si="192"/>
        <v/>
      </c>
      <c r="P4065" s="107"/>
      <c r="Q4065" s="87" t="s">
        <v>79</v>
      </c>
      <c r="R4065" s="87"/>
      <c r="S4065" s="87"/>
      <c r="T4065" s="87"/>
      <c r="U4065" s="87"/>
      <c r="V4065" s="86" t="s">
        <v>79</v>
      </c>
      <c r="W4065" s="75"/>
      <c r="X4065" s="102" t="s">
        <v>79</v>
      </c>
      <c r="Y4065" s="63" t="str">
        <f>IFERROR(IF(VLOOKUP(X4065,Listor!$T$6:$U$7,2,FALSE)&lt;O4065,TRUE),"")</f>
        <v/>
      </c>
      <c r="Z4065" s="87"/>
      <c r="AA4065" s="104"/>
    </row>
    <row r="4066" spans="2:27" x14ac:dyDescent="0.25">
      <c r="B4066" s="68" t="s">
        <v>68</v>
      </c>
      <c r="C4066" s="80" t="str">
        <f>IFERROR(VLOOKUP(B4066,Listor!$A$6:$B$62,2,FALSE),"")</f>
        <v/>
      </c>
      <c r="D4066" s="80" t="str">
        <f>IFERROR(VLOOKUP(B4066,Listor!$A$6:$C$62,3,FALSE),"")</f>
        <v/>
      </c>
      <c r="E4066" s="110" t="s">
        <v>79</v>
      </c>
      <c r="F4066" s="66"/>
      <c r="G4066" s="35" t="str">
        <f>IFERROR(VLOOKUP(B4066,Listor!$A$6:$G$62,7,FALSE),"")</f>
        <v/>
      </c>
      <c r="H4066" s="63" t="str">
        <f>IFERROR(VLOOKUP(B4066,Listor!$N$6:$O$47,2,FALSE),"")</f>
        <v/>
      </c>
      <c r="I4066" s="63" t="str">
        <f t="shared" si="190"/>
        <v/>
      </c>
      <c r="J4066" s="96" t="str">
        <f>IFERROR(VLOOKUP(B4066,Listor!$N$6:$P$47,3,FALSE)*I4066,"")</f>
        <v/>
      </c>
      <c r="K4066" s="81"/>
      <c r="L4066" s="88" t="str">
        <f>IFERROR((VLOOKUP(B4066,Listor!$N$6:$P$47,3,FALSE)*Biologiska!K4066)+(VLOOKUP(B4066,Listor!$N$6:$Q$47,4,FALSE)),"")</f>
        <v/>
      </c>
      <c r="M4066" s="63" t="str">
        <f t="shared" si="191"/>
        <v/>
      </c>
      <c r="N4066" s="75"/>
      <c r="O4066" s="84" t="str">
        <f t="shared" si="192"/>
        <v/>
      </c>
      <c r="P4066" s="107"/>
      <c r="Q4066" s="87" t="s">
        <v>79</v>
      </c>
      <c r="R4066" s="87"/>
      <c r="S4066" s="87"/>
      <c r="T4066" s="87"/>
      <c r="U4066" s="87"/>
      <c r="V4066" s="86" t="s">
        <v>79</v>
      </c>
      <c r="W4066" s="75"/>
      <c r="X4066" s="102" t="s">
        <v>79</v>
      </c>
      <c r="Y4066" s="63" t="str">
        <f>IFERROR(IF(VLOOKUP(X4066,Listor!$T$6:$U$7,2,FALSE)&lt;O4066,TRUE),"")</f>
        <v/>
      </c>
      <c r="Z4066" s="87"/>
      <c r="AA4066" s="104"/>
    </row>
    <row r="4067" spans="2:27" x14ac:dyDescent="0.25">
      <c r="B4067" s="68" t="s">
        <v>68</v>
      </c>
      <c r="C4067" s="80" t="str">
        <f>IFERROR(VLOOKUP(B4067,Listor!$A$6:$B$62,2,FALSE),"")</f>
        <v/>
      </c>
      <c r="D4067" s="80" t="str">
        <f>IFERROR(VLOOKUP(B4067,Listor!$A$6:$C$62,3,FALSE),"")</f>
        <v/>
      </c>
      <c r="E4067" s="110" t="s">
        <v>79</v>
      </c>
      <c r="F4067" s="66"/>
      <c r="G4067" s="35" t="str">
        <f>IFERROR(VLOOKUP(B4067,Listor!$A$6:$G$62,7,FALSE),"")</f>
        <v/>
      </c>
      <c r="H4067" s="63" t="str">
        <f>IFERROR(VLOOKUP(B4067,Listor!$N$6:$O$47,2,FALSE),"")</f>
        <v/>
      </c>
      <c r="I4067" s="63" t="str">
        <f t="shared" si="190"/>
        <v/>
      </c>
      <c r="J4067" s="96" t="str">
        <f>IFERROR(VLOOKUP(B4067,Listor!$N$6:$P$47,3,FALSE)*I4067,"")</f>
        <v/>
      </c>
      <c r="K4067" s="81"/>
      <c r="L4067" s="88" t="str">
        <f>IFERROR((VLOOKUP(B4067,Listor!$N$6:$P$47,3,FALSE)*Biologiska!K4067)+(VLOOKUP(B4067,Listor!$N$6:$Q$47,4,FALSE)),"")</f>
        <v/>
      </c>
      <c r="M4067" s="63" t="str">
        <f t="shared" si="191"/>
        <v/>
      </c>
      <c r="N4067" s="75"/>
      <c r="O4067" s="84" t="str">
        <f t="shared" si="192"/>
        <v/>
      </c>
      <c r="P4067" s="107"/>
      <c r="Q4067" s="87" t="s">
        <v>79</v>
      </c>
      <c r="R4067" s="87"/>
      <c r="S4067" s="87"/>
      <c r="T4067" s="87"/>
      <c r="U4067" s="87"/>
      <c r="V4067" s="86" t="s">
        <v>79</v>
      </c>
      <c r="W4067" s="75"/>
      <c r="X4067" s="102" t="s">
        <v>79</v>
      </c>
      <c r="Y4067" s="63" t="str">
        <f>IFERROR(IF(VLOOKUP(X4067,Listor!$T$6:$U$7,2,FALSE)&lt;O4067,TRUE),"")</f>
        <v/>
      </c>
      <c r="Z4067" s="87"/>
      <c r="AA4067" s="104"/>
    </row>
    <row r="4068" spans="2:27" x14ac:dyDescent="0.25">
      <c r="B4068" s="68" t="s">
        <v>68</v>
      </c>
      <c r="C4068" s="80" t="str">
        <f>IFERROR(VLOOKUP(B4068,Listor!$A$6:$B$62,2,FALSE),"")</f>
        <v/>
      </c>
      <c r="D4068" s="80" t="str">
        <f>IFERROR(VLOOKUP(B4068,Listor!$A$6:$C$62,3,FALSE),"")</f>
        <v/>
      </c>
      <c r="E4068" s="110" t="s">
        <v>79</v>
      </c>
      <c r="F4068" s="66"/>
      <c r="G4068" s="35" t="str">
        <f>IFERROR(VLOOKUP(B4068,Listor!$A$6:$G$62,7,FALSE),"")</f>
        <v/>
      </c>
      <c r="H4068" s="63" t="str">
        <f>IFERROR(VLOOKUP(B4068,Listor!$N$6:$O$47,2,FALSE),"")</f>
        <v/>
      </c>
      <c r="I4068" s="63" t="str">
        <f t="shared" si="190"/>
        <v/>
      </c>
      <c r="J4068" s="96" t="str">
        <f>IFERROR(VLOOKUP(B4068,Listor!$N$6:$P$47,3,FALSE)*I4068,"")</f>
        <v/>
      </c>
      <c r="K4068" s="81"/>
      <c r="L4068" s="88" t="str">
        <f>IFERROR((VLOOKUP(B4068,Listor!$N$6:$P$47,3,FALSE)*Biologiska!K4068)+(VLOOKUP(B4068,Listor!$N$6:$Q$47,4,FALSE)),"")</f>
        <v/>
      </c>
      <c r="M4068" s="63" t="str">
        <f t="shared" si="191"/>
        <v/>
      </c>
      <c r="N4068" s="75"/>
      <c r="O4068" s="84" t="str">
        <f t="shared" si="192"/>
        <v/>
      </c>
      <c r="P4068" s="107"/>
      <c r="Q4068" s="87" t="s">
        <v>79</v>
      </c>
      <c r="R4068" s="87"/>
      <c r="S4068" s="87"/>
      <c r="T4068" s="87"/>
      <c r="U4068" s="87"/>
      <c r="V4068" s="86" t="s">
        <v>79</v>
      </c>
      <c r="W4068" s="75"/>
      <c r="X4068" s="102" t="s">
        <v>79</v>
      </c>
      <c r="Y4068" s="63" t="str">
        <f>IFERROR(IF(VLOOKUP(X4068,Listor!$T$6:$U$7,2,FALSE)&lt;O4068,TRUE),"")</f>
        <v/>
      </c>
      <c r="Z4068" s="87"/>
      <c r="AA4068" s="104"/>
    </row>
    <row r="4069" spans="2:27" x14ac:dyDescent="0.25">
      <c r="B4069" s="68" t="s">
        <v>68</v>
      </c>
      <c r="C4069" s="80" t="str">
        <f>IFERROR(VLOOKUP(B4069,Listor!$A$6:$B$62,2,FALSE),"")</f>
        <v/>
      </c>
      <c r="D4069" s="80" t="str">
        <f>IFERROR(VLOOKUP(B4069,Listor!$A$6:$C$62,3,FALSE),"")</f>
        <v/>
      </c>
      <c r="E4069" s="110" t="s">
        <v>79</v>
      </c>
      <c r="F4069" s="66"/>
      <c r="G4069" s="35" t="str">
        <f>IFERROR(VLOOKUP(B4069,Listor!$A$6:$G$62,7,FALSE),"")</f>
        <v/>
      </c>
      <c r="H4069" s="63" t="str">
        <f>IFERROR(VLOOKUP(B4069,Listor!$N$6:$O$47,2,FALSE),"")</f>
        <v/>
      </c>
      <c r="I4069" s="63" t="str">
        <f t="shared" si="190"/>
        <v/>
      </c>
      <c r="J4069" s="96" t="str">
        <f>IFERROR(VLOOKUP(B4069,Listor!$N$6:$P$47,3,FALSE)*I4069,"")</f>
        <v/>
      </c>
      <c r="K4069" s="81"/>
      <c r="L4069" s="88" t="str">
        <f>IFERROR((VLOOKUP(B4069,Listor!$N$6:$P$47,3,FALSE)*Biologiska!K4069)+(VLOOKUP(B4069,Listor!$N$6:$Q$47,4,FALSE)),"")</f>
        <v/>
      </c>
      <c r="M4069" s="63" t="str">
        <f t="shared" si="191"/>
        <v/>
      </c>
      <c r="N4069" s="75"/>
      <c r="O4069" s="84" t="str">
        <f t="shared" si="192"/>
        <v/>
      </c>
      <c r="P4069" s="107"/>
      <c r="Q4069" s="87" t="s">
        <v>79</v>
      </c>
      <c r="R4069" s="87"/>
      <c r="S4069" s="87"/>
      <c r="T4069" s="87"/>
      <c r="U4069" s="87"/>
      <c r="V4069" s="86" t="s">
        <v>79</v>
      </c>
      <c r="W4069" s="75"/>
      <c r="X4069" s="102" t="s">
        <v>79</v>
      </c>
      <c r="Y4069" s="63" t="str">
        <f>IFERROR(IF(VLOOKUP(X4069,Listor!$T$6:$U$7,2,FALSE)&lt;O4069,TRUE),"")</f>
        <v/>
      </c>
      <c r="Z4069" s="87"/>
      <c r="AA4069" s="104"/>
    </row>
    <row r="4070" spans="2:27" x14ac:dyDescent="0.25">
      <c r="B4070" s="68" t="s">
        <v>68</v>
      </c>
      <c r="C4070" s="80" t="str">
        <f>IFERROR(VLOOKUP(B4070,Listor!$A$6:$B$62,2,FALSE),"")</f>
        <v/>
      </c>
      <c r="D4070" s="80" t="str">
        <f>IFERROR(VLOOKUP(B4070,Listor!$A$6:$C$62,3,FALSE),"")</f>
        <v/>
      </c>
      <c r="E4070" s="110" t="s">
        <v>79</v>
      </c>
      <c r="F4070" s="66"/>
      <c r="G4070" s="35" t="str">
        <f>IFERROR(VLOOKUP(B4070,Listor!$A$6:$G$62,7,FALSE),"")</f>
        <v/>
      </c>
      <c r="H4070" s="63" t="str">
        <f>IFERROR(VLOOKUP(B4070,Listor!$N$6:$O$47,2,FALSE),"")</f>
        <v/>
      </c>
      <c r="I4070" s="63" t="str">
        <f t="shared" si="190"/>
        <v/>
      </c>
      <c r="J4070" s="96" t="str">
        <f>IFERROR(VLOOKUP(B4070,Listor!$N$6:$P$47,3,FALSE)*I4070,"")</f>
        <v/>
      </c>
      <c r="K4070" s="81"/>
      <c r="L4070" s="88" t="str">
        <f>IFERROR((VLOOKUP(B4070,Listor!$N$6:$P$47,3,FALSE)*Biologiska!K4070)+(VLOOKUP(B4070,Listor!$N$6:$Q$47,4,FALSE)),"")</f>
        <v/>
      </c>
      <c r="M4070" s="63" t="str">
        <f t="shared" si="191"/>
        <v/>
      </c>
      <c r="N4070" s="75"/>
      <c r="O4070" s="84" t="str">
        <f t="shared" si="192"/>
        <v/>
      </c>
      <c r="P4070" s="107"/>
      <c r="Q4070" s="87" t="s">
        <v>79</v>
      </c>
      <c r="R4070" s="87"/>
      <c r="S4070" s="87"/>
      <c r="T4070" s="87"/>
      <c r="U4070" s="87"/>
      <c r="V4070" s="86" t="s">
        <v>79</v>
      </c>
      <c r="W4070" s="75"/>
      <c r="X4070" s="102" t="s">
        <v>79</v>
      </c>
      <c r="Y4070" s="63" t="str">
        <f>IFERROR(IF(VLOOKUP(X4070,Listor!$T$6:$U$7,2,FALSE)&lt;O4070,TRUE),"")</f>
        <v/>
      </c>
      <c r="Z4070" s="87"/>
      <c r="AA4070" s="104"/>
    </row>
    <row r="4071" spans="2:27" x14ac:dyDescent="0.25">
      <c r="B4071" s="68" t="s">
        <v>68</v>
      </c>
      <c r="C4071" s="80" t="str">
        <f>IFERROR(VLOOKUP(B4071,Listor!$A$6:$B$62,2,FALSE),"")</f>
        <v/>
      </c>
      <c r="D4071" s="80" t="str">
        <f>IFERROR(VLOOKUP(B4071,Listor!$A$6:$C$62,3,FALSE),"")</f>
        <v/>
      </c>
      <c r="E4071" s="110" t="s">
        <v>79</v>
      </c>
      <c r="F4071" s="66"/>
      <c r="G4071" s="35" t="str">
        <f>IFERROR(VLOOKUP(B4071,Listor!$A$6:$G$62,7,FALSE),"")</f>
        <v/>
      </c>
      <c r="H4071" s="63" t="str">
        <f>IFERROR(VLOOKUP(B4071,Listor!$N$6:$O$47,2,FALSE),"")</f>
        <v/>
      </c>
      <c r="I4071" s="63" t="str">
        <f t="shared" si="190"/>
        <v/>
      </c>
      <c r="J4071" s="96" t="str">
        <f>IFERROR(VLOOKUP(B4071,Listor!$N$6:$P$47,3,FALSE)*I4071,"")</f>
        <v/>
      </c>
      <c r="K4071" s="81"/>
      <c r="L4071" s="88" t="str">
        <f>IFERROR((VLOOKUP(B4071,Listor!$N$6:$P$47,3,FALSE)*Biologiska!K4071)+(VLOOKUP(B4071,Listor!$N$6:$Q$47,4,FALSE)),"")</f>
        <v/>
      </c>
      <c r="M4071" s="63" t="str">
        <f t="shared" si="191"/>
        <v/>
      </c>
      <c r="N4071" s="75"/>
      <c r="O4071" s="84" t="str">
        <f t="shared" si="192"/>
        <v/>
      </c>
      <c r="P4071" s="107"/>
      <c r="Q4071" s="87" t="s">
        <v>79</v>
      </c>
      <c r="R4071" s="87"/>
      <c r="S4071" s="87"/>
      <c r="T4071" s="87"/>
      <c r="U4071" s="87"/>
      <c r="V4071" s="86" t="s">
        <v>79</v>
      </c>
      <c r="W4071" s="75"/>
      <c r="X4071" s="102" t="s">
        <v>79</v>
      </c>
      <c r="Y4071" s="63" t="str">
        <f>IFERROR(IF(VLOOKUP(X4071,Listor!$T$6:$U$7,2,FALSE)&lt;O4071,TRUE),"")</f>
        <v/>
      </c>
      <c r="Z4071" s="87"/>
      <c r="AA4071" s="104"/>
    </row>
    <row r="4072" spans="2:27" x14ac:dyDescent="0.25">
      <c r="B4072" s="68" t="s">
        <v>68</v>
      </c>
      <c r="C4072" s="80" t="str">
        <f>IFERROR(VLOOKUP(B4072,Listor!$A$6:$B$62,2,FALSE),"")</f>
        <v/>
      </c>
      <c r="D4072" s="80" t="str">
        <f>IFERROR(VLOOKUP(B4072,Listor!$A$6:$C$62,3,FALSE),"")</f>
        <v/>
      </c>
      <c r="E4072" s="110" t="s">
        <v>79</v>
      </c>
      <c r="F4072" s="66"/>
      <c r="G4072" s="35" t="str">
        <f>IFERROR(VLOOKUP(B4072,Listor!$A$6:$G$62,7,FALSE),"")</f>
        <v/>
      </c>
      <c r="H4072" s="63" t="str">
        <f>IFERROR(VLOOKUP(B4072,Listor!$N$6:$O$47,2,FALSE),"")</f>
        <v/>
      </c>
      <c r="I4072" s="63" t="str">
        <f t="shared" si="190"/>
        <v/>
      </c>
      <c r="J4072" s="96" t="str">
        <f>IFERROR(VLOOKUP(B4072,Listor!$N$6:$P$47,3,FALSE)*I4072,"")</f>
        <v/>
      </c>
      <c r="K4072" s="81"/>
      <c r="L4072" s="88" t="str">
        <f>IFERROR((VLOOKUP(B4072,Listor!$N$6:$P$47,3,FALSE)*Biologiska!K4072)+(VLOOKUP(B4072,Listor!$N$6:$Q$47,4,FALSE)),"")</f>
        <v/>
      </c>
      <c r="M4072" s="63" t="str">
        <f t="shared" si="191"/>
        <v/>
      </c>
      <c r="N4072" s="75"/>
      <c r="O4072" s="84" t="str">
        <f t="shared" si="192"/>
        <v/>
      </c>
      <c r="P4072" s="107"/>
      <c r="Q4072" s="87" t="s">
        <v>79</v>
      </c>
      <c r="R4072" s="87"/>
      <c r="S4072" s="87"/>
      <c r="T4072" s="87"/>
      <c r="U4072" s="87"/>
      <c r="V4072" s="86" t="s">
        <v>79</v>
      </c>
      <c r="W4072" s="75"/>
      <c r="X4072" s="102" t="s">
        <v>79</v>
      </c>
      <c r="Y4072" s="63" t="str">
        <f>IFERROR(IF(VLOOKUP(X4072,Listor!$T$6:$U$7,2,FALSE)&lt;O4072,TRUE),"")</f>
        <v/>
      </c>
      <c r="Z4072" s="87"/>
      <c r="AA4072" s="104"/>
    </row>
    <row r="4073" spans="2:27" x14ac:dyDescent="0.25">
      <c r="B4073" s="68" t="s">
        <v>68</v>
      </c>
      <c r="C4073" s="80" t="str">
        <f>IFERROR(VLOOKUP(B4073,Listor!$A$6:$B$62,2,FALSE),"")</f>
        <v/>
      </c>
      <c r="D4073" s="80" t="str">
        <f>IFERROR(VLOOKUP(B4073,Listor!$A$6:$C$62,3,FALSE),"")</f>
        <v/>
      </c>
      <c r="E4073" s="110" t="s">
        <v>79</v>
      </c>
      <c r="F4073" s="66"/>
      <c r="G4073" s="35" t="str">
        <f>IFERROR(VLOOKUP(B4073,Listor!$A$6:$G$62,7,FALSE),"")</f>
        <v/>
      </c>
      <c r="H4073" s="63" t="str">
        <f>IFERROR(VLOOKUP(B4073,Listor!$N$6:$O$47,2,FALSE),"")</f>
        <v/>
      </c>
      <c r="I4073" s="63" t="str">
        <f t="shared" ref="I4073:I4136" si="193">IFERROR(F4073*H4073,"")</f>
        <v/>
      </c>
      <c r="J4073" s="96" t="str">
        <f>IFERROR(VLOOKUP(B4073,Listor!$N$6:$P$47,3,FALSE)*I4073,"")</f>
        <v/>
      </c>
      <c r="K4073" s="81"/>
      <c r="L4073" s="88" t="str">
        <f>IFERROR((VLOOKUP(B4073,Listor!$N$6:$P$47,3,FALSE)*Biologiska!K4073)+(VLOOKUP(B4073,Listor!$N$6:$Q$47,4,FALSE)),"")</f>
        <v/>
      </c>
      <c r="M4073" s="63" t="str">
        <f t="shared" ref="M4073:M4136" si="194">IFERROR(I4073*L4073,"")</f>
        <v/>
      </c>
      <c r="N4073" s="75"/>
      <c r="O4073" s="84" t="str">
        <f t="shared" ref="O4073:O4136" si="195">IF(ISBLANK(K4073),"",IFERROR(((83.8-K4073)/83.8)*100,""))</f>
        <v/>
      </c>
      <c r="P4073" s="107"/>
      <c r="Q4073" s="87" t="s">
        <v>79</v>
      </c>
      <c r="R4073" s="87"/>
      <c r="S4073" s="87"/>
      <c r="T4073" s="87"/>
      <c r="U4073" s="87"/>
      <c r="V4073" s="86" t="s">
        <v>79</v>
      </c>
      <c r="W4073" s="75"/>
      <c r="X4073" s="102" t="s">
        <v>79</v>
      </c>
      <c r="Y4073" s="63" t="str">
        <f>IFERROR(IF(VLOOKUP(X4073,Listor!$T$6:$U$7,2,FALSE)&lt;O4073,TRUE),"")</f>
        <v/>
      </c>
      <c r="Z4073" s="87"/>
      <c r="AA4073" s="104"/>
    </row>
    <row r="4074" spans="2:27" x14ac:dyDescent="0.25">
      <c r="B4074" s="68" t="s">
        <v>68</v>
      </c>
      <c r="C4074" s="80" t="str">
        <f>IFERROR(VLOOKUP(B4074,Listor!$A$6:$B$62,2,FALSE),"")</f>
        <v/>
      </c>
      <c r="D4074" s="80" t="str">
        <f>IFERROR(VLOOKUP(B4074,Listor!$A$6:$C$62,3,FALSE),"")</f>
        <v/>
      </c>
      <c r="E4074" s="110" t="s">
        <v>79</v>
      </c>
      <c r="F4074" s="66"/>
      <c r="G4074" s="35" t="str">
        <f>IFERROR(VLOOKUP(B4074,Listor!$A$6:$G$62,7,FALSE),"")</f>
        <v/>
      </c>
      <c r="H4074" s="63" t="str">
        <f>IFERROR(VLOOKUP(B4074,Listor!$N$6:$O$47,2,FALSE),"")</f>
        <v/>
      </c>
      <c r="I4074" s="63" t="str">
        <f t="shared" si="193"/>
        <v/>
      </c>
      <c r="J4074" s="96" t="str">
        <f>IFERROR(VLOOKUP(B4074,Listor!$N$6:$P$47,3,FALSE)*I4074,"")</f>
        <v/>
      </c>
      <c r="K4074" s="81"/>
      <c r="L4074" s="88" t="str">
        <f>IFERROR((VLOOKUP(B4074,Listor!$N$6:$P$47,3,FALSE)*Biologiska!K4074)+(VLOOKUP(B4074,Listor!$N$6:$Q$47,4,FALSE)),"")</f>
        <v/>
      </c>
      <c r="M4074" s="63" t="str">
        <f t="shared" si="194"/>
        <v/>
      </c>
      <c r="N4074" s="75"/>
      <c r="O4074" s="84" t="str">
        <f t="shared" si="195"/>
        <v/>
      </c>
      <c r="P4074" s="107"/>
      <c r="Q4074" s="87" t="s">
        <v>79</v>
      </c>
      <c r="R4074" s="87"/>
      <c r="S4074" s="87"/>
      <c r="T4074" s="87"/>
      <c r="U4074" s="87"/>
      <c r="V4074" s="86" t="s">
        <v>79</v>
      </c>
      <c r="W4074" s="75"/>
      <c r="X4074" s="102" t="s">
        <v>79</v>
      </c>
      <c r="Y4074" s="63" t="str">
        <f>IFERROR(IF(VLOOKUP(X4074,Listor!$T$6:$U$7,2,FALSE)&lt;O4074,TRUE),"")</f>
        <v/>
      </c>
      <c r="Z4074" s="87"/>
      <c r="AA4074" s="104"/>
    </row>
    <row r="4075" spans="2:27" x14ac:dyDescent="0.25">
      <c r="B4075" s="68" t="s">
        <v>68</v>
      </c>
      <c r="C4075" s="80" t="str">
        <f>IFERROR(VLOOKUP(B4075,Listor!$A$6:$B$62,2,FALSE),"")</f>
        <v/>
      </c>
      <c r="D4075" s="80" t="str">
        <f>IFERROR(VLOOKUP(B4075,Listor!$A$6:$C$62,3,FALSE),"")</f>
        <v/>
      </c>
      <c r="E4075" s="110" t="s">
        <v>79</v>
      </c>
      <c r="F4075" s="66"/>
      <c r="G4075" s="35" t="str">
        <f>IFERROR(VLOOKUP(B4075,Listor!$A$6:$G$62,7,FALSE),"")</f>
        <v/>
      </c>
      <c r="H4075" s="63" t="str">
        <f>IFERROR(VLOOKUP(B4075,Listor!$N$6:$O$47,2,FALSE),"")</f>
        <v/>
      </c>
      <c r="I4075" s="63" t="str">
        <f t="shared" si="193"/>
        <v/>
      </c>
      <c r="J4075" s="96" t="str">
        <f>IFERROR(VLOOKUP(B4075,Listor!$N$6:$P$47,3,FALSE)*I4075,"")</f>
        <v/>
      </c>
      <c r="K4075" s="81"/>
      <c r="L4075" s="88" t="str">
        <f>IFERROR((VLOOKUP(B4075,Listor!$N$6:$P$47,3,FALSE)*Biologiska!K4075)+(VLOOKUP(B4075,Listor!$N$6:$Q$47,4,FALSE)),"")</f>
        <v/>
      </c>
      <c r="M4075" s="63" t="str">
        <f t="shared" si="194"/>
        <v/>
      </c>
      <c r="N4075" s="75"/>
      <c r="O4075" s="84" t="str">
        <f t="shared" si="195"/>
        <v/>
      </c>
      <c r="P4075" s="107"/>
      <c r="Q4075" s="87" t="s">
        <v>79</v>
      </c>
      <c r="R4075" s="87"/>
      <c r="S4075" s="87"/>
      <c r="T4075" s="87"/>
      <c r="U4075" s="87"/>
      <c r="V4075" s="86" t="s">
        <v>79</v>
      </c>
      <c r="W4075" s="75"/>
      <c r="X4075" s="102" t="s">
        <v>79</v>
      </c>
      <c r="Y4075" s="63" t="str">
        <f>IFERROR(IF(VLOOKUP(X4075,Listor!$T$6:$U$7,2,FALSE)&lt;O4075,TRUE),"")</f>
        <v/>
      </c>
      <c r="Z4075" s="87"/>
      <c r="AA4075" s="104"/>
    </row>
    <row r="4076" spans="2:27" x14ac:dyDescent="0.25">
      <c r="B4076" s="68" t="s">
        <v>68</v>
      </c>
      <c r="C4076" s="80" t="str">
        <f>IFERROR(VLOOKUP(B4076,Listor!$A$6:$B$62,2,FALSE),"")</f>
        <v/>
      </c>
      <c r="D4076" s="80" t="str">
        <f>IFERROR(VLOOKUP(B4076,Listor!$A$6:$C$62,3,FALSE),"")</f>
        <v/>
      </c>
      <c r="E4076" s="110" t="s">
        <v>79</v>
      </c>
      <c r="F4076" s="66"/>
      <c r="G4076" s="35" t="str">
        <f>IFERROR(VLOOKUP(B4076,Listor!$A$6:$G$62,7,FALSE),"")</f>
        <v/>
      </c>
      <c r="H4076" s="63" t="str">
        <f>IFERROR(VLOOKUP(B4076,Listor!$N$6:$O$47,2,FALSE),"")</f>
        <v/>
      </c>
      <c r="I4076" s="63" t="str">
        <f t="shared" si="193"/>
        <v/>
      </c>
      <c r="J4076" s="96" t="str">
        <f>IFERROR(VLOOKUP(B4076,Listor!$N$6:$P$47,3,FALSE)*I4076,"")</f>
        <v/>
      </c>
      <c r="K4076" s="81"/>
      <c r="L4076" s="88" t="str">
        <f>IFERROR((VLOOKUP(B4076,Listor!$N$6:$P$47,3,FALSE)*Biologiska!K4076)+(VLOOKUP(B4076,Listor!$N$6:$Q$47,4,FALSE)),"")</f>
        <v/>
      </c>
      <c r="M4076" s="63" t="str">
        <f t="shared" si="194"/>
        <v/>
      </c>
      <c r="N4076" s="75"/>
      <c r="O4076" s="84" t="str">
        <f t="shared" si="195"/>
        <v/>
      </c>
      <c r="P4076" s="107"/>
      <c r="Q4076" s="87" t="s">
        <v>79</v>
      </c>
      <c r="R4076" s="87"/>
      <c r="S4076" s="87"/>
      <c r="T4076" s="87"/>
      <c r="U4076" s="87"/>
      <c r="V4076" s="86" t="s">
        <v>79</v>
      </c>
      <c r="W4076" s="75"/>
      <c r="X4076" s="102" t="s">
        <v>79</v>
      </c>
      <c r="Y4076" s="63" t="str">
        <f>IFERROR(IF(VLOOKUP(X4076,Listor!$T$6:$U$7,2,FALSE)&lt;O4076,TRUE),"")</f>
        <v/>
      </c>
      <c r="Z4076" s="87"/>
      <c r="AA4076" s="104"/>
    </row>
    <row r="4077" spans="2:27" x14ac:dyDescent="0.25">
      <c r="B4077" s="68" t="s">
        <v>68</v>
      </c>
      <c r="C4077" s="80" t="str">
        <f>IFERROR(VLOOKUP(B4077,Listor!$A$6:$B$62,2,FALSE),"")</f>
        <v/>
      </c>
      <c r="D4077" s="80" t="str">
        <f>IFERROR(VLOOKUP(B4077,Listor!$A$6:$C$62,3,FALSE),"")</f>
        <v/>
      </c>
      <c r="E4077" s="110" t="s">
        <v>79</v>
      </c>
      <c r="F4077" s="66"/>
      <c r="G4077" s="35" t="str">
        <f>IFERROR(VLOOKUP(B4077,Listor!$A$6:$G$62,7,FALSE),"")</f>
        <v/>
      </c>
      <c r="H4077" s="63" t="str">
        <f>IFERROR(VLOOKUP(B4077,Listor!$N$6:$O$47,2,FALSE),"")</f>
        <v/>
      </c>
      <c r="I4077" s="63" t="str">
        <f t="shared" si="193"/>
        <v/>
      </c>
      <c r="J4077" s="96" t="str">
        <f>IFERROR(VLOOKUP(B4077,Listor!$N$6:$P$47,3,FALSE)*I4077,"")</f>
        <v/>
      </c>
      <c r="K4077" s="81"/>
      <c r="L4077" s="88" t="str">
        <f>IFERROR((VLOOKUP(B4077,Listor!$N$6:$P$47,3,FALSE)*Biologiska!K4077)+(VLOOKUP(B4077,Listor!$N$6:$Q$47,4,FALSE)),"")</f>
        <v/>
      </c>
      <c r="M4077" s="63" t="str">
        <f t="shared" si="194"/>
        <v/>
      </c>
      <c r="N4077" s="75"/>
      <c r="O4077" s="84" t="str">
        <f t="shared" si="195"/>
        <v/>
      </c>
      <c r="P4077" s="107"/>
      <c r="Q4077" s="87" t="s">
        <v>79</v>
      </c>
      <c r="R4077" s="87"/>
      <c r="S4077" s="87"/>
      <c r="T4077" s="87"/>
      <c r="U4077" s="87"/>
      <c r="V4077" s="86" t="s">
        <v>79</v>
      </c>
      <c r="W4077" s="75"/>
      <c r="X4077" s="102" t="s">
        <v>79</v>
      </c>
      <c r="Y4077" s="63" t="str">
        <f>IFERROR(IF(VLOOKUP(X4077,Listor!$T$6:$U$7,2,FALSE)&lt;O4077,TRUE),"")</f>
        <v/>
      </c>
      <c r="Z4077" s="87"/>
      <c r="AA4077" s="104"/>
    </row>
    <row r="4078" spans="2:27" x14ac:dyDescent="0.25">
      <c r="B4078" s="68" t="s">
        <v>68</v>
      </c>
      <c r="C4078" s="80" t="str">
        <f>IFERROR(VLOOKUP(B4078,Listor!$A$6:$B$62,2,FALSE),"")</f>
        <v/>
      </c>
      <c r="D4078" s="80" t="str">
        <f>IFERROR(VLOOKUP(B4078,Listor!$A$6:$C$62,3,FALSE),"")</f>
        <v/>
      </c>
      <c r="E4078" s="110" t="s">
        <v>79</v>
      </c>
      <c r="F4078" s="66"/>
      <c r="G4078" s="35" t="str">
        <f>IFERROR(VLOOKUP(B4078,Listor!$A$6:$G$62,7,FALSE),"")</f>
        <v/>
      </c>
      <c r="H4078" s="63" t="str">
        <f>IFERROR(VLOOKUP(B4078,Listor!$N$6:$O$47,2,FALSE),"")</f>
        <v/>
      </c>
      <c r="I4078" s="63" t="str">
        <f t="shared" si="193"/>
        <v/>
      </c>
      <c r="J4078" s="96" t="str">
        <f>IFERROR(VLOOKUP(B4078,Listor!$N$6:$P$47,3,FALSE)*I4078,"")</f>
        <v/>
      </c>
      <c r="K4078" s="81"/>
      <c r="L4078" s="88" t="str">
        <f>IFERROR((VLOOKUP(B4078,Listor!$N$6:$P$47,3,FALSE)*Biologiska!K4078)+(VLOOKUP(B4078,Listor!$N$6:$Q$47,4,FALSE)),"")</f>
        <v/>
      </c>
      <c r="M4078" s="63" t="str">
        <f t="shared" si="194"/>
        <v/>
      </c>
      <c r="N4078" s="75"/>
      <c r="O4078" s="84" t="str">
        <f t="shared" si="195"/>
        <v/>
      </c>
      <c r="P4078" s="107"/>
      <c r="Q4078" s="87" t="s">
        <v>79</v>
      </c>
      <c r="R4078" s="87"/>
      <c r="S4078" s="87"/>
      <c r="T4078" s="87"/>
      <c r="U4078" s="87"/>
      <c r="V4078" s="86" t="s">
        <v>79</v>
      </c>
      <c r="W4078" s="75"/>
      <c r="X4078" s="102" t="s">
        <v>79</v>
      </c>
      <c r="Y4078" s="63" t="str">
        <f>IFERROR(IF(VLOOKUP(X4078,Listor!$T$6:$U$7,2,FALSE)&lt;O4078,TRUE),"")</f>
        <v/>
      </c>
      <c r="Z4078" s="87"/>
      <c r="AA4078" s="104"/>
    </row>
    <row r="4079" spans="2:27" x14ac:dyDescent="0.25">
      <c r="B4079" s="68" t="s">
        <v>68</v>
      </c>
      <c r="C4079" s="80" t="str">
        <f>IFERROR(VLOOKUP(B4079,Listor!$A$6:$B$62,2,FALSE),"")</f>
        <v/>
      </c>
      <c r="D4079" s="80" t="str">
        <f>IFERROR(VLOOKUP(B4079,Listor!$A$6:$C$62,3,FALSE),"")</f>
        <v/>
      </c>
      <c r="E4079" s="110" t="s">
        <v>79</v>
      </c>
      <c r="F4079" s="66"/>
      <c r="G4079" s="35" t="str">
        <f>IFERROR(VLOOKUP(B4079,Listor!$A$6:$G$62,7,FALSE),"")</f>
        <v/>
      </c>
      <c r="H4079" s="63" t="str">
        <f>IFERROR(VLOOKUP(B4079,Listor!$N$6:$O$47,2,FALSE),"")</f>
        <v/>
      </c>
      <c r="I4079" s="63" t="str">
        <f t="shared" si="193"/>
        <v/>
      </c>
      <c r="J4079" s="96" t="str">
        <f>IFERROR(VLOOKUP(B4079,Listor!$N$6:$P$47,3,FALSE)*I4079,"")</f>
        <v/>
      </c>
      <c r="K4079" s="81"/>
      <c r="L4079" s="88" t="str">
        <f>IFERROR((VLOOKUP(B4079,Listor!$N$6:$P$47,3,FALSE)*Biologiska!K4079)+(VLOOKUP(B4079,Listor!$N$6:$Q$47,4,FALSE)),"")</f>
        <v/>
      </c>
      <c r="M4079" s="63" t="str">
        <f t="shared" si="194"/>
        <v/>
      </c>
      <c r="N4079" s="75"/>
      <c r="O4079" s="84" t="str">
        <f t="shared" si="195"/>
        <v/>
      </c>
      <c r="P4079" s="107"/>
      <c r="Q4079" s="87" t="s">
        <v>79</v>
      </c>
      <c r="R4079" s="87"/>
      <c r="S4079" s="87"/>
      <c r="T4079" s="87"/>
      <c r="U4079" s="87"/>
      <c r="V4079" s="86" t="s">
        <v>79</v>
      </c>
      <c r="W4079" s="75"/>
      <c r="X4079" s="102" t="s">
        <v>79</v>
      </c>
      <c r="Y4079" s="63" t="str">
        <f>IFERROR(IF(VLOOKUP(X4079,Listor!$T$6:$U$7,2,FALSE)&lt;O4079,TRUE),"")</f>
        <v/>
      </c>
      <c r="Z4079" s="87"/>
      <c r="AA4079" s="104"/>
    </row>
    <row r="4080" spans="2:27" x14ac:dyDescent="0.25">
      <c r="B4080" s="68" t="s">
        <v>68</v>
      </c>
      <c r="C4080" s="80" t="str">
        <f>IFERROR(VLOOKUP(B4080,Listor!$A$6:$B$62,2,FALSE),"")</f>
        <v/>
      </c>
      <c r="D4080" s="80" t="str">
        <f>IFERROR(VLOOKUP(B4080,Listor!$A$6:$C$62,3,FALSE),"")</f>
        <v/>
      </c>
      <c r="E4080" s="110" t="s">
        <v>79</v>
      </c>
      <c r="F4080" s="66"/>
      <c r="G4080" s="35" t="str">
        <f>IFERROR(VLOOKUP(B4080,Listor!$A$6:$G$62,7,FALSE),"")</f>
        <v/>
      </c>
      <c r="H4080" s="63" t="str">
        <f>IFERROR(VLOOKUP(B4080,Listor!$N$6:$O$47,2,FALSE),"")</f>
        <v/>
      </c>
      <c r="I4080" s="63" t="str">
        <f t="shared" si="193"/>
        <v/>
      </c>
      <c r="J4080" s="96" t="str">
        <f>IFERROR(VLOOKUP(B4080,Listor!$N$6:$P$47,3,FALSE)*I4080,"")</f>
        <v/>
      </c>
      <c r="K4080" s="81"/>
      <c r="L4080" s="88" t="str">
        <f>IFERROR((VLOOKUP(B4080,Listor!$N$6:$P$47,3,FALSE)*Biologiska!K4080)+(VLOOKUP(B4080,Listor!$N$6:$Q$47,4,FALSE)),"")</f>
        <v/>
      </c>
      <c r="M4080" s="63" t="str">
        <f t="shared" si="194"/>
        <v/>
      </c>
      <c r="N4080" s="75"/>
      <c r="O4080" s="84" t="str">
        <f t="shared" si="195"/>
        <v/>
      </c>
      <c r="P4080" s="107"/>
      <c r="Q4080" s="87" t="s">
        <v>79</v>
      </c>
      <c r="R4080" s="87"/>
      <c r="S4080" s="87"/>
      <c r="T4080" s="87"/>
      <c r="U4080" s="87"/>
      <c r="V4080" s="86" t="s">
        <v>79</v>
      </c>
      <c r="W4080" s="75"/>
      <c r="X4080" s="102" t="s">
        <v>79</v>
      </c>
      <c r="Y4080" s="63" t="str">
        <f>IFERROR(IF(VLOOKUP(X4080,Listor!$T$6:$U$7,2,FALSE)&lt;O4080,TRUE),"")</f>
        <v/>
      </c>
      <c r="Z4080" s="87"/>
      <c r="AA4080" s="104"/>
    </row>
    <row r="4081" spans="2:27" x14ac:dyDescent="0.25">
      <c r="B4081" s="68" t="s">
        <v>68</v>
      </c>
      <c r="C4081" s="80" t="str">
        <f>IFERROR(VLOOKUP(B4081,Listor!$A$6:$B$62,2,FALSE),"")</f>
        <v/>
      </c>
      <c r="D4081" s="80" t="str">
        <f>IFERROR(VLOOKUP(B4081,Listor!$A$6:$C$62,3,FALSE),"")</f>
        <v/>
      </c>
      <c r="E4081" s="110" t="s">
        <v>79</v>
      </c>
      <c r="F4081" s="66"/>
      <c r="G4081" s="35" t="str">
        <f>IFERROR(VLOOKUP(B4081,Listor!$A$6:$G$62,7,FALSE),"")</f>
        <v/>
      </c>
      <c r="H4081" s="63" t="str">
        <f>IFERROR(VLOOKUP(B4081,Listor!$N$6:$O$47,2,FALSE),"")</f>
        <v/>
      </c>
      <c r="I4081" s="63" t="str">
        <f t="shared" si="193"/>
        <v/>
      </c>
      <c r="J4081" s="96" t="str">
        <f>IFERROR(VLOOKUP(B4081,Listor!$N$6:$P$47,3,FALSE)*I4081,"")</f>
        <v/>
      </c>
      <c r="K4081" s="81"/>
      <c r="L4081" s="88" t="str">
        <f>IFERROR((VLOOKUP(B4081,Listor!$N$6:$P$47,3,FALSE)*Biologiska!K4081)+(VLOOKUP(B4081,Listor!$N$6:$Q$47,4,FALSE)),"")</f>
        <v/>
      </c>
      <c r="M4081" s="63" t="str">
        <f t="shared" si="194"/>
        <v/>
      </c>
      <c r="N4081" s="75"/>
      <c r="O4081" s="84" t="str">
        <f t="shared" si="195"/>
        <v/>
      </c>
      <c r="P4081" s="107"/>
      <c r="Q4081" s="87" t="s">
        <v>79</v>
      </c>
      <c r="R4081" s="87"/>
      <c r="S4081" s="87"/>
      <c r="T4081" s="87"/>
      <c r="U4081" s="87"/>
      <c r="V4081" s="86" t="s">
        <v>79</v>
      </c>
      <c r="W4081" s="75"/>
      <c r="X4081" s="102" t="s">
        <v>79</v>
      </c>
      <c r="Y4081" s="63" t="str">
        <f>IFERROR(IF(VLOOKUP(X4081,Listor!$T$6:$U$7,2,FALSE)&lt;O4081,TRUE),"")</f>
        <v/>
      </c>
      <c r="Z4081" s="87"/>
      <c r="AA4081" s="104"/>
    </row>
    <row r="4082" spans="2:27" x14ac:dyDescent="0.25">
      <c r="B4082" s="68" t="s">
        <v>68</v>
      </c>
      <c r="C4082" s="80" t="str">
        <f>IFERROR(VLOOKUP(B4082,Listor!$A$6:$B$62,2,FALSE),"")</f>
        <v/>
      </c>
      <c r="D4082" s="80" t="str">
        <f>IFERROR(VLOOKUP(B4082,Listor!$A$6:$C$62,3,FALSE),"")</f>
        <v/>
      </c>
      <c r="E4082" s="110" t="s">
        <v>79</v>
      </c>
      <c r="F4082" s="66"/>
      <c r="G4082" s="35" t="str">
        <f>IFERROR(VLOOKUP(B4082,Listor!$A$6:$G$62,7,FALSE),"")</f>
        <v/>
      </c>
      <c r="H4082" s="63" t="str">
        <f>IFERROR(VLOOKUP(B4082,Listor!$N$6:$O$47,2,FALSE),"")</f>
        <v/>
      </c>
      <c r="I4082" s="63" t="str">
        <f t="shared" si="193"/>
        <v/>
      </c>
      <c r="J4082" s="96" t="str">
        <f>IFERROR(VLOOKUP(B4082,Listor!$N$6:$P$47,3,FALSE)*I4082,"")</f>
        <v/>
      </c>
      <c r="K4082" s="81"/>
      <c r="L4082" s="88" t="str">
        <f>IFERROR((VLOOKUP(B4082,Listor!$N$6:$P$47,3,FALSE)*Biologiska!K4082)+(VLOOKUP(B4082,Listor!$N$6:$Q$47,4,FALSE)),"")</f>
        <v/>
      </c>
      <c r="M4082" s="63" t="str">
        <f t="shared" si="194"/>
        <v/>
      </c>
      <c r="N4082" s="75"/>
      <c r="O4082" s="84" t="str">
        <f t="shared" si="195"/>
        <v/>
      </c>
      <c r="P4082" s="107"/>
      <c r="Q4082" s="87" t="s">
        <v>79</v>
      </c>
      <c r="R4082" s="87"/>
      <c r="S4082" s="87"/>
      <c r="T4082" s="87"/>
      <c r="U4082" s="87"/>
      <c r="V4082" s="86" t="s">
        <v>79</v>
      </c>
      <c r="W4082" s="75"/>
      <c r="X4082" s="102" t="s">
        <v>79</v>
      </c>
      <c r="Y4082" s="63" t="str">
        <f>IFERROR(IF(VLOOKUP(X4082,Listor!$T$6:$U$7,2,FALSE)&lt;O4082,TRUE),"")</f>
        <v/>
      </c>
      <c r="Z4082" s="87"/>
      <c r="AA4082" s="104"/>
    </row>
    <row r="4083" spans="2:27" x14ac:dyDescent="0.25">
      <c r="B4083" s="68" t="s">
        <v>68</v>
      </c>
      <c r="C4083" s="80" t="str">
        <f>IFERROR(VLOOKUP(B4083,Listor!$A$6:$B$62,2,FALSE),"")</f>
        <v/>
      </c>
      <c r="D4083" s="80" t="str">
        <f>IFERROR(VLOOKUP(B4083,Listor!$A$6:$C$62,3,FALSE),"")</f>
        <v/>
      </c>
      <c r="E4083" s="110" t="s">
        <v>79</v>
      </c>
      <c r="F4083" s="66"/>
      <c r="G4083" s="35" t="str">
        <f>IFERROR(VLOOKUP(B4083,Listor!$A$6:$G$62,7,FALSE),"")</f>
        <v/>
      </c>
      <c r="H4083" s="63" t="str">
        <f>IFERROR(VLOOKUP(B4083,Listor!$N$6:$O$47,2,FALSE),"")</f>
        <v/>
      </c>
      <c r="I4083" s="63" t="str">
        <f t="shared" si="193"/>
        <v/>
      </c>
      <c r="J4083" s="96" t="str">
        <f>IFERROR(VLOOKUP(B4083,Listor!$N$6:$P$47,3,FALSE)*I4083,"")</f>
        <v/>
      </c>
      <c r="K4083" s="81"/>
      <c r="L4083" s="88" t="str">
        <f>IFERROR((VLOOKUP(B4083,Listor!$N$6:$P$47,3,FALSE)*Biologiska!K4083)+(VLOOKUP(B4083,Listor!$N$6:$Q$47,4,FALSE)),"")</f>
        <v/>
      </c>
      <c r="M4083" s="63" t="str">
        <f t="shared" si="194"/>
        <v/>
      </c>
      <c r="N4083" s="75"/>
      <c r="O4083" s="84" t="str">
        <f t="shared" si="195"/>
        <v/>
      </c>
      <c r="P4083" s="107"/>
      <c r="Q4083" s="87" t="s">
        <v>79</v>
      </c>
      <c r="R4083" s="87"/>
      <c r="S4083" s="87"/>
      <c r="T4083" s="87"/>
      <c r="U4083" s="87"/>
      <c r="V4083" s="86" t="s">
        <v>79</v>
      </c>
      <c r="W4083" s="75"/>
      <c r="X4083" s="102" t="s">
        <v>79</v>
      </c>
      <c r="Y4083" s="63" t="str">
        <f>IFERROR(IF(VLOOKUP(X4083,Listor!$T$6:$U$7,2,FALSE)&lt;O4083,TRUE),"")</f>
        <v/>
      </c>
      <c r="Z4083" s="87"/>
      <c r="AA4083" s="104"/>
    </row>
    <row r="4084" spans="2:27" x14ac:dyDescent="0.25">
      <c r="B4084" s="68" t="s">
        <v>68</v>
      </c>
      <c r="C4084" s="80" t="str">
        <f>IFERROR(VLOOKUP(B4084,Listor!$A$6:$B$62,2,FALSE),"")</f>
        <v/>
      </c>
      <c r="D4084" s="80" t="str">
        <f>IFERROR(VLOOKUP(B4084,Listor!$A$6:$C$62,3,FALSE),"")</f>
        <v/>
      </c>
      <c r="E4084" s="110" t="s">
        <v>79</v>
      </c>
      <c r="F4084" s="66"/>
      <c r="G4084" s="35" t="str">
        <f>IFERROR(VLOOKUP(B4084,Listor!$A$6:$G$62,7,FALSE),"")</f>
        <v/>
      </c>
      <c r="H4084" s="63" t="str">
        <f>IFERROR(VLOOKUP(B4084,Listor!$N$6:$O$47,2,FALSE),"")</f>
        <v/>
      </c>
      <c r="I4084" s="63" t="str">
        <f t="shared" si="193"/>
        <v/>
      </c>
      <c r="J4084" s="96" t="str">
        <f>IFERROR(VLOOKUP(B4084,Listor!$N$6:$P$47,3,FALSE)*I4084,"")</f>
        <v/>
      </c>
      <c r="K4084" s="81"/>
      <c r="L4084" s="88" t="str">
        <f>IFERROR((VLOOKUP(B4084,Listor!$N$6:$P$47,3,FALSE)*Biologiska!K4084)+(VLOOKUP(B4084,Listor!$N$6:$Q$47,4,FALSE)),"")</f>
        <v/>
      </c>
      <c r="M4084" s="63" t="str">
        <f t="shared" si="194"/>
        <v/>
      </c>
      <c r="N4084" s="75"/>
      <c r="O4084" s="84" t="str">
        <f t="shared" si="195"/>
        <v/>
      </c>
      <c r="P4084" s="107"/>
      <c r="Q4084" s="87" t="s">
        <v>79</v>
      </c>
      <c r="R4084" s="87"/>
      <c r="S4084" s="87"/>
      <c r="T4084" s="87"/>
      <c r="U4084" s="87"/>
      <c r="V4084" s="86" t="s">
        <v>79</v>
      </c>
      <c r="W4084" s="75"/>
      <c r="X4084" s="102" t="s">
        <v>79</v>
      </c>
      <c r="Y4084" s="63" t="str">
        <f>IFERROR(IF(VLOOKUP(X4084,Listor!$T$6:$U$7,2,FALSE)&lt;O4084,TRUE),"")</f>
        <v/>
      </c>
      <c r="Z4084" s="87"/>
      <c r="AA4084" s="104"/>
    </row>
    <row r="4085" spans="2:27" x14ac:dyDescent="0.25">
      <c r="B4085" s="68" t="s">
        <v>68</v>
      </c>
      <c r="C4085" s="80" t="str">
        <f>IFERROR(VLOOKUP(B4085,Listor!$A$6:$B$62,2,FALSE),"")</f>
        <v/>
      </c>
      <c r="D4085" s="80" t="str">
        <f>IFERROR(VLOOKUP(B4085,Listor!$A$6:$C$62,3,FALSE),"")</f>
        <v/>
      </c>
      <c r="E4085" s="110" t="s">
        <v>79</v>
      </c>
      <c r="F4085" s="66"/>
      <c r="G4085" s="35" t="str">
        <f>IFERROR(VLOOKUP(B4085,Listor!$A$6:$G$62,7,FALSE),"")</f>
        <v/>
      </c>
      <c r="H4085" s="63" t="str">
        <f>IFERROR(VLOOKUP(B4085,Listor!$N$6:$O$47,2,FALSE),"")</f>
        <v/>
      </c>
      <c r="I4085" s="63" t="str">
        <f t="shared" si="193"/>
        <v/>
      </c>
      <c r="J4085" s="96" t="str">
        <f>IFERROR(VLOOKUP(B4085,Listor!$N$6:$P$47,3,FALSE)*I4085,"")</f>
        <v/>
      </c>
      <c r="K4085" s="81"/>
      <c r="L4085" s="88" t="str">
        <f>IFERROR((VLOOKUP(B4085,Listor!$N$6:$P$47,3,FALSE)*Biologiska!K4085)+(VLOOKUP(B4085,Listor!$N$6:$Q$47,4,FALSE)),"")</f>
        <v/>
      </c>
      <c r="M4085" s="63" t="str">
        <f t="shared" si="194"/>
        <v/>
      </c>
      <c r="N4085" s="75"/>
      <c r="O4085" s="84" t="str">
        <f t="shared" si="195"/>
        <v/>
      </c>
      <c r="P4085" s="107"/>
      <c r="Q4085" s="87" t="s">
        <v>79</v>
      </c>
      <c r="R4085" s="87"/>
      <c r="S4085" s="87"/>
      <c r="T4085" s="87"/>
      <c r="U4085" s="87"/>
      <c r="V4085" s="86" t="s">
        <v>79</v>
      </c>
      <c r="W4085" s="75"/>
      <c r="X4085" s="102" t="s">
        <v>79</v>
      </c>
      <c r="Y4085" s="63" t="str">
        <f>IFERROR(IF(VLOOKUP(X4085,Listor!$T$6:$U$7,2,FALSE)&lt;O4085,TRUE),"")</f>
        <v/>
      </c>
      <c r="Z4085" s="87"/>
      <c r="AA4085" s="104"/>
    </row>
    <row r="4086" spans="2:27" x14ac:dyDescent="0.25">
      <c r="B4086" s="68" t="s">
        <v>68</v>
      </c>
      <c r="C4086" s="80" t="str">
        <f>IFERROR(VLOOKUP(B4086,Listor!$A$6:$B$62,2,FALSE),"")</f>
        <v/>
      </c>
      <c r="D4086" s="80" t="str">
        <f>IFERROR(VLOOKUP(B4086,Listor!$A$6:$C$62,3,FALSE),"")</f>
        <v/>
      </c>
      <c r="E4086" s="110" t="s">
        <v>79</v>
      </c>
      <c r="F4086" s="66"/>
      <c r="G4086" s="35" t="str">
        <f>IFERROR(VLOOKUP(B4086,Listor!$A$6:$G$62,7,FALSE),"")</f>
        <v/>
      </c>
      <c r="H4086" s="63" t="str">
        <f>IFERROR(VLOOKUP(B4086,Listor!$N$6:$O$47,2,FALSE),"")</f>
        <v/>
      </c>
      <c r="I4086" s="63" t="str">
        <f t="shared" si="193"/>
        <v/>
      </c>
      <c r="J4086" s="96" t="str">
        <f>IFERROR(VLOOKUP(B4086,Listor!$N$6:$P$47,3,FALSE)*I4086,"")</f>
        <v/>
      </c>
      <c r="K4086" s="81"/>
      <c r="L4086" s="88" t="str">
        <f>IFERROR((VLOOKUP(B4086,Listor!$N$6:$P$47,3,FALSE)*Biologiska!K4086)+(VLOOKUP(B4086,Listor!$N$6:$Q$47,4,FALSE)),"")</f>
        <v/>
      </c>
      <c r="M4086" s="63" t="str">
        <f t="shared" si="194"/>
        <v/>
      </c>
      <c r="N4086" s="75"/>
      <c r="O4086" s="84" t="str">
        <f t="shared" si="195"/>
        <v/>
      </c>
      <c r="P4086" s="107"/>
      <c r="Q4086" s="87" t="s">
        <v>79</v>
      </c>
      <c r="R4086" s="87"/>
      <c r="S4086" s="87"/>
      <c r="T4086" s="87"/>
      <c r="U4086" s="87"/>
      <c r="V4086" s="86" t="s">
        <v>79</v>
      </c>
      <c r="W4086" s="75"/>
      <c r="X4086" s="102" t="s">
        <v>79</v>
      </c>
      <c r="Y4086" s="63" t="str">
        <f>IFERROR(IF(VLOOKUP(X4086,Listor!$T$6:$U$7,2,FALSE)&lt;O4086,TRUE),"")</f>
        <v/>
      </c>
      <c r="Z4086" s="87"/>
      <c r="AA4086" s="104"/>
    </row>
    <row r="4087" spans="2:27" x14ac:dyDescent="0.25">
      <c r="B4087" s="68" t="s">
        <v>68</v>
      </c>
      <c r="C4087" s="80" t="str">
        <f>IFERROR(VLOOKUP(B4087,Listor!$A$6:$B$62,2,FALSE),"")</f>
        <v/>
      </c>
      <c r="D4087" s="80" t="str">
        <f>IFERROR(VLOOKUP(B4087,Listor!$A$6:$C$62,3,FALSE),"")</f>
        <v/>
      </c>
      <c r="E4087" s="110" t="s">
        <v>79</v>
      </c>
      <c r="F4087" s="66"/>
      <c r="G4087" s="35" t="str">
        <f>IFERROR(VLOOKUP(B4087,Listor!$A$6:$G$62,7,FALSE),"")</f>
        <v/>
      </c>
      <c r="H4087" s="63" t="str">
        <f>IFERROR(VLOOKUP(B4087,Listor!$N$6:$O$47,2,FALSE),"")</f>
        <v/>
      </c>
      <c r="I4087" s="63" t="str">
        <f t="shared" si="193"/>
        <v/>
      </c>
      <c r="J4087" s="96" t="str">
        <f>IFERROR(VLOOKUP(B4087,Listor!$N$6:$P$47,3,FALSE)*I4087,"")</f>
        <v/>
      </c>
      <c r="K4087" s="81"/>
      <c r="L4087" s="88" t="str">
        <f>IFERROR((VLOOKUP(B4087,Listor!$N$6:$P$47,3,FALSE)*Biologiska!K4087)+(VLOOKUP(B4087,Listor!$N$6:$Q$47,4,FALSE)),"")</f>
        <v/>
      </c>
      <c r="M4087" s="63" t="str">
        <f t="shared" si="194"/>
        <v/>
      </c>
      <c r="N4087" s="75"/>
      <c r="O4087" s="84" t="str">
        <f t="shared" si="195"/>
        <v/>
      </c>
      <c r="P4087" s="107"/>
      <c r="Q4087" s="87" t="s">
        <v>79</v>
      </c>
      <c r="R4087" s="87"/>
      <c r="S4087" s="87"/>
      <c r="T4087" s="87"/>
      <c r="U4087" s="87"/>
      <c r="V4087" s="86" t="s">
        <v>79</v>
      </c>
      <c r="W4087" s="75"/>
      <c r="X4087" s="102" t="s">
        <v>79</v>
      </c>
      <c r="Y4087" s="63" t="str">
        <f>IFERROR(IF(VLOOKUP(X4087,Listor!$T$6:$U$7,2,FALSE)&lt;O4087,TRUE),"")</f>
        <v/>
      </c>
      <c r="Z4087" s="87"/>
      <c r="AA4087" s="104"/>
    </row>
    <row r="4088" spans="2:27" x14ac:dyDescent="0.25">
      <c r="B4088" s="68" t="s">
        <v>68</v>
      </c>
      <c r="C4088" s="80" t="str">
        <f>IFERROR(VLOOKUP(B4088,Listor!$A$6:$B$62,2,FALSE),"")</f>
        <v/>
      </c>
      <c r="D4088" s="80" t="str">
        <f>IFERROR(VLOOKUP(B4088,Listor!$A$6:$C$62,3,FALSE),"")</f>
        <v/>
      </c>
      <c r="E4088" s="110" t="s">
        <v>79</v>
      </c>
      <c r="F4088" s="66"/>
      <c r="G4088" s="35" t="str">
        <f>IFERROR(VLOOKUP(B4088,Listor!$A$6:$G$62,7,FALSE),"")</f>
        <v/>
      </c>
      <c r="H4088" s="63" t="str">
        <f>IFERROR(VLOOKUP(B4088,Listor!$N$6:$O$47,2,FALSE),"")</f>
        <v/>
      </c>
      <c r="I4088" s="63" t="str">
        <f t="shared" si="193"/>
        <v/>
      </c>
      <c r="J4088" s="96" t="str">
        <f>IFERROR(VLOOKUP(B4088,Listor!$N$6:$P$47,3,FALSE)*I4088,"")</f>
        <v/>
      </c>
      <c r="K4088" s="81"/>
      <c r="L4088" s="88" t="str">
        <f>IFERROR((VLOOKUP(B4088,Listor!$N$6:$P$47,3,FALSE)*Biologiska!K4088)+(VLOOKUP(B4088,Listor!$N$6:$Q$47,4,FALSE)),"")</f>
        <v/>
      </c>
      <c r="M4088" s="63" t="str">
        <f t="shared" si="194"/>
        <v/>
      </c>
      <c r="N4088" s="75"/>
      <c r="O4088" s="84" t="str">
        <f t="shared" si="195"/>
        <v/>
      </c>
      <c r="P4088" s="107"/>
      <c r="Q4088" s="87" t="s">
        <v>79</v>
      </c>
      <c r="R4088" s="87"/>
      <c r="S4088" s="87"/>
      <c r="T4088" s="87"/>
      <c r="U4088" s="87"/>
      <c r="V4088" s="86" t="s">
        <v>79</v>
      </c>
      <c r="W4088" s="75"/>
      <c r="X4088" s="102" t="s">
        <v>79</v>
      </c>
      <c r="Y4088" s="63" t="str">
        <f>IFERROR(IF(VLOOKUP(X4088,Listor!$T$6:$U$7,2,FALSE)&lt;O4088,TRUE),"")</f>
        <v/>
      </c>
      <c r="Z4088" s="87"/>
      <c r="AA4088" s="104"/>
    </row>
    <row r="4089" spans="2:27" x14ac:dyDescent="0.25">
      <c r="B4089" s="68" t="s">
        <v>68</v>
      </c>
      <c r="C4089" s="80" t="str">
        <f>IFERROR(VLOOKUP(B4089,Listor!$A$6:$B$62,2,FALSE),"")</f>
        <v/>
      </c>
      <c r="D4089" s="80" t="str">
        <f>IFERROR(VLOOKUP(B4089,Listor!$A$6:$C$62,3,FALSE),"")</f>
        <v/>
      </c>
      <c r="E4089" s="110" t="s">
        <v>79</v>
      </c>
      <c r="F4089" s="66"/>
      <c r="G4089" s="35" t="str">
        <f>IFERROR(VLOOKUP(B4089,Listor!$A$6:$G$62,7,FALSE),"")</f>
        <v/>
      </c>
      <c r="H4089" s="63" t="str">
        <f>IFERROR(VLOOKUP(B4089,Listor!$N$6:$O$47,2,FALSE),"")</f>
        <v/>
      </c>
      <c r="I4089" s="63" t="str">
        <f t="shared" si="193"/>
        <v/>
      </c>
      <c r="J4089" s="96" t="str">
        <f>IFERROR(VLOOKUP(B4089,Listor!$N$6:$P$47,3,FALSE)*I4089,"")</f>
        <v/>
      </c>
      <c r="K4089" s="81"/>
      <c r="L4089" s="88" t="str">
        <f>IFERROR((VLOOKUP(B4089,Listor!$N$6:$P$47,3,FALSE)*Biologiska!K4089)+(VLOOKUP(B4089,Listor!$N$6:$Q$47,4,FALSE)),"")</f>
        <v/>
      </c>
      <c r="M4089" s="63" t="str">
        <f t="shared" si="194"/>
        <v/>
      </c>
      <c r="N4089" s="75"/>
      <c r="O4089" s="84" t="str">
        <f t="shared" si="195"/>
        <v/>
      </c>
      <c r="P4089" s="107"/>
      <c r="Q4089" s="87" t="s">
        <v>79</v>
      </c>
      <c r="R4089" s="87"/>
      <c r="S4089" s="87"/>
      <c r="T4089" s="87"/>
      <c r="U4089" s="87"/>
      <c r="V4089" s="86" t="s">
        <v>79</v>
      </c>
      <c r="W4089" s="75"/>
      <c r="X4089" s="102" t="s">
        <v>79</v>
      </c>
      <c r="Y4089" s="63" t="str">
        <f>IFERROR(IF(VLOOKUP(X4089,Listor!$T$6:$U$7,2,FALSE)&lt;O4089,TRUE),"")</f>
        <v/>
      </c>
      <c r="Z4089" s="87"/>
      <c r="AA4089" s="104"/>
    </row>
    <row r="4090" spans="2:27" x14ac:dyDescent="0.25">
      <c r="B4090" s="68" t="s">
        <v>68</v>
      </c>
      <c r="C4090" s="80" t="str">
        <f>IFERROR(VLOOKUP(B4090,Listor!$A$6:$B$62,2,FALSE),"")</f>
        <v/>
      </c>
      <c r="D4090" s="80" t="str">
        <f>IFERROR(VLOOKUP(B4090,Listor!$A$6:$C$62,3,FALSE),"")</f>
        <v/>
      </c>
      <c r="E4090" s="110" t="s">
        <v>79</v>
      </c>
      <c r="F4090" s="66"/>
      <c r="G4090" s="35" t="str">
        <f>IFERROR(VLOOKUP(B4090,Listor!$A$6:$G$62,7,FALSE),"")</f>
        <v/>
      </c>
      <c r="H4090" s="63" t="str">
        <f>IFERROR(VLOOKUP(B4090,Listor!$N$6:$O$47,2,FALSE),"")</f>
        <v/>
      </c>
      <c r="I4090" s="63" t="str">
        <f t="shared" si="193"/>
        <v/>
      </c>
      <c r="J4090" s="96" t="str">
        <f>IFERROR(VLOOKUP(B4090,Listor!$N$6:$P$47,3,FALSE)*I4090,"")</f>
        <v/>
      </c>
      <c r="K4090" s="81"/>
      <c r="L4090" s="88" t="str">
        <f>IFERROR((VLOOKUP(B4090,Listor!$N$6:$P$47,3,FALSE)*Biologiska!K4090)+(VLOOKUP(B4090,Listor!$N$6:$Q$47,4,FALSE)),"")</f>
        <v/>
      </c>
      <c r="M4090" s="63" t="str">
        <f t="shared" si="194"/>
        <v/>
      </c>
      <c r="N4090" s="75"/>
      <c r="O4090" s="84" t="str">
        <f t="shared" si="195"/>
        <v/>
      </c>
      <c r="P4090" s="107"/>
      <c r="Q4090" s="87" t="s">
        <v>79</v>
      </c>
      <c r="R4090" s="87"/>
      <c r="S4090" s="87"/>
      <c r="T4090" s="87"/>
      <c r="U4090" s="87"/>
      <c r="V4090" s="86" t="s">
        <v>79</v>
      </c>
      <c r="W4090" s="75"/>
      <c r="X4090" s="102" t="s">
        <v>79</v>
      </c>
      <c r="Y4090" s="63" t="str">
        <f>IFERROR(IF(VLOOKUP(X4090,Listor!$T$6:$U$7,2,FALSE)&lt;O4090,TRUE),"")</f>
        <v/>
      </c>
      <c r="Z4090" s="87"/>
      <c r="AA4090" s="104"/>
    </row>
    <row r="4091" spans="2:27" x14ac:dyDescent="0.25">
      <c r="B4091" s="68" t="s">
        <v>68</v>
      </c>
      <c r="C4091" s="80" t="str">
        <f>IFERROR(VLOOKUP(B4091,Listor!$A$6:$B$62,2,FALSE),"")</f>
        <v/>
      </c>
      <c r="D4091" s="80" t="str">
        <f>IFERROR(VLOOKUP(B4091,Listor!$A$6:$C$62,3,FALSE),"")</f>
        <v/>
      </c>
      <c r="E4091" s="110" t="s">
        <v>79</v>
      </c>
      <c r="F4091" s="66"/>
      <c r="G4091" s="35" t="str">
        <f>IFERROR(VLOOKUP(B4091,Listor!$A$6:$G$62,7,FALSE),"")</f>
        <v/>
      </c>
      <c r="H4091" s="63" t="str">
        <f>IFERROR(VLOOKUP(B4091,Listor!$N$6:$O$47,2,FALSE),"")</f>
        <v/>
      </c>
      <c r="I4091" s="63" t="str">
        <f t="shared" si="193"/>
        <v/>
      </c>
      <c r="J4091" s="96" t="str">
        <f>IFERROR(VLOOKUP(B4091,Listor!$N$6:$P$47,3,FALSE)*I4091,"")</f>
        <v/>
      </c>
      <c r="K4091" s="81"/>
      <c r="L4091" s="88" t="str">
        <f>IFERROR((VLOOKUP(B4091,Listor!$N$6:$P$47,3,FALSE)*Biologiska!K4091)+(VLOOKUP(B4091,Listor!$N$6:$Q$47,4,FALSE)),"")</f>
        <v/>
      </c>
      <c r="M4091" s="63" t="str">
        <f t="shared" si="194"/>
        <v/>
      </c>
      <c r="N4091" s="75"/>
      <c r="O4091" s="84" t="str">
        <f t="shared" si="195"/>
        <v/>
      </c>
      <c r="P4091" s="107"/>
      <c r="Q4091" s="87" t="s">
        <v>79</v>
      </c>
      <c r="R4091" s="87"/>
      <c r="S4091" s="87"/>
      <c r="T4091" s="87"/>
      <c r="U4091" s="87"/>
      <c r="V4091" s="86" t="s">
        <v>79</v>
      </c>
      <c r="W4091" s="75"/>
      <c r="X4091" s="102" t="s">
        <v>79</v>
      </c>
      <c r="Y4091" s="63" t="str">
        <f>IFERROR(IF(VLOOKUP(X4091,Listor!$T$6:$U$7,2,FALSE)&lt;O4091,TRUE),"")</f>
        <v/>
      </c>
      <c r="Z4091" s="87"/>
      <c r="AA4091" s="104"/>
    </row>
    <row r="4092" spans="2:27" x14ac:dyDescent="0.25">
      <c r="B4092" s="68" t="s">
        <v>68</v>
      </c>
      <c r="C4092" s="80" t="str">
        <f>IFERROR(VLOOKUP(B4092,Listor!$A$6:$B$62,2,FALSE),"")</f>
        <v/>
      </c>
      <c r="D4092" s="80" t="str">
        <f>IFERROR(VLOOKUP(B4092,Listor!$A$6:$C$62,3,FALSE),"")</f>
        <v/>
      </c>
      <c r="E4092" s="110" t="s">
        <v>79</v>
      </c>
      <c r="F4092" s="66"/>
      <c r="G4092" s="35" t="str">
        <f>IFERROR(VLOOKUP(B4092,Listor!$A$6:$G$62,7,FALSE),"")</f>
        <v/>
      </c>
      <c r="H4092" s="63" t="str">
        <f>IFERROR(VLOOKUP(B4092,Listor!$N$6:$O$47,2,FALSE),"")</f>
        <v/>
      </c>
      <c r="I4092" s="63" t="str">
        <f t="shared" si="193"/>
        <v/>
      </c>
      <c r="J4092" s="96" t="str">
        <f>IFERROR(VLOOKUP(B4092,Listor!$N$6:$P$47,3,FALSE)*I4092,"")</f>
        <v/>
      </c>
      <c r="K4092" s="81"/>
      <c r="L4092" s="88" t="str">
        <f>IFERROR((VLOOKUP(B4092,Listor!$N$6:$P$47,3,FALSE)*Biologiska!K4092)+(VLOOKUP(B4092,Listor!$N$6:$Q$47,4,FALSE)),"")</f>
        <v/>
      </c>
      <c r="M4092" s="63" t="str">
        <f t="shared" si="194"/>
        <v/>
      </c>
      <c r="N4092" s="75"/>
      <c r="O4092" s="84" t="str">
        <f t="shared" si="195"/>
        <v/>
      </c>
      <c r="P4092" s="107"/>
      <c r="Q4092" s="87" t="s">
        <v>79</v>
      </c>
      <c r="R4092" s="87"/>
      <c r="S4092" s="87"/>
      <c r="T4092" s="87"/>
      <c r="U4092" s="87"/>
      <c r="V4092" s="86" t="s">
        <v>79</v>
      </c>
      <c r="W4092" s="75"/>
      <c r="X4092" s="102" t="s">
        <v>79</v>
      </c>
      <c r="Y4092" s="63" t="str">
        <f>IFERROR(IF(VLOOKUP(X4092,Listor!$T$6:$U$7,2,FALSE)&lt;O4092,TRUE),"")</f>
        <v/>
      </c>
      <c r="Z4092" s="87"/>
      <c r="AA4092" s="104"/>
    </row>
    <row r="4093" spans="2:27" x14ac:dyDescent="0.25">
      <c r="B4093" s="68" t="s">
        <v>68</v>
      </c>
      <c r="C4093" s="80" t="str">
        <f>IFERROR(VLOOKUP(B4093,Listor!$A$6:$B$62,2,FALSE),"")</f>
        <v/>
      </c>
      <c r="D4093" s="80" t="str">
        <f>IFERROR(VLOOKUP(B4093,Listor!$A$6:$C$62,3,FALSE),"")</f>
        <v/>
      </c>
      <c r="E4093" s="110" t="s">
        <v>79</v>
      </c>
      <c r="F4093" s="66"/>
      <c r="G4093" s="35" t="str">
        <f>IFERROR(VLOOKUP(B4093,Listor!$A$6:$G$62,7,FALSE),"")</f>
        <v/>
      </c>
      <c r="H4093" s="63" t="str">
        <f>IFERROR(VLOOKUP(B4093,Listor!$N$6:$O$47,2,FALSE),"")</f>
        <v/>
      </c>
      <c r="I4093" s="63" t="str">
        <f t="shared" si="193"/>
        <v/>
      </c>
      <c r="J4093" s="96" t="str">
        <f>IFERROR(VLOOKUP(B4093,Listor!$N$6:$P$47,3,FALSE)*I4093,"")</f>
        <v/>
      </c>
      <c r="K4093" s="81"/>
      <c r="L4093" s="88" t="str">
        <f>IFERROR((VLOOKUP(B4093,Listor!$N$6:$P$47,3,FALSE)*Biologiska!K4093)+(VLOOKUP(B4093,Listor!$N$6:$Q$47,4,FALSE)),"")</f>
        <v/>
      </c>
      <c r="M4093" s="63" t="str">
        <f t="shared" si="194"/>
        <v/>
      </c>
      <c r="N4093" s="75"/>
      <c r="O4093" s="84" t="str">
        <f t="shared" si="195"/>
        <v/>
      </c>
      <c r="P4093" s="107"/>
      <c r="Q4093" s="87" t="s">
        <v>79</v>
      </c>
      <c r="R4093" s="87"/>
      <c r="S4093" s="87"/>
      <c r="T4093" s="87"/>
      <c r="U4093" s="87"/>
      <c r="V4093" s="86" t="s">
        <v>79</v>
      </c>
      <c r="W4093" s="75"/>
      <c r="X4093" s="102" t="s">
        <v>79</v>
      </c>
      <c r="Y4093" s="63" t="str">
        <f>IFERROR(IF(VLOOKUP(X4093,Listor!$T$6:$U$7,2,FALSE)&lt;O4093,TRUE),"")</f>
        <v/>
      </c>
      <c r="Z4093" s="87"/>
      <c r="AA4093" s="104"/>
    </row>
    <row r="4094" spans="2:27" x14ac:dyDescent="0.25">
      <c r="B4094" s="68" t="s">
        <v>68</v>
      </c>
      <c r="C4094" s="80" t="str">
        <f>IFERROR(VLOOKUP(B4094,Listor!$A$6:$B$62,2,FALSE),"")</f>
        <v/>
      </c>
      <c r="D4094" s="80" t="str">
        <f>IFERROR(VLOOKUP(B4094,Listor!$A$6:$C$62,3,FALSE),"")</f>
        <v/>
      </c>
      <c r="E4094" s="110" t="s">
        <v>79</v>
      </c>
      <c r="F4094" s="66"/>
      <c r="G4094" s="35" t="str">
        <f>IFERROR(VLOOKUP(B4094,Listor!$A$6:$G$62,7,FALSE),"")</f>
        <v/>
      </c>
      <c r="H4094" s="63" t="str">
        <f>IFERROR(VLOOKUP(B4094,Listor!$N$6:$O$47,2,FALSE),"")</f>
        <v/>
      </c>
      <c r="I4094" s="63" t="str">
        <f t="shared" si="193"/>
        <v/>
      </c>
      <c r="J4094" s="96" t="str">
        <f>IFERROR(VLOOKUP(B4094,Listor!$N$6:$P$47,3,FALSE)*I4094,"")</f>
        <v/>
      </c>
      <c r="K4094" s="81"/>
      <c r="L4094" s="88" t="str">
        <f>IFERROR((VLOOKUP(B4094,Listor!$N$6:$P$47,3,FALSE)*Biologiska!K4094)+(VLOOKUP(B4094,Listor!$N$6:$Q$47,4,FALSE)),"")</f>
        <v/>
      </c>
      <c r="M4094" s="63" t="str">
        <f t="shared" si="194"/>
        <v/>
      </c>
      <c r="N4094" s="75"/>
      <c r="O4094" s="84" t="str">
        <f t="shared" si="195"/>
        <v/>
      </c>
      <c r="P4094" s="107"/>
      <c r="Q4094" s="87" t="s">
        <v>79</v>
      </c>
      <c r="R4094" s="87"/>
      <c r="S4094" s="87"/>
      <c r="T4094" s="87"/>
      <c r="U4094" s="87"/>
      <c r="V4094" s="86" t="s">
        <v>79</v>
      </c>
      <c r="W4094" s="75"/>
      <c r="X4094" s="102" t="s">
        <v>79</v>
      </c>
      <c r="Y4094" s="63" t="str">
        <f>IFERROR(IF(VLOOKUP(X4094,Listor!$T$6:$U$7,2,FALSE)&lt;O4094,TRUE),"")</f>
        <v/>
      </c>
      <c r="Z4094" s="87"/>
      <c r="AA4094" s="104"/>
    </row>
    <row r="4095" spans="2:27" x14ac:dyDescent="0.25">
      <c r="B4095" s="68" t="s">
        <v>68</v>
      </c>
      <c r="C4095" s="80" t="str">
        <f>IFERROR(VLOOKUP(B4095,Listor!$A$6:$B$62,2,FALSE),"")</f>
        <v/>
      </c>
      <c r="D4095" s="80" t="str">
        <f>IFERROR(VLOOKUP(B4095,Listor!$A$6:$C$62,3,FALSE),"")</f>
        <v/>
      </c>
      <c r="E4095" s="110" t="s">
        <v>79</v>
      </c>
      <c r="F4095" s="66"/>
      <c r="G4095" s="35" t="str">
        <f>IFERROR(VLOOKUP(B4095,Listor!$A$6:$G$62,7,FALSE),"")</f>
        <v/>
      </c>
      <c r="H4095" s="63" t="str">
        <f>IFERROR(VLOOKUP(B4095,Listor!$N$6:$O$47,2,FALSE),"")</f>
        <v/>
      </c>
      <c r="I4095" s="63" t="str">
        <f t="shared" si="193"/>
        <v/>
      </c>
      <c r="J4095" s="96" t="str">
        <f>IFERROR(VLOOKUP(B4095,Listor!$N$6:$P$47,3,FALSE)*I4095,"")</f>
        <v/>
      </c>
      <c r="K4095" s="81"/>
      <c r="L4095" s="88" t="str">
        <f>IFERROR((VLOOKUP(B4095,Listor!$N$6:$P$47,3,FALSE)*Biologiska!K4095)+(VLOOKUP(B4095,Listor!$N$6:$Q$47,4,FALSE)),"")</f>
        <v/>
      </c>
      <c r="M4095" s="63" t="str">
        <f t="shared" si="194"/>
        <v/>
      </c>
      <c r="N4095" s="75"/>
      <c r="O4095" s="84" t="str">
        <f t="shared" si="195"/>
        <v/>
      </c>
      <c r="P4095" s="107"/>
      <c r="Q4095" s="87" t="s">
        <v>79</v>
      </c>
      <c r="R4095" s="87"/>
      <c r="S4095" s="87"/>
      <c r="T4095" s="87"/>
      <c r="U4095" s="87"/>
      <c r="V4095" s="86" t="s">
        <v>79</v>
      </c>
      <c r="W4095" s="75"/>
      <c r="X4095" s="102" t="s">
        <v>79</v>
      </c>
      <c r="Y4095" s="63" t="str">
        <f>IFERROR(IF(VLOOKUP(X4095,Listor!$T$6:$U$7,2,FALSE)&lt;O4095,TRUE),"")</f>
        <v/>
      </c>
      <c r="Z4095" s="87"/>
      <c r="AA4095" s="104"/>
    </row>
    <row r="4096" spans="2:27" x14ac:dyDescent="0.25">
      <c r="B4096" s="68" t="s">
        <v>68</v>
      </c>
      <c r="C4096" s="80" t="str">
        <f>IFERROR(VLOOKUP(B4096,Listor!$A$6:$B$62,2,FALSE),"")</f>
        <v/>
      </c>
      <c r="D4096" s="80" t="str">
        <f>IFERROR(VLOOKUP(B4096,Listor!$A$6:$C$62,3,FALSE),"")</f>
        <v/>
      </c>
      <c r="E4096" s="110" t="s">
        <v>79</v>
      </c>
      <c r="F4096" s="66"/>
      <c r="G4096" s="35" t="str">
        <f>IFERROR(VLOOKUP(B4096,Listor!$A$6:$G$62,7,FALSE),"")</f>
        <v/>
      </c>
      <c r="H4096" s="63" t="str">
        <f>IFERROR(VLOOKUP(B4096,Listor!$N$6:$O$47,2,FALSE),"")</f>
        <v/>
      </c>
      <c r="I4096" s="63" t="str">
        <f t="shared" si="193"/>
        <v/>
      </c>
      <c r="J4096" s="96" t="str">
        <f>IFERROR(VLOOKUP(B4096,Listor!$N$6:$P$47,3,FALSE)*I4096,"")</f>
        <v/>
      </c>
      <c r="K4096" s="81"/>
      <c r="L4096" s="88" t="str">
        <f>IFERROR((VLOOKUP(B4096,Listor!$N$6:$P$47,3,FALSE)*Biologiska!K4096)+(VLOOKUP(B4096,Listor!$N$6:$Q$47,4,FALSE)),"")</f>
        <v/>
      </c>
      <c r="M4096" s="63" t="str">
        <f t="shared" si="194"/>
        <v/>
      </c>
      <c r="N4096" s="75"/>
      <c r="O4096" s="84" t="str">
        <f t="shared" si="195"/>
        <v/>
      </c>
      <c r="P4096" s="107"/>
      <c r="Q4096" s="87" t="s">
        <v>79</v>
      </c>
      <c r="R4096" s="87"/>
      <c r="S4096" s="87"/>
      <c r="T4096" s="87"/>
      <c r="U4096" s="87"/>
      <c r="V4096" s="86" t="s">
        <v>79</v>
      </c>
      <c r="W4096" s="75"/>
      <c r="X4096" s="102" t="s">
        <v>79</v>
      </c>
      <c r="Y4096" s="63" t="str">
        <f>IFERROR(IF(VLOOKUP(X4096,Listor!$T$6:$U$7,2,FALSE)&lt;O4096,TRUE),"")</f>
        <v/>
      </c>
      <c r="Z4096" s="87"/>
      <c r="AA4096" s="104"/>
    </row>
    <row r="4097" spans="2:27" x14ac:dyDescent="0.25">
      <c r="B4097" s="68" t="s">
        <v>68</v>
      </c>
      <c r="C4097" s="80" t="str">
        <f>IFERROR(VLOOKUP(B4097,Listor!$A$6:$B$62,2,FALSE),"")</f>
        <v/>
      </c>
      <c r="D4097" s="80" t="str">
        <f>IFERROR(VLOOKUP(B4097,Listor!$A$6:$C$62,3,FALSE),"")</f>
        <v/>
      </c>
      <c r="E4097" s="110" t="s">
        <v>79</v>
      </c>
      <c r="F4097" s="66"/>
      <c r="G4097" s="35" t="str">
        <f>IFERROR(VLOOKUP(B4097,Listor!$A$6:$G$62,7,FALSE),"")</f>
        <v/>
      </c>
      <c r="H4097" s="63" t="str">
        <f>IFERROR(VLOOKUP(B4097,Listor!$N$6:$O$47,2,FALSE),"")</f>
        <v/>
      </c>
      <c r="I4097" s="63" t="str">
        <f t="shared" si="193"/>
        <v/>
      </c>
      <c r="J4097" s="96" t="str">
        <f>IFERROR(VLOOKUP(B4097,Listor!$N$6:$P$47,3,FALSE)*I4097,"")</f>
        <v/>
      </c>
      <c r="K4097" s="81"/>
      <c r="L4097" s="88" t="str">
        <f>IFERROR((VLOOKUP(B4097,Listor!$N$6:$P$47,3,FALSE)*Biologiska!K4097)+(VLOOKUP(B4097,Listor!$N$6:$Q$47,4,FALSE)),"")</f>
        <v/>
      </c>
      <c r="M4097" s="63" t="str">
        <f t="shared" si="194"/>
        <v/>
      </c>
      <c r="N4097" s="75"/>
      <c r="O4097" s="84" t="str">
        <f t="shared" si="195"/>
        <v/>
      </c>
      <c r="P4097" s="107"/>
      <c r="Q4097" s="87" t="s">
        <v>79</v>
      </c>
      <c r="R4097" s="87"/>
      <c r="S4097" s="87"/>
      <c r="T4097" s="87"/>
      <c r="U4097" s="87"/>
      <c r="V4097" s="86" t="s">
        <v>79</v>
      </c>
      <c r="W4097" s="75"/>
      <c r="X4097" s="102" t="s">
        <v>79</v>
      </c>
      <c r="Y4097" s="63" t="str">
        <f>IFERROR(IF(VLOOKUP(X4097,Listor!$T$6:$U$7,2,FALSE)&lt;O4097,TRUE),"")</f>
        <v/>
      </c>
      <c r="Z4097" s="87"/>
      <c r="AA4097" s="104"/>
    </row>
    <row r="4098" spans="2:27" x14ac:dyDescent="0.25">
      <c r="B4098" s="68" t="s">
        <v>68</v>
      </c>
      <c r="C4098" s="80" t="str">
        <f>IFERROR(VLOOKUP(B4098,Listor!$A$6:$B$62,2,FALSE),"")</f>
        <v/>
      </c>
      <c r="D4098" s="80" t="str">
        <f>IFERROR(VLOOKUP(B4098,Listor!$A$6:$C$62,3,FALSE),"")</f>
        <v/>
      </c>
      <c r="E4098" s="110" t="s">
        <v>79</v>
      </c>
      <c r="F4098" s="66"/>
      <c r="G4098" s="35" t="str">
        <f>IFERROR(VLOOKUP(B4098,Listor!$A$6:$G$62,7,FALSE),"")</f>
        <v/>
      </c>
      <c r="H4098" s="63" t="str">
        <f>IFERROR(VLOOKUP(B4098,Listor!$N$6:$O$47,2,FALSE),"")</f>
        <v/>
      </c>
      <c r="I4098" s="63" t="str">
        <f t="shared" si="193"/>
        <v/>
      </c>
      <c r="J4098" s="96" t="str">
        <f>IFERROR(VLOOKUP(B4098,Listor!$N$6:$P$47,3,FALSE)*I4098,"")</f>
        <v/>
      </c>
      <c r="K4098" s="81"/>
      <c r="L4098" s="88" t="str">
        <f>IFERROR((VLOOKUP(B4098,Listor!$N$6:$P$47,3,FALSE)*Biologiska!K4098)+(VLOOKUP(B4098,Listor!$N$6:$Q$47,4,FALSE)),"")</f>
        <v/>
      </c>
      <c r="M4098" s="63" t="str">
        <f t="shared" si="194"/>
        <v/>
      </c>
      <c r="N4098" s="75"/>
      <c r="O4098" s="84" t="str">
        <f t="shared" si="195"/>
        <v/>
      </c>
      <c r="P4098" s="107"/>
      <c r="Q4098" s="87" t="s">
        <v>79</v>
      </c>
      <c r="R4098" s="87"/>
      <c r="S4098" s="87"/>
      <c r="T4098" s="87"/>
      <c r="U4098" s="87"/>
      <c r="V4098" s="86" t="s">
        <v>79</v>
      </c>
      <c r="W4098" s="75"/>
      <c r="X4098" s="102" t="s">
        <v>79</v>
      </c>
      <c r="Y4098" s="63" t="str">
        <f>IFERROR(IF(VLOOKUP(X4098,Listor!$T$6:$U$7,2,FALSE)&lt;O4098,TRUE),"")</f>
        <v/>
      </c>
      <c r="Z4098" s="87"/>
      <c r="AA4098" s="104"/>
    </row>
    <row r="4099" spans="2:27" x14ac:dyDescent="0.25">
      <c r="B4099" s="68" t="s">
        <v>68</v>
      </c>
      <c r="C4099" s="80" t="str">
        <f>IFERROR(VLOOKUP(B4099,Listor!$A$6:$B$62,2,FALSE),"")</f>
        <v/>
      </c>
      <c r="D4099" s="80" t="str">
        <f>IFERROR(VLOOKUP(B4099,Listor!$A$6:$C$62,3,FALSE),"")</f>
        <v/>
      </c>
      <c r="E4099" s="110" t="s">
        <v>79</v>
      </c>
      <c r="F4099" s="66"/>
      <c r="G4099" s="35" t="str">
        <f>IFERROR(VLOOKUP(B4099,Listor!$A$6:$G$62,7,FALSE),"")</f>
        <v/>
      </c>
      <c r="H4099" s="63" t="str">
        <f>IFERROR(VLOOKUP(B4099,Listor!$N$6:$O$47,2,FALSE),"")</f>
        <v/>
      </c>
      <c r="I4099" s="63" t="str">
        <f t="shared" si="193"/>
        <v/>
      </c>
      <c r="J4099" s="96" t="str">
        <f>IFERROR(VLOOKUP(B4099,Listor!$N$6:$P$47,3,FALSE)*I4099,"")</f>
        <v/>
      </c>
      <c r="K4099" s="81"/>
      <c r="L4099" s="88" t="str">
        <f>IFERROR((VLOOKUP(B4099,Listor!$N$6:$P$47,3,FALSE)*Biologiska!K4099)+(VLOOKUP(B4099,Listor!$N$6:$Q$47,4,FALSE)),"")</f>
        <v/>
      </c>
      <c r="M4099" s="63" t="str">
        <f t="shared" si="194"/>
        <v/>
      </c>
      <c r="N4099" s="75"/>
      <c r="O4099" s="84" t="str">
        <f t="shared" si="195"/>
        <v/>
      </c>
      <c r="P4099" s="107"/>
      <c r="Q4099" s="87" t="s">
        <v>79</v>
      </c>
      <c r="R4099" s="87"/>
      <c r="S4099" s="87"/>
      <c r="T4099" s="87"/>
      <c r="U4099" s="87"/>
      <c r="V4099" s="86" t="s">
        <v>79</v>
      </c>
      <c r="W4099" s="75"/>
      <c r="X4099" s="102" t="s">
        <v>79</v>
      </c>
      <c r="Y4099" s="63" t="str">
        <f>IFERROR(IF(VLOOKUP(X4099,Listor!$T$6:$U$7,2,FALSE)&lt;O4099,TRUE),"")</f>
        <v/>
      </c>
      <c r="Z4099" s="87"/>
      <c r="AA4099" s="104"/>
    </row>
    <row r="4100" spans="2:27" x14ac:dyDescent="0.25">
      <c r="B4100" s="68" t="s">
        <v>68</v>
      </c>
      <c r="C4100" s="80" t="str">
        <f>IFERROR(VLOOKUP(B4100,Listor!$A$6:$B$62,2,FALSE),"")</f>
        <v/>
      </c>
      <c r="D4100" s="80" t="str">
        <f>IFERROR(VLOOKUP(B4100,Listor!$A$6:$C$62,3,FALSE),"")</f>
        <v/>
      </c>
      <c r="E4100" s="110" t="s">
        <v>79</v>
      </c>
      <c r="F4100" s="66"/>
      <c r="G4100" s="35" t="str">
        <f>IFERROR(VLOOKUP(B4100,Listor!$A$6:$G$62,7,FALSE),"")</f>
        <v/>
      </c>
      <c r="H4100" s="63" t="str">
        <f>IFERROR(VLOOKUP(B4100,Listor!$N$6:$O$47,2,FALSE),"")</f>
        <v/>
      </c>
      <c r="I4100" s="63" t="str">
        <f t="shared" si="193"/>
        <v/>
      </c>
      <c r="J4100" s="96" t="str">
        <f>IFERROR(VLOOKUP(B4100,Listor!$N$6:$P$47,3,FALSE)*I4100,"")</f>
        <v/>
      </c>
      <c r="K4100" s="81"/>
      <c r="L4100" s="88" t="str">
        <f>IFERROR((VLOOKUP(B4100,Listor!$N$6:$P$47,3,FALSE)*Biologiska!K4100)+(VLOOKUP(B4100,Listor!$N$6:$Q$47,4,FALSE)),"")</f>
        <v/>
      </c>
      <c r="M4100" s="63" t="str">
        <f t="shared" si="194"/>
        <v/>
      </c>
      <c r="N4100" s="75"/>
      <c r="O4100" s="84" t="str">
        <f t="shared" si="195"/>
        <v/>
      </c>
      <c r="P4100" s="107"/>
      <c r="Q4100" s="87" t="s">
        <v>79</v>
      </c>
      <c r="R4100" s="87"/>
      <c r="S4100" s="87"/>
      <c r="T4100" s="87"/>
      <c r="U4100" s="87"/>
      <c r="V4100" s="86" t="s">
        <v>79</v>
      </c>
      <c r="W4100" s="75"/>
      <c r="X4100" s="102" t="s">
        <v>79</v>
      </c>
      <c r="Y4100" s="63" t="str">
        <f>IFERROR(IF(VLOOKUP(X4100,Listor!$T$6:$U$7,2,FALSE)&lt;O4100,TRUE),"")</f>
        <v/>
      </c>
      <c r="Z4100" s="87"/>
      <c r="AA4100" s="104"/>
    </row>
    <row r="4101" spans="2:27" x14ac:dyDescent="0.25">
      <c r="B4101" s="68" t="s">
        <v>68</v>
      </c>
      <c r="C4101" s="80" t="str">
        <f>IFERROR(VLOOKUP(B4101,Listor!$A$6:$B$62,2,FALSE),"")</f>
        <v/>
      </c>
      <c r="D4101" s="80" t="str">
        <f>IFERROR(VLOOKUP(B4101,Listor!$A$6:$C$62,3,FALSE),"")</f>
        <v/>
      </c>
      <c r="E4101" s="110" t="s">
        <v>79</v>
      </c>
      <c r="F4101" s="66"/>
      <c r="G4101" s="35" t="str">
        <f>IFERROR(VLOOKUP(B4101,Listor!$A$6:$G$62,7,FALSE),"")</f>
        <v/>
      </c>
      <c r="H4101" s="63" t="str">
        <f>IFERROR(VLOOKUP(B4101,Listor!$N$6:$O$47,2,FALSE),"")</f>
        <v/>
      </c>
      <c r="I4101" s="63" t="str">
        <f t="shared" si="193"/>
        <v/>
      </c>
      <c r="J4101" s="96" t="str">
        <f>IFERROR(VLOOKUP(B4101,Listor!$N$6:$P$47,3,FALSE)*I4101,"")</f>
        <v/>
      </c>
      <c r="K4101" s="81"/>
      <c r="L4101" s="88" t="str">
        <f>IFERROR((VLOOKUP(B4101,Listor!$N$6:$P$47,3,FALSE)*Biologiska!K4101)+(VLOOKUP(B4101,Listor!$N$6:$Q$47,4,FALSE)),"")</f>
        <v/>
      </c>
      <c r="M4101" s="63" t="str">
        <f t="shared" si="194"/>
        <v/>
      </c>
      <c r="N4101" s="75"/>
      <c r="O4101" s="84" t="str">
        <f t="shared" si="195"/>
        <v/>
      </c>
      <c r="P4101" s="107"/>
      <c r="Q4101" s="87" t="s">
        <v>79</v>
      </c>
      <c r="R4101" s="87"/>
      <c r="S4101" s="87"/>
      <c r="T4101" s="87"/>
      <c r="U4101" s="87"/>
      <c r="V4101" s="86" t="s">
        <v>79</v>
      </c>
      <c r="W4101" s="75"/>
      <c r="X4101" s="102" t="s">
        <v>79</v>
      </c>
      <c r="Y4101" s="63" t="str">
        <f>IFERROR(IF(VLOOKUP(X4101,Listor!$T$6:$U$7,2,FALSE)&lt;O4101,TRUE),"")</f>
        <v/>
      </c>
      <c r="Z4101" s="87"/>
      <c r="AA4101" s="104"/>
    </row>
    <row r="4102" spans="2:27" x14ac:dyDescent="0.25">
      <c r="B4102" s="68" t="s">
        <v>68</v>
      </c>
      <c r="C4102" s="80" t="str">
        <f>IFERROR(VLOOKUP(B4102,Listor!$A$6:$B$62,2,FALSE),"")</f>
        <v/>
      </c>
      <c r="D4102" s="80" t="str">
        <f>IFERROR(VLOOKUP(B4102,Listor!$A$6:$C$62,3,FALSE),"")</f>
        <v/>
      </c>
      <c r="E4102" s="110" t="s">
        <v>79</v>
      </c>
      <c r="F4102" s="66"/>
      <c r="G4102" s="35" t="str">
        <f>IFERROR(VLOOKUP(B4102,Listor!$A$6:$G$62,7,FALSE),"")</f>
        <v/>
      </c>
      <c r="H4102" s="63" t="str">
        <f>IFERROR(VLOOKUP(B4102,Listor!$N$6:$O$47,2,FALSE),"")</f>
        <v/>
      </c>
      <c r="I4102" s="63" t="str">
        <f t="shared" si="193"/>
        <v/>
      </c>
      <c r="J4102" s="96" t="str">
        <f>IFERROR(VLOOKUP(B4102,Listor!$N$6:$P$47,3,FALSE)*I4102,"")</f>
        <v/>
      </c>
      <c r="K4102" s="81"/>
      <c r="L4102" s="88" t="str">
        <f>IFERROR((VLOOKUP(B4102,Listor!$N$6:$P$47,3,FALSE)*Biologiska!K4102)+(VLOOKUP(B4102,Listor!$N$6:$Q$47,4,FALSE)),"")</f>
        <v/>
      </c>
      <c r="M4102" s="63" t="str">
        <f t="shared" si="194"/>
        <v/>
      </c>
      <c r="N4102" s="75"/>
      <c r="O4102" s="84" t="str">
        <f t="shared" si="195"/>
        <v/>
      </c>
      <c r="P4102" s="107"/>
      <c r="Q4102" s="87" t="s">
        <v>79</v>
      </c>
      <c r="R4102" s="87"/>
      <c r="S4102" s="87"/>
      <c r="T4102" s="87"/>
      <c r="U4102" s="87"/>
      <c r="V4102" s="86" t="s">
        <v>79</v>
      </c>
      <c r="W4102" s="75"/>
      <c r="X4102" s="102" t="s">
        <v>79</v>
      </c>
      <c r="Y4102" s="63" t="str">
        <f>IFERROR(IF(VLOOKUP(X4102,Listor!$T$6:$U$7,2,FALSE)&lt;O4102,TRUE),"")</f>
        <v/>
      </c>
      <c r="Z4102" s="87"/>
      <c r="AA4102" s="104"/>
    </row>
    <row r="4103" spans="2:27" x14ac:dyDescent="0.25">
      <c r="B4103" s="68" t="s">
        <v>68</v>
      </c>
      <c r="C4103" s="80" t="str">
        <f>IFERROR(VLOOKUP(B4103,Listor!$A$6:$B$62,2,FALSE),"")</f>
        <v/>
      </c>
      <c r="D4103" s="80" t="str">
        <f>IFERROR(VLOOKUP(B4103,Listor!$A$6:$C$62,3,FALSE),"")</f>
        <v/>
      </c>
      <c r="E4103" s="110" t="s">
        <v>79</v>
      </c>
      <c r="F4103" s="66"/>
      <c r="G4103" s="35" t="str">
        <f>IFERROR(VLOOKUP(B4103,Listor!$A$6:$G$62,7,FALSE),"")</f>
        <v/>
      </c>
      <c r="H4103" s="63" t="str">
        <f>IFERROR(VLOOKUP(B4103,Listor!$N$6:$O$47,2,FALSE),"")</f>
        <v/>
      </c>
      <c r="I4103" s="63" t="str">
        <f t="shared" si="193"/>
        <v/>
      </c>
      <c r="J4103" s="96" t="str">
        <f>IFERROR(VLOOKUP(B4103,Listor!$N$6:$P$47,3,FALSE)*I4103,"")</f>
        <v/>
      </c>
      <c r="K4103" s="81"/>
      <c r="L4103" s="88" t="str">
        <f>IFERROR((VLOOKUP(B4103,Listor!$N$6:$P$47,3,FALSE)*Biologiska!K4103)+(VLOOKUP(B4103,Listor!$N$6:$Q$47,4,FALSE)),"")</f>
        <v/>
      </c>
      <c r="M4103" s="63" t="str">
        <f t="shared" si="194"/>
        <v/>
      </c>
      <c r="N4103" s="75"/>
      <c r="O4103" s="84" t="str">
        <f t="shared" si="195"/>
        <v/>
      </c>
      <c r="P4103" s="107"/>
      <c r="Q4103" s="87" t="s">
        <v>79</v>
      </c>
      <c r="R4103" s="87"/>
      <c r="S4103" s="87"/>
      <c r="T4103" s="87"/>
      <c r="U4103" s="87"/>
      <c r="V4103" s="86" t="s">
        <v>79</v>
      </c>
      <c r="W4103" s="75"/>
      <c r="X4103" s="102" t="s">
        <v>79</v>
      </c>
      <c r="Y4103" s="63" t="str">
        <f>IFERROR(IF(VLOOKUP(X4103,Listor!$T$6:$U$7,2,FALSE)&lt;O4103,TRUE),"")</f>
        <v/>
      </c>
      <c r="Z4103" s="87"/>
      <c r="AA4103" s="104"/>
    </row>
    <row r="4104" spans="2:27" x14ac:dyDescent="0.25">
      <c r="B4104" s="68" t="s">
        <v>68</v>
      </c>
      <c r="C4104" s="80" t="str">
        <f>IFERROR(VLOOKUP(B4104,Listor!$A$6:$B$62,2,FALSE),"")</f>
        <v/>
      </c>
      <c r="D4104" s="80" t="str">
        <f>IFERROR(VLOOKUP(B4104,Listor!$A$6:$C$62,3,FALSE),"")</f>
        <v/>
      </c>
      <c r="E4104" s="110" t="s">
        <v>79</v>
      </c>
      <c r="F4104" s="66"/>
      <c r="G4104" s="35" t="str">
        <f>IFERROR(VLOOKUP(B4104,Listor!$A$6:$G$62,7,FALSE),"")</f>
        <v/>
      </c>
      <c r="H4104" s="63" t="str">
        <f>IFERROR(VLOOKUP(B4104,Listor!$N$6:$O$47,2,FALSE),"")</f>
        <v/>
      </c>
      <c r="I4104" s="63" t="str">
        <f t="shared" si="193"/>
        <v/>
      </c>
      <c r="J4104" s="96" t="str">
        <f>IFERROR(VLOOKUP(B4104,Listor!$N$6:$P$47,3,FALSE)*I4104,"")</f>
        <v/>
      </c>
      <c r="K4104" s="81"/>
      <c r="L4104" s="88" t="str">
        <f>IFERROR((VLOOKUP(B4104,Listor!$N$6:$P$47,3,FALSE)*Biologiska!K4104)+(VLOOKUP(B4104,Listor!$N$6:$Q$47,4,FALSE)),"")</f>
        <v/>
      </c>
      <c r="M4104" s="63" t="str">
        <f t="shared" si="194"/>
        <v/>
      </c>
      <c r="N4104" s="75"/>
      <c r="O4104" s="84" t="str">
        <f t="shared" si="195"/>
        <v/>
      </c>
      <c r="P4104" s="107"/>
      <c r="Q4104" s="87" t="s">
        <v>79</v>
      </c>
      <c r="R4104" s="87"/>
      <c r="S4104" s="87"/>
      <c r="T4104" s="87"/>
      <c r="U4104" s="87"/>
      <c r="V4104" s="86" t="s">
        <v>79</v>
      </c>
      <c r="W4104" s="75"/>
      <c r="X4104" s="102" t="s">
        <v>79</v>
      </c>
      <c r="Y4104" s="63" t="str">
        <f>IFERROR(IF(VLOOKUP(X4104,Listor!$T$6:$U$7,2,FALSE)&lt;O4104,TRUE),"")</f>
        <v/>
      </c>
      <c r="Z4104" s="87"/>
      <c r="AA4104" s="104"/>
    </row>
    <row r="4105" spans="2:27" x14ac:dyDescent="0.25">
      <c r="B4105" s="68" t="s">
        <v>68</v>
      </c>
      <c r="C4105" s="80" t="str">
        <f>IFERROR(VLOOKUP(B4105,Listor!$A$6:$B$62,2,FALSE),"")</f>
        <v/>
      </c>
      <c r="D4105" s="80" t="str">
        <f>IFERROR(VLOOKUP(B4105,Listor!$A$6:$C$62,3,FALSE),"")</f>
        <v/>
      </c>
      <c r="E4105" s="110" t="s">
        <v>79</v>
      </c>
      <c r="F4105" s="66"/>
      <c r="G4105" s="35" t="str">
        <f>IFERROR(VLOOKUP(B4105,Listor!$A$6:$G$62,7,FALSE),"")</f>
        <v/>
      </c>
      <c r="H4105" s="63" t="str">
        <f>IFERROR(VLOOKUP(B4105,Listor!$N$6:$O$47,2,FALSE),"")</f>
        <v/>
      </c>
      <c r="I4105" s="63" t="str">
        <f t="shared" si="193"/>
        <v/>
      </c>
      <c r="J4105" s="96" t="str">
        <f>IFERROR(VLOOKUP(B4105,Listor!$N$6:$P$47,3,FALSE)*I4105,"")</f>
        <v/>
      </c>
      <c r="K4105" s="81"/>
      <c r="L4105" s="88" t="str">
        <f>IFERROR((VLOOKUP(B4105,Listor!$N$6:$P$47,3,FALSE)*Biologiska!K4105)+(VLOOKUP(B4105,Listor!$N$6:$Q$47,4,FALSE)),"")</f>
        <v/>
      </c>
      <c r="M4105" s="63" t="str">
        <f t="shared" si="194"/>
        <v/>
      </c>
      <c r="N4105" s="75"/>
      <c r="O4105" s="84" t="str">
        <f t="shared" si="195"/>
        <v/>
      </c>
      <c r="P4105" s="107"/>
      <c r="Q4105" s="87" t="s">
        <v>79</v>
      </c>
      <c r="R4105" s="87"/>
      <c r="S4105" s="87"/>
      <c r="T4105" s="87"/>
      <c r="U4105" s="87"/>
      <c r="V4105" s="86" t="s">
        <v>79</v>
      </c>
      <c r="W4105" s="75"/>
      <c r="X4105" s="102" t="s">
        <v>79</v>
      </c>
      <c r="Y4105" s="63" t="str">
        <f>IFERROR(IF(VLOOKUP(X4105,Listor!$T$6:$U$7,2,FALSE)&lt;O4105,TRUE),"")</f>
        <v/>
      </c>
      <c r="Z4105" s="87"/>
      <c r="AA4105" s="104"/>
    </row>
    <row r="4106" spans="2:27" x14ac:dyDescent="0.25">
      <c r="B4106" s="68" t="s">
        <v>68</v>
      </c>
      <c r="C4106" s="80" t="str">
        <f>IFERROR(VLOOKUP(B4106,Listor!$A$6:$B$62,2,FALSE),"")</f>
        <v/>
      </c>
      <c r="D4106" s="80" t="str">
        <f>IFERROR(VLOOKUP(B4106,Listor!$A$6:$C$62,3,FALSE),"")</f>
        <v/>
      </c>
      <c r="E4106" s="110" t="s">
        <v>79</v>
      </c>
      <c r="F4106" s="66"/>
      <c r="G4106" s="35" t="str">
        <f>IFERROR(VLOOKUP(B4106,Listor!$A$6:$G$62,7,FALSE),"")</f>
        <v/>
      </c>
      <c r="H4106" s="63" t="str">
        <f>IFERROR(VLOOKUP(B4106,Listor!$N$6:$O$47,2,FALSE),"")</f>
        <v/>
      </c>
      <c r="I4106" s="63" t="str">
        <f t="shared" si="193"/>
        <v/>
      </c>
      <c r="J4106" s="96" t="str">
        <f>IFERROR(VLOOKUP(B4106,Listor!$N$6:$P$47,3,FALSE)*I4106,"")</f>
        <v/>
      </c>
      <c r="K4106" s="81"/>
      <c r="L4106" s="88" t="str">
        <f>IFERROR((VLOOKUP(B4106,Listor!$N$6:$P$47,3,FALSE)*Biologiska!K4106)+(VLOOKUP(B4106,Listor!$N$6:$Q$47,4,FALSE)),"")</f>
        <v/>
      </c>
      <c r="M4106" s="63" t="str">
        <f t="shared" si="194"/>
        <v/>
      </c>
      <c r="N4106" s="75"/>
      <c r="O4106" s="84" t="str">
        <f t="shared" si="195"/>
        <v/>
      </c>
      <c r="P4106" s="107"/>
      <c r="Q4106" s="87" t="s">
        <v>79</v>
      </c>
      <c r="R4106" s="87"/>
      <c r="S4106" s="87"/>
      <c r="T4106" s="87"/>
      <c r="U4106" s="87"/>
      <c r="V4106" s="86" t="s">
        <v>79</v>
      </c>
      <c r="W4106" s="75"/>
      <c r="X4106" s="102" t="s">
        <v>79</v>
      </c>
      <c r="Y4106" s="63" t="str">
        <f>IFERROR(IF(VLOOKUP(X4106,Listor!$T$6:$U$7,2,FALSE)&lt;O4106,TRUE),"")</f>
        <v/>
      </c>
      <c r="Z4106" s="87"/>
      <c r="AA4106" s="104"/>
    </row>
    <row r="4107" spans="2:27" x14ac:dyDescent="0.25">
      <c r="B4107" s="68" t="s">
        <v>68</v>
      </c>
      <c r="C4107" s="80" t="str">
        <f>IFERROR(VLOOKUP(B4107,Listor!$A$6:$B$62,2,FALSE),"")</f>
        <v/>
      </c>
      <c r="D4107" s="80" t="str">
        <f>IFERROR(VLOOKUP(B4107,Listor!$A$6:$C$62,3,FALSE),"")</f>
        <v/>
      </c>
      <c r="E4107" s="110" t="s">
        <v>79</v>
      </c>
      <c r="F4107" s="66"/>
      <c r="G4107" s="35" t="str">
        <f>IFERROR(VLOOKUP(B4107,Listor!$A$6:$G$62,7,FALSE),"")</f>
        <v/>
      </c>
      <c r="H4107" s="63" t="str">
        <f>IFERROR(VLOOKUP(B4107,Listor!$N$6:$O$47,2,FALSE),"")</f>
        <v/>
      </c>
      <c r="I4107" s="63" t="str">
        <f t="shared" si="193"/>
        <v/>
      </c>
      <c r="J4107" s="96" t="str">
        <f>IFERROR(VLOOKUP(B4107,Listor!$N$6:$P$47,3,FALSE)*I4107,"")</f>
        <v/>
      </c>
      <c r="K4107" s="81"/>
      <c r="L4107" s="88" t="str">
        <f>IFERROR((VLOOKUP(B4107,Listor!$N$6:$P$47,3,FALSE)*Biologiska!K4107)+(VLOOKUP(B4107,Listor!$N$6:$Q$47,4,FALSE)),"")</f>
        <v/>
      </c>
      <c r="M4107" s="63" t="str">
        <f t="shared" si="194"/>
        <v/>
      </c>
      <c r="N4107" s="75"/>
      <c r="O4107" s="84" t="str">
        <f t="shared" si="195"/>
        <v/>
      </c>
      <c r="P4107" s="107"/>
      <c r="Q4107" s="87" t="s">
        <v>79</v>
      </c>
      <c r="R4107" s="87"/>
      <c r="S4107" s="87"/>
      <c r="T4107" s="87"/>
      <c r="U4107" s="87"/>
      <c r="V4107" s="86" t="s">
        <v>79</v>
      </c>
      <c r="W4107" s="75"/>
      <c r="X4107" s="102" t="s">
        <v>79</v>
      </c>
      <c r="Y4107" s="63" t="str">
        <f>IFERROR(IF(VLOOKUP(X4107,Listor!$T$6:$U$7,2,FALSE)&lt;O4107,TRUE),"")</f>
        <v/>
      </c>
      <c r="Z4107" s="87"/>
      <c r="AA4107" s="104"/>
    </row>
    <row r="4108" spans="2:27" x14ac:dyDescent="0.25">
      <c r="B4108" s="68" t="s">
        <v>68</v>
      </c>
      <c r="C4108" s="80" t="str">
        <f>IFERROR(VLOOKUP(B4108,Listor!$A$6:$B$62,2,FALSE),"")</f>
        <v/>
      </c>
      <c r="D4108" s="80" t="str">
        <f>IFERROR(VLOOKUP(B4108,Listor!$A$6:$C$62,3,FALSE),"")</f>
        <v/>
      </c>
      <c r="E4108" s="110" t="s">
        <v>79</v>
      </c>
      <c r="F4108" s="66"/>
      <c r="G4108" s="35" t="str">
        <f>IFERROR(VLOOKUP(B4108,Listor!$A$6:$G$62,7,FALSE),"")</f>
        <v/>
      </c>
      <c r="H4108" s="63" t="str">
        <f>IFERROR(VLOOKUP(B4108,Listor!$N$6:$O$47,2,FALSE),"")</f>
        <v/>
      </c>
      <c r="I4108" s="63" t="str">
        <f t="shared" si="193"/>
        <v/>
      </c>
      <c r="J4108" s="96" t="str">
        <f>IFERROR(VLOOKUP(B4108,Listor!$N$6:$P$47,3,FALSE)*I4108,"")</f>
        <v/>
      </c>
      <c r="K4108" s="81"/>
      <c r="L4108" s="88" t="str">
        <f>IFERROR((VLOOKUP(B4108,Listor!$N$6:$P$47,3,FALSE)*Biologiska!K4108)+(VLOOKUP(B4108,Listor!$N$6:$Q$47,4,FALSE)),"")</f>
        <v/>
      </c>
      <c r="M4108" s="63" t="str">
        <f t="shared" si="194"/>
        <v/>
      </c>
      <c r="N4108" s="75"/>
      <c r="O4108" s="84" t="str">
        <f t="shared" si="195"/>
        <v/>
      </c>
      <c r="P4108" s="107"/>
      <c r="Q4108" s="87" t="s">
        <v>79</v>
      </c>
      <c r="R4108" s="87"/>
      <c r="S4108" s="87"/>
      <c r="T4108" s="87"/>
      <c r="U4108" s="87"/>
      <c r="V4108" s="86" t="s">
        <v>79</v>
      </c>
      <c r="W4108" s="75"/>
      <c r="X4108" s="102" t="s">
        <v>79</v>
      </c>
      <c r="Y4108" s="63" t="str">
        <f>IFERROR(IF(VLOOKUP(X4108,Listor!$T$6:$U$7,2,FALSE)&lt;O4108,TRUE),"")</f>
        <v/>
      </c>
      <c r="Z4108" s="87"/>
      <c r="AA4108" s="104"/>
    </row>
    <row r="4109" spans="2:27" x14ac:dyDescent="0.25">
      <c r="B4109" s="68" t="s">
        <v>68</v>
      </c>
      <c r="C4109" s="80" t="str">
        <f>IFERROR(VLOOKUP(B4109,Listor!$A$6:$B$62,2,FALSE),"")</f>
        <v/>
      </c>
      <c r="D4109" s="80" t="str">
        <f>IFERROR(VLOOKUP(B4109,Listor!$A$6:$C$62,3,FALSE),"")</f>
        <v/>
      </c>
      <c r="E4109" s="110" t="s">
        <v>79</v>
      </c>
      <c r="F4109" s="66"/>
      <c r="G4109" s="35" t="str">
        <f>IFERROR(VLOOKUP(B4109,Listor!$A$6:$G$62,7,FALSE),"")</f>
        <v/>
      </c>
      <c r="H4109" s="63" t="str">
        <f>IFERROR(VLOOKUP(B4109,Listor!$N$6:$O$47,2,FALSE),"")</f>
        <v/>
      </c>
      <c r="I4109" s="63" t="str">
        <f t="shared" si="193"/>
        <v/>
      </c>
      <c r="J4109" s="96" t="str">
        <f>IFERROR(VLOOKUP(B4109,Listor!$N$6:$P$47,3,FALSE)*I4109,"")</f>
        <v/>
      </c>
      <c r="K4109" s="81"/>
      <c r="L4109" s="88" t="str">
        <f>IFERROR((VLOOKUP(B4109,Listor!$N$6:$P$47,3,FALSE)*Biologiska!K4109)+(VLOOKUP(B4109,Listor!$N$6:$Q$47,4,FALSE)),"")</f>
        <v/>
      </c>
      <c r="M4109" s="63" t="str">
        <f t="shared" si="194"/>
        <v/>
      </c>
      <c r="N4109" s="75"/>
      <c r="O4109" s="84" t="str">
        <f t="shared" si="195"/>
        <v/>
      </c>
      <c r="P4109" s="107"/>
      <c r="Q4109" s="87" t="s">
        <v>79</v>
      </c>
      <c r="R4109" s="87"/>
      <c r="S4109" s="87"/>
      <c r="T4109" s="87"/>
      <c r="U4109" s="87"/>
      <c r="V4109" s="86" t="s">
        <v>79</v>
      </c>
      <c r="W4109" s="75"/>
      <c r="X4109" s="102" t="s">
        <v>79</v>
      </c>
      <c r="Y4109" s="63" t="str">
        <f>IFERROR(IF(VLOOKUP(X4109,Listor!$T$6:$U$7,2,FALSE)&lt;O4109,TRUE),"")</f>
        <v/>
      </c>
      <c r="Z4109" s="87"/>
      <c r="AA4109" s="104"/>
    </row>
    <row r="4110" spans="2:27" x14ac:dyDescent="0.25">
      <c r="B4110" s="68" t="s">
        <v>68</v>
      </c>
      <c r="C4110" s="80" t="str">
        <f>IFERROR(VLOOKUP(B4110,Listor!$A$6:$B$62,2,FALSE),"")</f>
        <v/>
      </c>
      <c r="D4110" s="80" t="str">
        <f>IFERROR(VLOOKUP(B4110,Listor!$A$6:$C$62,3,FALSE),"")</f>
        <v/>
      </c>
      <c r="E4110" s="110" t="s">
        <v>79</v>
      </c>
      <c r="F4110" s="66"/>
      <c r="G4110" s="35" t="str">
        <f>IFERROR(VLOOKUP(B4110,Listor!$A$6:$G$62,7,FALSE),"")</f>
        <v/>
      </c>
      <c r="H4110" s="63" t="str">
        <f>IFERROR(VLOOKUP(B4110,Listor!$N$6:$O$47,2,FALSE),"")</f>
        <v/>
      </c>
      <c r="I4110" s="63" t="str">
        <f t="shared" si="193"/>
        <v/>
      </c>
      <c r="J4110" s="96" t="str">
        <f>IFERROR(VLOOKUP(B4110,Listor!$N$6:$P$47,3,FALSE)*I4110,"")</f>
        <v/>
      </c>
      <c r="K4110" s="81"/>
      <c r="L4110" s="88" t="str">
        <f>IFERROR((VLOOKUP(B4110,Listor!$N$6:$P$47,3,FALSE)*Biologiska!K4110)+(VLOOKUP(B4110,Listor!$N$6:$Q$47,4,FALSE)),"")</f>
        <v/>
      </c>
      <c r="M4110" s="63" t="str">
        <f t="shared" si="194"/>
        <v/>
      </c>
      <c r="N4110" s="75"/>
      <c r="O4110" s="84" t="str">
        <f t="shared" si="195"/>
        <v/>
      </c>
      <c r="P4110" s="107"/>
      <c r="Q4110" s="87" t="s">
        <v>79</v>
      </c>
      <c r="R4110" s="87"/>
      <c r="S4110" s="87"/>
      <c r="T4110" s="87"/>
      <c r="U4110" s="87"/>
      <c r="V4110" s="86" t="s">
        <v>79</v>
      </c>
      <c r="W4110" s="75"/>
      <c r="X4110" s="102" t="s">
        <v>79</v>
      </c>
      <c r="Y4110" s="63" t="str">
        <f>IFERROR(IF(VLOOKUP(X4110,Listor!$T$6:$U$7,2,FALSE)&lt;O4110,TRUE),"")</f>
        <v/>
      </c>
      <c r="Z4110" s="87"/>
      <c r="AA4110" s="104"/>
    </row>
    <row r="4111" spans="2:27" x14ac:dyDescent="0.25">
      <c r="B4111" s="68" t="s">
        <v>68</v>
      </c>
      <c r="C4111" s="80" t="str">
        <f>IFERROR(VLOOKUP(B4111,Listor!$A$6:$B$62,2,FALSE),"")</f>
        <v/>
      </c>
      <c r="D4111" s="80" t="str">
        <f>IFERROR(VLOOKUP(B4111,Listor!$A$6:$C$62,3,FALSE),"")</f>
        <v/>
      </c>
      <c r="E4111" s="110" t="s">
        <v>79</v>
      </c>
      <c r="F4111" s="66"/>
      <c r="G4111" s="35" t="str">
        <f>IFERROR(VLOOKUP(B4111,Listor!$A$6:$G$62,7,FALSE),"")</f>
        <v/>
      </c>
      <c r="H4111" s="63" t="str">
        <f>IFERROR(VLOOKUP(B4111,Listor!$N$6:$O$47,2,FALSE),"")</f>
        <v/>
      </c>
      <c r="I4111" s="63" t="str">
        <f t="shared" si="193"/>
        <v/>
      </c>
      <c r="J4111" s="96" t="str">
        <f>IFERROR(VLOOKUP(B4111,Listor!$N$6:$P$47,3,FALSE)*I4111,"")</f>
        <v/>
      </c>
      <c r="K4111" s="81"/>
      <c r="L4111" s="88" t="str">
        <f>IFERROR((VLOOKUP(B4111,Listor!$N$6:$P$47,3,FALSE)*Biologiska!K4111)+(VLOOKUP(B4111,Listor!$N$6:$Q$47,4,FALSE)),"")</f>
        <v/>
      </c>
      <c r="M4111" s="63" t="str">
        <f t="shared" si="194"/>
        <v/>
      </c>
      <c r="N4111" s="75"/>
      <c r="O4111" s="84" t="str">
        <f t="shared" si="195"/>
        <v/>
      </c>
      <c r="P4111" s="107"/>
      <c r="Q4111" s="87" t="s">
        <v>79</v>
      </c>
      <c r="R4111" s="87"/>
      <c r="S4111" s="87"/>
      <c r="T4111" s="87"/>
      <c r="U4111" s="87"/>
      <c r="V4111" s="86" t="s">
        <v>79</v>
      </c>
      <c r="W4111" s="75"/>
      <c r="X4111" s="102" t="s">
        <v>79</v>
      </c>
      <c r="Y4111" s="63" t="str">
        <f>IFERROR(IF(VLOOKUP(X4111,Listor!$T$6:$U$7,2,FALSE)&lt;O4111,TRUE),"")</f>
        <v/>
      </c>
      <c r="Z4111" s="87"/>
      <c r="AA4111" s="104"/>
    </row>
    <row r="4112" spans="2:27" x14ac:dyDescent="0.25">
      <c r="B4112" s="68" t="s">
        <v>68</v>
      </c>
      <c r="C4112" s="80" t="str">
        <f>IFERROR(VLOOKUP(B4112,Listor!$A$6:$B$62,2,FALSE),"")</f>
        <v/>
      </c>
      <c r="D4112" s="80" t="str">
        <f>IFERROR(VLOOKUP(B4112,Listor!$A$6:$C$62,3,FALSE),"")</f>
        <v/>
      </c>
      <c r="E4112" s="110" t="s">
        <v>79</v>
      </c>
      <c r="F4112" s="66"/>
      <c r="G4112" s="35" t="str">
        <f>IFERROR(VLOOKUP(B4112,Listor!$A$6:$G$62,7,FALSE),"")</f>
        <v/>
      </c>
      <c r="H4112" s="63" t="str">
        <f>IFERROR(VLOOKUP(B4112,Listor!$N$6:$O$47,2,FALSE),"")</f>
        <v/>
      </c>
      <c r="I4112" s="63" t="str">
        <f t="shared" si="193"/>
        <v/>
      </c>
      <c r="J4112" s="96" t="str">
        <f>IFERROR(VLOOKUP(B4112,Listor!$N$6:$P$47,3,FALSE)*I4112,"")</f>
        <v/>
      </c>
      <c r="K4112" s="81"/>
      <c r="L4112" s="88" t="str">
        <f>IFERROR((VLOOKUP(B4112,Listor!$N$6:$P$47,3,FALSE)*Biologiska!K4112)+(VLOOKUP(B4112,Listor!$N$6:$Q$47,4,FALSE)),"")</f>
        <v/>
      </c>
      <c r="M4112" s="63" t="str">
        <f t="shared" si="194"/>
        <v/>
      </c>
      <c r="N4112" s="75"/>
      <c r="O4112" s="84" t="str">
        <f t="shared" si="195"/>
        <v/>
      </c>
      <c r="P4112" s="107"/>
      <c r="Q4112" s="87" t="s">
        <v>79</v>
      </c>
      <c r="R4112" s="87"/>
      <c r="S4112" s="87"/>
      <c r="T4112" s="87"/>
      <c r="U4112" s="87"/>
      <c r="V4112" s="86" t="s">
        <v>79</v>
      </c>
      <c r="W4112" s="75"/>
      <c r="X4112" s="102" t="s">
        <v>79</v>
      </c>
      <c r="Y4112" s="63" t="str">
        <f>IFERROR(IF(VLOOKUP(X4112,Listor!$T$6:$U$7,2,FALSE)&lt;O4112,TRUE),"")</f>
        <v/>
      </c>
      <c r="Z4112" s="87"/>
      <c r="AA4112" s="104"/>
    </row>
    <row r="4113" spans="2:27" x14ac:dyDescent="0.25">
      <c r="B4113" s="68" t="s">
        <v>68</v>
      </c>
      <c r="C4113" s="80" t="str">
        <f>IFERROR(VLOOKUP(B4113,Listor!$A$6:$B$62,2,FALSE),"")</f>
        <v/>
      </c>
      <c r="D4113" s="80" t="str">
        <f>IFERROR(VLOOKUP(B4113,Listor!$A$6:$C$62,3,FALSE),"")</f>
        <v/>
      </c>
      <c r="E4113" s="110" t="s">
        <v>79</v>
      </c>
      <c r="F4113" s="66"/>
      <c r="G4113" s="35" t="str">
        <f>IFERROR(VLOOKUP(B4113,Listor!$A$6:$G$62,7,FALSE),"")</f>
        <v/>
      </c>
      <c r="H4113" s="63" t="str">
        <f>IFERROR(VLOOKUP(B4113,Listor!$N$6:$O$47,2,FALSE),"")</f>
        <v/>
      </c>
      <c r="I4113" s="63" t="str">
        <f t="shared" si="193"/>
        <v/>
      </c>
      <c r="J4113" s="96" t="str">
        <f>IFERROR(VLOOKUP(B4113,Listor!$N$6:$P$47,3,FALSE)*I4113,"")</f>
        <v/>
      </c>
      <c r="K4113" s="81"/>
      <c r="L4113" s="88" t="str">
        <f>IFERROR((VLOOKUP(B4113,Listor!$N$6:$P$47,3,FALSE)*Biologiska!K4113)+(VLOOKUP(B4113,Listor!$N$6:$Q$47,4,FALSE)),"")</f>
        <v/>
      </c>
      <c r="M4113" s="63" t="str">
        <f t="shared" si="194"/>
        <v/>
      </c>
      <c r="N4113" s="75"/>
      <c r="O4113" s="84" t="str">
        <f t="shared" si="195"/>
        <v/>
      </c>
      <c r="P4113" s="107"/>
      <c r="Q4113" s="87" t="s">
        <v>79</v>
      </c>
      <c r="R4113" s="87"/>
      <c r="S4113" s="87"/>
      <c r="T4113" s="87"/>
      <c r="U4113" s="87"/>
      <c r="V4113" s="86" t="s">
        <v>79</v>
      </c>
      <c r="W4113" s="75"/>
      <c r="X4113" s="102" t="s">
        <v>79</v>
      </c>
      <c r="Y4113" s="63" t="str">
        <f>IFERROR(IF(VLOOKUP(X4113,Listor!$T$6:$U$7,2,FALSE)&lt;O4113,TRUE),"")</f>
        <v/>
      </c>
      <c r="Z4113" s="87"/>
      <c r="AA4113" s="104"/>
    </row>
    <row r="4114" spans="2:27" x14ac:dyDescent="0.25">
      <c r="B4114" s="68" t="s">
        <v>68</v>
      </c>
      <c r="C4114" s="80" t="str">
        <f>IFERROR(VLOOKUP(B4114,Listor!$A$6:$B$62,2,FALSE),"")</f>
        <v/>
      </c>
      <c r="D4114" s="80" t="str">
        <f>IFERROR(VLOOKUP(B4114,Listor!$A$6:$C$62,3,FALSE),"")</f>
        <v/>
      </c>
      <c r="E4114" s="110" t="s">
        <v>79</v>
      </c>
      <c r="F4114" s="66"/>
      <c r="G4114" s="35" t="str">
        <f>IFERROR(VLOOKUP(B4114,Listor!$A$6:$G$62,7,FALSE),"")</f>
        <v/>
      </c>
      <c r="H4114" s="63" t="str">
        <f>IFERROR(VLOOKUP(B4114,Listor!$N$6:$O$47,2,FALSE),"")</f>
        <v/>
      </c>
      <c r="I4114" s="63" t="str">
        <f t="shared" si="193"/>
        <v/>
      </c>
      <c r="J4114" s="96" t="str">
        <f>IFERROR(VLOOKUP(B4114,Listor!$N$6:$P$47,3,FALSE)*I4114,"")</f>
        <v/>
      </c>
      <c r="K4114" s="81"/>
      <c r="L4114" s="88" t="str">
        <f>IFERROR((VLOOKUP(B4114,Listor!$N$6:$P$47,3,FALSE)*Biologiska!K4114)+(VLOOKUP(B4114,Listor!$N$6:$Q$47,4,FALSE)),"")</f>
        <v/>
      </c>
      <c r="M4114" s="63" t="str">
        <f t="shared" si="194"/>
        <v/>
      </c>
      <c r="N4114" s="75"/>
      <c r="O4114" s="84" t="str">
        <f t="shared" si="195"/>
        <v/>
      </c>
      <c r="P4114" s="107"/>
      <c r="Q4114" s="87" t="s">
        <v>79</v>
      </c>
      <c r="R4114" s="87"/>
      <c r="S4114" s="87"/>
      <c r="T4114" s="87"/>
      <c r="U4114" s="87"/>
      <c r="V4114" s="86" t="s">
        <v>79</v>
      </c>
      <c r="W4114" s="75"/>
      <c r="X4114" s="102" t="s">
        <v>79</v>
      </c>
      <c r="Y4114" s="63" t="str">
        <f>IFERROR(IF(VLOOKUP(X4114,Listor!$T$6:$U$7,2,FALSE)&lt;O4114,TRUE),"")</f>
        <v/>
      </c>
      <c r="Z4114" s="87"/>
      <c r="AA4114" s="104"/>
    </row>
    <row r="4115" spans="2:27" x14ac:dyDescent="0.25">
      <c r="B4115" s="68" t="s">
        <v>68</v>
      </c>
      <c r="C4115" s="80" t="str">
        <f>IFERROR(VLOOKUP(B4115,Listor!$A$6:$B$62,2,FALSE),"")</f>
        <v/>
      </c>
      <c r="D4115" s="80" t="str">
        <f>IFERROR(VLOOKUP(B4115,Listor!$A$6:$C$62,3,FALSE),"")</f>
        <v/>
      </c>
      <c r="E4115" s="110" t="s">
        <v>79</v>
      </c>
      <c r="F4115" s="66"/>
      <c r="G4115" s="35" t="str">
        <f>IFERROR(VLOOKUP(B4115,Listor!$A$6:$G$62,7,FALSE),"")</f>
        <v/>
      </c>
      <c r="H4115" s="63" t="str">
        <f>IFERROR(VLOOKUP(B4115,Listor!$N$6:$O$47,2,FALSE),"")</f>
        <v/>
      </c>
      <c r="I4115" s="63" t="str">
        <f t="shared" si="193"/>
        <v/>
      </c>
      <c r="J4115" s="96" t="str">
        <f>IFERROR(VLOOKUP(B4115,Listor!$N$6:$P$47,3,FALSE)*I4115,"")</f>
        <v/>
      </c>
      <c r="K4115" s="81"/>
      <c r="L4115" s="88" t="str">
        <f>IFERROR((VLOOKUP(B4115,Listor!$N$6:$P$47,3,FALSE)*Biologiska!K4115)+(VLOOKUP(B4115,Listor!$N$6:$Q$47,4,FALSE)),"")</f>
        <v/>
      </c>
      <c r="M4115" s="63" t="str">
        <f t="shared" si="194"/>
        <v/>
      </c>
      <c r="N4115" s="75"/>
      <c r="O4115" s="84" t="str">
        <f t="shared" si="195"/>
        <v/>
      </c>
      <c r="P4115" s="107"/>
      <c r="Q4115" s="87" t="s">
        <v>79</v>
      </c>
      <c r="R4115" s="87"/>
      <c r="S4115" s="87"/>
      <c r="T4115" s="87"/>
      <c r="U4115" s="87"/>
      <c r="V4115" s="86" t="s">
        <v>79</v>
      </c>
      <c r="W4115" s="75"/>
      <c r="X4115" s="102" t="s">
        <v>79</v>
      </c>
      <c r="Y4115" s="63" t="str">
        <f>IFERROR(IF(VLOOKUP(X4115,Listor!$T$6:$U$7,2,FALSE)&lt;O4115,TRUE),"")</f>
        <v/>
      </c>
      <c r="Z4115" s="87"/>
      <c r="AA4115" s="104"/>
    </row>
    <row r="4116" spans="2:27" x14ac:dyDescent="0.25">
      <c r="B4116" s="68" t="s">
        <v>68</v>
      </c>
      <c r="C4116" s="80" t="str">
        <f>IFERROR(VLOOKUP(B4116,Listor!$A$6:$B$62,2,FALSE),"")</f>
        <v/>
      </c>
      <c r="D4116" s="80" t="str">
        <f>IFERROR(VLOOKUP(B4116,Listor!$A$6:$C$62,3,FALSE),"")</f>
        <v/>
      </c>
      <c r="E4116" s="110" t="s">
        <v>79</v>
      </c>
      <c r="F4116" s="66"/>
      <c r="G4116" s="35" t="str">
        <f>IFERROR(VLOOKUP(B4116,Listor!$A$6:$G$62,7,FALSE),"")</f>
        <v/>
      </c>
      <c r="H4116" s="63" t="str">
        <f>IFERROR(VLOOKUP(B4116,Listor!$N$6:$O$47,2,FALSE),"")</f>
        <v/>
      </c>
      <c r="I4116" s="63" t="str">
        <f t="shared" si="193"/>
        <v/>
      </c>
      <c r="J4116" s="96" t="str">
        <f>IFERROR(VLOOKUP(B4116,Listor!$N$6:$P$47,3,FALSE)*I4116,"")</f>
        <v/>
      </c>
      <c r="K4116" s="81"/>
      <c r="L4116" s="88" t="str">
        <f>IFERROR((VLOOKUP(B4116,Listor!$N$6:$P$47,3,FALSE)*Biologiska!K4116)+(VLOOKUP(B4116,Listor!$N$6:$Q$47,4,FALSE)),"")</f>
        <v/>
      </c>
      <c r="M4116" s="63" t="str">
        <f t="shared" si="194"/>
        <v/>
      </c>
      <c r="N4116" s="75"/>
      <c r="O4116" s="84" t="str">
        <f t="shared" si="195"/>
        <v/>
      </c>
      <c r="P4116" s="107"/>
      <c r="Q4116" s="87" t="s">
        <v>79</v>
      </c>
      <c r="R4116" s="87"/>
      <c r="S4116" s="87"/>
      <c r="T4116" s="87"/>
      <c r="U4116" s="87"/>
      <c r="V4116" s="86" t="s">
        <v>79</v>
      </c>
      <c r="W4116" s="75"/>
      <c r="X4116" s="102" t="s">
        <v>79</v>
      </c>
      <c r="Y4116" s="63" t="str">
        <f>IFERROR(IF(VLOOKUP(X4116,Listor!$T$6:$U$7,2,FALSE)&lt;O4116,TRUE),"")</f>
        <v/>
      </c>
      <c r="Z4116" s="87"/>
      <c r="AA4116" s="104"/>
    </row>
    <row r="4117" spans="2:27" x14ac:dyDescent="0.25">
      <c r="B4117" s="68" t="s">
        <v>68</v>
      </c>
      <c r="C4117" s="80" t="str">
        <f>IFERROR(VLOOKUP(B4117,Listor!$A$6:$B$62,2,FALSE),"")</f>
        <v/>
      </c>
      <c r="D4117" s="80" t="str">
        <f>IFERROR(VLOOKUP(B4117,Listor!$A$6:$C$62,3,FALSE),"")</f>
        <v/>
      </c>
      <c r="E4117" s="110" t="s">
        <v>79</v>
      </c>
      <c r="F4117" s="66"/>
      <c r="G4117" s="35" t="str">
        <f>IFERROR(VLOOKUP(B4117,Listor!$A$6:$G$62,7,FALSE),"")</f>
        <v/>
      </c>
      <c r="H4117" s="63" t="str">
        <f>IFERROR(VLOOKUP(B4117,Listor!$N$6:$O$47,2,FALSE),"")</f>
        <v/>
      </c>
      <c r="I4117" s="63" t="str">
        <f t="shared" si="193"/>
        <v/>
      </c>
      <c r="J4117" s="96" t="str">
        <f>IFERROR(VLOOKUP(B4117,Listor!$N$6:$P$47,3,FALSE)*I4117,"")</f>
        <v/>
      </c>
      <c r="K4117" s="81"/>
      <c r="L4117" s="88" t="str">
        <f>IFERROR((VLOOKUP(B4117,Listor!$N$6:$P$47,3,FALSE)*Biologiska!K4117)+(VLOOKUP(B4117,Listor!$N$6:$Q$47,4,FALSE)),"")</f>
        <v/>
      </c>
      <c r="M4117" s="63" t="str">
        <f t="shared" si="194"/>
        <v/>
      </c>
      <c r="N4117" s="75"/>
      <c r="O4117" s="84" t="str">
        <f t="shared" si="195"/>
        <v/>
      </c>
      <c r="P4117" s="107"/>
      <c r="Q4117" s="87" t="s">
        <v>79</v>
      </c>
      <c r="R4117" s="87"/>
      <c r="S4117" s="87"/>
      <c r="T4117" s="87"/>
      <c r="U4117" s="87"/>
      <c r="V4117" s="86" t="s">
        <v>79</v>
      </c>
      <c r="W4117" s="75"/>
      <c r="X4117" s="102" t="s">
        <v>79</v>
      </c>
      <c r="Y4117" s="63" t="str">
        <f>IFERROR(IF(VLOOKUP(X4117,Listor!$T$6:$U$7,2,FALSE)&lt;O4117,TRUE),"")</f>
        <v/>
      </c>
      <c r="Z4117" s="87"/>
      <c r="AA4117" s="104"/>
    </row>
    <row r="4118" spans="2:27" x14ac:dyDescent="0.25">
      <c r="B4118" s="68" t="s">
        <v>68</v>
      </c>
      <c r="C4118" s="80" t="str">
        <f>IFERROR(VLOOKUP(B4118,Listor!$A$6:$B$62,2,FALSE),"")</f>
        <v/>
      </c>
      <c r="D4118" s="80" t="str">
        <f>IFERROR(VLOOKUP(B4118,Listor!$A$6:$C$62,3,FALSE),"")</f>
        <v/>
      </c>
      <c r="E4118" s="110" t="s">
        <v>79</v>
      </c>
      <c r="F4118" s="66"/>
      <c r="G4118" s="35" t="str">
        <f>IFERROR(VLOOKUP(B4118,Listor!$A$6:$G$62,7,FALSE),"")</f>
        <v/>
      </c>
      <c r="H4118" s="63" t="str">
        <f>IFERROR(VLOOKUP(B4118,Listor!$N$6:$O$47,2,FALSE),"")</f>
        <v/>
      </c>
      <c r="I4118" s="63" t="str">
        <f t="shared" si="193"/>
        <v/>
      </c>
      <c r="J4118" s="96" t="str">
        <f>IFERROR(VLOOKUP(B4118,Listor!$N$6:$P$47,3,FALSE)*I4118,"")</f>
        <v/>
      </c>
      <c r="K4118" s="81"/>
      <c r="L4118" s="88" t="str">
        <f>IFERROR((VLOOKUP(B4118,Listor!$N$6:$P$47,3,FALSE)*Biologiska!K4118)+(VLOOKUP(B4118,Listor!$N$6:$Q$47,4,FALSE)),"")</f>
        <v/>
      </c>
      <c r="M4118" s="63" t="str">
        <f t="shared" si="194"/>
        <v/>
      </c>
      <c r="N4118" s="75"/>
      <c r="O4118" s="84" t="str">
        <f t="shared" si="195"/>
        <v/>
      </c>
      <c r="P4118" s="107"/>
      <c r="Q4118" s="87" t="s">
        <v>79</v>
      </c>
      <c r="R4118" s="87"/>
      <c r="S4118" s="87"/>
      <c r="T4118" s="87"/>
      <c r="U4118" s="87"/>
      <c r="V4118" s="86" t="s">
        <v>79</v>
      </c>
      <c r="W4118" s="75"/>
      <c r="X4118" s="102" t="s">
        <v>79</v>
      </c>
      <c r="Y4118" s="63" t="str">
        <f>IFERROR(IF(VLOOKUP(X4118,Listor!$T$6:$U$7,2,FALSE)&lt;O4118,TRUE),"")</f>
        <v/>
      </c>
      <c r="Z4118" s="87"/>
      <c r="AA4118" s="104"/>
    </row>
    <row r="4119" spans="2:27" x14ac:dyDescent="0.25">
      <c r="B4119" s="68" t="s">
        <v>68</v>
      </c>
      <c r="C4119" s="80" t="str">
        <f>IFERROR(VLOOKUP(B4119,Listor!$A$6:$B$62,2,FALSE),"")</f>
        <v/>
      </c>
      <c r="D4119" s="80" t="str">
        <f>IFERROR(VLOOKUP(B4119,Listor!$A$6:$C$62,3,FALSE),"")</f>
        <v/>
      </c>
      <c r="E4119" s="110" t="s">
        <v>79</v>
      </c>
      <c r="F4119" s="66"/>
      <c r="G4119" s="35" t="str">
        <f>IFERROR(VLOOKUP(B4119,Listor!$A$6:$G$62,7,FALSE),"")</f>
        <v/>
      </c>
      <c r="H4119" s="63" t="str">
        <f>IFERROR(VLOOKUP(B4119,Listor!$N$6:$O$47,2,FALSE),"")</f>
        <v/>
      </c>
      <c r="I4119" s="63" t="str">
        <f t="shared" si="193"/>
        <v/>
      </c>
      <c r="J4119" s="96" t="str">
        <f>IFERROR(VLOOKUP(B4119,Listor!$N$6:$P$47,3,FALSE)*I4119,"")</f>
        <v/>
      </c>
      <c r="K4119" s="81"/>
      <c r="L4119" s="88" t="str">
        <f>IFERROR((VLOOKUP(B4119,Listor!$N$6:$P$47,3,FALSE)*Biologiska!K4119)+(VLOOKUP(B4119,Listor!$N$6:$Q$47,4,FALSE)),"")</f>
        <v/>
      </c>
      <c r="M4119" s="63" t="str">
        <f t="shared" si="194"/>
        <v/>
      </c>
      <c r="N4119" s="75"/>
      <c r="O4119" s="84" t="str">
        <f t="shared" si="195"/>
        <v/>
      </c>
      <c r="P4119" s="107"/>
      <c r="Q4119" s="87" t="s">
        <v>79</v>
      </c>
      <c r="R4119" s="87"/>
      <c r="S4119" s="87"/>
      <c r="T4119" s="87"/>
      <c r="U4119" s="87"/>
      <c r="V4119" s="86" t="s">
        <v>79</v>
      </c>
      <c r="W4119" s="75"/>
      <c r="X4119" s="102" t="s">
        <v>79</v>
      </c>
      <c r="Y4119" s="63" t="str">
        <f>IFERROR(IF(VLOOKUP(X4119,Listor!$T$6:$U$7,2,FALSE)&lt;O4119,TRUE),"")</f>
        <v/>
      </c>
      <c r="Z4119" s="87"/>
      <c r="AA4119" s="104"/>
    </row>
    <row r="4120" spans="2:27" x14ac:dyDescent="0.25">
      <c r="B4120" s="68" t="s">
        <v>68</v>
      </c>
      <c r="C4120" s="80" t="str">
        <f>IFERROR(VLOOKUP(B4120,Listor!$A$6:$B$62,2,FALSE),"")</f>
        <v/>
      </c>
      <c r="D4120" s="80" t="str">
        <f>IFERROR(VLOOKUP(B4120,Listor!$A$6:$C$62,3,FALSE),"")</f>
        <v/>
      </c>
      <c r="E4120" s="110" t="s">
        <v>79</v>
      </c>
      <c r="F4120" s="66"/>
      <c r="G4120" s="35" t="str">
        <f>IFERROR(VLOOKUP(B4120,Listor!$A$6:$G$62,7,FALSE),"")</f>
        <v/>
      </c>
      <c r="H4120" s="63" t="str">
        <f>IFERROR(VLOOKUP(B4120,Listor!$N$6:$O$47,2,FALSE),"")</f>
        <v/>
      </c>
      <c r="I4120" s="63" t="str">
        <f t="shared" si="193"/>
        <v/>
      </c>
      <c r="J4120" s="96" t="str">
        <f>IFERROR(VLOOKUP(B4120,Listor!$N$6:$P$47,3,FALSE)*I4120,"")</f>
        <v/>
      </c>
      <c r="K4120" s="81"/>
      <c r="L4120" s="88" t="str">
        <f>IFERROR((VLOOKUP(B4120,Listor!$N$6:$P$47,3,FALSE)*Biologiska!K4120)+(VLOOKUP(B4120,Listor!$N$6:$Q$47,4,FALSE)),"")</f>
        <v/>
      </c>
      <c r="M4120" s="63" t="str">
        <f t="shared" si="194"/>
        <v/>
      </c>
      <c r="N4120" s="75"/>
      <c r="O4120" s="84" t="str">
        <f t="shared" si="195"/>
        <v/>
      </c>
      <c r="P4120" s="107"/>
      <c r="Q4120" s="87" t="s">
        <v>79</v>
      </c>
      <c r="R4120" s="87"/>
      <c r="S4120" s="87"/>
      <c r="T4120" s="87"/>
      <c r="U4120" s="87"/>
      <c r="V4120" s="86" t="s">
        <v>79</v>
      </c>
      <c r="W4120" s="75"/>
      <c r="X4120" s="102" t="s">
        <v>79</v>
      </c>
      <c r="Y4120" s="63" t="str">
        <f>IFERROR(IF(VLOOKUP(X4120,Listor!$T$6:$U$7,2,FALSE)&lt;O4120,TRUE),"")</f>
        <v/>
      </c>
      <c r="Z4120" s="87"/>
      <c r="AA4120" s="104"/>
    </row>
    <row r="4121" spans="2:27" x14ac:dyDescent="0.25">
      <c r="B4121" s="68" t="s">
        <v>68</v>
      </c>
      <c r="C4121" s="80" t="str">
        <f>IFERROR(VLOOKUP(B4121,Listor!$A$6:$B$62,2,FALSE),"")</f>
        <v/>
      </c>
      <c r="D4121" s="80" t="str">
        <f>IFERROR(VLOOKUP(B4121,Listor!$A$6:$C$62,3,FALSE),"")</f>
        <v/>
      </c>
      <c r="E4121" s="110" t="s">
        <v>79</v>
      </c>
      <c r="F4121" s="66"/>
      <c r="G4121" s="35" t="str">
        <f>IFERROR(VLOOKUP(B4121,Listor!$A$6:$G$62,7,FALSE),"")</f>
        <v/>
      </c>
      <c r="H4121" s="63" t="str">
        <f>IFERROR(VLOOKUP(B4121,Listor!$N$6:$O$47,2,FALSE),"")</f>
        <v/>
      </c>
      <c r="I4121" s="63" t="str">
        <f t="shared" si="193"/>
        <v/>
      </c>
      <c r="J4121" s="96" t="str">
        <f>IFERROR(VLOOKUP(B4121,Listor!$N$6:$P$47,3,FALSE)*I4121,"")</f>
        <v/>
      </c>
      <c r="K4121" s="81"/>
      <c r="L4121" s="88" t="str">
        <f>IFERROR((VLOOKUP(B4121,Listor!$N$6:$P$47,3,FALSE)*Biologiska!K4121)+(VLOOKUP(B4121,Listor!$N$6:$Q$47,4,FALSE)),"")</f>
        <v/>
      </c>
      <c r="M4121" s="63" t="str">
        <f t="shared" si="194"/>
        <v/>
      </c>
      <c r="N4121" s="75"/>
      <c r="O4121" s="84" t="str">
        <f t="shared" si="195"/>
        <v/>
      </c>
      <c r="P4121" s="107"/>
      <c r="Q4121" s="87" t="s">
        <v>79</v>
      </c>
      <c r="R4121" s="87"/>
      <c r="S4121" s="87"/>
      <c r="T4121" s="87"/>
      <c r="U4121" s="87"/>
      <c r="V4121" s="86" t="s">
        <v>79</v>
      </c>
      <c r="W4121" s="75"/>
      <c r="X4121" s="102" t="s">
        <v>79</v>
      </c>
      <c r="Y4121" s="63" t="str">
        <f>IFERROR(IF(VLOOKUP(X4121,Listor!$T$6:$U$7,2,FALSE)&lt;O4121,TRUE),"")</f>
        <v/>
      </c>
      <c r="Z4121" s="87"/>
      <c r="AA4121" s="104"/>
    </row>
    <row r="4122" spans="2:27" x14ac:dyDescent="0.25">
      <c r="B4122" s="68" t="s">
        <v>68</v>
      </c>
      <c r="C4122" s="80" t="str">
        <f>IFERROR(VLOOKUP(B4122,Listor!$A$6:$B$62,2,FALSE),"")</f>
        <v/>
      </c>
      <c r="D4122" s="80" t="str">
        <f>IFERROR(VLOOKUP(B4122,Listor!$A$6:$C$62,3,FALSE),"")</f>
        <v/>
      </c>
      <c r="E4122" s="110" t="s">
        <v>79</v>
      </c>
      <c r="F4122" s="66"/>
      <c r="G4122" s="35" t="str">
        <f>IFERROR(VLOOKUP(B4122,Listor!$A$6:$G$62,7,FALSE),"")</f>
        <v/>
      </c>
      <c r="H4122" s="63" t="str">
        <f>IFERROR(VLOOKUP(B4122,Listor!$N$6:$O$47,2,FALSE),"")</f>
        <v/>
      </c>
      <c r="I4122" s="63" t="str">
        <f t="shared" si="193"/>
        <v/>
      </c>
      <c r="J4122" s="96" t="str">
        <f>IFERROR(VLOOKUP(B4122,Listor!$N$6:$P$47,3,FALSE)*I4122,"")</f>
        <v/>
      </c>
      <c r="K4122" s="81"/>
      <c r="L4122" s="88" t="str">
        <f>IFERROR((VLOOKUP(B4122,Listor!$N$6:$P$47,3,FALSE)*Biologiska!K4122)+(VLOOKUP(B4122,Listor!$N$6:$Q$47,4,FALSE)),"")</f>
        <v/>
      </c>
      <c r="M4122" s="63" t="str">
        <f t="shared" si="194"/>
        <v/>
      </c>
      <c r="N4122" s="75"/>
      <c r="O4122" s="84" t="str">
        <f t="shared" si="195"/>
        <v/>
      </c>
      <c r="P4122" s="107"/>
      <c r="Q4122" s="87" t="s">
        <v>79</v>
      </c>
      <c r="R4122" s="87"/>
      <c r="S4122" s="87"/>
      <c r="T4122" s="87"/>
      <c r="U4122" s="87"/>
      <c r="V4122" s="86" t="s">
        <v>79</v>
      </c>
      <c r="W4122" s="75"/>
      <c r="X4122" s="102" t="s">
        <v>79</v>
      </c>
      <c r="Y4122" s="63" t="str">
        <f>IFERROR(IF(VLOOKUP(X4122,Listor!$T$6:$U$7,2,FALSE)&lt;O4122,TRUE),"")</f>
        <v/>
      </c>
      <c r="Z4122" s="87"/>
      <c r="AA4122" s="104"/>
    </row>
    <row r="4123" spans="2:27" x14ac:dyDescent="0.25">
      <c r="B4123" s="68" t="s">
        <v>68</v>
      </c>
      <c r="C4123" s="80" t="str">
        <f>IFERROR(VLOOKUP(B4123,Listor!$A$6:$B$62,2,FALSE),"")</f>
        <v/>
      </c>
      <c r="D4123" s="80" t="str">
        <f>IFERROR(VLOOKUP(B4123,Listor!$A$6:$C$62,3,FALSE),"")</f>
        <v/>
      </c>
      <c r="E4123" s="110" t="s">
        <v>79</v>
      </c>
      <c r="F4123" s="66"/>
      <c r="G4123" s="35" t="str">
        <f>IFERROR(VLOOKUP(B4123,Listor!$A$6:$G$62,7,FALSE),"")</f>
        <v/>
      </c>
      <c r="H4123" s="63" t="str">
        <f>IFERROR(VLOOKUP(B4123,Listor!$N$6:$O$47,2,FALSE),"")</f>
        <v/>
      </c>
      <c r="I4123" s="63" t="str">
        <f t="shared" si="193"/>
        <v/>
      </c>
      <c r="J4123" s="96" t="str">
        <f>IFERROR(VLOOKUP(B4123,Listor!$N$6:$P$47,3,FALSE)*I4123,"")</f>
        <v/>
      </c>
      <c r="K4123" s="81"/>
      <c r="L4123" s="88" t="str">
        <f>IFERROR((VLOOKUP(B4123,Listor!$N$6:$P$47,3,FALSE)*Biologiska!K4123)+(VLOOKUP(B4123,Listor!$N$6:$Q$47,4,FALSE)),"")</f>
        <v/>
      </c>
      <c r="M4123" s="63" t="str">
        <f t="shared" si="194"/>
        <v/>
      </c>
      <c r="N4123" s="75"/>
      <c r="O4123" s="84" t="str">
        <f t="shared" si="195"/>
        <v/>
      </c>
      <c r="P4123" s="107"/>
      <c r="Q4123" s="87" t="s">
        <v>79</v>
      </c>
      <c r="R4123" s="87"/>
      <c r="S4123" s="87"/>
      <c r="T4123" s="87"/>
      <c r="U4123" s="87"/>
      <c r="V4123" s="86" t="s">
        <v>79</v>
      </c>
      <c r="W4123" s="75"/>
      <c r="X4123" s="102" t="s">
        <v>79</v>
      </c>
      <c r="Y4123" s="63" t="str">
        <f>IFERROR(IF(VLOOKUP(X4123,Listor!$T$6:$U$7,2,FALSE)&lt;O4123,TRUE),"")</f>
        <v/>
      </c>
      <c r="Z4123" s="87"/>
      <c r="AA4123" s="104"/>
    </row>
    <row r="4124" spans="2:27" x14ac:dyDescent="0.25">
      <c r="B4124" s="68" t="s">
        <v>68</v>
      </c>
      <c r="C4124" s="80" t="str">
        <f>IFERROR(VLOOKUP(B4124,Listor!$A$6:$B$62,2,FALSE),"")</f>
        <v/>
      </c>
      <c r="D4124" s="80" t="str">
        <f>IFERROR(VLOOKUP(B4124,Listor!$A$6:$C$62,3,FALSE),"")</f>
        <v/>
      </c>
      <c r="E4124" s="110" t="s">
        <v>79</v>
      </c>
      <c r="F4124" s="66"/>
      <c r="G4124" s="35" t="str">
        <f>IFERROR(VLOOKUP(B4124,Listor!$A$6:$G$62,7,FALSE),"")</f>
        <v/>
      </c>
      <c r="H4124" s="63" t="str">
        <f>IFERROR(VLOOKUP(B4124,Listor!$N$6:$O$47,2,FALSE),"")</f>
        <v/>
      </c>
      <c r="I4124" s="63" t="str">
        <f t="shared" si="193"/>
        <v/>
      </c>
      <c r="J4124" s="96" t="str">
        <f>IFERROR(VLOOKUP(B4124,Listor!$N$6:$P$47,3,FALSE)*I4124,"")</f>
        <v/>
      </c>
      <c r="K4124" s="81"/>
      <c r="L4124" s="88" t="str">
        <f>IFERROR((VLOOKUP(B4124,Listor!$N$6:$P$47,3,FALSE)*Biologiska!K4124)+(VLOOKUP(B4124,Listor!$N$6:$Q$47,4,FALSE)),"")</f>
        <v/>
      </c>
      <c r="M4124" s="63" t="str">
        <f t="shared" si="194"/>
        <v/>
      </c>
      <c r="N4124" s="75"/>
      <c r="O4124" s="84" t="str">
        <f t="shared" si="195"/>
        <v/>
      </c>
      <c r="P4124" s="107"/>
      <c r="Q4124" s="87" t="s">
        <v>79</v>
      </c>
      <c r="R4124" s="87"/>
      <c r="S4124" s="87"/>
      <c r="T4124" s="87"/>
      <c r="U4124" s="87"/>
      <c r="V4124" s="86" t="s">
        <v>79</v>
      </c>
      <c r="W4124" s="75"/>
      <c r="X4124" s="102" t="s">
        <v>79</v>
      </c>
      <c r="Y4124" s="63" t="str">
        <f>IFERROR(IF(VLOOKUP(X4124,Listor!$T$6:$U$7,2,FALSE)&lt;O4124,TRUE),"")</f>
        <v/>
      </c>
      <c r="Z4124" s="87"/>
      <c r="AA4124" s="104"/>
    </row>
    <row r="4125" spans="2:27" x14ac:dyDescent="0.25">
      <c r="B4125" s="68" t="s">
        <v>68</v>
      </c>
      <c r="C4125" s="80" t="str">
        <f>IFERROR(VLOOKUP(B4125,Listor!$A$6:$B$62,2,FALSE),"")</f>
        <v/>
      </c>
      <c r="D4125" s="80" t="str">
        <f>IFERROR(VLOOKUP(B4125,Listor!$A$6:$C$62,3,FALSE),"")</f>
        <v/>
      </c>
      <c r="E4125" s="110" t="s">
        <v>79</v>
      </c>
      <c r="F4125" s="66"/>
      <c r="G4125" s="35" t="str">
        <f>IFERROR(VLOOKUP(B4125,Listor!$A$6:$G$62,7,FALSE),"")</f>
        <v/>
      </c>
      <c r="H4125" s="63" t="str">
        <f>IFERROR(VLOOKUP(B4125,Listor!$N$6:$O$47,2,FALSE),"")</f>
        <v/>
      </c>
      <c r="I4125" s="63" t="str">
        <f t="shared" si="193"/>
        <v/>
      </c>
      <c r="J4125" s="96" t="str">
        <f>IFERROR(VLOOKUP(B4125,Listor!$N$6:$P$47,3,FALSE)*I4125,"")</f>
        <v/>
      </c>
      <c r="K4125" s="81"/>
      <c r="L4125" s="88" t="str">
        <f>IFERROR((VLOOKUP(B4125,Listor!$N$6:$P$47,3,FALSE)*Biologiska!K4125)+(VLOOKUP(B4125,Listor!$N$6:$Q$47,4,FALSE)),"")</f>
        <v/>
      </c>
      <c r="M4125" s="63" t="str">
        <f t="shared" si="194"/>
        <v/>
      </c>
      <c r="N4125" s="75"/>
      <c r="O4125" s="84" t="str">
        <f t="shared" si="195"/>
        <v/>
      </c>
      <c r="P4125" s="107"/>
      <c r="Q4125" s="87" t="s">
        <v>79</v>
      </c>
      <c r="R4125" s="87"/>
      <c r="S4125" s="87"/>
      <c r="T4125" s="87"/>
      <c r="U4125" s="87"/>
      <c r="V4125" s="86" t="s">
        <v>79</v>
      </c>
      <c r="W4125" s="75"/>
      <c r="X4125" s="102" t="s">
        <v>79</v>
      </c>
      <c r="Y4125" s="63" t="str">
        <f>IFERROR(IF(VLOOKUP(X4125,Listor!$T$6:$U$7,2,FALSE)&lt;O4125,TRUE),"")</f>
        <v/>
      </c>
      <c r="Z4125" s="87"/>
      <c r="AA4125" s="104"/>
    </row>
    <row r="4126" spans="2:27" x14ac:dyDescent="0.25">
      <c r="B4126" s="68" t="s">
        <v>68</v>
      </c>
      <c r="C4126" s="80" t="str">
        <f>IFERROR(VLOOKUP(B4126,Listor!$A$6:$B$62,2,FALSE),"")</f>
        <v/>
      </c>
      <c r="D4126" s="80" t="str">
        <f>IFERROR(VLOOKUP(B4126,Listor!$A$6:$C$62,3,FALSE),"")</f>
        <v/>
      </c>
      <c r="E4126" s="110" t="s">
        <v>79</v>
      </c>
      <c r="F4126" s="66"/>
      <c r="G4126" s="35" t="str">
        <f>IFERROR(VLOOKUP(B4126,Listor!$A$6:$G$62,7,FALSE),"")</f>
        <v/>
      </c>
      <c r="H4126" s="63" t="str">
        <f>IFERROR(VLOOKUP(B4126,Listor!$N$6:$O$47,2,FALSE),"")</f>
        <v/>
      </c>
      <c r="I4126" s="63" t="str">
        <f t="shared" si="193"/>
        <v/>
      </c>
      <c r="J4126" s="96" t="str">
        <f>IFERROR(VLOOKUP(B4126,Listor!$N$6:$P$47,3,FALSE)*I4126,"")</f>
        <v/>
      </c>
      <c r="K4126" s="81"/>
      <c r="L4126" s="88" t="str">
        <f>IFERROR((VLOOKUP(B4126,Listor!$N$6:$P$47,3,FALSE)*Biologiska!K4126)+(VLOOKUP(B4126,Listor!$N$6:$Q$47,4,FALSE)),"")</f>
        <v/>
      </c>
      <c r="M4126" s="63" t="str">
        <f t="shared" si="194"/>
        <v/>
      </c>
      <c r="N4126" s="75"/>
      <c r="O4126" s="84" t="str">
        <f t="shared" si="195"/>
        <v/>
      </c>
      <c r="P4126" s="107"/>
      <c r="Q4126" s="87" t="s">
        <v>79</v>
      </c>
      <c r="R4126" s="87"/>
      <c r="S4126" s="87"/>
      <c r="T4126" s="87"/>
      <c r="U4126" s="87"/>
      <c r="V4126" s="86" t="s">
        <v>79</v>
      </c>
      <c r="W4126" s="75"/>
      <c r="X4126" s="102" t="s">
        <v>79</v>
      </c>
      <c r="Y4126" s="63" t="str">
        <f>IFERROR(IF(VLOOKUP(X4126,Listor!$T$6:$U$7,2,FALSE)&lt;O4126,TRUE),"")</f>
        <v/>
      </c>
      <c r="Z4126" s="87"/>
      <c r="AA4126" s="104"/>
    </row>
    <row r="4127" spans="2:27" x14ac:dyDescent="0.25">
      <c r="B4127" s="68" t="s">
        <v>68</v>
      </c>
      <c r="C4127" s="80" t="str">
        <f>IFERROR(VLOOKUP(B4127,Listor!$A$6:$B$62,2,FALSE),"")</f>
        <v/>
      </c>
      <c r="D4127" s="80" t="str">
        <f>IFERROR(VLOOKUP(B4127,Listor!$A$6:$C$62,3,FALSE),"")</f>
        <v/>
      </c>
      <c r="E4127" s="110" t="s">
        <v>79</v>
      </c>
      <c r="F4127" s="66"/>
      <c r="G4127" s="35" t="str">
        <f>IFERROR(VLOOKUP(B4127,Listor!$A$6:$G$62,7,FALSE),"")</f>
        <v/>
      </c>
      <c r="H4127" s="63" t="str">
        <f>IFERROR(VLOOKUP(B4127,Listor!$N$6:$O$47,2,FALSE),"")</f>
        <v/>
      </c>
      <c r="I4127" s="63" t="str">
        <f t="shared" si="193"/>
        <v/>
      </c>
      <c r="J4127" s="96" t="str">
        <f>IFERROR(VLOOKUP(B4127,Listor!$N$6:$P$47,3,FALSE)*I4127,"")</f>
        <v/>
      </c>
      <c r="K4127" s="81"/>
      <c r="L4127" s="88" t="str">
        <f>IFERROR((VLOOKUP(B4127,Listor!$N$6:$P$47,3,FALSE)*Biologiska!K4127)+(VLOOKUP(B4127,Listor!$N$6:$Q$47,4,FALSE)),"")</f>
        <v/>
      </c>
      <c r="M4127" s="63" t="str">
        <f t="shared" si="194"/>
        <v/>
      </c>
      <c r="N4127" s="75"/>
      <c r="O4127" s="84" t="str">
        <f t="shared" si="195"/>
        <v/>
      </c>
      <c r="P4127" s="107"/>
      <c r="Q4127" s="87" t="s">
        <v>79</v>
      </c>
      <c r="R4127" s="87"/>
      <c r="S4127" s="87"/>
      <c r="T4127" s="87"/>
      <c r="U4127" s="87"/>
      <c r="V4127" s="86" t="s">
        <v>79</v>
      </c>
      <c r="W4127" s="75"/>
      <c r="X4127" s="102" t="s">
        <v>79</v>
      </c>
      <c r="Y4127" s="63" t="str">
        <f>IFERROR(IF(VLOOKUP(X4127,Listor!$T$6:$U$7,2,FALSE)&lt;O4127,TRUE),"")</f>
        <v/>
      </c>
      <c r="Z4127" s="87"/>
      <c r="AA4127" s="104"/>
    </row>
    <row r="4128" spans="2:27" x14ac:dyDescent="0.25">
      <c r="B4128" s="68" t="s">
        <v>68</v>
      </c>
      <c r="C4128" s="80" t="str">
        <f>IFERROR(VLOOKUP(B4128,Listor!$A$6:$B$62,2,FALSE),"")</f>
        <v/>
      </c>
      <c r="D4128" s="80" t="str">
        <f>IFERROR(VLOOKUP(B4128,Listor!$A$6:$C$62,3,FALSE),"")</f>
        <v/>
      </c>
      <c r="E4128" s="110" t="s">
        <v>79</v>
      </c>
      <c r="F4128" s="66"/>
      <c r="G4128" s="35" t="str">
        <f>IFERROR(VLOOKUP(B4128,Listor!$A$6:$G$62,7,FALSE),"")</f>
        <v/>
      </c>
      <c r="H4128" s="63" t="str">
        <f>IFERROR(VLOOKUP(B4128,Listor!$N$6:$O$47,2,FALSE),"")</f>
        <v/>
      </c>
      <c r="I4128" s="63" t="str">
        <f t="shared" si="193"/>
        <v/>
      </c>
      <c r="J4128" s="96" t="str">
        <f>IFERROR(VLOOKUP(B4128,Listor!$N$6:$P$47,3,FALSE)*I4128,"")</f>
        <v/>
      </c>
      <c r="K4128" s="81"/>
      <c r="L4128" s="88" t="str">
        <f>IFERROR((VLOOKUP(B4128,Listor!$N$6:$P$47,3,FALSE)*Biologiska!K4128)+(VLOOKUP(B4128,Listor!$N$6:$Q$47,4,FALSE)),"")</f>
        <v/>
      </c>
      <c r="M4128" s="63" t="str">
        <f t="shared" si="194"/>
        <v/>
      </c>
      <c r="N4128" s="75"/>
      <c r="O4128" s="84" t="str">
        <f t="shared" si="195"/>
        <v/>
      </c>
      <c r="P4128" s="107"/>
      <c r="Q4128" s="87" t="s">
        <v>79</v>
      </c>
      <c r="R4128" s="87"/>
      <c r="S4128" s="87"/>
      <c r="T4128" s="87"/>
      <c r="U4128" s="87"/>
      <c r="V4128" s="86" t="s">
        <v>79</v>
      </c>
      <c r="W4128" s="75"/>
      <c r="X4128" s="102" t="s">
        <v>79</v>
      </c>
      <c r="Y4128" s="63" t="str">
        <f>IFERROR(IF(VLOOKUP(X4128,Listor!$T$6:$U$7,2,FALSE)&lt;O4128,TRUE),"")</f>
        <v/>
      </c>
      <c r="Z4128" s="87"/>
      <c r="AA4128" s="104"/>
    </row>
    <row r="4129" spans="2:27" x14ac:dyDescent="0.25">
      <c r="B4129" s="68" t="s">
        <v>68</v>
      </c>
      <c r="C4129" s="80" t="str">
        <f>IFERROR(VLOOKUP(B4129,Listor!$A$6:$B$62,2,FALSE),"")</f>
        <v/>
      </c>
      <c r="D4129" s="80" t="str">
        <f>IFERROR(VLOOKUP(B4129,Listor!$A$6:$C$62,3,FALSE),"")</f>
        <v/>
      </c>
      <c r="E4129" s="110" t="s">
        <v>79</v>
      </c>
      <c r="F4129" s="66"/>
      <c r="G4129" s="35" t="str">
        <f>IFERROR(VLOOKUP(B4129,Listor!$A$6:$G$62,7,FALSE),"")</f>
        <v/>
      </c>
      <c r="H4129" s="63" t="str">
        <f>IFERROR(VLOOKUP(B4129,Listor!$N$6:$O$47,2,FALSE),"")</f>
        <v/>
      </c>
      <c r="I4129" s="63" t="str">
        <f t="shared" si="193"/>
        <v/>
      </c>
      <c r="J4129" s="96" t="str">
        <f>IFERROR(VLOOKUP(B4129,Listor!$N$6:$P$47,3,FALSE)*I4129,"")</f>
        <v/>
      </c>
      <c r="K4129" s="81"/>
      <c r="L4129" s="88" t="str">
        <f>IFERROR((VLOOKUP(B4129,Listor!$N$6:$P$47,3,FALSE)*Biologiska!K4129)+(VLOOKUP(B4129,Listor!$N$6:$Q$47,4,FALSE)),"")</f>
        <v/>
      </c>
      <c r="M4129" s="63" t="str">
        <f t="shared" si="194"/>
        <v/>
      </c>
      <c r="N4129" s="75"/>
      <c r="O4129" s="84" t="str">
        <f t="shared" si="195"/>
        <v/>
      </c>
      <c r="P4129" s="107"/>
      <c r="Q4129" s="87" t="s">
        <v>79</v>
      </c>
      <c r="R4129" s="87"/>
      <c r="S4129" s="87"/>
      <c r="T4129" s="87"/>
      <c r="U4129" s="87"/>
      <c r="V4129" s="86" t="s">
        <v>79</v>
      </c>
      <c r="W4129" s="75"/>
      <c r="X4129" s="102" t="s">
        <v>79</v>
      </c>
      <c r="Y4129" s="63" t="str">
        <f>IFERROR(IF(VLOOKUP(X4129,Listor!$T$6:$U$7,2,FALSE)&lt;O4129,TRUE),"")</f>
        <v/>
      </c>
      <c r="Z4129" s="87"/>
      <c r="AA4129" s="104"/>
    </row>
    <row r="4130" spans="2:27" x14ac:dyDescent="0.25">
      <c r="B4130" s="68" t="s">
        <v>68</v>
      </c>
      <c r="C4130" s="80" t="str">
        <f>IFERROR(VLOOKUP(B4130,Listor!$A$6:$B$62,2,FALSE),"")</f>
        <v/>
      </c>
      <c r="D4130" s="80" t="str">
        <f>IFERROR(VLOOKUP(B4130,Listor!$A$6:$C$62,3,FALSE),"")</f>
        <v/>
      </c>
      <c r="E4130" s="110" t="s">
        <v>79</v>
      </c>
      <c r="F4130" s="66"/>
      <c r="G4130" s="35" t="str">
        <f>IFERROR(VLOOKUP(B4130,Listor!$A$6:$G$62,7,FALSE),"")</f>
        <v/>
      </c>
      <c r="H4130" s="63" t="str">
        <f>IFERROR(VLOOKUP(B4130,Listor!$N$6:$O$47,2,FALSE),"")</f>
        <v/>
      </c>
      <c r="I4130" s="63" t="str">
        <f t="shared" si="193"/>
        <v/>
      </c>
      <c r="J4130" s="96" t="str">
        <f>IFERROR(VLOOKUP(B4130,Listor!$N$6:$P$47,3,FALSE)*I4130,"")</f>
        <v/>
      </c>
      <c r="K4130" s="81"/>
      <c r="L4130" s="88" t="str">
        <f>IFERROR((VLOOKUP(B4130,Listor!$N$6:$P$47,3,FALSE)*Biologiska!K4130)+(VLOOKUP(B4130,Listor!$N$6:$Q$47,4,FALSE)),"")</f>
        <v/>
      </c>
      <c r="M4130" s="63" t="str">
        <f t="shared" si="194"/>
        <v/>
      </c>
      <c r="N4130" s="75"/>
      <c r="O4130" s="84" t="str">
        <f t="shared" si="195"/>
        <v/>
      </c>
      <c r="P4130" s="107"/>
      <c r="Q4130" s="87" t="s">
        <v>79</v>
      </c>
      <c r="R4130" s="87"/>
      <c r="S4130" s="87"/>
      <c r="T4130" s="87"/>
      <c r="U4130" s="87"/>
      <c r="V4130" s="86" t="s">
        <v>79</v>
      </c>
      <c r="W4130" s="75"/>
      <c r="X4130" s="102" t="s">
        <v>79</v>
      </c>
      <c r="Y4130" s="63" t="str">
        <f>IFERROR(IF(VLOOKUP(X4130,Listor!$T$6:$U$7,2,FALSE)&lt;O4130,TRUE),"")</f>
        <v/>
      </c>
      <c r="Z4130" s="87"/>
      <c r="AA4130" s="104"/>
    </row>
    <row r="4131" spans="2:27" x14ac:dyDescent="0.25">
      <c r="B4131" s="68" t="s">
        <v>68</v>
      </c>
      <c r="C4131" s="80" t="str">
        <f>IFERROR(VLOOKUP(B4131,Listor!$A$6:$B$62,2,FALSE),"")</f>
        <v/>
      </c>
      <c r="D4131" s="80" t="str">
        <f>IFERROR(VLOOKUP(B4131,Listor!$A$6:$C$62,3,FALSE),"")</f>
        <v/>
      </c>
      <c r="E4131" s="110" t="s">
        <v>79</v>
      </c>
      <c r="F4131" s="66"/>
      <c r="G4131" s="35" t="str">
        <f>IFERROR(VLOOKUP(B4131,Listor!$A$6:$G$62,7,FALSE),"")</f>
        <v/>
      </c>
      <c r="H4131" s="63" t="str">
        <f>IFERROR(VLOOKUP(B4131,Listor!$N$6:$O$47,2,FALSE),"")</f>
        <v/>
      </c>
      <c r="I4131" s="63" t="str">
        <f t="shared" si="193"/>
        <v/>
      </c>
      <c r="J4131" s="96" t="str">
        <f>IFERROR(VLOOKUP(B4131,Listor!$N$6:$P$47,3,FALSE)*I4131,"")</f>
        <v/>
      </c>
      <c r="K4131" s="81"/>
      <c r="L4131" s="88" t="str">
        <f>IFERROR((VLOOKUP(B4131,Listor!$N$6:$P$47,3,FALSE)*Biologiska!K4131)+(VLOOKUP(B4131,Listor!$N$6:$Q$47,4,FALSE)),"")</f>
        <v/>
      </c>
      <c r="M4131" s="63" t="str">
        <f t="shared" si="194"/>
        <v/>
      </c>
      <c r="N4131" s="75"/>
      <c r="O4131" s="84" t="str">
        <f t="shared" si="195"/>
        <v/>
      </c>
      <c r="P4131" s="107"/>
      <c r="Q4131" s="87" t="s">
        <v>79</v>
      </c>
      <c r="R4131" s="87"/>
      <c r="S4131" s="87"/>
      <c r="T4131" s="87"/>
      <c r="U4131" s="87"/>
      <c r="V4131" s="86" t="s">
        <v>79</v>
      </c>
      <c r="W4131" s="75"/>
      <c r="X4131" s="102" t="s">
        <v>79</v>
      </c>
      <c r="Y4131" s="63" t="str">
        <f>IFERROR(IF(VLOOKUP(X4131,Listor!$T$6:$U$7,2,FALSE)&lt;O4131,TRUE),"")</f>
        <v/>
      </c>
      <c r="Z4131" s="87"/>
      <c r="AA4131" s="104"/>
    </row>
    <row r="4132" spans="2:27" x14ac:dyDescent="0.25">
      <c r="B4132" s="68" t="s">
        <v>68</v>
      </c>
      <c r="C4132" s="80" t="str">
        <f>IFERROR(VLOOKUP(B4132,Listor!$A$6:$B$62,2,FALSE),"")</f>
        <v/>
      </c>
      <c r="D4132" s="80" t="str">
        <f>IFERROR(VLOOKUP(B4132,Listor!$A$6:$C$62,3,FALSE),"")</f>
        <v/>
      </c>
      <c r="E4132" s="110" t="s">
        <v>79</v>
      </c>
      <c r="F4132" s="66"/>
      <c r="G4132" s="35" t="str">
        <f>IFERROR(VLOOKUP(B4132,Listor!$A$6:$G$62,7,FALSE),"")</f>
        <v/>
      </c>
      <c r="H4132" s="63" t="str">
        <f>IFERROR(VLOOKUP(B4132,Listor!$N$6:$O$47,2,FALSE),"")</f>
        <v/>
      </c>
      <c r="I4132" s="63" t="str">
        <f t="shared" si="193"/>
        <v/>
      </c>
      <c r="J4132" s="96" t="str">
        <f>IFERROR(VLOOKUP(B4132,Listor!$N$6:$P$47,3,FALSE)*I4132,"")</f>
        <v/>
      </c>
      <c r="K4132" s="81"/>
      <c r="L4132" s="88" t="str">
        <f>IFERROR((VLOOKUP(B4132,Listor!$N$6:$P$47,3,FALSE)*Biologiska!K4132)+(VLOOKUP(B4132,Listor!$N$6:$Q$47,4,FALSE)),"")</f>
        <v/>
      </c>
      <c r="M4132" s="63" t="str">
        <f t="shared" si="194"/>
        <v/>
      </c>
      <c r="N4132" s="75"/>
      <c r="O4132" s="84" t="str">
        <f t="shared" si="195"/>
        <v/>
      </c>
      <c r="P4132" s="107"/>
      <c r="Q4132" s="87" t="s">
        <v>79</v>
      </c>
      <c r="R4132" s="87"/>
      <c r="S4132" s="87"/>
      <c r="T4132" s="87"/>
      <c r="U4132" s="87"/>
      <c r="V4132" s="86" t="s">
        <v>79</v>
      </c>
      <c r="W4132" s="75"/>
      <c r="X4132" s="102" t="s">
        <v>79</v>
      </c>
      <c r="Y4132" s="63" t="str">
        <f>IFERROR(IF(VLOOKUP(X4132,Listor!$T$6:$U$7,2,FALSE)&lt;O4132,TRUE),"")</f>
        <v/>
      </c>
      <c r="Z4132" s="87"/>
      <c r="AA4132" s="104"/>
    </row>
    <row r="4133" spans="2:27" x14ac:dyDescent="0.25">
      <c r="B4133" s="68" t="s">
        <v>68</v>
      </c>
      <c r="C4133" s="80" t="str">
        <f>IFERROR(VLOOKUP(B4133,Listor!$A$6:$B$62,2,FALSE),"")</f>
        <v/>
      </c>
      <c r="D4133" s="80" t="str">
        <f>IFERROR(VLOOKUP(B4133,Listor!$A$6:$C$62,3,FALSE),"")</f>
        <v/>
      </c>
      <c r="E4133" s="110" t="s">
        <v>79</v>
      </c>
      <c r="F4133" s="66"/>
      <c r="G4133" s="35" t="str">
        <f>IFERROR(VLOOKUP(B4133,Listor!$A$6:$G$62,7,FALSE),"")</f>
        <v/>
      </c>
      <c r="H4133" s="63" t="str">
        <f>IFERROR(VLOOKUP(B4133,Listor!$N$6:$O$47,2,FALSE),"")</f>
        <v/>
      </c>
      <c r="I4133" s="63" t="str">
        <f t="shared" si="193"/>
        <v/>
      </c>
      <c r="J4133" s="96" t="str">
        <f>IFERROR(VLOOKUP(B4133,Listor!$N$6:$P$47,3,FALSE)*I4133,"")</f>
        <v/>
      </c>
      <c r="K4133" s="81"/>
      <c r="L4133" s="88" t="str">
        <f>IFERROR((VLOOKUP(B4133,Listor!$N$6:$P$47,3,FALSE)*Biologiska!K4133)+(VLOOKUP(B4133,Listor!$N$6:$Q$47,4,FALSE)),"")</f>
        <v/>
      </c>
      <c r="M4133" s="63" t="str">
        <f t="shared" si="194"/>
        <v/>
      </c>
      <c r="N4133" s="75"/>
      <c r="O4133" s="84" t="str">
        <f t="shared" si="195"/>
        <v/>
      </c>
      <c r="P4133" s="107"/>
      <c r="Q4133" s="87" t="s">
        <v>79</v>
      </c>
      <c r="R4133" s="87"/>
      <c r="S4133" s="87"/>
      <c r="T4133" s="87"/>
      <c r="U4133" s="87"/>
      <c r="V4133" s="86" t="s">
        <v>79</v>
      </c>
      <c r="W4133" s="75"/>
      <c r="X4133" s="102" t="s">
        <v>79</v>
      </c>
      <c r="Y4133" s="63" t="str">
        <f>IFERROR(IF(VLOOKUP(X4133,Listor!$T$6:$U$7,2,FALSE)&lt;O4133,TRUE),"")</f>
        <v/>
      </c>
      <c r="Z4133" s="87"/>
      <c r="AA4133" s="104"/>
    </row>
    <row r="4134" spans="2:27" x14ac:dyDescent="0.25">
      <c r="B4134" s="68" t="s">
        <v>68</v>
      </c>
      <c r="C4134" s="80" t="str">
        <f>IFERROR(VLOOKUP(B4134,Listor!$A$6:$B$62,2,FALSE),"")</f>
        <v/>
      </c>
      <c r="D4134" s="80" t="str">
        <f>IFERROR(VLOOKUP(B4134,Listor!$A$6:$C$62,3,FALSE),"")</f>
        <v/>
      </c>
      <c r="E4134" s="110" t="s">
        <v>79</v>
      </c>
      <c r="F4134" s="66"/>
      <c r="G4134" s="35" t="str">
        <f>IFERROR(VLOOKUP(B4134,Listor!$A$6:$G$62,7,FALSE),"")</f>
        <v/>
      </c>
      <c r="H4134" s="63" t="str">
        <f>IFERROR(VLOOKUP(B4134,Listor!$N$6:$O$47,2,FALSE),"")</f>
        <v/>
      </c>
      <c r="I4134" s="63" t="str">
        <f t="shared" si="193"/>
        <v/>
      </c>
      <c r="J4134" s="96" t="str">
        <f>IFERROR(VLOOKUP(B4134,Listor!$N$6:$P$47,3,FALSE)*I4134,"")</f>
        <v/>
      </c>
      <c r="K4134" s="81"/>
      <c r="L4134" s="88" t="str">
        <f>IFERROR((VLOOKUP(B4134,Listor!$N$6:$P$47,3,FALSE)*Biologiska!K4134)+(VLOOKUP(B4134,Listor!$N$6:$Q$47,4,FALSE)),"")</f>
        <v/>
      </c>
      <c r="M4134" s="63" t="str">
        <f t="shared" si="194"/>
        <v/>
      </c>
      <c r="N4134" s="75"/>
      <c r="O4134" s="84" t="str">
        <f t="shared" si="195"/>
        <v/>
      </c>
      <c r="P4134" s="107"/>
      <c r="Q4134" s="87" t="s">
        <v>79</v>
      </c>
      <c r="R4134" s="87"/>
      <c r="S4134" s="87"/>
      <c r="T4134" s="87"/>
      <c r="U4134" s="87"/>
      <c r="V4134" s="86" t="s">
        <v>79</v>
      </c>
      <c r="W4134" s="75"/>
      <c r="X4134" s="102" t="s">
        <v>79</v>
      </c>
      <c r="Y4134" s="63" t="str">
        <f>IFERROR(IF(VLOOKUP(X4134,Listor!$T$6:$U$7,2,FALSE)&lt;O4134,TRUE),"")</f>
        <v/>
      </c>
      <c r="Z4134" s="87"/>
      <c r="AA4134" s="104"/>
    </row>
    <row r="4135" spans="2:27" x14ac:dyDescent="0.25">
      <c r="B4135" s="68" t="s">
        <v>68</v>
      </c>
      <c r="C4135" s="80" t="str">
        <f>IFERROR(VLOOKUP(B4135,Listor!$A$6:$B$62,2,FALSE),"")</f>
        <v/>
      </c>
      <c r="D4135" s="80" t="str">
        <f>IFERROR(VLOOKUP(B4135,Listor!$A$6:$C$62,3,FALSE),"")</f>
        <v/>
      </c>
      <c r="E4135" s="110" t="s">
        <v>79</v>
      </c>
      <c r="F4135" s="66"/>
      <c r="G4135" s="35" t="str">
        <f>IFERROR(VLOOKUP(B4135,Listor!$A$6:$G$62,7,FALSE),"")</f>
        <v/>
      </c>
      <c r="H4135" s="63" t="str">
        <f>IFERROR(VLOOKUP(B4135,Listor!$N$6:$O$47,2,FALSE),"")</f>
        <v/>
      </c>
      <c r="I4135" s="63" t="str">
        <f t="shared" si="193"/>
        <v/>
      </c>
      <c r="J4135" s="96" t="str">
        <f>IFERROR(VLOOKUP(B4135,Listor!$N$6:$P$47,3,FALSE)*I4135,"")</f>
        <v/>
      </c>
      <c r="K4135" s="81"/>
      <c r="L4135" s="88" t="str">
        <f>IFERROR((VLOOKUP(B4135,Listor!$N$6:$P$47,3,FALSE)*Biologiska!K4135)+(VLOOKUP(B4135,Listor!$N$6:$Q$47,4,FALSE)),"")</f>
        <v/>
      </c>
      <c r="M4135" s="63" t="str">
        <f t="shared" si="194"/>
        <v/>
      </c>
      <c r="N4135" s="75"/>
      <c r="O4135" s="84" t="str">
        <f t="shared" si="195"/>
        <v/>
      </c>
      <c r="P4135" s="107"/>
      <c r="Q4135" s="87" t="s">
        <v>79</v>
      </c>
      <c r="R4135" s="87"/>
      <c r="S4135" s="87"/>
      <c r="T4135" s="87"/>
      <c r="U4135" s="87"/>
      <c r="V4135" s="86" t="s">
        <v>79</v>
      </c>
      <c r="W4135" s="75"/>
      <c r="X4135" s="102" t="s">
        <v>79</v>
      </c>
      <c r="Y4135" s="63" t="str">
        <f>IFERROR(IF(VLOOKUP(X4135,Listor!$T$6:$U$7,2,FALSE)&lt;O4135,TRUE),"")</f>
        <v/>
      </c>
      <c r="Z4135" s="87"/>
      <c r="AA4135" s="104"/>
    </row>
    <row r="4136" spans="2:27" x14ac:dyDescent="0.25">
      <c r="B4136" s="68" t="s">
        <v>68</v>
      </c>
      <c r="C4136" s="80" t="str">
        <f>IFERROR(VLOOKUP(B4136,Listor!$A$6:$B$62,2,FALSE),"")</f>
        <v/>
      </c>
      <c r="D4136" s="80" t="str">
        <f>IFERROR(VLOOKUP(B4136,Listor!$A$6:$C$62,3,FALSE),"")</f>
        <v/>
      </c>
      <c r="E4136" s="110" t="s">
        <v>79</v>
      </c>
      <c r="F4136" s="66"/>
      <c r="G4136" s="35" t="str">
        <f>IFERROR(VLOOKUP(B4136,Listor!$A$6:$G$62,7,FALSE),"")</f>
        <v/>
      </c>
      <c r="H4136" s="63" t="str">
        <f>IFERROR(VLOOKUP(B4136,Listor!$N$6:$O$47,2,FALSE),"")</f>
        <v/>
      </c>
      <c r="I4136" s="63" t="str">
        <f t="shared" si="193"/>
        <v/>
      </c>
      <c r="J4136" s="96" t="str">
        <f>IFERROR(VLOOKUP(B4136,Listor!$N$6:$P$47,3,FALSE)*I4136,"")</f>
        <v/>
      </c>
      <c r="K4136" s="81"/>
      <c r="L4136" s="88" t="str">
        <f>IFERROR((VLOOKUP(B4136,Listor!$N$6:$P$47,3,FALSE)*Biologiska!K4136)+(VLOOKUP(B4136,Listor!$N$6:$Q$47,4,FALSE)),"")</f>
        <v/>
      </c>
      <c r="M4136" s="63" t="str">
        <f t="shared" si="194"/>
        <v/>
      </c>
      <c r="N4136" s="75"/>
      <c r="O4136" s="84" t="str">
        <f t="shared" si="195"/>
        <v/>
      </c>
      <c r="P4136" s="107"/>
      <c r="Q4136" s="87" t="s">
        <v>79</v>
      </c>
      <c r="R4136" s="87"/>
      <c r="S4136" s="87"/>
      <c r="T4136" s="87"/>
      <c r="U4136" s="87"/>
      <c r="V4136" s="86" t="s">
        <v>79</v>
      </c>
      <c r="W4136" s="75"/>
      <c r="X4136" s="102" t="s">
        <v>79</v>
      </c>
      <c r="Y4136" s="63" t="str">
        <f>IFERROR(IF(VLOOKUP(X4136,Listor!$T$6:$U$7,2,FALSE)&lt;O4136,TRUE),"")</f>
        <v/>
      </c>
      <c r="Z4136" s="87"/>
      <c r="AA4136" s="104"/>
    </row>
    <row r="4137" spans="2:27" x14ac:dyDescent="0.25">
      <c r="B4137" s="68" t="s">
        <v>68</v>
      </c>
      <c r="C4137" s="80" t="str">
        <f>IFERROR(VLOOKUP(B4137,Listor!$A$6:$B$62,2,FALSE),"")</f>
        <v/>
      </c>
      <c r="D4137" s="80" t="str">
        <f>IFERROR(VLOOKUP(B4137,Listor!$A$6:$C$62,3,FALSE),"")</f>
        <v/>
      </c>
      <c r="E4137" s="110" t="s">
        <v>79</v>
      </c>
      <c r="F4137" s="66"/>
      <c r="G4137" s="35" t="str">
        <f>IFERROR(VLOOKUP(B4137,Listor!$A$6:$G$62,7,FALSE),"")</f>
        <v/>
      </c>
      <c r="H4137" s="63" t="str">
        <f>IFERROR(VLOOKUP(B4137,Listor!$N$6:$O$47,2,FALSE),"")</f>
        <v/>
      </c>
      <c r="I4137" s="63" t="str">
        <f t="shared" ref="I4137:I4200" si="196">IFERROR(F4137*H4137,"")</f>
        <v/>
      </c>
      <c r="J4137" s="96" t="str">
        <f>IFERROR(VLOOKUP(B4137,Listor!$N$6:$P$47,3,FALSE)*I4137,"")</f>
        <v/>
      </c>
      <c r="K4137" s="81"/>
      <c r="L4137" s="88" t="str">
        <f>IFERROR((VLOOKUP(B4137,Listor!$N$6:$P$47,3,FALSE)*Biologiska!K4137)+(VLOOKUP(B4137,Listor!$N$6:$Q$47,4,FALSE)),"")</f>
        <v/>
      </c>
      <c r="M4137" s="63" t="str">
        <f t="shared" ref="M4137:M4200" si="197">IFERROR(I4137*L4137,"")</f>
        <v/>
      </c>
      <c r="N4137" s="75"/>
      <c r="O4137" s="84" t="str">
        <f t="shared" ref="O4137:O4200" si="198">IF(ISBLANK(K4137),"",IFERROR(((83.8-K4137)/83.8)*100,""))</f>
        <v/>
      </c>
      <c r="P4137" s="107"/>
      <c r="Q4137" s="87" t="s">
        <v>79</v>
      </c>
      <c r="R4137" s="87"/>
      <c r="S4137" s="87"/>
      <c r="T4137" s="87"/>
      <c r="U4137" s="87"/>
      <c r="V4137" s="86" t="s">
        <v>79</v>
      </c>
      <c r="W4137" s="75"/>
      <c r="X4137" s="102" t="s">
        <v>79</v>
      </c>
      <c r="Y4137" s="63" t="str">
        <f>IFERROR(IF(VLOOKUP(X4137,Listor!$T$6:$U$7,2,FALSE)&lt;O4137,TRUE),"")</f>
        <v/>
      </c>
      <c r="Z4137" s="87"/>
      <c r="AA4137" s="104"/>
    </row>
    <row r="4138" spans="2:27" x14ac:dyDescent="0.25">
      <c r="B4138" s="68" t="s">
        <v>68</v>
      </c>
      <c r="C4138" s="80" t="str">
        <f>IFERROR(VLOOKUP(B4138,Listor!$A$6:$B$62,2,FALSE),"")</f>
        <v/>
      </c>
      <c r="D4138" s="80" t="str">
        <f>IFERROR(VLOOKUP(B4138,Listor!$A$6:$C$62,3,FALSE),"")</f>
        <v/>
      </c>
      <c r="E4138" s="110" t="s">
        <v>79</v>
      </c>
      <c r="F4138" s="66"/>
      <c r="G4138" s="35" t="str">
        <f>IFERROR(VLOOKUP(B4138,Listor!$A$6:$G$62,7,FALSE),"")</f>
        <v/>
      </c>
      <c r="H4138" s="63" t="str">
        <f>IFERROR(VLOOKUP(B4138,Listor!$N$6:$O$47,2,FALSE),"")</f>
        <v/>
      </c>
      <c r="I4138" s="63" t="str">
        <f t="shared" si="196"/>
        <v/>
      </c>
      <c r="J4138" s="96" t="str">
        <f>IFERROR(VLOOKUP(B4138,Listor!$N$6:$P$47,3,FALSE)*I4138,"")</f>
        <v/>
      </c>
      <c r="K4138" s="81"/>
      <c r="L4138" s="88" t="str">
        <f>IFERROR((VLOOKUP(B4138,Listor!$N$6:$P$47,3,FALSE)*Biologiska!K4138)+(VLOOKUP(B4138,Listor!$N$6:$Q$47,4,FALSE)),"")</f>
        <v/>
      </c>
      <c r="M4138" s="63" t="str">
        <f t="shared" si="197"/>
        <v/>
      </c>
      <c r="N4138" s="75"/>
      <c r="O4138" s="84" t="str">
        <f t="shared" si="198"/>
        <v/>
      </c>
      <c r="P4138" s="107"/>
      <c r="Q4138" s="87" t="s">
        <v>79</v>
      </c>
      <c r="R4138" s="87"/>
      <c r="S4138" s="87"/>
      <c r="T4138" s="87"/>
      <c r="U4138" s="87"/>
      <c r="V4138" s="86" t="s">
        <v>79</v>
      </c>
      <c r="W4138" s="75"/>
      <c r="X4138" s="102" t="s">
        <v>79</v>
      </c>
      <c r="Y4138" s="63" t="str">
        <f>IFERROR(IF(VLOOKUP(X4138,Listor!$T$6:$U$7,2,FALSE)&lt;O4138,TRUE),"")</f>
        <v/>
      </c>
      <c r="Z4138" s="87"/>
      <c r="AA4138" s="104"/>
    </row>
    <row r="4139" spans="2:27" x14ac:dyDescent="0.25">
      <c r="B4139" s="68" t="s">
        <v>68</v>
      </c>
      <c r="C4139" s="80" t="str">
        <f>IFERROR(VLOOKUP(B4139,Listor!$A$6:$B$62,2,FALSE),"")</f>
        <v/>
      </c>
      <c r="D4139" s="80" t="str">
        <f>IFERROR(VLOOKUP(B4139,Listor!$A$6:$C$62,3,FALSE),"")</f>
        <v/>
      </c>
      <c r="E4139" s="110" t="s">
        <v>79</v>
      </c>
      <c r="F4139" s="66"/>
      <c r="G4139" s="35" t="str">
        <f>IFERROR(VLOOKUP(B4139,Listor!$A$6:$G$62,7,FALSE),"")</f>
        <v/>
      </c>
      <c r="H4139" s="63" t="str">
        <f>IFERROR(VLOOKUP(B4139,Listor!$N$6:$O$47,2,FALSE),"")</f>
        <v/>
      </c>
      <c r="I4139" s="63" t="str">
        <f t="shared" si="196"/>
        <v/>
      </c>
      <c r="J4139" s="96" t="str">
        <f>IFERROR(VLOOKUP(B4139,Listor!$N$6:$P$47,3,FALSE)*I4139,"")</f>
        <v/>
      </c>
      <c r="K4139" s="81"/>
      <c r="L4139" s="88" t="str">
        <f>IFERROR((VLOOKUP(B4139,Listor!$N$6:$P$47,3,FALSE)*Biologiska!K4139)+(VLOOKUP(B4139,Listor!$N$6:$Q$47,4,FALSE)),"")</f>
        <v/>
      </c>
      <c r="M4139" s="63" t="str">
        <f t="shared" si="197"/>
        <v/>
      </c>
      <c r="N4139" s="75"/>
      <c r="O4139" s="84" t="str">
        <f t="shared" si="198"/>
        <v/>
      </c>
      <c r="P4139" s="107"/>
      <c r="Q4139" s="87" t="s">
        <v>79</v>
      </c>
      <c r="R4139" s="87"/>
      <c r="S4139" s="87"/>
      <c r="T4139" s="87"/>
      <c r="U4139" s="87"/>
      <c r="V4139" s="86" t="s">
        <v>79</v>
      </c>
      <c r="W4139" s="75"/>
      <c r="X4139" s="102" t="s">
        <v>79</v>
      </c>
      <c r="Y4139" s="63" t="str">
        <f>IFERROR(IF(VLOOKUP(X4139,Listor!$T$6:$U$7,2,FALSE)&lt;O4139,TRUE),"")</f>
        <v/>
      </c>
      <c r="Z4139" s="87"/>
      <c r="AA4139" s="104"/>
    </row>
    <row r="4140" spans="2:27" x14ac:dyDescent="0.25">
      <c r="B4140" s="68" t="s">
        <v>68</v>
      </c>
      <c r="C4140" s="80" t="str">
        <f>IFERROR(VLOOKUP(B4140,Listor!$A$6:$B$62,2,FALSE),"")</f>
        <v/>
      </c>
      <c r="D4140" s="80" t="str">
        <f>IFERROR(VLOOKUP(B4140,Listor!$A$6:$C$62,3,FALSE),"")</f>
        <v/>
      </c>
      <c r="E4140" s="110" t="s">
        <v>79</v>
      </c>
      <c r="F4140" s="66"/>
      <c r="G4140" s="35" t="str">
        <f>IFERROR(VLOOKUP(B4140,Listor!$A$6:$G$62,7,FALSE),"")</f>
        <v/>
      </c>
      <c r="H4140" s="63" t="str">
        <f>IFERROR(VLOOKUP(B4140,Listor!$N$6:$O$47,2,FALSE),"")</f>
        <v/>
      </c>
      <c r="I4140" s="63" t="str">
        <f t="shared" si="196"/>
        <v/>
      </c>
      <c r="J4140" s="96" t="str">
        <f>IFERROR(VLOOKUP(B4140,Listor!$N$6:$P$47,3,FALSE)*I4140,"")</f>
        <v/>
      </c>
      <c r="K4140" s="81"/>
      <c r="L4140" s="88" t="str">
        <f>IFERROR((VLOOKUP(B4140,Listor!$N$6:$P$47,3,FALSE)*Biologiska!K4140)+(VLOOKUP(B4140,Listor!$N$6:$Q$47,4,FALSE)),"")</f>
        <v/>
      </c>
      <c r="M4140" s="63" t="str">
        <f t="shared" si="197"/>
        <v/>
      </c>
      <c r="N4140" s="75"/>
      <c r="O4140" s="84" t="str">
        <f t="shared" si="198"/>
        <v/>
      </c>
      <c r="P4140" s="107"/>
      <c r="Q4140" s="87" t="s">
        <v>79</v>
      </c>
      <c r="R4140" s="87"/>
      <c r="S4140" s="87"/>
      <c r="T4140" s="87"/>
      <c r="U4140" s="87"/>
      <c r="V4140" s="86" t="s">
        <v>79</v>
      </c>
      <c r="W4140" s="75"/>
      <c r="X4140" s="102" t="s">
        <v>79</v>
      </c>
      <c r="Y4140" s="63" t="str">
        <f>IFERROR(IF(VLOOKUP(X4140,Listor!$T$6:$U$7,2,FALSE)&lt;O4140,TRUE),"")</f>
        <v/>
      </c>
      <c r="Z4140" s="87"/>
      <c r="AA4140" s="104"/>
    </row>
    <row r="4141" spans="2:27" x14ac:dyDescent="0.25">
      <c r="B4141" s="68" t="s">
        <v>68</v>
      </c>
      <c r="C4141" s="80" t="str">
        <f>IFERROR(VLOOKUP(B4141,Listor!$A$6:$B$62,2,FALSE),"")</f>
        <v/>
      </c>
      <c r="D4141" s="80" t="str">
        <f>IFERROR(VLOOKUP(B4141,Listor!$A$6:$C$62,3,FALSE),"")</f>
        <v/>
      </c>
      <c r="E4141" s="110" t="s">
        <v>79</v>
      </c>
      <c r="F4141" s="66"/>
      <c r="G4141" s="35" t="str">
        <f>IFERROR(VLOOKUP(B4141,Listor!$A$6:$G$62,7,FALSE),"")</f>
        <v/>
      </c>
      <c r="H4141" s="63" t="str">
        <f>IFERROR(VLOOKUP(B4141,Listor!$N$6:$O$47,2,FALSE),"")</f>
        <v/>
      </c>
      <c r="I4141" s="63" t="str">
        <f t="shared" si="196"/>
        <v/>
      </c>
      <c r="J4141" s="96" t="str">
        <f>IFERROR(VLOOKUP(B4141,Listor!$N$6:$P$47,3,FALSE)*I4141,"")</f>
        <v/>
      </c>
      <c r="K4141" s="81"/>
      <c r="L4141" s="88" t="str">
        <f>IFERROR((VLOOKUP(B4141,Listor!$N$6:$P$47,3,FALSE)*Biologiska!K4141)+(VLOOKUP(B4141,Listor!$N$6:$Q$47,4,FALSE)),"")</f>
        <v/>
      </c>
      <c r="M4141" s="63" t="str">
        <f t="shared" si="197"/>
        <v/>
      </c>
      <c r="N4141" s="75"/>
      <c r="O4141" s="84" t="str">
        <f t="shared" si="198"/>
        <v/>
      </c>
      <c r="P4141" s="107"/>
      <c r="Q4141" s="87" t="s">
        <v>79</v>
      </c>
      <c r="R4141" s="87"/>
      <c r="S4141" s="87"/>
      <c r="T4141" s="87"/>
      <c r="U4141" s="87"/>
      <c r="V4141" s="86" t="s">
        <v>79</v>
      </c>
      <c r="W4141" s="75"/>
      <c r="X4141" s="102" t="s">
        <v>79</v>
      </c>
      <c r="Y4141" s="63" t="str">
        <f>IFERROR(IF(VLOOKUP(X4141,Listor!$T$6:$U$7,2,FALSE)&lt;O4141,TRUE),"")</f>
        <v/>
      </c>
      <c r="Z4141" s="87"/>
      <c r="AA4141" s="104"/>
    </row>
    <row r="4142" spans="2:27" x14ac:dyDescent="0.25">
      <c r="B4142" s="68" t="s">
        <v>68</v>
      </c>
      <c r="C4142" s="80" t="str">
        <f>IFERROR(VLOOKUP(B4142,Listor!$A$6:$B$62,2,FALSE),"")</f>
        <v/>
      </c>
      <c r="D4142" s="80" t="str">
        <f>IFERROR(VLOOKUP(B4142,Listor!$A$6:$C$62,3,FALSE),"")</f>
        <v/>
      </c>
      <c r="E4142" s="110" t="s">
        <v>79</v>
      </c>
      <c r="F4142" s="66"/>
      <c r="G4142" s="35" t="str">
        <f>IFERROR(VLOOKUP(B4142,Listor!$A$6:$G$62,7,FALSE),"")</f>
        <v/>
      </c>
      <c r="H4142" s="63" t="str">
        <f>IFERROR(VLOOKUP(B4142,Listor!$N$6:$O$47,2,FALSE),"")</f>
        <v/>
      </c>
      <c r="I4142" s="63" t="str">
        <f t="shared" si="196"/>
        <v/>
      </c>
      <c r="J4142" s="96" t="str">
        <f>IFERROR(VLOOKUP(B4142,Listor!$N$6:$P$47,3,FALSE)*I4142,"")</f>
        <v/>
      </c>
      <c r="K4142" s="81"/>
      <c r="L4142" s="88" t="str">
        <f>IFERROR((VLOOKUP(B4142,Listor!$N$6:$P$47,3,FALSE)*Biologiska!K4142)+(VLOOKUP(B4142,Listor!$N$6:$Q$47,4,FALSE)),"")</f>
        <v/>
      </c>
      <c r="M4142" s="63" t="str">
        <f t="shared" si="197"/>
        <v/>
      </c>
      <c r="N4142" s="75"/>
      <c r="O4142" s="84" t="str">
        <f t="shared" si="198"/>
        <v/>
      </c>
      <c r="P4142" s="107"/>
      <c r="Q4142" s="87" t="s">
        <v>79</v>
      </c>
      <c r="R4142" s="87"/>
      <c r="S4142" s="87"/>
      <c r="T4142" s="87"/>
      <c r="U4142" s="87"/>
      <c r="V4142" s="86" t="s">
        <v>79</v>
      </c>
      <c r="W4142" s="75"/>
      <c r="X4142" s="102" t="s">
        <v>79</v>
      </c>
      <c r="Y4142" s="63" t="str">
        <f>IFERROR(IF(VLOOKUP(X4142,Listor!$T$6:$U$7,2,FALSE)&lt;O4142,TRUE),"")</f>
        <v/>
      </c>
      <c r="Z4142" s="87"/>
      <c r="AA4142" s="104"/>
    </row>
    <row r="4143" spans="2:27" x14ac:dyDescent="0.25">
      <c r="B4143" s="68" t="s">
        <v>68</v>
      </c>
      <c r="C4143" s="80" t="str">
        <f>IFERROR(VLOOKUP(B4143,Listor!$A$6:$B$62,2,FALSE),"")</f>
        <v/>
      </c>
      <c r="D4143" s="80" t="str">
        <f>IFERROR(VLOOKUP(B4143,Listor!$A$6:$C$62,3,FALSE),"")</f>
        <v/>
      </c>
      <c r="E4143" s="110" t="s">
        <v>79</v>
      </c>
      <c r="F4143" s="66"/>
      <c r="G4143" s="35" t="str">
        <f>IFERROR(VLOOKUP(B4143,Listor!$A$6:$G$62,7,FALSE),"")</f>
        <v/>
      </c>
      <c r="H4143" s="63" t="str">
        <f>IFERROR(VLOOKUP(B4143,Listor!$N$6:$O$47,2,FALSE),"")</f>
        <v/>
      </c>
      <c r="I4143" s="63" t="str">
        <f t="shared" si="196"/>
        <v/>
      </c>
      <c r="J4143" s="96" t="str">
        <f>IFERROR(VLOOKUP(B4143,Listor!$N$6:$P$47,3,FALSE)*I4143,"")</f>
        <v/>
      </c>
      <c r="K4143" s="81"/>
      <c r="L4143" s="88" t="str">
        <f>IFERROR((VLOOKUP(B4143,Listor!$N$6:$P$47,3,FALSE)*Biologiska!K4143)+(VLOOKUP(B4143,Listor!$N$6:$Q$47,4,FALSE)),"")</f>
        <v/>
      </c>
      <c r="M4143" s="63" t="str">
        <f t="shared" si="197"/>
        <v/>
      </c>
      <c r="N4143" s="75"/>
      <c r="O4143" s="84" t="str">
        <f t="shared" si="198"/>
        <v/>
      </c>
      <c r="P4143" s="107"/>
      <c r="Q4143" s="87" t="s">
        <v>79</v>
      </c>
      <c r="R4143" s="87"/>
      <c r="S4143" s="87"/>
      <c r="T4143" s="87"/>
      <c r="U4143" s="87"/>
      <c r="V4143" s="86" t="s">
        <v>79</v>
      </c>
      <c r="W4143" s="75"/>
      <c r="X4143" s="102" t="s">
        <v>79</v>
      </c>
      <c r="Y4143" s="63" t="str">
        <f>IFERROR(IF(VLOOKUP(X4143,Listor!$T$6:$U$7,2,FALSE)&lt;O4143,TRUE),"")</f>
        <v/>
      </c>
      <c r="Z4143" s="87"/>
      <c r="AA4143" s="104"/>
    </row>
    <row r="4144" spans="2:27" x14ac:dyDescent="0.25">
      <c r="B4144" s="68" t="s">
        <v>68</v>
      </c>
      <c r="C4144" s="80" t="str">
        <f>IFERROR(VLOOKUP(B4144,Listor!$A$6:$B$62,2,FALSE),"")</f>
        <v/>
      </c>
      <c r="D4144" s="80" t="str">
        <f>IFERROR(VLOOKUP(B4144,Listor!$A$6:$C$62,3,FALSE),"")</f>
        <v/>
      </c>
      <c r="E4144" s="110" t="s">
        <v>79</v>
      </c>
      <c r="F4144" s="66"/>
      <c r="G4144" s="35" t="str">
        <f>IFERROR(VLOOKUP(B4144,Listor!$A$6:$G$62,7,FALSE),"")</f>
        <v/>
      </c>
      <c r="H4144" s="63" t="str">
        <f>IFERROR(VLOOKUP(B4144,Listor!$N$6:$O$47,2,FALSE),"")</f>
        <v/>
      </c>
      <c r="I4144" s="63" t="str">
        <f t="shared" si="196"/>
        <v/>
      </c>
      <c r="J4144" s="96" t="str">
        <f>IFERROR(VLOOKUP(B4144,Listor!$N$6:$P$47,3,FALSE)*I4144,"")</f>
        <v/>
      </c>
      <c r="K4144" s="81"/>
      <c r="L4144" s="88" t="str">
        <f>IFERROR((VLOOKUP(B4144,Listor!$N$6:$P$47,3,FALSE)*Biologiska!K4144)+(VLOOKUP(B4144,Listor!$N$6:$Q$47,4,FALSE)),"")</f>
        <v/>
      </c>
      <c r="M4144" s="63" t="str">
        <f t="shared" si="197"/>
        <v/>
      </c>
      <c r="N4144" s="75"/>
      <c r="O4144" s="84" t="str">
        <f t="shared" si="198"/>
        <v/>
      </c>
      <c r="P4144" s="107"/>
      <c r="Q4144" s="87" t="s">
        <v>79</v>
      </c>
      <c r="R4144" s="87"/>
      <c r="S4144" s="87"/>
      <c r="T4144" s="87"/>
      <c r="U4144" s="87"/>
      <c r="V4144" s="86" t="s">
        <v>79</v>
      </c>
      <c r="W4144" s="75"/>
      <c r="X4144" s="102" t="s">
        <v>79</v>
      </c>
      <c r="Y4144" s="63" t="str">
        <f>IFERROR(IF(VLOOKUP(X4144,Listor!$T$6:$U$7,2,FALSE)&lt;O4144,TRUE),"")</f>
        <v/>
      </c>
      <c r="Z4144" s="87"/>
      <c r="AA4144" s="104"/>
    </row>
    <row r="4145" spans="2:27" x14ac:dyDescent="0.25">
      <c r="B4145" s="68" t="s">
        <v>68</v>
      </c>
      <c r="C4145" s="80" t="str">
        <f>IFERROR(VLOOKUP(B4145,Listor!$A$6:$B$62,2,FALSE),"")</f>
        <v/>
      </c>
      <c r="D4145" s="80" t="str">
        <f>IFERROR(VLOOKUP(B4145,Listor!$A$6:$C$62,3,FALSE),"")</f>
        <v/>
      </c>
      <c r="E4145" s="110" t="s">
        <v>79</v>
      </c>
      <c r="F4145" s="66"/>
      <c r="G4145" s="35" t="str">
        <f>IFERROR(VLOOKUP(B4145,Listor!$A$6:$G$62,7,FALSE),"")</f>
        <v/>
      </c>
      <c r="H4145" s="63" t="str">
        <f>IFERROR(VLOOKUP(B4145,Listor!$N$6:$O$47,2,FALSE),"")</f>
        <v/>
      </c>
      <c r="I4145" s="63" t="str">
        <f t="shared" si="196"/>
        <v/>
      </c>
      <c r="J4145" s="96" t="str">
        <f>IFERROR(VLOOKUP(B4145,Listor!$N$6:$P$47,3,FALSE)*I4145,"")</f>
        <v/>
      </c>
      <c r="K4145" s="81"/>
      <c r="L4145" s="88" t="str">
        <f>IFERROR((VLOOKUP(B4145,Listor!$N$6:$P$47,3,FALSE)*Biologiska!K4145)+(VLOOKUP(B4145,Listor!$N$6:$Q$47,4,FALSE)),"")</f>
        <v/>
      </c>
      <c r="M4145" s="63" t="str">
        <f t="shared" si="197"/>
        <v/>
      </c>
      <c r="N4145" s="75"/>
      <c r="O4145" s="84" t="str">
        <f t="shared" si="198"/>
        <v/>
      </c>
      <c r="P4145" s="107"/>
      <c r="Q4145" s="87" t="s">
        <v>79</v>
      </c>
      <c r="R4145" s="87"/>
      <c r="S4145" s="87"/>
      <c r="T4145" s="87"/>
      <c r="U4145" s="87"/>
      <c r="V4145" s="86" t="s">
        <v>79</v>
      </c>
      <c r="W4145" s="75"/>
      <c r="X4145" s="102" t="s">
        <v>79</v>
      </c>
      <c r="Y4145" s="63" t="str">
        <f>IFERROR(IF(VLOOKUP(X4145,Listor!$T$6:$U$7,2,FALSE)&lt;O4145,TRUE),"")</f>
        <v/>
      </c>
      <c r="Z4145" s="87"/>
      <c r="AA4145" s="104"/>
    </row>
    <row r="4146" spans="2:27" x14ac:dyDescent="0.25">
      <c r="B4146" s="68" t="s">
        <v>68</v>
      </c>
      <c r="C4146" s="80" t="str">
        <f>IFERROR(VLOOKUP(B4146,Listor!$A$6:$B$62,2,FALSE),"")</f>
        <v/>
      </c>
      <c r="D4146" s="80" t="str">
        <f>IFERROR(VLOOKUP(B4146,Listor!$A$6:$C$62,3,FALSE),"")</f>
        <v/>
      </c>
      <c r="E4146" s="110" t="s">
        <v>79</v>
      </c>
      <c r="F4146" s="66"/>
      <c r="G4146" s="35" t="str">
        <f>IFERROR(VLOOKUP(B4146,Listor!$A$6:$G$62,7,FALSE),"")</f>
        <v/>
      </c>
      <c r="H4146" s="63" t="str">
        <f>IFERROR(VLOOKUP(B4146,Listor!$N$6:$O$47,2,FALSE),"")</f>
        <v/>
      </c>
      <c r="I4146" s="63" t="str">
        <f t="shared" si="196"/>
        <v/>
      </c>
      <c r="J4146" s="96" t="str">
        <f>IFERROR(VLOOKUP(B4146,Listor!$N$6:$P$47,3,FALSE)*I4146,"")</f>
        <v/>
      </c>
      <c r="K4146" s="81"/>
      <c r="L4146" s="88" t="str">
        <f>IFERROR((VLOOKUP(B4146,Listor!$N$6:$P$47,3,FALSE)*Biologiska!K4146)+(VLOOKUP(B4146,Listor!$N$6:$Q$47,4,FALSE)),"")</f>
        <v/>
      </c>
      <c r="M4146" s="63" t="str">
        <f t="shared" si="197"/>
        <v/>
      </c>
      <c r="N4146" s="75"/>
      <c r="O4146" s="84" t="str">
        <f t="shared" si="198"/>
        <v/>
      </c>
      <c r="P4146" s="107"/>
      <c r="Q4146" s="87" t="s">
        <v>79</v>
      </c>
      <c r="R4146" s="87"/>
      <c r="S4146" s="87"/>
      <c r="T4146" s="87"/>
      <c r="U4146" s="87"/>
      <c r="V4146" s="86" t="s">
        <v>79</v>
      </c>
      <c r="W4146" s="75"/>
      <c r="X4146" s="102" t="s">
        <v>79</v>
      </c>
      <c r="Y4146" s="63" t="str">
        <f>IFERROR(IF(VLOOKUP(X4146,Listor!$T$6:$U$7,2,FALSE)&lt;O4146,TRUE),"")</f>
        <v/>
      </c>
      <c r="Z4146" s="87"/>
      <c r="AA4146" s="104"/>
    </row>
    <row r="4147" spans="2:27" x14ac:dyDescent="0.25">
      <c r="B4147" s="68" t="s">
        <v>68</v>
      </c>
      <c r="C4147" s="80" t="str">
        <f>IFERROR(VLOOKUP(B4147,Listor!$A$6:$B$62,2,FALSE),"")</f>
        <v/>
      </c>
      <c r="D4147" s="80" t="str">
        <f>IFERROR(VLOOKUP(B4147,Listor!$A$6:$C$62,3,FALSE),"")</f>
        <v/>
      </c>
      <c r="E4147" s="110" t="s">
        <v>79</v>
      </c>
      <c r="F4147" s="66"/>
      <c r="G4147" s="35" t="str">
        <f>IFERROR(VLOOKUP(B4147,Listor!$A$6:$G$62,7,FALSE),"")</f>
        <v/>
      </c>
      <c r="H4147" s="63" t="str">
        <f>IFERROR(VLOOKUP(B4147,Listor!$N$6:$O$47,2,FALSE),"")</f>
        <v/>
      </c>
      <c r="I4147" s="63" t="str">
        <f t="shared" si="196"/>
        <v/>
      </c>
      <c r="J4147" s="96" t="str">
        <f>IFERROR(VLOOKUP(B4147,Listor!$N$6:$P$47,3,FALSE)*I4147,"")</f>
        <v/>
      </c>
      <c r="K4147" s="81"/>
      <c r="L4147" s="88" t="str">
        <f>IFERROR((VLOOKUP(B4147,Listor!$N$6:$P$47,3,FALSE)*Biologiska!K4147)+(VLOOKUP(B4147,Listor!$N$6:$Q$47,4,FALSE)),"")</f>
        <v/>
      </c>
      <c r="M4147" s="63" t="str">
        <f t="shared" si="197"/>
        <v/>
      </c>
      <c r="N4147" s="75"/>
      <c r="O4147" s="84" t="str">
        <f t="shared" si="198"/>
        <v/>
      </c>
      <c r="P4147" s="107"/>
      <c r="Q4147" s="87" t="s">
        <v>79</v>
      </c>
      <c r="R4147" s="87"/>
      <c r="S4147" s="87"/>
      <c r="T4147" s="87"/>
      <c r="U4147" s="87"/>
      <c r="V4147" s="86" t="s">
        <v>79</v>
      </c>
      <c r="W4147" s="75"/>
      <c r="X4147" s="102" t="s">
        <v>79</v>
      </c>
      <c r="Y4147" s="63" t="str">
        <f>IFERROR(IF(VLOOKUP(X4147,Listor!$T$6:$U$7,2,FALSE)&lt;O4147,TRUE),"")</f>
        <v/>
      </c>
      <c r="Z4147" s="87"/>
      <c r="AA4147" s="104"/>
    </row>
    <row r="4148" spans="2:27" x14ac:dyDescent="0.25">
      <c r="B4148" s="68" t="s">
        <v>68</v>
      </c>
      <c r="C4148" s="80" t="str">
        <f>IFERROR(VLOOKUP(B4148,Listor!$A$6:$B$62,2,FALSE),"")</f>
        <v/>
      </c>
      <c r="D4148" s="80" t="str">
        <f>IFERROR(VLOOKUP(B4148,Listor!$A$6:$C$62,3,FALSE),"")</f>
        <v/>
      </c>
      <c r="E4148" s="110" t="s">
        <v>79</v>
      </c>
      <c r="F4148" s="66"/>
      <c r="G4148" s="35" t="str">
        <f>IFERROR(VLOOKUP(B4148,Listor!$A$6:$G$62,7,FALSE),"")</f>
        <v/>
      </c>
      <c r="H4148" s="63" t="str">
        <f>IFERROR(VLOOKUP(B4148,Listor!$N$6:$O$47,2,FALSE),"")</f>
        <v/>
      </c>
      <c r="I4148" s="63" t="str">
        <f t="shared" si="196"/>
        <v/>
      </c>
      <c r="J4148" s="96" t="str">
        <f>IFERROR(VLOOKUP(B4148,Listor!$N$6:$P$47,3,FALSE)*I4148,"")</f>
        <v/>
      </c>
      <c r="K4148" s="81"/>
      <c r="L4148" s="88" t="str">
        <f>IFERROR((VLOOKUP(B4148,Listor!$N$6:$P$47,3,FALSE)*Biologiska!K4148)+(VLOOKUP(B4148,Listor!$N$6:$Q$47,4,FALSE)),"")</f>
        <v/>
      </c>
      <c r="M4148" s="63" t="str">
        <f t="shared" si="197"/>
        <v/>
      </c>
      <c r="N4148" s="75"/>
      <c r="O4148" s="84" t="str">
        <f t="shared" si="198"/>
        <v/>
      </c>
      <c r="P4148" s="107"/>
      <c r="Q4148" s="87" t="s">
        <v>79</v>
      </c>
      <c r="R4148" s="87"/>
      <c r="S4148" s="87"/>
      <c r="T4148" s="87"/>
      <c r="U4148" s="87"/>
      <c r="V4148" s="86" t="s">
        <v>79</v>
      </c>
      <c r="W4148" s="75"/>
      <c r="X4148" s="102" t="s">
        <v>79</v>
      </c>
      <c r="Y4148" s="63" t="str">
        <f>IFERROR(IF(VLOOKUP(X4148,Listor!$T$6:$U$7,2,FALSE)&lt;O4148,TRUE),"")</f>
        <v/>
      </c>
      <c r="Z4148" s="87"/>
      <c r="AA4148" s="104"/>
    </row>
    <row r="4149" spans="2:27" x14ac:dyDescent="0.25">
      <c r="B4149" s="68" t="s">
        <v>68</v>
      </c>
      <c r="C4149" s="80" t="str">
        <f>IFERROR(VLOOKUP(B4149,Listor!$A$6:$B$62,2,FALSE),"")</f>
        <v/>
      </c>
      <c r="D4149" s="80" t="str">
        <f>IFERROR(VLOOKUP(B4149,Listor!$A$6:$C$62,3,FALSE),"")</f>
        <v/>
      </c>
      <c r="E4149" s="110" t="s">
        <v>79</v>
      </c>
      <c r="F4149" s="66"/>
      <c r="G4149" s="35" t="str">
        <f>IFERROR(VLOOKUP(B4149,Listor!$A$6:$G$62,7,FALSE),"")</f>
        <v/>
      </c>
      <c r="H4149" s="63" t="str">
        <f>IFERROR(VLOOKUP(B4149,Listor!$N$6:$O$47,2,FALSE),"")</f>
        <v/>
      </c>
      <c r="I4149" s="63" t="str">
        <f t="shared" si="196"/>
        <v/>
      </c>
      <c r="J4149" s="96" t="str">
        <f>IFERROR(VLOOKUP(B4149,Listor!$N$6:$P$47,3,FALSE)*I4149,"")</f>
        <v/>
      </c>
      <c r="K4149" s="81"/>
      <c r="L4149" s="88" t="str">
        <f>IFERROR((VLOOKUP(B4149,Listor!$N$6:$P$47,3,FALSE)*Biologiska!K4149)+(VLOOKUP(B4149,Listor!$N$6:$Q$47,4,FALSE)),"")</f>
        <v/>
      </c>
      <c r="M4149" s="63" t="str">
        <f t="shared" si="197"/>
        <v/>
      </c>
      <c r="N4149" s="75"/>
      <c r="O4149" s="84" t="str">
        <f t="shared" si="198"/>
        <v/>
      </c>
      <c r="P4149" s="107"/>
      <c r="Q4149" s="87" t="s">
        <v>79</v>
      </c>
      <c r="R4149" s="87"/>
      <c r="S4149" s="87"/>
      <c r="T4149" s="87"/>
      <c r="U4149" s="87"/>
      <c r="V4149" s="86" t="s">
        <v>79</v>
      </c>
      <c r="W4149" s="75"/>
      <c r="X4149" s="102" t="s">
        <v>79</v>
      </c>
      <c r="Y4149" s="63" t="str">
        <f>IFERROR(IF(VLOOKUP(X4149,Listor!$T$6:$U$7,2,FALSE)&lt;O4149,TRUE),"")</f>
        <v/>
      </c>
      <c r="Z4149" s="87"/>
      <c r="AA4149" s="104"/>
    </row>
    <row r="4150" spans="2:27" x14ac:dyDescent="0.25">
      <c r="B4150" s="68" t="s">
        <v>68</v>
      </c>
      <c r="C4150" s="80" t="str">
        <f>IFERROR(VLOOKUP(B4150,Listor!$A$6:$B$62,2,FALSE),"")</f>
        <v/>
      </c>
      <c r="D4150" s="80" t="str">
        <f>IFERROR(VLOOKUP(B4150,Listor!$A$6:$C$62,3,FALSE),"")</f>
        <v/>
      </c>
      <c r="E4150" s="110" t="s">
        <v>79</v>
      </c>
      <c r="F4150" s="66"/>
      <c r="G4150" s="35" t="str">
        <f>IFERROR(VLOOKUP(B4150,Listor!$A$6:$G$62,7,FALSE),"")</f>
        <v/>
      </c>
      <c r="H4150" s="63" t="str">
        <f>IFERROR(VLOOKUP(B4150,Listor!$N$6:$O$47,2,FALSE),"")</f>
        <v/>
      </c>
      <c r="I4150" s="63" t="str">
        <f t="shared" si="196"/>
        <v/>
      </c>
      <c r="J4150" s="96" t="str">
        <f>IFERROR(VLOOKUP(B4150,Listor!$N$6:$P$47,3,FALSE)*I4150,"")</f>
        <v/>
      </c>
      <c r="K4150" s="81"/>
      <c r="L4150" s="88" t="str">
        <f>IFERROR((VLOOKUP(B4150,Listor!$N$6:$P$47,3,FALSE)*Biologiska!K4150)+(VLOOKUP(B4150,Listor!$N$6:$Q$47,4,FALSE)),"")</f>
        <v/>
      </c>
      <c r="M4150" s="63" t="str">
        <f t="shared" si="197"/>
        <v/>
      </c>
      <c r="N4150" s="75"/>
      <c r="O4150" s="84" t="str">
        <f t="shared" si="198"/>
        <v/>
      </c>
      <c r="P4150" s="107"/>
      <c r="Q4150" s="87" t="s">
        <v>79</v>
      </c>
      <c r="R4150" s="87"/>
      <c r="S4150" s="87"/>
      <c r="T4150" s="87"/>
      <c r="U4150" s="87"/>
      <c r="V4150" s="86" t="s">
        <v>79</v>
      </c>
      <c r="W4150" s="75"/>
      <c r="X4150" s="102" t="s">
        <v>79</v>
      </c>
      <c r="Y4150" s="63" t="str">
        <f>IFERROR(IF(VLOOKUP(X4150,Listor!$T$6:$U$7,2,FALSE)&lt;O4150,TRUE),"")</f>
        <v/>
      </c>
      <c r="Z4150" s="87"/>
      <c r="AA4150" s="104"/>
    </row>
    <row r="4151" spans="2:27" x14ac:dyDescent="0.25">
      <c r="B4151" s="68" t="s">
        <v>68</v>
      </c>
      <c r="C4151" s="80" t="str">
        <f>IFERROR(VLOOKUP(B4151,Listor!$A$6:$B$62,2,FALSE),"")</f>
        <v/>
      </c>
      <c r="D4151" s="80" t="str">
        <f>IFERROR(VLOOKUP(B4151,Listor!$A$6:$C$62,3,FALSE),"")</f>
        <v/>
      </c>
      <c r="E4151" s="110" t="s">
        <v>79</v>
      </c>
      <c r="F4151" s="66"/>
      <c r="G4151" s="35" t="str">
        <f>IFERROR(VLOOKUP(B4151,Listor!$A$6:$G$62,7,FALSE),"")</f>
        <v/>
      </c>
      <c r="H4151" s="63" t="str">
        <f>IFERROR(VLOOKUP(B4151,Listor!$N$6:$O$47,2,FALSE),"")</f>
        <v/>
      </c>
      <c r="I4151" s="63" t="str">
        <f t="shared" si="196"/>
        <v/>
      </c>
      <c r="J4151" s="96" t="str">
        <f>IFERROR(VLOOKUP(B4151,Listor!$N$6:$P$47,3,FALSE)*I4151,"")</f>
        <v/>
      </c>
      <c r="K4151" s="81"/>
      <c r="L4151" s="88" t="str">
        <f>IFERROR((VLOOKUP(B4151,Listor!$N$6:$P$47,3,FALSE)*Biologiska!K4151)+(VLOOKUP(B4151,Listor!$N$6:$Q$47,4,FALSE)),"")</f>
        <v/>
      </c>
      <c r="M4151" s="63" t="str">
        <f t="shared" si="197"/>
        <v/>
      </c>
      <c r="N4151" s="75"/>
      <c r="O4151" s="84" t="str">
        <f t="shared" si="198"/>
        <v/>
      </c>
      <c r="P4151" s="107"/>
      <c r="Q4151" s="87" t="s">
        <v>79</v>
      </c>
      <c r="R4151" s="87"/>
      <c r="S4151" s="87"/>
      <c r="T4151" s="87"/>
      <c r="U4151" s="87"/>
      <c r="V4151" s="86" t="s">
        <v>79</v>
      </c>
      <c r="W4151" s="75"/>
      <c r="X4151" s="102" t="s">
        <v>79</v>
      </c>
      <c r="Y4151" s="63" t="str">
        <f>IFERROR(IF(VLOOKUP(X4151,Listor!$T$6:$U$7,2,FALSE)&lt;O4151,TRUE),"")</f>
        <v/>
      </c>
      <c r="Z4151" s="87"/>
      <c r="AA4151" s="104"/>
    </row>
    <row r="4152" spans="2:27" x14ac:dyDescent="0.25">
      <c r="B4152" s="68" t="s">
        <v>68</v>
      </c>
      <c r="C4152" s="80" t="str">
        <f>IFERROR(VLOOKUP(B4152,Listor!$A$6:$B$62,2,FALSE),"")</f>
        <v/>
      </c>
      <c r="D4152" s="80" t="str">
        <f>IFERROR(VLOOKUP(B4152,Listor!$A$6:$C$62,3,FALSE),"")</f>
        <v/>
      </c>
      <c r="E4152" s="110" t="s">
        <v>79</v>
      </c>
      <c r="F4152" s="66"/>
      <c r="G4152" s="35" t="str">
        <f>IFERROR(VLOOKUP(B4152,Listor!$A$6:$G$62,7,FALSE),"")</f>
        <v/>
      </c>
      <c r="H4152" s="63" t="str">
        <f>IFERROR(VLOOKUP(B4152,Listor!$N$6:$O$47,2,FALSE),"")</f>
        <v/>
      </c>
      <c r="I4152" s="63" t="str">
        <f t="shared" si="196"/>
        <v/>
      </c>
      <c r="J4152" s="96" t="str">
        <f>IFERROR(VLOOKUP(B4152,Listor!$N$6:$P$47,3,FALSE)*I4152,"")</f>
        <v/>
      </c>
      <c r="K4152" s="81"/>
      <c r="L4152" s="88" t="str">
        <f>IFERROR((VLOOKUP(B4152,Listor!$N$6:$P$47,3,FALSE)*Biologiska!K4152)+(VLOOKUP(B4152,Listor!$N$6:$Q$47,4,FALSE)),"")</f>
        <v/>
      </c>
      <c r="M4152" s="63" t="str">
        <f t="shared" si="197"/>
        <v/>
      </c>
      <c r="N4152" s="75"/>
      <c r="O4152" s="84" t="str">
        <f t="shared" si="198"/>
        <v/>
      </c>
      <c r="P4152" s="107"/>
      <c r="Q4152" s="87" t="s">
        <v>79</v>
      </c>
      <c r="R4152" s="87"/>
      <c r="S4152" s="87"/>
      <c r="T4152" s="87"/>
      <c r="U4152" s="87"/>
      <c r="V4152" s="86" t="s">
        <v>79</v>
      </c>
      <c r="W4152" s="75"/>
      <c r="X4152" s="102" t="s">
        <v>79</v>
      </c>
      <c r="Y4152" s="63" t="str">
        <f>IFERROR(IF(VLOOKUP(X4152,Listor!$T$6:$U$7,2,FALSE)&lt;O4152,TRUE),"")</f>
        <v/>
      </c>
      <c r="Z4152" s="87"/>
      <c r="AA4152" s="104"/>
    </row>
    <row r="4153" spans="2:27" x14ac:dyDescent="0.25">
      <c r="B4153" s="68" t="s">
        <v>68</v>
      </c>
      <c r="C4153" s="80" t="str">
        <f>IFERROR(VLOOKUP(B4153,Listor!$A$6:$B$62,2,FALSE),"")</f>
        <v/>
      </c>
      <c r="D4153" s="80" t="str">
        <f>IFERROR(VLOOKUP(B4153,Listor!$A$6:$C$62,3,FALSE),"")</f>
        <v/>
      </c>
      <c r="E4153" s="110" t="s">
        <v>79</v>
      </c>
      <c r="F4153" s="66"/>
      <c r="G4153" s="35" t="str">
        <f>IFERROR(VLOOKUP(B4153,Listor!$A$6:$G$62,7,FALSE),"")</f>
        <v/>
      </c>
      <c r="H4153" s="63" t="str">
        <f>IFERROR(VLOOKUP(B4153,Listor!$N$6:$O$47,2,FALSE),"")</f>
        <v/>
      </c>
      <c r="I4153" s="63" t="str">
        <f t="shared" si="196"/>
        <v/>
      </c>
      <c r="J4153" s="96" t="str">
        <f>IFERROR(VLOOKUP(B4153,Listor!$N$6:$P$47,3,FALSE)*I4153,"")</f>
        <v/>
      </c>
      <c r="K4153" s="81"/>
      <c r="L4153" s="88" t="str">
        <f>IFERROR((VLOOKUP(B4153,Listor!$N$6:$P$47,3,FALSE)*Biologiska!K4153)+(VLOOKUP(B4153,Listor!$N$6:$Q$47,4,FALSE)),"")</f>
        <v/>
      </c>
      <c r="M4153" s="63" t="str">
        <f t="shared" si="197"/>
        <v/>
      </c>
      <c r="N4153" s="75"/>
      <c r="O4153" s="84" t="str">
        <f t="shared" si="198"/>
        <v/>
      </c>
      <c r="P4153" s="107"/>
      <c r="Q4153" s="87" t="s">
        <v>79</v>
      </c>
      <c r="R4153" s="87"/>
      <c r="S4153" s="87"/>
      <c r="T4153" s="87"/>
      <c r="U4153" s="87"/>
      <c r="V4153" s="86" t="s">
        <v>79</v>
      </c>
      <c r="W4153" s="75"/>
      <c r="X4153" s="102" t="s">
        <v>79</v>
      </c>
      <c r="Y4153" s="63" t="str">
        <f>IFERROR(IF(VLOOKUP(X4153,Listor!$T$6:$U$7,2,FALSE)&lt;O4153,TRUE),"")</f>
        <v/>
      </c>
      <c r="Z4153" s="87"/>
      <c r="AA4153" s="104"/>
    </row>
    <row r="4154" spans="2:27" x14ac:dyDescent="0.25">
      <c r="B4154" s="68" t="s">
        <v>68</v>
      </c>
      <c r="C4154" s="80" t="str">
        <f>IFERROR(VLOOKUP(B4154,Listor!$A$6:$B$62,2,FALSE),"")</f>
        <v/>
      </c>
      <c r="D4154" s="80" t="str">
        <f>IFERROR(VLOOKUP(B4154,Listor!$A$6:$C$62,3,FALSE),"")</f>
        <v/>
      </c>
      <c r="E4154" s="110" t="s">
        <v>79</v>
      </c>
      <c r="F4154" s="66"/>
      <c r="G4154" s="35" t="str">
        <f>IFERROR(VLOOKUP(B4154,Listor!$A$6:$G$62,7,FALSE),"")</f>
        <v/>
      </c>
      <c r="H4154" s="63" t="str">
        <f>IFERROR(VLOOKUP(B4154,Listor!$N$6:$O$47,2,FALSE),"")</f>
        <v/>
      </c>
      <c r="I4154" s="63" t="str">
        <f t="shared" si="196"/>
        <v/>
      </c>
      <c r="J4154" s="96" t="str">
        <f>IFERROR(VLOOKUP(B4154,Listor!$N$6:$P$47,3,FALSE)*I4154,"")</f>
        <v/>
      </c>
      <c r="K4154" s="81"/>
      <c r="L4154" s="88" t="str">
        <f>IFERROR((VLOOKUP(B4154,Listor!$N$6:$P$47,3,FALSE)*Biologiska!K4154)+(VLOOKUP(B4154,Listor!$N$6:$Q$47,4,FALSE)),"")</f>
        <v/>
      </c>
      <c r="M4154" s="63" t="str">
        <f t="shared" si="197"/>
        <v/>
      </c>
      <c r="N4154" s="75"/>
      <c r="O4154" s="84" t="str">
        <f t="shared" si="198"/>
        <v/>
      </c>
      <c r="P4154" s="107"/>
      <c r="Q4154" s="87" t="s">
        <v>79</v>
      </c>
      <c r="R4154" s="87"/>
      <c r="S4154" s="87"/>
      <c r="T4154" s="87"/>
      <c r="U4154" s="87"/>
      <c r="V4154" s="86" t="s">
        <v>79</v>
      </c>
      <c r="W4154" s="75"/>
      <c r="X4154" s="102" t="s">
        <v>79</v>
      </c>
      <c r="Y4154" s="63" t="str">
        <f>IFERROR(IF(VLOOKUP(X4154,Listor!$T$6:$U$7,2,FALSE)&lt;O4154,TRUE),"")</f>
        <v/>
      </c>
      <c r="Z4154" s="87"/>
      <c r="AA4154" s="104"/>
    </row>
    <row r="4155" spans="2:27" x14ac:dyDescent="0.25">
      <c r="B4155" s="68" t="s">
        <v>68</v>
      </c>
      <c r="C4155" s="80" t="str">
        <f>IFERROR(VLOOKUP(B4155,Listor!$A$6:$B$62,2,FALSE),"")</f>
        <v/>
      </c>
      <c r="D4155" s="80" t="str">
        <f>IFERROR(VLOOKUP(B4155,Listor!$A$6:$C$62,3,FALSE),"")</f>
        <v/>
      </c>
      <c r="E4155" s="110" t="s">
        <v>79</v>
      </c>
      <c r="F4155" s="66"/>
      <c r="G4155" s="35" t="str">
        <f>IFERROR(VLOOKUP(B4155,Listor!$A$6:$G$62,7,FALSE),"")</f>
        <v/>
      </c>
      <c r="H4155" s="63" t="str">
        <f>IFERROR(VLOOKUP(B4155,Listor!$N$6:$O$47,2,FALSE),"")</f>
        <v/>
      </c>
      <c r="I4155" s="63" t="str">
        <f t="shared" si="196"/>
        <v/>
      </c>
      <c r="J4155" s="96" t="str">
        <f>IFERROR(VLOOKUP(B4155,Listor!$N$6:$P$47,3,FALSE)*I4155,"")</f>
        <v/>
      </c>
      <c r="K4155" s="81"/>
      <c r="L4155" s="88" t="str">
        <f>IFERROR((VLOOKUP(B4155,Listor!$N$6:$P$47,3,FALSE)*Biologiska!K4155)+(VLOOKUP(B4155,Listor!$N$6:$Q$47,4,FALSE)),"")</f>
        <v/>
      </c>
      <c r="M4155" s="63" t="str">
        <f t="shared" si="197"/>
        <v/>
      </c>
      <c r="N4155" s="75"/>
      <c r="O4155" s="84" t="str">
        <f t="shared" si="198"/>
        <v/>
      </c>
      <c r="P4155" s="107"/>
      <c r="Q4155" s="87" t="s">
        <v>79</v>
      </c>
      <c r="R4155" s="87"/>
      <c r="S4155" s="87"/>
      <c r="T4155" s="87"/>
      <c r="U4155" s="87"/>
      <c r="V4155" s="86" t="s">
        <v>79</v>
      </c>
      <c r="W4155" s="75"/>
      <c r="X4155" s="102" t="s">
        <v>79</v>
      </c>
      <c r="Y4155" s="63" t="str">
        <f>IFERROR(IF(VLOOKUP(X4155,Listor!$T$6:$U$7,2,FALSE)&lt;O4155,TRUE),"")</f>
        <v/>
      </c>
      <c r="Z4155" s="87"/>
      <c r="AA4155" s="104"/>
    </row>
    <row r="4156" spans="2:27" x14ac:dyDescent="0.25">
      <c r="B4156" s="68" t="s">
        <v>68</v>
      </c>
      <c r="C4156" s="80" t="str">
        <f>IFERROR(VLOOKUP(B4156,Listor!$A$6:$B$62,2,FALSE),"")</f>
        <v/>
      </c>
      <c r="D4156" s="80" t="str">
        <f>IFERROR(VLOOKUP(B4156,Listor!$A$6:$C$62,3,FALSE),"")</f>
        <v/>
      </c>
      <c r="E4156" s="110" t="s">
        <v>79</v>
      </c>
      <c r="F4156" s="66"/>
      <c r="G4156" s="35" t="str">
        <f>IFERROR(VLOOKUP(B4156,Listor!$A$6:$G$62,7,FALSE),"")</f>
        <v/>
      </c>
      <c r="H4156" s="63" t="str">
        <f>IFERROR(VLOOKUP(B4156,Listor!$N$6:$O$47,2,FALSE),"")</f>
        <v/>
      </c>
      <c r="I4156" s="63" t="str">
        <f t="shared" si="196"/>
        <v/>
      </c>
      <c r="J4156" s="96" t="str">
        <f>IFERROR(VLOOKUP(B4156,Listor!$N$6:$P$47,3,FALSE)*I4156,"")</f>
        <v/>
      </c>
      <c r="K4156" s="81"/>
      <c r="L4156" s="88" t="str">
        <f>IFERROR((VLOOKUP(B4156,Listor!$N$6:$P$47,3,FALSE)*Biologiska!K4156)+(VLOOKUP(B4156,Listor!$N$6:$Q$47,4,FALSE)),"")</f>
        <v/>
      </c>
      <c r="M4156" s="63" t="str">
        <f t="shared" si="197"/>
        <v/>
      </c>
      <c r="N4156" s="75"/>
      <c r="O4156" s="84" t="str">
        <f t="shared" si="198"/>
        <v/>
      </c>
      <c r="P4156" s="107"/>
      <c r="Q4156" s="87" t="s">
        <v>79</v>
      </c>
      <c r="R4156" s="87"/>
      <c r="S4156" s="87"/>
      <c r="T4156" s="87"/>
      <c r="U4156" s="87"/>
      <c r="V4156" s="86" t="s">
        <v>79</v>
      </c>
      <c r="W4156" s="75"/>
      <c r="X4156" s="102" t="s">
        <v>79</v>
      </c>
      <c r="Y4156" s="63" t="str">
        <f>IFERROR(IF(VLOOKUP(X4156,Listor!$T$6:$U$7,2,FALSE)&lt;O4156,TRUE),"")</f>
        <v/>
      </c>
      <c r="Z4156" s="87"/>
      <c r="AA4156" s="104"/>
    </row>
    <row r="4157" spans="2:27" x14ac:dyDescent="0.25">
      <c r="B4157" s="68" t="s">
        <v>68</v>
      </c>
      <c r="C4157" s="80" t="str">
        <f>IFERROR(VLOOKUP(B4157,Listor!$A$6:$B$62,2,FALSE),"")</f>
        <v/>
      </c>
      <c r="D4157" s="80" t="str">
        <f>IFERROR(VLOOKUP(B4157,Listor!$A$6:$C$62,3,FALSE),"")</f>
        <v/>
      </c>
      <c r="E4157" s="110" t="s">
        <v>79</v>
      </c>
      <c r="F4157" s="66"/>
      <c r="G4157" s="35" t="str">
        <f>IFERROR(VLOOKUP(B4157,Listor!$A$6:$G$62,7,FALSE),"")</f>
        <v/>
      </c>
      <c r="H4157" s="63" t="str">
        <f>IFERROR(VLOOKUP(B4157,Listor!$N$6:$O$47,2,FALSE),"")</f>
        <v/>
      </c>
      <c r="I4157" s="63" t="str">
        <f t="shared" si="196"/>
        <v/>
      </c>
      <c r="J4157" s="96" t="str">
        <f>IFERROR(VLOOKUP(B4157,Listor!$N$6:$P$47,3,FALSE)*I4157,"")</f>
        <v/>
      </c>
      <c r="K4157" s="81"/>
      <c r="L4157" s="88" t="str">
        <f>IFERROR((VLOOKUP(B4157,Listor!$N$6:$P$47,3,FALSE)*Biologiska!K4157)+(VLOOKUP(B4157,Listor!$N$6:$Q$47,4,FALSE)),"")</f>
        <v/>
      </c>
      <c r="M4157" s="63" t="str">
        <f t="shared" si="197"/>
        <v/>
      </c>
      <c r="N4157" s="75"/>
      <c r="O4157" s="84" t="str">
        <f t="shared" si="198"/>
        <v/>
      </c>
      <c r="P4157" s="107"/>
      <c r="Q4157" s="87" t="s">
        <v>79</v>
      </c>
      <c r="R4157" s="87"/>
      <c r="S4157" s="87"/>
      <c r="T4157" s="87"/>
      <c r="U4157" s="87"/>
      <c r="V4157" s="86" t="s">
        <v>79</v>
      </c>
      <c r="W4157" s="75"/>
      <c r="X4157" s="102" t="s">
        <v>79</v>
      </c>
      <c r="Y4157" s="63" t="str">
        <f>IFERROR(IF(VLOOKUP(X4157,Listor!$T$6:$U$7,2,FALSE)&lt;O4157,TRUE),"")</f>
        <v/>
      </c>
      <c r="Z4157" s="87"/>
      <c r="AA4157" s="104"/>
    </row>
    <row r="4158" spans="2:27" x14ac:dyDescent="0.25">
      <c r="B4158" s="68" t="s">
        <v>68</v>
      </c>
      <c r="C4158" s="80" t="str">
        <f>IFERROR(VLOOKUP(B4158,Listor!$A$6:$B$62,2,FALSE),"")</f>
        <v/>
      </c>
      <c r="D4158" s="80" t="str">
        <f>IFERROR(VLOOKUP(B4158,Listor!$A$6:$C$62,3,FALSE),"")</f>
        <v/>
      </c>
      <c r="E4158" s="110" t="s">
        <v>79</v>
      </c>
      <c r="F4158" s="66"/>
      <c r="G4158" s="35" t="str">
        <f>IFERROR(VLOOKUP(B4158,Listor!$A$6:$G$62,7,FALSE),"")</f>
        <v/>
      </c>
      <c r="H4158" s="63" t="str">
        <f>IFERROR(VLOOKUP(B4158,Listor!$N$6:$O$47,2,FALSE),"")</f>
        <v/>
      </c>
      <c r="I4158" s="63" t="str">
        <f t="shared" si="196"/>
        <v/>
      </c>
      <c r="J4158" s="96" t="str">
        <f>IFERROR(VLOOKUP(B4158,Listor!$N$6:$P$47,3,FALSE)*I4158,"")</f>
        <v/>
      </c>
      <c r="K4158" s="81"/>
      <c r="L4158" s="88" t="str">
        <f>IFERROR((VLOOKUP(B4158,Listor!$N$6:$P$47,3,FALSE)*Biologiska!K4158)+(VLOOKUP(B4158,Listor!$N$6:$Q$47,4,FALSE)),"")</f>
        <v/>
      </c>
      <c r="M4158" s="63" t="str">
        <f t="shared" si="197"/>
        <v/>
      </c>
      <c r="N4158" s="75"/>
      <c r="O4158" s="84" t="str">
        <f t="shared" si="198"/>
        <v/>
      </c>
      <c r="P4158" s="107"/>
      <c r="Q4158" s="87" t="s">
        <v>79</v>
      </c>
      <c r="R4158" s="87"/>
      <c r="S4158" s="87"/>
      <c r="T4158" s="87"/>
      <c r="U4158" s="87"/>
      <c r="V4158" s="86" t="s">
        <v>79</v>
      </c>
      <c r="W4158" s="75"/>
      <c r="X4158" s="102" t="s">
        <v>79</v>
      </c>
      <c r="Y4158" s="63" t="str">
        <f>IFERROR(IF(VLOOKUP(X4158,Listor!$T$6:$U$7,2,FALSE)&lt;O4158,TRUE),"")</f>
        <v/>
      </c>
      <c r="Z4158" s="87"/>
      <c r="AA4158" s="104"/>
    </row>
    <row r="4159" spans="2:27" x14ac:dyDescent="0.25">
      <c r="B4159" s="68" t="s">
        <v>68</v>
      </c>
      <c r="C4159" s="80" t="str">
        <f>IFERROR(VLOOKUP(B4159,Listor!$A$6:$B$62,2,FALSE),"")</f>
        <v/>
      </c>
      <c r="D4159" s="80" t="str">
        <f>IFERROR(VLOOKUP(B4159,Listor!$A$6:$C$62,3,FALSE),"")</f>
        <v/>
      </c>
      <c r="E4159" s="110" t="s">
        <v>79</v>
      </c>
      <c r="F4159" s="66"/>
      <c r="G4159" s="35" t="str">
        <f>IFERROR(VLOOKUP(B4159,Listor!$A$6:$G$62,7,FALSE),"")</f>
        <v/>
      </c>
      <c r="H4159" s="63" t="str">
        <f>IFERROR(VLOOKUP(B4159,Listor!$N$6:$O$47,2,FALSE),"")</f>
        <v/>
      </c>
      <c r="I4159" s="63" t="str">
        <f t="shared" si="196"/>
        <v/>
      </c>
      <c r="J4159" s="96" t="str">
        <f>IFERROR(VLOOKUP(B4159,Listor!$N$6:$P$47,3,FALSE)*I4159,"")</f>
        <v/>
      </c>
      <c r="K4159" s="81"/>
      <c r="L4159" s="88" t="str">
        <f>IFERROR((VLOOKUP(B4159,Listor!$N$6:$P$47,3,FALSE)*Biologiska!K4159)+(VLOOKUP(B4159,Listor!$N$6:$Q$47,4,FALSE)),"")</f>
        <v/>
      </c>
      <c r="M4159" s="63" t="str">
        <f t="shared" si="197"/>
        <v/>
      </c>
      <c r="N4159" s="75"/>
      <c r="O4159" s="84" t="str">
        <f t="shared" si="198"/>
        <v/>
      </c>
      <c r="P4159" s="107"/>
      <c r="Q4159" s="87" t="s">
        <v>79</v>
      </c>
      <c r="R4159" s="87"/>
      <c r="S4159" s="87"/>
      <c r="T4159" s="87"/>
      <c r="U4159" s="87"/>
      <c r="V4159" s="86" t="s">
        <v>79</v>
      </c>
      <c r="W4159" s="75"/>
      <c r="X4159" s="102" t="s">
        <v>79</v>
      </c>
      <c r="Y4159" s="63" t="str">
        <f>IFERROR(IF(VLOOKUP(X4159,Listor!$T$6:$U$7,2,FALSE)&lt;O4159,TRUE),"")</f>
        <v/>
      </c>
      <c r="Z4159" s="87"/>
      <c r="AA4159" s="104"/>
    </row>
    <row r="4160" spans="2:27" x14ac:dyDescent="0.25">
      <c r="B4160" s="68" t="s">
        <v>68</v>
      </c>
      <c r="C4160" s="80" t="str">
        <f>IFERROR(VLOOKUP(B4160,Listor!$A$6:$B$62,2,FALSE),"")</f>
        <v/>
      </c>
      <c r="D4160" s="80" t="str">
        <f>IFERROR(VLOOKUP(B4160,Listor!$A$6:$C$62,3,FALSE),"")</f>
        <v/>
      </c>
      <c r="E4160" s="110" t="s">
        <v>79</v>
      </c>
      <c r="F4160" s="66"/>
      <c r="G4160" s="35" t="str">
        <f>IFERROR(VLOOKUP(B4160,Listor!$A$6:$G$62,7,FALSE),"")</f>
        <v/>
      </c>
      <c r="H4160" s="63" t="str">
        <f>IFERROR(VLOOKUP(B4160,Listor!$N$6:$O$47,2,FALSE),"")</f>
        <v/>
      </c>
      <c r="I4160" s="63" t="str">
        <f t="shared" si="196"/>
        <v/>
      </c>
      <c r="J4160" s="96" t="str">
        <f>IFERROR(VLOOKUP(B4160,Listor!$N$6:$P$47,3,FALSE)*I4160,"")</f>
        <v/>
      </c>
      <c r="K4160" s="81"/>
      <c r="L4160" s="88" t="str">
        <f>IFERROR((VLOOKUP(B4160,Listor!$N$6:$P$47,3,FALSE)*Biologiska!K4160)+(VLOOKUP(B4160,Listor!$N$6:$Q$47,4,FALSE)),"")</f>
        <v/>
      </c>
      <c r="M4160" s="63" t="str">
        <f t="shared" si="197"/>
        <v/>
      </c>
      <c r="N4160" s="75"/>
      <c r="O4160" s="84" t="str">
        <f t="shared" si="198"/>
        <v/>
      </c>
      <c r="P4160" s="107"/>
      <c r="Q4160" s="87" t="s">
        <v>79</v>
      </c>
      <c r="R4160" s="87"/>
      <c r="S4160" s="87"/>
      <c r="T4160" s="87"/>
      <c r="U4160" s="87"/>
      <c r="V4160" s="86" t="s">
        <v>79</v>
      </c>
      <c r="W4160" s="75"/>
      <c r="X4160" s="102" t="s">
        <v>79</v>
      </c>
      <c r="Y4160" s="63" t="str">
        <f>IFERROR(IF(VLOOKUP(X4160,Listor!$T$6:$U$7,2,FALSE)&lt;O4160,TRUE),"")</f>
        <v/>
      </c>
      <c r="Z4160" s="87"/>
      <c r="AA4160" s="104"/>
    </row>
    <row r="4161" spans="2:27" x14ac:dyDescent="0.25">
      <c r="B4161" s="68" t="s">
        <v>68</v>
      </c>
      <c r="C4161" s="80" t="str">
        <f>IFERROR(VLOOKUP(B4161,Listor!$A$6:$B$62,2,FALSE),"")</f>
        <v/>
      </c>
      <c r="D4161" s="80" t="str">
        <f>IFERROR(VLOOKUP(B4161,Listor!$A$6:$C$62,3,FALSE),"")</f>
        <v/>
      </c>
      <c r="E4161" s="110" t="s">
        <v>79</v>
      </c>
      <c r="F4161" s="66"/>
      <c r="G4161" s="35" t="str">
        <f>IFERROR(VLOOKUP(B4161,Listor!$A$6:$G$62,7,FALSE),"")</f>
        <v/>
      </c>
      <c r="H4161" s="63" t="str">
        <f>IFERROR(VLOOKUP(B4161,Listor!$N$6:$O$47,2,FALSE),"")</f>
        <v/>
      </c>
      <c r="I4161" s="63" t="str">
        <f t="shared" si="196"/>
        <v/>
      </c>
      <c r="J4161" s="96" t="str">
        <f>IFERROR(VLOOKUP(B4161,Listor!$N$6:$P$47,3,FALSE)*I4161,"")</f>
        <v/>
      </c>
      <c r="K4161" s="81"/>
      <c r="L4161" s="88" t="str">
        <f>IFERROR((VLOOKUP(B4161,Listor!$N$6:$P$47,3,FALSE)*Biologiska!K4161)+(VLOOKUP(B4161,Listor!$N$6:$Q$47,4,FALSE)),"")</f>
        <v/>
      </c>
      <c r="M4161" s="63" t="str">
        <f t="shared" si="197"/>
        <v/>
      </c>
      <c r="N4161" s="75"/>
      <c r="O4161" s="84" t="str">
        <f t="shared" si="198"/>
        <v/>
      </c>
      <c r="P4161" s="107"/>
      <c r="Q4161" s="87" t="s">
        <v>79</v>
      </c>
      <c r="R4161" s="87"/>
      <c r="S4161" s="87"/>
      <c r="T4161" s="87"/>
      <c r="U4161" s="87"/>
      <c r="V4161" s="86" t="s">
        <v>79</v>
      </c>
      <c r="W4161" s="75"/>
      <c r="X4161" s="102" t="s">
        <v>79</v>
      </c>
      <c r="Y4161" s="63" t="str">
        <f>IFERROR(IF(VLOOKUP(X4161,Listor!$T$6:$U$7,2,FALSE)&lt;O4161,TRUE),"")</f>
        <v/>
      </c>
      <c r="Z4161" s="87"/>
      <c r="AA4161" s="104"/>
    </row>
    <row r="4162" spans="2:27" x14ac:dyDescent="0.25">
      <c r="B4162" s="68" t="s">
        <v>68</v>
      </c>
      <c r="C4162" s="80" t="str">
        <f>IFERROR(VLOOKUP(B4162,Listor!$A$6:$B$62,2,FALSE),"")</f>
        <v/>
      </c>
      <c r="D4162" s="80" t="str">
        <f>IFERROR(VLOOKUP(B4162,Listor!$A$6:$C$62,3,FALSE),"")</f>
        <v/>
      </c>
      <c r="E4162" s="110" t="s">
        <v>79</v>
      </c>
      <c r="F4162" s="66"/>
      <c r="G4162" s="35" t="str">
        <f>IFERROR(VLOOKUP(B4162,Listor!$A$6:$G$62,7,FALSE),"")</f>
        <v/>
      </c>
      <c r="H4162" s="63" t="str">
        <f>IFERROR(VLOOKUP(B4162,Listor!$N$6:$O$47,2,FALSE),"")</f>
        <v/>
      </c>
      <c r="I4162" s="63" t="str">
        <f t="shared" si="196"/>
        <v/>
      </c>
      <c r="J4162" s="96" t="str">
        <f>IFERROR(VLOOKUP(B4162,Listor!$N$6:$P$47,3,FALSE)*I4162,"")</f>
        <v/>
      </c>
      <c r="K4162" s="81"/>
      <c r="L4162" s="88" t="str">
        <f>IFERROR((VLOOKUP(B4162,Listor!$N$6:$P$47,3,FALSE)*Biologiska!K4162)+(VLOOKUP(B4162,Listor!$N$6:$Q$47,4,FALSE)),"")</f>
        <v/>
      </c>
      <c r="M4162" s="63" t="str">
        <f t="shared" si="197"/>
        <v/>
      </c>
      <c r="N4162" s="75"/>
      <c r="O4162" s="84" t="str">
        <f t="shared" si="198"/>
        <v/>
      </c>
      <c r="P4162" s="107"/>
      <c r="Q4162" s="87" t="s">
        <v>79</v>
      </c>
      <c r="R4162" s="87"/>
      <c r="S4162" s="87"/>
      <c r="T4162" s="87"/>
      <c r="U4162" s="87"/>
      <c r="V4162" s="86" t="s">
        <v>79</v>
      </c>
      <c r="W4162" s="75"/>
      <c r="X4162" s="102" t="s">
        <v>79</v>
      </c>
      <c r="Y4162" s="63" t="str">
        <f>IFERROR(IF(VLOOKUP(X4162,Listor!$T$6:$U$7,2,FALSE)&lt;O4162,TRUE),"")</f>
        <v/>
      </c>
      <c r="Z4162" s="87"/>
      <c r="AA4162" s="104"/>
    </row>
    <row r="4163" spans="2:27" x14ac:dyDescent="0.25">
      <c r="B4163" s="68" t="s">
        <v>68</v>
      </c>
      <c r="C4163" s="80" t="str">
        <f>IFERROR(VLOOKUP(B4163,Listor!$A$6:$B$62,2,FALSE),"")</f>
        <v/>
      </c>
      <c r="D4163" s="80" t="str">
        <f>IFERROR(VLOOKUP(B4163,Listor!$A$6:$C$62,3,FALSE),"")</f>
        <v/>
      </c>
      <c r="E4163" s="110" t="s">
        <v>79</v>
      </c>
      <c r="F4163" s="66"/>
      <c r="G4163" s="35" t="str">
        <f>IFERROR(VLOOKUP(B4163,Listor!$A$6:$G$62,7,FALSE),"")</f>
        <v/>
      </c>
      <c r="H4163" s="63" t="str">
        <f>IFERROR(VLOOKUP(B4163,Listor!$N$6:$O$47,2,FALSE),"")</f>
        <v/>
      </c>
      <c r="I4163" s="63" t="str">
        <f t="shared" si="196"/>
        <v/>
      </c>
      <c r="J4163" s="96" t="str">
        <f>IFERROR(VLOOKUP(B4163,Listor!$N$6:$P$47,3,FALSE)*I4163,"")</f>
        <v/>
      </c>
      <c r="K4163" s="81"/>
      <c r="L4163" s="88" t="str">
        <f>IFERROR((VLOOKUP(B4163,Listor!$N$6:$P$47,3,FALSE)*Biologiska!K4163)+(VLOOKUP(B4163,Listor!$N$6:$Q$47,4,FALSE)),"")</f>
        <v/>
      </c>
      <c r="M4163" s="63" t="str">
        <f t="shared" si="197"/>
        <v/>
      </c>
      <c r="N4163" s="75"/>
      <c r="O4163" s="84" t="str">
        <f t="shared" si="198"/>
        <v/>
      </c>
      <c r="P4163" s="107"/>
      <c r="Q4163" s="87" t="s">
        <v>79</v>
      </c>
      <c r="R4163" s="87"/>
      <c r="S4163" s="87"/>
      <c r="T4163" s="87"/>
      <c r="U4163" s="87"/>
      <c r="V4163" s="86" t="s">
        <v>79</v>
      </c>
      <c r="W4163" s="75"/>
      <c r="X4163" s="102" t="s">
        <v>79</v>
      </c>
      <c r="Y4163" s="63" t="str">
        <f>IFERROR(IF(VLOOKUP(X4163,Listor!$T$6:$U$7,2,FALSE)&lt;O4163,TRUE),"")</f>
        <v/>
      </c>
      <c r="Z4163" s="87"/>
      <c r="AA4163" s="104"/>
    </row>
    <row r="4164" spans="2:27" x14ac:dyDescent="0.25">
      <c r="B4164" s="68" t="s">
        <v>68</v>
      </c>
      <c r="C4164" s="80" t="str">
        <f>IFERROR(VLOOKUP(B4164,Listor!$A$6:$B$62,2,FALSE),"")</f>
        <v/>
      </c>
      <c r="D4164" s="80" t="str">
        <f>IFERROR(VLOOKUP(B4164,Listor!$A$6:$C$62,3,FALSE),"")</f>
        <v/>
      </c>
      <c r="E4164" s="110" t="s">
        <v>79</v>
      </c>
      <c r="F4164" s="66"/>
      <c r="G4164" s="35" t="str">
        <f>IFERROR(VLOOKUP(B4164,Listor!$A$6:$G$62,7,FALSE),"")</f>
        <v/>
      </c>
      <c r="H4164" s="63" t="str">
        <f>IFERROR(VLOOKUP(B4164,Listor!$N$6:$O$47,2,FALSE),"")</f>
        <v/>
      </c>
      <c r="I4164" s="63" t="str">
        <f t="shared" si="196"/>
        <v/>
      </c>
      <c r="J4164" s="96" t="str">
        <f>IFERROR(VLOOKUP(B4164,Listor!$N$6:$P$47,3,FALSE)*I4164,"")</f>
        <v/>
      </c>
      <c r="K4164" s="81"/>
      <c r="L4164" s="88" t="str">
        <f>IFERROR((VLOOKUP(B4164,Listor!$N$6:$P$47,3,FALSE)*Biologiska!K4164)+(VLOOKUP(B4164,Listor!$N$6:$Q$47,4,FALSE)),"")</f>
        <v/>
      </c>
      <c r="M4164" s="63" t="str">
        <f t="shared" si="197"/>
        <v/>
      </c>
      <c r="N4164" s="75"/>
      <c r="O4164" s="84" t="str">
        <f t="shared" si="198"/>
        <v/>
      </c>
      <c r="P4164" s="107"/>
      <c r="Q4164" s="87" t="s">
        <v>79</v>
      </c>
      <c r="R4164" s="87"/>
      <c r="S4164" s="87"/>
      <c r="T4164" s="87"/>
      <c r="U4164" s="87"/>
      <c r="V4164" s="86" t="s">
        <v>79</v>
      </c>
      <c r="W4164" s="75"/>
      <c r="X4164" s="102" t="s">
        <v>79</v>
      </c>
      <c r="Y4164" s="63" t="str">
        <f>IFERROR(IF(VLOOKUP(X4164,Listor!$T$6:$U$7,2,FALSE)&lt;O4164,TRUE),"")</f>
        <v/>
      </c>
      <c r="Z4164" s="87"/>
      <c r="AA4164" s="104"/>
    </row>
    <row r="4165" spans="2:27" x14ac:dyDescent="0.25">
      <c r="B4165" s="68" t="s">
        <v>68</v>
      </c>
      <c r="C4165" s="80" t="str">
        <f>IFERROR(VLOOKUP(B4165,Listor!$A$6:$B$62,2,FALSE),"")</f>
        <v/>
      </c>
      <c r="D4165" s="80" t="str">
        <f>IFERROR(VLOOKUP(B4165,Listor!$A$6:$C$62,3,FALSE),"")</f>
        <v/>
      </c>
      <c r="E4165" s="110" t="s">
        <v>79</v>
      </c>
      <c r="F4165" s="66"/>
      <c r="G4165" s="35" t="str">
        <f>IFERROR(VLOOKUP(B4165,Listor!$A$6:$G$62,7,FALSE),"")</f>
        <v/>
      </c>
      <c r="H4165" s="63" t="str">
        <f>IFERROR(VLOOKUP(B4165,Listor!$N$6:$O$47,2,FALSE),"")</f>
        <v/>
      </c>
      <c r="I4165" s="63" t="str">
        <f t="shared" si="196"/>
        <v/>
      </c>
      <c r="J4165" s="96" t="str">
        <f>IFERROR(VLOOKUP(B4165,Listor!$N$6:$P$47,3,FALSE)*I4165,"")</f>
        <v/>
      </c>
      <c r="K4165" s="81"/>
      <c r="L4165" s="88" t="str">
        <f>IFERROR((VLOOKUP(B4165,Listor!$N$6:$P$47,3,FALSE)*Biologiska!K4165)+(VLOOKUP(B4165,Listor!$N$6:$Q$47,4,FALSE)),"")</f>
        <v/>
      </c>
      <c r="M4165" s="63" t="str">
        <f t="shared" si="197"/>
        <v/>
      </c>
      <c r="N4165" s="75"/>
      <c r="O4165" s="84" t="str">
        <f t="shared" si="198"/>
        <v/>
      </c>
      <c r="P4165" s="107"/>
      <c r="Q4165" s="87" t="s">
        <v>79</v>
      </c>
      <c r="R4165" s="87"/>
      <c r="S4165" s="87"/>
      <c r="T4165" s="87"/>
      <c r="U4165" s="87"/>
      <c r="V4165" s="86" t="s">
        <v>79</v>
      </c>
      <c r="W4165" s="75"/>
      <c r="X4165" s="102" t="s">
        <v>79</v>
      </c>
      <c r="Y4165" s="63" t="str">
        <f>IFERROR(IF(VLOOKUP(X4165,Listor!$T$6:$U$7,2,FALSE)&lt;O4165,TRUE),"")</f>
        <v/>
      </c>
      <c r="Z4165" s="87"/>
      <c r="AA4165" s="104"/>
    </row>
    <row r="4166" spans="2:27" x14ac:dyDescent="0.25">
      <c r="B4166" s="68" t="s">
        <v>68</v>
      </c>
      <c r="C4166" s="80" t="str">
        <f>IFERROR(VLOOKUP(B4166,Listor!$A$6:$B$62,2,FALSE),"")</f>
        <v/>
      </c>
      <c r="D4166" s="80" t="str">
        <f>IFERROR(VLOOKUP(B4166,Listor!$A$6:$C$62,3,FALSE),"")</f>
        <v/>
      </c>
      <c r="E4166" s="110" t="s">
        <v>79</v>
      </c>
      <c r="F4166" s="66"/>
      <c r="G4166" s="35" t="str">
        <f>IFERROR(VLOOKUP(B4166,Listor!$A$6:$G$62,7,FALSE),"")</f>
        <v/>
      </c>
      <c r="H4166" s="63" t="str">
        <f>IFERROR(VLOOKUP(B4166,Listor!$N$6:$O$47,2,FALSE),"")</f>
        <v/>
      </c>
      <c r="I4166" s="63" t="str">
        <f t="shared" si="196"/>
        <v/>
      </c>
      <c r="J4166" s="96" t="str">
        <f>IFERROR(VLOOKUP(B4166,Listor!$N$6:$P$47,3,FALSE)*I4166,"")</f>
        <v/>
      </c>
      <c r="K4166" s="81"/>
      <c r="L4166" s="88" t="str">
        <f>IFERROR((VLOOKUP(B4166,Listor!$N$6:$P$47,3,FALSE)*Biologiska!K4166)+(VLOOKUP(B4166,Listor!$N$6:$Q$47,4,FALSE)),"")</f>
        <v/>
      </c>
      <c r="M4166" s="63" t="str">
        <f t="shared" si="197"/>
        <v/>
      </c>
      <c r="N4166" s="75"/>
      <c r="O4166" s="84" t="str">
        <f t="shared" si="198"/>
        <v/>
      </c>
      <c r="P4166" s="107"/>
      <c r="Q4166" s="87" t="s">
        <v>79</v>
      </c>
      <c r="R4166" s="87"/>
      <c r="S4166" s="87"/>
      <c r="T4166" s="87"/>
      <c r="U4166" s="87"/>
      <c r="V4166" s="86" t="s">
        <v>79</v>
      </c>
      <c r="W4166" s="75"/>
      <c r="X4166" s="102" t="s">
        <v>79</v>
      </c>
      <c r="Y4166" s="63" t="str">
        <f>IFERROR(IF(VLOOKUP(X4166,Listor!$T$6:$U$7,2,FALSE)&lt;O4166,TRUE),"")</f>
        <v/>
      </c>
      <c r="Z4166" s="87"/>
      <c r="AA4166" s="104"/>
    </row>
    <row r="4167" spans="2:27" x14ac:dyDescent="0.25">
      <c r="B4167" s="68" t="s">
        <v>68</v>
      </c>
      <c r="C4167" s="80" t="str">
        <f>IFERROR(VLOOKUP(B4167,Listor!$A$6:$B$62,2,FALSE),"")</f>
        <v/>
      </c>
      <c r="D4167" s="80" t="str">
        <f>IFERROR(VLOOKUP(B4167,Listor!$A$6:$C$62,3,FALSE),"")</f>
        <v/>
      </c>
      <c r="E4167" s="110" t="s">
        <v>79</v>
      </c>
      <c r="F4167" s="66"/>
      <c r="G4167" s="35" t="str">
        <f>IFERROR(VLOOKUP(B4167,Listor!$A$6:$G$62,7,FALSE),"")</f>
        <v/>
      </c>
      <c r="H4167" s="63" t="str">
        <f>IFERROR(VLOOKUP(B4167,Listor!$N$6:$O$47,2,FALSE),"")</f>
        <v/>
      </c>
      <c r="I4167" s="63" t="str">
        <f t="shared" si="196"/>
        <v/>
      </c>
      <c r="J4167" s="96" t="str">
        <f>IFERROR(VLOOKUP(B4167,Listor!$N$6:$P$47,3,FALSE)*I4167,"")</f>
        <v/>
      </c>
      <c r="K4167" s="81"/>
      <c r="L4167" s="88" t="str">
        <f>IFERROR((VLOOKUP(B4167,Listor!$N$6:$P$47,3,FALSE)*Biologiska!K4167)+(VLOOKUP(B4167,Listor!$N$6:$Q$47,4,FALSE)),"")</f>
        <v/>
      </c>
      <c r="M4167" s="63" t="str">
        <f t="shared" si="197"/>
        <v/>
      </c>
      <c r="N4167" s="75"/>
      <c r="O4167" s="84" t="str">
        <f t="shared" si="198"/>
        <v/>
      </c>
      <c r="P4167" s="107"/>
      <c r="Q4167" s="87" t="s">
        <v>79</v>
      </c>
      <c r="R4167" s="87"/>
      <c r="S4167" s="87"/>
      <c r="T4167" s="87"/>
      <c r="U4167" s="87"/>
      <c r="V4167" s="86" t="s">
        <v>79</v>
      </c>
      <c r="W4167" s="75"/>
      <c r="X4167" s="102" t="s">
        <v>79</v>
      </c>
      <c r="Y4167" s="63" t="str">
        <f>IFERROR(IF(VLOOKUP(X4167,Listor!$T$6:$U$7,2,FALSE)&lt;O4167,TRUE),"")</f>
        <v/>
      </c>
      <c r="Z4167" s="87"/>
      <c r="AA4167" s="104"/>
    </row>
    <row r="4168" spans="2:27" x14ac:dyDescent="0.25">
      <c r="B4168" s="68" t="s">
        <v>68</v>
      </c>
      <c r="C4168" s="80" t="str">
        <f>IFERROR(VLOOKUP(B4168,Listor!$A$6:$B$62,2,FALSE),"")</f>
        <v/>
      </c>
      <c r="D4168" s="80" t="str">
        <f>IFERROR(VLOOKUP(B4168,Listor!$A$6:$C$62,3,FALSE),"")</f>
        <v/>
      </c>
      <c r="E4168" s="110" t="s">
        <v>79</v>
      </c>
      <c r="F4168" s="66"/>
      <c r="G4168" s="35" t="str">
        <f>IFERROR(VLOOKUP(B4168,Listor!$A$6:$G$62,7,FALSE),"")</f>
        <v/>
      </c>
      <c r="H4168" s="63" t="str">
        <f>IFERROR(VLOOKUP(B4168,Listor!$N$6:$O$47,2,FALSE),"")</f>
        <v/>
      </c>
      <c r="I4168" s="63" t="str">
        <f t="shared" si="196"/>
        <v/>
      </c>
      <c r="J4168" s="96" t="str">
        <f>IFERROR(VLOOKUP(B4168,Listor!$N$6:$P$47,3,FALSE)*I4168,"")</f>
        <v/>
      </c>
      <c r="K4168" s="81"/>
      <c r="L4168" s="88" t="str">
        <f>IFERROR((VLOOKUP(B4168,Listor!$N$6:$P$47,3,FALSE)*Biologiska!K4168)+(VLOOKUP(B4168,Listor!$N$6:$Q$47,4,FALSE)),"")</f>
        <v/>
      </c>
      <c r="M4168" s="63" t="str">
        <f t="shared" si="197"/>
        <v/>
      </c>
      <c r="N4168" s="75"/>
      <c r="O4168" s="84" t="str">
        <f t="shared" si="198"/>
        <v/>
      </c>
      <c r="P4168" s="107"/>
      <c r="Q4168" s="87" t="s">
        <v>79</v>
      </c>
      <c r="R4168" s="87"/>
      <c r="S4168" s="87"/>
      <c r="T4168" s="87"/>
      <c r="U4168" s="87"/>
      <c r="V4168" s="86" t="s">
        <v>79</v>
      </c>
      <c r="W4168" s="75"/>
      <c r="X4168" s="102" t="s">
        <v>79</v>
      </c>
      <c r="Y4168" s="63" t="str">
        <f>IFERROR(IF(VLOOKUP(X4168,Listor!$T$6:$U$7,2,FALSE)&lt;O4168,TRUE),"")</f>
        <v/>
      </c>
      <c r="Z4168" s="87"/>
      <c r="AA4168" s="104"/>
    </row>
    <row r="4169" spans="2:27" x14ac:dyDescent="0.25">
      <c r="B4169" s="68" t="s">
        <v>68</v>
      </c>
      <c r="C4169" s="80" t="str">
        <f>IFERROR(VLOOKUP(B4169,Listor!$A$6:$B$62,2,FALSE),"")</f>
        <v/>
      </c>
      <c r="D4169" s="80" t="str">
        <f>IFERROR(VLOOKUP(B4169,Listor!$A$6:$C$62,3,FALSE),"")</f>
        <v/>
      </c>
      <c r="E4169" s="110" t="s">
        <v>79</v>
      </c>
      <c r="F4169" s="66"/>
      <c r="G4169" s="35" t="str">
        <f>IFERROR(VLOOKUP(B4169,Listor!$A$6:$G$62,7,FALSE),"")</f>
        <v/>
      </c>
      <c r="H4169" s="63" t="str">
        <f>IFERROR(VLOOKUP(B4169,Listor!$N$6:$O$47,2,FALSE),"")</f>
        <v/>
      </c>
      <c r="I4169" s="63" t="str">
        <f t="shared" si="196"/>
        <v/>
      </c>
      <c r="J4169" s="96" t="str">
        <f>IFERROR(VLOOKUP(B4169,Listor!$N$6:$P$47,3,FALSE)*I4169,"")</f>
        <v/>
      </c>
      <c r="K4169" s="81"/>
      <c r="L4169" s="88" t="str">
        <f>IFERROR((VLOOKUP(B4169,Listor!$N$6:$P$47,3,FALSE)*Biologiska!K4169)+(VLOOKUP(B4169,Listor!$N$6:$Q$47,4,FALSE)),"")</f>
        <v/>
      </c>
      <c r="M4169" s="63" t="str">
        <f t="shared" si="197"/>
        <v/>
      </c>
      <c r="N4169" s="75"/>
      <c r="O4169" s="84" t="str">
        <f t="shared" si="198"/>
        <v/>
      </c>
      <c r="P4169" s="107"/>
      <c r="Q4169" s="87" t="s">
        <v>79</v>
      </c>
      <c r="R4169" s="87"/>
      <c r="S4169" s="87"/>
      <c r="T4169" s="87"/>
      <c r="U4169" s="87"/>
      <c r="V4169" s="86" t="s">
        <v>79</v>
      </c>
      <c r="W4169" s="75"/>
      <c r="X4169" s="102" t="s">
        <v>79</v>
      </c>
      <c r="Y4169" s="63" t="str">
        <f>IFERROR(IF(VLOOKUP(X4169,Listor!$T$6:$U$7,2,FALSE)&lt;O4169,TRUE),"")</f>
        <v/>
      </c>
      <c r="Z4169" s="87"/>
      <c r="AA4169" s="104"/>
    </row>
    <row r="4170" spans="2:27" x14ac:dyDescent="0.25">
      <c r="B4170" s="68" t="s">
        <v>68</v>
      </c>
      <c r="C4170" s="80" t="str">
        <f>IFERROR(VLOOKUP(B4170,Listor!$A$6:$B$62,2,FALSE),"")</f>
        <v/>
      </c>
      <c r="D4170" s="80" t="str">
        <f>IFERROR(VLOOKUP(B4170,Listor!$A$6:$C$62,3,FALSE),"")</f>
        <v/>
      </c>
      <c r="E4170" s="110" t="s">
        <v>79</v>
      </c>
      <c r="F4170" s="66"/>
      <c r="G4170" s="35" t="str">
        <f>IFERROR(VLOOKUP(B4170,Listor!$A$6:$G$62,7,FALSE),"")</f>
        <v/>
      </c>
      <c r="H4170" s="63" t="str">
        <f>IFERROR(VLOOKUP(B4170,Listor!$N$6:$O$47,2,FALSE),"")</f>
        <v/>
      </c>
      <c r="I4170" s="63" t="str">
        <f t="shared" si="196"/>
        <v/>
      </c>
      <c r="J4170" s="96" t="str">
        <f>IFERROR(VLOOKUP(B4170,Listor!$N$6:$P$47,3,FALSE)*I4170,"")</f>
        <v/>
      </c>
      <c r="K4170" s="81"/>
      <c r="L4170" s="88" t="str">
        <f>IFERROR((VLOOKUP(B4170,Listor!$N$6:$P$47,3,FALSE)*Biologiska!K4170)+(VLOOKUP(B4170,Listor!$N$6:$Q$47,4,FALSE)),"")</f>
        <v/>
      </c>
      <c r="M4170" s="63" t="str">
        <f t="shared" si="197"/>
        <v/>
      </c>
      <c r="N4170" s="75"/>
      <c r="O4170" s="84" t="str">
        <f t="shared" si="198"/>
        <v/>
      </c>
      <c r="P4170" s="107"/>
      <c r="Q4170" s="87" t="s">
        <v>79</v>
      </c>
      <c r="R4170" s="87"/>
      <c r="S4170" s="87"/>
      <c r="T4170" s="87"/>
      <c r="U4170" s="87"/>
      <c r="V4170" s="86" t="s">
        <v>79</v>
      </c>
      <c r="W4170" s="75"/>
      <c r="X4170" s="102" t="s">
        <v>79</v>
      </c>
      <c r="Y4170" s="63" t="str">
        <f>IFERROR(IF(VLOOKUP(X4170,Listor!$T$6:$U$7,2,FALSE)&lt;O4170,TRUE),"")</f>
        <v/>
      </c>
      <c r="Z4170" s="87"/>
      <c r="AA4170" s="104"/>
    </row>
    <row r="4171" spans="2:27" x14ac:dyDescent="0.25">
      <c r="B4171" s="68" t="s">
        <v>68</v>
      </c>
      <c r="C4171" s="80" t="str">
        <f>IFERROR(VLOOKUP(B4171,Listor!$A$6:$B$62,2,FALSE),"")</f>
        <v/>
      </c>
      <c r="D4171" s="80" t="str">
        <f>IFERROR(VLOOKUP(B4171,Listor!$A$6:$C$62,3,FALSE),"")</f>
        <v/>
      </c>
      <c r="E4171" s="110" t="s">
        <v>79</v>
      </c>
      <c r="F4171" s="66"/>
      <c r="G4171" s="35" t="str">
        <f>IFERROR(VLOOKUP(B4171,Listor!$A$6:$G$62,7,FALSE),"")</f>
        <v/>
      </c>
      <c r="H4171" s="63" t="str">
        <f>IFERROR(VLOOKUP(B4171,Listor!$N$6:$O$47,2,FALSE),"")</f>
        <v/>
      </c>
      <c r="I4171" s="63" t="str">
        <f t="shared" si="196"/>
        <v/>
      </c>
      <c r="J4171" s="96" t="str">
        <f>IFERROR(VLOOKUP(B4171,Listor!$N$6:$P$47,3,FALSE)*I4171,"")</f>
        <v/>
      </c>
      <c r="K4171" s="81"/>
      <c r="L4171" s="88" t="str">
        <f>IFERROR((VLOOKUP(B4171,Listor!$N$6:$P$47,3,FALSE)*Biologiska!K4171)+(VLOOKUP(B4171,Listor!$N$6:$Q$47,4,FALSE)),"")</f>
        <v/>
      </c>
      <c r="M4171" s="63" t="str">
        <f t="shared" si="197"/>
        <v/>
      </c>
      <c r="N4171" s="75"/>
      <c r="O4171" s="84" t="str">
        <f t="shared" si="198"/>
        <v/>
      </c>
      <c r="P4171" s="107"/>
      <c r="Q4171" s="87" t="s">
        <v>79</v>
      </c>
      <c r="R4171" s="87"/>
      <c r="S4171" s="87"/>
      <c r="T4171" s="87"/>
      <c r="U4171" s="87"/>
      <c r="V4171" s="86" t="s">
        <v>79</v>
      </c>
      <c r="W4171" s="75"/>
      <c r="X4171" s="102" t="s">
        <v>79</v>
      </c>
      <c r="Y4171" s="63" t="str">
        <f>IFERROR(IF(VLOOKUP(X4171,Listor!$T$6:$U$7,2,FALSE)&lt;O4171,TRUE),"")</f>
        <v/>
      </c>
      <c r="Z4171" s="87"/>
      <c r="AA4171" s="104"/>
    </row>
    <row r="4172" spans="2:27" x14ac:dyDescent="0.25">
      <c r="B4172" s="68" t="s">
        <v>68</v>
      </c>
      <c r="C4172" s="80" t="str">
        <f>IFERROR(VLOOKUP(B4172,Listor!$A$6:$B$62,2,FALSE),"")</f>
        <v/>
      </c>
      <c r="D4172" s="80" t="str">
        <f>IFERROR(VLOOKUP(B4172,Listor!$A$6:$C$62,3,FALSE),"")</f>
        <v/>
      </c>
      <c r="E4172" s="110" t="s">
        <v>79</v>
      </c>
      <c r="F4172" s="66"/>
      <c r="G4172" s="35" t="str">
        <f>IFERROR(VLOOKUP(B4172,Listor!$A$6:$G$62,7,FALSE),"")</f>
        <v/>
      </c>
      <c r="H4172" s="63" t="str">
        <f>IFERROR(VLOOKUP(B4172,Listor!$N$6:$O$47,2,FALSE),"")</f>
        <v/>
      </c>
      <c r="I4172" s="63" t="str">
        <f t="shared" si="196"/>
        <v/>
      </c>
      <c r="J4172" s="96" t="str">
        <f>IFERROR(VLOOKUP(B4172,Listor!$N$6:$P$47,3,FALSE)*I4172,"")</f>
        <v/>
      </c>
      <c r="K4172" s="81"/>
      <c r="L4172" s="88" t="str">
        <f>IFERROR((VLOOKUP(B4172,Listor!$N$6:$P$47,3,FALSE)*Biologiska!K4172)+(VLOOKUP(B4172,Listor!$N$6:$Q$47,4,FALSE)),"")</f>
        <v/>
      </c>
      <c r="M4172" s="63" t="str">
        <f t="shared" si="197"/>
        <v/>
      </c>
      <c r="N4172" s="75"/>
      <c r="O4172" s="84" t="str">
        <f t="shared" si="198"/>
        <v/>
      </c>
      <c r="P4172" s="107"/>
      <c r="Q4172" s="87" t="s">
        <v>79</v>
      </c>
      <c r="R4172" s="87"/>
      <c r="S4172" s="87"/>
      <c r="T4172" s="87"/>
      <c r="U4172" s="87"/>
      <c r="V4172" s="86" t="s">
        <v>79</v>
      </c>
      <c r="W4172" s="75"/>
      <c r="X4172" s="102" t="s">
        <v>79</v>
      </c>
      <c r="Y4172" s="63" t="str">
        <f>IFERROR(IF(VLOOKUP(X4172,Listor!$T$6:$U$7,2,FALSE)&lt;O4172,TRUE),"")</f>
        <v/>
      </c>
      <c r="Z4172" s="87"/>
      <c r="AA4172" s="104"/>
    </row>
    <row r="4173" spans="2:27" x14ac:dyDescent="0.25">
      <c r="B4173" s="68" t="s">
        <v>68</v>
      </c>
      <c r="C4173" s="80" t="str">
        <f>IFERROR(VLOOKUP(B4173,Listor!$A$6:$B$62,2,FALSE),"")</f>
        <v/>
      </c>
      <c r="D4173" s="80" t="str">
        <f>IFERROR(VLOOKUP(B4173,Listor!$A$6:$C$62,3,FALSE),"")</f>
        <v/>
      </c>
      <c r="E4173" s="110" t="s">
        <v>79</v>
      </c>
      <c r="F4173" s="66"/>
      <c r="G4173" s="35" t="str">
        <f>IFERROR(VLOOKUP(B4173,Listor!$A$6:$G$62,7,FALSE),"")</f>
        <v/>
      </c>
      <c r="H4173" s="63" t="str">
        <f>IFERROR(VLOOKUP(B4173,Listor!$N$6:$O$47,2,FALSE),"")</f>
        <v/>
      </c>
      <c r="I4173" s="63" t="str">
        <f t="shared" si="196"/>
        <v/>
      </c>
      <c r="J4173" s="96" t="str">
        <f>IFERROR(VLOOKUP(B4173,Listor!$N$6:$P$47,3,FALSE)*I4173,"")</f>
        <v/>
      </c>
      <c r="K4173" s="81"/>
      <c r="L4173" s="88" t="str">
        <f>IFERROR((VLOOKUP(B4173,Listor!$N$6:$P$47,3,FALSE)*Biologiska!K4173)+(VLOOKUP(B4173,Listor!$N$6:$Q$47,4,FALSE)),"")</f>
        <v/>
      </c>
      <c r="M4173" s="63" t="str">
        <f t="shared" si="197"/>
        <v/>
      </c>
      <c r="N4173" s="75"/>
      <c r="O4173" s="84" t="str">
        <f t="shared" si="198"/>
        <v/>
      </c>
      <c r="P4173" s="107"/>
      <c r="Q4173" s="87" t="s">
        <v>79</v>
      </c>
      <c r="R4173" s="87"/>
      <c r="S4173" s="87"/>
      <c r="T4173" s="87"/>
      <c r="U4173" s="87"/>
      <c r="V4173" s="86" t="s">
        <v>79</v>
      </c>
      <c r="W4173" s="75"/>
      <c r="X4173" s="102" t="s">
        <v>79</v>
      </c>
      <c r="Y4173" s="63" t="str">
        <f>IFERROR(IF(VLOOKUP(X4173,Listor!$T$6:$U$7,2,FALSE)&lt;O4173,TRUE),"")</f>
        <v/>
      </c>
      <c r="Z4173" s="87"/>
      <c r="AA4173" s="104"/>
    </row>
    <row r="4174" spans="2:27" x14ac:dyDescent="0.25">
      <c r="B4174" s="68" t="s">
        <v>68</v>
      </c>
      <c r="C4174" s="80" t="str">
        <f>IFERROR(VLOOKUP(B4174,Listor!$A$6:$B$62,2,FALSE),"")</f>
        <v/>
      </c>
      <c r="D4174" s="80" t="str">
        <f>IFERROR(VLOOKUP(B4174,Listor!$A$6:$C$62,3,FALSE),"")</f>
        <v/>
      </c>
      <c r="E4174" s="110" t="s">
        <v>79</v>
      </c>
      <c r="F4174" s="66"/>
      <c r="G4174" s="35" t="str">
        <f>IFERROR(VLOOKUP(B4174,Listor!$A$6:$G$62,7,FALSE),"")</f>
        <v/>
      </c>
      <c r="H4174" s="63" t="str">
        <f>IFERROR(VLOOKUP(B4174,Listor!$N$6:$O$47,2,FALSE),"")</f>
        <v/>
      </c>
      <c r="I4174" s="63" t="str">
        <f t="shared" si="196"/>
        <v/>
      </c>
      <c r="J4174" s="96" t="str">
        <f>IFERROR(VLOOKUP(B4174,Listor!$N$6:$P$47,3,FALSE)*I4174,"")</f>
        <v/>
      </c>
      <c r="K4174" s="81"/>
      <c r="L4174" s="88" t="str">
        <f>IFERROR((VLOOKUP(B4174,Listor!$N$6:$P$47,3,FALSE)*Biologiska!K4174)+(VLOOKUP(B4174,Listor!$N$6:$Q$47,4,FALSE)),"")</f>
        <v/>
      </c>
      <c r="M4174" s="63" t="str">
        <f t="shared" si="197"/>
        <v/>
      </c>
      <c r="N4174" s="75"/>
      <c r="O4174" s="84" t="str">
        <f t="shared" si="198"/>
        <v/>
      </c>
      <c r="P4174" s="107"/>
      <c r="Q4174" s="87" t="s">
        <v>79</v>
      </c>
      <c r="R4174" s="87"/>
      <c r="S4174" s="87"/>
      <c r="T4174" s="87"/>
      <c r="U4174" s="87"/>
      <c r="V4174" s="86" t="s">
        <v>79</v>
      </c>
      <c r="W4174" s="75"/>
      <c r="X4174" s="102" t="s">
        <v>79</v>
      </c>
      <c r="Y4174" s="63" t="str">
        <f>IFERROR(IF(VLOOKUP(X4174,Listor!$T$6:$U$7,2,FALSE)&lt;O4174,TRUE),"")</f>
        <v/>
      </c>
      <c r="Z4174" s="87"/>
      <c r="AA4174" s="104"/>
    </row>
    <row r="4175" spans="2:27" x14ac:dyDescent="0.25">
      <c r="B4175" s="68" t="s">
        <v>68</v>
      </c>
      <c r="C4175" s="80" t="str">
        <f>IFERROR(VLOOKUP(B4175,Listor!$A$6:$B$62,2,FALSE),"")</f>
        <v/>
      </c>
      <c r="D4175" s="80" t="str">
        <f>IFERROR(VLOOKUP(B4175,Listor!$A$6:$C$62,3,FALSE),"")</f>
        <v/>
      </c>
      <c r="E4175" s="110" t="s">
        <v>79</v>
      </c>
      <c r="F4175" s="66"/>
      <c r="G4175" s="35" t="str">
        <f>IFERROR(VLOOKUP(B4175,Listor!$A$6:$G$62,7,FALSE),"")</f>
        <v/>
      </c>
      <c r="H4175" s="63" t="str">
        <f>IFERROR(VLOOKUP(B4175,Listor!$N$6:$O$47,2,FALSE),"")</f>
        <v/>
      </c>
      <c r="I4175" s="63" t="str">
        <f t="shared" si="196"/>
        <v/>
      </c>
      <c r="J4175" s="96" t="str">
        <f>IFERROR(VLOOKUP(B4175,Listor!$N$6:$P$47,3,FALSE)*I4175,"")</f>
        <v/>
      </c>
      <c r="K4175" s="81"/>
      <c r="L4175" s="88" t="str">
        <f>IFERROR((VLOOKUP(B4175,Listor!$N$6:$P$47,3,FALSE)*Biologiska!K4175)+(VLOOKUP(B4175,Listor!$N$6:$Q$47,4,FALSE)),"")</f>
        <v/>
      </c>
      <c r="M4175" s="63" t="str">
        <f t="shared" si="197"/>
        <v/>
      </c>
      <c r="N4175" s="75"/>
      <c r="O4175" s="84" t="str">
        <f t="shared" si="198"/>
        <v/>
      </c>
      <c r="P4175" s="107"/>
      <c r="Q4175" s="87" t="s">
        <v>79</v>
      </c>
      <c r="R4175" s="87"/>
      <c r="S4175" s="87"/>
      <c r="T4175" s="87"/>
      <c r="U4175" s="87"/>
      <c r="V4175" s="86" t="s">
        <v>79</v>
      </c>
      <c r="W4175" s="75"/>
      <c r="X4175" s="102" t="s">
        <v>79</v>
      </c>
      <c r="Y4175" s="63" t="str">
        <f>IFERROR(IF(VLOOKUP(X4175,Listor!$T$6:$U$7,2,FALSE)&lt;O4175,TRUE),"")</f>
        <v/>
      </c>
      <c r="Z4175" s="87"/>
      <c r="AA4175" s="104"/>
    </row>
    <row r="4176" spans="2:27" x14ac:dyDescent="0.25">
      <c r="B4176" s="68" t="s">
        <v>68</v>
      </c>
      <c r="C4176" s="80" t="str">
        <f>IFERROR(VLOOKUP(B4176,Listor!$A$6:$B$62,2,FALSE),"")</f>
        <v/>
      </c>
      <c r="D4176" s="80" t="str">
        <f>IFERROR(VLOOKUP(B4176,Listor!$A$6:$C$62,3,FALSE),"")</f>
        <v/>
      </c>
      <c r="E4176" s="110" t="s">
        <v>79</v>
      </c>
      <c r="F4176" s="66"/>
      <c r="G4176" s="35" t="str">
        <f>IFERROR(VLOOKUP(B4176,Listor!$A$6:$G$62,7,FALSE),"")</f>
        <v/>
      </c>
      <c r="H4176" s="63" t="str">
        <f>IFERROR(VLOOKUP(B4176,Listor!$N$6:$O$47,2,FALSE),"")</f>
        <v/>
      </c>
      <c r="I4176" s="63" t="str">
        <f t="shared" si="196"/>
        <v/>
      </c>
      <c r="J4176" s="96" t="str">
        <f>IFERROR(VLOOKUP(B4176,Listor!$N$6:$P$47,3,FALSE)*I4176,"")</f>
        <v/>
      </c>
      <c r="K4176" s="81"/>
      <c r="L4176" s="88" t="str">
        <f>IFERROR((VLOOKUP(B4176,Listor!$N$6:$P$47,3,FALSE)*Biologiska!K4176)+(VLOOKUP(B4176,Listor!$N$6:$Q$47,4,FALSE)),"")</f>
        <v/>
      </c>
      <c r="M4176" s="63" t="str">
        <f t="shared" si="197"/>
        <v/>
      </c>
      <c r="N4176" s="75"/>
      <c r="O4176" s="84" t="str">
        <f t="shared" si="198"/>
        <v/>
      </c>
      <c r="P4176" s="107"/>
      <c r="Q4176" s="87" t="s">
        <v>79</v>
      </c>
      <c r="R4176" s="87"/>
      <c r="S4176" s="87"/>
      <c r="T4176" s="87"/>
      <c r="U4176" s="87"/>
      <c r="V4176" s="86" t="s">
        <v>79</v>
      </c>
      <c r="W4176" s="75"/>
      <c r="X4176" s="102" t="s">
        <v>79</v>
      </c>
      <c r="Y4176" s="63" t="str">
        <f>IFERROR(IF(VLOOKUP(X4176,Listor!$T$6:$U$7,2,FALSE)&lt;O4176,TRUE),"")</f>
        <v/>
      </c>
      <c r="Z4176" s="87"/>
      <c r="AA4176" s="104"/>
    </row>
    <row r="4177" spans="2:27" x14ac:dyDescent="0.25">
      <c r="B4177" s="68" t="s">
        <v>68</v>
      </c>
      <c r="C4177" s="80" t="str">
        <f>IFERROR(VLOOKUP(B4177,Listor!$A$6:$B$62,2,FALSE),"")</f>
        <v/>
      </c>
      <c r="D4177" s="80" t="str">
        <f>IFERROR(VLOOKUP(B4177,Listor!$A$6:$C$62,3,FALSE),"")</f>
        <v/>
      </c>
      <c r="E4177" s="110" t="s">
        <v>79</v>
      </c>
      <c r="F4177" s="66"/>
      <c r="G4177" s="35" t="str">
        <f>IFERROR(VLOOKUP(B4177,Listor!$A$6:$G$62,7,FALSE),"")</f>
        <v/>
      </c>
      <c r="H4177" s="63" t="str">
        <f>IFERROR(VLOOKUP(B4177,Listor!$N$6:$O$47,2,FALSE),"")</f>
        <v/>
      </c>
      <c r="I4177" s="63" t="str">
        <f t="shared" si="196"/>
        <v/>
      </c>
      <c r="J4177" s="96" t="str">
        <f>IFERROR(VLOOKUP(B4177,Listor!$N$6:$P$47,3,FALSE)*I4177,"")</f>
        <v/>
      </c>
      <c r="K4177" s="81"/>
      <c r="L4177" s="88" t="str">
        <f>IFERROR((VLOOKUP(B4177,Listor!$N$6:$P$47,3,FALSE)*Biologiska!K4177)+(VLOOKUP(B4177,Listor!$N$6:$Q$47,4,FALSE)),"")</f>
        <v/>
      </c>
      <c r="M4177" s="63" t="str">
        <f t="shared" si="197"/>
        <v/>
      </c>
      <c r="N4177" s="75"/>
      <c r="O4177" s="84" t="str">
        <f t="shared" si="198"/>
        <v/>
      </c>
      <c r="P4177" s="107"/>
      <c r="Q4177" s="87" t="s">
        <v>79</v>
      </c>
      <c r="R4177" s="87"/>
      <c r="S4177" s="87"/>
      <c r="T4177" s="87"/>
      <c r="U4177" s="87"/>
      <c r="V4177" s="86" t="s">
        <v>79</v>
      </c>
      <c r="W4177" s="75"/>
      <c r="X4177" s="102" t="s">
        <v>79</v>
      </c>
      <c r="Y4177" s="63" t="str">
        <f>IFERROR(IF(VLOOKUP(X4177,Listor!$T$6:$U$7,2,FALSE)&lt;O4177,TRUE),"")</f>
        <v/>
      </c>
      <c r="Z4177" s="87"/>
      <c r="AA4177" s="104"/>
    </row>
    <row r="4178" spans="2:27" x14ac:dyDescent="0.25">
      <c r="B4178" s="68" t="s">
        <v>68</v>
      </c>
      <c r="C4178" s="80" t="str">
        <f>IFERROR(VLOOKUP(B4178,Listor!$A$6:$B$62,2,FALSE),"")</f>
        <v/>
      </c>
      <c r="D4178" s="80" t="str">
        <f>IFERROR(VLOOKUP(B4178,Listor!$A$6:$C$62,3,FALSE),"")</f>
        <v/>
      </c>
      <c r="E4178" s="110" t="s">
        <v>79</v>
      </c>
      <c r="F4178" s="66"/>
      <c r="G4178" s="35" t="str">
        <f>IFERROR(VLOOKUP(B4178,Listor!$A$6:$G$62,7,FALSE),"")</f>
        <v/>
      </c>
      <c r="H4178" s="63" t="str">
        <f>IFERROR(VLOOKUP(B4178,Listor!$N$6:$O$47,2,FALSE),"")</f>
        <v/>
      </c>
      <c r="I4178" s="63" t="str">
        <f t="shared" si="196"/>
        <v/>
      </c>
      <c r="J4178" s="96" t="str">
        <f>IFERROR(VLOOKUP(B4178,Listor!$N$6:$P$47,3,FALSE)*I4178,"")</f>
        <v/>
      </c>
      <c r="K4178" s="81"/>
      <c r="L4178" s="88" t="str">
        <f>IFERROR((VLOOKUP(B4178,Listor!$N$6:$P$47,3,FALSE)*Biologiska!K4178)+(VLOOKUP(B4178,Listor!$N$6:$Q$47,4,FALSE)),"")</f>
        <v/>
      </c>
      <c r="M4178" s="63" t="str">
        <f t="shared" si="197"/>
        <v/>
      </c>
      <c r="N4178" s="75"/>
      <c r="O4178" s="84" t="str">
        <f t="shared" si="198"/>
        <v/>
      </c>
      <c r="P4178" s="107"/>
      <c r="Q4178" s="87" t="s">
        <v>79</v>
      </c>
      <c r="R4178" s="87"/>
      <c r="S4178" s="87"/>
      <c r="T4178" s="87"/>
      <c r="U4178" s="87"/>
      <c r="V4178" s="86" t="s">
        <v>79</v>
      </c>
      <c r="W4178" s="75"/>
      <c r="X4178" s="102" t="s">
        <v>79</v>
      </c>
      <c r="Y4178" s="63" t="str">
        <f>IFERROR(IF(VLOOKUP(X4178,Listor!$T$6:$U$7,2,FALSE)&lt;O4178,TRUE),"")</f>
        <v/>
      </c>
      <c r="Z4178" s="87"/>
      <c r="AA4178" s="104"/>
    </row>
    <row r="4179" spans="2:27" x14ac:dyDescent="0.25">
      <c r="B4179" s="68" t="s">
        <v>68</v>
      </c>
      <c r="C4179" s="80" t="str">
        <f>IFERROR(VLOOKUP(B4179,Listor!$A$6:$B$62,2,FALSE),"")</f>
        <v/>
      </c>
      <c r="D4179" s="80" t="str">
        <f>IFERROR(VLOOKUP(B4179,Listor!$A$6:$C$62,3,FALSE),"")</f>
        <v/>
      </c>
      <c r="E4179" s="110" t="s">
        <v>79</v>
      </c>
      <c r="F4179" s="66"/>
      <c r="G4179" s="35" t="str">
        <f>IFERROR(VLOOKUP(B4179,Listor!$A$6:$G$62,7,FALSE),"")</f>
        <v/>
      </c>
      <c r="H4179" s="63" t="str">
        <f>IFERROR(VLOOKUP(B4179,Listor!$N$6:$O$47,2,FALSE),"")</f>
        <v/>
      </c>
      <c r="I4179" s="63" t="str">
        <f t="shared" si="196"/>
        <v/>
      </c>
      <c r="J4179" s="96" t="str">
        <f>IFERROR(VLOOKUP(B4179,Listor!$N$6:$P$47,3,FALSE)*I4179,"")</f>
        <v/>
      </c>
      <c r="K4179" s="81"/>
      <c r="L4179" s="88" t="str">
        <f>IFERROR((VLOOKUP(B4179,Listor!$N$6:$P$47,3,FALSE)*Biologiska!K4179)+(VLOOKUP(B4179,Listor!$N$6:$Q$47,4,FALSE)),"")</f>
        <v/>
      </c>
      <c r="M4179" s="63" t="str">
        <f t="shared" si="197"/>
        <v/>
      </c>
      <c r="N4179" s="75"/>
      <c r="O4179" s="84" t="str">
        <f t="shared" si="198"/>
        <v/>
      </c>
      <c r="P4179" s="107"/>
      <c r="Q4179" s="87" t="s">
        <v>79</v>
      </c>
      <c r="R4179" s="87"/>
      <c r="S4179" s="87"/>
      <c r="T4179" s="87"/>
      <c r="U4179" s="87"/>
      <c r="V4179" s="86" t="s">
        <v>79</v>
      </c>
      <c r="W4179" s="75"/>
      <c r="X4179" s="102" t="s">
        <v>79</v>
      </c>
      <c r="Y4179" s="63" t="str">
        <f>IFERROR(IF(VLOOKUP(X4179,Listor!$T$6:$U$7,2,FALSE)&lt;O4179,TRUE),"")</f>
        <v/>
      </c>
      <c r="Z4179" s="87"/>
      <c r="AA4179" s="104"/>
    </row>
    <row r="4180" spans="2:27" x14ac:dyDescent="0.25">
      <c r="B4180" s="68" t="s">
        <v>68</v>
      </c>
      <c r="C4180" s="80" t="str">
        <f>IFERROR(VLOOKUP(B4180,Listor!$A$6:$B$62,2,FALSE),"")</f>
        <v/>
      </c>
      <c r="D4180" s="80" t="str">
        <f>IFERROR(VLOOKUP(B4180,Listor!$A$6:$C$62,3,FALSE),"")</f>
        <v/>
      </c>
      <c r="E4180" s="110" t="s">
        <v>79</v>
      </c>
      <c r="F4180" s="66"/>
      <c r="G4180" s="35" t="str">
        <f>IFERROR(VLOOKUP(B4180,Listor!$A$6:$G$62,7,FALSE),"")</f>
        <v/>
      </c>
      <c r="H4180" s="63" t="str">
        <f>IFERROR(VLOOKUP(B4180,Listor!$N$6:$O$47,2,FALSE),"")</f>
        <v/>
      </c>
      <c r="I4180" s="63" t="str">
        <f t="shared" si="196"/>
        <v/>
      </c>
      <c r="J4180" s="96" t="str">
        <f>IFERROR(VLOOKUP(B4180,Listor!$N$6:$P$47,3,FALSE)*I4180,"")</f>
        <v/>
      </c>
      <c r="K4180" s="81"/>
      <c r="L4180" s="88" t="str">
        <f>IFERROR((VLOOKUP(B4180,Listor!$N$6:$P$47,3,FALSE)*Biologiska!K4180)+(VLOOKUP(B4180,Listor!$N$6:$Q$47,4,FALSE)),"")</f>
        <v/>
      </c>
      <c r="M4180" s="63" t="str">
        <f t="shared" si="197"/>
        <v/>
      </c>
      <c r="N4180" s="75"/>
      <c r="O4180" s="84" t="str">
        <f t="shared" si="198"/>
        <v/>
      </c>
      <c r="P4180" s="107"/>
      <c r="Q4180" s="87" t="s">
        <v>79</v>
      </c>
      <c r="R4180" s="87"/>
      <c r="S4180" s="87"/>
      <c r="T4180" s="87"/>
      <c r="U4180" s="87"/>
      <c r="V4180" s="86" t="s">
        <v>79</v>
      </c>
      <c r="W4180" s="75"/>
      <c r="X4180" s="102" t="s">
        <v>79</v>
      </c>
      <c r="Y4180" s="63" t="str">
        <f>IFERROR(IF(VLOOKUP(X4180,Listor!$T$6:$U$7,2,FALSE)&lt;O4180,TRUE),"")</f>
        <v/>
      </c>
      <c r="Z4180" s="87"/>
      <c r="AA4180" s="104"/>
    </row>
    <row r="4181" spans="2:27" x14ac:dyDescent="0.25">
      <c r="B4181" s="68" t="s">
        <v>68</v>
      </c>
      <c r="C4181" s="80" t="str">
        <f>IFERROR(VLOOKUP(B4181,Listor!$A$6:$B$62,2,FALSE),"")</f>
        <v/>
      </c>
      <c r="D4181" s="80" t="str">
        <f>IFERROR(VLOOKUP(B4181,Listor!$A$6:$C$62,3,FALSE),"")</f>
        <v/>
      </c>
      <c r="E4181" s="110" t="s">
        <v>79</v>
      </c>
      <c r="F4181" s="66"/>
      <c r="G4181" s="35" t="str">
        <f>IFERROR(VLOOKUP(B4181,Listor!$A$6:$G$62,7,FALSE),"")</f>
        <v/>
      </c>
      <c r="H4181" s="63" t="str">
        <f>IFERROR(VLOOKUP(B4181,Listor!$N$6:$O$47,2,FALSE),"")</f>
        <v/>
      </c>
      <c r="I4181" s="63" t="str">
        <f t="shared" si="196"/>
        <v/>
      </c>
      <c r="J4181" s="96" t="str">
        <f>IFERROR(VLOOKUP(B4181,Listor!$N$6:$P$47,3,FALSE)*I4181,"")</f>
        <v/>
      </c>
      <c r="K4181" s="81"/>
      <c r="L4181" s="88" t="str">
        <f>IFERROR((VLOOKUP(B4181,Listor!$N$6:$P$47,3,FALSE)*Biologiska!K4181)+(VLOOKUP(B4181,Listor!$N$6:$Q$47,4,FALSE)),"")</f>
        <v/>
      </c>
      <c r="M4181" s="63" t="str">
        <f t="shared" si="197"/>
        <v/>
      </c>
      <c r="N4181" s="75"/>
      <c r="O4181" s="84" t="str">
        <f t="shared" si="198"/>
        <v/>
      </c>
      <c r="P4181" s="107"/>
      <c r="Q4181" s="87" t="s">
        <v>79</v>
      </c>
      <c r="R4181" s="87"/>
      <c r="S4181" s="87"/>
      <c r="T4181" s="87"/>
      <c r="U4181" s="87"/>
      <c r="V4181" s="86" t="s">
        <v>79</v>
      </c>
      <c r="W4181" s="75"/>
      <c r="X4181" s="102" t="s">
        <v>79</v>
      </c>
      <c r="Y4181" s="63" t="str">
        <f>IFERROR(IF(VLOOKUP(X4181,Listor!$T$6:$U$7,2,FALSE)&lt;O4181,TRUE),"")</f>
        <v/>
      </c>
      <c r="Z4181" s="87"/>
      <c r="AA4181" s="104"/>
    </row>
    <row r="4182" spans="2:27" x14ac:dyDescent="0.25">
      <c r="B4182" s="68" t="s">
        <v>68</v>
      </c>
      <c r="C4182" s="80" t="str">
        <f>IFERROR(VLOOKUP(B4182,Listor!$A$6:$B$62,2,FALSE),"")</f>
        <v/>
      </c>
      <c r="D4182" s="80" t="str">
        <f>IFERROR(VLOOKUP(B4182,Listor!$A$6:$C$62,3,FALSE),"")</f>
        <v/>
      </c>
      <c r="E4182" s="110" t="s">
        <v>79</v>
      </c>
      <c r="F4182" s="66"/>
      <c r="G4182" s="35" t="str">
        <f>IFERROR(VLOOKUP(B4182,Listor!$A$6:$G$62,7,FALSE),"")</f>
        <v/>
      </c>
      <c r="H4182" s="63" t="str">
        <f>IFERROR(VLOOKUP(B4182,Listor!$N$6:$O$47,2,FALSE),"")</f>
        <v/>
      </c>
      <c r="I4182" s="63" t="str">
        <f t="shared" si="196"/>
        <v/>
      </c>
      <c r="J4182" s="96" t="str">
        <f>IFERROR(VLOOKUP(B4182,Listor!$N$6:$P$47,3,FALSE)*I4182,"")</f>
        <v/>
      </c>
      <c r="K4182" s="81"/>
      <c r="L4182" s="88" t="str">
        <f>IFERROR((VLOOKUP(B4182,Listor!$N$6:$P$47,3,FALSE)*Biologiska!K4182)+(VLOOKUP(B4182,Listor!$N$6:$Q$47,4,FALSE)),"")</f>
        <v/>
      </c>
      <c r="M4182" s="63" t="str">
        <f t="shared" si="197"/>
        <v/>
      </c>
      <c r="N4182" s="75"/>
      <c r="O4182" s="84" t="str">
        <f t="shared" si="198"/>
        <v/>
      </c>
      <c r="P4182" s="107"/>
      <c r="Q4182" s="87" t="s">
        <v>79</v>
      </c>
      <c r="R4182" s="87"/>
      <c r="S4182" s="87"/>
      <c r="T4182" s="87"/>
      <c r="U4182" s="87"/>
      <c r="V4182" s="86" t="s">
        <v>79</v>
      </c>
      <c r="W4182" s="75"/>
      <c r="X4182" s="102" t="s">
        <v>79</v>
      </c>
      <c r="Y4182" s="63" t="str">
        <f>IFERROR(IF(VLOOKUP(X4182,Listor!$T$6:$U$7,2,FALSE)&lt;O4182,TRUE),"")</f>
        <v/>
      </c>
      <c r="Z4182" s="87"/>
      <c r="AA4182" s="104"/>
    </row>
    <row r="4183" spans="2:27" x14ac:dyDescent="0.25">
      <c r="B4183" s="68" t="s">
        <v>68</v>
      </c>
      <c r="C4183" s="80" t="str">
        <f>IFERROR(VLOOKUP(B4183,Listor!$A$6:$B$62,2,FALSE),"")</f>
        <v/>
      </c>
      <c r="D4183" s="80" t="str">
        <f>IFERROR(VLOOKUP(B4183,Listor!$A$6:$C$62,3,FALSE),"")</f>
        <v/>
      </c>
      <c r="E4183" s="110" t="s">
        <v>79</v>
      </c>
      <c r="F4183" s="66"/>
      <c r="G4183" s="35" t="str">
        <f>IFERROR(VLOOKUP(B4183,Listor!$A$6:$G$62,7,FALSE),"")</f>
        <v/>
      </c>
      <c r="H4183" s="63" t="str">
        <f>IFERROR(VLOOKUP(B4183,Listor!$N$6:$O$47,2,FALSE),"")</f>
        <v/>
      </c>
      <c r="I4183" s="63" t="str">
        <f t="shared" si="196"/>
        <v/>
      </c>
      <c r="J4183" s="96" t="str">
        <f>IFERROR(VLOOKUP(B4183,Listor!$N$6:$P$47,3,FALSE)*I4183,"")</f>
        <v/>
      </c>
      <c r="K4183" s="81"/>
      <c r="L4183" s="88" t="str">
        <f>IFERROR((VLOOKUP(B4183,Listor!$N$6:$P$47,3,FALSE)*Biologiska!K4183)+(VLOOKUP(B4183,Listor!$N$6:$Q$47,4,FALSE)),"")</f>
        <v/>
      </c>
      <c r="M4183" s="63" t="str">
        <f t="shared" si="197"/>
        <v/>
      </c>
      <c r="N4183" s="75"/>
      <c r="O4183" s="84" t="str">
        <f t="shared" si="198"/>
        <v/>
      </c>
      <c r="P4183" s="107"/>
      <c r="Q4183" s="87" t="s">
        <v>79</v>
      </c>
      <c r="R4183" s="87"/>
      <c r="S4183" s="87"/>
      <c r="T4183" s="87"/>
      <c r="U4183" s="87"/>
      <c r="V4183" s="86" t="s">
        <v>79</v>
      </c>
      <c r="W4183" s="75"/>
      <c r="X4183" s="102" t="s">
        <v>79</v>
      </c>
      <c r="Y4183" s="63" t="str">
        <f>IFERROR(IF(VLOOKUP(X4183,Listor!$T$6:$U$7,2,FALSE)&lt;O4183,TRUE),"")</f>
        <v/>
      </c>
      <c r="Z4183" s="87"/>
      <c r="AA4183" s="104"/>
    </row>
    <row r="4184" spans="2:27" x14ac:dyDescent="0.25">
      <c r="B4184" s="68" t="s">
        <v>68</v>
      </c>
      <c r="C4184" s="80" t="str">
        <f>IFERROR(VLOOKUP(B4184,Listor!$A$6:$B$62,2,FALSE),"")</f>
        <v/>
      </c>
      <c r="D4184" s="80" t="str">
        <f>IFERROR(VLOOKUP(B4184,Listor!$A$6:$C$62,3,FALSE),"")</f>
        <v/>
      </c>
      <c r="E4184" s="110" t="s">
        <v>79</v>
      </c>
      <c r="F4184" s="66"/>
      <c r="G4184" s="35" t="str">
        <f>IFERROR(VLOOKUP(B4184,Listor!$A$6:$G$62,7,FALSE),"")</f>
        <v/>
      </c>
      <c r="H4184" s="63" t="str">
        <f>IFERROR(VLOOKUP(B4184,Listor!$N$6:$O$47,2,FALSE),"")</f>
        <v/>
      </c>
      <c r="I4184" s="63" t="str">
        <f t="shared" si="196"/>
        <v/>
      </c>
      <c r="J4184" s="96" t="str">
        <f>IFERROR(VLOOKUP(B4184,Listor!$N$6:$P$47,3,FALSE)*I4184,"")</f>
        <v/>
      </c>
      <c r="K4184" s="81"/>
      <c r="L4184" s="88" t="str">
        <f>IFERROR((VLOOKUP(B4184,Listor!$N$6:$P$47,3,FALSE)*Biologiska!K4184)+(VLOOKUP(B4184,Listor!$N$6:$Q$47,4,FALSE)),"")</f>
        <v/>
      </c>
      <c r="M4184" s="63" t="str">
        <f t="shared" si="197"/>
        <v/>
      </c>
      <c r="N4184" s="75"/>
      <c r="O4184" s="84" t="str">
        <f t="shared" si="198"/>
        <v/>
      </c>
      <c r="P4184" s="107"/>
      <c r="Q4184" s="87" t="s">
        <v>79</v>
      </c>
      <c r="R4184" s="87"/>
      <c r="S4184" s="87"/>
      <c r="T4184" s="87"/>
      <c r="U4184" s="87"/>
      <c r="V4184" s="86" t="s">
        <v>79</v>
      </c>
      <c r="W4184" s="75"/>
      <c r="X4184" s="102" t="s">
        <v>79</v>
      </c>
      <c r="Y4184" s="63" t="str">
        <f>IFERROR(IF(VLOOKUP(X4184,Listor!$T$6:$U$7,2,FALSE)&lt;O4184,TRUE),"")</f>
        <v/>
      </c>
      <c r="Z4184" s="87"/>
      <c r="AA4184" s="104"/>
    </row>
    <row r="4185" spans="2:27" x14ac:dyDescent="0.25">
      <c r="B4185" s="68" t="s">
        <v>68</v>
      </c>
      <c r="C4185" s="80" t="str">
        <f>IFERROR(VLOOKUP(B4185,Listor!$A$6:$B$62,2,FALSE),"")</f>
        <v/>
      </c>
      <c r="D4185" s="80" t="str">
        <f>IFERROR(VLOOKUP(B4185,Listor!$A$6:$C$62,3,FALSE),"")</f>
        <v/>
      </c>
      <c r="E4185" s="110" t="s">
        <v>79</v>
      </c>
      <c r="F4185" s="66"/>
      <c r="G4185" s="35" t="str">
        <f>IFERROR(VLOOKUP(B4185,Listor!$A$6:$G$62,7,FALSE),"")</f>
        <v/>
      </c>
      <c r="H4185" s="63" t="str">
        <f>IFERROR(VLOOKUP(B4185,Listor!$N$6:$O$47,2,FALSE),"")</f>
        <v/>
      </c>
      <c r="I4185" s="63" t="str">
        <f t="shared" si="196"/>
        <v/>
      </c>
      <c r="J4185" s="96" t="str">
        <f>IFERROR(VLOOKUP(B4185,Listor!$N$6:$P$47,3,FALSE)*I4185,"")</f>
        <v/>
      </c>
      <c r="K4185" s="81"/>
      <c r="L4185" s="88" t="str">
        <f>IFERROR((VLOOKUP(B4185,Listor!$N$6:$P$47,3,FALSE)*Biologiska!K4185)+(VLOOKUP(B4185,Listor!$N$6:$Q$47,4,FALSE)),"")</f>
        <v/>
      </c>
      <c r="M4185" s="63" t="str">
        <f t="shared" si="197"/>
        <v/>
      </c>
      <c r="N4185" s="75"/>
      <c r="O4185" s="84" t="str">
        <f t="shared" si="198"/>
        <v/>
      </c>
      <c r="P4185" s="107"/>
      <c r="Q4185" s="87" t="s">
        <v>79</v>
      </c>
      <c r="R4185" s="87"/>
      <c r="S4185" s="87"/>
      <c r="T4185" s="87"/>
      <c r="U4185" s="87"/>
      <c r="V4185" s="86" t="s">
        <v>79</v>
      </c>
      <c r="W4185" s="75"/>
      <c r="X4185" s="102" t="s">
        <v>79</v>
      </c>
      <c r="Y4185" s="63" t="str">
        <f>IFERROR(IF(VLOOKUP(X4185,Listor!$T$6:$U$7,2,FALSE)&lt;O4185,TRUE),"")</f>
        <v/>
      </c>
      <c r="Z4185" s="87"/>
      <c r="AA4185" s="104"/>
    </row>
    <row r="4186" spans="2:27" x14ac:dyDescent="0.25">
      <c r="B4186" s="68" t="s">
        <v>68</v>
      </c>
      <c r="C4186" s="80" t="str">
        <f>IFERROR(VLOOKUP(B4186,Listor!$A$6:$B$62,2,FALSE),"")</f>
        <v/>
      </c>
      <c r="D4186" s="80" t="str">
        <f>IFERROR(VLOOKUP(B4186,Listor!$A$6:$C$62,3,FALSE),"")</f>
        <v/>
      </c>
      <c r="E4186" s="110" t="s">
        <v>79</v>
      </c>
      <c r="F4186" s="66"/>
      <c r="G4186" s="35" t="str">
        <f>IFERROR(VLOOKUP(B4186,Listor!$A$6:$G$62,7,FALSE),"")</f>
        <v/>
      </c>
      <c r="H4186" s="63" t="str">
        <f>IFERROR(VLOOKUP(B4186,Listor!$N$6:$O$47,2,FALSE),"")</f>
        <v/>
      </c>
      <c r="I4186" s="63" t="str">
        <f t="shared" si="196"/>
        <v/>
      </c>
      <c r="J4186" s="96" t="str">
        <f>IFERROR(VLOOKUP(B4186,Listor!$N$6:$P$47,3,FALSE)*I4186,"")</f>
        <v/>
      </c>
      <c r="K4186" s="81"/>
      <c r="L4186" s="88" t="str">
        <f>IFERROR((VLOOKUP(B4186,Listor!$N$6:$P$47,3,FALSE)*Biologiska!K4186)+(VLOOKUP(B4186,Listor!$N$6:$Q$47,4,FALSE)),"")</f>
        <v/>
      </c>
      <c r="M4186" s="63" t="str">
        <f t="shared" si="197"/>
        <v/>
      </c>
      <c r="N4186" s="75"/>
      <c r="O4186" s="84" t="str">
        <f t="shared" si="198"/>
        <v/>
      </c>
      <c r="P4186" s="107"/>
      <c r="Q4186" s="87" t="s">
        <v>79</v>
      </c>
      <c r="R4186" s="87"/>
      <c r="S4186" s="87"/>
      <c r="T4186" s="87"/>
      <c r="U4186" s="87"/>
      <c r="V4186" s="86" t="s">
        <v>79</v>
      </c>
      <c r="W4186" s="75"/>
      <c r="X4186" s="102" t="s">
        <v>79</v>
      </c>
      <c r="Y4186" s="63" t="str">
        <f>IFERROR(IF(VLOOKUP(X4186,Listor!$T$6:$U$7,2,FALSE)&lt;O4186,TRUE),"")</f>
        <v/>
      </c>
      <c r="Z4186" s="87"/>
      <c r="AA4186" s="104"/>
    </row>
    <row r="4187" spans="2:27" x14ac:dyDescent="0.25">
      <c r="B4187" s="68" t="s">
        <v>68</v>
      </c>
      <c r="C4187" s="80" t="str">
        <f>IFERROR(VLOOKUP(B4187,Listor!$A$6:$B$62,2,FALSE),"")</f>
        <v/>
      </c>
      <c r="D4187" s="80" t="str">
        <f>IFERROR(VLOOKUP(B4187,Listor!$A$6:$C$62,3,FALSE),"")</f>
        <v/>
      </c>
      <c r="E4187" s="110" t="s">
        <v>79</v>
      </c>
      <c r="F4187" s="66"/>
      <c r="G4187" s="35" t="str">
        <f>IFERROR(VLOOKUP(B4187,Listor!$A$6:$G$62,7,FALSE),"")</f>
        <v/>
      </c>
      <c r="H4187" s="63" t="str">
        <f>IFERROR(VLOOKUP(B4187,Listor!$N$6:$O$47,2,FALSE),"")</f>
        <v/>
      </c>
      <c r="I4187" s="63" t="str">
        <f t="shared" si="196"/>
        <v/>
      </c>
      <c r="J4187" s="96" t="str">
        <f>IFERROR(VLOOKUP(B4187,Listor!$N$6:$P$47,3,FALSE)*I4187,"")</f>
        <v/>
      </c>
      <c r="K4187" s="81"/>
      <c r="L4187" s="88" t="str">
        <f>IFERROR((VLOOKUP(B4187,Listor!$N$6:$P$47,3,FALSE)*Biologiska!K4187)+(VLOOKUP(B4187,Listor!$N$6:$Q$47,4,FALSE)),"")</f>
        <v/>
      </c>
      <c r="M4187" s="63" t="str">
        <f t="shared" si="197"/>
        <v/>
      </c>
      <c r="N4187" s="75"/>
      <c r="O4187" s="84" t="str">
        <f t="shared" si="198"/>
        <v/>
      </c>
      <c r="P4187" s="107"/>
      <c r="Q4187" s="87" t="s">
        <v>79</v>
      </c>
      <c r="R4187" s="87"/>
      <c r="S4187" s="87"/>
      <c r="T4187" s="87"/>
      <c r="U4187" s="87"/>
      <c r="V4187" s="86" t="s">
        <v>79</v>
      </c>
      <c r="W4187" s="75"/>
      <c r="X4187" s="102" t="s">
        <v>79</v>
      </c>
      <c r="Y4187" s="63" t="str">
        <f>IFERROR(IF(VLOOKUP(X4187,Listor!$T$6:$U$7,2,FALSE)&lt;O4187,TRUE),"")</f>
        <v/>
      </c>
      <c r="Z4187" s="87"/>
      <c r="AA4187" s="104"/>
    </row>
    <row r="4188" spans="2:27" x14ac:dyDescent="0.25">
      <c r="B4188" s="68" t="s">
        <v>68</v>
      </c>
      <c r="C4188" s="80" t="str">
        <f>IFERROR(VLOOKUP(B4188,Listor!$A$6:$B$62,2,FALSE),"")</f>
        <v/>
      </c>
      <c r="D4188" s="80" t="str">
        <f>IFERROR(VLOOKUP(B4188,Listor!$A$6:$C$62,3,FALSE),"")</f>
        <v/>
      </c>
      <c r="E4188" s="110" t="s">
        <v>79</v>
      </c>
      <c r="F4188" s="66"/>
      <c r="G4188" s="35" t="str">
        <f>IFERROR(VLOOKUP(B4188,Listor!$A$6:$G$62,7,FALSE),"")</f>
        <v/>
      </c>
      <c r="H4188" s="63" t="str">
        <f>IFERROR(VLOOKUP(B4188,Listor!$N$6:$O$47,2,FALSE),"")</f>
        <v/>
      </c>
      <c r="I4188" s="63" t="str">
        <f t="shared" si="196"/>
        <v/>
      </c>
      <c r="J4188" s="96" t="str">
        <f>IFERROR(VLOOKUP(B4188,Listor!$N$6:$P$47,3,FALSE)*I4188,"")</f>
        <v/>
      </c>
      <c r="K4188" s="81"/>
      <c r="L4188" s="88" t="str">
        <f>IFERROR((VLOOKUP(B4188,Listor!$N$6:$P$47,3,FALSE)*Biologiska!K4188)+(VLOOKUP(B4188,Listor!$N$6:$Q$47,4,FALSE)),"")</f>
        <v/>
      </c>
      <c r="M4188" s="63" t="str">
        <f t="shared" si="197"/>
        <v/>
      </c>
      <c r="N4188" s="75"/>
      <c r="O4188" s="84" t="str">
        <f t="shared" si="198"/>
        <v/>
      </c>
      <c r="P4188" s="107"/>
      <c r="Q4188" s="87" t="s">
        <v>79</v>
      </c>
      <c r="R4188" s="87"/>
      <c r="S4188" s="87"/>
      <c r="T4188" s="87"/>
      <c r="U4188" s="87"/>
      <c r="V4188" s="86" t="s">
        <v>79</v>
      </c>
      <c r="W4188" s="75"/>
      <c r="X4188" s="102" t="s">
        <v>79</v>
      </c>
      <c r="Y4188" s="63" t="str">
        <f>IFERROR(IF(VLOOKUP(X4188,Listor!$T$6:$U$7,2,FALSE)&lt;O4188,TRUE),"")</f>
        <v/>
      </c>
      <c r="Z4188" s="87"/>
      <c r="AA4188" s="104"/>
    </row>
    <row r="4189" spans="2:27" x14ac:dyDescent="0.25">
      <c r="B4189" s="68" t="s">
        <v>68</v>
      </c>
      <c r="C4189" s="80" t="str">
        <f>IFERROR(VLOOKUP(B4189,Listor!$A$6:$B$62,2,FALSE),"")</f>
        <v/>
      </c>
      <c r="D4189" s="80" t="str">
        <f>IFERROR(VLOOKUP(B4189,Listor!$A$6:$C$62,3,FALSE),"")</f>
        <v/>
      </c>
      <c r="E4189" s="110" t="s">
        <v>79</v>
      </c>
      <c r="F4189" s="66"/>
      <c r="G4189" s="35" t="str">
        <f>IFERROR(VLOOKUP(B4189,Listor!$A$6:$G$62,7,FALSE),"")</f>
        <v/>
      </c>
      <c r="H4189" s="63" t="str">
        <f>IFERROR(VLOOKUP(B4189,Listor!$N$6:$O$47,2,FALSE),"")</f>
        <v/>
      </c>
      <c r="I4189" s="63" t="str">
        <f t="shared" si="196"/>
        <v/>
      </c>
      <c r="J4189" s="96" t="str">
        <f>IFERROR(VLOOKUP(B4189,Listor!$N$6:$P$47,3,FALSE)*I4189,"")</f>
        <v/>
      </c>
      <c r="K4189" s="81"/>
      <c r="L4189" s="88" t="str">
        <f>IFERROR((VLOOKUP(B4189,Listor!$N$6:$P$47,3,FALSE)*Biologiska!K4189)+(VLOOKUP(B4189,Listor!$N$6:$Q$47,4,FALSE)),"")</f>
        <v/>
      </c>
      <c r="M4189" s="63" t="str">
        <f t="shared" si="197"/>
        <v/>
      </c>
      <c r="N4189" s="75"/>
      <c r="O4189" s="84" t="str">
        <f t="shared" si="198"/>
        <v/>
      </c>
      <c r="P4189" s="107"/>
      <c r="Q4189" s="87" t="s">
        <v>79</v>
      </c>
      <c r="R4189" s="87"/>
      <c r="S4189" s="87"/>
      <c r="T4189" s="87"/>
      <c r="U4189" s="87"/>
      <c r="V4189" s="86" t="s">
        <v>79</v>
      </c>
      <c r="W4189" s="75"/>
      <c r="X4189" s="102" t="s">
        <v>79</v>
      </c>
      <c r="Y4189" s="63" t="str">
        <f>IFERROR(IF(VLOOKUP(X4189,Listor!$T$6:$U$7,2,FALSE)&lt;O4189,TRUE),"")</f>
        <v/>
      </c>
      <c r="Z4189" s="87"/>
      <c r="AA4189" s="104"/>
    </row>
    <row r="4190" spans="2:27" x14ac:dyDescent="0.25">
      <c r="B4190" s="68" t="s">
        <v>68</v>
      </c>
      <c r="C4190" s="80" t="str">
        <f>IFERROR(VLOOKUP(B4190,Listor!$A$6:$B$62,2,FALSE),"")</f>
        <v/>
      </c>
      <c r="D4190" s="80" t="str">
        <f>IFERROR(VLOOKUP(B4190,Listor!$A$6:$C$62,3,FALSE),"")</f>
        <v/>
      </c>
      <c r="E4190" s="110" t="s">
        <v>79</v>
      </c>
      <c r="F4190" s="66"/>
      <c r="G4190" s="35" t="str">
        <f>IFERROR(VLOOKUP(B4190,Listor!$A$6:$G$62,7,FALSE),"")</f>
        <v/>
      </c>
      <c r="H4190" s="63" t="str">
        <f>IFERROR(VLOOKUP(B4190,Listor!$N$6:$O$47,2,FALSE),"")</f>
        <v/>
      </c>
      <c r="I4190" s="63" t="str">
        <f t="shared" si="196"/>
        <v/>
      </c>
      <c r="J4190" s="96" t="str">
        <f>IFERROR(VLOOKUP(B4190,Listor!$N$6:$P$47,3,FALSE)*I4190,"")</f>
        <v/>
      </c>
      <c r="K4190" s="81"/>
      <c r="L4190" s="88" t="str">
        <f>IFERROR((VLOOKUP(B4190,Listor!$N$6:$P$47,3,FALSE)*Biologiska!K4190)+(VLOOKUP(B4190,Listor!$N$6:$Q$47,4,FALSE)),"")</f>
        <v/>
      </c>
      <c r="M4190" s="63" t="str">
        <f t="shared" si="197"/>
        <v/>
      </c>
      <c r="N4190" s="75"/>
      <c r="O4190" s="84" t="str">
        <f t="shared" si="198"/>
        <v/>
      </c>
      <c r="P4190" s="107"/>
      <c r="Q4190" s="87" t="s">
        <v>79</v>
      </c>
      <c r="R4190" s="87"/>
      <c r="S4190" s="87"/>
      <c r="T4190" s="87"/>
      <c r="U4190" s="87"/>
      <c r="V4190" s="86" t="s">
        <v>79</v>
      </c>
      <c r="W4190" s="75"/>
      <c r="X4190" s="102" t="s">
        <v>79</v>
      </c>
      <c r="Y4190" s="63" t="str">
        <f>IFERROR(IF(VLOOKUP(X4190,Listor!$T$6:$U$7,2,FALSE)&lt;O4190,TRUE),"")</f>
        <v/>
      </c>
      <c r="Z4190" s="87"/>
      <c r="AA4190" s="104"/>
    </row>
    <row r="4191" spans="2:27" x14ac:dyDescent="0.25">
      <c r="B4191" s="68" t="s">
        <v>68</v>
      </c>
      <c r="C4191" s="80" t="str">
        <f>IFERROR(VLOOKUP(B4191,Listor!$A$6:$B$62,2,FALSE),"")</f>
        <v/>
      </c>
      <c r="D4191" s="80" t="str">
        <f>IFERROR(VLOOKUP(B4191,Listor!$A$6:$C$62,3,FALSE),"")</f>
        <v/>
      </c>
      <c r="E4191" s="110" t="s">
        <v>79</v>
      </c>
      <c r="F4191" s="66"/>
      <c r="G4191" s="35" t="str">
        <f>IFERROR(VLOOKUP(B4191,Listor!$A$6:$G$62,7,FALSE),"")</f>
        <v/>
      </c>
      <c r="H4191" s="63" t="str">
        <f>IFERROR(VLOOKUP(B4191,Listor!$N$6:$O$47,2,FALSE),"")</f>
        <v/>
      </c>
      <c r="I4191" s="63" t="str">
        <f t="shared" si="196"/>
        <v/>
      </c>
      <c r="J4191" s="96" t="str">
        <f>IFERROR(VLOOKUP(B4191,Listor!$N$6:$P$47,3,FALSE)*I4191,"")</f>
        <v/>
      </c>
      <c r="K4191" s="81"/>
      <c r="L4191" s="88" t="str">
        <f>IFERROR((VLOOKUP(B4191,Listor!$N$6:$P$47,3,FALSE)*Biologiska!K4191)+(VLOOKUP(B4191,Listor!$N$6:$Q$47,4,FALSE)),"")</f>
        <v/>
      </c>
      <c r="M4191" s="63" t="str">
        <f t="shared" si="197"/>
        <v/>
      </c>
      <c r="N4191" s="75"/>
      <c r="O4191" s="84" t="str">
        <f t="shared" si="198"/>
        <v/>
      </c>
      <c r="P4191" s="107"/>
      <c r="Q4191" s="87" t="s">
        <v>79</v>
      </c>
      <c r="R4191" s="87"/>
      <c r="S4191" s="87"/>
      <c r="T4191" s="87"/>
      <c r="U4191" s="87"/>
      <c r="V4191" s="86" t="s">
        <v>79</v>
      </c>
      <c r="W4191" s="75"/>
      <c r="X4191" s="102" t="s">
        <v>79</v>
      </c>
      <c r="Y4191" s="63" t="str">
        <f>IFERROR(IF(VLOOKUP(X4191,Listor!$T$6:$U$7,2,FALSE)&lt;O4191,TRUE),"")</f>
        <v/>
      </c>
      <c r="Z4191" s="87"/>
      <c r="AA4191" s="104"/>
    </row>
    <row r="4192" spans="2:27" x14ac:dyDescent="0.25">
      <c r="B4192" s="68" t="s">
        <v>68</v>
      </c>
      <c r="C4192" s="80" t="str">
        <f>IFERROR(VLOOKUP(B4192,Listor!$A$6:$B$62,2,FALSE),"")</f>
        <v/>
      </c>
      <c r="D4192" s="80" t="str">
        <f>IFERROR(VLOOKUP(B4192,Listor!$A$6:$C$62,3,FALSE),"")</f>
        <v/>
      </c>
      <c r="E4192" s="110" t="s">
        <v>79</v>
      </c>
      <c r="F4192" s="66"/>
      <c r="G4192" s="35" t="str">
        <f>IFERROR(VLOOKUP(B4192,Listor!$A$6:$G$62,7,FALSE),"")</f>
        <v/>
      </c>
      <c r="H4192" s="63" t="str">
        <f>IFERROR(VLOOKUP(B4192,Listor!$N$6:$O$47,2,FALSE),"")</f>
        <v/>
      </c>
      <c r="I4192" s="63" t="str">
        <f t="shared" si="196"/>
        <v/>
      </c>
      <c r="J4192" s="96" t="str">
        <f>IFERROR(VLOOKUP(B4192,Listor!$N$6:$P$47,3,FALSE)*I4192,"")</f>
        <v/>
      </c>
      <c r="K4192" s="81"/>
      <c r="L4192" s="88" t="str">
        <f>IFERROR((VLOOKUP(B4192,Listor!$N$6:$P$47,3,FALSE)*Biologiska!K4192)+(VLOOKUP(B4192,Listor!$N$6:$Q$47,4,FALSE)),"")</f>
        <v/>
      </c>
      <c r="M4192" s="63" t="str">
        <f t="shared" si="197"/>
        <v/>
      </c>
      <c r="N4192" s="75"/>
      <c r="O4192" s="84" t="str">
        <f t="shared" si="198"/>
        <v/>
      </c>
      <c r="P4192" s="107"/>
      <c r="Q4192" s="87" t="s">
        <v>79</v>
      </c>
      <c r="R4192" s="87"/>
      <c r="S4192" s="87"/>
      <c r="T4192" s="87"/>
      <c r="U4192" s="87"/>
      <c r="V4192" s="86" t="s">
        <v>79</v>
      </c>
      <c r="W4192" s="75"/>
      <c r="X4192" s="102" t="s">
        <v>79</v>
      </c>
      <c r="Y4192" s="63" t="str">
        <f>IFERROR(IF(VLOOKUP(X4192,Listor!$T$6:$U$7,2,FALSE)&lt;O4192,TRUE),"")</f>
        <v/>
      </c>
      <c r="Z4192" s="87"/>
      <c r="AA4192" s="104"/>
    </row>
    <row r="4193" spans="2:27" x14ac:dyDescent="0.25">
      <c r="B4193" s="68" t="s">
        <v>68</v>
      </c>
      <c r="C4193" s="80" t="str">
        <f>IFERROR(VLOOKUP(B4193,Listor!$A$6:$B$62,2,FALSE),"")</f>
        <v/>
      </c>
      <c r="D4193" s="80" t="str">
        <f>IFERROR(VLOOKUP(B4193,Listor!$A$6:$C$62,3,FALSE),"")</f>
        <v/>
      </c>
      <c r="E4193" s="110" t="s">
        <v>79</v>
      </c>
      <c r="F4193" s="66"/>
      <c r="G4193" s="35" t="str">
        <f>IFERROR(VLOOKUP(B4193,Listor!$A$6:$G$62,7,FALSE),"")</f>
        <v/>
      </c>
      <c r="H4193" s="63" t="str">
        <f>IFERROR(VLOOKUP(B4193,Listor!$N$6:$O$47,2,FALSE),"")</f>
        <v/>
      </c>
      <c r="I4193" s="63" t="str">
        <f t="shared" si="196"/>
        <v/>
      </c>
      <c r="J4193" s="96" t="str">
        <f>IFERROR(VLOOKUP(B4193,Listor!$N$6:$P$47,3,FALSE)*I4193,"")</f>
        <v/>
      </c>
      <c r="K4193" s="81"/>
      <c r="L4193" s="88" t="str">
        <f>IFERROR((VLOOKUP(B4193,Listor!$N$6:$P$47,3,FALSE)*Biologiska!K4193)+(VLOOKUP(B4193,Listor!$N$6:$Q$47,4,FALSE)),"")</f>
        <v/>
      </c>
      <c r="M4193" s="63" t="str">
        <f t="shared" si="197"/>
        <v/>
      </c>
      <c r="N4193" s="75"/>
      <c r="O4193" s="84" t="str">
        <f t="shared" si="198"/>
        <v/>
      </c>
      <c r="P4193" s="107"/>
      <c r="Q4193" s="87" t="s">
        <v>79</v>
      </c>
      <c r="R4193" s="87"/>
      <c r="S4193" s="87"/>
      <c r="T4193" s="87"/>
      <c r="U4193" s="87"/>
      <c r="V4193" s="86" t="s">
        <v>79</v>
      </c>
      <c r="W4193" s="75"/>
      <c r="X4193" s="102" t="s">
        <v>79</v>
      </c>
      <c r="Y4193" s="63" t="str">
        <f>IFERROR(IF(VLOOKUP(X4193,Listor!$T$6:$U$7,2,FALSE)&lt;O4193,TRUE),"")</f>
        <v/>
      </c>
      <c r="Z4193" s="87"/>
      <c r="AA4193" s="104"/>
    </row>
    <row r="4194" spans="2:27" x14ac:dyDescent="0.25">
      <c r="B4194" s="68" t="s">
        <v>68</v>
      </c>
      <c r="C4194" s="80" t="str">
        <f>IFERROR(VLOOKUP(B4194,Listor!$A$6:$B$62,2,FALSE),"")</f>
        <v/>
      </c>
      <c r="D4194" s="80" t="str">
        <f>IFERROR(VLOOKUP(B4194,Listor!$A$6:$C$62,3,FALSE),"")</f>
        <v/>
      </c>
      <c r="E4194" s="110" t="s">
        <v>79</v>
      </c>
      <c r="F4194" s="66"/>
      <c r="G4194" s="35" t="str">
        <f>IFERROR(VLOOKUP(B4194,Listor!$A$6:$G$62,7,FALSE),"")</f>
        <v/>
      </c>
      <c r="H4194" s="63" t="str">
        <f>IFERROR(VLOOKUP(B4194,Listor!$N$6:$O$47,2,FALSE),"")</f>
        <v/>
      </c>
      <c r="I4194" s="63" t="str">
        <f t="shared" si="196"/>
        <v/>
      </c>
      <c r="J4194" s="96" t="str">
        <f>IFERROR(VLOOKUP(B4194,Listor!$N$6:$P$47,3,FALSE)*I4194,"")</f>
        <v/>
      </c>
      <c r="K4194" s="81"/>
      <c r="L4194" s="88" t="str">
        <f>IFERROR((VLOOKUP(B4194,Listor!$N$6:$P$47,3,FALSE)*Biologiska!K4194)+(VLOOKUP(B4194,Listor!$N$6:$Q$47,4,FALSE)),"")</f>
        <v/>
      </c>
      <c r="M4194" s="63" t="str">
        <f t="shared" si="197"/>
        <v/>
      </c>
      <c r="N4194" s="75"/>
      <c r="O4194" s="84" t="str">
        <f t="shared" si="198"/>
        <v/>
      </c>
      <c r="P4194" s="107"/>
      <c r="Q4194" s="87" t="s">
        <v>79</v>
      </c>
      <c r="R4194" s="87"/>
      <c r="S4194" s="87"/>
      <c r="T4194" s="87"/>
      <c r="U4194" s="87"/>
      <c r="V4194" s="86" t="s">
        <v>79</v>
      </c>
      <c r="W4194" s="75"/>
      <c r="X4194" s="102" t="s">
        <v>79</v>
      </c>
      <c r="Y4194" s="63" t="str">
        <f>IFERROR(IF(VLOOKUP(X4194,Listor!$T$6:$U$7,2,FALSE)&lt;O4194,TRUE),"")</f>
        <v/>
      </c>
      <c r="Z4194" s="87"/>
      <c r="AA4194" s="104"/>
    </row>
    <row r="4195" spans="2:27" x14ac:dyDescent="0.25">
      <c r="B4195" s="68" t="s">
        <v>68</v>
      </c>
      <c r="C4195" s="80" t="str">
        <f>IFERROR(VLOOKUP(B4195,Listor!$A$6:$B$62,2,FALSE),"")</f>
        <v/>
      </c>
      <c r="D4195" s="80" t="str">
        <f>IFERROR(VLOOKUP(B4195,Listor!$A$6:$C$62,3,FALSE),"")</f>
        <v/>
      </c>
      <c r="E4195" s="110" t="s">
        <v>79</v>
      </c>
      <c r="F4195" s="66"/>
      <c r="G4195" s="35" t="str">
        <f>IFERROR(VLOOKUP(B4195,Listor!$A$6:$G$62,7,FALSE),"")</f>
        <v/>
      </c>
      <c r="H4195" s="63" t="str">
        <f>IFERROR(VLOOKUP(B4195,Listor!$N$6:$O$47,2,FALSE),"")</f>
        <v/>
      </c>
      <c r="I4195" s="63" t="str">
        <f t="shared" si="196"/>
        <v/>
      </c>
      <c r="J4195" s="96" t="str">
        <f>IFERROR(VLOOKUP(B4195,Listor!$N$6:$P$47,3,FALSE)*I4195,"")</f>
        <v/>
      </c>
      <c r="K4195" s="81"/>
      <c r="L4195" s="88" t="str">
        <f>IFERROR((VLOOKUP(B4195,Listor!$N$6:$P$47,3,FALSE)*Biologiska!K4195)+(VLOOKUP(B4195,Listor!$N$6:$Q$47,4,FALSE)),"")</f>
        <v/>
      </c>
      <c r="M4195" s="63" t="str">
        <f t="shared" si="197"/>
        <v/>
      </c>
      <c r="N4195" s="75"/>
      <c r="O4195" s="84" t="str">
        <f t="shared" si="198"/>
        <v/>
      </c>
      <c r="P4195" s="107"/>
      <c r="Q4195" s="87" t="s">
        <v>79</v>
      </c>
      <c r="R4195" s="87"/>
      <c r="S4195" s="87"/>
      <c r="T4195" s="87"/>
      <c r="U4195" s="87"/>
      <c r="V4195" s="86" t="s">
        <v>79</v>
      </c>
      <c r="W4195" s="75"/>
      <c r="X4195" s="102" t="s">
        <v>79</v>
      </c>
      <c r="Y4195" s="63" t="str">
        <f>IFERROR(IF(VLOOKUP(X4195,Listor!$T$6:$U$7,2,FALSE)&lt;O4195,TRUE),"")</f>
        <v/>
      </c>
      <c r="Z4195" s="87"/>
      <c r="AA4195" s="104"/>
    </row>
    <row r="4196" spans="2:27" x14ac:dyDescent="0.25">
      <c r="B4196" s="68" t="s">
        <v>68</v>
      </c>
      <c r="C4196" s="80" t="str">
        <f>IFERROR(VLOOKUP(B4196,Listor!$A$6:$B$62,2,FALSE),"")</f>
        <v/>
      </c>
      <c r="D4196" s="80" t="str">
        <f>IFERROR(VLOOKUP(B4196,Listor!$A$6:$C$62,3,FALSE),"")</f>
        <v/>
      </c>
      <c r="E4196" s="110" t="s">
        <v>79</v>
      </c>
      <c r="F4196" s="66"/>
      <c r="G4196" s="35" t="str">
        <f>IFERROR(VLOOKUP(B4196,Listor!$A$6:$G$62,7,FALSE),"")</f>
        <v/>
      </c>
      <c r="H4196" s="63" t="str">
        <f>IFERROR(VLOOKUP(B4196,Listor!$N$6:$O$47,2,FALSE),"")</f>
        <v/>
      </c>
      <c r="I4196" s="63" t="str">
        <f t="shared" si="196"/>
        <v/>
      </c>
      <c r="J4196" s="96" t="str">
        <f>IFERROR(VLOOKUP(B4196,Listor!$N$6:$P$47,3,FALSE)*I4196,"")</f>
        <v/>
      </c>
      <c r="K4196" s="81"/>
      <c r="L4196" s="88" t="str">
        <f>IFERROR((VLOOKUP(B4196,Listor!$N$6:$P$47,3,FALSE)*Biologiska!K4196)+(VLOOKUP(B4196,Listor!$N$6:$Q$47,4,FALSE)),"")</f>
        <v/>
      </c>
      <c r="M4196" s="63" t="str">
        <f t="shared" si="197"/>
        <v/>
      </c>
      <c r="N4196" s="75"/>
      <c r="O4196" s="84" t="str">
        <f t="shared" si="198"/>
        <v/>
      </c>
      <c r="P4196" s="107"/>
      <c r="Q4196" s="87" t="s">
        <v>79</v>
      </c>
      <c r="R4196" s="87"/>
      <c r="S4196" s="87"/>
      <c r="T4196" s="87"/>
      <c r="U4196" s="87"/>
      <c r="V4196" s="86" t="s">
        <v>79</v>
      </c>
      <c r="W4196" s="75"/>
      <c r="X4196" s="102" t="s">
        <v>79</v>
      </c>
      <c r="Y4196" s="63" t="str">
        <f>IFERROR(IF(VLOOKUP(X4196,Listor!$T$6:$U$7,2,FALSE)&lt;O4196,TRUE),"")</f>
        <v/>
      </c>
      <c r="Z4196" s="87"/>
      <c r="AA4196" s="104"/>
    </row>
    <row r="4197" spans="2:27" x14ac:dyDescent="0.25">
      <c r="B4197" s="68" t="s">
        <v>68</v>
      </c>
      <c r="C4197" s="80" t="str">
        <f>IFERROR(VLOOKUP(B4197,Listor!$A$6:$B$62,2,FALSE),"")</f>
        <v/>
      </c>
      <c r="D4197" s="80" t="str">
        <f>IFERROR(VLOOKUP(B4197,Listor!$A$6:$C$62,3,FALSE),"")</f>
        <v/>
      </c>
      <c r="E4197" s="110" t="s">
        <v>79</v>
      </c>
      <c r="F4197" s="66"/>
      <c r="G4197" s="35" t="str">
        <f>IFERROR(VLOOKUP(B4197,Listor!$A$6:$G$62,7,FALSE),"")</f>
        <v/>
      </c>
      <c r="H4197" s="63" t="str">
        <f>IFERROR(VLOOKUP(B4197,Listor!$N$6:$O$47,2,FALSE),"")</f>
        <v/>
      </c>
      <c r="I4197" s="63" t="str">
        <f t="shared" si="196"/>
        <v/>
      </c>
      <c r="J4197" s="96" t="str">
        <f>IFERROR(VLOOKUP(B4197,Listor!$N$6:$P$47,3,FALSE)*I4197,"")</f>
        <v/>
      </c>
      <c r="K4197" s="81"/>
      <c r="L4197" s="88" t="str">
        <f>IFERROR((VLOOKUP(B4197,Listor!$N$6:$P$47,3,FALSE)*Biologiska!K4197)+(VLOOKUP(B4197,Listor!$N$6:$Q$47,4,FALSE)),"")</f>
        <v/>
      </c>
      <c r="M4197" s="63" t="str">
        <f t="shared" si="197"/>
        <v/>
      </c>
      <c r="N4197" s="75"/>
      <c r="O4197" s="84" t="str">
        <f t="shared" si="198"/>
        <v/>
      </c>
      <c r="P4197" s="107"/>
      <c r="Q4197" s="87" t="s">
        <v>79</v>
      </c>
      <c r="R4197" s="87"/>
      <c r="S4197" s="87"/>
      <c r="T4197" s="87"/>
      <c r="U4197" s="87"/>
      <c r="V4197" s="86" t="s">
        <v>79</v>
      </c>
      <c r="W4197" s="75"/>
      <c r="X4197" s="102" t="s">
        <v>79</v>
      </c>
      <c r="Y4197" s="63" t="str">
        <f>IFERROR(IF(VLOOKUP(X4197,Listor!$T$6:$U$7,2,FALSE)&lt;O4197,TRUE),"")</f>
        <v/>
      </c>
      <c r="Z4197" s="87"/>
      <c r="AA4197" s="104"/>
    </row>
    <row r="4198" spans="2:27" x14ac:dyDescent="0.25">
      <c r="B4198" s="68" t="s">
        <v>68</v>
      </c>
      <c r="C4198" s="80" t="str">
        <f>IFERROR(VLOOKUP(B4198,Listor!$A$6:$B$62,2,FALSE),"")</f>
        <v/>
      </c>
      <c r="D4198" s="80" t="str">
        <f>IFERROR(VLOOKUP(B4198,Listor!$A$6:$C$62,3,FALSE),"")</f>
        <v/>
      </c>
      <c r="E4198" s="110" t="s">
        <v>79</v>
      </c>
      <c r="F4198" s="66"/>
      <c r="G4198" s="35" t="str">
        <f>IFERROR(VLOOKUP(B4198,Listor!$A$6:$G$62,7,FALSE),"")</f>
        <v/>
      </c>
      <c r="H4198" s="63" t="str">
        <f>IFERROR(VLOOKUP(B4198,Listor!$N$6:$O$47,2,FALSE),"")</f>
        <v/>
      </c>
      <c r="I4198" s="63" t="str">
        <f t="shared" si="196"/>
        <v/>
      </c>
      <c r="J4198" s="96" t="str">
        <f>IFERROR(VLOOKUP(B4198,Listor!$N$6:$P$47,3,FALSE)*I4198,"")</f>
        <v/>
      </c>
      <c r="K4198" s="81"/>
      <c r="L4198" s="88" t="str">
        <f>IFERROR((VLOOKUP(B4198,Listor!$N$6:$P$47,3,FALSE)*Biologiska!K4198)+(VLOOKUP(B4198,Listor!$N$6:$Q$47,4,FALSE)),"")</f>
        <v/>
      </c>
      <c r="M4198" s="63" t="str">
        <f t="shared" si="197"/>
        <v/>
      </c>
      <c r="N4198" s="75"/>
      <c r="O4198" s="84" t="str">
        <f t="shared" si="198"/>
        <v/>
      </c>
      <c r="P4198" s="107"/>
      <c r="Q4198" s="87" t="s">
        <v>79</v>
      </c>
      <c r="R4198" s="87"/>
      <c r="S4198" s="87"/>
      <c r="T4198" s="87"/>
      <c r="U4198" s="87"/>
      <c r="V4198" s="86" t="s">
        <v>79</v>
      </c>
      <c r="W4198" s="75"/>
      <c r="X4198" s="102" t="s">
        <v>79</v>
      </c>
      <c r="Y4198" s="63" t="str">
        <f>IFERROR(IF(VLOOKUP(X4198,Listor!$T$6:$U$7,2,FALSE)&lt;O4198,TRUE),"")</f>
        <v/>
      </c>
      <c r="Z4198" s="87"/>
      <c r="AA4198" s="104"/>
    </row>
    <row r="4199" spans="2:27" x14ac:dyDescent="0.25">
      <c r="B4199" s="68" t="s">
        <v>68</v>
      </c>
      <c r="C4199" s="80" t="str">
        <f>IFERROR(VLOOKUP(B4199,Listor!$A$6:$B$62,2,FALSE),"")</f>
        <v/>
      </c>
      <c r="D4199" s="80" t="str">
        <f>IFERROR(VLOOKUP(B4199,Listor!$A$6:$C$62,3,FALSE),"")</f>
        <v/>
      </c>
      <c r="E4199" s="110" t="s">
        <v>79</v>
      </c>
      <c r="F4199" s="66"/>
      <c r="G4199" s="35" t="str">
        <f>IFERROR(VLOOKUP(B4199,Listor!$A$6:$G$62,7,FALSE),"")</f>
        <v/>
      </c>
      <c r="H4199" s="63" t="str">
        <f>IFERROR(VLOOKUP(B4199,Listor!$N$6:$O$47,2,FALSE),"")</f>
        <v/>
      </c>
      <c r="I4199" s="63" t="str">
        <f t="shared" si="196"/>
        <v/>
      </c>
      <c r="J4199" s="96" t="str">
        <f>IFERROR(VLOOKUP(B4199,Listor!$N$6:$P$47,3,FALSE)*I4199,"")</f>
        <v/>
      </c>
      <c r="K4199" s="81"/>
      <c r="L4199" s="88" t="str">
        <f>IFERROR((VLOOKUP(B4199,Listor!$N$6:$P$47,3,FALSE)*Biologiska!K4199)+(VLOOKUP(B4199,Listor!$N$6:$Q$47,4,FALSE)),"")</f>
        <v/>
      </c>
      <c r="M4199" s="63" t="str">
        <f t="shared" si="197"/>
        <v/>
      </c>
      <c r="N4199" s="75"/>
      <c r="O4199" s="84" t="str">
        <f t="shared" si="198"/>
        <v/>
      </c>
      <c r="P4199" s="107"/>
      <c r="Q4199" s="87" t="s">
        <v>79</v>
      </c>
      <c r="R4199" s="87"/>
      <c r="S4199" s="87"/>
      <c r="T4199" s="87"/>
      <c r="U4199" s="87"/>
      <c r="V4199" s="86" t="s">
        <v>79</v>
      </c>
      <c r="W4199" s="75"/>
      <c r="X4199" s="102" t="s">
        <v>79</v>
      </c>
      <c r="Y4199" s="63" t="str">
        <f>IFERROR(IF(VLOOKUP(X4199,Listor!$T$6:$U$7,2,FALSE)&lt;O4199,TRUE),"")</f>
        <v/>
      </c>
      <c r="Z4199" s="87"/>
      <c r="AA4199" s="104"/>
    </row>
    <row r="4200" spans="2:27" x14ac:dyDescent="0.25">
      <c r="B4200" s="68" t="s">
        <v>68</v>
      </c>
      <c r="C4200" s="80" t="str">
        <f>IFERROR(VLOOKUP(B4200,Listor!$A$6:$B$62,2,FALSE),"")</f>
        <v/>
      </c>
      <c r="D4200" s="80" t="str">
        <f>IFERROR(VLOOKUP(B4200,Listor!$A$6:$C$62,3,FALSE),"")</f>
        <v/>
      </c>
      <c r="E4200" s="110" t="s">
        <v>79</v>
      </c>
      <c r="F4200" s="66"/>
      <c r="G4200" s="35" t="str">
        <f>IFERROR(VLOOKUP(B4200,Listor!$A$6:$G$62,7,FALSE),"")</f>
        <v/>
      </c>
      <c r="H4200" s="63" t="str">
        <f>IFERROR(VLOOKUP(B4200,Listor!$N$6:$O$47,2,FALSE),"")</f>
        <v/>
      </c>
      <c r="I4200" s="63" t="str">
        <f t="shared" si="196"/>
        <v/>
      </c>
      <c r="J4200" s="96" t="str">
        <f>IFERROR(VLOOKUP(B4200,Listor!$N$6:$P$47,3,FALSE)*I4200,"")</f>
        <v/>
      </c>
      <c r="K4200" s="81"/>
      <c r="L4200" s="88" t="str">
        <f>IFERROR((VLOOKUP(B4200,Listor!$N$6:$P$47,3,FALSE)*Biologiska!K4200)+(VLOOKUP(B4200,Listor!$N$6:$Q$47,4,FALSE)),"")</f>
        <v/>
      </c>
      <c r="M4200" s="63" t="str">
        <f t="shared" si="197"/>
        <v/>
      </c>
      <c r="N4200" s="75"/>
      <c r="O4200" s="84" t="str">
        <f t="shared" si="198"/>
        <v/>
      </c>
      <c r="P4200" s="107"/>
      <c r="Q4200" s="87" t="s">
        <v>79</v>
      </c>
      <c r="R4200" s="87"/>
      <c r="S4200" s="87"/>
      <c r="T4200" s="87"/>
      <c r="U4200" s="87"/>
      <c r="V4200" s="86" t="s">
        <v>79</v>
      </c>
      <c r="W4200" s="75"/>
      <c r="X4200" s="102" t="s">
        <v>79</v>
      </c>
      <c r="Y4200" s="63" t="str">
        <f>IFERROR(IF(VLOOKUP(X4200,Listor!$T$6:$U$7,2,FALSE)&lt;O4200,TRUE),"")</f>
        <v/>
      </c>
      <c r="Z4200" s="87"/>
      <c r="AA4200" s="104"/>
    </row>
    <row r="4201" spans="2:27" x14ac:dyDescent="0.25">
      <c r="B4201" s="68" t="s">
        <v>68</v>
      </c>
      <c r="C4201" s="80" t="str">
        <f>IFERROR(VLOOKUP(B4201,Listor!$A$6:$B$62,2,FALSE),"")</f>
        <v/>
      </c>
      <c r="D4201" s="80" t="str">
        <f>IFERROR(VLOOKUP(B4201,Listor!$A$6:$C$62,3,FALSE),"")</f>
        <v/>
      </c>
      <c r="E4201" s="110" t="s">
        <v>79</v>
      </c>
      <c r="F4201" s="66"/>
      <c r="G4201" s="35" t="str">
        <f>IFERROR(VLOOKUP(B4201,Listor!$A$6:$G$62,7,FALSE),"")</f>
        <v/>
      </c>
      <c r="H4201" s="63" t="str">
        <f>IFERROR(VLOOKUP(B4201,Listor!$N$6:$O$47,2,FALSE),"")</f>
        <v/>
      </c>
      <c r="I4201" s="63" t="str">
        <f t="shared" ref="I4201:I4264" si="199">IFERROR(F4201*H4201,"")</f>
        <v/>
      </c>
      <c r="J4201" s="96" t="str">
        <f>IFERROR(VLOOKUP(B4201,Listor!$N$6:$P$47,3,FALSE)*I4201,"")</f>
        <v/>
      </c>
      <c r="K4201" s="81"/>
      <c r="L4201" s="88" t="str">
        <f>IFERROR((VLOOKUP(B4201,Listor!$N$6:$P$47,3,FALSE)*Biologiska!K4201)+(VLOOKUP(B4201,Listor!$N$6:$Q$47,4,FALSE)),"")</f>
        <v/>
      </c>
      <c r="M4201" s="63" t="str">
        <f t="shared" ref="M4201:M4264" si="200">IFERROR(I4201*L4201,"")</f>
        <v/>
      </c>
      <c r="N4201" s="75"/>
      <c r="O4201" s="84" t="str">
        <f t="shared" ref="O4201:O4264" si="201">IF(ISBLANK(K4201),"",IFERROR(((83.8-K4201)/83.8)*100,""))</f>
        <v/>
      </c>
      <c r="P4201" s="107"/>
      <c r="Q4201" s="87" t="s">
        <v>79</v>
      </c>
      <c r="R4201" s="87"/>
      <c r="S4201" s="87"/>
      <c r="T4201" s="87"/>
      <c r="U4201" s="87"/>
      <c r="V4201" s="86" t="s">
        <v>79</v>
      </c>
      <c r="W4201" s="75"/>
      <c r="X4201" s="102" t="s">
        <v>79</v>
      </c>
      <c r="Y4201" s="63" t="str">
        <f>IFERROR(IF(VLOOKUP(X4201,Listor!$T$6:$U$7,2,FALSE)&lt;O4201,TRUE),"")</f>
        <v/>
      </c>
      <c r="Z4201" s="87"/>
      <c r="AA4201" s="104"/>
    </row>
    <row r="4202" spans="2:27" x14ac:dyDescent="0.25">
      <c r="B4202" s="68" t="s">
        <v>68</v>
      </c>
      <c r="C4202" s="80" t="str">
        <f>IFERROR(VLOOKUP(B4202,Listor!$A$6:$B$62,2,FALSE),"")</f>
        <v/>
      </c>
      <c r="D4202" s="80" t="str">
        <f>IFERROR(VLOOKUP(B4202,Listor!$A$6:$C$62,3,FALSE),"")</f>
        <v/>
      </c>
      <c r="E4202" s="110" t="s">
        <v>79</v>
      </c>
      <c r="F4202" s="66"/>
      <c r="G4202" s="35" t="str">
        <f>IFERROR(VLOOKUP(B4202,Listor!$A$6:$G$62,7,FALSE),"")</f>
        <v/>
      </c>
      <c r="H4202" s="63" t="str">
        <f>IFERROR(VLOOKUP(B4202,Listor!$N$6:$O$47,2,FALSE),"")</f>
        <v/>
      </c>
      <c r="I4202" s="63" t="str">
        <f t="shared" si="199"/>
        <v/>
      </c>
      <c r="J4202" s="96" t="str">
        <f>IFERROR(VLOOKUP(B4202,Listor!$N$6:$P$47,3,FALSE)*I4202,"")</f>
        <v/>
      </c>
      <c r="K4202" s="81"/>
      <c r="L4202" s="88" t="str">
        <f>IFERROR((VLOOKUP(B4202,Listor!$N$6:$P$47,3,FALSE)*Biologiska!K4202)+(VLOOKUP(B4202,Listor!$N$6:$Q$47,4,FALSE)),"")</f>
        <v/>
      </c>
      <c r="M4202" s="63" t="str">
        <f t="shared" si="200"/>
        <v/>
      </c>
      <c r="N4202" s="75"/>
      <c r="O4202" s="84" t="str">
        <f t="shared" si="201"/>
        <v/>
      </c>
      <c r="P4202" s="107"/>
      <c r="Q4202" s="87" t="s">
        <v>79</v>
      </c>
      <c r="R4202" s="87"/>
      <c r="S4202" s="87"/>
      <c r="T4202" s="87"/>
      <c r="U4202" s="87"/>
      <c r="V4202" s="86" t="s">
        <v>79</v>
      </c>
      <c r="W4202" s="75"/>
      <c r="X4202" s="102" t="s">
        <v>79</v>
      </c>
      <c r="Y4202" s="63" t="str">
        <f>IFERROR(IF(VLOOKUP(X4202,Listor!$T$6:$U$7,2,FALSE)&lt;O4202,TRUE),"")</f>
        <v/>
      </c>
      <c r="Z4202" s="87"/>
      <c r="AA4202" s="104"/>
    </row>
    <row r="4203" spans="2:27" x14ac:dyDescent="0.25">
      <c r="B4203" s="68" t="s">
        <v>68</v>
      </c>
      <c r="C4203" s="80" t="str">
        <f>IFERROR(VLOOKUP(B4203,Listor!$A$6:$B$62,2,FALSE),"")</f>
        <v/>
      </c>
      <c r="D4203" s="80" t="str">
        <f>IFERROR(VLOOKUP(B4203,Listor!$A$6:$C$62,3,FALSE),"")</f>
        <v/>
      </c>
      <c r="E4203" s="110" t="s">
        <v>79</v>
      </c>
      <c r="F4203" s="66"/>
      <c r="G4203" s="35" t="str">
        <f>IFERROR(VLOOKUP(B4203,Listor!$A$6:$G$62,7,FALSE),"")</f>
        <v/>
      </c>
      <c r="H4203" s="63" t="str">
        <f>IFERROR(VLOOKUP(B4203,Listor!$N$6:$O$47,2,FALSE),"")</f>
        <v/>
      </c>
      <c r="I4203" s="63" t="str">
        <f t="shared" si="199"/>
        <v/>
      </c>
      <c r="J4203" s="96" t="str">
        <f>IFERROR(VLOOKUP(B4203,Listor!$N$6:$P$47,3,FALSE)*I4203,"")</f>
        <v/>
      </c>
      <c r="K4203" s="81"/>
      <c r="L4203" s="88" t="str">
        <f>IFERROR((VLOOKUP(B4203,Listor!$N$6:$P$47,3,FALSE)*Biologiska!K4203)+(VLOOKUP(B4203,Listor!$N$6:$Q$47,4,FALSE)),"")</f>
        <v/>
      </c>
      <c r="M4203" s="63" t="str">
        <f t="shared" si="200"/>
        <v/>
      </c>
      <c r="N4203" s="75"/>
      <c r="O4203" s="84" t="str">
        <f t="shared" si="201"/>
        <v/>
      </c>
      <c r="P4203" s="107"/>
      <c r="Q4203" s="87" t="s">
        <v>79</v>
      </c>
      <c r="R4203" s="87"/>
      <c r="S4203" s="87"/>
      <c r="T4203" s="87"/>
      <c r="U4203" s="87"/>
      <c r="V4203" s="86" t="s">
        <v>79</v>
      </c>
      <c r="W4203" s="75"/>
      <c r="X4203" s="102" t="s">
        <v>79</v>
      </c>
      <c r="Y4203" s="63" t="str">
        <f>IFERROR(IF(VLOOKUP(X4203,Listor!$T$6:$U$7,2,FALSE)&lt;O4203,TRUE),"")</f>
        <v/>
      </c>
      <c r="Z4203" s="87"/>
      <c r="AA4203" s="104"/>
    </row>
    <row r="4204" spans="2:27" x14ac:dyDescent="0.25">
      <c r="B4204" s="68" t="s">
        <v>68</v>
      </c>
      <c r="C4204" s="80" t="str">
        <f>IFERROR(VLOOKUP(B4204,Listor!$A$6:$B$62,2,FALSE),"")</f>
        <v/>
      </c>
      <c r="D4204" s="80" t="str">
        <f>IFERROR(VLOOKUP(B4204,Listor!$A$6:$C$62,3,FALSE),"")</f>
        <v/>
      </c>
      <c r="E4204" s="110" t="s">
        <v>79</v>
      </c>
      <c r="F4204" s="66"/>
      <c r="G4204" s="35" t="str">
        <f>IFERROR(VLOOKUP(B4204,Listor!$A$6:$G$62,7,FALSE),"")</f>
        <v/>
      </c>
      <c r="H4204" s="63" t="str">
        <f>IFERROR(VLOOKUP(B4204,Listor!$N$6:$O$47,2,FALSE),"")</f>
        <v/>
      </c>
      <c r="I4204" s="63" t="str">
        <f t="shared" si="199"/>
        <v/>
      </c>
      <c r="J4204" s="96" t="str">
        <f>IFERROR(VLOOKUP(B4204,Listor!$N$6:$P$47,3,FALSE)*I4204,"")</f>
        <v/>
      </c>
      <c r="K4204" s="81"/>
      <c r="L4204" s="88" t="str">
        <f>IFERROR((VLOOKUP(B4204,Listor!$N$6:$P$47,3,FALSE)*Biologiska!K4204)+(VLOOKUP(B4204,Listor!$N$6:$Q$47,4,FALSE)),"")</f>
        <v/>
      </c>
      <c r="M4204" s="63" t="str">
        <f t="shared" si="200"/>
        <v/>
      </c>
      <c r="N4204" s="75"/>
      <c r="O4204" s="84" t="str">
        <f t="shared" si="201"/>
        <v/>
      </c>
      <c r="P4204" s="107"/>
      <c r="Q4204" s="87" t="s">
        <v>79</v>
      </c>
      <c r="R4204" s="87"/>
      <c r="S4204" s="87"/>
      <c r="T4204" s="87"/>
      <c r="U4204" s="87"/>
      <c r="V4204" s="86" t="s">
        <v>79</v>
      </c>
      <c r="W4204" s="75"/>
      <c r="X4204" s="102" t="s">
        <v>79</v>
      </c>
      <c r="Y4204" s="63" t="str">
        <f>IFERROR(IF(VLOOKUP(X4204,Listor!$T$6:$U$7,2,FALSE)&lt;O4204,TRUE),"")</f>
        <v/>
      </c>
      <c r="Z4204" s="87"/>
      <c r="AA4204" s="104"/>
    </row>
    <row r="4205" spans="2:27" x14ac:dyDescent="0.25">
      <c r="B4205" s="68" t="s">
        <v>68</v>
      </c>
      <c r="C4205" s="80" t="str">
        <f>IFERROR(VLOOKUP(B4205,Listor!$A$6:$B$62,2,FALSE),"")</f>
        <v/>
      </c>
      <c r="D4205" s="80" t="str">
        <f>IFERROR(VLOOKUP(B4205,Listor!$A$6:$C$62,3,FALSE),"")</f>
        <v/>
      </c>
      <c r="E4205" s="110" t="s">
        <v>79</v>
      </c>
      <c r="F4205" s="66"/>
      <c r="G4205" s="35" t="str">
        <f>IFERROR(VLOOKUP(B4205,Listor!$A$6:$G$62,7,FALSE),"")</f>
        <v/>
      </c>
      <c r="H4205" s="63" t="str">
        <f>IFERROR(VLOOKUP(B4205,Listor!$N$6:$O$47,2,FALSE),"")</f>
        <v/>
      </c>
      <c r="I4205" s="63" t="str">
        <f t="shared" si="199"/>
        <v/>
      </c>
      <c r="J4205" s="96" t="str">
        <f>IFERROR(VLOOKUP(B4205,Listor!$N$6:$P$47,3,FALSE)*I4205,"")</f>
        <v/>
      </c>
      <c r="K4205" s="81"/>
      <c r="L4205" s="88" t="str">
        <f>IFERROR((VLOOKUP(B4205,Listor!$N$6:$P$47,3,FALSE)*Biologiska!K4205)+(VLOOKUP(B4205,Listor!$N$6:$Q$47,4,FALSE)),"")</f>
        <v/>
      </c>
      <c r="M4205" s="63" t="str">
        <f t="shared" si="200"/>
        <v/>
      </c>
      <c r="N4205" s="75"/>
      <c r="O4205" s="84" t="str">
        <f t="shared" si="201"/>
        <v/>
      </c>
      <c r="P4205" s="107"/>
      <c r="Q4205" s="87" t="s">
        <v>79</v>
      </c>
      <c r="R4205" s="87"/>
      <c r="S4205" s="87"/>
      <c r="T4205" s="87"/>
      <c r="U4205" s="87"/>
      <c r="V4205" s="86" t="s">
        <v>79</v>
      </c>
      <c r="W4205" s="75"/>
      <c r="X4205" s="102" t="s">
        <v>79</v>
      </c>
      <c r="Y4205" s="63" t="str">
        <f>IFERROR(IF(VLOOKUP(X4205,Listor!$T$6:$U$7,2,FALSE)&lt;O4205,TRUE),"")</f>
        <v/>
      </c>
      <c r="Z4205" s="87"/>
      <c r="AA4205" s="104"/>
    </row>
    <row r="4206" spans="2:27" x14ac:dyDescent="0.25">
      <c r="B4206" s="68" t="s">
        <v>68</v>
      </c>
      <c r="C4206" s="80" t="str">
        <f>IFERROR(VLOOKUP(B4206,Listor!$A$6:$B$62,2,FALSE),"")</f>
        <v/>
      </c>
      <c r="D4206" s="80" t="str">
        <f>IFERROR(VLOOKUP(B4206,Listor!$A$6:$C$62,3,FALSE),"")</f>
        <v/>
      </c>
      <c r="E4206" s="110" t="s">
        <v>79</v>
      </c>
      <c r="F4206" s="66"/>
      <c r="G4206" s="35" t="str">
        <f>IFERROR(VLOOKUP(B4206,Listor!$A$6:$G$62,7,FALSE),"")</f>
        <v/>
      </c>
      <c r="H4206" s="63" t="str">
        <f>IFERROR(VLOOKUP(B4206,Listor!$N$6:$O$47,2,FALSE),"")</f>
        <v/>
      </c>
      <c r="I4206" s="63" t="str">
        <f t="shared" si="199"/>
        <v/>
      </c>
      <c r="J4206" s="96" t="str">
        <f>IFERROR(VLOOKUP(B4206,Listor!$N$6:$P$47,3,FALSE)*I4206,"")</f>
        <v/>
      </c>
      <c r="K4206" s="81"/>
      <c r="L4206" s="88" t="str">
        <f>IFERROR((VLOOKUP(B4206,Listor!$N$6:$P$47,3,FALSE)*Biologiska!K4206)+(VLOOKUP(B4206,Listor!$N$6:$Q$47,4,FALSE)),"")</f>
        <v/>
      </c>
      <c r="M4206" s="63" t="str">
        <f t="shared" si="200"/>
        <v/>
      </c>
      <c r="N4206" s="75"/>
      <c r="O4206" s="84" t="str">
        <f t="shared" si="201"/>
        <v/>
      </c>
      <c r="P4206" s="107"/>
      <c r="Q4206" s="87" t="s">
        <v>79</v>
      </c>
      <c r="R4206" s="87"/>
      <c r="S4206" s="87"/>
      <c r="T4206" s="87"/>
      <c r="U4206" s="87"/>
      <c r="V4206" s="86" t="s">
        <v>79</v>
      </c>
      <c r="W4206" s="75"/>
      <c r="X4206" s="102" t="s">
        <v>79</v>
      </c>
      <c r="Y4206" s="63" t="str">
        <f>IFERROR(IF(VLOOKUP(X4206,Listor!$T$6:$U$7,2,FALSE)&lt;O4206,TRUE),"")</f>
        <v/>
      </c>
      <c r="Z4206" s="87"/>
      <c r="AA4206" s="104"/>
    </row>
    <row r="4207" spans="2:27" x14ac:dyDescent="0.25">
      <c r="B4207" s="68" t="s">
        <v>68</v>
      </c>
      <c r="C4207" s="80" t="str">
        <f>IFERROR(VLOOKUP(B4207,Listor!$A$6:$B$62,2,FALSE),"")</f>
        <v/>
      </c>
      <c r="D4207" s="80" t="str">
        <f>IFERROR(VLOOKUP(B4207,Listor!$A$6:$C$62,3,FALSE),"")</f>
        <v/>
      </c>
      <c r="E4207" s="110" t="s">
        <v>79</v>
      </c>
      <c r="F4207" s="66"/>
      <c r="G4207" s="35" t="str">
        <f>IFERROR(VLOOKUP(B4207,Listor!$A$6:$G$62,7,FALSE),"")</f>
        <v/>
      </c>
      <c r="H4207" s="63" t="str">
        <f>IFERROR(VLOOKUP(B4207,Listor!$N$6:$O$47,2,FALSE),"")</f>
        <v/>
      </c>
      <c r="I4207" s="63" t="str">
        <f t="shared" si="199"/>
        <v/>
      </c>
      <c r="J4207" s="96" t="str">
        <f>IFERROR(VLOOKUP(B4207,Listor!$N$6:$P$47,3,FALSE)*I4207,"")</f>
        <v/>
      </c>
      <c r="K4207" s="81"/>
      <c r="L4207" s="88" t="str">
        <f>IFERROR((VLOOKUP(B4207,Listor!$N$6:$P$47,3,FALSE)*Biologiska!K4207)+(VLOOKUP(B4207,Listor!$N$6:$Q$47,4,FALSE)),"")</f>
        <v/>
      </c>
      <c r="M4207" s="63" t="str">
        <f t="shared" si="200"/>
        <v/>
      </c>
      <c r="N4207" s="75"/>
      <c r="O4207" s="84" t="str">
        <f t="shared" si="201"/>
        <v/>
      </c>
      <c r="P4207" s="107"/>
      <c r="Q4207" s="87" t="s">
        <v>79</v>
      </c>
      <c r="R4207" s="87"/>
      <c r="S4207" s="87"/>
      <c r="T4207" s="87"/>
      <c r="U4207" s="87"/>
      <c r="V4207" s="86" t="s">
        <v>79</v>
      </c>
      <c r="W4207" s="75"/>
      <c r="X4207" s="102" t="s">
        <v>79</v>
      </c>
      <c r="Y4207" s="63" t="str">
        <f>IFERROR(IF(VLOOKUP(X4207,Listor!$T$6:$U$7,2,FALSE)&lt;O4207,TRUE),"")</f>
        <v/>
      </c>
      <c r="Z4207" s="87"/>
      <c r="AA4207" s="104"/>
    </row>
    <row r="4208" spans="2:27" x14ac:dyDescent="0.25">
      <c r="B4208" s="68" t="s">
        <v>68</v>
      </c>
      <c r="C4208" s="80" t="str">
        <f>IFERROR(VLOOKUP(B4208,Listor!$A$6:$B$62,2,FALSE),"")</f>
        <v/>
      </c>
      <c r="D4208" s="80" t="str">
        <f>IFERROR(VLOOKUP(B4208,Listor!$A$6:$C$62,3,FALSE),"")</f>
        <v/>
      </c>
      <c r="E4208" s="110" t="s">
        <v>79</v>
      </c>
      <c r="F4208" s="66"/>
      <c r="G4208" s="35" t="str">
        <f>IFERROR(VLOOKUP(B4208,Listor!$A$6:$G$62,7,FALSE),"")</f>
        <v/>
      </c>
      <c r="H4208" s="63" t="str">
        <f>IFERROR(VLOOKUP(B4208,Listor!$N$6:$O$47,2,FALSE),"")</f>
        <v/>
      </c>
      <c r="I4208" s="63" t="str">
        <f t="shared" si="199"/>
        <v/>
      </c>
      <c r="J4208" s="96" t="str">
        <f>IFERROR(VLOOKUP(B4208,Listor!$N$6:$P$47,3,FALSE)*I4208,"")</f>
        <v/>
      </c>
      <c r="K4208" s="81"/>
      <c r="L4208" s="88" t="str">
        <f>IFERROR((VLOOKUP(B4208,Listor!$N$6:$P$47,3,FALSE)*Biologiska!K4208)+(VLOOKUP(B4208,Listor!$N$6:$Q$47,4,FALSE)),"")</f>
        <v/>
      </c>
      <c r="M4208" s="63" t="str">
        <f t="shared" si="200"/>
        <v/>
      </c>
      <c r="N4208" s="75"/>
      <c r="O4208" s="84" t="str">
        <f t="shared" si="201"/>
        <v/>
      </c>
      <c r="P4208" s="107"/>
      <c r="Q4208" s="87" t="s">
        <v>79</v>
      </c>
      <c r="R4208" s="87"/>
      <c r="S4208" s="87"/>
      <c r="T4208" s="87"/>
      <c r="U4208" s="87"/>
      <c r="V4208" s="86" t="s">
        <v>79</v>
      </c>
      <c r="W4208" s="75"/>
      <c r="X4208" s="102" t="s">
        <v>79</v>
      </c>
      <c r="Y4208" s="63" t="str">
        <f>IFERROR(IF(VLOOKUP(X4208,Listor!$T$6:$U$7,2,FALSE)&lt;O4208,TRUE),"")</f>
        <v/>
      </c>
      <c r="Z4208" s="87"/>
      <c r="AA4208" s="104"/>
    </row>
    <row r="4209" spans="2:27" x14ac:dyDescent="0.25">
      <c r="B4209" s="68" t="s">
        <v>68</v>
      </c>
      <c r="C4209" s="80" t="str">
        <f>IFERROR(VLOOKUP(B4209,Listor!$A$6:$B$62,2,FALSE),"")</f>
        <v/>
      </c>
      <c r="D4209" s="80" t="str">
        <f>IFERROR(VLOOKUP(B4209,Listor!$A$6:$C$62,3,FALSE),"")</f>
        <v/>
      </c>
      <c r="E4209" s="110" t="s">
        <v>79</v>
      </c>
      <c r="F4209" s="66"/>
      <c r="G4209" s="35" t="str">
        <f>IFERROR(VLOOKUP(B4209,Listor!$A$6:$G$62,7,FALSE),"")</f>
        <v/>
      </c>
      <c r="H4209" s="63" t="str">
        <f>IFERROR(VLOOKUP(B4209,Listor!$N$6:$O$47,2,FALSE),"")</f>
        <v/>
      </c>
      <c r="I4209" s="63" t="str">
        <f t="shared" si="199"/>
        <v/>
      </c>
      <c r="J4209" s="96" t="str">
        <f>IFERROR(VLOOKUP(B4209,Listor!$N$6:$P$47,3,FALSE)*I4209,"")</f>
        <v/>
      </c>
      <c r="K4209" s="81"/>
      <c r="L4209" s="88" t="str">
        <f>IFERROR((VLOOKUP(B4209,Listor!$N$6:$P$47,3,FALSE)*Biologiska!K4209)+(VLOOKUP(B4209,Listor!$N$6:$Q$47,4,FALSE)),"")</f>
        <v/>
      </c>
      <c r="M4209" s="63" t="str">
        <f t="shared" si="200"/>
        <v/>
      </c>
      <c r="N4209" s="75"/>
      <c r="O4209" s="84" t="str">
        <f t="shared" si="201"/>
        <v/>
      </c>
      <c r="P4209" s="107"/>
      <c r="Q4209" s="87" t="s">
        <v>79</v>
      </c>
      <c r="R4209" s="87"/>
      <c r="S4209" s="87"/>
      <c r="T4209" s="87"/>
      <c r="U4209" s="87"/>
      <c r="V4209" s="86" t="s">
        <v>79</v>
      </c>
      <c r="W4209" s="75"/>
      <c r="X4209" s="102" t="s">
        <v>79</v>
      </c>
      <c r="Y4209" s="63" t="str">
        <f>IFERROR(IF(VLOOKUP(X4209,Listor!$T$6:$U$7,2,FALSE)&lt;O4209,TRUE),"")</f>
        <v/>
      </c>
      <c r="Z4209" s="87"/>
      <c r="AA4209" s="104"/>
    </row>
    <row r="4210" spans="2:27" x14ac:dyDescent="0.25">
      <c r="B4210" s="68" t="s">
        <v>68</v>
      </c>
      <c r="C4210" s="80" t="str">
        <f>IFERROR(VLOOKUP(B4210,Listor!$A$6:$B$62,2,FALSE),"")</f>
        <v/>
      </c>
      <c r="D4210" s="80" t="str">
        <f>IFERROR(VLOOKUP(B4210,Listor!$A$6:$C$62,3,FALSE),"")</f>
        <v/>
      </c>
      <c r="E4210" s="110" t="s">
        <v>79</v>
      </c>
      <c r="F4210" s="66"/>
      <c r="G4210" s="35" t="str">
        <f>IFERROR(VLOOKUP(B4210,Listor!$A$6:$G$62,7,FALSE),"")</f>
        <v/>
      </c>
      <c r="H4210" s="63" t="str">
        <f>IFERROR(VLOOKUP(B4210,Listor!$N$6:$O$47,2,FALSE),"")</f>
        <v/>
      </c>
      <c r="I4210" s="63" t="str">
        <f t="shared" si="199"/>
        <v/>
      </c>
      <c r="J4210" s="96" t="str">
        <f>IFERROR(VLOOKUP(B4210,Listor!$N$6:$P$47,3,FALSE)*I4210,"")</f>
        <v/>
      </c>
      <c r="K4210" s="81"/>
      <c r="L4210" s="88" t="str">
        <f>IFERROR((VLOOKUP(B4210,Listor!$N$6:$P$47,3,FALSE)*Biologiska!K4210)+(VLOOKUP(B4210,Listor!$N$6:$Q$47,4,FALSE)),"")</f>
        <v/>
      </c>
      <c r="M4210" s="63" t="str">
        <f t="shared" si="200"/>
        <v/>
      </c>
      <c r="N4210" s="75"/>
      <c r="O4210" s="84" t="str">
        <f t="shared" si="201"/>
        <v/>
      </c>
      <c r="P4210" s="107"/>
      <c r="Q4210" s="87" t="s">
        <v>79</v>
      </c>
      <c r="R4210" s="87"/>
      <c r="S4210" s="87"/>
      <c r="T4210" s="87"/>
      <c r="U4210" s="87"/>
      <c r="V4210" s="86" t="s">
        <v>79</v>
      </c>
      <c r="W4210" s="75"/>
      <c r="X4210" s="102" t="s">
        <v>79</v>
      </c>
      <c r="Y4210" s="63" t="str">
        <f>IFERROR(IF(VLOOKUP(X4210,Listor!$T$6:$U$7,2,FALSE)&lt;O4210,TRUE),"")</f>
        <v/>
      </c>
      <c r="Z4210" s="87"/>
      <c r="AA4210" s="104"/>
    </row>
    <row r="4211" spans="2:27" x14ac:dyDescent="0.25">
      <c r="B4211" s="68" t="s">
        <v>68</v>
      </c>
      <c r="C4211" s="80" t="str">
        <f>IFERROR(VLOOKUP(B4211,Listor!$A$6:$B$62,2,FALSE),"")</f>
        <v/>
      </c>
      <c r="D4211" s="80" t="str">
        <f>IFERROR(VLOOKUP(B4211,Listor!$A$6:$C$62,3,FALSE),"")</f>
        <v/>
      </c>
      <c r="E4211" s="110" t="s">
        <v>79</v>
      </c>
      <c r="F4211" s="66"/>
      <c r="G4211" s="35" t="str">
        <f>IFERROR(VLOOKUP(B4211,Listor!$A$6:$G$62,7,FALSE),"")</f>
        <v/>
      </c>
      <c r="H4211" s="63" t="str">
        <f>IFERROR(VLOOKUP(B4211,Listor!$N$6:$O$47,2,FALSE),"")</f>
        <v/>
      </c>
      <c r="I4211" s="63" t="str">
        <f t="shared" si="199"/>
        <v/>
      </c>
      <c r="J4211" s="96" t="str">
        <f>IFERROR(VLOOKUP(B4211,Listor!$N$6:$P$47,3,FALSE)*I4211,"")</f>
        <v/>
      </c>
      <c r="K4211" s="81"/>
      <c r="L4211" s="88" t="str">
        <f>IFERROR((VLOOKUP(B4211,Listor!$N$6:$P$47,3,FALSE)*Biologiska!K4211)+(VLOOKUP(B4211,Listor!$N$6:$Q$47,4,FALSE)),"")</f>
        <v/>
      </c>
      <c r="M4211" s="63" t="str">
        <f t="shared" si="200"/>
        <v/>
      </c>
      <c r="N4211" s="75"/>
      <c r="O4211" s="84" t="str">
        <f t="shared" si="201"/>
        <v/>
      </c>
      <c r="P4211" s="107"/>
      <c r="Q4211" s="87" t="s">
        <v>79</v>
      </c>
      <c r="R4211" s="87"/>
      <c r="S4211" s="87"/>
      <c r="T4211" s="87"/>
      <c r="U4211" s="87"/>
      <c r="V4211" s="86" t="s">
        <v>79</v>
      </c>
      <c r="W4211" s="75"/>
      <c r="X4211" s="102" t="s">
        <v>79</v>
      </c>
      <c r="Y4211" s="63" t="str">
        <f>IFERROR(IF(VLOOKUP(X4211,Listor!$T$6:$U$7,2,FALSE)&lt;O4211,TRUE),"")</f>
        <v/>
      </c>
      <c r="Z4211" s="87"/>
      <c r="AA4211" s="104"/>
    </row>
    <row r="4212" spans="2:27" x14ac:dyDescent="0.25">
      <c r="B4212" s="68" t="s">
        <v>68</v>
      </c>
      <c r="C4212" s="80" t="str">
        <f>IFERROR(VLOOKUP(B4212,Listor!$A$6:$B$62,2,FALSE),"")</f>
        <v/>
      </c>
      <c r="D4212" s="80" t="str">
        <f>IFERROR(VLOOKUP(B4212,Listor!$A$6:$C$62,3,FALSE),"")</f>
        <v/>
      </c>
      <c r="E4212" s="110" t="s">
        <v>79</v>
      </c>
      <c r="F4212" s="66"/>
      <c r="G4212" s="35" t="str">
        <f>IFERROR(VLOOKUP(B4212,Listor!$A$6:$G$62,7,FALSE),"")</f>
        <v/>
      </c>
      <c r="H4212" s="63" t="str">
        <f>IFERROR(VLOOKUP(B4212,Listor!$N$6:$O$47,2,FALSE),"")</f>
        <v/>
      </c>
      <c r="I4212" s="63" t="str">
        <f t="shared" si="199"/>
        <v/>
      </c>
      <c r="J4212" s="96" t="str">
        <f>IFERROR(VLOOKUP(B4212,Listor!$N$6:$P$47,3,FALSE)*I4212,"")</f>
        <v/>
      </c>
      <c r="K4212" s="81"/>
      <c r="L4212" s="88" t="str">
        <f>IFERROR((VLOOKUP(B4212,Listor!$N$6:$P$47,3,FALSE)*Biologiska!K4212)+(VLOOKUP(B4212,Listor!$N$6:$Q$47,4,FALSE)),"")</f>
        <v/>
      </c>
      <c r="M4212" s="63" t="str">
        <f t="shared" si="200"/>
        <v/>
      </c>
      <c r="N4212" s="75"/>
      <c r="O4212" s="84" t="str">
        <f t="shared" si="201"/>
        <v/>
      </c>
      <c r="P4212" s="107"/>
      <c r="Q4212" s="87" t="s">
        <v>79</v>
      </c>
      <c r="R4212" s="87"/>
      <c r="S4212" s="87"/>
      <c r="T4212" s="87"/>
      <c r="U4212" s="87"/>
      <c r="V4212" s="86" t="s">
        <v>79</v>
      </c>
      <c r="W4212" s="75"/>
      <c r="X4212" s="102" t="s">
        <v>79</v>
      </c>
      <c r="Y4212" s="63" t="str">
        <f>IFERROR(IF(VLOOKUP(X4212,Listor!$T$6:$U$7,2,FALSE)&lt;O4212,TRUE),"")</f>
        <v/>
      </c>
      <c r="Z4212" s="87"/>
      <c r="AA4212" s="104"/>
    </row>
    <row r="4213" spans="2:27" x14ac:dyDescent="0.25">
      <c r="B4213" s="68" t="s">
        <v>68</v>
      </c>
      <c r="C4213" s="80" t="str">
        <f>IFERROR(VLOOKUP(B4213,Listor!$A$6:$B$62,2,FALSE),"")</f>
        <v/>
      </c>
      <c r="D4213" s="80" t="str">
        <f>IFERROR(VLOOKUP(B4213,Listor!$A$6:$C$62,3,FALSE),"")</f>
        <v/>
      </c>
      <c r="E4213" s="110" t="s">
        <v>79</v>
      </c>
      <c r="F4213" s="66"/>
      <c r="G4213" s="35" t="str">
        <f>IFERROR(VLOOKUP(B4213,Listor!$A$6:$G$62,7,FALSE),"")</f>
        <v/>
      </c>
      <c r="H4213" s="63" t="str">
        <f>IFERROR(VLOOKUP(B4213,Listor!$N$6:$O$47,2,FALSE),"")</f>
        <v/>
      </c>
      <c r="I4213" s="63" t="str">
        <f t="shared" si="199"/>
        <v/>
      </c>
      <c r="J4213" s="96" t="str">
        <f>IFERROR(VLOOKUP(B4213,Listor!$N$6:$P$47,3,FALSE)*I4213,"")</f>
        <v/>
      </c>
      <c r="K4213" s="81"/>
      <c r="L4213" s="88" t="str">
        <f>IFERROR((VLOOKUP(B4213,Listor!$N$6:$P$47,3,FALSE)*Biologiska!K4213)+(VLOOKUP(B4213,Listor!$N$6:$Q$47,4,FALSE)),"")</f>
        <v/>
      </c>
      <c r="M4213" s="63" t="str">
        <f t="shared" si="200"/>
        <v/>
      </c>
      <c r="N4213" s="75"/>
      <c r="O4213" s="84" t="str">
        <f t="shared" si="201"/>
        <v/>
      </c>
      <c r="P4213" s="107"/>
      <c r="Q4213" s="87" t="s">
        <v>79</v>
      </c>
      <c r="R4213" s="87"/>
      <c r="S4213" s="87"/>
      <c r="T4213" s="87"/>
      <c r="U4213" s="87"/>
      <c r="V4213" s="86" t="s">
        <v>79</v>
      </c>
      <c r="W4213" s="75"/>
      <c r="X4213" s="102" t="s">
        <v>79</v>
      </c>
      <c r="Y4213" s="63" t="str">
        <f>IFERROR(IF(VLOOKUP(X4213,Listor!$T$6:$U$7,2,FALSE)&lt;O4213,TRUE),"")</f>
        <v/>
      </c>
      <c r="Z4213" s="87"/>
      <c r="AA4213" s="104"/>
    </row>
    <row r="4214" spans="2:27" x14ac:dyDescent="0.25">
      <c r="B4214" s="68" t="s">
        <v>68</v>
      </c>
      <c r="C4214" s="80" t="str">
        <f>IFERROR(VLOOKUP(B4214,Listor!$A$6:$B$62,2,FALSE),"")</f>
        <v/>
      </c>
      <c r="D4214" s="80" t="str">
        <f>IFERROR(VLOOKUP(B4214,Listor!$A$6:$C$62,3,FALSE),"")</f>
        <v/>
      </c>
      <c r="E4214" s="110" t="s">
        <v>79</v>
      </c>
      <c r="F4214" s="66"/>
      <c r="G4214" s="35" t="str">
        <f>IFERROR(VLOOKUP(B4214,Listor!$A$6:$G$62,7,FALSE),"")</f>
        <v/>
      </c>
      <c r="H4214" s="63" t="str">
        <f>IFERROR(VLOOKUP(B4214,Listor!$N$6:$O$47,2,FALSE),"")</f>
        <v/>
      </c>
      <c r="I4214" s="63" t="str">
        <f t="shared" si="199"/>
        <v/>
      </c>
      <c r="J4214" s="96" t="str">
        <f>IFERROR(VLOOKUP(B4214,Listor!$N$6:$P$47,3,FALSE)*I4214,"")</f>
        <v/>
      </c>
      <c r="K4214" s="81"/>
      <c r="L4214" s="88" t="str">
        <f>IFERROR((VLOOKUP(B4214,Listor!$N$6:$P$47,3,FALSE)*Biologiska!K4214)+(VLOOKUP(B4214,Listor!$N$6:$Q$47,4,FALSE)),"")</f>
        <v/>
      </c>
      <c r="M4214" s="63" t="str">
        <f t="shared" si="200"/>
        <v/>
      </c>
      <c r="N4214" s="75"/>
      <c r="O4214" s="84" t="str">
        <f t="shared" si="201"/>
        <v/>
      </c>
      <c r="P4214" s="107"/>
      <c r="Q4214" s="87" t="s">
        <v>79</v>
      </c>
      <c r="R4214" s="87"/>
      <c r="S4214" s="87"/>
      <c r="T4214" s="87"/>
      <c r="U4214" s="87"/>
      <c r="V4214" s="86" t="s">
        <v>79</v>
      </c>
      <c r="W4214" s="75"/>
      <c r="X4214" s="102" t="s">
        <v>79</v>
      </c>
      <c r="Y4214" s="63" t="str">
        <f>IFERROR(IF(VLOOKUP(X4214,Listor!$T$6:$U$7,2,FALSE)&lt;O4214,TRUE),"")</f>
        <v/>
      </c>
      <c r="Z4214" s="87"/>
      <c r="AA4214" s="104"/>
    </row>
    <row r="4215" spans="2:27" x14ac:dyDescent="0.25">
      <c r="B4215" s="68" t="s">
        <v>68</v>
      </c>
      <c r="C4215" s="80" t="str">
        <f>IFERROR(VLOOKUP(B4215,Listor!$A$6:$B$62,2,FALSE),"")</f>
        <v/>
      </c>
      <c r="D4215" s="80" t="str">
        <f>IFERROR(VLOOKUP(B4215,Listor!$A$6:$C$62,3,FALSE),"")</f>
        <v/>
      </c>
      <c r="E4215" s="110" t="s">
        <v>79</v>
      </c>
      <c r="F4215" s="66"/>
      <c r="G4215" s="35" t="str">
        <f>IFERROR(VLOOKUP(B4215,Listor!$A$6:$G$62,7,FALSE),"")</f>
        <v/>
      </c>
      <c r="H4215" s="63" t="str">
        <f>IFERROR(VLOOKUP(B4215,Listor!$N$6:$O$47,2,FALSE),"")</f>
        <v/>
      </c>
      <c r="I4215" s="63" t="str">
        <f t="shared" si="199"/>
        <v/>
      </c>
      <c r="J4215" s="96" t="str">
        <f>IFERROR(VLOOKUP(B4215,Listor!$N$6:$P$47,3,FALSE)*I4215,"")</f>
        <v/>
      </c>
      <c r="K4215" s="81"/>
      <c r="L4215" s="88" t="str">
        <f>IFERROR((VLOOKUP(B4215,Listor!$N$6:$P$47,3,FALSE)*Biologiska!K4215)+(VLOOKUP(B4215,Listor!$N$6:$Q$47,4,FALSE)),"")</f>
        <v/>
      </c>
      <c r="M4215" s="63" t="str">
        <f t="shared" si="200"/>
        <v/>
      </c>
      <c r="N4215" s="75"/>
      <c r="O4215" s="84" t="str">
        <f t="shared" si="201"/>
        <v/>
      </c>
      <c r="P4215" s="107"/>
      <c r="Q4215" s="87" t="s">
        <v>79</v>
      </c>
      <c r="R4215" s="87"/>
      <c r="S4215" s="87"/>
      <c r="T4215" s="87"/>
      <c r="U4215" s="87"/>
      <c r="V4215" s="86" t="s">
        <v>79</v>
      </c>
      <c r="W4215" s="75"/>
      <c r="X4215" s="102" t="s">
        <v>79</v>
      </c>
      <c r="Y4215" s="63" t="str">
        <f>IFERROR(IF(VLOOKUP(X4215,Listor!$T$6:$U$7,2,FALSE)&lt;O4215,TRUE),"")</f>
        <v/>
      </c>
      <c r="Z4215" s="87"/>
      <c r="AA4215" s="104"/>
    </row>
    <row r="4216" spans="2:27" x14ac:dyDescent="0.25">
      <c r="B4216" s="68" t="s">
        <v>68</v>
      </c>
      <c r="C4216" s="80" t="str">
        <f>IFERROR(VLOOKUP(B4216,Listor!$A$6:$B$62,2,FALSE),"")</f>
        <v/>
      </c>
      <c r="D4216" s="80" t="str">
        <f>IFERROR(VLOOKUP(B4216,Listor!$A$6:$C$62,3,FALSE),"")</f>
        <v/>
      </c>
      <c r="E4216" s="110" t="s">
        <v>79</v>
      </c>
      <c r="F4216" s="66"/>
      <c r="G4216" s="35" t="str">
        <f>IFERROR(VLOOKUP(B4216,Listor!$A$6:$G$62,7,FALSE),"")</f>
        <v/>
      </c>
      <c r="H4216" s="63" t="str">
        <f>IFERROR(VLOOKUP(B4216,Listor!$N$6:$O$47,2,FALSE),"")</f>
        <v/>
      </c>
      <c r="I4216" s="63" t="str">
        <f t="shared" si="199"/>
        <v/>
      </c>
      <c r="J4216" s="96" t="str">
        <f>IFERROR(VLOOKUP(B4216,Listor!$N$6:$P$47,3,FALSE)*I4216,"")</f>
        <v/>
      </c>
      <c r="K4216" s="81"/>
      <c r="L4216" s="88" t="str">
        <f>IFERROR((VLOOKUP(B4216,Listor!$N$6:$P$47,3,FALSE)*Biologiska!K4216)+(VLOOKUP(B4216,Listor!$N$6:$Q$47,4,FALSE)),"")</f>
        <v/>
      </c>
      <c r="M4216" s="63" t="str">
        <f t="shared" si="200"/>
        <v/>
      </c>
      <c r="N4216" s="75"/>
      <c r="O4216" s="84" t="str">
        <f t="shared" si="201"/>
        <v/>
      </c>
      <c r="P4216" s="107"/>
      <c r="Q4216" s="87" t="s">
        <v>79</v>
      </c>
      <c r="R4216" s="87"/>
      <c r="S4216" s="87"/>
      <c r="T4216" s="87"/>
      <c r="U4216" s="87"/>
      <c r="V4216" s="86" t="s">
        <v>79</v>
      </c>
      <c r="W4216" s="75"/>
      <c r="X4216" s="102" t="s">
        <v>79</v>
      </c>
      <c r="Y4216" s="63" t="str">
        <f>IFERROR(IF(VLOOKUP(X4216,Listor!$T$6:$U$7,2,FALSE)&lt;O4216,TRUE),"")</f>
        <v/>
      </c>
      <c r="Z4216" s="87"/>
      <c r="AA4216" s="104"/>
    </row>
    <row r="4217" spans="2:27" x14ac:dyDescent="0.25">
      <c r="B4217" s="68" t="s">
        <v>68</v>
      </c>
      <c r="C4217" s="80" t="str">
        <f>IFERROR(VLOOKUP(B4217,Listor!$A$6:$B$62,2,FALSE),"")</f>
        <v/>
      </c>
      <c r="D4217" s="80" t="str">
        <f>IFERROR(VLOOKUP(B4217,Listor!$A$6:$C$62,3,FALSE),"")</f>
        <v/>
      </c>
      <c r="E4217" s="110" t="s">
        <v>79</v>
      </c>
      <c r="F4217" s="66"/>
      <c r="G4217" s="35" t="str">
        <f>IFERROR(VLOOKUP(B4217,Listor!$A$6:$G$62,7,FALSE),"")</f>
        <v/>
      </c>
      <c r="H4217" s="63" t="str">
        <f>IFERROR(VLOOKUP(B4217,Listor!$N$6:$O$47,2,FALSE),"")</f>
        <v/>
      </c>
      <c r="I4217" s="63" t="str">
        <f t="shared" si="199"/>
        <v/>
      </c>
      <c r="J4217" s="96" t="str">
        <f>IFERROR(VLOOKUP(B4217,Listor!$N$6:$P$47,3,FALSE)*I4217,"")</f>
        <v/>
      </c>
      <c r="K4217" s="81"/>
      <c r="L4217" s="88" t="str">
        <f>IFERROR((VLOOKUP(B4217,Listor!$N$6:$P$47,3,FALSE)*Biologiska!K4217)+(VLOOKUP(B4217,Listor!$N$6:$Q$47,4,FALSE)),"")</f>
        <v/>
      </c>
      <c r="M4217" s="63" t="str">
        <f t="shared" si="200"/>
        <v/>
      </c>
      <c r="N4217" s="75"/>
      <c r="O4217" s="84" t="str">
        <f t="shared" si="201"/>
        <v/>
      </c>
      <c r="P4217" s="107"/>
      <c r="Q4217" s="87" t="s">
        <v>79</v>
      </c>
      <c r="R4217" s="87"/>
      <c r="S4217" s="87"/>
      <c r="T4217" s="87"/>
      <c r="U4217" s="87"/>
      <c r="V4217" s="86" t="s">
        <v>79</v>
      </c>
      <c r="W4217" s="75"/>
      <c r="X4217" s="102" t="s">
        <v>79</v>
      </c>
      <c r="Y4217" s="63" t="str">
        <f>IFERROR(IF(VLOOKUP(X4217,Listor!$T$6:$U$7,2,FALSE)&lt;O4217,TRUE),"")</f>
        <v/>
      </c>
      <c r="Z4217" s="87"/>
      <c r="AA4217" s="104"/>
    </row>
    <row r="4218" spans="2:27" x14ac:dyDescent="0.25">
      <c r="B4218" s="68" t="s">
        <v>68</v>
      </c>
      <c r="C4218" s="80" t="str">
        <f>IFERROR(VLOOKUP(B4218,Listor!$A$6:$B$62,2,FALSE),"")</f>
        <v/>
      </c>
      <c r="D4218" s="80" t="str">
        <f>IFERROR(VLOOKUP(B4218,Listor!$A$6:$C$62,3,FALSE),"")</f>
        <v/>
      </c>
      <c r="E4218" s="110" t="s">
        <v>79</v>
      </c>
      <c r="F4218" s="66"/>
      <c r="G4218" s="35" t="str">
        <f>IFERROR(VLOOKUP(B4218,Listor!$A$6:$G$62,7,FALSE),"")</f>
        <v/>
      </c>
      <c r="H4218" s="63" t="str">
        <f>IFERROR(VLOOKUP(B4218,Listor!$N$6:$O$47,2,FALSE),"")</f>
        <v/>
      </c>
      <c r="I4218" s="63" t="str">
        <f t="shared" si="199"/>
        <v/>
      </c>
      <c r="J4218" s="96" t="str">
        <f>IFERROR(VLOOKUP(B4218,Listor!$N$6:$P$47,3,FALSE)*I4218,"")</f>
        <v/>
      </c>
      <c r="K4218" s="81"/>
      <c r="L4218" s="88" t="str">
        <f>IFERROR((VLOOKUP(B4218,Listor!$N$6:$P$47,3,FALSE)*Biologiska!K4218)+(VLOOKUP(B4218,Listor!$N$6:$Q$47,4,FALSE)),"")</f>
        <v/>
      </c>
      <c r="M4218" s="63" t="str">
        <f t="shared" si="200"/>
        <v/>
      </c>
      <c r="N4218" s="75"/>
      <c r="O4218" s="84" t="str">
        <f t="shared" si="201"/>
        <v/>
      </c>
      <c r="P4218" s="107"/>
      <c r="Q4218" s="87" t="s">
        <v>79</v>
      </c>
      <c r="R4218" s="87"/>
      <c r="S4218" s="87"/>
      <c r="T4218" s="87"/>
      <c r="U4218" s="87"/>
      <c r="V4218" s="86" t="s">
        <v>79</v>
      </c>
      <c r="W4218" s="75"/>
      <c r="X4218" s="102" t="s">
        <v>79</v>
      </c>
      <c r="Y4218" s="63" t="str">
        <f>IFERROR(IF(VLOOKUP(X4218,Listor!$T$6:$U$7,2,FALSE)&lt;O4218,TRUE),"")</f>
        <v/>
      </c>
      <c r="Z4218" s="87"/>
      <c r="AA4218" s="104"/>
    </row>
    <row r="4219" spans="2:27" x14ac:dyDescent="0.25">
      <c r="B4219" s="68" t="s">
        <v>68</v>
      </c>
      <c r="C4219" s="80" t="str">
        <f>IFERROR(VLOOKUP(B4219,Listor!$A$6:$B$62,2,FALSE),"")</f>
        <v/>
      </c>
      <c r="D4219" s="80" t="str">
        <f>IFERROR(VLOOKUP(B4219,Listor!$A$6:$C$62,3,FALSE),"")</f>
        <v/>
      </c>
      <c r="E4219" s="110" t="s">
        <v>79</v>
      </c>
      <c r="F4219" s="66"/>
      <c r="G4219" s="35" t="str">
        <f>IFERROR(VLOOKUP(B4219,Listor!$A$6:$G$62,7,FALSE),"")</f>
        <v/>
      </c>
      <c r="H4219" s="63" t="str">
        <f>IFERROR(VLOOKUP(B4219,Listor!$N$6:$O$47,2,FALSE),"")</f>
        <v/>
      </c>
      <c r="I4219" s="63" t="str">
        <f t="shared" si="199"/>
        <v/>
      </c>
      <c r="J4219" s="96" t="str">
        <f>IFERROR(VLOOKUP(B4219,Listor!$N$6:$P$47,3,FALSE)*I4219,"")</f>
        <v/>
      </c>
      <c r="K4219" s="81"/>
      <c r="L4219" s="88" t="str">
        <f>IFERROR((VLOOKUP(B4219,Listor!$N$6:$P$47,3,FALSE)*Biologiska!K4219)+(VLOOKUP(B4219,Listor!$N$6:$Q$47,4,FALSE)),"")</f>
        <v/>
      </c>
      <c r="M4219" s="63" t="str">
        <f t="shared" si="200"/>
        <v/>
      </c>
      <c r="N4219" s="75"/>
      <c r="O4219" s="84" t="str">
        <f t="shared" si="201"/>
        <v/>
      </c>
      <c r="P4219" s="107"/>
      <c r="Q4219" s="87" t="s">
        <v>79</v>
      </c>
      <c r="R4219" s="87"/>
      <c r="S4219" s="87"/>
      <c r="T4219" s="87"/>
      <c r="U4219" s="87"/>
      <c r="V4219" s="86" t="s">
        <v>79</v>
      </c>
      <c r="W4219" s="75"/>
      <c r="X4219" s="102" t="s">
        <v>79</v>
      </c>
      <c r="Y4219" s="63" t="str">
        <f>IFERROR(IF(VLOOKUP(X4219,Listor!$T$6:$U$7,2,FALSE)&lt;O4219,TRUE),"")</f>
        <v/>
      </c>
      <c r="Z4219" s="87"/>
      <c r="AA4219" s="104"/>
    </row>
    <row r="4220" spans="2:27" x14ac:dyDescent="0.25">
      <c r="B4220" s="68" t="s">
        <v>68</v>
      </c>
      <c r="C4220" s="80" t="str">
        <f>IFERROR(VLOOKUP(B4220,Listor!$A$6:$B$62,2,FALSE),"")</f>
        <v/>
      </c>
      <c r="D4220" s="80" t="str">
        <f>IFERROR(VLOOKUP(B4220,Listor!$A$6:$C$62,3,FALSE),"")</f>
        <v/>
      </c>
      <c r="E4220" s="110" t="s">
        <v>79</v>
      </c>
      <c r="F4220" s="66"/>
      <c r="G4220" s="35" t="str">
        <f>IFERROR(VLOOKUP(B4220,Listor!$A$6:$G$62,7,FALSE),"")</f>
        <v/>
      </c>
      <c r="H4220" s="63" t="str">
        <f>IFERROR(VLOOKUP(B4220,Listor!$N$6:$O$47,2,FALSE),"")</f>
        <v/>
      </c>
      <c r="I4220" s="63" t="str">
        <f t="shared" si="199"/>
        <v/>
      </c>
      <c r="J4220" s="96" t="str">
        <f>IFERROR(VLOOKUP(B4220,Listor!$N$6:$P$47,3,FALSE)*I4220,"")</f>
        <v/>
      </c>
      <c r="K4220" s="81"/>
      <c r="L4220" s="88" t="str">
        <f>IFERROR((VLOOKUP(B4220,Listor!$N$6:$P$47,3,FALSE)*Biologiska!K4220)+(VLOOKUP(B4220,Listor!$N$6:$Q$47,4,FALSE)),"")</f>
        <v/>
      </c>
      <c r="M4220" s="63" t="str">
        <f t="shared" si="200"/>
        <v/>
      </c>
      <c r="N4220" s="75"/>
      <c r="O4220" s="84" t="str">
        <f t="shared" si="201"/>
        <v/>
      </c>
      <c r="P4220" s="107"/>
      <c r="Q4220" s="87" t="s">
        <v>79</v>
      </c>
      <c r="R4220" s="87"/>
      <c r="S4220" s="87"/>
      <c r="T4220" s="87"/>
      <c r="U4220" s="87"/>
      <c r="V4220" s="86" t="s">
        <v>79</v>
      </c>
      <c r="W4220" s="75"/>
      <c r="X4220" s="102" t="s">
        <v>79</v>
      </c>
      <c r="Y4220" s="63" t="str">
        <f>IFERROR(IF(VLOOKUP(X4220,Listor!$T$6:$U$7,2,FALSE)&lt;O4220,TRUE),"")</f>
        <v/>
      </c>
      <c r="Z4220" s="87"/>
      <c r="AA4220" s="104"/>
    </row>
    <row r="4221" spans="2:27" x14ac:dyDescent="0.25">
      <c r="B4221" s="68" t="s">
        <v>68</v>
      </c>
      <c r="C4221" s="80" t="str">
        <f>IFERROR(VLOOKUP(B4221,Listor!$A$6:$B$62,2,FALSE),"")</f>
        <v/>
      </c>
      <c r="D4221" s="80" t="str">
        <f>IFERROR(VLOOKUP(B4221,Listor!$A$6:$C$62,3,FALSE),"")</f>
        <v/>
      </c>
      <c r="E4221" s="110" t="s">
        <v>79</v>
      </c>
      <c r="F4221" s="66"/>
      <c r="G4221" s="35" t="str">
        <f>IFERROR(VLOOKUP(B4221,Listor!$A$6:$G$62,7,FALSE),"")</f>
        <v/>
      </c>
      <c r="H4221" s="63" t="str">
        <f>IFERROR(VLOOKUP(B4221,Listor!$N$6:$O$47,2,FALSE),"")</f>
        <v/>
      </c>
      <c r="I4221" s="63" t="str">
        <f t="shared" si="199"/>
        <v/>
      </c>
      <c r="J4221" s="96" t="str">
        <f>IFERROR(VLOOKUP(B4221,Listor!$N$6:$P$47,3,FALSE)*I4221,"")</f>
        <v/>
      </c>
      <c r="K4221" s="81"/>
      <c r="L4221" s="88" t="str">
        <f>IFERROR((VLOOKUP(B4221,Listor!$N$6:$P$47,3,FALSE)*Biologiska!K4221)+(VLOOKUP(B4221,Listor!$N$6:$Q$47,4,FALSE)),"")</f>
        <v/>
      </c>
      <c r="M4221" s="63" t="str">
        <f t="shared" si="200"/>
        <v/>
      </c>
      <c r="N4221" s="75"/>
      <c r="O4221" s="84" t="str">
        <f t="shared" si="201"/>
        <v/>
      </c>
      <c r="P4221" s="107"/>
      <c r="Q4221" s="87" t="s">
        <v>79</v>
      </c>
      <c r="R4221" s="87"/>
      <c r="S4221" s="87"/>
      <c r="T4221" s="87"/>
      <c r="U4221" s="87"/>
      <c r="V4221" s="86" t="s">
        <v>79</v>
      </c>
      <c r="W4221" s="75"/>
      <c r="X4221" s="102" t="s">
        <v>79</v>
      </c>
      <c r="Y4221" s="63" t="str">
        <f>IFERROR(IF(VLOOKUP(X4221,Listor!$T$6:$U$7,2,FALSE)&lt;O4221,TRUE),"")</f>
        <v/>
      </c>
      <c r="Z4221" s="87"/>
      <c r="AA4221" s="104"/>
    </row>
    <row r="4222" spans="2:27" x14ac:dyDescent="0.25">
      <c r="B4222" s="68" t="s">
        <v>68</v>
      </c>
      <c r="C4222" s="80" t="str">
        <f>IFERROR(VLOOKUP(B4222,Listor!$A$6:$B$62,2,FALSE),"")</f>
        <v/>
      </c>
      <c r="D4222" s="80" t="str">
        <f>IFERROR(VLOOKUP(B4222,Listor!$A$6:$C$62,3,FALSE),"")</f>
        <v/>
      </c>
      <c r="E4222" s="110" t="s">
        <v>79</v>
      </c>
      <c r="F4222" s="66"/>
      <c r="G4222" s="35" t="str">
        <f>IFERROR(VLOOKUP(B4222,Listor!$A$6:$G$62,7,FALSE),"")</f>
        <v/>
      </c>
      <c r="H4222" s="63" t="str">
        <f>IFERROR(VLOOKUP(B4222,Listor!$N$6:$O$47,2,FALSE),"")</f>
        <v/>
      </c>
      <c r="I4222" s="63" t="str">
        <f t="shared" si="199"/>
        <v/>
      </c>
      <c r="J4222" s="96" t="str">
        <f>IFERROR(VLOOKUP(B4222,Listor!$N$6:$P$47,3,FALSE)*I4222,"")</f>
        <v/>
      </c>
      <c r="K4222" s="81"/>
      <c r="L4222" s="88" t="str">
        <f>IFERROR((VLOOKUP(B4222,Listor!$N$6:$P$47,3,FALSE)*Biologiska!K4222)+(VLOOKUP(B4222,Listor!$N$6:$Q$47,4,FALSE)),"")</f>
        <v/>
      </c>
      <c r="M4222" s="63" t="str">
        <f t="shared" si="200"/>
        <v/>
      </c>
      <c r="N4222" s="75"/>
      <c r="O4222" s="84" t="str">
        <f t="shared" si="201"/>
        <v/>
      </c>
      <c r="P4222" s="107"/>
      <c r="Q4222" s="87" t="s">
        <v>79</v>
      </c>
      <c r="R4222" s="87"/>
      <c r="S4222" s="87"/>
      <c r="T4222" s="87"/>
      <c r="U4222" s="87"/>
      <c r="V4222" s="86" t="s">
        <v>79</v>
      </c>
      <c r="W4222" s="75"/>
      <c r="X4222" s="102" t="s">
        <v>79</v>
      </c>
      <c r="Y4222" s="63" t="str">
        <f>IFERROR(IF(VLOOKUP(X4222,Listor!$T$6:$U$7,2,FALSE)&lt;O4222,TRUE),"")</f>
        <v/>
      </c>
      <c r="Z4222" s="87"/>
      <c r="AA4222" s="104"/>
    </row>
    <row r="4223" spans="2:27" x14ac:dyDescent="0.25">
      <c r="B4223" s="68" t="s">
        <v>68</v>
      </c>
      <c r="C4223" s="80" t="str">
        <f>IFERROR(VLOOKUP(B4223,Listor!$A$6:$B$62,2,FALSE),"")</f>
        <v/>
      </c>
      <c r="D4223" s="80" t="str">
        <f>IFERROR(VLOOKUP(B4223,Listor!$A$6:$C$62,3,FALSE),"")</f>
        <v/>
      </c>
      <c r="E4223" s="110" t="s">
        <v>79</v>
      </c>
      <c r="F4223" s="66"/>
      <c r="G4223" s="35" t="str">
        <f>IFERROR(VLOOKUP(B4223,Listor!$A$6:$G$62,7,FALSE),"")</f>
        <v/>
      </c>
      <c r="H4223" s="63" t="str">
        <f>IFERROR(VLOOKUP(B4223,Listor!$N$6:$O$47,2,FALSE),"")</f>
        <v/>
      </c>
      <c r="I4223" s="63" t="str">
        <f t="shared" si="199"/>
        <v/>
      </c>
      <c r="J4223" s="96" t="str">
        <f>IFERROR(VLOOKUP(B4223,Listor!$N$6:$P$47,3,FALSE)*I4223,"")</f>
        <v/>
      </c>
      <c r="K4223" s="81"/>
      <c r="L4223" s="88" t="str">
        <f>IFERROR((VLOOKUP(B4223,Listor!$N$6:$P$47,3,FALSE)*Biologiska!K4223)+(VLOOKUP(B4223,Listor!$N$6:$Q$47,4,FALSE)),"")</f>
        <v/>
      </c>
      <c r="M4223" s="63" t="str">
        <f t="shared" si="200"/>
        <v/>
      </c>
      <c r="N4223" s="75"/>
      <c r="O4223" s="84" t="str">
        <f t="shared" si="201"/>
        <v/>
      </c>
      <c r="P4223" s="107"/>
      <c r="Q4223" s="87" t="s">
        <v>79</v>
      </c>
      <c r="R4223" s="87"/>
      <c r="S4223" s="87"/>
      <c r="T4223" s="87"/>
      <c r="U4223" s="87"/>
      <c r="V4223" s="86" t="s">
        <v>79</v>
      </c>
      <c r="W4223" s="75"/>
      <c r="X4223" s="102" t="s">
        <v>79</v>
      </c>
      <c r="Y4223" s="63" t="str">
        <f>IFERROR(IF(VLOOKUP(X4223,Listor!$T$6:$U$7,2,FALSE)&lt;O4223,TRUE),"")</f>
        <v/>
      </c>
      <c r="Z4223" s="87"/>
      <c r="AA4223" s="104"/>
    </row>
    <row r="4224" spans="2:27" x14ac:dyDescent="0.25">
      <c r="B4224" s="68" t="s">
        <v>68</v>
      </c>
      <c r="C4224" s="80" t="str">
        <f>IFERROR(VLOOKUP(B4224,Listor!$A$6:$B$62,2,FALSE),"")</f>
        <v/>
      </c>
      <c r="D4224" s="80" t="str">
        <f>IFERROR(VLOOKUP(B4224,Listor!$A$6:$C$62,3,FALSE),"")</f>
        <v/>
      </c>
      <c r="E4224" s="110" t="s">
        <v>79</v>
      </c>
      <c r="F4224" s="66"/>
      <c r="G4224" s="35" t="str">
        <f>IFERROR(VLOOKUP(B4224,Listor!$A$6:$G$62,7,FALSE),"")</f>
        <v/>
      </c>
      <c r="H4224" s="63" t="str">
        <f>IFERROR(VLOOKUP(B4224,Listor!$N$6:$O$47,2,FALSE),"")</f>
        <v/>
      </c>
      <c r="I4224" s="63" t="str">
        <f t="shared" si="199"/>
        <v/>
      </c>
      <c r="J4224" s="96" t="str">
        <f>IFERROR(VLOOKUP(B4224,Listor!$N$6:$P$47,3,FALSE)*I4224,"")</f>
        <v/>
      </c>
      <c r="K4224" s="81"/>
      <c r="L4224" s="88" t="str">
        <f>IFERROR((VLOOKUP(B4224,Listor!$N$6:$P$47,3,FALSE)*Biologiska!K4224)+(VLOOKUP(B4224,Listor!$N$6:$Q$47,4,FALSE)),"")</f>
        <v/>
      </c>
      <c r="M4224" s="63" t="str">
        <f t="shared" si="200"/>
        <v/>
      </c>
      <c r="N4224" s="75"/>
      <c r="O4224" s="84" t="str">
        <f t="shared" si="201"/>
        <v/>
      </c>
      <c r="P4224" s="107"/>
      <c r="Q4224" s="87" t="s">
        <v>79</v>
      </c>
      <c r="R4224" s="87"/>
      <c r="S4224" s="87"/>
      <c r="T4224" s="87"/>
      <c r="U4224" s="87"/>
      <c r="V4224" s="86" t="s">
        <v>79</v>
      </c>
      <c r="W4224" s="75"/>
      <c r="X4224" s="102" t="s">
        <v>79</v>
      </c>
      <c r="Y4224" s="63" t="str">
        <f>IFERROR(IF(VLOOKUP(X4224,Listor!$T$6:$U$7,2,FALSE)&lt;O4224,TRUE),"")</f>
        <v/>
      </c>
      <c r="Z4224" s="87"/>
      <c r="AA4224" s="104"/>
    </row>
    <row r="4225" spans="2:27" x14ac:dyDescent="0.25">
      <c r="B4225" s="68" t="s">
        <v>68</v>
      </c>
      <c r="C4225" s="80" t="str">
        <f>IFERROR(VLOOKUP(B4225,Listor!$A$6:$B$62,2,FALSE),"")</f>
        <v/>
      </c>
      <c r="D4225" s="80" t="str">
        <f>IFERROR(VLOOKUP(B4225,Listor!$A$6:$C$62,3,FALSE),"")</f>
        <v/>
      </c>
      <c r="E4225" s="110" t="s">
        <v>79</v>
      </c>
      <c r="F4225" s="66"/>
      <c r="G4225" s="35" t="str">
        <f>IFERROR(VLOOKUP(B4225,Listor!$A$6:$G$62,7,FALSE),"")</f>
        <v/>
      </c>
      <c r="H4225" s="63" t="str">
        <f>IFERROR(VLOOKUP(B4225,Listor!$N$6:$O$47,2,FALSE),"")</f>
        <v/>
      </c>
      <c r="I4225" s="63" t="str">
        <f t="shared" si="199"/>
        <v/>
      </c>
      <c r="J4225" s="96" t="str">
        <f>IFERROR(VLOOKUP(B4225,Listor!$N$6:$P$47,3,FALSE)*I4225,"")</f>
        <v/>
      </c>
      <c r="K4225" s="81"/>
      <c r="L4225" s="88" t="str">
        <f>IFERROR((VLOOKUP(B4225,Listor!$N$6:$P$47,3,FALSE)*Biologiska!K4225)+(VLOOKUP(B4225,Listor!$N$6:$Q$47,4,FALSE)),"")</f>
        <v/>
      </c>
      <c r="M4225" s="63" t="str">
        <f t="shared" si="200"/>
        <v/>
      </c>
      <c r="N4225" s="75"/>
      <c r="O4225" s="84" t="str">
        <f t="shared" si="201"/>
        <v/>
      </c>
      <c r="P4225" s="107"/>
      <c r="Q4225" s="87" t="s">
        <v>79</v>
      </c>
      <c r="R4225" s="87"/>
      <c r="S4225" s="87"/>
      <c r="T4225" s="87"/>
      <c r="U4225" s="87"/>
      <c r="V4225" s="86" t="s">
        <v>79</v>
      </c>
      <c r="W4225" s="75"/>
      <c r="X4225" s="102" t="s">
        <v>79</v>
      </c>
      <c r="Y4225" s="63" t="str">
        <f>IFERROR(IF(VLOOKUP(X4225,Listor!$T$6:$U$7,2,FALSE)&lt;O4225,TRUE),"")</f>
        <v/>
      </c>
      <c r="Z4225" s="87"/>
      <c r="AA4225" s="104"/>
    </row>
    <row r="4226" spans="2:27" x14ac:dyDescent="0.25">
      <c r="B4226" s="68" t="s">
        <v>68</v>
      </c>
      <c r="C4226" s="80" t="str">
        <f>IFERROR(VLOOKUP(B4226,Listor!$A$6:$B$62,2,FALSE),"")</f>
        <v/>
      </c>
      <c r="D4226" s="80" t="str">
        <f>IFERROR(VLOOKUP(B4226,Listor!$A$6:$C$62,3,FALSE),"")</f>
        <v/>
      </c>
      <c r="E4226" s="110" t="s">
        <v>79</v>
      </c>
      <c r="F4226" s="66"/>
      <c r="G4226" s="35" t="str">
        <f>IFERROR(VLOOKUP(B4226,Listor!$A$6:$G$62,7,FALSE),"")</f>
        <v/>
      </c>
      <c r="H4226" s="63" t="str">
        <f>IFERROR(VLOOKUP(B4226,Listor!$N$6:$O$47,2,FALSE),"")</f>
        <v/>
      </c>
      <c r="I4226" s="63" t="str">
        <f t="shared" si="199"/>
        <v/>
      </c>
      <c r="J4226" s="96" t="str">
        <f>IFERROR(VLOOKUP(B4226,Listor!$N$6:$P$47,3,FALSE)*I4226,"")</f>
        <v/>
      </c>
      <c r="K4226" s="81"/>
      <c r="L4226" s="88" t="str">
        <f>IFERROR((VLOOKUP(B4226,Listor!$N$6:$P$47,3,FALSE)*Biologiska!K4226)+(VLOOKUP(B4226,Listor!$N$6:$Q$47,4,FALSE)),"")</f>
        <v/>
      </c>
      <c r="M4226" s="63" t="str">
        <f t="shared" si="200"/>
        <v/>
      </c>
      <c r="N4226" s="75"/>
      <c r="O4226" s="84" t="str">
        <f t="shared" si="201"/>
        <v/>
      </c>
      <c r="P4226" s="107"/>
      <c r="Q4226" s="87" t="s">
        <v>79</v>
      </c>
      <c r="R4226" s="87"/>
      <c r="S4226" s="87"/>
      <c r="T4226" s="87"/>
      <c r="U4226" s="87"/>
      <c r="V4226" s="86" t="s">
        <v>79</v>
      </c>
      <c r="W4226" s="75"/>
      <c r="X4226" s="102" t="s">
        <v>79</v>
      </c>
      <c r="Y4226" s="63" t="str">
        <f>IFERROR(IF(VLOOKUP(X4226,Listor!$T$6:$U$7,2,FALSE)&lt;O4226,TRUE),"")</f>
        <v/>
      </c>
      <c r="Z4226" s="87"/>
      <c r="AA4226" s="104"/>
    </row>
    <row r="4227" spans="2:27" x14ac:dyDescent="0.25">
      <c r="B4227" s="68" t="s">
        <v>68</v>
      </c>
      <c r="C4227" s="80" t="str">
        <f>IFERROR(VLOOKUP(B4227,Listor!$A$6:$B$62,2,FALSE),"")</f>
        <v/>
      </c>
      <c r="D4227" s="80" t="str">
        <f>IFERROR(VLOOKUP(B4227,Listor!$A$6:$C$62,3,FALSE),"")</f>
        <v/>
      </c>
      <c r="E4227" s="110" t="s">
        <v>79</v>
      </c>
      <c r="F4227" s="66"/>
      <c r="G4227" s="35" t="str">
        <f>IFERROR(VLOOKUP(B4227,Listor!$A$6:$G$62,7,FALSE),"")</f>
        <v/>
      </c>
      <c r="H4227" s="63" t="str">
        <f>IFERROR(VLOOKUP(B4227,Listor!$N$6:$O$47,2,FALSE),"")</f>
        <v/>
      </c>
      <c r="I4227" s="63" t="str">
        <f t="shared" si="199"/>
        <v/>
      </c>
      <c r="J4227" s="96" t="str">
        <f>IFERROR(VLOOKUP(B4227,Listor!$N$6:$P$47,3,FALSE)*I4227,"")</f>
        <v/>
      </c>
      <c r="K4227" s="81"/>
      <c r="L4227" s="88" t="str">
        <f>IFERROR((VLOOKUP(B4227,Listor!$N$6:$P$47,3,FALSE)*Biologiska!K4227)+(VLOOKUP(B4227,Listor!$N$6:$Q$47,4,FALSE)),"")</f>
        <v/>
      </c>
      <c r="M4227" s="63" t="str">
        <f t="shared" si="200"/>
        <v/>
      </c>
      <c r="N4227" s="75"/>
      <c r="O4227" s="84" t="str">
        <f t="shared" si="201"/>
        <v/>
      </c>
      <c r="P4227" s="107"/>
      <c r="Q4227" s="87" t="s">
        <v>79</v>
      </c>
      <c r="R4227" s="87"/>
      <c r="S4227" s="87"/>
      <c r="T4227" s="87"/>
      <c r="U4227" s="87"/>
      <c r="V4227" s="86" t="s">
        <v>79</v>
      </c>
      <c r="W4227" s="75"/>
      <c r="X4227" s="102" t="s">
        <v>79</v>
      </c>
      <c r="Y4227" s="63" t="str">
        <f>IFERROR(IF(VLOOKUP(X4227,Listor!$T$6:$U$7,2,FALSE)&lt;O4227,TRUE),"")</f>
        <v/>
      </c>
      <c r="Z4227" s="87"/>
      <c r="AA4227" s="104"/>
    </row>
    <row r="4228" spans="2:27" x14ac:dyDescent="0.25">
      <c r="B4228" s="68" t="s">
        <v>68</v>
      </c>
      <c r="C4228" s="80" t="str">
        <f>IFERROR(VLOOKUP(B4228,Listor!$A$6:$B$62,2,FALSE),"")</f>
        <v/>
      </c>
      <c r="D4228" s="80" t="str">
        <f>IFERROR(VLOOKUP(B4228,Listor!$A$6:$C$62,3,FALSE),"")</f>
        <v/>
      </c>
      <c r="E4228" s="110" t="s">
        <v>79</v>
      </c>
      <c r="F4228" s="66"/>
      <c r="G4228" s="35" t="str">
        <f>IFERROR(VLOOKUP(B4228,Listor!$A$6:$G$62,7,FALSE),"")</f>
        <v/>
      </c>
      <c r="H4228" s="63" t="str">
        <f>IFERROR(VLOOKUP(B4228,Listor!$N$6:$O$47,2,FALSE),"")</f>
        <v/>
      </c>
      <c r="I4228" s="63" t="str">
        <f t="shared" si="199"/>
        <v/>
      </c>
      <c r="J4228" s="96" t="str">
        <f>IFERROR(VLOOKUP(B4228,Listor!$N$6:$P$47,3,FALSE)*I4228,"")</f>
        <v/>
      </c>
      <c r="K4228" s="81"/>
      <c r="L4228" s="88" t="str">
        <f>IFERROR((VLOOKUP(B4228,Listor!$N$6:$P$47,3,FALSE)*Biologiska!K4228)+(VLOOKUP(B4228,Listor!$N$6:$Q$47,4,FALSE)),"")</f>
        <v/>
      </c>
      <c r="M4228" s="63" t="str">
        <f t="shared" si="200"/>
        <v/>
      </c>
      <c r="N4228" s="75"/>
      <c r="O4228" s="84" t="str">
        <f t="shared" si="201"/>
        <v/>
      </c>
      <c r="P4228" s="107"/>
      <c r="Q4228" s="87" t="s">
        <v>79</v>
      </c>
      <c r="R4228" s="87"/>
      <c r="S4228" s="87"/>
      <c r="T4228" s="87"/>
      <c r="U4228" s="87"/>
      <c r="V4228" s="86" t="s">
        <v>79</v>
      </c>
      <c r="W4228" s="75"/>
      <c r="X4228" s="102" t="s">
        <v>79</v>
      </c>
      <c r="Y4228" s="63" t="str">
        <f>IFERROR(IF(VLOOKUP(X4228,Listor!$T$6:$U$7,2,FALSE)&lt;O4228,TRUE),"")</f>
        <v/>
      </c>
      <c r="Z4228" s="87"/>
      <c r="AA4228" s="104"/>
    </row>
    <row r="4229" spans="2:27" x14ac:dyDescent="0.25">
      <c r="B4229" s="68" t="s">
        <v>68</v>
      </c>
      <c r="C4229" s="80" t="str">
        <f>IFERROR(VLOOKUP(B4229,Listor!$A$6:$B$62,2,FALSE),"")</f>
        <v/>
      </c>
      <c r="D4229" s="80" t="str">
        <f>IFERROR(VLOOKUP(B4229,Listor!$A$6:$C$62,3,FALSE),"")</f>
        <v/>
      </c>
      <c r="E4229" s="110" t="s">
        <v>79</v>
      </c>
      <c r="F4229" s="66"/>
      <c r="G4229" s="35" t="str">
        <f>IFERROR(VLOOKUP(B4229,Listor!$A$6:$G$62,7,FALSE),"")</f>
        <v/>
      </c>
      <c r="H4229" s="63" t="str">
        <f>IFERROR(VLOOKUP(B4229,Listor!$N$6:$O$47,2,FALSE),"")</f>
        <v/>
      </c>
      <c r="I4229" s="63" t="str">
        <f t="shared" si="199"/>
        <v/>
      </c>
      <c r="J4229" s="96" t="str">
        <f>IFERROR(VLOOKUP(B4229,Listor!$N$6:$P$47,3,FALSE)*I4229,"")</f>
        <v/>
      </c>
      <c r="K4229" s="81"/>
      <c r="L4229" s="88" t="str">
        <f>IFERROR((VLOOKUP(B4229,Listor!$N$6:$P$47,3,FALSE)*Biologiska!K4229)+(VLOOKUP(B4229,Listor!$N$6:$Q$47,4,FALSE)),"")</f>
        <v/>
      </c>
      <c r="M4229" s="63" t="str">
        <f t="shared" si="200"/>
        <v/>
      </c>
      <c r="N4229" s="75"/>
      <c r="O4229" s="84" t="str">
        <f t="shared" si="201"/>
        <v/>
      </c>
      <c r="P4229" s="107"/>
      <c r="Q4229" s="87" t="s">
        <v>79</v>
      </c>
      <c r="R4229" s="87"/>
      <c r="S4229" s="87"/>
      <c r="T4229" s="87"/>
      <c r="U4229" s="87"/>
      <c r="V4229" s="86" t="s">
        <v>79</v>
      </c>
      <c r="W4229" s="75"/>
      <c r="X4229" s="102" t="s">
        <v>79</v>
      </c>
      <c r="Y4229" s="63" t="str">
        <f>IFERROR(IF(VLOOKUP(X4229,Listor!$T$6:$U$7,2,FALSE)&lt;O4229,TRUE),"")</f>
        <v/>
      </c>
      <c r="Z4229" s="87"/>
      <c r="AA4229" s="104"/>
    </row>
    <row r="4230" spans="2:27" x14ac:dyDescent="0.25">
      <c r="B4230" s="68" t="s">
        <v>68</v>
      </c>
      <c r="C4230" s="80" t="str">
        <f>IFERROR(VLOOKUP(B4230,Listor!$A$6:$B$62,2,FALSE),"")</f>
        <v/>
      </c>
      <c r="D4230" s="80" t="str">
        <f>IFERROR(VLOOKUP(B4230,Listor!$A$6:$C$62,3,FALSE),"")</f>
        <v/>
      </c>
      <c r="E4230" s="110" t="s">
        <v>79</v>
      </c>
      <c r="F4230" s="66"/>
      <c r="G4230" s="35" t="str">
        <f>IFERROR(VLOOKUP(B4230,Listor!$A$6:$G$62,7,FALSE),"")</f>
        <v/>
      </c>
      <c r="H4230" s="63" t="str">
        <f>IFERROR(VLOOKUP(B4230,Listor!$N$6:$O$47,2,FALSE),"")</f>
        <v/>
      </c>
      <c r="I4230" s="63" t="str">
        <f t="shared" si="199"/>
        <v/>
      </c>
      <c r="J4230" s="96" t="str">
        <f>IFERROR(VLOOKUP(B4230,Listor!$N$6:$P$47,3,FALSE)*I4230,"")</f>
        <v/>
      </c>
      <c r="K4230" s="81"/>
      <c r="L4230" s="88" t="str">
        <f>IFERROR((VLOOKUP(B4230,Listor!$N$6:$P$47,3,FALSE)*Biologiska!K4230)+(VLOOKUP(B4230,Listor!$N$6:$Q$47,4,FALSE)),"")</f>
        <v/>
      </c>
      <c r="M4230" s="63" t="str">
        <f t="shared" si="200"/>
        <v/>
      </c>
      <c r="N4230" s="75"/>
      <c r="O4230" s="84" t="str">
        <f t="shared" si="201"/>
        <v/>
      </c>
      <c r="P4230" s="107"/>
      <c r="Q4230" s="87" t="s">
        <v>79</v>
      </c>
      <c r="R4230" s="87"/>
      <c r="S4230" s="87"/>
      <c r="T4230" s="87"/>
      <c r="U4230" s="87"/>
      <c r="V4230" s="86" t="s">
        <v>79</v>
      </c>
      <c r="W4230" s="75"/>
      <c r="X4230" s="102" t="s">
        <v>79</v>
      </c>
      <c r="Y4230" s="63" t="str">
        <f>IFERROR(IF(VLOOKUP(X4230,Listor!$T$6:$U$7,2,FALSE)&lt;O4230,TRUE),"")</f>
        <v/>
      </c>
      <c r="Z4230" s="87"/>
      <c r="AA4230" s="104"/>
    </row>
    <row r="4231" spans="2:27" x14ac:dyDescent="0.25">
      <c r="B4231" s="68" t="s">
        <v>68</v>
      </c>
      <c r="C4231" s="80" t="str">
        <f>IFERROR(VLOOKUP(B4231,Listor!$A$6:$B$62,2,FALSE),"")</f>
        <v/>
      </c>
      <c r="D4231" s="80" t="str">
        <f>IFERROR(VLOOKUP(B4231,Listor!$A$6:$C$62,3,FALSE),"")</f>
        <v/>
      </c>
      <c r="E4231" s="110" t="s">
        <v>79</v>
      </c>
      <c r="F4231" s="66"/>
      <c r="G4231" s="35" t="str">
        <f>IFERROR(VLOOKUP(B4231,Listor!$A$6:$G$62,7,FALSE),"")</f>
        <v/>
      </c>
      <c r="H4231" s="63" t="str">
        <f>IFERROR(VLOOKUP(B4231,Listor!$N$6:$O$47,2,FALSE),"")</f>
        <v/>
      </c>
      <c r="I4231" s="63" t="str">
        <f t="shared" si="199"/>
        <v/>
      </c>
      <c r="J4231" s="96" t="str">
        <f>IFERROR(VLOOKUP(B4231,Listor!$N$6:$P$47,3,FALSE)*I4231,"")</f>
        <v/>
      </c>
      <c r="K4231" s="81"/>
      <c r="L4231" s="88" t="str">
        <f>IFERROR((VLOOKUP(B4231,Listor!$N$6:$P$47,3,FALSE)*Biologiska!K4231)+(VLOOKUP(B4231,Listor!$N$6:$Q$47,4,FALSE)),"")</f>
        <v/>
      </c>
      <c r="M4231" s="63" t="str">
        <f t="shared" si="200"/>
        <v/>
      </c>
      <c r="N4231" s="75"/>
      <c r="O4231" s="84" t="str">
        <f t="shared" si="201"/>
        <v/>
      </c>
      <c r="P4231" s="107"/>
      <c r="Q4231" s="87" t="s">
        <v>79</v>
      </c>
      <c r="R4231" s="87"/>
      <c r="S4231" s="87"/>
      <c r="T4231" s="87"/>
      <c r="U4231" s="87"/>
      <c r="V4231" s="86" t="s">
        <v>79</v>
      </c>
      <c r="W4231" s="75"/>
      <c r="X4231" s="102" t="s">
        <v>79</v>
      </c>
      <c r="Y4231" s="63" t="str">
        <f>IFERROR(IF(VLOOKUP(X4231,Listor!$T$6:$U$7,2,FALSE)&lt;O4231,TRUE),"")</f>
        <v/>
      </c>
      <c r="Z4231" s="87"/>
      <c r="AA4231" s="104"/>
    </row>
    <row r="4232" spans="2:27" x14ac:dyDescent="0.25">
      <c r="B4232" s="68" t="s">
        <v>68</v>
      </c>
      <c r="C4232" s="80" t="str">
        <f>IFERROR(VLOOKUP(B4232,Listor!$A$6:$B$62,2,FALSE),"")</f>
        <v/>
      </c>
      <c r="D4232" s="80" t="str">
        <f>IFERROR(VLOOKUP(B4232,Listor!$A$6:$C$62,3,FALSE),"")</f>
        <v/>
      </c>
      <c r="E4232" s="110" t="s">
        <v>79</v>
      </c>
      <c r="F4232" s="66"/>
      <c r="G4232" s="35" t="str">
        <f>IFERROR(VLOOKUP(B4232,Listor!$A$6:$G$62,7,FALSE),"")</f>
        <v/>
      </c>
      <c r="H4232" s="63" t="str">
        <f>IFERROR(VLOOKUP(B4232,Listor!$N$6:$O$47,2,FALSE),"")</f>
        <v/>
      </c>
      <c r="I4232" s="63" t="str">
        <f t="shared" si="199"/>
        <v/>
      </c>
      <c r="J4232" s="96" t="str">
        <f>IFERROR(VLOOKUP(B4232,Listor!$N$6:$P$47,3,FALSE)*I4232,"")</f>
        <v/>
      </c>
      <c r="K4232" s="81"/>
      <c r="L4232" s="88" t="str">
        <f>IFERROR((VLOOKUP(B4232,Listor!$N$6:$P$47,3,FALSE)*Biologiska!K4232)+(VLOOKUP(B4232,Listor!$N$6:$Q$47,4,FALSE)),"")</f>
        <v/>
      </c>
      <c r="M4232" s="63" t="str">
        <f t="shared" si="200"/>
        <v/>
      </c>
      <c r="N4232" s="75"/>
      <c r="O4232" s="84" t="str">
        <f t="shared" si="201"/>
        <v/>
      </c>
      <c r="P4232" s="107"/>
      <c r="Q4232" s="87" t="s">
        <v>79</v>
      </c>
      <c r="R4232" s="87"/>
      <c r="S4232" s="87"/>
      <c r="T4232" s="87"/>
      <c r="U4232" s="87"/>
      <c r="V4232" s="86" t="s">
        <v>79</v>
      </c>
      <c r="W4232" s="75"/>
      <c r="X4232" s="102" t="s">
        <v>79</v>
      </c>
      <c r="Y4232" s="63" t="str">
        <f>IFERROR(IF(VLOOKUP(X4232,Listor!$T$6:$U$7,2,FALSE)&lt;O4232,TRUE),"")</f>
        <v/>
      </c>
      <c r="Z4232" s="87"/>
      <c r="AA4232" s="104"/>
    </row>
    <row r="4233" spans="2:27" x14ac:dyDescent="0.25">
      <c r="B4233" s="68" t="s">
        <v>68</v>
      </c>
      <c r="C4233" s="80" t="str">
        <f>IFERROR(VLOOKUP(B4233,Listor!$A$6:$B$62,2,FALSE),"")</f>
        <v/>
      </c>
      <c r="D4233" s="80" t="str">
        <f>IFERROR(VLOOKUP(B4233,Listor!$A$6:$C$62,3,FALSE),"")</f>
        <v/>
      </c>
      <c r="E4233" s="110" t="s">
        <v>79</v>
      </c>
      <c r="F4233" s="66"/>
      <c r="G4233" s="35" t="str">
        <f>IFERROR(VLOOKUP(B4233,Listor!$A$6:$G$62,7,FALSE),"")</f>
        <v/>
      </c>
      <c r="H4233" s="63" t="str">
        <f>IFERROR(VLOOKUP(B4233,Listor!$N$6:$O$47,2,FALSE),"")</f>
        <v/>
      </c>
      <c r="I4233" s="63" t="str">
        <f t="shared" si="199"/>
        <v/>
      </c>
      <c r="J4233" s="96" t="str">
        <f>IFERROR(VLOOKUP(B4233,Listor!$N$6:$P$47,3,FALSE)*I4233,"")</f>
        <v/>
      </c>
      <c r="K4233" s="81"/>
      <c r="L4233" s="88" t="str">
        <f>IFERROR((VLOOKUP(B4233,Listor!$N$6:$P$47,3,FALSE)*Biologiska!K4233)+(VLOOKUP(B4233,Listor!$N$6:$Q$47,4,FALSE)),"")</f>
        <v/>
      </c>
      <c r="M4233" s="63" t="str">
        <f t="shared" si="200"/>
        <v/>
      </c>
      <c r="N4233" s="75"/>
      <c r="O4233" s="84" t="str">
        <f t="shared" si="201"/>
        <v/>
      </c>
      <c r="P4233" s="107"/>
      <c r="Q4233" s="87" t="s">
        <v>79</v>
      </c>
      <c r="R4233" s="87"/>
      <c r="S4233" s="87"/>
      <c r="T4233" s="87"/>
      <c r="U4233" s="87"/>
      <c r="V4233" s="86" t="s">
        <v>79</v>
      </c>
      <c r="W4233" s="75"/>
      <c r="X4233" s="102" t="s">
        <v>79</v>
      </c>
      <c r="Y4233" s="63" t="str">
        <f>IFERROR(IF(VLOOKUP(X4233,Listor!$T$6:$U$7,2,FALSE)&lt;O4233,TRUE),"")</f>
        <v/>
      </c>
      <c r="Z4233" s="87"/>
      <c r="AA4233" s="104"/>
    </row>
    <row r="4234" spans="2:27" x14ac:dyDescent="0.25">
      <c r="B4234" s="68" t="s">
        <v>68</v>
      </c>
      <c r="C4234" s="80" t="str">
        <f>IFERROR(VLOOKUP(B4234,Listor!$A$6:$B$62,2,FALSE),"")</f>
        <v/>
      </c>
      <c r="D4234" s="80" t="str">
        <f>IFERROR(VLOOKUP(B4234,Listor!$A$6:$C$62,3,FALSE),"")</f>
        <v/>
      </c>
      <c r="E4234" s="110" t="s">
        <v>79</v>
      </c>
      <c r="F4234" s="66"/>
      <c r="G4234" s="35" t="str">
        <f>IFERROR(VLOOKUP(B4234,Listor!$A$6:$G$62,7,FALSE),"")</f>
        <v/>
      </c>
      <c r="H4234" s="63" t="str">
        <f>IFERROR(VLOOKUP(B4234,Listor!$N$6:$O$47,2,FALSE),"")</f>
        <v/>
      </c>
      <c r="I4234" s="63" t="str">
        <f t="shared" si="199"/>
        <v/>
      </c>
      <c r="J4234" s="96" t="str">
        <f>IFERROR(VLOOKUP(B4234,Listor!$N$6:$P$47,3,FALSE)*I4234,"")</f>
        <v/>
      </c>
      <c r="K4234" s="81"/>
      <c r="L4234" s="88" t="str">
        <f>IFERROR((VLOOKUP(B4234,Listor!$N$6:$P$47,3,FALSE)*Biologiska!K4234)+(VLOOKUP(B4234,Listor!$N$6:$Q$47,4,FALSE)),"")</f>
        <v/>
      </c>
      <c r="M4234" s="63" t="str">
        <f t="shared" si="200"/>
        <v/>
      </c>
      <c r="N4234" s="75"/>
      <c r="O4234" s="84" t="str">
        <f t="shared" si="201"/>
        <v/>
      </c>
      <c r="P4234" s="107"/>
      <c r="Q4234" s="87" t="s">
        <v>79</v>
      </c>
      <c r="R4234" s="87"/>
      <c r="S4234" s="87"/>
      <c r="T4234" s="87"/>
      <c r="U4234" s="87"/>
      <c r="V4234" s="86" t="s">
        <v>79</v>
      </c>
      <c r="W4234" s="75"/>
      <c r="X4234" s="102" t="s">
        <v>79</v>
      </c>
      <c r="Y4234" s="63" t="str">
        <f>IFERROR(IF(VLOOKUP(X4234,Listor!$T$6:$U$7,2,FALSE)&lt;O4234,TRUE),"")</f>
        <v/>
      </c>
      <c r="Z4234" s="87"/>
      <c r="AA4234" s="104"/>
    </row>
    <row r="4235" spans="2:27" x14ac:dyDescent="0.25">
      <c r="B4235" s="68" t="s">
        <v>68</v>
      </c>
      <c r="C4235" s="80" t="str">
        <f>IFERROR(VLOOKUP(B4235,Listor!$A$6:$B$62,2,FALSE),"")</f>
        <v/>
      </c>
      <c r="D4235" s="80" t="str">
        <f>IFERROR(VLOOKUP(B4235,Listor!$A$6:$C$62,3,FALSE),"")</f>
        <v/>
      </c>
      <c r="E4235" s="110" t="s">
        <v>79</v>
      </c>
      <c r="F4235" s="66"/>
      <c r="G4235" s="35" t="str">
        <f>IFERROR(VLOOKUP(B4235,Listor!$A$6:$G$62,7,FALSE),"")</f>
        <v/>
      </c>
      <c r="H4235" s="63" t="str">
        <f>IFERROR(VLOOKUP(B4235,Listor!$N$6:$O$47,2,FALSE),"")</f>
        <v/>
      </c>
      <c r="I4235" s="63" t="str">
        <f t="shared" si="199"/>
        <v/>
      </c>
      <c r="J4235" s="96" t="str">
        <f>IFERROR(VLOOKUP(B4235,Listor!$N$6:$P$47,3,FALSE)*I4235,"")</f>
        <v/>
      </c>
      <c r="K4235" s="81"/>
      <c r="L4235" s="88" t="str">
        <f>IFERROR((VLOOKUP(B4235,Listor!$N$6:$P$47,3,FALSE)*Biologiska!K4235)+(VLOOKUP(B4235,Listor!$N$6:$Q$47,4,FALSE)),"")</f>
        <v/>
      </c>
      <c r="M4235" s="63" t="str">
        <f t="shared" si="200"/>
        <v/>
      </c>
      <c r="N4235" s="75"/>
      <c r="O4235" s="84" t="str">
        <f t="shared" si="201"/>
        <v/>
      </c>
      <c r="P4235" s="107"/>
      <c r="Q4235" s="87" t="s">
        <v>79</v>
      </c>
      <c r="R4235" s="87"/>
      <c r="S4235" s="87"/>
      <c r="T4235" s="87"/>
      <c r="U4235" s="87"/>
      <c r="V4235" s="86" t="s">
        <v>79</v>
      </c>
      <c r="W4235" s="75"/>
      <c r="X4235" s="102" t="s">
        <v>79</v>
      </c>
      <c r="Y4235" s="63" t="str">
        <f>IFERROR(IF(VLOOKUP(X4235,Listor!$T$6:$U$7,2,FALSE)&lt;O4235,TRUE),"")</f>
        <v/>
      </c>
      <c r="Z4235" s="87"/>
      <c r="AA4235" s="104"/>
    </row>
    <row r="4236" spans="2:27" x14ac:dyDescent="0.25">
      <c r="B4236" s="68" t="s">
        <v>68</v>
      </c>
      <c r="C4236" s="80" t="str">
        <f>IFERROR(VLOOKUP(B4236,Listor!$A$6:$B$62,2,FALSE),"")</f>
        <v/>
      </c>
      <c r="D4236" s="80" t="str">
        <f>IFERROR(VLOOKUP(B4236,Listor!$A$6:$C$62,3,FALSE),"")</f>
        <v/>
      </c>
      <c r="E4236" s="110" t="s">
        <v>79</v>
      </c>
      <c r="F4236" s="66"/>
      <c r="G4236" s="35" t="str">
        <f>IFERROR(VLOOKUP(B4236,Listor!$A$6:$G$62,7,FALSE),"")</f>
        <v/>
      </c>
      <c r="H4236" s="63" t="str">
        <f>IFERROR(VLOOKUP(B4236,Listor!$N$6:$O$47,2,FALSE),"")</f>
        <v/>
      </c>
      <c r="I4236" s="63" t="str">
        <f t="shared" si="199"/>
        <v/>
      </c>
      <c r="J4236" s="96" t="str">
        <f>IFERROR(VLOOKUP(B4236,Listor!$N$6:$P$47,3,FALSE)*I4236,"")</f>
        <v/>
      </c>
      <c r="K4236" s="81"/>
      <c r="L4236" s="88" t="str">
        <f>IFERROR((VLOOKUP(B4236,Listor!$N$6:$P$47,3,FALSE)*Biologiska!K4236)+(VLOOKUP(B4236,Listor!$N$6:$Q$47,4,FALSE)),"")</f>
        <v/>
      </c>
      <c r="M4236" s="63" t="str">
        <f t="shared" si="200"/>
        <v/>
      </c>
      <c r="N4236" s="75"/>
      <c r="O4236" s="84" t="str">
        <f t="shared" si="201"/>
        <v/>
      </c>
      <c r="P4236" s="107"/>
      <c r="Q4236" s="87" t="s">
        <v>79</v>
      </c>
      <c r="R4236" s="87"/>
      <c r="S4236" s="87"/>
      <c r="T4236" s="87"/>
      <c r="U4236" s="87"/>
      <c r="V4236" s="86" t="s">
        <v>79</v>
      </c>
      <c r="W4236" s="75"/>
      <c r="X4236" s="102" t="s">
        <v>79</v>
      </c>
      <c r="Y4236" s="63" t="str">
        <f>IFERROR(IF(VLOOKUP(X4236,Listor!$T$6:$U$7,2,FALSE)&lt;O4236,TRUE),"")</f>
        <v/>
      </c>
      <c r="Z4236" s="87"/>
      <c r="AA4236" s="104"/>
    </row>
    <row r="4237" spans="2:27" x14ac:dyDescent="0.25">
      <c r="B4237" s="68" t="s">
        <v>68</v>
      </c>
      <c r="C4237" s="80" t="str">
        <f>IFERROR(VLOOKUP(B4237,Listor!$A$6:$B$62,2,FALSE),"")</f>
        <v/>
      </c>
      <c r="D4237" s="80" t="str">
        <f>IFERROR(VLOOKUP(B4237,Listor!$A$6:$C$62,3,FALSE),"")</f>
        <v/>
      </c>
      <c r="E4237" s="110" t="s">
        <v>79</v>
      </c>
      <c r="F4237" s="66"/>
      <c r="G4237" s="35" t="str">
        <f>IFERROR(VLOOKUP(B4237,Listor!$A$6:$G$62,7,FALSE),"")</f>
        <v/>
      </c>
      <c r="H4237" s="63" t="str">
        <f>IFERROR(VLOOKUP(B4237,Listor!$N$6:$O$47,2,FALSE),"")</f>
        <v/>
      </c>
      <c r="I4237" s="63" t="str">
        <f t="shared" si="199"/>
        <v/>
      </c>
      <c r="J4237" s="96" t="str">
        <f>IFERROR(VLOOKUP(B4237,Listor!$N$6:$P$47,3,FALSE)*I4237,"")</f>
        <v/>
      </c>
      <c r="K4237" s="81"/>
      <c r="L4237" s="88" t="str">
        <f>IFERROR((VLOOKUP(B4237,Listor!$N$6:$P$47,3,FALSE)*Biologiska!K4237)+(VLOOKUP(B4237,Listor!$N$6:$Q$47,4,FALSE)),"")</f>
        <v/>
      </c>
      <c r="M4237" s="63" t="str">
        <f t="shared" si="200"/>
        <v/>
      </c>
      <c r="N4237" s="75"/>
      <c r="O4237" s="84" t="str">
        <f t="shared" si="201"/>
        <v/>
      </c>
      <c r="P4237" s="107"/>
      <c r="Q4237" s="87" t="s">
        <v>79</v>
      </c>
      <c r="R4237" s="87"/>
      <c r="S4237" s="87"/>
      <c r="T4237" s="87"/>
      <c r="U4237" s="87"/>
      <c r="V4237" s="86" t="s">
        <v>79</v>
      </c>
      <c r="W4237" s="75"/>
      <c r="X4237" s="102" t="s">
        <v>79</v>
      </c>
      <c r="Y4237" s="63" t="str">
        <f>IFERROR(IF(VLOOKUP(X4237,Listor!$T$6:$U$7,2,FALSE)&lt;O4237,TRUE),"")</f>
        <v/>
      </c>
      <c r="Z4237" s="87"/>
      <c r="AA4237" s="104"/>
    </row>
    <row r="4238" spans="2:27" x14ac:dyDescent="0.25">
      <c r="B4238" s="68" t="s">
        <v>68</v>
      </c>
      <c r="C4238" s="80" t="str">
        <f>IFERROR(VLOOKUP(B4238,Listor!$A$6:$B$62,2,FALSE),"")</f>
        <v/>
      </c>
      <c r="D4238" s="80" t="str">
        <f>IFERROR(VLOOKUP(B4238,Listor!$A$6:$C$62,3,FALSE),"")</f>
        <v/>
      </c>
      <c r="E4238" s="110" t="s">
        <v>79</v>
      </c>
      <c r="F4238" s="66"/>
      <c r="G4238" s="35" t="str">
        <f>IFERROR(VLOOKUP(B4238,Listor!$A$6:$G$62,7,FALSE),"")</f>
        <v/>
      </c>
      <c r="H4238" s="63" t="str">
        <f>IFERROR(VLOOKUP(B4238,Listor!$N$6:$O$47,2,FALSE),"")</f>
        <v/>
      </c>
      <c r="I4238" s="63" t="str">
        <f t="shared" si="199"/>
        <v/>
      </c>
      <c r="J4238" s="96" t="str">
        <f>IFERROR(VLOOKUP(B4238,Listor!$N$6:$P$47,3,FALSE)*I4238,"")</f>
        <v/>
      </c>
      <c r="K4238" s="81"/>
      <c r="L4238" s="88" t="str">
        <f>IFERROR((VLOOKUP(B4238,Listor!$N$6:$P$47,3,FALSE)*Biologiska!K4238)+(VLOOKUP(B4238,Listor!$N$6:$Q$47,4,FALSE)),"")</f>
        <v/>
      </c>
      <c r="M4238" s="63" t="str">
        <f t="shared" si="200"/>
        <v/>
      </c>
      <c r="N4238" s="75"/>
      <c r="O4238" s="84" t="str">
        <f t="shared" si="201"/>
        <v/>
      </c>
      <c r="P4238" s="107"/>
      <c r="Q4238" s="87" t="s">
        <v>79</v>
      </c>
      <c r="R4238" s="87"/>
      <c r="S4238" s="87"/>
      <c r="T4238" s="87"/>
      <c r="U4238" s="87"/>
      <c r="V4238" s="86" t="s">
        <v>79</v>
      </c>
      <c r="W4238" s="75"/>
      <c r="X4238" s="102" t="s">
        <v>79</v>
      </c>
      <c r="Y4238" s="63" t="str">
        <f>IFERROR(IF(VLOOKUP(X4238,Listor!$T$6:$U$7,2,FALSE)&lt;O4238,TRUE),"")</f>
        <v/>
      </c>
      <c r="Z4238" s="87"/>
      <c r="AA4238" s="104"/>
    </row>
    <row r="4239" spans="2:27" x14ac:dyDescent="0.25">
      <c r="B4239" s="68" t="s">
        <v>68</v>
      </c>
      <c r="C4239" s="80" t="str">
        <f>IFERROR(VLOOKUP(B4239,Listor!$A$6:$B$62,2,FALSE),"")</f>
        <v/>
      </c>
      <c r="D4239" s="80" t="str">
        <f>IFERROR(VLOOKUP(B4239,Listor!$A$6:$C$62,3,FALSE),"")</f>
        <v/>
      </c>
      <c r="E4239" s="110" t="s">
        <v>79</v>
      </c>
      <c r="F4239" s="66"/>
      <c r="G4239" s="35" t="str">
        <f>IFERROR(VLOOKUP(B4239,Listor!$A$6:$G$62,7,FALSE),"")</f>
        <v/>
      </c>
      <c r="H4239" s="63" t="str">
        <f>IFERROR(VLOOKUP(B4239,Listor!$N$6:$O$47,2,FALSE),"")</f>
        <v/>
      </c>
      <c r="I4239" s="63" t="str">
        <f t="shared" si="199"/>
        <v/>
      </c>
      <c r="J4239" s="96" t="str">
        <f>IFERROR(VLOOKUP(B4239,Listor!$N$6:$P$47,3,FALSE)*I4239,"")</f>
        <v/>
      </c>
      <c r="K4239" s="81"/>
      <c r="L4239" s="88" t="str">
        <f>IFERROR((VLOOKUP(B4239,Listor!$N$6:$P$47,3,FALSE)*Biologiska!K4239)+(VLOOKUP(B4239,Listor!$N$6:$Q$47,4,FALSE)),"")</f>
        <v/>
      </c>
      <c r="M4239" s="63" t="str">
        <f t="shared" si="200"/>
        <v/>
      </c>
      <c r="N4239" s="75"/>
      <c r="O4239" s="84" t="str">
        <f t="shared" si="201"/>
        <v/>
      </c>
      <c r="P4239" s="107"/>
      <c r="Q4239" s="87" t="s">
        <v>79</v>
      </c>
      <c r="R4239" s="87"/>
      <c r="S4239" s="87"/>
      <c r="T4239" s="87"/>
      <c r="U4239" s="87"/>
      <c r="V4239" s="86" t="s">
        <v>79</v>
      </c>
      <c r="W4239" s="75"/>
      <c r="X4239" s="102" t="s">
        <v>79</v>
      </c>
      <c r="Y4239" s="63" t="str">
        <f>IFERROR(IF(VLOOKUP(X4239,Listor!$T$6:$U$7,2,FALSE)&lt;O4239,TRUE),"")</f>
        <v/>
      </c>
      <c r="Z4239" s="87"/>
      <c r="AA4239" s="104"/>
    </row>
    <row r="4240" spans="2:27" x14ac:dyDescent="0.25">
      <c r="B4240" s="68" t="s">
        <v>68</v>
      </c>
      <c r="C4240" s="80" t="str">
        <f>IFERROR(VLOOKUP(B4240,Listor!$A$6:$B$62,2,FALSE),"")</f>
        <v/>
      </c>
      <c r="D4240" s="80" t="str">
        <f>IFERROR(VLOOKUP(B4240,Listor!$A$6:$C$62,3,FALSE),"")</f>
        <v/>
      </c>
      <c r="E4240" s="110" t="s">
        <v>79</v>
      </c>
      <c r="F4240" s="66"/>
      <c r="G4240" s="35" t="str">
        <f>IFERROR(VLOOKUP(B4240,Listor!$A$6:$G$62,7,FALSE),"")</f>
        <v/>
      </c>
      <c r="H4240" s="63" t="str">
        <f>IFERROR(VLOOKUP(B4240,Listor!$N$6:$O$47,2,FALSE),"")</f>
        <v/>
      </c>
      <c r="I4240" s="63" t="str">
        <f t="shared" si="199"/>
        <v/>
      </c>
      <c r="J4240" s="96" t="str">
        <f>IFERROR(VLOOKUP(B4240,Listor!$N$6:$P$47,3,FALSE)*I4240,"")</f>
        <v/>
      </c>
      <c r="K4240" s="81"/>
      <c r="L4240" s="88" t="str">
        <f>IFERROR((VLOOKUP(B4240,Listor!$N$6:$P$47,3,FALSE)*Biologiska!K4240)+(VLOOKUP(B4240,Listor!$N$6:$Q$47,4,FALSE)),"")</f>
        <v/>
      </c>
      <c r="M4240" s="63" t="str">
        <f t="shared" si="200"/>
        <v/>
      </c>
      <c r="N4240" s="75"/>
      <c r="O4240" s="84" t="str">
        <f t="shared" si="201"/>
        <v/>
      </c>
      <c r="P4240" s="107"/>
      <c r="Q4240" s="87" t="s">
        <v>79</v>
      </c>
      <c r="R4240" s="87"/>
      <c r="S4240" s="87"/>
      <c r="T4240" s="87"/>
      <c r="U4240" s="87"/>
      <c r="V4240" s="86" t="s">
        <v>79</v>
      </c>
      <c r="W4240" s="75"/>
      <c r="X4240" s="102" t="s">
        <v>79</v>
      </c>
      <c r="Y4240" s="63" t="str">
        <f>IFERROR(IF(VLOOKUP(X4240,Listor!$T$6:$U$7,2,FALSE)&lt;O4240,TRUE),"")</f>
        <v/>
      </c>
      <c r="Z4240" s="87"/>
      <c r="AA4240" s="104"/>
    </row>
    <row r="4241" spans="2:27" x14ac:dyDescent="0.25">
      <c r="B4241" s="68" t="s">
        <v>68</v>
      </c>
      <c r="C4241" s="80" t="str">
        <f>IFERROR(VLOOKUP(B4241,Listor!$A$6:$B$62,2,FALSE),"")</f>
        <v/>
      </c>
      <c r="D4241" s="80" t="str">
        <f>IFERROR(VLOOKUP(B4241,Listor!$A$6:$C$62,3,FALSE),"")</f>
        <v/>
      </c>
      <c r="E4241" s="110" t="s">
        <v>79</v>
      </c>
      <c r="F4241" s="66"/>
      <c r="G4241" s="35" t="str">
        <f>IFERROR(VLOOKUP(B4241,Listor!$A$6:$G$62,7,FALSE),"")</f>
        <v/>
      </c>
      <c r="H4241" s="63" t="str">
        <f>IFERROR(VLOOKUP(B4241,Listor!$N$6:$O$47,2,FALSE),"")</f>
        <v/>
      </c>
      <c r="I4241" s="63" t="str">
        <f t="shared" si="199"/>
        <v/>
      </c>
      <c r="J4241" s="96" t="str">
        <f>IFERROR(VLOOKUP(B4241,Listor!$N$6:$P$47,3,FALSE)*I4241,"")</f>
        <v/>
      </c>
      <c r="K4241" s="81"/>
      <c r="L4241" s="88" t="str">
        <f>IFERROR((VLOOKUP(B4241,Listor!$N$6:$P$47,3,FALSE)*Biologiska!K4241)+(VLOOKUP(B4241,Listor!$N$6:$Q$47,4,FALSE)),"")</f>
        <v/>
      </c>
      <c r="M4241" s="63" t="str">
        <f t="shared" si="200"/>
        <v/>
      </c>
      <c r="N4241" s="75"/>
      <c r="O4241" s="84" t="str">
        <f t="shared" si="201"/>
        <v/>
      </c>
      <c r="P4241" s="107"/>
      <c r="Q4241" s="87" t="s">
        <v>79</v>
      </c>
      <c r="R4241" s="87"/>
      <c r="S4241" s="87"/>
      <c r="T4241" s="87"/>
      <c r="U4241" s="87"/>
      <c r="V4241" s="86" t="s">
        <v>79</v>
      </c>
      <c r="W4241" s="75"/>
      <c r="X4241" s="102" t="s">
        <v>79</v>
      </c>
      <c r="Y4241" s="63" t="str">
        <f>IFERROR(IF(VLOOKUP(X4241,Listor!$T$6:$U$7,2,FALSE)&lt;O4241,TRUE),"")</f>
        <v/>
      </c>
      <c r="Z4241" s="87"/>
      <c r="AA4241" s="104"/>
    </row>
    <row r="4242" spans="2:27" x14ac:dyDescent="0.25">
      <c r="B4242" s="68" t="s">
        <v>68</v>
      </c>
      <c r="C4242" s="80" t="str">
        <f>IFERROR(VLOOKUP(B4242,Listor!$A$6:$B$62,2,FALSE),"")</f>
        <v/>
      </c>
      <c r="D4242" s="80" t="str">
        <f>IFERROR(VLOOKUP(B4242,Listor!$A$6:$C$62,3,FALSE),"")</f>
        <v/>
      </c>
      <c r="E4242" s="110" t="s">
        <v>79</v>
      </c>
      <c r="F4242" s="66"/>
      <c r="G4242" s="35" t="str">
        <f>IFERROR(VLOOKUP(B4242,Listor!$A$6:$G$62,7,FALSE),"")</f>
        <v/>
      </c>
      <c r="H4242" s="63" t="str">
        <f>IFERROR(VLOOKUP(B4242,Listor!$N$6:$O$47,2,FALSE),"")</f>
        <v/>
      </c>
      <c r="I4242" s="63" t="str">
        <f t="shared" si="199"/>
        <v/>
      </c>
      <c r="J4242" s="96" t="str">
        <f>IFERROR(VLOOKUP(B4242,Listor!$N$6:$P$47,3,FALSE)*I4242,"")</f>
        <v/>
      </c>
      <c r="K4242" s="81"/>
      <c r="L4242" s="88" t="str">
        <f>IFERROR((VLOOKUP(B4242,Listor!$N$6:$P$47,3,FALSE)*Biologiska!K4242)+(VLOOKUP(B4242,Listor!$N$6:$Q$47,4,FALSE)),"")</f>
        <v/>
      </c>
      <c r="M4242" s="63" t="str">
        <f t="shared" si="200"/>
        <v/>
      </c>
      <c r="N4242" s="75"/>
      <c r="O4242" s="84" t="str">
        <f t="shared" si="201"/>
        <v/>
      </c>
      <c r="P4242" s="107"/>
      <c r="Q4242" s="87" t="s">
        <v>79</v>
      </c>
      <c r="R4242" s="87"/>
      <c r="S4242" s="87"/>
      <c r="T4242" s="87"/>
      <c r="U4242" s="87"/>
      <c r="V4242" s="86" t="s">
        <v>79</v>
      </c>
      <c r="W4242" s="75"/>
      <c r="X4242" s="102" t="s">
        <v>79</v>
      </c>
      <c r="Y4242" s="63" t="str">
        <f>IFERROR(IF(VLOOKUP(X4242,Listor!$T$6:$U$7,2,FALSE)&lt;O4242,TRUE),"")</f>
        <v/>
      </c>
      <c r="Z4242" s="87"/>
      <c r="AA4242" s="104"/>
    </row>
    <row r="4243" spans="2:27" x14ac:dyDescent="0.25">
      <c r="B4243" s="68" t="s">
        <v>68</v>
      </c>
      <c r="C4243" s="80" t="str">
        <f>IFERROR(VLOOKUP(B4243,Listor!$A$6:$B$62,2,FALSE),"")</f>
        <v/>
      </c>
      <c r="D4243" s="80" t="str">
        <f>IFERROR(VLOOKUP(B4243,Listor!$A$6:$C$62,3,FALSE),"")</f>
        <v/>
      </c>
      <c r="E4243" s="110" t="s">
        <v>79</v>
      </c>
      <c r="F4243" s="66"/>
      <c r="G4243" s="35" t="str">
        <f>IFERROR(VLOOKUP(B4243,Listor!$A$6:$G$62,7,FALSE),"")</f>
        <v/>
      </c>
      <c r="H4243" s="63" t="str">
        <f>IFERROR(VLOOKUP(B4243,Listor!$N$6:$O$47,2,FALSE),"")</f>
        <v/>
      </c>
      <c r="I4243" s="63" t="str">
        <f t="shared" si="199"/>
        <v/>
      </c>
      <c r="J4243" s="96" t="str">
        <f>IFERROR(VLOOKUP(B4243,Listor!$N$6:$P$47,3,FALSE)*I4243,"")</f>
        <v/>
      </c>
      <c r="K4243" s="81"/>
      <c r="L4243" s="88" t="str">
        <f>IFERROR((VLOOKUP(B4243,Listor!$N$6:$P$47,3,FALSE)*Biologiska!K4243)+(VLOOKUP(B4243,Listor!$N$6:$Q$47,4,FALSE)),"")</f>
        <v/>
      </c>
      <c r="M4243" s="63" t="str">
        <f t="shared" si="200"/>
        <v/>
      </c>
      <c r="N4243" s="75"/>
      <c r="O4243" s="84" t="str">
        <f t="shared" si="201"/>
        <v/>
      </c>
      <c r="P4243" s="107"/>
      <c r="Q4243" s="87" t="s">
        <v>79</v>
      </c>
      <c r="R4243" s="87"/>
      <c r="S4243" s="87"/>
      <c r="T4243" s="87"/>
      <c r="U4243" s="87"/>
      <c r="V4243" s="86" t="s">
        <v>79</v>
      </c>
      <c r="W4243" s="75"/>
      <c r="X4243" s="102" t="s">
        <v>79</v>
      </c>
      <c r="Y4243" s="63" t="str">
        <f>IFERROR(IF(VLOOKUP(X4243,Listor!$T$6:$U$7,2,FALSE)&lt;O4243,TRUE),"")</f>
        <v/>
      </c>
      <c r="Z4243" s="87"/>
      <c r="AA4243" s="104"/>
    </row>
    <row r="4244" spans="2:27" x14ac:dyDescent="0.25">
      <c r="B4244" s="68" t="s">
        <v>68</v>
      </c>
      <c r="C4244" s="80" t="str">
        <f>IFERROR(VLOOKUP(B4244,Listor!$A$6:$B$62,2,FALSE),"")</f>
        <v/>
      </c>
      <c r="D4244" s="80" t="str">
        <f>IFERROR(VLOOKUP(B4244,Listor!$A$6:$C$62,3,FALSE),"")</f>
        <v/>
      </c>
      <c r="E4244" s="110" t="s">
        <v>79</v>
      </c>
      <c r="F4244" s="66"/>
      <c r="G4244" s="35" t="str">
        <f>IFERROR(VLOOKUP(B4244,Listor!$A$6:$G$62,7,FALSE),"")</f>
        <v/>
      </c>
      <c r="H4244" s="63" t="str">
        <f>IFERROR(VLOOKUP(B4244,Listor!$N$6:$O$47,2,FALSE),"")</f>
        <v/>
      </c>
      <c r="I4244" s="63" t="str">
        <f t="shared" si="199"/>
        <v/>
      </c>
      <c r="J4244" s="96" t="str">
        <f>IFERROR(VLOOKUP(B4244,Listor!$N$6:$P$47,3,FALSE)*I4244,"")</f>
        <v/>
      </c>
      <c r="K4244" s="81"/>
      <c r="L4244" s="88" t="str">
        <f>IFERROR((VLOOKUP(B4244,Listor!$N$6:$P$47,3,FALSE)*Biologiska!K4244)+(VLOOKUP(B4244,Listor!$N$6:$Q$47,4,FALSE)),"")</f>
        <v/>
      </c>
      <c r="M4244" s="63" t="str">
        <f t="shared" si="200"/>
        <v/>
      </c>
      <c r="N4244" s="75"/>
      <c r="O4244" s="84" t="str">
        <f t="shared" si="201"/>
        <v/>
      </c>
      <c r="P4244" s="107"/>
      <c r="Q4244" s="87" t="s">
        <v>79</v>
      </c>
      <c r="R4244" s="87"/>
      <c r="S4244" s="87"/>
      <c r="T4244" s="87"/>
      <c r="U4244" s="87"/>
      <c r="V4244" s="86" t="s">
        <v>79</v>
      </c>
      <c r="W4244" s="75"/>
      <c r="X4244" s="102" t="s">
        <v>79</v>
      </c>
      <c r="Y4244" s="63" t="str">
        <f>IFERROR(IF(VLOOKUP(X4244,Listor!$T$6:$U$7,2,FALSE)&lt;O4244,TRUE),"")</f>
        <v/>
      </c>
      <c r="Z4244" s="87"/>
      <c r="AA4244" s="104"/>
    </row>
    <row r="4245" spans="2:27" x14ac:dyDescent="0.25">
      <c r="B4245" s="68" t="s">
        <v>68</v>
      </c>
      <c r="C4245" s="80" t="str">
        <f>IFERROR(VLOOKUP(B4245,Listor!$A$6:$B$62,2,FALSE),"")</f>
        <v/>
      </c>
      <c r="D4245" s="80" t="str">
        <f>IFERROR(VLOOKUP(B4245,Listor!$A$6:$C$62,3,FALSE),"")</f>
        <v/>
      </c>
      <c r="E4245" s="110" t="s">
        <v>79</v>
      </c>
      <c r="F4245" s="66"/>
      <c r="G4245" s="35" t="str">
        <f>IFERROR(VLOOKUP(B4245,Listor!$A$6:$G$62,7,FALSE),"")</f>
        <v/>
      </c>
      <c r="H4245" s="63" t="str">
        <f>IFERROR(VLOOKUP(B4245,Listor!$N$6:$O$47,2,FALSE),"")</f>
        <v/>
      </c>
      <c r="I4245" s="63" t="str">
        <f t="shared" si="199"/>
        <v/>
      </c>
      <c r="J4245" s="96" t="str">
        <f>IFERROR(VLOOKUP(B4245,Listor!$N$6:$P$47,3,FALSE)*I4245,"")</f>
        <v/>
      </c>
      <c r="K4245" s="81"/>
      <c r="L4245" s="88" t="str">
        <f>IFERROR((VLOOKUP(B4245,Listor!$N$6:$P$47,3,FALSE)*Biologiska!K4245)+(VLOOKUP(B4245,Listor!$N$6:$Q$47,4,FALSE)),"")</f>
        <v/>
      </c>
      <c r="M4245" s="63" t="str">
        <f t="shared" si="200"/>
        <v/>
      </c>
      <c r="N4245" s="75"/>
      <c r="O4245" s="84" t="str">
        <f t="shared" si="201"/>
        <v/>
      </c>
      <c r="P4245" s="107"/>
      <c r="Q4245" s="87" t="s">
        <v>79</v>
      </c>
      <c r="R4245" s="87"/>
      <c r="S4245" s="87"/>
      <c r="T4245" s="87"/>
      <c r="U4245" s="87"/>
      <c r="V4245" s="86" t="s">
        <v>79</v>
      </c>
      <c r="W4245" s="75"/>
      <c r="X4245" s="102" t="s">
        <v>79</v>
      </c>
      <c r="Y4245" s="63" t="str">
        <f>IFERROR(IF(VLOOKUP(X4245,Listor!$T$6:$U$7,2,FALSE)&lt;O4245,TRUE),"")</f>
        <v/>
      </c>
      <c r="Z4245" s="87"/>
      <c r="AA4245" s="104"/>
    </row>
    <row r="4246" spans="2:27" x14ac:dyDescent="0.25">
      <c r="B4246" s="68" t="s">
        <v>68</v>
      </c>
      <c r="C4246" s="80" t="str">
        <f>IFERROR(VLOOKUP(B4246,Listor!$A$6:$B$62,2,FALSE),"")</f>
        <v/>
      </c>
      <c r="D4246" s="80" t="str">
        <f>IFERROR(VLOOKUP(B4246,Listor!$A$6:$C$62,3,FALSE),"")</f>
        <v/>
      </c>
      <c r="E4246" s="110" t="s">
        <v>79</v>
      </c>
      <c r="F4246" s="66"/>
      <c r="G4246" s="35" t="str">
        <f>IFERROR(VLOOKUP(B4246,Listor!$A$6:$G$62,7,FALSE),"")</f>
        <v/>
      </c>
      <c r="H4246" s="63" t="str">
        <f>IFERROR(VLOOKUP(B4246,Listor!$N$6:$O$47,2,FALSE),"")</f>
        <v/>
      </c>
      <c r="I4246" s="63" t="str">
        <f t="shared" si="199"/>
        <v/>
      </c>
      <c r="J4246" s="96" t="str">
        <f>IFERROR(VLOOKUP(B4246,Listor!$N$6:$P$47,3,FALSE)*I4246,"")</f>
        <v/>
      </c>
      <c r="K4246" s="81"/>
      <c r="L4246" s="88" t="str">
        <f>IFERROR((VLOOKUP(B4246,Listor!$N$6:$P$47,3,FALSE)*Biologiska!K4246)+(VLOOKUP(B4246,Listor!$N$6:$Q$47,4,FALSE)),"")</f>
        <v/>
      </c>
      <c r="M4246" s="63" t="str">
        <f t="shared" si="200"/>
        <v/>
      </c>
      <c r="N4246" s="75"/>
      <c r="O4246" s="84" t="str">
        <f t="shared" si="201"/>
        <v/>
      </c>
      <c r="P4246" s="107"/>
      <c r="Q4246" s="87" t="s">
        <v>79</v>
      </c>
      <c r="R4246" s="87"/>
      <c r="S4246" s="87"/>
      <c r="T4246" s="87"/>
      <c r="U4246" s="87"/>
      <c r="V4246" s="86" t="s">
        <v>79</v>
      </c>
      <c r="W4246" s="75"/>
      <c r="X4246" s="102" t="s">
        <v>79</v>
      </c>
      <c r="Y4246" s="63" t="str">
        <f>IFERROR(IF(VLOOKUP(X4246,Listor!$T$6:$U$7,2,FALSE)&lt;O4246,TRUE),"")</f>
        <v/>
      </c>
      <c r="Z4246" s="87"/>
      <c r="AA4246" s="104"/>
    </row>
    <row r="4247" spans="2:27" x14ac:dyDescent="0.25">
      <c r="B4247" s="68" t="s">
        <v>68</v>
      </c>
      <c r="C4247" s="80" t="str">
        <f>IFERROR(VLOOKUP(B4247,Listor!$A$6:$B$62,2,FALSE),"")</f>
        <v/>
      </c>
      <c r="D4247" s="80" t="str">
        <f>IFERROR(VLOOKUP(B4247,Listor!$A$6:$C$62,3,FALSE),"")</f>
        <v/>
      </c>
      <c r="E4247" s="110" t="s">
        <v>79</v>
      </c>
      <c r="F4247" s="66"/>
      <c r="G4247" s="35" t="str">
        <f>IFERROR(VLOOKUP(B4247,Listor!$A$6:$G$62,7,FALSE),"")</f>
        <v/>
      </c>
      <c r="H4247" s="63" t="str">
        <f>IFERROR(VLOOKUP(B4247,Listor!$N$6:$O$47,2,FALSE),"")</f>
        <v/>
      </c>
      <c r="I4247" s="63" t="str">
        <f t="shared" si="199"/>
        <v/>
      </c>
      <c r="J4247" s="96" t="str">
        <f>IFERROR(VLOOKUP(B4247,Listor!$N$6:$P$47,3,FALSE)*I4247,"")</f>
        <v/>
      </c>
      <c r="K4247" s="81"/>
      <c r="L4247" s="88" t="str">
        <f>IFERROR((VLOOKUP(B4247,Listor!$N$6:$P$47,3,FALSE)*Biologiska!K4247)+(VLOOKUP(B4247,Listor!$N$6:$Q$47,4,FALSE)),"")</f>
        <v/>
      </c>
      <c r="M4247" s="63" t="str">
        <f t="shared" si="200"/>
        <v/>
      </c>
      <c r="N4247" s="75"/>
      <c r="O4247" s="84" t="str">
        <f t="shared" si="201"/>
        <v/>
      </c>
      <c r="P4247" s="107"/>
      <c r="Q4247" s="87" t="s">
        <v>79</v>
      </c>
      <c r="R4247" s="87"/>
      <c r="S4247" s="87"/>
      <c r="T4247" s="87"/>
      <c r="U4247" s="87"/>
      <c r="V4247" s="86" t="s">
        <v>79</v>
      </c>
      <c r="W4247" s="75"/>
      <c r="X4247" s="102" t="s">
        <v>79</v>
      </c>
      <c r="Y4247" s="63" t="str">
        <f>IFERROR(IF(VLOOKUP(X4247,Listor!$T$6:$U$7,2,FALSE)&lt;O4247,TRUE),"")</f>
        <v/>
      </c>
      <c r="Z4247" s="87"/>
      <c r="AA4247" s="104"/>
    </row>
    <row r="4248" spans="2:27" x14ac:dyDescent="0.25">
      <c r="B4248" s="68" t="s">
        <v>68</v>
      </c>
      <c r="C4248" s="80" t="str">
        <f>IFERROR(VLOOKUP(B4248,Listor!$A$6:$B$62,2,FALSE),"")</f>
        <v/>
      </c>
      <c r="D4248" s="80" t="str">
        <f>IFERROR(VLOOKUP(B4248,Listor!$A$6:$C$62,3,FALSE),"")</f>
        <v/>
      </c>
      <c r="E4248" s="110" t="s">
        <v>79</v>
      </c>
      <c r="F4248" s="66"/>
      <c r="G4248" s="35" t="str">
        <f>IFERROR(VLOOKUP(B4248,Listor!$A$6:$G$62,7,FALSE),"")</f>
        <v/>
      </c>
      <c r="H4248" s="63" t="str">
        <f>IFERROR(VLOOKUP(B4248,Listor!$N$6:$O$47,2,FALSE),"")</f>
        <v/>
      </c>
      <c r="I4248" s="63" t="str">
        <f t="shared" si="199"/>
        <v/>
      </c>
      <c r="J4248" s="96" t="str">
        <f>IFERROR(VLOOKUP(B4248,Listor!$N$6:$P$47,3,FALSE)*I4248,"")</f>
        <v/>
      </c>
      <c r="K4248" s="81"/>
      <c r="L4248" s="88" t="str">
        <f>IFERROR((VLOOKUP(B4248,Listor!$N$6:$P$47,3,FALSE)*Biologiska!K4248)+(VLOOKUP(B4248,Listor!$N$6:$Q$47,4,FALSE)),"")</f>
        <v/>
      </c>
      <c r="M4248" s="63" t="str">
        <f t="shared" si="200"/>
        <v/>
      </c>
      <c r="N4248" s="75"/>
      <c r="O4248" s="84" t="str">
        <f t="shared" si="201"/>
        <v/>
      </c>
      <c r="P4248" s="107"/>
      <c r="Q4248" s="87" t="s">
        <v>79</v>
      </c>
      <c r="R4248" s="87"/>
      <c r="S4248" s="87"/>
      <c r="T4248" s="87"/>
      <c r="U4248" s="87"/>
      <c r="V4248" s="86" t="s">
        <v>79</v>
      </c>
      <c r="W4248" s="75"/>
      <c r="X4248" s="102" t="s">
        <v>79</v>
      </c>
      <c r="Y4248" s="63" t="str">
        <f>IFERROR(IF(VLOOKUP(X4248,Listor!$T$6:$U$7,2,FALSE)&lt;O4248,TRUE),"")</f>
        <v/>
      </c>
      <c r="Z4248" s="87"/>
      <c r="AA4248" s="104"/>
    </row>
    <row r="4249" spans="2:27" x14ac:dyDescent="0.25">
      <c r="B4249" s="68" t="s">
        <v>68</v>
      </c>
      <c r="C4249" s="80" t="str">
        <f>IFERROR(VLOOKUP(B4249,Listor!$A$6:$B$62,2,FALSE),"")</f>
        <v/>
      </c>
      <c r="D4249" s="80" t="str">
        <f>IFERROR(VLOOKUP(B4249,Listor!$A$6:$C$62,3,FALSE),"")</f>
        <v/>
      </c>
      <c r="E4249" s="110" t="s">
        <v>79</v>
      </c>
      <c r="F4249" s="66"/>
      <c r="G4249" s="35" t="str">
        <f>IFERROR(VLOOKUP(B4249,Listor!$A$6:$G$62,7,FALSE),"")</f>
        <v/>
      </c>
      <c r="H4249" s="63" t="str">
        <f>IFERROR(VLOOKUP(B4249,Listor!$N$6:$O$47,2,FALSE),"")</f>
        <v/>
      </c>
      <c r="I4249" s="63" t="str">
        <f t="shared" si="199"/>
        <v/>
      </c>
      <c r="J4249" s="96" t="str">
        <f>IFERROR(VLOOKUP(B4249,Listor!$N$6:$P$47,3,FALSE)*I4249,"")</f>
        <v/>
      </c>
      <c r="K4249" s="81"/>
      <c r="L4249" s="88" t="str">
        <f>IFERROR((VLOOKUP(B4249,Listor!$N$6:$P$47,3,FALSE)*Biologiska!K4249)+(VLOOKUP(B4249,Listor!$N$6:$Q$47,4,FALSE)),"")</f>
        <v/>
      </c>
      <c r="M4249" s="63" t="str">
        <f t="shared" si="200"/>
        <v/>
      </c>
      <c r="N4249" s="75"/>
      <c r="O4249" s="84" t="str">
        <f t="shared" si="201"/>
        <v/>
      </c>
      <c r="P4249" s="107"/>
      <c r="Q4249" s="87" t="s">
        <v>79</v>
      </c>
      <c r="R4249" s="87"/>
      <c r="S4249" s="87"/>
      <c r="T4249" s="87"/>
      <c r="U4249" s="87"/>
      <c r="V4249" s="86" t="s">
        <v>79</v>
      </c>
      <c r="W4249" s="75"/>
      <c r="X4249" s="102" t="s">
        <v>79</v>
      </c>
      <c r="Y4249" s="63" t="str">
        <f>IFERROR(IF(VLOOKUP(X4249,Listor!$T$6:$U$7,2,FALSE)&lt;O4249,TRUE),"")</f>
        <v/>
      </c>
      <c r="Z4249" s="87"/>
      <c r="AA4249" s="104"/>
    </row>
    <row r="4250" spans="2:27" x14ac:dyDescent="0.25">
      <c r="B4250" s="68" t="s">
        <v>68</v>
      </c>
      <c r="C4250" s="80" t="str">
        <f>IFERROR(VLOOKUP(B4250,Listor!$A$6:$B$62,2,FALSE),"")</f>
        <v/>
      </c>
      <c r="D4250" s="80" t="str">
        <f>IFERROR(VLOOKUP(B4250,Listor!$A$6:$C$62,3,FALSE),"")</f>
        <v/>
      </c>
      <c r="E4250" s="110" t="s">
        <v>79</v>
      </c>
      <c r="F4250" s="66"/>
      <c r="G4250" s="35" t="str">
        <f>IFERROR(VLOOKUP(B4250,Listor!$A$6:$G$62,7,FALSE),"")</f>
        <v/>
      </c>
      <c r="H4250" s="63" t="str">
        <f>IFERROR(VLOOKUP(B4250,Listor!$N$6:$O$47,2,FALSE),"")</f>
        <v/>
      </c>
      <c r="I4250" s="63" t="str">
        <f t="shared" si="199"/>
        <v/>
      </c>
      <c r="J4250" s="96" t="str">
        <f>IFERROR(VLOOKUP(B4250,Listor!$N$6:$P$47,3,FALSE)*I4250,"")</f>
        <v/>
      </c>
      <c r="K4250" s="81"/>
      <c r="L4250" s="88" t="str">
        <f>IFERROR((VLOOKUP(B4250,Listor!$N$6:$P$47,3,FALSE)*Biologiska!K4250)+(VLOOKUP(B4250,Listor!$N$6:$Q$47,4,FALSE)),"")</f>
        <v/>
      </c>
      <c r="M4250" s="63" t="str">
        <f t="shared" si="200"/>
        <v/>
      </c>
      <c r="N4250" s="75"/>
      <c r="O4250" s="84" t="str">
        <f t="shared" si="201"/>
        <v/>
      </c>
      <c r="P4250" s="107"/>
      <c r="Q4250" s="87" t="s">
        <v>79</v>
      </c>
      <c r="R4250" s="87"/>
      <c r="S4250" s="87"/>
      <c r="T4250" s="87"/>
      <c r="U4250" s="87"/>
      <c r="V4250" s="86" t="s">
        <v>79</v>
      </c>
      <c r="W4250" s="75"/>
      <c r="X4250" s="102" t="s">
        <v>79</v>
      </c>
      <c r="Y4250" s="63" t="str">
        <f>IFERROR(IF(VLOOKUP(X4250,Listor!$T$6:$U$7,2,FALSE)&lt;O4250,TRUE),"")</f>
        <v/>
      </c>
      <c r="Z4250" s="87"/>
      <c r="AA4250" s="104"/>
    </row>
    <row r="4251" spans="2:27" x14ac:dyDescent="0.25">
      <c r="B4251" s="68" t="s">
        <v>68</v>
      </c>
      <c r="C4251" s="80" t="str">
        <f>IFERROR(VLOOKUP(B4251,Listor!$A$6:$B$62,2,FALSE),"")</f>
        <v/>
      </c>
      <c r="D4251" s="80" t="str">
        <f>IFERROR(VLOOKUP(B4251,Listor!$A$6:$C$62,3,FALSE),"")</f>
        <v/>
      </c>
      <c r="E4251" s="110" t="s">
        <v>79</v>
      </c>
      <c r="F4251" s="66"/>
      <c r="G4251" s="35" t="str">
        <f>IFERROR(VLOOKUP(B4251,Listor!$A$6:$G$62,7,FALSE),"")</f>
        <v/>
      </c>
      <c r="H4251" s="63" t="str">
        <f>IFERROR(VLOOKUP(B4251,Listor!$N$6:$O$47,2,FALSE),"")</f>
        <v/>
      </c>
      <c r="I4251" s="63" t="str">
        <f t="shared" si="199"/>
        <v/>
      </c>
      <c r="J4251" s="96" t="str">
        <f>IFERROR(VLOOKUP(B4251,Listor!$N$6:$P$47,3,FALSE)*I4251,"")</f>
        <v/>
      </c>
      <c r="K4251" s="81"/>
      <c r="L4251" s="88" t="str">
        <f>IFERROR((VLOOKUP(B4251,Listor!$N$6:$P$47,3,FALSE)*Biologiska!K4251)+(VLOOKUP(B4251,Listor!$N$6:$Q$47,4,FALSE)),"")</f>
        <v/>
      </c>
      <c r="M4251" s="63" t="str">
        <f t="shared" si="200"/>
        <v/>
      </c>
      <c r="N4251" s="75"/>
      <c r="O4251" s="84" t="str">
        <f t="shared" si="201"/>
        <v/>
      </c>
      <c r="P4251" s="107"/>
      <c r="Q4251" s="87" t="s">
        <v>79</v>
      </c>
      <c r="R4251" s="87"/>
      <c r="S4251" s="87"/>
      <c r="T4251" s="87"/>
      <c r="U4251" s="87"/>
      <c r="V4251" s="86" t="s">
        <v>79</v>
      </c>
      <c r="W4251" s="75"/>
      <c r="X4251" s="102" t="s">
        <v>79</v>
      </c>
      <c r="Y4251" s="63" t="str">
        <f>IFERROR(IF(VLOOKUP(X4251,Listor!$T$6:$U$7,2,FALSE)&lt;O4251,TRUE),"")</f>
        <v/>
      </c>
      <c r="Z4251" s="87"/>
      <c r="AA4251" s="104"/>
    </row>
    <row r="4252" spans="2:27" x14ac:dyDescent="0.25">
      <c r="B4252" s="68" t="s">
        <v>68</v>
      </c>
      <c r="C4252" s="80" t="str">
        <f>IFERROR(VLOOKUP(B4252,Listor!$A$6:$B$62,2,FALSE),"")</f>
        <v/>
      </c>
      <c r="D4252" s="80" t="str">
        <f>IFERROR(VLOOKUP(B4252,Listor!$A$6:$C$62,3,FALSE),"")</f>
        <v/>
      </c>
      <c r="E4252" s="110" t="s">
        <v>79</v>
      </c>
      <c r="F4252" s="66"/>
      <c r="G4252" s="35" t="str">
        <f>IFERROR(VLOOKUP(B4252,Listor!$A$6:$G$62,7,FALSE),"")</f>
        <v/>
      </c>
      <c r="H4252" s="63" t="str">
        <f>IFERROR(VLOOKUP(B4252,Listor!$N$6:$O$47,2,FALSE),"")</f>
        <v/>
      </c>
      <c r="I4252" s="63" t="str">
        <f t="shared" si="199"/>
        <v/>
      </c>
      <c r="J4252" s="96" t="str">
        <f>IFERROR(VLOOKUP(B4252,Listor!$N$6:$P$47,3,FALSE)*I4252,"")</f>
        <v/>
      </c>
      <c r="K4252" s="81"/>
      <c r="L4252" s="88" t="str">
        <f>IFERROR((VLOOKUP(B4252,Listor!$N$6:$P$47,3,FALSE)*Biologiska!K4252)+(VLOOKUP(B4252,Listor!$N$6:$Q$47,4,FALSE)),"")</f>
        <v/>
      </c>
      <c r="M4252" s="63" t="str">
        <f t="shared" si="200"/>
        <v/>
      </c>
      <c r="N4252" s="75"/>
      <c r="O4252" s="84" t="str">
        <f t="shared" si="201"/>
        <v/>
      </c>
      <c r="P4252" s="107"/>
      <c r="Q4252" s="87" t="s">
        <v>79</v>
      </c>
      <c r="R4252" s="87"/>
      <c r="S4252" s="87"/>
      <c r="T4252" s="87"/>
      <c r="U4252" s="87"/>
      <c r="V4252" s="86" t="s">
        <v>79</v>
      </c>
      <c r="W4252" s="75"/>
      <c r="X4252" s="102" t="s">
        <v>79</v>
      </c>
      <c r="Y4252" s="63" t="str">
        <f>IFERROR(IF(VLOOKUP(X4252,Listor!$T$6:$U$7,2,FALSE)&lt;O4252,TRUE),"")</f>
        <v/>
      </c>
      <c r="Z4252" s="87"/>
      <c r="AA4252" s="104"/>
    </row>
    <row r="4253" spans="2:27" x14ac:dyDescent="0.25">
      <c r="B4253" s="68" t="s">
        <v>68</v>
      </c>
      <c r="C4253" s="80" t="str">
        <f>IFERROR(VLOOKUP(B4253,Listor!$A$6:$B$62,2,FALSE),"")</f>
        <v/>
      </c>
      <c r="D4253" s="80" t="str">
        <f>IFERROR(VLOOKUP(B4253,Listor!$A$6:$C$62,3,FALSE),"")</f>
        <v/>
      </c>
      <c r="E4253" s="110" t="s">
        <v>79</v>
      </c>
      <c r="F4253" s="66"/>
      <c r="G4253" s="35" t="str">
        <f>IFERROR(VLOOKUP(B4253,Listor!$A$6:$G$62,7,FALSE),"")</f>
        <v/>
      </c>
      <c r="H4253" s="63" t="str">
        <f>IFERROR(VLOOKUP(B4253,Listor!$N$6:$O$47,2,FALSE),"")</f>
        <v/>
      </c>
      <c r="I4253" s="63" t="str">
        <f t="shared" si="199"/>
        <v/>
      </c>
      <c r="J4253" s="96" t="str">
        <f>IFERROR(VLOOKUP(B4253,Listor!$N$6:$P$47,3,FALSE)*I4253,"")</f>
        <v/>
      </c>
      <c r="K4253" s="81"/>
      <c r="L4253" s="88" t="str">
        <f>IFERROR((VLOOKUP(B4253,Listor!$N$6:$P$47,3,FALSE)*Biologiska!K4253)+(VLOOKUP(B4253,Listor!$N$6:$Q$47,4,FALSE)),"")</f>
        <v/>
      </c>
      <c r="M4253" s="63" t="str">
        <f t="shared" si="200"/>
        <v/>
      </c>
      <c r="N4253" s="75"/>
      <c r="O4253" s="84" t="str">
        <f t="shared" si="201"/>
        <v/>
      </c>
      <c r="P4253" s="107"/>
      <c r="Q4253" s="87" t="s">
        <v>79</v>
      </c>
      <c r="R4253" s="87"/>
      <c r="S4253" s="87"/>
      <c r="T4253" s="87"/>
      <c r="U4253" s="87"/>
      <c r="V4253" s="86" t="s">
        <v>79</v>
      </c>
      <c r="W4253" s="75"/>
      <c r="X4253" s="102" t="s">
        <v>79</v>
      </c>
      <c r="Y4253" s="63" t="str">
        <f>IFERROR(IF(VLOOKUP(X4253,Listor!$T$6:$U$7,2,FALSE)&lt;O4253,TRUE),"")</f>
        <v/>
      </c>
      <c r="Z4253" s="87"/>
      <c r="AA4253" s="104"/>
    </row>
    <row r="4254" spans="2:27" x14ac:dyDescent="0.25">
      <c r="B4254" s="68" t="s">
        <v>68</v>
      </c>
      <c r="C4254" s="80" t="str">
        <f>IFERROR(VLOOKUP(B4254,Listor!$A$6:$B$62,2,FALSE),"")</f>
        <v/>
      </c>
      <c r="D4254" s="80" t="str">
        <f>IFERROR(VLOOKUP(B4254,Listor!$A$6:$C$62,3,FALSE),"")</f>
        <v/>
      </c>
      <c r="E4254" s="110" t="s">
        <v>79</v>
      </c>
      <c r="F4254" s="66"/>
      <c r="G4254" s="35" t="str">
        <f>IFERROR(VLOOKUP(B4254,Listor!$A$6:$G$62,7,FALSE),"")</f>
        <v/>
      </c>
      <c r="H4254" s="63" t="str">
        <f>IFERROR(VLOOKUP(B4254,Listor!$N$6:$O$47,2,FALSE),"")</f>
        <v/>
      </c>
      <c r="I4254" s="63" t="str">
        <f t="shared" si="199"/>
        <v/>
      </c>
      <c r="J4254" s="96" t="str">
        <f>IFERROR(VLOOKUP(B4254,Listor!$N$6:$P$47,3,FALSE)*I4254,"")</f>
        <v/>
      </c>
      <c r="K4254" s="81"/>
      <c r="L4254" s="88" t="str">
        <f>IFERROR((VLOOKUP(B4254,Listor!$N$6:$P$47,3,FALSE)*Biologiska!K4254)+(VLOOKUP(B4254,Listor!$N$6:$Q$47,4,FALSE)),"")</f>
        <v/>
      </c>
      <c r="M4254" s="63" t="str">
        <f t="shared" si="200"/>
        <v/>
      </c>
      <c r="N4254" s="75"/>
      <c r="O4254" s="84" t="str">
        <f t="shared" si="201"/>
        <v/>
      </c>
      <c r="P4254" s="107"/>
      <c r="Q4254" s="87" t="s">
        <v>79</v>
      </c>
      <c r="R4254" s="87"/>
      <c r="S4254" s="87"/>
      <c r="T4254" s="87"/>
      <c r="U4254" s="87"/>
      <c r="V4254" s="86" t="s">
        <v>79</v>
      </c>
      <c r="W4254" s="75"/>
      <c r="X4254" s="102" t="s">
        <v>79</v>
      </c>
      <c r="Y4254" s="63" t="str">
        <f>IFERROR(IF(VLOOKUP(X4254,Listor!$T$6:$U$7,2,FALSE)&lt;O4254,TRUE),"")</f>
        <v/>
      </c>
      <c r="Z4254" s="87"/>
      <c r="AA4254" s="104"/>
    </row>
    <row r="4255" spans="2:27" x14ac:dyDescent="0.25">
      <c r="B4255" s="68" t="s">
        <v>68</v>
      </c>
      <c r="C4255" s="80" t="str">
        <f>IFERROR(VLOOKUP(B4255,Listor!$A$6:$B$62,2,FALSE),"")</f>
        <v/>
      </c>
      <c r="D4255" s="80" t="str">
        <f>IFERROR(VLOOKUP(B4255,Listor!$A$6:$C$62,3,FALSE),"")</f>
        <v/>
      </c>
      <c r="E4255" s="110" t="s">
        <v>79</v>
      </c>
      <c r="F4255" s="66"/>
      <c r="G4255" s="35" t="str">
        <f>IFERROR(VLOOKUP(B4255,Listor!$A$6:$G$62,7,FALSE),"")</f>
        <v/>
      </c>
      <c r="H4255" s="63" t="str">
        <f>IFERROR(VLOOKUP(B4255,Listor!$N$6:$O$47,2,FALSE),"")</f>
        <v/>
      </c>
      <c r="I4255" s="63" t="str">
        <f t="shared" si="199"/>
        <v/>
      </c>
      <c r="J4255" s="96" t="str">
        <f>IFERROR(VLOOKUP(B4255,Listor!$N$6:$P$47,3,FALSE)*I4255,"")</f>
        <v/>
      </c>
      <c r="K4255" s="81"/>
      <c r="L4255" s="88" t="str">
        <f>IFERROR((VLOOKUP(B4255,Listor!$N$6:$P$47,3,FALSE)*Biologiska!K4255)+(VLOOKUP(B4255,Listor!$N$6:$Q$47,4,FALSE)),"")</f>
        <v/>
      </c>
      <c r="M4255" s="63" t="str">
        <f t="shared" si="200"/>
        <v/>
      </c>
      <c r="N4255" s="75"/>
      <c r="O4255" s="84" t="str">
        <f t="shared" si="201"/>
        <v/>
      </c>
      <c r="P4255" s="107"/>
      <c r="Q4255" s="87" t="s">
        <v>79</v>
      </c>
      <c r="R4255" s="87"/>
      <c r="S4255" s="87"/>
      <c r="T4255" s="87"/>
      <c r="U4255" s="87"/>
      <c r="V4255" s="86" t="s">
        <v>79</v>
      </c>
      <c r="W4255" s="75"/>
      <c r="X4255" s="102" t="s">
        <v>79</v>
      </c>
      <c r="Y4255" s="63" t="str">
        <f>IFERROR(IF(VLOOKUP(X4255,Listor!$T$6:$U$7,2,FALSE)&lt;O4255,TRUE),"")</f>
        <v/>
      </c>
      <c r="Z4255" s="87"/>
      <c r="AA4255" s="104"/>
    </row>
    <row r="4256" spans="2:27" x14ac:dyDescent="0.25">
      <c r="B4256" s="68" t="s">
        <v>68</v>
      </c>
      <c r="C4256" s="80" t="str">
        <f>IFERROR(VLOOKUP(B4256,Listor!$A$6:$B$62,2,FALSE),"")</f>
        <v/>
      </c>
      <c r="D4256" s="80" t="str">
        <f>IFERROR(VLOOKUP(B4256,Listor!$A$6:$C$62,3,FALSE),"")</f>
        <v/>
      </c>
      <c r="E4256" s="110" t="s">
        <v>79</v>
      </c>
      <c r="F4256" s="66"/>
      <c r="G4256" s="35" t="str">
        <f>IFERROR(VLOOKUP(B4256,Listor!$A$6:$G$62,7,FALSE),"")</f>
        <v/>
      </c>
      <c r="H4256" s="63" t="str">
        <f>IFERROR(VLOOKUP(B4256,Listor!$N$6:$O$47,2,FALSE),"")</f>
        <v/>
      </c>
      <c r="I4256" s="63" t="str">
        <f t="shared" si="199"/>
        <v/>
      </c>
      <c r="J4256" s="96" t="str">
        <f>IFERROR(VLOOKUP(B4256,Listor!$N$6:$P$47,3,FALSE)*I4256,"")</f>
        <v/>
      </c>
      <c r="K4256" s="81"/>
      <c r="L4256" s="88" t="str">
        <f>IFERROR((VLOOKUP(B4256,Listor!$N$6:$P$47,3,FALSE)*Biologiska!K4256)+(VLOOKUP(B4256,Listor!$N$6:$Q$47,4,FALSE)),"")</f>
        <v/>
      </c>
      <c r="M4256" s="63" t="str">
        <f t="shared" si="200"/>
        <v/>
      </c>
      <c r="N4256" s="75"/>
      <c r="O4256" s="84" t="str">
        <f t="shared" si="201"/>
        <v/>
      </c>
      <c r="P4256" s="107"/>
      <c r="Q4256" s="87" t="s">
        <v>79</v>
      </c>
      <c r="R4256" s="87"/>
      <c r="S4256" s="87"/>
      <c r="T4256" s="87"/>
      <c r="U4256" s="87"/>
      <c r="V4256" s="86" t="s">
        <v>79</v>
      </c>
      <c r="W4256" s="75"/>
      <c r="X4256" s="102" t="s">
        <v>79</v>
      </c>
      <c r="Y4256" s="63" t="str">
        <f>IFERROR(IF(VLOOKUP(X4256,Listor!$T$6:$U$7,2,FALSE)&lt;O4256,TRUE),"")</f>
        <v/>
      </c>
      <c r="Z4256" s="87"/>
      <c r="AA4256" s="104"/>
    </row>
    <row r="4257" spans="2:27" x14ac:dyDescent="0.25">
      <c r="B4257" s="68" t="s">
        <v>68</v>
      </c>
      <c r="C4257" s="80" t="str">
        <f>IFERROR(VLOOKUP(B4257,Listor!$A$6:$B$62,2,FALSE),"")</f>
        <v/>
      </c>
      <c r="D4257" s="80" t="str">
        <f>IFERROR(VLOOKUP(B4257,Listor!$A$6:$C$62,3,FALSE),"")</f>
        <v/>
      </c>
      <c r="E4257" s="110" t="s">
        <v>79</v>
      </c>
      <c r="F4257" s="66"/>
      <c r="G4257" s="35" t="str">
        <f>IFERROR(VLOOKUP(B4257,Listor!$A$6:$G$62,7,FALSE),"")</f>
        <v/>
      </c>
      <c r="H4257" s="63" t="str">
        <f>IFERROR(VLOOKUP(B4257,Listor!$N$6:$O$47,2,FALSE),"")</f>
        <v/>
      </c>
      <c r="I4257" s="63" t="str">
        <f t="shared" si="199"/>
        <v/>
      </c>
      <c r="J4257" s="96" t="str">
        <f>IFERROR(VLOOKUP(B4257,Listor!$N$6:$P$47,3,FALSE)*I4257,"")</f>
        <v/>
      </c>
      <c r="K4257" s="81"/>
      <c r="L4257" s="88" t="str">
        <f>IFERROR((VLOOKUP(B4257,Listor!$N$6:$P$47,3,FALSE)*Biologiska!K4257)+(VLOOKUP(B4257,Listor!$N$6:$Q$47,4,FALSE)),"")</f>
        <v/>
      </c>
      <c r="M4257" s="63" t="str">
        <f t="shared" si="200"/>
        <v/>
      </c>
      <c r="N4257" s="75"/>
      <c r="O4257" s="84" t="str">
        <f t="shared" si="201"/>
        <v/>
      </c>
      <c r="P4257" s="107"/>
      <c r="Q4257" s="87" t="s">
        <v>79</v>
      </c>
      <c r="R4257" s="87"/>
      <c r="S4257" s="87"/>
      <c r="T4257" s="87"/>
      <c r="U4257" s="87"/>
      <c r="V4257" s="86" t="s">
        <v>79</v>
      </c>
      <c r="W4257" s="75"/>
      <c r="X4257" s="102" t="s">
        <v>79</v>
      </c>
      <c r="Y4257" s="63" t="str">
        <f>IFERROR(IF(VLOOKUP(X4257,Listor!$T$6:$U$7,2,FALSE)&lt;O4257,TRUE),"")</f>
        <v/>
      </c>
      <c r="Z4257" s="87"/>
      <c r="AA4257" s="104"/>
    </row>
    <row r="4258" spans="2:27" x14ac:dyDescent="0.25">
      <c r="B4258" s="68" t="s">
        <v>68</v>
      </c>
      <c r="C4258" s="80" t="str">
        <f>IFERROR(VLOOKUP(B4258,Listor!$A$6:$B$62,2,FALSE),"")</f>
        <v/>
      </c>
      <c r="D4258" s="80" t="str">
        <f>IFERROR(VLOOKUP(B4258,Listor!$A$6:$C$62,3,FALSE),"")</f>
        <v/>
      </c>
      <c r="E4258" s="110" t="s">
        <v>79</v>
      </c>
      <c r="F4258" s="66"/>
      <c r="G4258" s="35" t="str">
        <f>IFERROR(VLOOKUP(B4258,Listor!$A$6:$G$62,7,FALSE),"")</f>
        <v/>
      </c>
      <c r="H4258" s="63" t="str">
        <f>IFERROR(VLOOKUP(B4258,Listor!$N$6:$O$47,2,FALSE),"")</f>
        <v/>
      </c>
      <c r="I4258" s="63" t="str">
        <f t="shared" si="199"/>
        <v/>
      </c>
      <c r="J4258" s="96" t="str">
        <f>IFERROR(VLOOKUP(B4258,Listor!$N$6:$P$47,3,FALSE)*I4258,"")</f>
        <v/>
      </c>
      <c r="K4258" s="81"/>
      <c r="L4258" s="88" t="str">
        <f>IFERROR((VLOOKUP(B4258,Listor!$N$6:$P$47,3,FALSE)*Biologiska!K4258)+(VLOOKUP(B4258,Listor!$N$6:$Q$47,4,FALSE)),"")</f>
        <v/>
      </c>
      <c r="M4258" s="63" t="str">
        <f t="shared" si="200"/>
        <v/>
      </c>
      <c r="N4258" s="75"/>
      <c r="O4258" s="84" t="str">
        <f t="shared" si="201"/>
        <v/>
      </c>
      <c r="P4258" s="107"/>
      <c r="Q4258" s="87" t="s">
        <v>79</v>
      </c>
      <c r="R4258" s="87"/>
      <c r="S4258" s="87"/>
      <c r="T4258" s="87"/>
      <c r="U4258" s="87"/>
      <c r="V4258" s="86" t="s">
        <v>79</v>
      </c>
      <c r="W4258" s="75"/>
      <c r="X4258" s="102" t="s">
        <v>79</v>
      </c>
      <c r="Y4258" s="63" t="str">
        <f>IFERROR(IF(VLOOKUP(X4258,Listor!$T$6:$U$7,2,FALSE)&lt;O4258,TRUE),"")</f>
        <v/>
      </c>
      <c r="Z4258" s="87"/>
      <c r="AA4258" s="104"/>
    </row>
    <row r="4259" spans="2:27" x14ac:dyDescent="0.25">
      <c r="B4259" s="68" t="s">
        <v>68</v>
      </c>
      <c r="C4259" s="80" t="str">
        <f>IFERROR(VLOOKUP(B4259,Listor!$A$6:$B$62,2,FALSE),"")</f>
        <v/>
      </c>
      <c r="D4259" s="80" t="str">
        <f>IFERROR(VLOOKUP(B4259,Listor!$A$6:$C$62,3,FALSE),"")</f>
        <v/>
      </c>
      <c r="E4259" s="110" t="s">
        <v>79</v>
      </c>
      <c r="F4259" s="66"/>
      <c r="G4259" s="35" t="str">
        <f>IFERROR(VLOOKUP(B4259,Listor!$A$6:$G$62,7,FALSE),"")</f>
        <v/>
      </c>
      <c r="H4259" s="63" t="str">
        <f>IFERROR(VLOOKUP(B4259,Listor!$N$6:$O$47,2,FALSE),"")</f>
        <v/>
      </c>
      <c r="I4259" s="63" t="str">
        <f t="shared" si="199"/>
        <v/>
      </c>
      <c r="J4259" s="96" t="str">
        <f>IFERROR(VLOOKUP(B4259,Listor!$N$6:$P$47,3,FALSE)*I4259,"")</f>
        <v/>
      </c>
      <c r="K4259" s="81"/>
      <c r="L4259" s="88" t="str">
        <f>IFERROR((VLOOKUP(B4259,Listor!$N$6:$P$47,3,FALSE)*Biologiska!K4259)+(VLOOKUP(B4259,Listor!$N$6:$Q$47,4,FALSE)),"")</f>
        <v/>
      </c>
      <c r="M4259" s="63" t="str">
        <f t="shared" si="200"/>
        <v/>
      </c>
      <c r="N4259" s="75"/>
      <c r="O4259" s="84" t="str">
        <f t="shared" si="201"/>
        <v/>
      </c>
      <c r="P4259" s="107"/>
      <c r="Q4259" s="87" t="s">
        <v>79</v>
      </c>
      <c r="R4259" s="87"/>
      <c r="S4259" s="87"/>
      <c r="T4259" s="87"/>
      <c r="U4259" s="87"/>
      <c r="V4259" s="86" t="s">
        <v>79</v>
      </c>
      <c r="W4259" s="75"/>
      <c r="X4259" s="102" t="s">
        <v>79</v>
      </c>
      <c r="Y4259" s="63" t="str">
        <f>IFERROR(IF(VLOOKUP(X4259,Listor!$T$6:$U$7,2,FALSE)&lt;O4259,TRUE),"")</f>
        <v/>
      </c>
      <c r="Z4259" s="87"/>
      <c r="AA4259" s="104"/>
    </row>
    <row r="4260" spans="2:27" x14ac:dyDescent="0.25">
      <c r="B4260" s="68" t="s">
        <v>68</v>
      </c>
      <c r="C4260" s="80" t="str">
        <f>IFERROR(VLOOKUP(B4260,Listor!$A$6:$B$62,2,FALSE),"")</f>
        <v/>
      </c>
      <c r="D4260" s="80" t="str">
        <f>IFERROR(VLOOKUP(B4260,Listor!$A$6:$C$62,3,FALSE),"")</f>
        <v/>
      </c>
      <c r="E4260" s="110" t="s">
        <v>79</v>
      </c>
      <c r="F4260" s="66"/>
      <c r="G4260" s="35" t="str">
        <f>IFERROR(VLOOKUP(B4260,Listor!$A$6:$G$62,7,FALSE),"")</f>
        <v/>
      </c>
      <c r="H4260" s="63" t="str">
        <f>IFERROR(VLOOKUP(B4260,Listor!$N$6:$O$47,2,FALSE),"")</f>
        <v/>
      </c>
      <c r="I4260" s="63" t="str">
        <f t="shared" si="199"/>
        <v/>
      </c>
      <c r="J4260" s="96" t="str">
        <f>IFERROR(VLOOKUP(B4260,Listor!$N$6:$P$47,3,FALSE)*I4260,"")</f>
        <v/>
      </c>
      <c r="K4260" s="81"/>
      <c r="L4260" s="88" t="str">
        <f>IFERROR((VLOOKUP(B4260,Listor!$N$6:$P$47,3,FALSE)*Biologiska!K4260)+(VLOOKUP(B4260,Listor!$N$6:$Q$47,4,FALSE)),"")</f>
        <v/>
      </c>
      <c r="M4260" s="63" t="str">
        <f t="shared" si="200"/>
        <v/>
      </c>
      <c r="N4260" s="75"/>
      <c r="O4260" s="84" t="str">
        <f t="shared" si="201"/>
        <v/>
      </c>
      <c r="P4260" s="107"/>
      <c r="Q4260" s="87" t="s">
        <v>79</v>
      </c>
      <c r="R4260" s="87"/>
      <c r="S4260" s="87"/>
      <c r="T4260" s="87"/>
      <c r="U4260" s="87"/>
      <c r="V4260" s="86" t="s">
        <v>79</v>
      </c>
      <c r="W4260" s="75"/>
      <c r="X4260" s="102" t="s">
        <v>79</v>
      </c>
      <c r="Y4260" s="63" t="str">
        <f>IFERROR(IF(VLOOKUP(X4260,Listor!$T$6:$U$7,2,FALSE)&lt;O4260,TRUE),"")</f>
        <v/>
      </c>
      <c r="Z4260" s="87"/>
      <c r="AA4260" s="104"/>
    </row>
    <row r="4261" spans="2:27" x14ac:dyDescent="0.25">
      <c r="B4261" s="68" t="s">
        <v>68</v>
      </c>
      <c r="C4261" s="80" t="str">
        <f>IFERROR(VLOOKUP(B4261,Listor!$A$6:$B$62,2,FALSE),"")</f>
        <v/>
      </c>
      <c r="D4261" s="80" t="str">
        <f>IFERROR(VLOOKUP(B4261,Listor!$A$6:$C$62,3,FALSE),"")</f>
        <v/>
      </c>
      <c r="E4261" s="110" t="s">
        <v>79</v>
      </c>
      <c r="F4261" s="66"/>
      <c r="G4261" s="35" t="str">
        <f>IFERROR(VLOOKUP(B4261,Listor!$A$6:$G$62,7,FALSE),"")</f>
        <v/>
      </c>
      <c r="H4261" s="63" t="str">
        <f>IFERROR(VLOOKUP(B4261,Listor!$N$6:$O$47,2,FALSE),"")</f>
        <v/>
      </c>
      <c r="I4261" s="63" t="str">
        <f t="shared" si="199"/>
        <v/>
      </c>
      <c r="J4261" s="96" t="str">
        <f>IFERROR(VLOOKUP(B4261,Listor!$N$6:$P$47,3,FALSE)*I4261,"")</f>
        <v/>
      </c>
      <c r="K4261" s="81"/>
      <c r="L4261" s="88" t="str">
        <f>IFERROR((VLOOKUP(B4261,Listor!$N$6:$P$47,3,FALSE)*Biologiska!K4261)+(VLOOKUP(B4261,Listor!$N$6:$Q$47,4,FALSE)),"")</f>
        <v/>
      </c>
      <c r="M4261" s="63" t="str">
        <f t="shared" si="200"/>
        <v/>
      </c>
      <c r="N4261" s="75"/>
      <c r="O4261" s="84" t="str">
        <f t="shared" si="201"/>
        <v/>
      </c>
      <c r="P4261" s="107"/>
      <c r="Q4261" s="87" t="s">
        <v>79</v>
      </c>
      <c r="R4261" s="87"/>
      <c r="S4261" s="87"/>
      <c r="T4261" s="87"/>
      <c r="U4261" s="87"/>
      <c r="V4261" s="86" t="s">
        <v>79</v>
      </c>
      <c r="W4261" s="75"/>
      <c r="X4261" s="102" t="s">
        <v>79</v>
      </c>
      <c r="Y4261" s="63" t="str">
        <f>IFERROR(IF(VLOOKUP(X4261,Listor!$T$6:$U$7,2,FALSE)&lt;O4261,TRUE),"")</f>
        <v/>
      </c>
      <c r="Z4261" s="87"/>
      <c r="AA4261" s="104"/>
    </row>
    <row r="4262" spans="2:27" x14ac:dyDescent="0.25">
      <c r="B4262" s="68" t="s">
        <v>68</v>
      </c>
      <c r="C4262" s="80" t="str">
        <f>IFERROR(VLOOKUP(B4262,Listor!$A$6:$B$62,2,FALSE),"")</f>
        <v/>
      </c>
      <c r="D4262" s="80" t="str">
        <f>IFERROR(VLOOKUP(B4262,Listor!$A$6:$C$62,3,FALSE),"")</f>
        <v/>
      </c>
      <c r="E4262" s="110" t="s">
        <v>79</v>
      </c>
      <c r="F4262" s="66"/>
      <c r="G4262" s="35" t="str">
        <f>IFERROR(VLOOKUP(B4262,Listor!$A$6:$G$62,7,FALSE),"")</f>
        <v/>
      </c>
      <c r="H4262" s="63" t="str">
        <f>IFERROR(VLOOKUP(B4262,Listor!$N$6:$O$47,2,FALSE),"")</f>
        <v/>
      </c>
      <c r="I4262" s="63" t="str">
        <f t="shared" si="199"/>
        <v/>
      </c>
      <c r="J4262" s="96" t="str">
        <f>IFERROR(VLOOKUP(B4262,Listor!$N$6:$P$47,3,FALSE)*I4262,"")</f>
        <v/>
      </c>
      <c r="K4262" s="81"/>
      <c r="L4262" s="88" t="str">
        <f>IFERROR((VLOOKUP(B4262,Listor!$N$6:$P$47,3,FALSE)*Biologiska!K4262)+(VLOOKUP(B4262,Listor!$N$6:$Q$47,4,FALSE)),"")</f>
        <v/>
      </c>
      <c r="M4262" s="63" t="str">
        <f t="shared" si="200"/>
        <v/>
      </c>
      <c r="N4262" s="75"/>
      <c r="O4262" s="84" t="str">
        <f t="shared" si="201"/>
        <v/>
      </c>
      <c r="P4262" s="107"/>
      <c r="Q4262" s="87" t="s">
        <v>79</v>
      </c>
      <c r="R4262" s="87"/>
      <c r="S4262" s="87"/>
      <c r="T4262" s="87"/>
      <c r="U4262" s="87"/>
      <c r="V4262" s="86" t="s">
        <v>79</v>
      </c>
      <c r="W4262" s="75"/>
      <c r="X4262" s="102" t="s">
        <v>79</v>
      </c>
      <c r="Y4262" s="63" t="str">
        <f>IFERROR(IF(VLOOKUP(X4262,Listor!$T$6:$U$7,2,FALSE)&lt;O4262,TRUE),"")</f>
        <v/>
      </c>
      <c r="Z4262" s="87"/>
      <c r="AA4262" s="104"/>
    </row>
    <row r="4263" spans="2:27" x14ac:dyDescent="0.25">
      <c r="B4263" s="68" t="s">
        <v>68</v>
      </c>
      <c r="C4263" s="80" t="str">
        <f>IFERROR(VLOOKUP(B4263,Listor!$A$6:$B$62,2,FALSE),"")</f>
        <v/>
      </c>
      <c r="D4263" s="80" t="str">
        <f>IFERROR(VLOOKUP(B4263,Listor!$A$6:$C$62,3,FALSE),"")</f>
        <v/>
      </c>
      <c r="E4263" s="110" t="s">
        <v>79</v>
      </c>
      <c r="F4263" s="66"/>
      <c r="G4263" s="35" t="str">
        <f>IFERROR(VLOOKUP(B4263,Listor!$A$6:$G$62,7,FALSE),"")</f>
        <v/>
      </c>
      <c r="H4263" s="63" t="str">
        <f>IFERROR(VLOOKUP(B4263,Listor!$N$6:$O$47,2,FALSE),"")</f>
        <v/>
      </c>
      <c r="I4263" s="63" t="str">
        <f t="shared" si="199"/>
        <v/>
      </c>
      <c r="J4263" s="96" t="str">
        <f>IFERROR(VLOOKUP(B4263,Listor!$N$6:$P$47,3,FALSE)*I4263,"")</f>
        <v/>
      </c>
      <c r="K4263" s="81"/>
      <c r="L4263" s="88" t="str">
        <f>IFERROR((VLOOKUP(B4263,Listor!$N$6:$P$47,3,FALSE)*Biologiska!K4263)+(VLOOKUP(B4263,Listor!$N$6:$Q$47,4,FALSE)),"")</f>
        <v/>
      </c>
      <c r="M4263" s="63" t="str">
        <f t="shared" si="200"/>
        <v/>
      </c>
      <c r="N4263" s="75"/>
      <c r="O4263" s="84" t="str">
        <f t="shared" si="201"/>
        <v/>
      </c>
      <c r="P4263" s="107"/>
      <c r="Q4263" s="87" t="s">
        <v>79</v>
      </c>
      <c r="R4263" s="87"/>
      <c r="S4263" s="87"/>
      <c r="T4263" s="87"/>
      <c r="U4263" s="87"/>
      <c r="V4263" s="86" t="s">
        <v>79</v>
      </c>
      <c r="W4263" s="75"/>
      <c r="X4263" s="102" t="s">
        <v>79</v>
      </c>
      <c r="Y4263" s="63" t="str">
        <f>IFERROR(IF(VLOOKUP(X4263,Listor!$T$6:$U$7,2,FALSE)&lt;O4263,TRUE),"")</f>
        <v/>
      </c>
      <c r="Z4263" s="87"/>
      <c r="AA4263" s="104"/>
    </row>
    <row r="4264" spans="2:27" x14ac:dyDescent="0.25">
      <c r="B4264" s="68" t="s">
        <v>68</v>
      </c>
      <c r="C4264" s="80" t="str">
        <f>IFERROR(VLOOKUP(B4264,Listor!$A$6:$B$62,2,FALSE),"")</f>
        <v/>
      </c>
      <c r="D4264" s="80" t="str">
        <f>IFERROR(VLOOKUP(B4264,Listor!$A$6:$C$62,3,FALSE),"")</f>
        <v/>
      </c>
      <c r="E4264" s="110" t="s">
        <v>79</v>
      </c>
      <c r="F4264" s="66"/>
      <c r="G4264" s="35" t="str">
        <f>IFERROR(VLOOKUP(B4264,Listor!$A$6:$G$62,7,FALSE),"")</f>
        <v/>
      </c>
      <c r="H4264" s="63" t="str">
        <f>IFERROR(VLOOKUP(B4264,Listor!$N$6:$O$47,2,FALSE),"")</f>
        <v/>
      </c>
      <c r="I4264" s="63" t="str">
        <f t="shared" si="199"/>
        <v/>
      </c>
      <c r="J4264" s="96" t="str">
        <f>IFERROR(VLOOKUP(B4264,Listor!$N$6:$P$47,3,FALSE)*I4264,"")</f>
        <v/>
      </c>
      <c r="K4264" s="81"/>
      <c r="L4264" s="88" t="str">
        <f>IFERROR((VLOOKUP(B4264,Listor!$N$6:$P$47,3,FALSE)*Biologiska!K4264)+(VLOOKUP(B4264,Listor!$N$6:$Q$47,4,FALSE)),"")</f>
        <v/>
      </c>
      <c r="M4264" s="63" t="str">
        <f t="shared" si="200"/>
        <v/>
      </c>
      <c r="N4264" s="75"/>
      <c r="O4264" s="84" t="str">
        <f t="shared" si="201"/>
        <v/>
      </c>
      <c r="P4264" s="107"/>
      <c r="Q4264" s="87" t="s">
        <v>79</v>
      </c>
      <c r="R4264" s="87"/>
      <c r="S4264" s="87"/>
      <c r="T4264" s="87"/>
      <c r="U4264" s="87"/>
      <c r="V4264" s="86" t="s">
        <v>79</v>
      </c>
      <c r="W4264" s="75"/>
      <c r="X4264" s="102" t="s">
        <v>79</v>
      </c>
      <c r="Y4264" s="63" t="str">
        <f>IFERROR(IF(VLOOKUP(X4264,Listor!$T$6:$U$7,2,FALSE)&lt;O4264,TRUE),"")</f>
        <v/>
      </c>
      <c r="Z4264" s="87"/>
      <c r="AA4264" s="104"/>
    </row>
    <row r="4265" spans="2:27" x14ac:dyDescent="0.25">
      <c r="B4265" s="68" t="s">
        <v>68</v>
      </c>
      <c r="C4265" s="80" t="str">
        <f>IFERROR(VLOOKUP(B4265,Listor!$A$6:$B$62,2,FALSE),"")</f>
        <v/>
      </c>
      <c r="D4265" s="80" t="str">
        <f>IFERROR(VLOOKUP(B4265,Listor!$A$6:$C$62,3,FALSE),"")</f>
        <v/>
      </c>
      <c r="E4265" s="110" t="s">
        <v>79</v>
      </c>
      <c r="F4265" s="66"/>
      <c r="G4265" s="35" t="str">
        <f>IFERROR(VLOOKUP(B4265,Listor!$A$6:$G$62,7,FALSE),"")</f>
        <v/>
      </c>
      <c r="H4265" s="63" t="str">
        <f>IFERROR(VLOOKUP(B4265,Listor!$N$6:$O$47,2,FALSE),"")</f>
        <v/>
      </c>
      <c r="I4265" s="63" t="str">
        <f t="shared" ref="I4265:I4328" si="202">IFERROR(F4265*H4265,"")</f>
        <v/>
      </c>
      <c r="J4265" s="96" t="str">
        <f>IFERROR(VLOOKUP(B4265,Listor!$N$6:$P$47,3,FALSE)*I4265,"")</f>
        <v/>
      </c>
      <c r="K4265" s="81"/>
      <c r="L4265" s="88" t="str">
        <f>IFERROR((VLOOKUP(B4265,Listor!$N$6:$P$47,3,FALSE)*Biologiska!K4265)+(VLOOKUP(B4265,Listor!$N$6:$Q$47,4,FALSE)),"")</f>
        <v/>
      </c>
      <c r="M4265" s="63" t="str">
        <f t="shared" ref="M4265:M4328" si="203">IFERROR(I4265*L4265,"")</f>
        <v/>
      </c>
      <c r="N4265" s="75"/>
      <c r="O4265" s="84" t="str">
        <f t="shared" ref="O4265:O4328" si="204">IF(ISBLANK(K4265),"",IFERROR(((83.8-K4265)/83.8)*100,""))</f>
        <v/>
      </c>
      <c r="P4265" s="107"/>
      <c r="Q4265" s="87" t="s">
        <v>79</v>
      </c>
      <c r="R4265" s="87"/>
      <c r="S4265" s="87"/>
      <c r="T4265" s="87"/>
      <c r="U4265" s="87"/>
      <c r="V4265" s="86" t="s">
        <v>79</v>
      </c>
      <c r="W4265" s="75"/>
      <c r="X4265" s="102" t="s">
        <v>79</v>
      </c>
      <c r="Y4265" s="63" t="str">
        <f>IFERROR(IF(VLOOKUP(X4265,Listor!$T$6:$U$7,2,FALSE)&lt;O4265,TRUE),"")</f>
        <v/>
      </c>
      <c r="Z4265" s="87"/>
      <c r="AA4265" s="104"/>
    </row>
    <row r="4266" spans="2:27" x14ac:dyDescent="0.25">
      <c r="B4266" s="68" t="s">
        <v>68</v>
      </c>
      <c r="C4266" s="80" t="str">
        <f>IFERROR(VLOOKUP(B4266,Listor!$A$6:$B$62,2,FALSE),"")</f>
        <v/>
      </c>
      <c r="D4266" s="80" t="str">
        <f>IFERROR(VLOOKUP(B4266,Listor!$A$6:$C$62,3,FALSE),"")</f>
        <v/>
      </c>
      <c r="E4266" s="110" t="s">
        <v>79</v>
      </c>
      <c r="F4266" s="66"/>
      <c r="G4266" s="35" t="str">
        <f>IFERROR(VLOOKUP(B4266,Listor!$A$6:$G$62,7,FALSE),"")</f>
        <v/>
      </c>
      <c r="H4266" s="63" t="str">
        <f>IFERROR(VLOOKUP(B4266,Listor!$N$6:$O$47,2,FALSE),"")</f>
        <v/>
      </c>
      <c r="I4266" s="63" t="str">
        <f t="shared" si="202"/>
        <v/>
      </c>
      <c r="J4266" s="96" t="str">
        <f>IFERROR(VLOOKUP(B4266,Listor!$N$6:$P$47,3,FALSE)*I4266,"")</f>
        <v/>
      </c>
      <c r="K4266" s="81"/>
      <c r="L4266" s="88" t="str">
        <f>IFERROR((VLOOKUP(B4266,Listor!$N$6:$P$47,3,FALSE)*Biologiska!K4266)+(VLOOKUP(B4266,Listor!$N$6:$Q$47,4,FALSE)),"")</f>
        <v/>
      </c>
      <c r="M4266" s="63" t="str">
        <f t="shared" si="203"/>
        <v/>
      </c>
      <c r="N4266" s="75"/>
      <c r="O4266" s="84" t="str">
        <f t="shared" si="204"/>
        <v/>
      </c>
      <c r="P4266" s="107"/>
      <c r="Q4266" s="87" t="s">
        <v>79</v>
      </c>
      <c r="R4266" s="87"/>
      <c r="S4266" s="87"/>
      <c r="T4266" s="87"/>
      <c r="U4266" s="87"/>
      <c r="V4266" s="86" t="s">
        <v>79</v>
      </c>
      <c r="W4266" s="75"/>
      <c r="X4266" s="102" t="s">
        <v>79</v>
      </c>
      <c r="Y4266" s="63" t="str">
        <f>IFERROR(IF(VLOOKUP(X4266,Listor!$T$6:$U$7,2,FALSE)&lt;O4266,TRUE),"")</f>
        <v/>
      </c>
      <c r="Z4266" s="87"/>
      <c r="AA4266" s="104"/>
    </row>
    <row r="4267" spans="2:27" x14ac:dyDescent="0.25">
      <c r="B4267" s="68" t="s">
        <v>68</v>
      </c>
      <c r="C4267" s="80" t="str">
        <f>IFERROR(VLOOKUP(B4267,Listor!$A$6:$B$62,2,FALSE),"")</f>
        <v/>
      </c>
      <c r="D4267" s="80" t="str">
        <f>IFERROR(VLOOKUP(B4267,Listor!$A$6:$C$62,3,FALSE),"")</f>
        <v/>
      </c>
      <c r="E4267" s="110" t="s">
        <v>79</v>
      </c>
      <c r="F4267" s="66"/>
      <c r="G4267" s="35" t="str">
        <f>IFERROR(VLOOKUP(B4267,Listor!$A$6:$G$62,7,FALSE),"")</f>
        <v/>
      </c>
      <c r="H4267" s="63" t="str">
        <f>IFERROR(VLOOKUP(B4267,Listor!$N$6:$O$47,2,FALSE),"")</f>
        <v/>
      </c>
      <c r="I4267" s="63" t="str">
        <f t="shared" si="202"/>
        <v/>
      </c>
      <c r="J4267" s="96" t="str">
        <f>IFERROR(VLOOKUP(B4267,Listor!$N$6:$P$47,3,FALSE)*I4267,"")</f>
        <v/>
      </c>
      <c r="K4267" s="81"/>
      <c r="L4267" s="88" t="str">
        <f>IFERROR((VLOOKUP(B4267,Listor!$N$6:$P$47,3,FALSE)*Biologiska!K4267)+(VLOOKUP(B4267,Listor!$N$6:$Q$47,4,FALSE)),"")</f>
        <v/>
      </c>
      <c r="M4267" s="63" t="str">
        <f t="shared" si="203"/>
        <v/>
      </c>
      <c r="N4267" s="75"/>
      <c r="O4267" s="84" t="str">
        <f t="shared" si="204"/>
        <v/>
      </c>
      <c r="P4267" s="107"/>
      <c r="Q4267" s="87" t="s">
        <v>79</v>
      </c>
      <c r="R4267" s="87"/>
      <c r="S4267" s="87"/>
      <c r="T4267" s="87"/>
      <c r="U4267" s="87"/>
      <c r="V4267" s="86" t="s">
        <v>79</v>
      </c>
      <c r="W4267" s="75"/>
      <c r="X4267" s="102" t="s">
        <v>79</v>
      </c>
      <c r="Y4267" s="63" t="str">
        <f>IFERROR(IF(VLOOKUP(X4267,Listor!$T$6:$U$7,2,FALSE)&lt;O4267,TRUE),"")</f>
        <v/>
      </c>
      <c r="Z4267" s="87"/>
      <c r="AA4267" s="104"/>
    </row>
    <row r="4268" spans="2:27" x14ac:dyDescent="0.25">
      <c r="B4268" s="68" t="s">
        <v>68</v>
      </c>
      <c r="C4268" s="80" t="str">
        <f>IFERROR(VLOOKUP(B4268,Listor!$A$6:$B$62,2,FALSE),"")</f>
        <v/>
      </c>
      <c r="D4268" s="80" t="str">
        <f>IFERROR(VLOOKUP(B4268,Listor!$A$6:$C$62,3,FALSE),"")</f>
        <v/>
      </c>
      <c r="E4268" s="110" t="s">
        <v>79</v>
      </c>
      <c r="F4268" s="66"/>
      <c r="G4268" s="35" t="str">
        <f>IFERROR(VLOOKUP(B4268,Listor!$A$6:$G$62,7,FALSE),"")</f>
        <v/>
      </c>
      <c r="H4268" s="63" t="str">
        <f>IFERROR(VLOOKUP(B4268,Listor!$N$6:$O$47,2,FALSE),"")</f>
        <v/>
      </c>
      <c r="I4268" s="63" t="str">
        <f t="shared" si="202"/>
        <v/>
      </c>
      <c r="J4268" s="96" t="str">
        <f>IFERROR(VLOOKUP(B4268,Listor!$N$6:$P$47,3,FALSE)*I4268,"")</f>
        <v/>
      </c>
      <c r="K4268" s="81"/>
      <c r="L4268" s="88" t="str">
        <f>IFERROR((VLOOKUP(B4268,Listor!$N$6:$P$47,3,FALSE)*Biologiska!K4268)+(VLOOKUP(B4268,Listor!$N$6:$Q$47,4,FALSE)),"")</f>
        <v/>
      </c>
      <c r="M4268" s="63" t="str">
        <f t="shared" si="203"/>
        <v/>
      </c>
      <c r="N4268" s="75"/>
      <c r="O4268" s="84" t="str">
        <f t="shared" si="204"/>
        <v/>
      </c>
      <c r="P4268" s="107"/>
      <c r="Q4268" s="87" t="s">
        <v>79</v>
      </c>
      <c r="R4268" s="87"/>
      <c r="S4268" s="87"/>
      <c r="T4268" s="87"/>
      <c r="U4268" s="87"/>
      <c r="V4268" s="86" t="s">
        <v>79</v>
      </c>
      <c r="W4268" s="75"/>
      <c r="X4268" s="102" t="s">
        <v>79</v>
      </c>
      <c r="Y4268" s="63" t="str">
        <f>IFERROR(IF(VLOOKUP(X4268,Listor!$T$6:$U$7,2,FALSE)&lt;O4268,TRUE),"")</f>
        <v/>
      </c>
      <c r="Z4268" s="87"/>
      <c r="AA4268" s="104"/>
    </row>
    <row r="4269" spans="2:27" x14ac:dyDescent="0.25">
      <c r="B4269" s="68" t="s">
        <v>68</v>
      </c>
      <c r="C4269" s="80" t="str">
        <f>IFERROR(VLOOKUP(B4269,Listor!$A$6:$B$62,2,FALSE),"")</f>
        <v/>
      </c>
      <c r="D4269" s="80" t="str">
        <f>IFERROR(VLOOKUP(B4269,Listor!$A$6:$C$62,3,FALSE),"")</f>
        <v/>
      </c>
      <c r="E4269" s="110" t="s">
        <v>79</v>
      </c>
      <c r="F4269" s="66"/>
      <c r="G4269" s="35" t="str">
        <f>IFERROR(VLOOKUP(B4269,Listor!$A$6:$G$62,7,FALSE),"")</f>
        <v/>
      </c>
      <c r="H4269" s="63" t="str">
        <f>IFERROR(VLOOKUP(B4269,Listor!$N$6:$O$47,2,FALSE),"")</f>
        <v/>
      </c>
      <c r="I4269" s="63" t="str">
        <f t="shared" si="202"/>
        <v/>
      </c>
      <c r="J4269" s="96" t="str">
        <f>IFERROR(VLOOKUP(B4269,Listor!$N$6:$P$47,3,FALSE)*I4269,"")</f>
        <v/>
      </c>
      <c r="K4269" s="81"/>
      <c r="L4269" s="88" t="str">
        <f>IFERROR((VLOOKUP(B4269,Listor!$N$6:$P$47,3,FALSE)*Biologiska!K4269)+(VLOOKUP(B4269,Listor!$N$6:$Q$47,4,FALSE)),"")</f>
        <v/>
      </c>
      <c r="M4269" s="63" t="str">
        <f t="shared" si="203"/>
        <v/>
      </c>
      <c r="N4269" s="75"/>
      <c r="O4269" s="84" t="str">
        <f t="shared" si="204"/>
        <v/>
      </c>
      <c r="P4269" s="107"/>
      <c r="Q4269" s="87" t="s">
        <v>79</v>
      </c>
      <c r="R4269" s="87"/>
      <c r="S4269" s="87"/>
      <c r="T4269" s="87"/>
      <c r="U4269" s="87"/>
      <c r="V4269" s="86" t="s">
        <v>79</v>
      </c>
      <c r="W4269" s="75"/>
      <c r="X4269" s="102" t="s">
        <v>79</v>
      </c>
      <c r="Y4269" s="63" t="str">
        <f>IFERROR(IF(VLOOKUP(X4269,Listor!$T$6:$U$7,2,FALSE)&lt;O4269,TRUE),"")</f>
        <v/>
      </c>
      <c r="Z4269" s="87"/>
      <c r="AA4269" s="104"/>
    </row>
    <row r="4270" spans="2:27" x14ac:dyDescent="0.25">
      <c r="B4270" s="68" t="s">
        <v>68</v>
      </c>
      <c r="C4270" s="80" t="str">
        <f>IFERROR(VLOOKUP(B4270,Listor!$A$6:$B$62,2,FALSE),"")</f>
        <v/>
      </c>
      <c r="D4270" s="80" t="str">
        <f>IFERROR(VLOOKUP(B4270,Listor!$A$6:$C$62,3,FALSE),"")</f>
        <v/>
      </c>
      <c r="E4270" s="110" t="s">
        <v>79</v>
      </c>
      <c r="F4270" s="66"/>
      <c r="G4270" s="35" t="str">
        <f>IFERROR(VLOOKUP(B4270,Listor!$A$6:$G$62,7,FALSE),"")</f>
        <v/>
      </c>
      <c r="H4270" s="63" t="str">
        <f>IFERROR(VLOOKUP(B4270,Listor!$N$6:$O$47,2,FALSE),"")</f>
        <v/>
      </c>
      <c r="I4270" s="63" t="str">
        <f t="shared" si="202"/>
        <v/>
      </c>
      <c r="J4270" s="96" t="str">
        <f>IFERROR(VLOOKUP(B4270,Listor!$N$6:$P$47,3,FALSE)*I4270,"")</f>
        <v/>
      </c>
      <c r="K4270" s="81"/>
      <c r="L4270" s="88" t="str">
        <f>IFERROR((VLOOKUP(B4270,Listor!$N$6:$P$47,3,FALSE)*Biologiska!K4270)+(VLOOKUP(B4270,Listor!$N$6:$Q$47,4,FALSE)),"")</f>
        <v/>
      </c>
      <c r="M4270" s="63" t="str">
        <f t="shared" si="203"/>
        <v/>
      </c>
      <c r="N4270" s="75"/>
      <c r="O4270" s="84" t="str">
        <f t="shared" si="204"/>
        <v/>
      </c>
      <c r="P4270" s="107"/>
      <c r="Q4270" s="87" t="s">
        <v>79</v>
      </c>
      <c r="R4270" s="87"/>
      <c r="S4270" s="87"/>
      <c r="T4270" s="87"/>
      <c r="U4270" s="87"/>
      <c r="V4270" s="86" t="s">
        <v>79</v>
      </c>
      <c r="W4270" s="75"/>
      <c r="X4270" s="102" t="s">
        <v>79</v>
      </c>
      <c r="Y4270" s="63" t="str">
        <f>IFERROR(IF(VLOOKUP(X4270,Listor!$T$6:$U$7,2,FALSE)&lt;O4270,TRUE),"")</f>
        <v/>
      </c>
      <c r="Z4270" s="87"/>
      <c r="AA4270" s="104"/>
    </row>
    <row r="4271" spans="2:27" x14ac:dyDescent="0.25">
      <c r="B4271" s="68" t="s">
        <v>68</v>
      </c>
      <c r="C4271" s="80" t="str">
        <f>IFERROR(VLOOKUP(B4271,Listor!$A$6:$B$62,2,FALSE),"")</f>
        <v/>
      </c>
      <c r="D4271" s="80" t="str">
        <f>IFERROR(VLOOKUP(B4271,Listor!$A$6:$C$62,3,FALSE),"")</f>
        <v/>
      </c>
      <c r="E4271" s="110" t="s">
        <v>79</v>
      </c>
      <c r="F4271" s="66"/>
      <c r="G4271" s="35" t="str">
        <f>IFERROR(VLOOKUP(B4271,Listor!$A$6:$G$62,7,FALSE),"")</f>
        <v/>
      </c>
      <c r="H4271" s="63" t="str">
        <f>IFERROR(VLOOKUP(B4271,Listor!$N$6:$O$47,2,FALSE),"")</f>
        <v/>
      </c>
      <c r="I4271" s="63" t="str">
        <f t="shared" si="202"/>
        <v/>
      </c>
      <c r="J4271" s="96" t="str">
        <f>IFERROR(VLOOKUP(B4271,Listor!$N$6:$P$47,3,FALSE)*I4271,"")</f>
        <v/>
      </c>
      <c r="K4271" s="81"/>
      <c r="L4271" s="88" t="str">
        <f>IFERROR((VLOOKUP(B4271,Listor!$N$6:$P$47,3,FALSE)*Biologiska!K4271)+(VLOOKUP(B4271,Listor!$N$6:$Q$47,4,FALSE)),"")</f>
        <v/>
      </c>
      <c r="M4271" s="63" t="str">
        <f t="shared" si="203"/>
        <v/>
      </c>
      <c r="N4271" s="75"/>
      <c r="O4271" s="84" t="str">
        <f t="shared" si="204"/>
        <v/>
      </c>
      <c r="P4271" s="107"/>
      <c r="Q4271" s="87" t="s">
        <v>79</v>
      </c>
      <c r="R4271" s="87"/>
      <c r="S4271" s="87"/>
      <c r="T4271" s="87"/>
      <c r="U4271" s="87"/>
      <c r="V4271" s="86" t="s">
        <v>79</v>
      </c>
      <c r="W4271" s="75"/>
      <c r="X4271" s="102" t="s">
        <v>79</v>
      </c>
      <c r="Y4271" s="63" t="str">
        <f>IFERROR(IF(VLOOKUP(X4271,Listor!$T$6:$U$7,2,FALSE)&lt;O4271,TRUE),"")</f>
        <v/>
      </c>
      <c r="Z4271" s="87"/>
      <c r="AA4271" s="104"/>
    </row>
    <row r="4272" spans="2:27" x14ac:dyDescent="0.25">
      <c r="B4272" s="68" t="s">
        <v>68</v>
      </c>
      <c r="C4272" s="80" t="str">
        <f>IFERROR(VLOOKUP(B4272,Listor!$A$6:$B$62,2,FALSE),"")</f>
        <v/>
      </c>
      <c r="D4272" s="80" t="str">
        <f>IFERROR(VLOOKUP(B4272,Listor!$A$6:$C$62,3,FALSE),"")</f>
        <v/>
      </c>
      <c r="E4272" s="110" t="s">
        <v>79</v>
      </c>
      <c r="F4272" s="66"/>
      <c r="G4272" s="35" t="str">
        <f>IFERROR(VLOOKUP(B4272,Listor!$A$6:$G$62,7,FALSE),"")</f>
        <v/>
      </c>
      <c r="H4272" s="63" t="str">
        <f>IFERROR(VLOOKUP(B4272,Listor!$N$6:$O$47,2,FALSE),"")</f>
        <v/>
      </c>
      <c r="I4272" s="63" t="str">
        <f t="shared" si="202"/>
        <v/>
      </c>
      <c r="J4272" s="96" t="str">
        <f>IFERROR(VLOOKUP(B4272,Listor!$N$6:$P$47,3,FALSE)*I4272,"")</f>
        <v/>
      </c>
      <c r="K4272" s="81"/>
      <c r="L4272" s="88" t="str">
        <f>IFERROR((VLOOKUP(B4272,Listor!$N$6:$P$47,3,FALSE)*Biologiska!K4272)+(VLOOKUP(B4272,Listor!$N$6:$Q$47,4,FALSE)),"")</f>
        <v/>
      </c>
      <c r="M4272" s="63" t="str">
        <f t="shared" si="203"/>
        <v/>
      </c>
      <c r="N4272" s="75"/>
      <c r="O4272" s="84" t="str">
        <f t="shared" si="204"/>
        <v/>
      </c>
      <c r="P4272" s="107"/>
      <c r="Q4272" s="87" t="s">
        <v>79</v>
      </c>
      <c r="R4272" s="87"/>
      <c r="S4272" s="87"/>
      <c r="T4272" s="87"/>
      <c r="U4272" s="87"/>
      <c r="V4272" s="86" t="s">
        <v>79</v>
      </c>
      <c r="W4272" s="75"/>
      <c r="X4272" s="102" t="s">
        <v>79</v>
      </c>
      <c r="Y4272" s="63" t="str">
        <f>IFERROR(IF(VLOOKUP(X4272,Listor!$T$6:$U$7,2,FALSE)&lt;O4272,TRUE),"")</f>
        <v/>
      </c>
      <c r="Z4272" s="87"/>
      <c r="AA4272" s="104"/>
    </row>
    <row r="4273" spans="2:27" x14ac:dyDescent="0.25">
      <c r="B4273" s="68" t="s">
        <v>68</v>
      </c>
      <c r="C4273" s="80" t="str">
        <f>IFERROR(VLOOKUP(B4273,Listor!$A$6:$B$62,2,FALSE),"")</f>
        <v/>
      </c>
      <c r="D4273" s="80" t="str">
        <f>IFERROR(VLOOKUP(B4273,Listor!$A$6:$C$62,3,FALSE),"")</f>
        <v/>
      </c>
      <c r="E4273" s="110" t="s">
        <v>79</v>
      </c>
      <c r="F4273" s="66"/>
      <c r="G4273" s="35" t="str">
        <f>IFERROR(VLOOKUP(B4273,Listor!$A$6:$G$62,7,FALSE),"")</f>
        <v/>
      </c>
      <c r="H4273" s="63" t="str">
        <f>IFERROR(VLOOKUP(B4273,Listor!$N$6:$O$47,2,FALSE),"")</f>
        <v/>
      </c>
      <c r="I4273" s="63" t="str">
        <f t="shared" si="202"/>
        <v/>
      </c>
      <c r="J4273" s="96" t="str">
        <f>IFERROR(VLOOKUP(B4273,Listor!$N$6:$P$47,3,FALSE)*I4273,"")</f>
        <v/>
      </c>
      <c r="K4273" s="81"/>
      <c r="L4273" s="88" t="str">
        <f>IFERROR((VLOOKUP(B4273,Listor!$N$6:$P$47,3,FALSE)*Biologiska!K4273)+(VLOOKUP(B4273,Listor!$N$6:$Q$47,4,FALSE)),"")</f>
        <v/>
      </c>
      <c r="M4273" s="63" t="str">
        <f t="shared" si="203"/>
        <v/>
      </c>
      <c r="N4273" s="75"/>
      <c r="O4273" s="84" t="str">
        <f t="shared" si="204"/>
        <v/>
      </c>
      <c r="P4273" s="107"/>
      <c r="Q4273" s="87" t="s">
        <v>79</v>
      </c>
      <c r="R4273" s="87"/>
      <c r="S4273" s="87"/>
      <c r="T4273" s="87"/>
      <c r="U4273" s="87"/>
      <c r="V4273" s="86" t="s">
        <v>79</v>
      </c>
      <c r="W4273" s="75"/>
      <c r="X4273" s="102" t="s">
        <v>79</v>
      </c>
      <c r="Y4273" s="63" t="str">
        <f>IFERROR(IF(VLOOKUP(X4273,Listor!$T$6:$U$7,2,FALSE)&lt;O4273,TRUE),"")</f>
        <v/>
      </c>
      <c r="Z4273" s="87"/>
      <c r="AA4273" s="104"/>
    </row>
    <row r="4274" spans="2:27" x14ac:dyDescent="0.25">
      <c r="B4274" s="68" t="s">
        <v>68</v>
      </c>
      <c r="C4274" s="80" t="str">
        <f>IFERROR(VLOOKUP(B4274,Listor!$A$6:$B$62,2,FALSE),"")</f>
        <v/>
      </c>
      <c r="D4274" s="80" t="str">
        <f>IFERROR(VLOOKUP(B4274,Listor!$A$6:$C$62,3,FALSE),"")</f>
        <v/>
      </c>
      <c r="E4274" s="110" t="s">
        <v>79</v>
      </c>
      <c r="F4274" s="66"/>
      <c r="G4274" s="35" t="str">
        <f>IFERROR(VLOOKUP(B4274,Listor!$A$6:$G$62,7,FALSE),"")</f>
        <v/>
      </c>
      <c r="H4274" s="63" t="str">
        <f>IFERROR(VLOOKUP(B4274,Listor!$N$6:$O$47,2,FALSE),"")</f>
        <v/>
      </c>
      <c r="I4274" s="63" t="str">
        <f t="shared" si="202"/>
        <v/>
      </c>
      <c r="J4274" s="96" t="str">
        <f>IFERROR(VLOOKUP(B4274,Listor!$N$6:$P$47,3,FALSE)*I4274,"")</f>
        <v/>
      </c>
      <c r="K4274" s="81"/>
      <c r="L4274" s="88" t="str">
        <f>IFERROR((VLOOKUP(B4274,Listor!$N$6:$P$47,3,FALSE)*Biologiska!K4274)+(VLOOKUP(B4274,Listor!$N$6:$Q$47,4,FALSE)),"")</f>
        <v/>
      </c>
      <c r="M4274" s="63" t="str">
        <f t="shared" si="203"/>
        <v/>
      </c>
      <c r="N4274" s="75"/>
      <c r="O4274" s="84" t="str">
        <f t="shared" si="204"/>
        <v/>
      </c>
      <c r="P4274" s="107"/>
      <c r="Q4274" s="87" t="s">
        <v>79</v>
      </c>
      <c r="R4274" s="87"/>
      <c r="S4274" s="87"/>
      <c r="T4274" s="87"/>
      <c r="U4274" s="87"/>
      <c r="V4274" s="86" t="s">
        <v>79</v>
      </c>
      <c r="W4274" s="75"/>
      <c r="X4274" s="102" t="s">
        <v>79</v>
      </c>
      <c r="Y4274" s="63" t="str">
        <f>IFERROR(IF(VLOOKUP(X4274,Listor!$T$6:$U$7,2,FALSE)&lt;O4274,TRUE),"")</f>
        <v/>
      </c>
      <c r="Z4274" s="87"/>
      <c r="AA4274" s="104"/>
    </row>
    <row r="4275" spans="2:27" x14ac:dyDescent="0.25">
      <c r="B4275" s="68" t="s">
        <v>68</v>
      </c>
      <c r="C4275" s="80" t="str">
        <f>IFERROR(VLOOKUP(B4275,Listor!$A$6:$B$62,2,FALSE),"")</f>
        <v/>
      </c>
      <c r="D4275" s="80" t="str">
        <f>IFERROR(VLOOKUP(B4275,Listor!$A$6:$C$62,3,FALSE),"")</f>
        <v/>
      </c>
      <c r="E4275" s="110" t="s">
        <v>79</v>
      </c>
      <c r="F4275" s="66"/>
      <c r="G4275" s="35" t="str">
        <f>IFERROR(VLOOKUP(B4275,Listor!$A$6:$G$62,7,FALSE),"")</f>
        <v/>
      </c>
      <c r="H4275" s="63" t="str">
        <f>IFERROR(VLOOKUP(B4275,Listor!$N$6:$O$47,2,FALSE),"")</f>
        <v/>
      </c>
      <c r="I4275" s="63" t="str">
        <f t="shared" si="202"/>
        <v/>
      </c>
      <c r="J4275" s="96" t="str">
        <f>IFERROR(VLOOKUP(B4275,Listor!$N$6:$P$47,3,FALSE)*I4275,"")</f>
        <v/>
      </c>
      <c r="K4275" s="81"/>
      <c r="L4275" s="88" t="str">
        <f>IFERROR((VLOOKUP(B4275,Listor!$N$6:$P$47,3,FALSE)*Biologiska!K4275)+(VLOOKUP(B4275,Listor!$N$6:$Q$47,4,FALSE)),"")</f>
        <v/>
      </c>
      <c r="M4275" s="63" t="str">
        <f t="shared" si="203"/>
        <v/>
      </c>
      <c r="N4275" s="75"/>
      <c r="O4275" s="84" t="str">
        <f t="shared" si="204"/>
        <v/>
      </c>
      <c r="P4275" s="107"/>
      <c r="Q4275" s="87" t="s">
        <v>79</v>
      </c>
      <c r="R4275" s="87"/>
      <c r="S4275" s="87"/>
      <c r="T4275" s="87"/>
      <c r="U4275" s="87"/>
      <c r="V4275" s="86" t="s">
        <v>79</v>
      </c>
      <c r="W4275" s="75"/>
      <c r="X4275" s="102" t="s">
        <v>79</v>
      </c>
      <c r="Y4275" s="63" t="str">
        <f>IFERROR(IF(VLOOKUP(X4275,Listor!$T$6:$U$7,2,FALSE)&lt;O4275,TRUE),"")</f>
        <v/>
      </c>
      <c r="Z4275" s="87"/>
      <c r="AA4275" s="104"/>
    </row>
    <row r="4276" spans="2:27" x14ac:dyDescent="0.25">
      <c r="B4276" s="68" t="s">
        <v>68</v>
      </c>
      <c r="C4276" s="80" t="str">
        <f>IFERROR(VLOOKUP(B4276,Listor!$A$6:$B$62,2,FALSE),"")</f>
        <v/>
      </c>
      <c r="D4276" s="80" t="str">
        <f>IFERROR(VLOOKUP(B4276,Listor!$A$6:$C$62,3,FALSE),"")</f>
        <v/>
      </c>
      <c r="E4276" s="110" t="s">
        <v>79</v>
      </c>
      <c r="F4276" s="66"/>
      <c r="G4276" s="35" t="str">
        <f>IFERROR(VLOOKUP(B4276,Listor!$A$6:$G$62,7,FALSE),"")</f>
        <v/>
      </c>
      <c r="H4276" s="63" t="str">
        <f>IFERROR(VLOOKUP(B4276,Listor!$N$6:$O$47,2,FALSE),"")</f>
        <v/>
      </c>
      <c r="I4276" s="63" t="str">
        <f t="shared" si="202"/>
        <v/>
      </c>
      <c r="J4276" s="96" t="str">
        <f>IFERROR(VLOOKUP(B4276,Listor!$N$6:$P$47,3,FALSE)*I4276,"")</f>
        <v/>
      </c>
      <c r="K4276" s="81"/>
      <c r="L4276" s="88" t="str">
        <f>IFERROR((VLOOKUP(B4276,Listor!$N$6:$P$47,3,FALSE)*Biologiska!K4276)+(VLOOKUP(B4276,Listor!$N$6:$Q$47,4,FALSE)),"")</f>
        <v/>
      </c>
      <c r="M4276" s="63" t="str">
        <f t="shared" si="203"/>
        <v/>
      </c>
      <c r="N4276" s="75"/>
      <c r="O4276" s="84" t="str">
        <f t="shared" si="204"/>
        <v/>
      </c>
      <c r="P4276" s="107"/>
      <c r="Q4276" s="87" t="s">
        <v>79</v>
      </c>
      <c r="R4276" s="87"/>
      <c r="S4276" s="87"/>
      <c r="T4276" s="87"/>
      <c r="U4276" s="87"/>
      <c r="V4276" s="86" t="s">
        <v>79</v>
      </c>
      <c r="W4276" s="75"/>
      <c r="X4276" s="102" t="s">
        <v>79</v>
      </c>
      <c r="Y4276" s="63" t="str">
        <f>IFERROR(IF(VLOOKUP(X4276,Listor!$T$6:$U$7,2,FALSE)&lt;O4276,TRUE),"")</f>
        <v/>
      </c>
      <c r="Z4276" s="87"/>
      <c r="AA4276" s="104"/>
    </row>
    <row r="4277" spans="2:27" x14ac:dyDescent="0.25">
      <c r="B4277" s="68" t="s">
        <v>68</v>
      </c>
      <c r="C4277" s="80" t="str">
        <f>IFERROR(VLOOKUP(B4277,Listor!$A$6:$B$62,2,FALSE),"")</f>
        <v/>
      </c>
      <c r="D4277" s="80" t="str">
        <f>IFERROR(VLOOKUP(B4277,Listor!$A$6:$C$62,3,FALSE),"")</f>
        <v/>
      </c>
      <c r="E4277" s="110" t="s">
        <v>79</v>
      </c>
      <c r="F4277" s="66"/>
      <c r="G4277" s="35" t="str">
        <f>IFERROR(VLOOKUP(B4277,Listor!$A$6:$G$62,7,FALSE),"")</f>
        <v/>
      </c>
      <c r="H4277" s="63" t="str">
        <f>IFERROR(VLOOKUP(B4277,Listor!$N$6:$O$47,2,FALSE),"")</f>
        <v/>
      </c>
      <c r="I4277" s="63" t="str">
        <f t="shared" si="202"/>
        <v/>
      </c>
      <c r="J4277" s="96" t="str">
        <f>IFERROR(VLOOKUP(B4277,Listor!$N$6:$P$47,3,FALSE)*I4277,"")</f>
        <v/>
      </c>
      <c r="K4277" s="81"/>
      <c r="L4277" s="88" t="str">
        <f>IFERROR((VLOOKUP(B4277,Listor!$N$6:$P$47,3,FALSE)*Biologiska!K4277)+(VLOOKUP(B4277,Listor!$N$6:$Q$47,4,FALSE)),"")</f>
        <v/>
      </c>
      <c r="M4277" s="63" t="str">
        <f t="shared" si="203"/>
        <v/>
      </c>
      <c r="N4277" s="75"/>
      <c r="O4277" s="84" t="str">
        <f t="shared" si="204"/>
        <v/>
      </c>
      <c r="P4277" s="107"/>
      <c r="Q4277" s="87" t="s">
        <v>79</v>
      </c>
      <c r="R4277" s="87"/>
      <c r="S4277" s="87"/>
      <c r="T4277" s="87"/>
      <c r="U4277" s="87"/>
      <c r="V4277" s="86" t="s">
        <v>79</v>
      </c>
      <c r="W4277" s="75"/>
      <c r="X4277" s="102" t="s">
        <v>79</v>
      </c>
      <c r="Y4277" s="63" t="str">
        <f>IFERROR(IF(VLOOKUP(X4277,Listor!$T$6:$U$7,2,FALSE)&lt;O4277,TRUE),"")</f>
        <v/>
      </c>
      <c r="Z4277" s="87"/>
      <c r="AA4277" s="104"/>
    </row>
    <row r="4278" spans="2:27" x14ac:dyDescent="0.25">
      <c r="B4278" s="68" t="s">
        <v>68</v>
      </c>
      <c r="C4278" s="80" t="str">
        <f>IFERROR(VLOOKUP(B4278,Listor!$A$6:$B$62,2,FALSE),"")</f>
        <v/>
      </c>
      <c r="D4278" s="80" t="str">
        <f>IFERROR(VLOOKUP(B4278,Listor!$A$6:$C$62,3,FALSE),"")</f>
        <v/>
      </c>
      <c r="E4278" s="110" t="s">
        <v>79</v>
      </c>
      <c r="F4278" s="66"/>
      <c r="G4278" s="35" t="str">
        <f>IFERROR(VLOOKUP(B4278,Listor!$A$6:$G$62,7,FALSE),"")</f>
        <v/>
      </c>
      <c r="H4278" s="63" t="str">
        <f>IFERROR(VLOOKUP(B4278,Listor!$N$6:$O$47,2,FALSE),"")</f>
        <v/>
      </c>
      <c r="I4278" s="63" t="str">
        <f t="shared" si="202"/>
        <v/>
      </c>
      <c r="J4278" s="96" t="str">
        <f>IFERROR(VLOOKUP(B4278,Listor!$N$6:$P$47,3,FALSE)*I4278,"")</f>
        <v/>
      </c>
      <c r="K4278" s="81"/>
      <c r="L4278" s="88" t="str">
        <f>IFERROR((VLOOKUP(B4278,Listor!$N$6:$P$47,3,FALSE)*Biologiska!K4278)+(VLOOKUP(B4278,Listor!$N$6:$Q$47,4,FALSE)),"")</f>
        <v/>
      </c>
      <c r="M4278" s="63" t="str">
        <f t="shared" si="203"/>
        <v/>
      </c>
      <c r="N4278" s="75"/>
      <c r="O4278" s="84" t="str">
        <f t="shared" si="204"/>
        <v/>
      </c>
      <c r="P4278" s="107"/>
      <c r="Q4278" s="87" t="s">
        <v>79</v>
      </c>
      <c r="R4278" s="87"/>
      <c r="S4278" s="87"/>
      <c r="T4278" s="87"/>
      <c r="U4278" s="87"/>
      <c r="V4278" s="86" t="s">
        <v>79</v>
      </c>
      <c r="W4278" s="75"/>
      <c r="X4278" s="102" t="s">
        <v>79</v>
      </c>
      <c r="Y4278" s="63" t="str">
        <f>IFERROR(IF(VLOOKUP(X4278,Listor!$T$6:$U$7,2,FALSE)&lt;O4278,TRUE),"")</f>
        <v/>
      </c>
      <c r="Z4278" s="87"/>
      <c r="AA4278" s="104"/>
    </row>
    <row r="4279" spans="2:27" x14ac:dyDescent="0.25">
      <c r="B4279" s="68" t="s">
        <v>68</v>
      </c>
      <c r="C4279" s="80" t="str">
        <f>IFERROR(VLOOKUP(B4279,Listor!$A$6:$B$62,2,FALSE),"")</f>
        <v/>
      </c>
      <c r="D4279" s="80" t="str">
        <f>IFERROR(VLOOKUP(B4279,Listor!$A$6:$C$62,3,FALSE),"")</f>
        <v/>
      </c>
      <c r="E4279" s="110" t="s">
        <v>79</v>
      </c>
      <c r="F4279" s="66"/>
      <c r="G4279" s="35" t="str">
        <f>IFERROR(VLOOKUP(B4279,Listor!$A$6:$G$62,7,FALSE),"")</f>
        <v/>
      </c>
      <c r="H4279" s="63" t="str">
        <f>IFERROR(VLOOKUP(B4279,Listor!$N$6:$O$47,2,FALSE),"")</f>
        <v/>
      </c>
      <c r="I4279" s="63" t="str">
        <f t="shared" si="202"/>
        <v/>
      </c>
      <c r="J4279" s="96" t="str">
        <f>IFERROR(VLOOKUP(B4279,Listor!$N$6:$P$47,3,FALSE)*I4279,"")</f>
        <v/>
      </c>
      <c r="K4279" s="81"/>
      <c r="L4279" s="88" t="str">
        <f>IFERROR((VLOOKUP(B4279,Listor!$N$6:$P$47,3,FALSE)*Biologiska!K4279)+(VLOOKUP(B4279,Listor!$N$6:$Q$47,4,FALSE)),"")</f>
        <v/>
      </c>
      <c r="M4279" s="63" t="str">
        <f t="shared" si="203"/>
        <v/>
      </c>
      <c r="N4279" s="75"/>
      <c r="O4279" s="84" t="str">
        <f t="shared" si="204"/>
        <v/>
      </c>
      <c r="P4279" s="107"/>
      <c r="Q4279" s="87" t="s">
        <v>79</v>
      </c>
      <c r="R4279" s="87"/>
      <c r="S4279" s="87"/>
      <c r="T4279" s="87"/>
      <c r="U4279" s="87"/>
      <c r="V4279" s="86" t="s">
        <v>79</v>
      </c>
      <c r="W4279" s="75"/>
      <c r="X4279" s="102" t="s">
        <v>79</v>
      </c>
      <c r="Y4279" s="63" t="str">
        <f>IFERROR(IF(VLOOKUP(X4279,Listor!$T$6:$U$7,2,FALSE)&lt;O4279,TRUE),"")</f>
        <v/>
      </c>
      <c r="Z4279" s="87"/>
      <c r="AA4279" s="104"/>
    </row>
    <row r="4280" spans="2:27" x14ac:dyDescent="0.25">
      <c r="B4280" s="68" t="s">
        <v>68</v>
      </c>
      <c r="C4280" s="80" t="str">
        <f>IFERROR(VLOOKUP(B4280,Listor!$A$6:$B$62,2,FALSE),"")</f>
        <v/>
      </c>
      <c r="D4280" s="80" t="str">
        <f>IFERROR(VLOOKUP(B4280,Listor!$A$6:$C$62,3,FALSE),"")</f>
        <v/>
      </c>
      <c r="E4280" s="110" t="s">
        <v>79</v>
      </c>
      <c r="F4280" s="66"/>
      <c r="G4280" s="35" t="str">
        <f>IFERROR(VLOOKUP(B4280,Listor!$A$6:$G$62,7,FALSE),"")</f>
        <v/>
      </c>
      <c r="H4280" s="63" t="str">
        <f>IFERROR(VLOOKUP(B4280,Listor!$N$6:$O$47,2,FALSE),"")</f>
        <v/>
      </c>
      <c r="I4280" s="63" t="str">
        <f t="shared" si="202"/>
        <v/>
      </c>
      <c r="J4280" s="96" t="str">
        <f>IFERROR(VLOOKUP(B4280,Listor!$N$6:$P$47,3,FALSE)*I4280,"")</f>
        <v/>
      </c>
      <c r="K4280" s="81"/>
      <c r="L4280" s="88" t="str">
        <f>IFERROR((VLOOKUP(B4280,Listor!$N$6:$P$47,3,FALSE)*Biologiska!K4280)+(VLOOKUP(B4280,Listor!$N$6:$Q$47,4,FALSE)),"")</f>
        <v/>
      </c>
      <c r="M4280" s="63" t="str">
        <f t="shared" si="203"/>
        <v/>
      </c>
      <c r="N4280" s="75"/>
      <c r="O4280" s="84" t="str">
        <f t="shared" si="204"/>
        <v/>
      </c>
      <c r="P4280" s="107"/>
      <c r="Q4280" s="87" t="s">
        <v>79</v>
      </c>
      <c r="R4280" s="87"/>
      <c r="S4280" s="87"/>
      <c r="T4280" s="87"/>
      <c r="U4280" s="87"/>
      <c r="V4280" s="86" t="s">
        <v>79</v>
      </c>
      <c r="W4280" s="75"/>
      <c r="X4280" s="102" t="s">
        <v>79</v>
      </c>
      <c r="Y4280" s="63" t="str">
        <f>IFERROR(IF(VLOOKUP(X4280,Listor!$T$6:$U$7,2,FALSE)&lt;O4280,TRUE),"")</f>
        <v/>
      </c>
      <c r="Z4280" s="87"/>
      <c r="AA4280" s="104"/>
    </row>
    <row r="4281" spans="2:27" x14ac:dyDescent="0.25">
      <c r="B4281" s="68" t="s">
        <v>68</v>
      </c>
      <c r="C4281" s="80" t="str">
        <f>IFERROR(VLOOKUP(B4281,Listor!$A$6:$B$62,2,FALSE),"")</f>
        <v/>
      </c>
      <c r="D4281" s="80" t="str">
        <f>IFERROR(VLOOKUP(B4281,Listor!$A$6:$C$62,3,FALSE),"")</f>
        <v/>
      </c>
      <c r="E4281" s="110" t="s">
        <v>79</v>
      </c>
      <c r="F4281" s="66"/>
      <c r="G4281" s="35" t="str">
        <f>IFERROR(VLOOKUP(B4281,Listor!$A$6:$G$62,7,FALSE),"")</f>
        <v/>
      </c>
      <c r="H4281" s="63" t="str">
        <f>IFERROR(VLOOKUP(B4281,Listor!$N$6:$O$47,2,FALSE),"")</f>
        <v/>
      </c>
      <c r="I4281" s="63" t="str">
        <f t="shared" si="202"/>
        <v/>
      </c>
      <c r="J4281" s="96" t="str">
        <f>IFERROR(VLOOKUP(B4281,Listor!$N$6:$P$47,3,FALSE)*I4281,"")</f>
        <v/>
      </c>
      <c r="K4281" s="81"/>
      <c r="L4281" s="88" t="str">
        <f>IFERROR((VLOOKUP(B4281,Listor!$N$6:$P$47,3,FALSE)*Biologiska!K4281)+(VLOOKUP(B4281,Listor!$N$6:$Q$47,4,FALSE)),"")</f>
        <v/>
      </c>
      <c r="M4281" s="63" t="str">
        <f t="shared" si="203"/>
        <v/>
      </c>
      <c r="N4281" s="75"/>
      <c r="O4281" s="84" t="str">
        <f t="shared" si="204"/>
        <v/>
      </c>
      <c r="P4281" s="107"/>
      <c r="Q4281" s="87" t="s">
        <v>79</v>
      </c>
      <c r="R4281" s="87"/>
      <c r="S4281" s="87"/>
      <c r="T4281" s="87"/>
      <c r="U4281" s="87"/>
      <c r="V4281" s="86" t="s">
        <v>79</v>
      </c>
      <c r="W4281" s="75"/>
      <c r="X4281" s="102" t="s">
        <v>79</v>
      </c>
      <c r="Y4281" s="63" t="str">
        <f>IFERROR(IF(VLOOKUP(X4281,Listor!$T$6:$U$7,2,FALSE)&lt;O4281,TRUE),"")</f>
        <v/>
      </c>
      <c r="Z4281" s="87"/>
      <c r="AA4281" s="104"/>
    </row>
    <row r="4282" spans="2:27" x14ac:dyDescent="0.25">
      <c r="B4282" s="68" t="s">
        <v>68</v>
      </c>
      <c r="C4282" s="80" t="str">
        <f>IFERROR(VLOOKUP(B4282,Listor!$A$6:$B$62,2,FALSE),"")</f>
        <v/>
      </c>
      <c r="D4282" s="80" t="str">
        <f>IFERROR(VLOOKUP(B4282,Listor!$A$6:$C$62,3,FALSE),"")</f>
        <v/>
      </c>
      <c r="E4282" s="110" t="s">
        <v>79</v>
      </c>
      <c r="F4282" s="66"/>
      <c r="G4282" s="35" t="str">
        <f>IFERROR(VLOOKUP(B4282,Listor!$A$6:$G$62,7,FALSE),"")</f>
        <v/>
      </c>
      <c r="H4282" s="63" t="str">
        <f>IFERROR(VLOOKUP(B4282,Listor!$N$6:$O$47,2,FALSE),"")</f>
        <v/>
      </c>
      <c r="I4282" s="63" t="str">
        <f t="shared" si="202"/>
        <v/>
      </c>
      <c r="J4282" s="96" t="str">
        <f>IFERROR(VLOOKUP(B4282,Listor!$N$6:$P$47,3,FALSE)*I4282,"")</f>
        <v/>
      </c>
      <c r="K4282" s="81"/>
      <c r="L4282" s="88" t="str">
        <f>IFERROR((VLOOKUP(B4282,Listor!$N$6:$P$47,3,FALSE)*Biologiska!K4282)+(VLOOKUP(B4282,Listor!$N$6:$Q$47,4,FALSE)),"")</f>
        <v/>
      </c>
      <c r="M4282" s="63" t="str">
        <f t="shared" si="203"/>
        <v/>
      </c>
      <c r="N4282" s="75"/>
      <c r="O4282" s="84" t="str">
        <f t="shared" si="204"/>
        <v/>
      </c>
      <c r="P4282" s="107"/>
      <c r="Q4282" s="87" t="s">
        <v>79</v>
      </c>
      <c r="R4282" s="87"/>
      <c r="S4282" s="87"/>
      <c r="T4282" s="87"/>
      <c r="U4282" s="87"/>
      <c r="V4282" s="86" t="s">
        <v>79</v>
      </c>
      <c r="W4282" s="75"/>
      <c r="X4282" s="102" t="s">
        <v>79</v>
      </c>
      <c r="Y4282" s="63" t="str">
        <f>IFERROR(IF(VLOOKUP(X4282,Listor!$T$6:$U$7,2,FALSE)&lt;O4282,TRUE),"")</f>
        <v/>
      </c>
      <c r="Z4282" s="87"/>
      <c r="AA4282" s="104"/>
    </row>
    <row r="4283" spans="2:27" x14ac:dyDescent="0.25">
      <c r="B4283" s="68" t="s">
        <v>68</v>
      </c>
      <c r="C4283" s="80" t="str">
        <f>IFERROR(VLOOKUP(B4283,Listor!$A$6:$B$62,2,FALSE),"")</f>
        <v/>
      </c>
      <c r="D4283" s="80" t="str">
        <f>IFERROR(VLOOKUP(B4283,Listor!$A$6:$C$62,3,FALSE),"")</f>
        <v/>
      </c>
      <c r="E4283" s="110" t="s">
        <v>79</v>
      </c>
      <c r="F4283" s="66"/>
      <c r="G4283" s="35" t="str">
        <f>IFERROR(VLOOKUP(B4283,Listor!$A$6:$G$62,7,FALSE),"")</f>
        <v/>
      </c>
      <c r="H4283" s="63" t="str">
        <f>IFERROR(VLOOKUP(B4283,Listor!$N$6:$O$47,2,FALSE),"")</f>
        <v/>
      </c>
      <c r="I4283" s="63" t="str">
        <f t="shared" si="202"/>
        <v/>
      </c>
      <c r="J4283" s="96" t="str">
        <f>IFERROR(VLOOKUP(B4283,Listor!$N$6:$P$47,3,FALSE)*I4283,"")</f>
        <v/>
      </c>
      <c r="K4283" s="81"/>
      <c r="L4283" s="88" t="str">
        <f>IFERROR((VLOOKUP(B4283,Listor!$N$6:$P$47,3,FALSE)*Biologiska!K4283)+(VLOOKUP(B4283,Listor!$N$6:$Q$47,4,FALSE)),"")</f>
        <v/>
      </c>
      <c r="M4283" s="63" t="str">
        <f t="shared" si="203"/>
        <v/>
      </c>
      <c r="N4283" s="75"/>
      <c r="O4283" s="84" t="str">
        <f t="shared" si="204"/>
        <v/>
      </c>
      <c r="P4283" s="107"/>
      <c r="Q4283" s="87" t="s">
        <v>79</v>
      </c>
      <c r="R4283" s="87"/>
      <c r="S4283" s="87"/>
      <c r="T4283" s="87"/>
      <c r="U4283" s="87"/>
      <c r="V4283" s="86" t="s">
        <v>79</v>
      </c>
      <c r="W4283" s="75"/>
      <c r="X4283" s="102" t="s">
        <v>79</v>
      </c>
      <c r="Y4283" s="63" t="str">
        <f>IFERROR(IF(VLOOKUP(X4283,Listor!$T$6:$U$7,2,FALSE)&lt;O4283,TRUE),"")</f>
        <v/>
      </c>
      <c r="Z4283" s="87"/>
      <c r="AA4283" s="104"/>
    </row>
    <row r="4284" spans="2:27" x14ac:dyDescent="0.25">
      <c r="B4284" s="68" t="s">
        <v>68</v>
      </c>
      <c r="C4284" s="80" t="str">
        <f>IFERROR(VLOOKUP(B4284,Listor!$A$6:$B$62,2,FALSE),"")</f>
        <v/>
      </c>
      <c r="D4284" s="80" t="str">
        <f>IFERROR(VLOOKUP(B4284,Listor!$A$6:$C$62,3,FALSE),"")</f>
        <v/>
      </c>
      <c r="E4284" s="110" t="s">
        <v>79</v>
      </c>
      <c r="F4284" s="66"/>
      <c r="G4284" s="35" t="str">
        <f>IFERROR(VLOOKUP(B4284,Listor!$A$6:$G$62,7,FALSE),"")</f>
        <v/>
      </c>
      <c r="H4284" s="63" t="str">
        <f>IFERROR(VLOOKUP(B4284,Listor!$N$6:$O$47,2,FALSE),"")</f>
        <v/>
      </c>
      <c r="I4284" s="63" t="str">
        <f t="shared" si="202"/>
        <v/>
      </c>
      <c r="J4284" s="96" t="str">
        <f>IFERROR(VLOOKUP(B4284,Listor!$N$6:$P$47,3,FALSE)*I4284,"")</f>
        <v/>
      </c>
      <c r="K4284" s="81"/>
      <c r="L4284" s="88" t="str">
        <f>IFERROR((VLOOKUP(B4284,Listor!$N$6:$P$47,3,FALSE)*Biologiska!K4284)+(VLOOKUP(B4284,Listor!$N$6:$Q$47,4,FALSE)),"")</f>
        <v/>
      </c>
      <c r="M4284" s="63" t="str">
        <f t="shared" si="203"/>
        <v/>
      </c>
      <c r="N4284" s="75"/>
      <c r="O4284" s="84" t="str">
        <f t="shared" si="204"/>
        <v/>
      </c>
      <c r="P4284" s="107"/>
      <c r="Q4284" s="87" t="s">
        <v>79</v>
      </c>
      <c r="R4284" s="87"/>
      <c r="S4284" s="87"/>
      <c r="T4284" s="87"/>
      <c r="U4284" s="87"/>
      <c r="V4284" s="86" t="s">
        <v>79</v>
      </c>
      <c r="W4284" s="75"/>
      <c r="X4284" s="102" t="s">
        <v>79</v>
      </c>
      <c r="Y4284" s="63" t="str">
        <f>IFERROR(IF(VLOOKUP(X4284,Listor!$T$6:$U$7,2,FALSE)&lt;O4284,TRUE),"")</f>
        <v/>
      </c>
      <c r="Z4284" s="87"/>
      <c r="AA4284" s="104"/>
    </row>
    <row r="4285" spans="2:27" x14ac:dyDescent="0.25">
      <c r="B4285" s="68" t="s">
        <v>68</v>
      </c>
      <c r="C4285" s="80" t="str">
        <f>IFERROR(VLOOKUP(B4285,Listor!$A$6:$B$62,2,FALSE),"")</f>
        <v/>
      </c>
      <c r="D4285" s="80" t="str">
        <f>IFERROR(VLOOKUP(B4285,Listor!$A$6:$C$62,3,FALSE),"")</f>
        <v/>
      </c>
      <c r="E4285" s="110" t="s">
        <v>79</v>
      </c>
      <c r="F4285" s="66"/>
      <c r="G4285" s="35" t="str">
        <f>IFERROR(VLOOKUP(B4285,Listor!$A$6:$G$62,7,FALSE),"")</f>
        <v/>
      </c>
      <c r="H4285" s="63" t="str">
        <f>IFERROR(VLOOKUP(B4285,Listor!$N$6:$O$47,2,FALSE),"")</f>
        <v/>
      </c>
      <c r="I4285" s="63" t="str">
        <f t="shared" si="202"/>
        <v/>
      </c>
      <c r="J4285" s="96" t="str">
        <f>IFERROR(VLOOKUP(B4285,Listor!$N$6:$P$47,3,FALSE)*I4285,"")</f>
        <v/>
      </c>
      <c r="K4285" s="81"/>
      <c r="L4285" s="88" t="str">
        <f>IFERROR((VLOOKUP(B4285,Listor!$N$6:$P$47,3,FALSE)*Biologiska!K4285)+(VLOOKUP(B4285,Listor!$N$6:$Q$47,4,FALSE)),"")</f>
        <v/>
      </c>
      <c r="M4285" s="63" t="str">
        <f t="shared" si="203"/>
        <v/>
      </c>
      <c r="N4285" s="75"/>
      <c r="O4285" s="84" t="str">
        <f t="shared" si="204"/>
        <v/>
      </c>
      <c r="P4285" s="107"/>
      <c r="Q4285" s="87" t="s">
        <v>79</v>
      </c>
      <c r="R4285" s="87"/>
      <c r="S4285" s="87"/>
      <c r="T4285" s="87"/>
      <c r="U4285" s="87"/>
      <c r="V4285" s="86" t="s">
        <v>79</v>
      </c>
      <c r="W4285" s="75"/>
      <c r="X4285" s="102" t="s">
        <v>79</v>
      </c>
      <c r="Y4285" s="63" t="str">
        <f>IFERROR(IF(VLOOKUP(X4285,Listor!$T$6:$U$7,2,FALSE)&lt;O4285,TRUE),"")</f>
        <v/>
      </c>
      <c r="Z4285" s="87"/>
      <c r="AA4285" s="104"/>
    </row>
    <row r="4286" spans="2:27" x14ac:dyDescent="0.25">
      <c r="B4286" s="68" t="s">
        <v>68</v>
      </c>
      <c r="C4286" s="80" t="str">
        <f>IFERROR(VLOOKUP(B4286,Listor!$A$6:$B$62,2,FALSE),"")</f>
        <v/>
      </c>
      <c r="D4286" s="80" t="str">
        <f>IFERROR(VLOOKUP(B4286,Listor!$A$6:$C$62,3,FALSE),"")</f>
        <v/>
      </c>
      <c r="E4286" s="110" t="s">
        <v>79</v>
      </c>
      <c r="F4286" s="66"/>
      <c r="G4286" s="35" t="str">
        <f>IFERROR(VLOOKUP(B4286,Listor!$A$6:$G$62,7,FALSE),"")</f>
        <v/>
      </c>
      <c r="H4286" s="63" t="str">
        <f>IFERROR(VLOOKUP(B4286,Listor!$N$6:$O$47,2,FALSE),"")</f>
        <v/>
      </c>
      <c r="I4286" s="63" t="str">
        <f t="shared" si="202"/>
        <v/>
      </c>
      <c r="J4286" s="96" t="str">
        <f>IFERROR(VLOOKUP(B4286,Listor!$N$6:$P$47,3,FALSE)*I4286,"")</f>
        <v/>
      </c>
      <c r="K4286" s="81"/>
      <c r="L4286" s="88" t="str">
        <f>IFERROR((VLOOKUP(B4286,Listor!$N$6:$P$47,3,FALSE)*Biologiska!K4286)+(VLOOKUP(B4286,Listor!$N$6:$Q$47,4,FALSE)),"")</f>
        <v/>
      </c>
      <c r="M4286" s="63" t="str">
        <f t="shared" si="203"/>
        <v/>
      </c>
      <c r="N4286" s="75"/>
      <c r="O4286" s="84" t="str">
        <f t="shared" si="204"/>
        <v/>
      </c>
      <c r="P4286" s="107"/>
      <c r="Q4286" s="87" t="s">
        <v>79</v>
      </c>
      <c r="R4286" s="87"/>
      <c r="S4286" s="87"/>
      <c r="T4286" s="87"/>
      <c r="U4286" s="87"/>
      <c r="V4286" s="86" t="s">
        <v>79</v>
      </c>
      <c r="W4286" s="75"/>
      <c r="X4286" s="102" t="s">
        <v>79</v>
      </c>
      <c r="Y4286" s="63" t="str">
        <f>IFERROR(IF(VLOOKUP(X4286,Listor!$T$6:$U$7,2,FALSE)&lt;O4286,TRUE),"")</f>
        <v/>
      </c>
      <c r="Z4286" s="87"/>
      <c r="AA4286" s="104"/>
    </row>
    <row r="4287" spans="2:27" x14ac:dyDescent="0.25">
      <c r="B4287" s="68" t="s">
        <v>68</v>
      </c>
      <c r="C4287" s="80" t="str">
        <f>IFERROR(VLOOKUP(B4287,Listor!$A$6:$B$62,2,FALSE),"")</f>
        <v/>
      </c>
      <c r="D4287" s="80" t="str">
        <f>IFERROR(VLOOKUP(B4287,Listor!$A$6:$C$62,3,FALSE),"")</f>
        <v/>
      </c>
      <c r="E4287" s="110" t="s">
        <v>79</v>
      </c>
      <c r="F4287" s="66"/>
      <c r="G4287" s="35" t="str">
        <f>IFERROR(VLOOKUP(B4287,Listor!$A$6:$G$62,7,FALSE),"")</f>
        <v/>
      </c>
      <c r="H4287" s="63" t="str">
        <f>IFERROR(VLOOKUP(B4287,Listor!$N$6:$O$47,2,FALSE),"")</f>
        <v/>
      </c>
      <c r="I4287" s="63" t="str">
        <f t="shared" si="202"/>
        <v/>
      </c>
      <c r="J4287" s="96" t="str">
        <f>IFERROR(VLOOKUP(B4287,Listor!$N$6:$P$47,3,FALSE)*I4287,"")</f>
        <v/>
      </c>
      <c r="K4287" s="81"/>
      <c r="L4287" s="88" t="str">
        <f>IFERROR((VLOOKUP(B4287,Listor!$N$6:$P$47,3,FALSE)*Biologiska!K4287)+(VLOOKUP(B4287,Listor!$N$6:$Q$47,4,FALSE)),"")</f>
        <v/>
      </c>
      <c r="M4287" s="63" t="str">
        <f t="shared" si="203"/>
        <v/>
      </c>
      <c r="N4287" s="75"/>
      <c r="O4287" s="84" t="str">
        <f t="shared" si="204"/>
        <v/>
      </c>
      <c r="P4287" s="107"/>
      <c r="Q4287" s="87" t="s">
        <v>79</v>
      </c>
      <c r="R4287" s="87"/>
      <c r="S4287" s="87"/>
      <c r="T4287" s="87"/>
      <c r="U4287" s="87"/>
      <c r="V4287" s="86" t="s">
        <v>79</v>
      </c>
      <c r="W4287" s="75"/>
      <c r="X4287" s="102" t="s">
        <v>79</v>
      </c>
      <c r="Y4287" s="63" t="str">
        <f>IFERROR(IF(VLOOKUP(X4287,Listor!$T$6:$U$7,2,FALSE)&lt;O4287,TRUE),"")</f>
        <v/>
      </c>
      <c r="Z4287" s="87"/>
      <c r="AA4287" s="104"/>
    </row>
    <row r="4288" spans="2:27" x14ac:dyDescent="0.25">
      <c r="B4288" s="68" t="s">
        <v>68</v>
      </c>
      <c r="C4288" s="80" t="str">
        <f>IFERROR(VLOOKUP(B4288,Listor!$A$6:$B$62,2,FALSE),"")</f>
        <v/>
      </c>
      <c r="D4288" s="80" t="str">
        <f>IFERROR(VLOOKUP(B4288,Listor!$A$6:$C$62,3,FALSE),"")</f>
        <v/>
      </c>
      <c r="E4288" s="110" t="s">
        <v>79</v>
      </c>
      <c r="F4288" s="66"/>
      <c r="G4288" s="35" t="str">
        <f>IFERROR(VLOOKUP(B4288,Listor!$A$6:$G$62,7,FALSE),"")</f>
        <v/>
      </c>
      <c r="H4288" s="63" t="str">
        <f>IFERROR(VLOOKUP(B4288,Listor!$N$6:$O$47,2,FALSE),"")</f>
        <v/>
      </c>
      <c r="I4288" s="63" t="str">
        <f t="shared" si="202"/>
        <v/>
      </c>
      <c r="J4288" s="96" t="str">
        <f>IFERROR(VLOOKUP(B4288,Listor!$N$6:$P$47,3,FALSE)*I4288,"")</f>
        <v/>
      </c>
      <c r="K4288" s="81"/>
      <c r="L4288" s="88" t="str">
        <f>IFERROR((VLOOKUP(B4288,Listor!$N$6:$P$47,3,FALSE)*Biologiska!K4288)+(VLOOKUP(B4288,Listor!$N$6:$Q$47,4,FALSE)),"")</f>
        <v/>
      </c>
      <c r="M4288" s="63" t="str">
        <f t="shared" si="203"/>
        <v/>
      </c>
      <c r="N4288" s="75"/>
      <c r="O4288" s="84" t="str">
        <f t="shared" si="204"/>
        <v/>
      </c>
      <c r="P4288" s="107"/>
      <c r="Q4288" s="87" t="s">
        <v>79</v>
      </c>
      <c r="R4288" s="87"/>
      <c r="S4288" s="87"/>
      <c r="T4288" s="87"/>
      <c r="U4288" s="87"/>
      <c r="V4288" s="86" t="s">
        <v>79</v>
      </c>
      <c r="W4288" s="75"/>
      <c r="X4288" s="102" t="s">
        <v>79</v>
      </c>
      <c r="Y4288" s="63" t="str">
        <f>IFERROR(IF(VLOOKUP(X4288,Listor!$T$6:$U$7,2,FALSE)&lt;O4288,TRUE),"")</f>
        <v/>
      </c>
      <c r="Z4288" s="87"/>
      <c r="AA4288" s="104"/>
    </row>
    <row r="4289" spans="2:27" x14ac:dyDescent="0.25">
      <c r="B4289" s="68" t="s">
        <v>68</v>
      </c>
      <c r="C4289" s="80" t="str">
        <f>IFERROR(VLOOKUP(B4289,Listor!$A$6:$B$62,2,FALSE),"")</f>
        <v/>
      </c>
      <c r="D4289" s="80" t="str">
        <f>IFERROR(VLOOKUP(B4289,Listor!$A$6:$C$62,3,FALSE),"")</f>
        <v/>
      </c>
      <c r="E4289" s="110" t="s">
        <v>79</v>
      </c>
      <c r="F4289" s="66"/>
      <c r="G4289" s="35" t="str">
        <f>IFERROR(VLOOKUP(B4289,Listor!$A$6:$G$62,7,FALSE),"")</f>
        <v/>
      </c>
      <c r="H4289" s="63" t="str">
        <f>IFERROR(VLOOKUP(B4289,Listor!$N$6:$O$47,2,FALSE),"")</f>
        <v/>
      </c>
      <c r="I4289" s="63" t="str">
        <f t="shared" si="202"/>
        <v/>
      </c>
      <c r="J4289" s="96" t="str">
        <f>IFERROR(VLOOKUP(B4289,Listor!$N$6:$P$47,3,FALSE)*I4289,"")</f>
        <v/>
      </c>
      <c r="K4289" s="81"/>
      <c r="L4289" s="88" t="str">
        <f>IFERROR((VLOOKUP(B4289,Listor!$N$6:$P$47,3,FALSE)*Biologiska!K4289)+(VLOOKUP(B4289,Listor!$N$6:$Q$47,4,FALSE)),"")</f>
        <v/>
      </c>
      <c r="M4289" s="63" t="str">
        <f t="shared" si="203"/>
        <v/>
      </c>
      <c r="N4289" s="75"/>
      <c r="O4289" s="84" t="str">
        <f t="shared" si="204"/>
        <v/>
      </c>
      <c r="P4289" s="107"/>
      <c r="Q4289" s="87" t="s">
        <v>79</v>
      </c>
      <c r="R4289" s="87"/>
      <c r="S4289" s="87"/>
      <c r="T4289" s="87"/>
      <c r="U4289" s="87"/>
      <c r="V4289" s="86" t="s">
        <v>79</v>
      </c>
      <c r="W4289" s="75"/>
      <c r="X4289" s="102" t="s">
        <v>79</v>
      </c>
      <c r="Y4289" s="63" t="str">
        <f>IFERROR(IF(VLOOKUP(X4289,Listor!$T$6:$U$7,2,FALSE)&lt;O4289,TRUE),"")</f>
        <v/>
      </c>
      <c r="Z4289" s="87"/>
      <c r="AA4289" s="104"/>
    </row>
    <row r="4290" spans="2:27" x14ac:dyDescent="0.25">
      <c r="B4290" s="68" t="s">
        <v>68</v>
      </c>
      <c r="C4290" s="80" t="str">
        <f>IFERROR(VLOOKUP(B4290,Listor!$A$6:$B$62,2,FALSE),"")</f>
        <v/>
      </c>
      <c r="D4290" s="80" t="str">
        <f>IFERROR(VLOOKUP(B4290,Listor!$A$6:$C$62,3,FALSE),"")</f>
        <v/>
      </c>
      <c r="E4290" s="110" t="s">
        <v>79</v>
      </c>
      <c r="F4290" s="66"/>
      <c r="G4290" s="35" t="str">
        <f>IFERROR(VLOOKUP(B4290,Listor!$A$6:$G$62,7,FALSE),"")</f>
        <v/>
      </c>
      <c r="H4290" s="63" t="str">
        <f>IFERROR(VLOOKUP(B4290,Listor!$N$6:$O$47,2,FALSE),"")</f>
        <v/>
      </c>
      <c r="I4290" s="63" t="str">
        <f t="shared" si="202"/>
        <v/>
      </c>
      <c r="J4290" s="96" t="str">
        <f>IFERROR(VLOOKUP(B4290,Listor!$N$6:$P$47,3,FALSE)*I4290,"")</f>
        <v/>
      </c>
      <c r="K4290" s="81"/>
      <c r="L4290" s="88" t="str">
        <f>IFERROR((VLOOKUP(B4290,Listor!$N$6:$P$47,3,FALSE)*Biologiska!K4290)+(VLOOKUP(B4290,Listor!$N$6:$Q$47,4,FALSE)),"")</f>
        <v/>
      </c>
      <c r="M4290" s="63" t="str">
        <f t="shared" si="203"/>
        <v/>
      </c>
      <c r="N4290" s="75"/>
      <c r="O4290" s="84" t="str">
        <f t="shared" si="204"/>
        <v/>
      </c>
      <c r="P4290" s="107"/>
      <c r="Q4290" s="87" t="s">
        <v>79</v>
      </c>
      <c r="R4290" s="87"/>
      <c r="S4290" s="87"/>
      <c r="T4290" s="87"/>
      <c r="U4290" s="87"/>
      <c r="V4290" s="86" t="s">
        <v>79</v>
      </c>
      <c r="W4290" s="75"/>
      <c r="X4290" s="102" t="s">
        <v>79</v>
      </c>
      <c r="Y4290" s="63" t="str">
        <f>IFERROR(IF(VLOOKUP(X4290,Listor!$T$6:$U$7,2,FALSE)&lt;O4290,TRUE),"")</f>
        <v/>
      </c>
      <c r="Z4290" s="87"/>
      <c r="AA4290" s="104"/>
    </row>
    <row r="4291" spans="2:27" x14ac:dyDescent="0.25">
      <c r="B4291" s="68" t="s">
        <v>68</v>
      </c>
      <c r="C4291" s="80" t="str">
        <f>IFERROR(VLOOKUP(B4291,Listor!$A$6:$B$62,2,FALSE),"")</f>
        <v/>
      </c>
      <c r="D4291" s="80" t="str">
        <f>IFERROR(VLOOKUP(B4291,Listor!$A$6:$C$62,3,FALSE),"")</f>
        <v/>
      </c>
      <c r="E4291" s="110" t="s">
        <v>79</v>
      </c>
      <c r="F4291" s="66"/>
      <c r="G4291" s="35" t="str">
        <f>IFERROR(VLOOKUP(B4291,Listor!$A$6:$G$62,7,FALSE),"")</f>
        <v/>
      </c>
      <c r="H4291" s="63" t="str">
        <f>IFERROR(VLOOKUP(B4291,Listor!$N$6:$O$47,2,FALSE),"")</f>
        <v/>
      </c>
      <c r="I4291" s="63" t="str">
        <f t="shared" si="202"/>
        <v/>
      </c>
      <c r="J4291" s="96" t="str">
        <f>IFERROR(VLOOKUP(B4291,Listor!$N$6:$P$47,3,FALSE)*I4291,"")</f>
        <v/>
      </c>
      <c r="K4291" s="81"/>
      <c r="L4291" s="88" t="str">
        <f>IFERROR((VLOOKUP(B4291,Listor!$N$6:$P$47,3,FALSE)*Biologiska!K4291)+(VLOOKUP(B4291,Listor!$N$6:$Q$47,4,FALSE)),"")</f>
        <v/>
      </c>
      <c r="M4291" s="63" t="str">
        <f t="shared" si="203"/>
        <v/>
      </c>
      <c r="N4291" s="75"/>
      <c r="O4291" s="84" t="str">
        <f t="shared" si="204"/>
        <v/>
      </c>
      <c r="P4291" s="107"/>
      <c r="Q4291" s="87" t="s">
        <v>79</v>
      </c>
      <c r="R4291" s="87"/>
      <c r="S4291" s="87"/>
      <c r="T4291" s="87"/>
      <c r="U4291" s="87"/>
      <c r="V4291" s="86" t="s">
        <v>79</v>
      </c>
      <c r="W4291" s="75"/>
      <c r="X4291" s="102" t="s">
        <v>79</v>
      </c>
      <c r="Y4291" s="63" t="str">
        <f>IFERROR(IF(VLOOKUP(X4291,Listor!$T$6:$U$7,2,FALSE)&lt;O4291,TRUE),"")</f>
        <v/>
      </c>
      <c r="Z4291" s="87"/>
      <c r="AA4291" s="104"/>
    </row>
    <row r="4292" spans="2:27" x14ac:dyDescent="0.25">
      <c r="B4292" s="68" t="s">
        <v>68</v>
      </c>
      <c r="C4292" s="80" t="str">
        <f>IFERROR(VLOOKUP(B4292,Listor!$A$6:$B$62,2,FALSE),"")</f>
        <v/>
      </c>
      <c r="D4292" s="80" t="str">
        <f>IFERROR(VLOOKUP(B4292,Listor!$A$6:$C$62,3,FALSE),"")</f>
        <v/>
      </c>
      <c r="E4292" s="110" t="s">
        <v>79</v>
      </c>
      <c r="F4292" s="66"/>
      <c r="G4292" s="35" t="str">
        <f>IFERROR(VLOOKUP(B4292,Listor!$A$6:$G$62,7,FALSE),"")</f>
        <v/>
      </c>
      <c r="H4292" s="63" t="str">
        <f>IFERROR(VLOOKUP(B4292,Listor!$N$6:$O$47,2,FALSE),"")</f>
        <v/>
      </c>
      <c r="I4292" s="63" t="str">
        <f t="shared" si="202"/>
        <v/>
      </c>
      <c r="J4292" s="96" t="str">
        <f>IFERROR(VLOOKUP(B4292,Listor!$N$6:$P$47,3,FALSE)*I4292,"")</f>
        <v/>
      </c>
      <c r="K4292" s="81"/>
      <c r="L4292" s="88" t="str">
        <f>IFERROR((VLOOKUP(B4292,Listor!$N$6:$P$47,3,FALSE)*Biologiska!K4292)+(VLOOKUP(B4292,Listor!$N$6:$Q$47,4,FALSE)),"")</f>
        <v/>
      </c>
      <c r="M4292" s="63" t="str">
        <f t="shared" si="203"/>
        <v/>
      </c>
      <c r="N4292" s="75"/>
      <c r="O4292" s="84" t="str">
        <f t="shared" si="204"/>
        <v/>
      </c>
      <c r="P4292" s="107"/>
      <c r="Q4292" s="87" t="s">
        <v>79</v>
      </c>
      <c r="R4292" s="87"/>
      <c r="S4292" s="87"/>
      <c r="T4292" s="87"/>
      <c r="U4292" s="87"/>
      <c r="V4292" s="86" t="s">
        <v>79</v>
      </c>
      <c r="W4292" s="75"/>
      <c r="X4292" s="102" t="s">
        <v>79</v>
      </c>
      <c r="Y4292" s="63" t="str">
        <f>IFERROR(IF(VLOOKUP(X4292,Listor!$T$6:$U$7,2,FALSE)&lt;O4292,TRUE),"")</f>
        <v/>
      </c>
      <c r="Z4292" s="87"/>
      <c r="AA4292" s="104"/>
    </row>
    <row r="4293" spans="2:27" x14ac:dyDescent="0.25">
      <c r="B4293" s="68" t="s">
        <v>68</v>
      </c>
      <c r="C4293" s="80" t="str">
        <f>IFERROR(VLOOKUP(B4293,Listor!$A$6:$B$62,2,FALSE),"")</f>
        <v/>
      </c>
      <c r="D4293" s="80" t="str">
        <f>IFERROR(VLOOKUP(B4293,Listor!$A$6:$C$62,3,FALSE),"")</f>
        <v/>
      </c>
      <c r="E4293" s="110" t="s">
        <v>79</v>
      </c>
      <c r="F4293" s="66"/>
      <c r="G4293" s="35" t="str">
        <f>IFERROR(VLOOKUP(B4293,Listor!$A$6:$G$62,7,FALSE),"")</f>
        <v/>
      </c>
      <c r="H4293" s="63" t="str">
        <f>IFERROR(VLOOKUP(B4293,Listor!$N$6:$O$47,2,FALSE),"")</f>
        <v/>
      </c>
      <c r="I4293" s="63" t="str">
        <f t="shared" si="202"/>
        <v/>
      </c>
      <c r="J4293" s="96" t="str">
        <f>IFERROR(VLOOKUP(B4293,Listor!$N$6:$P$47,3,FALSE)*I4293,"")</f>
        <v/>
      </c>
      <c r="K4293" s="81"/>
      <c r="L4293" s="88" t="str">
        <f>IFERROR((VLOOKUP(B4293,Listor!$N$6:$P$47,3,FALSE)*Biologiska!K4293)+(VLOOKUP(B4293,Listor!$N$6:$Q$47,4,FALSE)),"")</f>
        <v/>
      </c>
      <c r="M4293" s="63" t="str">
        <f t="shared" si="203"/>
        <v/>
      </c>
      <c r="N4293" s="75"/>
      <c r="O4293" s="84" t="str">
        <f t="shared" si="204"/>
        <v/>
      </c>
      <c r="P4293" s="107"/>
      <c r="Q4293" s="87" t="s">
        <v>79</v>
      </c>
      <c r="R4293" s="87"/>
      <c r="S4293" s="87"/>
      <c r="T4293" s="87"/>
      <c r="U4293" s="87"/>
      <c r="V4293" s="86" t="s">
        <v>79</v>
      </c>
      <c r="W4293" s="75"/>
      <c r="X4293" s="102" t="s">
        <v>79</v>
      </c>
      <c r="Y4293" s="63" t="str">
        <f>IFERROR(IF(VLOOKUP(X4293,Listor!$T$6:$U$7,2,FALSE)&lt;O4293,TRUE),"")</f>
        <v/>
      </c>
      <c r="Z4293" s="87"/>
      <c r="AA4293" s="104"/>
    </row>
    <row r="4294" spans="2:27" x14ac:dyDescent="0.25">
      <c r="B4294" s="68" t="s">
        <v>68</v>
      </c>
      <c r="C4294" s="80" t="str">
        <f>IFERROR(VLOOKUP(B4294,Listor!$A$6:$B$62,2,FALSE),"")</f>
        <v/>
      </c>
      <c r="D4294" s="80" t="str">
        <f>IFERROR(VLOOKUP(B4294,Listor!$A$6:$C$62,3,FALSE),"")</f>
        <v/>
      </c>
      <c r="E4294" s="110" t="s">
        <v>79</v>
      </c>
      <c r="F4294" s="66"/>
      <c r="G4294" s="35" t="str">
        <f>IFERROR(VLOOKUP(B4294,Listor!$A$6:$G$62,7,FALSE),"")</f>
        <v/>
      </c>
      <c r="H4294" s="63" t="str">
        <f>IFERROR(VLOOKUP(B4294,Listor!$N$6:$O$47,2,FALSE),"")</f>
        <v/>
      </c>
      <c r="I4294" s="63" t="str">
        <f t="shared" si="202"/>
        <v/>
      </c>
      <c r="J4294" s="96" t="str">
        <f>IFERROR(VLOOKUP(B4294,Listor!$N$6:$P$47,3,FALSE)*I4294,"")</f>
        <v/>
      </c>
      <c r="K4294" s="81"/>
      <c r="L4294" s="88" t="str">
        <f>IFERROR((VLOOKUP(B4294,Listor!$N$6:$P$47,3,FALSE)*Biologiska!K4294)+(VLOOKUP(B4294,Listor!$N$6:$Q$47,4,FALSE)),"")</f>
        <v/>
      </c>
      <c r="M4294" s="63" t="str">
        <f t="shared" si="203"/>
        <v/>
      </c>
      <c r="N4294" s="75"/>
      <c r="O4294" s="84" t="str">
        <f t="shared" si="204"/>
        <v/>
      </c>
      <c r="P4294" s="107"/>
      <c r="Q4294" s="87" t="s">
        <v>79</v>
      </c>
      <c r="R4294" s="87"/>
      <c r="S4294" s="87"/>
      <c r="T4294" s="87"/>
      <c r="U4294" s="87"/>
      <c r="V4294" s="86" t="s">
        <v>79</v>
      </c>
      <c r="W4294" s="75"/>
      <c r="X4294" s="102" t="s">
        <v>79</v>
      </c>
      <c r="Y4294" s="63" t="str">
        <f>IFERROR(IF(VLOOKUP(X4294,Listor!$T$6:$U$7,2,FALSE)&lt;O4294,TRUE),"")</f>
        <v/>
      </c>
      <c r="Z4294" s="87"/>
      <c r="AA4294" s="104"/>
    </row>
    <row r="4295" spans="2:27" x14ac:dyDescent="0.25">
      <c r="B4295" s="68" t="s">
        <v>68</v>
      </c>
      <c r="C4295" s="80" t="str">
        <f>IFERROR(VLOOKUP(B4295,Listor!$A$6:$B$62,2,FALSE),"")</f>
        <v/>
      </c>
      <c r="D4295" s="80" t="str">
        <f>IFERROR(VLOOKUP(B4295,Listor!$A$6:$C$62,3,FALSE),"")</f>
        <v/>
      </c>
      <c r="E4295" s="110" t="s">
        <v>79</v>
      </c>
      <c r="F4295" s="66"/>
      <c r="G4295" s="35" t="str">
        <f>IFERROR(VLOOKUP(B4295,Listor!$A$6:$G$62,7,FALSE),"")</f>
        <v/>
      </c>
      <c r="H4295" s="63" t="str">
        <f>IFERROR(VLOOKUP(B4295,Listor!$N$6:$O$47,2,FALSE),"")</f>
        <v/>
      </c>
      <c r="I4295" s="63" t="str">
        <f t="shared" si="202"/>
        <v/>
      </c>
      <c r="J4295" s="96" t="str">
        <f>IFERROR(VLOOKUP(B4295,Listor!$N$6:$P$47,3,FALSE)*I4295,"")</f>
        <v/>
      </c>
      <c r="K4295" s="81"/>
      <c r="L4295" s="88" t="str">
        <f>IFERROR((VLOOKUP(B4295,Listor!$N$6:$P$47,3,FALSE)*Biologiska!K4295)+(VLOOKUP(B4295,Listor!$N$6:$Q$47,4,FALSE)),"")</f>
        <v/>
      </c>
      <c r="M4295" s="63" t="str">
        <f t="shared" si="203"/>
        <v/>
      </c>
      <c r="N4295" s="75"/>
      <c r="O4295" s="84" t="str">
        <f t="shared" si="204"/>
        <v/>
      </c>
      <c r="P4295" s="107"/>
      <c r="Q4295" s="87" t="s">
        <v>79</v>
      </c>
      <c r="R4295" s="87"/>
      <c r="S4295" s="87"/>
      <c r="T4295" s="87"/>
      <c r="U4295" s="87"/>
      <c r="V4295" s="86" t="s">
        <v>79</v>
      </c>
      <c r="W4295" s="75"/>
      <c r="X4295" s="102" t="s">
        <v>79</v>
      </c>
      <c r="Y4295" s="63" t="str">
        <f>IFERROR(IF(VLOOKUP(X4295,Listor!$T$6:$U$7,2,FALSE)&lt;O4295,TRUE),"")</f>
        <v/>
      </c>
      <c r="Z4295" s="87"/>
      <c r="AA4295" s="104"/>
    </row>
    <row r="4296" spans="2:27" x14ac:dyDescent="0.25">
      <c r="B4296" s="68" t="s">
        <v>68</v>
      </c>
      <c r="C4296" s="80" t="str">
        <f>IFERROR(VLOOKUP(B4296,Listor!$A$6:$B$62,2,FALSE),"")</f>
        <v/>
      </c>
      <c r="D4296" s="80" t="str">
        <f>IFERROR(VLOOKUP(B4296,Listor!$A$6:$C$62,3,FALSE),"")</f>
        <v/>
      </c>
      <c r="E4296" s="110" t="s">
        <v>79</v>
      </c>
      <c r="F4296" s="66"/>
      <c r="G4296" s="35" t="str">
        <f>IFERROR(VLOOKUP(B4296,Listor!$A$6:$G$62,7,FALSE),"")</f>
        <v/>
      </c>
      <c r="H4296" s="63" t="str">
        <f>IFERROR(VLOOKUP(B4296,Listor!$N$6:$O$47,2,FALSE),"")</f>
        <v/>
      </c>
      <c r="I4296" s="63" t="str">
        <f t="shared" si="202"/>
        <v/>
      </c>
      <c r="J4296" s="96" t="str">
        <f>IFERROR(VLOOKUP(B4296,Listor!$N$6:$P$47,3,FALSE)*I4296,"")</f>
        <v/>
      </c>
      <c r="K4296" s="81"/>
      <c r="L4296" s="88" t="str">
        <f>IFERROR((VLOOKUP(B4296,Listor!$N$6:$P$47,3,FALSE)*Biologiska!K4296)+(VLOOKUP(B4296,Listor!$N$6:$Q$47,4,FALSE)),"")</f>
        <v/>
      </c>
      <c r="M4296" s="63" t="str">
        <f t="shared" si="203"/>
        <v/>
      </c>
      <c r="N4296" s="75"/>
      <c r="O4296" s="84" t="str">
        <f t="shared" si="204"/>
        <v/>
      </c>
      <c r="P4296" s="107"/>
      <c r="Q4296" s="87" t="s">
        <v>79</v>
      </c>
      <c r="R4296" s="87"/>
      <c r="S4296" s="87"/>
      <c r="T4296" s="87"/>
      <c r="U4296" s="87"/>
      <c r="V4296" s="86" t="s">
        <v>79</v>
      </c>
      <c r="W4296" s="75"/>
      <c r="X4296" s="102" t="s">
        <v>79</v>
      </c>
      <c r="Y4296" s="63" t="str">
        <f>IFERROR(IF(VLOOKUP(X4296,Listor!$T$6:$U$7,2,FALSE)&lt;O4296,TRUE),"")</f>
        <v/>
      </c>
      <c r="Z4296" s="87"/>
      <c r="AA4296" s="104"/>
    </row>
    <row r="4297" spans="2:27" x14ac:dyDescent="0.25">
      <c r="B4297" s="68" t="s">
        <v>68</v>
      </c>
      <c r="C4297" s="80" t="str">
        <f>IFERROR(VLOOKUP(B4297,Listor!$A$6:$B$62,2,FALSE),"")</f>
        <v/>
      </c>
      <c r="D4297" s="80" t="str">
        <f>IFERROR(VLOOKUP(B4297,Listor!$A$6:$C$62,3,FALSE),"")</f>
        <v/>
      </c>
      <c r="E4297" s="110" t="s">
        <v>79</v>
      </c>
      <c r="F4297" s="66"/>
      <c r="G4297" s="35" t="str">
        <f>IFERROR(VLOOKUP(B4297,Listor!$A$6:$G$62,7,FALSE),"")</f>
        <v/>
      </c>
      <c r="H4297" s="63" t="str">
        <f>IFERROR(VLOOKUP(B4297,Listor!$N$6:$O$47,2,FALSE),"")</f>
        <v/>
      </c>
      <c r="I4297" s="63" t="str">
        <f t="shared" si="202"/>
        <v/>
      </c>
      <c r="J4297" s="96" t="str">
        <f>IFERROR(VLOOKUP(B4297,Listor!$N$6:$P$47,3,FALSE)*I4297,"")</f>
        <v/>
      </c>
      <c r="K4297" s="81"/>
      <c r="L4297" s="88" t="str">
        <f>IFERROR((VLOOKUP(B4297,Listor!$N$6:$P$47,3,FALSE)*Biologiska!K4297)+(VLOOKUP(B4297,Listor!$N$6:$Q$47,4,FALSE)),"")</f>
        <v/>
      </c>
      <c r="M4297" s="63" t="str">
        <f t="shared" si="203"/>
        <v/>
      </c>
      <c r="N4297" s="75"/>
      <c r="O4297" s="84" t="str">
        <f t="shared" si="204"/>
        <v/>
      </c>
      <c r="P4297" s="107"/>
      <c r="Q4297" s="87" t="s">
        <v>79</v>
      </c>
      <c r="R4297" s="87"/>
      <c r="S4297" s="87"/>
      <c r="T4297" s="87"/>
      <c r="U4297" s="87"/>
      <c r="V4297" s="86" t="s">
        <v>79</v>
      </c>
      <c r="W4297" s="75"/>
      <c r="X4297" s="102" t="s">
        <v>79</v>
      </c>
      <c r="Y4297" s="63" t="str">
        <f>IFERROR(IF(VLOOKUP(X4297,Listor!$T$6:$U$7,2,FALSE)&lt;O4297,TRUE),"")</f>
        <v/>
      </c>
      <c r="Z4297" s="87"/>
      <c r="AA4297" s="104"/>
    </row>
    <row r="4298" spans="2:27" x14ac:dyDescent="0.25">
      <c r="B4298" s="68" t="s">
        <v>68</v>
      </c>
      <c r="C4298" s="80" t="str">
        <f>IFERROR(VLOOKUP(B4298,Listor!$A$6:$B$62,2,FALSE),"")</f>
        <v/>
      </c>
      <c r="D4298" s="80" t="str">
        <f>IFERROR(VLOOKUP(B4298,Listor!$A$6:$C$62,3,FALSE),"")</f>
        <v/>
      </c>
      <c r="E4298" s="110" t="s">
        <v>79</v>
      </c>
      <c r="F4298" s="66"/>
      <c r="G4298" s="35" t="str">
        <f>IFERROR(VLOOKUP(B4298,Listor!$A$6:$G$62,7,FALSE),"")</f>
        <v/>
      </c>
      <c r="H4298" s="63" t="str">
        <f>IFERROR(VLOOKUP(B4298,Listor!$N$6:$O$47,2,FALSE),"")</f>
        <v/>
      </c>
      <c r="I4298" s="63" t="str">
        <f t="shared" si="202"/>
        <v/>
      </c>
      <c r="J4298" s="96" t="str">
        <f>IFERROR(VLOOKUP(B4298,Listor!$N$6:$P$47,3,FALSE)*I4298,"")</f>
        <v/>
      </c>
      <c r="K4298" s="81"/>
      <c r="L4298" s="88" t="str">
        <f>IFERROR((VLOOKUP(B4298,Listor!$N$6:$P$47,3,FALSE)*Biologiska!K4298)+(VLOOKUP(B4298,Listor!$N$6:$Q$47,4,FALSE)),"")</f>
        <v/>
      </c>
      <c r="M4298" s="63" t="str">
        <f t="shared" si="203"/>
        <v/>
      </c>
      <c r="N4298" s="75"/>
      <c r="O4298" s="84" t="str">
        <f t="shared" si="204"/>
        <v/>
      </c>
      <c r="P4298" s="107"/>
      <c r="Q4298" s="87" t="s">
        <v>79</v>
      </c>
      <c r="R4298" s="87"/>
      <c r="S4298" s="87"/>
      <c r="T4298" s="87"/>
      <c r="U4298" s="87"/>
      <c r="V4298" s="86" t="s">
        <v>79</v>
      </c>
      <c r="W4298" s="75"/>
      <c r="X4298" s="102" t="s">
        <v>79</v>
      </c>
      <c r="Y4298" s="63" t="str">
        <f>IFERROR(IF(VLOOKUP(X4298,Listor!$T$6:$U$7,2,FALSE)&lt;O4298,TRUE),"")</f>
        <v/>
      </c>
      <c r="Z4298" s="87"/>
      <c r="AA4298" s="104"/>
    </row>
    <row r="4299" spans="2:27" x14ac:dyDescent="0.25">
      <c r="B4299" s="68" t="s">
        <v>68</v>
      </c>
      <c r="C4299" s="80" t="str">
        <f>IFERROR(VLOOKUP(B4299,Listor!$A$6:$B$62,2,FALSE),"")</f>
        <v/>
      </c>
      <c r="D4299" s="80" t="str">
        <f>IFERROR(VLOOKUP(B4299,Listor!$A$6:$C$62,3,FALSE),"")</f>
        <v/>
      </c>
      <c r="E4299" s="110" t="s">
        <v>79</v>
      </c>
      <c r="F4299" s="66"/>
      <c r="G4299" s="35" t="str">
        <f>IFERROR(VLOOKUP(B4299,Listor!$A$6:$G$62,7,FALSE),"")</f>
        <v/>
      </c>
      <c r="H4299" s="63" t="str">
        <f>IFERROR(VLOOKUP(B4299,Listor!$N$6:$O$47,2,FALSE),"")</f>
        <v/>
      </c>
      <c r="I4299" s="63" t="str">
        <f t="shared" si="202"/>
        <v/>
      </c>
      <c r="J4299" s="96" t="str">
        <f>IFERROR(VLOOKUP(B4299,Listor!$N$6:$P$47,3,FALSE)*I4299,"")</f>
        <v/>
      </c>
      <c r="K4299" s="81"/>
      <c r="L4299" s="88" t="str">
        <f>IFERROR((VLOOKUP(B4299,Listor!$N$6:$P$47,3,FALSE)*Biologiska!K4299)+(VLOOKUP(B4299,Listor!$N$6:$Q$47,4,FALSE)),"")</f>
        <v/>
      </c>
      <c r="M4299" s="63" t="str">
        <f t="shared" si="203"/>
        <v/>
      </c>
      <c r="N4299" s="75"/>
      <c r="O4299" s="84" t="str">
        <f t="shared" si="204"/>
        <v/>
      </c>
      <c r="P4299" s="107"/>
      <c r="Q4299" s="87" t="s">
        <v>79</v>
      </c>
      <c r="R4299" s="87"/>
      <c r="S4299" s="87"/>
      <c r="T4299" s="87"/>
      <c r="U4299" s="87"/>
      <c r="V4299" s="86" t="s">
        <v>79</v>
      </c>
      <c r="W4299" s="75"/>
      <c r="X4299" s="102" t="s">
        <v>79</v>
      </c>
      <c r="Y4299" s="63" t="str">
        <f>IFERROR(IF(VLOOKUP(X4299,Listor!$T$6:$U$7,2,FALSE)&lt;O4299,TRUE),"")</f>
        <v/>
      </c>
      <c r="Z4299" s="87"/>
      <c r="AA4299" s="104"/>
    </row>
    <row r="4300" spans="2:27" x14ac:dyDescent="0.25">
      <c r="B4300" s="68" t="s">
        <v>68</v>
      </c>
      <c r="C4300" s="80" t="str">
        <f>IFERROR(VLOOKUP(B4300,Listor!$A$6:$B$62,2,FALSE),"")</f>
        <v/>
      </c>
      <c r="D4300" s="80" t="str">
        <f>IFERROR(VLOOKUP(B4300,Listor!$A$6:$C$62,3,FALSE),"")</f>
        <v/>
      </c>
      <c r="E4300" s="110" t="s">
        <v>79</v>
      </c>
      <c r="F4300" s="66"/>
      <c r="G4300" s="35" t="str">
        <f>IFERROR(VLOOKUP(B4300,Listor!$A$6:$G$62,7,FALSE),"")</f>
        <v/>
      </c>
      <c r="H4300" s="63" t="str">
        <f>IFERROR(VLOOKUP(B4300,Listor!$N$6:$O$47,2,FALSE),"")</f>
        <v/>
      </c>
      <c r="I4300" s="63" t="str">
        <f t="shared" si="202"/>
        <v/>
      </c>
      <c r="J4300" s="96" t="str">
        <f>IFERROR(VLOOKUP(B4300,Listor!$N$6:$P$47,3,FALSE)*I4300,"")</f>
        <v/>
      </c>
      <c r="K4300" s="81"/>
      <c r="L4300" s="88" t="str">
        <f>IFERROR((VLOOKUP(B4300,Listor!$N$6:$P$47,3,FALSE)*Biologiska!K4300)+(VLOOKUP(B4300,Listor!$N$6:$Q$47,4,FALSE)),"")</f>
        <v/>
      </c>
      <c r="M4300" s="63" t="str">
        <f t="shared" si="203"/>
        <v/>
      </c>
      <c r="N4300" s="75"/>
      <c r="O4300" s="84" t="str">
        <f t="shared" si="204"/>
        <v/>
      </c>
      <c r="P4300" s="107"/>
      <c r="Q4300" s="87" t="s">
        <v>79</v>
      </c>
      <c r="R4300" s="87"/>
      <c r="S4300" s="87"/>
      <c r="T4300" s="87"/>
      <c r="U4300" s="87"/>
      <c r="V4300" s="86" t="s">
        <v>79</v>
      </c>
      <c r="W4300" s="75"/>
      <c r="X4300" s="102" t="s">
        <v>79</v>
      </c>
      <c r="Y4300" s="63" t="str">
        <f>IFERROR(IF(VLOOKUP(X4300,Listor!$T$6:$U$7,2,FALSE)&lt;O4300,TRUE),"")</f>
        <v/>
      </c>
      <c r="Z4300" s="87"/>
      <c r="AA4300" s="104"/>
    </row>
    <row r="4301" spans="2:27" x14ac:dyDescent="0.25">
      <c r="B4301" s="68" t="s">
        <v>68</v>
      </c>
      <c r="C4301" s="80" t="str">
        <f>IFERROR(VLOOKUP(B4301,Listor!$A$6:$B$62,2,FALSE),"")</f>
        <v/>
      </c>
      <c r="D4301" s="80" t="str">
        <f>IFERROR(VLOOKUP(B4301,Listor!$A$6:$C$62,3,FALSE),"")</f>
        <v/>
      </c>
      <c r="E4301" s="110" t="s">
        <v>79</v>
      </c>
      <c r="F4301" s="66"/>
      <c r="G4301" s="35" t="str">
        <f>IFERROR(VLOOKUP(B4301,Listor!$A$6:$G$62,7,FALSE),"")</f>
        <v/>
      </c>
      <c r="H4301" s="63" t="str">
        <f>IFERROR(VLOOKUP(B4301,Listor!$N$6:$O$47,2,FALSE),"")</f>
        <v/>
      </c>
      <c r="I4301" s="63" t="str">
        <f t="shared" si="202"/>
        <v/>
      </c>
      <c r="J4301" s="96" t="str">
        <f>IFERROR(VLOOKUP(B4301,Listor!$N$6:$P$47,3,FALSE)*I4301,"")</f>
        <v/>
      </c>
      <c r="K4301" s="81"/>
      <c r="L4301" s="88" t="str">
        <f>IFERROR((VLOOKUP(B4301,Listor!$N$6:$P$47,3,FALSE)*Biologiska!K4301)+(VLOOKUP(B4301,Listor!$N$6:$Q$47,4,FALSE)),"")</f>
        <v/>
      </c>
      <c r="M4301" s="63" t="str">
        <f t="shared" si="203"/>
        <v/>
      </c>
      <c r="N4301" s="75"/>
      <c r="O4301" s="84" t="str">
        <f t="shared" si="204"/>
        <v/>
      </c>
      <c r="P4301" s="107"/>
      <c r="Q4301" s="87" t="s">
        <v>79</v>
      </c>
      <c r="R4301" s="87"/>
      <c r="S4301" s="87"/>
      <c r="T4301" s="87"/>
      <c r="U4301" s="87"/>
      <c r="V4301" s="86" t="s">
        <v>79</v>
      </c>
      <c r="W4301" s="75"/>
      <c r="X4301" s="102" t="s">
        <v>79</v>
      </c>
      <c r="Y4301" s="63" t="str">
        <f>IFERROR(IF(VLOOKUP(X4301,Listor!$T$6:$U$7,2,FALSE)&lt;O4301,TRUE),"")</f>
        <v/>
      </c>
      <c r="Z4301" s="87"/>
      <c r="AA4301" s="104"/>
    </row>
    <row r="4302" spans="2:27" x14ac:dyDescent="0.25">
      <c r="B4302" s="68" t="s">
        <v>68</v>
      </c>
      <c r="C4302" s="80" t="str">
        <f>IFERROR(VLOOKUP(B4302,Listor!$A$6:$B$62,2,FALSE),"")</f>
        <v/>
      </c>
      <c r="D4302" s="80" t="str">
        <f>IFERROR(VLOOKUP(B4302,Listor!$A$6:$C$62,3,FALSE),"")</f>
        <v/>
      </c>
      <c r="E4302" s="110" t="s">
        <v>79</v>
      </c>
      <c r="F4302" s="66"/>
      <c r="G4302" s="35" t="str">
        <f>IFERROR(VLOOKUP(B4302,Listor!$A$6:$G$62,7,FALSE),"")</f>
        <v/>
      </c>
      <c r="H4302" s="63" t="str">
        <f>IFERROR(VLOOKUP(B4302,Listor!$N$6:$O$47,2,FALSE),"")</f>
        <v/>
      </c>
      <c r="I4302" s="63" t="str">
        <f t="shared" si="202"/>
        <v/>
      </c>
      <c r="J4302" s="96" t="str">
        <f>IFERROR(VLOOKUP(B4302,Listor!$N$6:$P$47,3,FALSE)*I4302,"")</f>
        <v/>
      </c>
      <c r="K4302" s="81"/>
      <c r="L4302" s="88" t="str">
        <f>IFERROR((VLOOKUP(B4302,Listor!$N$6:$P$47,3,FALSE)*Biologiska!K4302)+(VLOOKUP(B4302,Listor!$N$6:$Q$47,4,FALSE)),"")</f>
        <v/>
      </c>
      <c r="M4302" s="63" t="str">
        <f t="shared" si="203"/>
        <v/>
      </c>
      <c r="N4302" s="75"/>
      <c r="O4302" s="84" t="str">
        <f t="shared" si="204"/>
        <v/>
      </c>
      <c r="P4302" s="107"/>
      <c r="Q4302" s="87" t="s">
        <v>79</v>
      </c>
      <c r="R4302" s="87"/>
      <c r="S4302" s="87"/>
      <c r="T4302" s="87"/>
      <c r="U4302" s="87"/>
      <c r="V4302" s="86" t="s">
        <v>79</v>
      </c>
      <c r="W4302" s="75"/>
      <c r="X4302" s="102" t="s">
        <v>79</v>
      </c>
      <c r="Y4302" s="63" t="str">
        <f>IFERROR(IF(VLOOKUP(X4302,Listor!$T$6:$U$7,2,FALSE)&lt;O4302,TRUE),"")</f>
        <v/>
      </c>
      <c r="Z4302" s="87"/>
      <c r="AA4302" s="104"/>
    </row>
    <row r="4303" spans="2:27" x14ac:dyDescent="0.25">
      <c r="B4303" s="68" t="s">
        <v>68</v>
      </c>
      <c r="C4303" s="80" t="str">
        <f>IFERROR(VLOOKUP(B4303,Listor!$A$6:$B$62,2,FALSE),"")</f>
        <v/>
      </c>
      <c r="D4303" s="80" t="str">
        <f>IFERROR(VLOOKUP(B4303,Listor!$A$6:$C$62,3,FALSE),"")</f>
        <v/>
      </c>
      <c r="E4303" s="110" t="s">
        <v>79</v>
      </c>
      <c r="F4303" s="66"/>
      <c r="G4303" s="35" t="str">
        <f>IFERROR(VLOOKUP(B4303,Listor!$A$6:$G$62,7,FALSE),"")</f>
        <v/>
      </c>
      <c r="H4303" s="63" t="str">
        <f>IFERROR(VLOOKUP(B4303,Listor!$N$6:$O$47,2,FALSE),"")</f>
        <v/>
      </c>
      <c r="I4303" s="63" t="str">
        <f t="shared" si="202"/>
        <v/>
      </c>
      <c r="J4303" s="96" t="str">
        <f>IFERROR(VLOOKUP(B4303,Listor!$N$6:$P$47,3,FALSE)*I4303,"")</f>
        <v/>
      </c>
      <c r="K4303" s="81"/>
      <c r="L4303" s="88" t="str">
        <f>IFERROR((VLOOKUP(B4303,Listor!$N$6:$P$47,3,FALSE)*Biologiska!K4303)+(VLOOKUP(B4303,Listor!$N$6:$Q$47,4,FALSE)),"")</f>
        <v/>
      </c>
      <c r="M4303" s="63" t="str">
        <f t="shared" si="203"/>
        <v/>
      </c>
      <c r="N4303" s="75"/>
      <c r="O4303" s="84" t="str">
        <f t="shared" si="204"/>
        <v/>
      </c>
      <c r="P4303" s="107"/>
      <c r="Q4303" s="87" t="s">
        <v>79</v>
      </c>
      <c r="R4303" s="87"/>
      <c r="S4303" s="87"/>
      <c r="T4303" s="87"/>
      <c r="U4303" s="87"/>
      <c r="V4303" s="86" t="s">
        <v>79</v>
      </c>
      <c r="W4303" s="75"/>
      <c r="X4303" s="102" t="s">
        <v>79</v>
      </c>
      <c r="Y4303" s="63" t="str">
        <f>IFERROR(IF(VLOOKUP(X4303,Listor!$T$6:$U$7,2,FALSE)&lt;O4303,TRUE),"")</f>
        <v/>
      </c>
      <c r="Z4303" s="87"/>
      <c r="AA4303" s="104"/>
    </row>
    <row r="4304" spans="2:27" x14ac:dyDescent="0.25">
      <c r="B4304" s="68" t="s">
        <v>68</v>
      </c>
      <c r="C4304" s="80" t="str">
        <f>IFERROR(VLOOKUP(B4304,Listor!$A$6:$B$62,2,FALSE),"")</f>
        <v/>
      </c>
      <c r="D4304" s="80" t="str">
        <f>IFERROR(VLOOKUP(B4304,Listor!$A$6:$C$62,3,FALSE),"")</f>
        <v/>
      </c>
      <c r="E4304" s="110" t="s">
        <v>79</v>
      </c>
      <c r="F4304" s="66"/>
      <c r="G4304" s="35" t="str">
        <f>IFERROR(VLOOKUP(B4304,Listor!$A$6:$G$62,7,FALSE),"")</f>
        <v/>
      </c>
      <c r="H4304" s="63" t="str">
        <f>IFERROR(VLOOKUP(B4304,Listor!$N$6:$O$47,2,FALSE),"")</f>
        <v/>
      </c>
      <c r="I4304" s="63" t="str">
        <f t="shared" si="202"/>
        <v/>
      </c>
      <c r="J4304" s="96" t="str">
        <f>IFERROR(VLOOKUP(B4304,Listor!$N$6:$P$47,3,FALSE)*I4304,"")</f>
        <v/>
      </c>
      <c r="K4304" s="81"/>
      <c r="L4304" s="88" t="str">
        <f>IFERROR((VLOOKUP(B4304,Listor!$N$6:$P$47,3,FALSE)*Biologiska!K4304)+(VLOOKUP(B4304,Listor!$N$6:$Q$47,4,FALSE)),"")</f>
        <v/>
      </c>
      <c r="M4304" s="63" t="str">
        <f t="shared" si="203"/>
        <v/>
      </c>
      <c r="N4304" s="75"/>
      <c r="O4304" s="84" t="str">
        <f t="shared" si="204"/>
        <v/>
      </c>
      <c r="P4304" s="107"/>
      <c r="Q4304" s="87" t="s">
        <v>79</v>
      </c>
      <c r="R4304" s="87"/>
      <c r="S4304" s="87"/>
      <c r="T4304" s="87"/>
      <c r="U4304" s="87"/>
      <c r="V4304" s="86" t="s">
        <v>79</v>
      </c>
      <c r="W4304" s="75"/>
      <c r="X4304" s="102" t="s">
        <v>79</v>
      </c>
      <c r="Y4304" s="63" t="str">
        <f>IFERROR(IF(VLOOKUP(X4304,Listor!$T$6:$U$7,2,FALSE)&lt;O4304,TRUE),"")</f>
        <v/>
      </c>
      <c r="Z4304" s="87"/>
      <c r="AA4304" s="104"/>
    </row>
    <row r="4305" spans="2:27" x14ac:dyDescent="0.25">
      <c r="B4305" s="68" t="s">
        <v>68</v>
      </c>
      <c r="C4305" s="80" t="str">
        <f>IFERROR(VLOOKUP(B4305,Listor!$A$6:$B$62,2,FALSE),"")</f>
        <v/>
      </c>
      <c r="D4305" s="80" t="str">
        <f>IFERROR(VLOOKUP(B4305,Listor!$A$6:$C$62,3,FALSE),"")</f>
        <v/>
      </c>
      <c r="E4305" s="110" t="s">
        <v>79</v>
      </c>
      <c r="F4305" s="66"/>
      <c r="G4305" s="35" t="str">
        <f>IFERROR(VLOOKUP(B4305,Listor!$A$6:$G$62,7,FALSE),"")</f>
        <v/>
      </c>
      <c r="H4305" s="63" t="str">
        <f>IFERROR(VLOOKUP(B4305,Listor!$N$6:$O$47,2,FALSE),"")</f>
        <v/>
      </c>
      <c r="I4305" s="63" t="str">
        <f t="shared" si="202"/>
        <v/>
      </c>
      <c r="J4305" s="96" t="str">
        <f>IFERROR(VLOOKUP(B4305,Listor!$N$6:$P$47,3,FALSE)*I4305,"")</f>
        <v/>
      </c>
      <c r="K4305" s="81"/>
      <c r="L4305" s="88" t="str">
        <f>IFERROR((VLOOKUP(B4305,Listor!$N$6:$P$47,3,FALSE)*Biologiska!K4305)+(VLOOKUP(B4305,Listor!$N$6:$Q$47,4,FALSE)),"")</f>
        <v/>
      </c>
      <c r="M4305" s="63" t="str">
        <f t="shared" si="203"/>
        <v/>
      </c>
      <c r="N4305" s="75"/>
      <c r="O4305" s="84" t="str">
        <f t="shared" si="204"/>
        <v/>
      </c>
      <c r="P4305" s="107"/>
      <c r="Q4305" s="87" t="s">
        <v>79</v>
      </c>
      <c r="R4305" s="87"/>
      <c r="S4305" s="87"/>
      <c r="T4305" s="87"/>
      <c r="U4305" s="87"/>
      <c r="V4305" s="86" t="s">
        <v>79</v>
      </c>
      <c r="W4305" s="75"/>
      <c r="X4305" s="102" t="s">
        <v>79</v>
      </c>
      <c r="Y4305" s="63" t="str">
        <f>IFERROR(IF(VLOOKUP(X4305,Listor!$T$6:$U$7,2,FALSE)&lt;O4305,TRUE),"")</f>
        <v/>
      </c>
      <c r="Z4305" s="87"/>
      <c r="AA4305" s="104"/>
    </row>
    <row r="4306" spans="2:27" x14ac:dyDescent="0.25">
      <c r="B4306" s="68" t="s">
        <v>68</v>
      </c>
      <c r="C4306" s="80" t="str">
        <f>IFERROR(VLOOKUP(B4306,Listor!$A$6:$B$62,2,FALSE),"")</f>
        <v/>
      </c>
      <c r="D4306" s="80" t="str">
        <f>IFERROR(VLOOKUP(B4306,Listor!$A$6:$C$62,3,FALSE),"")</f>
        <v/>
      </c>
      <c r="E4306" s="110" t="s">
        <v>79</v>
      </c>
      <c r="F4306" s="66"/>
      <c r="G4306" s="35" t="str">
        <f>IFERROR(VLOOKUP(B4306,Listor!$A$6:$G$62,7,FALSE),"")</f>
        <v/>
      </c>
      <c r="H4306" s="63" t="str">
        <f>IFERROR(VLOOKUP(B4306,Listor!$N$6:$O$47,2,FALSE),"")</f>
        <v/>
      </c>
      <c r="I4306" s="63" t="str">
        <f t="shared" si="202"/>
        <v/>
      </c>
      <c r="J4306" s="96" t="str">
        <f>IFERROR(VLOOKUP(B4306,Listor!$N$6:$P$47,3,FALSE)*I4306,"")</f>
        <v/>
      </c>
      <c r="K4306" s="81"/>
      <c r="L4306" s="88" t="str">
        <f>IFERROR((VLOOKUP(B4306,Listor!$N$6:$P$47,3,FALSE)*Biologiska!K4306)+(VLOOKUP(B4306,Listor!$N$6:$Q$47,4,FALSE)),"")</f>
        <v/>
      </c>
      <c r="M4306" s="63" t="str">
        <f t="shared" si="203"/>
        <v/>
      </c>
      <c r="N4306" s="75"/>
      <c r="O4306" s="84" t="str">
        <f t="shared" si="204"/>
        <v/>
      </c>
      <c r="P4306" s="107"/>
      <c r="Q4306" s="87" t="s">
        <v>79</v>
      </c>
      <c r="R4306" s="87"/>
      <c r="S4306" s="87"/>
      <c r="T4306" s="87"/>
      <c r="U4306" s="87"/>
      <c r="V4306" s="86" t="s">
        <v>79</v>
      </c>
      <c r="W4306" s="75"/>
      <c r="X4306" s="102" t="s">
        <v>79</v>
      </c>
      <c r="Y4306" s="63" t="str">
        <f>IFERROR(IF(VLOOKUP(X4306,Listor!$T$6:$U$7,2,FALSE)&lt;O4306,TRUE),"")</f>
        <v/>
      </c>
      <c r="Z4306" s="87"/>
      <c r="AA4306" s="104"/>
    </row>
    <row r="4307" spans="2:27" x14ac:dyDescent="0.25">
      <c r="B4307" s="68" t="s">
        <v>68</v>
      </c>
      <c r="C4307" s="80" t="str">
        <f>IFERROR(VLOOKUP(B4307,Listor!$A$6:$B$62,2,FALSE),"")</f>
        <v/>
      </c>
      <c r="D4307" s="80" t="str">
        <f>IFERROR(VLOOKUP(B4307,Listor!$A$6:$C$62,3,FALSE),"")</f>
        <v/>
      </c>
      <c r="E4307" s="110" t="s">
        <v>79</v>
      </c>
      <c r="F4307" s="66"/>
      <c r="G4307" s="35" t="str">
        <f>IFERROR(VLOOKUP(B4307,Listor!$A$6:$G$62,7,FALSE),"")</f>
        <v/>
      </c>
      <c r="H4307" s="63" t="str">
        <f>IFERROR(VLOOKUP(B4307,Listor!$N$6:$O$47,2,FALSE),"")</f>
        <v/>
      </c>
      <c r="I4307" s="63" t="str">
        <f t="shared" si="202"/>
        <v/>
      </c>
      <c r="J4307" s="96" t="str">
        <f>IFERROR(VLOOKUP(B4307,Listor!$N$6:$P$47,3,FALSE)*I4307,"")</f>
        <v/>
      </c>
      <c r="K4307" s="81"/>
      <c r="L4307" s="88" t="str">
        <f>IFERROR((VLOOKUP(B4307,Listor!$N$6:$P$47,3,FALSE)*Biologiska!K4307)+(VLOOKUP(B4307,Listor!$N$6:$Q$47,4,FALSE)),"")</f>
        <v/>
      </c>
      <c r="M4307" s="63" t="str">
        <f t="shared" si="203"/>
        <v/>
      </c>
      <c r="N4307" s="75"/>
      <c r="O4307" s="84" t="str">
        <f t="shared" si="204"/>
        <v/>
      </c>
      <c r="P4307" s="107"/>
      <c r="Q4307" s="87" t="s">
        <v>79</v>
      </c>
      <c r="R4307" s="87"/>
      <c r="S4307" s="87"/>
      <c r="T4307" s="87"/>
      <c r="U4307" s="87"/>
      <c r="V4307" s="86" t="s">
        <v>79</v>
      </c>
      <c r="W4307" s="75"/>
      <c r="X4307" s="102" t="s">
        <v>79</v>
      </c>
      <c r="Y4307" s="63" t="str">
        <f>IFERROR(IF(VLOOKUP(X4307,Listor!$T$6:$U$7,2,FALSE)&lt;O4307,TRUE),"")</f>
        <v/>
      </c>
      <c r="Z4307" s="87"/>
      <c r="AA4307" s="104"/>
    </row>
    <row r="4308" spans="2:27" x14ac:dyDescent="0.25">
      <c r="B4308" s="68" t="s">
        <v>68</v>
      </c>
      <c r="C4308" s="80" t="str">
        <f>IFERROR(VLOOKUP(B4308,Listor!$A$6:$B$62,2,FALSE),"")</f>
        <v/>
      </c>
      <c r="D4308" s="80" t="str">
        <f>IFERROR(VLOOKUP(B4308,Listor!$A$6:$C$62,3,FALSE),"")</f>
        <v/>
      </c>
      <c r="E4308" s="110" t="s">
        <v>79</v>
      </c>
      <c r="F4308" s="66"/>
      <c r="G4308" s="35" t="str">
        <f>IFERROR(VLOOKUP(B4308,Listor!$A$6:$G$62,7,FALSE),"")</f>
        <v/>
      </c>
      <c r="H4308" s="63" t="str">
        <f>IFERROR(VLOOKUP(B4308,Listor!$N$6:$O$47,2,FALSE),"")</f>
        <v/>
      </c>
      <c r="I4308" s="63" t="str">
        <f t="shared" si="202"/>
        <v/>
      </c>
      <c r="J4308" s="96" t="str">
        <f>IFERROR(VLOOKUP(B4308,Listor!$N$6:$P$47,3,FALSE)*I4308,"")</f>
        <v/>
      </c>
      <c r="K4308" s="81"/>
      <c r="L4308" s="88" t="str">
        <f>IFERROR((VLOOKUP(B4308,Listor!$N$6:$P$47,3,FALSE)*Biologiska!K4308)+(VLOOKUP(B4308,Listor!$N$6:$Q$47,4,FALSE)),"")</f>
        <v/>
      </c>
      <c r="M4308" s="63" t="str">
        <f t="shared" si="203"/>
        <v/>
      </c>
      <c r="N4308" s="75"/>
      <c r="O4308" s="84" t="str">
        <f t="shared" si="204"/>
        <v/>
      </c>
      <c r="P4308" s="107"/>
      <c r="Q4308" s="87" t="s">
        <v>79</v>
      </c>
      <c r="R4308" s="87"/>
      <c r="S4308" s="87"/>
      <c r="T4308" s="87"/>
      <c r="U4308" s="87"/>
      <c r="V4308" s="86" t="s">
        <v>79</v>
      </c>
      <c r="W4308" s="75"/>
      <c r="X4308" s="102" t="s">
        <v>79</v>
      </c>
      <c r="Y4308" s="63" t="str">
        <f>IFERROR(IF(VLOOKUP(X4308,Listor!$T$6:$U$7,2,FALSE)&lt;O4308,TRUE),"")</f>
        <v/>
      </c>
      <c r="Z4308" s="87"/>
      <c r="AA4308" s="104"/>
    </row>
    <row r="4309" spans="2:27" x14ac:dyDescent="0.25">
      <c r="B4309" s="68" t="s">
        <v>68</v>
      </c>
      <c r="C4309" s="80" t="str">
        <f>IFERROR(VLOOKUP(B4309,Listor!$A$6:$B$62,2,FALSE),"")</f>
        <v/>
      </c>
      <c r="D4309" s="80" t="str">
        <f>IFERROR(VLOOKUP(B4309,Listor!$A$6:$C$62,3,FALSE),"")</f>
        <v/>
      </c>
      <c r="E4309" s="110" t="s">
        <v>79</v>
      </c>
      <c r="F4309" s="66"/>
      <c r="G4309" s="35" t="str">
        <f>IFERROR(VLOOKUP(B4309,Listor!$A$6:$G$62,7,FALSE),"")</f>
        <v/>
      </c>
      <c r="H4309" s="63" t="str">
        <f>IFERROR(VLOOKUP(B4309,Listor!$N$6:$O$47,2,FALSE),"")</f>
        <v/>
      </c>
      <c r="I4309" s="63" t="str">
        <f t="shared" si="202"/>
        <v/>
      </c>
      <c r="J4309" s="96" t="str">
        <f>IFERROR(VLOOKUP(B4309,Listor!$N$6:$P$47,3,FALSE)*I4309,"")</f>
        <v/>
      </c>
      <c r="K4309" s="81"/>
      <c r="L4309" s="88" t="str">
        <f>IFERROR((VLOOKUP(B4309,Listor!$N$6:$P$47,3,FALSE)*Biologiska!K4309)+(VLOOKUP(B4309,Listor!$N$6:$Q$47,4,FALSE)),"")</f>
        <v/>
      </c>
      <c r="M4309" s="63" t="str">
        <f t="shared" si="203"/>
        <v/>
      </c>
      <c r="N4309" s="75"/>
      <c r="O4309" s="84" t="str">
        <f t="shared" si="204"/>
        <v/>
      </c>
      <c r="P4309" s="107"/>
      <c r="Q4309" s="87" t="s">
        <v>79</v>
      </c>
      <c r="R4309" s="87"/>
      <c r="S4309" s="87"/>
      <c r="T4309" s="87"/>
      <c r="U4309" s="87"/>
      <c r="V4309" s="86" t="s">
        <v>79</v>
      </c>
      <c r="W4309" s="75"/>
      <c r="X4309" s="102" t="s">
        <v>79</v>
      </c>
      <c r="Y4309" s="63" t="str">
        <f>IFERROR(IF(VLOOKUP(X4309,Listor!$T$6:$U$7,2,FALSE)&lt;O4309,TRUE),"")</f>
        <v/>
      </c>
      <c r="Z4309" s="87"/>
      <c r="AA4309" s="104"/>
    </row>
    <row r="4310" spans="2:27" x14ac:dyDescent="0.25">
      <c r="B4310" s="68" t="s">
        <v>68</v>
      </c>
      <c r="C4310" s="80" t="str">
        <f>IFERROR(VLOOKUP(B4310,Listor!$A$6:$B$62,2,FALSE),"")</f>
        <v/>
      </c>
      <c r="D4310" s="80" t="str">
        <f>IFERROR(VLOOKUP(B4310,Listor!$A$6:$C$62,3,FALSE),"")</f>
        <v/>
      </c>
      <c r="E4310" s="110" t="s">
        <v>79</v>
      </c>
      <c r="F4310" s="66"/>
      <c r="G4310" s="35" t="str">
        <f>IFERROR(VLOOKUP(B4310,Listor!$A$6:$G$62,7,FALSE),"")</f>
        <v/>
      </c>
      <c r="H4310" s="63" t="str">
        <f>IFERROR(VLOOKUP(B4310,Listor!$N$6:$O$47,2,FALSE),"")</f>
        <v/>
      </c>
      <c r="I4310" s="63" t="str">
        <f t="shared" si="202"/>
        <v/>
      </c>
      <c r="J4310" s="96" t="str">
        <f>IFERROR(VLOOKUP(B4310,Listor!$N$6:$P$47,3,FALSE)*I4310,"")</f>
        <v/>
      </c>
      <c r="K4310" s="81"/>
      <c r="L4310" s="88" t="str">
        <f>IFERROR((VLOOKUP(B4310,Listor!$N$6:$P$47,3,FALSE)*Biologiska!K4310)+(VLOOKUP(B4310,Listor!$N$6:$Q$47,4,FALSE)),"")</f>
        <v/>
      </c>
      <c r="M4310" s="63" t="str">
        <f t="shared" si="203"/>
        <v/>
      </c>
      <c r="N4310" s="75"/>
      <c r="O4310" s="84" t="str">
        <f t="shared" si="204"/>
        <v/>
      </c>
      <c r="P4310" s="107"/>
      <c r="Q4310" s="87" t="s">
        <v>79</v>
      </c>
      <c r="R4310" s="87"/>
      <c r="S4310" s="87"/>
      <c r="T4310" s="87"/>
      <c r="U4310" s="87"/>
      <c r="V4310" s="86" t="s">
        <v>79</v>
      </c>
      <c r="W4310" s="75"/>
      <c r="X4310" s="102" t="s">
        <v>79</v>
      </c>
      <c r="Y4310" s="63" t="str">
        <f>IFERROR(IF(VLOOKUP(X4310,Listor!$T$6:$U$7,2,FALSE)&lt;O4310,TRUE),"")</f>
        <v/>
      </c>
      <c r="Z4310" s="87"/>
      <c r="AA4310" s="104"/>
    </row>
    <row r="4311" spans="2:27" x14ac:dyDescent="0.25">
      <c r="B4311" s="68" t="s">
        <v>68</v>
      </c>
      <c r="C4311" s="80" t="str">
        <f>IFERROR(VLOOKUP(B4311,Listor!$A$6:$B$62,2,FALSE),"")</f>
        <v/>
      </c>
      <c r="D4311" s="80" t="str">
        <f>IFERROR(VLOOKUP(B4311,Listor!$A$6:$C$62,3,FALSE),"")</f>
        <v/>
      </c>
      <c r="E4311" s="110" t="s">
        <v>79</v>
      </c>
      <c r="F4311" s="66"/>
      <c r="G4311" s="35" t="str">
        <f>IFERROR(VLOOKUP(B4311,Listor!$A$6:$G$62,7,FALSE),"")</f>
        <v/>
      </c>
      <c r="H4311" s="63" t="str">
        <f>IFERROR(VLOOKUP(B4311,Listor!$N$6:$O$47,2,FALSE),"")</f>
        <v/>
      </c>
      <c r="I4311" s="63" t="str">
        <f t="shared" si="202"/>
        <v/>
      </c>
      <c r="J4311" s="96" t="str">
        <f>IFERROR(VLOOKUP(B4311,Listor!$N$6:$P$47,3,FALSE)*I4311,"")</f>
        <v/>
      </c>
      <c r="K4311" s="81"/>
      <c r="L4311" s="88" t="str">
        <f>IFERROR((VLOOKUP(B4311,Listor!$N$6:$P$47,3,FALSE)*Biologiska!K4311)+(VLOOKUP(B4311,Listor!$N$6:$Q$47,4,FALSE)),"")</f>
        <v/>
      </c>
      <c r="M4311" s="63" t="str">
        <f t="shared" si="203"/>
        <v/>
      </c>
      <c r="N4311" s="75"/>
      <c r="O4311" s="84" t="str">
        <f t="shared" si="204"/>
        <v/>
      </c>
      <c r="P4311" s="107"/>
      <c r="Q4311" s="87" t="s">
        <v>79</v>
      </c>
      <c r="R4311" s="87"/>
      <c r="S4311" s="87"/>
      <c r="T4311" s="87"/>
      <c r="U4311" s="87"/>
      <c r="V4311" s="86" t="s">
        <v>79</v>
      </c>
      <c r="W4311" s="75"/>
      <c r="X4311" s="102" t="s">
        <v>79</v>
      </c>
      <c r="Y4311" s="63" t="str">
        <f>IFERROR(IF(VLOOKUP(X4311,Listor!$T$6:$U$7,2,FALSE)&lt;O4311,TRUE),"")</f>
        <v/>
      </c>
      <c r="Z4311" s="87"/>
      <c r="AA4311" s="104"/>
    </row>
    <row r="4312" spans="2:27" x14ac:dyDescent="0.25">
      <c r="B4312" s="68" t="s">
        <v>68</v>
      </c>
      <c r="C4312" s="80" t="str">
        <f>IFERROR(VLOOKUP(B4312,Listor!$A$6:$B$62,2,FALSE),"")</f>
        <v/>
      </c>
      <c r="D4312" s="80" t="str">
        <f>IFERROR(VLOOKUP(B4312,Listor!$A$6:$C$62,3,FALSE),"")</f>
        <v/>
      </c>
      <c r="E4312" s="110" t="s">
        <v>79</v>
      </c>
      <c r="F4312" s="66"/>
      <c r="G4312" s="35" t="str">
        <f>IFERROR(VLOOKUP(B4312,Listor!$A$6:$G$62,7,FALSE),"")</f>
        <v/>
      </c>
      <c r="H4312" s="63" t="str">
        <f>IFERROR(VLOOKUP(B4312,Listor!$N$6:$O$47,2,FALSE),"")</f>
        <v/>
      </c>
      <c r="I4312" s="63" t="str">
        <f t="shared" si="202"/>
        <v/>
      </c>
      <c r="J4312" s="96" t="str">
        <f>IFERROR(VLOOKUP(B4312,Listor!$N$6:$P$47,3,FALSE)*I4312,"")</f>
        <v/>
      </c>
      <c r="K4312" s="81"/>
      <c r="L4312" s="88" t="str">
        <f>IFERROR((VLOOKUP(B4312,Listor!$N$6:$P$47,3,FALSE)*Biologiska!K4312)+(VLOOKUP(B4312,Listor!$N$6:$Q$47,4,FALSE)),"")</f>
        <v/>
      </c>
      <c r="M4312" s="63" t="str">
        <f t="shared" si="203"/>
        <v/>
      </c>
      <c r="N4312" s="75"/>
      <c r="O4312" s="84" t="str">
        <f t="shared" si="204"/>
        <v/>
      </c>
      <c r="P4312" s="107"/>
      <c r="Q4312" s="87" t="s">
        <v>79</v>
      </c>
      <c r="R4312" s="87"/>
      <c r="S4312" s="87"/>
      <c r="T4312" s="87"/>
      <c r="U4312" s="87"/>
      <c r="V4312" s="86" t="s">
        <v>79</v>
      </c>
      <c r="W4312" s="75"/>
      <c r="X4312" s="102" t="s">
        <v>79</v>
      </c>
      <c r="Y4312" s="63" t="str">
        <f>IFERROR(IF(VLOOKUP(X4312,Listor!$T$6:$U$7,2,FALSE)&lt;O4312,TRUE),"")</f>
        <v/>
      </c>
      <c r="Z4312" s="87"/>
      <c r="AA4312" s="104"/>
    </row>
    <row r="4313" spans="2:27" x14ac:dyDescent="0.25">
      <c r="B4313" s="68" t="s">
        <v>68</v>
      </c>
      <c r="C4313" s="80" t="str">
        <f>IFERROR(VLOOKUP(B4313,Listor!$A$6:$B$62,2,FALSE),"")</f>
        <v/>
      </c>
      <c r="D4313" s="80" t="str">
        <f>IFERROR(VLOOKUP(B4313,Listor!$A$6:$C$62,3,FALSE),"")</f>
        <v/>
      </c>
      <c r="E4313" s="110" t="s">
        <v>79</v>
      </c>
      <c r="F4313" s="66"/>
      <c r="G4313" s="35" t="str">
        <f>IFERROR(VLOOKUP(B4313,Listor!$A$6:$G$62,7,FALSE),"")</f>
        <v/>
      </c>
      <c r="H4313" s="63" t="str">
        <f>IFERROR(VLOOKUP(B4313,Listor!$N$6:$O$47,2,FALSE),"")</f>
        <v/>
      </c>
      <c r="I4313" s="63" t="str">
        <f t="shared" si="202"/>
        <v/>
      </c>
      <c r="J4313" s="96" t="str">
        <f>IFERROR(VLOOKUP(B4313,Listor!$N$6:$P$47,3,FALSE)*I4313,"")</f>
        <v/>
      </c>
      <c r="K4313" s="81"/>
      <c r="L4313" s="88" t="str">
        <f>IFERROR((VLOOKUP(B4313,Listor!$N$6:$P$47,3,FALSE)*Biologiska!K4313)+(VLOOKUP(B4313,Listor!$N$6:$Q$47,4,FALSE)),"")</f>
        <v/>
      </c>
      <c r="M4313" s="63" t="str">
        <f t="shared" si="203"/>
        <v/>
      </c>
      <c r="N4313" s="75"/>
      <c r="O4313" s="84" t="str">
        <f t="shared" si="204"/>
        <v/>
      </c>
      <c r="P4313" s="107"/>
      <c r="Q4313" s="87" t="s">
        <v>79</v>
      </c>
      <c r="R4313" s="87"/>
      <c r="S4313" s="87"/>
      <c r="T4313" s="87"/>
      <c r="U4313" s="87"/>
      <c r="V4313" s="86" t="s">
        <v>79</v>
      </c>
      <c r="W4313" s="75"/>
      <c r="X4313" s="102" t="s">
        <v>79</v>
      </c>
      <c r="Y4313" s="63" t="str">
        <f>IFERROR(IF(VLOOKUP(X4313,Listor!$T$6:$U$7,2,FALSE)&lt;O4313,TRUE),"")</f>
        <v/>
      </c>
      <c r="Z4313" s="87"/>
      <c r="AA4313" s="104"/>
    </row>
    <row r="4314" spans="2:27" x14ac:dyDescent="0.25">
      <c r="B4314" s="68" t="s">
        <v>68</v>
      </c>
      <c r="C4314" s="80" t="str">
        <f>IFERROR(VLOOKUP(B4314,Listor!$A$6:$B$62,2,FALSE),"")</f>
        <v/>
      </c>
      <c r="D4314" s="80" t="str">
        <f>IFERROR(VLOOKUP(B4314,Listor!$A$6:$C$62,3,FALSE),"")</f>
        <v/>
      </c>
      <c r="E4314" s="110" t="s">
        <v>79</v>
      </c>
      <c r="F4314" s="66"/>
      <c r="G4314" s="35" t="str">
        <f>IFERROR(VLOOKUP(B4314,Listor!$A$6:$G$62,7,FALSE),"")</f>
        <v/>
      </c>
      <c r="H4314" s="63" t="str">
        <f>IFERROR(VLOOKUP(B4314,Listor!$N$6:$O$47,2,FALSE),"")</f>
        <v/>
      </c>
      <c r="I4314" s="63" t="str">
        <f t="shared" si="202"/>
        <v/>
      </c>
      <c r="J4314" s="96" t="str">
        <f>IFERROR(VLOOKUP(B4314,Listor!$N$6:$P$47,3,FALSE)*I4314,"")</f>
        <v/>
      </c>
      <c r="K4314" s="81"/>
      <c r="L4314" s="88" t="str">
        <f>IFERROR((VLOOKUP(B4314,Listor!$N$6:$P$47,3,FALSE)*Biologiska!K4314)+(VLOOKUP(B4314,Listor!$N$6:$Q$47,4,FALSE)),"")</f>
        <v/>
      </c>
      <c r="M4314" s="63" t="str">
        <f t="shared" si="203"/>
        <v/>
      </c>
      <c r="N4314" s="75"/>
      <c r="O4314" s="84" t="str">
        <f t="shared" si="204"/>
        <v/>
      </c>
      <c r="P4314" s="107"/>
      <c r="Q4314" s="87" t="s">
        <v>79</v>
      </c>
      <c r="R4314" s="87"/>
      <c r="S4314" s="87"/>
      <c r="T4314" s="87"/>
      <c r="U4314" s="87"/>
      <c r="V4314" s="86" t="s">
        <v>79</v>
      </c>
      <c r="W4314" s="75"/>
      <c r="X4314" s="102" t="s">
        <v>79</v>
      </c>
      <c r="Y4314" s="63" t="str">
        <f>IFERROR(IF(VLOOKUP(X4314,Listor!$T$6:$U$7,2,FALSE)&lt;O4314,TRUE),"")</f>
        <v/>
      </c>
      <c r="Z4314" s="87"/>
      <c r="AA4314" s="104"/>
    </row>
    <row r="4315" spans="2:27" x14ac:dyDescent="0.25">
      <c r="B4315" s="68" t="s">
        <v>68</v>
      </c>
      <c r="C4315" s="80" t="str">
        <f>IFERROR(VLOOKUP(B4315,Listor!$A$6:$B$62,2,FALSE),"")</f>
        <v/>
      </c>
      <c r="D4315" s="80" t="str">
        <f>IFERROR(VLOOKUP(B4315,Listor!$A$6:$C$62,3,FALSE),"")</f>
        <v/>
      </c>
      <c r="E4315" s="110" t="s">
        <v>79</v>
      </c>
      <c r="F4315" s="66"/>
      <c r="G4315" s="35" t="str">
        <f>IFERROR(VLOOKUP(B4315,Listor!$A$6:$G$62,7,FALSE),"")</f>
        <v/>
      </c>
      <c r="H4315" s="63" t="str">
        <f>IFERROR(VLOOKUP(B4315,Listor!$N$6:$O$47,2,FALSE),"")</f>
        <v/>
      </c>
      <c r="I4315" s="63" t="str">
        <f t="shared" si="202"/>
        <v/>
      </c>
      <c r="J4315" s="96" t="str">
        <f>IFERROR(VLOOKUP(B4315,Listor!$N$6:$P$47,3,FALSE)*I4315,"")</f>
        <v/>
      </c>
      <c r="K4315" s="81"/>
      <c r="L4315" s="88" t="str">
        <f>IFERROR((VLOOKUP(B4315,Listor!$N$6:$P$47,3,FALSE)*Biologiska!K4315)+(VLOOKUP(B4315,Listor!$N$6:$Q$47,4,FALSE)),"")</f>
        <v/>
      </c>
      <c r="M4315" s="63" t="str">
        <f t="shared" si="203"/>
        <v/>
      </c>
      <c r="N4315" s="75"/>
      <c r="O4315" s="84" t="str">
        <f t="shared" si="204"/>
        <v/>
      </c>
      <c r="P4315" s="107"/>
      <c r="Q4315" s="87" t="s">
        <v>79</v>
      </c>
      <c r="R4315" s="87"/>
      <c r="S4315" s="87"/>
      <c r="T4315" s="87"/>
      <c r="U4315" s="87"/>
      <c r="V4315" s="86" t="s">
        <v>79</v>
      </c>
      <c r="W4315" s="75"/>
      <c r="X4315" s="102" t="s">
        <v>79</v>
      </c>
      <c r="Y4315" s="63" t="str">
        <f>IFERROR(IF(VLOOKUP(X4315,Listor!$T$6:$U$7,2,FALSE)&lt;O4315,TRUE),"")</f>
        <v/>
      </c>
      <c r="Z4315" s="87"/>
      <c r="AA4315" s="104"/>
    </row>
    <row r="4316" spans="2:27" x14ac:dyDescent="0.25">
      <c r="B4316" s="68" t="s">
        <v>68</v>
      </c>
      <c r="C4316" s="80" t="str">
        <f>IFERROR(VLOOKUP(B4316,Listor!$A$6:$B$62,2,FALSE),"")</f>
        <v/>
      </c>
      <c r="D4316" s="80" t="str">
        <f>IFERROR(VLOOKUP(B4316,Listor!$A$6:$C$62,3,FALSE),"")</f>
        <v/>
      </c>
      <c r="E4316" s="110" t="s">
        <v>79</v>
      </c>
      <c r="F4316" s="66"/>
      <c r="G4316" s="35" t="str">
        <f>IFERROR(VLOOKUP(B4316,Listor!$A$6:$G$62,7,FALSE),"")</f>
        <v/>
      </c>
      <c r="H4316" s="63" t="str">
        <f>IFERROR(VLOOKUP(B4316,Listor!$N$6:$O$47,2,FALSE),"")</f>
        <v/>
      </c>
      <c r="I4316" s="63" t="str">
        <f t="shared" si="202"/>
        <v/>
      </c>
      <c r="J4316" s="96" t="str">
        <f>IFERROR(VLOOKUP(B4316,Listor!$N$6:$P$47,3,FALSE)*I4316,"")</f>
        <v/>
      </c>
      <c r="K4316" s="81"/>
      <c r="L4316" s="88" t="str">
        <f>IFERROR((VLOOKUP(B4316,Listor!$N$6:$P$47,3,FALSE)*Biologiska!K4316)+(VLOOKUP(B4316,Listor!$N$6:$Q$47,4,FALSE)),"")</f>
        <v/>
      </c>
      <c r="M4316" s="63" t="str">
        <f t="shared" si="203"/>
        <v/>
      </c>
      <c r="N4316" s="75"/>
      <c r="O4316" s="84" t="str">
        <f t="shared" si="204"/>
        <v/>
      </c>
      <c r="P4316" s="107"/>
      <c r="Q4316" s="87" t="s">
        <v>79</v>
      </c>
      <c r="R4316" s="87"/>
      <c r="S4316" s="87"/>
      <c r="T4316" s="87"/>
      <c r="U4316" s="87"/>
      <c r="V4316" s="86" t="s">
        <v>79</v>
      </c>
      <c r="W4316" s="75"/>
      <c r="X4316" s="102" t="s">
        <v>79</v>
      </c>
      <c r="Y4316" s="63" t="str">
        <f>IFERROR(IF(VLOOKUP(X4316,Listor!$T$6:$U$7,2,FALSE)&lt;O4316,TRUE),"")</f>
        <v/>
      </c>
      <c r="Z4316" s="87"/>
      <c r="AA4316" s="104"/>
    </row>
    <row r="4317" spans="2:27" x14ac:dyDescent="0.25">
      <c r="B4317" s="68" t="s">
        <v>68</v>
      </c>
      <c r="C4317" s="80" t="str">
        <f>IFERROR(VLOOKUP(B4317,Listor!$A$6:$B$62,2,FALSE),"")</f>
        <v/>
      </c>
      <c r="D4317" s="80" t="str">
        <f>IFERROR(VLOOKUP(B4317,Listor!$A$6:$C$62,3,FALSE),"")</f>
        <v/>
      </c>
      <c r="E4317" s="110" t="s">
        <v>79</v>
      </c>
      <c r="F4317" s="66"/>
      <c r="G4317" s="35" t="str">
        <f>IFERROR(VLOOKUP(B4317,Listor!$A$6:$G$62,7,FALSE),"")</f>
        <v/>
      </c>
      <c r="H4317" s="63" t="str">
        <f>IFERROR(VLOOKUP(B4317,Listor!$N$6:$O$47,2,FALSE),"")</f>
        <v/>
      </c>
      <c r="I4317" s="63" t="str">
        <f t="shared" si="202"/>
        <v/>
      </c>
      <c r="J4317" s="96" t="str">
        <f>IFERROR(VLOOKUP(B4317,Listor!$N$6:$P$47,3,FALSE)*I4317,"")</f>
        <v/>
      </c>
      <c r="K4317" s="81"/>
      <c r="L4317" s="88" t="str">
        <f>IFERROR((VLOOKUP(B4317,Listor!$N$6:$P$47,3,FALSE)*Biologiska!K4317)+(VLOOKUP(B4317,Listor!$N$6:$Q$47,4,FALSE)),"")</f>
        <v/>
      </c>
      <c r="M4317" s="63" t="str">
        <f t="shared" si="203"/>
        <v/>
      </c>
      <c r="N4317" s="75"/>
      <c r="O4317" s="84" t="str">
        <f t="shared" si="204"/>
        <v/>
      </c>
      <c r="P4317" s="107"/>
      <c r="Q4317" s="87" t="s">
        <v>79</v>
      </c>
      <c r="R4317" s="87"/>
      <c r="S4317" s="87"/>
      <c r="T4317" s="87"/>
      <c r="U4317" s="87"/>
      <c r="V4317" s="86" t="s">
        <v>79</v>
      </c>
      <c r="W4317" s="75"/>
      <c r="X4317" s="102" t="s">
        <v>79</v>
      </c>
      <c r="Y4317" s="63" t="str">
        <f>IFERROR(IF(VLOOKUP(X4317,Listor!$T$6:$U$7,2,FALSE)&lt;O4317,TRUE),"")</f>
        <v/>
      </c>
      <c r="Z4317" s="87"/>
      <c r="AA4317" s="104"/>
    </row>
    <row r="4318" spans="2:27" x14ac:dyDescent="0.25">
      <c r="B4318" s="68" t="s">
        <v>68</v>
      </c>
      <c r="C4318" s="80" t="str">
        <f>IFERROR(VLOOKUP(B4318,Listor!$A$6:$B$62,2,FALSE),"")</f>
        <v/>
      </c>
      <c r="D4318" s="80" t="str">
        <f>IFERROR(VLOOKUP(B4318,Listor!$A$6:$C$62,3,FALSE),"")</f>
        <v/>
      </c>
      <c r="E4318" s="110" t="s">
        <v>79</v>
      </c>
      <c r="F4318" s="66"/>
      <c r="G4318" s="35" t="str">
        <f>IFERROR(VLOOKUP(B4318,Listor!$A$6:$G$62,7,FALSE),"")</f>
        <v/>
      </c>
      <c r="H4318" s="63" t="str">
        <f>IFERROR(VLOOKUP(B4318,Listor!$N$6:$O$47,2,FALSE),"")</f>
        <v/>
      </c>
      <c r="I4318" s="63" t="str">
        <f t="shared" si="202"/>
        <v/>
      </c>
      <c r="J4318" s="96" t="str">
        <f>IFERROR(VLOOKUP(B4318,Listor!$N$6:$P$47,3,FALSE)*I4318,"")</f>
        <v/>
      </c>
      <c r="K4318" s="81"/>
      <c r="L4318" s="88" t="str">
        <f>IFERROR((VLOOKUP(B4318,Listor!$N$6:$P$47,3,FALSE)*Biologiska!K4318)+(VLOOKUP(B4318,Listor!$N$6:$Q$47,4,FALSE)),"")</f>
        <v/>
      </c>
      <c r="M4318" s="63" t="str">
        <f t="shared" si="203"/>
        <v/>
      </c>
      <c r="N4318" s="75"/>
      <c r="O4318" s="84" t="str">
        <f t="shared" si="204"/>
        <v/>
      </c>
      <c r="P4318" s="107"/>
      <c r="Q4318" s="87" t="s">
        <v>79</v>
      </c>
      <c r="R4318" s="87"/>
      <c r="S4318" s="87"/>
      <c r="T4318" s="87"/>
      <c r="U4318" s="87"/>
      <c r="V4318" s="86" t="s">
        <v>79</v>
      </c>
      <c r="W4318" s="75"/>
      <c r="X4318" s="102" t="s">
        <v>79</v>
      </c>
      <c r="Y4318" s="63" t="str">
        <f>IFERROR(IF(VLOOKUP(X4318,Listor!$T$6:$U$7,2,FALSE)&lt;O4318,TRUE),"")</f>
        <v/>
      </c>
      <c r="Z4318" s="87"/>
      <c r="AA4318" s="104"/>
    </row>
    <row r="4319" spans="2:27" x14ac:dyDescent="0.25">
      <c r="B4319" s="68" t="s">
        <v>68</v>
      </c>
      <c r="C4319" s="80" t="str">
        <f>IFERROR(VLOOKUP(B4319,Listor!$A$6:$B$62,2,FALSE),"")</f>
        <v/>
      </c>
      <c r="D4319" s="80" t="str">
        <f>IFERROR(VLOOKUP(B4319,Listor!$A$6:$C$62,3,FALSE),"")</f>
        <v/>
      </c>
      <c r="E4319" s="110" t="s">
        <v>79</v>
      </c>
      <c r="F4319" s="66"/>
      <c r="G4319" s="35" t="str">
        <f>IFERROR(VLOOKUP(B4319,Listor!$A$6:$G$62,7,FALSE),"")</f>
        <v/>
      </c>
      <c r="H4319" s="63" t="str">
        <f>IFERROR(VLOOKUP(B4319,Listor!$N$6:$O$47,2,FALSE),"")</f>
        <v/>
      </c>
      <c r="I4319" s="63" t="str">
        <f t="shared" si="202"/>
        <v/>
      </c>
      <c r="J4319" s="96" t="str">
        <f>IFERROR(VLOOKUP(B4319,Listor!$N$6:$P$47,3,FALSE)*I4319,"")</f>
        <v/>
      </c>
      <c r="K4319" s="81"/>
      <c r="L4319" s="88" t="str">
        <f>IFERROR((VLOOKUP(B4319,Listor!$N$6:$P$47,3,FALSE)*Biologiska!K4319)+(VLOOKUP(B4319,Listor!$N$6:$Q$47,4,FALSE)),"")</f>
        <v/>
      </c>
      <c r="M4319" s="63" t="str">
        <f t="shared" si="203"/>
        <v/>
      </c>
      <c r="N4319" s="75"/>
      <c r="O4319" s="84" t="str">
        <f t="shared" si="204"/>
        <v/>
      </c>
      <c r="P4319" s="107"/>
      <c r="Q4319" s="87" t="s">
        <v>79</v>
      </c>
      <c r="R4319" s="87"/>
      <c r="S4319" s="87"/>
      <c r="T4319" s="87"/>
      <c r="U4319" s="87"/>
      <c r="V4319" s="86" t="s">
        <v>79</v>
      </c>
      <c r="W4319" s="75"/>
      <c r="X4319" s="102" t="s">
        <v>79</v>
      </c>
      <c r="Y4319" s="63" t="str">
        <f>IFERROR(IF(VLOOKUP(X4319,Listor!$T$6:$U$7,2,FALSE)&lt;O4319,TRUE),"")</f>
        <v/>
      </c>
      <c r="Z4319" s="87"/>
      <c r="AA4319" s="104"/>
    </row>
    <row r="4320" spans="2:27" x14ac:dyDescent="0.25">
      <c r="B4320" s="68" t="s">
        <v>68</v>
      </c>
      <c r="C4320" s="80" t="str">
        <f>IFERROR(VLOOKUP(B4320,Listor!$A$6:$B$62,2,FALSE),"")</f>
        <v/>
      </c>
      <c r="D4320" s="80" t="str">
        <f>IFERROR(VLOOKUP(B4320,Listor!$A$6:$C$62,3,FALSE),"")</f>
        <v/>
      </c>
      <c r="E4320" s="110" t="s">
        <v>79</v>
      </c>
      <c r="F4320" s="66"/>
      <c r="G4320" s="35" t="str">
        <f>IFERROR(VLOOKUP(B4320,Listor!$A$6:$G$62,7,FALSE),"")</f>
        <v/>
      </c>
      <c r="H4320" s="63" t="str">
        <f>IFERROR(VLOOKUP(B4320,Listor!$N$6:$O$47,2,FALSE),"")</f>
        <v/>
      </c>
      <c r="I4320" s="63" t="str">
        <f t="shared" si="202"/>
        <v/>
      </c>
      <c r="J4320" s="96" t="str">
        <f>IFERROR(VLOOKUP(B4320,Listor!$N$6:$P$47,3,FALSE)*I4320,"")</f>
        <v/>
      </c>
      <c r="K4320" s="81"/>
      <c r="L4320" s="88" t="str">
        <f>IFERROR((VLOOKUP(B4320,Listor!$N$6:$P$47,3,FALSE)*Biologiska!K4320)+(VLOOKUP(B4320,Listor!$N$6:$Q$47,4,FALSE)),"")</f>
        <v/>
      </c>
      <c r="M4320" s="63" t="str">
        <f t="shared" si="203"/>
        <v/>
      </c>
      <c r="N4320" s="75"/>
      <c r="O4320" s="84" t="str">
        <f t="shared" si="204"/>
        <v/>
      </c>
      <c r="P4320" s="107"/>
      <c r="Q4320" s="87" t="s">
        <v>79</v>
      </c>
      <c r="R4320" s="87"/>
      <c r="S4320" s="87"/>
      <c r="T4320" s="87"/>
      <c r="U4320" s="87"/>
      <c r="V4320" s="86" t="s">
        <v>79</v>
      </c>
      <c r="W4320" s="75"/>
      <c r="X4320" s="102" t="s">
        <v>79</v>
      </c>
      <c r="Y4320" s="63" t="str">
        <f>IFERROR(IF(VLOOKUP(X4320,Listor!$T$6:$U$7,2,FALSE)&lt;O4320,TRUE),"")</f>
        <v/>
      </c>
      <c r="Z4320" s="87"/>
      <c r="AA4320" s="104"/>
    </row>
    <row r="4321" spans="2:27" x14ac:dyDescent="0.25">
      <c r="B4321" s="68" t="s">
        <v>68</v>
      </c>
      <c r="C4321" s="80" t="str">
        <f>IFERROR(VLOOKUP(B4321,Listor!$A$6:$B$62,2,FALSE),"")</f>
        <v/>
      </c>
      <c r="D4321" s="80" t="str">
        <f>IFERROR(VLOOKUP(B4321,Listor!$A$6:$C$62,3,FALSE),"")</f>
        <v/>
      </c>
      <c r="E4321" s="110" t="s">
        <v>79</v>
      </c>
      <c r="F4321" s="66"/>
      <c r="G4321" s="35" t="str">
        <f>IFERROR(VLOOKUP(B4321,Listor!$A$6:$G$62,7,FALSE),"")</f>
        <v/>
      </c>
      <c r="H4321" s="63" t="str">
        <f>IFERROR(VLOOKUP(B4321,Listor!$N$6:$O$47,2,FALSE),"")</f>
        <v/>
      </c>
      <c r="I4321" s="63" t="str">
        <f t="shared" si="202"/>
        <v/>
      </c>
      <c r="J4321" s="96" t="str">
        <f>IFERROR(VLOOKUP(B4321,Listor!$N$6:$P$47,3,FALSE)*I4321,"")</f>
        <v/>
      </c>
      <c r="K4321" s="81"/>
      <c r="L4321" s="88" t="str">
        <f>IFERROR((VLOOKUP(B4321,Listor!$N$6:$P$47,3,FALSE)*Biologiska!K4321)+(VLOOKUP(B4321,Listor!$N$6:$Q$47,4,FALSE)),"")</f>
        <v/>
      </c>
      <c r="M4321" s="63" t="str">
        <f t="shared" si="203"/>
        <v/>
      </c>
      <c r="N4321" s="75"/>
      <c r="O4321" s="84" t="str">
        <f t="shared" si="204"/>
        <v/>
      </c>
      <c r="P4321" s="107"/>
      <c r="Q4321" s="87" t="s">
        <v>79</v>
      </c>
      <c r="R4321" s="87"/>
      <c r="S4321" s="87"/>
      <c r="T4321" s="87"/>
      <c r="U4321" s="87"/>
      <c r="V4321" s="86" t="s">
        <v>79</v>
      </c>
      <c r="W4321" s="75"/>
      <c r="X4321" s="102" t="s">
        <v>79</v>
      </c>
      <c r="Y4321" s="63" t="str">
        <f>IFERROR(IF(VLOOKUP(X4321,Listor!$T$6:$U$7,2,FALSE)&lt;O4321,TRUE),"")</f>
        <v/>
      </c>
      <c r="Z4321" s="87"/>
      <c r="AA4321" s="104"/>
    </row>
    <row r="4322" spans="2:27" x14ac:dyDescent="0.25">
      <c r="B4322" s="68" t="s">
        <v>68</v>
      </c>
      <c r="C4322" s="80" t="str">
        <f>IFERROR(VLOOKUP(B4322,Listor!$A$6:$B$62,2,FALSE),"")</f>
        <v/>
      </c>
      <c r="D4322" s="80" t="str">
        <f>IFERROR(VLOOKUP(B4322,Listor!$A$6:$C$62,3,FALSE),"")</f>
        <v/>
      </c>
      <c r="E4322" s="110" t="s">
        <v>79</v>
      </c>
      <c r="F4322" s="66"/>
      <c r="G4322" s="35" t="str">
        <f>IFERROR(VLOOKUP(B4322,Listor!$A$6:$G$62,7,FALSE),"")</f>
        <v/>
      </c>
      <c r="H4322" s="63" t="str">
        <f>IFERROR(VLOOKUP(B4322,Listor!$N$6:$O$47,2,FALSE),"")</f>
        <v/>
      </c>
      <c r="I4322" s="63" t="str">
        <f t="shared" si="202"/>
        <v/>
      </c>
      <c r="J4322" s="96" t="str">
        <f>IFERROR(VLOOKUP(B4322,Listor!$N$6:$P$47,3,FALSE)*I4322,"")</f>
        <v/>
      </c>
      <c r="K4322" s="81"/>
      <c r="L4322" s="88" t="str">
        <f>IFERROR((VLOOKUP(B4322,Listor!$N$6:$P$47,3,FALSE)*Biologiska!K4322)+(VLOOKUP(B4322,Listor!$N$6:$Q$47,4,FALSE)),"")</f>
        <v/>
      </c>
      <c r="M4322" s="63" t="str">
        <f t="shared" si="203"/>
        <v/>
      </c>
      <c r="N4322" s="75"/>
      <c r="O4322" s="84" t="str">
        <f t="shared" si="204"/>
        <v/>
      </c>
      <c r="P4322" s="107"/>
      <c r="Q4322" s="87" t="s">
        <v>79</v>
      </c>
      <c r="R4322" s="87"/>
      <c r="S4322" s="87"/>
      <c r="T4322" s="87"/>
      <c r="U4322" s="87"/>
      <c r="V4322" s="86" t="s">
        <v>79</v>
      </c>
      <c r="W4322" s="75"/>
      <c r="X4322" s="102" t="s">
        <v>79</v>
      </c>
      <c r="Y4322" s="63" t="str">
        <f>IFERROR(IF(VLOOKUP(X4322,Listor!$T$6:$U$7,2,FALSE)&lt;O4322,TRUE),"")</f>
        <v/>
      </c>
      <c r="Z4322" s="87"/>
      <c r="AA4322" s="104"/>
    </row>
    <row r="4323" spans="2:27" x14ac:dyDescent="0.25">
      <c r="B4323" s="68" t="s">
        <v>68</v>
      </c>
      <c r="C4323" s="80" t="str">
        <f>IFERROR(VLOOKUP(B4323,Listor!$A$6:$B$62,2,FALSE),"")</f>
        <v/>
      </c>
      <c r="D4323" s="80" t="str">
        <f>IFERROR(VLOOKUP(B4323,Listor!$A$6:$C$62,3,FALSE),"")</f>
        <v/>
      </c>
      <c r="E4323" s="110" t="s">
        <v>79</v>
      </c>
      <c r="F4323" s="66"/>
      <c r="G4323" s="35" t="str">
        <f>IFERROR(VLOOKUP(B4323,Listor!$A$6:$G$62,7,FALSE),"")</f>
        <v/>
      </c>
      <c r="H4323" s="63" t="str">
        <f>IFERROR(VLOOKUP(B4323,Listor!$N$6:$O$47,2,FALSE),"")</f>
        <v/>
      </c>
      <c r="I4323" s="63" t="str">
        <f t="shared" si="202"/>
        <v/>
      </c>
      <c r="J4323" s="96" t="str">
        <f>IFERROR(VLOOKUP(B4323,Listor!$N$6:$P$47,3,FALSE)*I4323,"")</f>
        <v/>
      </c>
      <c r="K4323" s="81"/>
      <c r="L4323" s="88" t="str">
        <f>IFERROR((VLOOKUP(B4323,Listor!$N$6:$P$47,3,FALSE)*Biologiska!K4323)+(VLOOKUP(B4323,Listor!$N$6:$Q$47,4,FALSE)),"")</f>
        <v/>
      </c>
      <c r="M4323" s="63" t="str">
        <f t="shared" si="203"/>
        <v/>
      </c>
      <c r="N4323" s="75"/>
      <c r="O4323" s="84" t="str">
        <f t="shared" si="204"/>
        <v/>
      </c>
      <c r="P4323" s="107"/>
      <c r="Q4323" s="87" t="s">
        <v>79</v>
      </c>
      <c r="R4323" s="87"/>
      <c r="S4323" s="87"/>
      <c r="T4323" s="87"/>
      <c r="U4323" s="87"/>
      <c r="V4323" s="86" t="s">
        <v>79</v>
      </c>
      <c r="W4323" s="75"/>
      <c r="X4323" s="102" t="s">
        <v>79</v>
      </c>
      <c r="Y4323" s="63" t="str">
        <f>IFERROR(IF(VLOOKUP(X4323,Listor!$T$6:$U$7,2,FALSE)&lt;O4323,TRUE),"")</f>
        <v/>
      </c>
      <c r="Z4323" s="87"/>
      <c r="AA4323" s="104"/>
    </row>
    <row r="4324" spans="2:27" x14ac:dyDescent="0.25">
      <c r="B4324" s="68" t="s">
        <v>68</v>
      </c>
      <c r="C4324" s="80" t="str">
        <f>IFERROR(VLOOKUP(B4324,Listor!$A$6:$B$62,2,FALSE),"")</f>
        <v/>
      </c>
      <c r="D4324" s="80" t="str">
        <f>IFERROR(VLOOKUP(B4324,Listor!$A$6:$C$62,3,FALSE),"")</f>
        <v/>
      </c>
      <c r="E4324" s="110" t="s">
        <v>79</v>
      </c>
      <c r="F4324" s="66"/>
      <c r="G4324" s="35" t="str">
        <f>IFERROR(VLOOKUP(B4324,Listor!$A$6:$G$62,7,FALSE),"")</f>
        <v/>
      </c>
      <c r="H4324" s="63" t="str">
        <f>IFERROR(VLOOKUP(B4324,Listor!$N$6:$O$47,2,FALSE),"")</f>
        <v/>
      </c>
      <c r="I4324" s="63" t="str">
        <f t="shared" si="202"/>
        <v/>
      </c>
      <c r="J4324" s="96" t="str">
        <f>IFERROR(VLOOKUP(B4324,Listor!$N$6:$P$47,3,FALSE)*I4324,"")</f>
        <v/>
      </c>
      <c r="K4324" s="81"/>
      <c r="L4324" s="88" t="str">
        <f>IFERROR((VLOOKUP(B4324,Listor!$N$6:$P$47,3,FALSE)*Biologiska!K4324)+(VLOOKUP(B4324,Listor!$N$6:$Q$47,4,FALSE)),"")</f>
        <v/>
      </c>
      <c r="M4324" s="63" t="str">
        <f t="shared" si="203"/>
        <v/>
      </c>
      <c r="N4324" s="75"/>
      <c r="O4324" s="84" t="str">
        <f t="shared" si="204"/>
        <v/>
      </c>
      <c r="P4324" s="107"/>
      <c r="Q4324" s="87" t="s">
        <v>79</v>
      </c>
      <c r="R4324" s="87"/>
      <c r="S4324" s="87"/>
      <c r="T4324" s="87"/>
      <c r="U4324" s="87"/>
      <c r="V4324" s="86" t="s">
        <v>79</v>
      </c>
      <c r="W4324" s="75"/>
      <c r="X4324" s="102" t="s">
        <v>79</v>
      </c>
      <c r="Y4324" s="63" t="str">
        <f>IFERROR(IF(VLOOKUP(X4324,Listor!$T$6:$U$7,2,FALSE)&lt;O4324,TRUE),"")</f>
        <v/>
      </c>
      <c r="Z4324" s="87"/>
      <c r="AA4324" s="104"/>
    </row>
    <row r="4325" spans="2:27" x14ac:dyDescent="0.25">
      <c r="B4325" s="68" t="s">
        <v>68</v>
      </c>
      <c r="C4325" s="80" t="str">
        <f>IFERROR(VLOOKUP(B4325,Listor!$A$6:$B$62,2,FALSE),"")</f>
        <v/>
      </c>
      <c r="D4325" s="80" t="str">
        <f>IFERROR(VLOOKUP(B4325,Listor!$A$6:$C$62,3,FALSE),"")</f>
        <v/>
      </c>
      <c r="E4325" s="110" t="s">
        <v>79</v>
      </c>
      <c r="F4325" s="66"/>
      <c r="G4325" s="35" t="str">
        <f>IFERROR(VLOOKUP(B4325,Listor!$A$6:$G$62,7,FALSE),"")</f>
        <v/>
      </c>
      <c r="H4325" s="63" t="str">
        <f>IFERROR(VLOOKUP(B4325,Listor!$N$6:$O$47,2,FALSE),"")</f>
        <v/>
      </c>
      <c r="I4325" s="63" t="str">
        <f t="shared" si="202"/>
        <v/>
      </c>
      <c r="J4325" s="96" t="str">
        <f>IFERROR(VLOOKUP(B4325,Listor!$N$6:$P$47,3,FALSE)*I4325,"")</f>
        <v/>
      </c>
      <c r="K4325" s="81"/>
      <c r="L4325" s="88" t="str">
        <f>IFERROR((VLOOKUP(B4325,Listor!$N$6:$P$47,3,FALSE)*Biologiska!K4325)+(VLOOKUP(B4325,Listor!$N$6:$Q$47,4,FALSE)),"")</f>
        <v/>
      </c>
      <c r="M4325" s="63" t="str">
        <f t="shared" si="203"/>
        <v/>
      </c>
      <c r="N4325" s="75"/>
      <c r="O4325" s="84" t="str">
        <f t="shared" si="204"/>
        <v/>
      </c>
      <c r="P4325" s="107"/>
      <c r="Q4325" s="87" t="s">
        <v>79</v>
      </c>
      <c r="R4325" s="87"/>
      <c r="S4325" s="87"/>
      <c r="T4325" s="87"/>
      <c r="U4325" s="87"/>
      <c r="V4325" s="86" t="s">
        <v>79</v>
      </c>
      <c r="W4325" s="75"/>
      <c r="X4325" s="102" t="s">
        <v>79</v>
      </c>
      <c r="Y4325" s="63" t="str">
        <f>IFERROR(IF(VLOOKUP(X4325,Listor!$T$6:$U$7,2,FALSE)&lt;O4325,TRUE),"")</f>
        <v/>
      </c>
      <c r="Z4325" s="87"/>
      <c r="AA4325" s="104"/>
    </row>
    <row r="4326" spans="2:27" x14ac:dyDescent="0.25">
      <c r="B4326" s="68" t="s">
        <v>68</v>
      </c>
      <c r="C4326" s="80" t="str">
        <f>IFERROR(VLOOKUP(B4326,Listor!$A$6:$B$62,2,FALSE),"")</f>
        <v/>
      </c>
      <c r="D4326" s="80" t="str">
        <f>IFERROR(VLOOKUP(B4326,Listor!$A$6:$C$62,3,FALSE),"")</f>
        <v/>
      </c>
      <c r="E4326" s="110" t="s">
        <v>79</v>
      </c>
      <c r="F4326" s="66"/>
      <c r="G4326" s="35" t="str">
        <f>IFERROR(VLOOKUP(B4326,Listor!$A$6:$G$62,7,FALSE),"")</f>
        <v/>
      </c>
      <c r="H4326" s="63" t="str">
        <f>IFERROR(VLOOKUP(B4326,Listor!$N$6:$O$47,2,FALSE),"")</f>
        <v/>
      </c>
      <c r="I4326" s="63" t="str">
        <f t="shared" si="202"/>
        <v/>
      </c>
      <c r="J4326" s="96" t="str">
        <f>IFERROR(VLOOKUP(B4326,Listor!$N$6:$P$47,3,FALSE)*I4326,"")</f>
        <v/>
      </c>
      <c r="K4326" s="81"/>
      <c r="L4326" s="88" t="str">
        <f>IFERROR((VLOOKUP(B4326,Listor!$N$6:$P$47,3,FALSE)*Biologiska!K4326)+(VLOOKUP(B4326,Listor!$N$6:$Q$47,4,FALSE)),"")</f>
        <v/>
      </c>
      <c r="M4326" s="63" t="str">
        <f t="shared" si="203"/>
        <v/>
      </c>
      <c r="N4326" s="75"/>
      <c r="O4326" s="84" t="str">
        <f t="shared" si="204"/>
        <v/>
      </c>
      <c r="P4326" s="107"/>
      <c r="Q4326" s="87" t="s">
        <v>79</v>
      </c>
      <c r="R4326" s="87"/>
      <c r="S4326" s="87"/>
      <c r="T4326" s="87"/>
      <c r="U4326" s="87"/>
      <c r="V4326" s="86" t="s">
        <v>79</v>
      </c>
      <c r="W4326" s="75"/>
      <c r="X4326" s="102" t="s">
        <v>79</v>
      </c>
      <c r="Y4326" s="63" t="str">
        <f>IFERROR(IF(VLOOKUP(X4326,Listor!$T$6:$U$7,2,FALSE)&lt;O4326,TRUE),"")</f>
        <v/>
      </c>
      <c r="Z4326" s="87"/>
      <c r="AA4326" s="104"/>
    </row>
    <row r="4327" spans="2:27" x14ac:dyDescent="0.25">
      <c r="B4327" s="68" t="s">
        <v>68</v>
      </c>
      <c r="C4327" s="80" t="str">
        <f>IFERROR(VLOOKUP(B4327,Listor!$A$6:$B$62,2,FALSE),"")</f>
        <v/>
      </c>
      <c r="D4327" s="80" t="str">
        <f>IFERROR(VLOOKUP(B4327,Listor!$A$6:$C$62,3,FALSE),"")</f>
        <v/>
      </c>
      <c r="E4327" s="110" t="s">
        <v>79</v>
      </c>
      <c r="F4327" s="66"/>
      <c r="G4327" s="35" t="str">
        <f>IFERROR(VLOOKUP(B4327,Listor!$A$6:$G$62,7,FALSE),"")</f>
        <v/>
      </c>
      <c r="H4327" s="63" t="str">
        <f>IFERROR(VLOOKUP(B4327,Listor!$N$6:$O$47,2,FALSE),"")</f>
        <v/>
      </c>
      <c r="I4327" s="63" t="str">
        <f t="shared" si="202"/>
        <v/>
      </c>
      <c r="J4327" s="96" t="str">
        <f>IFERROR(VLOOKUP(B4327,Listor!$N$6:$P$47,3,FALSE)*I4327,"")</f>
        <v/>
      </c>
      <c r="K4327" s="81"/>
      <c r="L4327" s="88" t="str">
        <f>IFERROR((VLOOKUP(B4327,Listor!$N$6:$P$47,3,FALSE)*Biologiska!K4327)+(VLOOKUP(B4327,Listor!$N$6:$Q$47,4,FALSE)),"")</f>
        <v/>
      </c>
      <c r="M4327" s="63" t="str">
        <f t="shared" si="203"/>
        <v/>
      </c>
      <c r="N4327" s="75"/>
      <c r="O4327" s="84" t="str">
        <f t="shared" si="204"/>
        <v/>
      </c>
      <c r="P4327" s="107"/>
      <c r="Q4327" s="87" t="s">
        <v>79</v>
      </c>
      <c r="R4327" s="87"/>
      <c r="S4327" s="87"/>
      <c r="T4327" s="87"/>
      <c r="U4327" s="87"/>
      <c r="V4327" s="86" t="s">
        <v>79</v>
      </c>
      <c r="W4327" s="75"/>
      <c r="X4327" s="102" t="s">
        <v>79</v>
      </c>
      <c r="Y4327" s="63" t="str">
        <f>IFERROR(IF(VLOOKUP(X4327,Listor!$T$6:$U$7,2,FALSE)&lt;O4327,TRUE),"")</f>
        <v/>
      </c>
      <c r="Z4327" s="87"/>
      <c r="AA4327" s="104"/>
    </row>
    <row r="4328" spans="2:27" x14ac:dyDescent="0.25">
      <c r="B4328" s="68" t="s">
        <v>68</v>
      </c>
      <c r="C4328" s="80" t="str">
        <f>IFERROR(VLOOKUP(B4328,Listor!$A$6:$B$62,2,FALSE),"")</f>
        <v/>
      </c>
      <c r="D4328" s="80" t="str">
        <f>IFERROR(VLOOKUP(B4328,Listor!$A$6:$C$62,3,FALSE),"")</f>
        <v/>
      </c>
      <c r="E4328" s="110" t="s">
        <v>79</v>
      </c>
      <c r="F4328" s="66"/>
      <c r="G4328" s="35" t="str">
        <f>IFERROR(VLOOKUP(B4328,Listor!$A$6:$G$62,7,FALSE),"")</f>
        <v/>
      </c>
      <c r="H4328" s="63" t="str">
        <f>IFERROR(VLOOKUP(B4328,Listor!$N$6:$O$47,2,FALSE),"")</f>
        <v/>
      </c>
      <c r="I4328" s="63" t="str">
        <f t="shared" si="202"/>
        <v/>
      </c>
      <c r="J4328" s="96" t="str">
        <f>IFERROR(VLOOKUP(B4328,Listor!$N$6:$P$47,3,FALSE)*I4328,"")</f>
        <v/>
      </c>
      <c r="K4328" s="81"/>
      <c r="L4328" s="88" t="str">
        <f>IFERROR((VLOOKUP(B4328,Listor!$N$6:$P$47,3,FALSE)*Biologiska!K4328)+(VLOOKUP(B4328,Listor!$N$6:$Q$47,4,FALSE)),"")</f>
        <v/>
      </c>
      <c r="M4328" s="63" t="str">
        <f t="shared" si="203"/>
        <v/>
      </c>
      <c r="N4328" s="75"/>
      <c r="O4328" s="84" t="str">
        <f t="shared" si="204"/>
        <v/>
      </c>
      <c r="P4328" s="107"/>
      <c r="Q4328" s="87" t="s">
        <v>79</v>
      </c>
      <c r="R4328" s="87"/>
      <c r="S4328" s="87"/>
      <c r="T4328" s="87"/>
      <c r="U4328" s="87"/>
      <c r="V4328" s="86" t="s">
        <v>79</v>
      </c>
      <c r="W4328" s="75"/>
      <c r="X4328" s="102" t="s">
        <v>79</v>
      </c>
      <c r="Y4328" s="63" t="str">
        <f>IFERROR(IF(VLOOKUP(X4328,Listor!$T$6:$U$7,2,FALSE)&lt;O4328,TRUE),"")</f>
        <v/>
      </c>
      <c r="Z4328" s="87"/>
      <c r="AA4328" s="104"/>
    </row>
    <row r="4329" spans="2:27" x14ac:dyDescent="0.25">
      <c r="B4329" s="68" t="s">
        <v>68</v>
      </c>
      <c r="C4329" s="80" t="str">
        <f>IFERROR(VLOOKUP(B4329,Listor!$A$6:$B$62,2,FALSE),"")</f>
        <v/>
      </c>
      <c r="D4329" s="80" t="str">
        <f>IFERROR(VLOOKUP(B4329,Listor!$A$6:$C$62,3,FALSE),"")</f>
        <v/>
      </c>
      <c r="E4329" s="110" t="s">
        <v>79</v>
      </c>
      <c r="F4329" s="66"/>
      <c r="G4329" s="35" t="str">
        <f>IFERROR(VLOOKUP(B4329,Listor!$A$6:$G$62,7,FALSE),"")</f>
        <v/>
      </c>
      <c r="H4329" s="63" t="str">
        <f>IFERROR(VLOOKUP(B4329,Listor!$N$6:$O$47,2,FALSE),"")</f>
        <v/>
      </c>
      <c r="I4329" s="63" t="str">
        <f t="shared" ref="I4329:I4392" si="205">IFERROR(F4329*H4329,"")</f>
        <v/>
      </c>
      <c r="J4329" s="96" t="str">
        <f>IFERROR(VLOOKUP(B4329,Listor!$N$6:$P$47,3,FALSE)*I4329,"")</f>
        <v/>
      </c>
      <c r="K4329" s="81"/>
      <c r="L4329" s="88" t="str">
        <f>IFERROR((VLOOKUP(B4329,Listor!$N$6:$P$47,3,FALSE)*Biologiska!K4329)+(VLOOKUP(B4329,Listor!$N$6:$Q$47,4,FALSE)),"")</f>
        <v/>
      </c>
      <c r="M4329" s="63" t="str">
        <f t="shared" ref="M4329:M4392" si="206">IFERROR(I4329*L4329,"")</f>
        <v/>
      </c>
      <c r="N4329" s="75"/>
      <c r="O4329" s="84" t="str">
        <f t="shared" ref="O4329:O4392" si="207">IF(ISBLANK(K4329),"",IFERROR(((83.8-K4329)/83.8)*100,""))</f>
        <v/>
      </c>
      <c r="P4329" s="107"/>
      <c r="Q4329" s="87" t="s">
        <v>79</v>
      </c>
      <c r="R4329" s="87"/>
      <c r="S4329" s="87"/>
      <c r="T4329" s="87"/>
      <c r="U4329" s="87"/>
      <c r="V4329" s="86" t="s">
        <v>79</v>
      </c>
      <c r="W4329" s="75"/>
      <c r="X4329" s="102" t="s">
        <v>79</v>
      </c>
      <c r="Y4329" s="63" t="str">
        <f>IFERROR(IF(VLOOKUP(X4329,Listor!$T$6:$U$7,2,FALSE)&lt;O4329,TRUE),"")</f>
        <v/>
      </c>
      <c r="Z4329" s="87"/>
      <c r="AA4329" s="104"/>
    </row>
    <row r="4330" spans="2:27" x14ac:dyDescent="0.25">
      <c r="B4330" s="68" t="s">
        <v>68</v>
      </c>
      <c r="C4330" s="80" t="str">
        <f>IFERROR(VLOOKUP(B4330,Listor!$A$6:$B$62,2,FALSE),"")</f>
        <v/>
      </c>
      <c r="D4330" s="80" t="str">
        <f>IFERROR(VLOOKUP(B4330,Listor!$A$6:$C$62,3,FALSE),"")</f>
        <v/>
      </c>
      <c r="E4330" s="110" t="s">
        <v>79</v>
      </c>
      <c r="F4330" s="66"/>
      <c r="G4330" s="35" t="str">
        <f>IFERROR(VLOOKUP(B4330,Listor!$A$6:$G$62,7,FALSE),"")</f>
        <v/>
      </c>
      <c r="H4330" s="63" t="str">
        <f>IFERROR(VLOOKUP(B4330,Listor!$N$6:$O$47,2,FALSE),"")</f>
        <v/>
      </c>
      <c r="I4330" s="63" t="str">
        <f t="shared" si="205"/>
        <v/>
      </c>
      <c r="J4330" s="96" t="str">
        <f>IFERROR(VLOOKUP(B4330,Listor!$N$6:$P$47,3,FALSE)*I4330,"")</f>
        <v/>
      </c>
      <c r="K4330" s="81"/>
      <c r="L4330" s="88" t="str">
        <f>IFERROR((VLOOKUP(B4330,Listor!$N$6:$P$47,3,FALSE)*Biologiska!K4330)+(VLOOKUP(B4330,Listor!$N$6:$Q$47,4,FALSE)),"")</f>
        <v/>
      </c>
      <c r="M4330" s="63" t="str">
        <f t="shared" si="206"/>
        <v/>
      </c>
      <c r="N4330" s="75"/>
      <c r="O4330" s="84" t="str">
        <f t="shared" si="207"/>
        <v/>
      </c>
      <c r="P4330" s="107"/>
      <c r="Q4330" s="87" t="s">
        <v>79</v>
      </c>
      <c r="R4330" s="87"/>
      <c r="S4330" s="87"/>
      <c r="T4330" s="87"/>
      <c r="U4330" s="87"/>
      <c r="V4330" s="86" t="s">
        <v>79</v>
      </c>
      <c r="W4330" s="75"/>
      <c r="X4330" s="102" t="s">
        <v>79</v>
      </c>
      <c r="Y4330" s="63" t="str">
        <f>IFERROR(IF(VLOOKUP(X4330,Listor!$T$6:$U$7,2,FALSE)&lt;O4330,TRUE),"")</f>
        <v/>
      </c>
      <c r="Z4330" s="87"/>
      <c r="AA4330" s="104"/>
    </row>
    <row r="4331" spans="2:27" x14ac:dyDescent="0.25">
      <c r="B4331" s="68" t="s">
        <v>68</v>
      </c>
      <c r="C4331" s="80" t="str">
        <f>IFERROR(VLOOKUP(B4331,Listor!$A$6:$B$62,2,FALSE),"")</f>
        <v/>
      </c>
      <c r="D4331" s="80" t="str">
        <f>IFERROR(VLOOKUP(B4331,Listor!$A$6:$C$62,3,FALSE),"")</f>
        <v/>
      </c>
      <c r="E4331" s="110" t="s">
        <v>79</v>
      </c>
      <c r="F4331" s="66"/>
      <c r="G4331" s="35" t="str">
        <f>IFERROR(VLOOKUP(B4331,Listor!$A$6:$G$62,7,FALSE),"")</f>
        <v/>
      </c>
      <c r="H4331" s="63" t="str">
        <f>IFERROR(VLOOKUP(B4331,Listor!$N$6:$O$47,2,FALSE),"")</f>
        <v/>
      </c>
      <c r="I4331" s="63" t="str">
        <f t="shared" si="205"/>
        <v/>
      </c>
      <c r="J4331" s="96" t="str">
        <f>IFERROR(VLOOKUP(B4331,Listor!$N$6:$P$47,3,FALSE)*I4331,"")</f>
        <v/>
      </c>
      <c r="K4331" s="81"/>
      <c r="L4331" s="88" t="str">
        <f>IFERROR((VLOOKUP(B4331,Listor!$N$6:$P$47,3,FALSE)*Biologiska!K4331)+(VLOOKUP(B4331,Listor!$N$6:$Q$47,4,FALSE)),"")</f>
        <v/>
      </c>
      <c r="M4331" s="63" t="str">
        <f t="shared" si="206"/>
        <v/>
      </c>
      <c r="N4331" s="75"/>
      <c r="O4331" s="84" t="str">
        <f t="shared" si="207"/>
        <v/>
      </c>
      <c r="P4331" s="107"/>
      <c r="Q4331" s="87" t="s">
        <v>79</v>
      </c>
      <c r="R4331" s="87"/>
      <c r="S4331" s="87"/>
      <c r="T4331" s="87"/>
      <c r="U4331" s="87"/>
      <c r="V4331" s="86" t="s">
        <v>79</v>
      </c>
      <c r="W4331" s="75"/>
      <c r="X4331" s="102" t="s">
        <v>79</v>
      </c>
      <c r="Y4331" s="63" t="str">
        <f>IFERROR(IF(VLOOKUP(X4331,Listor!$T$6:$U$7,2,FALSE)&lt;O4331,TRUE),"")</f>
        <v/>
      </c>
      <c r="Z4331" s="87"/>
      <c r="AA4331" s="104"/>
    </row>
    <row r="4332" spans="2:27" x14ac:dyDescent="0.25">
      <c r="B4332" s="68" t="s">
        <v>68</v>
      </c>
      <c r="C4332" s="80" t="str">
        <f>IFERROR(VLOOKUP(B4332,Listor!$A$6:$B$62,2,FALSE),"")</f>
        <v/>
      </c>
      <c r="D4332" s="80" t="str">
        <f>IFERROR(VLOOKUP(B4332,Listor!$A$6:$C$62,3,FALSE),"")</f>
        <v/>
      </c>
      <c r="E4332" s="110" t="s">
        <v>79</v>
      </c>
      <c r="F4332" s="66"/>
      <c r="G4332" s="35" t="str">
        <f>IFERROR(VLOOKUP(B4332,Listor!$A$6:$G$62,7,FALSE),"")</f>
        <v/>
      </c>
      <c r="H4332" s="63" t="str">
        <f>IFERROR(VLOOKUP(B4332,Listor!$N$6:$O$47,2,FALSE),"")</f>
        <v/>
      </c>
      <c r="I4332" s="63" t="str">
        <f t="shared" si="205"/>
        <v/>
      </c>
      <c r="J4332" s="96" t="str">
        <f>IFERROR(VLOOKUP(B4332,Listor!$N$6:$P$47,3,FALSE)*I4332,"")</f>
        <v/>
      </c>
      <c r="K4332" s="81"/>
      <c r="L4332" s="88" t="str">
        <f>IFERROR((VLOOKUP(B4332,Listor!$N$6:$P$47,3,FALSE)*Biologiska!K4332)+(VLOOKUP(B4332,Listor!$N$6:$Q$47,4,FALSE)),"")</f>
        <v/>
      </c>
      <c r="M4332" s="63" t="str">
        <f t="shared" si="206"/>
        <v/>
      </c>
      <c r="N4332" s="75"/>
      <c r="O4332" s="84" t="str">
        <f t="shared" si="207"/>
        <v/>
      </c>
      <c r="P4332" s="107"/>
      <c r="Q4332" s="87" t="s">
        <v>79</v>
      </c>
      <c r="R4332" s="87"/>
      <c r="S4332" s="87"/>
      <c r="T4332" s="87"/>
      <c r="U4332" s="87"/>
      <c r="V4332" s="86" t="s">
        <v>79</v>
      </c>
      <c r="W4332" s="75"/>
      <c r="X4332" s="102" t="s">
        <v>79</v>
      </c>
      <c r="Y4332" s="63" t="str">
        <f>IFERROR(IF(VLOOKUP(X4332,Listor!$T$6:$U$7,2,FALSE)&lt;O4332,TRUE),"")</f>
        <v/>
      </c>
      <c r="Z4332" s="87"/>
      <c r="AA4332" s="104"/>
    </row>
    <row r="4333" spans="2:27" x14ac:dyDescent="0.25">
      <c r="B4333" s="68" t="s">
        <v>68</v>
      </c>
      <c r="C4333" s="80" t="str">
        <f>IFERROR(VLOOKUP(B4333,Listor!$A$6:$B$62,2,FALSE),"")</f>
        <v/>
      </c>
      <c r="D4333" s="80" t="str">
        <f>IFERROR(VLOOKUP(B4333,Listor!$A$6:$C$62,3,FALSE),"")</f>
        <v/>
      </c>
      <c r="E4333" s="110" t="s">
        <v>79</v>
      </c>
      <c r="F4333" s="66"/>
      <c r="G4333" s="35" t="str">
        <f>IFERROR(VLOOKUP(B4333,Listor!$A$6:$G$62,7,FALSE),"")</f>
        <v/>
      </c>
      <c r="H4333" s="63" t="str">
        <f>IFERROR(VLOOKUP(B4333,Listor!$N$6:$O$47,2,FALSE),"")</f>
        <v/>
      </c>
      <c r="I4333" s="63" t="str">
        <f t="shared" si="205"/>
        <v/>
      </c>
      <c r="J4333" s="96" t="str">
        <f>IFERROR(VLOOKUP(B4333,Listor!$N$6:$P$47,3,FALSE)*I4333,"")</f>
        <v/>
      </c>
      <c r="K4333" s="81"/>
      <c r="L4333" s="88" t="str">
        <f>IFERROR((VLOOKUP(B4333,Listor!$N$6:$P$47,3,FALSE)*Biologiska!K4333)+(VLOOKUP(B4333,Listor!$N$6:$Q$47,4,FALSE)),"")</f>
        <v/>
      </c>
      <c r="M4333" s="63" t="str">
        <f t="shared" si="206"/>
        <v/>
      </c>
      <c r="N4333" s="75"/>
      <c r="O4333" s="84" t="str">
        <f t="shared" si="207"/>
        <v/>
      </c>
      <c r="P4333" s="107"/>
      <c r="Q4333" s="87" t="s">
        <v>79</v>
      </c>
      <c r="R4333" s="87"/>
      <c r="S4333" s="87"/>
      <c r="T4333" s="87"/>
      <c r="U4333" s="87"/>
      <c r="V4333" s="86" t="s">
        <v>79</v>
      </c>
      <c r="W4333" s="75"/>
      <c r="X4333" s="102" t="s">
        <v>79</v>
      </c>
      <c r="Y4333" s="63" t="str">
        <f>IFERROR(IF(VLOOKUP(X4333,Listor!$T$6:$U$7,2,FALSE)&lt;O4333,TRUE),"")</f>
        <v/>
      </c>
      <c r="Z4333" s="87"/>
      <c r="AA4333" s="104"/>
    </row>
    <row r="4334" spans="2:27" x14ac:dyDescent="0.25">
      <c r="B4334" s="68" t="s">
        <v>68</v>
      </c>
      <c r="C4334" s="80" t="str">
        <f>IFERROR(VLOOKUP(B4334,Listor!$A$6:$B$62,2,FALSE),"")</f>
        <v/>
      </c>
      <c r="D4334" s="80" t="str">
        <f>IFERROR(VLOOKUP(B4334,Listor!$A$6:$C$62,3,FALSE),"")</f>
        <v/>
      </c>
      <c r="E4334" s="110" t="s">
        <v>79</v>
      </c>
      <c r="F4334" s="66"/>
      <c r="G4334" s="35" t="str">
        <f>IFERROR(VLOOKUP(B4334,Listor!$A$6:$G$62,7,FALSE),"")</f>
        <v/>
      </c>
      <c r="H4334" s="63" t="str">
        <f>IFERROR(VLOOKUP(B4334,Listor!$N$6:$O$47,2,FALSE),"")</f>
        <v/>
      </c>
      <c r="I4334" s="63" t="str">
        <f t="shared" si="205"/>
        <v/>
      </c>
      <c r="J4334" s="96" t="str">
        <f>IFERROR(VLOOKUP(B4334,Listor!$N$6:$P$47,3,FALSE)*I4334,"")</f>
        <v/>
      </c>
      <c r="K4334" s="81"/>
      <c r="L4334" s="88" t="str">
        <f>IFERROR((VLOOKUP(B4334,Listor!$N$6:$P$47,3,FALSE)*Biologiska!K4334)+(VLOOKUP(B4334,Listor!$N$6:$Q$47,4,FALSE)),"")</f>
        <v/>
      </c>
      <c r="M4334" s="63" t="str">
        <f t="shared" si="206"/>
        <v/>
      </c>
      <c r="N4334" s="75"/>
      <c r="O4334" s="84" t="str">
        <f t="shared" si="207"/>
        <v/>
      </c>
      <c r="P4334" s="107"/>
      <c r="Q4334" s="87" t="s">
        <v>79</v>
      </c>
      <c r="R4334" s="87"/>
      <c r="S4334" s="87"/>
      <c r="T4334" s="87"/>
      <c r="U4334" s="87"/>
      <c r="V4334" s="86" t="s">
        <v>79</v>
      </c>
      <c r="W4334" s="75"/>
      <c r="X4334" s="102" t="s">
        <v>79</v>
      </c>
      <c r="Y4334" s="63" t="str">
        <f>IFERROR(IF(VLOOKUP(X4334,Listor!$T$6:$U$7,2,FALSE)&lt;O4334,TRUE),"")</f>
        <v/>
      </c>
      <c r="Z4334" s="87"/>
      <c r="AA4334" s="104"/>
    </row>
    <row r="4335" spans="2:27" x14ac:dyDescent="0.25">
      <c r="B4335" s="68" t="s">
        <v>68</v>
      </c>
      <c r="C4335" s="80" t="str">
        <f>IFERROR(VLOOKUP(B4335,Listor!$A$6:$B$62,2,FALSE),"")</f>
        <v/>
      </c>
      <c r="D4335" s="80" t="str">
        <f>IFERROR(VLOOKUP(B4335,Listor!$A$6:$C$62,3,FALSE),"")</f>
        <v/>
      </c>
      <c r="E4335" s="110" t="s">
        <v>79</v>
      </c>
      <c r="F4335" s="66"/>
      <c r="G4335" s="35" t="str">
        <f>IFERROR(VLOOKUP(B4335,Listor!$A$6:$G$62,7,FALSE),"")</f>
        <v/>
      </c>
      <c r="H4335" s="63" t="str">
        <f>IFERROR(VLOOKUP(B4335,Listor!$N$6:$O$47,2,FALSE),"")</f>
        <v/>
      </c>
      <c r="I4335" s="63" t="str">
        <f t="shared" si="205"/>
        <v/>
      </c>
      <c r="J4335" s="96" t="str">
        <f>IFERROR(VLOOKUP(B4335,Listor!$N$6:$P$47,3,FALSE)*I4335,"")</f>
        <v/>
      </c>
      <c r="K4335" s="81"/>
      <c r="L4335" s="88" t="str">
        <f>IFERROR((VLOOKUP(B4335,Listor!$N$6:$P$47,3,FALSE)*Biologiska!K4335)+(VLOOKUP(B4335,Listor!$N$6:$Q$47,4,FALSE)),"")</f>
        <v/>
      </c>
      <c r="M4335" s="63" t="str">
        <f t="shared" si="206"/>
        <v/>
      </c>
      <c r="N4335" s="75"/>
      <c r="O4335" s="84" t="str">
        <f t="shared" si="207"/>
        <v/>
      </c>
      <c r="P4335" s="107"/>
      <c r="Q4335" s="87" t="s">
        <v>79</v>
      </c>
      <c r="R4335" s="87"/>
      <c r="S4335" s="87"/>
      <c r="T4335" s="87"/>
      <c r="U4335" s="87"/>
      <c r="V4335" s="86" t="s">
        <v>79</v>
      </c>
      <c r="W4335" s="75"/>
      <c r="X4335" s="102" t="s">
        <v>79</v>
      </c>
      <c r="Y4335" s="63" t="str">
        <f>IFERROR(IF(VLOOKUP(X4335,Listor!$T$6:$U$7,2,FALSE)&lt;O4335,TRUE),"")</f>
        <v/>
      </c>
      <c r="Z4335" s="87"/>
      <c r="AA4335" s="104"/>
    </row>
    <row r="4336" spans="2:27" x14ac:dyDescent="0.25">
      <c r="B4336" s="68" t="s">
        <v>68</v>
      </c>
      <c r="C4336" s="80" t="str">
        <f>IFERROR(VLOOKUP(B4336,Listor!$A$6:$B$62,2,FALSE),"")</f>
        <v/>
      </c>
      <c r="D4336" s="80" t="str">
        <f>IFERROR(VLOOKUP(B4336,Listor!$A$6:$C$62,3,FALSE),"")</f>
        <v/>
      </c>
      <c r="E4336" s="110" t="s">
        <v>79</v>
      </c>
      <c r="F4336" s="66"/>
      <c r="G4336" s="35" t="str">
        <f>IFERROR(VLOOKUP(B4336,Listor!$A$6:$G$62,7,FALSE),"")</f>
        <v/>
      </c>
      <c r="H4336" s="63" t="str">
        <f>IFERROR(VLOOKUP(B4336,Listor!$N$6:$O$47,2,FALSE),"")</f>
        <v/>
      </c>
      <c r="I4336" s="63" t="str">
        <f t="shared" si="205"/>
        <v/>
      </c>
      <c r="J4336" s="96" t="str">
        <f>IFERROR(VLOOKUP(B4336,Listor!$N$6:$P$47,3,FALSE)*I4336,"")</f>
        <v/>
      </c>
      <c r="K4336" s="81"/>
      <c r="L4336" s="88" t="str">
        <f>IFERROR((VLOOKUP(B4336,Listor!$N$6:$P$47,3,FALSE)*Biologiska!K4336)+(VLOOKUP(B4336,Listor!$N$6:$Q$47,4,FALSE)),"")</f>
        <v/>
      </c>
      <c r="M4336" s="63" t="str">
        <f t="shared" si="206"/>
        <v/>
      </c>
      <c r="N4336" s="75"/>
      <c r="O4336" s="84" t="str">
        <f t="shared" si="207"/>
        <v/>
      </c>
      <c r="P4336" s="107"/>
      <c r="Q4336" s="87" t="s">
        <v>79</v>
      </c>
      <c r="R4336" s="87"/>
      <c r="S4336" s="87"/>
      <c r="T4336" s="87"/>
      <c r="U4336" s="87"/>
      <c r="V4336" s="86" t="s">
        <v>79</v>
      </c>
      <c r="W4336" s="75"/>
      <c r="X4336" s="102" t="s">
        <v>79</v>
      </c>
      <c r="Y4336" s="63" t="str">
        <f>IFERROR(IF(VLOOKUP(X4336,Listor!$T$6:$U$7,2,FALSE)&lt;O4336,TRUE),"")</f>
        <v/>
      </c>
      <c r="Z4336" s="87"/>
      <c r="AA4336" s="104"/>
    </row>
    <row r="4337" spans="2:27" x14ac:dyDescent="0.25">
      <c r="B4337" s="68" t="s">
        <v>68</v>
      </c>
      <c r="C4337" s="80" t="str">
        <f>IFERROR(VLOOKUP(B4337,Listor!$A$6:$B$62,2,FALSE),"")</f>
        <v/>
      </c>
      <c r="D4337" s="80" t="str">
        <f>IFERROR(VLOOKUP(B4337,Listor!$A$6:$C$62,3,FALSE),"")</f>
        <v/>
      </c>
      <c r="E4337" s="110" t="s">
        <v>79</v>
      </c>
      <c r="F4337" s="66"/>
      <c r="G4337" s="35" t="str">
        <f>IFERROR(VLOOKUP(B4337,Listor!$A$6:$G$62,7,FALSE),"")</f>
        <v/>
      </c>
      <c r="H4337" s="63" t="str">
        <f>IFERROR(VLOOKUP(B4337,Listor!$N$6:$O$47,2,FALSE),"")</f>
        <v/>
      </c>
      <c r="I4337" s="63" t="str">
        <f t="shared" si="205"/>
        <v/>
      </c>
      <c r="J4337" s="96" t="str">
        <f>IFERROR(VLOOKUP(B4337,Listor!$N$6:$P$47,3,FALSE)*I4337,"")</f>
        <v/>
      </c>
      <c r="K4337" s="81"/>
      <c r="L4337" s="88" t="str">
        <f>IFERROR((VLOOKUP(B4337,Listor!$N$6:$P$47,3,FALSE)*Biologiska!K4337)+(VLOOKUP(B4337,Listor!$N$6:$Q$47,4,FALSE)),"")</f>
        <v/>
      </c>
      <c r="M4337" s="63" t="str">
        <f t="shared" si="206"/>
        <v/>
      </c>
      <c r="N4337" s="75"/>
      <c r="O4337" s="84" t="str">
        <f t="shared" si="207"/>
        <v/>
      </c>
      <c r="P4337" s="107"/>
      <c r="Q4337" s="87" t="s">
        <v>79</v>
      </c>
      <c r="R4337" s="87"/>
      <c r="S4337" s="87"/>
      <c r="T4337" s="87"/>
      <c r="U4337" s="87"/>
      <c r="V4337" s="86" t="s">
        <v>79</v>
      </c>
      <c r="W4337" s="75"/>
      <c r="X4337" s="102" t="s">
        <v>79</v>
      </c>
      <c r="Y4337" s="63" t="str">
        <f>IFERROR(IF(VLOOKUP(X4337,Listor!$T$6:$U$7,2,FALSE)&lt;O4337,TRUE),"")</f>
        <v/>
      </c>
      <c r="Z4337" s="87"/>
      <c r="AA4337" s="104"/>
    </row>
    <row r="4338" spans="2:27" x14ac:dyDescent="0.25">
      <c r="B4338" s="68" t="s">
        <v>68</v>
      </c>
      <c r="C4338" s="80" t="str">
        <f>IFERROR(VLOOKUP(B4338,Listor!$A$6:$B$62,2,FALSE),"")</f>
        <v/>
      </c>
      <c r="D4338" s="80" t="str">
        <f>IFERROR(VLOOKUP(B4338,Listor!$A$6:$C$62,3,FALSE),"")</f>
        <v/>
      </c>
      <c r="E4338" s="110" t="s">
        <v>79</v>
      </c>
      <c r="F4338" s="66"/>
      <c r="G4338" s="35" t="str">
        <f>IFERROR(VLOOKUP(B4338,Listor!$A$6:$G$62,7,FALSE),"")</f>
        <v/>
      </c>
      <c r="H4338" s="63" t="str">
        <f>IFERROR(VLOOKUP(B4338,Listor!$N$6:$O$47,2,FALSE),"")</f>
        <v/>
      </c>
      <c r="I4338" s="63" t="str">
        <f t="shared" si="205"/>
        <v/>
      </c>
      <c r="J4338" s="96" t="str">
        <f>IFERROR(VLOOKUP(B4338,Listor!$N$6:$P$47,3,FALSE)*I4338,"")</f>
        <v/>
      </c>
      <c r="K4338" s="81"/>
      <c r="L4338" s="88" t="str">
        <f>IFERROR((VLOOKUP(B4338,Listor!$N$6:$P$47,3,FALSE)*Biologiska!K4338)+(VLOOKUP(B4338,Listor!$N$6:$Q$47,4,FALSE)),"")</f>
        <v/>
      </c>
      <c r="M4338" s="63" t="str">
        <f t="shared" si="206"/>
        <v/>
      </c>
      <c r="N4338" s="75"/>
      <c r="O4338" s="84" t="str">
        <f t="shared" si="207"/>
        <v/>
      </c>
      <c r="P4338" s="107"/>
      <c r="Q4338" s="87" t="s">
        <v>79</v>
      </c>
      <c r="R4338" s="87"/>
      <c r="S4338" s="87"/>
      <c r="T4338" s="87"/>
      <c r="U4338" s="87"/>
      <c r="V4338" s="86" t="s">
        <v>79</v>
      </c>
      <c r="W4338" s="75"/>
      <c r="X4338" s="102" t="s">
        <v>79</v>
      </c>
      <c r="Y4338" s="63" t="str">
        <f>IFERROR(IF(VLOOKUP(X4338,Listor!$T$6:$U$7,2,FALSE)&lt;O4338,TRUE),"")</f>
        <v/>
      </c>
      <c r="Z4338" s="87"/>
      <c r="AA4338" s="104"/>
    </row>
    <row r="4339" spans="2:27" x14ac:dyDescent="0.25">
      <c r="B4339" s="68" t="s">
        <v>68</v>
      </c>
      <c r="C4339" s="80" t="str">
        <f>IFERROR(VLOOKUP(B4339,Listor!$A$6:$B$62,2,FALSE),"")</f>
        <v/>
      </c>
      <c r="D4339" s="80" t="str">
        <f>IFERROR(VLOOKUP(B4339,Listor!$A$6:$C$62,3,FALSE),"")</f>
        <v/>
      </c>
      <c r="E4339" s="110" t="s">
        <v>79</v>
      </c>
      <c r="F4339" s="66"/>
      <c r="G4339" s="35" t="str">
        <f>IFERROR(VLOOKUP(B4339,Listor!$A$6:$G$62,7,FALSE),"")</f>
        <v/>
      </c>
      <c r="H4339" s="63" t="str">
        <f>IFERROR(VLOOKUP(B4339,Listor!$N$6:$O$47,2,FALSE),"")</f>
        <v/>
      </c>
      <c r="I4339" s="63" t="str">
        <f t="shared" si="205"/>
        <v/>
      </c>
      <c r="J4339" s="96" t="str">
        <f>IFERROR(VLOOKUP(B4339,Listor!$N$6:$P$47,3,FALSE)*I4339,"")</f>
        <v/>
      </c>
      <c r="K4339" s="81"/>
      <c r="L4339" s="88" t="str">
        <f>IFERROR((VLOOKUP(B4339,Listor!$N$6:$P$47,3,FALSE)*Biologiska!K4339)+(VLOOKUP(B4339,Listor!$N$6:$Q$47,4,FALSE)),"")</f>
        <v/>
      </c>
      <c r="M4339" s="63" t="str">
        <f t="shared" si="206"/>
        <v/>
      </c>
      <c r="N4339" s="75"/>
      <c r="O4339" s="84" t="str">
        <f t="shared" si="207"/>
        <v/>
      </c>
      <c r="P4339" s="107"/>
      <c r="Q4339" s="87" t="s">
        <v>79</v>
      </c>
      <c r="R4339" s="87"/>
      <c r="S4339" s="87"/>
      <c r="T4339" s="87"/>
      <c r="U4339" s="87"/>
      <c r="V4339" s="86" t="s">
        <v>79</v>
      </c>
      <c r="W4339" s="75"/>
      <c r="X4339" s="102" t="s">
        <v>79</v>
      </c>
      <c r="Y4339" s="63" t="str">
        <f>IFERROR(IF(VLOOKUP(X4339,Listor!$T$6:$U$7,2,FALSE)&lt;O4339,TRUE),"")</f>
        <v/>
      </c>
      <c r="Z4339" s="87"/>
      <c r="AA4339" s="104"/>
    </row>
    <row r="4340" spans="2:27" x14ac:dyDescent="0.25">
      <c r="B4340" s="68" t="s">
        <v>68</v>
      </c>
      <c r="C4340" s="80" t="str">
        <f>IFERROR(VLOOKUP(B4340,Listor!$A$6:$B$62,2,FALSE),"")</f>
        <v/>
      </c>
      <c r="D4340" s="80" t="str">
        <f>IFERROR(VLOOKUP(B4340,Listor!$A$6:$C$62,3,FALSE),"")</f>
        <v/>
      </c>
      <c r="E4340" s="110" t="s">
        <v>79</v>
      </c>
      <c r="F4340" s="66"/>
      <c r="G4340" s="35" t="str">
        <f>IFERROR(VLOOKUP(B4340,Listor!$A$6:$G$62,7,FALSE),"")</f>
        <v/>
      </c>
      <c r="H4340" s="63" t="str">
        <f>IFERROR(VLOOKUP(B4340,Listor!$N$6:$O$47,2,FALSE),"")</f>
        <v/>
      </c>
      <c r="I4340" s="63" t="str">
        <f t="shared" si="205"/>
        <v/>
      </c>
      <c r="J4340" s="96" t="str">
        <f>IFERROR(VLOOKUP(B4340,Listor!$N$6:$P$47,3,FALSE)*I4340,"")</f>
        <v/>
      </c>
      <c r="K4340" s="81"/>
      <c r="L4340" s="88" t="str">
        <f>IFERROR((VLOOKUP(B4340,Listor!$N$6:$P$47,3,FALSE)*Biologiska!K4340)+(VLOOKUP(B4340,Listor!$N$6:$Q$47,4,FALSE)),"")</f>
        <v/>
      </c>
      <c r="M4340" s="63" t="str">
        <f t="shared" si="206"/>
        <v/>
      </c>
      <c r="N4340" s="75"/>
      <c r="O4340" s="84" t="str">
        <f t="shared" si="207"/>
        <v/>
      </c>
      <c r="P4340" s="107"/>
      <c r="Q4340" s="87" t="s">
        <v>79</v>
      </c>
      <c r="R4340" s="87"/>
      <c r="S4340" s="87"/>
      <c r="T4340" s="87"/>
      <c r="U4340" s="87"/>
      <c r="V4340" s="86" t="s">
        <v>79</v>
      </c>
      <c r="W4340" s="75"/>
      <c r="X4340" s="102" t="s">
        <v>79</v>
      </c>
      <c r="Y4340" s="63" t="str">
        <f>IFERROR(IF(VLOOKUP(X4340,Listor!$T$6:$U$7,2,FALSE)&lt;O4340,TRUE),"")</f>
        <v/>
      </c>
      <c r="Z4340" s="87"/>
      <c r="AA4340" s="104"/>
    </row>
    <row r="4341" spans="2:27" x14ac:dyDescent="0.25">
      <c r="B4341" s="68" t="s">
        <v>68</v>
      </c>
      <c r="C4341" s="80" t="str">
        <f>IFERROR(VLOOKUP(B4341,Listor!$A$6:$B$62,2,FALSE),"")</f>
        <v/>
      </c>
      <c r="D4341" s="80" t="str">
        <f>IFERROR(VLOOKUP(B4341,Listor!$A$6:$C$62,3,FALSE),"")</f>
        <v/>
      </c>
      <c r="E4341" s="110" t="s">
        <v>79</v>
      </c>
      <c r="F4341" s="66"/>
      <c r="G4341" s="35" t="str">
        <f>IFERROR(VLOOKUP(B4341,Listor!$A$6:$G$62,7,FALSE),"")</f>
        <v/>
      </c>
      <c r="H4341" s="63" t="str">
        <f>IFERROR(VLOOKUP(B4341,Listor!$N$6:$O$47,2,FALSE),"")</f>
        <v/>
      </c>
      <c r="I4341" s="63" t="str">
        <f t="shared" si="205"/>
        <v/>
      </c>
      <c r="J4341" s="96" t="str">
        <f>IFERROR(VLOOKUP(B4341,Listor!$N$6:$P$47,3,FALSE)*I4341,"")</f>
        <v/>
      </c>
      <c r="K4341" s="81"/>
      <c r="L4341" s="88" t="str">
        <f>IFERROR((VLOOKUP(B4341,Listor!$N$6:$P$47,3,FALSE)*Biologiska!K4341)+(VLOOKUP(B4341,Listor!$N$6:$Q$47,4,FALSE)),"")</f>
        <v/>
      </c>
      <c r="M4341" s="63" t="str">
        <f t="shared" si="206"/>
        <v/>
      </c>
      <c r="N4341" s="75"/>
      <c r="O4341" s="84" t="str">
        <f t="shared" si="207"/>
        <v/>
      </c>
      <c r="P4341" s="107"/>
      <c r="Q4341" s="87" t="s">
        <v>79</v>
      </c>
      <c r="R4341" s="87"/>
      <c r="S4341" s="87"/>
      <c r="T4341" s="87"/>
      <c r="U4341" s="87"/>
      <c r="V4341" s="86" t="s">
        <v>79</v>
      </c>
      <c r="W4341" s="75"/>
      <c r="X4341" s="102" t="s">
        <v>79</v>
      </c>
      <c r="Y4341" s="63" t="str">
        <f>IFERROR(IF(VLOOKUP(X4341,Listor!$T$6:$U$7,2,FALSE)&lt;O4341,TRUE),"")</f>
        <v/>
      </c>
      <c r="Z4341" s="87"/>
      <c r="AA4341" s="104"/>
    </row>
    <row r="4342" spans="2:27" x14ac:dyDescent="0.25">
      <c r="B4342" s="68" t="s">
        <v>68</v>
      </c>
      <c r="C4342" s="80" t="str">
        <f>IFERROR(VLOOKUP(B4342,Listor!$A$6:$B$62,2,FALSE),"")</f>
        <v/>
      </c>
      <c r="D4342" s="80" t="str">
        <f>IFERROR(VLOOKUP(B4342,Listor!$A$6:$C$62,3,FALSE),"")</f>
        <v/>
      </c>
      <c r="E4342" s="110" t="s">
        <v>79</v>
      </c>
      <c r="F4342" s="66"/>
      <c r="G4342" s="35" t="str">
        <f>IFERROR(VLOOKUP(B4342,Listor!$A$6:$G$62,7,FALSE),"")</f>
        <v/>
      </c>
      <c r="H4342" s="63" t="str">
        <f>IFERROR(VLOOKUP(B4342,Listor!$N$6:$O$47,2,FALSE),"")</f>
        <v/>
      </c>
      <c r="I4342" s="63" t="str">
        <f t="shared" si="205"/>
        <v/>
      </c>
      <c r="J4342" s="96" t="str">
        <f>IFERROR(VLOOKUP(B4342,Listor!$N$6:$P$47,3,FALSE)*I4342,"")</f>
        <v/>
      </c>
      <c r="K4342" s="81"/>
      <c r="L4342" s="88" t="str">
        <f>IFERROR((VLOOKUP(B4342,Listor!$N$6:$P$47,3,FALSE)*Biologiska!K4342)+(VLOOKUP(B4342,Listor!$N$6:$Q$47,4,FALSE)),"")</f>
        <v/>
      </c>
      <c r="M4342" s="63" t="str">
        <f t="shared" si="206"/>
        <v/>
      </c>
      <c r="N4342" s="75"/>
      <c r="O4342" s="84" t="str">
        <f t="shared" si="207"/>
        <v/>
      </c>
      <c r="P4342" s="107"/>
      <c r="Q4342" s="87" t="s">
        <v>79</v>
      </c>
      <c r="R4342" s="87"/>
      <c r="S4342" s="87"/>
      <c r="T4342" s="87"/>
      <c r="U4342" s="87"/>
      <c r="V4342" s="86" t="s">
        <v>79</v>
      </c>
      <c r="W4342" s="75"/>
      <c r="X4342" s="102" t="s">
        <v>79</v>
      </c>
      <c r="Y4342" s="63" t="str">
        <f>IFERROR(IF(VLOOKUP(X4342,Listor!$T$6:$U$7,2,FALSE)&lt;O4342,TRUE),"")</f>
        <v/>
      </c>
      <c r="Z4342" s="87"/>
      <c r="AA4342" s="104"/>
    </row>
    <row r="4343" spans="2:27" x14ac:dyDescent="0.25">
      <c r="B4343" s="68" t="s">
        <v>68</v>
      </c>
      <c r="C4343" s="80" t="str">
        <f>IFERROR(VLOOKUP(B4343,Listor!$A$6:$B$62,2,FALSE),"")</f>
        <v/>
      </c>
      <c r="D4343" s="80" t="str">
        <f>IFERROR(VLOOKUP(B4343,Listor!$A$6:$C$62,3,FALSE),"")</f>
        <v/>
      </c>
      <c r="E4343" s="110" t="s">
        <v>79</v>
      </c>
      <c r="F4343" s="66"/>
      <c r="G4343" s="35" t="str">
        <f>IFERROR(VLOOKUP(B4343,Listor!$A$6:$G$62,7,FALSE),"")</f>
        <v/>
      </c>
      <c r="H4343" s="63" t="str">
        <f>IFERROR(VLOOKUP(B4343,Listor!$N$6:$O$47,2,FALSE),"")</f>
        <v/>
      </c>
      <c r="I4343" s="63" t="str">
        <f t="shared" si="205"/>
        <v/>
      </c>
      <c r="J4343" s="96" t="str">
        <f>IFERROR(VLOOKUP(B4343,Listor!$N$6:$P$47,3,FALSE)*I4343,"")</f>
        <v/>
      </c>
      <c r="K4343" s="81"/>
      <c r="L4343" s="88" t="str">
        <f>IFERROR((VLOOKUP(B4343,Listor!$N$6:$P$47,3,FALSE)*Biologiska!K4343)+(VLOOKUP(B4343,Listor!$N$6:$Q$47,4,FALSE)),"")</f>
        <v/>
      </c>
      <c r="M4343" s="63" t="str">
        <f t="shared" si="206"/>
        <v/>
      </c>
      <c r="N4343" s="75"/>
      <c r="O4343" s="84" t="str">
        <f t="shared" si="207"/>
        <v/>
      </c>
      <c r="P4343" s="107"/>
      <c r="Q4343" s="87" t="s">
        <v>79</v>
      </c>
      <c r="R4343" s="87"/>
      <c r="S4343" s="87"/>
      <c r="T4343" s="87"/>
      <c r="U4343" s="87"/>
      <c r="V4343" s="86" t="s">
        <v>79</v>
      </c>
      <c r="W4343" s="75"/>
      <c r="X4343" s="102" t="s">
        <v>79</v>
      </c>
      <c r="Y4343" s="63" t="str">
        <f>IFERROR(IF(VLOOKUP(X4343,Listor!$T$6:$U$7,2,FALSE)&lt;O4343,TRUE),"")</f>
        <v/>
      </c>
      <c r="Z4343" s="87"/>
      <c r="AA4343" s="104"/>
    </row>
    <row r="4344" spans="2:27" x14ac:dyDescent="0.25">
      <c r="B4344" s="68" t="s">
        <v>68</v>
      </c>
      <c r="C4344" s="80" t="str">
        <f>IFERROR(VLOOKUP(B4344,Listor!$A$6:$B$62,2,FALSE),"")</f>
        <v/>
      </c>
      <c r="D4344" s="80" t="str">
        <f>IFERROR(VLOOKUP(B4344,Listor!$A$6:$C$62,3,FALSE),"")</f>
        <v/>
      </c>
      <c r="E4344" s="110" t="s">
        <v>79</v>
      </c>
      <c r="F4344" s="66"/>
      <c r="G4344" s="35" t="str">
        <f>IFERROR(VLOOKUP(B4344,Listor!$A$6:$G$62,7,FALSE),"")</f>
        <v/>
      </c>
      <c r="H4344" s="63" t="str">
        <f>IFERROR(VLOOKUP(B4344,Listor!$N$6:$O$47,2,FALSE),"")</f>
        <v/>
      </c>
      <c r="I4344" s="63" t="str">
        <f t="shared" si="205"/>
        <v/>
      </c>
      <c r="J4344" s="96" t="str">
        <f>IFERROR(VLOOKUP(B4344,Listor!$N$6:$P$47,3,FALSE)*I4344,"")</f>
        <v/>
      </c>
      <c r="K4344" s="81"/>
      <c r="L4344" s="88" t="str">
        <f>IFERROR((VLOOKUP(B4344,Listor!$N$6:$P$47,3,FALSE)*Biologiska!K4344)+(VLOOKUP(B4344,Listor!$N$6:$Q$47,4,FALSE)),"")</f>
        <v/>
      </c>
      <c r="M4344" s="63" t="str">
        <f t="shared" si="206"/>
        <v/>
      </c>
      <c r="N4344" s="75"/>
      <c r="O4344" s="84" t="str">
        <f t="shared" si="207"/>
        <v/>
      </c>
      <c r="P4344" s="107"/>
      <c r="Q4344" s="87" t="s">
        <v>79</v>
      </c>
      <c r="R4344" s="87"/>
      <c r="S4344" s="87"/>
      <c r="T4344" s="87"/>
      <c r="U4344" s="87"/>
      <c r="V4344" s="86" t="s">
        <v>79</v>
      </c>
      <c r="W4344" s="75"/>
      <c r="X4344" s="102" t="s">
        <v>79</v>
      </c>
      <c r="Y4344" s="63" t="str">
        <f>IFERROR(IF(VLOOKUP(X4344,Listor!$T$6:$U$7,2,FALSE)&lt;O4344,TRUE),"")</f>
        <v/>
      </c>
      <c r="Z4344" s="87"/>
      <c r="AA4344" s="104"/>
    </row>
    <row r="4345" spans="2:27" x14ac:dyDescent="0.25">
      <c r="B4345" s="68" t="s">
        <v>68</v>
      </c>
      <c r="C4345" s="80" t="str">
        <f>IFERROR(VLOOKUP(B4345,Listor!$A$6:$B$62,2,FALSE),"")</f>
        <v/>
      </c>
      <c r="D4345" s="80" t="str">
        <f>IFERROR(VLOOKUP(B4345,Listor!$A$6:$C$62,3,FALSE),"")</f>
        <v/>
      </c>
      <c r="E4345" s="110" t="s">
        <v>79</v>
      </c>
      <c r="F4345" s="66"/>
      <c r="G4345" s="35" t="str">
        <f>IFERROR(VLOOKUP(B4345,Listor!$A$6:$G$62,7,FALSE),"")</f>
        <v/>
      </c>
      <c r="H4345" s="63" t="str">
        <f>IFERROR(VLOOKUP(B4345,Listor!$N$6:$O$47,2,FALSE),"")</f>
        <v/>
      </c>
      <c r="I4345" s="63" t="str">
        <f t="shared" si="205"/>
        <v/>
      </c>
      <c r="J4345" s="96" t="str">
        <f>IFERROR(VLOOKUP(B4345,Listor!$N$6:$P$47,3,FALSE)*I4345,"")</f>
        <v/>
      </c>
      <c r="K4345" s="81"/>
      <c r="L4345" s="88" t="str">
        <f>IFERROR((VLOOKUP(B4345,Listor!$N$6:$P$47,3,FALSE)*Biologiska!K4345)+(VLOOKUP(B4345,Listor!$N$6:$Q$47,4,FALSE)),"")</f>
        <v/>
      </c>
      <c r="M4345" s="63" t="str">
        <f t="shared" si="206"/>
        <v/>
      </c>
      <c r="N4345" s="75"/>
      <c r="O4345" s="84" t="str">
        <f t="shared" si="207"/>
        <v/>
      </c>
      <c r="P4345" s="107"/>
      <c r="Q4345" s="87" t="s">
        <v>79</v>
      </c>
      <c r="R4345" s="87"/>
      <c r="S4345" s="87"/>
      <c r="T4345" s="87"/>
      <c r="U4345" s="87"/>
      <c r="V4345" s="86" t="s">
        <v>79</v>
      </c>
      <c r="W4345" s="75"/>
      <c r="X4345" s="102" t="s">
        <v>79</v>
      </c>
      <c r="Y4345" s="63" t="str">
        <f>IFERROR(IF(VLOOKUP(X4345,Listor!$T$6:$U$7,2,FALSE)&lt;O4345,TRUE),"")</f>
        <v/>
      </c>
      <c r="Z4345" s="87"/>
      <c r="AA4345" s="104"/>
    </row>
    <row r="4346" spans="2:27" x14ac:dyDescent="0.25">
      <c r="B4346" s="68" t="s">
        <v>68</v>
      </c>
      <c r="C4346" s="80" t="str">
        <f>IFERROR(VLOOKUP(B4346,Listor!$A$6:$B$62,2,FALSE),"")</f>
        <v/>
      </c>
      <c r="D4346" s="80" t="str">
        <f>IFERROR(VLOOKUP(B4346,Listor!$A$6:$C$62,3,FALSE),"")</f>
        <v/>
      </c>
      <c r="E4346" s="110" t="s">
        <v>79</v>
      </c>
      <c r="F4346" s="66"/>
      <c r="G4346" s="35" t="str">
        <f>IFERROR(VLOOKUP(B4346,Listor!$A$6:$G$62,7,FALSE),"")</f>
        <v/>
      </c>
      <c r="H4346" s="63" t="str">
        <f>IFERROR(VLOOKUP(B4346,Listor!$N$6:$O$47,2,FALSE),"")</f>
        <v/>
      </c>
      <c r="I4346" s="63" t="str">
        <f t="shared" si="205"/>
        <v/>
      </c>
      <c r="J4346" s="96" t="str">
        <f>IFERROR(VLOOKUP(B4346,Listor!$N$6:$P$47,3,FALSE)*I4346,"")</f>
        <v/>
      </c>
      <c r="K4346" s="81"/>
      <c r="L4346" s="88" t="str">
        <f>IFERROR((VLOOKUP(B4346,Listor!$N$6:$P$47,3,FALSE)*Biologiska!K4346)+(VLOOKUP(B4346,Listor!$N$6:$Q$47,4,FALSE)),"")</f>
        <v/>
      </c>
      <c r="M4346" s="63" t="str">
        <f t="shared" si="206"/>
        <v/>
      </c>
      <c r="N4346" s="75"/>
      <c r="O4346" s="84" t="str">
        <f t="shared" si="207"/>
        <v/>
      </c>
      <c r="P4346" s="107"/>
      <c r="Q4346" s="87" t="s">
        <v>79</v>
      </c>
      <c r="R4346" s="87"/>
      <c r="S4346" s="87"/>
      <c r="T4346" s="87"/>
      <c r="U4346" s="87"/>
      <c r="V4346" s="86" t="s">
        <v>79</v>
      </c>
      <c r="W4346" s="75"/>
      <c r="X4346" s="102" t="s">
        <v>79</v>
      </c>
      <c r="Y4346" s="63" t="str">
        <f>IFERROR(IF(VLOOKUP(X4346,Listor!$T$6:$U$7,2,FALSE)&lt;O4346,TRUE),"")</f>
        <v/>
      </c>
      <c r="Z4346" s="87"/>
      <c r="AA4346" s="104"/>
    </row>
    <row r="4347" spans="2:27" x14ac:dyDescent="0.25">
      <c r="B4347" s="68" t="s">
        <v>68</v>
      </c>
      <c r="C4347" s="80" t="str">
        <f>IFERROR(VLOOKUP(B4347,Listor!$A$6:$B$62,2,FALSE),"")</f>
        <v/>
      </c>
      <c r="D4347" s="80" t="str">
        <f>IFERROR(VLOOKUP(B4347,Listor!$A$6:$C$62,3,FALSE),"")</f>
        <v/>
      </c>
      <c r="E4347" s="110" t="s">
        <v>79</v>
      </c>
      <c r="F4347" s="66"/>
      <c r="G4347" s="35" t="str">
        <f>IFERROR(VLOOKUP(B4347,Listor!$A$6:$G$62,7,FALSE),"")</f>
        <v/>
      </c>
      <c r="H4347" s="63" t="str">
        <f>IFERROR(VLOOKUP(B4347,Listor!$N$6:$O$47,2,FALSE),"")</f>
        <v/>
      </c>
      <c r="I4347" s="63" t="str">
        <f t="shared" si="205"/>
        <v/>
      </c>
      <c r="J4347" s="96" t="str">
        <f>IFERROR(VLOOKUP(B4347,Listor!$N$6:$P$47,3,FALSE)*I4347,"")</f>
        <v/>
      </c>
      <c r="K4347" s="81"/>
      <c r="L4347" s="88" t="str">
        <f>IFERROR((VLOOKUP(B4347,Listor!$N$6:$P$47,3,FALSE)*Biologiska!K4347)+(VLOOKUP(B4347,Listor!$N$6:$Q$47,4,FALSE)),"")</f>
        <v/>
      </c>
      <c r="M4347" s="63" t="str">
        <f t="shared" si="206"/>
        <v/>
      </c>
      <c r="N4347" s="75"/>
      <c r="O4347" s="84" t="str">
        <f t="shared" si="207"/>
        <v/>
      </c>
      <c r="P4347" s="107"/>
      <c r="Q4347" s="87" t="s">
        <v>79</v>
      </c>
      <c r="R4347" s="87"/>
      <c r="S4347" s="87"/>
      <c r="T4347" s="87"/>
      <c r="U4347" s="87"/>
      <c r="V4347" s="86" t="s">
        <v>79</v>
      </c>
      <c r="W4347" s="75"/>
      <c r="X4347" s="102" t="s">
        <v>79</v>
      </c>
      <c r="Y4347" s="63" t="str">
        <f>IFERROR(IF(VLOOKUP(X4347,Listor!$T$6:$U$7,2,FALSE)&lt;O4347,TRUE),"")</f>
        <v/>
      </c>
      <c r="Z4347" s="87"/>
      <c r="AA4347" s="104"/>
    </row>
    <row r="4348" spans="2:27" x14ac:dyDescent="0.25">
      <c r="B4348" s="68" t="s">
        <v>68</v>
      </c>
      <c r="C4348" s="80" t="str">
        <f>IFERROR(VLOOKUP(B4348,Listor!$A$6:$B$62,2,FALSE),"")</f>
        <v/>
      </c>
      <c r="D4348" s="80" t="str">
        <f>IFERROR(VLOOKUP(B4348,Listor!$A$6:$C$62,3,FALSE),"")</f>
        <v/>
      </c>
      <c r="E4348" s="110" t="s">
        <v>79</v>
      </c>
      <c r="F4348" s="66"/>
      <c r="G4348" s="35" t="str">
        <f>IFERROR(VLOOKUP(B4348,Listor!$A$6:$G$62,7,FALSE),"")</f>
        <v/>
      </c>
      <c r="H4348" s="63" t="str">
        <f>IFERROR(VLOOKUP(B4348,Listor!$N$6:$O$47,2,FALSE),"")</f>
        <v/>
      </c>
      <c r="I4348" s="63" t="str">
        <f t="shared" si="205"/>
        <v/>
      </c>
      <c r="J4348" s="96" t="str">
        <f>IFERROR(VLOOKUP(B4348,Listor!$N$6:$P$47,3,FALSE)*I4348,"")</f>
        <v/>
      </c>
      <c r="K4348" s="81"/>
      <c r="L4348" s="88" t="str">
        <f>IFERROR((VLOOKUP(B4348,Listor!$N$6:$P$47,3,FALSE)*Biologiska!K4348)+(VLOOKUP(B4348,Listor!$N$6:$Q$47,4,FALSE)),"")</f>
        <v/>
      </c>
      <c r="M4348" s="63" t="str">
        <f t="shared" si="206"/>
        <v/>
      </c>
      <c r="N4348" s="75"/>
      <c r="O4348" s="84" t="str">
        <f t="shared" si="207"/>
        <v/>
      </c>
      <c r="P4348" s="107"/>
      <c r="Q4348" s="87" t="s">
        <v>79</v>
      </c>
      <c r="R4348" s="87"/>
      <c r="S4348" s="87"/>
      <c r="T4348" s="87"/>
      <c r="U4348" s="87"/>
      <c r="V4348" s="86" t="s">
        <v>79</v>
      </c>
      <c r="W4348" s="75"/>
      <c r="X4348" s="102" t="s">
        <v>79</v>
      </c>
      <c r="Y4348" s="63" t="str">
        <f>IFERROR(IF(VLOOKUP(X4348,Listor!$T$6:$U$7,2,FALSE)&lt;O4348,TRUE),"")</f>
        <v/>
      </c>
      <c r="Z4348" s="87"/>
      <c r="AA4348" s="104"/>
    </row>
    <row r="4349" spans="2:27" x14ac:dyDescent="0.25">
      <c r="B4349" s="68" t="s">
        <v>68</v>
      </c>
      <c r="C4349" s="80" t="str">
        <f>IFERROR(VLOOKUP(B4349,Listor!$A$6:$B$62,2,FALSE),"")</f>
        <v/>
      </c>
      <c r="D4349" s="80" t="str">
        <f>IFERROR(VLOOKUP(B4349,Listor!$A$6:$C$62,3,FALSE),"")</f>
        <v/>
      </c>
      <c r="E4349" s="110" t="s">
        <v>79</v>
      </c>
      <c r="F4349" s="66"/>
      <c r="G4349" s="35" t="str">
        <f>IFERROR(VLOOKUP(B4349,Listor!$A$6:$G$62,7,FALSE),"")</f>
        <v/>
      </c>
      <c r="H4349" s="63" t="str">
        <f>IFERROR(VLOOKUP(B4349,Listor!$N$6:$O$47,2,FALSE),"")</f>
        <v/>
      </c>
      <c r="I4349" s="63" t="str">
        <f t="shared" si="205"/>
        <v/>
      </c>
      <c r="J4349" s="96" t="str">
        <f>IFERROR(VLOOKUP(B4349,Listor!$N$6:$P$47,3,FALSE)*I4349,"")</f>
        <v/>
      </c>
      <c r="K4349" s="81"/>
      <c r="L4349" s="88" t="str">
        <f>IFERROR((VLOOKUP(B4349,Listor!$N$6:$P$47,3,FALSE)*Biologiska!K4349)+(VLOOKUP(B4349,Listor!$N$6:$Q$47,4,FALSE)),"")</f>
        <v/>
      </c>
      <c r="M4349" s="63" t="str">
        <f t="shared" si="206"/>
        <v/>
      </c>
      <c r="N4349" s="75"/>
      <c r="O4349" s="84" t="str">
        <f t="shared" si="207"/>
        <v/>
      </c>
      <c r="P4349" s="107"/>
      <c r="Q4349" s="87" t="s">
        <v>79</v>
      </c>
      <c r="R4349" s="87"/>
      <c r="S4349" s="87"/>
      <c r="T4349" s="87"/>
      <c r="U4349" s="87"/>
      <c r="V4349" s="86" t="s">
        <v>79</v>
      </c>
      <c r="W4349" s="75"/>
      <c r="X4349" s="102" t="s">
        <v>79</v>
      </c>
      <c r="Y4349" s="63" t="str">
        <f>IFERROR(IF(VLOOKUP(X4349,Listor!$T$6:$U$7,2,FALSE)&lt;O4349,TRUE),"")</f>
        <v/>
      </c>
      <c r="Z4349" s="87"/>
      <c r="AA4349" s="104"/>
    </row>
    <row r="4350" spans="2:27" x14ac:dyDescent="0.25">
      <c r="B4350" s="68" t="s">
        <v>68</v>
      </c>
      <c r="C4350" s="80" t="str">
        <f>IFERROR(VLOOKUP(B4350,Listor!$A$6:$B$62,2,FALSE),"")</f>
        <v/>
      </c>
      <c r="D4350" s="80" t="str">
        <f>IFERROR(VLOOKUP(B4350,Listor!$A$6:$C$62,3,FALSE),"")</f>
        <v/>
      </c>
      <c r="E4350" s="110" t="s">
        <v>79</v>
      </c>
      <c r="F4350" s="66"/>
      <c r="G4350" s="35" t="str">
        <f>IFERROR(VLOOKUP(B4350,Listor!$A$6:$G$62,7,FALSE),"")</f>
        <v/>
      </c>
      <c r="H4350" s="63" t="str">
        <f>IFERROR(VLOOKUP(B4350,Listor!$N$6:$O$47,2,FALSE),"")</f>
        <v/>
      </c>
      <c r="I4350" s="63" t="str">
        <f t="shared" si="205"/>
        <v/>
      </c>
      <c r="J4350" s="96" t="str">
        <f>IFERROR(VLOOKUP(B4350,Listor!$N$6:$P$47,3,FALSE)*I4350,"")</f>
        <v/>
      </c>
      <c r="K4350" s="81"/>
      <c r="L4350" s="88" t="str">
        <f>IFERROR((VLOOKUP(B4350,Listor!$N$6:$P$47,3,FALSE)*Biologiska!K4350)+(VLOOKUP(B4350,Listor!$N$6:$Q$47,4,FALSE)),"")</f>
        <v/>
      </c>
      <c r="M4350" s="63" t="str">
        <f t="shared" si="206"/>
        <v/>
      </c>
      <c r="N4350" s="75"/>
      <c r="O4350" s="84" t="str">
        <f t="shared" si="207"/>
        <v/>
      </c>
      <c r="P4350" s="107"/>
      <c r="Q4350" s="87" t="s">
        <v>79</v>
      </c>
      <c r="R4350" s="87"/>
      <c r="S4350" s="87"/>
      <c r="T4350" s="87"/>
      <c r="U4350" s="87"/>
      <c r="V4350" s="86" t="s">
        <v>79</v>
      </c>
      <c r="W4350" s="75"/>
      <c r="X4350" s="102" t="s">
        <v>79</v>
      </c>
      <c r="Y4350" s="63" t="str">
        <f>IFERROR(IF(VLOOKUP(X4350,Listor!$T$6:$U$7,2,FALSE)&lt;O4350,TRUE),"")</f>
        <v/>
      </c>
      <c r="Z4350" s="87"/>
      <c r="AA4350" s="104"/>
    </row>
    <row r="4351" spans="2:27" x14ac:dyDescent="0.25">
      <c r="B4351" s="68" t="s">
        <v>68</v>
      </c>
      <c r="C4351" s="80" t="str">
        <f>IFERROR(VLOOKUP(B4351,Listor!$A$6:$B$62,2,FALSE),"")</f>
        <v/>
      </c>
      <c r="D4351" s="80" t="str">
        <f>IFERROR(VLOOKUP(B4351,Listor!$A$6:$C$62,3,FALSE),"")</f>
        <v/>
      </c>
      <c r="E4351" s="110" t="s">
        <v>79</v>
      </c>
      <c r="F4351" s="66"/>
      <c r="G4351" s="35" t="str">
        <f>IFERROR(VLOOKUP(B4351,Listor!$A$6:$G$62,7,FALSE),"")</f>
        <v/>
      </c>
      <c r="H4351" s="63" t="str">
        <f>IFERROR(VLOOKUP(B4351,Listor!$N$6:$O$47,2,FALSE),"")</f>
        <v/>
      </c>
      <c r="I4351" s="63" t="str">
        <f t="shared" si="205"/>
        <v/>
      </c>
      <c r="J4351" s="96" t="str">
        <f>IFERROR(VLOOKUP(B4351,Listor!$N$6:$P$47,3,FALSE)*I4351,"")</f>
        <v/>
      </c>
      <c r="K4351" s="81"/>
      <c r="L4351" s="88" t="str">
        <f>IFERROR((VLOOKUP(B4351,Listor!$N$6:$P$47,3,FALSE)*Biologiska!K4351)+(VLOOKUP(B4351,Listor!$N$6:$Q$47,4,FALSE)),"")</f>
        <v/>
      </c>
      <c r="M4351" s="63" t="str">
        <f t="shared" si="206"/>
        <v/>
      </c>
      <c r="N4351" s="75"/>
      <c r="O4351" s="84" t="str">
        <f t="shared" si="207"/>
        <v/>
      </c>
      <c r="P4351" s="107"/>
      <c r="Q4351" s="87" t="s">
        <v>79</v>
      </c>
      <c r="R4351" s="87"/>
      <c r="S4351" s="87"/>
      <c r="T4351" s="87"/>
      <c r="U4351" s="87"/>
      <c r="V4351" s="86" t="s">
        <v>79</v>
      </c>
      <c r="W4351" s="75"/>
      <c r="X4351" s="102" t="s">
        <v>79</v>
      </c>
      <c r="Y4351" s="63" t="str">
        <f>IFERROR(IF(VLOOKUP(X4351,Listor!$T$6:$U$7,2,FALSE)&lt;O4351,TRUE),"")</f>
        <v/>
      </c>
      <c r="Z4351" s="87"/>
      <c r="AA4351" s="104"/>
    </row>
    <row r="4352" spans="2:27" x14ac:dyDescent="0.25">
      <c r="B4352" s="68" t="s">
        <v>68</v>
      </c>
      <c r="C4352" s="80" t="str">
        <f>IFERROR(VLOOKUP(B4352,Listor!$A$6:$B$62,2,FALSE),"")</f>
        <v/>
      </c>
      <c r="D4352" s="80" t="str">
        <f>IFERROR(VLOOKUP(B4352,Listor!$A$6:$C$62,3,FALSE),"")</f>
        <v/>
      </c>
      <c r="E4352" s="110" t="s">
        <v>79</v>
      </c>
      <c r="F4352" s="66"/>
      <c r="G4352" s="35" t="str">
        <f>IFERROR(VLOOKUP(B4352,Listor!$A$6:$G$62,7,FALSE),"")</f>
        <v/>
      </c>
      <c r="H4352" s="63" t="str">
        <f>IFERROR(VLOOKUP(B4352,Listor!$N$6:$O$47,2,FALSE),"")</f>
        <v/>
      </c>
      <c r="I4352" s="63" t="str">
        <f t="shared" si="205"/>
        <v/>
      </c>
      <c r="J4352" s="96" t="str">
        <f>IFERROR(VLOOKUP(B4352,Listor!$N$6:$P$47,3,FALSE)*I4352,"")</f>
        <v/>
      </c>
      <c r="K4352" s="81"/>
      <c r="L4352" s="88" t="str">
        <f>IFERROR((VLOOKUP(B4352,Listor!$N$6:$P$47,3,FALSE)*Biologiska!K4352)+(VLOOKUP(B4352,Listor!$N$6:$Q$47,4,FALSE)),"")</f>
        <v/>
      </c>
      <c r="M4352" s="63" t="str">
        <f t="shared" si="206"/>
        <v/>
      </c>
      <c r="N4352" s="75"/>
      <c r="O4352" s="84" t="str">
        <f t="shared" si="207"/>
        <v/>
      </c>
      <c r="P4352" s="107"/>
      <c r="Q4352" s="87" t="s">
        <v>79</v>
      </c>
      <c r="R4352" s="87"/>
      <c r="S4352" s="87"/>
      <c r="T4352" s="87"/>
      <c r="U4352" s="87"/>
      <c r="V4352" s="86" t="s">
        <v>79</v>
      </c>
      <c r="W4352" s="75"/>
      <c r="X4352" s="102" t="s">
        <v>79</v>
      </c>
      <c r="Y4352" s="63" t="str">
        <f>IFERROR(IF(VLOOKUP(X4352,Listor!$T$6:$U$7,2,FALSE)&lt;O4352,TRUE),"")</f>
        <v/>
      </c>
      <c r="Z4352" s="87"/>
      <c r="AA4352" s="104"/>
    </row>
    <row r="4353" spans="2:27" x14ac:dyDescent="0.25">
      <c r="B4353" s="68" t="s">
        <v>68</v>
      </c>
      <c r="C4353" s="80" t="str">
        <f>IFERROR(VLOOKUP(B4353,Listor!$A$6:$B$62,2,FALSE),"")</f>
        <v/>
      </c>
      <c r="D4353" s="80" t="str">
        <f>IFERROR(VLOOKUP(B4353,Listor!$A$6:$C$62,3,FALSE),"")</f>
        <v/>
      </c>
      <c r="E4353" s="110" t="s">
        <v>79</v>
      </c>
      <c r="F4353" s="66"/>
      <c r="G4353" s="35" t="str">
        <f>IFERROR(VLOOKUP(B4353,Listor!$A$6:$G$62,7,FALSE),"")</f>
        <v/>
      </c>
      <c r="H4353" s="63" t="str">
        <f>IFERROR(VLOOKUP(B4353,Listor!$N$6:$O$47,2,FALSE),"")</f>
        <v/>
      </c>
      <c r="I4353" s="63" t="str">
        <f t="shared" si="205"/>
        <v/>
      </c>
      <c r="J4353" s="96" t="str">
        <f>IFERROR(VLOOKUP(B4353,Listor!$N$6:$P$47,3,FALSE)*I4353,"")</f>
        <v/>
      </c>
      <c r="K4353" s="81"/>
      <c r="L4353" s="88" t="str">
        <f>IFERROR((VLOOKUP(B4353,Listor!$N$6:$P$47,3,FALSE)*Biologiska!K4353)+(VLOOKUP(B4353,Listor!$N$6:$Q$47,4,FALSE)),"")</f>
        <v/>
      </c>
      <c r="M4353" s="63" t="str">
        <f t="shared" si="206"/>
        <v/>
      </c>
      <c r="N4353" s="75"/>
      <c r="O4353" s="84" t="str">
        <f t="shared" si="207"/>
        <v/>
      </c>
      <c r="P4353" s="107"/>
      <c r="Q4353" s="87" t="s">
        <v>79</v>
      </c>
      <c r="R4353" s="87"/>
      <c r="S4353" s="87"/>
      <c r="T4353" s="87"/>
      <c r="U4353" s="87"/>
      <c r="V4353" s="86" t="s">
        <v>79</v>
      </c>
      <c r="W4353" s="75"/>
      <c r="X4353" s="102" t="s">
        <v>79</v>
      </c>
      <c r="Y4353" s="63" t="str">
        <f>IFERROR(IF(VLOOKUP(X4353,Listor!$T$6:$U$7,2,FALSE)&lt;O4353,TRUE),"")</f>
        <v/>
      </c>
      <c r="Z4353" s="87"/>
      <c r="AA4353" s="104"/>
    </row>
    <row r="4354" spans="2:27" x14ac:dyDescent="0.25">
      <c r="B4354" s="68" t="s">
        <v>68</v>
      </c>
      <c r="C4354" s="80" t="str">
        <f>IFERROR(VLOOKUP(B4354,Listor!$A$6:$B$62,2,FALSE),"")</f>
        <v/>
      </c>
      <c r="D4354" s="80" t="str">
        <f>IFERROR(VLOOKUP(B4354,Listor!$A$6:$C$62,3,FALSE),"")</f>
        <v/>
      </c>
      <c r="E4354" s="110" t="s">
        <v>79</v>
      </c>
      <c r="F4354" s="66"/>
      <c r="G4354" s="35" t="str">
        <f>IFERROR(VLOOKUP(B4354,Listor!$A$6:$G$62,7,FALSE),"")</f>
        <v/>
      </c>
      <c r="H4354" s="63" t="str">
        <f>IFERROR(VLOOKUP(B4354,Listor!$N$6:$O$47,2,FALSE),"")</f>
        <v/>
      </c>
      <c r="I4354" s="63" t="str">
        <f t="shared" si="205"/>
        <v/>
      </c>
      <c r="J4354" s="96" t="str">
        <f>IFERROR(VLOOKUP(B4354,Listor!$N$6:$P$47,3,FALSE)*I4354,"")</f>
        <v/>
      </c>
      <c r="K4354" s="81"/>
      <c r="L4354" s="88" t="str">
        <f>IFERROR((VLOOKUP(B4354,Listor!$N$6:$P$47,3,FALSE)*Biologiska!K4354)+(VLOOKUP(B4354,Listor!$N$6:$Q$47,4,FALSE)),"")</f>
        <v/>
      </c>
      <c r="M4354" s="63" t="str">
        <f t="shared" si="206"/>
        <v/>
      </c>
      <c r="N4354" s="75"/>
      <c r="O4354" s="84" t="str">
        <f t="shared" si="207"/>
        <v/>
      </c>
      <c r="P4354" s="107"/>
      <c r="Q4354" s="87" t="s">
        <v>79</v>
      </c>
      <c r="R4354" s="87"/>
      <c r="S4354" s="87"/>
      <c r="T4354" s="87"/>
      <c r="U4354" s="87"/>
      <c r="V4354" s="86" t="s">
        <v>79</v>
      </c>
      <c r="W4354" s="75"/>
      <c r="X4354" s="102" t="s">
        <v>79</v>
      </c>
      <c r="Y4354" s="63" t="str">
        <f>IFERROR(IF(VLOOKUP(X4354,Listor!$T$6:$U$7,2,FALSE)&lt;O4354,TRUE),"")</f>
        <v/>
      </c>
      <c r="Z4354" s="87"/>
      <c r="AA4354" s="104"/>
    </row>
    <row r="4355" spans="2:27" x14ac:dyDescent="0.25">
      <c r="B4355" s="68" t="s">
        <v>68</v>
      </c>
      <c r="C4355" s="80" t="str">
        <f>IFERROR(VLOOKUP(B4355,Listor!$A$6:$B$62,2,FALSE),"")</f>
        <v/>
      </c>
      <c r="D4355" s="80" t="str">
        <f>IFERROR(VLOOKUP(B4355,Listor!$A$6:$C$62,3,FALSE),"")</f>
        <v/>
      </c>
      <c r="E4355" s="110" t="s">
        <v>79</v>
      </c>
      <c r="F4355" s="66"/>
      <c r="G4355" s="35" t="str">
        <f>IFERROR(VLOOKUP(B4355,Listor!$A$6:$G$62,7,FALSE),"")</f>
        <v/>
      </c>
      <c r="H4355" s="63" t="str">
        <f>IFERROR(VLOOKUP(B4355,Listor!$N$6:$O$47,2,FALSE),"")</f>
        <v/>
      </c>
      <c r="I4355" s="63" t="str">
        <f t="shared" si="205"/>
        <v/>
      </c>
      <c r="J4355" s="96" t="str">
        <f>IFERROR(VLOOKUP(B4355,Listor!$N$6:$P$47,3,FALSE)*I4355,"")</f>
        <v/>
      </c>
      <c r="K4355" s="81"/>
      <c r="L4355" s="88" t="str">
        <f>IFERROR((VLOOKUP(B4355,Listor!$N$6:$P$47,3,FALSE)*Biologiska!K4355)+(VLOOKUP(B4355,Listor!$N$6:$Q$47,4,FALSE)),"")</f>
        <v/>
      </c>
      <c r="M4355" s="63" t="str">
        <f t="shared" si="206"/>
        <v/>
      </c>
      <c r="N4355" s="75"/>
      <c r="O4355" s="84" t="str">
        <f t="shared" si="207"/>
        <v/>
      </c>
      <c r="P4355" s="107"/>
      <c r="Q4355" s="87" t="s">
        <v>79</v>
      </c>
      <c r="R4355" s="87"/>
      <c r="S4355" s="87"/>
      <c r="T4355" s="87"/>
      <c r="U4355" s="87"/>
      <c r="V4355" s="86" t="s">
        <v>79</v>
      </c>
      <c r="W4355" s="75"/>
      <c r="X4355" s="102" t="s">
        <v>79</v>
      </c>
      <c r="Y4355" s="63" t="str">
        <f>IFERROR(IF(VLOOKUP(X4355,Listor!$T$6:$U$7,2,FALSE)&lt;O4355,TRUE),"")</f>
        <v/>
      </c>
      <c r="Z4355" s="87"/>
      <c r="AA4355" s="104"/>
    </row>
    <row r="4356" spans="2:27" x14ac:dyDescent="0.25">
      <c r="B4356" s="68" t="s">
        <v>68</v>
      </c>
      <c r="C4356" s="80" t="str">
        <f>IFERROR(VLOOKUP(B4356,Listor!$A$6:$B$62,2,FALSE),"")</f>
        <v/>
      </c>
      <c r="D4356" s="80" t="str">
        <f>IFERROR(VLOOKUP(B4356,Listor!$A$6:$C$62,3,FALSE),"")</f>
        <v/>
      </c>
      <c r="E4356" s="110" t="s">
        <v>79</v>
      </c>
      <c r="F4356" s="66"/>
      <c r="G4356" s="35" t="str">
        <f>IFERROR(VLOOKUP(B4356,Listor!$A$6:$G$62,7,FALSE),"")</f>
        <v/>
      </c>
      <c r="H4356" s="63" t="str">
        <f>IFERROR(VLOOKUP(B4356,Listor!$N$6:$O$47,2,FALSE),"")</f>
        <v/>
      </c>
      <c r="I4356" s="63" t="str">
        <f t="shared" si="205"/>
        <v/>
      </c>
      <c r="J4356" s="96" t="str">
        <f>IFERROR(VLOOKUP(B4356,Listor!$N$6:$P$47,3,FALSE)*I4356,"")</f>
        <v/>
      </c>
      <c r="K4356" s="81"/>
      <c r="L4356" s="88" t="str">
        <f>IFERROR((VLOOKUP(B4356,Listor!$N$6:$P$47,3,FALSE)*Biologiska!K4356)+(VLOOKUP(B4356,Listor!$N$6:$Q$47,4,FALSE)),"")</f>
        <v/>
      </c>
      <c r="M4356" s="63" t="str">
        <f t="shared" si="206"/>
        <v/>
      </c>
      <c r="N4356" s="75"/>
      <c r="O4356" s="84" t="str">
        <f t="shared" si="207"/>
        <v/>
      </c>
      <c r="P4356" s="107"/>
      <c r="Q4356" s="87" t="s">
        <v>79</v>
      </c>
      <c r="R4356" s="87"/>
      <c r="S4356" s="87"/>
      <c r="T4356" s="87"/>
      <c r="U4356" s="87"/>
      <c r="V4356" s="86" t="s">
        <v>79</v>
      </c>
      <c r="W4356" s="75"/>
      <c r="X4356" s="102" t="s">
        <v>79</v>
      </c>
      <c r="Y4356" s="63" t="str">
        <f>IFERROR(IF(VLOOKUP(X4356,Listor!$T$6:$U$7,2,FALSE)&lt;O4356,TRUE),"")</f>
        <v/>
      </c>
      <c r="Z4356" s="87"/>
      <c r="AA4356" s="104"/>
    </row>
    <row r="4357" spans="2:27" x14ac:dyDescent="0.25">
      <c r="B4357" s="68" t="s">
        <v>68</v>
      </c>
      <c r="C4357" s="80" t="str">
        <f>IFERROR(VLOOKUP(B4357,Listor!$A$6:$B$62,2,FALSE),"")</f>
        <v/>
      </c>
      <c r="D4357" s="80" t="str">
        <f>IFERROR(VLOOKUP(B4357,Listor!$A$6:$C$62,3,FALSE),"")</f>
        <v/>
      </c>
      <c r="E4357" s="110" t="s">
        <v>79</v>
      </c>
      <c r="F4357" s="66"/>
      <c r="G4357" s="35" t="str">
        <f>IFERROR(VLOOKUP(B4357,Listor!$A$6:$G$62,7,FALSE),"")</f>
        <v/>
      </c>
      <c r="H4357" s="63" t="str">
        <f>IFERROR(VLOOKUP(B4357,Listor!$N$6:$O$47,2,FALSE),"")</f>
        <v/>
      </c>
      <c r="I4357" s="63" t="str">
        <f t="shared" si="205"/>
        <v/>
      </c>
      <c r="J4357" s="96" t="str">
        <f>IFERROR(VLOOKUP(B4357,Listor!$N$6:$P$47,3,FALSE)*I4357,"")</f>
        <v/>
      </c>
      <c r="K4357" s="81"/>
      <c r="L4357" s="88" t="str">
        <f>IFERROR((VLOOKUP(B4357,Listor!$N$6:$P$47,3,FALSE)*Biologiska!K4357)+(VLOOKUP(B4357,Listor!$N$6:$Q$47,4,FALSE)),"")</f>
        <v/>
      </c>
      <c r="M4357" s="63" t="str">
        <f t="shared" si="206"/>
        <v/>
      </c>
      <c r="N4357" s="75"/>
      <c r="O4357" s="84" t="str">
        <f t="shared" si="207"/>
        <v/>
      </c>
      <c r="P4357" s="107"/>
      <c r="Q4357" s="87" t="s">
        <v>79</v>
      </c>
      <c r="R4357" s="87"/>
      <c r="S4357" s="87"/>
      <c r="T4357" s="87"/>
      <c r="U4357" s="87"/>
      <c r="V4357" s="86" t="s">
        <v>79</v>
      </c>
      <c r="W4357" s="75"/>
      <c r="X4357" s="102" t="s">
        <v>79</v>
      </c>
      <c r="Y4357" s="63" t="str">
        <f>IFERROR(IF(VLOOKUP(X4357,Listor!$T$6:$U$7,2,FALSE)&lt;O4357,TRUE),"")</f>
        <v/>
      </c>
      <c r="Z4357" s="87"/>
      <c r="AA4357" s="104"/>
    </row>
    <row r="4358" spans="2:27" x14ac:dyDescent="0.25">
      <c r="B4358" s="68" t="s">
        <v>68</v>
      </c>
      <c r="C4358" s="80" t="str">
        <f>IFERROR(VLOOKUP(B4358,Listor!$A$6:$B$62,2,FALSE),"")</f>
        <v/>
      </c>
      <c r="D4358" s="80" t="str">
        <f>IFERROR(VLOOKUP(B4358,Listor!$A$6:$C$62,3,FALSE),"")</f>
        <v/>
      </c>
      <c r="E4358" s="110" t="s">
        <v>79</v>
      </c>
      <c r="F4358" s="66"/>
      <c r="G4358" s="35" t="str">
        <f>IFERROR(VLOOKUP(B4358,Listor!$A$6:$G$62,7,FALSE),"")</f>
        <v/>
      </c>
      <c r="H4358" s="63" t="str">
        <f>IFERROR(VLOOKUP(B4358,Listor!$N$6:$O$47,2,FALSE),"")</f>
        <v/>
      </c>
      <c r="I4358" s="63" t="str">
        <f t="shared" si="205"/>
        <v/>
      </c>
      <c r="J4358" s="96" t="str">
        <f>IFERROR(VLOOKUP(B4358,Listor!$N$6:$P$47,3,FALSE)*I4358,"")</f>
        <v/>
      </c>
      <c r="K4358" s="81"/>
      <c r="L4358" s="88" t="str">
        <f>IFERROR((VLOOKUP(B4358,Listor!$N$6:$P$47,3,FALSE)*Biologiska!K4358)+(VLOOKUP(B4358,Listor!$N$6:$Q$47,4,FALSE)),"")</f>
        <v/>
      </c>
      <c r="M4358" s="63" t="str">
        <f t="shared" si="206"/>
        <v/>
      </c>
      <c r="N4358" s="75"/>
      <c r="O4358" s="84" t="str">
        <f t="shared" si="207"/>
        <v/>
      </c>
      <c r="P4358" s="107"/>
      <c r="Q4358" s="87" t="s">
        <v>79</v>
      </c>
      <c r="R4358" s="87"/>
      <c r="S4358" s="87"/>
      <c r="T4358" s="87"/>
      <c r="U4358" s="87"/>
      <c r="V4358" s="86" t="s">
        <v>79</v>
      </c>
      <c r="W4358" s="75"/>
      <c r="X4358" s="102" t="s">
        <v>79</v>
      </c>
      <c r="Y4358" s="63" t="str">
        <f>IFERROR(IF(VLOOKUP(X4358,Listor!$T$6:$U$7,2,FALSE)&lt;O4358,TRUE),"")</f>
        <v/>
      </c>
      <c r="Z4358" s="87"/>
      <c r="AA4358" s="104"/>
    </row>
    <row r="4359" spans="2:27" x14ac:dyDescent="0.25">
      <c r="B4359" s="68" t="s">
        <v>68</v>
      </c>
      <c r="C4359" s="80" t="str">
        <f>IFERROR(VLOOKUP(B4359,Listor!$A$6:$B$62,2,FALSE),"")</f>
        <v/>
      </c>
      <c r="D4359" s="80" t="str">
        <f>IFERROR(VLOOKUP(B4359,Listor!$A$6:$C$62,3,FALSE),"")</f>
        <v/>
      </c>
      <c r="E4359" s="110" t="s">
        <v>79</v>
      </c>
      <c r="F4359" s="66"/>
      <c r="G4359" s="35" t="str">
        <f>IFERROR(VLOOKUP(B4359,Listor!$A$6:$G$62,7,FALSE),"")</f>
        <v/>
      </c>
      <c r="H4359" s="63" t="str">
        <f>IFERROR(VLOOKUP(B4359,Listor!$N$6:$O$47,2,FALSE),"")</f>
        <v/>
      </c>
      <c r="I4359" s="63" t="str">
        <f t="shared" si="205"/>
        <v/>
      </c>
      <c r="J4359" s="96" t="str">
        <f>IFERROR(VLOOKUP(B4359,Listor!$N$6:$P$47,3,FALSE)*I4359,"")</f>
        <v/>
      </c>
      <c r="K4359" s="81"/>
      <c r="L4359" s="88" t="str">
        <f>IFERROR((VLOOKUP(B4359,Listor!$N$6:$P$47,3,FALSE)*Biologiska!K4359)+(VLOOKUP(B4359,Listor!$N$6:$Q$47,4,FALSE)),"")</f>
        <v/>
      </c>
      <c r="M4359" s="63" t="str">
        <f t="shared" si="206"/>
        <v/>
      </c>
      <c r="N4359" s="75"/>
      <c r="O4359" s="84" t="str">
        <f t="shared" si="207"/>
        <v/>
      </c>
      <c r="P4359" s="107"/>
      <c r="Q4359" s="87" t="s">
        <v>79</v>
      </c>
      <c r="R4359" s="87"/>
      <c r="S4359" s="87"/>
      <c r="T4359" s="87"/>
      <c r="U4359" s="87"/>
      <c r="V4359" s="86" t="s">
        <v>79</v>
      </c>
      <c r="W4359" s="75"/>
      <c r="X4359" s="102" t="s">
        <v>79</v>
      </c>
      <c r="Y4359" s="63" t="str">
        <f>IFERROR(IF(VLOOKUP(X4359,Listor!$T$6:$U$7,2,FALSE)&lt;O4359,TRUE),"")</f>
        <v/>
      </c>
      <c r="Z4359" s="87"/>
      <c r="AA4359" s="104"/>
    </row>
    <row r="4360" spans="2:27" x14ac:dyDescent="0.25">
      <c r="B4360" s="68" t="s">
        <v>68</v>
      </c>
      <c r="C4360" s="80" t="str">
        <f>IFERROR(VLOOKUP(B4360,Listor!$A$6:$B$62,2,FALSE),"")</f>
        <v/>
      </c>
      <c r="D4360" s="80" t="str">
        <f>IFERROR(VLOOKUP(B4360,Listor!$A$6:$C$62,3,FALSE),"")</f>
        <v/>
      </c>
      <c r="E4360" s="110" t="s">
        <v>79</v>
      </c>
      <c r="F4360" s="66"/>
      <c r="G4360" s="35" t="str">
        <f>IFERROR(VLOOKUP(B4360,Listor!$A$6:$G$62,7,FALSE),"")</f>
        <v/>
      </c>
      <c r="H4360" s="63" t="str">
        <f>IFERROR(VLOOKUP(B4360,Listor!$N$6:$O$47,2,FALSE),"")</f>
        <v/>
      </c>
      <c r="I4360" s="63" t="str">
        <f t="shared" si="205"/>
        <v/>
      </c>
      <c r="J4360" s="96" t="str">
        <f>IFERROR(VLOOKUP(B4360,Listor!$N$6:$P$47,3,FALSE)*I4360,"")</f>
        <v/>
      </c>
      <c r="K4360" s="81"/>
      <c r="L4360" s="88" t="str">
        <f>IFERROR((VLOOKUP(B4360,Listor!$N$6:$P$47,3,FALSE)*Biologiska!K4360)+(VLOOKUP(B4360,Listor!$N$6:$Q$47,4,FALSE)),"")</f>
        <v/>
      </c>
      <c r="M4360" s="63" t="str">
        <f t="shared" si="206"/>
        <v/>
      </c>
      <c r="N4360" s="75"/>
      <c r="O4360" s="84" t="str">
        <f t="shared" si="207"/>
        <v/>
      </c>
      <c r="P4360" s="107"/>
      <c r="Q4360" s="87" t="s">
        <v>79</v>
      </c>
      <c r="R4360" s="87"/>
      <c r="S4360" s="87"/>
      <c r="T4360" s="87"/>
      <c r="U4360" s="87"/>
      <c r="V4360" s="86" t="s">
        <v>79</v>
      </c>
      <c r="W4360" s="75"/>
      <c r="X4360" s="102" t="s">
        <v>79</v>
      </c>
      <c r="Y4360" s="63" t="str">
        <f>IFERROR(IF(VLOOKUP(X4360,Listor!$T$6:$U$7,2,FALSE)&lt;O4360,TRUE),"")</f>
        <v/>
      </c>
      <c r="Z4360" s="87"/>
      <c r="AA4360" s="104"/>
    </row>
    <row r="4361" spans="2:27" x14ac:dyDescent="0.25">
      <c r="B4361" s="68" t="s">
        <v>68</v>
      </c>
      <c r="C4361" s="80" t="str">
        <f>IFERROR(VLOOKUP(B4361,Listor!$A$6:$B$62,2,FALSE),"")</f>
        <v/>
      </c>
      <c r="D4361" s="80" t="str">
        <f>IFERROR(VLOOKUP(B4361,Listor!$A$6:$C$62,3,FALSE),"")</f>
        <v/>
      </c>
      <c r="E4361" s="110" t="s">
        <v>79</v>
      </c>
      <c r="F4361" s="66"/>
      <c r="G4361" s="35" t="str">
        <f>IFERROR(VLOOKUP(B4361,Listor!$A$6:$G$62,7,FALSE),"")</f>
        <v/>
      </c>
      <c r="H4361" s="63" t="str">
        <f>IFERROR(VLOOKUP(B4361,Listor!$N$6:$O$47,2,FALSE),"")</f>
        <v/>
      </c>
      <c r="I4361" s="63" t="str">
        <f t="shared" si="205"/>
        <v/>
      </c>
      <c r="J4361" s="96" t="str">
        <f>IFERROR(VLOOKUP(B4361,Listor!$N$6:$P$47,3,FALSE)*I4361,"")</f>
        <v/>
      </c>
      <c r="K4361" s="81"/>
      <c r="L4361" s="88" t="str">
        <f>IFERROR((VLOOKUP(B4361,Listor!$N$6:$P$47,3,FALSE)*Biologiska!K4361)+(VLOOKUP(B4361,Listor!$N$6:$Q$47,4,FALSE)),"")</f>
        <v/>
      </c>
      <c r="M4361" s="63" t="str">
        <f t="shared" si="206"/>
        <v/>
      </c>
      <c r="N4361" s="75"/>
      <c r="O4361" s="84" t="str">
        <f t="shared" si="207"/>
        <v/>
      </c>
      <c r="P4361" s="107"/>
      <c r="Q4361" s="87" t="s">
        <v>79</v>
      </c>
      <c r="R4361" s="87"/>
      <c r="S4361" s="87"/>
      <c r="T4361" s="87"/>
      <c r="U4361" s="87"/>
      <c r="V4361" s="86" t="s">
        <v>79</v>
      </c>
      <c r="W4361" s="75"/>
      <c r="X4361" s="102" t="s">
        <v>79</v>
      </c>
      <c r="Y4361" s="63" t="str">
        <f>IFERROR(IF(VLOOKUP(X4361,Listor!$T$6:$U$7,2,FALSE)&lt;O4361,TRUE),"")</f>
        <v/>
      </c>
      <c r="Z4361" s="87"/>
      <c r="AA4361" s="104"/>
    </row>
    <row r="4362" spans="2:27" x14ac:dyDescent="0.25">
      <c r="B4362" s="68" t="s">
        <v>68</v>
      </c>
      <c r="C4362" s="80" t="str">
        <f>IFERROR(VLOOKUP(B4362,Listor!$A$6:$B$62,2,FALSE),"")</f>
        <v/>
      </c>
      <c r="D4362" s="80" t="str">
        <f>IFERROR(VLOOKUP(B4362,Listor!$A$6:$C$62,3,FALSE),"")</f>
        <v/>
      </c>
      <c r="E4362" s="110" t="s">
        <v>79</v>
      </c>
      <c r="F4362" s="66"/>
      <c r="G4362" s="35" t="str">
        <f>IFERROR(VLOOKUP(B4362,Listor!$A$6:$G$62,7,FALSE),"")</f>
        <v/>
      </c>
      <c r="H4362" s="63" t="str">
        <f>IFERROR(VLOOKUP(B4362,Listor!$N$6:$O$47,2,FALSE),"")</f>
        <v/>
      </c>
      <c r="I4362" s="63" t="str">
        <f t="shared" si="205"/>
        <v/>
      </c>
      <c r="J4362" s="96" t="str">
        <f>IFERROR(VLOOKUP(B4362,Listor!$N$6:$P$47,3,FALSE)*I4362,"")</f>
        <v/>
      </c>
      <c r="K4362" s="81"/>
      <c r="L4362" s="88" t="str">
        <f>IFERROR((VLOOKUP(B4362,Listor!$N$6:$P$47,3,FALSE)*Biologiska!K4362)+(VLOOKUP(B4362,Listor!$N$6:$Q$47,4,FALSE)),"")</f>
        <v/>
      </c>
      <c r="M4362" s="63" t="str">
        <f t="shared" si="206"/>
        <v/>
      </c>
      <c r="N4362" s="75"/>
      <c r="O4362" s="84" t="str">
        <f t="shared" si="207"/>
        <v/>
      </c>
      <c r="P4362" s="107"/>
      <c r="Q4362" s="87" t="s">
        <v>79</v>
      </c>
      <c r="R4362" s="87"/>
      <c r="S4362" s="87"/>
      <c r="T4362" s="87"/>
      <c r="U4362" s="87"/>
      <c r="V4362" s="86" t="s">
        <v>79</v>
      </c>
      <c r="W4362" s="75"/>
      <c r="X4362" s="102" t="s">
        <v>79</v>
      </c>
      <c r="Y4362" s="63" t="str">
        <f>IFERROR(IF(VLOOKUP(X4362,Listor!$T$6:$U$7,2,FALSE)&lt;O4362,TRUE),"")</f>
        <v/>
      </c>
      <c r="Z4362" s="87"/>
      <c r="AA4362" s="104"/>
    </row>
    <row r="4363" spans="2:27" x14ac:dyDescent="0.25">
      <c r="B4363" s="68" t="s">
        <v>68</v>
      </c>
      <c r="C4363" s="80" t="str">
        <f>IFERROR(VLOOKUP(B4363,Listor!$A$6:$B$62,2,FALSE),"")</f>
        <v/>
      </c>
      <c r="D4363" s="80" t="str">
        <f>IFERROR(VLOOKUP(B4363,Listor!$A$6:$C$62,3,FALSE),"")</f>
        <v/>
      </c>
      <c r="E4363" s="110" t="s">
        <v>79</v>
      </c>
      <c r="F4363" s="66"/>
      <c r="G4363" s="35" t="str">
        <f>IFERROR(VLOOKUP(B4363,Listor!$A$6:$G$62,7,FALSE),"")</f>
        <v/>
      </c>
      <c r="H4363" s="63" t="str">
        <f>IFERROR(VLOOKUP(B4363,Listor!$N$6:$O$47,2,FALSE),"")</f>
        <v/>
      </c>
      <c r="I4363" s="63" t="str">
        <f t="shared" si="205"/>
        <v/>
      </c>
      <c r="J4363" s="96" t="str">
        <f>IFERROR(VLOOKUP(B4363,Listor!$N$6:$P$47,3,FALSE)*I4363,"")</f>
        <v/>
      </c>
      <c r="K4363" s="81"/>
      <c r="L4363" s="88" t="str">
        <f>IFERROR((VLOOKUP(B4363,Listor!$N$6:$P$47,3,FALSE)*Biologiska!K4363)+(VLOOKUP(B4363,Listor!$N$6:$Q$47,4,FALSE)),"")</f>
        <v/>
      </c>
      <c r="M4363" s="63" t="str">
        <f t="shared" si="206"/>
        <v/>
      </c>
      <c r="N4363" s="75"/>
      <c r="O4363" s="84" t="str">
        <f t="shared" si="207"/>
        <v/>
      </c>
      <c r="P4363" s="107"/>
      <c r="Q4363" s="87" t="s">
        <v>79</v>
      </c>
      <c r="R4363" s="87"/>
      <c r="S4363" s="87"/>
      <c r="T4363" s="87"/>
      <c r="U4363" s="87"/>
      <c r="V4363" s="86" t="s">
        <v>79</v>
      </c>
      <c r="W4363" s="75"/>
      <c r="X4363" s="102" t="s">
        <v>79</v>
      </c>
      <c r="Y4363" s="63" t="str">
        <f>IFERROR(IF(VLOOKUP(X4363,Listor!$T$6:$U$7,2,FALSE)&lt;O4363,TRUE),"")</f>
        <v/>
      </c>
      <c r="Z4363" s="87"/>
      <c r="AA4363" s="104"/>
    </row>
    <row r="4364" spans="2:27" x14ac:dyDescent="0.25">
      <c r="B4364" s="68" t="s">
        <v>68</v>
      </c>
      <c r="C4364" s="80" t="str">
        <f>IFERROR(VLOOKUP(B4364,Listor!$A$6:$B$62,2,FALSE),"")</f>
        <v/>
      </c>
      <c r="D4364" s="80" t="str">
        <f>IFERROR(VLOOKUP(B4364,Listor!$A$6:$C$62,3,FALSE),"")</f>
        <v/>
      </c>
      <c r="E4364" s="110" t="s">
        <v>79</v>
      </c>
      <c r="F4364" s="66"/>
      <c r="G4364" s="35" t="str">
        <f>IFERROR(VLOOKUP(B4364,Listor!$A$6:$G$62,7,FALSE),"")</f>
        <v/>
      </c>
      <c r="H4364" s="63" t="str">
        <f>IFERROR(VLOOKUP(B4364,Listor!$N$6:$O$47,2,FALSE),"")</f>
        <v/>
      </c>
      <c r="I4364" s="63" t="str">
        <f t="shared" si="205"/>
        <v/>
      </c>
      <c r="J4364" s="96" t="str">
        <f>IFERROR(VLOOKUP(B4364,Listor!$N$6:$P$47,3,FALSE)*I4364,"")</f>
        <v/>
      </c>
      <c r="K4364" s="81"/>
      <c r="L4364" s="88" t="str">
        <f>IFERROR((VLOOKUP(B4364,Listor!$N$6:$P$47,3,FALSE)*Biologiska!K4364)+(VLOOKUP(B4364,Listor!$N$6:$Q$47,4,FALSE)),"")</f>
        <v/>
      </c>
      <c r="M4364" s="63" t="str">
        <f t="shared" si="206"/>
        <v/>
      </c>
      <c r="N4364" s="75"/>
      <c r="O4364" s="84" t="str">
        <f t="shared" si="207"/>
        <v/>
      </c>
      <c r="P4364" s="107"/>
      <c r="Q4364" s="87" t="s">
        <v>79</v>
      </c>
      <c r="R4364" s="87"/>
      <c r="S4364" s="87"/>
      <c r="T4364" s="87"/>
      <c r="U4364" s="87"/>
      <c r="V4364" s="86" t="s">
        <v>79</v>
      </c>
      <c r="W4364" s="75"/>
      <c r="X4364" s="102" t="s">
        <v>79</v>
      </c>
      <c r="Y4364" s="63" t="str">
        <f>IFERROR(IF(VLOOKUP(X4364,Listor!$T$6:$U$7,2,FALSE)&lt;O4364,TRUE),"")</f>
        <v/>
      </c>
      <c r="Z4364" s="87"/>
      <c r="AA4364" s="104"/>
    </row>
    <row r="4365" spans="2:27" x14ac:dyDescent="0.25">
      <c r="B4365" s="68" t="s">
        <v>68</v>
      </c>
      <c r="C4365" s="80" t="str">
        <f>IFERROR(VLOOKUP(B4365,Listor!$A$6:$B$62,2,FALSE),"")</f>
        <v/>
      </c>
      <c r="D4365" s="80" t="str">
        <f>IFERROR(VLOOKUP(B4365,Listor!$A$6:$C$62,3,FALSE),"")</f>
        <v/>
      </c>
      <c r="E4365" s="110" t="s">
        <v>79</v>
      </c>
      <c r="F4365" s="66"/>
      <c r="G4365" s="35" t="str">
        <f>IFERROR(VLOOKUP(B4365,Listor!$A$6:$G$62,7,FALSE),"")</f>
        <v/>
      </c>
      <c r="H4365" s="63" t="str">
        <f>IFERROR(VLOOKUP(B4365,Listor!$N$6:$O$47,2,FALSE),"")</f>
        <v/>
      </c>
      <c r="I4365" s="63" t="str">
        <f t="shared" si="205"/>
        <v/>
      </c>
      <c r="J4365" s="96" t="str">
        <f>IFERROR(VLOOKUP(B4365,Listor!$N$6:$P$47,3,FALSE)*I4365,"")</f>
        <v/>
      </c>
      <c r="K4365" s="81"/>
      <c r="L4365" s="88" t="str">
        <f>IFERROR((VLOOKUP(B4365,Listor!$N$6:$P$47,3,FALSE)*Biologiska!K4365)+(VLOOKUP(B4365,Listor!$N$6:$Q$47,4,FALSE)),"")</f>
        <v/>
      </c>
      <c r="M4365" s="63" t="str">
        <f t="shared" si="206"/>
        <v/>
      </c>
      <c r="N4365" s="75"/>
      <c r="O4365" s="84" t="str">
        <f t="shared" si="207"/>
        <v/>
      </c>
      <c r="P4365" s="107"/>
      <c r="Q4365" s="87" t="s">
        <v>79</v>
      </c>
      <c r="R4365" s="87"/>
      <c r="S4365" s="87"/>
      <c r="T4365" s="87"/>
      <c r="U4365" s="87"/>
      <c r="V4365" s="86" t="s">
        <v>79</v>
      </c>
      <c r="W4365" s="75"/>
      <c r="X4365" s="102" t="s">
        <v>79</v>
      </c>
      <c r="Y4365" s="63" t="str">
        <f>IFERROR(IF(VLOOKUP(X4365,Listor!$T$6:$U$7,2,FALSE)&lt;O4365,TRUE),"")</f>
        <v/>
      </c>
      <c r="Z4365" s="87"/>
      <c r="AA4365" s="104"/>
    </row>
    <row r="4366" spans="2:27" x14ac:dyDescent="0.25">
      <c r="B4366" s="68" t="s">
        <v>68</v>
      </c>
      <c r="C4366" s="80" t="str">
        <f>IFERROR(VLOOKUP(B4366,Listor!$A$6:$B$62,2,FALSE),"")</f>
        <v/>
      </c>
      <c r="D4366" s="80" t="str">
        <f>IFERROR(VLOOKUP(B4366,Listor!$A$6:$C$62,3,FALSE),"")</f>
        <v/>
      </c>
      <c r="E4366" s="110" t="s">
        <v>79</v>
      </c>
      <c r="F4366" s="66"/>
      <c r="G4366" s="35" t="str">
        <f>IFERROR(VLOOKUP(B4366,Listor!$A$6:$G$62,7,FALSE),"")</f>
        <v/>
      </c>
      <c r="H4366" s="63" t="str">
        <f>IFERROR(VLOOKUP(B4366,Listor!$N$6:$O$47,2,FALSE),"")</f>
        <v/>
      </c>
      <c r="I4366" s="63" t="str">
        <f t="shared" si="205"/>
        <v/>
      </c>
      <c r="J4366" s="96" t="str">
        <f>IFERROR(VLOOKUP(B4366,Listor!$N$6:$P$47,3,FALSE)*I4366,"")</f>
        <v/>
      </c>
      <c r="K4366" s="81"/>
      <c r="L4366" s="88" t="str">
        <f>IFERROR((VLOOKUP(B4366,Listor!$N$6:$P$47,3,FALSE)*Biologiska!K4366)+(VLOOKUP(B4366,Listor!$N$6:$Q$47,4,FALSE)),"")</f>
        <v/>
      </c>
      <c r="M4366" s="63" t="str">
        <f t="shared" si="206"/>
        <v/>
      </c>
      <c r="N4366" s="75"/>
      <c r="O4366" s="84" t="str">
        <f t="shared" si="207"/>
        <v/>
      </c>
      <c r="P4366" s="107"/>
      <c r="Q4366" s="87" t="s">
        <v>79</v>
      </c>
      <c r="R4366" s="87"/>
      <c r="S4366" s="87"/>
      <c r="T4366" s="87"/>
      <c r="U4366" s="87"/>
      <c r="V4366" s="86" t="s">
        <v>79</v>
      </c>
      <c r="W4366" s="75"/>
      <c r="X4366" s="102" t="s">
        <v>79</v>
      </c>
      <c r="Y4366" s="63" t="str">
        <f>IFERROR(IF(VLOOKUP(X4366,Listor!$T$6:$U$7,2,FALSE)&lt;O4366,TRUE),"")</f>
        <v/>
      </c>
      <c r="Z4366" s="87"/>
      <c r="AA4366" s="104"/>
    </row>
    <row r="4367" spans="2:27" x14ac:dyDescent="0.25">
      <c r="B4367" s="68" t="s">
        <v>68</v>
      </c>
      <c r="C4367" s="80" t="str">
        <f>IFERROR(VLOOKUP(B4367,Listor!$A$6:$B$62,2,FALSE),"")</f>
        <v/>
      </c>
      <c r="D4367" s="80" t="str">
        <f>IFERROR(VLOOKUP(B4367,Listor!$A$6:$C$62,3,FALSE),"")</f>
        <v/>
      </c>
      <c r="E4367" s="110" t="s">
        <v>79</v>
      </c>
      <c r="F4367" s="66"/>
      <c r="G4367" s="35" t="str">
        <f>IFERROR(VLOOKUP(B4367,Listor!$A$6:$G$62,7,FALSE),"")</f>
        <v/>
      </c>
      <c r="H4367" s="63" t="str">
        <f>IFERROR(VLOOKUP(B4367,Listor!$N$6:$O$47,2,FALSE),"")</f>
        <v/>
      </c>
      <c r="I4367" s="63" t="str">
        <f t="shared" si="205"/>
        <v/>
      </c>
      <c r="J4367" s="96" t="str">
        <f>IFERROR(VLOOKUP(B4367,Listor!$N$6:$P$47,3,FALSE)*I4367,"")</f>
        <v/>
      </c>
      <c r="K4367" s="81"/>
      <c r="L4367" s="88" t="str">
        <f>IFERROR((VLOOKUP(B4367,Listor!$N$6:$P$47,3,FALSE)*Biologiska!K4367)+(VLOOKUP(B4367,Listor!$N$6:$Q$47,4,FALSE)),"")</f>
        <v/>
      </c>
      <c r="M4367" s="63" t="str">
        <f t="shared" si="206"/>
        <v/>
      </c>
      <c r="N4367" s="75"/>
      <c r="O4367" s="84" t="str">
        <f t="shared" si="207"/>
        <v/>
      </c>
      <c r="P4367" s="107"/>
      <c r="Q4367" s="87" t="s">
        <v>79</v>
      </c>
      <c r="R4367" s="87"/>
      <c r="S4367" s="87"/>
      <c r="T4367" s="87"/>
      <c r="U4367" s="87"/>
      <c r="V4367" s="86" t="s">
        <v>79</v>
      </c>
      <c r="W4367" s="75"/>
      <c r="X4367" s="102" t="s">
        <v>79</v>
      </c>
      <c r="Y4367" s="63" t="str">
        <f>IFERROR(IF(VLOOKUP(X4367,Listor!$T$6:$U$7,2,FALSE)&lt;O4367,TRUE),"")</f>
        <v/>
      </c>
      <c r="Z4367" s="87"/>
      <c r="AA4367" s="104"/>
    </row>
    <row r="4368" spans="2:27" x14ac:dyDescent="0.25">
      <c r="B4368" s="68" t="s">
        <v>68</v>
      </c>
      <c r="C4368" s="80" t="str">
        <f>IFERROR(VLOOKUP(B4368,Listor!$A$6:$B$62,2,FALSE),"")</f>
        <v/>
      </c>
      <c r="D4368" s="80" t="str">
        <f>IFERROR(VLOOKUP(B4368,Listor!$A$6:$C$62,3,FALSE),"")</f>
        <v/>
      </c>
      <c r="E4368" s="110" t="s">
        <v>79</v>
      </c>
      <c r="F4368" s="66"/>
      <c r="G4368" s="35" t="str">
        <f>IFERROR(VLOOKUP(B4368,Listor!$A$6:$G$62,7,FALSE),"")</f>
        <v/>
      </c>
      <c r="H4368" s="63" t="str">
        <f>IFERROR(VLOOKUP(B4368,Listor!$N$6:$O$47,2,FALSE),"")</f>
        <v/>
      </c>
      <c r="I4368" s="63" t="str">
        <f t="shared" si="205"/>
        <v/>
      </c>
      <c r="J4368" s="96" t="str">
        <f>IFERROR(VLOOKUP(B4368,Listor!$N$6:$P$47,3,FALSE)*I4368,"")</f>
        <v/>
      </c>
      <c r="K4368" s="81"/>
      <c r="L4368" s="88" t="str">
        <f>IFERROR((VLOOKUP(B4368,Listor!$N$6:$P$47,3,FALSE)*Biologiska!K4368)+(VLOOKUP(B4368,Listor!$N$6:$Q$47,4,FALSE)),"")</f>
        <v/>
      </c>
      <c r="M4368" s="63" t="str">
        <f t="shared" si="206"/>
        <v/>
      </c>
      <c r="N4368" s="75"/>
      <c r="O4368" s="84" t="str">
        <f t="shared" si="207"/>
        <v/>
      </c>
      <c r="P4368" s="107"/>
      <c r="Q4368" s="87" t="s">
        <v>79</v>
      </c>
      <c r="R4368" s="87"/>
      <c r="S4368" s="87"/>
      <c r="T4368" s="87"/>
      <c r="U4368" s="87"/>
      <c r="V4368" s="86" t="s">
        <v>79</v>
      </c>
      <c r="W4368" s="75"/>
      <c r="X4368" s="102" t="s">
        <v>79</v>
      </c>
      <c r="Y4368" s="63" t="str">
        <f>IFERROR(IF(VLOOKUP(X4368,Listor!$T$6:$U$7,2,FALSE)&lt;O4368,TRUE),"")</f>
        <v/>
      </c>
      <c r="Z4368" s="87"/>
      <c r="AA4368" s="104"/>
    </row>
    <row r="4369" spans="2:27" x14ac:dyDescent="0.25">
      <c r="B4369" s="68" t="s">
        <v>68</v>
      </c>
      <c r="C4369" s="80" t="str">
        <f>IFERROR(VLOOKUP(B4369,Listor!$A$6:$B$62,2,FALSE),"")</f>
        <v/>
      </c>
      <c r="D4369" s="80" t="str">
        <f>IFERROR(VLOOKUP(B4369,Listor!$A$6:$C$62,3,FALSE),"")</f>
        <v/>
      </c>
      <c r="E4369" s="110" t="s">
        <v>79</v>
      </c>
      <c r="F4369" s="66"/>
      <c r="G4369" s="35" t="str">
        <f>IFERROR(VLOOKUP(B4369,Listor!$A$6:$G$62,7,FALSE),"")</f>
        <v/>
      </c>
      <c r="H4369" s="63" t="str">
        <f>IFERROR(VLOOKUP(B4369,Listor!$N$6:$O$47,2,FALSE),"")</f>
        <v/>
      </c>
      <c r="I4369" s="63" t="str">
        <f t="shared" si="205"/>
        <v/>
      </c>
      <c r="J4369" s="96" t="str">
        <f>IFERROR(VLOOKUP(B4369,Listor!$N$6:$P$47,3,FALSE)*I4369,"")</f>
        <v/>
      </c>
      <c r="K4369" s="81"/>
      <c r="L4369" s="88" t="str">
        <f>IFERROR((VLOOKUP(B4369,Listor!$N$6:$P$47,3,FALSE)*Biologiska!K4369)+(VLOOKUP(B4369,Listor!$N$6:$Q$47,4,FALSE)),"")</f>
        <v/>
      </c>
      <c r="M4369" s="63" t="str">
        <f t="shared" si="206"/>
        <v/>
      </c>
      <c r="N4369" s="75"/>
      <c r="O4369" s="84" t="str">
        <f t="shared" si="207"/>
        <v/>
      </c>
      <c r="P4369" s="107"/>
      <c r="Q4369" s="87" t="s">
        <v>79</v>
      </c>
      <c r="R4369" s="87"/>
      <c r="S4369" s="87"/>
      <c r="T4369" s="87"/>
      <c r="U4369" s="87"/>
      <c r="V4369" s="86" t="s">
        <v>79</v>
      </c>
      <c r="W4369" s="75"/>
      <c r="X4369" s="102" t="s">
        <v>79</v>
      </c>
      <c r="Y4369" s="63" t="str">
        <f>IFERROR(IF(VLOOKUP(X4369,Listor!$T$6:$U$7,2,FALSE)&lt;O4369,TRUE),"")</f>
        <v/>
      </c>
      <c r="Z4369" s="87"/>
      <c r="AA4369" s="104"/>
    </row>
    <row r="4370" spans="2:27" x14ac:dyDescent="0.25">
      <c r="B4370" s="68" t="s">
        <v>68</v>
      </c>
      <c r="C4370" s="80" t="str">
        <f>IFERROR(VLOOKUP(B4370,Listor!$A$6:$B$62,2,FALSE),"")</f>
        <v/>
      </c>
      <c r="D4370" s="80" t="str">
        <f>IFERROR(VLOOKUP(B4370,Listor!$A$6:$C$62,3,FALSE),"")</f>
        <v/>
      </c>
      <c r="E4370" s="110" t="s">
        <v>79</v>
      </c>
      <c r="F4370" s="66"/>
      <c r="G4370" s="35" t="str">
        <f>IFERROR(VLOOKUP(B4370,Listor!$A$6:$G$62,7,FALSE),"")</f>
        <v/>
      </c>
      <c r="H4370" s="63" t="str">
        <f>IFERROR(VLOOKUP(B4370,Listor!$N$6:$O$47,2,FALSE),"")</f>
        <v/>
      </c>
      <c r="I4370" s="63" t="str">
        <f t="shared" si="205"/>
        <v/>
      </c>
      <c r="J4370" s="96" t="str">
        <f>IFERROR(VLOOKUP(B4370,Listor!$N$6:$P$47,3,FALSE)*I4370,"")</f>
        <v/>
      </c>
      <c r="K4370" s="81"/>
      <c r="L4370" s="88" t="str">
        <f>IFERROR((VLOOKUP(B4370,Listor!$N$6:$P$47,3,FALSE)*Biologiska!K4370)+(VLOOKUP(B4370,Listor!$N$6:$Q$47,4,FALSE)),"")</f>
        <v/>
      </c>
      <c r="M4370" s="63" t="str">
        <f t="shared" si="206"/>
        <v/>
      </c>
      <c r="N4370" s="75"/>
      <c r="O4370" s="84" t="str">
        <f t="shared" si="207"/>
        <v/>
      </c>
      <c r="P4370" s="107"/>
      <c r="Q4370" s="87" t="s">
        <v>79</v>
      </c>
      <c r="R4370" s="87"/>
      <c r="S4370" s="87"/>
      <c r="T4370" s="87"/>
      <c r="U4370" s="87"/>
      <c r="V4370" s="86" t="s">
        <v>79</v>
      </c>
      <c r="W4370" s="75"/>
      <c r="X4370" s="102" t="s">
        <v>79</v>
      </c>
      <c r="Y4370" s="63" t="str">
        <f>IFERROR(IF(VLOOKUP(X4370,Listor!$T$6:$U$7,2,FALSE)&lt;O4370,TRUE),"")</f>
        <v/>
      </c>
      <c r="Z4370" s="87"/>
      <c r="AA4370" s="104"/>
    </row>
    <row r="4371" spans="2:27" x14ac:dyDescent="0.25">
      <c r="B4371" s="68" t="s">
        <v>68</v>
      </c>
      <c r="C4371" s="80" t="str">
        <f>IFERROR(VLOOKUP(B4371,Listor!$A$6:$B$62,2,FALSE),"")</f>
        <v/>
      </c>
      <c r="D4371" s="80" t="str">
        <f>IFERROR(VLOOKUP(B4371,Listor!$A$6:$C$62,3,FALSE),"")</f>
        <v/>
      </c>
      <c r="E4371" s="110" t="s">
        <v>79</v>
      </c>
      <c r="F4371" s="66"/>
      <c r="G4371" s="35" t="str">
        <f>IFERROR(VLOOKUP(B4371,Listor!$A$6:$G$62,7,FALSE),"")</f>
        <v/>
      </c>
      <c r="H4371" s="63" t="str">
        <f>IFERROR(VLOOKUP(B4371,Listor!$N$6:$O$47,2,FALSE),"")</f>
        <v/>
      </c>
      <c r="I4371" s="63" t="str">
        <f t="shared" si="205"/>
        <v/>
      </c>
      <c r="J4371" s="96" t="str">
        <f>IFERROR(VLOOKUP(B4371,Listor!$N$6:$P$47,3,FALSE)*I4371,"")</f>
        <v/>
      </c>
      <c r="K4371" s="81"/>
      <c r="L4371" s="88" t="str">
        <f>IFERROR((VLOOKUP(B4371,Listor!$N$6:$P$47,3,FALSE)*Biologiska!K4371)+(VLOOKUP(B4371,Listor!$N$6:$Q$47,4,FALSE)),"")</f>
        <v/>
      </c>
      <c r="M4371" s="63" t="str">
        <f t="shared" si="206"/>
        <v/>
      </c>
      <c r="N4371" s="75"/>
      <c r="O4371" s="84" t="str">
        <f t="shared" si="207"/>
        <v/>
      </c>
      <c r="P4371" s="107"/>
      <c r="Q4371" s="87" t="s">
        <v>79</v>
      </c>
      <c r="R4371" s="87"/>
      <c r="S4371" s="87"/>
      <c r="T4371" s="87"/>
      <c r="U4371" s="87"/>
      <c r="V4371" s="86" t="s">
        <v>79</v>
      </c>
      <c r="W4371" s="75"/>
      <c r="X4371" s="102" t="s">
        <v>79</v>
      </c>
      <c r="Y4371" s="63" t="str">
        <f>IFERROR(IF(VLOOKUP(X4371,Listor!$T$6:$U$7,2,FALSE)&lt;O4371,TRUE),"")</f>
        <v/>
      </c>
      <c r="Z4371" s="87"/>
      <c r="AA4371" s="104"/>
    </row>
    <row r="4372" spans="2:27" x14ac:dyDescent="0.25">
      <c r="B4372" s="68" t="s">
        <v>68</v>
      </c>
      <c r="C4372" s="80" t="str">
        <f>IFERROR(VLOOKUP(B4372,Listor!$A$6:$B$62,2,FALSE),"")</f>
        <v/>
      </c>
      <c r="D4372" s="80" t="str">
        <f>IFERROR(VLOOKUP(B4372,Listor!$A$6:$C$62,3,FALSE),"")</f>
        <v/>
      </c>
      <c r="E4372" s="110" t="s">
        <v>79</v>
      </c>
      <c r="F4372" s="66"/>
      <c r="G4372" s="35" t="str">
        <f>IFERROR(VLOOKUP(B4372,Listor!$A$6:$G$62,7,FALSE),"")</f>
        <v/>
      </c>
      <c r="H4372" s="63" t="str">
        <f>IFERROR(VLOOKUP(B4372,Listor!$N$6:$O$47,2,FALSE),"")</f>
        <v/>
      </c>
      <c r="I4372" s="63" t="str">
        <f t="shared" si="205"/>
        <v/>
      </c>
      <c r="J4372" s="96" t="str">
        <f>IFERROR(VLOOKUP(B4372,Listor!$N$6:$P$47,3,FALSE)*I4372,"")</f>
        <v/>
      </c>
      <c r="K4372" s="81"/>
      <c r="L4372" s="88" t="str">
        <f>IFERROR((VLOOKUP(B4372,Listor!$N$6:$P$47,3,FALSE)*Biologiska!K4372)+(VLOOKUP(B4372,Listor!$N$6:$Q$47,4,FALSE)),"")</f>
        <v/>
      </c>
      <c r="M4372" s="63" t="str">
        <f t="shared" si="206"/>
        <v/>
      </c>
      <c r="N4372" s="75"/>
      <c r="O4372" s="84" t="str">
        <f t="shared" si="207"/>
        <v/>
      </c>
      <c r="P4372" s="107"/>
      <c r="Q4372" s="87" t="s">
        <v>79</v>
      </c>
      <c r="R4372" s="87"/>
      <c r="S4372" s="87"/>
      <c r="T4372" s="87"/>
      <c r="U4372" s="87"/>
      <c r="V4372" s="86" t="s">
        <v>79</v>
      </c>
      <c r="W4372" s="75"/>
      <c r="X4372" s="102" t="s">
        <v>79</v>
      </c>
      <c r="Y4372" s="63" t="str">
        <f>IFERROR(IF(VLOOKUP(X4372,Listor!$T$6:$U$7,2,FALSE)&lt;O4372,TRUE),"")</f>
        <v/>
      </c>
      <c r="Z4372" s="87"/>
      <c r="AA4372" s="104"/>
    </row>
    <row r="4373" spans="2:27" x14ac:dyDescent="0.25">
      <c r="B4373" s="68" t="s">
        <v>68</v>
      </c>
      <c r="C4373" s="80" t="str">
        <f>IFERROR(VLOOKUP(B4373,Listor!$A$6:$B$62,2,FALSE),"")</f>
        <v/>
      </c>
      <c r="D4373" s="80" t="str">
        <f>IFERROR(VLOOKUP(B4373,Listor!$A$6:$C$62,3,FALSE),"")</f>
        <v/>
      </c>
      <c r="E4373" s="110" t="s">
        <v>79</v>
      </c>
      <c r="F4373" s="66"/>
      <c r="G4373" s="35" t="str">
        <f>IFERROR(VLOOKUP(B4373,Listor!$A$6:$G$62,7,FALSE),"")</f>
        <v/>
      </c>
      <c r="H4373" s="63" t="str">
        <f>IFERROR(VLOOKUP(B4373,Listor!$N$6:$O$47,2,FALSE),"")</f>
        <v/>
      </c>
      <c r="I4373" s="63" t="str">
        <f t="shared" si="205"/>
        <v/>
      </c>
      <c r="J4373" s="96" t="str">
        <f>IFERROR(VLOOKUP(B4373,Listor!$N$6:$P$47,3,FALSE)*I4373,"")</f>
        <v/>
      </c>
      <c r="K4373" s="81"/>
      <c r="L4373" s="88" t="str">
        <f>IFERROR((VLOOKUP(B4373,Listor!$N$6:$P$47,3,FALSE)*Biologiska!K4373)+(VLOOKUP(B4373,Listor!$N$6:$Q$47,4,FALSE)),"")</f>
        <v/>
      </c>
      <c r="M4373" s="63" t="str">
        <f t="shared" si="206"/>
        <v/>
      </c>
      <c r="N4373" s="75"/>
      <c r="O4373" s="84" t="str">
        <f t="shared" si="207"/>
        <v/>
      </c>
      <c r="P4373" s="107"/>
      <c r="Q4373" s="87" t="s">
        <v>79</v>
      </c>
      <c r="R4373" s="87"/>
      <c r="S4373" s="87"/>
      <c r="T4373" s="87"/>
      <c r="U4373" s="87"/>
      <c r="V4373" s="86" t="s">
        <v>79</v>
      </c>
      <c r="W4373" s="75"/>
      <c r="X4373" s="102" t="s">
        <v>79</v>
      </c>
      <c r="Y4373" s="63" t="str">
        <f>IFERROR(IF(VLOOKUP(X4373,Listor!$T$6:$U$7,2,FALSE)&lt;O4373,TRUE),"")</f>
        <v/>
      </c>
      <c r="Z4373" s="87"/>
      <c r="AA4373" s="104"/>
    </row>
    <row r="4374" spans="2:27" x14ac:dyDescent="0.25">
      <c r="B4374" s="68" t="s">
        <v>68</v>
      </c>
      <c r="C4374" s="80" t="str">
        <f>IFERROR(VLOOKUP(B4374,Listor!$A$6:$B$62,2,FALSE),"")</f>
        <v/>
      </c>
      <c r="D4374" s="80" t="str">
        <f>IFERROR(VLOOKUP(B4374,Listor!$A$6:$C$62,3,FALSE),"")</f>
        <v/>
      </c>
      <c r="E4374" s="110" t="s">
        <v>79</v>
      </c>
      <c r="F4374" s="66"/>
      <c r="G4374" s="35" t="str">
        <f>IFERROR(VLOOKUP(B4374,Listor!$A$6:$G$62,7,FALSE),"")</f>
        <v/>
      </c>
      <c r="H4374" s="63" t="str">
        <f>IFERROR(VLOOKUP(B4374,Listor!$N$6:$O$47,2,FALSE),"")</f>
        <v/>
      </c>
      <c r="I4374" s="63" t="str">
        <f t="shared" si="205"/>
        <v/>
      </c>
      <c r="J4374" s="96" t="str">
        <f>IFERROR(VLOOKUP(B4374,Listor!$N$6:$P$47,3,FALSE)*I4374,"")</f>
        <v/>
      </c>
      <c r="K4374" s="81"/>
      <c r="L4374" s="88" t="str">
        <f>IFERROR((VLOOKUP(B4374,Listor!$N$6:$P$47,3,FALSE)*Biologiska!K4374)+(VLOOKUP(B4374,Listor!$N$6:$Q$47,4,FALSE)),"")</f>
        <v/>
      </c>
      <c r="M4374" s="63" t="str">
        <f t="shared" si="206"/>
        <v/>
      </c>
      <c r="N4374" s="75"/>
      <c r="O4374" s="84" t="str">
        <f t="shared" si="207"/>
        <v/>
      </c>
      <c r="P4374" s="107"/>
      <c r="Q4374" s="87" t="s">
        <v>79</v>
      </c>
      <c r="R4374" s="87"/>
      <c r="S4374" s="87"/>
      <c r="T4374" s="87"/>
      <c r="U4374" s="87"/>
      <c r="V4374" s="86" t="s">
        <v>79</v>
      </c>
      <c r="W4374" s="75"/>
      <c r="X4374" s="102" t="s">
        <v>79</v>
      </c>
      <c r="Y4374" s="63" t="str">
        <f>IFERROR(IF(VLOOKUP(X4374,Listor!$T$6:$U$7,2,FALSE)&lt;O4374,TRUE),"")</f>
        <v/>
      </c>
      <c r="Z4374" s="87"/>
      <c r="AA4374" s="104"/>
    </row>
    <row r="4375" spans="2:27" x14ac:dyDescent="0.25">
      <c r="B4375" s="68" t="s">
        <v>68</v>
      </c>
      <c r="C4375" s="80" t="str">
        <f>IFERROR(VLOOKUP(B4375,Listor!$A$6:$B$62,2,FALSE),"")</f>
        <v/>
      </c>
      <c r="D4375" s="80" t="str">
        <f>IFERROR(VLOOKUP(B4375,Listor!$A$6:$C$62,3,FALSE),"")</f>
        <v/>
      </c>
      <c r="E4375" s="110" t="s">
        <v>79</v>
      </c>
      <c r="F4375" s="66"/>
      <c r="G4375" s="35" t="str">
        <f>IFERROR(VLOOKUP(B4375,Listor!$A$6:$G$62,7,FALSE),"")</f>
        <v/>
      </c>
      <c r="H4375" s="63" t="str">
        <f>IFERROR(VLOOKUP(B4375,Listor!$N$6:$O$47,2,FALSE),"")</f>
        <v/>
      </c>
      <c r="I4375" s="63" t="str">
        <f t="shared" si="205"/>
        <v/>
      </c>
      <c r="J4375" s="96" t="str">
        <f>IFERROR(VLOOKUP(B4375,Listor!$N$6:$P$47,3,FALSE)*I4375,"")</f>
        <v/>
      </c>
      <c r="K4375" s="81"/>
      <c r="L4375" s="88" t="str">
        <f>IFERROR((VLOOKUP(B4375,Listor!$N$6:$P$47,3,FALSE)*Biologiska!K4375)+(VLOOKUP(B4375,Listor!$N$6:$Q$47,4,FALSE)),"")</f>
        <v/>
      </c>
      <c r="M4375" s="63" t="str">
        <f t="shared" si="206"/>
        <v/>
      </c>
      <c r="N4375" s="75"/>
      <c r="O4375" s="84" t="str">
        <f t="shared" si="207"/>
        <v/>
      </c>
      <c r="P4375" s="107"/>
      <c r="Q4375" s="87" t="s">
        <v>79</v>
      </c>
      <c r="R4375" s="87"/>
      <c r="S4375" s="87"/>
      <c r="T4375" s="87"/>
      <c r="U4375" s="87"/>
      <c r="V4375" s="86" t="s">
        <v>79</v>
      </c>
      <c r="W4375" s="75"/>
      <c r="X4375" s="102" t="s">
        <v>79</v>
      </c>
      <c r="Y4375" s="63" t="str">
        <f>IFERROR(IF(VLOOKUP(X4375,Listor!$T$6:$U$7,2,FALSE)&lt;O4375,TRUE),"")</f>
        <v/>
      </c>
      <c r="Z4375" s="87"/>
      <c r="AA4375" s="104"/>
    </row>
    <row r="4376" spans="2:27" x14ac:dyDescent="0.25">
      <c r="B4376" s="68" t="s">
        <v>68</v>
      </c>
      <c r="C4376" s="80" t="str">
        <f>IFERROR(VLOOKUP(B4376,Listor!$A$6:$B$62,2,FALSE),"")</f>
        <v/>
      </c>
      <c r="D4376" s="80" t="str">
        <f>IFERROR(VLOOKUP(B4376,Listor!$A$6:$C$62,3,FALSE),"")</f>
        <v/>
      </c>
      <c r="E4376" s="110" t="s">
        <v>79</v>
      </c>
      <c r="F4376" s="66"/>
      <c r="G4376" s="35" t="str">
        <f>IFERROR(VLOOKUP(B4376,Listor!$A$6:$G$62,7,FALSE),"")</f>
        <v/>
      </c>
      <c r="H4376" s="63" t="str">
        <f>IFERROR(VLOOKUP(B4376,Listor!$N$6:$O$47,2,FALSE),"")</f>
        <v/>
      </c>
      <c r="I4376" s="63" t="str">
        <f t="shared" si="205"/>
        <v/>
      </c>
      <c r="J4376" s="96" t="str">
        <f>IFERROR(VLOOKUP(B4376,Listor!$N$6:$P$47,3,FALSE)*I4376,"")</f>
        <v/>
      </c>
      <c r="K4376" s="81"/>
      <c r="L4376" s="88" t="str">
        <f>IFERROR((VLOOKUP(B4376,Listor!$N$6:$P$47,3,FALSE)*Biologiska!K4376)+(VLOOKUP(B4376,Listor!$N$6:$Q$47,4,FALSE)),"")</f>
        <v/>
      </c>
      <c r="M4376" s="63" t="str">
        <f t="shared" si="206"/>
        <v/>
      </c>
      <c r="N4376" s="75"/>
      <c r="O4376" s="84" t="str">
        <f t="shared" si="207"/>
        <v/>
      </c>
      <c r="P4376" s="107"/>
      <c r="Q4376" s="87" t="s">
        <v>79</v>
      </c>
      <c r="R4376" s="87"/>
      <c r="S4376" s="87"/>
      <c r="T4376" s="87"/>
      <c r="U4376" s="87"/>
      <c r="V4376" s="86" t="s">
        <v>79</v>
      </c>
      <c r="W4376" s="75"/>
      <c r="X4376" s="102" t="s">
        <v>79</v>
      </c>
      <c r="Y4376" s="63" t="str">
        <f>IFERROR(IF(VLOOKUP(X4376,Listor!$T$6:$U$7,2,FALSE)&lt;O4376,TRUE),"")</f>
        <v/>
      </c>
      <c r="Z4376" s="87"/>
      <c r="AA4376" s="104"/>
    </row>
    <row r="4377" spans="2:27" x14ac:dyDescent="0.25">
      <c r="B4377" s="68" t="s">
        <v>68</v>
      </c>
      <c r="C4377" s="80" t="str">
        <f>IFERROR(VLOOKUP(B4377,Listor!$A$6:$B$62,2,FALSE),"")</f>
        <v/>
      </c>
      <c r="D4377" s="80" t="str">
        <f>IFERROR(VLOOKUP(B4377,Listor!$A$6:$C$62,3,FALSE),"")</f>
        <v/>
      </c>
      <c r="E4377" s="110" t="s">
        <v>79</v>
      </c>
      <c r="F4377" s="66"/>
      <c r="G4377" s="35" t="str">
        <f>IFERROR(VLOOKUP(B4377,Listor!$A$6:$G$62,7,FALSE),"")</f>
        <v/>
      </c>
      <c r="H4377" s="63" t="str">
        <f>IFERROR(VLOOKUP(B4377,Listor!$N$6:$O$47,2,FALSE),"")</f>
        <v/>
      </c>
      <c r="I4377" s="63" t="str">
        <f t="shared" si="205"/>
        <v/>
      </c>
      <c r="J4377" s="96" t="str">
        <f>IFERROR(VLOOKUP(B4377,Listor!$N$6:$P$47,3,FALSE)*I4377,"")</f>
        <v/>
      </c>
      <c r="K4377" s="81"/>
      <c r="L4377" s="88" t="str">
        <f>IFERROR((VLOOKUP(B4377,Listor!$N$6:$P$47,3,FALSE)*Biologiska!K4377)+(VLOOKUP(B4377,Listor!$N$6:$Q$47,4,FALSE)),"")</f>
        <v/>
      </c>
      <c r="M4377" s="63" t="str">
        <f t="shared" si="206"/>
        <v/>
      </c>
      <c r="N4377" s="75"/>
      <c r="O4377" s="84" t="str">
        <f t="shared" si="207"/>
        <v/>
      </c>
      <c r="P4377" s="107"/>
      <c r="Q4377" s="87" t="s">
        <v>79</v>
      </c>
      <c r="R4377" s="87"/>
      <c r="S4377" s="87"/>
      <c r="T4377" s="87"/>
      <c r="U4377" s="87"/>
      <c r="V4377" s="86" t="s">
        <v>79</v>
      </c>
      <c r="W4377" s="75"/>
      <c r="X4377" s="102" t="s">
        <v>79</v>
      </c>
      <c r="Y4377" s="63" t="str">
        <f>IFERROR(IF(VLOOKUP(X4377,Listor!$T$6:$U$7,2,FALSE)&lt;O4377,TRUE),"")</f>
        <v/>
      </c>
      <c r="Z4377" s="87"/>
      <c r="AA4377" s="104"/>
    </row>
    <row r="4378" spans="2:27" x14ac:dyDescent="0.25">
      <c r="B4378" s="68" t="s">
        <v>68</v>
      </c>
      <c r="C4378" s="80" t="str">
        <f>IFERROR(VLOOKUP(B4378,Listor!$A$6:$B$62,2,FALSE),"")</f>
        <v/>
      </c>
      <c r="D4378" s="80" t="str">
        <f>IFERROR(VLOOKUP(B4378,Listor!$A$6:$C$62,3,FALSE),"")</f>
        <v/>
      </c>
      <c r="E4378" s="110" t="s">
        <v>79</v>
      </c>
      <c r="F4378" s="66"/>
      <c r="G4378" s="35" t="str">
        <f>IFERROR(VLOOKUP(B4378,Listor!$A$6:$G$62,7,FALSE),"")</f>
        <v/>
      </c>
      <c r="H4378" s="63" t="str">
        <f>IFERROR(VLOOKUP(B4378,Listor!$N$6:$O$47,2,FALSE),"")</f>
        <v/>
      </c>
      <c r="I4378" s="63" t="str">
        <f t="shared" si="205"/>
        <v/>
      </c>
      <c r="J4378" s="96" t="str">
        <f>IFERROR(VLOOKUP(B4378,Listor!$N$6:$P$47,3,FALSE)*I4378,"")</f>
        <v/>
      </c>
      <c r="K4378" s="81"/>
      <c r="L4378" s="88" t="str">
        <f>IFERROR((VLOOKUP(B4378,Listor!$N$6:$P$47,3,FALSE)*Biologiska!K4378)+(VLOOKUP(B4378,Listor!$N$6:$Q$47,4,FALSE)),"")</f>
        <v/>
      </c>
      <c r="M4378" s="63" t="str">
        <f t="shared" si="206"/>
        <v/>
      </c>
      <c r="N4378" s="75"/>
      <c r="O4378" s="84" t="str">
        <f t="shared" si="207"/>
        <v/>
      </c>
      <c r="P4378" s="107"/>
      <c r="Q4378" s="87" t="s">
        <v>79</v>
      </c>
      <c r="R4378" s="87"/>
      <c r="S4378" s="87"/>
      <c r="T4378" s="87"/>
      <c r="U4378" s="87"/>
      <c r="V4378" s="86" t="s">
        <v>79</v>
      </c>
      <c r="W4378" s="75"/>
      <c r="X4378" s="102" t="s">
        <v>79</v>
      </c>
      <c r="Y4378" s="63" t="str">
        <f>IFERROR(IF(VLOOKUP(X4378,Listor!$T$6:$U$7,2,FALSE)&lt;O4378,TRUE),"")</f>
        <v/>
      </c>
      <c r="Z4378" s="87"/>
      <c r="AA4378" s="104"/>
    </row>
    <row r="4379" spans="2:27" x14ac:dyDescent="0.25">
      <c r="B4379" s="68" t="s">
        <v>68</v>
      </c>
      <c r="C4379" s="80" t="str">
        <f>IFERROR(VLOOKUP(B4379,Listor!$A$6:$B$62,2,FALSE),"")</f>
        <v/>
      </c>
      <c r="D4379" s="80" t="str">
        <f>IFERROR(VLOOKUP(B4379,Listor!$A$6:$C$62,3,FALSE),"")</f>
        <v/>
      </c>
      <c r="E4379" s="110" t="s">
        <v>79</v>
      </c>
      <c r="F4379" s="66"/>
      <c r="G4379" s="35" t="str">
        <f>IFERROR(VLOOKUP(B4379,Listor!$A$6:$G$62,7,FALSE),"")</f>
        <v/>
      </c>
      <c r="H4379" s="63" t="str">
        <f>IFERROR(VLOOKUP(B4379,Listor!$N$6:$O$47,2,FALSE),"")</f>
        <v/>
      </c>
      <c r="I4379" s="63" t="str">
        <f t="shared" si="205"/>
        <v/>
      </c>
      <c r="J4379" s="96" t="str">
        <f>IFERROR(VLOOKUP(B4379,Listor!$N$6:$P$47,3,FALSE)*I4379,"")</f>
        <v/>
      </c>
      <c r="K4379" s="81"/>
      <c r="L4379" s="88" t="str">
        <f>IFERROR((VLOOKUP(B4379,Listor!$N$6:$P$47,3,FALSE)*Biologiska!K4379)+(VLOOKUP(B4379,Listor!$N$6:$Q$47,4,FALSE)),"")</f>
        <v/>
      </c>
      <c r="M4379" s="63" t="str">
        <f t="shared" si="206"/>
        <v/>
      </c>
      <c r="N4379" s="75"/>
      <c r="O4379" s="84" t="str">
        <f t="shared" si="207"/>
        <v/>
      </c>
      <c r="P4379" s="107"/>
      <c r="Q4379" s="87" t="s">
        <v>79</v>
      </c>
      <c r="R4379" s="87"/>
      <c r="S4379" s="87"/>
      <c r="T4379" s="87"/>
      <c r="U4379" s="87"/>
      <c r="V4379" s="86" t="s">
        <v>79</v>
      </c>
      <c r="W4379" s="75"/>
      <c r="X4379" s="102" t="s">
        <v>79</v>
      </c>
      <c r="Y4379" s="63" t="str">
        <f>IFERROR(IF(VLOOKUP(X4379,Listor!$T$6:$U$7,2,FALSE)&lt;O4379,TRUE),"")</f>
        <v/>
      </c>
      <c r="Z4379" s="87"/>
      <c r="AA4379" s="104"/>
    </row>
    <row r="4380" spans="2:27" x14ac:dyDescent="0.25">
      <c r="B4380" s="68" t="s">
        <v>68</v>
      </c>
      <c r="C4380" s="80" t="str">
        <f>IFERROR(VLOOKUP(B4380,Listor!$A$6:$B$62,2,FALSE),"")</f>
        <v/>
      </c>
      <c r="D4380" s="80" t="str">
        <f>IFERROR(VLOOKUP(B4380,Listor!$A$6:$C$62,3,FALSE),"")</f>
        <v/>
      </c>
      <c r="E4380" s="110" t="s">
        <v>79</v>
      </c>
      <c r="F4380" s="66"/>
      <c r="G4380" s="35" t="str">
        <f>IFERROR(VLOOKUP(B4380,Listor!$A$6:$G$62,7,FALSE),"")</f>
        <v/>
      </c>
      <c r="H4380" s="63" t="str">
        <f>IFERROR(VLOOKUP(B4380,Listor!$N$6:$O$47,2,FALSE),"")</f>
        <v/>
      </c>
      <c r="I4380" s="63" t="str">
        <f t="shared" si="205"/>
        <v/>
      </c>
      <c r="J4380" s="96" t="str">
        <f>IFERROR(VLOOKUP(B4380,Listor!$N$6:$P$47,3,FALSE)*I4380,"")</f>
        <v/>
      </c>
      <c r="K4380" s="81"/>
      <c r="L4380" s="88" t="str">
        <f>IFERROR((VLOOKUP(B4380,Listor!$N$6:$P$47,3,FALSE)*Biologiska!K4380)+(VLOOKUP(B4380,Listor!$N$6:$Q$47,4,FALSE)),"")</f>
        <v/>
      </c>
      <c r="M4380" s="63" t="str">
        <f t="shared" si="206"/>
        <v/>
      </c>
      <c r="N4380" s="75"/>
      <c r="O4380" s="84" t="str">
        <f t="shared" si="207"/>
        <v/>
      </c>
      <c r="P4380" s="107"/>
      <c r="Q4380" s="87" t="s">
        <v>79</v>
      </c>
      <c r="R4380" s="87"/>
      <c r="S4380" s="87"/>
      <c r="T4380" s="87"/>
      <c r="U4380" s="87"/>
      <c r="V4380" s="86" t="s">
        <v>79</v>
      </c>
      <c r="W4380" s="75"/>
      <c r="X4380" s="102" t="s">
        <v>79</v>
      </c>
      <c r="Y4380" s="63" t="str">
        <f>IFERROR(IF(VLOOKUP(X4380,Listor!$T$6:$U$7,2,FALSE)&lt;O4380,TRUE),"")</f>
        <v/>
      </c>
      <c r="Z4380" s="87"/>
      <c r="AA4380" s="104"/>
    </row>
    <row r="4381" spans="2:27" x14ac:dyDescent="0.25">
      <c r="B4381" s="68" t="s">
        <v>68</v>
      </c>
      <c r="C4381" s="80" t="str">
        <f>IFERROR(VLOOKUP(B4381,Listor!$A$6:$B$62,2,FALSE),"")</f>
        <v/>
      </c>
      <c r="D4381" s="80" t="str">
        <f>IFERROR(VLOOKUP(B4381,Listor!$A$6:$C$62,3,FALSE),"")</f>
        <v/>
      </c>
      <c r="E4381" s="110" t="s">
        <v>79</v>
      </c>
      <c r="F4381" s="66"/>
      <c r="G4381" s="35" t="str">
        <f>IFERROR(VLOOKUP(B4381,Listor!$A$6:$G$62,7,FALSE),"")</f>
        <v/>
      </c>
      <c r="H4381" s="63" t="str">
        <f>IFERROR(VLOOKUP(B4381,Listor!$N$6:$O$47,2,FALSE),"")</f>
        <v/>
      </c>
      <c r="I4381" s="63" t="str">
        <f t="shared" si="205"/>
        <v/>
      </c>
      <c r="J4381" s="96" t="str">
        <f>IFERROR(VLOOKUP(B4381,Listor!$N$6:$P$47,3,FALSE)*I4381,"")</f>
        <v/>
      </c>
      <c r="K4381" s="81"/>
      <c r="L4381" s="88" t="str">
        <f>IFERROR((VLOOKUP(B4381,Listor!$N$6:$P$47,3,FALSE)*Biologiska!K4381)+(VLOOKUP(B4381,Listor!$N$6:$Q$47,4,FALSE)),"")</f>
        <v/>
      </c>
      <c r="M4381" s="63" t="str">
        <f t="shared" si="206"/>
        <v/>
      </c>
      <c r="N4381" s="75"/>
      <c r="O4381" s="84" t="str">
        <f t="shared" si="207"/>
        <v/>
      </c>
      <c r="P4381" s="107"/>
      <c r="Q4381" s="87" t="s">
        <v>79</v>
      </c>
      <c r="R4381" s="87"/>
      <c r="S4381" s="87"/>
      <c r="T4381" s="87"/>
      <c r="U4381" s="87"/>
      <c r="V4381" s="86" t="s">
        <v>79</v>
      </c>
      <c r="W4381" s="75"/>
      <c r="X4381" s="102" t="s">
        <v>79</v>
      </c>
      <c r="Y4381" s="63" t="str">
        <f>IFERROR(IF(VLOOKUP(X4381,Listor!$T$6:$U$7,2,FALSE)&lt;O4381,TRUE),"")</f>
        <v/>
      </c>
      <c r="Z4381" s="87"/>
      <c r="AA4381" s="104"/>
    </row>
    <row r="4382" spans="2:27" x14ac:dyDescent="0.25">
      <c r="B4382" s="68" t="s">
        <v>68</v>
      </c>
      <c r="C4382" s="80" t="str">
        <f>IFERROR(VLOOKUP(B4382,Listor!$A$6:$B$62,2,FALSE),"")</f>
        <v/>
      </c>
      <c r="D4382" s="80" t="str">
        <f>IFERROR(VLOOKUP(B4382,Listor!$A$6:$C$62,3,FALSE),"")</f>
        <v/>
      </c>
      <c r="E4382" s="110" t="s">
        <v>79</v>
      </c>
      <c r="F4382" s="66"/>
      <c r="G4382" s="35" t="str">
        <f>IFERROR(VLOOKUP(B4382,Listor!$A$6:$G$62,7,FALSE),"")</f>
        <v/>
      </c>
      <c r="H4382" s="63" t="str">
        <f>IFERROR(VLOOKUP(B4382,Listor!$N$6:$O$47,2,FALSE),"")</f>
        <v/>
      </c>
      <c r="I4382" s="63" t="str">
        <f t="shared" si="205"/>
        <v/>
      </c>
      <c r="J4382" s="96" t="str">
        <f>IFERROR(VLOOKUP(B4382,Listor!$N$6:$P$47,3,FALSE)*I4382,"")</f>
        <v/>
      </c>
      <c r="K4382" s="81"/>
      <c r="L4382" s="88" t="str">
        <f>IFERROR((VLOOKUP(B4382,Listor!$N$6:$P$47,3,FALSE)*Biologiska!K4382)+(VLOOKUP(B4382,Listor!$N$6:$Q$47,4,FALSE)),"")</f>
        <v/>
      </c>
      <c r="M4382" s="63" t="str">
        <f t="shared" si="206"/>
        <v/>
      </c>
      <c r="N4382" s="75"/>
      <c r="O4382" s="84" t="str">
        <f t="shared" si="207"/>
        <v/>
      </c>
      <c r="P4382" s="107"/>
      <c r="Q4382" s="87" t="s">
        <v>79</v>
      </c>
      <c r="R4382" s="87"/>
      <c r="S4382" s="87"/>
      <c r="T4382" s="87"/>
      <c r="U4382" s="87"/>
      <c r="V4382" s="86" t="s">
        <v>79</v>
      </c>
      <c r="W4382" s="75"/>
      <c r="X4382" s="102" t="s">
        <v>79</v>
      </c>
      <c r="Y4382" s="63" t="str">
        <f>IFERROR(IF(VLOOKUP(X4382,Listor!$T$6:$U$7,2,FALSE)&lt;O4382,TRUE),"")</f>
        <v/>
      </c>
      <c r="Z4382" s="87"/>
      <c r="AA4382" s="104"/>
    </row>
    <row r="4383" spans="2:27" x14ac:dyDescent="0.25">
      <c r="B4383" s="68" t="s">
        <v>68</v>
      </c>
      <c r="C4383" s="80" t="str">
        <f>IFERROR(VLOOKUP(B4383,Listor!$A$6:$B$62,2,FALSE),"")</f>
        <v/>
      </c>
      <c r="D4383" s="80" t="str">
        <f>IFERROR(VLOOKUP(B4383,Listor!$A$6:$C$62,3,FALSE),"")</f>
        <v/>
      </c>
      <c r="E4383" s="110" t="s">
        <v>79</v>
      </c>
      <c r="F4383" s="66"/>
      <c r="G4383" s="35" t="str">
        <f>IFERROR(VLOOKUP(B4383,Listor!$A$6:$G$62,7,FALSE),"")</f>
        <v/>
      </c>
      <c r="H4383" s="63" t="str">
        <f>IFERROR(VLOOKUP(B4383,Listor!$N$6:$O$47,2,FALSE),"")</f>
        <v/>
      </c>
      <c r="I4383" s="63" t="str">
        <f t="shared" si="205"/>
        <v/>
      </c>
      <c r="J4383" s="96" t="str">
        <f>IFERROR(VLOOKUP(B4383,Listor!$N$6:$P$47,3,FALSE)*I4383,"")</f>
        <v/>
      </c>
      <c r="K4383" s="81"/>
      <c r="L4383" s="88" t="str">
        <f>IFERROR((VLOOKUP(B4383,Listor!$N$6:$P$47,3,FALSE)*Biologiska!K4383)+(VLOOKUP(B4383,Listor!$N$6:$Q$47,4,FALSE)),"")</f>
        <v/>
      </c>
      <c r="M4383" s="63" t="str">
        <f t="shared" si="206"/>
        <v/>
      </c>
      <c r="N4383" s="75"/>
      <c r="O4383" s="84" t="str">
        <f t="shared" si="207"/>
        <v/>
      </c>
      <c r="P4383" s="107"/>
      <c r="Q4383" s="87" t="s">
        <v>79</v>
      </c>
      <c r="R4383" s="87"/>
      <c r="S4383" s="87"/>
      <c r="T4383" s="87"/>
      <c r="U4383" s="87"/>
      <c r="V4383" s="86" t="s">
        <v>79</v>
      </c>
      <c r="W4383" s="75"/>
      <c r="X4383" s="102" t="s">
        <v>79</v>
      </c>
      <c r="Y4383" s="63" t="str">
        <f>IFERROR(IF(VLOOKUP(X4383,Listor!$T$6:$U$7,2,FALSE)&lt;O4383,TRUE),"")</f>
        <v/>
      </c>
      <c r="Z4383" s="87"/>
      <c r="AA4383" s="104"/>
    </row>
    <row r="4384" spans="2:27" x14ac:dyDescent="0.25">
      <c r="B4384" s="68" t="s">
        <v>68</v>
      </c>
      <c r="C4384" s="80" t="str">
        <f>IFERROR(VLOOKUP(B4384,Listor!$A$6:$B$62,2,FALSE),"")</f>
        <v/>
      </c>
      <c r="D4384" s="80" t="str">
        <f>IFERROR(VLOOKUP(B4384,Listor!$A$6:$C$62,3,FALSE),"")</f>
        <v/>
      </c>
      <c r="E4384" s="110" t="s">
        <v>79</v>
      </c>
      <c r="F4384" s="66"/>
      <c r="G4384" s="35" t="str">
        <f>IFERROR(VLOOKUP(B4384,Listor!$A$6:$G$62,7,FALSE),"")</f>
        <v/>
      </c>
      <c r="H4384" s="63" t="str">
        <f>IFERROR(VLOOKUP(B4384,Listor!$N$6:$O$47,2,FALSE),"")</f>
        <v/>
      </c>
      <c r="I4384" s="63" t="str">
        <f t="shared" si="205"/>
        <v/>
      </c>
      <c r="J4384" s="96" t="str">
        <f>IFERROR(VLOOKUP(B4384,Listor!$N$6:$P$47,3,FALSE)*I4384,"")</f>
        <v/>
      </c>
      <c r="K4384" s="81"/>
      <c r="L4384" s="88" t="str">
        <f>IFERROR((VLOOKUP(B4384,Listor!$N$6:$P$47,3,FALSE)*Biologiska!K4384)+(VLOOKUP(B4384,Listor!$N$6:$Q$47,4,FALSE)),"")</f>
        <v/>
      </c>
      <c r="M4384" s="63" t="str">
        <f t="shared" si="206"/>
        <v/>
      </c>
      <c r="N4384" s="75"/>
      <c r="O4384" s="84" t="str">
        <f t="shared" si="207"/>
        <v/>
      </c>
      <c r="P4384" s="107"/>
      <c r="Q4384" s="87" t="s">
        <v>79</v>
      </c>
      <c r="R4384" s="87"/>
      <c r="S4384" s="87"/>
      <c r="T4384" s="87"/>
      <c r="U4384" s="87"/>
      <c r="V4384" s="86" t="s">
        <v>79</v>
      </c>
      <c r="W4384" s="75"/>
      <c r="X4384" s="102" t="s">
        <v>79</v>
      </c>
      <c r="Y4384" s="63" t="str">
        <f>IFERROR(IF(VLOOKUP(X4384,Listor!$T$6:$U$7,2,FALSE)&lt;O4384,TRUE),"")</f>
        <v/>
      </c>
      <c r="Z4384" s="87"/>
      <c r="AA4384" s="104"/>
    </row>
    <row r="4385" spans="2:27" x14ac:dyDescent="0.25">
      <c r="B4385" s="68" t="s">
        <v>68</v>
      </c>
      <c r="C4385" s="80" t="str">
        <f>IFERROR(VLOOKUP(B4385,Listor!$A$6:$B$62,2,FALSE),"")</f>
        <v/>
      </c>
      <c r="D4385" s="80" t="str">
        <f>IFERROR(VLOOKUP(B4385,Listor!$A$6:$C$62,3,FALSE),"")</f>
        <v/>
      </c>
      <c r="E4385" s="110" t="s">
        <v>79</v>
      </c>
      <c r="F4385" s="66"/>
      <c r="G4385" s="35" t="str">
        <f>IFERROR(VLOOKUP(B4385,Listor!$A$6:$G$62,7,FALSE),"")</f>
        <v/>
      </c>
      <c r="H4385" s="63" t="str">
        <f>IFERROR(VLOOKUP(B4385,Listor!$N$6:$O$47,2,FALSE),"")</f>
        <v/>
      </c>
      <c r="I4385" s="63" t="str">
        <f t="shared" si="205"/>
        <v/>
      </c>
      <c r="J4385" s="96" t="str">
        <f>IFERROR(VLOOKUP(B4385,Listor!$N$6:$P$47,3,FALSE)*I4385,"")</f>
        <v/>
      </c>
      <c r="K4385" s="81"/>
      <c r="L4385" s="88" t="str">
        <f>IFERROR((VLOOKUP(B4385,Listor!$N$6:$P$47,3,FALSE)*Biologiska!K4385)+(VLOOKUP(B4385,Listor!$N$6:$Q$47,4,FALSE)),"")</f>
        <v/>
      </c>
      <c r="M4385" s="63" t="str">
        <f t="shared" si="206"/>
        <v/>
      </c>
      <c r="N4385" s="75"/>
      <c r="O4385" s="84" t="str">
        <f t="shared" si="207"/>
        <v/>
      </c>
      <c r="P4385" s="107"/>
      <c r="Q4385" s="87" t="s">
        <v>79</v>
      </c>
      <c r="R4385" s="87"/>
      <c r="S4385" s="87"/>
      <c r="T4385" s="87"/>
      <c r="U4385" s="87"/>
      <c r="V4385" s="86" t="s">
        <v>79</v>
      </c>
      <c r="W4385" s="75"/>
      <c r="X4385" s="102" t="s">
        <v>79</v>
      </c>
      <c r="Y4385" s="63" t="str">
        <f>IFERROR(IF(VLOOKUP(X4385,Listor!$T$6:$U$7,2,FALSE)&lt;O4385,TRUE),"")</f>
        <v/>
      </c>
      <c r="Z4385" s="87"/>
      <c r="AA4385" s="104"/>
    </row>
    <row r="4386" spans="2:27" x14ac:dyDescent="0.25">
      <c r="B4386" s="68" t="s">
        <v>68</v>
      </c>
      <c r="C4386" s="80" t="str">
        <f>IFERROR(VLOOKUP(B4386,Listor!$A$6:$B$62,2,FALSE),"")</f>
        <v/>
      </c>
      <c r="D4386" s="80" t="str">
        <f>IFERROR(VLOOKUP(B4386,Listor!$A$6:$C$62,3,FALSE),"")</f>
        <v/>
      </c>
      <c r="E4386" s="110" t="s">
        <v>79</v>
      </c>
      <c r="F4386" s="66"/>
      <c r="G4386" s="35" t="str">
        <f>IFERROR(VLOOKUP(B4386,Listor!$A$6:$G$62,7,FALSE),"")</f>
        <v/>
      </c>
      <c r="H4386" s="63" t="str">
        <f>IFERROR(VLOOKUP(B4386,Listor!$N$6:$O$47,2,FALSE),"")</f>
        <v/>
      </c>
      <c r="I4386" s="63" t="str">
        <f t="shared" si="205"/>
        <v/>
      </c>
      <c r="J4386" s="96" t="str">
        <f>IFERROR(VLOOKUP(B4386,Listor!$N$6:$P$47,3,FALSE)*I4386,"")</f>
        <v/>
      </c>
      <c r="K4386" s="81"/>
      <c r="L4386" s="88" t="str">
        <f>IFERROR((VLOOKUP(B4386,Listor!$N$6:$P$47,3,FALSE)*Biologiska!K4386)+(VLOOKUP(B4386,Listor!$N$6:$Q$47,4,FALSE)),"")</f>
        <v/>
      </c>
      <c r="M4386" s="63" t="str">
        <f t="shared" si="206"/>
        <v/>
      </c>
      <c r="N4386" s="75"/>
      <c r="O4386" s="84" t="str">
        <f t="shared" si="207"/>
        <v/>
      </c>
      <c r="P4386" s="107"/>
      <c r="Q4386" s="87" t="s">
        <v>79</v>
      </c>
      <c r="R4386" s="87"/>
      <c r="S4386" s="87"/>
      <c r="T4386" s="87"/>
      <c r="U4386" s="87"/>
      <c r="V4386" s="86" t="s">
        <v>79</v>
      </c>
      <c r="W4386" s="75"/>
      <c r="X4386" s="102" t="s">
        <v>79</v>
      </c>
      <c r="Y4386" s="63" t="str">
        <f>IFERROR(IF(VLOOKUP(X4386,Listor!$T$6:$U$7,2,FALSE)&lt;O4386,TRUE),"")</f>
        <v/>
      </c>
      <c r="Z4386" s="87"/>
      <c r="AA4386" s="104"/>
    </row>
    <row r="4387" spans="2:27" x14ac:dyDescent="0.25">
      <c r="B4387" s="68" t="s">
        <v>68</v>
      </c>
      <c r="C4387" s="80" t="str">
        <f>IFERROR(VLOOKUP(B4387,Listor!$A$6:$B$62,2,FALSE),"")</f>
        <v/>
      </c>
      <c r="D4387" s="80" t="str">
        <f>IFERROR(VLOOKUP(B4387,Listor!$A$6:$C$62,3,FALSE),"")</f>
        <v/>
      </c>
      <c r="E4387" s="110" t="s">
        <v>79</v>
      </c>
      <c r="F4387" s="66"/>
      <c r="G4387" s="35" t="str">
        <f>IFERROR(VLOOKUP(B4387,Listor!$A$6:$G$62,7,FALSE),"")</f>
        <v/>
      </c>
      <c r="H4387" s="63" t="str">
        <f>IFERROR(VLOOKUP(B4387,Listor!$N$6:$O$47,2,FALSE),"")</f>
        <v/>
      </c>
      <c r="I4387" s="63" t="str">
        <f t="shared" si="205"/>
        <v/>
      </c>
      <c r="J4387" s="96" t="str">
        <f>IFERROR(VLOOKUP(B4387,Listor!$N$6:$P$47,3,FALSE)*I4387,"")</f>
        <v/>
      </c>
      <c r="K4387" s="81"/>
      <c r="L4387" s="88" t="str">
        <f>IFERROR((VLOOKUP(B4387,Listor!$N$6:$P$47,3,FALSE)*Biologiska!K4387)+(VLOOKUP(B4387,Listor!$N$6:$Q$47,4,FALSE)),"")</f>
        <v/>
      </c>
      <c r="M4387" s="63" t="str">
        <f t="shared" si="206"/>
        <v/>
      </c>
      <c r="N4387" s="75"/>
      <c r="O4387" s="84" t="str">
        <f t="shared" si="207"/>
        <v/>
      </c>
      <c r="P4387" s="107"/>
      <c r="Q4387" s="87" t="s">
        <v>79</v>
      </c>
      <c r="R4387" s="87"/>
      <c r="S4387" s="87"/>
      <c r="T4387" s="87"/>
      <c r="U4387" s="87"/>
      <c r="V4387" s="86" t="s">
        <v>79</v>
      </c>
      <c r="W4387" s="75"/>
      <c r="X4387" s="102" t="s">
        <v>79</v>
      </c>
      <c r="Y4387" s="63" t="str">
        <f>IFERROR(IF(VLOOKUP(X4387,Listor!$T$6:$U$7,2,FALSE)&lt;O4387,TRUE),"")</f>
        <v/>
      </c>
      <c r="Z4387" s="87"/>
      <c r="AA4387" s="104"/>
    </row>
    <row r="4388" spans="2:27" x14ac:dyDescent="0.25">
      <c r="B4388" s="68" t="s">
        <v>68</v>
      </c>
      <c r="C4388" s="80" t="str">
        <f>IFERROR(VLOOKUP(B4388,Listor!$A$6:$B$62,2,FALSE),"")</f>
        <v/>
      </c>
      <c r="D4388" s="80" t="str">
        <f>IFERROR(VLOOKUP(B4388,Listor!$A$6:$C$62,3,FALSE),"")</f>
        <v/>
      </c>
      <c r="E4388" s="110" t="s">
        <v>79</v>
      </c>
      <c r="F4388" s="66"/>
      <c r="G4388" s="35" t="str">
        <f>IFERROR(VLOOKUP(B4388,Listor!$A$6:$G$62,7,FALSE),"")</f>
        <v/>
      </c>
      <c r="H4388" s="63" t="str">
        <f>IFERROR(VLOOKUP(B4388,Listor!$N$6:$O$47,2,FALSE),"")</f>
        <v/>
      </c>
      <c r="I4388" s="63" t="str">
        <f t="shared" si="205"/>
        <v/>
      </c>
      <c r="J4388" s="96" t="str">
        <f>IFERROR(VLOOKUP(B4388,Listor!$N$6:$P$47,3,FALSE)*I4388,"")</f>
        <v/>
      </c>
      <c r="K4388" s="81"/>
      <c r="L4388" s="88" t="str">
        <f>IFERROR((VLOOKUP(B4388,Listor!$N$6:$P$47,3,FALSE)*Biologiska!K4388)+(VLOOKUP(B4388,Listor!$N$6:$Q$47,4,FALSE)),"")</f>
        <v/>
      </c>
      <c r="M4388" s="63" t="str">
        <f t="shared" si="206"/>
        <v/>
      </c>
      <c r="N4388" s="75"/>
      <c r="O4388" s="84" t="str">
        <f t="shared" si="207"/>
        <v/>
      </c>
      <c r="P4388" s="107"/>
      <c r="Q4388" s="87" t="s">
        <v>79</v>
      </c>
      <c r="R4388" s="87"/>
      <c r="S4388" s="87"/>
      <c r="T4388" s="87"/>
      <c r="U4388" s="87"/>
      <c r="V4388" s="86" t="s">
        <v>79</v>
      </c>
      <c r="W4388" s="75"/>
      <c r="X4388" s="102" t="s">
        <v>79</v>
      </c>
      <c r="Y4388" s="63" t="str">
        <f>IFERROR(IF(VLOOKUP(X4388,Listor!$T$6:$U$7,2,FALSE)&lt;O4388,TRUE),"")</f>
        <v/>
      </c>
      <c r="Z4388" s="87"/>
      <c r="AA4388" s="104"/>
    </row>
    <row r="4389" spans="2:27" x14ac:dyDescent="0.25">
      <c r="B4389" s="68" t="s">
        <v>68</v>
      </c>
      <c r="C4389" s="80" t="str">
        <f>IFERROR(VLOOKUP(B4389,Listor!$A$6:$B$62,2,FALSE),"")</f>
        <v/>
      </c>
      <c r="D4389" s="80" t="str">
        <f>IFERROR(VLOOKUP(B4389,Listor!$A$6:$C$62,3,FALSE),"")</f>
        <v/>
      </c>
      <c r="E4389" s="110" t="s">
        <v>79</v>
      </c>
      <c r="F4389" s="66"/>
      <c r="G4389" s="35" t="str">
        <f>IFERROR(VLOOKUP(B4389,Listor!$A$6:$G$62,7,FALSE),"")</f>
        <v/>
      </c>
      <c r="H4389" s="63" t="str">
        <f>IFERROR(VLOOKUP(B4389,Listor!$N$6:$O$47,2,FALSE),"")</f>
        <v/>
      </c>
      <c r="I4389" s="63" t="str">
        <f t="shared" si="205"/>
        <v/>
      </c>
      <c r="J4389" s="96" t="str">
        <f>IFERROR(VLOOKUP(B4389,Listor!$N$6:$P$47,3,FALSE)*I4389,"")</f>
        <v/>
      </c>
      <c r="K4389" s="81"/>
      <c r="L4389" s="88" t="str">
        <f>IFERROR((VLOOKUP(B4389,Listor!$N$6:$P$47,3,FALSE)*Biologiska!K4389)+(VLOOKUP(B4389,Listor!$N$6:$Q$47,4,FALSE)),"")</f>
        <v/>
      </c>
      <c r="M4389" s="63" t="str">
        <f t="shared" si="206"/>
        <v/>
      </c>
      <c r="N4389" s="75"/>
      <c r="O4389" s="84" t="str">
        <f t="shared" si="207"/>
        <v/>
      </c>
      <c r="P4389" s="107"/>
      <c r="Q4389" s="87" t="s">
        <v>79</v>
      </c>
      <c r="R4389" s="87"/>
      <c r="S4389" s="87"/>
      <c r="T4389" s="87"/>
      <c r="U4389" s="87"/>
      <c r="V4389" s="86" t="s">
        <v>79</v>
      </c>
      <c r="W4389" s="75"/>
      <c r="X4389" s="102" t="s">
        <v>79</v>
      </c>
      <c r="Y4389" s="63" t="str">
        <f>IFERROR(IF(VLOOKUP(X4389,Listor!$T$6:$U$7,2,FALSE)&lt;O4389,TRUE),"")</f>
        <v/>
      </c>
      <c r="Z4389" s="87"/>
      <c r="AA4389" s="104"/>
    </row>
    <row r="4390" spans="2:27" x14ac:dyDescent="0.25">
      <c r="B4390" s="68" t="s">
        <v>68</v>
      </c>
      <c r="C4390" s="80" t="str">
        <f>IFERROR(VLOOKUP(B4390,Listor!$A$6:$B$62,2,FALSE),"")</f>
        <v/>
      </c>
      <c r="D4390" s="80" t="str">
        <f>IFERROR(VLOOKUP(B4390,Listor!$A$6:$C$62,3,FALSE),"")</f>
        <v/>
      </c>
      <c r="E4390" s="110" t="s">
        <v>79</v>
      </c>
      <c r="F4390" s="66"/>
      <c r="G4390" s="35" t="str">
        <f>IFERROR(VLOOKUP(B4390,Listor!$A$6:$G$62,7,FALSE),"")</f>
        <v/>
      </c>
      <c r="H4390" s="63" t="str">
        <f>IFERROR(VLOOKUP(B4390,Listor!$N$6:$O$47,2,FALSE),"")</f>
        <v/>
      </c>
      <c r="I4390" s="63" t="str">
        <f t="shared" si="205"/>
        <v/>
      </c>
      <c r="J4390" s="96" t="str">
        <f>IFERROR(VLOOKUP(B4390,Listor!$N$6:$P$47,3,FALSE)*I4390,"")</f>
        <v/>
      </c>
      <c r="K4390" s="81"/>
      <c r="L4390" s="88" t="str">
        <f>IFERROR((VLOOKUP(B4390,Listor!$N$6:$P$47,3,FALSE)*Biologiska!K4390)+(VLOOKUP(B4390,Listor!$N$6:$Q$47,4,FALSE)),"")</f>
        <v/>
      </c>
      <c r="M4390" s="63" t="str">
        <f t="shared" si="206"/>
        <v/>
      </c>
      <c r="N4390" s="75"/>
      <c r="O4390" s="84" t="str">
        <f t="shared" si="207"/>
        <v/>
      </c>
      <c r="P4390" s="107"/>
      <c r="Q4390" s="87" t="s">
        <v>79</v>
      </c>
      <c r="R4390" s="87"/>
      <c r="S4390" s="87"/>
      <c r="T4390" s="87"/>
      <c r="U4390" s="87"/>
      <c r="V4390" s="86" t="s">
        <v>79</v>
      </c>
      <c r="W4390" s="75"/>
      <c r="X4390" s="102" t="s">
        <v>79</v>
      </c>
      <c r="Y4390" s="63" t="str">
        <f>IFERROR(IF(VLOOKUP(X4390,Listor!$T$6:$U$7,2,FALSE)&lt;O4390,TRUE),"")</f>
        <v/>
      </c>
      <c r="Z4390" s="87"/>
      <c r="AA4390" s="104"/>
    </row>
    <row r="4391" spans="2:27" x14ac:dyDescent="0.25">
      <c r="B4391" s="68" t="s">
        <v>68</v>
      </c>
      <c r="C4391" s="80" t="str">
        <f>IFERROR(VLOOKUP(B4391,Listor!$A$6:$B$62,2,FALSE),"")</f>
        <v/>
      </c>
      <c r="D4391" s="80" t="str">
        <f>IFERROR(VLOOKUP(B4391,Listor!$A$6:$C$62,3,FALSE),"")</f>
        <v/>
      </c>
      <c r="E4391" s="110" t="s">
        <v>79</v>
      </c>
      <c r="F4391" s="66"/>
      <c r="G4391" s="35" t="str">
        <f>IFERROR(VLOOKUP(B4391,Listor!$A$6:$G$62,7,FALSE),"")</f>
        <v/>
      </c>
      <c r="H4391" s="63" t="str">
        <f>IFERROR(VLOOKUP(B4391,Listor!$N$6:$O$47,2,FALSE),"")</f>
        <v/>
      </c>
      <c r="I4391" s="63" t="str">
        <f t="shared" si="205"/>
        <v/>
      </c>
      <c r="J4391" s="96" t="str">
        <f>IFERROR(VLOOKUP(B4391,Listor!$N$6:$P$47,3,FALSE)*I4391,"")</f>
        <v/>
      </c>
      <c r="K4391" s="81"/>
      <c r="L4391" s="88" t="str">
        <f>IFERROR((VLOOKUP(B4391,Listor!$N$6:$P$47,3,FALSE)*Biologiska!K4391)+(VLOOKUP(B4391,Listor!$N$6:$Q$47,4,FALSE)),"")</f>
        <v/>
      </c>
      <c r="M4391" s="63" t="str">
        <f t="shared" si="206"/>
        <v/>
      </c>
      <c r="N4391" s="75"/>
      <c r="O4391" s="84" t="str">
        <f t="shared" si="207"/>
        <v/>
      </c>
      <c r="P4391" s="107"/>
      <c r="Q4391" s="87" t="s">
        <v>79</v>
      </c>
      <c r="R4391" s="87"/>
      <c r="S4391" s="87"/>
      <c r="T4391" s="87"/>
      <c r="U4391" s="87"/>
      <c r="V4391" s="86" t="s">
        <v>79</v>
      </c>
      <c r="W4391" s="75"/>
      <c r="X4391" s="102" t="s">
        <v>79</v>
      </c>
      <c r="Y4391" s="63" t="str">
        <f>IFERROR(IF(VLOOKUP(X4391,Listor!$T$6:$U$7,2,FALSE)&lt;O4391,TRUE),"")</f>
        <v/>
      </c>
      <c r="Z4391" s="87"/>
      <c r="AA4391" s="104"/>
    </row>
    <row r="4392" spans="2:27" x14ac:dyDescent="0.25">
      <c r="B4392" s="68" t="s">
        <v>68</v>
      </c>
      <c r="C4392" s="80" t="str">
        <f>IFERROR(VLOOKUP(B4392,Listor!$A$6:$B$62,2,FALSE),"")</f>
        <v/>
      </c>
      <c r="D4392" s="80" t="str">
        <f>IFERROR(VLOOKUP(B4392,Listor!$A$6:$C$62,3,FALSE),"")</f>
        <v/>
      </c>
      <c r="E4392" s="110" t="s">
        <v>79</v>
      </c>
      <c r="F4392" s="66"/>
      <c r="G4392" s="35" t="str">
        <f>IFERROR(VLOOKUP(B4392,Listor!$A$6:$G$62,7,FALSE),"")</f>
        <v/>
      </c>
      <c r="H4392" s="63" t="str">
        <f>IFERROR(VLOOKUP(B4392,Listor!$N$6:$O$47,2,FALSE),"")</f>
        <v/>
      </c>
      <c r="I4392" s="63" t="str">
        <f t="shared" si="205"/>
        <v/>
      </c>
      <c r="J4392" s="96" t="str">
        <f>IFERROR(VLOOKUP(B4392,Listor!$N$6:$P$47,3,FALSE)*I4392,"")</f>
        <v/>
      </c>
      <c r="K4392" s="81"/>
      <c r="L4392" s="88" t="str">
        <f>IFERROR((VLOOKUP(B4392,Listor!$N$6:$P$47,3,FALSE)*Biologiska!K4392)+(VLOOKUP(B4392,Listor!$N$6:$Q$47,4,FALSE)),"")</f>
        <v/>
      </c>
      <c r="M4392" s="63" t="str">
        <f t="shared" si="206"/>
        <v/>
      </c>
      <c r="N4392" s="75"/>
      <c r="O4392" s="84" t="str">
        <f t="shared" si="207"/>
        <v/>
      </c>
      <c r="P4392" s="107"/>
      <c r="Q4392" s="87" t="s">
        <v>79</v>
      </c>
      <c r="R4392" s="87"/>
      <c r="S4392" s="87"/>
      <c r="T4392" s="87"/>
      <c r="U4392" s="87"/>
      <c r="V4392" s="86" t="s">
        <v>79</v>
      </c>
      <c r="W4392" s="75"/>
      <c r="X4392" s="102" t="s">
        <v>79</v>
      </c>
      <c r="Y4392" s="63" t="str">
        <f>IFERROR(IF(VLOOKUP(X4392,Listor!$T$6:$U$7,2,FALSE)&lt;O4392,TRUE),"")</f>
        <v/>
      </c>
      <c r="Z4392" s="87"/>
      <c r="AA4392" s="104"/>
    </row>
    <row r="4393" spans="2:27" x14ac:dyDescent="0.25">
      <c r="B4393" s="68" t="s">
        <v>68</v>
      </c>
      <c r="C4393" s="80" t="str">
        <f>IFERROR(VLOOKUP(B4393,Listor!$A$6:$B$62,2,FALSE),"")</f>
        <v/>
      </c>
      <c r="D4393" s="80" t="str">
        <f>IFERROR(VLOOKUP(B4393,Listor!$A$6:$C$62,3,FALSE),"")</f>
        <v/>
      </c>
      <c r="E4393" s="110" t="s">
        <v>79</v>
      </c>
      <c r="F4393" s="66"/>
      <c r="G4393" s="35" t="str">
        <f>IFERROR(VLOOKUP(B4393,Listor!$A$6:$G$62,7,FALSE),"")</f>
        <v/>
      </c>
      <c r="H4393" s="63" t="str">
        <f>IFERROR(VLOOKUP(B4393,Listor!$N$6:$O$47,2,FALSE),"")</f>
        <v/>
      </c>
      <c r="I4393" s="63" t="str">
        <f t="shared" ref="I4393:I4456" si="208">IFERROR(F4393*H4393,"")</f>
        <v/>
      </c>
      <c r="J4393" s="96" t="str">
        <f>IFERROR(VLOOKUP(B4393,Listor!$N$6:$P$47,3,FALSE)*I4393,"")</f>
        <v/>
      </c>
      <c r="K4393" s="81"/>
      <c r="L4393" s="88" t="str">
        <f>IFERROR((VLOOKUP(B4393,Listor!$N$6:$P$47,3,FALSE)*Biologiska!K4393)+(VLOOKUP(B4393,Listor!$N$6:$Q$47,4,FALSE)),"")</f>
        <v/>
      </c>
      <c r="M4393" s="63" t="str">
        <f t="shared" ref="M4393:M4456" si="209">IFERROR(I4393*L4393,"")</f>
        <v/>
      </c>
      <c r="N4393" s="75"/>
      <c r="O4393" s="84" t="str">
        <f t="shared" ref="O4393:O4456" si="210">IF(ISBLANK(K4393),"",IFERROR(((83.8-K4393)/83.8)*100,""))</f>
        <v/>
      </c>
      <c r="P4393" s="107"/>
      <c r="Q4393" s="87" t="s">
        <v>79</v>
      </c>
      <c r="R4393" s="87"/>
      <c r="S4393" s="87"/>
      <c r="T4393" s="87"/>
      <c r="U4393" s="87"/>
      <c r="V4393" s="86" t="s">
        <v>79</v>
      </c>
      <c r="W4393" s="75"/>
      <c r="X4393" s="102" t="s">
        <v>79</v>
      </c>
      <c r="Y4393" s="63" t="str">
        <f>IFERROR(IF(VLOOKUP(X4393,Listor!$T$6:$U$7,2,FALSE)&lt;O4393,TRUE),"")</f>
        <v/>
      </c>
      <c r="Z4393" s="87"/>
      <c r="AA4393" s="104"/>
    </row>
    <row r="4394" spans="2:27" x14ac:dyDescent="0.25">
      <c r="B4394" s="68" t="s">
        <v>68</v>
      </c>
      <c r="C4394" s="80" t="str">
        <f>IFERROR(VLOOKUP(B4394,Listor!$A$6:$B$62,2,FALSE),"")</f>
        <v/>
      </c>
      <c r="D4394" s="80" t="str">
        <f>IFERROR(VLOOKUP(B4394,Listor!$A$6:$C$62,3,FALSE),"")</f>
        <v/>
      </c>
      <c r="E4394" s="110" t="s">
        <v>79</v>
      </c>
      <c r="F4394" s="66"/>
      <c r="G4394" s="35" t="str">
        <f>IFERROR(VLOOKUP(B4394,Listor!$A$6:$G$62,7,FALSE),"")</f>
        <v/>
      </c>
      <c r="H4394" s="63" t="str">
        <f>IFERROR(VLOOKUP(B4394,Listor!$N$6:$O$47,2,FALSE),"")</f>
        <v/>
      </c>
      <c r="I4394" s="63" t="str">
        <f t="shared" si="208"/>
        <v/>
      </c>
      <c r="J4394" s="96" t="str">
        <f>IFERROR(VLOOKUP(B4394,Listor!$N$6:$P$47,3,FALSE)*I4394,"")</f>
        <v/>
      </c>
      <c r="K4394" s="81"/>
      <c r="L4394" s="88" t="str">
        <f>IFERROR((VLOOKUP(B4394,Listor!$N$6:$P$47,3,FALSE)*Biologiska!K4394)+(VLOOKUP(B4394,Listor!$N$6:$Q$47,4,FALSE)),"")</f>
        <v/>
      </c>
      <c r="M4394" s="63" t="str">
        <f t="shared" si="209"/>
        <v/>
      </c>
      <c r="N4394" s="75"/>
      <c r="O4394" s="84" t="str">
        <f t="shared" si="210"/>
        <v/>
      </c>
      <c r="P4394" s="107"/>
      <c r="Q4394" s="87" t="s">
        <v>79</v>
      </c>
      <c r="R4394" s="87"/>
      <c r="S4394" s="87"/>
      <c r="T4394" s="87"/>
      <c r="U4394" s="87"/>
      <c r="V4394" s="86" t="s">
        <v>79</v>
      </c>
      <c r="W4394" s="75"/>
      <c r="X4394" s="102" t="s">
        <v>79</v>
      </c>
      <c r="Y4394" s="63" t="str">
        <f>IFERROR(IF(VLOOKUP(X4394,Listor!$T$6:$U$7,2,FALSE)&lt;O4394,TRUE),"")</f>
        <v/>
      </c>
      <c r="Z4394" s="87"/>
      <c r="AA4394" s="104"/>
    </row>
    <row r="4395" spans="2:27" x14ac:dyDescent="0.25">
      <c r="B4395" s="68" t="s">
        <v>68</v>
      </c>
      <c r="C4395" s="80" t="str">
        <f>IFERROR(VLOOKUP(B4395,Listor!$A$6:$B$62,2,FALSE),"")</f>
        <v/>
      </c>
      <c r="D4395" s="80" t="str">
        <f>IFERROR(VLOOKUP(B4395,Listor!$A$6:$C$62,3,FALSE),"")</f>
        <v/>
      </c>
      <c r="E4395" s="110" t="s">
        <v>79</v>
      </c>
      <c r="F4395" s="66"/>
      <c r="G4395" s="35" t="str">
        <f>IFERROR(VLOOKUP(B4395,Listor!$A$6:$G$62,7,FALSE),"")</f>
        <v/>
      </c>
      <c r="H4395" s="63" t="str">
        <f>IFERROR(VLOOKUP(B4395,Listor!$N$6:$O$47,2,FALSE),"")</f>
        <v/>
      </c>
      <c r="I4395" s="63" t="str">
        <f t="shared" si="208"/>
        <v/>
      </c>
      <c r="J4395" s="96" t="str">
        <f>IFERROR(VLOOKUP(B4395,Listor!$N$6:$P$47,3,FALSE)*I4395,"")</f>
        <v/>
      </c>
      <c r="K4395" s="81"/>
      <c r="L4395" s="88" t="str">
        <f>IFERROR((VLOOKUP(B4395,Listor!$N$6:$P$47,3,FALSE)*Biologiska!K4395)+(VLOOKUP(B4395,Listor!$N$6:$Q$47,4,FALSE)),"")</f>
        <v/>
      </c>
      <c r="M4395" s="63" t="str">
        <f t="shared" si="209"/>
        <v/>
      </c>
      <c r="N4395" s="75"/>
      <c r="O4395" s="84" t="str">
        <f t="shared" si="210"/>
        <v/>
      </c>
      <c r="P4395" s="107"/>
      <c r="Q4395" s="87" t="s">
        <v>79</v>
      </c>
      <c r="R4395" s="87"/>
      <c r="S4395" s="87"/>
      <c r="T4395" s="87"/>
      <c r="U4395" s="87"/>
      <c r="V4395" s="86" t="s">
        <v>79</v>
      </c>
      <c r="W4395" s="75"/>
      <c r="X4395" s="102" t="s">
        <v>79</v>
      </c>
      <c r="Y4395" s="63" t="str">
        <f>IFERROR(IF(VLOOKUP(X4395,Listor!$T$6:$U$7,2,FALSE)&lt;O4395,TRUE),"")</f>
        <v/>
      </c>
      <c r="Z4395" s="87"/>
      <c r="AA4395" s="104"/>
    </row>
    <row r="4396" spans="2:27" x14ac:dyDescent="0.25">
      <c r="B4396" s="68" t="s">
        <v>68</v>
      </c>
      <c r="C4396" s="80" t="str">
        <f>IFERROR(VLOOKUP(B4396,Listor!$A$6:$B$62,2,FALSE),"")</f>
        <v/>
      </c>
      <c r="D4396" s="80" t="str">
        <f>IFERROR(VLOOKUP(B4396,Listor!$A$6:$C$62,3,FALSE),"")</f>
        <v/>
      </c>
      <c r="E4396" s="110" t="s">
        <v>79</v>
      </c>
      <c r="F4396" s="66"/>
      <c r="G4396" s="35" t="str">
        <f>IFERROR(VLOOKUP(B4396,Listor!$A$6:$G$62,7,FALSE),"")</f>
        <v/>
      </c>
      <c r="H4396" s="63" t="str">
        <f>IFERROR(VLOOKUP(B4396,Listor!$N$6:$O$47,2,FALSE),"")</f>
        <v/>
      </c>
      <c r="I4396" s="63" t="str">
        <f t="shared" si="208"/>
        <v/>
      </c>
      <c r="J4396" s="96" t="str">
        <f>IFERROR(VLOOKUP(B4396,Listor!$N$6:$P$47,3,FALSE)*I4396,"")</f>
        <v/>
      </c>
      <c r="K4396" s="81"/>
      <c r="L4396" s="88" t="str">
        <f>IFERROR((VLOOKUP(B4396,Listor!$N$6:$P$47,3,FALSE)*Biologiska!K4396)+(VLOOKUP(B4396,Listor!$N$6:$Q$47,4,FALSE)),"")</f>
        <v/>
      </c>
      <c r="M4396" s="63" t="str">
        <f t="shared" si="209"/>
        <v/>
      </c>
      <c r="N4396" s="75"/>
      <c r="O4396" s="84" t="str">
        <f t="shared" si="210"/>
        <v/>
      </c>
      <c r="P4396" s="107"/>
      <c r="Q4396" s="87" t="s">
        <v>79</v>
      </c>
      <c r="R4396" s="87"/>
      <c r="S4396" s="87"/>
      <c r="T4396" s="87"/>
      <c r="U4396" s="87"/>
      <c r="V4396" s="86" t="s">
        <v>79</v>
      </c>
      <c r="W4396" s="75"/>
      <c r="X4396" s="102" t="s">
        <v>79</v>
      </c>
      <c r="Y4396" s="63" t="str">
        <f>IFERROR(IF(VLOOKUP(X4396,Listor!$T$6:$U$7,2,FALSE)&lt;O4396,TRUE),"")</f>
        <v/>
      </c>
      <c r="Z4396" s="87"/>
      <c r="AA4396" s="104"/>
    </row>
    <row r="4397" spans="2:27" x14ac:dyDescent="0.25">
      <c r="B4397" s="68" t="s">
        <v>68</v>
      </c>
      <c r="C4397" s="80" t="str">
        <f>IFERROR(VLOOKUP(B4397,Listor!$A$6:$B$62,2,FALSE),"")</f>
        <v/>
      </c>
      <c r="D4397" s="80" t="str">
        <f>IFERROR(VLOOKUP(B4397,Listor!$A$6:$C$62,3,FALSE),"")</f>
        <v/>
      </c>
      <c r="E4397" s="110" t="s">
        <v>79</v>
      </c>
      <c r="F4397" s="66"/>
      <c r="G4397" s="35" t="str">
        <f>IFERROR(VLOOKUP(B4397,Listor!$A$6:$G$62,7,FALSE),"")</f>
        <v/>
      </c>
      <c r="H4397" s="63" t="str">
        <f>IFERROR(VLOOKUP(B4397,Listor!$N$6:$O$47,2,FALSE),"")</f>
        <v/>
      </c>
      <c r="I4397" s="63" t="str">
        <f t="shared" si="208"/>
        <v/>
      </c>
      <c r="J4397" s="96" t="str">
        <f>IFERROR(VLOOKUP(B4397,Listor!$N$6:$P$47,3,FALSE)*I4397,"")</f>
        <v/>
      </c>
      <c r="K4397" s="81"/>
      <c r="L4397" s="88" t="str">
        <f>IFERROR((VLOOKUP(B4397,Listor!$N$6:$P$47,3,FALSE)*Biologiska!K4397)+(VLOOKUP(B4397,Listor!$N$6:$Q$47,4,FALSE)),"")</f>
        <v/>
      </c>
      <c r="M4397" s="63" t="str">
        <f t="shared" si="209"/>
        <v/>
      </c>
      <c r="N4397" s="75"/>
      <c r="O4397" s="84" t="str">
        <f t="shared" si="210"/>
        <v/>
      </c>
      <c r="P4397" s="107"/>
      <c r="Q4397" s="87" t="s">
        <v>79</v>
      </c>
      <c r="R4397" s="87"/>
      <c r="S4397" s="87"/>
      <c r="T4397" s="87"/>
      <c r="U4397" s="87"/>
      <c r="V4397" s="86" t="s">
        <v>79</v>
      </c>
      <c r="W4397" s="75"/>
      <c r="X4397" s="102" t="s">
        <v>79</v>
      </c>
      <c r="Y4397" s="63" t="str">
        <f>IFERROR(IF(VLOOKUP(X4397,Listor!$T$6:$U$7,2,FALSE)&lt;O4397,TRUE),"")</f>
        <v/>
      </c>
      <c r="Z4397" s="87"/>
      <c r="AA4397" s="104"/>
    </row>
    <row r="4398" spans="2:27" x14ac:dyDescent="0.25">
      <c r="B4398" s="68" t="s">
        <v>68</v>
      </c>
      <c r="C4398" s="80" t="str">
        <f>IFERROR(VLOOKUP(B4398,Listor!$A$6:$B$62,2,FALSE),"")</f>
        <v/>
      </c>
      <c r="D4398" s="80" t="str">
        <f>IFERROR(VLOOKUP(B4398,Listor!$A$6:$C$62,3,FALSE),"")</f>
        <v/>
      </c>
      <c r="E4398" s="110" t="s">
        <v>79</v>
      </c>
      <c r="F4398" s="66"/>
      <c r="G4398" s="35" t="str">
        <f>IFERROR(VLOOKUP(B4398,Listor!$A$6:$G$62,7,FALSE),"")</f>
        <v/>
      </c>
      <c r="H4398" s="63" t="str">
        <f>IFERROR(VLOOKUP(B4398,Listor!$N$6:$O$47,2,FALSE),"")</f>
        <v/>
      </c>
      <c r="I4398" s="63" t="str">
        <f t="shared" si="208"/>
        <v/>
      </c>
      <c r="J4398" s="96" t="str">
        <f>IFERROR(VLOOKUP(B4398,Listor!$N$6:$P$47,3,FALSE)*I4398,"")</f>
        <v/>
      </c>
      <c r="K4398" s="81"/>
      <c r="L4398" s="88" t="str">
        <f>IFERROR((VLOOKUP(B4398,Listor!$N$6:$P$47,3,FALSE)*Biologiska!K4398)+(VLOOKUP(B4398,Listor!$N$6:$Q$47,4,FALSE)),"")</f>
        <v/>
      </c>
      <c r="M4398" s="63" t="str">
        <f t="shared" si="209"/>
        <v/>
      </c>
      <c r="N4398" s="75"/>
      <c r="O4398" s="84" t="str">
        <f t="shared" si="210"/>
        <v/>
      </c>
      <c r="P4398" s="107"/>
      <c r="Q4398" s="87" t="s">
        <v>79</v>
      </c>
      <c r="R4398" s="87"/>
      <c r="S4398" s="87"/>
      <c r="T4398" s="87"/>
      <c r="U4398" s="87"/>
      <c r="V4398" s="86" t="s">
        <v>79</v>
      </c>
      <c r="W4398" s="75"/>
      <c r="X4398" s="102" t="s">
        <v>79</v>
      </c>
      <c r="Y4398" s="63" t="str">
        <f>IFERROR(IF(VLOOKUP(X4398,Listor!$T$6:$U$7,2,FALSE)&lt;O4398,TRUE),"")</f>
        <v/>
      </c>
      <c r="Z4398" s="87"/>
      <c r="AA4398" s="104"/>
    </row>
    <row r="4399" spans="2:27" x14ac:dyDescent="0.25">
      <c r="B4399" s="68" t="s">
        <v>68</v>
      </c>
      <c r="C4399" s="80" t="str">
        <f>IFERROR(VLOOKUP(B4399,Listor!$A$6:$B$62,2,FALSE),"")</f>
        <v/>
      </c>
      <c r="D4399" s="80" t="str">
        <f>IFERROR(VLOOKUP(B4399,Listor!$A$6:$C$62,3,FALSE),"")</f>
        <v/>
      </c>
      <c r="E4399" s="110" t="s">
        <v>79</v>
      </c>
      <c r="F4399" s="66"/>
      <c r="G4399" s="35" t="str">
        <f>IFERROR(VLOOKUP(B4399,Listor!$A$6:$G$62,7,FALSE),"")</f>
        <v/>
      </c>
      <c r="H4399" s="63" t="str">
        <f>IFERROR(VLOOKUP(B4399,Listor!$N$6:$O$47,2,FALSE),"")</f>
        <v/>
      </c>
      <c r="I4399" s="63" t="str">
        <f t="shared" si="208"/>
        <v/>
      </c>
      <c r="J4399" s="96" t="str">
        <f>IFERROR(VLOOKUP(B4399,Listor!$N$6:$P$47,3,FALSE)*I4399,"")</f>
        <v/>
      </c>
      <c r="K4399" s="81"/>
      <c r="L4399" s="88" t="str">
        <f>IFERROR((VLOOKUP(B4399,Listor!$N$6:$P$47,3,FALSE)*Biologiska!K4399)+(VLOOKUP(B4399,Listor!$N$6:$Q$47,4,FALSE)),"")</f>
        <v/>
      </c>
      <c r="M4399" s="63" t="str">
        <f t="shared" si="209"/>
        <v/>
      </c>
      <c r="N4399" s="75"/>
      <c r="O4399" s="84" t="str">
        <f t="shared" si="210"/>
        <v/>
      </c>
      <c r="P4399" s="107"/>
      <c r="Q4399" s="87" t="s">
        <v>79</v>
      </c>
      <c r="R4399" s="87"/>
      <c r="S4399" s="87"/>
      <c r="T4399" s="87"/>
      <c r="U4399" s="87"/>
      <c r="V4399" s="86" t="s">
        <v>79</v>
      </c>
      <c r="W4399" s="75"/>
      <c r="X4399" s="102" t="s">
        <v>79</v>
      </c>
      <c r="Y4399" s="63" t="str">
        <f>IFERROR(IF(VLOOKUP(X4399,Listor!$T$6:$U$7,2,FALSE)&lt;O4399,TRUE),"")</f>
        <v/>
      </c>
      <c r="Z4399" s="87"/>
      <c r="AA4399" s="104"/>
    </row>
    <row r="4400" spans="2:27" x14ac:dyDescent="0.25">
      <c r="B4400" s="68" t="s">
        <v>68</v>
      </c>
      <c r="C4400" s="80" t="str">
        <f>IFERROR(VLOOKUP(B4400,Listor!$A$6:$B$62,2,FALSE),"")</f>
        <v/>
      </c>
      <c r="D4400" s="80" t="str">
        <f>IFERROR(VLOOKUP(B4400,Listor!$A$6:$C$62,3,FALSE),"")</f>
        <v/>
      </c>
      <c r="E4400" s="110" t="s">
        <v>79</v>
      </c>
      <c r="F4400" s="66"/>
      <c r="G4400" s="35" t="str">
        <f>IFERROR(VLOOKUP(B4400,Listor!$A$6:$G$62,7,FALSE),"")</f>
        <v/>
      </c>
      <c r="H4400" s="63" t="str">
        <f>IFERROR(VLOOKUP(B4400,Listor!$N$6:$O$47,2,FALSE),"")</f>
        <v/>
      </c>
      <c r="I4400" s="63" t="str">
        <f t="shared" si="208"/>
        <v/>
      </c>
      <c r="J4400" s="96" t="str">
        <f>IFERROR(VLOOKUP(B4400,Listor!$N$6:$P$47,3,FALSE)*I4400,"")</f>
        <v/>
      </c>
      <c r="K4400" s="81"/>
      <c r="L4400" s="88" t="str">
        <f>IFERROR((VLOOKUP(B4400,Listor!$N$6:$P$47,3,FALSE)*Biologiska!K4400)+(VLOOKUP(B4400,Listor!$N$6:$Q$47,4,FALSE)),"")</f>
        <v/>
      </c>
      <c r="M4400" s="63" t="str">
        <f t="shared" si="209"/>
        <v/>
      </c>
      <c r="N4400" s="75"/>
      <c r="O4400" s="84" t="str">
        <f t="shared" si="210"/>
        <v/>
      </c>
      <c r="P4400" s="107"/>
      <c r="Q4400" s="87" t="s">
        <v>79</v>
      </c>
      <c r="R4400" s="87"/>
      <c r="S4400" s="87"/>
      <c r="T4400" s="87"/>
      <c r="U4400" s="87"/>
      <c r="V4400" s="86" t="s">
        <v>79</v>
      </c>
      <c r="W4400" s="75"/>
      <c r="X4400" s="102" t="s">
        <v>79</v>
      </c>
      <c r="Y4400" s="63" t="str">
        <f>IFERROR(IF(VLOOKUP(X4400,Listor!$T$6:$U$7,2,FALSE)&lt;O4400,TRUE),"")</f>
        <v/>
      </c>
      <c r="Z4400" s="87"/>
      <c r="AA4400" s="104"/>
    </row>
    <row r="4401" spans="2:27" x14ac:dyDescent="0.25">
      <c r="B4401" s="68" t="s">
        <v>68</v>
      </c>
      <c r="C4401" s="80" t="str">
        <f>IFERROR(VLOOKUP(B4401,Listor!$A$6:$B$62,2,FALSE),"")</f>
        <v/>
      </c>
      <c r="D4401" s="80" t="str">
        <f>IFERROR(VLOOKUP(B4401,Listor!$A$6:$C$62,3,FALSE),"")</f>
        <v/>
      </c>
      <c r="E4401" s="110" t="s">
        <v>79</v>
      </c>
      <c r="F4401" s="66"/>
      <c r="G4401" s="35" t="str">
        <f>IFERROR(VLOOKUP(B4401,Listor!$A$6:$G$62,7,FALSE),"")</f>
        <v/>
      </c>
      <c r="H4401" s="63" t="str">
        <f>IFERROR(VLOOKUP(B4401,Listor!$N$6:$O$47,2,FALSE),"")</f>
        <v/>
      </c>
      <c r="I4401" s="63" t="str">
        <f t="shared" si="208"/>
        <v/>
      </c>
      <c r="J4401" s="96" t="str">
        <f>IFERROR(VLOOKUP(B4401,Listor!$N$6:$P$47,3,FALSE)*I4401,"")</f>
        <v/>
      </c>
      <c r="K4401" s="81"/>
      <c r="L4401" s="88" t="str">
        <f>IFERROR((VLOOKUP(B4401,Listor!$N$6:$P$47,3,FALSE)*Biologiska!K4401)+(VLOOKUP(B4401,Listor!$N$6:$Q$47,4,FALSE)),"")</f>
        <v/>
      </c>
      <c r="M4401" s="63" t="str">
        <f t="shared" si="209"/>
        <v/>
      </c>
      <c r="N4401" s="75"/>
      <c r="O4401" s="84" t="str">
        <f t="shared" si="210"/>
        <v/>
      </c>
      <c r="P4401" s="107"/>
      <c r="Q4401" s="87" t="s">
        <v>79</v>
      </c>
      <c r="R4401" s="87"/>
      <c r="S4401" s="87"/>
      <c r="T4401" s="87"/>
      <c r="U4401" s="87"/>
      <c r="V4401" s="86" t="s">
        <v>79</v>
      </c>
      <c r="W4401" s="75"/>
      <c r="X4401" s="102" t="s">
        <v>79</v>
      </c>
      <c r="Y4401" s="63" t="str">
        <f>IFERROR(IF(VLOOKUP(X4401,Listor!$T$6:$U$7,2,FALSE)&lt;O4401,TRUE),"")</f>
        <v/>
      </c>
      <c r="Z4401" s="87"/>
      <c r="AA4401" s="104"/>
    </row>
    <row r="4402" spans="2:27" x14ac:dyDescent="0.25">
      <c r="B4402" s="68" t="s">
        <v>68</v>
      </c>
      <c r="C4402" s="80" t="str">
        <f>IFERROR(VLOOKUP(B4402,Listor!$A$6:$B$62,2,FALSE),"")</f>
        <v/>
      </c>
      <c r="D4402" s="80" t="str">
        <f>IFERROR(VLOOKUP(B4402,Listor!$A$6:$C$62,3,FALSE),"")</f>
        <v/>
      </c>
      <c r="E4402" s="110" t="s">
        <v>79</v>
      </c>
      <c r="F4402" s="66"/>
      <c r="G4402" s="35" t="str">
        <f>IFERROR(VLOOKUP(B4402,Listor!$A$6:$G$62,7,FALSE),"")</f>
        <v/>
      </c>
      <c r="H4402" s="63" t="str">
        <f>IFERROR(VLOOKUP(B4402,Listor!$N$6:$O$47,2,FALSE),"")</f>
        <v/>
      </c>
      <c r="I4402" s="63" t="str">
        <f t="shared" si="208"/>
        <v/>
      </c>
      <c r="J4402" s="96" t="str">
        <f>IFERROR(VLOOKUP(B4402,Listor!$N$6:$P$47,3,FALSE)*I4402,"")</f>
        <v/>
      </c>
      <c r="K4402" s="81"/>
      <c r="L4402" s="88" t="str">
        <f>IFERROR((VLOOKUP(B4402,Listor!$N$6:$P$47,3,FALSE)*Biologiska!K4402)+(VLOOKUP(B4402,Listor!$N$6:$Q$47,4,FALSE)),"")</f>
        <v/>
      </c>
      <c r="M4402" s="63" t="str">
        <f t="shared" si="209"/>
        <v/>
      </c>
      <c r="N4402" s="75"/>
      <c r="O4402" s="84" t="str">
        <f t="shared" si="210"/>
        <v/>
      </c>
      <c r="P4402" s="107"/>
      <c r="Q4402" s="87" t="s">
        <v>79</v>
      </c>
      <c r="R4402" s="87"/>
      <c r="S4402" s="87"/>
      <c r="T4402" s="87"/>
      <c r="U4402" s="87"/>
      <c r="V4402" s="86" t="s">
        <v>79</v>
      </c>
      <c r="W4402" s="75"/>
      <c r="X4402" s="102" t="s">
        <v>79</v>
      </c>
      <c r="Y4402" s="63" t="str">
        <f>IFERROR(IF(VLOOKUP(X4402,Listor!$T$6:$U$7,2,FALSE)&lt;O4402,TRUE),"")</f>
        <v/>
      </c>
      <c r="Z4402" s="87"/>
      <c r="AA4402" s="104"/>
    </row>
    <row r="4403" spans="2:27" x14ac:dyDescent="0.25">
      <c r="B4403" s="68" t="s">
        <v>68</v>
      </c>
      <c r="C4403" s="80" t="str">
        <f>IFERROR(VLOOKUP(B4403,Listor!$A$6:$B$62,2,FALSE),"")</f>
        <v/>
      </c>
      <c r="D4403" s="80" t="str">
        <f>IFERROR(VLOOKUP(B4403,Listor!$A$6:$C$62,3,FALSE),"")</f>
        <v/>
      </c>
      <c r="E4403" s="110" t="s">
        <v>79</v>
      </c>
      <c r="F4403" s="66"/>
      <c r="G4403" s="35" t="str">
        <f>IFERROR(VLOOKUP(B4403,Listor!$A$6:$G$62,7,FALSE),"")</f>
        <v/>
      </c>
      <c r="H4403" s="63" t="str">
        <f>IFERROR(VLOOKUP(B4403,Listor!$N$6:$O$47,2,FALSE),"")</f>
        <v/>
      </c>
      <c r="I4403" s="63" t="str">
        <f t="shared" si="208"/>
        <v/>
      </c>
      <c r="J4403" s="96" t="str">
        <f>IFERROR(VLOOKUP(B4403,Listor!$N$6:$P$47,3,FALSE)*I4403,"")</f>
        <v/>
      </c>
      <c r="K4403" s="81"/>
      <c r="L4403" s="88" t="str">
        <f>IFERROR((VLOOKUP(B4403,Listor!$N$6:$P$47,3,FALSE)*Biologiska!K4403)+(VLOOKUP(B4403,Listor!$N$6:$Q$47,4,FALSE)),"")</f>
        <v/>
      </c>
      <c r="M4403" s="63" t="str">
        <f t="shared" si="209"/>
        <v/>
      </c>
      <c r="N4403" s="75"/>
      <c r="O4403" s="84" t="str">
        <f t="shared" si="210"/>
        <v/>
      </c>
      <c r="P4403" s="107"/>
      <c r="Q4403" s="87" t="s">
        <v>79</v>
      </c>
      <c r="R4403" s="87"/>
      <c r="S4403" s="87"/>
      <c r="T4403" s="87"/>
      <c r="U4403" s="87"/>
      <c r="V4403" s="86" t="s">
        <v>79</v>
      </c>
      <c r="W4403" s="75"/>
      <c r="X4403" s="102" t="s">
        <v>79</v>
      </c>
      <c r="Y4403" s="63" t="str">
        <f>IFERROR(IF(VLOOKUP(X4403,Listor!$T$6:$U$7,2,FALSE)&lt;O4403,TRUE),"")</f>
        <v/>
      </c>
      <c r="Z4403" s="87"/>
      <c r="AA4403" s="104"/>
    </row>
    <row r="4404" spans="2:27" x14ac:dyDescent="0.25">
      <c r="B4404" s="68" t="s">
        <v>68</v>
      </c>
      <c r="C4404" s="80" t="str">
        <f>IFERROR(VLOOKUP(B4404,Listor!$A$6:$B$62,2,FALSE),"")</f>
        <v/>
      </c>
      <c r="D4404" s="80" t="str">
        <f>IFERROR(VLOOKUP(B4404,Listor!$A$6:$C$62,3,FALSE),"")</f>
        <v/>
      </c>
      <c r="E4404" s="110" t="s">
        <v>79</v>
      </c>
      <c r="F4404" s="66"/>
      <c r="G4404" s="35" t="str">
        <f>IFERROR(VLOOKUP(B4404,Listor!$A$6:$G$62,7,FALSE),"")</f>
        <v/>
      </c>
      <c r="H4404" s="63" t="str">
        <f>IFERROR(VLOOKUP(B4404,Listor!$N$6:$O$47,2,FALSE),"")</f>
        <v/>
      </c>
      <c r="I4404" s="63" t="str">
        <f t="shared" si="208"/>
        <v/>
      </c>
      <c r="J4404" s="96" t="str">
        <f>IFERROR(VLOOKUP(B4404,Listor!$N$6:$P$47,3,FALSE)*I4404,"")</f>
        <v/>
      </c>
      <c r="K4404" s="81"/>
      <c r="L4404" s="88" t="str">
        <f>IFERROR((VLOOKUP(B4404,Listor!$N$6:$P$47,3,FALSE)*Biologiska!K4404)+(VLOOKUP(B4404,Listor!$N$6:$Q$47,4,FALSE)),"")</f>
        <v/>
      </c>
      <c r="M4404" s="63" t="str">
        <f t="shared" si="209"/>
        <v/>
      </c>
      <c r="N4404" s="75"/>
      <c r="O4404" s="84" t="str">
        <f t="shared" si="210"/>
        <v/>
      </c>
      <c r="P4404" s="107"/>
      <c r="Q4404" s="87" t="s">
        <v>79</v>
      </c>
      <c r="R4404" s="87"/>
      <c r="S4404" s="87"/>
      <c r="T4404" s="87"/>
      <c r="U4404" s="87"/>
      <c r="V4404" s="86" t="s">
        <v>79</v>
      </c>
      <c r="W4404" s="75"/>
      <c r="X4404" s="102" t="s">
        <v>79</v>
      </c>
      <c r="Y4404" s="63" t="str">
        <f>IFERROR(IF(VLOOKUP(X4404,Listor!$T$6:$U$7,2,FALSE)&lt;O4404,TRUE),"")</f>
        <v/>
      </c>
      <c r="Z4404" s="87"/>
      <c r="AA4404" s="104"/>
    </row>
    <row r="4405" spans="2:27" x14ac:dyDescent="0.25">
      <c r="B4405" s="68" t="s">
        <v>68</v>
      </c>
      <c r="C4405" s="80" t="str">
        <f>IFERROR(VLOOKUP(B4405,Listor!$A$6:$B$62,2,FALSE),"")</f>
        <v/>
      </c>
      <c r="D4405" s="80" t="str">
        <f>IFERROR(VLOOKUP(B4405,Listor!$A$6:$C$62,3,FALSE),"")</f>
        <v/>
      </c>
      <c r="E4405" s="110" t="s">
        <v>79</v>
      </c>
      <c r="F4405" s="66"/>
      <c r="G4405" s="35" t="str">
        <f>IFERROR(VLOOKUP(B4405,Listor!$A$6:$G$62,7,FALSE),"")</f>
        <v/>
      </c>
      <c r="H4405" s="63" t="str">
        <f>IFERROR(VLOOKUP(B4405,Listor!$N$6:$O$47,2,FALSE),"")</f>
        <v/>
      </c>
      <c r="I4405" s="63" t="str">
        <f t="shared" si="208"/>
        <v/>
      </c>
      <c r="J4405" s="96" t="str">
        <f>IFERROR(VLOOKUP(B4405,Listor!$N$6:$P$47,3,FALSE)*I4405,"")</f>
        <v/>
      </c>
      <c r="K4405" s="81"/>
      <c r="L4405" s="88" t="str">
        <f>IFERROR((VLOOKUP(B4405,Listor!$N$6:$P$47,3,FALSE)*Biologiska!K4405)+(VLOOKUP(B4405,Listor!$N$6:$Q$47,4,FALSE)),"")</f>
        <v/>
      </c>
      <c r="M4405" s="63" t="str">
        <f t="shared" si="209"/>
        <v/>
      </c>
      <c r="N4405" s="75"/>
      <c r="O4405" s="84" t="str">
        <f t="shared" si="210"/>
        <v/>
      </c>
      <c r="P4405" s="107"/>
      <c r="Q4405" s="87" t="s">
        <v>79</v>
      </c>
      <c r="R4405" s="87"/>
      <c r="S4405" s="87"/>
      <c r="T4405" s="87"/>
      <c r="U4405" s="87"/>
      <c r="V4405" s="86" t="s">
        <v>79</v>
      </c>
      <c r="W4405" s="75"/>
      <c r="X4405" s="102" t="s">
        <v>79</v>
      </c>
      <c r="Y4405" s="63" t="str">
        <f>IFERROR(IF(VLOOKUP(X4405,Listor!$T$6:$U$7,2,FALSE)&lt;O4405,TRUE),"")</f>
        <v/>
      </c>
      <c r="Z4405" s="87"/>
      <c r="AA4405" s="104"/>
    </row>
    <row r="4406" spans="2:27" x14ac:dyDescent="0.25">
      <c r="B4406" s="68" t="s">
        <v>68</v>
      </c>
      <c r="C4406" s="80" t="str">
        <f>IFERROR(VLOOKUP(B4406,Listor!$A$6:$B$62,2,FALSE),"")</f>
        <v/>
      </c>
      <c r="D4406" s="80" t="str">
        <f>IFERROR(VLOOKUP(B4406,Listor!$A$6:$C$62,3,FALSE),"")</f>
        <v/>
      </c>
      <c r="E4406" s="110" t="s">
        <v>79</v>
      </c>
      <c r="F4406" s="66"/>
      <c r="G4406" s="35" t="str">
        <f>IFERROR(VLOOKUP(B4406,Listor!$A$6:$G$62,7,FALSE),"")</f>
        <v/>
      </c>
      <c r="H4406" s="63" t="str">
        <f>IFERROR(VLOOKUP(B4406,Listor!$N$6:$O$47,2,FALSE),"")</f>
        <v/>
      </c>
      <c r="I4406" s="63" t="str">
        <f t="shared" si="208"/>
        <v/>
      </c>
      <c r="J4406" s="96" t="str">
        <f>IFERROR(VLOOKUP(B4406,Listor!$N$6:$P$47,3,FALSE)*I4406,"")</f>
        <v/>
      </c>
      <c r="K4406" s="81"/>
      <c r="L4406" s="88" t="str">
        <f>IFERROR((VLOOKUP(B4406,Listor!$N$6:$P$47,3,FALSE)*Biologiska!K4406)+(VLOOKUP(B4406,Listor!$N$6:$Q$47,4,FALSE)),"")</f>
        <v/>
      </c>
      <c r="M4406" s="63" t="str">
        <f t="shared" si="209"/>
        <v/>
      </c>
      <c r="N4406" s="75"/>
      <c r="O4406" s="84" t="str">
        <f t="shared" si="210"/>
        <v/>
      </c>
      <c r="P4406" s="107"/>
      <c r="Q4406" s="87" t="s">
        <v>79</v>
      </c>
      <c r="R4406" s="87"/>
      <c r="S4406" s="87"/>
      <c r="T4406" s="87"/>
      <c r="U4406" s="87"/>
      <c r="V4406" s="86" t="s">
        <v>79</v>
      </c>
      <c r="W4406" s="75"/>
      <c r="X4406" s="102" t="s">
        <v>79</v>
      </c>
      <c r="Y4406" s="63" t="str">
        <f>IFERROR(IF(VLOOKUP(X4406,Listor!$T$6:$U$7,2,FALSE)&lt;O4406,TRUE),"")</f>
        <v/>
      </c>
      <c r="Z4406" s="87"/>
      <c r="AA4406" s="104"/>
    </row>
    <row r="4407" spans="2:27" x14ac:dyDescent="0.25">
      <c r="B4407" s="68" t="s">
        <v>68</v>
      </c>
      <c r="C4407" s="80" t="str">
        <f>IFERROR(VLOOKUP(B4407,Listor!$A$6:$B$62,2,FALSE),"")</f>
        <v/>
      </c>
      <c r="D4407" s="80" t="str">
        <f>IFERROR(VLOOKUP(B4407,Listor!$A$6:$C$62,3,FALSE),"")</f>
        <v/>
      </c>
      <c r="E4407" s="110" t="s">
        <v>79</v>
      </c>
      <c r="F4407" s="66"/>
      <c r="G4407" s="35" t="str">
        <f>IFERROR(VLOOKUP(B4407,Listor!$A$6:$G$62,7,FALSE),"")</f>
        <v/>
      </c>
      <c r="H4407" s="63" t="str">
        <f>IFERROR(VLOOKUP(B4407,Listor!$N$6:$O$47,2,FALSE),"")</f>
        <v/>
      </c>
      <c r="I4407" s="63" t="str">
        <f t="shared" si="208"/>
        <v/>
      </c>
      <c r="J4407" s="96" t="str">
        <f>IFERROR(VLOOKUP(B4407,Listor!$N$6:$P$47,3,FALSE)*I4407,"")</f>
        <v/>
      </c>
      <c r="K4407" s="81"/>
      <c r="L4407" s="88" t="str">
        <f>IFERROR((VLOOKUP(B4407,Listor!$N$6:$P$47,3,FALSE)*Biologiska!K4407)+(VLOOKUP(B4407,Listor!$N$6:$Q$47,4,FALSE)),"")</f>
        <v/>
      </c>
      <c r="M4407" s="63" t="str">
        <f t="shared" si="209"/>
        <v/>
      </c>
      <c r="N4407" s="75"/>
      <c r="O4407" s="84" t="str">
        <f t="shared" si="210"/>
        <v/>
      </c>
      <c r="P4407" s="107"/>
      <c r="Q4407" s="87" t="s">
        <v>79</v>
      </c>
      <c r="R4407" s="87"/>
      <c r="S4407" s="87"/>
      <c r="T4407" s="87"/>
      <c r="U4407" s="87"/>
      <c r="V4407" s="86" t="s">
        <v>79</v>
      </c>
      <c r="W4407" s="75"/>
      <c r="X4407" s="102" t="s">
        <v>79</v>
      </c>
      <c r="Y4407" s="63" t="str">
        <f>IFERROR(IF(VLOOKUP(X4407,Listor!$T$6:$U$7,2,FALSE)&lt;O4407,TRUE),"")</f>
        <v/>
      </c>
      <c r="Z4407" s="87"/>
      <c r="AA4407" s="104"/>
    </row>
    <row r="4408" spans="2:27" x14ac:dyDescent="0.25">
      <c r="B4408" s="68" t="s">
        <v>68</v>
      </c>
      <c r="C4408" s="80" t="str">
        <f>IFERROR(VLOOKUP(B4408,Listor!$A$6:$B$62,2,FALSE),"")</f>
        <v/>
      </c>
      <c r="D4408" s="80" t="str">
        <f>IFERROR(VLOOKUP(B4408,Listor!$A$6:$C$62,3,FALSE),"")</f>
        <v/>
      </c>
      <c r="E4408" s="110" t="s">
        <v>79</v>
      </c>
      <c r="F4408" s="66"/>
      <c r="G4408" s="35" t="str">
        <f>IFERROR(VLOOKUP(B4408,Listor!$A$6:$G$62,7,FALSE),"")</f>
        <v/>
      </c>
      <c r="H4408" s="63" t="str">
        <f>IFERROR(VLOOKUP(B4408,Listor!$N$6:$O$47,2,FALSE),"")</f>
        <v/>
      </c>
      <c r="I4408" s="63" t="str">
        <f t="shared" si="208"/>
        <v/>
      </c>
      <c r="J4408" s="96" t="str">
        <f>IFERROR(VLOOKUP(B4408,Listor!$N$6:$P$47,3,FALSE)*I4408,"")</f>
        <v/>
      </c>
      <c r="K4408" s="81"/>
      <c r="L4408" s="88" t="str">
        <f>IFERROR((VLOOKUP(B4408,Listor!$N$6:$P$47,3,FALSE)*Biologiska!K4408)+(VLOOKUP(B4408,Listor!$N$6:$Q$47,4,FALSE)),"")</f>
        <v/>
      </c>
      <c r="M4408" s="63" t="str">
        <f t="shared" si="209"/>
        <v/>
      </c>
      <c r="N4408" s="75"/>
      <c r="O4408" s="84" t="str">
        <f t="shared" si="210"/>
        <v/>
      </c>
      <c r="P4408" s="107"/>
      <c r="Q4408" s="87" t="s">
        <v>79</v>
      </c>
      <c r="R4408" s="87"/>
      <c r="S4408" s="87"/>
      <c r="T4408" s="87"/>
      <c r="U4408" s="87"/>
      <c r="V4408" s="86" t="s">
        <v>79</v>
      </c>
      <c r="W4408" s="75"/>
      <c r="X4408" s="102" t="s">
        <v>79</v>
      </c>
      <c r="Y4408" s="63" t="str">
        <f>IFERROR(IF(VLOOKUP(X4408,Listor!$T$6:$U$7,2,FALSE)&lt;O4408,TRUE),"")</f>
        <v/>
      </c>
      <c r="Z4408" s="87"/>
      <c r="AA4408" s="104"/>
    </row>
    <row r="4409" spans="2:27" x14ac:dyDescent="0.25">
      <c r="B4409" s="68" t="s">
        <v>68</v>
      </c>
      <c r="C4409" s="80" t="str">
        <f>IFERROR(VLOOKUP(B4409,Listor!$A$6:$B$62,2,FALSE),"")</f>
        <v/>
      </c>
      <c r="D4409" s="80" t="str">
        <f>IFERROR(VLOOKUP(B4409,Listor!$A$6:$C$62,3,FALSE),"")</f>
        <v/>
      </c>
      <c r="E4409" s="110" t="s">
        <v>79</v>
      </c>
      <c r="F4409" s="66"/>
      <c r="G4409" s="35" t="str">
        <f>IFERROR(VLOOKUP(B4409,Listor!$A$6:$G$62,7,FALSE),"")</f>
        <v/>
      </c>
      <c r="H4409" s="63" t="str">
        <f>IFERROR(VLOOKUP(B4409,Listor!$N$6:$O$47,2,FALSE),"")</f>
        <v/>
      </c>
      <c r="I4409" s="63" t="str">
        <f t="shared" si="208"/>
        <v/>
      </c>
      <c r="J4409" s="96" t="str">
        <f>IFERROR(VLOOKUP(B4409,Listor!$N$6:$P$47,3,FALSE)*I4409,"")</f>
        <v/>
      </c>
      <c r="K4409" s="81"/>
      <c r="L4409" s="88" t="str">
        <f>IFERROR((VLOOKUP(B4409,Listor!$N$6:$P$47,3,FALSE)*Biologiska!K4409)+(VLOOKUP(B4409,Listor!$N$6:$Q$47,4,FALSE)),"")</f>
        <v/>
      </c>
      <c r="M4409" s="63" t="str">
        <f t="shared" si="209"/>
        <v/>
      </c>
      <c r="N4409" s="75"/>
      <c r="O4409" s="84" t="str">
        <f t="shared" si="210"/>
        <v/>
      </c>
      <c r="P4409" s="107"/>
      <c r="Q4409" s="87" t="s">
        <v>79</v>
      </c>
      <c r="R4409" s="87"/>
      <c r="S4409" s="87"/>
      <c r="T4409" s="87"/>
      <c r="U4409" s="87"/>
      <c r="V4409" s="86" t="s">
        <v>79</v>
      </c>
      <c r="W4409" s="75"/>
      <c r="X4409" s="102" t="s">
        <v>79</v>
      </c>
      <c r="Y4409" s="63" t="str">
        <f>IFERROR(IF(VLOOKUP(X4409,Listor!$T$6:$U$7,2,FALSE)&lt;O4409,TRUE),"")</f>
        <v/>
      </c>
      <c r="Z4409" s="87"/>
      <c r="AA4409" s="104"/>
    </row>
    <row r="4410" spans="2:27" x14ac:dyDescent="0.25">
      <c r="B4410" s="68" t="s">
        <v>68</v>
      </c>
      <c r="C4410" s="80" t="str">
        <f>IFERROR(VLOOKUP(B4410,Listor!$A$6:$B$62,2,FALSE),"")</f>
        <v/>
      </c>
      <c r="D4410" s="80" t="str">
        <f>IFERROR(VLOOKUP(B4410,Listor!$A$6:$C$62,3,FALSE),"")</f>
        <v/>
      </c>
      <c r="E4410" s="110" t="s">
        <v>79</v>
      </c>
      <c r="F4410" s="66"/>
      <c r="G4410" s="35" t="str">
        <f>IFERROR(VLOOKUP(B4410,Listor!$A$6:$G$62,7,FALSE),"")</f>
        <v/>
      </c>
      <c r="H4410" s="63" t="str">
        <f>IFERROR(VLOOKUP(B4410,Listor!$N$6:$O$47,2,FALSE),"")</f>
        <v/>
      </c>
      <c r="I4410" s="63" t="str">
        <f t="shared" si="208"/>
        <v/>
      </c>
      <c r="J4410" s="96" t="str">
        <f>IFERROR(VLOOKUP(B4410,Listor!$N$6:$P$47,3,FALSE)*I4410,"")</f>
        <v/>
      </c>
      <c r="K4410" s="81"/>
      <c r="L4410" s="88" t="str">
        <f>IFERROR((VLOOKUP(B4410,Listor!$N$6:$P$47,3,FALSE)*Biologiska!K4410)+(VLOOKUP(B4410,Listor!$N$6:$Q$47,4,FALSE)),"")</f>
        <v/>
      </c>
      <c r="M4410" s="63" t="str">
        <f t="shared" si="209"/>
        <v/>
      </c>
      <c r="N4410" s="75"/>
      <c r="O4410" s="84" t="str">
        <f t="shared" si="210"/>
        <v/>
      </c>
      <c r="P4410" s="107"/>
      <c r="Q4410" s="87" t="s">
        <v>79</v>
      </c>
      <c r="R4410" s="87"/>
      <c r="S4410" s="87"/>
      <c r="T4410" s="87"/>
      <c r="U4410" s="87"/>
      <c r="V4410" s="86" t="s">
        <v>79</v>
      </c>
      <c r="W4410" s="75"/>
      <c r="X4410" s="102" t="s">
        <v>79</v>
      </c>
      <c r="Y4410" s="63" t="str">
        <f>IFERROR(IF(VLOOKUP(X4410,Listor!$T$6:$U$7,2,FALSE)&lt;O4410,TRUE),"")</f>
        <v/>
      </c>
      <c r="Z4410" s="87"/>
      <c r="AA4410" s="104"/>
    </row>
    <row r="4411" spans="2:27" x14ac:dyDescent="0.25">
      <c r="B4411" s="68" t="s">
        <v>68</v>
      </c>
      <c r="C4411" s="80" t="str">
        <f>IFERROR(VLOOKUP(B4411,Listor!$A$6:$B$62,2,FALSE),"")</f>
        <v/>
      </c>
      <c r="D4411" s="80" t="str">
        <f>IFERROR(VLOOKUP(B4411,Listor!$A$6:$C$62,3,FALSE),"")</f>
        <v/>
      </c>
      <c r="E4411" s="110" t="s">
        <v>79</v>
      </c>
      <c r="F4411" s="66"/>
      <c r="G4411" s="35" t="str">
        <f>IFERROR(VLOOKUP(B4411,Listor!$A$6:$G$62,7,FALSE),"")</f>
        <v/>
      </c>
      <c r="H4411" s="63" t="str">
        <f>IFERROR(VLOOKUP(B4411,Listor!$N$6:$O$47,2,FALSE),"")</f>
        <v/>
      </c>
      <c r="I4411" s="63" t="str">
        <f t="shared" si="208"/>
        <v/>
      </c>
      <c r="J4411" s="96" t="str">
        <f>IFERROR(VLOOKUP(B4411,Listor!$N$6:$P$47,3,FALSE)*I4411,"")</f>
        <v/>
      </c>
      <c r="K4411" s="81"/>
      <c r="L4411" s="88" t="str">
        <f>IFERROR((VLOOKUP(B4411,Listor!$N$6:$P$47,3,FALSE)*Biologiska!K4411)+(VLOOKUP(B4411,Listor!$N$6:$Q$47,4,FALSE)),"")</f>
        <v/>
      </c>
      <c r="M4411" s="63" t="str">
        <f t="shared" si="209"/>
        <v/>
      </c>
      <c r="N4411" s="75"/>
      <c r="O4411" s="84" t="str">
        <f t="shared" si="210"/>
        <v/>
      </c>
      <c r="P4411" s="107"/>
      <c r="Q4411" s="87" t="s">
        <v>79</v>
      </c>
      <c r="R4411" s="87"/>
      <c r="S4411" s="87"/>
      <c r="T4411" s="87"/>
      <c r="U4411" s="87"/>
      <c r="V4411" s="86" t="s">
        <v>79</v>
      </c>
      <c r="W4411" s="75"/>
      <c r="X4411" s="102" t="s">
        <v>79</v>
      </c>
      <c r="Y4411" s="63" t="str">
        <f>IFERROR(IF(VLOOKUP(X4411,Listor!$T$6:$U$7,2,FALSE)&lt;O4411,TRUE),"")</f>
        <v/>
      </c>
      <c r="Z4411" s="87"/>
      <c r="AA4411" s="104"/>
    </row>
    <row r="4412" spans="2:27" x14ac:dyDescent="0.25">
      <c r="B4412" s="68" t="s">
        <v>68</v>
      </c>
      <c r="C4412" s="80" t="str">
        <f>IFERROR(VLOOKUP(B4412,Listor!$A$6:$B$62,2,FALSE),"")</f>
        <v/>
      </c>
      <c r="D4412" s="80" t="str">
        <f>IFERROR(VLOOKUP(B4412,Listor!$A$6:$C$62,3,FALSE),"")</f>
        <v/>
      </c>
      <c r="E4412" s="110" t="s">
        <v>79</v>
      </c>
      <c r="F4412" s="66"/>
      <c r="G4412" s="35" t="str">
        <f>IFERROR(VLOOKUP(B4412,Listor!$A$6:$G$62,7,FALSE),"")</f>
        <v/>
      </c>
      <c r="H4412" s="63" t="str">
        <f>IFERROR(VLOOKUP(B4412,Listor!$N$6:$O$47,2,FALSE),"")</f>
        <v/>
      </c>
      <c r="I4412" s="63" t="str">
        <f t="shared" si="208"/>
        <v/>
      </c>
      <c r="J4412" s="96" t="str">
        <f>IFERROR(VLOOKUP(B4412,Listor!$N$6:$P$47,3,FALSE)*I4412,"")</f>
        <v/>
      </c>
      <c r="K4412" s="81"/>
      <c r="L4412" s="88" t="str">
        <f>IFERROR((VLOOKUP(B4412,Listor!$N$6:$P$47,3,FALSE)*Biologiska!K4412)+(VLOOKUP(B4412,Listor!$N$6:$Q$47,4,FALSE)),"")</f>
        <v/>
      </c>
      <c r="M4412" s="63" t="str">
        <f t="shared" si="209"/>
        <v/>
      </c>
      <c r="N4412" s="75"/>
      <c r="O4412" s="84" t="str">
        <f t="shared" si="210"/>
        <v/>
      </c>
      <c r="P4412" s="107"/>
      <c r="Q4412" s="87" t="s">
        <v>79</v>
      </c>
      <c r="R4412" s="87"/>
      <c r="S4412" s="87"/>
      <c r="T4412" s="87"/>
      <c r="U4412" s="87"/>
      <c r="V4412" s="86" t="s">
        <v>79</v>
      </c>
      <c r="W4412" s="75"/>
      <c r="X4412" s="102" t="s">
        <v>79</v>
      </c>
      <c r="Y4412" s="63" t="str">
        <f>IFERROR(IF(VLOOKUP(X4412,Listor!$T$6:$U$7,2,FALSE)&lt;O4412,TRUE),"")</f>
        <v/>
      </c>
      <c r="Z4412" s="87"/>
      <c r="AA4412" s="104"/>
    </row>
    <row r="4413" spans="2:27" x14ac:dyDescent="0.25">
      <c r="B4413" s="68" t="s">
        <v>68</v>
      </c>
      <c r="C4413" s="80" t="str">
        <f>IFERROR(VLOOKUP(B4413,Listor!$A$6:$B$62,2,FALSE),"")</f>
        <v/>
      </c>
      <c r="D4413" s="80" t="str">
        <f>IFERROR(VLOOKUP(B4413,Listor!$A$6:$C$62,3,FALSE),"")</f>
        <v/>
      </c>
      <c r="E4413" s="110" t="s">
        <v>79</v>
      </c>
      <c r="F4413" s="66"/>
      <c r="G4413" s="35" t="str">
        <f>IFERROR(VLOOKUP(B4413,Listor!$A$6:$G$62,7,FALSE),"")</f>
        <v/>
      </c>
      <c r="H4413" s="63" t="str">
        <f>IFERROR(VLOOKUP(B4413,Listor!$N$6:$O$47,2,FALSE),"")</f>
        <v/>
      </c>
      <c r="I4413" s="63" t="str">
        <f t="shared" si="208"/>
        <v/>
      </c>
      <c r="J4413" s="96" t="str">
        <f>IFERROR(VLOOKUP(B4413,Listor!$N$6:$P$47,3,FALSE)*I4413,"")</f>
        <v/>
      </c>
      <c r="K4413" s="81"/>
      <c r="L4413" s="88" t="str">
        <f>IFERROR((VLOOKUP(B4413,Listor!$N$6:$P$47,3,FALSE)*Biologiska!K4413)+(VLOOKUP(B4413,Listor!$N$6:$Q$47,4,FALSE)),"")</f>
        <v/>
      </c>
      <c r="M4413" s="63" t="str">
        <f t="shared" si="209"/>
        <v/>
      </c>
      <c r="N4413" s="75"/>
      <c r="O4413" s="84" t="str">
        <f t="shared" si="210"/>
        <v/>
      </c>
      <c r="P4413" s="107"/>
      <c r="Q4413" s="87" t="s">
        <v>79</v>
      </c>
      <c r="R4413" s="87"/>
      <c r="S4413" s="87"/>
      <c r="T4413" s="87"/>
      <c r="U4413" s="87"/>
      <c r="V4413" s="86" t="s">
        <v>79</v>
      </c>
      <c r="W4413" s="75"/>
      <c r="X4413" s="102" t="s">
        <v>79</v>
      </c>
      <c r="Y4413" s="63" t="str">
        <f>IFERROR(IF(VLOOKUP(X4413,Listor!$T$6:$U$7,2,FALSE)&lt;O4413,TRUE),"")</f>
        <v/>
      </c>
      <c r="Z4413" s="87"/>
      <c r="AA4413" s="104"/>
    </row>
    <row r="4414" spans="2:27" x14ac:dyDescent="0.25">
      <c r="B4414" s="68" t="s">
        <v>68</v>
      </c>
      <c r="C4414" s="80" t="str">
        <f>IFERROR(VLOOKUP(B4414,Listor!$A$6:$B$62,2,FALSE),"")</f>
        <v/>
      </c>
      <c r="D4414" s="80" t="str">
        <f>IFERROR(VLOOKUP(B4414,Listor!$A$6:$C$62,3,FALSE),"")</f>
        <v/>
      </c>
      <c r="E4414" s="110" t="s">
        <v>79</v>
      </c>
      <c r="F4414" s="66"/>
      <c r="G4414" s="35" t="str">
        <f>IFERROR(VLOOKUP(B4414,Listor!$A$6:$G$62,7,FALSE),"")</f>
        <v/>
      </c>
      <c r="H4414" s="63" t="str">
        <f>IFERROR(VLOOKUP(B4414,Listor!$N$6:$O$47,2,FALSE),"")</f>
        <v/>
      </c>
      <c r="I4414" s="63" t="str">
        <f t="shared" si="208"/>
        <v/>
      </c>
      <c r="J4414" s="96" t="str">
        <f>IFERROR(VLOOKUP(B4414,Listor!$N$6:$P$47,3,FALSE)*I4414,"")</f>
        <v/>
      </c>
      <c r="K4414" s="81"/>
      <c r="L4414" s="88" t="str">
        <f>IFERROR((VLOOKUP(B4414,Listor!$N$6:$P$47,3,FALSE)*Biologiska!K4414)+(VLOOKUP(B4414,Listor!$N$6:$Q$47,4,FALSE)),"")</f>
        <v/>
      </c>
      <c r="M4414" s="63" t="str">
        <f t="shared" si="209"/>
        <v/>
      </c>
      <c r="N4414" s="75"/>
      <c r="O4414" s="84" t="str">
        <f t="shared" si="210"/>
        <v/>
      </c>
      <c r="P4414" s="107"/>
      <c r="Q4414" s="87" t="s">
        <v>79</v>
      </c>
      <c r="R4414" s="87"/>
      <c r="S4414" s="87"/>
      <c r="T4414" s="87"/>
      <c r="U4414" s="87"/>
      <c r="V4414" s="86" t="s">
        <v>79</v>
      </c>
      <c r="W4414" s="75"/>
      <c r="X4414" s="102" t="s">
        <v>79</v>
      </c>
      <c r="Y4414" s="63" t="str">
        <f>IFERROR(IF(VLOOKUP(X4414,Listor!$T$6:$U$7,2,FALSE)&lt;O4414,TRUE),"")</f>
        <v/>
      </c>
      <c r="Z4414" s="87"/>
      <c r="AA4414" s="104"/>
    </row>
    <row r="4415" spans="2:27" x14ac:dyDescent="0.25">
      <c r="B4415" s="68" t="s">
        <v>68</v>
      </c>
      <c r="C4415" s="80" t="str">
        <f>IFERROR(VLOOKUP(B4415,Listor!$A$6:$B$62,2,FALSE),"")</f>
        <v/>
      </c>
      <c r="D4415" s="80" t="str">
        <f>IFERROR(VLOOKUP(B4415,Listor!$A$6:$C$62,3,FALSE),"")</f>
        <v/>
      </c>
      <c r="E4415" s="110" t="s">
        <v>79</v>
      </c>
      <c r="F4415" s="66"/>
      <c r="G4415" s="35" t="str">
        <f>IFERROR(VLOOKUP(B4415,Listor!$A$6:$G$62,7,FALSE),"")</f>
        <v/>
      </c>
      <c r="H4415" s="63" t="str">
        <f>IFERROR(VLOOKUP(B4415,Listor!$N$6:$O$47,2,FALSE),"")</f>
        <v/>
      </c>
      <c r="I4415" s="63" t="str">
        <f t="shared" si="208"/>
        <v/>
      </c>
      <c r="J4415" s="96" t="str">
        <f>IFERROR(VLOOKUP(B4415,Listor!$N$6:$P$47,3,FALSE)*I4415,"")</f>
        <v/>
      </c>
      <c r="K4415" s="81"/>
      <c r="L4415" s="88" t="str">
        <f>IFERROR((VLOOKUP(B4415,Listor!$N$6:$P$47,3,FALSE)*Biologiska!K4415)+(VLOOKUP(B4415,Listor!$N$6:$Q$47,4,FALSE)),"")</f>
        <v/>
      </c>
      <c r="M4415" s="63" t="str">
        <f t="shared" si="209"/>
        <v/>
      </c>
      <c r="N4415" s="75"/>
      <c r="O4415" s="84" t="str">
        <f t="shared" si="210"/>
        <v/>
      </c>
      <c r="P4415" s="107"/>
      <c r="Q4415" s="87" t="s">
        <v>79</v>
      </c>
      <c r="R4415" s="87"/>
      <c r="S4415" s="87"/>
      <c r="T4415" s="87"/>
      <c r="U4415" s="87"/>
      <c r="V4415" s="86" t="s">
        <v>79</v>
      </c>
      <c r="W4415" s="75"/>
      <c r="X4415" s="102" t="s">
        <v>79</v>
      </c>
      <c r="Y4415" s="63" t="str">
        <f>IFERROR(IF(VLOOKUP(X4415,Listor!$T$6:$U$7,2,FALSE)&lt;O4415,TRUE),"")</f>
        <v/>
      </c>
      <c r="Z4415" s="87"/>
      <c r="AA4415" s="104"/>
    </row>
    <row r="4416" spans="2:27" x14ac:dyDescent="0.25">
      <c r="B4416" s="68" t="s">
        <v>68</v>
      </c>
      <c r="C4416" s="80" t="str">
        <f>IFERROR(VLOOKUP(B4416,Listor!$A$6:$B$62,2,FALSE),"")</f>
        <v/>
      </c>
      <c r="D4416" s="80" t="str">
        <f>IFERROR(VLOOKUP(B4416,Listor!$A$6:$C$62,3,FALSE),"")</f>
        <v/>
      </c>
      <c r="E4416" s="110" t="s">
        <v>79</v>
      </c>
      <c r="F4416" s="66"/>
      <c r="G4416" s="35" t="str">
        <f>IFERROR(VLOOKUP(B4416,Listor!$A$6:$G$62,7,FALSE),"")</f>
        <v/>
      </c>
      <c r="H4416" s="63" t="str">
        <f>IFERROR(VLOOKUP(B4416,Listor!$N$6:$O$47,2,FALSE),"")</f>
        <v/>
      </c>
      <c r="I4416" s="63" t="str">
        <f t="shared" si="208"/>
        <v/>
      </c>
      <c r="J4416" s="96" t="str">
        <f>IFERROR(VLOOKUP(B4416,Listor!$N$6:$P$47,3,FALSE)*I4416,"")</f>
        <v/>
      </c>
      <c r="K4416" s="81"/>
      <c r="L4416" s="88" t="str">
        <f>IFERROR((VLOOKUP(B4416,Listor!$N$6:$P$47,3,FALSE)*Biologiska!K4416)+(VLOOKUP(B4416,Listor!$N$6:$Q$47,4,FALSE)),"")</f>
        <v/>
      </c>
      <c r="M4416" s="63" t="str">
        <f t="shared" si="209"/>
        <v/>
      </c>
      <c r="N4416" s="75"/>
      <c r="O4416" s="84" t="str">
        <f t="shared" si="210"/>
        <v/>
      </c>
      <c r="P4416" s="107"/>
      <c r="Q4416" s="87" t="s">
        <v>79</v>
      </c>
      <c r="R4416" s="87"/>
      <c r="S4416" s="87"/>
      <c r="T4416" s="87"/>
      <c r="U4416" s="87"/>
      <c r="V4416" s="86" t="s">
        <v>79</v>
      </c>
      <c r="W4416" s="75"/>
      <c r="X4416" s="102" t="s">
        <v>79</v>
      </c>
      <c r="Y4416" s="63" t="str">
        <f>IFERROR(IF(VLOOKUP(X4416,Listor!$T$6:$U$7,2,FALSE)&lt;O4416,TRUE),"")</f>
        <v/>
      </c>
      <c r="Z4416" s="87"/>
      <c r="AA4416" s="104"/>
    </row>
    <row r="4417" spans="2:27" x14ac:dyDescent="0.25">
      <c r="B4417" s="68" t="s">
        <v>68</v>
      </c>
      <c r="C4417" s="80" t="str">
        <f>IFERROR(VLOOKUP(B4417,Listor!$A$6:$B$62,2,FALSE),"")</f>
        <v/>
      </c>
      <c r="D4417" s="80" t="str">
        <f>IFERROR(VLOOKUP(B4417,Listor!$A$6:$C$62,3,FALSE),"")</f>
        <v/>
      </c>
      <c r="E4417" s="110" t="s">
        <v>79</v>
      </c>
      <c r="F4417" s="66"/>
      <c r="G4417" s="35" t="str">
        <f>IFERROR(VLOOKUP(B4417,Listor!$A$6:$G$62,7,FALSE),"")</f>
        <v/>
      </c>
      <c r="H4417" s="63" t="str">
        <f>IFERROR(VLOOKUP(B4417,Listor!$N$6:$O$47,2,FALSE),"")</f>
        <v/>
      </c>
      <c r="I4417" s="63" t="str">
        <f t="shared" si="208"/>
        <v/>
      </c>
      <c r="J4417" s="96" t="str">
        <f>IFERROR(VLOOKUP(B4417,Listor!$N$6:$P$47,3,FALSE)*I4417,"")</f>
        <v/>
      </c>
      <c r="K4417" s="81"/>
      <c r="L4417" s="88" t="str">
        <f>IFERROR((VLOOKUP(B4417,Listor!$N$6:$P$47,3,FALSE)*Biologiska!K4417)+(VLOOKUP(B4417,Listor!$N$6:$Q$47,4,FALSE)),"")</f>
        <v/>
      </c>
      <c r="M4417" s="63" t="str">
        <f t="shared" si="209"/>
        <v/>
      </c>
      <c r="N4417" s="75"/>
      <c r="O4417" s="84" t="str">
        <f t="shared" si="210"/>
        <v/>
      </c>
      <c r="P4417" s="107"/>
      <c r="Q4417" s="87" t="s">
        <v>79</v>
      </c>
      <c r="R4417" s="87"/>
      <c r="S4417" s="87"/>
      <c r="T4417" s="87"/>
      <c r="U4417" s="87"/>
      <c r="V4417" s="86" t="s">
        <v>79</v>
      </c>
      <c r="W4417" s="75"/>
      <c r="X4417" s="102" t="s">
        <v>79</v>
      </c>
      <c r="Y4417" s="63" t="str">
        <f>IFERROR(IF(VLOOKUP(X4417,Listor!$T$6:$U$7,2,FALSE)&lt;O4417,TRUE),"")</f>
        <v/>
      </c>
      <c r="Z4417" s="87"/>
      <c r="AA4417" s="104"/>
    </row>
    <row r="4418" spans="2:27" x14ac:dyDescent="0.25">
      <c r="B4418" s="68" t="s">
        <v>68</v>
      </c>
      <c r="C4418" s="80" t="str">
        <f>IFERROR(VLOOKUP(B4418,Listor!$A$6:$B$62,2,FALSE),"")</f>
        <v/>
      </c>
      <c r="D4418" s="80" t="str">
        <f>IFERROR(VLOOKUP(B4418,Listor!$A$6:$C$62,3,FALSE),"")</f>
        <v/>
      </c>
      <c r="E4418" s="110" t="s">
        <v>79</v>
      </c>
      <c r="F4418" s="66"/>
      <c r="G4418" s="35" t="str">
        <f>IFERROR(VLOOKUP(B4418,Listor!$A$6:$G$62,7,FALSE),"")</f>
        <v/>
      </c>
      <c r="H4418" s="63" t="str">
        <f>IFERROR(VLOOKUP(B4418,Listor!$N$6:$O$47,2,FALSE),"")</f>
        <v/>
      </c>
      <c r="I4418" s="63" t="str">
        <f t="shared" si="208"/>
        <v/>
      </c>
      <c r="J4418" s="96" t="str">
        <f>IFERROR(VLOOKUP(B4418,Listor!$N$6:$P$47,3,FALSE)*I4418,"")</f>
        <v/>
      </c>
      <c r="K4418" s="81"/>
      <c r="L4418" s="88" t="str">
        <f>IFERROR((VLOOKUP(B4418,Listor!$N$6:$P$47,3,FALSE)*Biologiska!K4418)+(VLOOKUP(B4418,Listor!$N$6:$Q$47,4,FALSE)),"")</f>
        <v/>
      </c>
      <c r="M4418" s="63" t="str">
        <f t="shared" si="209"/>
        <v/>
      </c>
      <c r="N4418" s="75"/>
      <c r="O4418" s="84" t="str">
        <f t="shared" si="210"/>
        <v/>
      </c>
      <c r="P4418" s="107"/>
      <c r="Q4418" s="87" t="s">
        <v>79</v>
      </c>
      <c r="R4418" s="87"/>
      <c r="S4418" s="87"/>
      <c r="T4418" s="87"/>
      <c r="U4418" s="87"/>
      <c r="V4418" s="86" t="s">
        <v>79</v>
      </c>
      <c r="W4418" s="75"/>
      <c r="X4418" s="102" t="s">
        <v>79</v>
      </c>
      <c r="Y4418" s="63" t="str">
        <f>IFERROR(IF(VLOOKUP(X4418,Listor!$T$6:$U$7,2,FALSE)&lt;O4418,TRUE),"")</f>
        <v/>
      </c>
      <c r="Z4418" s="87"/>
      <c r="AA4418" s="104"/>
    </row>
    <row r="4419" spans="2:27" x14ac:dyDescent="0.25">
      <c r="B4419" s="68" t="s">
        <v>68</v>
      </c>
      <c r="C4419" s="80" t="str">
        <f>IFERROR(VLOOKUP(B4419,Listor!$A$6:$B$62,2,FALSE),"")</f>
        <v/>
      </c>
      <c r="D4419" s="80" t="str">
        <f>IFERROR(VLOOKUP(B4419,Listor!$A$6:$C$62,3,FALSE),"")</f>
        <v/>
      </c>
      <c r="E4419" s="110" t="s">
        <v>79</v>
      </c>
      <c r="F4419" s="66"/>
      <c r="G4419" s="35" t="str">
        <f>IFERROR(VLOOKUP(B4419,Listor!$A$6:$G$62,7,FALSE),"")</f>
        <v/>
      </c>
      <c r="H4419" s="63" t="str">
        <f>IFERROR(VLOOKUP(B4419,Listor!$N$6:$O$47,2,FALSE),"")</f>
        <v/>
      </c>
      <c r="I4419" s="63" t="str">
        <f t="shared" si="208"/>
        <v/>
      </c>
      <c r="J4419" s="96" t="str">
        <f>IFERROR(VLOOKUP(B4419,Listor!$N$6:$P$47,3,FALSE)*I4419,"")</f>
        <v/>
      </c>
      <c r="K4419" s="81"/>
      <c r="L4419" s="88" t="str">
        <f>IFERROR((VLOOKUP(B4419,Listor!$N$6:$P$47,3,FALSE)*Biologiska!K4419)+(VLOOKUP(B4419,Listor!$N$6:$Q$47,4,FALSE)),"")</f>
        <v/>
      </c>
      <c r="M4419" s="63" t="str">
        <f t="shared" si="209"/>
        <v/>
      </c>
      <c r="N4419" s="75"/>
      <c r="O4419" s="84" t="str">
        <f t="shared" si="210"/>
        <v/>
      </c>
      <c r="P4419" s="107"/>
      <c r="Q4419" s="87" t="s">
        <v>79</v>
      </c>
      <c r="R4419" s="87"/>
      <c r="S4419" s="87"/>
      <c r="T4419" s="87"/>
      <c r="U4419" s="87"/>
      <c r="V4419" s="86" t="s">
        <v>79</v>
      </c>
      <c r="W4419" s="75"/>
      <c r="X4419" s="102" t="s">
        <v>79</v>
      </c>
      <c r="Y4419" s="63" t="str">
        <f>IFERROR(IF(VLOOKUP(X4419,Listor!$T$6:$U$7,2,FALSE)&lt;O4419,TRUE),"")</f>
        <v/>
      </c>
      <c r="Z4419" s="87"/>
      <c r="AA4419" s="104"/>
    </row>
    <row r="4420" spans="2:27" x14ac:dyDescent="0.25">
      <c r="B4420" s="68" t="s">
        <v>68</v>
      </c>
      <c r="C4420" s="80" t="str">
        <f>IFERROR(VLOOKUP(B4420,Listor!$A$6:$B$62,2,FALSE),"")</f>
        <v/>
      </c>
      <c r="D4420" s="80" t="str">
        <f>IFERROR(VLOOKUP(B4420,Listor!$A$6:$C$62,3,FALSE),"")</f>
        <v/>
      </c>
      <c r="E4420" s="110" t="s">
        <v>79</v>
      </c>
      <c r="F4420" s="66"/>
      <c r="G4420" s="35" t="str">
        <f>IFERROR(VLOOKUP(B4420,Listor!$A$6:$G$62,7,FALSE),"")</f>
        <v/>
      </c>
      <c r="H4420" s="63" t="str">
        <f>IFERROR(VLOOKUP(B4420,Listor!$N$6:$O$47,2,FALSE),"")</f>
        <v/>
      </c>
      <c r="I4420" s="63" t="str">
        <f t="shared" si="208"/>
        <v/>
      </c>
      <c r="J4420" s="96" t="str">
        <f>IFERROR(VLOOKUP(B4420,Listor!$N$6:$P$47,3,FALSE)*I4420,"")</f>
        <v/>
      </c>
      <c r="K4420" s="81"/>
      <c r="L4420" s="88" t="str">
        <f>IFERROR((VLOOKUP(B4420,Listor!$N$6:$P$47,3,FALSE)*Biologiska!K4420)+(VLOOKUP(B4420,Listor!$N$6:$Q$47,4,FALSE)),"")</f>
        <v/>
      </c>
      <c r="M4420" s="63" t="str">
        <f t="shared" si="209"/>
        <v/>
      </c>
      <c r="N4420" s="75"/>
      <c r="O4420" s="84" t="str">
        <f t="shared" si="210"/>
        <v/>
      </c>
      <c r="P4420" s="107"/>
      <c r="Q4420" s="87" t="s">
        <v>79</v>
      </c>
      <c r="R4420" s="87"/>
      <c r="S4420" s="87"/>
      <c r="T4420" s="87"/>
      <c r="U4420" s="87"/>
      <c r="V4420" s="86" t="s">
        <v>79</v>
      </c>
      <c r="W4420" s="75"/>
      <c r="X4420" s="102" t="s">
        <v>79</v>
      </c>
      <c r="Y4420" s="63" t="str">
        <f>IFERROR(IF(VLOOKUP(X4420,Listor!$T$6:$U$7,2,FALSE)&lt;O4420,TRUE),"")</f>
        <v/>
      </c>
      <c r="Z4420" s="87"/>
      <c r="AA4420" s="104"/>
    </row>
    <row r="4421" spans="2:27" x14ac:dyDescent="0.25">
      <c r="B4421" s="68" t="s">
        <v>68</v>
      </c>
      <c r="C4421" s="80" t="str">
        <f>IFERROR(VLOOKUP(B4421,Listor!$A$6:$B$62,2,FALSE),"")</f>
        <v/>
      </c>
      <c r="D4421" s="80" t="str">
        <f>IFERROR(VLOOKUP(B4421,Listor!$A$6:$C$62,3,FALSE),"")</f>
        <v/>
      </c>
      <c r="E4421" s="110" t="s">
        <v>79</v>
      </c>
      <c r="F4421" s="66"/>
      <c r="G4421" s="35" t="str">
        <f>IFERROR(VLOOKUP(B4421,Listor!$A$6:$G$62,7,FALSE),"")</f>
        <v/>
      </c>
      <c r="H4421" s="63" t="str">
        <f>IFERROR(VLOOKUP(B4421,Listor!$N$6:$O$47,2,FALSE),"")</f>
        <v/>
      </c>
      <c r="I4421" s="63" t="str">
        <f t="shared" si="208"/>
        <v/>
      </c>
      <c r="J4421" s="96" t="str">
        <f>IFERROR(VLOOKUP(B4421,Listor!$N$6:$P$47,3,FALSE)*I4421,"")</f>
        <v/>
      </c>
      <c r="K4421" s="81"/>
      <c r="L4421" s="88" t="str">
        <f>IFERROR((VLOOKUP(B4421,Listor!$N$6:$P$47,3,FALSE)*Biologiska!K4421)+(VLOOKUP(B4421,Listor!$N$6:$Q$47,4,FALSE)),"")</f>
        <v/>
      </c>
      <c r="M4421" s="63" t="str">
        <f t="shared" si="209"/>
        <v/>
      </c>
      <c r="N4421" s="75"/>
      <c r="O4421" s="84" t="str">
        <f t="shared" si="210"/>
        <v/>
      </c>
      <c r="P4421" s="107"/>
      <c r="Q4421" s="87" t="s">
        <v>79</v>
      </c>
      <c r="R4421" s="87"/>
      <c r="S4421" s="87"/>
      <c r="T4421" s="87"/>
      <c r="U4421" s="87"/>
      <c r="V4421" s="86" t="s">
        <v>79</v>
      </c>
      <c r="W4421" s="75"/>
      <c r="X4421" s="102" t="s">
        <v>79</v>
      </c>
      <c r="Y4421" s="63" t="str">
        <f>IFERROR(IF(VLOOKUP(X4421,Listor!$T$6:$U$7,2,FALSE)&lt;O4421,TRUE),"")</f>
        <v/>
      </c>
      <c r="Z4421" s="87"/>
      <c r="AA4421" s="104"/>
    </row>
    <row r="4422" spans="2:27" x14ac:dyDescent="0.25">
      <c r="B4422" s="68" t="s">
        <v>68</v>
      </c>
      <c r="C4422" s="80" t="str">
        <f>IFERROR(VLOOKUP(B4422,Listor!$A$6:$B$62,2,FALSE),"")</f>
        <v/>
      </c>
      <c r="D4422" s="80" t="str">
        <f>IFERROR(VLOOKUP(B4422,Listor!$A$6:$C$62,3,FALSE),"")</f>
        <v/>
      </c>
      <c r="E4422" s="110" t="s">
        <v>79</v>
      </c>
      <c r="F4422" s="66"/>
      <c r="G4422" s="35" t="str">
        <f>IFERROR(VLOOKUP(B4422,Listor!$A$6:$G$62,7,FALSE),"")</f>
        <v/>
      </c>
      <c r="H4422" s="63" t="str">
        <f>IFERROR(VLOOKUP(B4422,Listor!$N$6:$O$47,2,FALSE),"")</f>
        <v/>
      </c>
      <c r="I4422" s="63" t="str">
        <f t="shared" si="208"/>
        <v/>
      </c>
      <c r="J4422" s="96" t="str">
        <f>IFERROR(VLOOKUP(B4422,Listor!$N$6:$P$47,3,FALSE)*I4422,"")</f>
        <v/>
      </c>
      <c r="K4422" s="81"/>
      <c r="L4422" s="88" t="str">
        <f>IFERROR((VLOOKUP(B4422,Listor!$N$6:$P$47,3,FALSE)*Biologiska!K4422)+(VLOOKUP(B4422,Listor!$N$6:$Q$47,4,FALSE)),"")</f>
        <v/>
      </c>
      <c r="M4422" s="63" t="str">
        <f t="shared" si="209"/>
        <v/>
      </c>
      <c r="N4422" s="75"/>
      <c r="O4422" s="84" t="str">
        <f t="shared" si="210"/>
        <v/>
      </c>
      <c r="P4422" s="107"/>
      <c r="Q4422" s="87" t="s">
        <v>79</v>
      </c>
      <c r="R4422" s="87"/>
      <c r="S4422" s="87"/>
      <c r="T4422" s="87"/>
      <c r="U4422" s="87"/>
      <c r="V4422" s="86" t="s">
        <v>79</v>
      </c>
      <c r="W4422" s="75"/>
      <c r="X4422" s="102" t="s">
        <v>79</v>
      </c>
      <c r="Y4422" s="63" t="str">
        <f>IFERROR(IF(VLOOKUP(X4422,Listor!$T$6:$U$7,2,FALSE)&lt;O4422,TRUE),"")</f>
        <v/>
      </c>
      <c r="Z4422" s="87"/>
      <c r="AA4422" s="104"/>
    </row>
    <row r="4423" spans="2:27" x14ac:dyDescent="0.25">
      <c r="B4423" s="68" t="s">
        <v>68</v>
      </c>
      <c r="C4423" s="80" t="str">
        <f>IFERROR(VLOOKUP(B4423,Listor!$A$6:$B$62,2,FALSE),"")</f>
        <v/>
      </c>
      <c r="D4423" s="80" t="str">
        <f>IFERROR(VLOOKUP(B4423,Listor!$A$6:$C$62,3,FALSE),"")</f>
        <v/>
      </c>
      <c r="E4423" s="110" t="s">
        <v>79</v>
      </c>
      <c r="F4423" s="66"/>
      <c r="G4423" s="35" t="str">
        <f>IFERROR(VLOOKUP(B4423,Listor!$A$6:$G$62,7,FALSE),"")</f>
        <v/>
      </c>
      <c r="H4423" s="63" t="str">
        <f>IFERROR(VLOOKUP(B4423,Listor!$N$6:$O$47,2,FALSE),"")</f>
        <v/>
      </c>
      <c r="I4423" s="63" t="str">
        <f t="shared" si="208"/>
        <v/>
      </c>
      <c r="J4423" s="96" t="str">
        <f>IFERROR(VLOOKUP(B4423,Listor!$N$6:$P$47,3,FALSE)*I4423,"")</f>
        <v/>
      </c>
      <c r="K4423" s="81"/>
      <c r="L4423" s="88" t="str">
        <f>IFERROR((VLOOKUP(B4423,Listor!$N$6:$P$47,3,FALSE)*Biologiska!K4423)+(VLOOKUP(B4423,Listor!$N$6:$Q$47,4,FALSE)),"")</f>
        <v/>
      </c>
      <c r="M4423" s="63" t="str">
        <f t="shared" si="209"/>
        <v/>
      </c>
      <c r="N4423" s="75"/>
      <c r="O4423" s="84" t="str">
        <f t="shared" si="210"/>
        <v/>
      </c>
      <c r="P4423" s="107"/>
      <c r="Q4423" s="87" t="s">
        <v>79</v>
      </c>
      <c r="R4423" s="87"/>
      <c r="S4423" s="87"/>
      <c r="T4423" s="87"/>
      <c r="U4423" s="87"/>
      <c r="V4423" s="86" t="s">
        <v>79</v>
      </c>
      <c r="W4423" s="75"/>
      <c r="X4423" s="102" t="s">
        <v>79</v>
      </c>
      <c r="Y4423" s="63" t="str">
        <f>IFERROR(IF(VLOOKUP(X4423,Listor!$T$6:$U$7,2,FALSE)&lt;O4423,TRUE),"")</f>
        <v/>
      </c>
      <c r="Z4423" s="87"/>
      <c r="AA4423" s="104"/>
    </row>
    <row r="4424" spans="2:27" x14ac:dyDescent="0.25">
      <c r="B4424" s="68" t="s">
        <v>68</v>
      </c>
      <c r="C4424" s="80" t="str">
        <f>IFERROR(VLOOKUP(B4424,Listor!$A$6:$B$62,2,FALSE),"")</f>
        <v/>
      </c>
      <c r="D4424" s="80" t="str">
        <f>IFERROR(VLOOKUP(B4424,Listor!$A$6:$C$62,3,FALSE),"")</f>
        <v/>
      </c>
      <c r="E4424" s="110" t="s">
        <v>79</v>
      </c>
      <c r="F4424" s="66"/>
      <c r="G4424" s="35" t="str">
        <f>IFERROR(VLOOKUP(B4424,Listor!$A$6:$G$62,7,FALSE),"")</f>
        <v/>
      </c>
      <c r="H4424" s="63" t="str">
        <f>IFERROR(VLOOKUP(B4424,Listor!$N$6:$O$47,2,FALSE),"")</f>
        <v/>
      </c>
      <c r="I4424" s="63" t="str">
        <f t="shared" si="208"/>
        <v/>
      </c>
      <c r="J4424" s="96" t="str">
        <f>IFERROR(VLOOKUP(B4424,Listor!$N$6:$P$47,3,FALSE)*I4424,"")</f>
        <v/>
      </c>
      <c r="K4424" s="81"/>
      <c r="L4424" s="88" t="str">
        <f>IFERROR((VLOOKUP(B4424,Listor!$N$6:$P$47,3,FALSE)*Biologiska!K4424)+(VLOOKUP(B4424,Listor!$N$6:$Q$47,4,FALSE)),"")</f>
        <v/>
      </c>
      <c r="M4424" s="63" t="str">
        <f t="shared" si="209"/>
        <v/>
      </c>
      <c r="N4424" s="75"/>
      <c r="O4424" s="84" t="str">
        <f t="shared" si="210"/>
        <v/>
      </c>
      <c r="P4424" s="107"/>
      <c r="Q4424" s="87" t="s">
        <v>79</v>
      </c>
      <c r="R4424" s="87"/>
      <c r="S4424" s="87"/>
      <c r="T4424" s="87"/>
      <c r="U4424" s="87"/>
      <c r="V4424" s="86" t="s">
        <v>79</v>
      </c>
      <c r="W4424" s="75"/>
      <c r="X4424" s="102" t="s">
        <v>79</v>
      </c>
      <c r="Y4424" s="63" t="str">
        <f>IFERROR(IF(VLOOKUP(X4424,Listor!$T$6:$U$7,2,FALSE)&lt;O4424,TRUE),"")</f>
        <v/>
      </c>
      <c r="Z4424" s="87"/>
      <c r="AA4424" s="104"/>
    </row>
    <row r="4425" spans="2:27" x14ac:dyDescent="0.25">
      <c r="B4425" s="68" t="s">
        <v>68</v>
      </c>
      <c r="C4425" s="80" t="str">
        <f>IFERROR(VLOOKUP(B4425,Listor!$A$6:$B$62,2,FALSE),"")</f>
        <v/>
      </c>
      <c r="D4425" s="80" t="str">
        <f>IFERROR(VLOOKUP(B4425,Listor!$A$6:$C$62,3,FALSE),"")</f>
        <v/>
      </c>
      <c r="E4425" s="110" t="s">
        <v>79</v>
      </c>
      <c r="F4425" s="66"/>
      <c r="G4425" s="35" t="str">
        <f>IFERROR(VLOOKUP(B4425,Listor!$A$6:$G$62,7,FALSE),"")</f>
        <v/>
      </c>
      <c r="H4425" s="63" t="str">
        <f>IFERROR(VLOOKUP(B4425,Listor!$N$6:$O$47,2,FALSE),"")</f>
        <v/>
      </c>
      <c r="I4425" s="63" t="str">
        <f t="shared" si="208"/>
        <v/>
      </c>
      <c r="J4425" s="96" t="str">
        <f>IFERROR(VLOOKUP(B4425,Listor!$N$6:$P$47,3,FALSE)*I4425,"")</f>
        <v/>
      </c>
      <c r="K4425" s="81"/>
      <c r="L4425" s="88" t="str">
        <f>IFERROR((VLOOKUP(B4425,Listor!$N$6:$P$47,3,FALSE)*Biologiska!K4425)+(VLOOKUP(B4425,Listor!$N$6:$Q$47,4,FALSE)),"")</f>
        <v/>
      </c>
      <c r="M4425" s="63" t="str">
        <f t="shared" si="209"/>
        <v/>
      </c>
      <c r="N4425" s="75"/>
      <c r="O4425" s="84" t="str">
        <f t="shared" si="210"/>
        <v/>
      </c>
      <c r="P4425" s="107"/>
      <c r="Q4425" s="87" t="s">
        <v>79</v>
      </c>
      <c r="R4425" s="87"/>
      <c r="S4425" s="87"/>
      <c r="T4425" s="87"/>
      <c r="U4425" s="87"/>
      <c r="V4425" s="86" t="s">
        <v>79</v>
      </c>
      <c r="W4425" s="75"/>
      <c r="X4425" s="102" t="s">
        <v>79</v>
      </c>
      <c r="Y4425" s="63" t="str">
        <f>IFERROR(IF(VLOOKUP(X4425,Listor!$T$6:$U$7,2,FALSE)&lt;O4425,TRUE),"")</f>
        <v/>
      </c>
      <c r="Z4425" s="87"/>
      <c r="AA4425" s="104"/>
    </row>
    <row r="4426" spans="2:27" x14ac:dyDescent="0.25">
      <c r="B4426" s="68" t="s">
        <v>68</v>
      </c>
      <c r="C4426" s="80" t="str">
        <f>IFERROR(VLOOKUP(B4426,Listor!$A$6:$B$62,2,FALSE),"")</f>
        <v/>
      </c>
      <c r="D4426" s="80" t="str">
        <f>IFERROR(VLOOKUP(B4426,Listor!$A$6:$C$62,3,FALSE),"")</f>
        <v/>
      </c>
      <c r="E4426" s="110" t="s">
        <v>79</v>
      </c>
      <c r="F4426" s="66"/>
      <c r="G4426" s="35" t="str">
        <f>IFERROR(VLOOKUP(B4426,Listor!$A$6:$G$62,7,FALSE),"")</f>
        <v/>
      </c>
      <c r="H4426" s="63" t="str">
        <f>IFERROR(VLOOKUP(B4426,Listor!$N$6:$O$47,2,FALSE),"")</f>
        <v/>
      </c>
      <c r="I4426" s="63" t="str">
        <f t="shared" si="208"/>
        <v/>
      </c>
      <c r="J4426" s="96" t="str">
        <f>IFERROR(VLOOKUP(B4426,Listor!$N$6:$P$47,3,FALSE)*I4426,"")</f>
        <v/>
      </c>
      <c r="K4426" s="81"/>
      <c r="L4426" s="88" t="str">
        <f>IFERROR((VLOOKUP(B4426,Listor!$N$6:$P$47,3,FALSE)*Biologiska!K4426)+(VLOOKUP(B4426,Listor!$N$6:$Q$47,4,FALSE)),"")</f>
        <v/>
      </c>
      <c r="M4426" s="63" t="str">
        <f t="shared" si="209"/>
        <v/>
      </c>
      <c r="N4426" s="75"/>
      <c r="O4426" s="84" t="str">
        <f t="shared" si="210"/>
        <v/>
      </c>
      <c r="P4426" s="107"/>
      <c r="Q4426" s="87" t="s">
        <v>79</v>
      </c>
      <c r="R4426" s="87"/>
      <c r="S4426" s="87"/>
      <c r="T4426" s="87"/>
      <c r="U4426" s="87"/>
      <c r="V4426" s="86" t="s">
        <v>79</v>
      </c>
      <c r="W4426" s="75"/>
      <c r="X4426" s="102" t="s">
        <v>79</v>
      </c>
      <c r="Y4426" s="63" t="str">
        <f>IFERROR(IF(VLOOKUP(X4426,Listor!$T$6:$U$7,2,FALSE)&lt;O4426,TRUE),"")</f>
        <v/>
      </c>
      <c r="Z4426" s="87"/>
      <c r="AA4426" s="104"/>
    </row>
    <row r="4427" spans="2:27" x14ac:dyDescent="0.25">
      <c r="B4427" s="68" t="s">
        <v>68</v>
      </c>
      <c r="C4427" s="80" t="str">
        <f>IFERROR(VLOOKUP(B4427,Listor!$A$6:$B$62,2,FALSE),"")</f>
        <v/>
      </c>
      <c r="D4427" s="80" t="str">
        <f>IFERROR(VLOOKUP(B4427,Listor!$A$6:$C$62,3,FALSE),"")</f>
        <v/>
      </c>
      <c r="E4427" s="110" t="s">
        <v>79</v>
      </c>
      <c r="F4427" s="66"/>
      <c r="G4427" s="35" t="str">
        <f>IFERROR(VLOOKUP(B4427,Listor!$A$6:$G$62,7,FALSE),"")</f>
        <v/>
      </c>
      <c r="H4427" s="63" t="str">
        <f>IFERROR(VLOOKUP(B4427,Listor!$N$6:$O$47,2,FALSE),"")</f>
        <v/>
      </c>
      <c r="I4427" s="63" t="str">
        <f t="shared" si="208"/>
        <v/>
      </c>
      <c r="J4427" s="96" t="str">
        <f>IFERROR(VLOOKUP(B4427,Listor!$N$6:$P$47,3,FALSE)*I4427,"")</f>
        <v/>
      </c>
      <c r="K4427" s="81"/>
      <c r="L4427" s="88" t="str">
        <f>IFERROR((VLOOKUP(B4427,Listor!$N$6:$P$47,3,FALSE)*Biologiska!K4427)+(VLOOKUP(B4427,Listor!$N$6:$Q$47,4,FALSE)),"")</f>
        <v/>
      </c>
      <c r="M4427" s="63" t="str">
        <f t="shared" si="209"/>
        <v/>
      </c>
      <c r="N4427" s="75"/>
      <c r="O4427" s="84" t="str">
        <f t="shared" si="210"/>
        <v/>
      </c>
      <c r="P4427" s="107"/>
      <c r="Q4427" s="87" t="s">
        <v>79</v>
      </c>
      <c r="R4427" s="87"/>
      <c r="S4427" s="87"/>
      <c r="T4427" s="87"/>
      <c r="U4427" s="87"/>
      <c r="V4427" s="86" t="s">
        <v>79</v>
      </c>
      <c r="W4427" s="75"/>
      <c r="X4427" s="102" t="s">
        <v>79</v>
      </c>
      <c r="Y4427" s="63" t="str">
        <f>IFERROR(IF(VLOOKUP(X4427,Listor!$T$6:$U$7,2,FALSE)&lt;O4427,TRUE),"")</f>
        <v/>
      </c>
      <c r="Z4427" s="87"/>
      <c r="AA4427" s="104"/>
    </row>
    <row r="4428" spans="2:27" x14ac:dyDescent="0.25">
      <c r="B4428" s="68" t="s">
        <v>68</v>
      </c>
      <c r="C4428" s="80" t="str">
        <f>IFERROR(VLOOKUP(B4428,Listor!$A$6:$B$62,2,FALSE),"")</f>
        <v/>
      </c>
      <c r="D4428" s="80" t="str">
        <f>IFERROR(VLOOKUP(B4428,Listor!$A$6:$C$62,3,FALSE),"")</f>
        <v/>
      </c>
      <c r="E4428" s="110" t="s">
        <v>79</v>
      </c>
      <c r="F4428" s="66"/>
      <c r="G4428" s="35" t="str">
        <f>IFERROR(VLOOKUP(B4428,Listor!$A$6:$G$62,7,FALSE),"")</f>
        <v/>
      </c>
      <c r="H4428" s="63" t="str">
        <f>IFERROR(VLOOKUP(B4428,Listor!$N$6:$O$47,2,FALSE),"")</f>
        <v/>
      </c>
      <c r="I4428" s="63" t="str">
        <f t="shared" si="208"/>
        <v/>
      </c>
      <c r="J4428" s="96" t="str">
        <f>IFERROR(VLOOKUP(B4428,Listor!$N$6:$P$47,3,FALSE)*I4428,"")</f>
        <v/>
      </c>
      <c r="K4428" s="81"/>
      <c r="L4428" s="88" t="str">
        <f>IFERROR((VLOOKUP(B4428,Listor!$N$6:$P$47,3,FALSE)*Biologiska!K4428)+(VLOOKUP(B4428,Listor!$N$6:$Q$47,4,FALSE)),"")</f>
        <v/>
      </c>
      <c r="M4428" s="63" t="str">
        <f t="shared" si="209"/>
        <v/>
      </c>
      <c r="N4428" s="75"/>
      <c r="O4428" s="84" t="str">
        <f t="shared" si="210"/>
        <v/>
      </c>
      <c r="P4428" s="107"/>
      <c r="Q4428" s="87" t="s">
        <v>79</v>
      </c>
      <c r="R4428" s="87"/>
      <c r="S4428" s="87"/>
      <c r="T4428" s="87"/>
      <c r="U4428" s="87"/>
      <c r="V4428" s="86" t="s">
        <v>79</v>
      </c>
      <c r="W4428" s="75"/>
      <c r="X4428" s="102" t="s">
        <v>79</v>
      </c>
      <c r="Y4428" s="63" t="str">
        <f>IFERROR(IF(VLOOKUP(X4428,Listor!$T$6:$U$7,2,FALSE)&lt;O4428,TRUE),"")</f>
        <v/>
      </c>
      <c r="Z4428" s="87"/>
      <c r="AA4428" s="104"/>
    </row>
    <row r="4429" spans="2:27" x14ac:dyDescent="0.25">
      <c r="B4429" s="68" t="s">
        <v>68</v>
      </c>
      <c r="C4429" s="80" t="str">
        <f>IFERROR(VLOOKUP(B4429,Listor!$A$6:$B$62,2,FALSE),"")</f>
        <v/>
      </c>
      <c r="D4429" s="80" t="str">
        <f>IFERROR(VLOOKUP(B4429,Listor!$A$6:$C$62,3,FALSE),"")</f>
        <v/>
      </c>
      <c r="E4429" s="110" t="s">
        <v>79</v>
      </c>
      <c r="F4429" s="66"/>
      <c r="G4429" s="35" t="str">
        <f>IFERROR(VLOOKUP(B4429,Listor!$A$6:$G$62,7,FALSE),"")</f>
        <v/>
      </c>
      <c r="H4429" s="63" t="str">
        <f>IFERROR(VLOOKUP(B4429,Listor!$N$6:$O$47,2,FALSE),"")</f>
        <v/>
      </c>
      <c r="I4429" s="63" t="str">
        <f t="shared" si="208"/>
        <v/>
      </c>
      <c r="J4429" s="96" t="str">
        <f>IFERROR(VLOOKUP(B4429,Listor!$N$6:$P$47,3,FALSE)*I4429,"")</f>
        <v/>
      </c>
      <c r="K4429" s="81"/>
      <c r="L4429" s="88" t="str">
        <f>IFERROR((VLOOKUP(B4429,Listor!$N$6:$P$47,3,FALSE)*Biologiska!K4429)+(VLOOKUP(B4429,Listor!$N$6:$Q$47,4,FALSE)),"")</f>
        <v/>
      </c>
      <c r="M4429" s="63" t="str">
        <f t="shared" si="209"/>
        <v/>
      </c>
      <c r="N4429" s="75"/>
      <c r="O4429" s="84" t="str">
        <f t="shared" si="210"/>
        <v/>
      </c>
      <c r="P4429" s="107"/>
      <c r="Q4429" s="87" t="s">
        <v>79</v>
      </c>
      <c r="R4429" s="87"/>
      <c r="S4429" s="87"/>
      <c r="T4429" s="87"/>
      <c r="U4429" s="87"/>
      <c r="V4429" s="86" t="s">
        <v>79</v>
      </c>
      <c r="W4429" s="75"/>
      <c r="X4429" s="102" t="s">
        <v>79</v>
      </c>
      <c r="Y4429" s="63" t="str">
        <f>IFERROR(IF(VLOOKUP(X4429,Listor!$T$6:$U$7,2,FALSE)&lt;O4429,TRUE),"")</f>
        <v/>
      </c>
      <c r="Z4429" s="87"/>
      <c r="AA4429" s="104"/>
    </row>
    <row r="4430" spans="2:27" x14ac:dyDescent="0.25">
      <c r="B4430" s="68" t="s">
        <v>68</v>
      </c>
      <c r="C4430" s="80" t="str">
        <f>IFERROR(VLOOKUP(B4430,Listor!$A$6:$B$62,2,FALSE),"")</f>
        <v/>
      </c>
      <c r="D4430" s="80" t="str">
        <f>IFERROR(VLOOKUP(B4430,Listor!$A$6:$C$62,3,FALSE),"")</f>
        <v/>
      </c>
      <c r="E4430" s="110" t="s">
        <v>79</v>
      </c>
      <c r="F4430" s="66"/>
      <c r="G4430" s="35" t="str">
        <f>IFERROR(VLOOKUP(B4430,Listor!$A$6:$G$62,7,FALSE),"")</f>
        <v/>
      </c>
      <c r="H4430" s="63" t="str">
        <f>IFERROR(VLOOKUP(B4430,Listor!$N$6:$O$47,2,FALSE),"")</f>
        <v/>
      </c>
      <c r="I4430" s="63" t="str">
        <f t="shared" si="208"/>
        <v/>
      </c>
      <c r="J4430" s="96" t="str">
        <f>IFERROR(VLOOKUP(B4430,Listor!$N$6:$P$47,3,FALSE)*I4430,"")</f>
        <v/>
      </c>
      <c r="K4430" s="81"/>
      <c r="L4430" s="88" t="str">
        <f>IFERROR((VLOOKUP(B4430,Listor!$N$6:$P$47,3,FALSE)*Biologiska!K4430)+(VLOOKUP(B4430,Listor!$N$6:$Q$47,4,FALSE)),"")</f>
        <v/>
      </c>
      <c r="M4430" s="63" t="str">
        <f t="shared" si="209"/>
        <v/>
      </c>
      <c r="N4430" s="75"/>
      <c r="O4430" s="84" t="str">
        <f t="shared" si="210"/>
        <v/>
      </c>
      <c r="P4430" s="107"/>
      <c r="Q4430" s="87" t="s">
        <v>79</v>
      </c>
      <c r="R4430" s="87"/>
      <c r="S4430" s="87"/>
      <c r="T4430" s="87"/>
      <c r="U4430" s="87"/>
      <c r="V4430" s="86" t="s">
        <v>79</v>
      </c>
      <c r="W4430" s="75"/>
      <c r="X4430" s="102" t="s">
        <v>79</v>
      </c>
      <c r="Y4430" s="63" t="str">
        <f>IFERROR(IF(VLOOKUP(X4430,Listor!$T$6:$U$7,2,FALSE)&lt;O4430,TRUE),"")</f>
        <v/>
      </c>
      <c r="Z4430" s="87"/>
      <c r="AA4430" s="104"/>
    </row>
    <row r="4431" spans="2:27" x14ac:dyDescent="0.25">
      <c r="B4431" s="68" t="s">
        <v>68</v>
      </c>
      <c r="C4431" s="80" t="str">
        <f>IFERROR(VLOOKUP(B4431,Listor!$A$6:$B$62,2,FALSE),"")</f>
        <v/>
      </c>
      <c r="D4431" s="80" t="str">
        <f>IFERROR(VLOOKUP(B4431,Listor!$A$6:$C$62,3,FALSE),"")</f>
        <v/>
      </c>
      <c r="E4431" s="110" t="s">
        <v>79</v>
      </c>
      <c r="F4431" s="66"/>
      <c r="G4431" s="35" t="str">
        <f>IFERROR(VLOOKUP(B4431,Listor!$A$6:$G$62,7,FALSE),"")</f>
        <v/>
      </c>
      <c r="H4431" s="63" t="str">
        <f>IFERROR(VLOOKUP(B4431,Listor!$N$6:$O$47,2,FALSE),"")</f>
        <v/>
      </c>
      <c r="I4431" s="63" t="str">
        <f t="shared" si="208"/>
        <v/>
      </c>
      <c r="J4431" s="96" t="str">
        <f>IFERROR(VLOOKUP(B4431,Listor!$N$6:$P$47,3,FALSE)*I4431,"")</f>
        <v/>
      </c>
      <c r="K4431" s="81"/>
      <c r="L4431" s="88" t="str">
        <f>IFERROR((VLOOKUP(B4431,Listor!$N$6:$P$47,3,FALSE)*Biologiska!K4431)+(VLOOKUP(B4431,Listor!$N$6:$Q$47,4,FALSE)),"")</f>
        <v/>
      </c>
      <c r="M4431" s="63" t="str">
        <f t="shared" si="209"/>
        <v/>
      </c>
      <c r="N4431" s="75"/>
      <c r="O4431" s="84" t="str">
        <f t="shared" si="210"/>
        <v/>
      </c>
      <c r="P4431" s="107"/>
      <c r="Q4431" s="87" t="s">
        <v>79</v>
      </c>
      <c r="R4431" s="87"/>
      <c r="S4431" s="87"/>
      <c r="T4431" s="87"/>
      <c r="U4431" s="87"/>
      <c r="V4431" s="86" t="s">
        <v>79</v>
      </c>
      <c r="W4431" s="75"/>
      <c r="X4431" s="102" t="s">
        <v>79</v>
      </c>
      <c r="Y4431" s="63" t="str">
        <f>IFERROR(IF(VLOOKUP(X4431,Listor!$T$6:$U$7,2,FALSE)&lt;O4431,TRUE),"")</f>
        <v/>
      </c>
      <c r="Z4431" s="87"/>
      <c r="AA4431" s="104"/>
    </row>
    <row r="4432" spans="2:27" x14ac:dyDescent="0.25">
      <c r="B4432" s="68" t="s">
        <v>68</v>
      </c>
      <c r="C4432" s="80" t="str">
        <f>IFERROR(VLOOKUP(B4432,Listor!$A$6:$B$62,2,FALSE),"")</f>
        <v/>
      </c>
      <c r="D4432" s="80" t="str">
        <f>IFERROR(VLOOKUP(B4432,Listor!$A$6:$C$62,3,FALSE),"")</f>
        <v/>
      </c>
      <c r="E4432" s="110" t="s">
        <v>79</v>
      </c>
      <c r="F4432" s="66"/>
      <c r="G4432" s="35" t="str">
        <f>IFERROR(VLOOKUP(B4432,Listor!$A$6:$G$62,7,FALSE),"")</f>
        <v/>
      </c>
      <c r="H4432" s="63" t="str">
        <f>IFERROR(VLOOKUP(B4432,Listor!$N$6:$O$47,2,FALSE),"")</f>
        <v/>
      </c>
      <c r="I4432" s="63" t="str">
        <f t="shared" si="208"/>
        <v/>
      </c>
      <c r="J4432" s="96" t="str">
        <f>IFERROR(VLOOKUP(B4432,Listor!$N$6:$P$47,3,FALSE)*I4432,"")</f>
        <v/>
      </c>
      <c r="K4432" s="81"/>
      <c r="L4432" s="88" t="str">
        <f>IFERROR((VLOOKUP(B4432,Listor!$N$6:$P$47,3,FALSE)*Biologiska!K4432)+(VLOOKUP(B4432,Listor!$N$6:$Q$47,4,FALSE)),"")</f>
        <v/>
      </c>
      <c r="M4432" s="63" t="str">
        <f t="shared" si="209"/>
        <v/>
      </c>
      <c r="N4432" s="75"/>
      <c r="O4432" s="84" t="str">
        <f t="shared" si="210"/>
        <v/>
      </c>
      <c r="P4432" s="107"/>
      <c r="Q4432" s="87" t="s">
        <v>79</v>
      </c>
      <c r="R4432" s="87"/>
      <c r="S4432" s="87"/>
      <c r="T4432" s="87"/>
      <c r="U4432" s="87"/>
      <c r="V4432" s="86" t="s">
        <v>79</v>
      </c>
      <c r="W4432" s="75"/>
      <c r="X4432" s="102" t="s">
        <v>79</v>
      </c>
      <c r="Y4432" s="63" t="str">
        <f>IFERROR(IF(VLOOKUP(X4432,Listor!$T$6:$U$7,2,FALSE)&lt;O4432,TRUE),"")</f>
        <v/>
      </c>
      <c r="Z4432" s="87"/>
      <c r="AA4432" s="104"/>
    </row>
    <row r="4433" spans="2:27" x14ac:dyDescent="0.25">
      <c r="B4433" s="68" t="s">
        <v>68</v>
      </c>
      <c r="C4433" s="80" t="str">
        <f>IFERROR(VLOOKUP(B4433,Listor!$A$6:$B$62,2,FALSE),"")</f>
        <v/>
      </c>
      <c r="D4433" s="80" t="str">
        <f>IFERROR(VLOOKUP(B4433,Listor!$A$6:$C$62,3,FALSE),"")</f>
        <v/>
      </c>
      <c r="E4433" s="110" t="s">
        <v>79</v>
      </c>
      <c r="F4433" s="66"/>
      <c r="G4433" s="35" t="str">
        <f>IFERROR(VLOOKUP(B4433,Listor!$A$6:$G$62,7,FALSE),"")</f>
        <v/>
      </c>
      <c r="H4433" s="63" t="str">
        <f>IFERROR(VLOOKUP(B4433,Listor!$N$6:$O$47,2,FALSE),"")</f>
        <v/>
      </c>
      <c r="I4433" s="63" t="str">
        <f t="shared" si="208"/>
        <v/>
      </c>
      <c r="J4433" s="96" t="str">
        <f>IFERROR(VLOOKUP(B4433,Listor!$N$6:$P$47,3,FALSE)*I4433,"")</f>
        <v/>
      </c>
      <c r="K4433" s="81"/>
      <c r="L4433" s="88" t="str">
        <f>IFERROR((VLOOKUP(B4433,Listor!$N$6:$P$47,3,FALSE)*Biologiska!K4433)+(VLOOKUP(B4433,Listor!$N$6:$Q$47,4,FALSE)),"")</f>
        <v/>
      </c>
      <c r="M4433" s="63" t="str">
        <f t="shared" si="209"/>
        <v/>
      </c>
      <c r="N4433" s="75"/>
      <c r="O4433" s="84" t="str">
        <f t="shared" si="210"/>
        <v/>
      </c>
      <c r="P4433" s="107"/>
      <c r="Q4433" s="87" t="s">
        <v>79</v>
      </c>
      <c r="R4433" s="87"/>
      <c r="S4433" s="87"/>
      <c r="T4433" s="87"/>
      <c r="U4433" s="87"/>
      <c r="V4433" s="86" t="s">
        <v>79</v>
      </c>
      <c r="W4433" s="75"/>
      <c r="X4433" s="102" t="s">
        <v>79</v>
      </c>
      <c r="Y4433" s="63" t="str">
        <f>IFERROR(IF(VLOOKUP(X4433,Listor!$T$6:$U$7,2,FALSE)&lt;O4433,TRUE),"")</f>
        <v/>
      </c>
      <c r="Z4433" s="87"/>
      <c r="AA4433" s="104"/>
    </row>
    <row r="4434" spans="2:27" x14ac:dyDescent="0.25">
      <c r="B4434" s="68" t="s">
        <v>68</v>
      </c>
      <c r="C4434" s="80" t="str">
        <f>IFERROR(VLOOKUP(B4434,Listor!$A$6:$B$62,2,FALSE),"")</f>
        <v/>
      </c>
      <c r="D4434" s="80" t="str">
        <f>IFERROR(VLOOKUP(B4434,Listor!$A$6:$C$62,3,FALSE),"")</f>
        <v/>
      </c>
      <c r="E4434" s="110" t="s">
        <v>79</v>
      </c>
      <c r="F4434" s="66"/>
      <c r="G4434" s="35" t="str">
        <f>IFERROR(VLOOKUP(B4434,Listor!$A$6:$G$62,7,FALSE),"")</f>
        <v/>
      </c>
      <c r="H4434" s="63" t="str">
        <f>IFERROR(VLOOKUP(B4434,Listor!$N$6:$O$47,2,FALSE),"")</f>
        <v/>
      </c>
      <c r="I4434" s="63" t="str">
        <f t="shared" si="208"/>
        <v/>
      </c>
      <c r="J4434" s="96" t="str">
        <f>IFERROR(VLOOKUP(B4434,Listor!$N$6:$P$47,3,FALSE)*I4434,"")</f>
        <v/>
      </c>
      <c r="K4434" s="81"/>
      <c r="L4434" s="88" t="str">
        <f>IFERROR((VLOOKUP(B4434,Listor!$N$6:$P$47,3,FALSE)*Biologiska!K4434)+(VLOOKUP(B4434,Listor!$N$6:$Q$47,4,FALSE)),"")</f>
        <v/>
      </c>
      <c r="M4434" s="63" t="str">
        <f t="shared" si="209"/>
        <v/>
      </c>
      <c r="N4434" s="75"/>
      <c r="O4434" s="84" t="str">
        <f t="shared" si="210"/>
        <v/>
      </c>
      <c r="P4434" s="107"/>
      <c r="Q4434" s="87" t="s">
        <v>79</v>
      </c>
      <c r="R4434" s="87"/>
      <c r="S4434" s="87"/>
      <c r="T4434" s="87"/>
      <c r="U4434" s="87"/>
      <c r="V4434" s="86" t="s">
        <v>79</v>
      </c>
      <c r="W4434" s="75"/>
      <c r="X4434" s="102" t="s">
        <v>79</v>
      </c>
      <c r="Y4434" s="63" t="str">
        <f>IFERROR(IF(VLOOKUP(X4434,Listor!$T$6:$U$7,2,FALSE)&lt;O4434,TRUE),"")</f>
        <v/>
      </c>
      <c r="Z4434" s="87"/>
      <c r="AA4434" s="104"/>
    </row>
    <row r="4435" spans="2:27" x14ac:dyDescent="0.25">
      <c r="B4435" s="68" t="s">
        <v>68</v>
      </c>
      <c r="C4435" s="80" t="str">
        <f>IFERROR(VLOOKUP(B4435,Listor!$A$6:$B$62,2,FALSE),"")</f>
        <v/>
      </c>
      <c r="D4435" s="80" t="str">
        <f>IFERROR(VLOOKUP(B4435,Listor!$A$6:$C$62,3,FALSE),"")</f>
        <v/>
      </c>
      <c r="E4435" s="110" t="s">
        <v>79</v>
      </c>
      <c r="F4435" s="66"/>
      <c r="G4435" s="35" t="str">
        <f>IFERROR(VLOOKUP(B4435,Listor!$A$6:$G$62,7,FALSE),"")</f>
        <v/>
      </c>
      <c r="H4435" s="63" t="str">
        <f>IFERROR(VLOOKUP(B4435,Listor!$N$6:$O$47,2,FALSE),"")</f>
        <v/>
      </c>
      <c r="I4435" s="63" t="str">
        <f t="shared" si="208"/>
        <v/>
      </c>
      <c r="J4435" s="96" t="str">
        <f>IFERROR(VLOOKUP(B4435,Listor!$N$6:$P$47,3,FALSE)*I4435,"")</f>
        <v/>
      </c>
      <c r="K4435" s="81"/>
      <c r="L4435" s="88" t="str">
        <f>IFERROR((VLOOKUP(B4435,Listor!$N$6:$P$47,3,FALSE)*Biologiska!K4435)+(VLOOKUP(B4435,Listor!$N$6:$Q$47,4,FALSE)),"")</f>
        <v/>
      </c>
      <c r="M4435" s="63" t="str">
        <f t="shared" si="209"/>
        <v/>
      </c>
      <c r="N4435" s="75"/>
      <c r="O4435" s="84" t="str">
        <f t="shared" si="210"/>
        <v/>
      </c>
      <c r="P4435" s="107"/>
      <c r="Q4435" s="87" t="s">
        <v>79</v>
      </c>
      <c r="R4435" s="87"/>
      <c r="S4435" s="87"/>
      <c r="T4435" s="87"/>
      <c r="U4435" s="87"/>
      <c r="V4435" s="86" t="s">
        <v>79</v>
      </c>
      <c r="W4435" s="75"/>
      <c r="X4435" s="102" t="s">
        <v>79</v>
      </c>
      <c r="Y4435" s="63" t="str">
        <f>IFERROR(IF(VLOOKUP(X4435,Listor!$T$6:$U$7,2,FALSE)&lt;O4435,TRUE),"")</f>
        <v/>
      </c>
      <c r="Z4435" s="87"/>
      <c r="AA4435" s="104"/>
    </row>
    <row r="4436" spans="2:27" x14ac:dyDescent="0.25">
      <c r="B4436" s="68" t="s">
        <v>68</v>
      </c>
      <c r="C4436" s="80" t="str">
        <f>IFERROR(VLOOKUP(B4436,Listor!$A$6:$B$62,2,FALSE),"")</f>
        <v/>
      </c>
      <c r="D4436" s="80" t="str">
        <f>IFERROR(VLOOKUP(B4436,Listor!$A$6:$C$62,3,FALSE),"")</f>
        <v/>
      </c>
      <c r="E4436" s="110" t="s">
        <v>79</v>
      </c>
      <c r="F4436" s="66"/>
      <c r="G4436" s="35" t="str">
        <f>IFERROR(VLOOKUP(B4436,Listor!$A$6:$G$62,7,FALSE),"")</f>
        <v/>
      </c>
      <c r="H4436" s="63" t="str">
        <f>IFERROR(VLOOKUP(B4436,Listor!$N$6:$O$47,2,FALSE),"")</f>
        <v/>
      </c>
      <c r="I4436" s="63" t="str">
        <f t="shared" si="208"/>
        <v/>
      </c>
      <c r="J4436" s="96" t="str">
        <f>IFERROR(VLOOKUP(B4436,Listor!$N$6:$P$47,3,FALSE)*I4436,"")</f>
        <v/>
      </c>
      <c r="K4436" s="81"/>
      <c r="L4436" s="88" t="str">
        <f>IFERROR((VLOOKUP(B4436,Listor!$N$6:$P$47,3,FALSE)*Biologiska!K4436)+(VLOOKUP(B4436,Listor!$N$6:$Q$47,4,FALSE)),"")</f>
        <v/>
      </c>
      <c r="M4436" s="63" t="str">
        <f t="shared" si="209"/>
        <v/>
      </c>
      <c r="N4436" s="75"/>
      <c r="O4436" s="84" t="str">
        <f t="shared" si="210"/>
        <v/>
      </c>
      <c r="P4436" s="107"/>
      <c r="Q4436" s="87" t="s">
        <v>79</v>
      </c>
      <c r="R4436" s="87"/>
      <c r="S4436" s="87"/>
      <c r="T4436" s="87"/>
      <c r="U4436" s="87"/>
      <c r="V4436" s="86" t="s">
        <v>79</v>
      </c>
      <c r="W4436" s="75"/>
      <c r="X4436" s="102" t="s">
        <v>79</v>
      </c>
      <c r="Y4436" s="63" t="str">
        <f>IFERROR(IF(VLOOKUP(X4436,Listor!$T$6:$U$7,2,FALSE)&lt;O4436,TRUE),"")</f>
        <v/>
      </c>
      <c r="Z4436" s="87"/>
      <c r="AA4436" s="104"/>
    </row>
    <row r="4437" spans="2:27" x14ac:dyDescent="0.25">
      <c r="B4437" s="68" t="s">
        <v>68</v>
      </c>
      <c r="C4437" s="80" t="str">
        <f>IFERROR(VLOOKUP(B4437,Listor!$A$6:$B$62,2,FALSE),"")</f>
        <v/>
      </c>
      <c r="D4437" s="80" t="str">
        <f>IFERROR(VLOOKUP(B4437,Listor!$A$6:$C$62,3,FALSE),"")</f>
        <v/>
      </c>
      <c r="E4437" s="110" t="s">
        <v>79</v>
      </c>
      <c r="F4437" s="66"/>
      <c r="G4437" s="35" t="str">
        <f>IFERROR(VLOOKUP(B4437,Listor!$A$6:$G$62,7,FALSE),"")</f>
        <v/>
      </c>
      <c r="H4437" s="63" t="str">
        <f>IFERROR(VLOOKUP(B4437,Listor!$N$6:$O$47,2,FALSE),"")</f>
        <v/>
      </c>
      <c r="I4437" s="63" t="str">
        <f t="shared" si="208"/>
        <v/>
      </c>
      <c r="J4437" s="96" t="str">
        <f>IFERROR(VLOOKUP(B4437,Listor!$N$6:$P$47,3,FALSE)*I4437,"")</f>
        <v/>
      </c>
      <c r="K4437" s="81"/>
      <c r="L4437" s="88" t="str">
        <f>IFERROR((VLOOKUP(B4437,Listor!$N$6:$P$47,3,FALSE)*Biologiska!K4437)+(VLOOKUP(B4437,Listor!$N$6:$Q$47,4,FALSE)),"")</f>
        <v/>
      </c>
      <c r="M4437" s="63" t="str">
        <f t="shared" si="209"/>
        <v/>
      </c>
      <c r="N4437" s="75"/>
      <c r="O4437" s="84" t="str">
        <f t="shared" si="210"/>
        <v/>
      </c>
      <c r="P4437" s="107"/>
      <c r="Q4437" s="87" t="s">
        <v>79</v>
      </c>
      <c r="R4437" s="87"/>
      <c r="S4437" s="87"/>
      <c r="T4437" s="87"/>
      <c r="U4437" s="87"/>
      <c r="V4437" s="86" t="s">
        <v>79</v>
      </c>
      <c r="W4437" s="75"/>
      <c r="X4437" s="102" t="s">
        <v>79</v>
      </c>
      <c r="Y4437" s="63" t="str">
        <f>IFERROR(IF(VLOOKUP(X4437,Listor!$T$6:$U$7,2,FALSE)&lt;O4437,TRUE),"")</f>
        <v/>
      </c>
      <c r="Z4437" s="87"/>
      <c r="AA4437" s="104"/>
    </row>
    <row r="4438" spans="2:27" x14ac:dyDescent="0.25">
      <c r="B4438" s="68" t="s">
        <v>68</v>
      </c>
      <c r="C4438" s="80" t="str">
        <f>IFERROR(VLOOKUP(B4438,Listor!$A$6:$B$62,2,FALSE),"")</f>
        <v/>
      </c>
      <c r="D4438" s="80" t="str">
        <f>IFERROR(VLOOKUP(B4438,Listor!$A$6:$C$62,3,FALSE),"")</f>
        <v/>
      </c>
      <c r="E4438" s="110" t="s">
        <v>79</v>
      </c>
      <c r="F4438" s="66"/>
      <c r="G4438" s="35" t="str">
        <f>IFERROR(VLOOKUP(B4438,Listor!$A$6:$G$62,7,FALSE),"")</f>
        <v/>
      </c>
      <c r="H4438" s="63" t="str">
        <f>IFERROR(VLOOKUP(B4438,Listor!$N$6:$O$47,2,FALSE),"")</f>
        <v/>
      </c>
      <c r="I4438" s="63" t="str">
        <f t="shared" si="208"/>
        <v/>
      </c>
      <c r="J4438" s="96" t="str">
        <f>IFERROR(VLOOKUP(B4438,Listor!$N$6:$P$47,3,FALSE)*I4438,"")</f>
        <v/>
      </c>
      <c r="K4438" s="81"/>
      <c r="L4438" s="88" t="str">
        <f>IFERROR((VLOOKUP(B4438,Listor!$N$6:$P$47,3,FALSE)*Biologiska!K4438)+(VLOOKUP(B4438,Listor!$N$6:$Q$47,4,FALSE)),"")</f>
        <v/>
      </c>
      <c r="M4438" s="63" t="str">
        <f t="shared" si="209"/>
        <v/>
      </c>
      <c r="N4438" s="75"/>
      <c r="O4438" s="84" t="str">
        <f t="shared" si="210"/>
        <v/>
      </c>
      <c r="P4438" s="107"/>
      <c r="Q4438" s="87" t="s">
        <v>79</v>
      </c>
      <c r="R4438" s="87"/>
      <c r="S4438" s="87"/>
      <c r="T4438" s="87"/>
      <c r="U4438" s="87"/>
      <c r="V4438" s="86" t="s">
        <v>79</v>
      </c>
      <c r="W4438" s="75"/>
      <c r="X4438" s="102" t="s">
        <v>79</v>
      </c>
      <c r="Y4438" s="63" t="str">
        <f>IFERROR(IF(VLOOKUP(X4438,Listor!$T$6:$U$7,2,FALSE)&lt;O4438,TRUE),"")</f>
        <v/>
      </c>
      <c r="Z4438" s="87"/>
      <c r="AA4438" s="104"/>
    </row>
    <row r="4439" spans="2:27" x14ac:dyDescent="0.25">
      <c r="B4439" s="68" t="s">
        <v>68</v>
      </c>
      <c r="C4439" s="80" t="str">
        <f>IFERROR(VLOOKUP(B4439,Listor!$A$6:$B$62,2,FALSE),"")</f>
        <v/>
      </c>
      <c r="D4439" s="80" t="str">
        <f>IFERROR(VLOOKUP(B4439,Listor!$A$6:$C$62,3,FALSE),"")</f>
        <v/>
      </c>
      <c r="E4439" s="110" t="s">
        <v>79</v>
      </c>
      <c r="F4439" s="66"/>
      <c r="G4439" s="35" t="str">
        <f>IFERROR(VLOOKUP(B4439,Listor!$A$6:$G$62,7,FALSE),"")</f>
        <v/>
      </c>
      <c r="H4439" s="63" t="str">
        <f>IFERROR(VLOOKUP(B4439,Listor!$N$6:$O$47,2,FALSE),"")</f>
        <v/>
      </c>
      <c r="I4439" s="63" t="str">
        <f t="shared" si="208"/>
        <v/>
      </c>
      <c r="J4439" s="96" t="str">
        <f>IFERROR(VLOOKUP(B4439,Listor!$N$6:$P$47,3,FALSE)*I4439,"")</f>
        <v/>
      </c>
      <c r="K4439" s="81"/>
      <c r="L4439" s="88" t="str">
        <f>IFERROR((VLOOKUP(B4439,Listor!$N$6:$P$47,3,FALSE)*Biologiska!K4439)+(VLOOKUP(B4439,Listor!$N$6:$Q$47,4,FALSE)),"")</f>
        <v/>
      </c>
      <c r="M4439" s="63" t="str">
        <f t="shared" si="209"/>
        <v/>
      </c>
      <c r="N4439" s="75"/>
      <c r="O4439" s="84" t="str">
        <f t="shared" si="210"/>
        <v/>
      </c>
      <c r="P4439" s="107"/>
      <c r="Q4439" s="87" t="s">
        <v>79</v>
      </c>
      <c r="R4439" s="87"/>
      <c r="S4439" s="87"/>
      <c r="T4439" s="87"/>
      <c r="U4439" s="87"/>
      <c r="V4439" s="86" t="s">
        <v>79</v>
      </c>
      <c r="W4439" s="75"/>
      <c r="X4439" s="102" t="s">
        <v>79</v>
      </c>
      <c r="Y4439" s="63" t="str">
        <f>IFERROR(IF(VLOOKUP(X4439,Listor!$T$6:$U$7,2,FALSE)&lt;O4439,TRUE),"")</f>
        <v/>
      </c>
      <c r="Z4439" s="87"/>
      <c r="AA4439" s="104"/>
    </row>
    <row r="4440" spans="2:27" x14ac:dyDescent="0.25">
      <c r="B4440" s="68" t="s">
        <v>68</v>
      </c>
      <c r="C4440" s="80" t="str">
        <f>IFERROR(VLOOKUP(B4440,Listor!$A$6:$B$62,2,FALSE),"")</f>
        <v/>
      </c>
      <c r="D4440" s="80" t="str">
        <f>IFERROR(VLOOKUP(B4440,Listor!$A$6:$C$62,3,FALSE),"")</f>
        <v/>
      </c>
      <c r="E4440" s="110" t="s">
        <v>79</v>
      </c>
      <c r="F4440" s="66"/>
      <c r="G4440" s="35" t="str">
        <f>IFERROR(VLOOKUP(B4440,Listor!$A$6:$G$62,7,FALSE),"")</f>
        <v/>
      </c>
      <c r="H4440" s="63" t="str">
        <f>IFERROR(VLOOKUP(B4440,Listor!$N$6:$O$47,2,FALSE),"")</f>
        <v/>
      </c>
      <c r="I4440" s="63" t="str">
        <f t="shared" si="208"/>
        <v/>
      </c>
      <c r="J4440" s="96" t="str">
        <f>IFERROR(VLOOKUP(B4440,Listor!$N$6:$P$47,3,FALSE)*I4440,"")</f>
        <v/>
      </c>
      <c r="K4440" s="81"/>
      <c r="L4440" s="88" t="str">
        <f>IFERROR((VLOOKUP(B4440,Listor!$N$6:$P$47,3,FALSE)*Biologiska!K4440)+(VLOOKUP(B4440,Listor!$N$6:$Q$47,4,FALSE)),"")</f>
        <v/>
      </c>
      <c r="M4440" s="63" t="str">
        <f t="shared" si="209"/>
        <v/>
      </c>
      <c r="N4440" s="75"/>
      <c r="O4440" s="84" t="str">
        <f t="shared" si="210"/>
        <v/>
      </c>
      <c r="P4440" s="107"/>
      <c r="Q4440" s="87" t="s">
        <v>79</v>
      </c>
      <c r="R4440" s="87"/>
      <c r="S4440" s="87"/>
      <c r="T4440" s="87"/>
      <c r="U4440" s="87"/>
      <c r="V4440" s="86" t="s">
        <v>79</v>
      </c>
      <c r="W4440" s="75"/>
      <c r="X4440" s="102" t="s">
        <v>79</v>
      </c>
      <c r="Y4440" s="63" t="str">
        <f>IFERROR(IF(VLOOKUP(X4440,Listor!$T$6:$U$7,2,FALSE)&lt;O4440,TRUE),"")</f>
        <v/>
      </c>
      <c r="Z4440" s="87"/>
      <c r="AA4440" s="104"/>
    </row>
    <row r="4441" spans="2:27" x14ac:dyDescent="0.25">
      <c r="B4441" s="68" t="s">
        <v>68</v>
      </c>
      <c r="C4441" s="80" t="str">
        <f>IFERROR(VLOOKUP(B4441,Listor!$A$6:$B$62,2,FALSE),"")</f>
        <v/>
      </c>
      <c r="D4441" s="80" t="str">
        <f>IFERROR(VLOOKUP(B4441,Listor!$A$6:$C$62,3,FALSE),"")</f>
        <v/>
      </c>
      <c r="E4441" s="110" t="s">
        <v>79</v>
      </c>
      <c r="F4441" s="66"/>
      <c r="G4441" s="35" t="str">
        <f>IFERROR(VLOOKUP(B4441,Listor!$A$6:$G$62,7,FALSE),"")</f>
        <v/>
      </c>
      <c r="H4441" s="63" t="str">
        <f>IFERROR(VLOOKUP(B4441,Listor!$N$6:$O$47,2,FALSE),"")</f>
        <v/>
      </c>
      <c r="I4441" s="63" t="str">
        <f t="shared" si="208"/>
        <v/>
      </c>
      <c r="J4441" s="96" t="str">
        <f>IFERROR(VLOOKUP(B4441,Listor!$N$6:$P$47,3,FALSE)*I4441,"")</f>
        <v/>
      </c>
      <c r="K4441" s="81"/>
      <c r="L4441" s="88" t="str">
        <f>IFERROR((VLOOKUP(B4441,Listor!$N$6:$P$47,3,FALSE)*Biologiska!K4441)+(VLOOKUP(B4441,Listor!$N$6:$Q$47,4,FALSE)),"")</f>
        <v/>
      </c>
      <c r="M4441" s="63" t="str">
        <f t="shared" si="209"/>
        <v/>
      </c>
      <c r="N4441" s="75"/>
      <c r="O4441" s="84" t="str">
        <f t="shared" si="210"/>
        <v/>
      </c>
      <c r="P4441" s="107"/>
      <c r="Q4441" s="87" t="s">
        <v>79</v>
      </c>
      <c r="R4441" s="87"/>
      <c r="S4441" s="87"/>
      <c r="T4441" s="87"/>
      <c r="U4441" s="87"/>
      <c r="V4441" s="86" t="s">
        <v>79</v>
      </c>
      <c r="W4441" s="75"/>
      <c r="X4441" s="102" t="s">
        <v>79</v>
      </c>
      <c r="Y4441" s="63" t="str">
        <f>IFERROR(IF(VLOOKUP(X4441,Listor!$T$6:$U$7,2,FALSE)&lt;O4441,TRUE),"")</f>
        <v/>
      </c>
      <c r="Z4441" s="87"/>
      <c r="AA4441" s="104"/>
    </row>
    <row r="4442" spans="2:27" x14ac:dyDescent="0.25">
      <c r="B4442" s="68" t="s">
        <v>68</v>
      </c>
      <c r="C4442" s="80" t="str">
        <f>IFERROR(VLOOKUP(B4442,Listor!$A$6:$B$62,2,FALSE),"")</f>
        <v/>
      </c>
      <c r="D4442" s="80" t="str">
        <f>IFERROR(VLOOKUP(B4442,Listor!$A$6:$C$62,3,FALSE),"")</f>
        <v/>
      </c>
      <c r="E4442" s="110" t="s">
        <v>79</v>
      </c>
      <c r="F4442" s="66"/>
      <c r="G4442" s="35" t="str">
        <f>IFERROR(VLOOKUP(B4442,Listor!$A$6:$G$62,7,FALSE),"")</f>
        <v/>
      </c>
      <c r="H4442" s="63" t="str">
        <f>IFERROR(VLOOKUP(B4442,Listor!$N$6:$O$47,2,FALSE),"")</f>
        <v/>
      </c>
      <c r="I4442" s="63" t="str">
        <f t="shared" si="208"/>
        <v/>
      </c>
      <c r="J4442" s="96" t="str">
        <f>IFERROR(VLOOKUP(B4442,Listor!$N$6:$P$47,3,FALSE)*I4442,"")</f>
        <v/>
      </c>
      <c r="K4442" s="81"/>
      <c r="L4442" s="88" t="str">
        <f>IFERROR((VLOOKUP(B4442,Listor!$N$6:$P$47,3,FALSE)*Biologiska!K4442)+(VLOOKUP(B4442,Listor!$N$6:$Q$47,4,FALSE)),"")</f>
        <v/>
      </c>
      <c r="M4442" s="63" t="str">
        <f t="shared" si="209"/>
        <v/>
      </c>
      <c r="N4442" s="75"/>
      <c r="O4442" s="84" t="str">
        <f t="shared" si="210"/>
        <v/>
      </c>
      <c r="P4442" s="107"/>
      <c r="Q4442" s="87" t="s">
        <v>79</v>
      </c>
      <c r="R4442" s="87"/>
      <c r="S4442" s="87"/>
      <c r="T4442" s="87"/>
      <c r="U4442" s="87"/>
      <c r="V4442" s="86" t="s">
        <v>79</v>
      </c>
      <c r="W4442" s="75"/>
      <c r="X4442" s="102" t="s">
        <v>79</v>
      </c>
      <c r="Y4442" s="63" t="str">
        <f>IFERROR(IF(VLOOKUP(X4442,Listor!$T$6:$U$7,2,FALSE)&lt;O4442,TRUE),"")</f>
        <v/>
      </c>
      <c r="Z4442" s="87"/>
      <c r="AA4442" s="104"/>
    </row>
    <row r="4443" spans="2:27" x14ac:dyDescent="0.25">
      <c r="B4443" s="68" t="s">
        <v>68</v>
      </c>
      <c r="C4443" s="80" t="str">
        <f>IFERROR(VLOOKUP(B4443,Listor!$A$6:$B$62,2,FALSE),"")</f>
        <v/>
      </c>
      <c r="D4443" s="80" t="str">
        <f>IFERROR(VLOOKUP(B4443,Listor!$A$6:$C$62,3,FALSE),"")</f>
        <v/>
      </c>
      <c r="E4443" s="110" t="s">
        <v>79</v>
      </c>
      <c r="F4443" s="66"/>
      <c r="G4443" s="35" t="str">
        <f>IFERROR(VLOOKUP(B4443,Listor!$A$6:$G$62,7,FALSE),"")</f>
        <v/>
      </c>
      <c r="H4443" s="63" t="str">
        <f>IFERROR(VLOOKUP(B4443,Listor!$N$6:$O$47,2,FALSE),"")</f>
        <v/>
      </c>
      <c r="I4443" s="63" t="str">
        <f t="shared" si="208"/>
        <v/>
      </c>
      <c r="J4443" s="96" t="str">
        <f>IFERROR(VLOOKUP(B4443,Listor!$N$6:$P$47,3,FALSE)*I4443,"")</f>
        <v/>
      </c>
      <c r="K4443" s="81"/>
      <c r="L4443" s="88" t="str">
        <f>IFERROR((VLOOKUP(B4443,Listor!$N$6:$P$47,3,FALSE)*Biologiska!K4443)+(VLOOKUP(B4443,Listor!$N$6:$Q$47,4,FALSE)),"")</f>
        <v/>
      </c>
      <c r="M4443" s="63" t="str">
        <f t="shared" si="209"/>
        <v/>
      </c>
      <c r="N4443" s="75"/>
      <c r="O4443" s="84" t="str">
        <f t="shared" si="210"/>
        <v/>
      </c>
      <c r="P4443" s="107"/>
      <c r="Q4443" s="87" t="s">
        <v>79</v>
      </c>
      <c r="R4443" s="87"/>
      <c r="S4443" s="87"/>
      <c r="T4443" s="87"/>
      <c r="U4443" s="87"/>
      <c r="V4443" s="86" t="s">
        <v>79</v>
      </c>
      <c r="W4443" s="75"/>
      <c r="X4443" s="102" t="s">
        <v>79</v>
      </c>
      <c r="Y4443" s="63" t="str">
        <f>IFERROR(IF(VLOOKUP(X4443,Listor!$T$6:$U$7,2,FALSE)&lt;O4443,TRUE),"")</f>
        <v/>
      </c>
      <c r="Z4443" s="87"/>
      <c r="AA4443" s="104"/>
    </row>
    <row r="4444" spans="2:27" x14ac:dyDescent="0.25">
      <c r="B4444" s="68" t="s">
        <v>68</v>
      </c>
      <c r="C4444" s="80" t="str">
        <f>IFERROR(VLOOKUP(B4444,Listor!$A$6:$B$62,2,FALSE),"")</f>
        <v/>
      </c>
      <c r="D4444" s="80" t="str">
        <f>IFERROR(VLOOKUP(B4444,Listor!$A$6:$C$62,3,FALSE),"")</f>
        <v/>
      </c>
      <c r="E4444" s="110" t="s">
        <v>79</v>
      </c>
      <c r="F4444" s="66"/>
      <c r="G4444" s="35" t="str">
        <f>IFERROR(VLOOKUP(B4444,Listor!$A$6:$G$62,7,FALSE),"")</f>
        <v/>
      </c>
      <c r="H4444" s="63" t="str">
        <f>IFERROR(VLOOKUP(B4444,Listor!$N$6:$O$47,2,FALSE),"")</f>
        <v/>
      </c>
      <c r="I4444" s="63" t="str">
        <f t="shared" si="208"/>
        <v/>
      </c>
      <c r="J4444" s="96" t="str">
        <f>IFERROR(VLOOKUP(B4444,Listor!$N$6:$P$47,3,FALSE)*I4444,"")</f>
        <v/>
      </c>
      <c r="K4444" s="81"/>
      <c r="L4444" s="88" t="str">
        <f>IFERROR((VLOOKUP(B4444,Listor!$N$6:$P$47,3,FALSE)*Biologiska!K4444)+(VLOOKUP(B4444,Listor!$N$6:$Q$47,4,FALSE)),"")</f>
        <v/>
      </c>
      <c r="M4444" s="63" t="str">
        <f t="shared" si="209"/>
        <v/>
      </c>
      <c r="N4444" s="75"/>
      <c r="O4444" s="84" t="str">
        <f t="shared" si="210"/>
        <v/>
      </c>
      <c r="P4444" s="107"/>
      <c r="Q4444" s="87" t="s">
        <v>79</v>
      </c>
      <c r="R4444" s="87"/>
      <c r="S4444" s="87"/>
      <c r="T4444" s="87"/>
      <c r="U4444" s="87"/>
      <c r="V4444" s="86" t="s">
        <v>79</v>
      </c>
      <c r="W4444" s="75"/>
      <c r="X4444" s="102" t="s">
        <v>79</v>
      </c>
      <c r="Y4444" s="63" t="str">
        <f>IFERROR(IF(VLOOKUP(X4444,Listor!$T$6:$U$7,2,FALSE)&lt;O4444,TRUE),"")</f>
        <v/>
      </c>
      <c r="Z4444" s="87"/>
      <c r="AA4444" s="104"/>
    </row>
    <row r="4445" spans="2:27" x14ac:dyDescent="0.25">
      <c r="B4445" s="68" t="s">
        <v>68</v>
      </c>
      <c r="C4445" s="80" t="str">
        <f>IFERROR(VLOOKUP(B4445,Listor!$A$6:$B$62,2,FALSE),"")</f>
        <v/>
      </c>
      <c r="D4445" s="80" t="str">
        <f>IFERROR(VLOOKUP(B4445,Listor!$A$6:$C$62,3,FALSE),"")</f>
        <v/>
      </c>
      <c r="E4445" s="110" t="s">
        <v>79</v>
      </c>
      <c r="F4445" s="66"/>
      <c r="G4445" s="35" t="str">
        <f>IFERROR(VLOOKUP(B4445,Listor!$A$6:$G$62,7,FALSE),"")</f>
        <v/>
      </c>
      <c r="H4445" s="63" t="str">
        <f>IFERROR(VLOOKUP(B4445,Listor!$N$6:$O$47,2,FALSE),"")</f>
        <v/>
      </c>
      <c r="I4445" s="63" t="str">
        <f t="shared" si="208"/>
        <v/>
      </c>
      <c r="J4445" s="96" t="str">
        <f>IFERROR(VLOOKUP(B4445,Listor!$N$6:$P$47,3,FALSE)*I4445,"")</f>
        <v/>
      </c>
      <c r="K4445" s="81"/>
      <c r="L4445" s="88" t="str">
        <f>IFERROR((VLOOKUP(B4445,Listor!$N$6:$P$47,3,FALSE)*Biologiska!K4445)+(VLOOKUP(B4445,Listor!$N$6:$Q$47,4,FALSE)),"")</f>
        <v/>
      </c>
      <c r="M4445" s="63" t="str">
        <f t="shared" si="209"/>
        <v/>
      </c>
      <c r="N4445" s="75"/>
      <c r="O4445" s="84" t="str">
        <f t="shared" si="210"/>
        <v/>
      </c>
      <c r="P4445" s="107"/>
      <c r="Q4445" s="87" t="s">
        <v>79</v>
      </c>
      <c r="R4445" s="87"/>
      <c r="S4445" s="87"/>
      <c r="T4445" s="87"/>
      <c r="U4445" s="87"/>
      <c r="V4445" s="86" t="s">
        <v>79</v>
      </c>
      <c r="W4445" s="75"/>
      <c r="X4445" s="102" t="s">
        <v>79</v>
      </c>
      <c r="Y4445" s="63" t="str">
        <f>IFERROR(IF(VLOOKUP(X4445,Listor!$T$6:$U$7,2,FALSE)&lt;O4445,TRUE),"")</f>
        <v/>
      </c>
      <c r="Z4445" s="87"/>
      <c r="AA4445" s="104"/>
    </row>
    <row r="4446" spans="2:27" x14ac:dyDescent="0.25">
      <c r="B4446" s="68" t="s">
        <v>68</v>
      </c>
      <c r="C4446" s="80" t="str">
        <f>IFERROR(VLOOKUP(B4446,Listor!$A$6:$B$62,2,FALSE),"")</f>
        <v/>
      </c>
      <c r="D4446" s="80" t="str">
        <f>IFERROR(VLOOKUP(B4446,Listor!$A$6:$C$62,3,FALSE),"")</f>
        <v/>
      </c>
      <c r="E4446" s="110" t="s">
        <v>79</v>
      </c>
      <c r="F4446" s="66"/>
      <c r="G4446" s="35" t="str">
        <f>IFERROR(VLOOKUP(B4446,Listor!$A$6:$G$62,7,FALSE),"")</f>
        <v/>
      </c>
      <c r="H4446" s="63" t="str">
        <f>IFERROR(VLOOKUP(B4446,Listor!$N$6:$O$47,2,FALSE),"")</f>
        <v/>
      </c>
      <c r="I4446" s="63" t="str">
        <f t="shared" si="208"/>
        <v/>
      </c>
      <c r="J4446" s="96" t="str">
        <f>IFERROR(VLOOKUP(B4446,Listor!$N$6:$P$47,3,FALSE)*I4446,"")</f>
        <v/>
      </c>
      <c r="K4446" s="81"/>
      <c r="L4446" s="88" t="str">
        <f>IFERROR((VLOOKUP(B4446,Listor!$N$6:$P$47,3,FALSE)*Biologiska!K4446)+(VLOOKUP(B4446,Listor!$N$6:$Q$47,4,FALSE)),"")</f>
        <v/>
      </c>
      <c r="M4446" s="63" t="str">
        <f t="shared" si="209"/>
        <v/>
      </c>
      <c r="N4446" s="75"/>
      <c r="O4446" s="84" t="str">
        <f t="shared" si="210"/>
        <v/>
      </c>
      <c r="P4446" s="107"/>
      <c r="Q4446" s="87" t="s">
        <v>79</v>
      </c>
      <c r="R4446" s="87"/>
      <c r="S4446" s="87"/>
      <c r="T4446" s="87"/>
      <c r="U4446" s="87"/>
      <c r="V4446" s="86" t="s">
        <v>79</v>
      </c>
      <c r="W4446" s="75"/>
      <c r="X4446" s="102" t="s">
        <v>79</v>
      </c>
      <c r="Y4446" s="63" t="str">
        <f>IFERROR(IF(VLOOKUP(X4446,Listor!$T$6:$U$7,2,FALSE)&lt;O4446,TRUE),"")</f>
        <v/>
      </c>
      <c r="Z4446" s="87"/>
      <c r="AA4446" s="104"/>
    </row>
    <row r="4447" spans="2:27" x14ac:dyDescent="0.25">
      <c r="B4447" s="68" t="s">
        <v>68</v>
      </c>
      <c r="C4447" s="80" t="str">
        <f>IFERROR(VLOOKUP(B4447,Listor!$A$6:$B$62,2,FALSE),"")</f>
        <v/>
      </c>
      <c r="D4447" s="80" t="str">
        <f>IFERROR(VLOOKUP(B4447,Listor!$A$6:$C$62,3,FALSE),"")</f>
        <v/>
      </c>
      <c r="E4447" s="110" t="s">
        <v>79</v>
      </c>
      <c r="F4447" s="66"/>
      <c r="G4447" s="35" t="str">
        <f>IFERROR(VLOOKUP(B4447,Listor!$A$6:$G$62,7,FALSE),"")</f>
        <v/>
      </c>
      <c r="H4447" s="63" t="str">
        <f>IFERROR(VLOOKUP(B4447,Listor!$N$6:$O$47,2,FALSE),"")</f>
        <v/>
      </c>
      <c r="I4447" s="63" t="str">
        <f t="shared" si="208"/>
        <v/>
      </c>
      <c r="J4447" s="96" t="str">
        <f>IFERROR(VLOOKUP(B4447,Listor!$N$6:$P$47,3,FALSE)*I4447,"")</f>
        <v/>
      </c>
      <c r="K4447" s="81"/>
      <c r="L4447" s="88" t="str">
        <f>IFERROR((VLOOKUP(B4447,Listor!$N$6:$P$47,3,FALSE)*Biologiska!K4447)+(VLOOKUP(B4447,Listor!$N$6:$Q$47,4,FALSE)),"")</f>
        <v/>
      </c>
      <c r="M4447" s="63" t="str">
        <f t="shared" si="209"/>
        <v/>
      </c>
      <c r="N4447" s="75"/>
      <c r="O4447" s="84" t="str">
        <f t="shared" si="210"/>
        <v/>
      </c>
      <c r="P4447" s="107"/>
      <c r="Q4447" s="87" t="s">
        <v>79</v>
      </c>
      <c r="R4447" s="87"/>
      <c r="S4447" s="87"/>
      <c r="T4447" s="87"/>
      <c r="U4447" s="87"/>
      <c r="V4447" s="86" t="s">
        <v>79</v>
      </c>
      <c r="W4447" s="75"/>
      <c r="X4447" s="102" t="s">
        <v>79</v>
      </c>
      <c r="Y4447" s="63" t="str">
        <f>IFERROR(IF(VLOOKUP(X4447,Listor!$T$6:$U$7,2,FALSE)&lt;O4447,TRUE),"")</f>
        <v/>
      </c>
      <c r="Z4447" s="87"/>
      <c r="AA4447" s="104"/>
    </row>
    <row r="4448" spans="2:27" x14ac:dyDescent="0.25">
      <c r="B4448" s="68" t="s">
        <v>68</v>
      </c>
      <c r="C4448" s="80" t="str">
        <f>IFERROR(VLOOKUP(B4448,Listor!$A$6:$B$62,2,FALSE),"")</f>
        <v/>
      </c>
      <c r="D4448" s="80" t="str">
        <f>IFERROR(VLOOKUP(B4448,Listor!$A$6:$C$62,3,FALSE),"")</f>
        <v/>
      </c>
      <c r="E4448" s="110" t="s">
        <v>79</v>
      </c>
      <c r="F4448" s="66"/>
      <c r="G4448" s="35" t="str">
        <f>IFERROR(VLOOKUP(B4448,Listor!$A$6:$G$62,7,FALSE),"")</f>
        <v/>
      </c>
      <c r="H4448" s="63" t="str">
        <f>IFERROR(VLOOKUP(B4448,Listor!$N$6:$O$47,2,FALSE),"")</f>
        <v/>
      </c>
      <c r="I4448" s="63" t="str">
        <f t="shared" si="208"/>
        <v/>
      </c>
      <c r="J4448" s="96" t="str">
        <f>IFERROR(VLOOKUP(B4448,Listor!$N$6:$P$47,3,FALSE)*I4448,"")</f>
        <v/>
      </c>
      <c r="K4448" s="81"/>
      <c r="L4448" s="88" t="str">
        <f>IFERROR((VLOOKUP(B4448,Listor!$N$6:$P$47,3,FALSE)*Biologiska!K4448)+(VLOOKUP(B4448,Listor!$N$6:$Q$47,4,FALSE)),"")</f>
        <v/>
      </c>
      <c r="M4448" s="63" t="str">
        <f t="shared" si="209"/>
        <v/>
      </c>
      <c r="N4448" s="75"/>
      <c r="O4448" s="84" t="str">
        <f t="shared" si="210"/>
        <v/>
      </c>
      <c r="P4448" s="107"/>
      <c r="Q4448" s="87" t="s">
        <v>79</v>
      </c>
      <c r="R4448" s="87"/>
      <c r="S4448" s="87"/>
      <c r="T4448" s="87"/>
      <c r="U4448" s="87"/>
      <c r="V4448" s="86" t="s">
        <v>79</v>
      </c>
      <c r="W4448" s="75"/>
      <c r="X4448" s="102" t="s">
        <v>79</v>
      </c>
      <c r="Y4448" s="63" t="str">
        <f>IFERROR(IF(VLOOKUP(X4448,Listor!$T$6:$U$7,2,FALSE)&lt;O4448,TRUE),"")</f>
        <v/>
      </c>
      <c r="Z4448" s="87"/>
      <c r="AA4448" s="104"/>
    </row>
    <row r="4449" spans="2:27" x14ac:dyDescent="0.25">
      <c r="B4449" s="68" t="s">
        <v>68</v>
      </c>
      <c r="C4449" s="80" t="str">
        <f>IFERROR(VLOOKUP(B4449,Listor!$A$6:$B$62,2,FALSE),"")</f>
        <v/>
      </c>
      <c r="D4449" s="80" t="str">
        <f>IFERROR(VLOOKUP(B4449,Listor!$A$6:$C$62,3,FALSE),"")</f>
        <v/>
      </c>
      <c r="E4449" s="110" t="s">
        <v>79</v>
      </c>
      <c r="F4449" s="66"/>
      <c r="G4449" s="35" t="str">
        <f>IFERROR(VLOOKUP(B4449,Listor!$A$6:$G$62,7,FALSE),"")</f>
        <v/>
      </c>
      <c r="H4449" s="63" t="str">
        <f>IFERROR(VLOOKUP(B4449,Listor!$N$6:$O$47,2,FALSE),"")</f>
        <v/>
      </c>
      <c r="I4449" s="63" t="str">
        <f t="shared" si="208"/>
        <v/>
      </c>
      <c r="J4449" s="96" t="str">
        <f>IFERROR(VLOOKUP(B4449,Listor!$N$6:$P$47,3,FALSE)*I4449,"")</f>
        <v/>
      </c>
      <c r="K4449" s="81"/>
      <c r="L4449" s="88" t="str">
        <f>IFERROR((VLOOKUP(B4449,Listor!$N$6:$P$47,3,FALSE)*Biologiska!K4449)+(VLOOKUP(B4449,Listor!$N$6:$Q$47,4,FALSE)),"")</f>
        <v/>
      </c>
      <c r="M4449" s="63" t="str">
        <f t="shared" si="209"/>
        <v/>
      </c>
      <c r="N4449" s="75"/>
      <c r="O4449" s="84" t="str">
        <f t="shared" si="210"/>
        <v/>
      </c>
      <c r="P4449" s="107"/>
      <c r="Q4449" s="87" t="s">
        <v>79</v>
      </c>
      <c r="R4449" s="87"/>
      <c r="S4449" s="87"/>
      <c r="T4449" s="87"/>
      <c r="U4449" s="87"/>
      <c r="V4449" s="86" t="s">
        <v>79</v>
      </c>
      <c r="W4449" s="75"/>
      <c r="X4449" s="102" t="s">
        <v>79</v>
      </c>
      <c r="Y4449" s="63" t="str">
        <f>IFERROR(IF(VLOOKUP(X4449,Listor!$T$6:$U$7,2,FALSE)&lt;O4449,TRUE),"")</f>
        <v/>
      </c>
      <c r="Z4449" s="87"/>
      <c r="AA4449" s="104"/>
    </row>
    <row r="4450" spans="2:27" x14ac:dyDescent="0.25">
      <c r="B4450" s="68" t="s">
        <v>68</v>
      </c>
      <c r="C4450" s="80" t="str">
        <f>IFERROR(VLOOKUP(B4450,Listor!$A$6:$B$62,2,FALSE),"")</f>
        <v/>
      </c>
      <c r="D4450" s="80" t="str">
        <f>IFERROR(VLOOKUP(B4450,Listor!$A$6:$C$62,3,FALSE),"")</f>
        <v/>
      </c>
      <c r="E4450" s="110" t="s">
        <v>79</v>
      </c>
      <c r="F4450" s="66"/>
      <c r="G4450" s="35" t="str">
        <f>IFERROR(VLOOKUP(B4450,Listor!$A$6:$G$62,7,FALSE),"")</f>
        <v/>
      </c>
      <c r="H4450" s="63" t="str">
        <f>IFERROR(VLOOKUP(B4450,Listor!$N$6:$O$47,2,FALSE),"")</f>
        <v/>
      </c>
      <c r="I4450" s="63" t="str">
        <f t="shared" si="208"/>
        <v/>
      </c>
      <c r="J4450" s="96" t="str">
        <f>IFERROR(VLOOKUP(B4450,Listor!$N$6:$P$47,3,FALSE)*I4450,"")</f>
        <v/>
      </c>
      <c r="K4450" s="81"/>
      <c r="L4450" s="88" t="str">
        <f>IFERROR((VLOOKUP(B4450,Listor!$N$6:$P$47,3,FALSE)*Biologiska!K4450)+(VLOOKUP(B4450,Listor!$N$6:$Q$47,4,FALSE)),"")</f>
        <v/>
      </c>
      <c r="M4450" s="63" t="str">
        <f t="shared" si="209"/>
        <v/>
      </c>
      <c r="N4450" s="75"/>
      <c r="O4450" s="84" t="str">
        <f t="shared" si="210"/>
        <v/>
      </c>
      <c r="P4450" s="107"/>
      <c r="Q4450" s="87" t="s">
        <v>79</v>
      </c>
      <c r="R4450" s="87"/>
      <c r="S4450" s="87"/>
      <c r="T4450" s="87"/>
      <c r="U4450" s="87"/>
      <c r="V4450" s="86" t="s">
        <v>79</v>
      </c>
      <c r="W4450" s="75"/>
      <c r="X4450" s="102" t="s">
        <v>79</v>
      </c>
      <c r="Y4450" s="63" t="str">
        <f>IFERROR(IF(VLOOKUP(X4450,Listor!$T$6:$U$7,2,FALSE)&lt;O4450,TRUE),"")</f>
        <v/>
      </c>
      <c r="Z4450" s="87"/>
      <c r="AA4450" s="104"/>
    </row>
    <row r="4451" spans="2:27" x14ac:dyDescent="0.25">
      <c r="B4451" s="68" t="s">
        <v>68</v>
      </c>
      <c r="C4451" s="80" t="str">
        <f>IFERROR(VLOOKUP(B4451,Listor!$A$6:$B$62,2,FALSE),"")</f>
        <v/>
      </c>
      <c r="D4451" s="80" t="str">
        <f>IFERROR(VLOOKUP(B4451,Listor!$A$6:$C$62,3,FALSE),"")</f>
        <v/>
      </c>
      <c r="E4451" s="110" t="s">
        <v>79</v>
      </c>
      <c r="F4451" s="66"/>
      <c r="G4451" s="35" t="str">
        <f>IFERROR(VLOOKUP(B4451,Listor!$A$6:$G$62,7,FALSE),"")</f>
        <v/>
      </c>
      <c r="H4451" s="63" t="str">
        <f>IFERROR(VLOOKUP(B4451,Listor!$N$6:$O$47,2,FALSE),"")</f>
        <v/>
      </c>
      <c r="I4451" s="63" t="str">
        <f t="shared" si="208"/>
        <v/>
      </c>
      <c r="J4451" s="96" t="str">
        <f>IFERROR(VLOOKUP(B4451,Listor!$N$6:$P$47,3,FALSE)*I4451,"")</f>
        <v/>
      </c>
      <c r="K4451" s="81"/>
      <c r="L4451" s="88" t="str">
        <f>IFERROR((VLOOKUP(B4451,Listor!$N$6:$P$47,3,FALSE)*Biologiska!K4451)+(VLOOKUP(B4451,Listor!$N$6:$Q$47,4,FALSE)),"")</f>
        <v/>
      </c>
      <c r="M4451" s="63" t="str">
        <f t="shared" si="209"/>
        <v/>
      </c>
      <c r="N4451" s="75"/>
      <c r="O4451" s="84" t="str">
        <f t="shared" si="210"/>
        <v/>
      </c>
      <c r="P4451" s="107"/>
      <c r="Q4451" s="87" t="s">
        <v>79</v>
      </c>
      <c r="R4451" s="87"/>
      <c r="S4451" s="87"/>
      <c r="T4451" s="87"/>
      <c r="U4451" s="87"/>
      <c r="V4451" s="86" t="s">
        <v>79</v>
      </c>
      <c r="W4451" s="75"/>
      <c r="X4451" s="102" t="s">
        <v>79</v>
      </c>
      <c r="Y4451" s="63" t="str">
        <f>IFERROR(IF(VLOOKUP(X4451,Listor!$T$6:$U$7,2,FALSE)&lt;O4451,TRUE),"")</f>
        <v/>
      </c>
      <c r="Z4451" s="87"/>
      <c r="AA4451" s="104"/>
    </row>
    <row r="4452" spans="2:27" x14ac:dyDescent="0.25">
      <c r="B4452" s="68" t="s">
        <v>68</v>
      </c>
      <c r="C4452" s="80" t="str">
        <f>IFERROR(VLOOKUP(B4452,Listor!$A$6:$B$62,2,FALSE),"")</f>
        <v/>
      </c>
      <c r="D4452" s="80" t="str">
        <f>IFERROR(VLOOKUP(B4452,Listor!$A$6:$C$62,3,FALSE),"")</f>
        <v/>
      </c>
      <c r="E4452" s="110" t="s">
        <v>79</v>
      </c>
      <c r="F4452" s="66"/>
      <c r="G4452" s="35" t="str">
        <f>IFERROR(VLOOKUP(B4452,Listor!$A$6:$G$62,7,FALSE),"")</f>
        <v/>
      </c>
      <c r="H4452" s="63" t="str">
        <f>IFERROR(VLOOKUP(B4452,Listor!$N$6:$O$47,2,FALSE),"")</f>
        <v/>
      </c>
      <c r="I4452" s="63" t="str">
        <f t="shared" si="208"/>
        <v/>
      </c>
      <c r="J4452" s="96" t="str">
        <f>IFERROR(VLOOKUP(B4452,Listor!$N$6:$P$47,3,FALSE)*I4452,"")</f>
        <v/>
      </c>
      <c r="K4452" s="81"/>
      <c r="L4452" s="88" t="str">
        <f>IFERROR((VLOOKUP(B4452,Listor!$N$6:$P$47,3,FALSE)*Biologiska!K4452)+(VLOOKUP(B4452,Listor!$N$6:$Q$47,4,FALSE)),"")</f>
        <v/>
      </c>
      <c r="M4452" s="63" t="str">
        <f t="shared" si="209"/>
        <v/>
      </c>
      <c r="N4452" s="75"/>
      <c r="O4452" s="84" t="str">
        <f t="shared" si="210"/>
        <v/>
      </c>
      <c r="P4452" s="107"/>
      <c r="Q4452" s="87" t="s">
        <v>79</v>
      </c>
      <c r="R4452" s="87"/>
      <c r="S4452" s="87"/>
      <c r="T4452" s="87"/>
      <c r="U4452" s="87"/>
      <c r="V4452" s="86" t="s">
        <v>79</v>
      </c>
      <c r="W4452" s="75"/>
      <c r="X4452" s="102" t="s">
        <v>79</v>
      </c>
      <c r="Y4452" s="63" t="str">
        <f>IFERROR(IF(VLOOKUP(X4452,Listor!$T$6:$U$7,2,FALSE)&lt;O4452,TRUE),"")</f>
        <v/>
      </c>
      <c r="Z4452" s="87"/>
      <c r="AA4452" s="104"/>
    </row>
    <row r="4453" spans="2:27" x14ac:dyDescent="0.25">
      <c r="B4453" s="68" t="s">
        <v>68</v>
      </c>
      <c r="C4453" s="80" t="str">
        <f>IFERROR(VLOOKUP(B4453,Listor!$A$6:$B$62,2,FALSE),"")</f>
        <v/>
      </c>
      <c r="D4453" s="80" t="str">
        <f>IFERROR(VLOOKUP(B4453,Listor!$A$6:$C$62,3,FALSE),"")</f>
        <v/>
      </c>
      <c r="E4453" s="110" t="s">
        <v>79</v>
      </c>
      <c r="F4453" s="66"/>
      <c r="G4453" s="35" t="str">
        <f>IFERROR(VLOOKUP(B4453,Listor!$A$6:$G$62,7,FALSE),"")</f>
        <v/>
      </c>
      <c r="H4453" s="63" t="str">
        <f>IFERROR(VLOOKUP(B4453,Listor!$N$6:$O$47,2,FALSE),"")</f>
        <v/>
      </c>
      <c r="I4453" s="63" t="str">
        <f t="shared" si="208"/>
        <v/>
      </c>
      <c r="J4453" s="96" t="str">
        <f>IFERROR(VLOOKUP(B4453,Listor!$N$6:$P$47,3,FALSE)*I4453,"")</f>
        <v/>
      </c>
      <c r="K4453" s="81"/>
      <c r="L4453" s="88" t="str">
        <f>IFERROR((VLOOKUP(B4453,Listor!$N$6:$P$47,3,FALSE)*Biologiska!K4453)+(VLOOKUP(B4453,Listor!$N$6:$Q$47,4,FALSE)),"")</f>
        <v/>
      </c>
      <c r="M4453" s="63" t="str">
        <f t="shared" si="209"/>
        <v/>
      </c>
      <c r="N4453" s="75"/>
      <c r="O4453" s="84" t="str">
        <f t="shared" si="210"/>
        <v/>
      </c>
      <c r="P4453" s="107"/>
      <c r="Q4453" s="87" t="s">
        <v>79</v>
      </c>
      <c r="R4453" s="87"/>
      <c r="S4453" s="87"/>
      <c r="T4453" s="87"/>
      <c r="U4453" s="87"/>
      <c r="V4453" s="86" t="s">
        <v>79</v>
      </c>
      <c r="W4453" s="75"/>
      <c r="X4453" s="102" t="s">
        <v>79</v>
      </c>
      <c r="Y4453" s="63" t="str">
        <f>IFERROR(IF(VLOOKUP(X4453,Listor!$T$6:$U$7,2,FALSE)&lt;O4453,TRUE),"")</f>
        <v/>
      </c>
      <c r="Z4453" s="87"/>
      <c r="AA4453" s="104"/>
    </row>
    <row r="4454" spans="2:27" x14ac:dyDescent="0.25">
      <c r="B4454" s="68" t="s">
        <v>68</v>
      </c>
      <c r="C4454" s="80" t="str">
        <f>IFERROR(VLOOKUP(B4454,Listor!$A$6:$B$62,2,FALSE),"")</f>
        <v/>
      </c>
      <c r="D4454" s="80" t="str">
        <f>IFERROR(VLOOKUP(B4454,Listor!$A$6:$C$62,3,FALSE),"")</f>
        <v/>
      </c>
      <c r="E4454" s="110" t="s">
        <v>79</v>
      </c>
      <c r="F4454" s="66"/>
      <c r="G4454" s="35" t="str">
        <f>IFERROR(VLOOKUP(B4454,Listor!$A$6:$G$62,7,FALSE),"")</f>
        <v/>
      </c>
      <c r="H4454" s="63" t="str">
        <f>IFERROR(VLOOKUP(B4454,Listor!$N$6:$O$47,2,FALSE),"")</f>
        <v/>
      </c>
      <c r="I4454" s="63" t="str">
        <f t="shared" si="208"/>
        <v/>
      </c>
      <c r="J4454" s="96" t="str">
        <f>IFERROR(VLOOKUP(B4454,Listor!$N$6:$P$47,3,FALSE)*I4454,"")</f>
        <v/>
      </c>
      <c r="K4454" s="81"/>
      <c r="L4454" s="88" t="str">
        <f>IFERROR((VLOOKUP(B4454,Listor!$N$6:$P$47,3,FALSE)*Biologiska!K4454)+(VLOOKUP(B4454,Listor!$N$6:$Q$47,4,FALSE)),"")</f>
        <v/>
      </c>
      <c r="M4454" s="63" t="str">
        <f t="shared" si="209"/>
        <v/>
      </c>
      <c r="N4454" s="75"/>
      <c r="O4454" s="84" t="str">
        <f t="shared" si="210"/>
        <v/>
      </c>
      <c r="P4454" s="107"/>
      <c r="Q4454" s="87" t="s">
        <v>79</v>
      </c>
      <c r="R4454" s="87"/>
      <c r="S4454" s="87"/>
      <c r="T4454" s="87"/>
      <c r="U4454" s="87"/>
      <c r="V4454" s="86" t="s">
        <v>79</v>
      </c>
      <c r="W4454" s="75"/>
      <c r="X4454" s="102" t="s">
        <v>79</v>
      </c>
      <c r="Y4454" s="63" t="str">
        <f>IFERROR(IF(VLOOKUP(X4454,Listor!$T$6:$U$7,2,FALSE)&lt;O4454,TRUE),"")</f>
        <v/>
      </c>
      <c r="Z4454" s="87"/>
      <c r="AA4454" s="104"/>
    </row>
    <row r="4455" spans="2:27" x14ac:dyDescent="0.25">
      <c r="B4455" s="68" t="s">
        <v>68</v>
      </c>
      <c r="C4455" s="80" t="str">
        <f>IFERROR(VLOOKUP(B4455,Listor!$A$6:$B$62,2,FALSE),"")</f>
        <v/>
      </c>
      <c r="D4455" s="80" t="str">
        <f>IFERROR(VLOOKUP(B4455,Listor!$A$6:$C$62,3,FALSE),"")</f>
        <v/>
      </c>
      <c r="E4455" s="110" t="s">
        <v>79</v>
      </c>
      <c r="F4455" s="66"/>
      <c r="G4455" s="35" t="str">
        <f>IFERROR(VLOOKUP(B4455,Listor!$A$6:$G$62,7,FALSE),"")</f>
        <v/>
      </c>
      <c r="H4455" s="63" t="str">
        <f>IFERROR(VLOOKUP(B4455,Listor!$N$6:$O$47,2,FALSE),"")</f>
        <v/>
      </c>
      <c r="I4455" s="63" t="str">
        <f t="shared" si="208"/>
        <v/>
      </c>
      <c r="J4455" s="96" t="str">
        <f>IFERROR(VLOOKUP(B4455,Listor!$N$6:$P$47,3,FALSE)*I4455,"")</f>
        <v/>
      </c>
      <c r="K4455" s="81"/>
      <c r="L4455" s="88" t="str">
        <f>IFERROR((VLOOKUP(B4455,Listor!$N$6:$P$47,3,FALSE)*Biologiska!K4455)+(VLOOKUP(B4455,Listor!$N$6:$Q$47,4,FALSE)),"")</f>
        <v/>
      </c>
      <c r="M4455" s="63" t="str">
        <f t="shared" si="209"/>
        <v/>
      </c>
      <c r="N4455" s="75"/>
      <c r="O4455" s="84" t="str">
        <f t="shared" si="210"/>
        <v/>
      </c>
      <c r="P4455" s="107"/>
      <c r="Q4455" s="87" t="s">
        <v>79</v>
      </c>
      <c r="R4455" s="87"/>
      <c r="S4455" s="87"/>
      <c r="T4455" s="87"/>
      <c r="U4455" s="87"/>
      <c r="V4455" s="86" t="s">
        <v>79</v>
      </c>
      <c r="W4455" s="75"/>
      <c r="X4455" s="102" t="s">
        <v>79</v>
      </c>
      <c r="Y4455" s="63" t="str">
        <f>IFERROR(IF(VLOOKUP(X4455,Listor!$T$6:$U$7,2,FALSE)&lt;O4455,TRUE),"")</f>
        <v/>
      </c>
      <c r="Z4455" s="87"/>
      <c r="AA4455" s="104"/>
    </row>
    <row r="4456" spans="2:27" x14ac:dyDescent="0.25">
      <c r="B4456" s="68" t="s">
        <v>68</v>
      </c>
      <c r="C4456" s="80" t="str">
        <f>IFERROR(VLOOKUP(B4456,Listor!$A$6:$B$62,2,FALSE),"")</f>
        <v/>
      </c>
      <c r="D4456" s="80" t="str">
        <f>IFERROR(VLOOKUP(B4456,Listor!$A$6:$C$62,3,FALSE),"")</f>
        <v/>
      </c>
      <c r="E4456" s="110" t="s">
        <v>79</v>
      </c>
      <c r="F4456" s="66"/>
      <c r="G4456" s="35" t="str">
        <f>IFERROR(VLOOKUP(B4456,Listor!$A$6:$G$62,7,FALSE),"")</f>
        <v/>
      </c>
      <c r="H4456" s="63" t="str">
        <f>IFERROR(VLOOKUP(B4456,Listor!$N$6:$O$47,2,FALSE),"")</f>
        <v/>
      </c>
      <c r="I4456" s="63" t="str">
        <f t="shared" si="208"/>
        <v/>
      </c>
      <c r="J4456" s="96" t="str">
        <f>IFERROR(VLOOKUP(B4456,Listor!$N$6:$P$47,3,FALSE)*I4456,"")</f>
        <v/>
      </c>
      <c r="K4456" s="81"/>
      <c r="L4456" s="88" t="str">
        <f>IFERROR((VLOOKUP(B4456,Listor!$N$6:$P$47,3,FALSE)*Biologiska!K4456)+(VLOOKUP(B4456,Listor!$N$6:$Q$47,4,FALSE)),"")</f>
        <v/>
      </c>
      <c r="M4456" s="63" t="str">
        <f t="shared" si="209"/>
        <v/>
      </c>
      <c r="N4456" s="75"/>
      <c r="O4456" s="84" t="str">
        <f t="shared" si="210"/>
        <v/>
      </c>
      <c r="P4456" s="107"/>
      <c r="Q4456" s="87" t="s">
        <v>79</v>
      </c>
      <c r="R4456" s="87"/>
      <c r="S4456" s="87"/>
      <c r="T4456" s="87"/>
      <c r="U4456" s="87"/>
      <c r="V4456" s="86" t="s">
        <v>79</v>
      </c>
      <c r="W4456" s="75"/>
      <c r="X4456" s="102" t="s">
        <v>79</v>
      </c>
      <c r="Y4456" s="63" t="str">
        <f>IFERROR(IF(VLOOKUP(X4456,Listor!$T$6:$U$7,2,FALSE)&lt;O4456,TRUE),"")</f>
        <v/>
      </c>
      <c r="Z4456" s="87"/>
      <c r="AA4456" s="104"/>
    </row>
    <row r="4457" spans="2:27" x14ac:dyDescent="0.25">
      <c r="B4457" s="68" t="s">
        <v>68</v>
      </c>
      <c r="C4457" s="80" t="str">
        <f>IFERROR(VLOOKUP(B4457,Listor!$A$6:$B$62,2,FALSE),"")</f>
        <v/>
      </c>
      <c r="D4457" s="80" t="str">
        <f>IFERROR(VLOOKUP(B4457,Listor!$A$6:$C$62,3,FALSE),"")</f>
        <v/>
      </c>
      <c r="E4457" s="110" t="s">
        <v>79</v>
      </c>
      <c r="F4457" s="66"/>
      <c r="G4457" s="35" t="str">
        <f>IFERROR(VLOOKUP(B4457,Listor!$A$6:$G$62,7,FALSE),"")</f>
        <v/>
      </c>
      <c r="H4457" s="63" t="str">
        <f>IFERROR(VLOOKUP(B4457,Listor!$N$6:$O$47,2,FALSE),"")</f>
        <v/>
      </c>
      <c r="I4457" s="63" t="str">
        <f t="shared" ref="I4457:I4520" si="211">IFERROR(F4457*H4457,"")</f>
        <v/>
      </c>
      <c r="J4457" s="96" t="str">
        <f>IFERROR(VLOOKUP(B4457,Listor!$N$6:$P$47,3,FALSE)*I4457,"")</f>
        <v/>
      </c>
      <c r="K4457" s="81"/>
      <c r="L4457" s="88" t="str">
        <f>IFERROR((VLOOKUP(B4457,Listor!$N$6:$P$47,3,FALSE)*Biologiska!K4457)+(VLOOKUP(B4457,Listor!$N$6:$Q$47,4,FALSE)),"")</f>
        <v/>
      </c>
      <c r="M4457" s="63" t="str">
        <f t="shared" ref="M4457:M4520" si="212">IFERROR(I4457*L4457,"")</f>
        <v/>
      </c>
      <c r="N4457" s="75"/>
      <c r="O4457" s="84" t="str">
        <f t="shared" ref="O4457:O4520" si="213">IF(ISBLANK(K4457),"",IFERROR(((83.8-K4457)/83.8)*100,""))</f>
        <v/>
      </c>
      <c r="P4457" s="107"/>
      <c r="Q4457" s="87" t="s">
        <v>79</v>
      </c>
      <c r="R4457" s="87"/>
      <c r="S4457" s="87"/>
      <c r="T4457" s="87"/>
      <c r="U4457" s="87"/>
      <c r="V4457" s="86" t="s">
        <v>79</v>
      </c>
      <c r="W4457" s="75"/>
      <c r="X4457" s="102" t="s">
        <v>79</v>
      </c>
      <c r="Y4457" s="63" t="str">
        <f>IFERROR(IF(VLOOKUP(X4457,Listor!$T$6:$U$7,2,FALSE)&lt;O4457,TRUE),"")</f>
        <v/>
      </c>
      <c r="Z4457" s="87"/>
      <c r="AA4457" s="104"/>
    </row>
    <row r="4458" spans="2:27" x14ac:dyDescent="0.25">
      <c r="B4458" s="68" t="s">
        <v>68</v>
      </c>
      <c r="C4458" s="80" t="str">
        <f>IFERROR(VLOOKUP(B4458,Listor!$A$6:$B$62,2,FALSE),"")</f>
        <v/>
      </c>
      <c r="D4458" s="80" t="str">
        <f>IFERROR(VLOOKUP(B4458,Listor!$A$6:$C$62,3,FALSE),"")</f>
        <v/>
      </c>
      <c r="E4458" s="110" t="s">
        <v>79</v>
      </c>
      <c r="F4458" s="66"/>
      <c r="G4458" s="35" t="str">
        <f>IFERROR(VLOOKUP(B4458,Listor!$A$6:$G$62,7,FALSE),"")</f>
        <v/>
      </c>
      <c r="H4458" s="63" t="str">
        <f>IFERROR(VLOOKUP(B4458,Listor!$N$6:$O$47,2,FALSE),"")</f>
        <v/>
      </c>
      <c r="I4458" s="63" t="str">
        <f t="shared" si="211"/>
        <v/>
      </c>
      <c r="J4458" s="96" t="str">
        <f>IFERROR(VLOOKUP(B4458,Listor!$N$6:$P$47,3,FALSE)*I4458,"")</f>
        <v/>
      </c>
      <c r="K4458" s="81"/>
      <c r="L4458" s="88" t="str">
        <f>IFERROR((VLOOKUP(B4458,Listor!$N$6:$P$47,3,FALSE)*Biologiska!K4458)+(VLOOKUP(B4458,Listor!$N$6:$Q$47,4,FALSE)),"")</f>
        <v/>
      </c>
      <c r="M4458" s="63" t="str">
        <f t="shared" si="212"/>
        <v/>
      </c>
      <c r="N4458" s="75"/>
      <c r="O4458" s="84" t="str">
        <f t="shared" si="213"/>
        <v/>
      </c>
      <c r="P4458" s="107"/>
      <c r="Q4458" s="87" t="s">
        <v>79</v>
      </c>
      <c r="R4458" s="87"/>
      <c r="S4458" s="87"/>
      <c r="T4458" s="87"/>
      <c r="U4458" s="87"/>
      <c r="V4458" s="86" t="s">
        <v>79</v>
      </c>
      <c r="W4458" s="75"/>
      <c r="X4458" s="102" t="s">
        <v>79</v>
      </c>
      <c r="Y4458" s="63" t="str">
        <f>IFERROR(IF(VLOOKUP(X4458,Listor!$T$6:$U$7,2,FALSE)&lt;O4458,TRUE),"")</f>
        <v/>
      </c>
      <c r="Z4458" s="87"/>
      <c r="AA4458" s="104"/>
    </row>
    <row r="4459" spans="2:27" x14ac:dyDescent="0.25">
      <c r="B4459" s="68" t="s">
        <v>68</v>
      </c>
      <c r="C4459" s="80" t="str">
        <f>IFERROR(VLOOKUP(B4459,Listor!$A$6:$B$62,2,FALSE),"")</f>
        <v/>
      </c>
      <c r="D4459" s="80" t="str">
        <f>IFERROR(VLOOKUP(B4459,Listor!$A$6:$C$62,3,FALSE),"")</f>
        <v/>
      </c>
      <c r="E4459" s="110" t="s">
        <v>79</v>
      </c>
      <c r="F4459" s="66"/>
      <c r="G4459" s="35" t="str">
        <f>IFERROR(VLOOKUP(B4459,Listor!$A$6:$G$62,7,FALSE),"")</f>
        <v/>
      </c>
      <c r="H4459" s="63" t="str">
        <f>IFERROR(VLOOKUP(B4459,Listor!$N$6:$O$47,2,FALSE),"")</f>
        <v/>
      </c>
      <c r="I4459" s="63" t="str">
        <f t="shared" si="211"/>
        <v/>
      </c>
      <c r="J4459" s="96" t="str">
        <f>IFERROR(VLOOKUP(B4459,Listor!$N$6:$P$47,3,FALSE)*I4459,"")</f>
        <v/>
      </c>
      <c r="K4459" s="81"/>
      <c r="L4459" s="88" t="str">
        <f>IFERROR((VLOOKUP(B4459,Listor!$N$6:$P$47,3,FALSE)*Biologiska!K4459)+(VLOOKUP(B4459,Listor!$N$6:$Q$47,4,FALSE)),"")</f>
        <v/>
      </c>
      <c r="M4459" s="63" t="str">
        <f t="shared" si="212"/>
        <v/>
      </c>
      <c r="N4459" s="75"/>
      <c r="O4459" s="84" t="str">
        <f t="shared" si="213"/>
        <v/>
      </c>
      <c r="P4459" s="107"/>
      <c r="Q4459" s="87" t="s">
        <v>79</v>
      </c>
      <c r="R4459" s="87"/>
      <c r="S4459" s="87"/>
      <c r="T4459" s="87"/>
      <c r="U4459" s="87"/>
      <c r="V4459" s="86" t="s">
        <v>79</v>
      </c>
      <c r="W4459" s="75"/>
      <c r="X4459" s="102" t="s">
        <v>79</v>
      </c>
      <c r="Y4459" s="63" t="str">
        <f>IFERROR(IF(VLOOKUP(X4459,Listor!$T$6:$U$7,2,FALSE)&lt;O4459,TRUE),"")</f>
        <v/>
      </c>
      <c r="Z4459" s="87"/>
      <c r="AA4459" s="104"/>
    </row>
    <row r="4460" spans="2:27" x14ac:dyDescent="0.25">
      <c r="B4460" s="68" t="s">
        <v>68</v>
      </c>
      <c r="C4460" s="80" t="str">
        <f>IFERROR(VLOOKUP(B4460,Listor!$A$6:$B$62,2,FALSE),"")</f>
        <v/>
      </c>
      <c r="D4460" s="80" t="str">
        <f>IFERROR(VLOOKUP(B4460,Listor!$A$6:$C$62,3,FALSE),"")</f>
        <v/>
      </c>
      <c r="E4460" s="110" t="s">
        <v>79</v>
      </c>
      <c r="F4460" s="66"/>
      <c r="G4460" s="35" t="str">
        <f>IFERROR(VLOOKUP(B4460,Listor!$A$6:$G$62,7,FALSE),"")</f>
        <v/>
      </c>
      <c r="H4460" s="63" t="str">
        <f>IFERROR(VLOOKUP(B4460,Listor!$N$6:$O$47,2,FALSE),"")</f>
        <v/>
      </c>
      <c r="I4460" s="63" t="str">
        <f t="shared" si="211"/>
        <v/>
      </c>
      <c r="J4460" s="96" t="str">
        <f>IFERROR(VLOOKUP(B4460,Listor!$N$6:$P$47,3,FALSE)*I4460,"")</f>
        <v/>
      </c>
      <c r="K4460" s="81"/>
      <c r="L4460" s="88" t="str">
        <f>IFERROR((VLOOKUP(B4460,Listor!$N$6:$P$47,3,FALSE)*Biologiska!K4460)+(VLOOKUP(B4460,Listor!$N$6:$Q$47,4,FALSE)),"")</f>
        <v/>
      </c>
      <c r="M4460" s="63" t="str">
        <f t="shared" si="212"/>
        <v/>
      </c>
      <c r="N4460" s="75"/>
      <c r="O4460" s="84" t="str">
        <f t="shared" si="213"/>
        <v/>
      </c>
      <c r="P4460" s="107"/>
      <c r="Q4460" s="87" t="s">
        <v>79</v>
      </c>
      <c r="R4460" s="87"/>
      <c r="S4460" s="87"/>
      <c r="T4460" s="87"/>
      <c r="U4460" s="87"/>
      <c r="V4460" s="86" t="s">
        <v>79</v>
      </c>
      <c r="W4460" s="75"/>
      <c r="X4460" s="102" t="s">
        <v>79</v>
      </c>
      <c r="Y4460" s="63" t="str">
        <f>IFERROR(IF(VLOOKUP(X4460,Listor!$T$6:$U$7,2,FALSE)&lt;O4460,TRUE),"")</f>
        <v/>
      </c>
      <c r="Z4460" s="87"/>
      <c r="AA4460" s="104"/>
    </row>
    <row r="4461" spans="2:27" x14ac:dyDescent="0.25">
      <c r="B4461" s="68" t="s">
        <v>68</v>
      </c>
      <c r="C4461" s="80" t="str">
        <f>IFERROR(VLOOKUP(B4461,Listor!$A$6:$B$62,2,FALSE),"")</f>
        <v/>
      </c>
      <c r="D4461" s="80" t="str">
        <f>IFERROR(VLOOKUP(B4461,Listor!$A$6:$C$62,3,FALSE),"")</f>
        <v/>
      </c>
      <c r="E4461" s="110" t="s">
        <v>79</v>
      </c>
      <c r="F4461" s="66"/>
      <c r="G4461" s="35" t="str">
        <f>IFERROR(VLOOKUP(B4461,Listor!$A$6:$G$62,7,FALSE),"")</f>
        <v/>
      </c>
      <c r="H4461" s="63" t="str">
        <f>IFERROR(VLOOKUP(B4461,Listor!$N$6:$O$47,2,FALSE),"")</f>
        <v/>
      </c>
      <c r="I4461" s="63" t="str">
        <f t="shared" si="211"/>
        <v/>
      </c>
      <c r="J4461" s="96" t="str">
        <f>IFERROR(VLOOKUP(B4461,Listor!$N$6:$P$47,3,FALSE)*I4461,"")</f>
        <v/>
      </c>
      <c r="K4461" s="81"/>
      <c r="L4461" s="88" t="str">
        <f>IFERROR((VLOOKUP(B4461,Listor!$N$6:$P$47,3,FALSE)*Biologiska!K4461)+(VLOOKUP(B4461,Listor!$N$6:$Q$47,4,FALSE)),"")</f>
        <v/>
      </c>
      <c r="M4461" s="63" t="str">
        <f t="shared" si="212"/>
        <v/>
      </c>
      <c r="N4461" s="75"/>
      <c r="O4461" s="84" t="str">
        <f t="shared" si="213"/>
        <v/>
      </c>
      <c r="P4461" s="107"/>
      <c r="Q4461" s="87" t="s">
        <v>79</v>
      </c>
      <c r="R4461" s="87"/>
      <c r="S4461" s="87"/>
      <c r="T4461" s="87"/>
      <c r="U4461" s="87"/>
      <c r="V4461" s="86" t="s">
        <v>79</v>
      </c>
      <c r="W4461" s="75"/>
      <c r="X4461" s="102" t="s">
        <v>79</v>
      </c>
      <c r="Y4461" s="63" t="str">
        <f>IFERROR(IF(VLOOKUP(X4461,Listor!$T$6:$U$7,2,FALSE)&lt;O4461,TRUE),"")</f>
        <v/>
      </c>
      <c r="Z4461" s="87"/>
      <c r="AA4461" s="104"/>
    </row>
    <row r="4462" spans="2:27" x14ac:dyDescent="0.25">
      <c r="B4462" s="68" t="s">
        <v>68</v>
      </c>
      <c r="C4462" s="80" t="str">
        <f>IFERROR(VLOOKUP(B4462,Listor!$A$6:$B$62,2,FALSE),"")</f>
        <v/>
      </c>
      <c r="D4462" s="80" t="str">
        <f>IFERROR(VLOOKUP(B4462,Listor!$A$6:$C$62,3,FALSE),"")</f>
        <v/>
      </c>
      <c r="E4462" s="110" t="s">
        <v>79</v>
      </c>
      <c r="F4462" s="66"/>
      <c r="G4462" s="35" t="str">
        <f>IFERROR(VLOOKUP(B4462,Listor!$A$6:$G$62,7,FALSE),"")</f>
        <v/>
      </c>
      <c r="H4462" s="63" t="str">
        <f>IFERROR(VLOOKUP(B4462,Listor!$N$6:$O$47,2,FALSE),"")</f>
        <v/>
      </c>
      <c r="I4462" s="63" t="str">
        <f t="shared" si="211"/>
        <v/>
      </c>
      <c r="J4462" s="96" t="str">
        <f>IFERROR(VLOOKUP(B4462,Listor!$N$6:$P$47,3,FALSE)*I4462,"")</f>
        <v/>
      </c>
      <c r="K4462" s="81"/>
      <c r="L4462" s="88" t="str">
        <f>IFERROR((VLOOKUP(B4462,Listor!$N$6:$P$47,3,FALSE)*Biologiska!K4462)+(VLOOKUP(B4462,Listor!$N$6:$Q$47,4,FALSE)),"")</f>
        <v/>
      </c>
      <c r="M4462" s="63" t="str">
        <f t="shared" si="212"/>
        <v/>
      </c>
      <c r="N4462" s="75"/>
      <c r="O4462" s="84" t="str">
        <f t="shared" si="213"/>
        <v/>
      </c>
      <c r="P4462" s="107"/>
      <c r="Q4462" s="87" t="s">
        <v>79</v>
      </c>
      <c r="R4462" s="87"/>
      <c r="S4462" s="87"/>
      <c r="T4462" s="87"/>
      <c r="U4462" s="87"/>
      <c r="V4462" s="86" t="s">
        <v>79</v>
      </c>
      <c r="W4462" s="75"/>
      <c r="X4462" s="102" t="s">
        <v>79</v>
      </c>
      <c r="Y4462" s="63" t="str">
        <f>IFERROR(IF(VLOOKUP(X4462,Listor!$T$6:$U$7,2,FALSE)&lt;O4462,TRUE),"")</f>
        <v/>
      </c>
      <c r="Z4462" s="87"/>
      <c r="AA4462" s="104"/>
    </row>
    <row r="4463" spans="2:27" x14ac:dyDescent="0.25">
      <c r="B4463" s="68" t="s">
        <v>68</v>
      </c>
      <c r="C4463" s="80" t="str">
        <f>IFERROR(VLOOKUP(B4463,Listor!$A$6:$B$62,2,FALSE),"")</f>
        <v/>
      </c>
      <c r="D4463" s="80" t="str">
        <f>IFERROR(VLOOKUP(B4463,Listor!$A$6:$C$62,3,FALSE),"")</f>
        <v/>
      </c>
      <c r="E4463" s="110" t="s">
        <v>79</v>
      </c>
      <c r="F4463" s="66"/>
      <c r="G4463" s="35" t="str">
        <f>IFERROR(VLOOKUP(B4463,Listor!$A$6:$G$62,7,FALSE),"")</f>
        <v/>
      </c>
      <c r="H4463" s="63" t="str">
        <f>IFERROR(VLOOKUP(B4463,Listor!$N$6:$O$47,2,FALSE),"")</f>
        <v/>
      </c>
      <c r="I4463" s="63" t="str">
        <f t="shared" si="211"/>
        <v/>
      </c>
      <c r="J4463" s="96" t="str">
        <f>IFERROR(VLOOKUP(B4463,Listor!$N$6:$P$47,3,FALSE)*I4463,"")</f>
        <v/>
      </c>
      <c r="K4463" s="81"/>
      <c r="L4463" s="88" t="str">
        <f>IFERROR((VLOOKUP(B4463,Listor!$N$6:$P$47,3,FALSE)*Biologiska!K4463)+(VLOOKUP(B4463,Listor!$N$6:$Q$47,4,FALSE)),"")</f>
        <v/>
      </c>
      <c r="M4463" s="63" t="str">
        <f t="shared" si="212"/>
        <v/>
      </c>
      <c r="N4463" s="75"/>
      <c r="O4463" s="84" t="str">
        <f t="shared" si="213"/>
        <v/>
      </c>
      <c r="P4463" s="107"/>
      <c r="Q4463" s="87" t="s">
        <v>79</v>
      </c>
      <c r="R4463" s="87"/>
      <c r="S4463" s="87"/>
      <c r="T4463" s="87"/>
      <c r="U4463" s="87"/>
      <c r="V4463" s="86" t="s">
        <v>79</v>
      </c>
      <c r="W4463" s="75"/>
      <c r="X4463" s="102" t="s">
        <v>79</v>
      </c>
      <c r="Y4463" s="63" t="str">
        <f>IFERROR(IF(VLOOKUP(X4463,Listor!$T$6:$U$7,2,FALSE)&lt;O4463,TRUE),"")</f>
        <v/>
      </c>
      <c r="Z4463" s="87"/>
      <c r="AA4463" s="104"/>
    </row>
    <row r="4464" spans="2:27" x14ac:dyDescent="0.25">
      <c r="B4464" s="68" t="s">
        <v>68</v>
      </c>
      <c r="C4464" s="80" t="str">
        <f>IFERROR(VLOOKUP(B4464,Listor!$A$6:$B$62,2,FALSE),"")</f>
        <v/>
      </c>
      <c r="D4464" s="80" t="str">
        <f>IFERROR(VLOOKUP(B4464,Listor!$A$6:$C$62,3,FALSE),"")</f>
        <v/>
      </c>
      <c r="E4464" s="110" t="s">
        <v>79</v>
      </c>
      <c r="F4464" s="66"/>
      <c r="G4464" s="35" t="str">
        <f>IFERROR(VLOOKUP(B4464,Listor!$A$6:$G$62,7,FALSE),"")</f>
        <v/>
      </c>
      <c r="H4464" s="63" t="str">
        <f>IFERROR(VLOOKUP(B4464,Listor!$N$6:$O$47,2,FALSE),"")</f>
        <v/>
      </c>
      <c r="I4464" s="63" t="str">
        <f t="shared" si="211"/>
        <v/>
      </c>
      <c r="J4464" s="96" t="str">
        <f>IFERROR(VLOOKUP(B4464,Listor!$N$6:$P$47,3,FALSE)*I4464,"")</f>
        <v/>
      </c>
      <c r="K4464" s="81"/>
      <c r="L4464" s="88" t="str">
        <f>IFERROR((VLOOKUP(B4464,Listor!$N$6:$P$47,3,FALSE)*Biologiska!K4464)+(VLOOKUP(B4464,Listor!$N$6:$Q$47,4,FALSE)),"")</f>
        <v/>
      </c>
      <c r="M4464" s="63" t="str">
        <f t="shared" si="212"/>
        <v/>
      </c>
      <c r="N4464" s="75"/>
      <c r="O4464" s="84" t="str">
        <f t="shared" si="213"/>
        <v/>
      </c>
      <c r="P4464" s="107"/>
      <c r="Q4464" s="87" t="s">
        <v>79</v>
      </c>
      <c r="R4464" s="87"/>
      <c r="S4464" s="87"/>
      <c r="T4464" s="87"/>
      <c r="U4464" s="87"/>
      <c r="V4464" s="86" t="s">
        <v>79</v>
      </c>
      <c r="W4464" s="75"/>
      <c r="X4464" s="102" t="s">
        <v>79</v>
      </c>
      <c r="Y4464" s="63" t="str">
        <f>IFERROR(IF(VLOOKUP(X4464,Listor!$T$6:$U$7,2,FALSE)&lt;O4464,TRUE),"")</f>
        <v/>
      </c>
      <c r="Z4464" s="87"/>
      <c r="AA4464" s="104"/>
    </row>
    <row r="4465" spans="2:27" x14ac:dyDescent="0.25">
      <c r="B4465" s="68" t="s">
        <v>68</v>
      </c>
      <c r="C4465" s="80" t="str">
        <f>IFERROR(VLOOKUP(B4465,Listor!$A$6:$B$62,2,FALSE),"")</f>
        <v/>
      </c>
      <c r="D4465" s="80" t="str">
        <f>IFERROR(VLOOKUP(B4465,Listor!$A$6:$C$62,3,FALSE),"")</f>
        <v/>
      </c>
      <c r="E4465" s="110" t="s">
        <v>79</v>
      </c>
      <c r="F4465" s="66"/>
      <c r="G4465" s="35" t="str">
        <f>IFERROR(VLOOKUP(B4465,Listor!$A$6:$G$62,7,FALSE),"")</f>
        <v/>
      </c>
      <c r="H4465" s="63" t="str">
        <f>IFERROR(VLOOKUP(B4465,Listor!$N$6:$O$47,2,FALSE),"")</f>
        <v/>
      </c>
      <c r="I4465" s="63" t="str">
        <f t="shared" si="211"/>
        <v/>
      </c>
      <c r="J4465" s="96" t="str">
        <f>IFERROR(VLOOKUP(B4465,Listor!$N$6:$P$47,3,FALSE)*I4465,"")</f>
        <v/>
      </c>
      <c r="K4465" s="81"/>
      <c r="L4465" s="88" t="str">
        <f>IFERROR((VLOOKUP(B4465,Listor!$N$6:$P$47,3,FALSE)*Biologiska!K4465)+(VLOOKUP(B4465,Listor!$N$6:$Q$47,4,FALSE)),"")</f>
        <v/>
      </c>
      <c r="M4465" s="63" t="str">
        <f t="shared" si="212"/>
        <v/>
      </c>
      <c r="N4465" s="75"/>
      <c r="O4465" s="84" t="str">
        <f t="shared" si="213"/>
        <v/>
      </c>
      <c r="P4465" s="107"/>
      <c r="Q4465" s="87" t="s">
        <v>79</v>
      </c>
      <c r="R4465" s="87"/>
      <c r="S4465" s="87"/>
      <c r="T4465" s="87"/>
      <c r="U4465" s="87"/>
      <c r="V4465" s="86" t="s">
        <v>79</v>
      </c>
      <c r="W4465" s="75"/>
      <c r="X4465" s="102" t="s">
        <v>79</v>
      </c>
      <c r="Y4465" s="63" t="str">
        <f>IFERROR(IF(VLOOKUP(X4465,Listor!$T$6:$U$7,2,FALSE)&lt;O4465,TRUE),"")</f>
        <v/>
      </c>
      <c r="Z4465" s="87"/>
      <c r="AA4465" s="104"/>
    </row>
    <row r="4466" spans="2:27" x14ac:dyDescent="0.25">
      <c r="B4466" s="68" t="s">
        <v>68</v>
      </c>
      <c r="C4466" s="80" t="str">
        <f>IFERROR(VLOOKUP(B4466,Listor!$A$6:$B$62,2,FALSE),"")</f>
        <v/>
      </c>
      <c r="D4466" s="80" t="str">
        <f>IFERROR(VLOOKUP(B4466,Listor!$A$6:$C$62,3,FALSE),"")</f>
        <v/>
      </c>
      <c r="E4466" s="110" t="s">
        <v>79</v>
      </c>
      <c r="F4466" s="66"/>
      <c r="G4466" s="35" t="str">
        <f>IFERROR(VLOOKUP(B4466,Listor!$A$6:$G$62,7,FALSE),"")</f>
        <v/>
      </c>
      <c r="H4466" s="63" t="str">
        <f>IFERROR(VLOOKUP(B4466,Listor!$N$6:$O$47,2,FALSE),"")</f>
        <v/>
      </c>
      <c r="I4466" s="63" t="str">
        <f t="shared" si="211"/>
        <v/>
      </c>
      <c r="J4466" s="96" t="str">
        <f>IFERROR(VLOOKUP(B4466,Listor!$N$6:$P$47,3,FALSE)*I4466,"")</f>
        <v/>
      </c>
      <c r="K4466" s="81"/>
      <c r="L4466" s="88" t="str">
        <f>IFERROR((VLOOKUP(B4466,Listor!$N$6:$P$47,3,FALSE)*Biologiska!K4466)+(VLOOKUP(B4466,Listor!$N$6:$Q$47,4,FALSE)),"")</f>
        <v/>
      </c>
      <c r="M4466" s="63" t="str">
        <f t="shared" si="212"/>
        <v/>
      </c>
      <c r="N4466" s="75"/>
      <c r="O4466" s="84" t="str">
        <f t="shared" si="213"/>
        <v/>
      </c>
      <c r="P4466" s="107"/>
      <c r="Q4466" s="87" t="s">
        <v>79</v>
      </c>
      <c r="R4466" s="87"/>
      <c r="S4466" s="87"/>
      <c r="T4466" s="87"/>
      <c r="U4466" s="87"/>
      <c r="V4466" s="86" t="s">
        <v>79</v>
      </c>
      <c r="W4466" s="75"/>
      <c r="X4466" s="102" t="s">
        <v>79</v>
      </c>
      <c r="Y4466" s="63" t="str">
        <f>IFERROR(IF(VLOOKUP(X4466,Listor!$T$6:$U$7,2,FALSE)&lt;O4466,TRUE),"")</f>
        <v/>
      </c>
      <c r="Z4466" s="87"/>
      <c r="AA4466" s="104"/>
    </row>
    <row r="4467" spans="2:27" x14ac:dyDescent="0.25">
      <c r="B4467" s="68" t="s">
        <v>68</v>
      </c>
      <c r="C4467" s="80" t="str">
        <f>IFERROR(VLOOKUP(B4467,Listor!$A$6:$B$62,2,FALSE),"")</f>
        <v/>
      </c>
      <c r="D4467" s="80" t="str">
        <f>IFERROR(VLOOKUP(B4467,Listor!$A$6:$C$62,3,FALSE),"")</f>
        <v/>
      </c>
      <c r="E4467" s="110" t="s">
        <v>79</v>
      </c>
      <c r="F4467" s="66"/>
      <c r="G4467" s="35" t="str">
        <f>IFERROR(VLOOKUP(B4467,Listor!$A$6:$G$62,7,FALSE),"")</f>
        <v/>
      </c>
      <c r="H4467" s="63" t="str">
        <f>IFERROR(VLOOKUP(B4467,Listor!$N$6:$O$47,2,FALSE),"")</f>
        <v/>
      </c>
      <c r="I4467" s="63" t="str">
        <f t="shared" si="211"/>
        <v/>
      </c>
      <c r="J4467" s="96" t="str">
        <f>IFERROR(VLOOKUP(B4467,Listor!$N$6:$P$47,3,FALSE)*I4467,"")</f>
        <v/>
      </c>
      <c r="K4467" s="81"/>
      <c r="L4467" s="88" t="str">
        <f>IFERROR((VLOOKUP(B4467,Listor!$N$6:$P$47,3,FALSE)*Biologiska!K4467)+(VLOOKUP(B4467,Listor!$N$6:$Q$47,4,FALSE)),"")</f>
        <v/>
      </c>
      <c r="M4467" s="63" t="str">
        <f t="shared" si="212"/>
        <v/>
      </c>
      <c r="N4467" s="75"/>
      <c r="O4467" s="84" t="str">
        <f t="shared" si="213"/>
        <v/>
      </c>
      <c r="P4467" s="107"/>
      <c r="Q4467" s="87" t="s">
        <v>79</v>
      </c>
      <c r="R4467" s="87"/>
      <c r="S4467" s="87"/>
      <c r="T4467" s="87"/>
      <c r="U4467" s="87"/>
      <c r="V4467" s="86" t="s">
        <v>79</v>
      </c>
      <c r="W4467" s="75"/>
      <c r="X4467" s="102" t="s">
        <v>79</v>
      </c>
      <c r="Y4467" s="63" t="str">
        <f>IFERROR(IF(VLOOKUP(X4467,Listor!$T$6:$U$7,2,FALSE)&lt;O4467,TRUE),"")</f>
        <v/>
      </c>
      <c r="Z4467" s="87"/>
      <c r="AA4467" s="104"/>
    </row>
    <row r="4468" spans="2:27" x14ac:dyDescent="0.25">
      <c r="B4468" s="68" t="s">
        <v>68</v>
      </c>
      <c r="C4468" s="80" t="str">
        <f>IFERROR(VLOOKUP(B4468,Listor!$A$6:$B$62,2,FALSE),"")</f>
        <v/>
      </c>
      <c r="D4468" s="80" t="str">
        <f>IFERROR(VLOOKUP(B4468,Listor!$A$6:$C$62,3,FALSE),"")</f>
        <v/>
      </c>
      <c r="E4468" s="110" t="s">
        <v>79</v>
      </c>
      <c r="F4468" s="66"/>
      <c r="G4468" s="35" t="str">
        <f>IFERROR(VLOOKUP(B4468,Listor!$A$6:$G$62,7,FALSE),"")</f>
        <v/>
      </c>
      <c r="H4468" s="63" t="str">
        <f>IFERROR(VLOOKUP(B4468,Listor!$N$6:$O$47,2,FALSE),"")</f>
        <v/>
      </c>
      <c r="I4468" s="63" t="str">
        <f t="shared" si="211"/>
        <v/>
      </c>
      <c r="J4468" s="96" t="str">
        <f>IFERROR(VLOOKUP(B4468,Listor!$N$6:$P$47,3,FALSE)*I4468,"")</f>
        <v/>
      </c>
      <c r="K4468" s="81"/>
      <c r="L4468" s="88" t="str">
        <f>IFERROR((VLOOKUP(B4468,Listor!$N$6:$P$47,3,FALSE)*Biologiska!K4468)+(VLOOKUP(B4468,Listor!$N$6:$Q$47,4,FALSE)),"")</f>
        <v/>
      </c>
      <c r="M4468" s="63" t="str">
        <f t="shared" si="212"/>
        <v/>
      </c>
      <c r="N4468" s="75"/>
      <c r="O4468" s="84" t="str">
        <f t="shared" si="213"/>
        <v/>
      </c>
      <c r="P4468" s="107"/>
      <c r="Q4468" s="87" t="s">
        <v>79</v>
      </c>
      <c r="R4468" s="87"/>
      <c r="S4468" s="87"/>
      <c r="T4468" s="87"/>
      <c r="U4468" s="87"/>
      <c r="V4468" s="86" t="s">
        <v>79</v>
      </c>
      <c r="W4468" s="75"/>
      <c r="X4468" s="102" t="s">
        <v>79</v>
      </c>
      <c r="Y4468" s="63" t="str">
        <f>IFERROR(IF(VLOOKUP(X4468,Listor!$T$6:$U$7,2,FALSE)&lt;O4468,TRUE),"")</f>
        <v/>
      </c>
      <c r="Z4468" s="87"/>
      <c r="AA4468" s="104"/>
    </row>
    <row r="4469" spans="2:27" x14ac:dyDescent="0.25">
      <c r="B4469" s="68" t="s">
        <v>68</v>
      </c>
      <c r="C4469" s="80" t="str">
        <f>IFERROR(VLOOKUP(B4469,Listor!$A$6:$B$62,2,FALSE),"")</f>
        <v/>
      </c>
      <c r="D4469" s="80" t="str">
        <f>IFERROR(VLOOKUP(B4469,Listor!$A$6:$C$62,3,FALSE),"")</f>
        <v/>
      </c>
      <c r="E4469" s="110" t="s">
        <v>79</v>
      </c>
      <c r="F4469" s="66"/>
      <c r="G4469" s="35" t="str">
        <f>IFERROR(VLOOKUP(B4469,Listor!$A$6:$G$62,7,FALSE),"")</f>
        <v/>
      </c>
      <c r="H4469" s="63" t="str">
        <f>IFERROR(VLOOKUP(B4469,Listor!$N$6:$O$47,2,FALSE),"")</f>
        <v/>
      </c>
      <c r="I4469" s="63" t="str">
        <f t="shared" si="211"/>
        <v/>
      </c>
      <c r="J4469" s="96" t="str">
        <f>IFERROR(VLOOKUP(B4469,Listor!$N$6:$P$47,3,FALSE)*I4469,"")</f>
        <v/>
      </c>
      <c r="K4469" s="81"/>
      <c r="L4469" s="88" t="str">
        <f>IFERROR((VLOOKUP(B4469,Listor!$N$6:$P$47,3,FALSE)*Biologiska!K4469)+(VLOOKUP(B4469,Listor!$N$6:$Q$47,4,FALSE)),"")</f>
        <v/>
      </c>
      <c r="M4469" s="63" t="str">
        <f t="shared" si="212"/>
        <v/>
      </c>
      <c r="N4469" s="75"/>
      <c r="O4469" s="84" t="str">
        <f t="shared" si="213"/>
        <v/>
      </c>
      <c r="P4469" s="107"/>
      <c r="Q4469" s="87" t="s">
        <v>79</v>
      </c>
      <c r="R4469" s="87"/>
      <c r="S4469" s="87"/>
      <c r="T4469" s="87"/>
      <c r="U4469" s="87"/>
      <c r="V4469" s="86" t="s">
        <v>79</v>
      </c>
      <c r="W4469" s="75"/>
      <c r="X4469" s="102" t="s">
        <v>79</v>
      </c>
      <c r="Y4469" s="63" t="str">
        <f>IFERROR(IF(VLOOKUP(X4469,Listor!$T$6:$U$7,2,FALSE)&lt;O4469,TRUE),"")</f>
        <v/>
      </c>
      <c r="Z4469" s="87"/>
      <c r="AA4469" s="104"/>
    </row>
    <row r="4470" spans="2:27" x14ac:dyDescent="0.25">
      <c r="B4470" s="68" t="s">
        <v>68</v>
      </c>
      <c r="C4470" s="80" t="str">
        <f>IFERROR(VLOOKUP(B4470,Listor!$A$6:$B$62,2,FALSE),"")</f>
        <v/>
      </c>
      <c r="D4470" s="80" t="str">
        <f>IFERROR(VLOOKUP(B4470,Listor!$A$6:$C$62,3,FALSE),"")</f>
        <v/>
      </c>
      <c r="E4470" s="110" t="s">
        <v>79</v>
      </c>
      <c r="F4470" s="66"/>
      <c r="G4470" s="35" t="str">
        <f>IFERROR(VLOOKUP(B4470,Listor!$A$6:$G$62,7,FALSE),"")</f>
        <v/>
      </c>
      <c r="H4470" s="63" t="str">
        <f>IFERROR(VLOOKUP(B4470,Listor!$N$6:$O$47,2,FALSE),"")</f>
        <v/>
      </c>
      <c r="I4470" s="63" t="str">
        <f t="shared" si="211"/>
        <v/>
      </c>
      <c r="J4470" s="96" t="str">
        <f>IFERROR(VLOOKUP(B4470,Listor!$N$6:$P$47,3,FALSE)*I4470,"")</f>
        <v/>
      </c>
      <c r="K4470" s="81"/>
      <c r="L4470" s="88" t="str">
        <f>IFERROR((VLOOKUP(B4470,Listor!$N$6:$P$47,3,FALSE)*Biologiska!K4470)+(VLOOKUP(B4470,Listor!$N$6:$Q$47,4,FALSE)),"")</f>
        <v/>
      </c>
      <c r="M4470" s="63" t="str">
        <f t="shared" si="212"/>
        <v/>
      </c>
      <c r="N4470" s="75"/>
      <c r="O4470" s="84" t="str">
        <f t="shared" si="213"/>
        <v/>
      </c>
      <c r="P4470" s="107"/>
      <c r="Q4470" s="87" t="s">
        <v>79</v>
      </c>
      <c r="R4470" s="87"/>
      <c r="S4470" s="87"/>
      <c r="T4470" s="87"/>
      <c r="U4470" s="87"/>
      <c r="V4470" s="86" t="s">
        <v>79</v>
      </c>
      <c r="W4470" s="75"/>
      <c r="X4470" s="102" t="s">
        <v>79</v>
      </c>
      <c r="Y4470" s="63" t="str">
        <f>IFERROR(IF(VLOOKUP(X4470,Listor!$T$6:$U$7,2,FALSE)&lt;O4470,TRUE),"")</f>
        <v/>
      </c>
      <c r="Z4470" s="87"/>
      <c r="AA4470" s="104"/>
    </row>
    <row r="4471" spans="2:27" x14ac:dyDescent="0.25">
      <c r="B4471" s="68" t="s">
        <v>68</v>
      </c>
      <c r="C4471" s="80" t="str">
        <f>IFERROR(VLOOKUP(B4471,Listor!$A$6:$B$62,2,FALSE),"")</f>
        <v/>
      </c>
      <c r="D4471" s="80" t="str">
        <f>IFERROR(VLOOKUP(B4471,Listor!$A$6:$C$62,3,FALSE),"")</f>
        <v/>
      </c>
      <c r="E4471" s="110" t="s">
        <v>79</v>
      </c>
      <c r="F4471" s="66"/>
      <c r="G4471" s="35" t="str">
        <f>IFERROR(VLOOKUP(B4471,Listor!$A$6:$G$62,7,FALSE),"")</f>
        <v/>
      </c>
      <c r="H4471" s="63" t="str">
        <f>IFERROR(VLOOKUP(B4471,Listor!$N$6:$O$47,2,FALSE),"")</f>
        <v/>
      </c>
      <c r="I4471" s="63" t="str">
        <f t="shared" si="211"/>
        <v/>
      </c>
      <c r="J4471" s="96" t="str">
        <f>IFERROR(VLOOKUP(B4471,Listor!$N$6:$P$47,3,FALSE)*I4471,"")</f>
        <v/>
      </c>
      <c r="K4471" s="81"/>
      <c r="L4471" s="88" t="str">
        <f>IFERROR((VLOOKUP(B4471,Listor!$N$6:$P$47,3,FALSE)*Biologiska!K4471)+(VLOOKUP(B4471,Listor!$N$6:$Q$47,4,FALSE)),"")</f>
        <v/>
      </c>
      <c r="M4471" s="63" t="str">
        <f t="shared" si="212"/>
        <v/>
      </c>
      <c r="N4471" s="75"/>
      <c r="O4471" s="84" t="str">
        <f t="shared" si="213"/>
        <v/>
      </c>
      <c r="P4471" s="107"/>
      <c r="Q4471" s="87" t="s">
        <v>79</v>
      </c>
      <c r="R4471" s="87"/>
      <c r="S4471" s="87"/>
      <c r="T4471" s="87"/>
      <c r="U4471" s="87"/>
      <c r="V4471" s="86" t="s">
        <v>79</v>
      </c>
      <c r="W4471" s="75"/>
      <c r="X4471" s="102" t="s">
        <v>79</v>
      </c>
      <c r="Y4471" s="63" t="str">
        <f>IFERROR(IF(VLOOKUP(X4471,Listor!$T$6:$U$7,2,FALSE)&lt;O4471,TRUE),"")</f>
        <v/>
      </c>
      <c r="Z4471" s="87"/>
      <c r="AA4471" s="104"/>
    </row>
    <row r="4472" spans="2:27" x14ac:dyDescent="0.25">
      <c r="B4472" s="68" t="s">
        <v>68</v>
      </c>
      <c r="C4472" s="80" t="str">
        <f>IFERROR(VLOOKUP(B4472,Listor!$A$6:$B$62,2,FALSE),"")</f>
        <v/>
      </c>
      <c r="D4472" s="80" t="str">
        <f>IFERROR(VLOOKUP(B4472,Listor!$A$6:$C$62,3,FALSE),"")</f>
        <v/>
      </c>
      <c r="E4472" s="110" t="s">
        <v>79</v>
      </c>
      <c r="F4472" s="66"/>
      <c r="G4472" s="35" t="str">
        <f>IFERROR(VLOOKUP(B4472,Listor!$A$6:$G$62,7,FALSE),"")</f>
        <v/>
      </c>
      <c r="H4472" s="63" t="str">
        <f>IFERROR(VLOOKUP(B4472,Listor!$N$6:$O$47,2,FALSE),"")</f>
        <v/>
      </c>
      <c r="I4472" s="63" t="str">
        <f t="shared" si="211"/>
        <v/>
      </c>
      <c r="J4472" s="96" t="str">
        <f>IFERROR(VLOOKUP(B4472,Listor!$N$6:$P$47,3,FALSE)*I4472,"")</f>
        <v/>
      </c>
      <c r="K4472" s="81"/>
      <c r="L4472" s="88" t="str">
        <f>IFERROR((VLOOKUP(B4472,Listor!$N$6:$P$47,3,FALSE)*Biologiska!K4472)+(VLOOKUP(B4472,Listor!$N$6:$Q$47,4,FALSE)),"")</f>
        <v/>
      </c>
      <c r="M4472" s="63" t="str">
        <f t="shared" si="212"/>
        <v/>
      </c>
      <c r="N4472" s="75"/>
      <c r="O4472" s="84" t="str">
        <f t="shared" si="213"/>
        <v/>
      </c>
      <c r="P4472" s="107"/>
      <c r="Q4472" s="87" t="s">
        <v>79</v>
      </c>
      <c r="R4472" s="87"/>
      <c r="S4472" s="87"/>
      <c r="T4472" s="87"/>
      <c r="U4472" s="87"/>
      <c r="V4472" s="86" t="s">
        <v>79</v>
      </c>
      <c r="W4472" s="75"/>
      <c r="X4472" s="102" t="s">
        <v>79</v>
      </c>
      <c r="Y4472" s="63" t="str">
        <f>IFERROR(IF(VLOOKUP(X4472,Listor!$T$6:$U$7,2,FALSE)&lt;O4472,TRUE),"")</f>
        <v/>
      </c>
      <c r="Z4472" s="87"/>
      <c r="AA4472" s="104"/>
    </row>
    <row r="4473" spans="2:27" x14ac:dyDescent="0.25">
      <c r="B4473" s="68" t="s">
        <v>68</v>
      </c>
      <c r="C4473" s="80" t="str">
        <f>IFERROR(VLOOKUP(B4473,Listor!$A$6:$B$62,2,FALSE),"")</f>
        <v/>
      </c>
      <c r="D4473" s="80" t="str">
        <f>IFERROR(VLOOKUP(B4473,Listor!$A$6:$C$62,3,FALSE),"")</f>
        <v/>
      </c>
      <c r="E4473" s="110" t="s">
        <v>79</v>
      </c>
      <c r="F4473" s="66"/>
      <c r="G4473" s="35" t="str">
        <f>IFERROR(VLOOKUP(B4473,Listor!$A$6:$G$62,7,FALSE),"")</f>
        <v/>
      </c>
      <c r="H4473" s="63" t="str">
        <f>IFERROR(VLOOKUP(B4473,Listor!$N$6:$O$47,2,FALSE),"")</f>
        <v/>
      </c>
      <c r="I4473" s="63" t="str">
        <f t="shared" si="211"/>
        <v/>
      </c>
      <c r="J4473" s="96" t="str">
        <f>IFERROR(VLOOKUP(B4473,Listor!$N$6:$P$47,3,FALSE)*I4473,"")</f>
        <v/>
      </c>
      <c r="K4473" s="81"/>
      <c r="L4473" s="88" t="str">
        <f>IFERROR((VLOOKUP(B4473,Listor!$N$6:$P$47,3,FALSE)*Biologiska!K4473)+(VLOOKUP(B4473,Listor!$N$6:$Q$47,4,FALSE)),"")</f>
        <v/>
      </c>
      <c r="M4473" s="63" t="str">
        <f t="shared" si="212"/>
        <v/>
      </c>
      <c r="N4473" s="75"/>
      <c r="O4473" s="84" t="str">
        <f t="shared" si="213"/>
        <v/>
      </c>
      <c r="P4473" s="107"/>
      <c r="Q4473" s="87" t="s">
        <v>79</v>
      </c>
      <c r="R4473" s="87"/>
      <c r="S4473" s="87"/>
      <c r="T4473" s="87"/>
      <c r="U4473" s="87"/>
      <c r="V4473" s="86" t="s">
        <v>79</v>
      </c>
      <c r="W4473" s="75"/>
      <c r="X4473" s="102" t="s">
        <v>79</v>
      </c>
      <c r="Y4473" s="63" t="str">
        <f>IFERROR(IF(VLOOKUP(X4473,Listor!$T$6:$U$7,2,FALSE)&lt;O4473,TRUE),"")</f>
        <v/>
      </c>
      <c r="Z4473" s="87"/>
      <c r="AA4473" s="104"/>
    </row>
    <row r="4474" spans="2:27" x14ac:dyDescent="0.25">
      <c r="B4474" s="68" t="s">
        <v>68</v>
      </c>
      <c r="C4474" s="80" t="str">
        <f>IFERROR(VLOOKUP(B4474,Listor!$A$6:$B$62,2,FALSE),"")</f>
        <v/>
      </c>
      <c r="D4474" s="80" t="str">
        <f>IFERROR(VLOOKUP(B4474,Listor!$A$6:$C$62,3,FALSE),"")</f>
        <v/>
      </c>
      <c r="E4474" s="110" t="s">
        <v>79</v>
      </c>
      <c r="F4474" s="66"/>
      <c r="G4474" s="35" t="str">
        <f>IFERROR(VLOOKUP(B4474,Listor!$A$6:$G$62,7,FALSE),"")</f>
        <v/>
      </c>
      <c r="H4474" s="63" t="str">
        <f>IFERROR(VLOOKUP(B4474,Listor!$N$6:$O$47,2,FALSE),"")</f>
        <v/>
      </c>
      <c r="I4474" s="63" t="str">
        <f t="shared" si="211"/>
        <v/>
      </c>
      <c r="J4474" s="96" t="str">
        <f>IFERROR(VLOOKUP(B4474,Listor!$N$6:$P$47,3,FALSE)*I4474,"")</f>
        <v/>
      </c>
      <c r="K4474" s="81"/>
      <c r="L4474" s="88" t="str">
        <f>IFERROR((VLOOKUP(B4474,Listor!$N$6:$P$47,3,FALSE)*Biologiska!K4474)+(VLOOKUP(B4474,Listor!$N$6:$Q$47,4,FALSE)),"")</f>
        <v/>
      </c>
      <c r="M4474" s="63" t="str">
        <f t="shared" si="212"/>
        <v/>
      </c>
      <c r="N4474" s="75"/>
      <c r="O4474" s="84" t="str">
        <f t="shared" si="213"/>
        <v/>
      </c>
      <c r="P4474" s="107"/>
      <c r="Q4474" s="87" t="s">
        <v>79</v>
      </c>
      <c r="R4474" s="87"/>
      <c r="S4474" s="87"/>
      <c r="T4474" s="87"/>
      <c r="U4474" s="87"/>
      <c r="V4474" s="86" t="s">
        <v>79</v>
      </c>
      <c r="W4474" s="75"/>
      <c r="X4474" s="102" t="s">
        <v>79</v>
      </c>
      <c r="Y4474" s="63" t="str">
        <f>IFERROR(IF(VLOOKUP(X4474,Listor!$T$6:$U$7,2,FALSE)&lt;O4474,TRUE),"")</f>
        <v/>
      </c>
      <c r="Z4474" s="87"/>
      <c r="AA4474" s="104"/>
    </row>
    <row r="4475" spans="2:27" x14ac:dyDescent="0.25">
      <c r="B4475" s="68" t="s">
        <v>68</v>
      </c>
      <c r="C4475" s="80" t="str">
        <f>IFERROR(VLOOKUP(B4475,Listor!$A$6:$B$62,2,FALSE),"")</f>
        <v/>
      </c>
      <c r="D4475" s="80" t="str">
        <f>IFERROR(VLOOKUP(B4475,Listor!$A$6:$C$62,3,FALSE),"")</f>
        <v/>
      </c>
      <c r="E4475" s="110" t="s">
        <v>79</v>
      </c>
      <c r="F4475" s="66"/>
      <c r="G4475" s="35" t="str">
        <f>IFERROR(VLOOKUP(B4475,Listor!$A$6:$G$62,7,FALSE),"")</f>
        <v/>
      </c>
      <c r="H4475" s="63" t="str">
        <f>IFERROR(VLOOKUP(B4475,Listor!$N$6:$O$47,2,FALSE),"")</f>
        <v/>
      </c>
      <c r="I4475" s="63" t="str">
        <f t="shared" si="211"/>
        <v/>
      </c>
      <c r="J4475" s="96" t="str">
        <f>IFERROR(VLOOKUP(B4475,Listor!$N$6:$P$47,3,FALSE)*I4475,"")</f>
        <v/>
      </c>
      <c r="K4475" s="81"/>
      <c r="L4475" s="88" t="str">
        <f>IFERROR((VLOOKUP(B4475,Listor!$N$6:$P$47,3,FALSE)*Biologiska!K4475)+(VLOOKUP(B4475,Listor!$N$6:$Q$47,4,FALSE)),"")</f>
        <v/>
      </c>
      <c r="M4475" s="63" t="str">
        <f t="shared" si="212"/>
        <v/>
      </c>
      <c r="N4475" s="75"/>
      <c r="O4475" s="84" t="str">
        <f t="shared" si="213"/>
        <v/>
      </c>
      <c r="P4475" s="107"/>
      <c r="Q4475" s="87" t="s">
        <v>79</v>
      </c>
      <c r="R4475" s="87"/>
      <c r="S4475" s="87"/>
      <c r="T4475" s="87"/>
      <c r="U4475" s="87"/>
      <c r="V4475" s="86" t="s">
        <v>79</v>
      </c>
      <c r="W4475" s="75"/>
      <c r="X4475" s="102" t="s">
        <v>79</v>
      </c>
      <c r="Y4475" s="63" t="str">
        <f>IFERROR(IF(VLOOKUP(X4475,Listor!$T$6:$U$7,2,FALSE)&lt;O4475,TRUE),"")</f>
        <v/>
      </c>
      <c r="Z4475" s="87"/>
      <c r="AA4475" s="104"/>
    </row>
    <row r="4476" spans="2:27" x14ac:dyDescent="0.25">
      <c r="B4476" s="68" t="s">
        <v>68</v>
      </c>
      <c r="C4476" s="80" t="str">
        <f>IFERROR(VLOOKUP(B4476,Listor!$A$6:$B$62,2,FALSE),"")</f>
        <v/>
      </c>
      <c r="D4476" s="80" t="str">
        <f>IFERROR(VLOOKUP(B4476,Listor!$A$6:$C$62,3,FALSE),"")</f>
        <v/>
      </c>
      <c r="E4476" s="110" t="s">
        <v>79</v>
      </c>
      <c r="F4476" s="66"/>
      <c r="G4476" s="35" t="str">
        <f>IFERROR(VLOOKUP(B4476,Listor!$A$6:$G$62,7,FALSE),"")</f>
        <v/>
      </c>
      <c r="H4476" s="63" t="str">
        <f>IFERROR(VLOOKUP(B4476,Listor!$N$6:$O$47,2,FALSE),"")</f>
        <v/>
      </c>
      <c r="I4476" s="63" t="str">
        <f t="shared" si="211"/>
        <v/>
      </c>
      <c r="J4476" s="96" t="str">
        <f>IFERROR(VLOOKUP(B4476,Listor!$N$6:$P$47,3,FALSE)*I4476,"")</f>
        <v/>
      </c>
      <c r="K4476" s="81"/>
      <c r="L4476" s="88" t="str">
        <f>IFERROR((VLOOKUP(B4476,Listor!$N$6:$P$47,3,FALSE)*Biologiska!K4476)+(VLOOKUP(B4476,Listor!$N$6:$Q$47,4,FALSE)),"")</f>
        <v/>
      </c>
      <c r="M4476" s="63" t="str">
        <f t="shared" si="212"/>
        <v/>
      </c>
      <c r="N4476" s="75"/>
      <c r="O4476" s="84" t="str">
        <f t="shared" si="213"/>
        <v/>
      </c>
      <c r="P4476" s="107"/>
      <c r="Q4476" s="87" t="s">
        <v>79</v>
      </c>
      <c r="R4476" s="87"/>
      <c r="S4476" s="87"/>
      <c r="T4476" s="87"/>
      <c r="U4476" s="87"/>
      <c r="V4476" s="86" t="s">
        <v>79</v>
      </c>
      <c r="W4476" s="75"/>
      <c r="X4476" s="102" t="s">
        <v>79</v>
      </c>
      <c r="Y4476" s="63" t="str">
        <f>IFERROR(IF(VLOOKUP(X4476,Listor!$T$6:$U$7,2,FALSE)&lt;O4476,TRUE),"")</f>
        <v/>
      </c>
      <c r="Z4476" s="87"/>
      <c r="AA4476" s="104"/>
    </row>
    <row r="4477" spans="2:27" x14ac:dyDescent="0.25">
      <c r="B4477" s="68" t="s">
        <v>68</v>
      </c>
      <c r="C4477" s="80" t="str">
        <f>IFERROR(VLOOKUP(B4477,Listor!$A$6:$B$62,2,FALSE),"")</f>
        <v/>
      </c>
      <c r="D4477" s="80" t="str">
        <f>IFERROR(VLOOKUP(B4477,Listor!$A$6:$C$62,3,FALSE),"")</f>
        <v/>
      </c>
      <c r="E4477" s="110" t="s">
        <v>79</v>
      </c>
      <c r="F4477" s="66"/>
      <c r="G4477" s="35" t="str">
        <f>IFERROR(VLOOKUP(B4477,Listor!$A$6:$G$62,7,FALSE),"")</f>
        <v/>
      </c>
      <c r="H4477" s="63" t="str">
        <f>IFERROR(VLOOKUP(B4477,Listor!$N$6:$O$47,2,FALSE),"")</f>
        <v/>
      </c>
      <c r="I4477" s="63" t="str">
        <f t="shared" si="211"/>
        <v/>
      </c>
      <c r="J4477" s="96" t="str">
        <f>IFERROR(VLOOKUP(B4477,Listor!$N$6:$P$47,3,FALSE)*I4477,"")</f>
        <v/>
      </c>
      <c r="K4477" s="81"/>
      <c r="L4477" s="88" t="str">
        <f>IFERROR((VLOOKUP(B4477,Listor!$N$6:$P$47,3,FALSE)*Biologiska!K4477)+(VLOOKUP(B4477,Listor!$N$6:$Q$47,4,FALSE)),"")</f>
        <v/>
      </c>
      <c r="M4477" s="63" t="str">
        <f t="shared" si="212"/>
        <v/>
      </c>
      <c r="N4477" s="75"/>
      <c r="O4477" s="84" t="str">
        <f t="shared" si="213"/>
        <v/>
      </c>
      <c r="P4477" s="107"/>
      <c r="Q4477" s="87" t="s">
        <v>79</v>
      </c>
      <c r="R4477" s="87"/>
      <c r="S4477" s="87"/>
      <c r="T4477" s="87"/>
      <c r="U4477" s="87"/>
      <c r="V4477" s="86" t="s">
        <v>79</v>
      </c>
      <c r="W4477" s="75"/>
      <c r="X4477" s="102" t="s">
        <v>79</v>
      </c>
      <c r="Y4477" s="63" t="str">
        <f>IFERROR(IF(VLOOKUP(X4477,Listor!$T$6:$U$7,2,FALSE)&lt;O4477,TRUE),"")</f>
        <v/>
      </c>
      <c r="Z4477" s="87"/>
      <c r="AA4477" s="104"/>
    </row>
    <row r="4478" spans="2:27" x14ac:dyDescent="0.25">
      <c r="B4478" s="68" t="s">
        <v>68</v>
      </c>
      <c r="C4478" s="80" t="str">
        <f>IFERROR(VLOOKUP(B4478,Listor!$A$6:$B$62,2,FALSE),"")</f>
        <v/>
      </c>
      <c r="D4478" s="80" t="str">
        <f>IFERROR(VLOOKUP(B4478,Listor!$A$6:$C$62,3,FALSE),"")</f>
        <v/>
      </c>
      <c r="E4478" s="110" t="s">
        <v>79</v>
      </c>
      <c r="F4478" s="66"/>
      <c r="G4478" s="35" t="str">
        <f>IFERROR(VLOOKUP(B4478,Listor!$A$6:$G$62,7,FALSE),"")</f>
        <v/>
      </c>
      <c r="H4478" s="63" t="str">
        <f>IFERROR(VLOOKUP(B4478,Listor!$N$6:$O$47,2,FALSE),"")</f>
        <v/>
      </c>
      <c r="I4478" s="63" t="str">
        <f t="shared" si="211"/>
        <v/>
      </c>
      <c r="J4478" s="96" t="str">
        <f>IFERROR(VLOOKUP(B4478,Listor!$N$6:$P$47,3,FALSE)*I4478,"")</f>
        <v/>
      </c>
      <c r="K4478" s="81"/>
      <c r="L4478" s="88" t="str">
        <f>IFERROR((VLOOKUP(B4478,Listor!$N$6:$P$47,3,FALSE)*Biologiska!K4478)+(VLOOKUP(B4478,Listor!$N$6:$Q$47,4,FALSE)),"")</f>
        <v/>
      </c>
      <c r="M4478" s="63" t="str">
        <f t="shared" si="212"/>
        <v/>
      </c>
      <c r="N4478" s="75"/>
      <c r="O4478" s="84" t="str">
        <f t="shared" si="213"/>
        <v/>
      </c>
      <c r="P4478" s="107"/>
      <c r="Q4478" s="87" t="s">
        <v>79</v>
      </c>
      <c r="R4478" s="87"/>
      <c r="S4478" s="87"/>
      <c r="T4478" s="87"/>
      <c r="U4478" s="87"/>
      <c r="V4478" s="86" t="s">
        <v>79</v>
      </c>
      <c r="W4478" s="75"/>
      <c r="X4478" s="102" t="s">
        <v>79</v>
      </c>
      <c r="Y4478" s="63" t="str">
        <f>IFERROR(IF(VLOOKUP(X4478,Listor!$T$6:$U$7,2,FALSE)&lt;O4478,TRUE),"")</f>
        <v/>
      </c>
      <c r="Z4478" s="87"/>
      <c r="AA4478" s="104"/>
    </row>
    <row r="4479" spans="2:27" x14ac:dyDescent="0.25">
      <c r="B4479" s="68" t="s">
        <v>68</v>
      </c>
      <c r="C4479" s="80" t="str">
        <f>IFERROR(VLOOKUP(B4479,Listor!$A$6:$B$62,2,FALSE),"")</f>
        <v/>
      </c>
      <c r="D4479" s="80" t="str">
        <f>IFERROR(VLOOKUP(B4479,Listor!$A$6:$C$62,3,FALSE),"")</f>
        <v/>
      </c>
      <c r="E4479" s="110" t="s">
        <v>79</v>
      </c>
      <c r="F4479" s="66"/>
      <c r="G4479" s="35" t="str">
        <f>IFERROR(VLOOKUP(B4479,Listor!$A$6:$G$62,7,FALSE),"")</f>
        <v/>
      </c>
      <c r="H4479" s="63" t="str">
        <f>IFERROR(VLOOKUP(B4479,Listor!$N$6:$O$47,2,FALSE),"")</f>
        <v/>
      </c>
      <c r="I4479" s="63" t="str">
        <f t="shared" si="211"/>
        <v/>
      </c>
      <c r="J4479" s="96" t="str">
        <f>IFERROR(VLOOKUP(B4479,Listor!$N$6:$P$47,3,FALSE)*I4479,"")</f>
        <v/>
      </c>
      <c r="K4479" s="81"/>
      <c r="L4479" s="88" t="str">
        <f>IFERROR((VLOOKUP(B4479,Listor!$N$6:$P$47,3,FALSE)*Biologiska!K4479)+(VLOOKUP(B4479,Listor!$N$6:$Q$47,4,FALSE)),"")</f>
        <v/>
      </c>
      <c r="M4479" s="63" t="str">
        <f t="shared" si="212"/>
        <v/>
      </c>
      <c r="N4479" s="75"/>
      <c r="O4479" s="84" t="str">
        <f t="shared" si="213"/>
        <v/>
      </c>
      <c r="P4479" s="107"/>
      <c r="Q4479" s="87" t="s">
        <v>79</v>
      </c>
      <c r="R4479" s="87"/>
      <c r="S4479" s="87"/>
      <c r="T4479" s="87"/>
      <c r="U4479" s="87"/>
      <c r="V4479" s="86" t="s">
        <v>79</v>
      </c>
      <c r="W4479" s="75"/>
      <c r="X4479" s="102" t="s">
        <v>79</v>
      </c>
      <c r="Y4479" s="63" t="str">
        <f>IFERROR(IF(VLOOKUP(X4479,Listor!$T$6:$U$7,2,FALSE)&lt;O4479,TRUE),"")</f>
        <v/>
      </c>
      <c r="Z4479" s="87"/>
      <c r="AA4479" s="104"/>
    </row>
    <row r="4480" spans="2:27" x14ac:dyDescent="0.25">
      <c r="B4480" s="68" t="s">
        <v>68</v>
      </c>
      <c r="C4480" s="80" t="str">
        <f>IFERROR(VLOOKUP(B4480,Listor!$A$6:$B$62,2,FALSE),"")</f>
        <v/>
      </c>
      <c r="D4480" s="80" t="str">
        <f>IFERROR(VLOOKUP(B4480,Listor!$A$6:$C$62,3,FALSE),"")</f>
        <v/>
      </c>
      <c r="E4480" s="110" t="s">
        <v>79</v>
      </c>
      <c r="F4480" s="66"/>
      <c r="G4480" s="35" t="str">
        <f>IFERROR(VLOOKUP(B4480,Listor!$A$6:$G$62,7,FALSE),"")</f>
        <v/>
      </c>
      <c r="H4480" s="63" t="str">
        <f>IFERROR(VLOOKUP(B4480,Listor!$N$6:$O$47,2,FALSE),"")</f>
        <v/>
      </c>
      <c r="I4480" s="63" t="str">
        <f t="shared" si="211"/>
        <v/>
      </c>
      <c r="J4480" s="96" t="str">
        <f>IFERROR(VLOOKUP(B4480,Listor!$N$6:$P$47,3,FALSE)*I4480,"")</f>
        <v/>
      </c>
      <c r="K4480" s="81"/>
      <c r="L4480" s="88" t="str">
        <f>IFERROR((VLOOKUP(B4480,Listor!$N$6:$P$47,3,FALSE)*Biologiska!K4480)+(VLOOKUP(B4480,Listor!$N$6:$Q$47,4,FALSE)),"")</f>
        <v/>
      </c>
      <c r="M4480" s="63" t="str">
        <f t="shared" si="212"/>
        <v/>
      </c>
      <c r="N4480" s="75"/>
      <c r="O4480" s="84" t="str">
        <f t="shared" si="213"/>
        <v/>
      </c>
      <c r="P4480" s="107"/>
      <c r="Q4480" s="87" t="s">
        <v>79</v>
      </c>
      <c r="R4480" s="87"/>
      <c r="S4480" s="87"/>
      <c r="T4480" s="87"/>
      <c r="U4480" s="87"/>
      <c r="V4480" s="86" t="s">
        <v>79</v>
      </c>
      <c r="W4480" s="75"/>
      <c r="X4480" s="102" t="s">
        <v>79</v>
      </c>
      <c r="Y4480" s="63" t="str">
        <f>IFERROR(IF(VLOOKUP(X4480,Listor!$T$6:$U$7,2,FALSE)&lt;O4480,TRUE),"")</f>
        <v/>
      </c>
      <c r="Z4480" s="87"/>
      <c r="AA4480" s="104"/>
    </row>
    <row r="4481" spans="2:27" x14ac:dyDescent="0.25">
      <c r="B4481" s="68" t="s">
        <v>68</v>
      </c>
      <c r="C4481" s="80" t="str">
        <f>IFERROR(VLOOKUP(B4481,Listor!$A$6:$B$62,2,FALSE),"")</f>
        <v/>
      </c>
      <c r="D4481" s="80" t="str">
        <f>IFERROR(VLOOKUP(B4481,Listor!$A$6:$C$62,3,FALSE),"")</f>
        <v/>
      </c>
      <c r="E4481" s="110" t="s">
        <v>79</v>
      </c>
      <c r="F4481" s="66"/>
      <c r="G4481" s="35" t="str">
        <f>IFERROR(VLOOKUP(B4481,Listor!$A$6:$G$62,7,FALSE),"")</f>
        <v/>
      </c>
      <c r="H4481" s="63" t="str">
        <f>IFERROR(VLOOKUP(B4481,Listor!$N$6:$O$47,2,FALSE),"")</f>
        <v/>
      </c>
      <c r="I4481" s="63" t="str">
        <f t="shared" si="211"/>
        <v/>
      </c>
      <c r="J4481" s="96" t="str">
        <f>IFERROR(VLOOKUP(B4481,Listor!$N$6:$P$47,3,FALSE)*I4481,"")</f>
        <v/>
      </c>
      <c r="K4481" s="81"/>
      <c r="L4481" s="88" t="str">
        <f>IFERROR((VLOOKUP(B4481,Listor!$N$6:$P$47,3,FALSE)*Biologiska!K4481)+(VLOOKUP(B4481,Listor!$N$6:$Q$47,4,FALSE)),"")</f>
        <v/>
      </c>
      <c r="M4481" s="63" t="str">
        <f t="shared" si="212"/>
        <v/>
      </c>
      <c r="N4481" s="75"/>
      <c r="O4481" s="84" t="str">
        <f t="shared" si="213"/>
        <v/>
      </c>
      <c r="P4481" s="107"/>
      <c r="Q4481" s="87" t="s">
        <v>79</v>
      </c>
      <c r="R4481" s="87"/>
      <c r="S4481" s="87"/>
      <c r="T4481" s="87"/>
      <c r="U4481" s="87"/>
      <c r="V4481" s="86" t="s">
        <v>79</v>
      </c>
      <c r="W4481" s="75"/>
      <c r="X4481" s="102" t="s">
        <v>79</v>
      </c>
      <c r="Y4481" s="63" t="str">
        <f>IFERROR(IF(VLOOKUP(X4481,Listor!$T$6:$U$7,2,FALSE)&lt;O4481,TRUE),"")</f>
        <v/>
      </c>
      <c r="Z4481" s="87"/>
      <c r="AA4481" s="104"/>
    </row>
    <row r="4482" spans="2:27" x14ac:dyDescent="0.25">
      <c r="B4482" s="68" t="s">
        <v>68</v>
      </c>
      <c r="C4482" s="80" t="str">
        <f>IFERROR(VLOOKUP(B4482,Listor!$A$6:$B$62,2,FALSE),"")</f>
        <v/>
      </c>
      <c r="D4482" s="80" t="str">
        <f>IFERROR(VLOOKUP(B4482,Listor!$A$6:$C$62,3,FALSE),"")</f>
        <v/>
      </c>
      <c r="E4482" s="110" t="s">
        <v>79</v>
      </c>
      <c r="F4482" s="66"/>
      <c r="G4482" s="35" t="str">
        <f>IFERROR(VLOOKUP(B4482,Listor!$A$6:$G$62,7,FALSE),"")</f>
        <v/>
      </c>
      <c r="H4482" s="63" t="str">
        <f>IFERROR(VLOOKUP(B4482,Listor!$N$6:$O$47,2,FALSE),"")</f>
        <v/>
      </c>
      <c r="I4482" s="63" t="str">
        <f t="shared" si="211"/>
        <v/>
      </c>
      <c r="J4482" s="96" t="str">
        <f>IFERROR(VLOOKUP(B4482,Listor!$N$6:$P$47,3,FALSE)*I4482,"")</f>
        <v/>
      </c>
      <c r="K4482" s="81"/>
      <c r="L4482" s="88" t="str">
        <f>IFERROR((VLOOKUP(B4482,Listor!$N$6:$P$47,3,FALSE)*Biologiska!K4482)+(VLOOKUP(B4482,Listor!$N$6:$Q$47,4,FALSE)),"")</f>
        <v/>
      </c>
      <c r="M4482" s="63" t="str">
        <f t="shared" si="212"/>
        <v/>
      </c>
      <c r="N4482" s="75"/>
      <c r="O4482" s="84" t="str">
        <f t="shared" si="213"/>
        <v/>
      </c>
      <c r="P4482" s="107"/>
      <c r="Q4482" s="87" t="s">
        <v>79</v>
      </c>
      <c r="R4482" s="87"/>
      <c r="S4482" s="87"/>
      <c r="T4482" s="87"/>
      <c r="U4482" s="87"/>
      <c r="V4482" s="86" t="s">
        <v>79</v>
      </c>
      <c r="W4482" s="75"/>
      <c r="X4482" s="102" t="s">
        <v>79</v>
      </c>
      <c r="Y4482" s="63" t="str">
        <f>IFERROR(IF(VLOOKUP(X4482,Listor!$T$6:$U$7,2,FALSE)&lt;O4482,TRUE),"")</f>
        <v/>
      </c>
      <c r="Z4482" s="87"/>
      <c r="AA4482" s="104"/>
    </row>
    <row r="4483" spans="2:27" x14ac:dyDescent="0.25">
      <c r="B4483" s="68" t="s">
        <v>68</v>
      </c>
      <c r="C4483" s="80" t="str">
        <f>IFERROR(VLOOKUP(B4483,Listor!$A$6:$B$62,2,FALSE),"")</f>
        <v/>
      </c>
      <c r="D4483" s="80" t="str">
        <f>IFERROR(VLOOKUP(B4483,Listor!$A$6:$C$62,3,FALSE),"")</f>
        <v/>
      </c>
      <c r="E4483" s="110" t="s">
        <v>79</v>
      </c>
      <c r="F4483" s="66"/>
      <c r="G4483" s="35" t="str">
        <f>IFERROR(VLOOKUP(B4483,Listor!$A$6:$G$62,7,FALSE),"")</f>
        <v/>
      </c>
      <c r="H4483" s="63" t="str">
        <f>IFERROR(VLOOKUP(B4483,Listor!$N$6:$O$47,2,FALSE),"")</f>
        <v/>
      </c>
      <c r="I4483" s="63" t="str">
        <f t="shared" si="211"/>
        <v/>
      </c>
      <c r="J4483" s="96" t="str">
        <f>IFERROR(VLOOKUP(B4483,Listor!$N$6:$P$47,3,FALSE)*I4483,"")</f>
        <v/>
      </c>
      <c r="K4483" s="81"/>
      <c r="L4483" s="88" t="str">
        <f>IFERROR((VLOOKUP(B4483,Listor!$N$6:$P$47,3,FALSE)*Biologiska!K4483)+(VLOOKUP(B4483,Listor!$N$6:$Q$47,4,FALSE)),"")</f>
        <v/>
      </c>
      <c r="M4483" s="63" t="str">
        <f t="shared" si="212"/>
        <v/>
      </c>
      <c r="N4483" s="75"/>
      <c r="O4483" s="84" t="str">
        <f t="shared" si="213"/>
        <v/>
      </c>
      <c r="P4483" s="107"/>
      <c r="Q4483" s="87" t="s">
        <v>79</v>
      </c>
      <c r="R4483" s="87"/>
      <c r="S4483" s="87"/>
      <c r="T4483" s="87"/>
      <c r="U4483" s="87"/>
      <c r="V4483" s="86" t="s">
        <v>79</v>
      </c>
      <c r="W4483" s="75"/>
      <c r="X4483" s="102" t="s">
        <v>79</v>
      </c>
      <c r="Y4483" s="63" t="str">
        <f>IFERROR(IF(VLOOKUP(X4483,Listor!$T$6:$U$7,2,FALSE)&lt;O4483,TRUE),"")</f>
        <v/>
      </c>
      <c r="Z4483" s="87"/>
      <c r="AA4483" s="104"/>
    </row>
    <row r="4484" spans="2:27" x14ac:dyDescent="0.25">
      <c r="B4484" s="68" t="s">
        <v>68</v>
      </c>
      <c r="C4484" s="80" t="str">
        <f>IFERROR(VLOOKUP(B4484,Listor!$A$6:$B$62,2,FALSE),"")</f>
        <v/>
      </c>
      <c r="D4484" s="80" t="str">
        <f>IFERROR(VLOOKUP(B4484,Listor!$A$6:$C$62,3,FALSE),"")</f>
        <v/>
      </c>
      <c r="E4484" s="110" t="s">
        <v>79</v>
      </c>
      <c r="F4484" s="66"/>
      <c r="G4484" s="35" t="str">
        <f>IFERROR(VLOOKUP(B4484,Listor!$A$6:$G$62,7,FALSE),"")</f>
        <v/>
      </c>
      <c r="H4484" s="63" t="str">
        <f>IFERROR(VLOOKUP(B4484,Listor!$N$6:$O$47,2,FALSE),"")</f>
        <v/>
      </c>
      <c r="I4484" s="63" t="str">
        <f t="shared" si="211"/>
        <v/>
      </c>
      <c r="J4484" s="96" t="str">
        <f>IFERROR(VLOOKUP(B4484,Listor!$N$6:$P$47,3,FALSE)*I4484,"")</f>
        <v/>
      </c>
      <c r="K4484" s="81"/>
      <c r="L4484" s="88" t="str">
        <f>IFERROR((VLOOKUP(B4484,Listor!$N$6:$P$47,3,FALSE)*Biologiska!K4484)+(VLOOKUP(B4484,Listor!$N$6:$Q$47,4,FALSE)),"")</f>
        <v/>
      </c>
      <c r="M4484" s="63" t="str">
        <f t="shared" si="212"/>
        <v/>
      </c>
      <c r="N4484" s="75"/>
      <c r="O4484" s="84" t="str">
        <f t="shared" si="213"/>
        <v/>
      </c>
      <c r="P4484" s="107"/>
      <c r="Q4484" s="87" t="s">
        <v>79</v>
      </c>
      <c r="R4484" s="87"/>
      <c r="S4484" s="87"/>
      <c r="T4484" s="87"/>
      <c r="U4484" s="87"/>
      <c r="V4484" s="86" t="s">
        <v>79</v>
      </c>
      <c r="W4484" s="75"/>
      <c r="X4484" s="102" t="s">
        <v>79</v>
      </c>
      <c r="Y4484" s="63" t="str">
        <f>IFERROR(IF(VLOOKUP(X4484,Listor!$T$6:$U$7,2,FALSE)&lt;O4484,TRUE),"")</f>
        <v/>
      </c>
      <c r="Z4484" s="87"/>
      <c r="AA4484" s="104"/>
    </row>
    <row r="4485" spans="2:27" x14ac:dyDescent="0.25">
      <c r="B4485" s="68" t="s">
        <v>68</v>
      </c>
      <c r="C4485" s="80" t="str">
        <f>IFERROR(VLOOKUP(B4485,Listor!$A$6:$B$62,2,FALSE),"")</f>
        <v/>
      </c>
      <c r="D4485" s="80" t="str">
        <f>IFERROR(VLOOKUP(B4485,Listor!$A$6:$C$62,3,FALSE),"")</f>
        <v/>
      </c>
      <c r="E4485" s="110" t="s">
        <v>79</v>
      </c>
      <c r="F4485" s="66"/>
      <c r="G4485" s="35" t="str">
        <f>IFERROR(VLOOKUP(B4485,Listor!$A$6:$G$62,7,FALSE),"")</f>
        <v/>
      </c>
      <c r="H4485" s="63" t="str">
        <f>IFERROR(VLOOKUP(B4485,Listor!$N$6:$O$47,2,FALSE),"")</f>
        <v/>
      </c>
      <c r="I4485" s="63" t="str">
        <f t="shared" si="211"/>
        <v/>
      </c>
      <c r="J4485" s="96" t="str">
        <f>IFERROR(VLOOKUP(B4485,Listor!$N$6:$P$47,3,FALSE)*I4485,"")</f>
        <v/>
      </c>
      <c r="K4485" s="81"/>
      <c r="L4485" s="88" t="str">
        <f>IFERROR((VLOOKUP(B4485,Listor!$N$6:$P$47,3,FALSE)*Biologiska!K4485)+(VLOOKUP(B4485,Listor!$N$6:$Q$47,4,FALSE)),"")</f>
        <v/>
      </c>
      <c r="M4485" s="63" t="str">
        <f t="shared" si="212"/>
        <v/>
      </c>
      <c r="N4485" s="75"/>
      <c r="O4485" s="84" t="str">
        <f t="shared" si="213"/>
        <v/>
      </c>
      <c r="P4485" s="107"/>
      <c r="Q4485" s="87" t="s">
        <v>79</v>
      </c>
      <c r="R4485" s="87"/>
      <c r="S4485" s="87"/>
      <c r="T4485" s="87"/>
      <c r="U4485" s="87"/>
      <c r="V4485" s="86" t="s">
        <v>79</v>
      </c>
      <c r="W4485" s="75"/>
      <c r="X4485" s="102" t="s">
        <v>79</v>
      </c>
      <c r="Y4485" s="63" t="str">
        <f>IFERROR(IF(VLOOKUP(X4485,Listor!$T$6:$U$7,2,FALSE)&lt;O4485,TRUE),"")</f>
        <v/>
      </c>
      <c r="Z4485" s="87"/>
      <c r="AA4485" s="104"/>
    </row>
    <row r="4486" spans="2:27" x14ac:dyDescent="0.25">
      <c r="B4486" s="68" t="s">
        <v>68</v>
      </c>
      <c r="C4486" s="80" t="str">
        <f>IFERROR(VLOOKUP(B4486,Listor!$A$6:$B$62,2,FALSE),"")</f>
        <v/>
      </c>
      <c r="D4486" s="80" t="str">
        <f>IFERROR(VLOOKUP(B4486,Listor!$A$6:$C$62,3,FALSE),"")</f>
        <v/>
      </c>
      <c r="E4486" s="110" t="s">
        <v>79</v>
      </c>
      <c r="F4486" s="66"/>
      <c r="G4486" s="35" t="str">
        <f>IFERROR(VLOOKUP(B4486,Listor!$A$6:$G$62,7,FALSE),"")</f>
        <v/>
      </c>
      <c r="H4486" s="63" t="str">
        <f>IFERROR(VLOOKUP(B4486,Listor!$N$6:$O$47,2,FALSE),"")</f>
        <v/>
      </c>
      <c r="I4486" s="63" t="str">
        <f t="shared" si="211"/>
        <v/>
      </c>
      <c r="J4486" s="96" t="str">
        <f>IFERROR(VLOOKUP(B4486,Listor!$N$6:$P$47,3,FALSE)*I4486,"")</f>
        <v/>
      </c>
      <c r="K4486" s="81"/>
      <c r="L4486" s="88" t="str">
        <f>IFERROR((VLOOKUP(B4486,Listor!$N$6:$P$47,3,FALSE)*Biologiska!K4486)+(VLOOKUP(B4486,Listor!$N$6:$Q$47,4,FALSE)),"")</f>
        <v/>
      </c>
      <c r="M4486" s="63" t="str">
        <f t="shared" si="212"/>
        <v/>
      </c>
      <c r="N4486" s="75"/>
      <c r="O4486" s="84" t="str">
        <f t="shared" si="213"/>
        <v/>
      </c>
      <c r="P4486" s="107"/>
      <c r="Q4486" s="87" t="s">
        <v>79</v>
      </c>
      <c r="R4486" s="87"/>
      <c r="S4486" s="87"/>
      <c r="T4486" s="87"/>
      <c r="U4486" s="87"/>
      <c r="V4486" s="86" t="s">
        <v>79</v>
      </c>
      <c r="W4486" s="75"/>
      <c r="X4486" s="102" t="s">
        <v>79</v>
      </c>
      <c r="Y4486" s="63" t="str">
        <f>IFERROR(IF(VLOOKUP(X4486,Listor!$T$6:$U$7,2,FALSE)&lt;O4486,TRUE),"")</f>
        <v/>
      </c>
      <c r="Z4486" s="87"/>
      <c r="AA4486" s="104"/>
    </row>
    <row r="4487" spans="2:27" x14ac:dyDescent="0.25">
      <c r="B4487" s="68" t="s">
        <v>68</v>
      </c>
      <c r="C4487" s="80" t="str">
        <f>IFERROR(VLOOKUP(B4487,Listor!$A$6:$B$62,2,FALSE),"")</f>
        <v/>
      </c>
      <c r="D4487" s="80" t="str">
        <f>IFERROR(VLOOKUP(B4487,Listor!$A$6:$C$62,3,FALSE),"")</f>
        <v/>
      </c>
      <c r="E4487" s="110" t="s">
        <v>79</v>
      </c>
      <c r="F4487" s="66"/>
      <c r="G4487" s="35" t="str">
        <f>IFERROR(VLOOKUP(B4487,Listor!$A$6:$G$62,7,FALSE),"")</f>
        <v/>
      </c>
      <c r="H4487" s="63" t="str">
        <f>IFERROR(VLOOKUP(B4487,Listor!$N$6:$O$47,2,FALSE),"")</f>
        <v/>
      </c>
      <c r="I4487" s="63" t="str">
        <f t="shared" si="211"/>
        <v/>
      </c>
      <c r="J4487" s="96" t="str">
        <f>IFERROR(VLOOKUP(B4487,Listor!$N$6:$P$47,3,FALSE)*I4487,"")</f>
        <v/>
      </c>
      <c r="K4487" s="81"/>
      <c r="L4487" s="88" t="str">
        <f>IFERROR((VLOOKUP(B4487,Listor!$N$6:$P$47,3,FALSE)*Biologiska!K4487)+(VLOOKUP(B4487,Listor!$N$6:$Q$47,4,FALSE)),"")</f>
        <v/>
      </c>
      <c r="M4487" s="63" t="str">
        <f t="shared" si="212"/>
        <v/>
      </c>
      <c r="N4487" s="75"/>
      <c r="O4487" s="84" t="str">
        <f t="shared" si="213"/>
        <v/>
      </c>
      <c r="P4487" s="107"/>
      <c r="Q4487" s="87" t="s">
        <v>79</v>
      </c>
      <c r="R4487" s="87"/>
      <c r="S4487" s="87"/>
      <c r="T4487" s="87"/>
      <c r="U4487" s="87"/>
      <c r="V4487" s="86" t="s">
        <v>79</v>
      </c>
      <c r="W4487" s="75"/>
      <c r="X4487" s="102" t="s">
        <v>79</v>
      </c>
      <c r="Y4487" s="63" t="str">
        <f>IFERROR(IF(VLOOKUP(X4487,Listor!$T$6:$U$7,2,FALSE)&lt;O4487,TRUE),"")</f>
        <v/>
      </c>
      <c r="Z4487" s="87"/>
      <c r="AA4487" s="104"/>
    </row>
    <row r="4488" spans="2:27" x14ac:dyDescent="0.25">
      <c r="B4488" s="68" t="s">
        <v>68</v>
      </c>
      <c r="C4488" s="80" t="str">
        <f>IFERROR(VLOOKUP(B4488,Listor!$A$6:$B$62,2,FALSE),"")</f>
        <v/>
      </c>
      <c r="D4488" s="80" t="str">
        <f>IFERROR(VLOOKUP(B4488,Listor!$A$6:$C$62,3,FALSE),"")</f>
        <v/>
      </c>
      <c r="E4488" s="110" t="s">
        <v>79</v>
      </c>
      <c r="F4488" s="66"/>
      <c r="G4488" s="35" t="str">
        <f>IFERROR(VLOOKUP(B4488,Listor!$A$6:$G$62,7,FALSE),"")</f>
        <v/>
      </c>
      <c r="H4488" s="63" t="str">
        <f>IFERROR(VLOOKUP(B4488,Listor!$N$6:$O$47,2,FALSE),"")</f>
        <v/>
      </c>
      <c r="I4488" s="63" t="str">
        <f t="shared" si="211"/>
        <v/>
      </c>
      <c r="J4488" s="96" t="str">
        <f>IFERROR(VLOOKUP(B4488,Listor!$N$6:$P$47,3,FALSE)*I4488,"")</f>
        <v/>
      </c>
      <c r="K4488" s="81"/>
      <c r="L4488" s="88" t="str">
        <f>IFERROR((VLOOKUP(B4488,Listor!$N$6:$P$47,3,FALSE)*Biologiska!K4488)+(VLOOKUP(B4488,Listor!$N$6:$Q$47,4,FALSE)),"")</f>
        <v/>
      </c>
      <c r="M4488" s="63" t="str">
        <f t="shared" si="212"/>
        <v/>
      </c>
      <c r="N4488" s="75"/>
      <c r="O4488" s="84" t="str">
        <f t="shared" si="213"/>
        <v/>
      </c>
      <c r="P4488" s="107"/>
      <c r="Q4488" s="87" t="s">
        <v>79</v>
      </c>
      <c r="R4488" s="87"/>
      <c r="S4488" s="87"/>
      <c r="T4488" s="87"/>
      <c r="U4488" s="87"/>
      <c r="V4488" s="86" t="s">
        <v>79</v>
      </c>
      <c r="W4488" s="75"/>
      <c r="X4488" s="102" t="s">
        <v>79</v>
      </c>
      <c r="Y4488" s="63" t="str">
        <f>IFERROR(IF(VLOOKUP(X4488,Listor!$T$6:$U$7,2,FALSE)&lt;O4488,TRUE),"")</f>
        <v/>
      </c>
      <c r="Z4488" s="87"/>
      <c r="AA4488" s="104"/>
    </row>
    <row r="4489" spans="2:27" x14ac:dyDescent="0.25">
      <c r="B4489" s="68" t="s">
        <v>68</v>
      </c>
      <c r="C4489" s="80" t="str">
        <f>IFERROR(VLOOKUP(B4489,Listor!$A$6:$B$62,2,FALSE),"")</f>
        <v/>
      </c>
      <c r="D4489" s="80" t="str">
        <f>IFERROR(VLOOKUP(B4489,Listor!$A$6:$C$62,3,FALSE),"")</f>
        <v/>
      </c>
      <c r="E4489" s="110" t="s">
        <v>79</v>
      </c>
      <c r="F4489" s="66"/>
      <c r="G4489" s="35" t="str">
        <f>IFERROR(VLOOKUP(B4489,Listor!$A$6:$G$62,7,FALSE),"")</f>
        <v/>
      </c>
      <c r="H4489" s="63" t="str">
        <f>IFERROR(VLOOKUP(B4489,Listor!$N$6:$O$47,2,FALSE),"")</f>
        <v/>
      </c>
      <c r="I4489" s="63" t="str">
        <f t="shared" si="211"/>
        <v/>
      </c>
      <c r="J4489" s="96" t="str">
        <f>IFERROR(VLOOKUP(B4489,Listor!$N$6:$P$47,3,FALSE)*I4489,"")</f>
        <v/>
      </c>
      <c r="K4489" s="81"/>
      <c r="L4489" s="88" t="str">
        <f>IFERROR((VLOOKUP(B4489,Listor!$N$6:$P$47,3,FALSE)*Biologiska!K4489)+(VLOOKUP(B4489,Listor!$N$6:$Q$47,4,FALSE)),"")</f>
        <v/>
      </c>
      <c r="M4489" s="63" t="str">
        <f t="shared" si="212"/>
        <v/>
      </c>
      <c r="N4489" s="75"/>
      <c r="O4489" s="84" t="str">
        <f t="shared" si="213"/>
        <v/>
      </c>
      <c r="P4489" s="107"/>
      <c r="Q4489" s="87" t="s">
        <v>79</v>
      </c>
      <c r="R4489" s="87"/>
      <c r="S4489" s="87"/>
      <c r="T4489" s="87"/>
      <c r="U4489" s="87"/>
      <c r="V4489" s="86" t="s">
        <v>79</v>
      </c>
      <c r="W4489" s="75"/>
      <c r="X4489" s="102" t="s">
        <v>79</v>
      </c>
      <c r="Y4489" s="63" t="str">
        <f>IFERROR(IF(VLOOKUP(X4489,Listor!$T$6:$U$7,2,FALSE)&lt;O4489,TRUE),"")</f>
        <v/>
      </c>
      <c r="Z4489" s="87"/>
      <c r="AA4489" s="104"/>
    </row>
    <row r="4490" spans="2:27" x14ac:dyDescent="0.25">
      <c r="B4490" s="68" t="s">
        <v>68</v>
      </c>
      <c r="C4490" s="80" t="str">
        <f>IFERROR(VLOOKUP(B4490,Listor!$A$6:$B$62,2,FALSE),"")</f>
        <v/>
      </c>
      <c r="D4490" s="80" t="str">
        <f>IFERROR(VLOOKUP(B4490,Listor!$A$6:$C$62,3,FALSE),"")</f>
        <v/>
      </c>
      <c r="E4490" s="110" t="s">
        <v>79</v>
      </c>
      <c r="F4490" s="66"/>
      <c r="G4490" s="35" t="str">
        <f>IFERROR(VLOOKUP(B4490,Listor!$A$6:$G$62,7,FALSE),"")</f>
        <v/>
      </c>
      <c r="H4490" s="63" t="str">
        <f>IFERROR(VLOOKUP(B4490,Listor!$N$6:$O$47,2,FALSE),"")</f>
        <v/>
      </c>
      <c r="I4490" s="63" t="str">
        <f t="shared" si="211"/>
        <v/>
      </c>
      <c r="J4490" s="96" t="str">
        <f>IFERROR(VLOOKUP(B4490,Listor!$N$6:$P$47,3,FALSE)*I4490,"")</f>
        <v/>
      </c>
      <c r="K4490" s="81"/>
      <c r="L4490" s="88" t="str">
        <f>IFERROR((VLOOKUP(B4490,Listor!$N$6:$P$47,3,FALSE)*Biologiska!K4490)+(VLOOKUP(B4490,Listor!$N$6:$Q$47,4,FALSE)),"")</f>
        <v/>
      </c>
      <c r="M4490" s="63" t="str">
        <f t="shared" si="212"/>
        <v/>
      </c>
      <c r="N4490" s="75"/>
      <c r="O4490" s="84" t="str">
        <f t="shared" si="213"/>
        <v/>
      </c>
      <c r="P4490" s="107"/>
      <c r="Q4490" s="87" t="s">
        <v>79</v>
      </c>
      <c r="R4490" s="87"/>
      <c r="S4490" s="87"/>
      <c r="T4490" s="87"/>
      <c r="U4490" s="87"/>
      <c r="V4490" s="86" t="s">
        <v>79</v>
      </c>
      <c r="W4490" s="75"/>
      <c r="X4490" s="102" t="s">
        <v>79</v>
      </c>
      <c r="Y4490" s="63" t="str">
        <f>IFERROR(IF(VLOOKUP(X4490,Listor!$T$6:$U$7,2,FALSE)&lt;O4490,TRUE),"")</f>
        <v/>
      </c>
      <c r="Z4490" s="87"/>
      <c r="AA4490" s="104"/>
    </row>
    <row r="4491" spans="2:27" x14ac:dyDescent="0.25">
      <c r="B4491" s="68" t="s">
        <v>68</v>
      </c>
      <c r="C4491" s="80" t="str">
        <f>IFERROR(VLOOKUP(B4491,Listor!$A$6:$B$62,2,FALSE),"")</f>
        <v/>
      </c>
      <c r="D4491" s="80" t="str">
        <f>IFERROR(VLOOKUP(B4491,Listor!$A$6:$C$62,3,FALSE),"")</f>
        <v/>
      </c>
      <c r="E4491" s="110" t="s">
        <v>79</v>
      </c>
      <c r="F4491" s="66"/>
      <c r="G4491" s="35" t="str">
        <f>IFERROR(VLOOKUP(B4491,Listor!$A$6:$G$62,7,FALSE),"")</f>
        <v/>
      </c>
      <c r="H4491" s="63" t="str">
        <f>IFERROR(VLOOKUP(B4491,Listor!$N$6:$O$47,2,FALSE),"")</f>
        <v/>
      </c>
      <c r="I4491" s="63" t="str">
        <f t="shared" si="211"/>
        <v/>
      </c>
      <c r="J4491" s="96" t="str">
        <f>IFERROR(VLOOKUP(B4491,Listor!$N$6:$P$47,3,FALSE)*I4491,"")</f>
        <v/>
      </c>
      <c r="K4491" s="81"/>
      <c r="L4491" s="88" t="str">
        <f>IFERROR((VLOOKUP(B4491,Listor!$N$6:$P$47,3,FALSE)*Biologiska!K4491)+(VLOOKUP(B4491,Listor!$N$6:$Q$47,4,FALSE)),"")</f>
        <v/>
      </c>
      <c r="M4491" s="63" t="str">
        <f t="shared" si="212"/>
        <v/>
      </c>
      <c r="N4491" s="75"/>
      <c r="O4491" s="84" t="str">
        <f t="shared" si="213"/>
        <v/>
      </c>
      <c r="P4491" s="107"/>
      <c r="Q4491" s="87" t="s">
        <v>79</v>
      </c>
      <c r="R4491" s="87"/>
      <c r="S4491" s="87"/>
      <c r="T4491" s="87"/>
      <c r="U4491" s="87"/>
      <c r="V4491" s="86" t="s">
        <v>79</v>
      </c>
      <c r="W4491" s="75"/>
      <c r="X4491" s="102" t="s">
        <v>79</v>
      </c>
      <c r="Y4491" s="63" t="str">
        <f>IFERROR(IF(VLOOKUP(X4491,Listor!$T$6:$U$7,2,FALSE)&lt;O4491,TRUE),"")</f>
        <v/>
      </c>
      <c r="Z4491" s="87"/>
      <c r="AA4491" s="104"/>
    </row>
    <row r="4492" spans="2:27" x14ac:dyDescent="0.25">
      <c r="B4492" s="68" t="s">
        <v>68</v>
      </c>
      <c r="C4492" s="80" t="str">
        <f>IFERROR(VLOOKUP(B4492,Listor!$A$6:$B$62,2,FALSE),"")</f>
        <v/>
      </c>
      <c r="D4492" s="80" t="str">
        <f>IFERROR(VLOOKUP(B4492,Listor!$A$6:$C$62,3,FALSE),"")</f>
        <v/>
      </c>
      <c r="E4492" s="110" t="s">
        <v>79</v>
      </c>
      <c r="F4492" s="66"/>
      <c r="G4492" s="35" t="str">
        <f>IFERROR(VLOOKUP(B4492,Listor!$A$6:$G$62,7,FALSE),"")</f>
        <v/>
      </c>
      <c r="H4492" s="63" t="str">
        <f>IFERROR(VLOOKUP(B4492,Listor!$N$6:$O$47,2,FALSE),"")</f>
        <v/>
      </c>
      <c r="I4492" s="63" t="str">
        <f t="shared" si="211"/>
        <v/>
      </c>
      <c r="J4492" s="96" t="str">
        <f>IFERROR(VLOOKUP(B4492,Listor!$N$6:$P$47,3,FALSE)*I4492,"")</f>
        <v/>
      </c>
      <c r="K4492" s="81"/>
      <c r="L4492" s="88" t="str">
        <f>IFERROR((VLOOKUP(B4492,Listor!$N$6:$P$47,3,FALSE)*Biologiska!K4492)+(VLOOKUP(B4492,Listor!$N$6:$Q$47,4,FALSE)),"")</f>
        <v/>
      </c>
      <c r="M4492" s="63" t="str">
        <f t="shared" si="212"/>
        <v/>
      </c>
      <c r="N4492" s="75"/>
      <c r="O4492" s="84" t="str">
        <f t="shared" si="213"/>
        <v/>
      </c>
      <c r="P4492" s="107"/>
      <c r="Q4492" s="87" t="s">
        <v>79</v>
      </c>
      <c r="R4492" s="87"/>
      <c r="S4492" s="87"/>
      <c r="T4492" s="87"/>
      <c r="U4492" s="87"/>
      <c r="V4492" s="86" t="s">
        <v>79</v>
      </c>
      <c r="W4492" s="75"/>
      <c r="X4492" s="102" t="s">
        <v>79</v>
      </c>
      <c r="Y4492" s="63" t="str">
        <f>IFERROR(IF(VLOOKUP(X4492,Listor!$T$6:$U$7,2,FALSE)&lt;O4492,TRUE),"")</f>
        <v/>
      </c>
      <c r="Z4492" s="87"/>
      <c r="AA4492" s="104"/>
    </row>
    <row r="4493" spans="2:27" x14ac:dyDescent="0.25">
      <c r="B4493" s="68" t="s">
        <v>68</v>
      </c>
      <c r="C4493" s="80" t="str">
        <f>IFERROR(VLOOKUP(B4493,Listor!$A$6:$B$62,2,FALSE),"")</f>
        <v/>
      </c>
      <c r="D4493" s="80" t="str">
        <f>IFERROR(VLOOKUP(B4493,Listor!$A$6:$C$62,3,FALSE),"")</f>
        <v/>
      </c>
      <c r="E4493" s="110" t="s">
        <v>79</v>
      </c>
      <c r="F4493" s="66"/>
      <c r="G4493" s="35" t="str">
        <f>IFERROR(VLOOKUP(B4493,Listor!$A$6:$G$62,7,FALSE),"")</f>
        <v/>
      </c>
      <c r="H4493" s="63" t="str">
        <f>IFERROR(VLOOKUP(B4493,Listor!$N$6:$O$47,2,FALSE),"")</f>
        <v/>
      </c>
      <c r="I4493" s="63" t="str">
        <f t="shared" si="211"/>
        <v/>
      </c>
      <c r="J4493" s="96" t="str">
        <f>IFERROR(VLOOKUP(B4493,Listor!$N$6:$P$47,3,FALSE)*I4493,"")</f>
        <v/>
      </c>
      <c r="K4493" s="81"/>
      <c r="L4493" s="88" t="str">
        <f>IFERROR((VLOOKUP(B4493,Listor!$N$6:$P$47,3,FALSE)*Biologiska!K4493)+(VLOOKUP(B4493,Listor!$N$6:$Q$47,4,FALSE)),"")</f>
        <v/>
      </c>
      <c r="M4493" s="63" t="str">
        <f t="shared" si="212"/>
        <v/>
      </c>
      <c r="N4493" s="75"/>
      <c r="O4493" s="84" t="str">
        <f t="shared" si="213"/>
        <v/>
      </c>
      <c r="P4493" s="107"/>
      <c r="Q4493" s="87" t="s">
        <v>79</v>
      </c>
      <c r="R4493" s="87"/>
      <c r="S4493" s="87"/>
      <c r="T4493" s="87"/>
      <c r="U4493" s="87"/>
      <c r="V4493" s="86" t="s">
        <v>79</v>
      </c>
      <c r="W4493" s="75"/>
      <c r="X4493" s="102" t="s">
        <v>79</v>
      </c>
      <c r="Y4493" s="63" t="str">
        <f>IFERROR(IF(VLOOKUP(X4493,Listor!$T$6:$U$7,2,FALSE)&lt;O4493,TRUE),"")</f>
        <v/>
      </c>
      <c r="Z4493" s="87"/>
      <c r="AA4493" s="104"/>
    </row>
    <row r="4494" spans="2:27" x14ac:dyDescent="0.25">
      <c r="B4494" s="68" t="s">
        <v>68</v>
      </c>
      <c r="C4494" s="80" t="str">
        <f>IFERROR(VLOOKUP(B4494,Listor!$A$6:$B$62,2,FALSE),"")</f>
        <v/>
      </c>
      <c r="D4494" s="80" t="str">
        <f>IFERROR(VLOOKUP(B4494,Listor!$A$6:$C$62,3,FALSE),"")</f>
        <v/>
      </c>
      <c r="E4494" s="110" t="s">
        <v>79</v>
      </c>
      <c r="F4494" s="66"/>
      <c r="G4494" s="35" t="str">
        <f>IFERROR(VLOOKUP(B4494,Listor!$A$6:$G$62,7,FALSE),"")</f>
        <v/>
      </c>
      <c r="H4494" s="63" t="str">
        <f>IFERROR(VLOOKUP(B4494,Listor!$N$6:$O$47,2,FALSE),"")</f>
        <v/>
      </c>
      <c r="I4494" s="63" t="str">
        <f t="shared" si="211"/>
        <v/>
      </c>
      <c r="J4494" s="96" t="str">
        <f>IFERROR(VLOOKUP(B4494,Listor!$N$6:$P$47,3,FALSE)*I4494,"")</f>
        <v/>
      </c>
      <c r="K4494" s="81"/>
      <c r="L4494" s="88" t="str">
        <f>IFERROR((VLOOKUP(B4494,Listor!$N$6:$P$47,3,FALSE)*Biologiska!K4494)+(VLOOKUP(B4494,Listor!$N$6:$Q$47,4,FALSE)),"")</f>
        <v/>
      </c>
      <c r="M4494" s="63" t="str">
        <f t="shared" si="212"/>
        <v/>
      </c>
      <c r="N4494" s="75"/>
      <c r="O4494" s="84" t="str">
        <f t="shared" si="213"/>
        <v/>
      </c>
      <c r="P4494" s="107"/>
      <c r="Q4494" s="87" t="s">
        <v>79</v>
      </c>
      <c r="R4494" s="87"/>
      <c r="S4494" s="87"/>
      <c r="T4494" s="87"/>
      <c r="U4494" s="87"/>
      <c r="V4494" s="86" t="s">
        <v>79</v>
      </c>
      <c r="W4494" s="75"/>
      <c r="X4494" s="102" t="s">
        <v>79</v>
      </c>
      <c r="Y4494" s="63" t="str">
        <f>IFERROR(IF(VLOOKUP(X4494,Listor!$T$6:$U$7,2,FALSE)&lt;O4494,TRUE),"")</f>
        <v/>
      </c>
      <c r="Z4494" s="87"/>
      <c r="AA4494" s="104"/>
    </row>
    <row r="4495" spans="2:27" x14ac:dyDescent="0.25">
      <c r="B4495" s="68" t="s">
        <v>68</v>
      </c>
      <c r="C4495" s="80" t="str">
        <f>IFERROR(VLOOKUP(B4495,Listor!$A$6:$B$62,2,FALSE),"")</f>
        <v/>
      </c>
      <c r="D4495" s="80" t="str">
        <f>IFERROR(VLOOKUP(B4495,Listor!$A$6:$C$62,3,FALSE),"")</f>
        <v/>
      </c>
      <c r="E4495" s="110" t="s">
        <v>79</v>
      </c>
      <c r="F4495" s="66"/>
      <c r="G4495" s="35" t="str">
        <f>IFERROR(VLOOKUP(B4495,Listor!$A$6:$G$62,7,FALSE),"")</f>
        <v/>
      </c>
      <c r="H4495" s="63" t="str">
        <f>IFERROR(VLOOKUP(B4495,Listor!$N$6:$O$47,2,FALSE),"")</f>
        <v/>
      </c>
      <c r="I4495" s="63" t="str">
        <f t="shared" si="211"/>
        <v/>
      </c>
      <c r="J4495" s="96" t="str">
        <f>IFERROR(VLOOKUP(B4495,Listor!$N$6:$P$47,3,FALSE)*I4495,"")</f>
        <v/>
      </c>
      <c r="K4495" s="81"/>
      <c r="L4495" s="88" t="str">
        <f>IFERROR((VLOOKUP(B4495,Listor!$N$6:$P$47,3,FALSE)*Biologiska!K4495)+(VLOOKUP(B4495,Listor!$N$6:$Q$47,4,FALSE)),"")</f>
        <v/>
      </c>
      <c r="M4495" s="63" t="str">
        <f t="shared" si="212"/>
        <v/>
      </c>
      <c r="N4495" s="75"/>
      <c r="O4495" s="84" t="str">
        <f t="shared" si="213"/>
        <v/>
      </c>
      <c r="P4495" s="107"/>
      <c r="Q4495" s="87" t="s">
        <v>79</v>
      </c>
      <c r="R4495" s="87"/>
      <c r="S4495" s="87"/>
      <c r="T4495" s="87"/>
      <c r="U4495" s="87"/>
      <c r="V4495" s="86" t="s">
        <v>79</v>
      </c>
      <c r="W4495" s="75"/>
      <c r="X4495" s="102" t="s">
        <v>79</v>
      </c>
      <c r="Y4495" s="63" t="str">
        <f>IFERROR(IF(VLOOKUP(X4495,Listor!$T$6:$U$7,2,FALSE)&lt;O4495,TRUE),"")</f>
        <v/>
      </c>
      <c r="Z4495" s="87"/>
      <c r="AA4495" s="104"/>
    </row>
    <row r="4496" spans="2:27" x14ac:dyDescent="0.25">
      <c r="B4496" s="68" t="s">
        <v>68</v>
      </c>
      <c r="C4496" s="80" t="str">
        <f>IFERROR(VLOOKUP(B4496,Listor!$A$6:$B$62,2,FALSE),"")</f>
        <v/>
      </c>
      <c r="D4496" s="80" t="str">
        <f>IFERROR(VLOOKUP(B4496,Listor!$A$6:$C$62,3,FALSE),"")</f>
        <v/>
      </c>
      <c r="E4496" s="110" t="s">
        <v>79</v>
      </c>
      <c r="F4496" s="66"/>
      <c r="G4496" s="35" t="str">
        <f>IFERROR(VLOOKUP(B4496,Listor!$A$6:$G$62,7,FALSE),"")</f>
        <v/>
      </c>
      <c r="H4496" s="63" t="str">
        <f>IFERROR(VLOOKUP(B4496,Listor!$N$6:$O$47,2,FALSE),"")</f>
        <v/>
      </c>
      <c r="I4496" s="63" t="str">
        <f t="shared" si="211"/>
        <v/>
      </c>
      <c r="J4496" s="96" t="str">
        <f>IFERROR(VLOOKUP(B4496,Listor!$N$6:$P$47,3,FALSE)*I4496,"")</f>
        <v/>
      </c>
      <c r="K4496" s="81"/>
      <c r="L4496" s="88" t="str">
        <f>IFERROR((VLOOKUP(B4496,Listor!$N$6:$P$47,3,FALSE)*Biologiska!K4496)+(VLOOKUP(B4496,Listor!$N$6:$Q$47,4,FALSE)),"")</f>
        <v/>
      </c>
      <c r="M4496" s="63" t="str">
        <f t="shared" si="212"/>
        <v/>
      </c>
      <c r="N4496" s="75"/>
      <c r="O4496" s="84" t="str">
        <f t="shared" si="213"/>
        <v/>
      </c>
      <c r="P4496" s="107"/>
      <c r="Q4496" s="87" t="s">
        <v>79</v>
      </c>
      <c r="R4496" s="87"/>
      <c r="S4496" s="87"/>
      <c r="T4496" s="87"/>
      <c r="U4496" s="87"/>
      <c r="V4496" s="86" t="s">
        <v>79</v>
      </c>
      <c r="W4496" s="75"/>
      <c r="X4496" s="102" t="s">
        <v>79</v>
      </c>
      <c r="Y4496" s="63" t="str">
        <f>IFERROR(IF(VLOOKUP(X4496,Listor!$T$6:$U$7,2,FALSE)&lt;O4496,TRUE),"")</f>
        <v/>
      </c>
      <c r="Z4496" s="87"/>
      <c r="AA4496" s="104"/>
    </row>
    <row r="4497" spans="2:27" x14ac:dyDescent="0.25">
      <c r="B4497" s="68" t="s">
        <v>68</v>
      </c>
      <c r="C4497" s="80" t="str">
        <f>IFERROR(VLOOKUP(B4497,Listor!$A$6:$B$62,2,FALSE),"")</f>
        <v/>
      </c>
      <c r="D4497" s="80" t="str">
        <f>IFERROR(VLOOKUP(B4497,Listor!$A$6:$C$62,3,FALSE),"")</f>
        <v/>
      </c>
      <c r="E4497" s="110" t="s">
        <v>79</v>
      </c>
      <c r="F4497" s="66"/>
      <c r="G4497" s="35" t="str">
        <f>IFERROR(VLOOKUP(B4497,Listor!$A$6:$G$62,7,FALSE),"")</f>
        <v/>
      </c>
      <c r="H4497" s="63" t="str">
        <f>IFERROR(VLOOKUP(B4497,Listor!$N$6:$O$47,2,FALSE),"")</f>
        <v/>
      </c>
      <c r="I4497" s="63" t="str">
        <f t="shared" si="211"/>
        <v/>
      </c>
      <c r="J4497" s="96" t="str">
        <f>IFERROR(VLOOKUP(B4497,Listor!$N$6:$P$47,3,FALSE)*I4497,"")</f>
        <v/>
      </c>
      <c r="K4497" s="81"/>
      <c r="L4497" s="88" t="str">
        <f>IFERROR((VLOOKUP(B4497,Listor!$N$6:$P$47,3,FALSE)*Biologiska!K4497)+(VLOOKUP(B4497,Listor!$N$6:$Q$47,4,FALSE)),"")</f>
        <v/>
      </c>
      <c r="M4497" s="63" t="str">
        <f t="shared" si="212"/>
        <v/>
      </c>
      <c r="N4497" s="75"/>
      <c r="O4497" s="84" t="str">
        <f t="shared" si="213"/>
        <v/>
      </c>
      <c r="P4497" s="107"/>
      <c r="Q4497" s="87" t="s">
        <v>79</v>
      </c>
      <c r="R4497" s="87"/>
      <c r="S4497" s="87"/>
      <c r="T4497" s="87"/>
      <c r="U4497" s="87"/>
      <c r="V4497" s="86" t="s">
        <v>79</v>
      </c>
      <c r="W4497" s="75"/>
      <c r="X4497" s="102" t="s">
        <v>79</v>
      </c>
      <c r="Y4497" s="63" t="str">
        <f>IFERROR(IF(VLOOKUP(X4497,Listor!$T$6:$U$7,2,FALSE)&lt;O4497,TRUE),"")</f>
        <v/>
      </c>
      <c r="Z4497" s="87"/>
      <c r="AA4497" s="104"/>
    </row>
    <row r="4498" spans="2:27" x14ac:dyDescent="0.25">
      <c r="B4498" s="68" t="s">
        <v>68</v>
      </c>
      <c r="C4498" s="80" t="str">
        <f>IFERROR(VLOOKUP(B4498,Listor!$A$6:$B$62,2,FALSE),"")</f>
        <v/>
      </c>
      <c r="D4498" s="80" t="str">
        <f>IFERROR(VLOOKUP(B4498,Listor!$A$6:$C$62,3,FALSE),"")</f>
        <v/>
      </c>
      <c r="E4498" s="110" t="s">
        <v>79</v>
      </c>
      <c r="F4498" s="66"/>
      <c r="G4498" s="35" t="str">
        <f>IFERROR(VLOOKUP(B4498,Listor!$A$6:$G$62,7,FALSE),"")</f>
        <v/>
      </c>
      <c r="H4498" s="63" t="str">
        <f>IFERROR(VLOOKUP(B4498,Listor!$N$6:$O$47,2,FALSE),"")</f>
        <v/>
      </c>
      <c r="I4498" s="63" t="str">
        <f t="shared" si="211"/>
        <v/>
      </c>
      <c r="J4498" s="96" t="str">
        <f>IFERROR(VLOOKUP(B4498,Listor!$N$6:$P$47,3,FALSE)*I4498,"")</f>
        <v/>
      </c>
      <c r="K4498" s="81"/>
      <c r="L4498" s="88" t="str">
        <f>IFERROR((VLOOKUP(B4498,Listor!$N$6:$P$47,3,FALSE)*Biologiska!K4498)+(VLOOKUP(B4498,Listor!$N$6:$Q$47,4,FALSE)),"")</f>
        <v/>
      </c>
      <c r="M4498" s="63" t="str">
        <f t="shared" si="212"/>
        <v/>
      </c>
      <c r="N4498" s="75"/>
      <c r="O4498" s="84" t="str">
        <f t="shared" si="213"/>
        <v/>
      </c>
      <c r="P4498" s="107"/>
      <c r="Q4498" s="87" t="s">
        <v>79</v>
      </c>
      <c r="R4498" s="87"/>
      <c r="S4498" s="87"/>
      <c r="T4498" s="87"/>
      <c r="U4498" s="87"/>
      <c r="V4498" s="86" t="s">
        <v>79</v>
      </c>
      <c r="W4498" s="75"/>
      <c r="X4498" s="102" t="s">
        <v>79</v>
      </c>
      <c r="Y4498" s="63" t="str">
        <f>IFERROR(IF(VLOOKUP(X4498,Listor!$T$6:$U$7,2,FALSE)&lt;O4498,TRUE),"")</f>
        <v/>
      </c>
      <c r="Z4498" s="87"/>
      <c r="AA4498" s="104"/>
    </row>
    <row r="4499" spans="2:27" x14ac:dyDescent="0.25">
      <c r="B4499" s="68" t="s">
        <v>68</v>
      </c>
      <c r="C4499" s="80" t="str">
        <f>IFERROR(VLOOKUP(B4499,Listor!$A$6:$B$62,2,FALSE),"")</f>
        <v/>
      </c>
      <c r="D4499" s="80" t="str">
        <f>IFERROR(VLOOKUP(B4499,Listor!$A$6:$C$62,3,FALSE),"")</f>
        <v/>
      </c>
      <c r="E4499" s="110" t="s">
        <v>79</v>
      </c>
      <c r="F4499" s="66"/>
      <c r="G4499" s="35" t="str">
        <f>IFERROR(VLOOKUP(B4499,Listor!$A$6:$G$62,7,FALSE),"")</f>
        <v/>
      </c>
      <c r="H4499" s="63" t="str">
        <f>IFERROR(VLOOKUP(B4499,Listor!$N$6:$O$47,2,FALSE),"")</f>
        <v/>
      </c>
      <c r="I4499" s="63" t="str">
        <f t="shared" si="211"/>
        <v/>
      </c>
      <c r="J4499" s="96" t="str">
        <f>IFERROR(VLOOKUP(B4499,Listor!$N$6:$P$47,3,FALSE)*I4499,"")</f>
        <v/>
      </c>
      <c r="K4499" s="81"/>
      <c r="L4499" s="88" t="str">
        <f>IFERROR((VLOOKUP(B4499,Listor!$N$6:$P$47,3,FALSE)*Biologiska!K4499)+(VLOOKUP(B4499,Listor!$N$6:$Q$47,4,FALSE)),"")</f>
        <v/>
      </c>
      <c r="M4499" s="63" t="str">
        <f t="shared" si="212"/>
        <v/>
      </c>
      <c r="N4499" s="75"/>
      <c r="O4499" s="84" t="str">
        <f t="shared" si="213"/>
        <v/>
      </c>
      <c r="P4499" s="107"/>
      <c r="Q4499" s="87" t="s">
        <v>79</v>
      </c>
      <c r="R4499" s="87"/>
      <c r="S4499" s="87"/>
      <c r="T4499" s="87"/>
      <c r="U4499" s="87"/>
      <c r="V4499" s="86" t="s">
        <v>79</v>
      </c>
      <c r="W4499" s="75"/>
      <c r="X4499" s="102" t="s">
        <v>79</v>
      </c>
      <c r="Y4499" s="63" t="str">
        <f>IFERROR(IF(VLOOKUP(X4499,Listor!$T$6:$U$7,2,FALSE)&lt;O4499,TRUE),"")</f>
        <v/>
      </c>
      <c r="Z4499" s="87"/>
      <c r="AA4499" s="104"/>
    </row>
    <row r="4500" spans="2:27" x14ac:dyDescent="0.25">
      <c r="B4500" s="68" t="s">
        <v>68</v>
      </c>
      <c r="C4500" s="80" t="str">
        <f>IFERROR(VLOOKUP(B4500,Listor!$A$6:$B$62,2,FALSE),"")</f>
        <v/>
      </c>
      <c r="D4500" s="80" t="str">
        <f>IFERROR(VLOOKUP(B4500,Listor!$A$6:$C$62,3,FALSE),"")</f>
        <v/>
      </c>
      <c r="E4500" s="110" t="s">
        <v>79</v>
      </c>
      <c r="F4500" s="66"/>
      <c r="G4500" s="35" t="str">
        <f>IFERROR(VLOOKUP(B4500,Listor!$A$6:$G$62,7,FALSE),"")</f>
        <v/>
      </c>
      <c r="H4500" s="63" t="str">
        <f>IFERROR(VLOOKUP(B4500,Listor!$N$6:$O$47,2,FALSE),"")</f>
        <v/>
      </c>
      <c r="I4500" s="63" t="str">
        <f t="shared" si="211"/>
        <v/>
      </c>
      <c r="J4500" s="96" t="str">
        <f>IFERROR(VLOOKUP(B4500,Listor!$N$6:$P$47,3,FALSE)*I4500,"")</f>
        <v/>
      </c>
      <c r="K4500" s="81"/>
      <c r="L4500" s="88" t="str">
        <f>IFERROR((VLOOKUP(B4500,Listor!$N$6:$P$47,3,FALSE)*Biologiska!K4500)+(VLOOKUP(B4500,Listor!$N$6:$Q$47,4,FALSE)),"")</f>
        <v/>
      </c>
      <c r="M4500" s="63" t="str">
        <f t="shared" si="212"/>
        <v/>
      </c>
      <c r="N4500" s="75"/>
      <c r="O4500" s="84" t="str">
        <f t="shared" si="213"/>
        <v/>
      </c>
      <c r="P4500" s="107"/>
      <c r="Q4500" s="87" t="s">
        <v>79</v>
      </c>
      <c r="R4500" s="87"/>
      <c r="S4500" s="87"/>
      <c r="T4500" s="87"/>
      <c r="U4500" s="87"/>
      <c r="V4500" s="86" t="s">
        <v>79</v>
      </c>
      <c r="W4500" s="75"/>
      <c r="X4500" s="102" t="s">
        <v>79</v>
      </c>
      <c r="Y4500" s="63" t="str">
        <f>IFERROR(IF(VLOOKUP(X4500,Listor!$T$6:$U$7,2,FALSE)&lt;O4500,TRUE),"")</f>
        <v/>
      </c>
      <c r="Z4500" s="87"/>
      <c r="AA4500" s="104"/>
    </row>
    <row r="4501" spans="2:27" x14ac:dyDescent="0.25">
      <c r="B4501" s="68" t="s">
        <v>68</v>
      </c>
      <c r="C4501" s="80" t="str">
        <f>IFERROR(VLOOKUP(B4501,Listor!$A$6:$B$62,2,FALSE),"")</f>
        <v/>
      </c>
      <c r="D4501" s="80" t="str">
        <f>IFERROR(VLOOKUP(B4501,Listor!$A$6:$C$62,3,FALSE),"")</f>
        <v/>
      </c>
      <c r="E4501" s="110" t="s">
        <v>79</v>
      </c>
      <c r="F4501" s="66"/>
      <c r="G4501" s="35" t="str">
        <f>IFERROR(VLOOKUP(B4501,Listor!$A$6:$G$62,7,FALSE),"")</f>
        <v/>
      </c>
      <c r="H4501" s="63" t="str">
        <f>IFERROR(VLOOKUP(B4501,Listor!$N$6:$O$47,2,FALSE),"")</f>
        <v/>
      </c>
      <c r="I4501" s="63" t="str">
        <f t="shared" si="211"/>
        <v/>
      </c>
      <c r="J4501" s="96" t="str">
        <f>IFERROR(VLOOKUP(B4501,Listor!$N$6:$P$47,3,FALSE)*I4501,"")</f>
        <v/>
      </c>
      <c r="K4501" s="81"/>
      <c r="L4501" s="88" t="str">
        <f>IFERROR((VLOOKUP(B4501,Listor!$N$6:$P$47,3,FALSE)*Biologiska!K4501)+(VLOOKUP(B4501,Listor!$N$6:$Q$47,4,FALSE)),"")</f>
        <v/>
      </c>
      <c r="M4501" s="63" t="str">
        <f t="shared" si="212"/>
        <v/>
      </c>
      <c r="N4501" s="75"/>
      <c r="O4501" s="84" t="str">
        <f t="shared" si="213"/>
        <v/>
      </c>
      <c r="P4501" s="107"/>
      <c r="Q4501" s="87" t="s">
        <v>79</v>
      </c>
      <c r="R4501" s="87"/>
      <c r="S4501" s="87"/>
      <c r="T4501" s="87"/>
      <c r="U4501" s="87"/>
      <c r="V4501" s="86" t="s">
        <v>79</v>
      </c>
      <c r="W4501" s="75"/>
      <c r="X4501" s="102" t="s">
        <v>79</v>
      </c>
      <c r="Y4501" s="63" t="str">
        <f>IFERROR(IF(VLOOKUP(X4501,Listor!$T$6:$U$7,2,FALSE)&lt;O4501,TRUE),"")</f>
        <v/>
      </c>
      <c r="Z4501" s="87"/>
      <c r="AA4501" s="104"/>
    </row>
    <row r="4502" spans="2:27" x14ac:dyDescent="0.25">
      <c r="B4502" s="68" t="s">
        <v>68</v>
      </c>
      <c r="C4502" s="80" t="str">
        <f>IFERROR(VLOOKUP(B4502,Listor!$A$6:$B$62,2,FALSE),"")</f>
        <v/>
      </c>
      <c r="D4502" s="80" t="str">
        <f>IFERROR(VLOOKUP(B4502,Listor!$A$6:$C$62,3,FALSE),"")</f>
        <v/>
      </c>
      <c r="E4502" s="110" t="s">
        <v>79</v>
      </c>
      <c r="F4502" s="66"/>
      <c r="G4502" s="35" t="str">
        <f>IFERROR(VLOOKUP(B4502,Listor!$A$6:$G$62,7,FALSE),"")</f>
        <v/>
      </c>
      <c r="H4502" s="63" t="str">
        <f>IFERROR(VLOOKUP(B4502,Listor!$N$6:$O$47,2,FALSE),"")</f>
        <v/>
      </c>
      <c r="I4502" s="63" t="str">
        <f t="shared" si="211"/>
        <v/>
      </c>
      <c r="J4502" s="96" t="str">
        <f>IFERROR(VLOOKUP(B4502,Listor!$N$6:$P$47,3,FALSE)*I4502,"")</f>
        <v/>
      </c>
      <c r="K4502" s="81"/>
      <c r="L4502" s="88" t="str">
        <f>IFERROR((VLOOKUP(B4502,Listor!$N$6:$P$47,3,FALSE)*Biologiska!K4502)+(VLOOKUP(B4502,Listor!$N$6:$Q$47,4,FALSE)),"")</f>
        <v/>
      </c>
      <c r="M4502" s="63" t="str">
        <f t="shared" si="212"/>
        <v/>
      </c>
      <c r="N4502" s="75"/>
      <c r="O4502" s="84" t="str">
        <f t="shared" si="213"/>
        <v/>
      </c>
      <c r="P4502" s="107"/>
      <c r="Q4502" s="87" t="s">
        <v>79</v>
      </c>
      <c r="R4502" s="87"/>
      <c r="S4502" s="87"/>
      <c r="T4502" s="87"/>
      <c r="U4502" s="87"/>
      <c r="V4502" s="86" t="s">
        <v>79</v>
      </c>
      <c r="W4502" s="75"/>
      <c r="X4502" s="102" t="s">
        <v>79</v>
      </c>
      <c r="Y4502" s="63" t="str">
        <f>IFERROR(IF(VLOOKUP(X4502,Listor!$T$6:$U$7,2,FALSE)&lt;O4502,TRUE),"")</f>
        <v/>
      </c>
      <c r="Z4502" s="87"/>
      <c r="AA4502" s="104"/>
    </row>
    <row r="4503" spans="2:27" x14ac:dyDescent="0.25">
      <c r="B4503" s="68" t="s">
        <v>68</v>
      </c>
      <c r="C4503" s="80" t="str">
        <f>IFERROR(VLOOKUP(B4503,Listor!$A$6:$B$62,2,FALSE),"")</f>
        <v/>
      </c>
      <c r="D4503" s="80" t="str">
        <f>IFERROR(VLOOKUP(B4503,Listor!$A$6:$C$62,3,FALSE),"")</f>
        <v/>
      </c>
      <c r="E4503" s="110" t="s">
        <v>79</v>
      </c>
      <c r="F4503" s="66"/>
      <c r="G4503" s="35" t="str">
        <f>IFERROR(VLOOKUP(B4503,Listor!$A$6:$G$62,7,FALSE),"")</f>
        <v/>
      </c>
      <c r="H4503" s="63" t="str">
        <f>IFERROR(VLOOKUP(B4503,Listor!$N$6:$O$47,2,FALSE),"")</f>
        <v/>
      </c>
      <c r="I4503" s="63" t="str">
        <f t="shared" si="211"/>
        <v/>
      </c>
      <c r="J4503" s="96" t="str">
        <f>IFERROR(VLOOKUP(B4503,Listor!$N$6:$P$47,3,FALSE)*I4503,"")</f>
        <v/>
      </c>
      <c r="K4503" s="81"/>
      <c r="L4503" s="88" t="str">
        <f>IFERROR((VLOOKUP(B4503,Listor!$N$6:$P$47,3,FALSE)*Biologiska!K4503)+(VLOOKUP(B4503,Listor!$N$6:$Q$47,4,FALSE)),"")</f>
        <v/>
      </c>
      <c r="M4503" s="63" t="str">
        <f t="shared" si="212"/>
        <v/>
      </c>
      <c r="N4503" s="75"/>
      <c r="O4503" s="84" t="str">
        <f t="shared" si="213"/>
        <v/>
      </c>
      <c r="P4503" s="107"/>
      <c r="Q4503" s="87" t="s">
        <v>79</v>
      </c>
      <c r="R4503" s="87"/>
      <c r="S4503" s="87"/>
      <c r="T4503" s="87"/>
      <c r="U4503" s="87"/>
      <c r="V4503" s="86" t="s">
        <v>79</v>
      </c>
      <c r="W4503" s="75"/>
      <c r="X4503" s="102" t="s">
        <v>79</v>
      </c>
      <c r="Y4503" s="63" t="str">
        <f>IFERROR(IF(VLOOKUP(X4503,Listor!$T$6:$U$7,2,FALSE)&lt;O4503,TRUE),"")</f>
        <v/>
      </c>
      <c r="Z4503" s="87"/>
      <c r="AA4503" s="104"/>
    </row>
    <row r="4504" spans="2:27" x14ac:dyDescent="0.25">
      <c r="B4504" s="68" t="s">
        <v>68</v>
      </c>
      <c r="C4504" s="80" t="str">
        <f>IFERROR(VLOOKUP(B4504,Listor!$A$6:$B$62,2,FALSE),"")</f>
        <v/>
      </c>
      <c r="D4504" s="80" t="str">
        <f>IFERROR(VLOOKUP(B4504,Listor!$A$6:$C$62,3,FALSE),"")</f>
        <v/>
      </c>
      <c r="E4504" s="110" t="s">
        <v>79</v>
      </c>
      <c r="F4504" s="66"/>
      <c r="G4504" s="35" t="str">
        <f>IFERROR(VLOOKUP(B4504,Listor!$A$6:$G$62,7,FALSE),"")</f>
        <v/>
      </c>
      <c r="H4504" s="63" t="str">
        <f>IFERROR(VLOOKUP(B4504,Listor!$N$6:$O$47,2,FALSE),"")</f>
        <v/>
      </c>
      <c r="I4504" s="63" t="str">
        <f t="shared" si="211"/>
        <v/>
      </c>
      <c r="J4504" s="96" t="str">
        <f>IFERROR(VLOOKUP(B4504,Listor!$N$6:$P$47,3,FALSE)*I4504,"")</f>
        <v/>
      </c>
      <c r="K4504" s="81"/>
      <c r="L4504" s="88" t="str">
        <f>IFERROR((VLOOKUP(B4504,Listor!$N$6:$P$47,3,FALSE)*Biologiska!K4504)+(VLOOKUP(B4504,Listor!$N$6:$Q$47,4,FALSE)),"")</f>
        <v/>
      </c>
      <c r="M4504" s="63" t="str">
        <f t="shared" si="212"/>
        <v/>
      </c>
      <c r="N4504" s="75"/>
      <c r="O4504" s="84" t="str">
        <f t="shared" si="213"/>
        <v/>
      </c>
      <c r="P4504" s="107"/>
      <c r="Q4504" s="87" t="s">
        <v>79</v>
      </c>
      <c r="R4504" s="87"/>
      <c r="S4504" s="87"/>
      <c r="T4504" s="87"/>
      <c r="U4504" s="87"/>
      <c r="V4504" s="86" t="s">
        <v>79</v>
      </c>
      <c r="W4504" s="75"/>
      <c r="X4504" s="102" t="s">
        <v>79</v>
      </c>
      <c r="Y4504" s="63" t="str">
        <f>IFERROR(IF(VLOOKUP(X4504,Listor!$T$6:$U$7,2,FALSE)&lt;O4504,TRUE),"")</f>
        <v/>
      </c>
      <c r="Z4504" s="87"/>
      <c r="AA4504" s="104"/>
    </row>
    <row r="4505" spans="2:27" x14ac:dyDescent="0.25">
      <c r="B4505" s="68" t="s">
        <v>68</v>
      </c>
      <c r="C4505" s="80" t="str">
        <f>IFERROR(VLOOKUP(B4505,Listor!$A$6:$B$62,2,FALSE),"")</f>
        <v/>
      </c>
      <c r="D4505" s="80" t="str">
        <f>IFERROR(VLOOKUP(B4505,Listor!$A$6:$C$62,3,FALSE),"")</f>
        <v/>
      </c>
      <c r="E4505" s="110" t="s">
        <v>79</v>
      </c>
      <c r="F4505" s="66"/>
      <c r="G4505" s="35" t="str">
        <f>IFERROR(VLOOKUP(B4505,Listor!$A$6:$G$62,7,FALSE),"")</f>
        <v/>
      </c>
      <c r="H4505" s="63" t="str">
        <f>IFERROR(VLOOKUP(B4505,Listor!$N$6:$O$47,2,FALSE),"")</f>
        <v/>
      </c>
      <c r="I4505" s="63" t="str">
        <f t="shared" si="211"/>
        <v/>
      </c>
      <c r="J4505" s="96" t="str">
        <f>IFERROR(VLOOKUP(B4505,Listor!$N$6:$P$47,3,FALSE)*I4505,"")</f>
        <v/>
      </c>
      <c r="K4505" s="81"/>
      <c r="L4505" s="88" t="str">
        <f>IFERROR((VLOOKUP(B4505,Listor!$N$6:$P$47,3,FALSE)*Biologiska!K4505)+(VLOOKUP(B4505,Listor!$N$6:$Q$47,4,FALSE)),"")</f>
        <v/>
      </c>
      <c r="M4505" s="63" t="str">
        <f t="shared" si="212"/>
        <v/>
      </c>
      <c r="N4505" s="75"/>
      <c r="O4505" s="84" t="str">
        <f t="shared" si="213"/>
        <v/>
      </c>
      <c r="P4505" s="107"/>
      <c r="Q4505" s="87" t="s">
        <v>79</v>
      </c>
      <c r="R4505" s="87"/>
      <c r="S4505" s="87"/>
      <c r="T4505" s="87"/>
      <c r="U4505" s="87"/>
      <c r="V4505" s="86" t="s">
        <v>79</v>
      </c>
      <c r="W4505" s="75"/>
      <c r="X4505" s="102" t="s">
        <v>79</v>
      </c>
      <c r="Y4505" s="63" t="str">
        <f>IFERROR(IF(VLOOKUP(X4505,Listor!$T$6:$U$7,2,FALSE)&lt;O4505,TRUE),"")</f>
        <v/>
      </c>
      <c r="Z4505" s="87"/>
      <c r="AA4505" s="104"/>
    </row>
    <row r="4506" spans="2:27" x14ac:dyDescent="0.25">
      <c r="B4506" s="68" t="s">
        <v>68</v>
      </c>
      <c r="C4506" s="80" t="str">
        <f>IFERROR(VLOOKUP(B4506,Listor!$A$6:$B$62,2,FALSE),"")</f>
        <v/>
      </c>
      <c r="D4506" s="80" t="str">
        <f>IFERROR(VLOOKUP(B4506,Listor!$A$6:$C$62,3,FALSE),"")</f>
        <v/>
      </c>
      <c r="E4506" s="110" t="s">
        <v>79</v>
      </c>
      <c r="F4506" s="66"/>
      <c r="G4506" s="35" t="str">
        <f>IFERROR(VLOOKUP(B4506,Listor!$A$6:$G$62,7,FALSE),"")</f>
        <v/>
      </c>
      <c r="H4506" s="63" t="str">
        <f>IFERROR(VLOOKUP(B4506,Listor!$N$6:$O$47,2,FALSE),"")</f>
        <v/>
      </c>
      <c r="I4506" s="63" t="str">
        <f t="shared" si="211"/>
        <v/>
      </c>
      <c r="J4506" s="96" t="str">
        <f>IFERROR(VLOOKUP(B4506,Listor!$N$6:$P$47,3,FALSE)*I4506,"")</f>
        <v/>
      </c>
      <c r="K4506" s="81"/>
      <c r="L4506" s="88" t="str">
        <f>IFERROR((VLOOKUP(B4506,Listor!$N$6:$P$47,3,FALSE)*Biologiska!K4506)+(VLOOKUP(B4506,Listor!$N$6:$Q$47,4,FALSE)),"")</f>
        <v/>
      </c>
      <c r="M4506" s="63" t="str">
        <f t="shared" si="212"/>
        <v/>
      </c>
      <c r="N4506" s="75"/>
      <c r="O4506" s="84" t="str">
        <f t="shared" si="213"/>
        <v/>
      </c>
      <c r="P4506" s="107"/>
      <c r="Q4506" s="87" t="s">
        <v>79</v>
      </c>
      <c r="R4506" s="87"/>
      <c r="S4506" s="87"/>
      <c r="T4506" s="87"/>
      <c r="U4506" s="87"/>
      <c r="V4506" s="86" t="s">
        <v>79</v>
      </c>
      <c r="W4506" s="75"/>
      <c r="X4506" s="102" t="s">
        <v>79</v>
      </c>
      <c r="Y4506" s="63" t="str">
        <f>IFERROR(IF(VLOOKUP(X4506,Listor!$T$6:$U$7,2,FALSE)&lt;O4506,TRUE),"")</f>
        <v/>
      </c>
      <c r="Z4506" s="87"/>
      <c r="AA4506" s="104"/>
    </row>
    <row r="4507" spans="2:27" x14ac:dyDescent="0.25">
      <c r="B4507" s="68" t="s">
        <v>68</v>
      </c>
      <c r="C4507" s="80" t="str">
        <f>IFERROR(VLOOKUP(B4507,Listor!$A$6:$B$62,2,FALSE),"")</f>
        <v/>
      </c>
      <c r="D4507" s="80" t="str">
        <f>IFERROR(VLOOKUP(B4507,Listor!$A$6:$C$62,3,FALSE),"")</f>
        <v/>
      </c>
      <c r="E4507" s="110" t="s">
        <v>79</v>
      </c>
      <c r="F4507" s="66"/>
      <c r="G4507" s="35" t="str">
        <f>IFERROR(VLOOKUP(B4507,Listor!$A$6:$G$62,7,FALSE),"")</f>
        <v/>
      </c>
      <c r="H4507" s="63" t="str">
        <f>IFERROR(VLOOKUP(B4507,Listor!$N$6:$O$47,2,FALSE),"")</f>
        <v/>
      </c>
      <c r="I4507" s="63" t="str">
        <f t="shared" si="211"/>
        <v/>
      </c>
      <c r="J4507" s="96" t="str">
        <f>IFERROR(VLOOKUP(B4507,Listor!$N$6:$P$47,3,FALSE)*I4507,"")</f>
        <v/>
      </c>
      <c r="K4507" s="81"/>
      <c r="L4507" s="88" t="str">
        <f>IFERROR((VLOOKUP(B4507,Listor!$N$6:$P$47,3,FALSE)*Biologiska!K4507)+(VLOOKUP(B4507,Listor!$N$6:$Q$47,4,FALSE)),"")</f>
        <v/>
      </c>
      <c r="M4507" s="63" t="str">
        <f t="shared" si="212"/>
        <v/>
      </c>
      <c r="N4507" s="75"/>
      <c r="O4507" s="84" t="str">
        <f t="shared" si="213"/>
        <v/>
      </c>
      <c r="P4507" s="107"/>
      <c r="Q4507" s="87" t="s">
        <v>79</v>
      </c>
      <c r="R4507" s="87"/>
      <c r="S4507" s="87"/>
      <c r="T4507" s="87"/>
      <c r="U4507" s="87"/>
      <c r="V4507" s="86" t="s">
        <v>79</v>
      </c>
      <c r="W4507" s="75"/>
      <c r="X4507" s="102" t="s">
        <v>79</v>
      </c>
      <c r="Y4507" s="63" t="str">
        <f>IFERROR(IF(VLOOKUP(X4507,Listor!$T$6:$U$7,2,FALSE)&lt;O4507,TRUE),"")</f>
        <v/>
      </c>
      <c r="Z4507" s="87"/>
      <c r="AA4507" s="104"/>
    </row>
    <row r="4508" spans="2:27" x14ac:dyDescent="0.25">
      <c r="B4508" s="68" t="s">
        <v>68</v>
      </c>
      <c r="C4508" s="80" t="str">
        <f>IFERROR(VLOOKUP(B4508,Listor!$A$6:$B$62,2,FALSE),"")</f>
        <v/>
      </c>
      <c r="D4508" s="80" t="str">
        <f>IFERROR(VLOOKUP(B4508,Listor!$A$6:$C$62,3,FALSE),"")</f>
        <v/>
      </c>
      <c r="E4508" s="110" t="s">
        <v>79</v>
      </c>
      <c r="F4508" s="66"/>
      <c r="G4508" s="35" t="str">
        <f>IFERROR(VLOOKUP(B4508,Listor!$A$6:$G$62,7,FALSE),"")</f>
        <v/>
      </c>
      <c r="H4508" s="63" t="str">
        <f>IFERROR(VLOOKUP(B4508,Listor!$N$6:$O$47,2,FALSE),"")</f>
        <v/>
      </c>
      <c r="I4508" s="63" t="str">
        <f t="shared" si="211"/>
        <v/>
      </c>
      <c r="J4508" s="96" t="str">
        <f>IFERROR(VLOOKUP(B4508,Listor!$N$6:$P$47,3,FALSE)*I4508,"")</f>
        <v/>
      </c>
      <c r="K4508" s="81"/>
      <c r="L4508" s="88" t="str">
        <f>IFERROR((VLOOKUP(B4508,Listor!$N$6:$P$47,3,FALSE)*Biologiska!K4508)+(VLOOKUP(B4508,Listor!$N$6:$Q$47,4,FALSE)),"")</f>
        <v/>
      </c>
      <c r="M4508" s="63" t="str">
        <f t="shared" si="212"/>
        <v/>
      </c>
      <c r="N4508" s="75"/>
      <c r="O4508" s="84" t="str">
        <f t="shared" si="213"/>
        <v/>
      </c>
      <c r="P4508" s="107"/>
      <c r="Q4508" s="87" t="s">
        <v>79</v>
      </c>
      <c r="R4508" s="87"/>
      <c r="S4508" s="87"/>
      <c r="T4508" s="87"/>
      <c r="U4508" s="87"/>
      <c r="V4508" s="86" t="s">
        <v>79</v>
      </c>
      <c r="W4508" s="75"/>
      <c r="X4508" s="102" t="s">
        <v>79</v>
      </c>
      <c r="Y4508" s="63" t="str">
        <f>IFERROR(IF(VLOOKUP(X4508,Listor!$T$6:$U$7,2,FALSE)&lt;O4508,TRUE),"")</f>
        <v/>
      </c>
      <c r="Z4508" s="87"/>
      <c r="AA4508" s="104"/>
    </row>
    <row r="4509" spans="2:27" x14ac:dyDescent="0.25">
      <c r="B4509" s="68" t="s">
        <v>68</v>
      </c>
      <c r="C4509" s="80" t="str">
        <f>IFERROR(VLOOKUP(B4509,Listor!$A$6:$B$62,2,FALSE),"")</f>
        <v/>
      </c>
      <c r="D4509" s="80" t="str">
        <f>IFERROR(VLOOKUP(B4509,Listor!$A$6:$C$62,3,FALSE),"")</f>
        <v/>
      </c>
      <c r="E4509" s="110" t="s">
        <v>79</v>
      </c>
      <c r="F4509" s="66"/>
      <c r="G4509" s="35" t="str">
        <f>IFERROR(VLOOKUP(B4509,Listor!$A$6:$G$62,7,FALSE),"")</f>
        <v/>
      </c>
      <c r="H4509" s="63" t="str">
        <f>IFERROR(VLOOKUP(B4509,Listor!$N$6:$O$47,2,FALSE),"")</f>
        <v/>
      </c>
      <c r="I4509" s="63" t="str">
        <f t="shared" si="211"/>
        <v/>
      </c>
      <c r="J4509" s="96" t="str">
        <f>IFERROR(VLOOKUP(B4509,Listor!$N$6:$P$47,3,FALSE)*I4509,"")</f>
        <v/>
      </c>
      <c r="K4509" s="81"/>
      <c r="L4509" s="88" t="str">
        <f>IFERROR((VLOOKUP(B4509,Listor!$N$6:$P$47,3,FALSE)*Biologiska!K4509)+(VLOOKUP(B4509,Listor!$N$6:$Q$47,4,FALSE)),"")</f>
        <v/>
      </c>
      <c r="M4509" s="63" t="str">
        <f t="shared" si="212"/>
        <v/>
      </c>
      <c r="N4509" s="75"/>
      <c r="O4509" s="84" t="str">
        <f t="shared" si="213"/>
        <v/>
      </c>
      <c r="P4509" s="107"/>
      <c r="Q4509" s="87" t="s">
        <v>79</v>
      </c>
      <c r="R4509" s="87"/>
      <c r="S4509" s="87"/>
      <c r="T4509" s="87"/>
      <c r="U4509" s="87"/>
      <c r="V4509" s="86" t="s">
        <v>79</v>
      </c>
      <c r="W4509" s="75"/>
      <c r="X4509" s="102" t="s">
        <v>79</v>
      </c>
      <c r="Y4509" s="63" t="str">
        <f>IFERROR(IF(VLOOKUP(X4509,Listor!$T$6:$U$7,2,FALSE)&lt;O4509,TRUE),"")</f>
        <v/>
      </c>
      <c r="Z4509" s="87"/>
      <c r="AA4509" s="104"/>
    </row>
    <row r="4510" spans="2:27" x14ac:dyDescent="0.25">
      <c r="B4510" s="68" t="s">
        <v>68</v>
      </c>
      <c r="C4510" s="80" t="str">
        <f>IFERROR(VLOOKUP(B4510,Listor!$A$6:$B$62,2,FALSE),"")</f>
        <v/>
      </c>
      <c r="D4510" s="80" t="str">
        <f>IFERROR(VLOOKUP(B4510,Listor!$A$6:$C$62,3,FALSE),"")</f>
        <v/>
      </c>
      <c r="E4510" s="110" t="s">
        <v>79</v>
      </c>
      <c r="F4510" s="66"/>
      <c r="G4510" s="35" t="str">
        <f>IFERROR(VLOOKUP(B4510,Listor!$A$6:$G$62,7,FALSE),"")</f>
        <v/>
      </c>
      <c r="H4510" s="63" t="str">
        <f>IFERROR(VLOOKUP(B4510,Listor!$N$6:$O$47,2,FALSE),"")</f>
        <v/>
      </c>
      <c r="I4510" s="63" t="str">
        <f t="shared" si="211"/>
        <v/>
      </c>
      <c r="J4510" s="96" t="str">
        <f>IFERROR(VLOOKUP(B4510,Listor!$N$6:$P$47,3,FALSE)*I4510,"")</f>
        <v/>
      </c>
      <c r="K4510" s="81"/>
      <c r="L4510" s="88" t="str">
        <f>IFERROR((VLOOKUP(B4510,Listor!$N$6:$P$47,3,FALSE)*Biologiska!K4510)+(VLOOKUP(B4510,Listor!$N$6:$Q$47,4,FALSE)),"")</f>
        <v/>
      </c>
      <c r="M4510" s="63" t="str">
        <f t="shared" si="212"/>
        <v/>
      </c>
      <c r="N4510" s="75"/>
      <c r="O4510" s="84" t="str">
        <f t="shared" si="213"/>
        <v/>
      </c>
      <c r="P4510" s="107"/>
      <c r="Q4510" s="87" t="s">
        <v>79</v>
      </c>
      <c r="R4510" s="87"/>
      <c r="S4510" s="87"/>
      <c r="T4510" s="87"/>
      <c r="U4510" s="87"/>
      <c r="V4510" s="86" t="s">
        <v>79</v>
      </c>
      <c r="W4510" s="75"/>
      <c r="X4510" s="102" t="s">
        <v>79</v>
      </c>
      <c r="Y4510" s="63" t="str">
        <f>IFERROR(IF(VLOOKUP(X4510,Listor!$T$6:$U$7,2,FALSE)&lt;O4510,TRUE),"")</f>
        <v/>
      </c>
      <c r="Z4510" s="87"/>
      <c r="AA4510" s="104"/>
    </row>
    <row r="4511" spans="2:27" x14ac:dyDescent="0.25">
      <c r="B4511" s="68" t="s">
        <v>68</v>
      </c>
      <c r="C4511" s="80" t="str">
        <f>IFERROR(VLOOKUP(B4511,Listor!$A$6:$B$62,2,FALSE),"")</f>
        <v/>
      </c>
      <c r="D4511" s="80" t="str">
        <f>IFERROR(VLOOKUP(B4511,Listor!$A$6:$C$62,3,FALSE),"")</f>
        <v/>
      </c>
      <c r="E4511" s="110" t="s">
        <v>79</v>
      </c>
      <c r="F4511" s="66"/>
      <c r="G4511" s="35" t="str">
        <f>IFERROR(VLOOKUP(B4511,Listor!$A$6:$G$62,7,FALSE),"")</f>
        <v/>
      </c>
      <c r="H4511" s="63" t="str">
        <f>IFERROR(VLOOKUP(B4511,Listor!$N$6:$O$47,2,FALSE),"")</f>
        <v/>
      </c>
      <c r="I4511" s="63" t="str">
        <f t="shared" si="211"/>
        <v/>
      </c>
      <c r="J4511" s="96" t="str">
        <f>IFERROR(VLOOKUP(B4511,Listor!$N$6:$P$47,3,FALSE)*I4511,"")</f>
        <v/>
      </c>
      <c r="K4511" s="81"/>
      <c r="L4511" s="88" t="str">
        <f>IFERROR((VLOOKUP(B4511,Listor!$N$6:$P$47,3,FALSE)*Biologiska!K4511)+(VLOOKUP(B4511,Listor!$N$6:$Q$47,4,FALSE)),"")</f>
        <v/>
      </c>
      <c r="M4511" s="63" t="str">
        <f t="shared" si="212"/>
        <v/>
      </c>
      <c r="N4511" s="75"/>
      <c r="O4511" s="84" t="str">
        <f t="shared" si="213"/>
        <v/>
      </c>
      <c r="P4511" s="107"/>
      <c r="Q4511" s="87" t="s">
        <v>79</v>
      </c>
      <c r="R4511" s="87"/>
      <c r="S4511" s="87"/>
      <c r="T4511" s="87"/>
      <c r="U4511" s="87"/>
      <c r="V4511" s="86" t="s">
        <v>79</v>
      </c>
      <c r="W4511" s="75"/>
      <c r="X4511" s="102" t="s">
        <v>79</v>
      </c>
      <c r="Y4511" s="63" t="str">
        <f>IFERROR(IF(VLOOKUP(X4511,Listor!$T$6:$U$7,2,FALSE)&lt;O4511,TRUE),"")</f>
        <v/>
      </c>
      <c r="Z4511" s="87"/>
      <c r="AA4511" s="104"/>
    </row>
    <row r="4512" spans="2:27" x14ac:dyDescent="0.25">
      <c r="B4512" s="68" t="s">
        <v>68</v>
      </c>
      <c r="C4512" s="80" t="str">
        <f>IFERROR(VLOOKUP(B4512,Listor!$A$6:$B$62,2,FALSE),"")</f>
        <v/>
      </c>
      <c r="D4512" s="80" t="str">
        <f>IFERROR(VLOOKUP(B4512,Listor!$A$6:$C$62,3,FALSE),"")</f>
        <v/>
      </c>
      <c r="E4512" s="110" t="s">
        <v>79</v>
      </c>
      <c r="F4512" s="66"/>
      <c r="G4512" s="35" t="str">
        <f>IFERROR(VLOOKUP(B4512,Listor!$A$6:$G$62,7,FALSE),"")</f>
        <v/>
      </c>
      <c r="H4512" s="63" t="str">
        <f>IFERROR(VLOOKUP(B4512,Listor!$N$6:$O$47,2,FALSE),"")</f>
        <v/>
      </c>
      <c r="I4512" s="63" t="str">
        <f t="shared" si="211"/>
        <v/>
      </c>
      <c r="J4512" s="96" t="str">
        <f>IFERROR(VLOOKUP(B4512,Listor!$N$6:$P$47,3,FALSE)*I4512,"")</f>
        <v/>
      </c>
      <c r="K4512" s="81"/>
      <c r="L4512" s="88" t="str">
        <f>IFERROR((VLOOKUP(B4512,Listor!$N$6:$P$47,3,FALSE)*Biologiska!K4512)+(VLOOKUP(B4512,Listor!$N$6:$Q$47,4,FALSE)),"")</f>
        <v/>
      </c>
      <c r="M4512" s="63" t="str">
        <f t="shared" si="212"/>
        <v/>
      </c>
      <c r="N4512" s="75"/>
      <c r="O4512" s="84" t="str">
        <f t="shared" si="213"/>
        <v/>
      </c>
      <c r="P4512" s="107"/>
      <c r="Q4512" s="87" t="s">
        <v>79</v>
      </c>
      <c r="R4512" s="87"/>
      <c r="S4512" s="87"/>
      <c r="T4512" s="87"/>
      <c r="U4512" s="87"/>
      <c r="V4512" s="86" t="s">
        <v>79</v>
      </c>
      <c r="W4512" s="75"/>
      <c r="X4512" s="102" t="s">
        <v>79</v>
      </c>
      <c r="Y4512" s="63" t="str">
        <f>IFERROR(IF(VLOOKUP(X4512,Listor!$T$6:$U$7,2,FALSE)&lt;O4512,TRUE),"")</f>
        <v/>
      </c>
      <c r="Z4512" s="87"/>
      <c r="AA4512" s="104"/>
    </row>
    <row r="4513" spans="2:27" x14ac:dyDescent="0.25">
      <c r="B4513" s="68" t="s">
        <v>68</v>
      </c>
      <c r="C4513" s="80" t="str">
        <f>IFERROR(VLOOKUP(B4513,Listor!$A$6:$B$62,2,FALSE),"")</f>
        <v/>
      </c>
      <c r="D4513" s="80" t="str">
        <f>IFERROR(VLOOKUP(B4513,Listor!$A$6:$C$62,3,FALSE),"")</f>
        <v/>
      </c>
      <c r="E4513" s="110" t="s">
        <v>79</v>
      </c>
      <c r="F4513" s="66"/>
      <c r="G4513" s="35" t="str">
        <f>IFERROR(VLOOKUP(B4513,Listor!$A$6:$G$62,7,FALSE),"")</f>
        <v/>
      </c>
      <c r="H4513" s="63" t="str">
        <f>IFERROR(VLOOKUP(B4513,Listor!$N$6:$O$47,2,FALSE),"")</f>
        <v/>
      </c>
      <c r="I4513" s="63" t="str">
        <f t="shared" si="211"/>
        <v/>
      </c>
      <c r="J4513" s="96" t="str">
        <f>IFERROR(VLOOKUP(B4513,Listor!$N$6:$P$47,3,FALSE)*I4513,"")</f>
        <v/>
      </c>
      <c r="K4513" s="81"/>
      <c r="L4513" s="88" t="str">
        <f>IFERROR((VLOOKUP(B4513,Listor!$N$6:$P$47,3,FALSE)*Biologiska!K4513)+(VLOOKUP(B4513,Listor!$N$6:$Q$47,4,FALSE)),"")</f>
        <v/>
      </c>
      <c r="M4513" s="63" t="str">
        <f t="shared" si="212"/>
        <v/>
      </c>
      <c r="N4513" s="75"/>
      <c r="O4513" s="84" t="str">
        <f t="shared" si="213"/>
        <v/>
      </c>
      <c r="P4513" s="107"/>
      <c r="Q4513" s="87" t="s">
        <v>79</v>
      </c>
      <c r="R4513" s="87"/>
      <c r="S4513" s="87"/>
      <c r="T4513" s="87"/>
      <c r="U4513" s="87"/>
      <c r="V4513" s="86" t="s">
        <v>79</v>
      </c>
      <c r="W4513" s="75"/>
      <c r="X4513" s="102" t="s">
        <v>79</v>
      </c>
      <c r="Y4513" s="63" t="str">
        <f>IFERROR(IF(VLOOKUP(X4513,Listor!$T$6:$U$7,2,FALSE)&lt;O4513,TRUE),"")</f>
        <v/>
      </c>
      <c r="Z4513" s="87"/>
      <c r="AA4513" s="104"/>
    </row>
    <row r="4514" spans="2:27" x14ac:dyDescent="0.25">
      <c r="B4514" s="68" t="s">
        <v>68</v>
      </c>
      <c r="C4514" s="80" t="str">
        <f>IFERROR(VLOOKUP(B4514,Listor!$A$6:$B$62,2,FALSE),"")</f>
        <v/>
      </c>
      <c r="D4514" s="80" t="str">
        <f>IFERROR(VLOOKUP(B4514,Listor!$A$6:$C$62,3,FALSE),"")</f>
        <v/>
      </c>
      <c r="E4514" s="110" t="s">
        <v>79</v>
      </c>
      <c r="F4514" s="66"/>
      <c r="G4514" s="35" t="str">
        <f>IFERROR(VLOOKUP(B4514,Listor!$A$6:$G$62,7,FALSE),"")</f>
        <v/>
      </c>
      <c r="H4514" s="63" t="str">
        <f>IFERROR(VLOOKUP(B4514,Listor!$N$6:$O$47,2,FALSE),"")</f>
        <v/>
      </c>
      <c r="I4514" s="63" t="str">
        <f t="shared" si="211"/>
        <v/>
      </c>
      <c r="J4514" s="96" t="str">
        <f>IFERROR(VLOOKUP(B4514,Listor!$N$6:$P$47,3,FALSE)*I4514,"")</f>
        <v/>
      </c>
      <c r="K4514" s="81"/>
      <c r="L4514" s="88" t="str">
        <f>IFERROR((VLOOKUP(B4514,Listor!$N$6:$P$47,3,FALSE)*Biologiska!K4514)+(VLOOKUP(B4514,Listor!$N$6:$Q$47,4,FALSE)),"")</f>
        <v/>
      </c>
      <c r="M4514" s="63" t="str">
        <f t="shared" si="212"/>
        <v/>
      </c>
      <c r="N4514" s="75"/>
      <c r="O4514" s="84" t="str">
        <f t="shared" si="213"/>
        <v/>
      </c>
      <c r="P4514" s="107"/>
      <c r="Q4514" s="87" t="s">
        <v>79</v>
      </c>
      <c r="R4514" s="87"/>
      <c r="S4514" s="87"/>
      <c r="T4514" s="87"/>
      <c r="U4514" s="87"/>
      <c r="V4514" s="86" t="s">
        <v>79</v>
      </c>
      <c r="W4514" s="75"/>
      <c r="X4514" s="102" t="s">
        <v>79</v>
      </c>
      <c r="Y4514" s="63" t="str">
        <f>IFERROR(IF(VLOOKUP(X4514,Listor!$T$6:$U$7,2,FALSE)&lt;O4514,TRUE),"")</f>
        <v/>
      </c>
      <c r="Z4514" s="87"/>
      <c r="AA4514" s="104"/>
    </row>
    <row r="4515" spans="2:27" x14ac:dyDescent="0.25">
      <c r="B4515" s="68" t="s">
        <v>68</v>
      </c>
      <c r="C4515" s="80" t="str">
        <f>IFERROR(VLOOKUP(B4515,Listor!$A$6:$B$62,2,FALSE),"")</f>
        <v/>
      </c>
      <c r="D4515" s="80" t="str">
        <f>IFERROR(VLOOKUP(B4515,Listor!$A$6:$C$62,3,FALSE),"")</f>
        <v/>
      </c>
      <c r="E4515" s="110" t="s">
        <v>79</v>
      </c>
      <c r="F4515" s="66"/>
      <c r="G4515" s="35" t="str">
        <f>IFERROR(VLOOKUP(B4515,Listor!$A$6:$G$62,7,FALSE),"")</f>
        <v/>
      </c>
      <c r="H4515" s="63" t="str">
        <f>IFERROR(VLOOKUP(B4515,Listor!$N$6:$O$47,2,FALSE),"")</f>
        <v/>
      </c>
      <c r="I4515" s="63" t="str">
        <f t="shared" si="211"/>
        <v/>
      </c>
      <c r="J4515" s="96" t="str">
        <f>IFERROR(VLOOKUP(B4515,Listor!$N$6:$P$47,3,FALSE)*I4515,"")</f>
        <v/>
      </c>
      <c r="K4515" s="81"/>
      <c r="L4515" s="88" t="str">
        <f>IFERROR((VLOOKUP(B4515,Listor!$N$6:$P$47,3,FALSE)*Biologiska!K4515)+(VLOOKUP(B4515,Listor!$N$6:$Q$47,4,FALSE)),"")</f>
        <v/>
      </c>
      <c r="M4515" s="63" t="str">
        <f t="shared" si="212"/>
        <v/>
      </c>
      <c r="N4515" s="75"/>
      <c r="O4515" s="84" t="str">
        <f t="shared" si="213"/>
        <v/>
      </c>
      <c r="P4515" s="107"/>
      <c r="Q4515" s="87" t="s">
        <v>79</v>
      </c>
      <c r="R4515" s="87"/>
      <c r="S4515" s="87"/>
      <c r="T4515" s="87"/>
      <c r="U4515" s="87"/>
      <c r="V4515" s="86" t="s">
        <v>79</v>
      </c>
      <c r="W4515" s="75"/>
      <c r="X4515" s="102" t="s">
        <v>79</v>
      </c>
      <c r="Y4515" s="63" t="str">
        <f>IFERROR(IF(VLOOKUP(X4515,Listor!$T$6:$U$7,2,FALSE)&lt;O4515,TRUE),"")</f>
        <v/>
      </c>
      <c r="Z4515" s="87"/>
      <c r="AA4515" s="104"/>
    </row>
    <row r="4516" spans="2:27" x14ac:dyDescent="0.25">
      <c r="B4516" s="68" t="s">
        <v>68</v>
      </c>
      <c r="C4516" s="80" t="str">
        <f>IFERROR(VLOOKUP(B4516,Listor!$A$6:$B$62,2,FALSE),"")</f>
        <v/>
      </c>
      <c r="D4516" s="80" t="str">
        <f>IFERROR(VLOOKUP(B4516,Listor!$A$6:$C$62,3,FALSE),"")</f>
        <v/>
      </c>
      <c r="E4516" s="110" t="s">
        <v>79</v>
      </c>
      <c r="F4516" s="66"/>
      <c r="G4516" s="35" t="str">
        <f>IFERROR(VLOOKUP(B4516,Listor!$A$6:$G$62,7,FALSE),"")</f>
        <v/>
      </c>
      <c r="H4516" s="63" t="str">
        <f>IFERROR(VLOOKUP(B4516,Listor!$N$6:$O$47,2,FALSE),"")</f>
        <v/>
      </c>
      <c r="I4516" s="63" t="str">
        <f t="shared" si="211"/>
        <v/>
      </c>
      <c r="J4516" s="96" t="str">
        <f>IFERROR(VLOOKUP(B4516,Listor!$N$6:$P$47,3,FALSE)*I4516,"")</f>
        <v/>
      </c>
      <c r="K4516" s="81"/>
      <c r="L4516" s="88" t="str">
        <f>IFERROR((VLOOKUP(B4516,Listor!$N$6:$P$47,3,FALSE)*Biologiska!K4516)+(VLOOKUP(B4516,Listor!$N$6:$Q$47,4,FALSE)),"")</f>
        <v/>
      </c>
      <c r="M4516" s="63" t="str">
        <f t="shared" si="212"/>
        <v/>
      </c>
      <c r="N4516" s="75"/>
      <c r="O4516" s="84" t="str">
        <f t="shared" si="213"/>
        <v/>
      </c>
      <c r="P4516" s="107"/>
      <c r="Q4516" s="87" t="s">
        <v>79</v>
      </c>
      <c r="R4516" s="87"/>
      <c r="S4516" s="87"/>
      <c r="T4516" s="87"/>
      <c r="U4516" s="87"/>
      <c r="V4516" s="86" t="s">
        <v>79</v>
      </c>
      <c r="W4516" s="75"/>
      <c r="X4516" s="102" t="s">
        <v>79</v>
      </c>
      <c r="Y4516" s="63" t="str">
        <f>IFERROR(IF(VLOOKUP(X4516,Listor!$T$6:$U$7,2,FALSE)&lt;O4516,TRUE),"")</f>
        <v/>
      </c>
      <c r="Z4516" s="87"/>
      <c r="AA4516" s="104"/>
    </row>
    <row r="4517" spans="2:27" x14ac:dyDescent="0.25">
      <c r="B4517" s="68" t="s">
        <v>68</v>
      </c>
      <c r="C4517" s="80" t="str">
        <f>IFERROR(VLOOKUP(B4517,Listor!$A$6:$B$62,2,FALSE),"")</f>
        <v/>
      </c>
      <c r="D4517" s="80" t="str">
        <f>IFERROR(VLOOKUP(B4517,Listor!$A$6:$C$62,3,FALSE),"")</f>
        <v/>
      </c>
      <c r="E4517" s="110" t="s">
        <v>79</v>
      </c>
      <c r="F4517" s="66"/>
      <c r="G4517" s="35" t="str">
        <f>IFERROR(VLOOKUP(B4517,Listor!$A$6:$G$62,7,FALSE),"")</f>
        <v/>
      </c>
      <c r="H4517" s="63" t="str">
        <f>IFERROR(VLOOKUP(B4517,Listor!$N$6:$O$47,2,FALSE),"")</f>
        <v/>
      </c>
      <c r="I4517" s="63" t="str">
        <f t="shared" si="211"/>
        <v/>
      </c>
      <c r="J4517" s="96" t="str">
        <f>IFERROR(VLOOKUP(B4517,Listor!$N$6:$P$47,3,FALSE)*I4517,"")</f>
        <v/>
      </c>
      <c r="K4517" s="81"/>
      <c r="L4517" s="88" t="str">
        <f>IFERROR((VLOOKUP(B4517,Listor!$N$6:$P$47,3,FALSE)*Biologiska!K4517)+(VLOOKUP(B4517,Listor!$N$6:$Q$47,4,FALSE)),"")</f>
        <v/>
      </c>
      <c r="M4517" s="63" t="str">
        <f t="shared" si="212"/>
        <v/>
      </c>
      <c r="N4517" s="75"/>
      <c r="O4517" s="84" t="str">
        <f t="shared" si="213"/>
        <v/>
      </c>
      <c r="P4517" s="107"/>
      <c r="Q4517" s="87" t="s">
        <v>79</v>
      </c>
      <c r="R4517" s="87"/>
      <c r="S4517" s="87"/>
      <c r="T4517" s="87"/>
      <c r="U4517" s="87"/>
      <c r="V4517" s="86" t="s">
        <v>79</v>
      </c>
      <c r="W4517" s="75"/>
      <c r="X4517" s="102" t="s">
        <v>79</v>
      </c>
      <c r="Y4517" s="63" t="str">
        <f>IFERROR(IF(VLOOKUP(X4517,Listor!$T$6:$U$7,2,FALSE)&lt;O4517,TRUE),"")</f>
        <v/>
      </c>
      <c r="Z4517" s="87"/>
      <c r="AA4517" s="104"/>
    </row>
    <row r="4518" spans="2:27" x14ac:dyDescent="0.25">
      <c r="B4518" s="68" t="s">
        <v>68</v>
      </c>
      <c r="C4518" s="80" t="str">
        <f>IFERROR(VLOOKUP(B4518,Listor!$A$6:$B$62,2,FALSE),"")</f>
        <v/>
      </c>
      <c r="D4518" s="80" t="str">
        <f>IFERROR(VLOOKUP(B4518,Listor!$A$6:$C$62,3,FALSE),"")</f>
        <v/>
      </c>
      <c r="E4518" s="110" t="s">
        <v>79</v>
      </c>
      <c r="F4518" s="66"/>
      <c r="G4518" s="35" t="str">
        <f>IFERROR(VLOOKUP(B4518,Listor!$A$6:$G$62,7,FALSE),"")</f>
        <v/>
      </c>
      <c r="H4518" s="63" t="str">
        <f>IFERROR(VLOOKUP(B4518,Listor!$N$6:$O$47,2,FALSE),"")</f>
        <v/>
      </c>
      <c r="I4518" s="63" t="str">
        <f t="shared" si="211"/>
        <v/>
      </c>
      <c r="J4518" s="96" t="str">
        <f>IFERROR(VLOOKUP(B4518,Listor!$N$6:$P$47,3,FALSE)*I4518,"")</f>
        <v/>
      </c>
      <c r="K4518" s="81"/>
      <c r="L4518" s="88" t="str">
        <f>IFERROR((VLOOKUP(B4518,Listor!$N$6:$P$47,3,FALSE)*Biologiska!K4518)+(VLOOKUP(B4518,Listor!$N$6:$Q$47,4,FALSE)),"")</f>
        <v/>
      </c>
      <c r="M4518" s="63" t="str">
        <f t="shared" si="212"/>
        <v/>
      </c>
      <c r="N4518" s="75"/>
      <c r="O4518" s="84" t="str">
        <f t="shared" si="213"/>
        <v/>
      </c>
      <c r="P4518" s="107"/>
      <c r="Q4518" s="87" t="s">
        <v>79</v>
      </c>
      <c r="R4518" s="87"/>
      <c r="S4518" s="87"/>
      <c r="T4518" s="87"/>
      <c r="U4518" s="87"/>
      <c r="V4518" s="86" t="s">
        <v>79</v>
      </c>
      <c r="W4518" s="75"/>
      <c r="X4518" s="102" t="s">
        <v>79</v>
      </c>
      <c r="Y4518" s="63" t="str">
        <f>IFERROR(IF(VLOOKUP(X4518,Listor!$T$6:$U$7,2,FALSE)&lt;O4518,TRUE),"")</f>
        <v/>
      </c>
      <c r="Z4518" s="87"/>
      <c r="AA4518" s="104"/>
    </row>
    <row r="4519" spans="2:27" x14ac:dyDescent="0.25">
      <c r="B4519" s="68" t="s">
        <v>68</v>
      </c>
      <c r="C4519" s="80" t="str">
        <f>IFERROR(VLOOKUP(B4519,Listor!$A$6:$B$62,2,FALSE),"")</f>
        <v/>
      </c>
      <c r="D4519" s="80" t="str">
        <f>IFERROR(VLOOKUP(B4519,Listor!$A$6:$C$62,3,FALSE),"")</f>
        <v/>
      </c>
      <c r="E4519" s="110" t="s">
        <v>79</v>
      </c>
      <c r="F4519" s="66"/>
      <c r="G4519" s="35" t="str">
        <f>IFERROR(VLOOKUP(B4519,Listor!$A$6:$G$62,7,FALSE),"")</f>
        <v/>
      </c>
      <c r="H4519" s="63" t="str">
        <f>IFERROR(VLOOKUP(B4519,Listor!$N$6:$O$47,2,FALSE),"")</f>
        <v/>
      </c>
      <c r="I4519" s="63" t="str">
        <f t="shared" si="211"/>
        <v/>
      </c>
      <c r="J4519" s="96" t="str">
        <f>IFERROR(VLOOKUP(B4519,Listor!$N$6:$P$47,3,FALSE)*I4519,"")</f>
        <v/>
      </c>
      <c r="K4519" s="81"/>
      <c r="L4519" s="88" t="str">
        <f>IFERROR((VLOOKUP(B4519,Listor!$N$6:$P$47,3,FALSE)*Biologiska!K4519)+(VLOOKUP(B4519,Listor!$N$6:$Q$47,4,FALSE)),"")</f>
        <v/>
      </c>
      <c r="M4519" s="63" t="str">
        <f t="shared" si="212"/>
        <v/>
      </c>
      <c r="N4519" s="75"/>
      <c r="O4519" s="84" t="str">
        <f t="shared" si="213"/>
        <v/>
      </c>
      <c r="P4519" s="107"/>
      <c r="Q4519" s="87" t="s">
        <v>79</v>
      </c>
      <c r="R4519" s="87"/>
      <c r="S4519" s="87"/>
      <c r="T4519" s="87"/>
      <c r="U4519" s="87"/>
      <c r="V4519" s="86" t="s">
        <v>79</v>
      </c>
      <c r="W4519" s="75"/>
      <c r="X4519" s="102" t="s">
        <v>79</v>
      </c>
      <c r="Y4519" s="63" t="str">
        <f>IFERROR(IF(VLOOKUP(X4519,Listor!$T$6:$U$7,2,FALSE)&lt;O4519,TRUE),"")</f>
        <v/>
      </c>
      <c r="Z4519" s="87"/>
      <c r="AA4519" s="104"/>
    </row>
    <row r="4520" spans="2:27" x14ac:dyDescent="0.25">
      <c r="B4520" s="68" t="s">
        <v>68</v>
      </c>
      <c r="C4520" s="80" t="str">
        <f>IFERROR(VLOOKUP(B4520,Listor!$A$6:$B$62,2,FALSE),"")</f>
        <v/>
      </c>
      <c r="D4520" s="80" t="str">
        <f>IFERROR(VLOOKUP(B4520,Listor!$A$6:$C$62,3,FALSE),"")</f>
        <v/>
      </c>
      <c r="E4520" s="110" t="s">
        <v>79</v>
      </c>
      <c r="F4520" s="66"/>
      <c r="G4520" s="35" t="str">
        <f>IFERROR(VLOOKUP(B4520,Listor!$A$6:$G$62,7,FALSE),"")</f>
        <v/>
      </c>
      <c r="H4520" s="63" t="str">
        <f>IFERROR(VLOOKUP(B4520,Listor!$N$6:$O$47,2,FALSE),"")</f>
        <v/>
      </c>
      <c r="I4520" s="63" t="str">
        <f t="shared" si="211"/>
        <v/>
      </c>
      <c r="J4520" s="96" t="str">
        <f>IFERROR(VLOOKUP(B4520,Listor!$N$6:$P$47,3,FALSE)*I4520,"")</f>
        <v/>
      </c>
      <c r="K4520" s="81"/>
      <c r="L4520" s="88" t="str">
        <f>IFERROR((VLOOKUP(B4520,Listor!$N$6:$P$47,3,FALSE)*Biologiska!K4520)+(VLOOKUP(B4520,Listor!$N$6:$Q$47,4,FALSE)),"")</f>
        <v/>
      </c>
      <c r="M4520" s="63" t="str">
        <f t="shared" si="212"/>
        <v/>
      </c>
      <c r="N4520" s="75"/>
      <c r="O4520" s="84" t="str">
        <f t="shared" si="213"/>
        <v/>
      </c>
      <c r="P4520" s="107"/>
      <c r="Q4520" s="87" t="s">
        <v>79</v>
      </c>
      <c r="R4520" s="87"/>
      <c r="S4520" s="87"/>
      <c r="T4520" s="87"/>
      <c r="U4520" s="87"/>
      <c r="V4520" s="86" t="s">
        <v>79</v>
      </c>
      <c r="W4520" s="75"/>
      <c r="X4520" s="102" t="s">
        <v>79</v>
      </c>
      <c r="Y4520" s="63" t="str">
        <f>IFERROR(IF(VLOOKUP(X4520,Listor!$T$6:$U$7,2,FALSE)&lt;O4520,TRUE),"")</f>
        <v/>
      </c>
      <c r="Z4520" s="87"/>
      <c r="AA4520" s="104"/>
    </row>
    <row r="4521" spans="2:27" x14ac:dyDescent="0.25">
      <c r="B4521" s="68" t="s">
        <v>68</v>
      </c>
      <c r="C4521" s="80" t="str">
        <f>IFERROR(VLOOKUP(B4521,Listor!$A$6:$B$62,2,FALSE),"")</f>
        <v/>
      </c>
      <c r="D4521" s="80" t="str">
        <f>IFERROR(VLOOKUP(B4521,Listor!$A$6:$C$62,3,FALSE),"")</f>
        <v/>
      </c>
      <c r="E4521" s="110" t="s">
        <v>79</v>
      </c>
      <c r="F4521" s="66"/>
      <c r="G4521" s="35" t="str">
        <f>IFERROR(VLOOKUP(B4521,Listor!$A$6:$G$62,7,FALSE),"")</f>
        <v/>
      </c>
      <c r="H4521" s="63" t="str">
        <f>IFERROR(VLOOKUP(B4521,Listor!$N$6:$O$47,2,FALSE),"")</f>
        <v/>
      </c>
      <c r="I4521" s="63" t="str">
        <f t="shared" ref="I4521:I4584" si="214">IFERROR(F4521*H4521,"")</f>
        <v/>
      </c>
      <c r="J4521" s="96" t="str">
        <f>IFERROR(VLOOKUP(B4521,Listor!$N$6:$P$47,3,FALSE)*I4521,"")</f>
        <v/>
      </c>
      <c r="K4521" s="81"/>
      <c r="L4521" s="88" t="str">
        <f>IFERROR((VLOOKUP(B4521,Listor!$N$6:$P$47,3,FALSE)*Biologiska!K4521)+(VLOOKUP(B4521,Listor!$N$6:$Q$47,4,FALSE)),"")</f>
        <v/>
      </c>
      <c r="M4521" s="63" t="str">
        <f t="shared" ref="M4521:M4584" si="215">IFERROR(I4521*L4521,"")</f>
        <v/>
      </c>
      <c r="N4521" s="75"/>
      <c r="O4521" s="84" t="str">
        <f t="shared" ref="O4521:O4584" si="216">IF(ISBLANK(K4521),"",IFERROR(((83.8-K4521)/83.8)*100,""))</f>
        <v/>
      </c>
      <c r="P4521" s="107"/>
      <c r="Q4521" s="87" t="s">
        <v>79</v>
      </c>
      <c r="R4521" s="87"/>
      <c r="S4521" s="87"/>
      <c r="T4521" s="87"/>
      <c r="U4521" s="87"/>
      <c r="V4521" s="86" t="s">
        <v>79</v>
      </c>
      <c r="W4521" s="75"/>
      <c r="X4521" s="102" t="s">
        <v>79</v>
      </c>
      <c r="Y4521" s="63" t="str">
        <f>IFERROR(IF(VLOOKUP(X4521,Listor!$T$6:$U$7,2,FALSE)&lt;O4521,TRUE),"")</f>
        <v/>
      </c>
      <c r="Z4521" s="87"/>
      <c r="AA4521" s="104"/>
    </row>
    <row r="4522" spans="2:27" x14ac:dyDescent="0.25">
      <c r="B4522" s="68" t="s">
        <v>68</v>
      </c>
      <c r="C4522" s="80" t="str">
        <f>IFERROR(VLOOKUP(B4522,Listor!$A$6:$B$62,2,FALSE),"")</f>
        <v/>
      </c>
      <c r="D4522" s="80" t="str">
        <f>IFERROR(VLOOKUP(B4522,Listor!$A$6:$C$62,3,FALSE),"")</f>
        <v/>
      </c>
      <c r="E4522" s="110" t="s">
        <v>79</v>
      </c>
      <c r="F4522" s="66"/>
      <c r="G4522" s="35" t="str">
        <f>IFERROR(VLOOKUP(B4522,Listor!$A$6:$G$62,7,FALSE),"")</f>
        <v/>
      </c>
      <c r="H4522" s="63" t="str">
        <f>IFERROR(VLOOKUP(B4522,Listor!$N$6:$O$47,2,FALSE),"")</f>
        <v/>
      </c>
      <c r="I4522" s="63" t="str">
        <f t="shared" si="214"/>
        <v/>
      </c>
      <c r="J4522" s="96" t="str">
        <f>IFERROR(VLOOKUP(B4522,Listor!$N$6:$P$47,3,FALSE)*I4522,"")</f>
        <v/>
      </c>
      <c r="K4522" s="81"/>
      <c r="L4522" s="88" t="str">
        <f>IFERROR((VLOOKUP(B4522,Listor!$N$6:$P$47,3,FALSE)*Biologiska!K4522)+(VLOOKUP(B4522,Listor!$N$6:$Q$47,4,FALSE)),"")</f>
        <v/>
      </c>
      <c r="M4522" s="63" t="str">
        <f t="shared" si="215"/>
        <v/>
      </c>
      <c r="N4522" s="75"/>
      <c r="O4522" s="84" t="str">
        <f t="shared" si="216"/>
        <v/>
      </c>
      <c r="P4522" s="107"/>
      <c r="Q4522" s="87" t="s">
        <v>79</v>
      </c>
      <c r="R4522" s="87"/>
      <c r="S4522" s="87"/>
      <c r="T4522" s="87"/>
      <c r="U4522" s="87"/>
      <c r="V4522" s="86" t="s">
        <v>79</v>
      </c>
      <c r="W4522" s="75"/>
      <c r="X4522" s="102" t="s">
        <v>79</v>
      </c>
      <c r="Y4522" s="63" t="str">
        <f>IFERROR(IF(VLOOKUP(X4522,Listor!$T$6:$U$7,2,FALSE)&lt;O4522,TRUE),"")</f>
        <v/>
      </c>
      <c r="Z4522" s="87"/>
      <c r="AA4522" s="104"/>
    </row>
    <row r="4523" spans="2:27" x14ac:dyDescent="0.25">
      <c r="B4523" s="68" t="s">
        <v>68</v>
      </c>
      <c r="C4523" s="80" t="str">
        <f>IFERROR(VLOOKUP(B4523,Listor!$A$6:$B$62,2,FALSE),"")</f>
        <v/>
      </c>
      <c r="D4523" s="80" t="str">
        <f>IFERROR(VLOOKUP(B4523,Listor!$A$6:$C$62,3,FALSE),"")</f>
        <v/>
      </c>
      <c r="E4523" s="110" t="s">
        <v>79</v>
      </c>
      <c r="F4523" s="66"/>
      <c r="G4523" s="35" t="str">
        <f>IFERROR(VLOOKUP(B4523,Listor!$A$6:$G$62,7,FALSE),"")</f>
        <v/>
      </c>
      <c r="H4523" s="63" t="str">
        <f>IFERROR(VLOOKUP(B4523,Listor!$N$6:$O$47,2,FALSE),"")</f>
        <v/>
      </c>
      <c r="I4523" s="63" t="str">
        <f t="shared" si="214"/>
        <v/>
      </c>
      <c r="J4523" s="96" t="str">
        <f>IFERROR(VLOOKUP(B4523,Listor!$N$6:$P$47,3,FALSE)*I4523,"")</f>
        <v/>
      </c>
      <c r="K4523" s="81"/>
      <c r="L4523" s="88" t="str">
        <f>IFERROR((VLOOKUP(B4523,Listor!$N$6:$P$47,3,FALSE)*Biologiska!K4523)+(VLOOKUP(B4523,Listor!$N$6:$Q$47,4,FALSE)),"")</f>
        <v/>
      </c>
      <c r="M4523" s="63" t="str">
        <f t="shared" si="215"/>
        <v/>
      </c>
      <c r="N4523" s="75"/>
      <c r="O4523" s="84" t="str">
        <f t="shared" si="216"/>
        <v/>
      </c>
      <c r="P4523" s="107"/>
      <c r="Q4523" s="87" t="s">
        <v>79</v>
      </c>
      <c r="R4523" s="87"/>
      <c r="S4523" s="87"/>
      <c r="T4523" s="87"/>
      <c r="U4523" s="87"/>
      <c r="V4523" s="86" t="s">
        <v>79</v>
      </c>
      <c r="W4523" s="75"/>
      <c r="X4523" s="102" t="s">
        <v>79</v>
      </c>
      <c r="Y4523" s="63" t="str">
        <f>IFERROR(IF(VLOOKUP(X4523,Listor!$T$6:$U$7,2,FALSE)&lt;O4523,TRUE),"")</f>
        <v/>
      </c>
      <c r="Z4523" s="87"/>
      <c r="AA4523" s="104"/>
    </row>
    <row r="4524" spans="2:27" x14ac:dyDescent="0.25">
      <c r="B4524" s="68" t="s">
        <v>68</v>
      </c>
      <c r="C4524" s="80" t="str">
        <f>IFERROR(VLOOKUP(B4524,Listor!$A$6:$B$62,2,FALSE),"")</f>
        <v/>
      </c>
      <c r="D4524" s="80" t="str">
        <f>IFERROR(VLOOKUP(B4524,Listor!$A$6:$C$62,3,FALSE),"")</f>
        <v/>
      </c>
      <c r="E4524" s="110" t="s">
        <v>79</v>
      </c>
      <c r="F4524" s="66"/>
      <c r="G4524" s="35" t="str">
        <f>IFERROR(VLOOKUP(B4524,Listor!$A$6:$G$62,7,FALSE),"")</f>
        <v/>
      </c>
      <c r="H4524" s="63" t="str">
        <f>IFERROR(VLOOKUP(B4524,Listor!$N$6:$O$47,2,FALSE),"")</f>
        <v/>
      </c>
      <c r="I4524" s="63" t="str">
        <f t="shared" si="214"/>
        <v/>
      </c>
      <c r="J4524" s="96" t="str">
        <f>IFERROR(VLOOKUP(B4524,Listor!$N$6:$P$47,3,FALSE)*I4524,"")</f>
        <v/>
      </c>
      <c r="K4524" s="81"/>
      <c r="L4524" s="88" t="str">
        <f>IFERROR((VLOOKUP(B4524,Listor!$N$6:$P$47,3,FALSE)*Biologiska!K4524)+(VLOOKUP(B4524,Listor!$N$6:$Q$47,4,FALSE)),"")</f>
        <v/>
      </c>
      <c r="M4524" s="63" t="str">
        <f t="shared" si="215"/>
        <v/>
      </c>
      <c r="N4524" s="75"/>
      <c r="O4524" s="84" t="str">
        <f t="shared" si="216"/>
        <v/>
      </c>
      <c r="P4524" s="107"/>
      <c r="Q4524" s="87" t="s">
        <v>79</v>
      </c>
      <c r="R4524" s="87"/>
      <c r="S4524" s="87"/>
      <c r="T4524" s="87"/>
      <c r="U4524" s="87"/>
      <c r="V4524" s="86" t="s">
        <v>79</v>
      </c>
      <c r="W4524" s="75"/>
      <c r="X4524" s="102" t="s">
        <v>79</v>
      </c>
      <c r="Y4524" s="63" t="str">
        <f>IFERROR(IF(VLOOKUP(X4524,Listor!$T$6:$U$7,2,FALSE)&lt;O4524,TRUE),"")</f>
        <v/>
      </c>
      <c r="Z4524" s="87"/>
      <c r="AA4524" s="104"/>
    </row>
    <row r="4525" spans="2:27" x14ac:dyDescent="0.25">
      <c r="B4525" s="68" t="s">
        <v>68</v>
      </c>
      <c r="C4525" s="80" t="str">
        <f>IFERROR(VLOOKUP(B4525,Listor!$A$6:$B$62,2,FALSE),"")</f>
        <v/>
      </c>
      <c r="D4525" s="80" t="str">
        <f>IFERROR(VLOOKUP(B4525,Listor!$A$6:$C$62,3,FALSE),"")</f>
        <v/>
      </c>
      <c r="E4525" s="110" t="s">
        <v>79</v>
      </c>
      <c r="F4525" s="66"/>
      <c r="G4525" s="35" t="str">
        <f>IFERROR(VLOOKUP(B4525,Listor!$A$6:$G$62,7,FALSE),"")</f>
        <v/>
      </c>
      <c r="H4525" s="63" t="str">
        <f>IFERROR(VLOOKUP(B4525,Listor!$N$6:$O$47,2,FALSE),"")</f>
        <v/>
      </c>
      <c r="I4525" s="63" t="str">
        <f t="shared" si="214"/>
        <v/>
      </c>
      <c r="J4525" s="96" t="str">
        <f>IFERROR(VLOOKUP(B4525,Listor!$N$6:$P$47,3,FALSE)*I4525,"")</f>
        <v/>
      </c>
      <c r="K4525" s="81"/>
      <c r="L4525" s="88" t="str">
        <f>IFERROR((VLOOKUP(B4525,Listor!$N$6:$P$47,3,FALSE)*Biologiska!K4525)+(VLOOKUP(B4525,Listor!$N$6:$Q$47,4,FALSE)),"")</f>
        <v/>
      </c>
      <c r="M4525" s="63" t="str">
        <f t="shared" si="215"/>
        <v/>
      </c>
      <c r="N4525" s="75"/>
      <c r="O4525" s="84" t="str">
        <f t="shared" si="216"/>
        <v/>
      </c>
      <c r="P4525" s="107"/>
      <c r="Q4525" s="87" t="s">
        <v>79</v>
      </c>
      <c r="R4525" s="87"/>
      <c r="S4525" s="87"/>
      <c r="T4525" s="87"/>
      <c r="U4525" s="87"/>
      <c r="V4525" s="86" t="s">
        <v>79</v>
      </c>
      <c r="W4525" s="75"/>
      <c r="X4525" s="102" t="s">
        <v>79</v>
      </c>
      <c r="Y4525" s="63" t="str">
        <f>IFERROR(IF(VLOOKUP(X4525,Listor!$T$6:$U$7,2,FALSE)&lt;O4525,TRUE),"")</f>
        <v/>
      </c>
      <c r="Z4525" s="87"/>
      <c r="AA4525" s="104"/>
    </row>
    <row r="4526" spans="2:27" x14ac:dyDescent="0.25">
      <c r="B4526" s="68" t="s">
        <v>68</v>
      </c>
      <c r="C4526" s="80" t="str">
        <f>IFERROR(VLOOKUP(B4526,Listor!$A$6:$B$62,2,FALSE),"")</f>
        <v/>
      </c>
      <c r="D4526" s="80" t="str">
        <f>IFERROR(VLOOKUP(B4526,Listor!$A$6:$C$62,3,FALSE),"")</f>
        <v/>
      </c>
      <c r="E4526" s="110" t="s">
        <v>79</v>
      </c>
      <c r="F4526" s="66"/>
      <c r="G4526" s="35" t="str">
        <f>IFERROR(VLOOKUP(B4526,Listor!$A$6:$G$62,7,FALSE),"")</f>
        <v/>
      </c>
      <c r="H4526" s="63" t="str">
        <f>IFERROR(VLOOKUP(B4526,Listor!$N$6:$O$47,2,FALSE),"")</f>
        <v/>
      </c>
      <c r="I4526" s="63" t="str">
        <f t="shared" si="214"/>
        <v/>
      </c>
      <c r="J4526" s="96" t="str">
        <f>IFERROR(VLOOKUP(B4526,Listor!$N$6:$P$47,3,FALSE)*I4526,"")</f>
        <v/>
      </c>
      <c r="K4526" s="81"/>
      <c r="L4526" s="88" t="str">
        <f>IFERROR((VLOOKUP(B4526,Listor!$N$6:$P$47,3,FALSE)*Biologiska!K4526)+(VLOOKUP(B4526,Listor!$N$6:$Q$47,4,FALSE)),"")</f>
        <v/>
      </c>
      <c r="M4526" s="63" t="str">
        <f t="shared" si="215"/>
        <v/>
      </c>
      <c r="N4526" s="75"/>
      <c r="O4526" s="84" t="str">
        <f t="shared" si="216"/>
        <v/>
      </c>
      <c r="P4526" s="107"/>
      <c r="Q4526" s="87" t="s">
        <v>79</v>
      </c>
      <c r="R4526" s="87"/>
      <c r="S4526" s="87"/>
      <c r="T4526" s="87"/>
      <c r="U4526" s="87"/>
      <c r="V4526" s="86" t="s">
        <v>79</v>
      </c>
      <c r="W4526" s="75"/>
      <c r="X4526" s="102" t="s">
        <v>79</v>
      </c>
      <c r="Y4526" s="63" t="str">
        <f>IFERROR(IF(VLOOKUP(X4526,Listor!$T$6:$U$7,2,FALSE)&lt;O4526,TRUE),"")</f>
        <v/>
      </c>
      <c r="Z4526" s="87"/>
      <c r="AA4526" s="104"/>
    </row>
    <row r="4527" spans="2:27" x14ac:dyDescent="0.25">
      <c r="B4527" s="68" t="s">
        <v>68</v>
      </c>
      <c r="C4527" s="80" t="str">
        <f>IFERROR(VLOOKUP(B4527,Listor!$A$6:$B$62,2,FALSE),"")</f>
        <v/>
      </c>
      <c r="D4527" s="80" t="str">
        <f>IFERROR(VLOOKUP(B4527,Listor!$A$6:$C$62,3,FALSE),"")</f>
        <v/>
      </c>
      <c r="E4527" s="110" t="s">
        <v>79</v>
      </c>
      <c r="F4527" s="66"/>
      <c r="G4527" s="35" t="str">
        <f>IFERROR(VLOOKUP(B4527,Listor!$A$6:$G$62,7,FALSE),"")</f>
        <v/>
      </c>
      <c r="H4527" s="63" t="str">
        <f>IFERROR(VLOOKUP(B4527,Listor!$N$6:$O$47,2,FALSE),"")</f>
        <v/>
      </c>
      <c r="I4527" s="63" t="str">
        <f t="shared" si="214"/>
        <v/>
      </c>
      <c r="J4527" s="96" t="str">
        <f>IFERROR(VLOOKUP(B4527,Listor!$N$6:$P$47,3,FALSE)*I4527,"")</f>
        <v/>
      </c>
      <c r="K4527" s="81"/>
      <c r="L4527" s="88" t="str">
        <f>IFERROR((VLOOKUP(B4527,Listor!$N$6:$P$47,3,FALSE)*Biologiska!K4527)+(VLOOKUP(B4527,Listor!$N$6:$Q$47,4,FALSE)),"")</f>
        <v/>
      </c>
      <c r="M4527" s="63" t="str">
        <f t="shared" si="215"/>
        <v/>
      </c>
      <c r="N4527" s="75"/>
      <c r="O4527" s="84" t="str">
        <f t="shared" si="216"/>
        <v/>
      </c>
      <c r="P4527" s="107"/>
      <c r="Q4527" s="87" t="s">
        <v>79</v>
      </c>
      <c r="R4527" s="87"/>
      <c r="S4527" s="87"/>
      <c r="T4527" s="87"/>
      <c r="U4527" s="87"/>
      <c r="V4527" s="86" t="s">
        <v>79</v>
      </c>
      <c r="W4527" s="75"/>
      <c r="X4527" s="102" t="s">
        <v>79</v>
      </c>
      <c r="Y4527" s="63" t="str">
        <f>IFERROR(IF(VLOOKUP(X4527,Listor!$T$6:$U$7,2,FALSE)&lt;O4527,TRUE),"")</f>
        <v/>
      </c>
      <c r="Z4527" s="87"/>
      <c r="AA4527" s="104"/>
    </row>
    <row r="4528" spans="2:27" x14ac:dyDescent="0.25">
      <c r="B4528" s="68" t="s">
        <v>68</v>
      </c>
      <c r="C4528" s="80" t="str">
        <f>IFERROR(VLOOKUP(B4528,Listor!$A$6:$B$62,2,FALSE),"")</f>
        <v/>
      </c>
      <c r="D4528" s="80" t="str">
        <f>IFERROR(VLOOKUP(B4528,Listor!$A$6:$C$62,3,FALSE),"")</f>
        <v/>
      </c>
      <c r="E4528" s="110" t="s">
        <v>79</v>
      </c>
      <c r="F4528" s="66"/>
      <c r="G4528" s="35" t="str">
        <f>IFERROR(VLOOKUP(B4528,Listor!$A$6:$G$62,7,FALSE),"")</f>
        <v/>
      </c>
      <c r="H4528" s="63" t="str">
        <f>IFERROR(VLOOKUP(B4528,Listor!$N$6:$O$47,2,FALSE),"")</f>
        <v/>
      </c>
      <c r="I4528" s="63" t="str">
        <f t="shared" si="214"/>
        <v/>
      </c>
      <c r="J4528" s="96" t="str">
        <f>IFERROR(VLOOKUP(B4528,Listor!$N$6:$P$47,3,FALSE)*I4528,"")</f>
        <v/>
      </c>
      <c r="K4528" s="81"/>
      <c r="L4528" s="88" t="str">
        <f>IFERROR((VLOOKUP(B4528,Listor!$N$6:$P$47,3,FALSE)*Biologiska!K4528)+(VLOOKUP(B4528,Listor!$N$6:$Q$47,4,FALSE)),"")</f>
        <v/>
      </c>
      <c r="M4528" s="63" t="str">
        <f t="shared" si="215"/>
        <v/>
      </c>
      <c r="N4528" s="75"/>
      <c r="O4528" s="84" t="str">
        <f t="shared" si="216"/>
        <v/>
      </c>
      <c r="P4528" s="107"/>
      <c r="Q4528" s="87" t="s">
        <v>79</v>
      </c>
      <c r="R4528" s="87"/>
      <c r="S4528" s="87"/>
      <c r="T4528" s="87"/>
      <c r="U4528" s="87"/>
      <c r="V4528" s="86" t="s">
        <v>79</v>
      </c>
      <c r="W4528" s="75"/>
      <c r="X4528" s="102" t="s">
        <v>79</v>
      </c>
      <c r="Y4528" s="63" t="str">
        <f>IFERROR(IF(VLOOKUP(X4528,Listor!$T$6:$U$7,2,FALSE)&lt;O4528,TRUE),"")</f>
        <v/>
      </c>
      <c r="Z4528" s="87"/>
      <c r="AA4528" s="104"/>
    </row>
    <row r="4529" spans="2:27" x14ac:dyDescent="0.25">
      <c r="B4529" s="68" t="s">
        <v>68</v>
      </c>
      <c r="C4529" s="80" t="str">
        <f>IFERROR(VLOOKUP(B4529,Listor!$A$6:$B$62,2,FALSE),"")</f>
        <v/>
      </c>
      <c r="D4529" s="80" t="str">
        <f>IFERROR(VLOOKUP(B4529,Listor!$A$6:$C$62,3,FALSE),"")</f>
        <v/>
      </c>
      <c r="E4529" s="110" t="s">
        <v>79</v>
      </c>
      <c r="F4529" s="66"/>
      <c r="G4529" s="35" t="str">
        <f>IFERROR(VLOOKUP(B4529,Listor!$A$6:$G$62,7,FALSE),"")</f>
        <v/>
      </c>
      <c r="H4529" s="63" t="str">
        <f>IFERROR(VLOOKUP(B4529,Listor!$N$6:$O$47,2,FALSE),"")</f>
        <v/>
      </c>
      <c r="I4529" s="63" t="str">
        <f t="shared" si="214"/>
        <v/>
      </c>
      <c r="J4529" s="96" t="str">
        <f>IFERROR(VLOOKUP(B4529,Listor!$N$6:$P$47,3,FALSE)*I4529,"")</f>
        <v/>
      </c>
      <c r="K4529" s="81"/>
      <c r="L4529" s="88" t="str">
        <f>IFERROR((VLOOKUP(B4529,Listor!$N$6:$P$47,3,FALSE)*Biologiska!K4529)+(VLOOKUP(B4529,Listor!$N$6:$Q$47,4,FALSE)),"")</f>
        <v/>
      </c>
      <c r="M4529" s="63" t="str">
        <f t="shared" si="215"/>
        <v/>
      </c>
      <c r="N4529" s="75"/>
      <c r="O4529" s="84" t="str">
        <f t="shared" si="216"/>
        <v/>
      </c>
      <c r="P4529" s="107"/>
      <c r="Q4529" s="87" t="s">
        <v>79</v>
      </c>
      <c r="R4529" s="87"/>
      <c r="S4529" s="87"/>
      <c r="T4529" s="87"/>
      <c r="U4529" s="87"/>
      <c r="V4529" s="86" t="s">
        <v>79</v>
      </c>
      <c r="W4529" s="75"/>
      <c r="X4529" s="102" t="s">
        <v>79</v>
      </c>
      <c r="Y4529" s="63" t="str">
        <f>IFERROR(IF(VLOOKUP(X4529,Listor!$T$6:$U$7,2,FALSE)&lt;O4529,TRUE),"")</f>
        <v/>
      </c>
      <c r="Z4529" s="87"/>
      <c r="AA4529" s="104"/>
    </row>
    <row r="4530" spans="2:27" x14ac:dyDescent="0.25">
      <c r="B4530" s="68" t="s">
        <v>68</v>
      </c>
      <c r="C4530" s="80" t="str">
        <f>IFERROR(VLOOKUP(B4530,Listor!$A$6:$B$62,2,FALSE),"")</f>
        <v/>
      </c>
      <c r="D4530" s="80" t="str">
        <f>IFERROR(VLOOKUP(B4530,Listor!$A$6:$C$62,3,FALSE),"")</f>
        <v/>
      </c>
      <c r="E4530" s="110" t="s">
        <v>79</v>
      </c>
      <c r="F4530" s="66"/>
      <c r="G4530" s="35" t="str">
        <f>IFERROR(VLOOKUP(B4530,Listor!$A$6:$G$62,7,FALSE),"")</f>
        <v/>
      </c>
      <c r="H4530" s="63" t="str">
        <f>IFERROR(VLOOKUP(B4530,Listor!$N$6:$O$47,2,FALSE),"")</f>
        <v/>
      </c>
      <c r="I4530" s="63" t="str">
        <f t="shared" si="214"/>
        <v/>
      </c>
      <c r="J4530" s="96" t="str">
        <f>IFERROR(VLOOKUP(B4530,Listor!$N$6:$P$47,3,FALSE)*I4530,"")</f>
        <v/>
      </c>
      <c r="K4530" s="81"/>
      <c r="L4530" s="88" t="str">
        <f>IFERROR((VLOOKUP(B4530,Listor!$N$6:$P$47,3,FALSE)*Biologiska!K4530)+(VLOOKUP(B4530,Listor!$N$6:$Q$47,4,FALSE)),"")</f>
        <v/>
      </c>
      <c r="M4530" s="63" t="str">
        <f t="shared" si="215"/>
        <v/>
      </c>
      <c r="N4530" s="75"/>
      <c r="O4530" s="84" t="str">
        <f t="shared" si="216"/>
        <v/>
      </c>
      <c r="P4530" s="107"/>
      <c r="Q4530" s="87" t="s">
        <v>79</v>
      </c>
      <c r="R4530" s="87"/>
      <c r="S4530" s="87"/>
      <c r="T4530" s="87"/>
      <c r="U4530" s="87"/>
      <c r="V4530" s="86" t="s">
        <v>79</v>
      </c>
      <c r="W4530" s="75"/>
      <c r="X4530" s="102" t="s">
        <v>79</v>
      </c>
      <c r="Y4530" s="63" t="str">
        <f>IFERROR(IF(VLOOKUP(X4530,Listor!$T$6:$U$7,2,FALSE)&lt;O4530,TRUE),"")</f>
        <v/>
      </c>
      <c r="Z4530" s="87"/>
      <c r="AA4530" s="104"/>
    </row>
    <row r="4531" spans="2:27" x14ac:dyDescent="0.25">
      <c r="B4531" s="68" t="s">
        <v>68</v>
      </c>
      <c r="C4531" s="80" t="str">
        <f>IFERROR(VLOOKUP(B4531,Listor!$A$6:$B$62,2,FALSE),"")</f>
        <v/>
      </c>
      <c r="D4531" s="80" t="str">
        <f>IFERROR(VLOOKUP(B4531,Listor!$A$6:$C$62,3,FALSE),"")</f>
        <v/>
      </c>
      <c r="E4531" s="110" t="s">
        <v>79</v>
      </c>
      <c r="F4531" s="66"/>
      <c r="G4531" s="35" t="str">
        <f>IFERROR(VLOOKUP(B4531,Listor!$A$6:$G$62,7,FALSE),"")</f>
        <v/>
      </c>
      <c r="H4531" s="63" t="str">
        <f>IFERROR(VLOOKUP(B4531,Listor!$N$6:$O$47,2,FALSE),"")</f>
        <v/>
      </c>
      <c r="I4531" s="63" t="str">
        <f t="shared" si="214"/>
        <v/>
      </c>
      <c r="J4531" s="96" t="str">
        <f>IFERROR(VLOOKUP(B4531,Listor!$N$6:$P$47,3,FALSE)*I4531,"")</f>
        <v/>
      </c>
      <c r="K4531" s="81"/>
      <c r="L4531" s="88" t="str">
        <f>IFERROR((VLOOKUP(B4531,Listor!$N$6:$P$47,3,FALSE)*Biologiska!K4531)+(VLOOKUP(B4531,Listor!$N$6:$Q$47,4,FALSE)),"")</f>
        <v/>
      </c>
      <c r="M4531" s="63" t="str">
        <f t="shared" si="215"/>
        <v/>
      </c>
      <c r="N4531" s="75"/>
      <c r="O4531" s="84" t="str">
        <f t="shared" si="216"/>
        <v/>
      </c>
      <c r="P4531" s="107"/>
      <c r="Q4531" s="87" t="s">
        <v>79</v>
      </c>
      <c r="R4531" s="87"/>
      <c r="S4531" s="87"/>
      <c r="T4531" s="87"/>
      <c r="U4531" s="87"/>
      <c r="V4531" s="86" t="s">
        <v>79</v>
      </c>
      <c r="W4531" s="75"/>
      <c r="X4531" s="102" t="s">
        <v>79</v>
      </c>
      <c r="Y4531" s="63" t="str">
        <f>IFERROR(IF(VLOOKUP(X4531,Listor!$T$6:$U$7,2,FALSE)&lt;O4531,TRUE),"")</f>
        <v/>
      </c>
      <c r="Z4531" s="87"/>
      <c r="AA4531" s="104"/>
    </row>
    <row r="4532" spans="2:27" x14ac:dyDescent="0.25">
      <c r="B4532" s="68" t="s">
        <v>68</v>
      </c>
      <c r="C4532" s="80" t="str">
        <f>IFERROR(VLOOKUP(B4532,Listor!$A$6:$B$62,2,FALSE),"")</f>
        <v/>
      </c>
      <c r="D4532" s="80" t="str">
        <f>IFERROR(VLOOKUP(B4532,Listor!$A$6:$C$62,3,FALSE),"")</f>
        <v/>
      </c>
      <c r="E4532" s="110" t="s">
        <v>79</v>
      </c>
      <c r="F4532" s="66"/>
      <c r="G4532" s="35" t="str">
        <f>IFERROR(VLOOKUP(B4532,Listor!$A$6:$G$62,7,FALSE),"")</f>
        <v/>
      </c>
      <c r="H4532" s="63" t="str">
        <f>IFERROR(VLOOKUP(B4532,Listor!$N$6:$O$47,2,FALSE),"")</f>
        <v/>
      </c>
      <c r="I4532" s="63" t="str">
        <f t="shared" si="214"/>
        <v/>
      </c>
      <c r="J4532" s="96" t="str">
        <f>IFERROR(VLOOKUP(B4532,Listor!$N$6:$P$47,3,FALSE)*I4532,"")</f>
        <v/>
      </c>
      <c r="K4532" s="81"/>
      <c r="L4532" s="88" t="str">
        <f>IFERROR((VLOOKUP(B4532,Listor!$N$6:$P$47,3,FALSE)*Biologiska!K4532)+(VLOOKUP(B4532,Listor!$N$6:$Q$47,4,FALSE)),"")</f>
        <v/>
      </c>
      <c r="M4532" s="63" t="str">
        <f t="shared" si="215"/>
        <v/>
      </c>
      <c r="N4532" s="75"/>
      <c r="O4532" s="84" t="str">
        <f t="shared" si="216"/>
        <v/>
      </c>
      <c r="P4532" s="107"/>
      <c r="Q4532" s="87" t="s">
        <v>79</v>
      </c>
      <c r="R4532" s="87"/>
      <c r="S4532" s="87"/>
      <c r="T4532" s="87"/>
      <c r="U4532" s="87"/>
      <c r="V4532" s="86" t="s">
        <v>79</v>
      </c>
      <c r="W4532" s="75"/>
      <c r="X4532" s="102" t="s">
        <v>79</v>
      </c>
      <c r="Y4532" s="63" t="str">
        <f>IFERROR(IF(VLOOKUP(X4532,Listor!$T$6:$U$7,2,FALSE)&lt;O4532,TRUE),"")</f>
        <v/>
      </c>
      <c r="Z4532" s="87"/>
      <c r="AA4532" s="104"/>
    </row>
    <row r="4533" spans="2:27" x14ac:dyDescent="0.25">
      <c r="B4533" s="68" t="s">
        <v>68</v>
      </c>
      <c r="C4533" s="80" t="str">
        <f>IFERROR(VLOOKUP(B4533,Listor!$A$6:$B$62,2,FALSE),"")</f>
        <v/>
      </c>
      <c r="D4533" s="80" t="str">
        <f>IFERROR(VLOOKUP(B4533,Listor!$A$6:$C$62,3,FALSE),"")</f>
        <v/>
      </c>
      <c r="E4533" s="110" t="s">
        <v>79</v>
      </c>
      <c r="F4533" s="66"/>
      <c r="G4533" s="35" t="str">
        <f>IFERROR(VLOOKUP(B4533,Listor!$A$6:$G$62,7,FALSE),"")</f>
        <v/>
      </c>
      <c r="H4533" s="63" t="str">
        <f>IFERROR(VLOOKUP(B4533,Listor!$N$6:$O$47,2,FALSE),"")</f>
        <v/>
      </c>
      <c r="I4533" s="63" t="str">
        <f t="shared" si="214"/>
        <v/>
      </c>
      <c r="J4533" s="96" t="str">
        <f>IFERROR(VLOOKUP(B4533,Listor!$N$6:$P$47,3,FALSE)*I4533,"")</f>
        <v/>
      </c>
      <c r="K4533" s="81"/>
      <c r="L4533" s="88" t="str">
        <f>IFERROR((VLOOKUP(B4533,Listor!$N$6:$P$47,3,FALSE)*Biologiska!K4533)+(VLOOKUP(B4533,Listor!$N$6:$Q$47,4,FALSE)),"")</f>
        <v/>
      </c>
      <c r="M4533" s="63" t="str">
        <f t="shared" si="215"/>
        <v/>
      </c>
      <c r="N4533" s="75"/>
      <c r="O4533" s="84" t="str">
        <f t="shared" si="216"/>
        <v/>
      </c>
      <c r="P4533" s="107"/>
      <c r="Q4533" s="87" t="s">
        <v>79</v>
      </c>
      <c r="R4533" s="87"/>
      <c r="S4533" s="87"/>
      <c r="T4533" s="87"/>
      <c r="U4533" s="87"/>
      <c r="V4533" s="86" t="s">
        <v>79</v>
      </c>
      <c r="W4533" s="75"/>
      <c r="X4533" s="102" t="s">
        <v>79</v>
      </c>
      <c r="Y4533" s="63" t="str">
        <f>IFERROR(IF(VLOOKUP(X4533,Listor!$T$6:$U$7,2,FALSE)&lt;O4533,TRUE),"")</f>
        <v/>
      </c>
      <c r="Z4533" s="87"/>
      <c r="AA4533" s="104"/>
    </row>
    <row r="4534" spans="2:27" x14ac:dyDescent="0.25">
      <c r="B4534" s="68" t="s">
        <v>68</v>
      </c>
      <c r="C4534" s="80" t="str">
        <f>IFERROR(VLOOKUP(B4534,Listor!$A$6:$B$62,2,FALSE),"")</f>
        <v/>
      </c>
      <c r="D4534" s="80" t="str">
        <f>IFERROR(VLOOKUP(B4534,Listor!$A$6:$C$62,3,FALSE),"")</f>
        <v/>
      </c>
      <c r="E4534" s="110" t="s">
        <v>79</v>
      </c>
      <c r="F4534" s="66"/>
      <c r="G4534" s="35" t="str">
        <f>IFERROR(VLOOKUP(B4534,Listor!$A$6:$G$62,7,FALSE),"")</f>
        <v/>
      </c>
      <c r="H4534" s="63" t="str">
        <f>IFERROR(VLOOKUP(B4534,Listor!$N$6:$O$47,2,FALSE),"")</f>
        <v/>
      </c>
      <c r="I4534" s="63" t="str">
        <f t="shared" si="214"/>
        <v/>
      </c>
      <c r="J4534" s="96" t="str">
        <f>IFERROR(VLOOKUP(B4534,Listor!$N$6:$P$47,3,FALSE)*I4534,"")</f>
        <v/>
      </c>
      <c r="K4534" s="81"/>
      <c r="L4534" s="88" t="str">
        <f>IFERROR((VLOOKUP(B4534,Listor!$N$6:$P$47,3,FALSE)*Biologiska!K4534)+(VLOOKUP(B4534,Listor!$N$6:$Q$47,4,FALSE)),"")</f>
        <v/>
      </c>
      <c r="M4534" s="63" t="str">
        <f t="shared" si="215"/>
        <v/>
      </c>
      <c r="N4534" s="75"/>
      <c r="O4534" s="84" t="str">
        <f t="shared" si="216"/>
        <v/>
      </c>
      <c r="P4534" s="107"/>
      <c r="Q4534" s="87" t="s">
        <v>79</v>
      </c>
      <c r="R4534" s="87"/>
      <c r="S4534" s="87"/>
      <c r="T4534" s="87"/>
      <c r="U4534" s="87"/>
      <c r="V4534" s="86" t="s">
        <v>79</v>
      </c>
      <c r="W4534" s="75"/>
      <c r="X4534" s="102" t="s">
        <v>79</v>
      </c>
      <c r="Y4534" s="63" t="str">
        <f>IFERROR(IF(VLOOKUP(X4534,Listor!$T$6:$U$7,2,FALSE)&lt;O4534,TRUE),"")</f>
        <v/>
      </c>
      <c r="Z4534" s="87"/>
      <c r="AA4534" s="104"/>
    </row>
    <row r="4535" spans="2:27" x14ac:dyDescent="0.25">
      <c r="B4535" s="68" t="s">
        <v>68</v>
      </c>
      <c r="C4535" s="80" t="str">
        <f>IFERROR(VLOOKUP(B4535,Listor!$A$6:$B$62,2,FALSE),"")</f>
        <v/>
      </c>
      <c r="D4535" s="80" t="str">
        <f>IFERROR(VLOOKUP(B4535,Listor!$A$6:$C$62,3,FALSE),"")</f>
        <v/>
      </c>
      <c r="E4535" s="110" t="s">
        <v>79</v>
      </c>
      <c r="F4535" s="66"/>
      <c r="G4535" s="35" t="str">
        <f>IFERROR(VLOOKUP(B4535,Listor!$A$6:$G$62,7,FALSE),"")</f>
        <v/>
      </c>
      <c r="H4535" s="63" t="str">
        <f>IFERROR(VLOOKUP(B4535,Listor!$N$6:$O$47,2,FALSE),"")</f>
        <v/>
      </c>
      <c r="I4535" s="63" t="str">
        <f t="shared" si="214"/>
        <v/>
      </c>
      <c r="J4535" s="96" t="str">
        <f>IFERROR(VLOOKUP(B4535,Listor!$N$6:$P$47,3,FALSE)*I4535,"")</f>
        <v/>
      </c>
      <c r="K4535" s="81"/>
      <c r="L4535" s="88" t="str">
        <f>IFERROR((VLOOKUP(B4535,Listor!$N$6:$P$47,3,FALSE)*Biologiska!K4535)+(VLOOKUP(B4535,Listor!$N$6:$Q$47,4,FALSE)),"")</f>
        <v/>
      </c>
      <c r="M4535" s="63" t="str">
        <f t="shared" si="215"/>
        <v/>
      </c>
      <c r="N4535" s="75"/>
      <c r="O4535" s="84" t="str">
        <f t="shared" si="216"/>
        <v/>
      </c>
      <c r="P4535" s="107"/>
      <c r="Q4535" s="87" t="s">
        <v>79</v>
      </c>
      <c r="R4535" s="87"/>
      <c r="S4535" s="87"/>
      <c r="T4535" s="87"/>
      <c r="U4535" s="87"/>
      <c r="V4535" s="86" t="s">
        <v>79</v>
      </c>
      <c r="W4535" s="75"/>
      <c r="X4535" s="102" t="s">
        <v>79</v>
      </c>
      <c r="Y4535" s="63" t="str">
        <f>IFERROR(IF(VLOOKUP(X4535,Listor!$T$6:$U$7,2,FALSE)&lt;O4535,TRUE),"")</f>
        <v/>
      </c>
      <c r="Z4535" s="87"/>
      <c r="AA4535" s="104"/>
    </row>
    <row r="4536" spans="2:27" x14ac:dyDescent="0.25">
      <c r="B4536" s="68" t="s">
        <v>68</v>
      </c>
      <c r="C4536" s="80" t="str">
        <f>IFERROR(VLOOKUP(B4536,Listor!$A$6:$B$62,2,FALSE),"")</f>
        <v/>
      </c>
      <c r="D4536" s="80" t="str">
        <f>IFERROR(VLOOKUP(B4536,Listor!$A$6:$C$62,3,FALSE),"")</f>
        <v/>
      </c>
      <c r="E4536" s="110" t="s">
        <v>79</v>
      </c>
      <c r="F4536" s="66"/>
      <c r="G4536" s="35" t="str">
        <f>IFERROR(VLOOKUP(B4536,Listor!$A$6:$G$62,7,FALSE),"")</f>
        <v/>
      </c>
      <c r="H4536" s="63" t="str">
        <f>IFERROR(VLOOKUP(B4536,Listor!$N$6:$O$47,2,FALSE),"")</f>
        <v/>
      </c>
      <c r="I4536" s="63" t="str">
        <f t="shared" si="214"/>
        <v/>
      </c>
      <c r="J4536" s="96" t="str">
        <f>IFERROR(VLOOKUP(B4536,Listor!$N$6:$P$47,3,FALSE)*I4536,"")</f>
        <v/>
      </c>
      <c r="K4536" s="81"/>
      <c r="L4536" s="88" t="str">
        <f>IFERROR((VLOOKUP(B4536,Listor!$N$6:$P$47,3,FALSE)*Biologiska!K4536)+(VLOOKUP(B4536,Listor!$N$6:$Q$47,4,FALSE)),"")</f>
        <v/>
      </c>
      <c r="M4536" s="63" t="str">
        <f t="shared" si="215"/>
        <v/>
      </c>
      <c r="N4536" s="75"/>
      <c r="O4536" s="84" t="str">
        <f t="shared" si="216"/>
        <v/>
      </c>
      <c r="P4536" s="107"/>
      <c r="Q4536" s="87" t="s">
        <v>79</v>
      </c>
      <c r="R4536" s="87"/>
      <c r="S4536" s="87"/>
      <c r="T4536" s="87"/>
      <c r="U4536" s="87"/>
      <c r="V4536" s="86" t="s">
        <v>79</v>
      </c>
      <c r="W4536" s="75"/>
      <c r="X4536" s="102" t="s">
        <v>79</v>
      </c>
      <c r="Y4536" s="63" t="str">
        <f>IFERROR(IF(VLOOKUP(X4536,Listor!$T$6:$U$7,2,FALSE)&lt;O4536,TRUE),"")</f>
        <v/>
      </c>
      <c r="Z4536" s="87"/>
      <c r="AA4536" s="104"/>
    </row>
    <row r="4537" spans="2:27" x14ac:dyDescent="0.25">
      <c r="B4537" s="68" t="s">
        <v>68</v>
      </c>
      <c r="C4537" s="80" t="str">
        <f>IFERROR(VLOOKUP(B4537,Listor!$A$6:$B$62,2,FALSE),"")</f>
        <v/>
      </c>
      <c r="D4537" s="80" t="str">
        <f>IFERROR(VLOOKUP(B4537,Listor!$A$6:$C$62,3,FALSE),"")</f>
        <v/>
      </c>
      <c r="E4537" s="110" t="s">
        <v>79</v>
      </c>
      <c r="F4537" s="66"/>
      <c r="G4537" s="35" t="str">
        <f>IFERROR(VLOOKUP(B4537,Listor!$A$6:$G$62,7,FALSE),"")</f>
        <v/>
      </c>
      <c r="H4537" s="63" t="str">
        <f>IFERROR(VLOOKUP(B4537,Listor!$N$6:$O$47,2,FALSE),"")</f>
        <v/>
      </c>
      <c r="I4537" s="63" t="str">
        <f t="shared" si="214"/>
        <v/>
      </c>
      <c r="J4537" s="96" t="str">
        <f>IFERROR(VLOOKUP(B4537,Listor!$N$6:$P$47,3,FALSE)*I4537,"")</f>
        <v/>
      </c>
      <c r="K4537" s="81"/>
      <c r="L4537" s="88" t="str">
        <f>IFERROR((VLOOKUP(B4537,Listor!$N$6:$P$47,3,FALSE)*Biologiska!K4537)+(VLOOKUP(B4537,Listor!$N$6:$Q$47,4,FALSE)),"")</f>
        <v/>
      </c>
      <c r="M4537" s="63" t="str">
        <f t="shared" si="215"/>
        <v/>
      </c>
      <c r="N4537" s="75"/>
      <c r="O4537" s="84" t="str">
        <f t="shared" si="216"/>
        <v/>
      </c>
      <c r="P4537" s="107"/>
      <c r="Q4537" s="87" t="s">
        <v>79</v>
      </c>
      <c r="R4537" s="87"/>
      <c r="S4537" s="87"/>
      <c r="T4537" s="87"/>
      <c r="U4537" s="87"/>
      <c r="V4537" s="86" t="s">
        <v>79</v>
      </c>
      <c r="W4537" s="75"/>
      <c r="X4537" s="102" t="s">
        <v>79</v>
      </c>
      <c r="Y4537" s="63" t="str">
        <f>IFERROR(IF(VLOOKUP(X4537,Listor!$T$6:$U$7,2,FALSE)&lt;O4537,TRUE),"")</f>
        <v/>
      </c>
      <c r="Z4537" s="87"/>
      <c r="AA4537" s="104"/>
    </row>
    <row r="4538" spans="2:27" x14ac:dyDescent="0.25">
      <c r="B4538" s="68" t="s">
        <v>68</v>
      </c>
      <c r="C4538" s="80" t="str">
        <f>IFERROR(VLOOKUP(B4538,Listor!$A$6:$B$62,2,FALSE),"")</f>
        <v/>
      </c>
      <c r="D4538" s="80" t="str">
        <f>IFERROR(VLOOKUP(B4538,Listor!$A$6:$C$62,3,FALSE),"")</f>
        <v/>
      </c>
      <c r="E4538" s="110" t="s">
        <v>79</v>
      </c>
      <c r="F4538" s="66"/>
      <c r="G4538" s="35" t="str">
        <f>IFERROR(VLOOKUP(B4538,Listor!$A$6:$G$62,7,FALSE),"")</f>
        <v/>
      </c>
      <c r="H4538" s="63" t="str">
        <f>IFERROR(VLOOKUP(B4538,Listor!$N$6:$O$47,2,FALSE),"")</f>
        <v/>
      </c>
      <c r="I4538" s="63" t="str">
        <f t="shared" si="214"/>
        <v/>
      </c>
      <c r="J4538" s="96" t="str">
        <f>IFERROR(VLOOKUP(B4538,Listor!$N$6:$P$47,3,FALSE)*I4538,"")</f>
        <v/>
      </c>
      <c r="K4538" s="81"/>
      <c r="L4538" s="88" t="str">
        <f>IFERROR((VLOOKUP(B4538,Listor!$N$6:$P$47,3,FALSE)*Biologiska!K4538)+(VLOOKUP(B4538,Listor!$N$6:$Q$47,4,FALSE)),"")</f>
        <v/>
      </c>
      <c r="M4538" s="63" t="str">
        <f t="shared" si="215"/>
        <v/>
      </c>
      <c r="N4538" s="75"/>
      <c r="O4538" s="84" t="str">
        <f t="shared" si="216"/>
        <v/>
      </c>
      <c r="P4538" s="107"/>
      <c r="Q4538" s="87" t="s">
        <v>79</v>
      </c>
      <c r="R4538" s="87"/>
      <c r="S4538" s="87"/>
      <c r="T4538" s="87"/>
      <c r="U4538" s="87"/>
      <c r="V4538" s="86" t="s">
        <v>79</v>
      </c>
      <c r="W4538" s="75"/>
      <c r="X4538" s="102" t="s">
        <v>79</v>
      </c>
      <c r="Y4538" s="63" t="str">
        <f>IFERROR(IF(VLOOKUP(X4538,Listor!$T$6:$U$7,2,FALSE)&lt;O4538,TRUE),"")</f>
        <v/>
      </c>
      <c r="Z4538" s="87"/>
      <c r="AA4538" s="104"/>
    </row>
    <row r="4539" spans="2:27" x14ac:dyDescent="0.25">
      <c r="B4539" s="68" t="s">
        <v>68</v>
      </c>
      <c r="C4539" s="80" t="str">
        <f>IFERROR(VLOOKUP(B4539,Listor!$A$6:$B$62,2,FALSE),"")</f>
        <v/>
      </c>
      <c r="D4539" s="80" t="str">
        <f>IFERROR(VLOOKUP(B4539,Listor!$A$6:$C$62,3,FALSE),"")</f>
        <v/>
      </c>
      <c r="E4539" s="110" t="s">
        <v>79</v>
      </c>
      <c r="F4539" s="66"/>
      <c r="G4539" s="35" t="str">
        <f>IFERROR(VLOOKUP(B4539,Listor!$A$6:$G$62,7,FALSE),"")</f>
        <v/>
      </c>
      <c r="H4539" s="63" t="str">
        <f>IFERROR(VLOOKUP(B4539,Listor!$N$6:$O$47,2,FALSE),"")</f>
        <v/>
      </c>
      <c r="I4539" s="63" t="str">
        <f t="shared" si="214"/>
        <v/>
      </c>
      <c r="J4539" s="96" t="str">
        <f>IFERROR(VLOOKUP(B4539,Listor!$N$6:$P$47,3,FALSE)*I4539,"")</f>
        <v/>
      </c>
      <c r="K4539" s="81"/>
      <c r="L4539" s="88" t="str">
        <f>IFERROR((VLOOKUP(B4539,Listor!$N$6:$P$47,3,FALSE)*Biologiska!K4539)+(VLOOKUP(B4539,Listor!$N$6:$Q$47,4,FALSE)),"")</f>
        <v/>
      </c>
      <c r="M4539" s="63" t="str">
        <f t="shared" si="215"/>
        <v/>
      </c>
      <c r="N4539" s="75"/>
      <c r="O4539" s="84" t="str">
        <f t="shared" si="216"/>
        <v/>
      </c>
      <c r="P4539" s="107"/>
      <c r="Q4539" s="87" t="s">
        <v>79</v>
      </c>
      <c r="R4539" s="87"/>
      <c r="S4539" s="87"/>
      <c r="T4539" s="87"/>
      <c r="U4539" s="87"/>
      <c r="V4539" s="86" t="s">
        <v>79</v>
      </c>
      <c r="W4539" s="75"/>
      <c r="X4539" s="102" t="s">
        <v>79</v>
      </c>
      <c r="Y4539" s="63" t="str">
        <f>IFERROR(IF(VLOOKUP(X4539,Listor!$T$6:$U$7,2,FALSE)&lt;O4539,TRUE),"")</f>
        <v/>
      </c>
      <c r="Z4539" s="87"/>
      <c r="AA4539" s="104"/>
    </row>
    <row r="4540" spans="2:27" x14ac:dyDescent="0.25">
      <c r="B4540" s="68" t="s">
        <v>68</v>
      </c>
      <c r="C4540" s="80" t="str">
        <f>IFERROR(VLOOKUP(B4540,Listor!$A$6:$B$62,2,FALSE),"")</f>
        <v/>
      </c>
      <c r="D4540" s="80" t="str">
        <f>IFERROR(VLOOKUP(B4540,Listor!$A$6:$C$62,3,FALSE),"")</f>
        <v/>
      </c>
      <c r="E4540" s="110" t="s">
        <v>79</v>
      </c>
      <c r="F4540" s="66"/>
      <c r="G4540" s="35" t="str">
        <f>IFERROR(VLOOKUP(B4540,Listor!$A$6:$G$62,7,FALSE),"")</f>
        <v/>
      </c>
      <c r="H4540" s="63" t="str">
        <f>IFERROR(VLOOKUP(B4540,Listor!$N$6:$O$47,2,FALSE),"")</f>
        <v/>
      </c>
      <c r="I4540" s="63" t="str">
        <f t="shared" si="214"/>
        <v/>
      </c>
      <c r="J4540" s="96" t="str">
        <f>IFERROR(VLOOKUP(B4540,Listor!$N$6:$P$47,3,FALSE)*I4540,"")</f>
        <v/>
      </c>
      <c r="K4540" s="81"/>
      <c r="L4540" s="88" t="str">
        <f>IFERROR((VLOOKUP(B4540,Listor!$N$6:$P$47,3,FALSE)*Biologiska!K4540)+(VLOOKUP(B4540,Listor!$N$6:$Q$47,4,FALSE)),"")</f>
        <v/>
      </c>
      <c r="M4540" s="63" t="str">
        <f t="shared" si="215"/>
        <v/>
      </c>
      <c r="N4540" s="75"/>
      <c r="O4540" s="84" t="str">
        <f t="shared" si="216"/>
        <v/>
      </c>
      <c r="P4540" s="107"/>
      <c r="Q4540" s="87" t="s">
        <v>79</v>
      </c>
      <c r="R4540" s="87"/>
      <c r="S4540" s="87"/>
      <c r="T4540" s="87"/>
      <c r="U4540" s="87"/>
      <c r="V4540" s="86" t="s">
        <v>79</v>
      </c>
      <c r="W4540" s="75"/>
      <c r="X4540" s="102" t="s">
        <v>79</v>
      </c>
      <c r="Y4540" s="63" t="str">
        <f>IFERROR(IF(VLOOKUP(X4540,Listor!$T$6:$U$7,2,FALSE)&lt;O4540,TRUE),"")</f>
        <v/>
      </c>
      <c r="Z4540" s="87"/>
      <c r="AA4540" s="104"/>
    </row>
    <row r="4541" spans="2:27" x14ac:dyDescent="0.25">
      <c r="B4541" s="68" t="s">
        <v>68</v>
      </c>
      <c r="C4541" s="80" t="str">
        <f>IFERROR(VLOOKUP(B4541,Listor!$A$6:$B$62,2,FALSE),"")</f>
        <v/>
      </c>
      <c r="D4541" s="80" t="str">
        <f>IFERROR(VLOOKUP(B4541,Listor!$A$6:$C$62,3,FALSE),"")</f>
        <v/>
      </c>
      <c r="E4541" s="110" t="s">
        <v>79</v>
      </c>
      <c r="F4541" s="66"/>
      <c r="G4541" s="35" t="str">
        <f>IFERROR(VLOOKUP(B4541,Listor!$A$6:$G$62,7,FALSE),"")</f>
        <v/>
      </c>
      <c r="H4541" s="63" t="str">
        <f>IFERROR(VLOOKUP(B4541,Listor!$N$6:$O$47,2,FALSE),"")</f>
        <v/>
      </c>
      <c r="I4541" s="63" t="str">
        <f t="shared" si="214"/>
        <v/>
      </c>
      <c r="J4541" s="96" t="str">
        <f>IFERROR(VLOOKUP(B4541,Listor!$N$6:$P$47,3,FALSE)*I4541,"")</f>
        <v/>
      </c>
      <c r="K4541" s="81"/>
      <c r="L4541" s="88" t="str">
        <f>IFERROR((VLOOKUP(B4541,Listor!$N$6:$P$47,3,FALSE)*Biologiska!K4541)+(VLOOKUP(B4541,Listor!$N$6:$Q$47,4,FALSE)),"")</f>
        <v/>
      </c>
      <c r="M4541" s="63" t="str">
        <f t="shared" si="215"/>
        <v/>
      </c>
      <c r="N4541" s="75"/>
      <c r="O4541" s="84" t="str">
        <f t="shared" si="216"/>
        <v/>
      </c>
      <c r="P4541" s="107"/>
      <c r="Q4541" s="87" t="s">
        <v>79</v>
      </c>
      <c r="R4541" s="87"/>
      <c r="S4541" s="87"/>
      <c r="T4541" s="87"/>
      <c r="U4541" s="87"/>
      <c r="V4541" s="86" t="s">
        <v>79</v>
      </c>
      <c r="W4541" s="75"/>
      <c r="X4541" s="102" t="s">
        <v>79</v>
      </c>
      <c r="Y4541" s="63" t="str">
        <f>IFERROR(IF(VLOOKUP(X4541,Listor!$T$6:$U$7,2,FALSE)&lt;O4541,TRUE),"")</f>
        <v/>
      </c>
      <c r="Z4541" s="87"/>
      <c r="AA4541" s="104"/>
    </row>
    <row r="4542" spans="2:27" x14ac:dyDescent="0.25">
      <c r="B4542" s="68" t="s">
        <v>68</v>
      </c>
      <c r="C4542" s="80" t="str">
        <f>IFERROR(VLOOKUP(B4542,Listor!$A$6:$B$62,2,FALSE),"")</f>
        <v/>
      </c>
      <c r="D4542" s="80" t="str">
        <f>IFERROR(VLOOKUP(B4542,Listor!$A$6:$C$62,3,FALSE),"")</f>
        <v/>
      </c>
      <c r="E4542" s="110" t="s">
        <v>79</v>
      </c>
      <c r="F4542" s="66"/>
      <c r="G4542" s="35" t="str">
        <f>IFERROR(VLOOKUP(B4542,Listor!$A$6:$G$62,7,FALSE),"")</f>
        <v/>
      </c>
      <c r="H4542" s="63" t="str">
        <f>IFERROR(VLOOKUP(B4542,Listor!$N$6:$O$47,2,FALSE),"")</f>
        <v/>
      </c>
      <c r="I4542" s="63" t="str">
        <f t="shared" si="214"/>
        <v/>
      </c>
      <c r="J4542" s="96" t="str">
        <f>IFERROR(VLOOKUP(B4542,Listor!$N$6:$P$47,3,FALSE)*I4542,"")</f>
        <v/>
      </c>
      <c r="K4542" s="81"/>
      <c r="L4542" s="88" t="str">
        <f>IFERROR((VLOOKUP(B4542,Listor!$N$6:$P$47,3,FALSE)*Biologiska!K4542)+(VLOOKUP(B4542,Listor!$N$6:$Q$47,4,FALSE)),"")</f>
        <v/>
      </c>
      <c r="M4542" s="63" t="str">
        <f t="shared" si="215"/>
        <v/>
      </c>
      <c r="N4542" s="75"/>
      <c r="O4542" s="84" t="str">
        <f t="shared" si="216"/>
        <v/>
      </c>
      <c r="P4542" s="107"/>
      <c r="Q4542" s="87" t="s">
        <v>79</v>
      </c>
      <c r="R4542" s="87"/>
      <c r="S4542" s="87"/>
      <c r="T4542" s="87"/>
      <c r="U4542" s="87"/>
      <c r="V4542" s="86" t="s">
        <v>79</v>
      </c>
      <c r="W4542" s="75"/>
      <c r="X4542" s="102" t="s">
        <v>79</v>
      </c>
      <c r="Y4542" s="63" t="str">
        <f>IFERROR(IF(VLOOKUP(X4542,Listor!$T$6:$U$7,2,FALSE)&lt;O4542,TRUE),"")</f>
        <v/>
      </c>
      <c r="Z4542" s="87"/>
      <c r="AA4542" s="104"/>
    </row>
    <row r="4543" spans="2:27" x14ac:dyDescent="0.25">
      <c r="B4543" s="68" t="s">
        <v>68</v>
      </c>
      <c r="C4543" s="80" t="str">
        <f>IFERROR(VLOOKUP(B4543,Listor!$A$6:$B$62,2,FALSE),"")</f>
        <v/>
      </c>
      <c r="D4543" s="80" t="str">
        <f>IFERROR(VLOOKUP(B4543,Listor!$A$6:$C$62,3,FALSE),"")</f>
        <v/>
      </c>
      <c r="E4543" s="110" t="s">
        <v>79</v>
      </c>
      <c r="F4543" s="66"/>
      <c r="G4543" s="35" t="str">
        <f>IFERROR(VLOOKUP(B4543,Listor!$A$6:$G$62,7,FALSE),"")</f>
        <v/>
      </c>
      <c r="H4543" s="63" t="str">
        <f>IFERROR(VLOOKUP(B4543,Listor!$N$6:$O$47,2,FALSE),"")</f>
        <v/>
      </c>
      <c r="I4543" s="63" t="str">
        <f t="shared" si="214"/>
        <v/>
      </c>
      <c r="J4543" s="96" t="str">
        <f>IFERROR(VLOOKUP(B4543,Listor!$N$6:$P$47,3,FALSE)*I4543,"")</f>
        <v/>
      </c>
      <c r="K4543" s="81"/>
      <c r="L4543" s="88" t="str">
        <f>IFERROR((VLOOKUP(B4543,Listor!$N$6:$P$47,3,FALSE)*Biologiska!K4543)+(VLOOKUP(B4543,Listor!$N$6:$Q$47,4,FALSE)),"")</f>
        <v/>
      </c>
      <c r="M4543" s="63" t="str">
        <f t="shared" si="215"/>
        <v/>
      </c>
      <c r="N4543" s="75"/>
      <c r="O4543" s="84" t="str">
        <f t="shared" si="216"/>
        <v/>
      </c>
      <c r="P4543" s="107"/>
      <c r="Q4543" s="87" t="s">
        <v>79</v>
      </c>
      <c r="R4543" s="87"/>
      <c r="S4543" s="87"/>
      <c r="T4543" s="87"/>
      <c r="U4543" s="87"/>
      <c r="V4543" s="86" t="s">
        <v>79</v>
      </c>
      <c r="W4543" s="75"/>
      <c r="X4543" s="102" t="s">
        <v>79</v>
      </c>
      <c r="Y4543" s="63" t="str">
        <f>IFERROR(IF(VLOOKUP(X4543,Listor!$T$6:$U$7,2,FALSE)&lt;O4543,TRUE),"")</f>
        <v/>
      </c>
      <c r="Z4543" s="87"/>
      <c r="AA4543" s="104"/>
    </row>
    <row r="4544" spans="2:27" x14ac:dyDescent="0.25">
      <c r="B4544" s="68" t="s">
        <v>68</v>
      </c>
      <c r="C4544" s="80" t="str">
        <f>IFERROR(VLOOKUP(B4544,Listor!$A$6:$B$62,2,FALSE),"")</f>
        <v/>
      </c>
      <c r="D4544" s="80" t="str">
        <f>IFERROR(VLOOKUP(B4544,Listor!$A$6:$C$62,3,FALSE),"")</f>
        <v/>
      </c>
      <c r="E4544" s="110" t="s">
        <v>79</v>
      </c>
      <c r="F4544" s="66"/>
      <c r="G4544" s="35" t="str">
        <f>IFERROR(VLOOKUP(B4544,Listor!$A$6:$G$62,7,FALSE),"")</f>
        <v/>
      </c>
      <c r="H4544" s="63" t="str">
        <f>IFERROR(VLOOKUP(B4544,Listor!$N$6:$O$47,2,FALSE),"")</f>
        <v/>
      </c>
      <c r="I4544" s="63" t="str">
        <f t="shared" si="214"/>
        <v/>
      </c>
      <c r="J4544" s="96" t="str">
        <f>IFERROR(VLOOKUP(B4544,Listor!$N$6:$P$47,3,FALSE)*I4544,"")</f>
        <v/>
      </c>
      <c r="K4544" s="81"/>
      <c r="L4544" s="88" t="str">
        <f>IFERROR((VLOOKUP(B4544,Listor!$N$6:$P$47,3,FALSE)*Biologiska!K4544)+(VLOOKUP(B4544,Listor!$N$6:$Q$47,4,FALSE)),"")</f>
        <v/>
      </c>
      <c r="M4544" s="63" t="str">
        <f t="shared" si="215"/>
        <v/>
      </c>
      <c r="N4544" s="75"/>
      <c r="O4544" s="84" t="str">
        <f t="shared" si="216"/>
        <v/>
      </c>
      <c r="P4544" s="107"/>
      <c r="Q4544" s="87" t="s">
        <v>79</v>
      </c>
      <c r="R4544" s="87"/>
      <c r="S4544" s="87"/>
      <c r="T4544" s="87"/>
      <c r="U4544" s="87"/>
      <c r="V4544" s="86" t="s">
        <v>79</v>
      </c>
      <c r="W4544" s="75"/>
      <c r="X4544" s="102" t="s">
        <v>79</v>
      </c>
      <c r="Y4544" s="63" t="str">
        <f>IFERROR(IF(VLOOKUP(X4544,Listor!$T$6:$U$7,2,FALSE)&lt;O4544,TRUE),"")</f>
        <v/>
      </c>
      <c r="Z4544" s="87"/>
      <c r="AA4544" s="104"/>
    </row>
    <row r="4545" spans="2:27" x14ac:dyDescent="0.25">
      <c r="B4545" s="68" t="s">
        <v>68</v>
      </c>
      <c r="C4545" s="80" t="str">
        <f>IFERROR(VLOOKUP(B4545,Listor!$A$6:$B$62,2,FALSE),"")</f>
        <v/>
      </c>
      <c r="D4545" s="80" t="str">
        <f>IFERROR(VLOOKUP(B4545,Listor!$A$6:$C$62,3,FALSE),"")</f>
        <v/>
      </c>
      <c r="E4545" s="110" t="s">
        <v>79</v>
      </c>
      <c r="F4545" s="66"/>
      <c r="G4545" s="35" t="str">
        <f>IFERROR(VLOOKUP(B4545,Listor!$A$6:$G$62,7,FALSE),"")</f>
        <v/>
      </c>
      <c r="H4545" s="63" t="str">
        <f>IFERROR(VLOOKUP(B4545,Listor!$N$6:$O$47,2,FALSE),"")</f>
        <v/>
      </c>
      <c r="I4545" s="63" t="str">
        <f t="shared" si="214"/>
        <v/>
      </c>
      <c r="J4545" s="96" t="str">
        <f>IFERROR(VLOOKUP(B4545,Listor!$N$6:$P$47,3,FALSE)*I4545,"")</f>
        <v/>
      </c>
      <c r="K4545" s="81"/>
      <c r="L4545" s="88" t="str">
        <f>IFERROR((VLOOKUP(B4545,Listor!$N$6:$P$47,3,FALSE)*Biologiska!K4545)+(VLOOKUP(B4545,Listor!$N$6:$Q$47,4,FALSE)),"")</f>
        <v/>
      </c>
      <c r="M4545" s="63" t="str">
        <f t="shared" si="215"/>
        <v/>
      </c>
      <c r="N4545" s="75"/>
      <c r="O4545" s="84" t="str">
        <f t="shared" si="216"/>
        <v/>
      </c>
      <c r="P4545" s="107"/>
      <c r="Q4545" s="87" t="s">
        <v>79</v>
      </c>
      <c r="R4545" s="87"/>
      <c r="S4545" s="87"/>
      <c r="T4545" s="87"/>
      <c r="U4545" s="87"/>
      <c r="V4545" s="86" t="s">
        <v>79</v>
      </c>
      <c r="W4545" s="75"/>
      <c r="X4545" s="102" t="s">
        <v>79</v>
      </c>
      <c r="Y4545" s="63" t="str">
        <f>IFERROR(IF(VLOOKUP(X4545,Listor!$T$6:$U$7,2,FALSE)&lt;O4545,TRUE),"")</f>
        <v/>
      </c>
      <c r="Z4545" s="87"/>
      <c r="AA4545" s="104"/>
    </row>
    <row r="4546" spans="2:27" x14ac:dyDescent="0.25">
      <c r="B4546" s="68" t="s">
        <v>68</v>
      </c>
      <c r="C4546" s="80" t="str">
        <f>IFERROR(VLOOKUP(B4546,Listor!$A$6:$B$62,2,FALSE),"")</f>
        <v/>
      </c>
      <c r="D4546" s="80" t="str">
        <f>IFERROR(VLOOKUP(B4546,Listor!$A$6:$C$62,3,FALSE),"")</f>
        <v/>
      </c>
      <c r="E4546" s="110" t="s">
        <v>79</v>
      </c>
      <c r="F4546" s="66"/>
      <c r="G4546" s="35" t="str">
        <f>IFERROR(VLOOKUP(B4546,Listor!$A$6:$G$62,7,FALSE),"")</f>
        <v/>
      </c>
      <c r="H4546" s="63" t="str">
        <f>IFERROR(VLOOKUP(B4546,Listor!$N$6:$O$47,2,FALSE),"")</f>
        <v/>
      </c>
      <c r="I4546" s="63" t="str">
        <f t="shared" si="214"/>
        <v/>
      </c>
      <c r="J4546" s="96" t="str">
        <f>IFERROR(VLOOKUP(B4546,Listor!$N$6:$P$47,3,FALSE)*I4546,"")</f>
        <v/>
      </c>
      <c r="K4546" s="81"/>
      <c r="L4546" s="88" t="str">
        <f>IFERROR((VLOOKUP(B4546,Listor!$N$6:$P$47,3,FALSE)*Biologiska!K4546)+(VLOOKUP(B4546,Listor!$N$6:$Q$47,4,FALSE)),"")</f>
        <v/>
      </c>
      <c r="M4546" s="63" t="str">
        <f t="shared" si="215"/>
        <v/>
      </c>
      <c r="N4546" s="75"/>
      <c r="O4546" s="84" t="str">
        <f t="shared" si="216"/>
        <v/>
      </c>
      <c r="P4546" s="107"/>
      <c r="Q4546" s="87" t="s">
        <v>79</v>
      </c>
      <c r="R4546" s="87"/>
      <c r="S4546" s="87"/>
      <c r="T4546" s="87"/>
      <c r="U4546" s="87"/>
      <c r="V4546" s="86" t="s">
        <v>79</v>
      </c>
      <c r="W4546" s="75"/>
      <c r="X4546" s="102" t="s">
        <v>79</v>
      </c>
      <c r="Y4546" s="63" t="str">
        <f>IFERROR(IF(VLOOKUP(X4546,Listor!$T$6:$U$7,2,FALSE)&lt;O4546,TRUE),"")</f>
        <v/>
      </c>
      <c r="Z4546" s="87"/>
      <c r="AA4546" s="104"/>
    </row>
    <row r="4547" spans="2:27" x14ac:dyDescent="0.25">
      <c r="B4547" s="68" t="s">
        <v>68</v>
      </c>
      <c r="C4547" s="80" t="str">
        <f>IFERROR(VLOOKUP(B4547,Listor!$A$6:$B$62,2,FALSE),"")</f>
        <v/>
      </c>
      <c r="D4547" s="80" t="str">
        <f>IFERROR(VLOOKUP(B4547,Listor!$A$6:$C$62,3,FALSE),"")</f>
        <v/>
      </c>
      <c r="E4547" s="110" t="s">
        <v>79</v>
      </c>
      <c r="F4547" s="66"/>
      <c r="G4547" s="35" t="str">
        <f>IFERROR(VLOOKUP(B4547,Listor!$A$6:$G$62,7,FALSE),"")</f>
        <v/>
      </c>
      <c r="H4547" s="63" t="str">
        <f>IFERROR(VLOOKUP(B4547,Listor!$N$6:$O$47,2,FALSE),"")</f>
        <v/>
      </c>
      <c r="I4547" s="63" t="str">
        <f t="shared" si="214"/>
        <v/>
      </c>
      <c r="J4547" s="96" t="str">
        <f>IFERROR(VLOOKUP(B4547,Listor!$N$6:$P$47,3,FALSE)*I4547,"")</f>
        <v/>
      </c>
      <c r="K4547" s="81"/>
      <c r="L4547" s="88" t="str">
        <f>IFERROR((VLOOKUP(B4547,Listor!$N$6:$P$47,3,FALSE)*Biologiska!K4547)+(VLOOKUP(B4547,Listor!$N$6:$Q$47,4,FALSE)),"")</f>
        <v/>
      </c>
      <c r="M4547" s="63" t="str">
        <f t="shared" si="215"/>
        <v/>
      </c>
      <c r="N4547" s="75"/>
      <c r="O4547" s="84" t="str">
        <f t="shared" si="216"/>
        <v/>
      </c>
      <c r="P4547" s="107"/>
      <c r="Q4547" s="87" t="s">
        <v>79</v>
      </c>
      <c r="R4547" s="87"/>
      <c r="S4547" s="87"/>
      <c r="T4547" s="87"/>
      <c r="U4547" s="87"/>
      <c r="V4547" s="86" t="s">
        <v>79</v>
      </c>
      <c r="W4547" s="75"/>
      <c r="X4547" s="102" t="s">
        <v>79</v>
      </c>
      <c r="Y4547" s="63" t="str">
        <f>IFERROR(IF(VLOOKUP(X4547,Listor!$T$6:$U$7,2,FALSE)&lt;O4547,TRUE),"")</f>
        <v/>
      </c>
      <c r="Z4547" s="87"/>
      <c r="AA4547" s="104"/>
    </row>
    <row r="4548" spans="2:27" x14ac:dyDescent="0.25">
      <c r="B4548" s="68" t="s">
        <v>68</v>
      </c>
      <c r="C4548" s="80" t="str">
        <f>IFERROR(VLOOKUP(B4548,Listor!$A$6:$B$62,2,FALSE),"")</f>
        <v/>
      </c>
      <c r="D4548" s="80" t="str">
        <f>IFERROR(VLOOKUP(B4548,Listor!$A$6:$C$62,3,FALSE),"")</f>
        <v/>
      </c>
      <c r="E4548" s="110" t="s">
        <v>79</v>
      </c>
      <c r="F4548" s="66"/>
      <c r="G4548" s="35" t="str">
        <f>IFERROR(VLOOKUP(B4548,Listor!$A$6:$G$62,7,FALSE),"")</f>
        <v/>
      </c>
      <c r="H4548" s="63" t="str">
        <f>IFERROR(VLOOKUP(B4548,Listor!$N$6:$O$47,2,FALSE),"")</f>
        <v/>
      </c>
      <c r="I4548" s="63" t="str">
        <f t="shared" si="214"/>
        <v/>
      </c>
      <c r="J4548" s="96" t="str">
        <f>IFERROR(VLOOKUP(B4548,Listor!$N$6:$P$47,3,FALSE)*I4548,"")</f>
        <v/>
      </c>
      <c r="K4548" s="81"/>
      <c r="L4548" s="88" t="str">
        <f>IFERROR((VLOOKUP(B4548,Listor!$N$6:$P$47,3,FALSE)*Biologiska!K4548)+(VLOOKUP(B4548,Listor!$N$6:$Q$47,4,FALSE)),"")</f>
        <v/>
      </c>
      <c r="M4548" s="63" t="str">
        <f t="shared" si="215"/>
        <v/>
      </c>
      <c r="N4548" s="75"/>
      <c r="O4548" s="84" t="str">
        <f t="shared" si="216"/>
        <v/>
      </c>
      <c r="P4548" s="107"/>
      <c r="Q4548" s="87" t="s">
        <v>79</v>
      </c>
      <c r="R4548" s="87"/>
      <c r="S4548" s="87"/>
      <c r="T4548" s="87"/>
      <c r="U4548" s="87"/>
      <c r="V4548" s="86" t="s">
        <v>79</v>
      </c>
      <c r="W4548" s="75"/>
      <c r="X4548" s="102" t="s">
        <v>79</v>
      </c>
      <c r="Y4548" s="63" t="str">
        <f>IFERROR(IF(VLOOKUP(X4548,Listor!$T$6:$U$7,2,FALSE)&lt;O4548,TRUE),"")</f>
        <v/>
      </c>
      <c r="Z4548" s="87"/>
      <c r="AA4548" s="104"/>
    </row>
    <row r="4549" spans="2:27" x14ac:dyDescent="0.25">
      <c r="B4549" s="68" t="s">
        <v>68</v>
      </c>
      <c r="C4549" s="80" t="str">
        <f>IFERROR(VLOOKUP(B4549,Listor!$A$6:$B$62,2,FALSE),"")</f>
        <v/>
      </c>
      <c r="D4549" s="80" t="str">
        <f>IFERROR(VLOOKUP(B4549,Listor!$A$6:$C$62,3,FALSE),"")</f>
        <v/>
      </c>
      <c r="E4549" s="110" t="s">
        <v>79</v>
      </c>
      <c r="F4549" s="66"/>
      <c r="G4549" s="35" t="str">
        <f>IFERROR(VLOOKUP(B4549,Listor!$A$6:$G$62,7,FALSE),"")</f>
        <v/>
      </c>
      <c r="H4549" s="63" t="str">
        <f>IFERROR(VLOOKUP(B4549,Listor!$N$6:$O$47,2,FALSE),"")</f>
        <v/>
      </c>
      <c r="I4549" s="63" t="str">
        <f t="shared" si="214"/>
        <v/>
      </c>
      <c r="J4549" s="96" t="str">
        <f>IFERROR(VLOOKUP(B4549,Listor!$N$6:$P$47,3,FALSE)*I4549,"")</f>
        <v/>
      </c>
      <c r="K4549" s="81"/>
      <c r="L4549" s="88" t="str">
        <f>IFERROR((VLOOKUP(B4549,Listor!$N$6:$P$47,3,FALSE)*Biologiska!K4549)+(VLOOKUP(B4549,Listor!$N$6:$Q$47,4,FALSE)),"")</f>
        <v/>
      </c>
      <c r="M4549" s="63" t="str">
        <f t="shared" si="215"/>
        <v/>
      </c>
      <c r="N4549" s="75"/>
      <c r="O4549" s="84" t="str">
        <f t="shared" si="216"/>
        <v/>
      </c>
      <c r="P4549" s="107"/>
      <c r="Q4549" s="87" t="s">
        <v>79</v>
      </c>
      <c r="R4549" s="87"/>
      <c r="S4549" s="87"/>
      <c r="T4549" s="87"/>
      <c r="U4549" s="87"/>
      <c r="V4549" s="86" t="s">
        <v>79</v>
      </c>
      <c r="W4549" s="75"/>
      <c r="X4549" s="102" t="s">
        <v>79</v>
      </c>
      <c r="Y4549" s="63" t="str">
        <f>IFERROR(IF(VLOOKUP(X4549,Listor!$T$6:$U$7,2,FALSE)&lt;O4549,TRUE),"")</f>
        <v/>
      </c>
      <c r="Z4549" s="87"/>
      <c r="AA4549" s="104"/>
    </row>
    <row r="4550" spans="2:27" x14ac:dyDescent="0.25">
      <c r="B4550" s="68" t="s">
        <v>68</v>
      </c>
      <c r="C4550" s="80" t="str">
        <f>IFERROR(VLOOKUP(B4550,Listor!$A$6:$B$62,2,FALSE),"")</f>
        <v/>
      </c>
      <c r="D4550" s="80" t="str">
        <f>IFERROR(VLOOKUP(B4550,Listor!$A$6:$C$62,3,FALSE),"")</f>
        <v/>
      </c>
      <c r="E4550" s="110" t="s">
        <v>79</v>
      </c>
      <c r="F4550" s="66"/>
      <c r="G4550" s="35" t="str">
        <f>IFERROR(VLOOKUP(B4550,Listor!$A$6:$G$62,7,FALSE),"")</f>
        <v/>
      </c>
      <c r="H4550" s="63" t="str">
        <f>IFERROR(VLOOKUP(B4550,Listor!$N$6:$O$47,2,FALSE),"")</f>
        <v/>
      </c>
      <c r="I4550" s="63" t="str">
        <f t="shared" si="214"/>
        <v/>
      </c>
      <c r="J4550" s="96" t="str">
        <f>IFERROR(VLOOKUP(B4550,Listor!$N$6:$P$47,3,FALSE)*I4550,"")</f>
        <v/>
      </c>
      <c r="K4550" s="81"/>
      <c r="L4550" s="88" t="str">
        <f>IFERROR((VLOOKUP(B4550,Listor!$N$6:$P$47,3,FALSE)*Biologiska!K4550)+(VLOOKUP(B4550,Listor!$N$6:$Q$47,4,FALSE)),"")</f>
        <v/>
      </c>
      <c r="M4550" s="63" t="str">
        <f t="shared" si="215"/>
        <v/>
      </c>
      <c r="N4550" s="75"/>
      <c r="O4550" s="84" t="str">
        <f t="shared" si="216"/>
        <v/>
      </c>
      <c r="P4550" s="107"/>
      <c r="Q4550" s="87" t="s">
        <v>79</v>
      </c>
      <c r="R4550" s="87"/>
      <c r="S4550" s="87"/>
      <c r="T4550" s="87"/>
      <c r="U4550" s="87"/>
      <c r="V4550" s="86" t="s">
        <v>79</v>
      </c>
      <c r="W4550" s="75"/>
      <c r="X4550" s="102" t="s">
        <v>79</v>
      </c>
      <c r="Y4550" s="63" t="str">
        <f>IFERROR(IF(VLOOKUP(X4550,Listor!$T$6:$U$7,2,FALSE)&lt;O4550,TRUE),"")</f>
        <v/>
      </c>
      <c r="Z4550" s="87"/>
      <c r="AA4550" s="104"/>
    </row>
    <row r="4551" spans="2:27" x14ac:dyDescent="0.25">
      <c r="B4551" s="68" t="s">
        <v>68</v>
      </c>
      <c r="C4551" s="80" t="str">
        <f>IFERROR(VLOOKUP(B4551,Listor!$A$6:$B$62,2,FALSE),"")</f>
        <v/>
      </c>
      <c r="D4551" s="80" t="str">
        <f>IFERROR(VLOOKUP(B4551,Listor!$A$6:$C$62,3,FALSE),"")</f>
        <v/>
      </c>
      <c r="E4551" s="110" t="s">
        <v>79</v>
      </c>
      <c r="F4551" s="66"/>
      <c r="G4551" s="35" t="str">
        <f>IFERROR(VLOOKUP(B4551,Listor!$A$6:$G$62,7,FALSE),"")</f>
        <v/>
      </c>
      <c r="H4551" s="63" t="str">
        <f>IFERROR(VLOOKUP(B4551,Listor!$N$6:$O$47,2,FALSE),"")</f>
        <v/>
      </c>
      <c r="I4551" s="63" t="str">
        <f t="shared" si="214"/>
        <v/>
      </c>
      <c r="J4551" s="96" t="str">
        <f>IFERROR(VLOOKUP(B4551,Listor!$N$6:$P$47,3,FALSE)*I4551,"")</f>
        <v/>
      </c>
      <c r="K4551" s="81"/>
      <c r="L4551" s="88" t="str">
        <f>IFERROR((VLOOKUP(B4551,Listor!$N$6:$P$47,3,FALSE)*Biologiska!K4551)+(VLOOKUP(B4551,Listor!$N$6:$Q$47,4,FALSE)),"")</f>
        <v/>
      </c>
      <c r="M4551" s="63" t="str">
        <f t="shared" si="215"/>
        <v/>
      </c>
      <c r="N4551" s="75"/>
      <c r="O4551" s="84" t="str">
        <f t="shared" si="216"/>
        <v/>
      </c>
      <c r="P4551" s="107"/>
      <c r="Q4551" s="87" t="s">
        <v>79</v>
      </c>
      <c r="R4551" s="87"/>
      <c r="S4551" s="87"/>
      <c r="T4551" s="87"/>
      <c r="U4551" s="87"/>
      <c r="V4551" s="86" t="s">
        <v>79</v>
      </c>
      <c r="W4551" s="75"/>
      <c r="X4551" s="102" t="s">
        <v>79</v>
      </c>
      <c r="Y4551" s="63" t="str">
        <f>IFERROR(IF(VLOOKUP(X4551,Listor!$T$6:$U$7,2,FALSE)&lt;O4551,TRUE),"")</f>
        <v/>
      </c>
      <c r="Z4551" s="87"/>
      <c r="AA4551" s="104"/>
    </row>
    <row r="4552" spans="2:27" x14ac:dyDescent="0.25">
      <c r="B4552" s="68" t="s">
        <v>68</v>
      </c>
      <c r="C4552" s="80" t="str">
        <f>IFERROR(VLOOKUP(B4552,Listor!$A$6:$B$62,2,FALSE),"")</f>
        <v/>
      </c>
      <c r="D4552" s="80" t="str">
        <f>IFERROR(VLOOKUP(B4552,Listor!$A$6:$C$62,3,FALSE),"")</f>
        <v/>
      </c>
      <c r="E4552" s="110" t="s">
        <v>79</v>
      </c>
      <c r="F4552" s="66"/>
      <c r="G4552" s="35" t="str">
        <f>IFERROR(VLOOKUP(B4552,Listor!$A$6:$G$62,7,FALSE),"")</f>
        <v/>
      </c>
      <c r="H4552" s="63" t="str">
        <f>IFERROR(VLOOKUP(B4552,Listor!$N$6:$O$47,2,FALSE),"")</f>
        <v/>
      </c>
      <c r="I4552" s="63" t="str">
        <f t="shared" si="214"/>
        <v/>
      </c>
      <c r="J4552" s="96" t="str">
        <f>IFERROR(VLOOKUP(B4552,Listor!$N$6:$P$47,3,FALSE)*I4552,"")</f>
        <v/>
      </c>
      <c r="K4552" s="81"/>
      <c r="L4552" s="88" t="str">
        <f>IFERROR((VLOOKUP(B4552,Listor!$N$6:$P$47,3,FALSE)*Biologiska!K4552)+(VLOOKUP(B4552,Listor!$N$6:$Q$47,4,FALSE)),"")</f>
        <v/>
      </c>
      <c r="M4552" s="63" t="str">
        <f t="shared" si="215"/>
        <v/>
      </c>
      <c r="N4552" s="75"/>
      <c r="O4552" s="84" t="str">
        <f t="shared" si="216"/>
        <v/>
      </c>
      <c r="P4552" s="107"/>
      <c r="Q4552" s="87" t="s">
        <v>79</v>
      </c>
      <c r="R4552" s="87"/>
      <c r="S4552" s="87"/>
      <c r="T4552" s="87"/>
      <c r="U4552" s="87"/>
      <c r="V4552" s="86" t="s">
        <v>79</v>
      </c>
      <c r="W4552" s="75"/>
      <c r="X4552" s="102" t="s">
        <v>79</v>
      </c>
      <c r="Y4552" s="63" t="str">
        <f>IFERROR(IF(VLOOKUP(X4552,Listor!$T$6:$U$7,2,FALSE)&lt;O4552,TRUE),"")</f>
        <v/>
      </c>
      <c r="Z4552" s="87"/>
      <c r="AA4552" s="104"/>
    </row>
    <row r="4553" spans="2:27" x14ac:dyDescent="0.25">
      <c r="B4553" s="68" t="s">
        <v>68</v>
      </c>
      <c r="C4553" s="80" t="str">
        <f>IFERROR(VLOOKUP(B4553,Listor!$A$6:$B$62,2,FALSE),"")</f>
        <v/>
      </c>
      <c r="D4553" s="80" t="str">
        <f>IFERROR(VLOOKUP(B4553,Listor!$A$6:$C$62,3,FALSE),"")</f>
        <v/>
      </c>
      <c r="E4553" s="110" t="s">
        <v>79</v>
      </c>
      <c r="F4553" s="66"/>
      <c r="G4553" s="35" t="str">
        <f>IFERROR(VLOOKUP(B4553,Listor!$A$6:$G$62,7,FALSE),"")</f>
        <v/>
      </c>
      <c r="H4553" s="63" t="str">
        <f>IFERROR(VLOOKUP(B4553,Listor!$N$6:$O$47,2,FALSE),"")</f>
        <v/>
      </c>
      <c r="I4553" s="63" t="str">
        <f t="shared" si="214"/>
        <v/>
      </c>
      <c r="J4553" s="96" t="str">
        <f>IFERROR(VLOOKUP(B4553,Listor!$N$6:$P$47,3,FALSE)*I4553,"")</f>
        <v/>
      </c>
      <c r="K4553" s="81"/>
      <c r="L4553" s="88" t="str">
        <f>IFERROR((VLOOKUP(B4553,Listor!$N$6:$P$47,3,FALSE)*Biologiska!K4553)+(VLOOKUP(B4553,Listor!$N$6:$Q$47,4,FALSE)),"")</f>
        <v/>
      </c>
      <c r="M4553" s="63" t="str">
        <f t="shared" si="215"/>
        <v/>
      </c>
      <c r="N4553" s="75"/>
      <c r="O4553" s="84" t="str">
        <f t="shared" si="216"/>
        <v/>
      </c>
      <c r="P4553" s="107"/>
      <c r="Q4553" s="87" t="s">
        <v>79</v>
      </c>
      <c r="R4553" s="87"/>
      <c r="S4553" s="87"/>
      <c r="T4553" s="87"/>
      <c r="U4553" s="87"/>
      <c r="V4553" s="86" t="s">
        <v>79</v>
      </c>
      <c r="W4553" s="75"/>
      <c r="X4553" s="102" t="s">
        <v>79</v>
      </c>
      <c r="Y4553" s="63" t="str">
        <f>IFERROR(IF(VLOOKUP(X4553,Listor!$T$6:$U$7,2,FALSE)&lt;O4553,TRUE),"")</f>
        <v/>
      </c>
      <c r="Z4553" s="87"/>
      <c r="AA4553" s="104"/>
    </row>
    <row r="4554" spans="2:27" x14ac:dyDescent="0.25">
      <c r="B4554" s="68" t="s">
        <v>68</v>
      </c>
      <c r="C4554" s="80" t="str">
        <f>IFERROR(VLOOKUP(B4554,Listor!$A$6:$B$62,2,FALSE),"")</f>
        <v/>
      </c>
      <c r="D4554" s="80" t="str">
        <f>IFERROR(VLOOKUP(B4554,Listor!$A$6:$C$62,3,FALSE),"")</f>
        <v/>
      </c>
      <c r="E4554" s="110" t="s">
        <v>79</v>
      </c>
      <c r="F4554" s="66"/>
      <c r="G4554" s="35" t="str">
        <f>IFERROR(VLOOKUP(B4554,Listor!$A$6:$G$62,7,FALSE),"")</f>
        <v/>
      </c>
      <c r="H4554" s="63" t="str">
        <f>IFERROR(VLOOKUP(B4554,Listor!$N$6:$O$47,2,FALSE),"")</f>
        <v/>
      </c>
      <c r="I4554" s="63" t="str">
        <f t="shared" si="214"/>
        <v/>
      </c>
      <c r="J4554" s="96" t="str">
        <f>IFERROR(VLOOKUP(B4554,Listor!$N$6:$P$47,3,FALSE)*I4554,"")</f>
        <v/>
      </c>
      <c r="K4554" s="81"/>
      <c r="L4554" s="88" t="str">
        <f>IFERROR((VLOOKUP(B4554,Listor!$N$6:$P$47,3,FALSE)*Biologiska!K4554)+(VLOOKUP(B4554,Listor!$N$6:$Q$47,4,FALSE)),"")</f>
        <v/>
      </c>
      <c r="M4554" s="63" t="str">
        <f t="shared" si="215"/>
        <v/>
      </c>
      <c r="N4554" s="75"/>
      <c r="O4554" s="84" t="str">
        <f t="shared" si="216"/>
        <v/>
      </c>
      <c r="P4554" s="107"/>
      <c r="Q4554" s="87" t="s">
        <v>79</v>
      </c>
      <c r="R4554" s="87"/>
      <c r="S4554" s="87"/>
      <c r="T4554" s="87"/>
      <c r="U4554" s="87"/>
      <c r="V4554" s="86" t="s">
        <v>79</v>
      </c>
      <c r="W4554" s="75"/>
      <c r="X4554" s="102" t="s">
        <v>79</v>
      </c>
      <c r="Y4554" s="63" t="str">
        <f>IFERROR(IF(VLOOKUP(X4554,Listor!$T$6:$U$7,2,FALSE)&lt;O4554,TRUE),"")</f>
        <v/>
      </c>
      <c r="Z4554" s="87"/>
      <c r="AA4554" s="104"/>
    </row>
    <row r="4555" spans="2:27" x14ac:dyDescent="0.25">
      <c r="B4555" s="68" t="s">
        <v>68</v>
      </c>
      <c r="C4555" s="80" t="str">
        <f>IFERROR(VLOOKUP(B4555,Listor!$A$6:$B$62,2,FALSE),"")</f>
        <v/>
      </c>
      <c r="D4555" s="80" t="str">
        <f>IFERROR(VLOOKUP(B4555,Listor!$A$6:$C$62,3,FALSE),"")</f>
        <v/>
      </c>
      <c r="E4555" s="110" t="s">
        <v>79</v>
      </c>
      <c r="F4555" s="66"/>
      <c r="G4555" s="35" t="str">
        <f>IFERROR(VLOOKUP(B4555,Listor!$A$6:$G$62,7,FALSE),"")</f>
        <v/>
      </c>
      <c r="H4555" s="63" t="str">
        <f>IFERROR(VLOOKUP(B4555,Listor!$N$6:$O$47,2,FALSE),"")</f>
        <v/>
      </c>
      <c r="I4555" s="63" t="str">
        <f t="shared" si="214"/>
        <v/>
      </c>
      <c r="J4555" s="96" t="str">
        <f>IFERROR(VLOOKUP(B4555,Listor!$N$6:$P$47,3,FALSE)*I4555,"")</f>
        <v/>
      </c>
      <c r="K4555" s="81"/>
      <c r="L4555" s="88" t="str">
        <f>IFERROR((VLOOKUP(B4555,Listor!$N$6:$P$47,3,FALSE)*Biologiska!K4555)+(VLOOKUP(B4555,Listor!$N$6:$Q$47,4,FALSE)),"")</f>
        <v/>
      </c>
      <c r="M4555" s="63" t="str">
        <f t="shared" si="215"/>
        <v/>
      </c>
      <c r="N4555" s="75"/>
      <c r="O4555" s="84" t="str">
        <f t="shared" si="216"/>
        <v/>
      </c>
      <c r="P4555" s="107"/>
      <c r="Q4555" s="87" t="s">
        <v>79</v>
      </c>
      <c r="R4555" s="87"/>
      <c r="S4555" s="87"/>
      <c r="T4555" s="87"/>
      <c r="U4555" s="87"/>
      <c r="V4555" s="86" t="s">
        <v>79</v>
      </c>
      <c r="W4555" s="75"/>
      <c r="X4555" s="102" t="s">
        <v>79</v>
      </c>
      <c r="Y4555" s="63" t="str">
        <f>IFERROR(IF(VLOOKUP(X4555,Listor!$T$6:$U$7,2,FALSE)&lt;O4555,TRUE),"")</f>
        <v/>
      </c>
      <c r="Z4555" s="87"/>
      <c r="AA4555" s="104"/>
    </row>
    <row r="4556" spans="2:27" x14ac:dyDescent="0.25">
      <c r="B4556" s="68" t="s">
        <v>68</v>
      </c>
      <c r="C4556" s="80" t="str">
        <f>IFERROR(VLOOKUP(B4556,Listor!$A$6:$B$62,2,FALSE),"")</f>
        <v/>
      </c>
      <c r="D4556" s="80" t="str">
        <f>IFERROR(VLOOKUP(B4556,Listor!$A$6:$C$62,3,FALSE),"")</f>
        <v/>
      </c>
      <c r="E4556" s="110" t="s">
        <v>79</v>
      </c>
      <c r="F4556" s="66"/>
      <c r="G4556" s="35" t="str">
        <f>IFERROR(VLOOKUP(B4556,Listor!$A$6:$G$62,7,FALSE),"")</f>
        <v/>
      </c>
      <c r="H4556" s="63" t="str">
        <f>IFERROR(VLOOKUP(B4556,Listor!$N$6:$O$47,2,FALSE),"")</f>
        <v/>
      </c>
      <c r="I4556" s="63" t="str">
        <f t="shared" si="214"/>
        <v/>
      </c>
      <c r="J4556" s="96" t="str">
        <f>IFERROR(VLOOKUP(B4556,Listor!$N$6:$P$47,3,FALSE)*I4556,"")</f>
        <v/>
      </c>
      <c r="K4556" s="81"/>
      <c r="L4556" s="88" t="str">
        <f>IFERROR((VLOOKUP(B4556,Listor!$N$6:$P$47,3,FALSE)*Biologiska!K4556)+(VLOOKUP(B4556,Listor!$N$6:$Q$47,4,FALSE)),"")</f>
        <v/>
      </c>
      <c r="M4556" s="63" t="str">
        <f t="shared" si="215"/>
        <v/>
      </c>
      <c r="N4556" s="75"/>
      <c r="O4556" s="84" t="str">
        <f t="shared" si="216"/>
        <v/>
      </c>
      <c r="P4556" s="107"/>
      <c r="Q4556" s="87" t="s">
        <v>79</v>
      </c>
      <c r="R4556" s="87"/>
      <c r="S4556" s="87"/>
      <c r="T4556" s="87"/>
      <c r="U4556" s="87"/>
      <c r="V4556" s="86" t="s">
        <v>79</v>
      </c>
      <c r="W4556" s="75"/>
      <c r="X4556" s="102" t="s">
        <v>79</v>
      </c>
      <c r="Y4556" s="63" t="str">
        <f>IFERROR(IF(VLOOKUP(X4556,Listor!$T$6:$U$7,2,FALSE)&lt;O4556,TRUE),"")</f>
        <v/>
      </c>
      <c r="Z4556" s="87"/>
      <c r="AA4556" s="104"/>
    </row>
    <row r="4557" spans="2:27" x14ac:dyDescent="0.25">
      <c r="B4557" s="68" t="s">
        <v>68</v>
      </c>
      <c r="C4557" s="80" t="str">
        <f>IFERROR(VLOOKUP(B4557,Listor!$A$6:$B$62,2,FALSE),"")</f>
        <v/>
      </c>
      <c r="D4557" s="80" t="str">
        <f>IFERROR(VLOOKUP(B4557,Listor!$A$6:$C$62,3,FALSE),"")</f>
        <v/>
      </c>
      <c r="E4557" s="110" t="s">
        <v>79</v>
      </c>
      <c r="F4557" s="66"/>
      <c r="G4557" s="35" t="str">
        <f>IFERROR(VLOOKUP(B4557,Listor!$A$6:$G$62,7,FALSE),"")</f>
        <v/>
      </c>
      <c r="H4557" s="63" t="str">
        <f>IFERROR(VLOOKUP(B4557,Listor!$N$6:$O$47,2,FALSE),"")</f>
        <v/>
      </c>
      <c r="I4557" s="63" t="str">
        <f t="shared" si="214"/>
        <v/>
      </c>
      <c r="J4557" s="96" t="str">
        <f>IFERROR(VLOOKUP(B4557,Listor!$N$6:$P$47,3,FALSE)*I4557,"")</f>
        <v/>
      </c>
      <c r="K4557" s="81"/>
      <c r="L4557" s="88" t="str">
        <f>IFERROR((VLOOKUP(B4557,Listor!$N$6:$P$47,3,FALSE)*Biologiska!K4557)+(VLOOKUP(B4557,Listor!$N$6:$Q$47,4,FALSE)),"")</f>
        <v/>
      </c>
      <c r="M4557" s="63" t="str">
        <f t="shared" si="215"/>
        <v/>
      </c>
      <c r="N4557" s="75"/>
      <c r="O4557" s="84" t="str">
        <f t="shared" si="216"/>
        <v/>
      </c>
      <c r="P4557" s="107"/>
      <c r="Q4557" s="87" t="s">
        <v>79</v>
      </c>
      <c r="R4557" s="87"/>
      <c r="S4557" s="87"/>
      <c r="T4557" s="87"/>
      <c r="U4557" s="87"/>
      <c r="V4557" s="86" t="s">
        <v>79</v>
      </c>
      <c r="W4557" s="75"/>
      <c r="X4557" s="102" t="s">
        <v>79</v>
      </c>
      <c r="Y4557" s="63" t="str">
        <f>IFERROR(IF(VLOOKUP(X4557,Listor!$T$6:$U$7,2,FALSE)&lt;O4557,TRUE),"")</f>
        <v/>
      </c>
      <c r="Z4557" s="87"/>
      <c r="AA4557" s="104"/>
    </row>
    <row r="4558" spans="2:27" x14ac:dyDescent="0.25">
      <c r="B4558" s="68" t="s">
        <v>68</v>
      </c>
      <c r="C4558" s="80" t="str">
        <f>IFERROR(VLOOKUP(B4558,Listor!$A$6:$B$62,2,FALSE),"")</f>
        <v/>
      </c>
      <c r="D4558" s="80" t="str">
        <f>IFERROR(VLOOKUP(B4558,Listor!$A$6:$C$62,3,FALSE),"")</f>
        <v/>
      </c>
      <c r="E4558" s="110" t="s">
        <v>79</v>
      </c>
      <c r="F4558" s="66"/>
      <c r="G4558" s="35" t="str">
        <f>IFERROR(VLOOKUP(B4558,Listor!$A$6:$G$62,7,FALSE),"")</f>
        <v/>
      </c>
      <c r="H4558" s="63" t="str">
        <f>IFERROR(VLOOKUP(B4558,Listor!$N$6:$O$47,2,FALSE),"")</f>
        <v/>
      </c>
      <c r="I4558" s="63" t="str">
        <f t="shared" si="214"/>
        <v/>
      </c>
      <c r="J4558" s="96" t="str">
        <f>IFERROR(VLOOKUP(B4558,Listor!$N$6:$P$47,3,FALSE)*I4558,"")</f>
        <v/>
      </c>
      <c r="K4558" s="81"/>
      <c r="L4558" s="88" t="str">
        <f>IFERROR((VLOOKUP(B4558,Listor!$N$6:$P$47,3,FALSE)*Biologiska!K4558)+(VLOOKUP(B4558,Listor!$N$6:$Q$47,4,FALSE)),"")</f>
        <v/>
      </c>
      <c r="M4558" s="63" t="str">
        <f t="shared" si="215"/>
        <v/>
      </c>
      <c r="N4558" s="75"/>
      <c r="O4558" s="84" t="str">
        <f t="shared" si="216"/>
        <v/>
      </c>
      <c r="P4558" s="107"/>
      <c r="Q4558" s="87" t="s">
        <v>79</v>
      </c>
      <c r="R4558" s="87"/>
      <c r="S4558" s="87"/>
      <c r="T4558" s="87"/>
      <c r="U4558" s="87"/>
      <c r="V4558" s="86" t="s">
        <v>79</v>
      </c>
      <c r="W4558" s="75"/>
      <c r="X4558" s="102" t="s">
        <v>79</v>
      </c>
      <c r="Y4558" s="63" t="str">
        <f>IFERROR(IF(VLOOKUP(X4558,Listor!$T$6:$U$7,2,FALSE)&lt;O4558,TRUE),"")</f>
        <v/>
      </c>
      <c r="Z4558" s="87"/>
      <c r="AA4558" s="104"/>
    </row>
    <row r="4559" spans="2:27" x14ac:dyDescent="0.25">
      <c r="B4559" s="68" t="s">
        <v>68</v>
      </c>
      <c r="C4559" s="80" t="str">
        <f>IFERROR(VLOOKUP(B4559,Listor!$A$6:$B$62,2,FALSE),"")</f>
        <v/>
      </c>
      <c r="D4559" s="80" t="str">
        <f>IFERROR(VLOOKUP(B4559,Listor!$A$6:$C$62,3,FALSE),"")</f>
        <v/>
      </c>
      <c r="E4559" s="110" t="s">
        <v>79</v>
      </c>
      <c r="F4559" s="66"/>
      <c r="G4559" s="35" t="str">
        <f>IFERROR(VLOOKUP(B4559,Listor!$A$6:$G$62,7,FALSE),"")</f>
        <v/>
      </c>
      <c r="H4559" s="63" t="str">
        <f>IFERROR(VLOOKUP(B4559,Listor!$N$6:$O$47,2,FALSE),"")</f>
        <v/>
      </c>
      <c r="I4559" s="63" t="str">
        <f t="shared" si="214"/>
        <v/>
      </c>
      <c r="J4559" s="96" t="str">
        <f>IFERROR(VLOOKUP(B4559,Listor!$N$6:$P$47,3,FALSE)*I4559,"")</f>
        <v/>
      </c>
      <c r="K4559" s="81"/>
      <c r="L4559" s="88" t="str">
        <f>IFERROR((VLOOKUP(B4559,Listor!$N$6:$P$47,3,FALSE)*Biologiska!K4559)+(VLOOKUP(B4559,Listor!$N$6:$Q$47,4,FALSE)),"")</f>
        <v/>
      </c>
      <c r="M4559" s="63" t="str">
        <f t="shared" si="215"/>
        <v/>
      </c>
      <c r="N4559" s="75"/>
      <c r="O4559" s="84" t="str">
        <f t="shared" si="216"/>
        <v/>
      </c>
      <c r="P4559" s="107"/>
      <c r="Q4559" s="87" t="s">
        <v>79</v>
      </c>
      <c r="R4559" s="87"/>
      <c r="S4559" s="87"/>
      <c r="T4559" s="87"/>
      <c r="U4559" s="87"/>
      <c r="V4559" s="86" t="s">
        <v>79</v>
      </c>
      <c r="W4559" s="75"/>
      <c r="X4559" s="102" t="s">
        <v>79</v>
      </c>
      <c r="Y4559" s="63" t="str">
        <f>IFERROR(IF(VLOOKUP(X4559,Listor!$T$6:$U$7,2,FALSE)&lt;O4559,TRUE),"")</f>
        <v/>
      </c>
      <c r="Z4559" s="87"/>
      <c r="AA4559" s="104"/>
    </row>
    <row r="4560" spans="2:27" x14ac:dyDescent="0.25">
      <c r="B4560" s="68" t="s">
        <v>68</v>
      </c>
      <c r="C4560" s="80" t="str">
        <f>IFERROR(VLOOKUP(B4560,Listor!$A$6:$B$62,2,FALSE),"")</f>
        <v/>
      </c>
      <c r="D4560" s="80" t="str">
        <f>IFERROR(VLOOKUP(B4560,Listor!$A$6:$C$62,3,FALSE),"")</f>
        <v/>
      </c>
      <c r="E4560" s="110" t="s">
        <v>79</v>
      </c>
      <c r="F4560" s="66"/>
      <c r="G4560" s="35" t="str">
        <f>IFERROR(VLOOKUP(B4560,Listor!$A$6:$G$62,7,FALSE),"")</f>
        <v/>
      </c>
      <c r="H4560" s="63" t="str">
        <f>IFERROR(VLOOKUP(B4560,Listor!$N$6:$O$47,2,FALSE),"")</f>
        <v/>
      </c>
      <c r="I4560" s="63" t="str">
        <f t="shared" si="214"/>
        <v/>
      </c>
      <c r="J4560" s="96" t="str">
        <f>IFERROR(VLOOKUP(B4560,Listor!$N$6:$P$47,3,FALSE)*I4560,"")</f>
        <v/>
      </c>
      <c r="K4560" s="81"/>
      <c r="L4560" s="88" t="str">
        <f>IFERROR((VLOOKUP(B4560,Listor!$N$6:$P$47,3,FALSE)*Biologiska!K4560)+(VLOOKUP(B4560,Listor!$N$6:$Q$47,4,FALSE)),"")</f>
        <v/>
      </c>
      <c r="M4560" s="63" t="str">
        <f t="shared" si="215"/>
        <v/>
      </c>
      <c r="N4560" s="75"/>
      <c r="O4560" s="84" t="str">
        <f t="shared" si="216"/>
        <v/>
      </c>
      <c r="P4560" s="107"/>
      <c r="Q4560" s="87" t="s">
        <v>79</v>
      </c>
      <c r="R4560" s="87"/>
      <c r="S4560" s="87"/>
      <c r="T4560" s="87"/>
      <c r="U4560" s="87"/>
      <c r="V4560" s="86" t="s">
        <v>79</v>
      </c>
      <c r="W4560" s="75"/>
      <c r="X4560" s="102" t="s">
        <v>79</v>
      </c>
      <c r="Y4560" s="63" t="str">
        <f>IFERROR(IF(VLOOKUP(X4560,Listor!$T$6:$U$7,2,FALSE)&lt;O4560,TRUE),"")</f>
        <v/>
      </c>
      <c r="Z4560" s="87"/>
      <c r="AA4560" s="104"/>
    </row>
    <row r="4561" spans="2:27" x14ac:dyDescent="0.25">
      <c r="B4561" s="68" t="s">
        <v>68</v>
      </c>
      <c r="C4561" s="80" t="str">
        <f>IFERROR(VLOOKUP(B4561,Listor!$A$6:$B$62,2,FALSE),"")</f>
        <v/>
      </c>
      <c r="D4561" s="80" t="str">
        <f>IFERROR(VLOOKUP(B4561,Listor!$A$6:$C$62,3,FALSE),"")</f>
        <v/>
      </c>
      <c r="E4561" s="110" t="s">
        <v>79</v>
      </c>
      <c r="F4561" s="66"/>
      <c r="G4561" s="35" t="str">
        <f>IFERROR(VLOOKUP(B4561,Listor!$A$6:$G$62,7,FALSE),"")</f>
        <v/>
      </c>
      <c r="H4561" s="63" t="str">
        <f>IFERROR(VLOOKUP(B4561,Listor!$N$6:$O$47,2,FALSE),"")</f>
        <v/>
      </c>
      <c r="I4561" s="63" t="str">
        <f t="shared" si="214"/>
        <v/>
      </c>
      <c r="J4561" s="96" t="str">
        <f>IFERROR(VLOOKUP(B4561,Listor!$N$6:$P$47,3,FALSE)*I4561,"")</f>
        <v/>
      </c>
      <c r="K4561" s="81"/>
      <c r="L4561" s="88" t="str">
        <f>IFERROR((VLOOKUP(B4561,Listor!$N$6:$P$47,3,FALSE)*Biologiska!K4561)+(VLOOKUP(B4561,Listor!$N$6:$Q$47,4,FALSE)),"")</f>
        <v/>
      </c>
      <c r="M4561" s="63" t="str">
        <f t="shared" si="215"/>
        <v/>
      </c>
      <c r="N4561" s="75"/>
      <c r="O4561" s="84" t="str">
        <f t="shared" si="216"/>
        <v/>
      </c>
      <c r="P4561" s="107"/>
      <c r="Q4561" s="87" t="s">
        <v>79</v>
      </c>
      <c r="R4561" s="87"/>
      <c r="S4561" s="87"/>
      <c r="T4561" s="87"/>
      <c r="U4561" s="87"/>
      <c r="V4561" s="86" t="s">
        <v>79</v>
      </c>
      <c r="W4561" s="75"/>
      <c r="X4561" s="102" t="s">
        <v>79</v>
      </c>
      <c r="Y4561" s="63" t="str">
        <f>IFERROR(IF(VLOOKUP(X4561,Listor!$T$6:$U$7,2,FALSE)&lt;O4561,TRUE),"")</f>
        <v/>
      </c>
      <c r="Z4561" s="87"/>
      <c r="AA4561" s="104"/>
    </row>
    <row r="4562" spans="2:27" x14ac:dyDescent="0.25">
      <c r="B4562" s="68" t="s">
        <v>68</v>
      </c>
      <c r="C4562" s="80" t="str">
        <f>IFERROR(VLOOKUP(B4562,Listor!$A$6:$B$62,2,FALSE),"")</f>
        <v/>
      </c>
      <c r="D4562" s="80" t="str">
        <f>IFERROR(VLOOKUP(B4562,Listor!$A$6:$C$62,3,FALSE),"")</f>
        <v/>
      </c>
      <c r="E4562" s="110" t="s">
        <v>79</v>
      </c>
      <c r="F4562" s="66"/>
      <c r="G4562" s="35" t="str">
        <f>IFERROR(VLOOKUP(B4562,Listor!$A$6:$G$62,7,FALSE),"")</f>
        <v/>
      </c>
      <c r="H4562" s="63" t="str">
        <f>IFERROR(VLOOKUP(B4562,Listor!$N$6:$O$47,2,FALSE),"")</f>
        <v/>
      </c>
      <c r="I4562" s="63" t="str">
        <f t="shared" si="214"/>
        <v/>
      </c>
      <c r="J4562" s="96" t="str">
        <f>IFERROR(VLOOKUP(B4562,Listor!$N$6:$P$47,3,FALSE)*I4562,"")</f>
        <v/>
      </c>
      <c r="K4562" s="81"/>
      <c r="L4562" s="88" t="str">
        <f>IFERROR((VLOOKUP(B4562,Listor!$N$6:$P$47,3,FALSE)*Biologiska!K4562)+(VLOOKUP(B4562,Listor!$N$6:$Q$47,4,FALSE)),"")</f>
        <v/>
      </c>
      <c r="M4562" s="63" t="str">
        <f t="shared" si="215"/>
        <v/>
      </c>
      <c r="N4562" s="75"/>
      <c r="O4562" s="84" t="str">
        <f t="shared" si="216"/>
        <v/>
      </c>
      <c r="P4562" s="107"/>
      <c r="Q4562" s="87" t="s">
        <v>79</v>
      </c>
      <c r="R4562" s="87"/>
      <c r="S4562" s="87"/>
      <c r="T4562" s="87"/>
      <c r="U4562" s="87"/>
      <c r="V4562" s="86" t="s">
        <v>79</v>
      </c>
      <c r="W4562" s="75"/>
      <c r="X4562" s="102" t="s">
        <v>79</v>
      </c>
      <c r="Y4562" s="63" t="str">
        <f>IFERROR(IF(VLOOKUP(X4562,Listor!$T$6:$U$7,2,FALSE)&lt;O4562,TRUE),"")</f>
        <v/>
      </c>
      <c r="Z4562" s="87"/>
      <c r="AA4562" s="104"/>
    </row>
    <row r="4563" spans="2:27" x14ac:dyDescent="0.25">
      <c r="B4563" s="68" t="s">
        <v>68</v>
      </c>
      <c r="C4563" s="80" t="str">
        <f>IFERROR(VLOOKUP(B4563,Listor!$A$6:$B$62,2,FALSE),"")</f>
        <v/>
      </c>
      <c r="D4563" s="80" t="str">
        <f>IFERROR(VLOOKUP(B4563,Listor!$A$6:$C$62,3,FALSE),"")</f>
        <v/>
      </c>
      <c r="E4563" s="110" t="s">
        <v>79</v>
      </c>
      <c r="F4563" s="66"/>
      <c r="G4563" s="35" t="str">
        <f>IFERROR(VLOOKUP(B4563,Listor!$A$6:$G$62,7,FALSE),"")</f>
        <v/>
      </c>
      <c r="H4563" s="63" t="str">
        <f>IFERROR(VLOOKUP(B4563,Listor!$N$6:$O$47,2,FALSE),"")</f>
        <v/>
      </c>
      <c r="I4563" s="63" t="str">
        <f t="shared" si="214"/>
        <v/>
      </c>
      <c r="J4563" s="96" t="str">
        <f>IFERROR(VLOOKUP(B4563,Listor!$N$6:$P$47,3,FALSE)*I4563,"")</f>
        <v/>
      </c>
      <c r="K4563" s="81"/>
      <c r="L4563" s="88" t="str">
        <f>IFERROR((VLOOKUP(B4563,Listor!$N$6:$P$47,3,FALSE)*Biologiska!K4563)+(VLOOKUP(B4563,Listor!$N$6:$Q$47,4,FALSE)),"")</f>
        <v/>
      </c>
      <c r="M4563" s="63" t="str">
        <f t="shared" si="215"/>
        <v/>
      </c>
      <c r="N4563" s="75"/>
      <c r="O4563" s="84" t="str">
        <f t="shared" si="216"/>
        <v/>
      </c>
      <c r="P4563" s="107"/>
      <c r="Q4563" s="87" t="s">
        <v>79</v>
      </c>
      <c r="R4563" s="87"/>
      <c r="S4563" s="87"/>
      <c r="T4563" s="87"/>
      <c r="U4563" s="87"/>
      <c r="V4563" s="86" t="s">
        <v>79</v>
      </c>
      <c r="W4563" s="75"/>
      <c r="X4563" s="102" t="s">
        <v>79</v>
      </c>
      <c r="Y4563" s="63" t="str">
        <f>IFERROR(IF(VLOOKUP(X4563,Listor!$T$6:$U$7,2,FALSE)&lt;O4563,TRUE),"")</f>
        <v/>
      </c>
      <c r="Z4563" s="87"/>
      <c r="AA4563" s="104"/>
    </row>
    <row r="4564" spans="2:27" x14ac:dyDescent="0.25">
      <c r="B4564" s="68" t="s">
        <v>68</v>
      </c>
      <c r="C4564" s="80" t="str">
        <f>IFERROR(VLOOKUP(B4564,Listor!$A$6:$B$62,2,FALSE),"")</f>
        <v/>
      </c>
      <c r="D4564" s="80" t="str">
        <f>IFERROR(VLOOKUP(B4564,Listor!$A$6:$C$62,3,FALSE),"")</f>
        <v/>
      </c>
      <c r="E4564" s="110" t="s">
        <v>79</v>
      </c>
      <c r="F4564" s="66"/>
      <c r="G4564" s="35" t="str">
        <f>IFERROR(VLOOKUP(B4564,Listor!$A$6:$G$62,7,FALSE),"")</f>
        <v/>
      </c>
      <c r="H4564" s="63" t="str">
        <f>IFERROR(VLOOKUP(B4564,Listor!$N$6:$O$47,2,FALSE),"")</f>
        <v/>
      </c>
      <c r="I4564" s="63" t="str">
        <f t="shared" si="214"/>
        <v/>
      </c>
      <c r="J4564" s="96" t="str">
        <f>IFERROR(VLOOKUP(B4564,Listor!$N$6:$P$47,3,FALSE)*I4564,"")</f>
        <v/>
      </c>
      <c r="K4564" s="81"/>
      <c r="L4564" s="88" t="str">
        <f>IFERROR((VLOOKUP(B4564,Listor!$N$6:$P$47,3,FALSE)*Biologiska!K4564)+(VLOOKUP(B4564,Listor!$N$6:$Q$47,4,FALSE)),"")</f>
        <v/>
      </c>
      <c r="M4564" s="63" t="str">
        <f t="shared" si="215"/>
        <v/>
      </c>
      <c r="N4564" s="75"/>
      <c r="O4564" s="84" t="str">
        <f t="shared" si="216"/>
        <v/>
      </c>
      <c r="P4564" s="107"/>
      <c r="Q4564" s="87" t="s">
        <v>79</v>
      </c>
      <c r="R4564" s="87"/>
      <c r="S4564" s="87"/>
      <c r="T4564" s="87"/>
      <c r="U4564" s="87"/>
      <c r="V4564" s="86" t="s">
        <v>79</v>
      </c>
      <c r="W4564" s="75"/>
      <c r="X4564" s="102" t="s">
        <v>79</v>
      </c>
      <c r="Y4564" s="63" t="str">
        <f>IFERROR(IF(VLOOKUP(X4564,Listor!$T$6:$U$7,2,FALSE)&lt;O4564,TRUE),"")</f>
        <v/>
      </c>
      <c r="Z4564" s="87"/>
      <c r="AA4564" s="104"/>
    </row>
    <row r="4565" spans="2:27" x14ac:dyDescent="0.25">
      <c r="B4565" s="68" t="s">
        <v>68</v>
      </c>
      <c r="C4565" s="80" t="str">
        <f>IFERROR(VLOOKUP(B4565,Listor!$A$6:$B$62,2,FALSE),"")</f>
        <v/>
      </c>
      <c r="D4565" s="80" t="str">
        <f>IFERROR(VLOOKUP(B4565,Listor!$A$6:$C$62,3,FALSE),"")</f>
        <v/>
      </c>
      <c r="E4565" s="110" t="s">
        <v>79</v>
      </c>
      <c r="F4565" s="66"/>
      <c r="G4565" s="35" t="str">
        <f>IFERROR(VLOOKUP(B4565,Listor!$A$6:$G$62,7,FALSE),"")</f>
        <v/>
      </c>
      <c r="H4565" s="63" t="str">
        <f>IFERROR(VLOOKUP(B4565,Listor!$N$6:$O$47,2,FALSE),"")</f>
        <v/>
      </c>
      <c r="I4565" s="63" t="str">
        <f t="shared" si="214"/>
        <v/>
      </c>
      <c r="J4565" s="96" t="str">
        <f>IFERROR(VLOOKUP(B4565,Listor!$N$6:$P$47,3,FALSE)*I4565,"")</f>
        <v/>
      </c>
      <c r="K4565" s="81"/>
      <c r="L4565" s="88" t="str">
        <f>IFERROR((VLOOKUP(B4565,Listor!$N$6:$P$47,3,FALSE)*Biologiska!K4565)+(VLOOKUP(B4565,Listor!$N$6:$Q$47,4,FALSE)),"")</f>
        <v/>
      </c>
      <c r="M4565" s="63" t="str">
        <f t="shared" si="215"/>
        <v/>
      </c>
      <c r="N4565" s="75"/>
      <c r="O4565" s="84" t="str">
        <f t="shared" si="216"/>
        <v/>
      </c>
      <c r="P4565" s="107"/>
      <c r="Q4565" s="87" t="s">
        <v>79</v>
      </c>
      <c r="R4565" s="87"/>
      <c r="S4565" s="87"/>
      <c r="T4565" s="87"/>
      <c r="U4565" s="87"/>
      <c r="V4565" s="86" t="s">
        <v>79</v>
      </c>
      <c r="W4565" s="75"/>
      <c r="X4565" s="102" t="s">
        <v>79</v>
      </c>
      <c r="Y4565" s="63" t="str">
        <f>IFERROR(IF(VLOOKUP(X4565,Listor!$T$6:$U$7,2,FALSE)&lt;O4565,TRUE),"")</f>
        <v/>
      </c>
      <c r="Z4565" s="87"/>
      <c r="AA4565" s="104"/>
    </row>
    <row r="4566" spans="2:27" x14ac:dyDescent="0.25">
      <c r="B4566" s="68" t="s">
        <v>68</v>
      </c>
      <c r="C4566" s="80" t="str">
        <f>IFERROR(VLOOKUP(B4566,Listor!$A$6:$B$62,2,FALSE),"")</f>
        <v/>
      </c>
      <c r="D4566" s="80" t="str">
        <f>IFERROR(VLOOKUP(B4566,Listor!$A$6:$C$62,3,FALSE),"")</f>
        <v/>
      </c>
      <c r="E4566" s="110" t="s">
        <v>79</v>
      </c>
      <c r="F4566" s="66"/>
      <c r="G4566" s="35" t="str">
        <f>IFERROR(VLOOKUP(B4566,Listor!$A$6:$G$62,7,FALSE),"")</f>
        <v/>
      </c>
      <c r="H4566" s="63" t="str">
        <f>IFERROR(VLOOKUP(B4566,Listor!$N$6:$O$47,2,FALSE),"")</f>
        <v/>
      </c>
      <c r="I4566" s="63" t="str">
        <f t="shared" si="214"/>
        <v/>
      </c>
      <c r="J4566" s="96" t="str">
        <f>IFERROR(VLOOKUP(B4566,Listor!$N$6:$P$47,3,FALSE)*I4566,"")</f>
        <v/>
      </c>
      <c r="K4566" s="81"/>
      <c r="L4566" s="88" t="str">
        <f>IFERROR((VLOOKUP(B4566,Listor!$N$6:$P$47,3,FALSE)*Biologiska!K4566)+(VLOOKUP(B4566,Listor!$N$6:$Q$47,4,FALSE)),"")</f>
        <v/>
      </c>
      <c r="M4566" s="63" t="str">
        <f t="shared" si="215"/>
        <v/>
      </c>
      <c r="N4566" s="75"/>
      <c r="O4566" s="84" t="str">
        <f t="shared" si="216"/>
        <v/>
      </c>
      <c r="P4566" s="107"/>
      <c r="Q4566" s="87" t="s">
        <v>79</v>
      </c>
      <c r="R4566" s="87"/>
      <c r="S4566" s="87"/>
      <c r="T4566" s="87"/>
      <c r="U4566" s="87"/>
      <c r="V4566" s="86" t="s">
        <v>79</v>
      </c>
      <c r="W4566" s="75"/>
      <c r="X4566" s="102" t="s">
        <v>79</v>
      </c>
      <c r="Y4566" s="63" t="str">
        <f>IFERROR(IF(VLOOKUP(X4566,Listor!$T$6:$U$7,2,FALSE)&lt;O4566,TRUE),"")</f>
        <v/>
      </c>
      <c r="Z4566" s="87"/>
      <c r="AA4566" s="104"/>
    </row>
    <row r="4567" spans="2:27" x14ac:dyDescent="0.25">
      <c r="B4567" s="68" t="s">
        <v>68</v>
      </c>
      <c r="C4567" s="80" t="str">
        <f>IFERROR(VLOOKUP(B4567,Listor!$A$6:$B$62,2,FALSE),"")</f>
        <v/>
      </c>
      <c r="D4567" s="80" t="str">
        <f>IFERROR(VLOOKUP(B4567,Listor!$A$6:$C$62,3,FALSE),"")</f>
        <v/>
      </c>
      <c r="E4567" s="110" t="s">
        <v>79</v>
      </c>
      <c r="F4567" s="66"/>
      <c r="G4567" s="35" t="str">
        <f>IFERROR(VLOOKUP(B4567,Listor!$A$6:$G$62,7,FALSE),"")</f>
        <v/>
      </c>
      <c r="H4567" s="63" t="str">
        <f>IFERROR(VLOOKUP(B4567,Listor!$N$6:$O$47,2,FALSE),"")</f>
        <v/>
      </c>
      <c r="I4567" s="63" t="str">
        <f t="shared" si="214"/>
        <v/>
      </c>
      <c r="J4567" s="96" t="str">
        <f>IFERROR(VLOOKUP(B4567,Listor!$N$6:$P$47,3,FALSE)*I4567,"")</f>
        <v/>
      </c>
      <c r="K4567" s="81"/>
      <c r="L4567" s="88" t="str">
        <f>IFERROR((VLOOKUP(B4567,Listor!$N$6:$P$47,3,FALSE)*Biologiska!K4567)+(VLOOKUP(B4567,Listor!$N$6:$Q$47,4,FALSE)),"")</f>
        <v/>
      </c>
      <c r="M4567" s="63" t="str">
        <f t="shared" si="215"/>
        <v/>
      </c>
      <c r="N4567" s="75"/>
      <c r="O4567" s="84" t="str">
        <f t="shared" si="216"/>
        <v/>
      </c>
      <c r="P4567" s="107"/>
      <c r="Q4567" s="87" t="s">
        <v>79</v>
      </c>
      <c r="R4567" s="87"/>
      <c r="S4567" s="87"/>
      <c r="T4567" s="87"/>
      <c r="U4567" s="87"/>
      <c r="V4567" s="86" t="s">
        <v>79</v>
      </c>
      <c r="W4567" s="75"/>
      <c r="X4567" s="102" t="s">
        <v>79</v>
      </c>
      <c r="Y4567" s="63" t="str">
        <f>IFERROR(IF(VLOOKUP(X4567,Listor!$T$6:$U$7,2,FALSE)&lt;O4567,TRUE),"")</f>
        <v/>
      </c>
      <c r="Z4567" s="87"/>
      <c r="AA4567" s="104"/>
    </row>
    <row r="4568" spans="2:27" x14ac:dyDescent="0.25">
      <c r="B4568" s="68" t="s">
        <v>68</v>
      </c>
      <c r="C4568" s="80" t="str">
        <f>IFERROR(VLOOKUP(B4568,Listor!$A$6:$B$62,2,FALSE),"")</f>
        <v/>
      </c>
      <c r="D4568" s="80" t="str">
        <f>IFERROR(VLOOKUP(B4568,Listor!$A$6:$C$62,3,FALSE),"")</f>
        <v/>
      </c>
      <c r="E4568" s="110" t="s">
        <v>79</v>
      </c>
      <c r="F4568" s="66"/>
      <c r="G4568" s="35" t="str">
        <f>IFERROR(VLOOKUP(B4568,Listor!$A$6:$G$62,7,FALSE),"")</f>
        <v/>
      </c>
      <c r="H4568" s="63" t="str">
        <f>IFERROR(VLOOKUP(B4568,Listor!$N$6:$O$47,2,FALSE),"")</f>
        <v/>
      </c>
      <c r="I4568" s="63" t="str">
        <f t="shared" si="214"/>
        <v/>
      </c>
      <c r="J4568" s="96" t="str">
        <f>IFERROR(VLOOKUP(B4568,Listor!$N$6:$P$47,3,FALSE)*I4568,"")</f>
        <v/>
      </c>
      <c r="K4568" s="81"/>
      <c r="L4568" s="88" t="str">
        <f>IFERROR((VLOOKUP(B4568,Listor!$N$6:$P$47,3,FALSE)*Biologiska!K4568)+(VLOOKUP(B4568,Listor!$N$6:$Q$47,4,FALSE)),"")</f>
        <v/>
      </c>
      <c r="M4568" s="63" t="str">
        <f t="shared" si="215"/>
        <v/>
      </c>
      <c r="N4568" s="75"/>
      <c r="O4568" s="84" t="str">
        <f t="shared" si="216"/>
        <v/>
      </c>
      <c r="P4568" s="107"/>
      <c r="Q4568" s="87" t="s">
        <v>79</v>
      </c>
      <c r="R4568" s="87"/>
      <c r="S4568" s="87"/>
      <c r="T4568" s="87"/>
      <c r="U4568" s="87"/>
      <c r="V4568" s="86" t="s">
        <v>79</v>
      </c>
      <c r="W4568" s="75"/>
      <c r="X4568" s="102" t="s">
        <v>79</v>
      </c>
      <c r="Y4568" s="63" t="str">
        <f>IFERROR(IF(VLOOKUP(X4568,Listor!$T$6:$U$7,2,FALSE)&lt;O4568,TRUE),"")</f>
        <v/>
      </c>
      <c r="Z4568" s="87"/>
      <c r="AA4568" s="104"/>
    </row>
    <row r="4569" spans="2:27" x14ac:dyDescent="0.25">
      <c r="B4569" s="68" t="s">
        <v>68</v>
      </c>
      <c r="C4569" s="80" t="str">
        <f>IFERROR(VLOOKUP(B4569,Listor!$A$6:$B$62,2,FALSE),"")</f>
        <v/>
      </c>
      <c r="D4569" s="80" t="str">
        <f>IFERROR(VLOOKUP(B4569,Listor!$A$6:$C$62,3,FALSE),"")</f>
        <v/>
      </c>
      <c r="E4569" s="110" t="s">
        <v>79</v>
      </c>
      <c r="F4569" s="66"/>
      <c r="G4569" s="35" t="str">
        <f>IFERROR(VLOOKUP(B4569,Listor!$A$6:$G$62,7,FALSE),"")</f>
        <v/>
      </c>
      <c r="H4569" s="63" t="str">
        <f>IFERROR(VLOOKUP(B4569,Listor!$N$6:$O$47,2,FALSE),"")</f>
        <v/>
      </c>
      <c r="I4569" s="63" t="str">
        <f t="shared" si="214"/>
        <v/>
      </c>
      <c r="J4569" s="96" t="str">
        <f>IFERROR(VLOOKUP(B4569,Listor!$N$6:$P$47,3,FALSE)*I4569,"")</f>
        <v/>
      </c>
      <c r="K4569" s="81"/>
      <c r="L4569" s="88" t="str">
        <f>IFERROR((VLOOKUP(B4569,Listor!$N$6:$P$47,3,FALSE)*Biologiska!K4569)+(VLOOKUP(B4569,Listor!$N$6:$Q$47,4,FALSE)),"")</f>
        <v/>
      </c>
      <c r="M4569" s="63" t="str">
        <f t="shared" si="215"/>
        <v/>
      </c>
      <c r="N4569" s="75"/>
      <c r="O4569" s="84" t="str">
        <f t="shared" si="216"/>
        <v/>
      </c>
      <c r="P4569" s="107"/>
      <c r="Q4569" s="87" t="s">
        <v>79</v>
      </c>
      <c r="R4569" s="87"/>
      <c r="S4569" s="87"/>
      <c r="T4569" s="87"/>
      <c r="U4569" s="87"/>
      <c r="V4569" s="86" t="s">
        <v>79</v>
      </c>
      <c r="W4569" s="75"/>
      <c r="X4569" s="102" t="s">
        <v>79</v>
      </c>
      <c r="Y4569" s="63" t="str">
        <f>IFERROR(IF(VLOOKUP(X4569,Listor!$T$6:$U$7,2,FALSE)&lt;O4569,TRUE),"")</f>
        <v/>
      </c>
      <c r="Z4569" s="87"/>
      <c r="AA4569" s="104"/>
    </row>
    <row r="4570" spans="2:27" x14ac:dyDescent="0.25">
      <c r="B4570" s="68" t="s">
        <v>68</v>
      </c>
      <c r="C4570" s="80" t="str">
        <f>IFERROR(VLOOKUP(B4570,Listor!$A$6:$B$62,2,FALSE),"")</f>
        <v/>
      </c>
      <c r="D4570" s="80" t="str">
        <f>IFERROR(VLOOKUP(B4570,Listor!$A$6:$C$62,3,FALSE),"")</f>
        <v/>
      </c>
      <c r="E4570" s="110" t="s">
        <v>79</v>
      </c>
      <c r="F4570" s="66"/>
      <c r="G4570" s="35" t="str">
        <f>IFERROR(VLOOKUP(B4570,Listor!$A$6:$G$62,7,FALSE),"")</f>
        <v/>
      </c>
      <c r="H4570" s="63" t="str">
        <f>IFERROR(VLOOKUP(B4570,Listor!$N$6:$O$47,2,FALSE),"")</f>
        <v/>
      </c>
      <c r="I4570" s="63" t="str">
        <f t="shared" si="214"/>
        <v/>
      </c>
      <c r="J4570" s="96" t="str">
        <f>IFERROR(VLOOKUP(B4570,Listor!$N$6:$P$47,3,FALSE)*I4570,"")</f>
        <v/>
      </c>
      <c r="K4570" s="81"/>
      <c r="L4570" s="88" t="str">
        <f>IFERROR((VLOOKUP(B4570,Listor!$N$6:$P$47,3,FALSE)*Biologiska!K4570)+(VLOOKUP(B4570,Listor!$N$6:$Q$47,4,FALSE)),"")</f>
        <v/>
      </c>
      <c r="M4570" s="63" t="str">
        <f t="shared" si="215"/>
        <v/>
      </c>
      <c r="N4570" s="75"/>
      <c r="O4570" s="84" t="str">
        <f t="shared" si="216"/>
        <v/>
      </c>
      <c r="P4570" s="107"/>
      <c r="Q4570" s="87" t="s">
        <v>79</v>
      </c>
      <c r="R4570" s="87"/>
      <c r="S4570" s="87"/>
      <c r="T4570" s="87"/>
      <c r="U4570" s="87"/>
      <c r="V4570" s="86" t="s">
        <v>79</v>
      </c>
      <c r="W4570" s="75"/>
      <c r="X4570" s="102" t="s">
        <v>79</v>
      </c>
      <c r="Y4570" s="63" t="str">
        <f>IFERROR(IF(VLOOKUP(X4570,Listor!$T$6:$U$7,2,FALSE)&lt;O4570,TRUE),"")</f>
        <v/>
      </c>
      <c r="Z4570" s="87"/>
      <c r="AA4570" s="104"/>
    </row>
    <row r="4571" spans="2:27" x14ac:dyDescent="0.25">
      <c r="B4571" s="68" t="s">
        <v>68</v>
      </c>
      <c r="C4571" s="80" t="str">
        <f>IFERROR(VLOOKUP(B4571,Listor!$A$6:$B$62,2,FALSE),"")</f>
        <v/>
      </c>
      <c r="D4571" s="80" t="str">
        <f>IFERROR(VLOOKUP(B4571,Listor!$A$6:$C$62,3,FALSE),"")</f>
        <v/>
      </c>
      <c r="E4571" s="110" t="s">
        <v>79</v>
      </c>
      <c r="F4571" s="66"/>
      <c r="G4571" s="35" t="str">
        <f>IFERROR(VLOOKUP(B4571,Listor!$A$6:$G$62,7,FALSE),"")</f>
        <v/>
      </c>
      <c r="H4571" s="63" t="str">
        <f>IFERROR(VLOOKUP(B4571,Listor!$N$6:$O$47,2,FALSE),"")</f>
        <v/>
      </c>
      <c r="I4571" s="63" t="str">
        <f t="shared" si="214"/>
        <v/>
      </c>
      <c r="J4571" s="96" t="str">
        <f>IFERROR(VLOOKUP(B4571,Listor!$N$6:$P$47,3,FALSE)*I4571,"")</f>
        <v/>
      </c>
      <c r="K4571" s="81"/>
      <c r="L4571" s="88" t="str">
        <f>IFERROR((VLOOKUP(B4571,Listor!$N$6:$P$47,3,FALSE)*Biologiska!K4571)+(VLOOKUP(B4571,Listor!$N$6:$Q$47,4,FALSE)),"")</f>
        <v/>
      </c>
      <c r="M4571" s="63" t="str">
        <f t="shared" si="215"/>
        <v/>
      </c>
      <c r="N4571" s="75"/>
      <c r="O4571" s="84" t="str">
        <f t="shared" si="216"/>
        <v/>
      </c>
      <c r="P4571" s="107"/>
      <c r="Q4571" s="87" t="s">
        <v>79</v>
      </c>
      <c r="R4571" s="87"/>
      <c r="S4571" s="87"/>
      <c r="T4571" s="87"/>
      <c r="U4571" s="87"/>
      <c r="V4571" s="86" t="s">
        <v>79</v>
      </c>
      <c r="W4571" s="75"/>
      <c r="X4571" s="102" t="s">
        <v>79</v>
      </c>
      <c r="Y4571" s="63" t="str">
        <f>IFERROR(IF(VLOOKUP(X4571,Listor!$T$6:$U$7,2,FALSE)&lt;O4571,TRUE),"")</f>
        <v/>
      </c>
      <c r="Z4571" s="87"/>
      <c r="AA4571" s="104"/>
    </row>
    <row r="4572" spans="2:27" x14ac:dyDescent="0.25">
      <c r="B4572" s="68" t="s">
        <v>68</v>
      </c>
      <c r="C4572" s="80" t="str">
        <f>IFERROR(VLOOKUP(B4572,Listor!$A$6:$B$62,2,FALSE),"")</f>
        <v/>
      </c>
      <c r="D4572" s="80" t="str">
        <f>IFERROR(VLOOKUP(B4572,Listor!$A$6:$C$62,3,FALSE),"")</f>
        <v/>
      </c>
      <c r="E4572" s="110" t="s">
        <v>79</v>
      </c>
      <c r="F4572" s="66"/>
      <c r="G4572" s="35" t="str">
        <f>IFERROR(VLOOKUP(B4572,Listor!$A$6:$G$62,7,FALSE),"")</f>
        <v/>
      </c>
      <c r="H4572" s="63" t="str">
        <f>IFERROR(VLOOKUP(B4572,Listor!$N$6:$O$47,2,FALSE),"")</f>
        <v/>
      </c>
      <c r="I4572" s="63" t="str">
        <f t="shared" si="214"/>
        <v/>
      </c>
      <c r="J4572" s="96" t="str">
        <f>IFERROR(VLOOKUP(B4572,Listor!$N$6:$P$47,3,FALSE)*I4572,"")</f>
        <v/>
      </c>
      <c r="K4572" s="81"/>
      <c r="L4572" s="88" t="str">
        <f>IFERROR((VLOOKUP(B4572,Listor!$N$6:$P$47,3,FALSE)*Biologiska!K4572)+(VLOOKUP(B4572,Listor!$N$6:$Q$47,4,FALSE)),"")</f>
        <v/>
      </c>
      <c r="M4572" s="63" t="str">
        <f t="shared" si="215"/>
        <v/>
      </c>
      <c r="N4572" s="75"/>
      <c r="O4572" s="84" t="str">
        <f t="shared" si="216"/>
        <v/>
      </c>
      <c r="P4572" s="107"/>
      <c r="Q4572" s="87" t="s">
        <v>79</v>
      </c>
      <c r="R4572" s="87"/>
      <c r="S4572" s="87"/>
      <c r="T4572" s="87"/>
      <c r="U4572" s="87"/>
      <c r="V4572" s="86" t="s">
        <v>79</v>
      </c>
      <c r="W4572" s="75"/>
      <c r="X4572" s="102" t="s">
        <v>79</v>
      </c>
      <c r="Y4572" s="63" t="str">
        <f>IFERROR(IF(VLOOKUP(X4572,Listor!$T$6:$U$7,2,FALSE)&lt;O4572,TRUE),"")</f>
        <v/>
      </c>
      <c r="Z4572" s="87"/>
      <c r="AA4572" s="104"/>
    </row>
    <row r="4573" spans="2:27" x14ac:dyDescent="0.25">
      <c r="B4573" s="68" t="s">
        <v>68</v>
      </c>
      <c r="C4573" s="80" t="str">
        <f>IFERROR(VLOOKUP(B4573,Listor!$A$6:$B$62,2,FALSE),"")</f>
        <v/>
      </c>
      <c r="D4573" s="80" t="str">
        <f>IFERROR(VLOOKUP(B4573,Listor!$A$6:$C$62,3,FALSE),"")</f>
        <v/>
      </c>
      <c r="E4573" s="110" t="s">
        <v>79</v>
      </c>
      <c r="F4573" s="66"/>
      <c r="G4573" s="35" t="str">
        <f>IFERROR(VLOOKUP(B4573,Listor!$A$6:$G$62,7,FALSE),"")</f>
        <v/>
      </c>
      <c r="H4573" s="63" t="str">
        <f>IFERROR(VLOOKUP(B4573,Listor!$N$6:$O$47,2,FALSE),"")</f>
        <v/>
      </c>
      <c r="I4573" s="63" t="str">
        <f t="shared" si="214"/>
        <v/>
      </c>
      <c r="J4573" s="96" t="str">
        <f>IFERROR(VLOOKUP(B4573,Listor!$N$6:$P$47,3,FALSE)*I4573,"")</f>
        <v/>
      </c>
      <c r="K4573" s="81"/>
      <c r="L4573" s="88" t="str">
        <f>IFERROR((VLOOKUP(B4573,Listor!$N$6:$P$47,3,FALSE)*Biologiska!K4573)+(VLOOKUP(B4573,Listor!$N$6:$Q$47,4,FALSE)),"")</f>
        <v/>
      </c>
      <c r="M4573" s="63" t="str">
        <f t="shared" si="215"/>
        <v/>
      </c>
      <c r="N4573" s="75"/>
      <c r="O4573" s="84" t="str">
        <f t="shared" si="216"/>
        <v/>
      </c>
      <c r="P4573" s="107"/>
      <c r="Q4573" s="87" t="s">
        <v>79</v>
      </c>
      <c r="R4573" s="87"/>
      <c r="S4573" s="87"/>
      <c r="T4573" s="87"/>
      <c r="U4573" s="87"/>
      <c r="V4573" s="86" t="s">
        <v>79</v>
      </c>
      <c r="W4573" s="75"/>
      <c r="X4573" s="102" t="s">
        <v>79</v>
      </c>
      <c r="Y4573" s="63" t="str">
        <f>IFERROR(IF(VLOOKUP(X4573,Listor!$T$6:$U$7,2,FALSE)&lt;O4573,TRUE),"")</f>
        <v/>
      </c>
      <c r="Z4573" s="87"/>
      <c r="AA4573" s="104"/>
    </row>
    <row r="4574" spans="2:27" x14ac:dyDescent="0.25">
      <c r="B4574" s="68" t="s">
        <v>68</v>
      </c>
      <c r="C4574" s="80" t="str">
        <f>IFERROR(VLOOKUP(B4574,Listor!$A$6:$B$62,2,FALSE),"")</f>
        <v/>
      </c>
      <c r="D4574" s="80" t="str">
        <f>IFERROR(VLOOKUP(B4574,Listor!$A$6:$C$62,3,FALSE),"")</f>
        <v/>
      </c>
      <c r="E4574" s="110" t="s">
        <v>79</v>
      </c>
      <c r="F4574" s="66"/>
      <c r="G4574" s="35" t="str">
        <f>IFERROR(VLOOKUP(B4574,Listor!$A$6:$G$62,7,FALSE),"")</f>
        <v/>
      </c>
      <c r="H4574" s="63" t="str">
        <f>IFERROR(VLOOKUP(B4574,Listor!$N$6:$O$47,2,FALSE),"")</f>
        <v/>
      </c>
      <c r="I4574" s="63" t="str">
        <f t="shared" si="214"/>
        <v/>
      </c>
      <c r="J4574" s="96" t="str">
        <f>IFERROR(VLOOKUP(B4574,Listor!$N$6:$P$47,3,FALSE)*I4574,"")</f>
        <v/>
      </c>
      <c r="K4574" s="81"/>
      <c r="L4574" s="88" t="str">
        <f>IFERROR((VLOOKUP(B4574,Listor!$N$6:$P$47,3,FALSE)*Biologiska!K4574)+(VLOOKUP(B4574,Listor!$N$6:$Q$47,4,FALSE)),"")</f>
        <v/>
      </c>
      <c r="M4574" s="63" t="str">
        <f t="shared" si="215"/>
        <v/>
      </c>
      <c r="N4574" s="75"/>
      <c r="O4574" s="84" t="str">
        <f t="shared" si="216"/>
        <v/>
      </c>
      <c r="P4574" s="107"/>
      <c r="Q4574" s="87" t="s">
        <v>79</v>
      </c>
      <c r="R4574" s="87"/>
      <c r="S4574" s="87"/>
      <c r="T4574" s="87"/>
      <c r="U4574" s="87"/>
      <c r="V4574" s="86" t="s">
        <v>79</v>
      </c>
      <c r="W4574" s="75"/>
      <c r="X4574" s="102" t="s">
        <v>79</v>
      </c>
      <c r="Y4574" s="63" t="str">
        <f>IFERROR(IF(VLOOKUP(X4574,Listor!$T$6:$U$7,2,FALSE)&lt;O4574,TRUE),"")</f>
        <v/>
      </c>
      <c r="Z4574" s="87"/>
      <c r="AA4574" s="104"/>
    </row>
    <row r="4575" spans="2:27" x14ac:dyDescent="0.25">
      <c r="B4575" s="68" t="s">
        <v>68</v>
      </c>
      <c r="C4575" s="80" t="str">
        <f>IFERROR(VLOOKUP(B4575,Listor!$A$6:$B$62,2,FALSE),"")</f>
        <v/>
      </c>
      <c r="D4575" s="80" t="str">
        <f>IFERROR(VLOOKUP(B4575,Listor!$A$6:$C$62,3,FALSE),"")</f>
        <v/>
      </c>
      <c r="E4575" s="110" t="s">
        <v>79</v>
      </c>
      <c r="F4575" s="66"/>
      <c r="G4575" s="35" t="str">
        <f>IFERROR(VLOOKUP(B4575,Listor!$A$6:$G$62,7,FALSE),"")</f>
        <v/>
      </c>
      <c r="H4575" s="63" t="str">
        <f>IFERROR(VLOOKUP(B4575,Listor!$N$6:$O$47,2,FALSE),"")</f>
        <v/>
      </c>
      <c r="I4575" s="63" t="str">
        <f t="shared" si="214"/>
        <v/>
      </c>
      <c r="J4575" s="96" t="str">
        <f>IFERROR(VLOOKUP(B4575,Listor!$N$6:$P$47,3,FALSE)*I4575,"")</f>
        <v/>
      </c>
      <c r="K4575" s="81"/>
      <c r="L4575" s="88" t="str">
        <f>IFERROR((VLOOKUP(B4575,Listor!$N$6:$P$47,3,FALSE)*Biologiska!K4575)+(VLOOKUP(B4575,Listor!$N$6:$Q$47,4,FALSE)),"")</f>
        <v/>
      </c>
      <c r="M4575" s="63" t="str">
        <f t="shared" si="215"/>
        <v/>
      </c>
      <c r="N4575" s="75"/>
      <c r="O4575" s="84" t="str">
        <f t="shared" si="216"/>
        <v/>
      </c>
      <c r="P4575" s="107"/>
      <c r="Q4575" s="87" t="s">
        <v>79</v>
      </c>
      <c r="R4575" s="87"/>
      <c r="S4575" s="87"/>
      <c r="T4575" s="87"/>
      <c r="U4575" s="87"/>
      <c r="V4575" s="86" t="s">
        <v>79</v>
      </c>
      <c r="W4575" s="75"/>
      <c r="X4575" s="102" t="s">
        <v>79</v>
      </c>
      <c r="Y4575" s="63" t="str">
        <f>IFERROR(IF(VLOOKUP(X4575,Listor!$T$6:$U$7,2,FALSE)&lt;O4575,TRUE),"")</f>
        <v/>
      </c>
      <c r="Z4575" s="87"/>
      <c r="AA4575" s="104"/>
    </row>
    <row r="4576" spans="2:27" x14ac:dyDescent="0.25">
      <c r="B4576" s="68" t="s">
        <v>68</v>
      </c>
      <c r="C4576" s="80" t="str">
        <f>IFERROR(VLOOKUP(B4576,Listor!$A$6:$B$62,2,FALSE),"")</f>
        <v/>
      </c>
      <c r="D4576" s="80" t="str">
        <f>IFERROR(VLOOKUP(B4576,Listor!$A$6:$C$62,3,FALSE),"")</f>
        <v/>
      </c>
      <c r="E4576" s="110" t="s">
        <v>79</v>
      </c>
      <c r="F4576" s="66"/>
      <c r="G4576" s="35" t="str">
        <f>IFERROR(VLOOKUP(B4576,Listor!$A$6:$G$62,7,FALSE),"")</f>
        <v/>
      </c>
      <c r="H4576" s="63" t="str">
        <f>IFERROR(VLOOKUP(B4576,Listor!$N$6:$O$47,2,FALSE),"")</f>
        <v/>
      </c>
      <c r="I4576" s="63" t="str">
        <f t="shared" si="214"/>
        <v/>
      </c>
      <c r="J4576" s="96" t="str">
        <f>IFERROR(VLOOKUP(B4576,Listor!$N$6:$P$47,3,FALSE)*I4576,"")</f>
        <v/>
      </c>
      <c r="K4576" s="81"/>
      <c r="L4576" s="88" t="str">
        <f>IFERROR((VLOOKUP(B4576,Listor!$N$6:$P$47,3,FALSE)*Biologiska!K4576)+(VLOOKUP(B4576,Listor!$N$6:$Q$47,4,FALSE)),"")</f>
        <v/>
      </c>
      <c r="M4576" s="63" t="str">
        <f t="shared" si="215"/>
        <v/>
      </c>
      <c r="N4576" s="75"/>
      <c r="O4576" s="84" t="str">
        <f t="shared" si="216"/>
        <v/>
      </c>
      <c r="P4576" s="107"/>
      <c r="Q4576" s="87" t="s">
        <v>79</v>
      </c>
      <c r="R4576" s="87"/>
      <c r="S4576" s="87"/>
      <c r="T4576" s="87"/>
      <c r="U4576" s="87"/>
      <c r="V4576" s="86" t="s">
        <v>79</v>
      </c>
      <c r="W4576" s="75"/>
      <c r="X4576" s="102" t="s">
        <v>79</v>
      </c>
      <c r="Y4576" s="63" t="str">
        <f>IFERROR(IF(VLOOKUP(X4576,Listor!$T$6:$U$7,2,FALSE)&lt;O4576,TRUE),"")</f>
        <v/>
      </c>
      <c r="Z4576" s="87"/>
      <c r="AA4576" s="104"/>
    </row>
    <row r="4577" spans="2:27" x14ac:dyDescent="0.25">
      <c r="B4577" s="68" t="s">
        <v>68</v>
      </c>
      <c r="C4577" s="80" t="str">
        <f>IFERROR(VLOOKUP(B4577,Listor!$A$6:$B$62,2,FALSE),"")</f>
        <v/>
      </c>
      <c r="D4577" s="80" t="str">
        <f>IFERROR(VLOOKUP(B4577,Listor!$A$6:$C$62,3,FALSE),"")</f>
        <v/>
      </c>
      <c r="E4577" s="110" t="s">
        <v>79</v>
      </c>
      <c r="F4577" s="66"/>
      <c r="G4577" s="35" t="str">
        <f>IFERROR(VLOOKUP(B4577,Listor!$A$6:$G$62,7,FALSE),"")</f>
        <v/>
      </c>
      <c r="H4577" s="63" t="str">
        <f>IFERROR(VLOOKUP(B4577,Listor!$N$6:$O$47,2,FALSE),"")</f>
        <v/>
      </c>
      <c r="I4577" s="63" t="str">
        <f t="shared" si="214"/>
        <v/>
      </c>
      <c r="J4577" s="96" t="str">
        <f>IFERROR(VLOOKUP(B4577,Listor!$N$6:$P$47,3,FALSE)*I4577,"")</f>
        <v/>
      </c>
      <c r="K4577" s="81"/>
      <c r="L4577" s="88" t="str">
        <f>IFERROR((VLOOKUP(B4577,Listor!$N$6:$P$47,3,FALSE)*Biologiska!K4577)+(VLOOKUP(B4577,Listor!$N$6:$Q$47,4,FALSE)),"")</f>
        <v/>
      </c>
      <c r="M4577" s="63" t="str">
        <f t="shared" si="215"/>
        <v/>
      </c>
      <c r="N4577" s="75"/>
      <c r="O4577" s="84" t="str">
        <f t="shared" si="216"/>
        <v/>
      </c>
      <c r="P4577" s="107"/>
      <c r="Q4577" s="87" t="s">
        <v>79</v>
      </c>
      <c r="R4577" s="87"/>
      <c r="S4577" s="87"/>
      <c r="T4577" s="87"/>
      <c r="U4577" s="87"/>
      <c r="V4577" s="86" t="s">
        <v>79</v>
      </c>
      <c r="W4577" s="75"/>
      <c r="X4577" s="102" t="s">
        <v>79</v>
      </c>
      <c r="Y4577" s="63" t="str">
        <f>IFERROR(IF(VLOOKUP(X4577,Listor!$T$6:$U$7,2,FALSE)&lt;O4577,TRUE),"")</f>
        <v/>
      </c>
      <c r="Z4577" s="87"/>
      <c r="AA4577" s="104"/>
    </row>
    <row r="4578" spans="2:27" x14ac:dyDescent="0.25">
      <c r="B4578" s="68" t="s">
        <v>68</v>
      </c>
      <c r="C4578" s="80" t="str">
        <f>IFERROR(VLOOKUP(B4578,Listor!$A$6:$B$62,2,FALSE),"")</f>
        <v/>
      </c>
      <c r="D4578" s="80" t="str">
        <f>IFERROR(VLOOKUP(B4578,Listor!$A$6:$C$62,3,FALSE),"")</f>
        <v/>
      </c>
      <c r="E4578" s="110" t="s">
        <v>79</v>
      </c>
      <c r="F4578" s="66"/>
      <c r="G4578" s="35" t="str">
        <f>IFERROR(VLOOKUP(B4578,Listor!$A$6:$G$62,7,FALSE),"")</f>
        <v/>
      </c>
      <c r="H4578" s="63" t="str">
        <f>IFERROR(VLOOKUP(B4578,Listor!$N$6:$O$47,2,FALSE),"")</f>
        <v/>
      </c>
      <c r="I4578" s="63" t="str">
        <f t="shared" si="214"/>
        <v/>
      </c>
      <c r="J4578" s="96" t="str">
        <f>IFERROR(VLOOKUP(B4578,Listor!$N$6:$P$47,3,FALSE)*I4578,"")</f>
        <v/>
      </c>
      <c r="K4578" s="81"/>
      <c r="L4578" s="88" t="str">
        <f>IFERROR((VLOOKUP(B4578,Listor!$N$6:$P$47,3,FALSE)*Biologiska!K4578)+(VLOOKUP(B4578,Listor!$N$6:$Q$47,4,FALSE)),"")</f>
        <v/>
      </c>
      <c r="M4578" s="63" t="str">
        <f t="shared" si="215"/>
        <v/>
      </c>
      <c r="N4578" s="75"/>
      <c r="O4578" s="84" t="str">
        <f t="shared" si="216"/>
        <v/>
      </c>
      <c r="P4578" s="107"/>
      <c r="Q4578" s="87" t="s">
        <v>79</v>
      </c>
      <c r="R4578" s="87"/>
      <c r="S4578" s="87"/>
      <c r="T4578" s="87"/>
      <c r="U4578" s="87"/>
      <c r="V4578" s="86" t="s">
        <v>79</v>
      </c>
      <c r="W4578" s="75"/>
      <c r="X4578" s="102" t="s">
        <v>79</v>
      </c>
      <c r="Y4578" s="63" t="str">
        <f>IFERROR(IF(VLOOKUP(X4578,Listor!$T$6:$U$7,2,FALSE)&lt;O4578,TRUE),"")</f>
        <v/>
      </c>
      <c r="Z4578" s="87"/>
      <c r="AA4578" s="104"/>
    </row>
    <row r="4579" spans="2:27" x14ac:dyDescent="0.25">
      <c r="B4579" s="68" t="s">
        <v>68</v>
      </c>
      <c r="C4579" s="80" t="str">
        <f>IFERROR(VLOOKUP(B4579,Listor!$A$6:$B$62,2,FALSE),"")</f>
        <v/>
      </c>
      <c r="D4579" s="80" t="str">
        <f>IFERROR(VLOOKUP(B4579,Listor!$A$6:$C$62,3,FALSE),"")</f>
        <v/>
      </c>
      <c r="E4579" s="110" t="s">
        <v>79</v>
      </c>
      <c r="F4579" s="66"/>
      <c r="G4579" s="35" t="str">
        <f>IFERROR(VLOOKUP(B4579,Listor!$A$6:$G$62,7,FALSE),"")</f>
        <v/>
      </c>
      <c r="H4579" s="63" t="str">
        <f>IFERROR(VLOOKUP(B4579,Listor!$N$6:$O$47,2,FALSE),"")</f>
        <v/>
      </c>
      <c r="I4579" s="63" t="str">
        <f t="shared" si="214"/>
        <v/>
      </c>
      <c r="J4579" s="96" t="str">
        <f>IFERROR(VLOOKUP(B4579,Listor!$N$6:$P$47,3,FALSE)*I4579,"")</f>
        <v/>
      </c>
      <c r="K4579" s="81"/>
      <c r="L4579" s="88" t="str">
        <f>IFERROR((VLOOKUP(B4579,Listor!$N$6:$P$47,3,FALSE)*Biologiska!K4579)+(VLOOKUP(B4579,Listor!$N$6:$Q$47,4,FALSE)),"")</f>
        <v/>
      </c>
      <c r="M4579" s="63" t="str">
        <f t="shared" si="215"/>
        <v/>
      </c>
      <c r="N4579" s="75"/>
      <c r="O4579" s="84" t="str">
        <f t="shared" si="216"/>
        <v/>
      </c>
      <c r="P4579" s="107"/>
      <c r="Q4579" s="87" t="s">
        <v>79</v>
      </c>
      <c r="R4579" s="87"/>
      <c r="S4579" s="87"/>
      <c r="T4579" s="87"/>
      <c r="U4579" s="87"/>
      <c r="V4579" s="86" t="s">
        <v>79</v>
      </c>
      <c r="W4579" s="75"/>
      <c r="X4579" s="102" t="s">
        <v>79</v>
      </c>
      <c r="Y4579" s="63" t="str">
        <f>IFERROR(IF(VLOOKUP(X4579,Listor!$T$6:$U$7,2,FALSE)&lt;O4579,TRUE),"")</f>
        <v/>
      </c>
      <c r="Z4579" s="87"/>
      <c r="AA4579" s="104"/>
    </row>
    <row r="4580" spans="2:27" x14ac:dyDescent="0.25">
      <c r="B4580" s="68" t="s">
        <v>68</v>
      </c>
      <c r="C4580" s="80" t="str">
        <f>IFERROR(VLOOKUP(B4580,Listor!$A$6:$B$62,2,FALSE),"")</f>
        <v/>
      </c>
      <c r="D4580" s="80" t="str">
        <f>IFERROR(VLOOKUP(B4580,Listor!$A$6:$C$62,3,FALSE),"")</f>
        <v/>
      </c>
      <c r="E4580" s="110" t="s">
        <v>79</v>
      </c>
      <c r="F4580" s="66"/>
      <c r="G4580" s="35" t="str">
        <f>IFERROR(VLOOKUP(B4580,Listor!$A$6:$G$62,7,FALSE),"")</f>
        <v/>
      </c>
      <c r="H4580" s="63" t="str">
        <f>IFERROR(VLOOKUP(B4580,Listor!$N$6:$O$47,2,FALSE),"")</f>
        <v/>
      </c>
      <c r="I4580" s="63" t="str">
        <f t="shared" si="214"/>
        <v/>
      </c>
      <c r="J4580" s="96" t="str">
        <f>IFERROR(VLOOKUP(B4580,Listor!$N$6:$P$47,3,FALSE)*I4580,"")</f>
        <v/>
      </c>
      <c r="K4580" s="81"/>
      <c r="L4580" s="88" t="str">
        <f>IFERROR((VLOOKUP(B4580,Listor!$N$6:$P$47,3,FALSE)*Biologiska!K4580)+(VLOOKUP(B4580,Listor!$N$6:$Q$47,4,FALSE)),"")</f>
        <v/>
      </c>
      <c r="M4580" s="63" t="str">
        <f t="shared" si="215"/>
        <v/>
      </c>
      <c r="N4580" s="75"/>
      <c r="O4580" s="84" t="str">
        <f t="shared" si="216"/>
        <v/>
      </c>
      <c r="P4580" s="107"/>
      <c r="Q4580" s="87" t="s">
        <v>79</v>
      </c>
      <c r="R4580" s="87"/>
      <c r="S4580" s="87"/>
      <c r="T4580" s="87"/>
      <c r="U4580" s="87"/>
      <c r="V4580" s="86" t="s">
        <v>79</v>
      </c>
      <c r="W4580" s="75"/>
      <c r="X4580" s="102" t="s">
        <v>79</v>
      </c>
      <c r="Y4580" s="63" t="str">
        <f>IFERROR(IF(VLOOKUP(X4580,Listor!$T$6:$U$7,2,FALSE)&lt;O4580,TRUE),"")</f>
        <v/>
      </c>
      <c r="Z4580" s="87"/>
      <c r="AA4580" s="104"/>
    </row>
    <row r="4581" spans="2:27" x14ac:dyDescent="0.25">
      <c r="B4581" s="68" t="s">
        <v>68</v>
      </c>
      <c r="C4581" s="80" t="str">
        <f>IFERROR(VLOOKUP(B4581,Listor!$A$6:$B$62,2,FALSE),"")</f>
        <v/>
      </c>
      <c r="D4581" s="80" t="str">
        <f>IFERROR(VLOOKUP(B4581,Listor!$A$6:$C$62,3,FALSE),"")</f>
        <v/>
      </c>
      <c r="E4581" s="110" t="s">
        <v>79</v>
      </c>
      <c r="F4581" s="66"/>
      <c r="G4581" s="35" t="str">
        <f>IFERROR(VLOOKUP(B4581,Listor!$A$6:$G$62,7,FALSE),"")</f>
        <v/>
      </c>
      <c r="H4581" s="63" t="str">
        <f>IFERROR(VLOOKUP(B4581,Listor!$N$6:$O$47,2,FALSE),"")</f>
        <v/>
      </c>
      <c r="I4581" s="63" t="str">
        <f t="shared" si="214"/>
        <v/>
      </c>
      <c r="J4581" s="96" t="str">
        <f>IFERROR(VLOOKUP(B4581,Listor!$N$6:$P$47,3,FALSE)*I4581,"")</f>
        <v/>
      </c>
      <c r="K4581" s="81"/>
      <c r="L4581" s="88" t="str">
        <f>IFERROR((VLOOKUP(B4581,Listor!$N$6:$P$47,3,FALSE)*Biologiska!K4581)+(VLOOKUP(B4581,Listor!$N$6:$Q$47,4,FALSE)),"")</f>
        <v/>
      </c>
      <c r="M4581" s="63" t="str">
        <f t="shared" si="215"/>
        <v/>
      </c>
      <c r="N4581" s="75"/>
      <c r="O4581" s="84" t="str">
        <f t="shared" si="216"/>
        <v/>
      </c>
      <c r="P4581" s="107"/>
      <c r="Q4581" s="87" t="s">
        <v>79</v>
      </c>
      <c r="R4581" s="87"/>
      <c r="S4581" s="87"/>
      <c r="T4581" s="87"/>
      <c r="U4581" s="87"/>
      <c r="V4581" s="86" t="s">
        <v>79</v>
      </c>
      <c r="W4581" s="75"/>
      <c r="X4581" s="102" t="s">
        <v>79</v>
      </c>
      <c r="Y4581" s="63" t="str">
        <f>IFERROR(IF(VLOOKUP(X4581,Listor!$T$6:$U$7,2,FALSE)&lt;O4581,TRUE),"")</f>
        <v/>
      </c>
      <c r="Z4581" s="87"/>
      <c r="AA4581" s="104"/>
    </row>
    <row r="4582" spans="2:27" x14ac:dyDescent="0.25">
      <c r="B4582" s="68" t="s">
        <v>68</v>
      </c>
      <c r="C4582" s="80" t="str">
        <f>IFERROR(VLOOKUP(B4582,Listor!$A$6:$B$62,2,FALSE),"")</f>
        <v/>
      </c>
      <c r="D4582" s="80" t="str">
        <f>IFERROR(VLOOKUP(B4582,Listor!$A$6:$C$62,3,FALSE),"")</f>
        <v/>
      </c>
      <c r="E4582" s="110" t="s">
        <v>79</v>
      </c>
      <c r="F4582" s="66"/>
      <c r="G4582" s="35" t="str">
        <f>IFERROR(VLOOKUP(B4582,Listor!$A$6:$G$62,7,FALSE),"")</f>
        <v/>
      </c>
      <c r="H4582" s="63" t="str">
        <f>IFERROR(VLOOKUP(B4582,Listor!$N$6:$O$47,2,FALSE),"")</f>
        <v/>
      </c>
      <c r="I4582" s="63" t="str">
        <f t="shared" si="214"/>
        <v/>
      </c>
      <c r="J4582" s="96" t="str">
        <f>IFERROR(VLOOKUP(B4582,Listor!$N$6:$P$47,3,FALSE)*I4582,"")</f>
        <v/>
      </c>
      <c r="K4582" s="81"/>
      <c r="L4582" s="88" t="str">
        <f>IFERROR((VLOOKUP(B4582,Listor!$N$6:$P$47,3,FALSE)*Biologiska!K4582)+(VLOOKUP(B4582,Listor!$N$6:$Q$47,4,FALSE)),"")</f>
        <v/>
      </c>
      <c r="M4582" s="63" t="str">
        <f t="shared" si="215"/>
        <v/>
      </c>
      <c r="N4582" s="75"/>
      <c r="O4582" s="84" t="str">
        <f t="shared" si="216"/>
        <v/>
      </c>
      <c r="P4582" s="107"/>
      <c r="Q4582" s="87" t="s">
        <v>79</v>
      </c>
      <c r="R4582" s="87"/>
      <c r="S4582" s="87"/>
      <c r="T4582" s="87"/>
      <c r="U4582" s="87"/>
      <c r="V4582" s="86" t="s">
        <v>79</v>
      </c>
      <c r="W4582" s="75"/>
      <c r="X4582" s="102" t="s">
        <v>79</v>
      </c>
      <c r="Y4582" s="63" t="str">
        <f>IFERROR(IF(VLOOKUP(X4582,Listor!$T$6:$U$7,2,FALSE)&lt;O4582,TRUE),"")</f>
        <v/>
      </c>
      <c r="Z4582" s="87"/>
      <c r="AA4582" s="104"/>
    </row>
    <row r="4583" spans="2:27" x14ac:dyDescent="0.25">
      <c r="B4583" s="68" t="s">
        <v>68</v>
      </c>
      <c r="C4583" s="80" t="str">
        <f>IFERROR(VLOOKUP(B4583,Listor!$A$6:$B$62,2,FALSE),"")</f>
        <v/>
      </c>
      <c r="D4583" s="80" t="str">
        <f>IFERROR(VLOOKUP(B4583,Listor!$A$6:$C$62,3,FALSE),"")</f>
        <v/>
      </c>
      <c r="E4583" s="110" t="s">
        <v>79</v>
      </c>
      <c r="F4583" s="66"/>
      <c r="G4583" s="35" t="str">
        <f>IFERROR(VLOOKUP(B4583,Listor!$A$6:$G$62,7,FALSE),"")</f>
        <v/>
      </c>
      <c r="H4583" s="63" t="str">
        <f>IFERROR(VLOOKUP(B4583,Listor!$N$6:$O$47,2,FALSE),"")</f>
        <v/>
      </c>
      <c r="I4583" s="63" t="str">
        <f t="shared" si="214"/>
        <v/>
      </c>
      <c r="J4583" s="96" t="str">
        <f>IFERROR(VLOOKUP(B4583,Listor!$N$6:$P$47,3,FALSE)*I4583,"")</f>
        <v/>
      </c>
      <c r="K4583" s="81"/>
      <c r="L4583" s="88" t="str">
        <f>IFERROR((VLOOKUP(B4583,Listor!$N$6:$P$47,3,FALSE)*Biologiska!K4583)+(VLOOKUP(B4583,Listor!$N$6:$Q$47,4,FALSE)),"")</f>
        <v/>
      </c>
      <c r="M4583" s="63" t="str">
        <f t="shared" si="215"/>
        <v/>
      </c>
      <c r="N4583" s="75"/>
      <c r="O4583" s="84" t="str">
        <f t="shared" si="216"/>
        <v/>
      </c>
      <c r="P4583" s="107"/>
      <c r="Q4583" s="87" t="s">
        <v>79</v>
      </c>
      <c r="R4583" s="87"/>
      <c r="S4583" s="87"/>
      <c r="T4583" s="87"/>
      <c r="U4583" s="87"/>
      <c r="V4583" s="86" t="s">
        <v>79</v>
      </c>
      <c r="W4583" s="75"/>
      <c r="X4583" s="102" t="s">
        <v>79</v>
      </c>
      <c r="Y4583" s="63" t="str">
        <f>IFERROR(IF(VLOOKUP(X4583,Listor!$T$6:$U$7,2,FALSE)&lt;O4583,TRUE),"")</f>
        <v/>
      </c>
      <c r="Z4583" s="87"/>
      <c r="AA4583" s="104"/>
    </row>
    <row r="4584" spans="2:27" x14ac:dyDescent="0.25">
      <c r="B4584" s="68" t="s">
        <v>68</v>
      </c>
      <c r="C4584" s="80" t="str">
        <f>IFERROR(VLOOKUP(B4584,Listor!$A$6:$B$62,2,FALSE),"")</f>
        <v/>
      </c>
      <c r="D4584" s="80" t="str">
        <f>IFERROR(VLOOKUP(B4584,Listor!$A$6:$C$62,3,FALSE),"")</f>
        <v/>
      </c>
      <c r="E4584" s="110" t="s">
        <v>79</v>
      </c>
      <c r="F4584" s="66"/>
      <c r="G4584" s="35" t="str">
        <f>IFERROR(VLOOKUP(B4584,Listor!$A$6:$G$62,7,FALSE),"")</f>
        <v/>
      </c>
      <c r="H4584" s="63" t="str">
        <f>IFERROR(VLOOKUP(B4584,Listor!$N$6:$O$47,2,FALSE),"")</f>
        <v/>
      </c>
      <c r="I4584" s="63" t="str">
        <f t="shared" si="214"/>
        <v/>
      </c>
      <c r="J4584" s="96" t="str">
        <f>IFERROR(VLOOKUP(B4584,Listor!$N$6:$P$47,3,FALSE)*I4584,"")</f>
        <v/>
      </c>
      <c r="K4584" s="81"/>
      <c r="L4584" s="88" t="str">
        <f>IFERROR((VLOOKUP(B4584,Listor!$N$6:$P$47,3,FALSE)*Biologiska!K4584)+(VLOOKUP(B4584,Listor!$N$6:$Q$47,4,FALSE)),"")</f>
        <v/>
      </c>
      <c r="M4584" s="63" t="str">
        <f t="shared" si="215"/>
        <v/>
      </c>
      <c r="N4584" s="75"/>
      <c r="O4584" s="84" t="str">
        <f t="shared" si="216"/>
        <v/>
      </c>
      <c r="P4584" s="107"/>
      <c r="Q4584" s="87" t="s">
        <v>79</v>
      </c>
      <c r="R4584" s="87"/>
      <c r="S4584" s="87"/>
      <c r="T4584" s="87"/>
      <c r="U4584" s="87"/>
      <c r="V4584" s="86" t="s">
        <v>79</v>
      </c>
      <c r="W4584" s="75"/>
      <c r="X4584" s="102" t="s">
        <v>79</v>
      </c>
      <c r="Y4584" s="63" t="str">
        <f>IFERROR(IF(VLOOKUP(X4584,Listor!$T$6:$U$7,2,FALSE)&lt;O4584,TRUE),"")</f>
        <v/>
      </c>
      <c r="Z4584" s="87"/>
      <c r="AA4584" s="104"/>
    </row>
    <row r="4585" spans="2:27" x14ac:dyDescent="0.25">
      <c r="B4585" s="68" t="s">
        <v>68</v>
      </c>
      <c r="C4585" s="80" t="str">
        <f>IFERROR(VLOOKUP(B4585,Listor!$A$6:$B$62,2,FALSE),"")</f>
        <v/>
      </c>
      <c r="D4585" s="80" t="str">
        <f>IFERROR(VLOOKUP(B4585,Listor!$A$6:$C$62,3,FALSE),"")</f>
        <v/>
      </c>
      <c r="E4585" s="110" t="s">
        <v>79</v>
      </c>
      <c r="F4585" s="66"/>
      <c r="G4585" s="35" t="str">
        <f>IFERROR(VLOOKUP(B4585,Listor!$A$6:$G$62,7,FALSE),"")</f>
        <v/>
      </c>
      <c r="H4585" s="63" t="str">
        <f>IFERROR(VLOOKUP(B4585,Listor!$N$6:$O$47,2,FALSE),"")</f>
        <v/>
      </c>
      <c r="I4585" s="63" t="str">
        <f t="shared" ref="I4585:I4648" si="217">IFERROR(F4585*H4585,"")</f>
        <v/>
      </c>
      <c r="J4585" s="96" t="str">
        <f>IFERROR(VLOOKUP(B4585,Listor!$N$6:$P$47,3,FALSE)*I4585,"")</f>
        <v/>
      </c>
      <c r="K4585" s="81"/>
      <c r="L4585" s="88" t="str">
        <f>IFERROR((VLOOKUP(B4585,Listor!$N$6:$P$47,3,FALSE)*Biologiska!K4585)+(VLOOKUP(B4585,Listor!$N$6:$Q$47,4,FALSE)),"")</f>
        <v/>
      </c>
      <c r="M4585" s="63" t="str">
        <f t="shared" ref="M4585:M4648" si="218">IFERROR(I4585*L4585,"")</f>
        <v/>
      </c>
      <c r="N4585" s="75"/>
      <c r="O4585" s="84" t="str">
        <f t="shared" ref="O4585:O4648" si="219">IF(ISBLANK(K4585),"",IFERROR(((83.8-K4585)/83.8)*100,""))</f>
        <v/>
      </c>
      <c r="P4585" s="107"/>
      <c r="Q4585" s="87" t="s">
        <v>79</v>
      </c>
      <c r="R4585" s="87"/>
      <c r="S4585" s="87"/>
      <c r="T4585" s="87"/>
      <c r="U4585" s="87"/>
      <c r="V4585" s="86" t="s">
        <v>79</v>
      </c>
      <c r="W4585" s="75"/>
      <c r="X4585" s="102" t="s">
        <v>79</v>
      </c>
      <c r="Y4585" s="63" t="str">
        <f>IFERROR(IF(VLOOKUP(X4585,Listor!$T$6:$U$7,2,FALSE)&lt;O4585,TRUE),"")</f>
        <v/>
      </c>
      <c r="Z4585" s="87"/>
      <c r="AA4585" s="104"/>
    </row>
    <row r="4586" spans="2:27" x14ac:dyDescent="0.25">
      <c r="B4586" s="68" t="s">
        <v>68</v>
      </c>
      <c r="C4586" s="80" t="str">
        <f>IFERROR(VLOOKUP(B4586,Listor!$A$6:$B$62,2,FALSE),"")</f>
        <v/>
      </c>
      <c r="D4586" s="80" t="str">
        <f>IFERROR(VLOOKUP(B4586,Listor!$A$6:$C$62,3,FALSE),"")</f>
        <v/>
      </c>
      <c r="E4586" s="110" t="s">
        <v>79</v>
      </c>
      <c r="F4586" s="66"/>
      <c r="G4586" s="35" t="str">
        <f>IFERROR(VLOOKUP(B4586,Listor!$A$6:$G$62,7,FALSE),"")</f>
        <v/>
      </c>
      <c r="H4586" s="63" t="str">
        <f>IFERROR(VLOOKUP(B4586,Listor!$N$6:$O$47,2,FALSE),"")</f>
        <v/>
      </c>
      <c r="I4586" s="63" t="str">
        <f t="shared" si="217"/>
        <v/>
      </c>
      <c r="J4586" s="96" t="str">
        <f>IFERROR(VLOOKUP(B4586,Listor!$N$6:$P$47,3,FALSE)*I4586,"")</f>
        <v/>
      </c>
      <c r="K4586" s="81"/>
      <c r="L4586" s="88" t="str">
        <f>IFERROR((VLOOKUP(B4586,Listor!$N$6:$P$47,3,FALSE)*Biologiska!K4586)+(VLOOKUP(B4586,Listor!$N$6:$Q$47,4,FALSE)),"")</f>
        <v/>
      </c>
      <c r="M4586" s="63" t="str">
        <f t="shared" si="218"/>
        <v/>
      </c>
      <c r="N4586" s="75"/>
      <c r="O4586" s="84" t="str">
        <f t="shared" si="219"/>
        <v/>
      </c>
      <c r="P4586" s="107"/>
      <c r="Q4586" s="87" t="s">
        <v>79</v>
      </c>
      <c r="R4586" s="87"/>
      <c r="S4586" s="87"/>
      <c r="T4586" s="87"/>
      <c r="U4586" s="87"/>
      <c r="V4586" s="86" t="s">
        <v>79</v>
      </c>
      <c r="W4586" s="75"/>
      <c r="X4586" s="102" t="s">
        <v>79</v>
      </c>
      <c r="Y4586" s="63" t="str">
        <f>IFERROR(IF(VLOOKUP(X4586,Listor!$T$6:$U$7,2,FALSE)&lt;O4586,TRUE),"")</f>
        <v/>
      </c>
      <c r="Z4586" s="87"/>
      <c r="AA4586" s="104"/>
    </row>
    <row r="4587" spans="2:27" x14ac:dyDescent="0.25">
      <c r="B4587" s="68" t="s">
        <v>68</v>
      </c>
      <c r="C4587" s="80" t="str">
        <f>IFERROR(VLOOKUP(B4587,Listor!$A$6:$B$62,2,FALSE),"")</f>
        <v/>
      </c>
      <c r="D4587" s="80" t="str">
        <f>IFERROR(VLOOKUP(B4587,Listor!$A$6:$C$62,3,FALSE),"")</f>
        <v/>
      </c>
      <c r="E4587" s="110" t="s">
        <v>79</v>
      </c>
      <c r="F4587" s="66"/>
      <c r="G4587" s="35" t="str">
        <f>IFERROR(VLOOKUP(B4587,Listor!$A$6:$G$62,7,FALSE),"")</f>
        <v/>
      </c>
      <c r="H4587" s="63" t="str">
        <f>IFERROR(VLOOKUP(B4587,Listor!$N$6:$O$47,2,FALSE),"")</f>
        <v/>
      </c>
      <c r="I4587" s="63" t="str">
        <f t="shared" si="217"/>
        <v/>
      </c>
      <c r="J4587" s="96" t="str">
        <f>IFERROR(VLOOKUP(B4587,Listor!$N$6:$P$47,3,FALSE)*I4587,"")</f>
        <v/>
      </c>
      <c r="K4587" s="81"/>
      <c r="L4587" s="88" t="str">
        <f>IFERROR((VLOOKUP(B4587,Listor!$N$6:$P$47,3,FALSE)*Biologiska!K4587)+(VLOOKUP(B4587,Listor!$N$6:$Q$47,4,FALSE)),"")</f>
        <v/>
      </c>
      <c r="M4587" s="63" t="str">
        <f t="shared" si="218"/>
        <v/>
      </c>
      <c r="N4587" s="75"/>
      <c r="O4587" s="84" t="str">
        <f t="shared" si="219"/>
        <v/>
      </c>
      <c r="P4587" s="107"/>
      <c r="Q4587" s="87" t="s">
        <v>79</v>
      </c>
      <c r="R4587" s="87"/>
      <c r="S4587" s="87"/>
      <c r="T4587" s="87"/>
      <c r="U4587" s="87"/>
      <c r="V4587" s="86" t="s">
        <v>79</v>
      </c>
      <c r="W4587" s="75"/>
      <c r="X4587" s="102" t="s">
        <v>79</v>
      </c>
      <c r="Y4587" s="63" t="str">
        <f>IFERROR(IF(VLOOKUP(X4587,Listor!$T$6:$U$7,2,FALSE)&lt;O4587,TRUE),"")</f>
        <v/>
      </c>
      <c r="Z4587" s="87"/>
      <c r="AA4587" s="104"/>
    </row>
    <row r="4588" spans="2:27" x14ac:dyDescent="0.25">
      <c r="B4588" s="68" t="s">
        <v>68</v>
      </c>
      <c r="C4588" s="80" t="str">
        <f>IFERROR(VLOOKUP(B4588,Listor!$A$6:$B$62,2,FALSE),"")</f>
        <v/>
      </c>
      <c r="D4588" s="80" t="str">
        <f>IFERROR(VLOOKUP(B4588,Listor!$A$6:$C$62,3,FALSE),"")</f>
        <v/>
      </c>
      <c r="E4588" s="110" t="s">
        <v>79</v>
      </c>
      <c r="F4588" s="66"/>
      <c r="G4588" s="35" t="str">
        <f>IFERROR(VLOOKUP(B4588,Listor!$A$6:$G$62,7,FALSE),"")</f>
        <v/>
      </c>
      <c r="H4588" s="63" t="str">
        <f>IFERROR(VLOOKUP(B4588,Listor!$N$6:$O$47,2,FALSE),"")</f>
        <v/>
      </c>
      <c r="I4588" s="63" t="str">
        <f t="shared" si="217"/>
        <v/>
      </c>
      <c r="J4588" s="96" t="str">
        <f>IFERROR(VLOOKUP(B4588,Listor!$N$6:$P$47,3,FALSE)*I4588,"")</f>
        <v/>
      </c>
      <c r="K4588" s="81"/>
      <c r="L4588" s="88" t="str">
        <f>IFERROR((VLOOKUP(B4588,Listor!$N$6:$P$47,3,FALSE)*Biologiska!K4588)+(VLOOKUP(B4588,Listor!$N$6:$Q$47,4,FALSE)),"")</f>
        <v/>
      </c>
      <c r="M4588" s="63" t="str">
        <f t="shared" si="218"/>
        <v/>
      </c>
      <c r="N4588" s="75"/>
      <c r="O4588" s="84" t="str">
        <f t="shared" si="219"/>
        <v/>
      </c>
      <c r="P4588" s="107"/>
      <c r="Q4588" s="87" t="s">
        <v>79</v>
      </c>
      <c r="R4588" s="87"/>
      <c r="S4588" s="87"/>
      <c r="T4588" s="87"/>
      <c r="U4588" s="87"/>
      <c r="V4588" s="86" t="s">
        <v>79</v>
      </c>
      <c r="W4588" s="75"/>
      <c r="X4588" s="102" t="s">
        <v>79</v>
      </c>
      <c r="Y4588" s="63" t="str">
        <f>IFERROR(IF(VLOOKUP(X4588,Listor!$T$6:$U$7,2,FALSE)&lt;O4588,TRUE),"")</f>
        <v/>
      </c>
      <c r="Z4588" s="87"/>
      <c r="AA4588" s="104"/>
    </row>
    <row r="4589" spans="2:27" x14ac:dyDescent="0.25">
      <c r="B4589" s="68" t="s">
        <v>68</v>
      </c>
      <c r="C4589" s="80" t="str">
        <f>IFERROR(VLOOKUP(B4589,Listor!$A$6:$B$62,2,FALSE),"")</f>
        <v/>
      </c>
      <c r="D4589" s="80" t="str">
        <f>IFERROR(VLOOKUP(B4589,Listor!$A$6:$C$62,3,FALSE),"")</f>
        <v/>
      </c>
      <c r="E4589" s="110" t="s">
        <v>79</v>
      </c>
      <c r="F4589" s="66"/>
      <c r="G4589" s="35" t="str">
        <f>IFERROR(VLOOKUP(B4589,Listor!$A$6:$G$62,7,FALSE),"")</f>
        <v/>
      </c>
      <c r="H4589" s="63" t="str">
        <f>IFERROR(VLOOKUP(B4589,Listor!$N$6:$O$47,2,FALSE),"")</f>
        <v/>
      </c>
      <c r="I4589" s="63" t="str">
        <f t="shared" si="217"/>
        <v/>
      </c>
      <c r="J4589" s="96" t="str">
        <f>IFERROR(VLOOKUP(B4589,Listor!$N$6:$P$47,3,FALSE)*I4589,"")</f>
        <v/>
      </c>
      <c r="K4589" s="81"/>
      <c r="L4589" s="88" t="str">
        <f>IFERROR((VLOOKUP(B4589,Listor!$N$6:$P$47,3,FALSE)*Biologiska!K4589)+(VLOOKUP(B4589,Listor!$N$6:$Q$47,4,FALSE)),"")</f>
        <v/>
      </c>
      <c r="M4589" s="63" t="str">
        <f t="shared" si="218"/>
        <v/>
      </c>
      <c r="N4589" s="75"/>
      <c r="O4589" s="84" t="str">
        <f t="shared" si="219"/>
        <v/>
      </c>
      <c r="P4589" s="107"/>
      <c r="Q4589" s="87" t="s">
        <v>79</v>
      </c>
      <c r="R4589" s="87"/>
      <c r="S4589" s="87"/>
      <c r="T4589" s="87"/>
      <c r="U4589" s="87"/>
      <c r="V4589" s="86" t="s">
        <v>79</v>
      </c>
      <c r="W4589" s="75"/>
      <c r="X4589" s="102" t="s">
        <v>79</v>
      </c>
      <c r="Y4589" s="63" t="str">
        <f>IFERROR(IF(VLOOKUP(X4589,Listor!$T$6:$U$7,2,FALSE)&lt;O4589,TRUE),"")</f>
        <v/>
      </c>
      <c r="Z4589" s="87"/>
      <c r="AA4589" s="104"/>
    </row>
    <row r="4590" spans="2:27" x14ac:dyDescent="0.25">
      <c r="B4590" s="68" t="s">
        <v>68</v>
      </c>
      <c r="C4590" s="80" t="str">
        <f>IFERROR(VLOOKUP(B4590,Listor!$A$6:$B$62,2,FALSE),"")</f>
        <v/>
      </c>
      <c r="D4590" s="80" t="str">
        <f>IFERROR(VLOOKUP(B4590,Listor!$A$6:$C$62,3,FALSE),"")</f>
        <v/>
      </c>
      <c r="E4590" s="110" t="s">
        <v>79</v>
      </c>
      <c r="F4590" s="66"/>
      <c r="G4590" s="35" t="str">
        <f>IFERROR(VLOOKUP(B4590,Listor!$A$6:$G$62,7,FALSE),"")</f>
        <v/>
      </c>
      <c r="H4590" s="63" t="str">
        <f>IFERROR(VLOOKUP(B4590,Listor!$N$6:$O$47,2,FALSE),"")</f>
        <v/>
      </c>
      <c r="I4590" s="63" t="str">
        <f t="shared" si="217"/>
        <v/>
      </c>
      <c r="J4590" s="96" t="str">
        <f>IFERROR(VLOOKUP(B4590,Listor!$N$6:$P$47,3,FALSE)*I4590,"")</f>
        <v/>
      </c>
      <c r="K4590" s="81"/>
      <c r="L4590" s="88" t="str">
        <f>IFERROR((VLOOKUP(B4590,Listor!$N$6:$P$47,3,FALSE)*Biologiska!K4590)+(VLOOKUP(B4590,Listor!$N$6:$Q$47,4,FALSE)),"")</f>
        <v/>
      </c>
      <c r="M4590" s="63" t="str">
        <f t="shared" si="218"/>
        <v/>
      </c>
      <c r="N4590" s="75"/>
      <c r="O4590" s="84" t="str">
        <f t="shared" si="219"/>
        <v/>
      </c>
      <c r="P4590" s="107"/>
      <c r="Q4590" s="87" t="s">
        <v>79</v>
      </c>
      <c r="R4590" s="87"/>
      <c r="S4590" s="87"/>
      <c r="T4590" s="87"/>
      <c r="U4590" s="87"/>
      <c r="V4590" s="86" t="s">
        <v>79</v>
      </c>
      <c r="W4590" s="75"/>
      <c r="X4590" s="102" t="s">
        <v>79</v>
      </c>
      <c r="Y4590" s="63" t="str">
        <f>IFERROR(IF(VLOOKUP(X4590,Listor!$T$6:$U$7,2,FALSE)&lt;O4590,TRUE),"")</f>
        <v/>
      </c>
      <c r="Z4590" s="87"/>
      <c r="AA4590" s="104"/>
    </row>
    <row r="4591" spans="2:27" x14ac:dyDescent="0.25">
      <c r="B4591" s="68" t="s">
        <v>68</v>
      </c>
      <c r="C4591" s="80" t="str">
        <f>IFERROR(VLOOKUP(B4591,Listor!$A$6:$B$62,2,FALSE),"")</f>
        <v/>
      </c>
      <c r="D4591" s="80" t="str">
        <f>IFERROR(VLOOKUP(B4591,Listor!$A$6:$C$62,3,FALSE),"")</f>
        <v/>
      </c>
      <c r="E4591" s="110" t="s">
        <v>79</v>
      </c>
      <c r="F4591" s="66"/>
      <c r="G4591" s="35" t="str">
        <f>IFERROR(VLOOKUP(B4591,Listor!$A$6:$G$62,7,FALSE),"")</f>
        <v/>
      </c>
      <c r="H4591" s="63" t="str">
        <f>IFERROR(VLOOKUP(B4591,Listor!$N$6:$O$47,2,FALSE),"")</f>
        <v/>
      </c>
      <c r="I4591" s="63" t="str">
        <f t="shared" si="217"/>
        <v/>
      </c>
      <c r="J4591" s="96" t="str">
        <f>IFERROR(VLOOKUP(B4591,Listor!$N$6:$P$47,3,FALSE)*I4591,"")</f>
        <v/>
      </c>
      <c r="K4591" s="81"/>
      <c r="L4591" s="88" t="str">
        <f>IFERROR((VLOOKUP(B4591,Listor!$N$6:$P$47,3,FALSE)*Biologiska!K4591)+(VLOOKUP(B4591,Listor!$N$6:$Q$47,4,FALSE)),"")</f>
        <v/>
      </c>
      <c r="M4591" s="63" t="str">
        <f t="shared" si="218"/>
        <v/>
      </c>
      <c r="N4591" s="75"/>
      <c r="O4591" s="84" t="str">
        <f t="shared" si="219"/>
        <v/>
      </c>
      <c r="P4591" s="107"/>
      <c r="Q4591" s="87" t="s">
        <v>79</v>
      </c>
      <c r="R4591" s="87"/>
      <c r="S4591" s="87"/>
      <c r="T4591" s="87"/>
      <c r="U4591" s="87"/>
      <c r="V4591" s="86" t="s">
        <v>79</v>
      </c>
      <c r="W4591" s="75"/>
      <c r="X4591" s="102" t="s">
        <v>79</v>
      </c>
      <c r="Y4591" s="63" t="str">
        <f>IFERROR(IF(VLOOKUP(X4591,Listor!$T$6:$U$7,2,FALSE)&lt;O4591,TRUE),"")</f>
        <v/>
      </c>
      <c r="Z4591" s="87"/>
      <c r="AA4591" s="104"/>
    </row>
    <row r="4592" spans="2:27" x14ac:dyDescent="0.25">
      <c r="B4592" s="68" t="s">
        <v>68</v>
      </c>
      <c r="C4592" s="80" t="str">
        <f>IFERROR(VLOOKUP(B4592,Listor!$A$6:$B$62,2,FALSE),"")</f>
        <v/>
      </c>
      <c r="D4592" s="80" t="str">
        <f>IFERROR(VLOOKUP(B4592,Listor!$A$6:$C$62,3,FALSE),"")</f>
        <v/>
      </c>
      <c r="E4592" s="110" t="s">
        <v>79</v>
      </c>
      <c r="F4592" s="66"/>
      <c r="G4592" s="35" t="str">
        <f>IFERROR(VLOOKUP(B4592,Listor!$A$6:$G$62,7,FALSE),"")</f>
        <v/>
      </c>
      <c r="H4592" s="63" t="str">
        <f>IFERROR(VLOOKUP(B4592,Listor!$N$6:$O$47,2,FALSE),"")</f>
        <v/>
      </c>
      <c r="I4592" s="63" t="str">
        <f t="shared" si="217"/>
        <v/>
      </c>
      <c r="J4592" s="96" t="str">
        <f>IFERROR(VLOOKUP(B4592,Listor!$N$6:$P$47,3,FALSE)*I4592,"")</f>
        <v/>
      </c>
      <c r="K4592" s="81"/>
      <c r="L4592" s="88" t="str">
        <f>IFERROR((VLOOKUP(B4592,Listor!$N$6:$P$47,3,FALSE)*Biologiska!K4592)+(VLOOKUP(B4592,Listor!$N$6:$Q$47,4,FALSE)),"")</f>
        <v/>
      </c>
      <c r="M4592" s="63" t="str">
        <f t="shared" si="218"/>
        <v/>
      </c>
      <c r="N4592" s="75"/>
      <c r="O4592" s="84" t="str">
        <f t="shared" si="219"/>
        <v/>
      </c>
      <c r="P4592" s="107"/>
      <c r="Q4592" s="87" t="s">
        <v>79</v>
      </c>
      <c r="R4592" s="87"/>
      <c r="S4592" s="87"/>
      <c r="T4592" s="87"/>
      <c r="U4592" s="87"/>
      <c r="V4592" s="86" t="s">
        <v>79</v>
      </c>
      <c r="W4592" s="75"/>
      <c r="X4592" s="102" t="s">
        <v>79</v>
      </c>
      <c r="Y4592" s="63" t="str">
        <f>IFERROR(IF(VLOOKUP(X4592,Listor!$T$6:$U$7,2,FALSE)&lt;O4592,TRUE),"")</f>
        <v/>
      </c>
      <c r="Z4592" s="87"/>
      <c r="AA4592" s="104"/>
    </row>
    <row r="4593" spans="2:27" x14ac:dyDescent="0.25">
      <c r="B4593" s="68" t="s">
        <v>68</v>
      </c>
      <c r="C4593" s="80" t="str">
        <f>IFERROR(VLOOKUP(B4593,Listor!$A$6:$B$62,2,FALSE),"")</f>
        <v/>
      </c>
      <c r="D4593" s="80" t="str">
        <f>IFERROR(VLOOKUP(B4593,Listor!$A$6:$C$62,3,FALSE),"")</f>
        <v/>
      </c>
      <c r="E4593" s="110" t="s">
        <v>79</v>
      </c>
      <c r="F4593" s="66"/>
      <c r="G4593" s="35" t="str">
        <f>IFERROR(VLOOKUP(B4593,Listor!$A$6:$G$62,7,FALSE),"")</f>
        <v/>
      </c>
      <c r="H4593" s="63" t="str">
        <f>IFERROR(VLOOKUP(B4593,Listor!$N$6:$O$47,2,FALSE),"")</f>
        <v/>
      </c>
      <c r="I4593" s="63" t="str">
        <f t="shared" si="217"/>
        <v/>
      </c>
      <c r="J4593" s="96" t="str">
        <f>IFERROR(VLOOKUP(B4593,Listor!$N$6:$P$47,3,FALSE)*I4593,"")</f>
        <v/>
      </c>
      <c r="K4593" s="81"/>
      <c r="L4593" s="88" t="str">
        <f>IFERROR((VLOOKUP(B4593,Listor!$N$6:$P$47,3,FALSE)*Biologiska!K4593)+(VLOOKUP(B4593,Listor!$N$6:$Q$47,4,FALSE)),"")</f>
        <v/>
      </c>
      <c r="M4593" s="63" t="str">
        <f t="shared" si="218"/>
        <v/>
      </c>
      <c r="N4593" s="75"/>
      <c r="O4593" s="84" t="str">
        <f t="shared" si="219"/>
        <v/>
      </c>
      <c r="P4593" s="107"/>
      <c r="Q4593" s="87" t="s">
        <v>79</v>
      </c>
      <c r="R4593" s="87"/>
      <c r="S4593" s="87"/>
      <c r="T4593" s="87"/>
      <c r="U4593" s="87"/>
      <c r="V4593" s="86" t="s">
        <v>79</v>
      </c>
      <c r="W4593" s="75"/>
      <c r="X4593" s="102" t="s">
        <v>79</v>
      </c>
      <c r="Y4593" s="63" t="str">
        <f>IFERROR(IF(VLOOKUP(X4593,Listor!$T$6:$U$7,2,FALSE)&lt;O4593,TRUE),"")</f>
        <v/>
      </c>
      <c r="Z4593" s="87"/>
      <c r="AA4593" s="104"/>
    </row>
    <row r="4594" spans="2:27" x14ac:dyDescent="0.25">
      <c r="B4594" s="68" t="s">
        <v>68</v>
      </c>
      <c r="C4594" s="80" t="str">
        <f>IFERROR(VLOOKUP(B4594,Listor!$A$6:$B$62,2,FALSE),"")</f>
        <v/>
      </c>
      <c r="D4594" s="80" t="str">
        <f>IFERROR(VLOOKUP(B4594,Listor!$A$6:$C$62,3,FALSE),"")</f>
        <v/>
      </c>
      <c r="E4594" s="110" t="s">
        <v>79</v>
      </c>
      <c r="F4594" s="66"/>
      <c r="G4594" s="35" t="str">
        <f>IFERROR(VLOOKUP(B4594,Listor!$A$6:$G$62,7,FALSE),"")</f>
        <v/>
      </c>
      <c r="H4594" s="63" t="str">
        <f>IFERROR(VLOOKUP(B4594,Listor!$N$6:$O$47,2,FALSE),"")</f>
        <v/>
      </c>
      <c r="I4594" s="63" t="str">
        <f t="shared" si="217"/>
        <v/>
      </c>
      <c r="J4594" s="96" t="str">
        <f>IFERROR(VLOOKUP(B4594,Listor!$N$6:$P$47,3,FALSE)*I4594,"")</f>
        <v/>
      </c>
      <c r="K4594" s="81"/>
      <c r="L4594" s="88" t="str">
        <f>IFERROR((VLOOKUP(B4594,Listor!$N$6:$P$47,3,FALSE)*Biologiska!K4594)+(VLOOKUP(B4594,Listor!$N$6:$Q$47,4,FALSE)),"")</f>
        <v/>
      </c>
      <c r="M4594" s="63" t="str">
        <f t="shared" si="218"/>
        <v/>
      </c>
      <c r="N4594" s="75"/>
      <c r="O4594" s="84" t="str">
        <f t="shared" si="219"/>
        <v/>
      </c>
      <c r="P4594" s="107"/>
      <c r="Q4594" s="87" t="s">
        <v>79</v>
      </c>
      <c r="R4594" s="87"/>
      <c r="S4594" s="87"/>
      <c r="T4594" s="87"/>
      <c r="U4594" s="87"/>
      <c r="V4594" s="86" t="s">
        <v>79</v>
      </c>
      <c r="W4594" s="75"/>
      <c r="X4594" s="102" t="s">
        <v>79</v>
      </c>
      <c r="Y4594" s="63" t="str">
        <f>IFERROR(IF(VLOOKUP(X4594,Listor!$T$6:$U$7,2,FALSE)&lt;O4594,TRUE),"")</f>
        <v/>
      </c>
      <c r="Z4594" s="87"/>
      <c r="AA4594" s="104"/>
    </row>
    <row r="4595" spans="2:27" x14ac:dyDescent="0.25">
      <c r="B4595" s="68" t="s">
        <v>68</v>
      </c>
      <c r="C4595" s="80" t="str">
        <f>IFERROR(VLOOKUP(B4595,Listor!$A$6:$B$62,2,FALSE),"")</f>
        <v/>
      </c>
      <c r="D4595" s="80" t="str">
        <f>IFERROR(VLOOKUP(B4595,Listor!$A$6:$C$62,3,FALSE),"")</f>
        <v/>
      </c>
      <c r="E4595" s="110" t="s">
        <v>79</v>
      </c>
      <c r="F4595" s="66"/>
      <c r="G4595" s="35" t="str">
        <f>IFERROR(VLOOKUP(B4595,Listor!$A$6:$G$62,7,FALSE),"")</f>
        <v/>
      </c>
      <c r="H4595" s="63" t="str">
        <f>IFERROR(VLOOKUP(B4595,Listor!$N$6:$O$47,2,FALSE),"")</f>
        <v/>
      </c>
      <c r="I4595" s="63" t="str">
        <f t="shared" si="217"/>
        <v/>
      </c>
      <c r="J4595" s="96" t="str">
        <f>IFERROR(VLOOKUP(B4595,Listor!$N$6:$P$47,3,FALSE)*I4595,"")</f>
        <v/>
      </c>
      <c r="K4595" s="81"/>
      <c r="L4595" s="88" t="str">
        <f>IFERROR((VLOOKUP(B4595,Listor!$N$6:$P$47,3,FALSE)*Biologiska!K4595)+(VLOOKUP(B4595,Listor!$N$6:$Q$47,4,FALSE)),"")</f>
        <v/>
      </c>
      <c r="M4595" s="63" t="str">
        <f t="shared" si="218"/>
        <v/>
      </c>
      <c r="N4595" s="75"/>
      <c r="O4595" s="84" t="str">
        <f t="shared" si="219"/>
        <v/>
      </c>
      <c r="P4595" s="107"/>
      <c r="Q4595" s="87" t="s">
        <v>79</v>
      </c>
      <c r="R4595" s="87"/>
      <c r="S4595" s="87"/>
      <c r="T4595" s="87"/>
      <c r="U4595" s="87"/>
      <c r="V4595" s="86" t="s">
        <v>79</v>
      </c>
      <c r="W4595" s="75"/>
      <c r="X4595" s="102" t="s">
        <v>79</v>
      </c>
      <c r="Y4595" s="63" t="str">
        <f>IFERROR(IF(VLOOKUP(X4595,Listor!$T$6:$U$7,2,FALSE)&lt;O4595,TRUE),"")</f>
        <v/>
      </c>
      <c r="Z4595" s="87"/>
      <c r="AA4595" s="104"/>
    </row>
    <row r="4596" spans="2:27" x14ac:dyDescent="0.25">
      <c r="B4596" s="68" t="s">
        <v>68</v>
      </c>
      <c r="C4596" s="80" t="str">
        <f>IFERROR(VLOOKUP(B4596,Listor!$A$6:$B$62,2,FALSE),"")</f>
        <v/>
      </c>
      <c r="D4596" s="80" t="str">
        <f>IFERROR(VLOOKUP(B4596,Listor!$A$6:$C$62,3,FALSE),"")</f>
        <v/>
      </c>
      <c r="E4596" s="110" t="s">
        <v>79</v>
      </c>
      <c r="F4596" s="66"/>
      <c r="G4596" s="35" t="str">
        <f>IFERROR(VLOOKUP(B4596,Listor!$A$6:$G$62,7,FALSE),"")</f>
        <v/>
      </c>
      <c r="H4596" s="63" t="str">
        <f>IFERROR(VLOOKUP(B4596,Listor!$N$6:$O$47,2,FALSE),"")</f>
        <v/>
      </c>
      <c r="I4596" s="63" t="str">
        <f t="shared" si="217"/>
        <v/>
      </c>
      <c r="J4596" s="96" t="str">
        <f>IFERROR(VLOOKUP(B4596,Listor!$N$6:$P$47,3,FALSE)*I4596,"")</f>
        <v/>
      </c>
      <c r="K4596" s="81"/>
      <c r="L4596" s="88" t="str">
        <f>IFERROR((VLOOKUP(B4596,Listor!$N$6:$P$47,3,FALSE)*Biologiska!K4596)+(VLOOKUP(B4596,Listor!$N$6:$Q$47,4,FALSE)),"")</f>
        <v/>
      </c>
      <c r="M4596" s="63" t="str">
        <f t="shared" si="218"/>
        <v/>
      </c>
      <c r="N4596" s="75"/>
      <c r="O4596" s="84" t="str">
        <f t="shared" si="219"/>
        <v/>
      </c>
      <c r="P4596" s="107"/>
      <c r="Q4596" s="87" t="s">
        <v>79</v>
      </c>
      <c r="R4596" s="87"/>
      <c r="S4596" s="87"/>
      <c r="T4596" s="87"/>
      <c r="U4596" s="87"/>
      <c r="V4596" s="86" t="s">
        <v>79</v>
      </c>
      <c r="W4596" s="75"/>
      <c r="X4596" s="102" t="s">
        <v>79</v>
      </c>
      <c r="Y4596" s="63" t="str">
        <f>IFERROR(IF(VLOOKUP(X4596,Listor!$T$6:$U$7,2,FALSE)&lt;O4596,TRUE),"")</f>
        <v/>
      </c>
      <c r="Z4596" s="87"/>
      <c r="AA4596" s="104"/>
    </row>
    <row r="4597" spans="2:27" x14ac:dyDescent="0.25">
      <c r="B4597" s="68" t="s">
        <v>68</v>
      </c>
      <c r="C4597" s="80" t="str">
        <f>IFERROR(VLOOKUP(B4597,Listor!$A$6:$B$62,2,FALSE),"")</f>
        <v/>
      </c>
      <c r="D4597" s="80" t="str">
        <f>IFERROR(VLOOKUP(B4597,Listor!$A$6:$C$62,3,FALSE),"")</f>
        <v/>
      </c>
      <c r="E4597" s="110" t="s">
        <v>79</v>
      </c>
      <c r="F4597" s="66"/>
      <c r="G4597" s="35" t="str">
        <f>IFERROR(VLOOKUP(B4597,Listor!$A$6:$G$62,7,FALSE),"")</f>
        <v/>
      </c>
      <c r="H4597" s="63" t="str">
        <f>IFERROR(VLOOKUP(B4597,Listor!$N$6:$O$47,2,FALSE),"")</f>
        <v/>
      </c>
      <c r="I4597" s="63" t="str">
        <f t="shared" si="217"/>
        <v/>
      </c>
      <c r="J4597" s="96" t="str">
        <f>IFERROR(VLOOKUP(B4597,Listor!$N$6:$P$47,3,FALSE)*I4597,"")</f>
        <v/>
      </c>
      <c r="K4597" s="81"/>
      <c r="L4597" s="88" t="str">
        <f>IFERROR((VLOOKUP(B4597,Listor!$N$6:$P$47,3,FALSE)*Biologiska!K4597)+(VLOOKUP(B4597,Listor!$N$6:$Q$47,4,FALSE)),"")</f>
        <v/>
      </c>
      <c r="M4597" s="63" t="str">
        <f t="shared" si="218"/>
        <v/>
      </c>
      <c r="N4597" s="75"/>
      <c r="O4597" s="84" t="str">
        <f t="shared" si="219"/>
        <v/>
      </c>
      <c r="P4597" s="107"/>
      <c r="Q4597" s="87" t="s">
        <v>79</v>
      </c>
      <c r="R4597" s="87"/>
      <c r="S4597" s="87"/>
      <c r="T4597" s="87"/>
      <c r="U4597" s="87"/>
      <c r="V4597" s="86" t="s">
        <v>79</v>
      </c>
      <c r="W4597" s="75"/>
      <c r="X4597" s="102" t="s">
        <v>79</v>
      </c>
      <c r="Y4597" s="63" t="str">
        <f>IFERROR(IF(VLOOKUP(X4597,Listor!$T$6:$U$7,2,FALSE)&lt;O4597,TRUE),"")</f>
        <v/>
      </c>
      <c r="Z4597" s="87"/>
      <c r="AA4597" s="104"/>
    </row>
    <row r="4598" spans="2:27" x14ac:dyDescent="0.25">
      <c r="B4598" s="68" t="s">
        <v>68</v>
      </c>
      <c r="C4598" s="80" t="str">
        <f>IFERROR(VLOOKUP(B4598,Listor!$A$6:$B$62,2,FALSE),"")</f>
        <v/>
      </c>
      <c r="D4598" s="80" t="str">
        <f>IFERROR(VLOOKUP(B4598,Listor!$A$6:$C$62,3,FALSE),"")</f>
        <v/>
      </c>
      <c r="E4598" s="110" t="s">
        <v>79</v>
      </c>
      <c r="F4598" s="66"/>
      <c r="G4598" s="35" t="str">
        <f>IFERROR(VLOOKUP(B4598,Listor!$A$6:$G$62,7,FALSE),"")</f>
        <v/>
      </c>
      <c r="H4598" s="63" t="str">
        <f>IFERROR(VLOOKUP(B4598,Listor!$N$6:$O$47,2,FALSE),"")</f>
        <v/>
      </c>
      <c r="I4598" s="63" t="str">
        <f t="shared" si="217"/>
        <v/>
      </c>
      <c r="J4598" s="96" t="str">
        <f>IFERROR(VLOOKUP(B4598,Listor!$N$6:$P$47,3,FALSE)*I4598,"")</f>
        <v/>
      </c>
      <c r="K4598" s="81"/>
      <c r="L4598" s="88" t="str">
        <f>IFERROR((VLOOKUP(B4598,Listor!$N$6:$P$47,3,FALSE)*Biologiska!K4598)+(VLOOKUP(B4598,Listor!$N$6:$Q$47,4,FALSE)),"")</f>
        <v/>
      </c>
      <c r="M4598" s="63" t="str">
        <f t="shared" si="218"/>
        <v/>
      </c>
      <c r="N4598" s="75"/>
      <c r="O4598" s="84" t="str">
        <f t="shared" si="219"/>
        <v/>
      </c>
      <c r="P4598" s="107"/>
      <c r="Q4598" s="87" t="s">
        <v>79</v>
      </c>
      <c r="R4598" s="87"/>
      <c r="S4598" s="87"/>
      <c r="T4598" s="87"/>
      <c r="U4598" s="87"/>
      <c r="V4598" s="86" t="s">
        <v>79</v>
      </c>
      <c r="W4598" s="75"/>
      <c r="X4598" s="102" t="s">
        <v>79</v>
      </c>
      <c r="Y4598" s="63" t="str">
        <f>IFERROR(IF(VLOOKUP(X4598,Listor!$T$6:$U$7,2,FALSE)&lt;O4598,TRUE),"")</f>
        <v/>
      </c>
      <c r="Z4598" s="87"/>
      <c r="AA4598" s="104"/>
    </row>
    <row r="4599" spans="2:27" x14ac:dyDescent="0.25">
      <c r="B4599" s="68" t="s">
        <v>68</v>
      </c>
      <c r="C4599" s="80" t="str">
        <f>IFERROR(VLOOKUP(B4599,Listor!$A$6:$B$62,2,FALSE),"")</f>
        <v/>
      </c>
      <c r="D4599" s="80" t="str">
        <f>IFERROR(VLOOKUP(B4599,Listor!$A$6:$C$62,3,FALSE),"")</f>
        <v/>
      </c>
      <c r="E4599" s="110" t="s">
        <v>79</v>
      </c>
      <c r="F4599" s="66"/>
      <c r="G4599" s="35" t="str">
        <f>IFERROR(VLOOKUP(B4599,Listor!$A$6:$G$62,7,FALSE),"")</f>
        <v/>
      </c>
      <c r="H4599" s="63" t="str">
        <f>IFERROR(VLOOKUP(B4599,Listor!$N$6:$O$47,2,FALSE),"")</f>
        <v/>
      </c>
      <c r="I4599" s="63" t="str">
        <f t="shared" si="217"/>
        <v/>
      </c>
      <c r="J4599" s="96" t="str">
        <f>IFERROR(VLOOKUP(B4599,Listor!$N$6:$P$47,3,FALSE)*I4599,"")</f>
        <v/>
      </c>
      <c r="K4599" s="81"/>
      <c r="L4599" s="88" t="str">
        <f>IFERROR((VLOOKUP(B4599,Listor!$N$6:$P$47,3,FALSE)*Biologiska!K4599)+(VLOOKUP(B4599,Listor!$N$6:$Q$47,4,FALSE)),"")</f>
        <v/>
      </c>
      <c r="M4599" s="63" t="str">
        <f t="shared" si="218"/>
        <v/>
      </c>
      <c r="N4599" s="75"/>
      <c r="O4599" s="84" t="str">
        <f t="shared" si="219"/>
        <v/>
      </c>
      <c r="P4599" s="107"/>
      <c r="Q4599" s="87" t="s">
        <v>79</v>
      </c>
      <c r="R4599" s="87"/>
      <c r="S4599" s="87"/>
      <c r="T4599" s="87"/>
      <c r="U4599" s="87"/>
      <c r="V4599" s="86" t="s">
        <v>79</v>
      </c>
      <c r="W4599" s="75"/>
      <c r="X4599" s="102" t="s">
        <v>79</v>
      </c>
      <c r="Y4599" s="63" t="str">
        <f>IFERROR(IF(VLOOKUP(X4599,Listor!$T$6:$U$7,2,FALSE)&lt;O4599,TRUE),"")</f>
        <v/>
      </c>
      <c r="Z4599" s="87"/>
      <c r="AA4599" s="104"/>
    </row>
    <row r="4600" spans="2:27" x14ac:dyDescent="0.25">
      <c r="B4600" s="68" t="s">
        <v>68</v>
      </c>
      <c r="C4600" s="80" t="str">
        <f>IFERROR(VLOOKUP(B4600,Listor!$A$6:$B$62,2,FALSE),"")</f>
        <v/>
      </c>
      <c r="D4600" s="80" t="str">
        <f>IFERROR(VLOOKUP(B4600,Listor!$A$6:$C$62,3,FALSE),"")</f>
        <v/>
      </c>
      <c r="E4600" s="110" t="s">
        <v>79</v>
      </c>
      <c r="F4600" s="66"/>
      <c r="G4600" s="35" t="str">
        <f>IFERROR(VLOOKUP(B4600,Listor!$A$6:$G$62,7,FALSE),"")</f>
        <v/>
      </c>
      <c r="H4600" s="63" t="str">
        <f>IFERROR(VLOOKUP(B4600,Listor!$N$6:$O$47,2,FALSE),"")</f>
        <v/>
      </c>
      <c r="I4600" s="63" t="str">
        <f t="shared" si="217"/>
        <v/>
      </c>
      <c r="J4600" s="96" t="str">
        <f>IFERROR(VLOOKUP(B4600,Listor!$N$6:$P$47,3,FALSE)*I4600,"")</f>
        <v/>
      </c>
      <c r="K4600" s="81"/>
      <c r="L4600" s="88" t="str">
        <f>IFERROR((VLOOKUP(B4600,Listor!$N$6:$P$47,3,FALSE)*Biologiska!K4600)+(VLOOKUP(B4600,Listor!$N$6:$Q$47,4,FALSE)),"")</f>
        <v/>
      </c>
      <c r="M4600" s="63" t="str">
        <f t="shared" si="218"/>
        <v/>
      </c>
      <c r="N4600" s="75"/>
      <c r="O4600" s="84" t="str">
        <f t="shared" si="219"/>
        <v/>
      </c>
      <c r="P4600" s="107"/>
      <c r="Q4600" s="87" t="s">
        <v>79</v>
      </c>
      <c r="R4600" s="87"/>
      <c r="S4600" s="87"/>
      <c r="T4600" s="87"/>
      <c r="U4600" s="87"/>
      <c r="V4600" s="86" t="s">
        <v>79</v>
      </c>
      <c r="W4600" s="75"/>
      <c r="X4600" s="102" t="s">
        <v>79</v>
      </c>
      <c r="Y4600" s="63" t="str">
        <f>IFERROR(IF(VLOOKUP(X4600,Listor!$T$6:$U$7,2,FALSE)&lt;O4600,TRUE),"")</f>
        <v/>
      </c>
      <c r="Z4600" s="87"/>
      <c r="AA4600" s="104"/>
    </row>
    <row r="4601" spans="2:27" x14ac:dyDescent="0.25">
      <c r="B4601" s="68" t="s">
        <v>68</v>
      </c>
      <c r="C4601" s="80" t="str">
        <f>IFERROR(VLOOKUP(B4601,Listor!$A$6:$B$62,2,FALSE),"")</f>
        <v/>
      </c>
      <c r="D4601" s="80" t="str">
        <f>IFERROR(VLOOKUP(B4601,Listor!$A$6:$C$62,3,FALSE),"")</f>
        <v/>
      </c>
      <c r="E4601" s="110" t="s">
        <v>79</v>
      </c>
      <c r="F4601" s="66"/>
      <c r="G4601" s="35" t="str">
        <f>IFERROR(VLOOKUP(B4601,Listor!$A$6:$G$62,7,FALSE),"")</f>
        <v/>
      </c>
      <c r="H4601" s="63" t="str">
        <f>IFERROR(VLOOKUP(B4601,Listor!$N$6:$O$47,2,FALSE),"")</f>
        <v/>
      </c>
      <c r="I4601" s="63" t="str">
        <f t="shared" si="217"/>
        <v/>
      </c>
      <c r="J4601" s="96" t="str">
        <f>IFERROR(VLOOKUP(B4601,Listor!$N$6:$P$47,3,FALSE)*I4601,"")</f>
        <v/>
      </c>
      <c r="K4601" s="81"/>
      <c r="L4601" s="88" t="str">
        <f>IFERROR((VLOOKUP(B4601,Listor!$N$6:$P$47,3,FALSE)*Biologiska!K4601)+(VLOOKUP(B4601,Listor!$N$6:$Q$47,4,FALSE)),"")</f>
        <v/>
      </c>
      <c r="M4601" s="63" t="str">
        <f t="shared" si="218"/>
        <v/>
      </c>
      <c r="N4601" s="75"/>
      <c r="O4601" s="84" t="str">
        <f t="shared" si="219"/>
        <v/>
      </c>
      <c r="P4601" s="107"/>
      <c r="Q4601" s="87" t="s">
        <v>79</v>
      </c>
      <c r="R4601" s="87"/>
      <c r="S4601" s="87"/>
      <c r="T4601" s="87"/>
      <c r="U4601" s="87"/>
      <c r="V4601" s="86" t="s">
        <v>79</v>
      </c>
      <c r="W4601" s="75"/>
      <c r="X4601" s="102" t="s">
        <v>79</v>
      </c>
      <c r="Y4601" s="63" t="str">
        <f>IFERROR(IF(VLOOKUP(X4601,Listor!$T$6:$U$7,2,FALSE)&lt;O4601,TRUE),"")</f>
        <v/>
      </c>
      <c r="Z4601" s="87"/>
      <c r="AA4601" s="104"/>
    </row>
    <row r="4602" spans="2:27" x14ac:dyDescent="0.25">
      <c r="B4602" s="68" t="s">
        <v>68</v>
      </c>
      <c r="C4602" s="80" t="str">
        <f>IFERROR(VLOOKUP(B4602,Listor!$A$6:$B$62,2,FALSE),"")</f>
        <v/>
      </c>
      <c r="D4602" s="80" t="str">
        <f>IFERROR(VLOOKUP(B4602,Listor!$A$6:$C$62,3,FALSE),"")</f>
        <v/>
      </c>
      <c r="E4602" s="110" t="s">
        <v>79</v>
      </c>
      <c r="F4602" s="66"/>
      <c r="G4602" s="35" t="str">
        <f>IFERROR(VLOOKUP(B4602,Listor!$A$6:$G$62,7,FALSE),"")</f>
        <v/>
      </c>
      <c r="H4602" s="63" t="str">
        <f>IFERROR(VLOOKUP(B4602,Listor!$N$6:$O$47,2,FALSE),"")</f>
        <v/>
      </c>
      <c r="I4602" s="63" t="str">
        <f t="shared" si="217"/>
        <v/>
      </c>
      <c r="J4602" s="96" t="str">
        <f>IFERROR(VLOOKUP(B4602,Listor!$N$6:$P$47,3,FALSE)*I4602,"")</f>
        <v/>
      </c>
      <c r="K4602" s="81"/>
      <c r="L4602" s="88" t="str">
        <f>IFERROR((VLOOKUP(B4602,Listor!$N$6:$P$47,3,FALSE)*Biologiska!K4602)+(VLOOKUP(B4602,Listor!$N$6:$Q$47,4,FALSE)),"")</f>
        <v/>
      </c>
      <c r="M4602" s="63" t="str">
        <f t="shared" si="218"/>
        <v/>
      </c>
      <c r="N4602" s="75"/>
      <c r="O4602" s="84" t="str">
        <f t="shared" si="219"/>
        <v/>
      </c>
      <c r="P4602" s="107"/>
      <c r="Q4602" s="87" t="s">
        <v>79</v>
      </c>
      <c r="R4602" s="87"/>
      <c r="S4602" s="87"/>
      <c r="T4602" s="87"/>
      <c r="U4602" s="87"/>
      <c r="V4602" s="86" t="s">
        <v>79</v>
      </c>
      <c r="W4602" s="75"/>
      <c r="X4602" s="102" t="s">
        <v>79</v>
      </c>
      <c r="Y4602" s="63" t="str">
        <f>IFERROR(IF(VLOOKUP(X4602,Listor!$T$6:$U$7,2,FALSE)&lt;O4602,TRUE),"")</f>
        <v/>
      </c>
      <c r="Z4602" s="87"/>
      <c r="AA4602" s="104"/>
    </row>
    <row r="4603" spans="2:27" x14ac:dyDescent="0.25">
      <c r="B4603" s="68" t="s">
        <v>68</v>
      </c>
      <c r="C4603" s="80" t="str">
        <f>IFERROR(VLOOKUP(B4603,Listor!$A$6:$B$62,2,FALSE),"")</f>
        <v/>
      </c>
      <c r="D4603" s="80" t="str">
        <f>IFERROR(VLOOKUP(B4603,Listor!$A$6:$C$62,3,FALSE),"")</f>
        <v/>
      </c>
      <c r="E4603" s="110" t="s">
        <v>79</v>
      </c>
      <c r="F4603" s="66"/>
      <c r="G4603" s="35" t="str">
        <f>IFERROR(VLOOKUP(B4603,Listor!$A$6:$G$62,7,FALSE),"")</f>
        <v/>
      </c>
      <c r="H4603" s="63" t="str">
        <f>IFERROR(VLOOKUP(B4603,Listor!$N$6:$O$47,2,FALSE),"")</f>
        <v/>
      </c>
      <c r="I4603" s="63" t="str">
        <f t="shared" si="217"/>
        <v/>
      </c>
      <c r="J4603" s="96" t="str">
        <f>IFERROR(VLOOKUP(B4603,Listor!$N$6:$P$47,3,FALSE)*I4603,"")</f>
        <v/>
      </c>
      <c r="K4603" s="81"/>
      <c r="L4603" s="88" t="str">
        <f>IFERROR((VLOOKUP(B4603,Listor!$N$6:$P$47,3,FALSE)*Biologiska!K4603)+(VLOOKUP(B4603,Listor!$N$6:$Q$47,4,FALSE)),"")</f>
        <v/>
      </c>
      <c r="M4603" s="63" t="str">
        <f t="shared" si="218"/>
        <v/>
      </c>
      <c r="N4603" s="75"/>
      <c r="O4603" s="84" t="str">
        <f t="shared" si="219"/>
        <v/>
      </c>
      <c r="P4603" s="107"/>
      <c r="Q4603" s="87" t="s">
        <v>79</v>
      </c>
      <c r="R4603" s="87"/>
      <c r="S4603" s="87"/>
      <c r="T4603" s="87"/>
      <c r="U4603" s="87"/>
      <c r="V4603" s="86" t="s">
        <v>79</v>
      </c>
      <c r="W4603" s="75"/>
      <c r="X4603" s="102" t="s">
        <v>79</v>
      </c>
      <c r="Y4603" s="63" t="str">
        <f>IFERROR(IF(VLOOKUP(X4603,Listor!$T$6:$U$7,2,FALSE)&lt;O4603,TRUE),"")</f>
        <v/>
      </c>
      <c r="Z4603" s="87"/>
      <c r="AA4603" s="104"/>
    </row>
    <row r="4604" spans="2:27" x14ac:dyDescent="0.25">
      <c r="B4604" s="68" t="s">
        <v>68</v>
      </c>
      <c r="C4604" s="80" t="str">
        <f>IFERROR(VLOOKUP(B4604,Listor!$A$6:$B$62,2,FALSE),"")</f>
        <v/>
      </c>
      <c r="D4604" s="80" t="str">
        <f>IFERROR(VLOOKUP(B4604,Listor!$A$6:$C$62,3,FALSE),"")</f>
        <v/>
      </c>
      <c r="E4604" s="110" t="s">
        <v>79</v>
      </c>
      <c r="F4604" s="66"/>
      <c r="G4604" s="35" t="str">
        <f>IFERROR(VLOOKUP(B4604,Listor!$A$6:$G$62,7,FALSE),"")</f>
        <v/>
      </c>
      <c r="H4604" s="63" t="str">
        <f>IFERROR(VLOOKUP(B4604,Listor!$N$6:$O$47,2,FALSE),"")</f>
        <v/>
      </c>
      <c r="I4604" s="63" t="str">
        <f t="shared" si="217"/>
        <v/>
      </c>
      <c r="J4604" s="96" t="str">
        <f>IFERROR(VLOOKUP(B4604,Listor!$N$6:$P$47,3,FALSE)*I4604,"")</f>
        <v/>
      </c>
      <c r="K4604" s="81"/>
      <c r="L4604" s="88" t="str">
        <f>IFERROR((VLOOKUP(B4604,Listor!$N$6:$P$47,3,FALSE)*Biologiska!K4604)+(VLOOKUP(B4604,Listor!$N$6:$Q$47,4,FALSE)),"")</f>
        <v/>
      </c>
      <c r="M4604" s="63" t="str">
        <f t="shared" si="218"/>
        <v/>
      </c>
      <c r="N4604" s="75"/>
      <c r="O4604" s="84" t="str">
        <f t="shared" si="219"/>
        <v/>
      </c>
      <c r="P4604" s="107"/>
      <c r="Q4604" s="87" t="s">
        <v>79</v>
      </c>
      <c r="R4604" s="87"/>
      <c r="S4604" s="87"/>
      <c r="T4604" s="87"/>
      <c r="U4604" s="87"/>
      <c r="V4604" s="86" t="s">
        <v>79</v>
      </c>
      <c r="W4604" s="75"/>
      <c r="X4604" s="102" t="s">
        <v>79</v>
      </c>
      <c r="Y4604" s="63" t="str">
        <f>IFERROR(IF(VLOOKUP(X4604,Listor!$T$6:$U$7,2,FALSE)&lt;O4604,TRUE),"")</f>
        <v/>
      </c>
      <c r="Z4604" s="87"/>
      <c r="AA4604" s="104"/>
    </row>
    <row r="4605" spans="2:27" x14ac:dyDescent="0.25">
      <c r="B4605" s="68" t="s">
        <v>68</v>
      </c>
      <c r="C4605" s="80" t="str">
        <f>IFERROR(VLOOKUP(B4605,Listor!$A$6:$B$62,2,FALSE),"")</f>
        <v/>
      </c>
      <c r="D4605" s="80" t="str">
        <f>IFERROR(VLOOKUP(B4605,Listor!$A$6:$C$62,3,FALSE),"")</f>
        <v/>
      </c>
      <c r="E4605" s="110" t="s">
        <v>79</v>
      </c>
      <c r="F4605" s="66"/>
      <c r="G4605" s="35" t="str">
        <f>IFERROR(VLOOKUP(B4605,Listor!$A$6:$G$62,7,FALSE),"")</f>
        <v/>
      </c>
      <c r="H4605" s="63" t="str">
        <f>IFERROR(VLOOKUP(B4605,Listor!$N$6:$O$47,2,FALSE),"")</f>
        <v/>
      </c>
      <c r="I4605" s="63" t="str">
        <f t="shared" si="217"/>
        <v/>
      </c>
      <c r="J4605" s="96" t="str">
        <f>IFERROR(VLOOKUP(B4605,Listor!$N$6:$P$47,3,FALSE)*I4605,"")</f>
        <v/>
      </c>
      <c r="K4605" s="81"/>
      <c r="L4605" s="88" t="str">
        <f>IFERROR((VLOOKUP(B4605,Listor!$N$6:$P$47,3,FALSE)*Biologiska!K4605)+(VLOOKUP(B4605,Listor!$N$6:$Q$47,4,FALSE)),"")</f>
        <v/>
      </c>
      <c r="M4605" s="63" t="str">
        <f t="shared" si="218"/>
        <v/>
      </c>
      <c r="N4605" s="75"/>
      <c r="O4605" s="84" t="str">
        <f t="shared" si="219"/>
        <v/>
      </c>
      <c r="P4605" s="107"/>
      <c r="Q4605" s="87" t="s">
        <v>79</v>
      </c>
      <c r="R4605" s="87"/>
      <c r="S4605" s="87"/>
      <c r="T4605" s="87"/>
      <c r="U4605" s="87"/>
      <c r="V4605" s="86" t="s">
        <v>79</v>
      </c>
      <c r="W4605" s="75"/>
      <c r="X4605" s="102" t="s">
        <v>79</v>
      </c>
      <c r="Y4605" s="63" t="str">
        <f>IFERROR(IF(VLOOKUP(X4605,Listor!$T$6:$U$7,2,FALSE)&lt;O4605,TRUE),"")</f>
        <v/>
      </c>
      <c r="Z4605" s="87"/>
      <c r="AA4605" s="104"/>
    </row>
    <row r="4606" spans="2:27" x14ac:dyDescent="0.25">
      <c r="B4606" s="68" t="s">
        <v>68</v>
      </c>
      <c r="C4606" s="80" t="str">
        <f>IFERROR(VLOOKUP(B4606,Listor!$A$6:$B$62,2,FALSE),"")</f>
        <v/>
      </c>
      <c r="D4606" s="80" t="str">
        <f>IFERROR(VLOOKUP(B4606,Listor!$A$6:$C$62,3,FALSE),"")</f>
        <v/>
      </c>
      <c r="E4606" s="110" t="s">
        <v>79</v>
      </c>
      <c r="F4606" s="66"/>
      <c r="G4606" s="35" t="str">
        <f>IFERROR(VLOOKUP(B4606,Listor!$A$6:$G$62,7,FALSE),"")</f>
        <v/>
      </c>
      <c r="H4606" s="63" t="str">
        <f>IFERROR(VLOOKUP(B4606,Listor!$N$6:$O$47,2,FALSE),"")</f>
        <v/>
      </c>
      <c r="I4606" s="63" t="str">
        <f t="shared" si="217"/>
        <v/>
      </c>
      <c r="J4606" s="96" t="str">
        <f>IFERROR(VLOOKUP(B4606,Listor!$N$6:$P$47,3,FALSE)*I4606,"")</f>
        <v/>
      </c>
      <c r="K4606" s="81"/>
      <c r="L4606" s="88" t="str">
        <f>IFERROR((VLOOKUP(B4606,Listor!$N$6:$P$47,3,FALSE)*Biologiska!K4606)+(VLOOKUP(B4606,Listor!$N$6:$Q$47,4,FALSE)),"")</f>
        <v/>
      </c>
      <c r="M4606" s="63" t="str">
        <f t="shared" si="218"/>
        <v/>
      </c>
      <c r="N4606" s="75"/>
      <c r="O4606" s="84" t="str">
        <f t="shared" si="219"/>
        <v/>
      </c>
      <c r="P4606" s="107"/>
      <c r="Q4606" s="87" t="s">
        <v>79</v>
      </c>
      <c r="R4606" s="87"/>
      <c r="S4606" s="87"/>
      <c r="T4606" s="87"/>
      <c r="U4606" s="87"/>
      <c r="V4606" s="86" t="s">
        <v>79</v>
      </c>
      <c r="W4606" s="75"/>
      <c r="X4606" s="102" t="s">
        <v>79</v>
      </c>
      <c r="Y4606" s="63" t="str">
        <f>IFERROR(IF(VLOOKUP(X4606,Listor!$T$6:$U$7,2,FALSE)&lt;O4606,TRUE),"")</f>
        <v/>
      </c>
      <c r="Z4606" s="87"/>
      <c r="AA4606" s="104"/>
    </row>
    <row r="4607" spans="2:27" x14ac:dyDescent="0.25">
      <c r="B4607" s="68" t="s">
        <v>68</v>
      </c>
      <c r="C4607" s="80" t="str">
        <f>IFERROR(VLOOKUP(B4607,Listor!$A$6:$B$62,2,FALSE),"")</f>
        <v/>
      </c>
      <c r="D4607" s="80" t="str">
        <f>IFERROR(VLOOKUP(B4607,Listor!$A$6:$C$62,3,FALSE),"")</f>
        <v/>
      </c>
      <c r="E4607" s="110" t="s">
        <v>79</v>
      </c>
      <c r="F4607" s="66"/>
      <c r="G4607" s="35" t="str">
        <f>IFERROR(VLOOKUP(B4607,Listor!$A$6:$G$62,7,FALSE),"")</f>
        <v/>
      </c>
      <c r="H4607" s="63" t="str">
        <f>IFERROR(VLOOKUP(B4607,Listor!$N$6:$O$47,2,FALSE),"")</f>
        <v/>
      </c>
      <c r="I4607" s="63" t="str">
        <f t="shared" si="217"/>
        <v/>
      </c>
      <c r="J4607" s="96" t="str">
        <f>IFERROR(VLOOKUP(B4607,Listor!$N$6:$P$47,3,FALSE)*I4607,"")</f>
        <v/>
      </c>
      <c r="K4607" s="81"/>
      <c r="L4607" s="88" t="str">
        <f>IFERROR((VLOOKUP(B4607,Listor!$N$6:$P$47,3,FALSE)*Biologiska!K4607)+(VLOOKUP(B4607,Listor!$N$6:$Q$47,4,FALSE)),"")</f>
        <v/>
      </c>
      <c r="M4607" s="63" t="str">
        <f t="shared" si="218"/>
        <v/>
      </c>
      <c r="N4607" s="75"/>
      <c r="O4607" s="84" t="str">
        <f t="shared" si="219"/>
        <v/>
      </c>
      <c r="P4607" s="107"/>
      <c r="Q4607" s="87" t="s">
        <v>79</v>
      </c>
      <c r="R4607" s="87"/>
      <c r="S4607" s="87"/>
      <c r="T4607" s="87"/>
      <c r="U4607" s="87"/>
      <c r="V4607" s="86" t="s">
        <v>79</v>
      </c>
      <c r="W4607" s="75"/>
      <c r="X4607" s="102" t="s">
        <v>79</v>
      </c>
      <c r="Y4607" s="63" t="str">
        <f>IFERROR(IF(VLOOKUP(X4607,Listor!$T$6:$U$7,2,FALSE)&lt;O4607,TRUE),"")</f>
        <v/>
      </c>
      <c r="Z4607" s="87"/>
      <c r="AA4607" s="104"/>
    </row>
    <row r="4608" spans="2:27" x14ac:dyDescent="0.25">
      <c r="B4608" s="68" t="s">
        <v>68</v>
      </c>
      <c r="C4608" s="80" t="str">
        <f>IFERROR(VLOOKUP(B4608,Listor!$A$6:$B$62,2,FALSE),"")</f>
        <v/>
      </c>
      <c r="D4608" s="80" t="str">
        <f>IFERROR(VLOOKUP(B4608,Listor!$A$6:$C$62,3,FALSE),"")</f>
        <v/>
      </c>
      <c r="E4608" s="110" t="s">
        <v>79</v>
      </c>
      <c r="F4608" s="66"/>
      <c r="G4608" s="35" t="str">
        <f>IFERROR(VLOOKUP(B4608,Listor!$A$6:$G$62,7,FALSE),"")</f>
        <v/>
      </c>
      <c r="H4608" s="63" t="str">
        <f>IFERROR(VLOOKUP(B4608,Listor!$N$6:$O$47,2,FALSE),"")</f>
        <v/>
      </c>
      <c r="I4608" s="63" t="str">
        <f t="shared" si="217"/>
        <v/>
      </c>
      <c r="J4608" s="96" t="str">
        <f>IFERROR(VLOOKUP(B4608,Listor!$N$6:$P$47,3,FALSE)*I4608,"")</f>
        <v/>
      </c>
      <c r="K4608" s="81"/>
      <c r="L4608" s="88" t="str">
        <f>IFERROR((VLOOKUP(B4608,Listor!$N$6:$P$47,3,FALSE)*Biologiska!K4608)+(VLOOKUP(B4608,Listor!$N$6:$Q$47,4,FALSE)),"")</f>
        <v/>
      </c>
      <c r="M4608" s="63" t="str">
        <f t="shared" si="218"/>
        <v/>
      </c>
      <c r="N4608" s="75"/>
      <c r="O4608" s="84" t="str">
        <f t="shared" si="219"/>
        <v/>
      </c>
      <c r="P4608" s="107"/>
      <c r="Q4608" s="87" t="s">
        <v>79</v>
      </c>
      <c r="R4608" s="87"/>
      <c r="S4608" s="87"/>
      <c r="T4608" s="87"/>
      <c r="U4608" s="87"/>
      <c r="V4608" s="86" t="s">
        <v>79</v>
      </c>
      <c r="W4608" s="75"/>
      <c r="X4608" s="102" t="s">
        <v>79</v>
      </c>
      <c r="Y4608" s="63" t="str">
        <f>IFERROR(IF(VLOOKUP(X4608,Listor!$T$6:$U$7,2,FALSE)&lt;O4608,TRUE),"")</f>
        <v/>
      </c>
      <c r="Z4608" s="87"/>
      <c r="AA4608" s="104"/>
    </row>
    <row r="4609" spans="2:27" x14ac:dyDescent="0.25">
      <c r="B4609" s="68" t="s">
        <v>68</v>
      </c>
      <c r="C4609" s="80" t="str">
        <f>IFERROR(VLOOKUP(B4609,Listor!$A$6:$B$62,2,FALSE),"")</f>
        <v/>
      </c>
      <c r="D4609" s="80" t="str">
        <f>IFERROR(VLOOKUP(B4609,Listor!$A$6:$C$62,3,FALSE),"")</f>
        <v/>
      </c>
      <c r="E4609" s="110" t="s">
        <v>79</v>
      </c>
      <c r="F4609" s="66"/>
      <c r="G4609" s="35" t="str">
        <f>IFERROR(VLOOKUP(B4609,Listor!$A$6:$G$62,7,FALSE),"")</f>
        <v/>
      </c>
      <c r="H4609" s="63" t="str">
        <f>IFERROR(VLOOKUP(B4609,Listor!$N$6:$O$47,2,FALSE),"")</f>
        <v/>
      </c>
      <c r="I4609" s="63" t="str">
        <f t="shared" si="217"/>
        <v/>
      </c>
      <c r="J4609" s="96" t="str">
        <f>IFERROR(VLOOKUP(B4609,Listor!$N$6:$P$47,3,FALSE)*I4609,"")</f>
        <v/>
      </c>
      <c r="K4609" s="81"/>
      <c r="L4609" s="88" t="str">
        <f>IFERROR((VLOOKUP(B4609,Listor!$N$6:$P$47,3,FALSE)*Biologiska!K4609)+(VLOOKUP(B4609,Listor!$N$6:$Q$47,4,FALSE)),"")</f>
        <v/>
      </c>
      <c r="M4609" s="63" t="str">
        <f t="shared" si="218"/>
        <v/>
      </c>
      <c r="N4609" s="75"/>
      <c r="O4609" s="84" t="str">
        <f t="shared" si="219"/>
        <v/>
      </c>
      <c r="P4609" s="107"/>
      <c r="Q4609" s="87" t="s">
        <v>79</v>
      </c>
      <c r="R4609" s="87"/>
      <c r="S4609" s="87"/>
      <c r="T4609" s="87"/>
      <c r="U4609" s="87"/>
      <c r="V4609" s="86" t="s">
        <v>79</v>
      </c>
      <c r="W4609" s="75"/>
      <c r="X4609" s="102" t="s">
        <v>79</v>
      </c>
      <c r="Y4609" s="63" t="str">
        <f>IFERROR(IF(VLOOKUP(X4609,Listor!$T$6:$U$7,2,FALSE)&lt;O4609,TRUE),"")</f>
        <v/>
      </c>
      <c r="Z4609" s="87"/>
      <c r="AA4609" s="104"/>
    </row>
    <row r="4610" spans="2:27" x14ac:dyDescent="0.25">
      <c r="B4610" s="68" t="s">
        <v>68</v>
      </c>
      <c r="C4610" s="80" t="str">
        <f>IFERROR(VLOOKUP(B4610,Listor!$A$6:$B$62,2,FALSE),"")</f>
        <v/>
      </c>
      <c r="D4610" s="80" t="str">
        <f>IFERROR(VLOOKUP(B4610,Listor!$A$6:$C$62,3,FALSE),"")</f>
        <v/>
      </c>
      <c r="E4610" s="110" t="s">
        <v>79</v>
      </c>
      <c r="F4610" s="66"/>
      <c r="G4610" s="35" t="str">
        <f>IFERROR(VLOOKUP(B4610,Listor!$A$6:$G$62,7,FALSE),"")</f>
        <v/>
      </c>
      <c r="H4610" s="63" t="str">
        <f>IFERROR(VLOOKUP(B4610,Listor!$N$6:$O$47,2,FALSE),"")</f>
        <v/>
      </c>
      <c r="I4610" s="63" t="str">
        <f t="shared" si="217"/>
        <v/>
      </c>
      <c r="J4610" s="96" t="str">
        <f>IFERROR(VLOOKUP(B4610,Listor!$N$6:$P$47,3,FALSE)*I4610,"")</f>
        <v/>
      </c>
      <c r="K4610" s="81"/>
      <c r="L4610" s="88" t="str">
        <f>IFERROR((VLOOKUP(B4610,Listor!$N$6:$P$47,3,FALSE)*Biologiska!K4610)+(VLOOKUP(B4610,Listor!$N$6:$Q$47,4,FALSE)),"")</f>
        <v/>
      </c>
      <c r="M4610" s="63" t="str">
        <f t="shared" si="218"/>
        <v/>
      </c>
      <c r="N4610" s="75"/>
      <c r="O4610" s="84" t="str">
        <f t="shared" si="219"/>
        <v/>
      </c>
      <c r="P4610" s="107"/>
      <c r="Q4610" s="87" t="s">
        <v>79</v>
      </c>
      <c r="R4610" s="87"/>
      <c r="S4610" s="87"/>
      <c r="T4610" s="87"/>
      <c r="U4610" s="87"/>
      <c r="V4610" s="86" t="s">
        <v>79</v>
      </c>
      <c r="W4610" s="75"/>
      <c r="X4610" s="102" t="s">
        <v>79</v>
      </c>
      <c r="Y4610" s="63" t="str">
        <f>IFERROR(IF(VLOOKUP(X4610,Listor!$T$6:$U$7,2,FALSE)&lt;O4610,TRUE),"")</f>
        <v/>
      </c>
      <c r="Z4610" s="87"/>
      <c r="AA4610" s="104"/>
    </row>
    <row r="4611" spans="2:27" x14ac:dyDescent="0.25">
      <c r="B4611" s="68" t="s">
        <v>68</v>
      </c>
      <c r="C4611" s="80" t="str">
        <f>IFERROR(VLOOKUP(B4611,Listor!$A$6:$B$62,2,FALSE),"")</f>
        <v/>
      </c>
      <c r="D4611" s="80" t="str">
        <f>IFERROR(VLOOKUP(B4611,Listor!$A$6:$C$62,3,FALSE),"")</f>
        <v/>
      </c>
      <c r="E4611" s="110" t="s">
        <v>79</v>
      </c>
      <c r="F4611" s="66"/>
      <c r="G4611" s="35" t="str">
        <f>IFERROR(VLOOKUP(B4611,Listor!$A$6:$G$62,7,FALSE),"")</f>
        <v/>
      </c>
      <c r="H4611" s="63" t="str">
        <f>IFERROR(VLOOKUP(B4611,Listor!$N$6:$O$47,2,FALSE),"")</f>
        <v/>
      </c>
      <c r="I4611" s="63" t="str">
        <f t="shared" si="217"/>
        <v/>
      </c>
      <c r="J4611" s="96" t="str">
        <f>IFERROR(VLOOKUP(B4611,Listor!$N$6:$P$47,3,FALSE)*I4611,"")</f>
        <v/>
      </c>
      <c r="K4611" s="81"/>
      <c r="L4611" s="88" t="str">
        <f>IFERROR((VLOOKUP(B4611,Listor!$N$6:$P$47,3,FALSE)*Biologiska!K4611)+(VLOOKUP(B4611,Listor!$N$6:$Q$47,4,FALSE)),"")</f>
        <v/>
      </c>
      <c r="M4611" s="63" t="str">
        <f t="shared" si="218"/>
        <v/>
      </c>
      <c r="N4611" s="75"/>
      <c r="O4611" s="84" t="str">
        <f t="shared" si="219"/>
        <v/>
      </c>
      <c r="P4611" s="107"/>
      <c r="Q4611" s="87" t="s">
        <v>79</v>
      </c>
      <c r="R4611" s="87"/>
      <c r="S4611" s="87"/>
      <c r="T4611" s="87"/>
      <c r="U4611" s="87"/>
      <c r="V4611" s="86" t="s">
        <v>79</v>
      </c>
      <c r="W4611" s="75"/>
      <c r="X4611" s="102" t="s">
        <v>79</v>
      </c>
      <c r="Y4611" s="63" t="str">
        <f>IFERROR(IF(VLOOKUP(X4611,Listor!$T$6:$U$7,2,FALSE)&lt;O4611,TRUE),"")</f>
        <v/>
      </c>
      <c r="Z4611" s="87"/>
      <c r="AA4611" s="104"/>
    </row>
    <row r="4612" spans="2:27" x14ac:dyDescent="0.25">
      <c r="B4612" s="68" t="s">
        <v>68</v>
      </c>
      <c r="C4612" s="80" t="str">
        <f>IFERROR(VLOOKUP(B4612,Listor!$A$6:$B$62,2,FALSE),"")</f>
        <v/>
      </c>
      <c r="D4612" s="80" t="str">
        <f>IFERROR(VLOOKUP(B4612,Listor!$A$6:$C$62,3,FALSE),"")</f>
        <v/>
      </c>
      <c r="E4612" s="110" t="s">
        <v>79</v>
      </c>
      <c r="F4612" s="66"/>
      <c r="G4612" s="35" t="str">
        <f>IFERROR(VLOOKUP(B4612,Listor!$A$6:$G$62,7,FALSE),"")</f>
        <v/>
      </c>
      <c r="H4612" s="63" t="str">
        <f>IFERROR(VLOOKUP(B4612,Listor!$N$6:$O$47,2,FALSE),"")</f>
        <v/>
      </c>
      <c r="I4612" s="63" t="str">
        <f t="shared" si="217"/>
        <v/>
      </c>
      <c r="J4612" s="96" t="str">
        <f>IFERROR(VLOOKUP(B4612,Listor!$N$6:$P$47,3,FALSE)*I4612,"")</f>
        <v/>
      </c>
      <c r="K4612" s="81"/>
      <c r="L4612" s="88" t="str">
        <f>IFERROR((VLOOKUP(B4612,Listor!$N$6:$P$47,3,FALSE)*Biologiska!K4612)+(VLOOKUP(B4612,Listor!$N$6:$Q$47,4,FALSE)),"")</f>
        <v/>
      </c>
      <c r="M4612" s="63" t="str">
        <f t="shared" si="218"/>
        <v/>
      </c>
      <c r="N4612" s="75"/>
      <c r="O4612" s="84" t="str">
        <f t="shared" si="219"/>
        <v/>
      </c>
      <c r="P4612" s="107"/>
      <c r="Q4612" s="87" t="s">
        <v>79</v>
      </c>
      <c r="R4612" s="87"/>
      <c r="S4612" s="87"/>
      <c r="T4612" s="87"/>
      <c r="U4612" s="87"/>
      <c r="V4612" s="86" t="s">
        <v>79</v>
      </c>
      <c r="W4612" s="75"/>
      <c r="X4612" s="102" t="s">
        <v>79</v>
      </c>
      <c r="Y4612" s="63" t="str">
        <f>IFERROR(IF(VLOOKUP(X4612,Listor!$T$6:$U$7,2,FALSE)&lt;O4612,TRUE),"")</f>
        <v/>
      </c>
      <c r="Z4612" s="87"/>
      <c r="AA4612" s="104"/>
    </row>
    <row r="4613" spans="2:27" x14ac:dyDescent="0.25">
      <c r="B4613" s="68" t="s">
        <v>68</v>
      </c>
      <c r="C4613" s="80" t="str">
        <f>IFERROR(VLOOKUP(B4613,Listor!$A$6:$B$62,2,FALSE),"")</f>
        <v/>
      </c>
      <c r="D4613" s="80" t="str">
        <f>IFERROR(VLOOKUP(B4613,Listor!$A$6:$C$62,3,FALSE),"")</f>
        <v/>
      </c>
      <c r="E4613" s="110" t="s">
        <v>79</v>
      </c>
      <c r="F4613" s="66"/>
      <c r="G4613" s="35" t="str">
        <f>IFERROR(VLOOKUP(B4613,Listor!$A$6:$G$62,7,FALSE),"")</f>
        <v/>
      </c>
      <c r="H4613" s="63" t="str">
        <f>IFERROR(VLOOKUP(B4613,Listor!$N$6:$O$47,2,FALSE),"")</f>
        <v/>
      </c>
      <c r="I4613" s="63" t="str">
        <f t="shared" si="217"/>
        <v/>
      </c>
      <c r="J4613" s="96" t="str">
        <f>IFERROR(VLOOKUP(B4613,Listor!$N$6:$P$47,3,FALSE)*I4613,"")</f>
        <v/>
      </c>
      <c r="K4613" s="81"/>
      <c r="L4613" s="88" t="str">
        <f>IFERROR((VLOOKUP(B4613,Listor!$N$6:$P$47,3,FALSE)*Biologiska!K4613)+(VLOOKUP(B4613,Listor!$N$6:$Q$47,4,FALSE)),"")</f>
        <v/>
      </c>
      <c r="M4613" s="63" t="str">
        <f t="shared" si="218"/>
        <v/>
      </c>
      <c r="N4613" s="75"/>
      <c r="O4613" s="84" t="str">
        <f t="shared" si="219"/>
        <v/>
      </c>
      <c r="P4613" s="107"/>
      <c r="Q4613" s="87" t="s">
        <v>79</v>
      </c>
      <c r="R4613" s="87"/>
      <c r="S4613" s="87"/>
      <c r="T4613" s="87"/>
      <c r="U4613" s="87"/>
      <c r="V4613" s="86" t="s">
        <v>79</v>
      </c>
      <c r="W4613" s="75"/>
      <c r="X4613" s="102" t="s">
        <v>79</v>
      </c>
      <c r="Y4613" s="63" t="str">
        <f>IFERROR(IF(VLOOKUP(X4613,Listor!$T$6:$U$7,2,FALSE)&lt;O4613,TRUE),"")</f>
        <v/>
      </c>
      <c r="Z4613" s="87"/>
      <c r="AA4613" s="104"/>
    </row>
    <row r="4614" spans="2:27" x14ac:dyDescent="0.25">
      <c r="B4614" s="68" t="s">
        <v>68</v>
      </c>
      <c r="C4614" s="80" t="str">
        <f>IFERROR(VLOOKUP(B4614,Listor!$A$6:$B$62,2,FALSE),"")</f>
        <v/>
      </c>
      <c r="D4614" s="80" t="str">
        <f>IFERROR(VLOOKUP(B4614,Listor!$A$6:$C$62,3,FALSE),"")</f>
        <v/>
      </c>
      <c r="E4614" s="110" t="s">
        <v>79</v>
      </c>
      <c r="F4614" s="66"/>
      <c r="G4614" s="35" t="str">
        <f>IFERROR(VLOOKUP(B4614,Listor!$A$6:$G$62,7,FALSE),"")</f>
        <v/>
      </c>
      <c r="H4614" s="63" t="str">
        <f>IFERROR(VLOOKUP(B4614,Listor!$N$6:$O$47,2,FALSE),"")</f>
        <v/>
      </c>
      <c r="I4614" s="63" t="str">
        <f t="shared" si="217"/>
        <v/>
      </c>
      <c r="J4614" s="96" t="str">
        <f>IFERROR(VLOOKUP(B4614,Listor!$N$6:$P$47,3,FALSE)*I4614,"")</f>
        <v/>
      </c>
      <c r="K4614" s="81"/>
      <c r="L4614" s="88" t="str">
        <f>IFERROR((VLOOKUP(B4614,Listor!$N$6:$P$47,3,FALSE)*Biologiska!K4614)+(VLOOKUP(B4614,Listor!$N$6:$Q$47,4,FALSE)),"")</f>
        <v/>
      </c>
      <c r="M4614" s="63" t="str">
        <f t="shared" si="218"/>
        <v/>
      </c>
      <c r="N4614" s="75"/>
      <c r="O4614" s="84" t="str">
        <f t="shared" si="219"/>
        <v/>
      </c>
      <c r="P4614" s="107"/>
      <c r="Q4614" s="87" t="s">
        <v>79</v>
      </c>
      <c r="R4614" s="87"/>
      <c r="S4614" s="87"/>
      <c r="T4614" s="87"/>
      <c r="U4614" s="87"/>
      <c r="V4614" s="86" t="s">
        <v>79</v>
      </c>
      <c r="W4614" s="75"/>
      <c r="X4614" s="102" t="s">
        <v>79</v>
      </c>
      <c r="Y4614" s="63" t="str">
        <f>IFERROR(IF(VLOOKUP(X4614,Listor!$T$6:$U$7,2,FALSE)&lt;O4614,TRUE),"")</f>
        <v/>
      </c>
      <c r="Z4614" s="87"/>
      <c r="AA4614" s="104"/>
    </row>
    <row r="4615" spans="2:27" x14ac:dyDescent="0.25">
      <c r="B4615" s="68" t="s">
        <v>68</v>
      </c>
      <c r="C4615" s="80" t="str">
        <f>IFERROR(VLOOKUP(B4615,Listor!$A$6:$B$62,2,FALSE),"")</f>
        <v/>
      </c>
      <c r="D4615" s="80" t="str">
        <f>IFERROR(VLOOKUP(B4615,Listor!$A$6:$C$62,3,FALSE),"")</f>
        <v/>
      </c>
      <c r="E4615" s="110" t="s">
        <v>79</v>
      </c>
      <c r="F4615" s="66"/>
      <c r="G4615" s="35" t="str">
        <f>IFERROR(VLOOKUP(B4615,Listor!$A$6:$G$62,7,FALSE),"")</f>
        <v/>
      </c>
      <c r="H4615" s="63" t="str">
        <f>IFERROR(VLOOKUP(B4615,Listor!$N$6:$O$47,2,FALSE),"")</f>
        <v/>
      </c>
      <c r="I4615" s="63" t="str">
        <f t="shared" si="217"/>
        <v/>
      </c>
      <c r="J4615" s="96" t="str">
        <f>IFERROR(VLOOKUP(B4615,Listor!$N$6:$P$47,3,FALSE)*I4615,"")</f>
        <v/>
      </c>
      <c r="K4615" s="81"/>
      <c r="L4615" s="88" t="str">
        <f>IFERROR((VLOOKUP(B4615,Listor!$N$6:$P$47,3,FALSE)*Biologiska!K4615)+(VLOOKUP(B4615,Listor!$N$6:$Q$47,4,FALSE)),"")</f>
        <v/>
      </c>
      <c r="M4615" s="63" t="str">
        <f t="shared" si="218"/>
        <v/>
      </c>
      <c r="N4615" s="75"/>
      <c r="O4615" s="84" t="str">
        <f t="shared" si="219"/>
        <v/>
      </c>
      <c r="P4615" s="107"/>
      <c r="Q4615" s="87" t="s">
        <v>79</v>
      </c>
      <c r="R4615" s="87"/>
      <c r="S4615" s="87"/>
      <c r="T4615" s="87"/>
      <c r="U4615" s="87"/>
      <c r="V4615" s="86" t="s">
        <v>79</v>
      </c>
      <c r="W4615" s="75"/>
      <c r="X4615" s="102" t="s">
        <v>79</v>
      </c>
      <c r="Y4615" s="63" t="str">
        <f>IFERROR(IF(VLOOKUP(X4615,Listor!$T$6:$U$7,2,FALSE)&lt;O4615,TRUE),"")</f>
        <v/>
      </c>
      <c r="Z4615" s="87"/>
      <c r="AA4615" s="104"/>
    </row>
    <row r="4616" spans="2:27" x14ac:dyDescent="0.25">
      <c r="B4616" s="68" t="s">
        <v>68</v>
      </c>
      <c r="C4616" s="80" t="str">
        <f>IFERROR(VLOOKUP(B4616,Listor!$A$6:$B$62,2,FALSE),"")</f>
        <v/>
      </c>
      <c r="D4616" s="80" t="str">
        <f>IFERROR(VLOOKUP(B4616,Listor!$A$6:$C$62,3,FALSE),"")</f>
        <v/>
      </c>
      <c r="E4616" s="110" t="s">
        <v>79</v>
      </c>
      <c r="F4616" s="66"/>
      <c r="G4616" s="35" t="str">
        <f>IFERROR(VLOOKUP(B4616,Listor!$A$6:$G$62,7,FALSE),"")</f>
        <v/>
      </c>
      <c r="H4616" s="63" t="str">
        <f>IFERROR(VLOOKUP(B4616,Listor!$N$6:$O$47,2,FALSE),"")</f>
        <v/>
      </c>
      <c r="I4616" s="63" t="str">
        <f t="shared" si="217"/>
        <v/>
      </c>
      <c r="J4616" s="96" t="str">
        <f>IFERROR(VLOOKUP(B4616,Listor!$N$6:$P$47,3,FALSE)*I4616,"")</f>
        <v/>
      </c>
      <c r="K4616" s="81"/>
      <c r="L4616" s="88" t="str">
        <f>IFERROR((VLOOKUP(B4616,Listor!$N$6:$P$47,3,FALSE)*Biologiska!K4616)+(VLOOKUP(B4616,Listor!$N$6:$Q$47,4,FALSE)),"")</f>
        <v/>
      </c>
      <c r="M4616" s="63" t="str">
        <f t="shared" si="218"/>
        <v/>
      </c>
      <c r="N4616" s="75"/>
      <c r="O4616" s="84" t="str">
        <f t="shared" si="219"/>
        <v/>
      </c>
      <c r="P4616" s="107"/>
      <c r="Q4616" s="87" t="s">
        <v>79</v>
      </c>
      <c r="R4616" s="87"/>
      <c r="S4616" s="87"/>
      <c r="T4616" s="87"/>
      <c r="U4616" s="87"/>
      <c r="V4616" s="86" t="s">
        <v>79</v>
      </c>
      <c r="W4616" s="75"/>
      <c r="X4616" s="102" t="s">
        <v>79</v>
      </c>
      <c r="Y4616" s="63" t="str">
        <f>IFERROR(IF(VLOOKUP(X4616,Listor!$T$6:$U$7,2,FALSE)&lt;O4616,TRUE),"")</f>
        <v/>
      </c>
      <c r="Z4616" s="87"/>
      <c r="AA4616" s="104"/>
    </row>
    <row r="4617" spans="2:27" x14ac:dyDescent="0.25">
      <c r="B4617" s="68" t="s">
        <v>68</v>
      </c>
      <c r="C4617" s="80" t="str">
        <f>IFERROR(VLOOKUP(B4617,Listor!$A$6:$B$62,2,FALSE),"")</f>
        <v/>
      </c>
      <c r="D4617" s="80" t="str">
        <f>IFERROR(VLOOKUP(B4617,Listor!$A$6:$C$62,3,FALSE),"")</f>
        <v/>
      </c>
      <c r="E4617" s="110" t="s">
        <v>79</v>
      </c>
      <c r="F4617" s="66"/>
      <c r="G4617" s="35" t="str">
        <f>IFERROR(VLOOKUP(B4617,Listor!$A$6:$G$62,7,FALSE),"")</f>
        <v/>
      </c>
      <c r="H4617" s="63" t="str">
        <f>IFERROR(VLOOKUP(B4617,Listor!$N$6:$O$47,2,FALSE),"")</f>
        <v/>
      </c>
      <c r="I4617" s="63" t="str">
        <f t="shared" si="217"/>
        <v/>
      </c>
      <c r="J4617" s="96" t="str">
        <f>IFERROR(VLOOKUP(B4617,Listor!$N$6:$P$47,3,FALSE)*I4617,"")</f>
        <v/>
      </c>
      <c r="K4617" s="81"/>
      <c r="L4617" s="88" t="str">
        <f>IFERROR((VLOOKUP(B4617,Listor!$N$6:$P$47,3,FALSE)*Biologiska!K4617)+(VLOOKUP(B4617,Listor!$N$6:$Q$47,4,FALSE)),"")</f>
        <v/>
      </c>
      <c r="M4617" s="63" t="str">
        <f t="shared" si="218"/>
        <v/>
      </c>
      <c r="N4617" s="75"/>
      <c r="O4617" s="84" t="str">
        <f t="shared" si="219"/>
        <v/>
      </c>
      <c r="P4617" s="107"/>
      <c r="Q4617" s="87" t="s">
        <v>79</v>
      </c>
      <c r="R4617" s="87"/>
      <c r="S4617" s="87"/>
      <c r="T4617" s="87"/>
      <c r="U4617" s="87"/>
      <c r="V4617" s="86" t="s">
        <v>79</v>
      </c>
      <c r="W4617" s="75"/>
      <c r="X4617" s="102" t="s">
        <v>79</v>
      </c>
      <c r="Y4617" s="63" t="str">
        <f>IFERROR(IF(VLOOKUP(X4617,Listor!$T$6:$U$7,2,FALSE)&lt;O4617,TRUE),"")</f>
        <v/>
      </c>
      <c r="Z4617" s="87"/>
      <c r="AA4617" s="104"/>
    </row>
    <row r="4618" spans="2:27" x14ac:dyDescent="0.25">
      <c r="B4618" s="68" t="s">
        <v>68</v>
      </c>
      <c r="C4618" s="80" t="str">
        <f>IFERROR(VLOOKUP(B4618,Listor!$A$6:$B$62,2,FALSE),"")</f>
        <v/>
      </c>
      <c r="D4618" s="80" t="str">
        <f>IFERROR(VLOOKUP(B4618,Listor!$A$6:$C$62,3,FALSE),"")</f>
        <v/>
      </c>
      <c r="E4618" s="110" t="s">
        <v>79</v>
      </c>
      <c r="F4618" s="66"/>
      <c r="G4618" s="35" t="str">
        <f>IFERROR(VLOOKUP(B4618,Listor!$A$6:$G$62,7,FALSE),"")</f>
        <v/>
      </c>
      <c r="H4618" s="63" t="str">
        <f>IFERROR(VLOOKUP(B4618,Listor!$N$6:$O$47,2,FALSE),"")</f>
        <v/>
      </c>
      <c r="I4618" s="63" t="str">
        <f t="shared" si="217"/>
        <v/>
      </c>
      <c r="J4618" s="96" t="str">
        <f>IFERROR(VLOOKUP(B4618,Listor!$N$6:$P$47,3,FALSE)*I4618,"")</f>
        <v/>
      </c>
      <c r="K4618" s="81"/>
      <c r="L4618" s="88" t="str">
        <f>IFERROR((VLOOKUP(B4618,Listor!$N$6:$P$47,3,FALSE)*Biologiska!K4618)+(VLOOKUP(B4618,Listor!$N$6:$Q$47,4,FALSE)),"")</f>
        <v/>
      </c>
      <c r="M4618" s="63" t="str">
        <f t="shared" si="218"/>
        <v/>
      </c>
      <c r="N4618" s="75"/>
      <c r="O4618" s="84" t="str">
        <f t="shared" si="219"/>
        <v/>
      </c>
      <c r="P4618" s="107"/>
      <c r="Q4618" s="87" t="s">
        <v>79</v>
      </c>
      <c r="R4618" s="87"/>
      <c r="S4618" s="87"/>
      <c r="T4618" s="87"/>
      <c r="U4618" s="87"/>
      <c r="V4618" s="86" t="s">
        <v>79</v>
      </c>
      <c r="W4618" s="75"/>
      <c r="X4618" s="102" t="s">
        <v>79</v>
      </c>
      <c r="Y4618" s="63" t="str">
        <f>IFERROR(IF(VLOOKUP(X4618,Listor!$T$6:$U$7,2,FALSE)&lt;O4618,TRUE),"")</f>
        <v/>
      </c>
      <c r="Z4618" s="87"/>
      <c r="AA4618" s="104"/>
    </row>
    <row r="4619" spans="2:27" x14ac:dyDescent="0.25">
      <c r="B4619" s="68" t="s">
        <v>68</v>
      </c>
      <c r="C4619" s="80" t="str">
        <f>IFERROR(VLOOKUP(B4619,Listor!$A$6:$B$62,2,FALSE),"")</f>
        <v/>
      </c>
      <c r="D4619" s="80" t="str">
        <f>IFERROR(VLOOKUP(B4619,Listor!$A$6:$C$62,3,FALSE),"")</f>
        <v/>
      </c>
      <c r="E4619" s="110" t="s">
        <v>79</v>
      </c>
      <c r="F4619" s="66"/>
      <c r="G4619" s="35" t="str">
        <f>IFERROR(VLOOKUP(B4619,Listor!$A$6:$G$62,7,FALSE),"")</f>
        <v/>
      </c>
      <c r="H4619" s="63" t="str">
        <f>IFERROR(VLOOKUP(B4619,Listor!$N$6:$O$47,2,FALSE),"")</f>
        <v/>
      </c>
      <c r="I4619" s="63" t="str">
        <f t="shared" si="217"/>
        <v/>
      </c>
      <c r="J4619" s="96" t="str">
        <f>IFERROR(VLOOKUP(B4619,Listor!$N$6:$P$47,3,FALSE)*I4619,"")</f>
        <v/>
      </c>
      <c r="K4619" s="81"/>
      <c r="L4619" s="88" t="str">
        <f>IFERROR((VLOOKUP(B4619,Listor!$N$6:$P$47,3,FALSE)*Biologiska!K4619)+(VLOOKUP(B4619,Listor!$N$6:$Q$47,4,FALSE)),"")</f>
        <v/>
      </c>
      <c r="M4619" s="63" t="str">
        <f t="shared" si="218"/>
        <v/>
      </c>
      <c r="N4619" s="75"/>
      <c r="O4619" s="84" t="str">
        <f t="shared" si="219"/>
        <v/>
      </c>
      <c r="P4619" s="107"/>
      <c r="Q4619" s="87" t="s">
        <v>79</v>
      </c>
      <c r="R4619" s="87"/>
      <c r="S4619" s="87"/>
      <c r="T4619" s="87"/>
      <c r="U4619" s="87"/>
      <c r="V4619" s="86" t="s">
        <v>79</v>
      </c>
      <c r="W4619" s="75"/>
      <c r="X4619" s="102" t="s">
        <v>79</v>
      </c>
      <c r="Y4619" s="63" t="str">
        <f>IFERROR(IF(VLOOKUP(X4619,Listor!$T$6:$U$7,2,FALSE)&lt;O4619,TRUE),"")</f>
        <v/>
      </c>
      <c r="Z4619" s="87"/>
      <c r="AA4619" s="104"/>
    </row>
    <row r="4620" spans="2:27" x14ac:dyDescent="0.25">
      <c r="B4620" s="68" t="s">
        <v>68</v>
      </c>
      <c r="C4620" s="80" t="str">
        <f>IFERROR(VLOOKUP(B4620,Listor!$A$6:$B$62,2,FALSE),"")</f>
        <v/>
      </c>
      <c r="D4620" s="80" t="str">
        <f>IFERROR(VLOOKUP(B4620,Listor!$A$6:$C$62,3,FALSE),"")</f>
        <v/>
      </c>
      <c r="E4620" s="110" t="s">
        <v>79</v>
      </c>
      <c r="F4620" s="66"/>
      <c r="G4620" s="35" t="str">
        <f>IFERROR(VLOOKUP(B4620,Listor!$A$6:$G$62,7,FALSE),"")</f>
        <v/>
      </c>
      <c r="H4620" s="63" t="str">
        <f>IFERROR(VLOOKUP(B4620,Listor!$N$6:$O$47,2,FALSE),"")</f>
        <v/>
      </c>
      <c r="I4620" s="63" t="str">
        <f t="shared" si="217"/>
        <v/>
      </c>
      <c r="J4620" s="96" t="str">
        <f>IFERROR(VLOOKUP(B4620,Listor!$N$6:$P$47,3,FALSE)*I4620,"")</f>
        <v/>
      </c>
      <c r="K4620" s="81"/>
      <c r="L4620" s="88" t="str">
        <f>IFERROR((VLOOKUP(B4620,Listor!$N$6:$P$47,3,FALSE)*Biologiska!K4620)+(VLOOKUP(B4620,Listor!$N$6:$Q$47,4,FALSE)),"")</f>
        <v/>
      </c>
      <c r="M4620" s="63" t="str">
        <f t="shared" si="218"/>
        <v/>
      </c>
      <c r="N4620" s="75"/>
      <c r="O4620" s="84" t="str">
        <f t="shared" si="219"/>
        <v/>
      </c>
      <c r="P4620" s="107"/>
      <c r="Q4620" s="87" t="s">
        <v>79</v>
      </c>
      <c r="R4620" s="87"/>
      <c r="S4620" s="87"/>
      <c r="T4620" s="87"/>
      <c r="U4620" s="87"/>
      <c r="V4620" s="86" t="s">
        <v>79</v>
      </c>
      <c r="W4620" s="75"/>
      <c r="X4620" s="102" t="s">
        <v>79</v>
      </c>
      <c r="Y4620" s="63" t="str">
        <f>IFERROR(IF(VLOOKUP(X4620,Listor!$T$6:$U$7,2,FALSE)&lt;O4620,TRUE),"")</f>
        <v/>
      </c>
      <c r="Z4620" s="87"/>
      <c r="AA4620" s="104"/>
    </row>
    <row r="4621" spans="2:27" x14ac:dyDescent="0.25">
      <c r="B4621" s="68" t="s">
        <v>68</v>
      </c>
      <c r="C4621" s="80" t="str">
        <f>IFERROR(VLOOKUP(B4621,Listor!$A$6:$B$62,2,FALSE),"")</f>
        <v/>
      </c>
      <c r="D4621" s="80" t="str">
        <f>IFERROR(VLOOKUP(B4621,Listor!$A$6:$C$62,3,FALSE),"")</f>
        <v/>
      </c>
      <c r="E4621" s="110" t="s">
        <v>79</v>
      </c>
      <c r="F4621" s="66"/>
      <c r="G4621" s="35" t="str">
        <f>IFERROR(VLOOKUP(B4621,Listor!$A$6:$G$62,7,FALSE),"")</f>
        <v/>
      </c>
      <c r="H4621" s="63" t="str">
        <f>IFERROR(VLOOKUP(B4621,Listor!$N$6:$O$47,2,FALSE),"")</f>
        <v/>
      </c>
      <c r="I4621" s="63" t="str">
        <f t="shared" si="217"/>
        <v/>
      </c>
      <c r="J4621" s="96" t="str">
        <f>IFERROR(VLOOKUP(B4621,Listor!$N$6:$P$47,3,FALSE)*I4621,"")</f>
        <v/>
      </c>
      <c r="K4621" s="81"/>
      <c r="L4621" s="88" t="str">
        <f>IFERROR((VLOOKUP(B4621,Listor!$N$6:$P$47,3,FALSE)*Biologiska!K4621)+(VLOOKUP(B4621,Listor!$N$6:$Q$47,4,FALSE)),"")</f>
        <v/>
      </c>
      <c r="M4621" s="63" t="str">
        <f t="shared" si="218"/>
        <v/>
      </c>
      <c r="N4621" s="75"/>
      <c r="O4621" s="84" t="str">
        <f t="shared" si="219"/>
        <v/>
      </c>
      <c r="P4621" s="107"/>
      <c r="Q4621" s="87" t="s">
        <v>79</v>
      </c>
      <c r="R4621" s="87"/>
      <c r="S4621" s="87"/>
      <c r="T4621" s="87"/>
      <c r="U4621" s="87"/>
      <c r="V4621" s="86" t="s">
        <v>79</v>
      </c>
      <c r="W4621" s="75"/>
      <c r="X4621" s="102" t="s">
        <v>79</v>
      </c>
      <c r="Y4621" s="63" t="str">
        <f>IFERROR(IF(VLOOKUP(X4621,Listor!$T$6:$U$7,2,FALSE)&lt;O4621,TRUE),"")</f>
        <v/>
      </c>
      <c r="Z4621" s="87"/>
      <c r="AA4621" s="104"/>
    </row>
    <row r="4622" spans="2:27" x14ac:dyDescent="0.25">
      <c r="B4622" s="68" t="s">
        <v>68</v>
      </c>
      <c r="C4622" s="80" t="str">
        <f>IFERROR(VLOOKUP(B4622,Listor!$A$6:$B$62,2,FALSE),"")</f>
        <v/>
      </c>
      <c r="D4622" s="80" t="str">
        <f>IFERROR(VLOOKUP(B4622,Listor!$A$6:$C$62,3,FALSE),"")</f>
        <v/>
      </c>
      <c r="E4622" s="110" t="s">
        <v>79</v>
      </c>
      <c r="F4622" s="66"/>
      <c r="G4622" s="35" t="str">
        <f>IFERROR(VLOOKUP(B4622,Listor!$A$6:$G$62,7,FALSE),"")</f>
        <v/>
      </c>
      <c r="H4622" s="63" t="str">
        <f>IFERROR(VLOOKUP(B4622,Listor!$N$6:$O$47,2,FALSE),"")</f>
        <v/>
      </c>
      <c r="I4622" s="63" t="str">
        <f t="shared" si="217"/>
        <v/>
      </c>
      <c r="J4622" s="96" t="str">
        <f>IFERROR(VLOOKUP(B4622,Listor!$N$6:$P$47,3,FALSE)*I4622,"")</f>
        <v/>
      </c>
      <c r="K4622" s="81"/>
      <c r="L4622" s="88" t="str">
        <f>IFERROR((VLOOKUP(B4622,Listor!$N$6:$P$47,3,FALSE)*Biologiska!K4622)+(VLOOKUP(B4622,Listor!$N$6:$Q$47,4,FALSE)),"")</f>
        <v/>
      </c>
      <c r="M4622" s="63" t="str">
        <f t="shared" si="218"/>
        <v/>
      </c>
      <c r="N4622" s="75"/>
      <c r="O4622" s="84" t="str">
        <f t="shared" si="219"/>
        <v/>
      </c>
      <c r="P4622" s="107"/>
      <c r="Q4622" s="87" t="s">
        <v>79</v>
      </c>
      <c r="R4622" s="87"/>
      <c r="S4622" s="87"/>
      <c r="T4622" s="87"/>
      <c r="U4622" s="87"/>
      <c r="V4622" s="86" t="s">
        <v>79</v>
      </c>
      <c r="W4622" s="75"/>
      <c r="X4622" s="102" t="s">
        <v>79</v>
      </c>
      <c r="Y4622" s="63" t="str">
        <f>IFERROR(IF(VLOOKUP(X4622,Listor!$T$6:$U$7,2,FALSE)&lt;O4622,TRUE),"")</f>
        <v/>
      </c>
      <c r="Z4622" s="87"/>
      <c r="AA4622" s="104"/>
    </row>
    <row r="4623" spans="2:27" x14ac:dyDescent="0.25">
      <c r="B4623" s="68" t="s">
        <v>68</v>
      </c>
      <c r="C4623" s="80" t="str">
        <f>IFERROR(VLOOKUP(B4623,Listor!$A$6:$B$62,2,FALSE),"")</f>
        <v/>
      </c>
      <c r="D4623" s="80" t="str">
        <f>IFERROR(VLOOKUP(B4623,Listor!$A$6:$C$62,3,FALSE),"")</f>
        <v/>
      </c>
      <c r="E4623" s="110" t="s">
        <v>79</v>
      </c>
      <c r="F4623" s="66"/>
      <c r="G4623" s="35" t="str">
        <f>IFERROR(VLOOKUP(B4623,Listor!$A$6:$G$62,7,FALSE),"")</f>
        <v/>
      </c>
      <c r="H4623" s="63" t="str">
        <f>IFERROR(VLOOKUP(B4623,Listor!$N$6:$O$47,2,FALSE),"")</f>
        <v/>
      </c>
      <c r="I4623" s="63" t="str">
        <f t="shared" si="217"/>
        <v/>
      </c>
      <c r="J4623" s="96" t="str">
        <f>IFERROR(VLOOKUP(B4623,Listor!$N$6:$P$47,3,FALSE)*I4623,"")</f>
        <v/>
      </c>
      <c r="K4623" s="81"/>
      <c r="L4623" s="88" t="str">
        <f>IFERROR((VLOOKUP(B4623,Listor!$N$6:$P$47,3,FALSE)*Biologiska!K4623)+(VLOOKUP(B4623,Listor!$N$6:$Q$47,4,FALSE)),"")</f>
        <v/>
      </c>
      <c r="M4623" s="63" t="str">
        <f t="shared" si="218"/>
        <v/>
      </c>
      <c r="N4623" s="75"/>
      <c r="O4623" s="84" t="str">
        <f t="shared" si="219"/>
        <v/>
      </c>
      <c r="P4623" s="107"/>
      <c r="Q4623" s="87" t="s">
        <v>79</v>
      </c>
      <c r="R4623" s="87"/>
      <c r="S4623" s="87"/>
      <c r="T4623" s="87"/>
      <c r="U4623" s="87"/>
      <c r="V4623" s="86" t="s">
        <v>79</v>
      </c>
      <c r="W4623" s="75"/>
      <c r="X4623" s="102" t="s">
        <v>79</v>
      </c>
      <c r="Y4623" s="63" t="str">
        <f>IFERROR(IF(VLOOKUP(X4623,Listor!$T$6:$U$7,2,FALSE)&lt;O4623,TRUE),"")</f>
        <v/>
      </c>
      <c r="Z4623" s="87"/>
      <c r="AA4623" s="104"/>
    </row>
    <row r="4624" spans="2:27" x14ac:dyDescent="0.25">
      <c r="B4624" s="68" t="s">
        <v>68</v>
      </c>
      <c r="C4624" s="80" t="str">
        <f>IFERROR(VLOOKUP(B4624,Listor!$A$6:$B$62,2,FALSE),"")</f>
        <v/>
      </c>
      <c r="D4624" s="80" t="str">
        <f>IFERROR(VLOOKUP(B4624,Listor!$A$6:$C$62,3,FALSE),"")</f>
        <v/>
      </c>
      <c r="E4624" s="110" t="s">
        <v>79</v>
      </c>
      <c r="F4624" s="66"/>
      <c r="G4624" s="35" t="str">
        <f>IFERROR(VLOOKUP(B4624,Listor!$A$6:$G$62,7,FALSE),"")</f>
        <v/>
      </c>
      <c r="H4624" s="63" t="str">
        <f>IFERROR(VLOOKUP(B4624,Listor!$N$6:$O$47,2,FALSE),"")</f>
        <v/>
      </c>
      <c r="I4624" s="63" t="str">
        <f t="shared" si="217"/>
        <v/>
      </c>
      <c r="J4624" s="96" t="str">
        <f>IFERROR(VLOOKUP(B4624,Listor!$N$6:$P$47,3,FALSE)*I4624,"")</f>
        <v/>
      </c>
      <c r="K4624" s="81"/>
      <c r="L4624" s="88" t="str">
        <f>IFERROR((VLOOKUP(B4624,Listor!$N$6:$P$47,3,FALSE)*Biologiska!K4624)+(VLOOKUP(B4624,Listor!$N$6:$Q$47,4,FALSE)),"")</f>
        <v/>
      </c>
      <c r="M4624" s="63" t="str">
        <f t="shared" si="218"/>
        <v/>
      </c>
      <c r="N4624" s="75"/>
      <c r="O4624" s="84" t="str">
        <f t="shared" si="219"/>
        <v/>
      </c>
      <c r="P4624" s="107"/>
      <c r="Q4624" s="87" t="s">
        <v>79</v>
      </c>
      <c r="R4624" s="87"/>
      <c r="S4624" s="87"/>
      <c r="T4624" s="87"/>
      <c r="U4624" s="87"/>
      <c r="V4624" s="86" t="s">
        <v>79</v>
      </c>
      <c r="W4624" s="75"/>
      <c r="X4624" s="102" t="s">
        <v>79</v>
      </c>
      <c r="Y4624" s="63" t="str">
        <f>IFERROR(IF(VLOOKUP(X4624,Listor!$T$6:$U$7,2,FALSE)&lt;O4624,TRUE),"")</f>
        <v/>
      </c>
      <c r="Z4624" s="87"/>
      <c r="AA4624" s="104"/>
    </row>
    <row r="4625" spans="2:27" x14ac:dyDescent="0.25">
      <c r="B4625" s="68" t="s">
        <v>68</v>
      </c>
      <c r="C4625" s="80" t="str">
        <f>IFERROR(VLOOKUP(B4625,Listor!$A$6:$B$62,2,FALSE),"")</f>
        <v/>
      </c>
      <c r="D4625" s="80" t="str">
        <f>IFERROR(VLOOKUP(B4625,Listor!$A$6:$C$62,3,FALSE),"")</f>
        <v/>
      </c>
      <c r="E4625" s="110" t="s">
        <v>79</v>
      </c>
      <c r="F4625" s="66"/>
      <c r="G4625" s="35" t="str">
        <f>IFERROR(VLOOKUP(B4625,Listor!$A$6:$G$62,7,FALSE),"")</f>
        <v/>
      </c>
      <c r="H4625" s="63" t="str">
        <f>IFERROR(VLOOKUP(B4625,Listor!$N$6:$O$47,2,FALSE),"")</f>
        <v/>
      </c>
      <c r="I4625" s="63" t="str">
        <f t="shared" si="217"/>
        <v/>
      </c>
      <c r="J4625" s="96" t="str">
        <f>IFERROR(VLOOKUP(B4625,Listor!$N$6:$P$47,3,FALSE)*I4625,"")</f>
        <v/>
      </c>
      <c r="K4625" s="81"/>
      <c r="L4625" s="88" t="str">
        <f>IFERROR((VLOOKUP(B4625,Listor!$N$6:$P$47,3,FALSE)*Biologiska!K4625)+(VLOOKUP(B4625,Listor!$N$6:$Q$47,4,FALSE)),"")</f>
        <v/>
      </c>
      <c r="M4625" s="63" t="str">
        <f t="shared" si="218"/>
        <v/>
      </c>
      <c r="N4625" s="75"/>
      <c r="O4625" s="84" t="str">
        <f t="shared" si="219"/>
        <v/>
      </c>
      <c r="P4625" s="107"/>
      <c r="Q4625" s="87" t="s">
        <v>79</v>
      </c>
      <c r="R4625" s="87"/>
      <c r="S4625" s="87"/>
      <c r="T4625" s="87"/>
      <c r="U4625" s="87"/>
      <c r="V4625" s="86" t="s">
        <v>79</v>
      </c>
      <c r="W4625" s="75"/>
      <c r="X4625" s="102" t="s">
        <v>79</v>
      </c>
      <c r="Y4625" s="63" t="str">
        <f>IFERROR(IF(VLOOKUP(X4625,Listor!$T$6:$U$7,2,FALSE)&lt;O4625,TRUE),"")</f>
        <v/>
      </c>
      <c r="Z4625" s="87"/>
      <c r="AA4625" s="104"/>
    </row>
    <row r="4626" spans="2:27" x14ac:dyDescent="0.25">
      <c r="B4626" s="68" t="s">
        <v>68</v>
      </c>
      <c r="C4626" s="80" t="str">
        <f>IFERROR(VLOOKUP(B4626,Listor!$A$6:$B$62,2,FALSE),"")</f>
        <v/>
      </c>
      <c r="D4626" s="80" t="str">
        <f>IFERROR(VLOOKUP(B4626,Listor!$A$6:$C$62,3,FALSE),"")</f>
        <v/>
      </c>
      <c r="E4626" s="110" t="s">
        <v>79</v>
      </c>
      <c r="F4626" s="66"/>
      <c r="G4626" s="35" t="str">
        <f>IFERROR(VLOOKUP(B4626,Listor!$A$6:$G$62,7,FALSE),"")</f>
        <v/>
      </c>
      <c r="H4626" s="63" t="str">
        <f>IFERROR(VLOOKUP(B4626,Listor!$N$6:$O$47,2,FALSE),"")</f>
        <v/>
      </c>
      <c r="I4626" s="63" t="str">
        <f t="shared" si="217"/>
        <v/>
      </c>
      <c r="J4626" s="96" t="str">
        <f>IFERROR(VLOOKUP(B4626,Listor!$N$6:$P$47,3,FALSE)*I4626,"")</f>
        <v/>
      </c>
      <c r="K4626" s="81"/>
      <c r="L4626" s="88" t="str">
        <f>IFERROR((VLOOKUP(B4626,Listor!$N$6:$P$47,3,FALSE)*Biologiska!K4626)+(VLOOKUP(B4626,Listor!$N$6:$Q$47,4,FALSE)),"")</f>
        <v/>
      </c>
      <c r="M4626" s="63" t="str">
        <f t="shared" si="218"/>
        <v/>
      </c>
      <c r="N4626" s="75"/>
      <c r="O4626" s="84" t="str">
        <f t="shared" si="219"/>
        <v/>
      </c>
      <c r="P4626" s="107"/>
      <c r="Q4626" s="87" t="s">
        <v>79</v>
      </c>
      <c r="R4626" s="87"/>
      <c r="S4626" s="87"/>
      <c r="T4626" s="87"/>
      <c r="U4626" s="87"/>
      <c r="V4626" s="86" t="s">
        <v>79</v>
      </c>
      <c r="W4626" s="75"/>
      <c r="X4626" s="102" t="s">
        <v>79</v>
      </c>
      <c r="Y4626" s="63" t="str">
        <f>IFERROR(IF(VLOOKUP(X4626,Listor!$T$6:$U$7,2,FALSE)&lt;O4626,TRUE),"")</f>
        <v/>
      </c>
      <c r="Z4626" s="87"/>
      <c r="AA4626" s="104"/>
    </row>
    <row r="4627" spans="2:27" x14ac:dyDescent="0.25">
      <c r="B4627" s="68" t="s">
        <v>68</v>
      </c>
      <c r="C4627" s="80" t="str">
        <f>IFERROR(VLOOKUP(B4627,Listor!$A$6:$B$62,2,FALSE),"")</f>
        <v/>
      </c>
      <c r="D4627" s="80" t="str">
        <f>IFERROR(VLOOKUP(B4627,Listor!$A$6:$C$62,3,FALSE),"")</f>
        <v/>
      </c>
      <c r="E4627" s="110" t="s">
        <v>79</v>
      </c>
      <c r="F4627" s="66"/>
      <c r="G4627" s="35" t="str">
        <f>IFERROR(VLOOKUP(B4627,Listor!$A$6:$G$62,7,FALSE),"")</f>
        <v/>
      </c>
      <c r="H4627" s="63" t="str">
        <f>IFERROR(VLOOKUP(B4627,Listor!$N$6:$O$47,2,FALSE),"")</f>
        <v/>
      </c>
      <c r="I4627" s="63" t="str">
        <f t="shared" si="217"/>
        <v/>
      </c>
      <c r="J4627" s="96" t="str">
        <f>IFERROR(VLOOKUP(B4627,Listor!$N$6:$P$47,3,FALSE)*I4627,"")</f>
        <v/>
      </c>
      <c r="K4627" s="81"/>
      <c r="L4627" s="88" t="str">
        <f>IFERROR((VLOOKUP(B4627,Listor!$N$6:$P$47,3,FALSE)*Biologiska!K4627)+(VLOOKUP(B4627,Listor!$N$6:$Q$47,4,FALSE)),"")</f>
        <v/>
      </c>
      <c r="M4627" s="63" t="str">
        <f t="shared" si="218"/>
        <v/>
      </c>
      <c r="N4627" s="75"/>
      <c r="O4627" s="84" t="str">
        <f t="shared" si="219"/>
        <v/>
      </c>
      <c r="P4627" s="107"/>
      <c r="Q4627" s="87" t="s">
        <v>79</v>
      </c>
      <c r="R4627" s="87"/>
      <c r="S4627" s="87"/>
      <c r="T4627" s="87"/>
      <c r="U4627" s="87"/>
      <c r="V4627" s="86" t="s">
        <v>79</v>
      </c>
      <c r="W4627" s="75"/>
      <c r="X4627" s="102" t="s">
        <v>79</v>
      </c>
      <c r="Y4627" s="63" t="str">
        <f>IFERROR(IF(VLOOKUP(X4627,Listor!$T$6:$U$7,2,FALSE)&lt;O4627,TRUE),"")</f>
        <v/>
      </c>
      <c r="Z4627" s="87"/>
      <c r="AA4627" s="104"/>
    </row>
    <row r="4628" spans="2:27" x14ac:dyDescent="0.25">
      <c r="B4628" s="68" t="s">
        <v>68</v>
      </c>
      <c r="C4628" s="80" t="str">
        <f>IFERROR(VLOOKUP(B4628,Listor!$A$6:$B$62,2,FALSE),"")</f>
        <v/>
      </c>
      <c r="D4628" s="80" t="str">
        <f>IFERROR(VLOOKUP(B4628,Listor!$A$6:$C$62,3,FALSE),"")</f>
        <v/>
      </c>
      <c r="E4628" s="110" t="s">
        <v>79</v>
      </c>
      <c r="F4628" s="66"/>
      <c r="G4628" s="35" t="str">
        <f>IFERROR(VLOOKUP(B4628,Listor!$A$6:$G$62,7,FALSE),"")</f>
        <v/>
      </c>
      <c r="H4628" s="63" t="str">
        <f>IFERROR(VLOOKUP(B4628,Listor!$N$6:$O$47,2,FALSE),"")</f>
        <v/>
      </c>
      <c r="I4628" s="63" t="str">
        <f t="shared" si="217"/>
        <v/>
      </c>
      <c r="J4628" s="96" t="str">
        <f>IFERROR(VLOOKUP(B4628,Listor!$N$6:$P$47,3,FALSE)*I4628,"")</f>
        <v/>
      </c>
      <c r="K4628" s="81"/>
      <c r="L4628" s="88" t="str">
        <f>IFERROR((VLOOKUP(B4628,Listor!$N$6:$P$47,3,FALSE)*Biologiska!K4628)+(VLOOKUP(B4628,Listor!$N$6:$Q$47,4,FALSE)),"")</f>
        <v/>
      </c>
      <c r="M4628" s="63" t="str">
        <f t="shared" si="218"/>
        <v/>
      </c>
      <c r="N4628" s="75"/>
      <c r="O4628" s="84" t="str">
        <f t="shared" si="219"/>
        <v/>
      </c>
      <c r="P4628" s="107"/>
      <c r="Q4628" s="87" t="s">
        <v>79</v>
      </c>
      <c r="R4628" s="87"/>
      <c r="S4628" s="87"/>
      <c r="T4628" s="87"/>
      <c r="U4628" s="87"/>
      <c r="V4628" s="86" t="s">
        <v>79</v>
      </c>
      <c r="W4628" s="75"/>
      <c r="X4628" s="102" t="s">
        <v>79</v>
      </c>
      <c r="Y4628" s="63" t="str">
        <f>IFERROR(IF(VLOOKUP(X4628,Listor!$T$6:$U$7,2,FALSE)&lt;O4628,TRUE),"")</f>
        <v/>
      </c>
      <c r="Z4628" s="87"/>
      <c r="AA4628" s="104"/>
    </row>
    <row r="4629" spans="2:27" x14ac:dyDescent="0.25">
      <c r="B4629" s="68" t="s">
        <v>68</v>
      </c>
      <c r="C4629" s="80" t="str">
        <f>IFERROR(VLOOKUP(B4629,Listor!$A$6:$B$62,2,FALSE),"")</f>
        <v/>
      </c>
      <c r="D4629" s="80" t="str">
        <f>IFERROR(VLOOKUP(B4629,Listor!$A$6:$C$62,3,FALSE),"")</f>
        <v/>
      </c>
      <c r="E4629" s="110" t="s">
        <v>79</v>
      </c>
      <c r="F4629" s="66"/>
      <c r="G4629" s="35" t="str">
        <f>IFERROR(VLOOKUP(B4629,Listor!$A$6:$G$62,7,FALSE),"")</f>
        <v/>
      </c>
      <c r="H4629" s="63" t="str">
        <f>IFERROR(VLOOKUP(B4629,Listor!$N$6:$O$47,2,FALSE),"")</f>
        <v/>
      </c>
      <c r="I4629" s="63" t="str">
        <f t="shared" si="217"/>
        <v/>
      </c>
      <c r="J4629" s="96" t="str">
        <f>IFERROR(VLOOKUP(B4629,Listor!$N$6:$P$47,3,FALSE)*I4629,"")</f>
        <v/>
      </c>
      <c r="K4629" s="81"/>
      <c r="L4629" s="88" t="str">
        <f>IFERROR((VLOOKUP(B4629,Listor!$N$6:$P$47,3,FALSE)*Biologiska!K4629)+(VLOOKUP(B4629,Listor!$N$6:$Q$47,4,FALSE)),"")</f>
        <v/>
      </c>
      <c r="M4629" s="63" t="str">
        <f t="shared" si="218"/>
        <v/>
      </c>
      <c r="N4629" s="75"/>
      <c r="O4629" s="84" t="str">
        <f t="shared" si="219"/>
        <v/>
      </c>
      <c r="P4629" s="107"/>
      <c r="Q4629" s="87" t="s">
        <v>79</v>
      </c>
      <c r="R4629" s="87"/>
      <c r="S4629" s="87"/>
      <c r="T4629" s="87"/>
      <c r="U4629" s="87"/>
      <c r="V4629" s="86" t="s">
        <v>79</v>
      </c>
      <c r="W4629" s="75"/>
      <c r="X4629" s="102" t="s">
        <v>79</v>
      </c>
      <c r="Y4629" s="63" t="str">
        <f>IFERROR(IF(VLOOKUP(X4629,Listor!$T$6:$U$7,2,FALSE)&lt;O4629,TRUE),"")</f>
        <v/>
      </c>
      <c r="Z4629" s="87"/>
      <c r="AA4629" s="104"/>
    </row>
    <row r="4630" spans="2:27" x14ac:dyDescent="0.25">
      <c r="B4630" s="68" t="s">
        <v>68</v>
      </c>
      <c r="C4630" s="80" t="str">
        <f>IFERROR(VLOOKUP(B4630,Listor!$A$6:$B$62,2,FALSE),"")</f>
        <v/>
      </c>
      <c r="D4630" s="80" t="str">
        <f>IFERROR(VLOOKUP(B4630,Listor!$A$6:$C$62,3,FALSE),"")</f>
        <v/>
      </c>
      <c r="E4630" s="110" t="s">
        <v>79</v>
      </c>
      <c r="F4630" s="66"/>
      <c r="G4630" s="35" t="str">
        <f>IFERROR(VLOOKUP(B4630,Listor!$A$6:$G$62,7,FALSE),"")</f>
        <v/>
      </c>
      <c r="H4630" s="63" t="str">
        <f>IFERROR(VLOOKUP(B4630,Listor!$N$6:$O$47,2,FALSE),"")</f>
        <v/>
      </c>
      <c r="I4630" s="63" t="str">
        <f t="shared" si="217"/>
        <v/>
      </c>
      <c r="J4630" s="96" t="str">
        <f>IFERROR(VLOOKUP(B4630,Listor!$N$6:$P$47,3,FALSE)*I4630,"")</f>
        <v/>
      </c>
      <c r="K4630" s="81"/>
      <c r="L4630" s="88" t="str">
        <f>IFERROR((VLOOKUP(B4630,Listor!$N$6:$P$47,3,FALSE)*Biologiska!K4630)+(VLOOKUP(B4630,Listor!$N$6:$Q$47,4,FALSE)),"")</f>
        <v/>
      </c>
      <c r="M4630" s="63" t="str">
        <f t="shared" si="218"/>
        <v/>
      </c>
      <c r="N4630" s="75"/>
      <c r="O4630" s="84" t="str">
        <f t="shared" si="219"/>
        <v/>
      </c>
      <c r="P4630" s="107"/>
      <c r="Q4630" s="87" t="s">
        <v>79</v>
      </c>
      <c r="R4630" s="87"/>
      <c r="S4630" s="87"/>
      <c r="T4630" s="87"/>
      <c r="U4630" s="87"/>
      <c r="V4630" s="86" t="s">
        <v>79</v>
      </c>
      <c r="W4630" s="75"/>
      <c r="X4630" s="102" t="s">
        <v>79</v>
      </c>
      <c r="Y4630" s="63" t="str">
        <f>IFERROR(IF(VLOOKUP(X4630,Listor!$T$6:$U$7,2,FALSE)&lt;O4630,TRUE),"")</f>
        <v/>
      </c>
      <c r="Z4630" s="87"/>
      <c r="AA4630" s="104"/>
    </row>
    <row r="4631" spans="2:27" x14ac:dyDescent="0.25">
      <c r="B4631" s="68" t="s">
        <v>68</v>
      </c>
      <c r="C4631" s="80" t="str">
        <f>IFERROR(VLOOKUP(B4631,Listor!$A$6:$B$62,2,FALSE),"")</f>
        <v/>
      </c>
      <c r="D4631" s="80" t="str">
        <f>IFERROR(VLOOKUP(B4631,Listor!$A$6:$C$62,3,FALSE),"")</f>
        <v/>
      </c>
      <c r="E4631" s="110" t="s">
        <v>79</v>
      </c>
      <c r="F4631" s="66"/>
      <c r="G4631" s="35" t="str">
        <f>IFERROR(VLOOKUP(B4631,Listor!$A$6:$G$62,7,FALSE),"")</f>
        <v/>
      </c>
      <c r="H4631" s="63" t="str">
        <f>IFERROR(VLOOKUP(B4631,Listor!$N$6:$O$47,2,FALSE),"")</f>
        <v/>
      </c>
      <c r="I4631" s="63" t="str">
        <f t="shared" si="217"/>
        <v/>
      </c>
      <c r="J4631" s="96" t="str">
        <f>IFERROR(VLOOKUP(B4631,Listor!$N$6:$P$47,3,FALSE)*I4631,"")</f>
        <v/>
      </c>
      <c r="K4631" s="81"/>
      <c r="L4631" s="88" t="str">
        <f>IFERROR((VLOOKUP(B4631,Listor!$N$6:$P$47,3,FALSE)*Biologiska!K4631)+(VLOOKUP(B4631,Listor!$N$6:$Q$47,4,FALSE)),"")</f>
        <v/>
      </c>
      <c r="M4631" s="63" t="str">
        <f t="shared" si="218"/>
        <v/>
      </c>
      <c r="N4631" s="75"/>
      <c r="O4631" s="84" t="str">
        <f t="shared" si="219"/>
        <v/>
      </c>
      <c r="P4631" s="107"/>
      <c r="Q4631" s="87" t="s">
        <v>79</v>
      </c>
      <c r="R4631" s="87"/>
      <c r="S4631" s="87"/>
      <c r="T4631" s="87"/>
      <c r="U4631" s="87"/>
      <c r="V4631" s="86" t="s">
        <v>79</v>
      </c>
      <c r="W4631" s="75"/>
      <c r="X4631" s="102" t="s">
        <v>79</v>
      </c>
      <c r="Y4631" s="63" t="str">
        <f>IFERROR(IF(VLOOKUP(X4631,Listor!$T$6:$U$7,2,FALSE)&lt;O4631,TRUE),"")</f>
        <v/>
      </c>
      <c r="Z4631" s="87"/>
      <c r="AA4631" s="104"/>
    </row>
    <row r="4632" spans="2:27" x14ac:dyDescent="0.25">
      <c r="B4632" s="68" t="s">
        <v>68</v>
      </c>
      <c r="C4632" s="80" t="str">
        <f>IFERROR(VLOOKUP(B4632,Listor!$A$6:$B$62,2,FALSE),"")</f>
        <v/>
      </c>
      <c r="D4632" s="80" t="str">
        <f>IFERROR(VLOOKUP(B4632,Listor!$A$6:$C$62,3,FALSE),"")</f>
        <v/>
      </c>
      <c r="E4632" s="110" t="s">
        <v>79</v>
      </c>
      <c r="F4632" s="66"/>
      <c r="G4632" s="35" t="str">
        <f>IFERROR(VLOOKUP(B4632,Listor!$A$6:$G$62,7,FALSE),"")</f>
        <v/>
      </c>
      <c r="H4632" s="63" t="str">
        <f>IFERROR(VLOOKUP(B4632,Listor!$N$6:$O$47,2,FALSE),"")</f>
        <v/>
      </c>
      <c r="I4632" s="63" t="str">
        <f t="shared" si="217"/>
        <v/>
      </c>
      <c r="J4632" s="96" t="str">
        <f>IFERROR(VLOOKUP(B4632,Listor!$N$6:$P$47,3,FALSE)*I4632,"")</f>
        <v/>
      </c>
      <c r="K4632" s="81"/>
      <c r="L4632" s="88" t="str">
        <f>IFERROR((VLOOKUP(B4632,Listor!$N$6:$P$47,3,FALSE)*Biologiska!K4632)+(VLOOKUP(B4632,Listor!$N$6:$Q$47,4,FALSE)),"")</f>
        <v/>
      </c>
      <c r="M4632" s="63" t="str">
        <f t="shared" si="218"/>
        <v/>
      </c>
      <c r="N4632" s="75"/>
      <c r="O4632" s="84" t="str">
        <f t="shared" si="219"/>
        <v/>
      </c>
      <c r="P4632" s="107"/>
      <c r="Q4632" s="87" t="s">
        <v>79</v>
      </c>
      <c r="R4632" s="87"/>
      <c r="S4632" s="87"/>
      <c r="T4632" s="87"/>
      <c r="U4632" s="87"/>
      <c r="V4632" s="86" t="s">
        <v>79</v>
      </c>
      <c r="W4632" s="75"/>
      <c r="X4632" s="102" t="s">
        <v>79</v>
      </c>
      <c r="Y4632" s="63" t="str">
        <f>IFERROR(IF(VLOOKUP(X4632,Listor!$T$6:$U$7,2,FALSE)&lt;O4632,TRUE),"")</f>
        <v/>
      </c>
      <c r="Z4632" s="87"/>
      <c r="AA4632" s="104"/>
    </row>
    <row r="4633" spans="2:27" x14ac:dyDescent="0.25">
      <c r="B4633" s="68" t="s">
        <v>68</v>
      </c>
      <c r="C4633" s="80" t="str">
        <f>IFERROR(VLOOKUP(B4633,Listor!$A$6:$B$62,2,FALSE),"")</f>
        <v/>
      </c>
      <c r="D4633" s="80" t="str">
        <f>IFERROR(VLOOKUP(B4633,Listor!$A$6:$C$62,3,FALSE),"")</f>
        <v/>
      </c>
      <c r="E4633" s="110" t="s">
        <v>79</v>
      </c>
      <c r="F4633" s="66"/>
      <c r="G4633" s="35" t="str">
        <f>IFERROR(VLOOKUP(B4633,Listor!$A$6:$G$62,7,FALSE),"")</f>
        <v/>
      </c>
      <c r="H4633" s="63" t="str">
        <f>IFERROR(VLOOKUP(B4633,Listor!$N$6:$O$47,2,FALSE),"")</f>
        <v/>
      </c>
      <c r="I4633" s="63" t="str">
        <f t="shared" si="217"/>
        <v/>
      </c>
      <c r="J4633" s="96" t="str">
        <f>IFERROR(VLOOKUP(B4633,Listor!$N$6:$P$47,3,FALSE)*I4633,"")</f>
        <v/>
      </c>
      <c r="K4633" s="81"/>
      <c r="L4633" s="88" t="str">
        <f>IFERROR((VLOOKUP(B4633,Listor!$N$6:$P$47,3,FALSE)*Biologiska!K4633)+(VLOOKUP(B4633,Listor!$N$6:$Q$47,4,FALSE)),"")</f>
        <v/>
      </c>
      <c r="M4633" s="63" t="str">
        <f t="shared" si="218"/>
        <v/>
      </c>
      <c r="N4633" s="75"/>
      <c r="O4633" s="84" t="str">
        <f t="shared" si="219"/>
        <v/>
      </c>
      <c r="P4633" s="107"/>
      <c r="Q4633" s="87" t="s">
        <v>79</v>
      </c>
      <c r="R4633" s="87"/>
      <c r="S4633" s="87"/>
      <c r="T4633" s="87"/>
      <c r="U4633" s="87"/>
      <c r="V4633" s="86" t="s">
        <v>79</v>
      </c>
      <c r="W4633" s="75"/>
      <c r="X4633" s="102" t="s">
        <v>79</v>
      </c>
      <c r="Y4633" s="63" t="str">
        <f>IFERROR(IF(VLOOKUP(X4633,Listor!$T$6:$U$7,2,FALSE)&lt;O4633,TRUE),"")</f>
        <v/>
      </c>
      <c r="Z4633" s="87"/>
      <c r="AA4633" s="104"/>
    </row>
    <row r="4634" spans="2:27" x14ac:dyDescent="0.25">
      <c r="B4634" s="68" t="s">
        <v>68</v>
      </c>
      <c r="C4634" s="80" t="str">
        <f>IFERROR(VLOOKUP(B4634,Listor!$A$6:$B$62,2,FALSE),"")</f>
        <v/>
      </c>
      <c r="D4634" s="80" t="str">
        <f>IFERROR(VLOOKUP(B4634,Listor!$A$6:$C$62,3,FALSE),"")</f>
        <v/>
      </c>
      <c r="E4634" s="110" t="s">
        <v>79</v>
      </c>
      <c r="F4634" s="66"/>
      <c r="G4634" s="35" t="str">
        <f>IFERROR(VLOOKUP(B4634,Listor!$A$6:$G$62,7,FALSE),"")</f>
        <v/>
      </c>
      <c r="H4634" s="63" t="str">
        <f>IFERROR(VLOOKUP(B4634,Listor!$N$6:$O$47,2,FALSE),"")</f>
        <v/>
      </c>
      <c r="I4634" s="63" t="str">
        <f t="shared" si="217"/>
        <v/>
      </c>
      <c r="J4634" s="96" t="str">
        <f>IFERROR(VLOOKUP(B4634,Listor!$N$6:$P$47,3,FALSE)*I4634,"")</f>
        <v/>
      </c>
      <c r="K4634" s="81"/>
      <c r="L4634" s="88" t="str">
        <f>IFERROR((VLOOKUP(B4634,Listor!$N$6:$P$47,3,FALSE)*Biologiska!K4634)+(VLOOKUP(B4634,Listor!$N$6:$Q$47,4,FALSE)),"")</f>
        <v/>
      </c>
      <c r="M4634" s="63" t="str">
        <f t="shared" si="218"/>
        <v/>
      </c>
      <c r="N4634" s="75"/>
      <c r="O4634" s="84" t="str">
        <f t="shared" si="219"/>
        <v/>
      </c>
      <c r="P4634" s="107"/>
      <c r="Q4634" s="87" t="s">
        <v>79</v>
      </c>
      <c r="R4634" s="87"/>
      <c r="S4634" s="87"/>
      <c r="T4634" s="87"/>
      <c r="U4634" s="87"/>
      <c r="V4634" s="86" t="s">
        <v>79</v>
      </c>
      <c r="W4634" s="75"/>
      <c r="X4634" s="102" t="s">
        <v>79</v>
      </c>
      <c r="Y4634" s="63" t="str">
        <f>IFERROR(IF(VLOOKUP(X4634,Listor!$T$6:$U$7,2,FALSE)&lt;O4634,TRUE),"")</f>
        <v/>
      </c>
      <c r="Z4634" s="87"/>
      <c r="AA4634" s="104"/>
    </row>
    <row r="4635" spans="2:27" x14ac:dyDescent="0.25">
      <c r="B4635" s="68" t="s">
        <v>68</v>
      </c>
      <c r="C4635" s="80" t="str">
        <f>IFERROR(VLOOKUP(B4635,Listor!$A$6:$B$62,2,FALSE),"")</f>
        <v/>
      </c>
      <c r="D4635" s="80" t="str">
        <f>IFERROR(VLOOKUP(B4635,Listor!$A$6:$C$62,3,FALSE),"")</f>
        <v/>
      </c>
      <c r="E4635" s="110" t="s">
        <v>79</v>
      </c>
      <c r="F4635" s="66"/>
      <c r="G4635" s="35" t="str">
        <f>IFERROR(VLOOKUP(B4635,Listor!$A$6:$G$62,7,FALSE),"")</f>
        <v/>
      </c>
      <c r="H4635" s="63" t="str">
        <f>IFERROR(VLOOKUP(B4635,Listor!$N$6:$O$47,2,FALSE),"")</f>
        <v/>
      </c>
      <c r="I4635" s="63" t="str">
        <f t="shared" si="217"/>
        <v/>
      </c>
      <c r="J4635" s="96" t="str">
        <f>IFERROR(VLOOKUP(B4635,Listor!$N$6:$P$47,3,FALSE)*I4635,"")</f>
        <v/>
      </c>
      <c r="K4635" s="81"/>
      <c r="L4635" s="88" t="str">
        <f>IFERROR((VLOOKUP(B4635,Listor!$N$6:$P$47,3,FALSE)*Biologiska!K4635)+(VLOOKUP(B4635,Listor!$N$6:$Q$47,4,FALSE)),"")</f>
        <v/>
      </c>
      <c r="M4635" s="63" t="str">
        <f t="shared" si="218"/>
        <v/>
      </c>
      <c r="N4635" s="75"/>
      <c r="O4635" s="84" t="str">
        <f t="shared" si="219"/>
        <v/>
      </c>
      <c r="P4635" s="107"/>
      <c r="Q4635" s="87" t="s">
        <v>79</v>
      </c>
      <c r="R4635" s="87"/>
      <c r="S4635" s="87"/>
      <c r="T4635" s="87"/>
      <c r="U4635" s="87"/>
      <c r="V4635" s="86" t="s">
        <v>79</v>
      </c>
      <c r="W4635" s="75"/>
      <c r="X4635" s="102" t="s">
        <v>79</v>
      </c>
      <c r="Y4635" s="63" t="str">
        <f>IFERROR(IF(VLOOKUP(X4635,Listor!$T$6:$U$7,2,FALSE)&lt;O4635,TRUE),"")</f>
        <v/>
      </c>
      <c r="Z4635" s="87"/>
      <c r="AA4635" s="104"/>
    </row>
    <row r="4636" spans="2:27" x14ac:dyDescent="0.25">
      <c r="B4636" s="68" t="s">
        <v>68</v>
      </c>
      <c r="C4636" s="80" t="str">
        <f>IFERROR(VLOOKUP(B4636,Listor!$A$6:$B$62,2,FALSE),"")</f>
        <v/>
      </c>
      <c r="D4636" s="80" t="str">
        <f>IFERROR(VLOOKUP(B4636,Listor!$A$6:$C$62,3,FALSE),"")</f>
        <v/>
      </c>
      <c r="E4636" s="110" t="s">
        <v>79</v>
      </c>
      <c r="F4636" s="66"/>
      <c r="G4636" s="35" t="str">
        <f>IFERROR(VLOOKUP(B4636,Listor!$A$6:$G$62,7,FALSE),"")</f>
        <v/>
      </c>
      <c r="H4636" s="63" t="str">
        <f>IFERROR(VLOOKUP(B4636,Listor!$N$6:$O$47,2,FALSE),"")</f>
        <v/>
      </c>
      <c r="I4636" s="63" t="str">
        <f t="shared" si="217"/>
        <v/>
      </c>
      <c r="J4636" s="96" t="str">
        <f>IFERROR(VLOOKUP(B4636,Listor!$N$6:$P$47,3,FALSE)*I4636,"")</f>
        <v/>
      </c>
      <c r="K4636" s="81"/>
      <c r="L4636" s="88" t="str">
        <f>IFERROR((VLOOKUP(B4636,Listor!$N$6:$P$47,3,FALSE)*Biologiska!K4636)+(VLOOKUP(B4636,Listor!$N$6:$Q$47,4,FALSE)),"")</f>
        <v/>
      </c>
      <c r="M4636" s="63" t="str">
        <f t="shared" si="218"/>
        <v/>
      </c>
      <c r="N4636" s="75"/>
      <c r="O4636" s="84" t="str">
        <f t="shared" si="219"/>
        <v/>
      </c>
      <c r="P4636" s="107"/>
      <c r="Q4636" s="87" t="s">
        <v>79</v>
      </c>
      <c r="R4636" s="87"/>
      <c r="S4636" s="87"/>
      <c r="T4636" s="87"/>
      <c r="U4636" s="87"/>
      <c r="V4636" s="86" t="s">
        <v>79</v>
      </c>
      <c r="W4636" s="75"/>
      <c r="X4636" s="102" t="s">
        <v>79</v>
      </c>
      <c r="Y4636" s="63" t="str">
        <f>IFERROR(IF(VLOOKUP(X4636,Listor!$T$6:$U$7,2,FALSE)&lt;O4636,TRUE),"")</f>
        <v/>
      </c>
      <c r="Z4636" s="87"/>
      <c r="AA4636" s="104"/>
    </row>
    <row r="4637" spans="2:27" x14ac:dyDescent="0.25">
      <c r="B4637" s="68" t="s">
        <v>68</v>
      </c>
      <c r="C4637" s="80" t="str">
        <f>IFERROR(VLOOKUP(B4637,Listor!$A$6:$B$62,2,FALSE),"")</f>
        <v/>
      </c>
      <c r="D4637" s="80" t="str">
        <f>IFERROR(VLOOKUP(B4637,Listor!$A$6:$C$62,3,FALSE),"")</f>
        <v/>
      </c>
      <c r="E4637" s="110" t="s">
        <v>79</v>
      </c>
      <c r="F4637" s="66"/>
      <c r="G4637" s="35" t="str">
        <f>IFERROR(VLOOKUP(B4637,Listor!$A$6:$G$62,7,FALSE),"")</f>
        <v/>
      </c>
      <c r="H4637" s="63" t="str">
        <f>IFERROR(VLOOKUP(B4637,Listor!$N$6:$O$47,2,FALSE),"")</f>
        <v/>
      </c>
      <c r="I4637" s="63" t="str">
        <f t="shared" si="217"/>
        <v/>
      </c>
      <c r="J4637" s="96" t="str">
        <f>IFERROR(VLOOKUP(B4637,Listor!$N$6:$P$47,3,FALSE)*I4637,"")</f>
        <v/>
      </c>
      <c r="K4637" s="81"/>
      <c r="L4637" s="88" t="str">
        <f>IFERROR((VLOOKUP(B4637,Listor!$N$6:$P$47,3,FALSE)*Biologiska!K4637)+(VLOOKUP(B4637,Listor!$N$6:$Q$47,4,FALSE)),"")</f>
        <v/>
      </c>
      <c r="M4637" s="63" t="str">
        <f t="shared" si="218"/>
        <v/>
      </c>
      <c r="N4637" s="75"/>
      <c r="O4637" s="84" t="str">
        <f t="shared" si="219"/>
        <v/>
      </c>
      <c r="P4637" s="107"/>
      <c r="Q4637" s="87" t="s">
        <v>79</v>
      </c>
      <c r="R4637" s="87"/>
      <c r="S4637" s="87"/>
      <c r="T4637" s="87"/>
      <c r="U4637" s="87"/>
      <c r="V4637" s="86" t="s">
        <v>79</v>
      </c>
      <c r="W4637" s="75"/>
      <c r="X4637" s="102" t="s">
        <v>79</v>
      </c>
      <c r="Y4637" s="63" t="str">
        <f>IFERROR(IF(VLOOKUP(X4637,Listor!$T$6:$U$7,2,FALSE)&lt;O4637,TRUE),"")</f>
        <v/>
      </c>
      <c r="Z4637" s="87"/>
      <c r="AA4637" s="104"/>
    </row>
    <row r="4638" spans="2:27" x14ac:dyDescent="0.25">
      <c r="B4638" s="68" t="s">
        <v>68</v>
      </c>
      <c r="C4638" s="80" t="str">
        <f>IFERROR(VLOOKUP(B4638,Listor!$A$6:$B$62,2,FALSE),"")</f>
        <v/>
      </c>
      <c r="D4638" s="80" t="str">
        <f>IFERROR(VLOOKUP(B4638,Listor!$A$6:$C$62,3,FALSE),"")</f>
        <v/>
      </c>
      <c r="E4638" s="110" t="s">
        <v>79</v>
      </c>
      <c r="F4638" s="66"/>
      <c r="G4638" s="35" t="str">
        <f>IFERROR(VLOOKUP(B4638,Listor!$A$6:$G$62,7,FALSE),"")</f>
        <v/>
      </c>
      <c r="H4638" s="63" t="str">
        <f>IFERROR(VLOOKUP(B4638,Listor!$N$6:$O$47,2,FALSE),"")</f>
        <v/>
      </c>
      <c r="I4638" s="63" t="str">
        <f t="shared" si="217"/>
        <v/>
      </c>
      <c r="J4638" s="96" t="str">
        <f>IFERROR(VLOOKUP(B4638,Listor!$N$6:$P$47,3,FALSE)*I4638,"")</f>
        <v/>
      </c>
      <c r="K4638" s="81"/>
      <c r="L4638" s="88" t="str">
        <f>IFERROR((VLOOKUP(B4638,Listor!$N$6:$P$47,3,FALSE)*Biologiska!K4638)+(VLOOKUP(B4638,Listor!$N$6:$Q$47,4,FALSE)),"")</f>
        <v/>
      </c>
      <c r="M4638" s="63" t="str">
        <f t="shared" si="218"/>
        <v/>
      </c>
      <c r="N4638" s="75"/>
      <c r="O4638" s="84" t="str">
        <f t="shared" si="219"/>
        <v/>
      </c>
      <c r="P4638" s="107"/>
      <c r="Q4638" s="87" t="s">
        <v>79</v>
      </c>
      <c r="R4638" s="87"/>
      <c r="S4638" s="87"/>
      <c r="T4638" s="87"/>
      <c r="U4638" s="87"/>
      <c r="V4638" s="86" t="s">
        <v>79</v>
      </c>
      <c r="W4638" s="75"/>
      <c r="X4638" s="102" t="s">
        <v>79</v>
      </c>
      <c r="Y4638" s="63" t="str">
        <f>IFERROR(IF(VLOOKUP(X4638,Listor!$T$6:$U$7,2,FALSE)&lt;O4638,TRUE),"")</f>
        <v/>
      </c>
      <c r="Z4638" s="87"/>
      <c r="AA4638" s="104"/>
    </row>
    <row r="4639" spans="2:27" x14ac:dyDescent="0.25">
      <c r="B4639" s="68" t="s">
        <v>68</v>
      </c>
      <c r="C4639" s="80" t="str">
        <f>IFERROR(VLOOKUP(B4639,Listor!$A$6:$B$62,2,FALSE),"")</f>
        <v/>
      </c>
      <c r="D4639" s="80" t="str">
        <f>IFERROR(VLOOKUP(B4639,Listor!$A$6:$C$62,3,FALSE),"")</f>
        <v/>
      </c>
      <c r="E4639" s="110" t="s">
        <v>79</v>
      </c>
      <c r="F4639" s="66"/>
      <c r="G4639" s="35" t="str">
        <f>IFERROR(VLOOKUP(B4639,Listor!$A$6:$G$62,7,FALSE),"")</f>
        <v/>
      </c>
      <c r="H4639" s="63" t="str">
        <f>IFERROR(VLOOKUP(B4639,Listor!$N$6:$O$47,2,FALSE),"")</f>
        <v/>
      </c>
      <c r="I4639" s="63" t="str">
        <f t="shared" si="217"/>
        <v/>
      </c>
      <c r="J4639" s="96" t="str">
        <f>IFERROR(VLOOKUP(B4639,Listor!$N$6:$P$47,3,FALSE)*I4639,"")</f>
        <v/>
      </c>
      <c r="K4639" s="81"/>
      <c r="L4639" s="88" t="str">
        <f>IFERROR((VLOOKUP(B4639,Listor!$N$6:$P$47,3,FALSE)*Biologiska!K4639)+(VLOOKUP(B4639,Listor!$N$6:$Q$47,4,FALSE)),"")</f>
        <v/>
      </c>
      <c r="M4639" s="63" t="str">
        <f t="shared" si="218"/>
        <v/>
      </c>
      <c r="N4639" s="75"/>
      <c r="O4639" s="84" t="str">
        <f t="shared" si="219"/>
        <v/>
      </c>
      <c r="P4639" s="107"/>
      <c r="Q4639" s="87" t="s">
        <v>79</v>
      </c>
      <c r="R4639" s="87"/>
      <c r="S4639" s="87"/>
      <c r="T4639" s="87"/>
      <c r="U4639" s="87"/>
      <c r="V4639" s="86" t="s">
        <v>79</v>
      </c>
      <c r="W4639" s="75"/>
      <c r="X4639" s="102" t="s">
        <v>79</v>
      </c>
      <c r="Y4639" s="63" t="str">
        <f>IFERROR(IF(VLOOKUP(X4639,Listor!$T$6:$U$7,2,FALSE)&lt;O4639,TRUE),"")</f>
        <v/>
      </c>
      <c r="Z4639" s="87"/>
      <c r="AA4639" s="104"/>
    </row>
    <row r="4640" spans="2:27" x14ac:dyDescent="0.25">
      <c r="B4640" s="68" t="s">
        <v>68</v>
      </c>
      <c r="C4640" s="80" t="str">
        <f>IFERROR(VLOOKUP(B4640,Listor!$A$6:$B$62,2,FALSE),"")</f>
        <v/>
      </c>
      <c r="D4640" s="80" t="str">
        <f>IFERROR(VLOOKUP(B4640,Listor!$A$6:$C$62,3,FALSE),"")</f>
        <v/>
      </c>
      <c r="E4640" s="110" t="s">
        <v>79</v>
      </c>
      <c r="F4640" s="66"/>
      <c r="G4640" s="35" t="str">
        <f>IFERROR(VLOOKUP(B4640,Listor!$A$6:$G$62,7,FALSE),"")</f>
        <v/>
      </c>
      <c r="H4640" s="63" t="str">
        <f>IFERROR(VLOOKUP(B4640,Listor!$N$6:$O$47,2,FALSE),"")</f>
        <v/>
      </c>
      <c r="I4640" s="63" t="str">
        <f t="shared" si="217"/>
        <v/>
      </c>
      <c r="J4640" s="96" t="str">
        <f>IFERROR(VLOOKUP(B4640,Listor!$N$6:$P$47,3,FALSE)*I4640,"")</f>
        <v/>
      </c>
      <c r="K4640" s="81"/>
      <c r="L4640" s="88" t="str">
        <f>IFERROR((VLOOKUP(B4640,Listor!$N$6:$P$47,3,FALSE)*Biologiska!K4640)+(VLOOKUP(B4640,Listor!$N$6:$Q$47,4,FALSE)),"")</f>
        <v/>
      </c>
      <c r="M4640" s="63" t="str">
        <f t="shared" si="218"/>
        <v/>
      </c>
      <c r="N4640" s="75"/>
      <c r="O4640" s="84" t="str">
        <f t="shared" si="219"/>
        <v/>
      </c>
      <c r="P4640" s="107"/>
      <c r="Q4640" s="87" t="s">
        <v>79</v>
      </c>
      <c r="R4640" s="87"/>
      <c r="S4640" s="87"/>
      <c r="T4640" s="87"/>
      <c r="U4640" s="87"/>
      <c r="V4640" s="86" t="s">
        <v>79</v>
      </c>
      <c r="W4640" s="75"/>
      <c r="X4640" s="102" t="s">
        <v>79</v>
      </c>
      <c r="Y4640" s="63" t="str">
        <f>IFERROR(IF(VLOOKUP(X4640,Listor!$T$6:$U$7,2,FALSE)&lt;O4640,TRUE),"")</f>
        <v/>
      </c>
      <c r="Z4640" s="87"/>
      <c r="AA4640" s="104"/>
    </row>
    <row r="4641" spans="2:27" x14ac:dyDescent="0.25">
      <c r="B4641" s="68" t="s">
        <v>68</v>
      </c>
      <c r="C4641" s="80" t="str">
        <f>IFERROR(VLOOKUP(B4641,Listor!$A$6:$B$62,2,FALSE),"")</f>
        <v/>
      </c>
      <c r="D4641" s="80" t="str">
        <f>IFERROR(VLOOKUP(B4641,Listor!$A$6:$C$62,3,FALSE),"")</f>
        <v/>
      </c>
      <c r="E4641" s="110" t="s">
        <v>79</v>
      </c>
      <c r="F4641" s="66"/>
      <c r="G4641" s="35" t="str">
        <f>IFERROR(VLOOKUP(B4641,Listor!$A$6:$G$62,7,FALSE),"")</f>
        <v/>
      </c>
      <c r="H4641" s="63" t="str">
        <f>IFERROR(VLOOKUP(B4641,Listor!$N$6:$O$47,2,FALSE),"")</f>
        <v/>
      </c>
      <c r="I4641" s="63" t="str">
        <f t="shared" si="217"/>
        <v/>
      </c>
      <c r="J4641" s="96" t="str">
        <f>IFERROR(VLOOKUP(B4641,Listor!$N$6:$P$47,3,FALSE)*I4641,"")</f>
        <v/>
      </c>
      <c r="K4641" s="81"/>
      <c r="L4641" s="88" t="str">
        <f>IFERROR((VLOOKUP(B4641,Listor!$N$6:$P$47,3,FALSE)*Biologiska!K4641)+(VLOOKUP(B4641,Listor!$N$6:$Q$47,4,FALSE)),"")</f>
        <v/>
      </c>
      <c r="M4641" s="63" t="str">
        <f t="shared" si="218"/>
        <v/>
      </c>
      <c r="N4641" s="75"/>
      <c r="O4641" s="84" t="str">
        <f t="shared" si="219"/>
        <v/>
      </c>
      <c r="P4641" s="107"/>
      <c r="Q4641" s="87" t="s">
        <v>79</v>
      </c>
      <c r="R4641" s="87"/>
      <c r="S4641" s="87"/>
      <c r="T4641" s="87"/>
      <c r="U4641" s="87"/>
      <c r="V4641" s="86" t="s">
        <v>79</v>
      </c>
      <c r="W4641" s="75"/>
      <c r="X4641" s="102" t="s">
        <v>79</v>
      </c>
      <c r="Y4641" s="63" t="str">
        <f>IFERROR(IF(VLOOKUP(X4641,Listor!$T$6:$U$7,2,FALSE)&lt;O4641,TRUE),"")</f>
        <v/>
      </c>
      <c r="Z4641" s="87"/>
      <c r="AA4641" s="104"/>
    </row>
    <row r="4642" spans="2:27" x14ac:dyDescent="0.25">
      <c r="B4642" s="68" t="s">
        <v>68</v>
      </c>
      <c r="C4642" s="80" t="str">
        <f>IFERROR(VLOOKUP(B4642,Listor!$A$6:$B$62,2,FALSE),"")</f>
        <v/>
      </c>
      <c r="D4642" s="80" t="str">
        <f>IFERROR(VLOOKUP(B4642,Listor!$A$6:$C$62,3,FALSE),"")</f>
        <v/>
      </c>
      <c r="E4642" s="110" t="s">
        <v>79</v>
      </c>
      <c r="F4642" s="66"/>
      <c r="G4642" s="35" t="str">
        <f>IFERROR(VLOOKUP(B4642,Listor!$A$6:$G$62,7,FALSE),"")</f>
        <v/>
      </c>
      <c r="H4642" s="63" t="str">
        <f>IFERROR(VLOOKUP(B4642,Listor!$N$6:$O$47,2,FALSE),"")</f>
        <v/>
      </c>
      <c r="I4642" s="63" t="str">
        <f t="shared" si="217"/>
        <v/>
      </c>
      <c r="J4642" s="96" t="str">
        <f>IFERROR(VLOOKUP(B4642,Listor!$N$6:$P$47,3,FALSE)*I4642,"")</f>
        <v/>
      </c>
      <c r="K4642" s="81"/>
      <c r="L4642" s="88" t="str">
        <f>IFERROR((VLOOKUP(B4642,Listor!$N$6:$P$47,3,FALSE)*Biologiska!K4642)+(VLOOKUP(B4642,Listor!$N$6:$Q$47,4,FALSE)),"")</f>
        <v/>
      </c>
      <c r="M4642" s="63" t="str">
        <f t="shared" si="218"/>
        <v/>
      </c>
      <c r="N4642" s="75"/>
      <c r="O4642" s="84" t="str">
        <f t="shared" si="219"/>
        <v/>
      </c>
      <c r="P4642" s="107"/>
      <c r="Q4642" s="87" t="s">
        <v>79</v>
      </c>
      <c r="R4642" s="87"/>
      <c r="S4642" s="87"/>
      <c r="T4642" s="87"/>
      <c r="U4642" s="87"/>
      <c r="V4642" s="86" t="s">
        <v>79</v>
      </c>
      <c r="W4642" s="75"/>
      <c r="X4642" s="102" t="s">
        <v>79</v>
      </c>
      <c r="Y4642" s="63" t="str">
        <f>IFERROR(IF(VLOOKUP(X4642,Listor!$T$6:$U$7,2,FALSE)&lt;O4642,TRUE),"")</f>
        <v/>
      </c>
      <c r="Z4642" s="87"/>
      <c r="AA4642" s="104"/>
    </row>
    <row r="4643" spans="2:27" x14ac:dyDescent="0.25">
      <c r="B4643" s="68" t="s">
        <v>68</v>
      </c>
      <c r="C4643" s="80" t="str">
        <f>IFERROR(VLOOKUP(B4643,Listor!$A$6:$B$62,2,FALSE),"")</f>
        <v/>
      </c>
      <c r="D4643" s="80" t="str">
        <f>IFERROR(VLOOKUP(B4643,Listor!$A$6:$C$62,3,FALSE),"")</f>
        <v/>
      </c>
      <c r="E4643" s="110" t="s">
        <v>79</v>
      </c>
      <c r="F4643" s="66"/>
      <c r="G4643" s="35" t="str">
        <f>IFERROR(VLOOKUP(B4643,Listor!$A$6:$G$62,7,FALSE),"")</f>
        <v/>
      </c>
      <c r="H4643" s="63" t="str">
        <f>IFERROR(VLOOKUP(B4643,Listor!$N$6:$O$47,2,FALSE),"")</f>
        <v/>
      </c>
      <c r="I4643" s="63" t="str">
        <f t="shared" si="217"/>
        <v/>
      </c>
      <c r="J4643" s="96" t="str">
        <f>IFERROR(VLOOKUP(B4643,Listor!$N$6:$P$47,3,FALSE)*I4643,"")</f>
        <v/>
      </c>
      <c r="K4643" s="81"/>
      <c r="L4643" s="88" t="str">
        <f>IFERROR((VLOOKUP(B4643,Listor!$N$6:$P$47,3,FALSE)*Biologiska!K4643)+(VLOOKUP(B4643,Listor!$N$6:$Q$47,4,FALSE)),"")</f>
        <v/>
      </c>
      <c r="M4643" s="63" t="str">
        <f t="shared" si="218"/>
        <v/>
      </c>
      <c r="N4643" s="75"/>
      <c r="O4643" s="84" t="str">
        <f t="shared" si="219"/>
        <v/>
      </c>
      <c r="P4643" s="107"/>
      <c r="Q4643" s="87" t="s">
        <v>79</v>
      </c>
      <c r="R4643" s="87"/>
      <c r="S4643" s="87"/>
      <c r="T4643" s="87"/>
      <c r="U4643" s="87"/>
      <c r="V4643" s="86" t="s">
        <v>79</v>
      </c>
      <c r="W4643" s="75"/>
      <c r="X4643" s="102" t="s">
        <v>79</v>
      </c>
      <c r="Y4643" s="63" t="str">
        <f>IFERROR(IF(VLOOKUP(X4643,Listor!$T$6:$U$7,2,FALSE)&lt;O4643,TRUE),"")</f>
        <v/>
      </c>
      <c r="Z4643" s="87"/>
      <c r="AA4643" s="104"/>
    </row>
    <row r="4644" spans="2:27" x14ac:dyDescent="0.25">
      <c r="B4644" s="68" t="s">
        <v>68</v>
      </c>
      <c r="C4644" s="80" t="str">
        <f>IFERROR(VLOOKUP(B4644,Listor!$A$6:$B$62,2,FALSE),"")</f>
        <v/>
      </c>
      <c r="D4644" s="80" t="str">
        <f>IFERROR(VLOOKUP(B4644,Listor!$A$6:$C$62,3,FALSE),"")</f>
        <v/>
      </c>
      <c r="E4644" s="110" t="s">
        <v>79</v>
      </c>
      <c r="F4644" s="66"/>
      <c r="G4644" s="35" t="str">
        <f>IFERROR(VLOOKUP(B4644,Listor!$A$6:$G$62,7,FALSE),"")</f>
        <v/>
      </c>
      <c r="H4644" s="63" t="str">
        <f>IFERROR(VLOOKUP(B4644,Listor!$N$6:$O$47,2,FALSE),"")</f>
        <v/>
      </c>
      <c r="I4644" s="63" t="str">
        <f t="shared" si="217"/>
        <v/>
      </c>
      <c r="J4644" s="96" t="str">
        <f>IFERROR(VLOOKUP(B4644,Listor!$N$6:$P$47,3,FALSE)*I4644,"")</f>
        <v/>
      </c>
      <c r="K4644" s="81"/>
      <c r="L4644" s="88" t="str">
        <f>IFERROR((VLOOKUP(B4644,Listor!$N$6:$P$47,3,FALSE)*Biologiska!K4644)+(VLOOKUP(B4644,Listor!$N$6:$Q$47,4,FALSE)),"")</f>
        <v/>
      </c>
      <c r="M4644" s="63" t="str">
        <f t="shared" si="218"/>
        <v/>
      </c>
      <c r="N4644" s="75"/>
      <c r="O4644" s="84" t="str">
        <f t="shared" si="219"/>
        <v/>
      </c>
      <c r="P4644" s="107"/>
      <c r="Q4644" s="87" t="s">
        <v>79</v>
      </c>
      <c r="R4644" s="87"/>
      <c r="S4644" s="87"/>
      <c r="T4644" s="87"/>
      <c r="U4644" s="87"/>
      <c r="V4644" s="86" t="s">
        <v>79</v>
      </c>
      <c r="W4644" s="75"/>
      <c r="X4644" s="102" t="s">
        <v>79</v>
      </c>
      <c r="Y4644" s="63" t="str">
        <f>IFERROR(IF(VLOOKUP(X4644,Listor!$T$6:$U$7,2,FALSE)&lt;O4644,TRUE),"")</f>
        <v/>
      </c>
      <c r="Z4644" s="87"/>
      <c r="AA4644" s="104"/>
    </row>
    <row r="4645" spans="2:27" x14ac:dyDescent="0.25">
      <c r="B4645" s="68" t="s">
        <v>68</v>
      </c>
      <c r="C4645" s="80" t="str">
        <f>IFERROR(VLOOKUP(B4645,Listor!$A$6:$B$62,2,FALSE),"")</f>
        <v/>
      </c>
      <c r="D4645" s="80" t="str">
        <f>IFERROR(VLOOKUP(B4645,Listor!$A$6:$C$62,3,FALSE),"")</f>
        <v/>
      </c>
      <c r="E4645" s="110" t="s">
        <v>79</v>
      </c>
      <c r="F4645" s="66"/>
      <c r="G4645" s="35" t="str">
        <f>IFERROR(VLOOKUP(B4645,Listor!$A$6:$G$62,7,FALSE),"")</f>
        <v/>
      </c>
      <c r="H4645" s="63" t="str">
        <f>IFERROR(VLOOKUP(B4645,Listor!$N$6:$O$47,2,FALSE),"")</f>
        <v/>
      </c>
      <c r="I4645" s="63" t="str">
        <f t="shared" si="217"/>
        <v/>
      </c>
      <c r="J4645" s="96" t="str">
        <f>IFERROR(VLOOKUP(B4645,Listor!$N$6:$P$47,3,FALSE)*I4645,"")</f>
        <v/>
      </c>
      <c r="K4645" s="81"/>
      <c r="L4645" s="88" t="str">
        <f>IFERROR((VLOOKUP(B4645,Listor!$N$6:$P$47,3,FALSE)*Biologiska!K4645)+(VLOOKUP(B4645,Listor!$N$6:$Q$47,4,FALSE)),"")</f>
        <v/>
      </c>
      <c r="M4645" s="63" t="str">
        <f t="shared" si="218"/>
        <v/>
      </c>
      <c r="N4645" s="75"/>
      <c r="O4645" s="84" t="str">
        <f t="shared" si="219"/>
        <v/>
      </c>
      <c r="P4645" s="107"/>
      <c r="Q4645" s="87" t="s">
        <v>79</v>
      </c>
      <c r="R4645" s="87"/>
      <c r="S4645" s="87"/>
      <c r="T4645" s="87"/>
      <c r="U4645" s="87"/>
      <c r="V4645" s="86" t="s">
        <v>79</v>
      </c>
      <c r="W4645" s="75"/>
      <c r="X4645" s="102" t="s">
        <v>79</v>
      </c>
      <c r="Y4645" s="63" t="str">
        <f>IFERROR(IF(VLOOKUP(X4645,Listor!$T$6:$U$7,2,FALSE)&lt;O4645,TRUE),"")</f>
        <v/>
      </c>
      <c r="Z4645" s="87"/>
      <c r="AA4645" s="104"/>
    </row>
    <row r="4646" spans="2:27" x14ac:dyDescent="0.25">
      <c r="B4646" s="68" t="s">
        <v>68</v>
      </c>
      <c r="C4646" s="80" t="str">
        <f>IFERROR(VLOOKUP(B4646,Listor!$A$6:$B$62,2,FALSE),"")</f>
        <v/>
      </c>
      <c r="D4646" s="80" t="str">
        <f>IFERROR(VLOOKUP(B4646,Listor!$A$6:$C$62,3,FALSE),"")</f>
        <v/>
      </c>
      <c r="E4646" s="110" t="s">
        <v>79</v>
      </c>
      <c r="F4646" s="66"/>
      <c r="G4646" s="35" t="str">
        <f>IFERROR(VLOOKUP(B4646,Listor!$A$6:$G$62,7,FALSE),"")</f>
        <v/>
      </c>
      <c r="H4646" s="63" t="str">
        <f>IFERROR(VLOOKUP(B4646,Listor!$N$6:$O$47,2,FALSE),"")</f>
        <v/>
      </c>
      <c r="I4646" s="63" t="str">
        <f t="shared" si="217"/>
        <v/>
      </c>
      <c r="J4646" s="96" t="str">
        <f>IFERROR(VLOOKUP(B4646,Listor!$N$6:$P$47,3,FALSE)*I4646,"")</f>
        <v/>
      </c>
      <c r="K4646" s="81"/>
      <c r="L4646" s="88" t="str">
        <f>IFERROR((VLOOKUP(B4646,Listor!$N$6:$P$47,3,FALSE)*Biologiska!K4646)+(VLOOKUP(B4646,Listor!$N$6:$Q$47,4,FALSE)),"")</f>
        <v/>
      </c>
      <c r="M4646" s="63" t="str">
        <f t="shared" si="218"/>
        <v/>
      </c>
      <c r="N4646" s="75"/>
      <c r="O4646" s="84" t="str">
        <f t="shared" si="219"/>
        <v/>
      </c>
      <c r="P4646" s="107"/>
      <c r="Q4646" s="87" t="s">
        <v>79</v>
      </c>
      <c r="R4646" s="87"/>
      <c r="S4646" s="87"/>
      <c r="T4646" s="87"/>
      <c r="U4646" s="87"/>
      <c r="V4646" s="86" t="s">
        <v>79</v>
      </c>
      <c r="W4646" s="75"/>
      <c r="X4646" s="102" t="s">
        <v>79</v>
      </c>
      <c r="Y4646" s="63" t="str">
        <f>IFERROR(IF(VLOOKUP(X4646,Listor!$T$6:$U$7,2,FALSE)&lt;O4646,TRUE),"")</f>
        <v/>
      </c>
      <c r="Z4646" s="87"/>
      <c r="AA4646" s="104"/>
    </row>
    <row r="4647" spans="2:27" x14ac:dyDescent="0.25">
      <c r="B4647" s="68" t="s">
        <v>68</v>
      </c>
      <c r="C4647" s="80" t="str">
        <f>IFERROR(VLOOKUP(B4647,Listor!$A$6:$B$62,2,FALSE),"")</f>
        <v/>
      </c>
      <c r="D4647" s="80" t="str">
        <f>IFERROR(VLOOKUP(B4647,Listor!$A$6:$C$62,3,FALSE),"")</f>
        <v/>
      </c>
      <c r="E4647" s="110" t="s">
        <v>79</v>
      </c>
      <c r="F4647" s="66"/>
      <c r="G4647" s="35" t="str">
        <f>IFERROR(VLOOKUP(B4647,Listor!$A$6:$G$62,7,FALSE),"")</f>
        <v/>
      </c>
      <c r="H4647" s="63" t="str">
        <f>IFERROR(VLOOKUP(B4647,Listor!$N$6:$O$47,2,FALSE),"")</f>
        <v/>
      </c>
      <c r="I4647" s="63" t="str">
        <f t="shared" si="217"/>
        <v/>
      </c>
      <c r="J4647" s="96" t="str">
        <f>IFERROR(VLOOKUP(B4647,Listor!$N$6:$P$47,3,FALSE)*I4647,"")</f>
        <v/>
      </c>
      <c r="K4647" s="81"/>
      <c r="L4647" s="88" t="str">
        <f>IFERROR((VLOOKUP(B4647,Listor!$N$6:$P$47,3,FALSE)*Biologiska!K4647)+(VLOOKUP(B4647,Listor!$N$6:$Q$47,4,FALSE)),"")</f>
        <v/>
      </c>
      <c r="M4647" s="63" t="str">
        <f t="shared" si="218"/>
        <v/>
      </c>
      <c r="N4647" s="75"/>
      <c r="O4647" s="84" t="str">
        <f t="shared" si="219"/>
        <v/>
      </c>
      <c r="P4647" s="107"/>
      <c r="Q4647" s="87" t="s">
        <v>79</v>
      </c>
      <c r="R4647" s="87"/>
      <c r="S4647" s="87"/>
      <c r="T4647" s="87"/>
      <c r="U4647" s="87"/>
      <c r="V4647" s="86" t="s">
        <v>79</v>
      </c>
      <c r="W4647" s="75"/>
      <c r="X4647" s="102" t="s">
        <v>79</v>
      </c>
      <c r="Y4647" s="63" t="str">
        <f>IFERROR(IF(VLOOKUP(X4647,Listor!$T$6:$U$7,2,FALSE)&lt;O4647,TRUE),"")</f>
        <v/>
      </c>
      <c r="Z4647" s="87"/>
      <c r="AA4647" s="104"/>
    </row>
    <row r="4648" spans="2:27" x14ac:dyDescent="0.25">
      <c r="B4648" s="68" t="s">
        <v>68</v>
      </c>
      <c r="C4648" s="80" t="str">
        <f>IFERROR(VLOOKUP(B4648,Listor!$A$6:$B$62,2,FALSE),"")</f>
        <v/>
      </c>
      <c r="D4648" s="80" t="str">
        <f>IFERROR(VLOOKUP(B4648,Listor!$A$6:$C$62,3,FALSE),"")</f>
        <v/>
      </c>
      <c r="E4648" s="110" t="s">
        <v>79</v>
      </c>
      <c r="F4648" s="66"/>
      <c r="G4648" s="35" t="str">
        <f>IFERROR(VLOOKUP(B4648,Listor!$A$6:$G$62,7,FALSE),"")</f>
        <v/>
      </c>
      <c r="H4648" s="63" t="str">
        <f>IFERROR(VLOOKUP(B4648,Listor!$N$6:$O$47,2,FALSE),"")</f>
        <v/>
      </c>
      <c r="I4648" s="63" t="str">
        <f t="shared" si="217"/>
        <v/>
      </c>
      <c r="J4648" s="96" t="str">
        <f>IFERROR(VLOOKUP(B4648,Listor!$N$6:$P$47,3,FALSE)*I4648,"")</f>
        <v/>
      </c>
      <c r="K4648" s="81"/>
      <c r="L4648" s="88" t="str">
        <f>IFERROR((VLOOKUP(B4648,Listor!$N$6:$P$47,3,FALSE)*Biologiska!K4648)+(VLOOKUP(B4648,Listor!$N$6:$Q$47,4,FALSE)),"")</f>
        <v/>
      </c>
      <c r="M4648" s="63" t="str">
        <f t="shared" si="218"/>
        <v/>
      </c>
      <c r="N4648" s="75"/>
      <c r="O4648" s="84" t="str">
        <f t="shared" si="219"/>
        <v/>
      </c>
      <c r="P4648" s="107"/>
      <c r="Q4648" s="87" t="s">
        <v>79</v>
      </c>
      <c r="R4648" s="87"/>
      <c r="S4648" s="87"/>
      <c r="T4648" s="87"/>
      <c r="U4648" s="87"/>
      <c r="V4648" s="86" t="s">
        <v>79</v>
      </c>
      <c r="W4648" s="75"/>
      <c r="X4648" s="102" t="s">
        <v>79</v>
      </c>
      <c r="Y4648" s="63" t="str">
        <f>IFERROR(IF(VLOOKUP(X4648,Listor!$T$6:$U$7,2,FALSE)&lt;O4648,TRUE),"")</f>
        <v/>
      </c>
      <c r="Z4648" s="87"/>
      <c r="AA4648" s="104"/>
    </row>
    <row r="4649" spans="2:27" x14ac:dyDescent="0.25">
      <c r="B4649" s="68" t="s">
        <v>68</v>
      </c>
      <c r="C4649" s="80" t="str">
        <f>IFERROR(VLOOKUP(B4649,Listor!$A$6:$B$62,2,FALSE),"")</f>
        <v/>
      </c>
      <c r="D4649" s="80" t="str">
        <f>IFERROR(VLOOKUP(B4649,Listor!$A$6:$C$62,3,FALSE),"")</f>
        <v/>
      </c>
      <c r="E4649" s="110" t="s">
        <v>79</v>
      </c>
      <c r="F4649" s="66"/>
      <c r="G4649" s="35" t="str">
        <f>IFERROR(VLOOKUP(B4649,Listor!$A$6:$G$62,7,FALSE),"")</f>
        <v/>
      </c>
      <c r="H4649" s="63" t="str">
        <f>IFERROR(VLOOKUP(B4649,Listor!$N$6:$O$47,2,FALSE),"")</f>
        <v/>
      </c>
      <c r="I4649" s="63" t="str">
        <f t="shared" ref="I4649:I4712" si="220">IFERROR(F4649*H4649,"")</f>
        <v/>
      </c>
      <c r="J4649" s="96" t="str">
        <f>IFERROR(VLOOKUP(B4649,Listor!$N$6:$P$47,3,FALSE)*I4649,"")</f>
        <v/>
      </c>
      <c r="K4649" s="81"/>
      <c r="L4649" s="88" t="str">
        <f>IFERROR((VLOOKUP(B4649,Listor!$N$6:$P$47,3,FALSE)*Biologiska!K4649)+(VLOOKUP(B4649,Listor!$N$6:$Q$47,4,FALSE)),"")</f>
        <v/>
      </c>
      <c r="M4649" s="63" t="str">
        <f t="shared" ref="M4649:M4712" si="221">IFERROR(I4649*L4649,"")</f>
        <v/>
      </c>
      <c r="N4649" s="75"/>
      <c r="O4649" s="84" t="str">
        <f t="shared" ref="O4649:O4712" si="222">IF(ISBLANK(K4649),"",IFERROR(((83.8-K4649)/83.8)*100,""))</f>
        <v/>
      </c>
      <c r="P4649" s="107"/>
      <c r="Q4649" s="87" t="s">
        <v>79</v>
      </c>
      <c r="R4649" s="87"/>
      <c r="S4649" s="87"/>
      <c r="T4649" s="87"/>
      <c r="U4649" s="87"/>
      <c r="V4649" s="86" t="s">
        <v>79</v>
      </c>
      <c r="W4649" s="75"/>
      <c r="X4649" s="102" t="s">
        <v>79</v>
      </c>
      <c r="Y4649" s="63" t="str">
        <f>IFERROR(IF(VLOOKUP(X4649,Listor!$T$6:$U$7,2,FALSE)&lt;O4649,TRUE),"")</f>
        <v/>
      </c>
      <c r="Z4649" s="87"/>
      <c r="AA4649" s="104"/>
    </row>
    <row r="4650" spans="2:27" x14ac:dyDescent="0.25">
      <c r="B4650" s="68" t="s">
        <v>68</v>
      </c>
      <c r="C4650" s="80" t="str">
        <f>IFERROR(VLOOKUP(B4650,Listor!$A$6:$B$62,2,FALSE),"")</f>
        <v/>
      </c>
      <c r="D4650" s="80" t="str">
        <f>IFERROR(VLOOKUP(B4650,Listor!$A$6:$C$62,3,FALSE),"")</f>
        <v/>
      </c>
      <c r="E4650" s="110" t="s">
        <v>79</v>
      </c>
      <c r="F4650" s="66"/>
      <c r="G4650" s="35" t="str">
        <f>IFERROR(VLOOKUP(B4650,Listor!$A$6:$G$62,7,FALSE),"")</f>
        <v/>
      </c>
      <c r="H4650" s="63" t="str">
        <f>IFERROR(VLOOKUP(B4650,Listor!$N$6:$O$47,2,FALSE),"")</f>
        <v/>
      </c>
      <c r="I4650" s="63" t="str">
        <f t="shared" si="220"/>
        <v/>
      </c>
      <c r="J4650" s="96" t="str">
        <f>IFERROR(VLOOKUP(B4650,Listor!$N$6:$P$47,3,FALSE)*I4650,"")</f>
        <v/>
      </c>
      <c r="K4650" s="81"/>
      <c r="L4650" s="88" t="str">
        <f>IFERROR((VLOOKUP(B4650,Listor!$N$6:$P$47,3,FALSE)*Biologiska!K4650)+(VLOOKUP(B4650,Listor!$N$6:$Q$47,4,FALSE)),"")</f>
        <v/>
      </c>
      <c r="M4650" s="63" t="str">
        <f t="shared" si="221"/>
        <v/>
      </c>
      <c r="N4650" s="75"/>
      <c r="O4650" s="84" t="str">
        <f t="shared" si="222"/>
        <v/>
      </c>
      <c r="P4650" s="107"/>
      <c r="Q4650" s="87" t="s">
        <v>79</v>
      </c>
      <c r="R4650" s="87"/>
      <c r="S4650" s="87"/>
      <c r="T4650" s="87"/>
      <c r="U4650" s="87"/>
      <c r="V4650" s="86" t="s">
        <v>79</v>
      </c>
      <c r="W4650" s="75"/>
      <c r="X4650" s="102" t="s">
        <v>79</v>
      </c>
      <c r="Y4650" s="63" t="str">
        <f>IFERROR(IF(VLOOKUP(X4650,Listor!$T$6:$U$7,2,FALSE)&lt;O4650,TRUE),"")</f>
        <v/>
      </c>
      <c r="Z4650" s="87"/>
      <c r="AA4650" s="104"/>
    </row>
    <row r="4651" spans="2:27" x14ac:dyDescent="0.25">
      <c r="B4651" s="68" t="s">
        <v>68</v>
      </c>
      <c r="C4651" s="80" t="str">
        <f>IFERROR(VLOOKUP(B4651,Listor!$A$6:$B$62,2,FALSE),"")</f>
        <v/>
      </c>
      <c r="D4651" s="80" t="str">
        <f>IFERROR(VLOOKUP(B4651,Listor!$A$6:$C$62,3,FALSE),"")</f>
        <v/>
      </c>
      <c r="E4651" s="110" t="s">
        <v>79</v>
      </c>
      <c r="F4651" s="66"/>
      <c r="G4651" s="35" t="str">
        <f>IFERROR(VLOOKUP(B4651,Listor!$A$6:$G$62,7,FALSE),"")</f>
        <v/>
      </c>
      <c r="H4651" s="63" t="str">
        <f>IFERROR(VLOOKUP(B4651,Listor!$N$6:$O$47,2,FALSE),"")</f>
        <v/>
      </c>
      <c r="I4651" s="63" t="str">
        <f t="shared" si="220"/>
        <v/>
      </c>
      <c r="J4651" s="96" t="str">
        <f>IFERROR(VLOOKUP(B4651,Listor!$N$6:$P$47,3,FALSE)*I4651,"")</f>
        <v/>
      </c>
      <c r="K4651" s="81"/>
      <c r="L4651" s="88" t="str">
        <f>IFERROR((VLOOKUP(B4651,Listor!$N$6:$P$47,3,FALSE)*Biologiska!K4651)+(VLOOKUP(B4651,Listor!$N$6:$Q$47,4,FALSE)),"")</f>
        <v/>
      </c>
      <c r="M4651" s="63" t="str">
        <f t="shared" si="221"/>
        <v/>
      </c>
      <c r="N4651" s="75"/>
      <c r="O4651" s="84" t="str">
        <f t="shared" si="222"/>
        <v/>
      </c>
      <c r="P4651" s="107"/>
      <c r="Q4651" s="87" t="s">
        <v>79</v>
      </c>
      <c r="R4651" s="87"/>
      <c r="S4651" s="87"/>
      <c r="T4651" s="87"/>
      <c r="U4651" s="87"/>
      <c r="V4651" s="86" t="s">
        <v>79</v>
      </c>
      <c r="W4651" s="75"/>
      <c r="X4651" s="102" t="s">
        <v>79</v>
      </c>
      <c r="Y4651" s="63" t="str">
        <f>IFERROR(IF(VLOOKUP(X4651,Listor!$T$6:$U$7,2,FALSE)&lt;O4651,TRUE),"")</f>
        <v/>
      </c>
      <c r="Z4651" s="87"/>
      <c r="AA4651" s="104"/>
    </row>
    <row r="4652" spans="2:27" x14ac:dyDescent="0.25">
      <c r="B4652" s="68" t="s">
        <v>68</v>
      </c>
      <c r="C4652" s="80" t="str">
        <f>IFERROR(VLOOKUP(B4652,Listor!$A$6:$B$62,2,FALSE),"")</f>
        <v/>
      </c>
      <c r="D4652" s="80" t="str">
        <f>IFERROR(VLOOKUP(B4652,Listor!$A$6:$C$62,3,FALSE),"")</f>
        <v/>
      </c>
      <c r="E4652" s="110" t="s">
        <v>79</v>
      </c>
      <c r="F4652" s="66"/>
      <c r="G4652" s="35" t="str">
        <f>IFERROR(VLOOKUP(B4652,Listor!$A$6:$G$62,7,FALSE),"")</f>
        <v/>
      </c>
      <c r="H4652" s="63" t="str">
        <f>IFERROR(VLOOKUP(B4652,Listor!$N$6:$O$47,2,FALSE),"")</f>
        <v/>
      </c>
      <c r="I4652" s="63" t="str">
        <f t="shared" si="220"/>
        <v/>
      </c>
      <c r="J4652" s="96" t="str">
        <f>IFERROR(VLOOKUP(B4652,Listor!$N$6:$P$47,3,FALSE)*I4652,"")</f>
        <v/>
      </c>
      <c r="K4652" s="81"/>
      <c r="L4652" s="88" t="str">
        <f>IFERROR((VLOOKUP(B4652,Listor!$N$6:$P$47,3,FALSE)*Biologiska!K4652)+(VLOOKUP(B4652,Listor!$N$6:$Q$47,4,FALSE)),"")</f>
        <v/>
      </c>
      <c r="M4652" s="63" t="str">
        <f t="shared" si="221"/>
        <v/>
      </c>
      <c r="N4652" s="75"/>
      <c r="O4652" s="84" t="str">
        <f t="shared" si="222"/>
        <v/>
      </c>
      <c r="P4652" s="107"/>
      <c r="Q4652" s="87" t="s">
        <v>79</v>
      </c>
      <c r="R4652" s="87"/>
      <c r="S4652" s="87"/>
      <c r="T4652" s="87"/>
      <c r="U4652" s="87"/>
      <c r="V4652" s="86" t="s">
        <v>79</v>
      </c>
      <c r="W4652" s="75"/>
      <c r="X4652" s="102" t="s">
        <v>79</v>
      </c>
      <c r="Y4652" s="63" t="str">
        <f>IFERROR(IF(VLOOKUP(X4652,Listor!$T$6:$U$7,2,FALSE)&lt;O4652,TRUE),"")</f>
        <v/>
      </c>
      <c r="Z4652" s="87"/>
      <c r="AA4652" s="104"/>
    </row>
    <row r="4653" spans="2:27" x14ac:dyDescent="0.25">
      <c r="B4653" s="68" t="s">
        <v>68</v>
      </c>
      <c r="C4653" s="80" t="str">
        <f>IFERROR(VLOOKUP(B4653,Listor!$A$6:$B$62,2,FALSE),"")</f>
        <v/>
      </c>
      <c r="D4653" s="80" t="str">
        <f>IFERROR(VLOOKUP(B4653,Listor!$A$6:$C$62,3,FALSE),"")</f>
        <v/>
      </c>
      <c r="E4653" s="110" t="s">
        <v>79</v>
      </c>
      <c r="F4653" s="66"/>
      <c r="G4653" s="35" t="str">
        <f>IFERROR(VLOOKUP(B4653,Listor!$A$6:$G$62,7,FALSE),"")</f>
        <v/>
      </c>
      <c r="H4653" s="63" t="str">
        <f>IFERROR(VLOOKUP(B4653,Listor!$N$6:$O$47,2,FALSE),"")</f>
        <v/>
      </c>
      <c r="I4653" s="63" t="str">
        <f t="shared" si="220"/>
        <v/>
      </c>
      <c r="J4653" s="96" t="str">
        <f>IFERROR(VLOOKUP(B4653,Listor!$N$6:$P$47,3,FALSE)*I4653,"")</f>
        <v/>
      </c>
      <c r="K4653" s="81"/>
      <c r="L4653" s="88" t="str">
        <f>IFERROR((VLOOKUP(B4653,Listor!$N$6:$P$47,3,FALSE)*Biologiska!K4653)+(VLOOKUP(B4653,Listor!$N$6:$Q$47,4,FALSE)),"")</f>
        <v/>
      </c>
      <c r="M4653" s="63" t="str">
        <f t="shared" si="221"/>
        <v/>
      </c>
      <c r="N4653" s="75"/>
      <c r="O4653" s="84" t="str">
        <f t="shared" si="222"/>
        <v/>
      </c>
      <c r="P4653" s="107"/>
      <c r="Q4653" s="87" t="s">
        <v>79</v>
      </c>
      <c r="R4653" s="87"/>
      <c r="S4653" s="87"/>
      <c r="T4653" s="87"/>
      <c r="U4653" s="87"/>
      <c r="V4653" s="86" t="s">
        <v>79</v>
      </c>
      <c r="W4653" s="75"/>
      <c r="X4653" s="102" t="s">
        <v>79</v>
      </c>
      <c r="Y4653" s="63" t="str">
        <f>IFERROR(IF(VLOOKUP(X4653,Listor!$T$6:$U$7,2,FALSE)&lt;O4653,TRUE),"")</f>
        <v/>
      </c>
      <c r="Z4653" s="87"/>
      <c r="AA4653" s="104"/>
    </row>
    <row r="4654" spans="2:27" x14ac:dyDescent="0.25">
      <c r="B4654" s="68" t="s">
        <v>68</v>
      </c>
      <c r="C4654" s="80" t="str">
        <f>IFERROR(VLOOKUP(B4654,Listor!$A$6:$B$62,2,FALSE),"")</f>
        <v/>
      </c>
      <c r="D4654" s="80" t="str">
        <f>IFERROR(VLOOKUP(B4654,Listor!$A$6:$C$62,3,FALSE),"")</f>
        <v/>
      </c>
      <c r="E4654" s="110" t="s">
        <v>79</v>
      </c>
      <c r="F4654" s="66"/>
      <c r="G4654" s="35" t="str">
        <f>IFERROR(VLOOKUP(B4654,Listor!$A$6:$G$62,7,FALSE),"")</f>
        <v/>
      </c>
      <c r="H4654" s="63" t="str">
        <f>IFERROR(VLOOKUP(B4654,Listor!$N$6:$O$47,2,FALSE),"")</f>
        <v/>
      </c>
      <c r="I4654" s="63" t="str">
        <f t="shared" si="220"/>
        <v/>
      </c>
      <c r="J4654" s="96" t="str">
        <f>IFERROR(VLOOKUP(B4654,Listor!$N$6:$P$47,3,FALSE)*I4654,"")</f>
        <v/>
      </c>
      <c r="K4654" s="81"/>
      <c r="L4654" s="88" t="str">
        <f>IFERROR((VLOOKUP(B4654,Listor!$N$6:$P$47,3,FALSE)*Biologiska!K4654)+(VLOOKUP(B4654,Listor!$N$6:$Q$47,4,FALSE)),"")</f>
        <v/>
      </c>
      <c r="M4654" s="63" t="str">
        <f t="shared" si="221"/>
        <v/>
      </c>
      <c r="N4654" s="75"/>
      <c r="O4654" s="84" t="str">
        <f t="shared" si="222"/>
        <v/>
      </c>
      <c r="P4654" s="107"/>
      <c r="Q4654" s="87" t="s">
        <v>79</v>
      </c>
      <c r="R4654" s="87"/>
      <c r="S4654" s="87"/>
      <c r="T4654" s="87"/>
      <c r="U4654" s="87"/>
      <c r="V4654" s="86" t="s">
        <v>79</v>
      </c>
      <c r="W4654" s="75"/>
      <c r="X4654" s="102" t="s">
        <v>79</v>
      </c>
      <c r="Y4654" s="63" t="str">
        <f>IFERROR(IF(VLOOKUP(X4654,Listor!$T$6:$U$7,2,FALSE)&lt;O4654,TRUE),"")</f>
        <v/>
      </c>
      <c r="Z4654" s="87"/>
      <c r="AA4654" s="104"/>
    </row>
    <row r="4655" spans="2:27" x14ac:dyDescent="0.25">
      <c r="B4655" s="68" t="s">
        <v>68</v>
      </c>
      <c r="C4655" s="80" t="str">
        <f>IFERROR(VLOOKUP(B4655,Listor!$A$6:$B$62,2,FALSE),"")</f>
        <v/>
      </c>
      <c r="D4655" s="80" t="str">
        <f>IFERROR(VLOOKUP(B4655,Listor!$A$6:$C$62,3,FALSE),"")</f>
        <v/>
      </c>
      <c r="E4655" s="110" t="s">
        <v>79</v>
      </c>
      <c r="F4655" s="66"/>
      <c r="G4655" s="35" t="str">
        <f>IFERROR(VLOOKUP(B4655,Listor!$A$6:$G$62,7,FALSE),"")</f>
        <v/>
      </c>
      <c r="H4655" s="63" t="str">
        <f>IFERROR(VLOOKUP(B4655,Listor!$N$6:$O$47,2,FALSE),"")</f>
        <v/>
      </c>
      <c r="I4655" s="63" t="str">
        <f t="shared" si="220"/>
        <v/>
      </c>
      <c r="J4655" s="96" t="str">
        <f>IFERROR(VLOOKUP(B4655,Listor!$N$6:$P$47,3,FALSE)*I4655,"")</f>
        <v/>
      </c>
      <c r="K4655" s="81"/>
      <c r="L4655" s="88" t="str">
        <f>IFERROR((VLOOKUP(B4655,Listor!$N$6:$P$47,3,FALSE)*Biologiska!K4655)+(VLOOKUP(B4655,Listor!$N$6:$Q$47,4,FALSE)),"")</f>
        <v/>
      </c>
      <c r="M4655" s="63" t="str">
        <f t="shared" si="221"/>
        <v/>
      </c>
      <c r="N4655" s="75"/>
      <c r="O4655" s="84" t="str">
        <f t="shared" si="222"/>
        <v/>
      </c>
      <c r="P4655" s="107"/>
      <c r="Q4655" s="87" t="s">
        <v>79</v>
      </c>
      <c r="R4655" s="87"/>
      <c r="S4655" s="87"/>
      <c r="T4655" s="87"/>
      <c r="U4655" s="87"/>
      <c r="V4655" s="86" t="s">
        <v>79</v>
      </c>
      <c r="W4655" s="75"/>
      <c r="X4655" s="102" t="s">
        <v>79</v>
      </c>
      <c r="Y4655" s="63" t="str">
        <f>IFERROR(IF(VLOOKUP(X4655,Listor!$T$6:$U$7,2,FALSE)&lt;O4655,TRUE),"")</f>
        <v/>
      </c>
      <c r="Z4655" s="87"/>
      <c r="AA4655" s="104"/>
    </row>
    <row r="4656" spans="2:27" x14ac:dyDescent="0.25">
      <c r="B4656" s="68" t="s">
        <v>68</v>
      </c>
      <c r="C4656" s="80" t="str">
        <f>IFERROR(VLOOKUP(B4656,Listor!$A$6:$B$62,2,FALSE),"")</f>
        <v/>
      </c>
      <c r="D4656" s="80" t="str">
        <f>IFERROR(VLOOKUP(B4656,Listor!$A$6:$C$62,3,FALSE),"")</f>
        <v/>
      </c>
      <c r="E4656" s="110" t="s">
        <v>79</v>
      </c>
      <c r="F4656" s="66"/>
      <c r="G4656" s="35" t="str">
        <f>IFERROR(VLOOKUP(B4656,Listor!$A$6:$G$62,7,FALSE),"")</f>
        <v/>
      </c>
      <c r="H4656" s="63" t="str">
        <f>IFERROR(VLOOKUP(B4656,Listor!$N$6:$O$47,2,FALSE),"")</f>
        <v/>
      </c>
      <c r="I4656" s="63" t="str">
        <f t="shared" si="220"/>
        <v/>
      </c>
      <c r="J4656" s="96" t="str">
        <f>IFERROR(VLOOKUP(B4656,Listor!$N$6:$P$47,3,FALSE)*I4656,"")</f>
        <v/>
      </c>
      <c r="K4656" s="81"/>
      <c r="L4656" s="88" t="str">
        <f>IFERROR((VLOOKUP(B4656,Listor!$N$6:$P$47,3,FALSE)*Biologiska!K4656)+(VLOOKUP(B4656,Listor!$N$6:$Q$47,4,FALSE)),"")</f>
        <v/>
      </c>
      <c r="M4656" s="63" t="str">
        <f t="shared" si="221"/>
        <v/>
      </c>
      <c r="N4656" s="75"/>
      <c r="O4656" s="84" t="str">
        <f t="shared" si="222"/>
        <v/>
      </c>
      <c r="P4656" s="107"/>
      <c r="Q4656" s="87" t="s">
        <v>79</v>
      </c>
      <c r="R4656" s="87"/>
      <c r="S4656" s="87"/>
      <c r="T4656" s="87"/>
      <c r="U4656" s="87"/>
      <c r="V4656" s="86" t="s">
        <v>79</v>
      </c>
      <c r="W4656" s="75"/>
      <c r="X4656" s="102" t="s">
        <v>79</v>
      </c>
      <c r="Y4656" s="63" t="str">
        <f>IFERROR(IF(VLOOKUP(X4656,Listor!$T$6:$U$7,2,FALSE)&lt;O4656,TRUE),"")</f>
        <v/>
      </c>
      <c r="Z4656" s="87"/>
      <c r="AA4656" s="104"/>
    </row>
    <row r="4657" spans="2:27" x14ac:dyDescent="0.25">
      <c r="B4657" s="68" t="s">
        <v>68</v>
      </c>
      <c r="C4657" s="80" t="str">
        <f>IFERROR(VLOOKUP(B4657,Listor!$A$6:$B$62,2,FALSE),"")</f>
        <v/>
      </c>
      <c r="D4657" s="80" t="str">
        <f>IFERROR(VLOOKUP(B4657,Listor!$A$6:$C$62,3,FALSE),"")</f>
        <v/>
      </c>
      <c r="E4657" s="110" t="s">
        <v>79</v>
      </c>
      <c r="F4657" s="66"/>
      <c r="G4657" s="35" t="str">
        <f>IFERROR(VLOOKUP(B4657,Listor!$A$6:$G$62,7,FALSE),"")</f>
        <v/>
      </c>
      <c r="H4657" s="63" t="str">
        <f>IFERROR(VLOOKUP(B4657,Listor!$N$6:$O$47,2,FALSE),"")</f>
        <v/>
      </c>
      <c r="I4657" s="63" t="str">
        <f t="shared" si="220"/>
        <v/>
      </c>
      <c r="J4657" s="96" t="str">
        <f>IFERROR(VLOOKUP(B4657,Listor!$N$6:$P$47,3,FALSE)*I4657,"")</f>
        <v/>
      </c>
      <c r="K4657" s="81"/>
      <c r="L4657" s="88" t="str">
        <f>IFERROR((VLOOKUP(B4657,Listor!$N$6:$P$47,3,FALSE)*Biologiska!K4657)+(VLOOKUP(B4657,Listor!$N$6:$Q$47,4,FALSE)),"")</f>
        <v/>
      </c>
      <c r="M4657" s="63" t="str">
        <f t="shared" si="221"/>
        <v/>
      </c>
      <c r="N4657" s="75"/>
      <c r="O4657" s="84" t="str">
        <f t="shared" si="222"/>
        <v/>
      </c>
      <c r="P4657" s="107"/>
      <c r="Q4657" s="87" t="s">
        <v>79</v>
      </c>
      <c r="R4657" s="87"/>
      <c r="S4657" s="87"/>
      <c r="T4657" s="87"/>
      <c r="U4657" s="87"/>
      <c r="V4657" s="86" t="s">
        <v>79</v>
      </c>
      <c r="W4657" s="75"/>
      <c r="X4657" s="102" t="s">
        <v>79</v>
      </c>
      <c r="Y4657" s="63" t="str">
        <f>IFERROR(IF(VLOOKUP(X4657,Listor!$T$6:$U$7,2,FALSE)&lt;O4657,TRUE),"")</f>
        <v/>
      </c>
      <c r="Z4657" s="87"/>
      <c r="AA4657" s="104"/>
    </row>
    <row r="4658" spans="2:27" x14ac:dyDescent="0.25">
      <c r="B4658" s="68" t="s">
        <v>68</v>
      </c>
      <c r="C4658" s="80" t="str">
        <f>IFERROR(VLOOKUP(B4658,Listor!$A$6:$B$62,2,FALSE),"")</f>
        <v/>
      </c>
      <c r="D4658" s="80" t="str">
        <f>IFERROR(VLOOKUP(B4658,Listor!$A$6:$C$62,3,FALSE),"")</f>
        <v/>
      </c>
      <c r="E4658" s="110" t="s">
        <v>79</v>
      </c>
      <c r="F4658" s="66"/>
      <c r="G4658" s="35" t="str">
        <f>IFERROR(VLOOKUP(B4658,Listor!$A$6:$G$62,7,FALSE),"")</f>
        <v/>
      </c>
      <c r="H4658" s="63" t="str">
        <f>IFERROR(VLOOKUP(B4658,Listor!$N$6:$O$47,2,FALSE),"")</f>
        <v/>
      </c>
      <c r="I4658" s="63" t="str">
        <f t="shared" si="220"/>
        <v/>
      </c>
      <c r="J4658" s="96" t="str">
        <f>IFERROR(VLOOKUP(B4658,Listor!$N$6:$P$47,3,FALSE)*I4658,"")</f>
        <v/>
      </c>
      <c r="K4658" s="81"/>
      <c r="L4658" s="88" t="str">
        <f>IFERROR((VLOOKUP(B4658,Listor!$N$6:$P$47,3,FALSE)*Biologiska!K4658)+(VLOOKUP(B4658,Listor!$N$6:$Q$47,4,FALSE)),"")</f>
        <v/>
      </c>
      <c r="M4658" s="63" t="str">
        <f t="shared" si="221"/>
        <v/>
      </c>
      <c r="N4658" s="75"/>
      <c r="O4658" s="84" t="str">
        <f t="shared" si="222"/>
        <v/>
      </c>
      <c r="P4658" s="107"/>
      <c r="Q4658" s="87" t="s">
        <v>79</v>
      </c>
      <c r="R4658" s="87"/>
      <c r="S4658" s="87"/>
      <c r="T4658" s="87"/>
      <c r="U4658" s="87"/>
      <c r="V4658" s="86" t="s">
        <v>79</v>
      </c>
      <c r="W4658" s="75"/>
      <c r="X4658" s="102" t="s">
        <v>79</v>
      </c>
      <c r="Y4658" s="63" t="str">
        <f>IFERROR(IF(VLOOKUP(X4658,Listor!$T$6:$U$7,2,FALSE)&lt;O4658,TRUE),"")</f>
        <v/>
      </c>
      <c r="Z4658" s="87"/>
      <c r="AA4658" s="104"/>
    </row>
    <row r="4659" spans="2:27" x14ac:dyDescent="0.25">
      <c r="B4659" s="68" t="s">
        <v>68</v>
      </c>
      <c r="C4659" s="80" t="str">
        <f>IFERROR(VLOOKUP(B4659,Listor!$A$6:$B$62,2,FALSE),"")</f>
        <v/>
      </c>
      <c r="D4659" s="80" t="str">
        <f>IFERROR(VLOOKUP(B4659,Listor!$A$6:$C$62,3,FALSE),"")</f>
        <v/>
      </c>
      <c r="E4659" s="110" t="s">
        <v>79</v>
      </c>
      <c r="F4659" s="66"/>
      <c r="G4659" s="35" t="str">
        <f>IFERROR(VLOOKUP(B4659,Listor!$A$6:$G$62,7,FALSE),"")</f>
        <v/>
      </c>
      <c r="H4659" s="63" t="str">
        <f>IFERROR(VLOOKUP(B4659,Listor!$N$6:$O$47,2,FALSE),"")</f>
        <v/>
      </c>
      <c r="I4659" s="63" t="str">
        <f t="shared" si="220"/>
        <v/>
      </c>
      <c r="J4659" s="96" t="str">
        <f>IFERROR(VLOOKUP(B4659,Listor!$N$6:$P$47,3,FALSE)*I4659,"")</f>
        <v/>
      </c>
      <c r="K4659" s="81"/>
      <c r="L4659" s="88" t="str">
        <f>IFERROR((VLOOKUP(B4659,Listor!$N$6:$P$47,3,FALSE)*Biologiska!K4659)+(VLOOKUP(B4659,Listor!$N$6:$Q$47,4,FALSE)),"")</f>
        <v/>
      </c>
      <c r="M4659" s="63" t="str">
        <f t="shared" si="221"/>
        <v/>
      </c>
      <c r="N4659" s="75"/>
      <c r="O4659" s="84" t="str">
        <f t="shared" si="222"/>
        <v/>
      </c>
      <c r="P4659" s="107"/>
      <c r="Q4659" s="87" t="s">
        <v>79</v>
      </c>
      <c r="R4659" s="87"/>
      <c r="S4659" s="87"/>
      <c r="T4659" s="87"/>
      <c r="U4659" s="87"/>
      <c r="V4659" s="86" t="s">
        <v>79</v>
      </c>
      <c r="W4659" s="75"/>
      <c r="X4659" s="102" t="s">
        <v>79</v>
      </c>
      <c r="Y4659" s="63" t="str">
        <f>IFERROR(IF(VLOOKUP(X4659,Listor!$T$6:$U$7,2,FALSE)&lt;O4659,TRUE),"")</f>
        <v/>
      </c>
      <c r="Z4659" s="87"/>
      <c r="AA4659" s="104"/>
    </row>
    <row r="4660" spans="2:27" x14ac:dyDescent="0.25">
      <c r="B4660" s="68" t="s">
        <v>68</v>
      </c>
      <c r="C4660" s="80" t="str">
        <f>IFERROR(VLOOKUP(B4660,Listor!$A$6:$B$62,2,FALSE),"")</f>
        <v/>
      </c>
      <c r="D4660" s="80" t="str">
        <f>IFERROR(VLOOKUP(B4660,Listor!$A$6:$C$62,3,FALSE),"")</f>
        <v/>
      </c>
      <c r="E4660" s="110" t="s">
        <v>79</v>
      </c>
      <c r="F4660" s="66"/>
      <c r="G4660" s="35" t="str">
        <f>IFERROR(VLOOKUP(B4660,Listor!$A$6:$G$62,7,FALSE),"")</f>
        <v/>
      </c>
      <c r="H4660" s="63" t="str">
        <f>IFERROR(VLOOKUP(B4660,Listor!$N$6:$O$47,2,FALSE),"")</f>
        <v/>
      </c>
      <c r="I4660" s="63" t="str">
        <f t="shared" si="220"/>
        <v/>
      </c>
      <c r="J4660" s="96" t="str">
        <f>IFERROR(VLOOKUP(B4660,Listor!$N$6:$P$47,3,FALSE)*I4660,"")</f>
        <v/>
      </c>
      <c r="K4660" s="81"/>
      <c r="L4660" s="88" t="str">
        <f>IFERROR((VLOOKUP(B4660,Listor!$N$6:$P$47,3,FALSE)*Biologiska!K4660)+(VLOOKUP(B4660,Listor!$N$6:$Q$47,4,FALSE)),"")</f>
        <v/>
      </c>
      <c r="M4660" s="63" t="str">
        <f t="shared" si="221"/>
        <v/>
      </c>
      <c r="N4660" s="75"/>
      <c r="O4660" s="84" t="str">
        <f t="shared" si="222"/>
        <v/>
      </c>
      <c r="P4660" s="107"/>
      <c r="Q4660" s="87" t="s">
        <v>79</v>
      </c>
      <c r="R4660" s="87"/>
      <c r="S4660" s="87"/>
      <c r="T4660" s="87"/>
      <c r="U4660" s="87"/>
      <c r="V4660" s="86" t="s">
        <v>79</v>
      </c>
      <c r="W4660" s="75"/>
      <c r="X4660" s="102" t="s">
        <v>79</v>
      </c>
      <c r="Y4660" s="63" t="str">
        <f>IFERROR(IF(VLOOKUP(X4660,Listor!$T$6:$U$7,2,FALSE)&lt;O4660,TRUE),"")</f>
        <v/>
      </c>
      <c r="Z4660" s="87"/>
      <c r="AA4660" s="104"/>
    </row>
    <row r="4661" spans="2:27" x14ac:dyDescent="0.25">
      <c r="B4661" s="68" t="s">
        <v>68</v>
      </c>
      <c r="C4661" s="80" t="str">
        <f>IFERROR(VLOOKUP(B4661,Listor!$A$6:$B$62,2,FALSE),"")</f>
        <v/>
      </c>
      <c r="D4661" s="80" t="str">
        <f>IFERROR(VLOOKUP(B4661,Listor!$A$6:$C$62,3,FALSE),"")</f>
        <v/>
      </c>
      <c r="E4661" s="110" t="s">
        <v>79</v>
      </c>
      <c r="F4661" s="66"/>
      <c r="G4661" s="35" t="str">
        <f>IFERROR(VLOOKUP(B4661,Listor!$A$6:$G$62,7,FALSE),"")</f>
        <v/>
      </c>
      <c r="H4661" s="63" t="str">
        <f>IFERROR(VLOOKUP(B4661,Listor!$N$6:$O$47,2,FALSE),"")</f>
        <v/>
      </c>
      <c r="I4661" s="63" t="str">
        <f t="shared" si="220"/>
        <v/>
      </c>
      <c r="J4661" s="96" t="str">
        <f>IFERROR(VLOOKUP(B4661,Listor!$N$6:$P$47,3,FALSE)*I4661,"")</f>
        <v/>
      </c>
      <c r="K4661" s="81"/>
      <c r="L4661" s="88" t="str">
        <f>IFERROR((VLOOKUP(B4661,Listor!$N$6:$P$47,3,FALSE)*Biologiska!K4661)+(VLOOKUP(B4661,Listor!$N$6:$Q$47,4,FALSE)),"")</f>
        <v/>
      </c>
      <c r="M4661" s="63" t="str">
        <f t="shared" si="221"/>
        <v/>
      </c>
      <c r="N4661" s="75"/>
      <c r="O4661" s="84" t="str">
        <f t="shared" si="222"/>
        <v/>
      </c>
      <c r="P4661" s="107"/>
      <c r="Q4661" s="87" t="s">
        <v>79</v>
      </c>
      <c r="R4661" s="87"/>
      <c r="S4661" s="87"/>
      <c r="T4661" s="87"/>
      <c r="U4661" s="87"/>
      <c r="V4661" s="86" t="s">
        <v>79</v>
      </c>
      <c r="W4661" s="75"/>
      <c r="X4661" s="102" t="s">
        <v>79</v>
      </c>
      <c r="Y4661" s="63" t="str">
        <f>IFERROR(IF(VLOOKUP(X4661,Listor!$T$6:$U$7,2,FALSE)&lt;O4661,TRUE),"")</f>
        <v/>
      </c>
      <c r="Z4661" s="87"/>
      <c r="AA4661" s="104"/>
    </row>
    <row r="4662" spans="2:27" x14ac:dyDescent="0.25">
      <c r="B4662" s="68" t="s">
        <v>68</v>
      </c>
      <c r="C4662" s="80" t="str">
        <f>IFERROR(VLOOKUP(B4662,Listor!$A$6:$B$62,2,FALSE),"")</f>
        <v/>
      </c>
      <c r="D4662" s="80" t="str">
        <f>IFERROR(VLOOKUP(B4662,Listor!$A$6:$C$62,3,FALSE),"")</f>
        <v/>
      </c>
      <c r="E4662" s="110" t="s">
        <v>79</v>
      </c>
      <c r="F4662" s="66"/>
      <c r="G4662" s="35" t="str">
        <f>IFERROR(VLOOKUP(B4662,Listor!$A$6:$G$62,7,FALSE),"")</f>
        <v/>
      </c>
      <c r="H4662" s="63" t="str">
        <f>IFERROR(VLOOKUP(B4662,Listor!$N$6:$O$47,2,FALSE),"")</f>
        <v/>
      </c>
      <c r="I4662" s="63" t="str">
        <f t="shared" si="220"/>
        <v/>
      </c>
      <c r="J4662" s="96" t="str">
        <f>IFERROR(VLOOKUP(B4662,Listor!$N$6:$P$47,3,FALSE)*I4662,"")</f>
        <v/>
      </c>
      <c r="K4662" s="81"/>
      <c r="L4662" s="88" t="str">
        <f>IFERROR((VLOOKUP(B4662,Listor!$N$6:$P$47,3,FALSE)*Biologiska!K4662)+(VLOOKUP(B4662,Listor!$N$6:$Q$47,4,FALSE)),"")</f>
        <v/>
      </c>
      <c r="M4662" s="63" t="str">
        <f t="shared" si="221"/>
        <v/>
      </c>
      <c r="N4662" s="75"/>
      <c r="O4662" s="84" t="str">
        <f t="shared" si="222"/>
        <v/>
      </c>
      <c r="P4662" s="107"/>
      <c r="Q4662" s="87" t="s">
        <v>79</v>
      </c>
      <c r="R4662" s="87"/>
      <c r="S4662" s="87"/>
      <c r="T4662" s="87"/>
      <c r="U4662" s="87"/>
      <c r="V4662" s="86" t="s">
        <v>79</v>
      </c>
      <c r="W4662" s="75"/>
      <c r="X4662" s="102" t="s">
        <v>79</v>
      </c>
      <c r="Y4662" s="63" t="str">
        <f>IFERROR(IF(VLOOKUP(X4662,Listor!$T$6:$U$7,2,FALSE)&lt;O4662,TRUE),"")</f>
        <v/>
      </c>
      <c r="Z4662" s="87"/>
      <c r="AA4662" s="104"/>
    </row>
    <row r="4663" spans="2:27" x14ac:dyDescent="0.25">
      <c r="B4663" s="68" t="s">
        <v>68</v>
      </c>
      <c r="C4663" s="80" t="str">
        <f>IFERROR(VLOOKUP(B4663,Listor!$A$6:$B$62,2,FALSE),"")</f>
        <v/>
      </c>
      <c r="D4663" s="80" t="str">
        <f>IFERROR(VLOOKUP(B4663,Listor!$A$6:$C$62,3,FALSE),"")</f>
        <v/>
      </c>
      <c r="E4663" s="110" t="s">
        <v>79</v>
      </c>
      <c r="F4663" s="66"/>
      <c r="G4663" s="35" t="str">
        <f>IFERROR(VLOOKUP(B4663,Listor!$A$6:$G$62,7,FALSE),"")</f>
        <v/>
      </c>
      <c r="H4663" s="63" t="str">
        <f>IFERROR(VLOOKUP(B4663,Listor!$N$6:$O$47,2,FALSE),"")</f>
        <v/>
      </c>
      <c r="I4663" s="63" t="str">
        <f t="shared" si="220"/>
        <v/>
      </c>
      <c r="J4663" s="96" t="str">
        <f>IFERROR(VLOOKUP(B4663,Listor!$N$6:$P$47,3,FALSE)*I4663,"")</f>
        <v/>
      </c>
      <c r="K4663" s="81"/>
      <c r="L4663" s="88" t="str">
        <f>IFERROR((VLOOKUP(B4663,Listor!$N$6:$P$47,3,FALSE)*Biologiska!K4663)+(VLOOKUP(B4663,Listor!$N$6:$Q$47,4,FALSE)),"")</f>
        <v/>
      </c>
      <c r="M4663" s="63" t="str">
        <f t="shared" si="221"/>
        <v/>
      </c>
      <c r="N4663" s="75"/>
      <c r="O4663" s="84" t="str">
        <f t="shared" si="222"/>
        <v/>
      </c>
      <c r="P4663" s="107"/>
      <c r="Q4663" s="87" t="s">
        <v>79</v>
      </c>
      <c r="R4663" s="87"/>
      <c r="S4663" s="87"/>
      <c r="T4663" s="87"/>
      <c r="U4663" s="87"/>
      <c r="V4663" s="86" t="s">
        <v>79</v>
      </c>
      <c r="W4663" s="75"/>
      <c r="X4663" s="102" t="s">
        <v>79</v>
      </c>
      <c r="Y4663" s="63" t="str">
        <f>IFERROR(IF(VLOOKUP(X4663,Listor!$T$6:$U$7,2,FALSE)&lt;O4663,TRUE),"")</f>
        <v/>
      </c>
      <c r="Z4663" s="87"/>
      <c r="AA4663" s="104"/>
    </row>
    <row r="4664" spans="2:27" x14ac:dyDescent="0.25">
      <c r="B4664" s="68" t="s">
        <v>68</v>
      </c>
      <c r="C4664" s="80" t="str">
        <f>IFERROR(VLOOKUP(B4664,Listor!$A$6:$B$62,2,FALSE),"")</f>
        <v/>
      </c>
      <c r="D4664" s="80" t="str">
        <f>IFERROR(VLOOKUP(B4664,Listor!$A$6:$C$62,3,FALSE),"")</f>
        <v/>
      </c>
      <c r="E4664" s="110" t="s">
        <v>79</v>
      </c>
      <c r="F4664" s="66"/>
      <c r="G4664" s="35" t="str">
        <f>IFERROR(VLOOKUP(B4664,Listor!$A$6:$G$62,7,FALSE),"")</f>
        <v/>
      </c>
      <c r="H4664" s="63" t="str">
        <f>IFERROR(VLOOKUP(B4664,Listor!$N$6:$O$47,2,FALSE),"")</f>
        <v/>
      </c>
      <c r="I4664" s="63" t="str">
        <f t="shared" si="220"/>
        <v/>
      </c>
      <c r="J4664" s="96" t="str">
        <f>IFERROR(VLOOKUP(B4664,Listor!$N$6:$P$47,3,FALSE)*I4664,"")</f>
        <v/>
      </c>
      <c r="K4664" s="81"/>
      <c r="L4664" s="88" t="str">
        <f>IFERROR((VLOOKUP(B4664,Listor!$N$6:$P$47,3,FALSE)*Biologiska!K4664)+(VLOOKUP(B4664,Listor!$N$6:$Q$47,4,FALSE)),"")</f>
        <v/>
      </c>
      <c r="M4664" s="63" t="str">
        <f t="shared" si="221"/>
        <v/>
      </c>
      <c r="N4664" s="75"/>
      <c r="O4664" s="84" t="str">
        <f t="shared" si="222"/>
        <v/>
      </c>
      <c r="P4664" s="107"/>
      <c r="Q4664" s="87" t="s">
        <v>79</v>
      </c>
      <c r="R4664" s="87"/>
      <c r="S4664" s="87"/>
      <c r="T4664" s="87"/>
      <c r="U4664" s="87"/>
      <c r="V4664" s="86" t="s">
        <v>79</v>
      </c>
      <c r="W4664" s="75"/>
      <c r="X4664" s="102" t="s">
        <v>79</v>
      </c>
      <c r="Y4664" s="63" t="str">
        <f>IFERROR(IF(VLOOKUP(X4664,Listor!$T$6:$U$7,2,FALSE)&lt;O4664,TRUE),"")</f>
        <v/>
      </c>
      <c r="Z4664" s="87"/>
      <c r="AA4664" s="104"/>
    </row>
    <row r="4665" spans="2:27" x14ac:dyDescent="0.25">
      <c r="B4665" s="68" t="s">
        <v>68</v>
      </c>
      <c r="C4665" s="80" t="str">
        <f>IFERROR(VLOOKUP(B4665,Listor!$A$6:$B$62,2,FALSE),"")</f>
        <v/>
      </c>
      <c r="D4665" s="80" t="str">
        <f>IFERROR(VLOOKUP(B4665,Listor!$A$6:$C$62,3,FALSE),"")</f>
        <v/>
      </c>
      <c r="E4665" s="110" t="s">
        <v>79</v>
      </c>
      <c r="F4665" s="66"/>
      <c r="G4665" s="35" t="str">
        <f>IFERROR(VLOOKUP(B4665,Listor!$A$6:$G$62,7,FALSE),"")</f>
        <v/>
      </c>
      <c r="H4665" s="63" t="str">
        <f>IFERROR(VLOOKUP(B4665,Listor!$N$6:$O$47,2,FALSE),"")</f>
        <v/>
      </c>
      <c r="I4665" s="63" t="str">
        <f t="shared" si="220"/>
        <v/>
      </c>
      <c r="J4665" s="96" t="str">
        <f>IFERROR(VLOOKUP(B4665,Listor!$N$6:$P$47,3,FALSE)*I4665,"")</f>
        <v/>
      </c>
      <c r="K4665" s="81"/>
      <c r="L4665" s="88" t="str">
        <f>IFERROR((VLOOKUP(B4665,Listor!$N$6:$P$47,3,FALSE)*Biologiska!K4665)+(VLOOKUP(B4665,Listor!$N$6:$Q$47,4,FALSE)),"")</f>
        <v/>
      </c>
      <c r="M4665" s="63" t="str">
        <f t="shared" si="221"/>
        <v/>
      </c>
      <c r="N4665" s="75"/>
      <c r="O4665" s="84" t="str">
        <f t="shared" si="222"/>
        <v/>
      </c>
      <c r="P4665" s="107"/>
      <c r="Q4665" s="87" t="s">
        <v>79</v>
      </c>
      <c r="R4665" s="87"/>
      <c r="S4665" s="87"/>
      <c r="T4665" s="87"/>
      <c r="U4665" s="87"/>
      <c r="V4665" s="86" t="s">
        <v>79</v>
      </c>
      <c r="W4665" s="75"/>
      <c r="X4665" s="102" t="s">
        <v>79</v>
      </c>
      <c r="Y4665" s="63" t="str">
        <f>IFERROR(IF(VLOOKUP(X4665,Listor!$T$6:$U$7,2,FALSE)&lt;O4665,TRUE),"")</f>
        <v/>
      </c>
      <c r="Z4665" s="87"/>
      <c r="AA4665" s="104"/>
    </row>
    <row r="4666" spans="2:27" x14ac:dyDescent="0.25">
      <c r="B4666" s="68" t="s">
        <v>68</v>
      </c>
      <c r="C4666" s="80" t="str">
        <f>IFERROR(VLOOKUP(B4666,Listor!$A$6:$B$62,2,FALSE),"")</f>
        <v/>
      </c>
      <c r="D4666" s="80" t="str">
        <f>IFERROR(VLOOKUP(B4666,Listor!$A$6:$C$62,3,FALSE),"")</f>
        <v/>
      </c>
      <c r="E4666" s="110" t="s">
        <v>79</v>
      </c>
      <c r="F4666" s="66"/>
      <c r="G4666" s="35" t="str">
        <f>IFERROR(VLOOKUP(B4666,Listor!$A$6:$G$62,7,FALSE),"")</f>
        <v/>
      </c>
      <c r="H4666" s="63" t="str">
        <f>IFERROR(VLOOKUP(B4666,Listor!$N$6:$O$47,2,FALSE),"")</f>
        <v/>
      </c>
      <c r="I4666" s="63" t="str">
        <f t="shared" si="220"/>
        <v/>
      </c>
      <c r="J4666" s="96" t="str">
        <f>IFERROR(VLOOKUP(B4666,Listor!$N$6:$P$47,3,FALSE)*I4666,"")</f>
        <v/>
      </c>
      <c r="K4666" s="81"/>
      <c r="L4666" s="88" t="str">
        <f>IFERROR((VLOOKUP(B4666,Listor!$N$6:$P$47,3,FALSE)*Biologiska!K4666)+(VLOOKUP(B4666,Listor!$N$6:$Q$47,4,FALSE)),"")</f>
        <v/>
      </c>
      <c r="M4666" s="63" t="str">
        <f t="shared" si="221"/>
        <v/>
      </c>
      <c r="N4666" s="75"/>
      <c r="O4666" s="84" t="str">
        <f t="shared" si="222"/>
        <v/>
      </c>
      <c r="P4666" s="107"/>
      <c r="Q4666" s="87" t="s">
        <v>79</v>
      </c>
      <c r="R4666" s="87"/>
      <c r="S4666" s="87"/>
      <c r="T4666" s="87"/>
      <c r="U4666" s="87"/>
      <c r="V4666" s="86" t="s">
        <v>79</v>
      </c>
      <c r="W4666" s="75"/>
      <c r="X4666" s="102" t="s">
        <v>79</v>
      </c>
      <c r="Y4666" s="63" t="str">
        <f>IFERROR(IF(VLOOKUP(X4666,Listor!$T$6:$U$7,2,FALSE)&lt;O4666,TRUE),"")</f>
        <v/>
      </c>
      <c r="Z4666" s="87"/>
      <c r="AA4666" s="104"/>
    </row>
    <row r="4667" spans="2:27" x14ac:dyDescent="0.25">
      <c r="B4667" s="68" t="s">
        <v>68</v>
      </c>
      <c r="C4667" s="80" t="str">
        <f>IFERROR(VLOOKUP(B4667,Listor!$A$6:$B$62,2,FALSE),"")</f>
        <v/>
      </c>
      <c r="D4667" s="80" t="str">
        <f>IFERROR(VLOOKUP(B4667,Listor!$A$6:$C$62,3,FALSE),"")</f>
        <v/>
      </c>
      <c r="E4667" s="110" t="s">
        <v>79</v>
      </c>
      <c r="F4667" s="66"/>
      <c r="G4667" s="35" t="str">
        <f>IFERROR(VLOOKUP(B4667,Listor!$A$6:$G$62,7,FALSE),"")</f>
        <v/>
      </c>
      <c r="H4667" s="63" t="str">
        <f>IFERROR(VLOOKUP(B4667,Listor!$N$6:$O$47,2,FALSE),"")</f>
        <v/>
      </c>
      <c r="I4667" s="63" t="str">
        <f t="shared" si="220"/>
        <v/>
      </c>
      <c r="J4667" s="96" t="str">
        <f>IFERROR(VLOOKUP(B4667,Listor!$N$6:$P$47,3,FALSE)*I4667,"")</f>
        <v/>
      </c>
      <c r="K4667" s="81"/>
      <c r="L4667" s="88" t="str">
        <f>IFERROR((VLOOKUP(B4667,Listor!$N$6:$P$47,3,FALSE)*Biologiska!K4667)+(VLOOKUP(B4667,Listor!$N$6:$Q$47,4,FALSE)),"")</f>
        <v/>
      </c>
      <c r="M4667" s="63" t="str">
        <f t="shared" si="221"/>
        <v/>
      </c>
      <c r="N4667" s="75"/>
      <c r="O4667" s="84" t="str">
        <f t="shared" si="222"/>
        <v/>
      </c>
      <c r="P4667" s="107"/>
      <c r="Q4667" s="87" t="s">
        <v>79</v>
      </c>
      <c r="R4667" s="87"/>
      <c r="S4667" s="87"/>
      <c r="T4667" s="87"/>
      <c r="U4667" s="87"/>
      <c r="V4667" s="86" t="s">
        <v>79</v>
      </c>
      <c r="W4667" s="75"/>
      <c r="X4667" s="102" t="s">
        <v>79</v>
      </c>
      <c r="Y4667" s="63" t="str">
        <f>IFERROR(IF(VLOOKUP(X4667,Listor!$T$6:$U$7,2,FALSE)&lt;O4667,TRUE),"")</f>
        <v/>
      </c>
      <c r="Z4667" s="87"/>
      <c r="AA4667" s="104"/>
    </row>
    <row r="4668" spans="2:27" x14ac:dyDescent="0.25">
      <c r="B4668" s="68" t="s">
        <v>68</v>
      </c>
      <c r="C4668" s="80" t="str">
        <f>IFERROR(VLOOKUP(B4668,Listor!$A$6:$B$62,2,FALSE),"")</f>
        <v/>
      </c>
      <c r="D4668" s="80" t="str">
        <f>IFERROR(VLOOKUP(B4668,Listor!$A$6:$C$62,3,FALSE),"")</f>
        <v/>
      </c>
      <c r="E4668" s="110" t="s">
        <v>79</v>
      </c>
      <c r="F4668" s="66"/>
      <c r="G4668" s="35" t="str">
        <f>IFERROR(VLOOKUP(B4668,Listor!$A$6:$G$62,7,FALSE),"")</f>
        <v/>
      </c>
      <c r="H4668" s="63" t="str">
        <f>IFERROR(VLOOKUP(B4668,Listor!$N$6:$O$47,2,FALSE),"")</f>
        <v/>
      </c>
      <c r="I4668" s="63" t="str">
        <f t="shared" si="220"/>
        <v/>
      </c>
      <c r="J4668" s="96" t="str">
        <f>IFERROR(VLOOKUP(B4668,Listor!$N$6:$P$47,3,FALSE)*I4668,"")</f>
        <v/>
      </c>
      <c r="K4668" s="81"/>
      <c r="L4668" s="88" t="str">
        <f>IFERROR((VLOOKUP(B4668,Listor!$N$6:$P$47,3,FALSE)*Biologiska!K4668)+(VLOOKUP(B4668,Listor!$N$6:$Q$47,4,FALSE)),"")</f>
        <v/>
      </c>
      <c r="M4668" s="63" t="str">
        <f t="shared" si="221"/>
        <v/>
      </c>
      <c r="N4668" s="75"/>
      <c r="O4668" s="84" t="str">
        <f t="shared" si="222"/>
        <v/>
      </c>
      <c r="P4668" s="107"/>
      <c r="Q4668" s="87" t="s">
        <v>79</v>
      </c>
      <c r="R4668" s="87"/>
      <c r="S4668" s="87"/>
      <c r="T4668" s="87"/>
      <c r="U4668" s="87"/>
      <c r="V4668" s="86" t="s">
        <v>79</v>
      </c>
      <c r="W4668" s="75"/>
      <c r="X4668" s="102" t="s">
        <v>79</v>
      </c>
      <c r="Y4668" s="63" t="str">
        <f>IFERROR(IF(VLOOKUP(X4668,Listor!$T$6:$U$7,2,FALSE)&lt;O4668,TRUE),"")</f>
        <v/>
      </c>
      <c r="Z4668" s="87"/>
      <c r="AA4668" s="104"/>
    </row>
    <row r="4669" spans="2:27" x14ac:dyDescent="0.25">
      <c r="B4669" s="68" t="s">
        <v>68</v>
      </c>
      <c r="C4669" s="80" t="str">
        <f>IFERROR(VLOOKUP(B4669,Listor!$A$6:$B$62,2,FALSE),"")</f>
        <v/>
      </c>
      <c r="D4669" s="80" t="str">
        <f>IFERROR(VLOOKUP(B4669,Listor!$A$6:$C$62,3,FALSE),"")</f>
        <v/>
      </c>
      <c r="E4669" s="110" t="s">
        <v>79</v>
      </c>
      <c r="F4669" s="66"/>
      <c r="G4669" s="35" t="str">
        <f>IFERROR(VLOOKUP(B4669,Listor!$A$6:$G$62,7,FALSE),"")</f>
        <v/>
      </c>
      <c r="H4669" s="63" t="str">
        <f>IFERROR(VLOOKUP(B4669,Listor!$N$6:$O$47,2,FALSE),"")</f>
        <v/>
      </c>
      <c r="I4669" s="63" t="str">
        <f t="shared" si="220"/>
        <v/>
      </c>
      <c r="J4669" s="96" t="str">
        <f>IFERROR(VLOOKUP(B4669,Listor!$N$6:$P$47,3,FALSE)*I4669,"")</f>
        <v/>
      </c>
      <c r="K4669" s="81"/>
      <c r="L4669" s="88" t="str">
        <f>IFERROR((VLOOKUP(B4669,Listor!$N$6:$P$47,3,FALSE)*Biologiska!K4669)+(VLOOKUP(B4669,Listor!$N$6:$Q$47,4,FALSE)),"")</f>
        <v/>
      </c>
      <c r="M4669" s="63" t="str">
        <f t="shared" si="221"/>
        <v/>
      </c>
      <c r="N4669" s="75"/>
      <c r="O4669" s="84" t="str">
        <f t="shared" si="222"/>
        <v/>
      </c>
      <c r="P4669" s="107"/>
      <c r="Q4669" s="87" t="s">
        <v>79</v>
      </c>
      <c r="R4669" s="87"/>
      <c r="S4669" s="87"/>
      <c r="T4669" s="87"/>
      <c r="U4669" s="87"/>
      <c r="V4669" s="86" t="s">
        <v>79</v>
      </c>
      <c r="W4669" s="75"/>
      <c r="X4669" s="102" t="s">
        <v>79</v>
      </c>
      <c r="Y4669" s="63" t="str">
        <f>IFERROR(IF(VLOOKUP(X4669,Listor!$T$6:$U$7,2,FALSE)&lt;O4669,TRUE),"")</f>
        <v/>
      </c>
      <c r="Z4669" s="87"/>
      <c r="AA4669" s="104"/>
    </row>
    <row r="4670" spans="2:27" x14ac:dyDescent="0.25">
      <c r="B4670" s="68" t="s">
        <v>68</v>
      </c>
      <c r="C4670" s="80" t="str">
        <f>IFERROR(VLOOKUP(B4670,Listor!$A$6:$B$62,2,FALSE),"")</f>
        <v/>
      </c>
      <c r="D4670" s="80" t="str">
        <f>IFERROR(VLOOKUP(B4670,Listor!$A$6:$C$62,3,FALSE),"")</f>
        <v/>
      </c>
      <c r="E4670" s="110" t="s">
        <v>79</v>
      </c>
      <c r="F4670" s="66"/>
      <c r="G4670" s="35" t="str">
        <f>IFERROR(VLOOKUP(B4670,Listor!$A$6:$G$62,7,FALSE),"")</f>
        <v/>
      </c>
      <c r="H4670" s="63" t="str">
        <f>IFERROR(VLOOKUP(B4670,Listor!$N$6:$O$47,2,FALSE),"")</f>
        <v/>
      </c>
      <c r="I4670" s="63" t="str">
        <f t="shared" si="220"/>
        <v/>
      </c>
      <c r="J4670" s="96" t="str">
        <f>IFERROR(VLOOKUP(B4670,Listor!$N$6:$P$47,3,FALSE)*I4670,"")</f>
        <v/>
      </c>
      <c r="K4670" s="81"/>
      <c r="L4670" s="88" t="str">
        <f>IFERROR((VLOOKUP(B4670,Listor!$N$6:$P$47,3,FALSE)*Biologiska!K4670)+(VLOOKUP(B4670,Listor!$N$6:$Q$47,4,FALSE)),"")</f>
        <v/>
      </c>
      <c r="M4670" s="63" t="str">
        <f t="shared" si="221"/>
        <v/>
      </c>
      <c r="N4670" s="75"/>
      <c r="O4670" s="84" t="str">
        <f t="shared" si="222"/>
        <v/>
      </c>
      <c r="P4670" s="107"/>
      <c r="Q4670" s="87" t="s">
        <v>79</v>
      </c>
      <c r="R4670" s="87"/>
      <c r="S4670" s="87"/>
      <c r="T4670" s="87"/>
      <c r="U4670" s="87"/>
      <c r="V4670" s="86" t="s">
        <v>79</v>
      </c>
      <c r="W4670" s="75"/>
      <c r="X4670" s="102" t="s">
        <v>79</v>
      </c>
      <c r="Y4670" s="63" t="str">
        <f>IFERROR(IF(VLOOKUP(X4670,Listor!$T$6:$U$7,2,FALSE)&lt;O4670,TRUE),"")</f>
        <v/>
      </c>
      <c r="Z4670" s="87"/>
      <c r="AA4670" s="104"/>
    </row>
    <row r="4671" spans="2:27" x14ac:dyDescent="0.25">
      <c r="B4671" s="68" t="s">
        <v>68</v>
      </c>
      <c r="C4671" s="80" t="str">
        <f>IFERROR(VLOOKUP(B4671,Listor!$A$6:$B$62,2,FALSE),"")</f>
        <v/>
      </c>
      <c r="D4671" s="80" t="str">
        <f>IFERROR(VLOOKUP(B4671,Listor!$A$6:$C$62,3,FALSE),"")</f>
        <v/>
      </c>
      <c r="E4671" s="110" t="s">
        <v>79</v>
      </c>
      <c r="F4671" s="66"/>
      <c r="G4671" s="35" t="str">
        <f>IFERROR(VLOOKUP(B4671,Listor!$A$6:$G$62,7,FALSE),"")</f>
        <v/>
      </c>
      <c r="H4671" s="63" t="str">
        <f>IFERROR(VLOOKUP(B4671,Listor!$N$6:$O$47,2,FALSE),"")</f>
        <v/>
      </c>
      <c r="I4671" s="63" t="str">
        <f t="shared" si="220"/>
        <v/>
      </c>
      <c r="J4671" s="96" t="str">
        <f>IFERROR(VLOOKUP(B4671,Listor!$N$6:$P$47,3,FALSE)*I4671,"")</f>
        <v/>
      </c>
      <c r="K4671" s="81"/>
      <c r="L4671" s="88" t="str">
        <f>IFERROR((VLOOKUP(B4671,Listor!$N$6:$P$47,3,FALSE)*Biologiska!K4671)+(VLOOKUP(B4671,Listor!$N$6:$Q$47,4,FALSE)),"")</f>
        <v/>
      </c>
      <c r="M4671" s="63" t="str">
        <f t="shared" si="221"/>
        <v/>
      </c>
      <c r="N4671" s="75"/>
      <c r="O4671" s="84" t="str">
        <f t="shared" si="222"/>
        <v/>
      </c>
      <c r="P4671" s="107"/>
      <c r="Q4671" s="87" t="s">
        <v>79</v>
      </c>
      <c r="R4671" s="87"/>
      <c r="S4671" s="87"/>
      <c r="T4671" s="87"/>
      <c r="U4671" s="87"/>
      <c r="V4671" s="86" t="s">
        <v>79</v>
      </c>
      <c r="W4671" s="75"/>
      <c r="X4671" s="102" t="s">
        <v>79</v>
      </c>
      <c r="Y4671" s="63" t="str">
        <f>IFERROR(IF(VLOOKUP(X4671,Listor!$T$6:$U$7,2,FALSE)&lt;O4671,TRUE),"")</f>
        <v/>
      </c>
      <c r="Z4671" s="87"/>
      <c r="AA4671" s="104"/>
    </row>
    <row r="4672" spans="2:27" x14ac:dyDescent="0.25">
      <c r="B4672" s="68" t="s">
        <v>68</v>
      </c>
      <c r="C4672" s="80" t="str">
        <f>IFERROR(VLOOKUP(B4672,Listor!$A$6:$B$62,2,FALSE),"")</f>
        <v/>
      </c>
      <c r="D4672" s="80" t="str">
        <f>IFERROR(VLOOKUP(B4672,Listor!$A$6:$C$62,3,FALSE),"")</f>
        <v/>
      </c>
      <c r="E4672" s="110" t="s">
        <v>79</v>
      </c>
      <c r="F4672" s="66"/>
      <c r="G4672" s="35" t="str">
        <f>IFERROR(VLOOKUP(B4672,Listor!$A$6:$G$62,7,FALSE),"")</f>
        <v/>
      </c>
      <c r="H4672" s="63" t="str">
        <f>IFERROR(VLOOKUP(B4672,Listor!$N$6:$O$47,2,FALSE),"")</f>
        <v/>
      </c>
      <c r="I4672" s="63" t="str">
        <f t="shared" si="220"/>
        <v/>
      </c>
      <c r="J4672" s="96" t="str">
        <f>IFERROR(VLOOKUP(B4672,Listor!$N$6:$P$47,3,FALSE)*I4672,"")</f>
        <v/>
      </c>
      <c r="K4672" s="81"/>
      <c r="L4672" s="88" t="str">
        <f>IFERROR((VLOOKUP(B4672,Listor!$N$6:$P$47,3,FALSE)*Biologiska!K4672)+(VLOOKUP(B4672,Listor!$N$6:$Q$47,4,FALSE)),"")</f>
        <v/>
      </c>
      <c r="M4672" s="63" t="str">
        <f t="shared" si="221"/>
        <v/>
      </c>
      <c r="N4672" s="75"/>
      <c r="O4672" s="84" t="str">
        <f t="shared" si="222"/>
        <v/>
      </c>
      <c r="P4672" s="107"/>
      <c r="Q4672" s="87" t="s">
        <v>79</v>
      </c>
      <c r="R4672" s="87"/>
      <c r="S4672" s="87"/>
      <c r="T4672" s="87"/>
      <c r="U4672" s="87"/>
      <c r="V4672" s="86" t="s">
        <v>79</v>
      </c>
      <c r="W4672" s="75"/>
      <c r="X4672" s="102" t="s">
        <v>79</v>
      </c>
      <c r="Y4672" s="63" t="str">
        <f>IFERROR(IF(VLOOKUP(X4672,Listor!$T$6:$U$7,2,FALSE)&lt;O4672,TRUE),"")</f>
        <v/>
      </c>
      <c r="Z4672" s="87"/>
      <c r="AA4672" s="104"/>
    </row>
    <row r="4673" spans="2:27" x14ac:dyDescent="0.25">
      <c r="B4673" s="68" t="s">
        <v>68</v>
      </c>
      <c r="C4673" s="80" t="str">
        <f>IFERROR(VLOOKUP(B4673,Listor!$A$6:$B$62,2,FALSE),"")</f>
        <v/>
      </c>
      <c r="D4673" s="80" t="str">
        <f>IFERROR(VLOOKUP(B4673,Listor!$A$6:$C$62,3,FALSE),"")</f>
        <v/>
      </c>
      <c r="E4673" s="110" t="s">
        <v>79</v>
      </c>
      <c r="F4673" s="66"/>
      <c r="G4673" s="35" t="str">
        <f>IFERROR(VLOOKUP(B4673,Listor!$A$6:$G$62,7,FALSE),"")</f>
        <v/>
      </c>
      <c r="H4673" s="63" t="str">
        <f>IFERROR(VLOOKUP(B4673,Listor!$N$6:$O$47,2,FALSE),"")</f>
        <v/>
      </c>
      <c r="I4673" s="63" t="str">
        <f t="shared" si="220"/>
        <v/>
      </c>
      <c r="J4673" s="96" t="str">
        <f>IFERROR(VLOOKUP(B4673,Listor!$N$6:$P$47,3,FALSE)*I4673,"")</f>
        <v/>
      </c>
      <c r="K4673" s="81"/>
      <c r="L4673" s="88" t="str">
        <f>IFERROR((VLOOKUP(B4673,Listor!$N$6:$P$47,3,FALSE)*Biologiska!K4673)+(VLOOKUP(B4673,Listor!$N$6:$Q$47,4,FALSE)),"")</f>
        <v/>
      </c>
      <c r="M4673" s="63" t="str">
        <f t="shared" si="221"/>
        <v/>
      </c>
      <c r="N4673" s="75"/>
      <c r="O4673" s="84" t="str">
        <f t="shared" si="222"/>
        <v/>
      </c>
      <c r="P4673" s="107"/>
      <c r="Q4673" s="87" t="s">
        <v>79</v>
      </c>
      <c r="R4673" s="87"/>
      <c r="S4673" s="87"/>
      <c r="T4673" s="87"/>
      <c r="U4673" s="87"/>
      <c r="V4673" s="86" t="s">
        <v>79</v>
      </c>
      <c r="W4673" s="75"/>
      <c r="X4673" s="102" t="s">
        <v>79</v>
      </c>
      <c r="Y4673" s="63" t="str">
        <f>IFERROR(IF(VLOOKUP(X4673,Listor!$T$6:$U$7,2,FALSE)&lt;O4673,TRUE),"")</f>
        <v/>
      </c>
      <c r="Z4673" s="87"/>
      <c r="AA4673" s="104"/>
    </row>
    <row r="4674" spans="2:27" x14ac:dyDescent="0.25">
      <c r="B4674" s="68" t="s">
        <v>68</v>
      </c>
      <c r="C4674" s="80" t="str">
        <f>IFERROR(VLOOKUP(B4674,Listor!$A$6:$B$62,2,FALSE),"")</f>
        <v/>
      </c>
      <c r="D4674" s="80" t="str">
        <f>IFERROR(VLOOKUP(B4674,Listor!$A$6:$C$62,3,FALSE),"")</f>
        <v/>
      </c>
      <c r="E4674" s="110" t="s">
        <v>79</v>
      </c>
      <c r="F4674" s="66"/>
      <c r="G4674" s="35" t="str">
        <f>IFERROR(VLOOKUP(B4674,Listor!$A$6:$G$62,7,FALSE),"")</f>
        <v/>
      </c>
      <c r="H4674" s="63" t="str">
        <f>IFERROR(VLOOKUP(B4674,Listor!$N$6:$O$47,2,FALSE),"")</f>
        <v/>
      </c>
      <c r="I4674" s="63" t="str">
        <f t="shared" si="220"/>
        <v/>
      </c>
      <c r="J4674" s="96" t="str">
        <f>IFERROR(VLOOKUP(B4674,Listor!$N$6:$P$47,3,FALSE)*I4674,"")</f>
        <v/>
      </c>
      <c r="K4674" s="81"/>
      <c r="L4674" s="88" t="str">
        <f>IFERROR((VLOOKUP(B4674,Listor!$N$6:$P$47,3,FALSE)*Biologiska!K4674)+(VLOOKUP(B4674,Listor!$N$6:$Q$47,4,FALSE)),"")</f>
        <v/>
      </c>
      <c r="M4674" s="63" t="str">
        <f t="shared" si="221"/>
        <v/>
      </c>
      <c r="N4674" s="75"/>
      <c r="O4674" s="84" t="str">
        <f t="shared" si="222"/>
        <v/>
      </c>
      <c r="P4674" s="107"/>
      <c r="Q4674" s="87" t="s">
        <v>79</v>
      </c>
      <c r="R4674" s="87"/>
      <c r="S4674" s="87"/>
      <c r="T4674" s="87"/>
      <c r="U4674" s="87"/>
      <c r="V4674" s="86" t="s">
        <v>79</v>
      </c>
      <c r="W4674" s="75"/>
      <c r="X4674" s="102" t="s">
        <v>79</v>
      </c>
      <c r="Y4674" s="63" t="str">
        <f>IFERROR(IF(VLOOKUP(X4674,Listor!$T$6:$U$7,2,FALSE)&lt;O4674,TRUE),"")</f>
        <v/>
      </c>
      <c r="Z4674" s="87"/>
      <c r="AA4674" s="104"/>
    </row>
    <row r="4675" spans="2:27" x14ac:dyDescent="0.25">
      <c r="B4675" s="68" t="s">
        <v>68</v>
      </c>
      <c r="C4675" s="80" t="str">
        <f>IFERROR(VLOOKUP(B4675,Listor!$A$6:$B$62,2,FALSE),"")</f>
        <v/>
      </c>
      <c r="D4675" s="80" t="str">
        <f>IFERROR(VLOOKUP(B4675,Listor!$A$6:$C$62,3,FALSE),"")</f>
        <v/>
      </c>
      <c r="E4675" s="110" t="s">
        <v>79</v>
      </c>
      <c r="F4675" s="66"/>
      <c r="G4675" s="35" t="str">
        <f>IFERROR(VLOOKUP(B4675,Listor!$A$6:$G$62,7,FALSE),"")</f>
        <v/>
      </c>
      <c r="H4675" s="63" t="str">
        <f>IFERROR(VLOOKUP(B4675,Listor!$N$6:$O$47,2,FALSE),"")</f>
        <v/>
      </c>
      <c r="I4675" s="63" t="str">
        <f t="shared" si="220"/>
        <v/>
      </c>
      <c r="J4675" s="96" t="str">
        <f>IFERROR(VLOOKUP(B4675,Listor!$N$6:$P$47,3,FALSE)*I4675,"")</f>
        <v/>
      </c>
      <c r="K4675" s="81"/>
      <c r="L4675" s="88" t="str">
        <f>IFERROR((VLOOKUP(B4675,Listor!$N$6:$P$47,3,FALSE)*Biologiska!K4675)+(VLOOKUP(B4675,Listor!$N$6:$Q$47,4,FALSE)),"")</f>
        <v/>
      </c>
      <c r="M4675" s="63" t="str">
        <f t="shared" si="221"/>
        <v/>
      </c>
      <c r="N4675" s="75"/>
      <c r="O4675" s="84" t="str">
        <f t="shared" si="222"/>
        <v/>
      </c>
      <c r="P4675" s="107"/>
      <c r="Q4675" s="87" t="s">
        <v>79</v>
      </c>
      <c r="R4675" s="87"/>
      <c r="S4675" s="87"/>
      <c r="T4675" s="87"/>
      <c r="U4675" s="87"/>
      <c r="V4675" s="86" t="s">
        <v>79</v>
      </c>
      <c r="W4675" s="75"/>
      <c r="X4675" s="102" t="s">
        <v>79</v>
      </c>
      <c r="Y4675" s="63" t="str">
        <f>IFERROR(IF(VLOOKUP(X4675,Listor!$T$6:$U$7,2,FALSE)&lt;O4675,TRUE),"")</f>
        <v/>
      </c>
      <c r="Z4675" s="87"/>
      <c r="AA4675" s="104"/>
    </row>
    <row r="4676" spans="2:27" x14ac:dyDescent="0.25">
      <c r="B4676" s="68" t="s">
        <v>68</v>
      </c>
      <c r="C4676" s="80" t="str">
        <f>IFERROR(VLOOKUP(B4676,Listor!$A$6:$B$62,2,FALSE),"")</f>
        <v/>
      </c>
      <c r="D4676" s="80" t="str">
        <f>IFERROR(VLOOKUP(B4676,Listor!$A$6:$C$62,3,FALSE),"")</f>
        <v/>
      </c>
      <c r="E4676" s="110" t="s">
        <v>79</v>
      </c>
      <c r="F4676" s="66"/>
      <c r="G4676" s="35" t="str">
        <f>IFERROR(VLOOKUP(B4676,Listor!$A$6:$G$62,7,FALSE),"")</f>
        <v/>
      </c>
      <c r="H4676" s="63" t="str">
        <f>IFERROR(VLOOKUP(B4676,Listor!$N$6:$O$47,2,FALSE),"")</f>
        <v/>
      </c>
      <c r="I4676" s="63" t="str">
        <f t="shared" si="220"/>
        <v/>
      </c>
      <c r="J4676" s="96" t="str">
        <f>IFERROR(VLOOKUP(B4676,Listor!$N$6:$P$47,3,FALSE)*I4676,"")</f>
        <v/>
      </c>
      <c r="K4676" s="81"/>
      <c r="L4676" s="88" t="str">
        <f>IFERROR((VLOOKUP(B4676,Listor!$N$6:$P$47,3,FALSE)*Biologiska!K4676)+(VLOOKUP(B4676,Listor!$N$6:$Q$47,4,FALSE)),"")</f>
        <v/>
      </c>
      <c r="M4676" s="63" t="str">
        <f t="shared" si="221"/>
        <v/>
      </c>
      <c r="N4676" s="75"/>
      <c r="O4676" s="84" t="str">
        <f t="shared" si="222"/>
        <v/>
      </c>
      <c r="P4676" s="107"/>
      <c r="Q4676" s="87" t="s">
        <v>79</v>
      </c>
      <c r="R4676" s="87"/>
      <c r="S4676" s="87"/>
      <c r="T4676" s="87"/>
      <c r="U4676" s="87"/>
      <c r="V4676" s="86" t="s">
        <v>79</v>
      </c>
      <c r="W4676" s="75"/>
      <c r="X4676" s="102" t="s">
        <v>79</v>
      </c>
      <c r="Y4676" s="63" t="str">
        <f>IFERROR(IF(VLOOKUP(X4676,Listor!$T$6:$U$7,2,FALSE)&lt;O4676,TRUE),"")</f>
        <v/>
      </c>
      <c r="Z4676" s="87"/>
      <c r="AA4676" s="104"/>
    </row>
    <row r="4677" spans="2:27" x14ac:dyDescent="0.25">
      <c r="B4677" s="68" t="s">
        <v>68</v>
      </c>
      <c r="C4677" s="80" t="str">
        <f>IFERROR(VLOOKUP(B4677,Listor!$A$6:$B$62,2,FALSE),"")</f>
        <v/>
      </c>
      <c r="D4677" s="80" t="str">
        <f>IFERROR(VLOOKUP(B4677,Listor!$A$6:$C$62,3,FALSE),"")</f>
        <v/>
      </c>
      <c r="E4677" s="110" t="s">
        <v>79</v>
      </c>
      <c r="F4677" s="66"/>
      <c r="G4677" s="35" t="str">
        <f>IFERROR(VLOOKUP(B4677,Listor!$A$6:$G$62,7,FALSE),"")</f>
        <v/>
      </c>
      <c r="H4677" s="63" t="str">
        <f>IFERROR(VLOOKUP(B4677,Listor!$N$6:$O$47,2,FALSE),"")</f>
        <v/>
      </c>
      <c r="I4677" s="63" t="str">
        <f t="shared" si="220"/>
        <v/>
      </c>
      <c r="J4677" s="96" t="str">
        <f>IFERROR(VLOOKUP(B4677,Listor!$N$6:$P$47,3,FALSE)*I4677,"")</f>
        <v/>
      </c>
      <c r="K4677" s="81"/>
      <c r="L4677" s="88" t="str">
        <f>IFERROR((VLOOKUP(B4677,Listor!$N$6:$P$47,3,FALSE)*Biologiska!K4677)+(VLOOKUP(B4677,Listor!$N$6:$Q$47,4,FALSE)),"")</f>
        <v/>
      </c>
      <c r="M4677" s="63" t="str">
        <f t="shared" si="221"/>
        <v/>
      </c>
      <c r="N4677" s="75"/>
      <c r="O4677" s="84" t="str">
        <f t="shared" si="222"/>
        <v/>
      </c>
      <c r="P4677" s="107"/>
      <c r="Q4677" s="87" t="s">
        <v>79</v>
      </c>
      <c r="R4677" s="87"/>
      <c r="S4677" s="87"/>
      <c r="T4677" s="87"/>
      <c r="U4677" s="87"/>
      <c r="V4677" s="86" t="s">
        <v>79</v>
      </c>
      <c r="W4677" s="75"/>
      <c r="X4677" s="102" t="s">
        <v>79</v>
      </c>
      <c r="Y4677" s="63" t="str">
        <f>IFERROR(IF(VLOOKUP(X4677,Listor!$T$6:$U$7,2,FALSE)&lt;O4677,TRUE),"")</f>
        <v/>
      </c>
      <c r="Z4677" s="87"/>
      <c r="AA4677" s="104"/>
    </row>
    <row r="4678" spans="2:27" x14ac:dyDescent="0.25">
      <c r="B4678" s="68" t="s">
        <v>68</v>
      </c>
      <c r="C4678" s="80" t="str">
        <f>IFERROR(VLOOKUP(B4678,Listor!$A$6:$B$62,2,FALSE),"")</f>
        <v/>
      </c>
      <c r="D4678" s="80" t="str">
        <f>IFERROR(VLOOKUP(B4678,Listor!$A$6:$C$62,3,FALSE),"")</f>
        <v/>
      </c>
      <c r="E4678" s="110" t="s">
        <v>79</v>
      </c>
      <c r="F4678" s="66"/>
      <c r="G4678" s="35" t="str">
        <f>IFERROR(VLOOKUP(B4678,Listor!$A$6:$G$62,7,FALSE),"")</f>
        <v/>
      </c>
      <c r="H4678" s="63" t="str">
        <f>IFERROR(VLOOKUP(B4678,Listor!$N$6:$O$47,2,FALSE),"")</f>
        <v/>
      </c>
      <c r="I4678" s="63" t="str">
        <f t="shared" si="220"/>
        <v/>
      </c>
      <c r="J4678" s="96" t="str">
        <f>IFERROR(VLOOKUP(B4678,Listor!$N$6:$P$47,3,FALSE)*I4678,"")</f>
        <v/>
      </c>
      <c r="K4678" s="81"/>
      <c r="L4678" s="88" t="str">
        <f>IFERROR((VLOOKUP(B4678,Listor!$N$6:$P$47,3,FALSE)*Biologiska!K4678)+(VLOOKUP(B4678,Listor!$N$6:$Q$47,4,FALSE)),"")</f>
        <v/>
      </c>
      <c r="M4678" s="63" t="str">
        <f t="shared" si="221"/>
        <v/>
      </c>
      <c r="N4678" s="75"/>
      <c r="O4678" s="84" t="str">
        <f t="shared" si="222"/>
        <v/>
      </c>
      <c r="P4678" s="107"/>
      <c r="Q4678" s="87" t="s">
        <v>79</v>
      </c>
      <c r="R4678" s="87"/>
      <c r="S4678" s="87"/>
      <c r="T4678" s="87"/>
      <c r="U4678" s="87"/>
      <c r="V4678" s="86" t="s">
        <v>79</v>
      </c>
      <c r="W4678" s="75"/>
      <c r="X4678" s="102" t="s">
        <v>79</v>
      </c>
      <c r="Y4678" s="63" t="str">
        <f>IFERROR(IF(VLOOKUP(X4678,Listor!$T$6:$U$7,2,FALSE)&lt;O4678,TRUE),"")</f>
        <v/>
      </c>
      <c r="Z4678" s="87"/>
      <c r="AA4678" s="104"/>
    </row>
    <row r="4679" spans="2:27" x14ac:dyDescent="0.25">
      <c r="B4679" s="68" t="s">
        <v>68</v>
      </c>
      <c r="C4679" s="80" t="str">
        <f>IFERROR(VLOOKUP(B4679,Listor!$A$6:$B$62,2,FALSE),"")</f>
        <v/>
      </c>
      <c r="D4679" s="80" t="str">
        <f>IFERROR(VLOOKUP(B4679,Listor!$A$6:$C$62,3,FALSE),"")</f>
        <v/>
      </c>
      <c r="E4679" s="110" t="s">
        <v>79</v>
      </c>
      <c r="F4679" s="66"/>
      <c r="G4679" s="35" t="str">
        <f>IFERROR(VLOOKUP(B4679,Listor!$A$6:$G$62,7,FALSE),"")</f>
        <v/>
      </c>
      <c r="H4679" s="63" t="str">
        <f>IFERROR(VLOOKUP(B4679,Listor!$N$6:$O$47,2,FALSE),"")</f>
        <v/>
      </c>
      <c r="I4679" s="63" t="str">
        <f t="shared" si="220"/>
        <v/>
      </c>
      <c r="J4679" s="96" t="str">
        <f>IFERROR(VLOOKUP(B4679,Listor!$N$6:$P$47,3,FALSE)*I4679,"")</f>
        <v/>
      </c>
      <c r="K4679" s="81"/>
      <c r="L4679" s="88" t="str">
        <f>IFERROR((VLOOKUP(B4679,Listor!$N$6:$P$47,3,FALSE)*Biologiska!K4679)+(VLOOKUP(B4679,Listor!$N$6:$Q$47,4,FALSE)),"")</f>
        <v/>
      </c>
      <c r="M4679" s="63" t="str">
        <f t="shared" si="221"/>
        <v/>
      </c>
      <c r="N4679" s="75"/>
      <c r="O4679" s="84" t="str">
        <f t="shared" si="222"/>
        <v/>
      </c>
      <c r="P4679" s="107"/>
      <c r="Q4679" s="87" t="s">
        <v>79</v>
      </c>
      <c r="R4679" s="87"/>
      <c r="S4679" s="87"/>
      <c r="T4679" s="87"/>
      <c r="U4679" s="87"/>
      <c r="V4679" s="86" t="s">
        <v>79</v>
      </c>
      <c r="W4679" s="75"/>
      <c r="X4679" s="102" t="s">
        <v>79</v>
      </c>
      <c r="Y4679" s="63" t="str">
        <f>IFERROR(IF(VLOOKUP(X4679,Listor!$T$6:$U$7,2,FALSE)&lt;O4679,TRUE),"")</f>
        <v/>
      </c>
      <c r="Z4679" s="87"/>
      <c r="AA4679" s="104"/>
    </row>
    <row r="4680" spans="2:27" x14ac:dyDescent="0.25">
      <c r="B4680" s="68" t="s">
        <v>68</v>
      </c>
      <c r="C4680" s="80" t="str">
        <f>IFERROR(VLOOKUP(B4680,Listor!$A$6:$B$62,2,FALSE),"")</f>
        <v/>
      </c>
      <c r="D4680" s="80" t="str">
        <f>IFERROR(VLOOKUP(B4680,Listor!$A$6:$C$62,3,FALSE),"")</f>
        <v/>
      </c>
      <c r="E4680" s="110" t="s">
        <v>79</v>
      </c>
      <c r="F4680" s="66"/>
      <c r="G4680" s="35" t="str">
        <f>IFERROR(VLOOKUP(B4680,Listor!$A$6:$G$62,7,FALSE),"")</f>
        <v/>
      </c>
      <c r="H4680" s="63" t="str">
        <f>IFERROR(VLOOKUP(B4680,Listor!$N$6:$O$47,2,FALSE),"")</f>
        <v/>
      </c>
      <c r="I4680" s="63" t="str">
        <f t="shared" si="220"/>
        <v/>
      </c>
      <c r="J4680" s="96" t="str">
        <f>IFERROR(VLOOKUP(B4680,Listor!$N$6:$P$47,3,FALSE)*I4680,"")</f>
        <v/>
      </c>
      <c r="K4680" s="81"/>
      <c r="L4680" s="88" t="str">
        <f>IFERROR((VLOOKUP(B4680,Listor!$N$6:$P$47,3,FALSE)*Biologiska!K4680)+(VLOOKUP(B4680,Listor!$N$6:$Q$47,4,FALSE)),"")</f>
        <v/>
      </c>
      <c r="M4680" s="63" t="str">
        <f t="shared" si="221"/>
        <v/>
      </c>
      <c r="N4680" s="75"/>
      <c r="O4680" s="84" t="str">
        <f t="shared" si="222"/>
        <v/>
      </c>
      <c r="P4680" s="107"/>
      <c r="Q4680" s="87" t="s">
        <v>79</v>
      </c>
      <c r="R4680" s="87"/>
      <c r="S4680" s="87"/>
      <c r="T4680" s="87"/>
      <c r="U4680" s="87"/>
      <c r="V4680" s="86" t="s">
        <v>79</v>
      </c>
      <c r="W4680" s="75"/>
      <c r="X4680" s="102" t="s">
        <v>79</v>
      </c>
      <c r="Y4680" s="63" t="str">
        <f>IFERROR(IF(VLOOKUP(X4680,Listor!$T$6:$U$7,2,FALSE)&lt;O4680,TRUE),"")</f>
        <v/>
      </c>
      <c r="Z4680" s="87"/>
      <c r="AA4680" s="104"/>
    </row>
    <row r="4681" spans="2:27" x14ac:dyDescent="0.25">
      <c r="B4681" s="68" t="s">
        <v>68</v>
      </c>
      <c r="C4681" s="80" t="str">
        <f>IFERROR(VLOOKUP(B4681,Listor!$A$6:$B$62,2,FALSE),"")</f>
        <v/>
      </c>
      <c r="D4681" s="80" t="str">
        <f>IFERROR(VLOOKUP(B4681,Listor!$A$6:$C$62,3,FALSE),"")</f>
        <v/>
      </c>
      <c r="E4681" s="110" t="s">
        <v>79</v>
      </c>
      <c r="F4681" s="66"/>
      <c r="G4681" s="35" t="str">
        <f>IFERROR(VLOOKUP(B4681,Listor!$A$6:$G$62,7,FALSE),"")</f>
        <v/>
      </c>
      <c r="H4681" s="63" t="str">
        <f>IFERROR(VLOOKUP(B4681,Listor!$N$6:$O$47,2,FALSE),"")</f>
        <v/>
      </c>
      <c r="I4681" s="63" t="str">
        <f t="shared" si="220"/>
        <v/>
      </c>
      <c r="J4681" s="96" t="str">
        <f>IFERROR(VLOOKUP(B4681,Listor!$N$6:$P$47,3,FALSE)*I4681,"")</f>
        <v/>
      </c>
      <c r="K4681" s="81"/>
      <c r="L4681" s="88" t="str">
        <f>IFERROR((VLOOKUP(B4681,Listor!$N$6:$P$47,3,FALSE)*Biologiska!K4681)+(VLOOKUP(B4681,Listor!$N$6:$Q$47,4,FALSE)),"")</f>
        <v/>
      </c>
      <c r="M4681" s="63" t="str">
        <f t="shared" si="221"/>
        <v/>
      </c>
      <c r="N4681" s="75"/>
      <c r="O4681" s="84" t="str">
        <f t="shared" si="222"/>
        <v/>
      </c>
      <c r="P4681" s="107"/>
      <c r="Q4681" s="87" t="s">
        <v>79</v>
      </c>
      <c r="R4681" s="87"/>
      <c r="S4681" s="87"/>
      <c r="T4681" s="87"/>
      <c r="U4681" s="87"/>
      <c r="V4681" s="86" t="s">
        <v>79</v>
      </c>
      <c r="W4681" s="75"/>
      <c r="X4681" s="102" t="s">
        <v>79</v>
      </c>
      <c r="Y4681" s="63" t="str">
        <f>IFERROR(IF(VLOOKUP(X4681,Listor!$T$6:$U$7,2,FALSE)&lt;O4681,TRUE),"")</f>
        <v/>
      </c>
      <c r="Z4681" s="87"/>
      <c r="AA4681" s="104"/>
    </row>
    <row r="4682" spans="2:27" x14ac:dyDescent="0.25">
      <c r="B4682" s="68" t="s">
        <v>68</v>
      </c>
      <c r="C4682" s="80" t="str">
        <f>IFERROR(VLOOKUP(B4682,Listor!$A$6:$B$62,2,FALSE),"")</f>
        <v/>
      </c>
      <c r="D4682" s="80" t="str">
        <f>IFERROR(VLOOKUP(B4682,Listor!$A$6:$C$62,3,FALSE),"")</f>
        <v/>
      </c>
      <c r="E4682" s="110" t="s">
        <v>79</v>
      </c>
      <c r="F4682" s="66"/>
      <c r="G4682" s="35" t="str">
        <f>IFERROR(VLOOKUP(B4682,Listor!$A$6:$G$62,7,FALSE),"")</f>
        <v/>
      </c>
      <c r="H4682" s="63" t="str">
        <f>IFERROR(VLOOKUP(B4682,Listor!$N$6:$O$47,2,FALSE),"")</f>
        <v/>
      </c>
      <c r="I4682" s="63" t="str">
        <f t="shared" si="220"/>
        <v/>
      </c>
      <c r="J4682" s="96" t="str">
        <f>IFERROR(VLOOKUP(B4682,Listor!$N$6:$P$47,3,FALSE)*I4682,"")</f>
        <v/>
      </c>
      <c r="K4682" s="81"/>
      <c r="L4682" s="88" t="str">
        <f>IFERROR((VLOOKUP(B4682,Listor!$N$6:$P$47,3,FALSE)*Biologiska!K4682)+(VLOOKUP(B4682,Listor!$N$6:$Q$47,4,FALSE)),"")</f>
        <v/>
      </c>
      <c r="M4682" s="63" t="str">
        <f t="shared" si="221"/>
        <v/>
      </c>
      <c r="N4682" s="75"/>
      <c r="O4682" s="84" t="str">
        <f t="shared" si="222"/>
        <v/>
      </c>
      <c r="P4682" s="107"/>
      <c r="Q4682" s="87" t="s">
        <v>79</v>
      </c>
      <c r="R4682" s="87"/>
      <c r="S4682" s="87"/>
      <c r="T4682" s="87"/>
      <c r="U4682" s="87"/>
      <c r="V4682" s="86" t="s">
        <v>79</v>
      </c>
      <c r="W4682" s="75"/>
      <c r="X4682" s="102" t="s">
        <v>79</v>
      </c>
      <c r="Y4682" s="63" t="str">
        <f>IFERROR(IF(VLOOKUP(X4682,Listor!$T$6:$U$7,2,FALSE)&lt;O4682,TRUE),"")</f>
        <v/>
      </c>
      <c r="Z4682" s="87"/>
      <c r="AA4682" s="104"/>
    </row>
    <row r="4683" spans="2:27" x14ac:dyDescent="0.25">
      <c r="B4683" s="68" t="s">
        <v>68</v>
      </c>
      <c r="C4683" s="80" t="str">
        <f>IFERROR(VLOOKUP(B4683,Listor!$A$6:$B$62,2,FALSE),"")</f>
        <v/>
      </c>
      <c r="D4683" s="80" t="str">
        <f>IFERROR(VLOOKUP(B4683,Listor!$A$6:$C$62,3,FALSE),"")</f>
        <v/>
      </c>
      <c r="E4683" s="110" t="s">
        <v>79</v>
      </c>
      <c r="F4683" s="66"/>
      <c r="G4683" s="35" t="str">
        <f>IFERROR(VLOOKUP(B4683,Listor!$A$6:$G$62,7,FALSE),"")</f>
        <v/>
      </c>
      <c r="H4683" s="63" t="str">
        <f>IFERROR(VLOOKUP(B4683,Listor!$N$6:$O$47,2,FALSE),"")</f>
        <v/>
      </c>
      <c r="I4683" s="63" t="str">
        <f t="shared" si="220"/>
        <v/>
      </c>
      <c r="J4683" s="96" t="str">
        <f>IFERROR(VLOOKUP(B4683,Listor!$N$6:$P$47,3,FALSE)*I4683,"")</f>
        <v/>
      </c>
      <c r="K4683" s="81"/>
      <c r="L4683" s="88" t="str">
        <f>IFERROR((VLOOKUP(B4683,Listor!$N$6:$P$47,3,FALSE)*Biologiska!K4683)+(VLOOKUP(B4683,Listor!$N$6:$Q$47,4,FALSE)),"")</f>
        <v/>
      </c>
      <c r="M4683" s="63" t="str">
        <f t="shared" si="221"/>
        <v/>
      </c>
      <c r="N4683" s="75"/>
      <c r="O4683" s="84" t="str">
        <f t="shared" si="222"/>
        <v/>
      </c>
      <c r="P4683" s="107"/>
      <c r="Q4683" s="87" t="s">
        <v>79</v>
      </c>
      <c r="R4683" s="87"/>
      <c r="S4683" s="87"/>
      <c r="T4683" s="87"/>
      <c r="U4683" s="87"/>
      <c r="V4683" s="86" t="s">
        <v>79</v>
      </c>
      <c r="W4683" s="75"/>
      <c r="X4683" s="102" t="s">
        <v>79</v>
      </c>
      <c r="Y4683" s="63" t="str">
        <f>IFERROR(IF(VLOOKUP(X4683,Listor!$T$6:$U$7,2,FALSE)&lt;O4683,TRUE),"")</f>
        <v/>
      </c>
      <c r="Z4683" s="87"/>
      <c r="AA4683" s="104"/>
    </row>
    <row r="4684" spans="2:27" x14ac:dyDescent="0.25">
      <c r="B4684" s="68" t="s">
        <v>68</v>
      </c>
      <c r="C4684" s="80" t="str">
        <f>IFERROR(VLOOKUP(B4684,Listor!$A$6:$B$62,2,FALSE),"")</f>
        <v/>
      </c>
      <c r="D4684" s="80" t="str">
        <f>IFERROR(VLOOKUP(B4684,Listor!$A$6:$C$62,3,FALSE),"")</f>
        <v/>
      </c>
      <c r="E4684" s="110" t="s">
        <v>79</v>
      </c>
      <c r="F4684" s="66"/>
      <c r="G4684" s="35" t="str">
        <f>IFERROR(VLOOKUP(B4684,Listor!$A$6:$G$62,7,FALSE),"")</f>
        <v/>
      </c>
      <c r="H4684" s="63" t="str">
        <f>IFERROR(VLOOKUP(B4684,Listor!$N$6:$O$47,2,FALSE),"")</f>
        <v/>
      </c>
      <c r="I4684" s="63" t="str">
        <f t="shared" si="220"/>
        <v/>
      </c>
      <c r="J4684" s="96" t="str">
        <f>IFERROR(VLOOKUP(B4684,Listor!$N$6:$P$47,3,FALSE)*I4684,"")</f>
        <v/>
      </c>
      <c r="K4684" s="81"/>
      <c r="L4684" s="88" t="str">
        <f>IFERROR((VLOOKUP(B4684,Listor!$N$6:$P$47,3,FALSE)*Biologiska!K4684)+(VLOOKUP(B4684,Listor!$N$6:$Q$47,4,FALSE)),"")</f>
        <v/>
      </c>
      <c r="M4684" s="63" t="str">
        <f t="shared" si="221"/>
        <v/>
      </c>
      <c r="N4684" s="75"/>
      <c r="O4684" s="84" t="str">
        <f t="shared" si="222"/>
        <v/>
      </c>
      <c r="P4684" s="107"/>
      <c r="Q4684" s="87" t="s">
        <v>79</v>
      </c>
      <c r="R4684" s="87"/>
      <c r="S4684" s="87"/>
      <c r="T4684" s="87"/>
      <c r="U4684" s="87"/>
      <c r="V4684" s="86" t="s">
        <v>79</v>
      </c>
      <c r="W4684" s="75"/>
      <c r="X4684" s="102" t="s">
        <v>79</v>
      </c>
      <c r="Y4684" s="63" t="str">
        <f>IFERROR(IF(VLOOKUP(X4684,Listor!$T$6:$U$7,2,FALSE)&lt;O4684,TRUE),"")</f>
        <v/>
      </c>
      <c r="Z4684" s="87"/>
      <c r="AA4684" s="104"/>
    </row>
    <row r="4685" spans="2:27" x14ac:dyDescent="0.25">
      <c r="B4685" s="68" t="s">
        <v>68</v>
      </c>
      <c r="C4685" s="80" t="str">
        <f>IFERROR(VLOOKUP(B4685,Listor!$A$6:$B$62,2,FALSE),"")</f>
        <v/>
      </c>
      <c r="D4685" s="80" t="str">
        <f>IFERROR(VLOOKUP(B4685,Listor!$A$6:$C$62,3,FALSE),"")</f>
        <v/>
      </c>
      <c r="E4685" s="110" t="s">
        <v>79</v>
      </c>
      <c r="F4685" s="66"/>
      <c r="G4685" s="35" t="str">
        <f>IFERROR(VLOOKUP(B4685,Listor!$A$6:$G$62,7,FALSE),"")</f>
        <v/>
      </c>
      <c r="H4685" s="63" t="str">
        <f>IFERROR(VLOOKUP(B4685,Listor!$N$6:$O$47,2,FALSE),"")</f>
        <v/>
      </c>
      <c r="I4685" s="63" t="str">
        <f t="shared" si="220"/>
        <v/>
      </c>
      <c r="J4685" s="96" t="str">
        <f>IFERROR(VLOOKUP(B4685,Listor!$N$6:$P$47,3,FALSE)*I4685,"")</f>
        <v/>
      </c>
      <c r="K4685" s="81"/>
      <c r="L4685" s="88" t="str">
        <f>IFERROR((VLOOKUP(B4685,Listor!$N$6:$P$47,3,FALSE)*Biologiska!K4685)+(VLOOKUP(B4685,Listor!$N$6:$Q$47,4,FALSE)),"")</f>
        <v/>
      </c>
      <c r="M4685" s="63" t="str">
        <f t="shared" si="221"/>
        <v/>
      </c>
      <c r="N4685" s="75"/>
      <c r="O4685" s="84" t="str">
        <f t="shared" si="222"/>
        <v/>
      </c>
      <c r="P4685" s="107"/>
      <c r="Q4685" s="87" t="s">
        <v>79</v>
      </c>
      <c r="R4685" s="87"/>
      <c r="S4685" s="87"/>
      <c r="T4685" s="87"/>
      <c r="U4685" s="87"/>
      <c r="V4685" s="86" t="s">
        <v>79</v>
      </c>
      <c r="W4685" s="75"/>
      <c r="X4685" s="102" t="s">
        <v>79</v>
      </c>
      <c r="Y4685" s="63" t="str">
        <f>IFERROR(IF(VLOOKUP(X4685,Listor!$T$6:$U$7,2,FALSE)&lt;O4685,TRUE),"")</f>
        <v/>
      </c>
      <c r="Z4685" s="87"/>
      <c r="AA4685" s="104"/>
    </row>
    <row r="4686" spans="2:27" x14ac:dyDescent="0.25">
      <c r="B4686" s="68" t="s">
        <v>68</v>
      </c>
      <c r="C4686" s="80" t="str">
        <f>IFERROR(VLOOKUP(B4686,Listor!$A$6:$B$62,2,FALSE),"")</f>
        <v/>
      </c>
      <c r="D4686" s="80" t="str">
        <f>IFERROR(VLOOKUP(B4686,Listor!$A$6:$C$62,3,FALSE),"")</f>
        <v/>
      </c>
      <c r="E4686" s="110" t="s">
        <v>79</v>
      </c>
      <c r="F4686" s="66"/>
      <c r="G4686" s="35" t="str">
        <f>IFERROR(VLOOKUP(B4686,Listor!$A$6:$G$62,7,FALSE),"")</f>
        <v/>
      </c>
      <c r="H4686" s="63" t="str">
        <f>IFERROR(VLOOKUP(B4686,Listor!$N$6:$O$47,2,FALSE),"")</f>
        <v/>
      </c>
      <c r="I4686" s="63" t="str">
        <f t="shared" si="220"/>
        <v/>
      </c>
      <c r="J4686" s="96" t="str">
        <f>IFERROR(VLOOKUP(B4686,Listor!$N$6:$P$47,3,FALSE)*I4686,"")</f>
        <v/>
      </c>
      <c r="K4686" s="81"/>
      <c r="L4686" s="88" t="str">
        <f>IFERROR((VLOOKUP(B4686,Listor!$N$6:$P$47,3,FALSE)*Biologiska!K4686)+(VLOOKUP(B4686,Listor!$N$6:$Q$47,4,FALSE)),"")</f>
        <v/>
      </c>
      <c r="M4686" s="63" t="str">
        <f t="shared" si="221"/>
        <v/>
      </c>
      <c r="N4686" s="75"/>
      <c r="O4686" s="84" t="str">
        <f t="shared" si="222"/>
        <v/>
      </c>
      <c r="P4686" s="107"/>
      <c r="Q4686" s="87" t="s">
        <v>79</v>
      </c>
      <c r="R4686" s="87"/>
      <c r="S4686" s="87"/>
      <c r="T4686" s="87"/>
      <c r="U4686" s="87"/>
      <c r="V4686" s="86" t="s">
        <v>79</v>
      </c>
      <c r="W4686" s="75"/>
      <c r="X4686" s="102" t="s">
        <v>79</v>
      </c>
      <c r="Y4686" s="63" t="str">
        <f>IFERROR(IF(VLOOKUP(X4686,Listor!$T$6:$U$7,2,FALSE)&lt;O4686,TRUE),"")</f>
        <v/>
      </c>
      <c r="Z4686" s="87"/>
      <c r="AA4686" s="104"/>
    </row>
    <row r="4687" spans="2:27" x14ac:dyDescent="0.25">
      <c r="B4687" s="68" t="s">
        <v>68</v>
      </c>
      <c r="C4687" s="80" t="str">
        <f>IFERROR(VLOOKUP(B4687,Listor!$A$6:$B$62,2,FALSE),"")</f>
        <v/>
      </c>
      <c r="D4687" s="80" t="str">
        <f>IFERROR(VLOOKUP(B4687,Listor!$A$6:$C$62,3,FALSE),"")</f>
        <v/>
      </c>
      <c r="E4687" s="110" t="s">
        <v>79</v>
      </c>
      <c r="F4687" s="66"/>
      <c r="G4687" s="35" t="str">
        <f>IFERROR(VLOOKUP(B4687,Listor!$A$6:$G$62,7,FALSE),"")</f>
        <v/>
      </c>
      <c r="H4687" s="63" t="str">
        <f>IFERROR(VLOOKUP(B4687,Listor!$N$6:$O$47,2,FALSE),"")</f>
        <v/>
      </c>
      <c r="I4687" s="63" t="str">
        <f t="shared" si="220"/>
        <v/>
      </c>
      <c r="J4687" s="96" t="str">
        <f>IFERROR(VLOOKUP(B4687,Listor!$N$6:$P$47,3,FALSE)*I4687,"")</f>
        <v/>
      </c>
      <c r="K4687" s="81"/>
      <c r="L4687" s="88" t="str">
        <f>IFERROR((VLOOKUP(B4687,Listor!$N$6:$P$47,3,FALSE)*Biologiska!K4687)+(VLOOKUP(B4687,Listor!$N$6:$Q$47,4,FALSE)),"")</f>
        <v/>
      </c>
      <c r="M4687" s="63" t="str">
        <f t="shared" si="221"/>
        <v/>
      </c>
      <c r="N4687" s="75"/>
      <c r="O4687" s="84" t="str">
        <f t="shared" si="222"/>
        <v/>
      </c>
      <c r="P4687" s="107"/>
      <c r="Q4687" s="87" t="s">
        <v>79</v>
      </c>
      <c r="R4687" s="87"/>
      <c r="S4687" s="87"/>
      <c r="T4687" s="87"/>
      <c r="U4687" s="87"/>
      <c r="V4687" s="86" t="s">
        <v>79</v>
      </c>
      <c r="W4687" s="75"/>
      <c r="X4687" s="102" t="s">
        <v>79</v>
      </c>
      <c r="Y4687" s="63" t="str">
        <f>IFERROR(IF(VLOOKUP(X4687,Listor!$T$6:$U$7,2,FALSE)&lt;O4687,TRUE),"")</f>
        <v/>
      </c>
      <c r="Z4687" s="87"/>
      <c r="AA4687" s="104"/>
    </row>
    <row r="4688" spans="2:27" x14ac:dyDescent="0.25">
      <c r="B4688" s="68" t="s">
        <v>68</v>
      </c>
      <c r="C4688" s="80" t="str">
        <f>IFERROR(VLOOKUP(B4688,Listor!$A$6:$B$62,2,FALSE),"")</f>
        <v/>
      </c>
      <c r="D4688" s="80" t="str">
        <f>IFERROR(VLOOKUP(B4688,Listor!$A$6:$C$62,3,FALSE),"")</f>
        <v/>
      </c>
      <c r="E4688" s="110" t="s">
        <v>79</v>
      </c>
      <c r="F4688" s="66"/>
      <c r="G4688" s="35" t="str">
        <f>IFERROR(VLOOKUP(B4688,Listor!$A$6:$G$62,7,FALSE),"")</f>
        <v/>
      </c>
      <c r="H4688" s="63" t="str">
        <f>IFERROR(VLOOKUP(B4688,Listor!$N$6:$O$47,2,FALSE),"")</f>
        <v/>
      </c>
      <c r="I4688" s="63" t="str">
        <f t="shared" si="220"/>
        <v/>
      </c>
      <c r="J4688" s="96" t="str">
        <f>IFERROR(VLOOKUP(B4688,Listor!$N$6:$P$47,3,FALSE)*I4688,"")</f>
        <v/>
      </c>
      <c r="K4688" s="81"/>
      <c r="L4688" s="88" t="str">
        <f>IFERROR((VLOOKUP(B4688,Listor!$N$6:$P$47,3,FALSE)*Biologiska!K4688)+(VLOOKUP(B4688,Listor!$N$6:$Q$47,4,FALSE)),"")</f>
        <v/>
      </c>
      <c r="M4688" s="63" t="str">
        <f t="shared" si="221"/>
        <v/>
      </c>
      <c r="N4688" s="75"/>
      <c r="O4688" s="84" t="str">
        <f t="shared" si="222"/>
        <v/>
      </c>
      <c r="P4688" s="107"/>
      <c r="Q4688" s="87" t="s">
        <v>79</v>
      </c>
      <c r="R4688" s="87"/>
      <c r="S4688" s="87"/>
      <c r="T4688" s="87"/>
      <c r="U4688" s="87"/>
      <c r="V4688" s="86" t="s">
        <v>79</v>
      </c>
      <c r="W4688" s="75"/>
      <c r="X4688" s="102" t="s">
        <v>79</v>
      </c>
      <c r="Y4688" s="63" t="str">
        <f>IFERROR(IF(VLOOKUP(X4688,Listor!$T$6:$U$7,2,FALSE)&lt;O4688,TRUE),"")</f>
        <v/>
      </c>
      <c r="Z4688" s="87"/>
      <c r="AA4688" s="104"/>
    </row>
    <row r="4689" spans="2:27" x14ac:dyDescent="0.25">
      <c r="B4689" s="68" t="s">
        <v>68</v>
      </c>
      <c r="C4689" s="80" t="str">
        <f>IFERROR(VLOOKUP(B4689,Listor!$A$6:$B$62,2,FALSE),"")</f>
        <v/>
      </c>
      <c r="D4689" s="80" t="str">
        <f>IFERROR(VLOOKUP(B4689,Listor!$A$6:$C$62,3,FALSE),"")</f>
        <v/>
      </c>
      <c r="E4689" s="110" t="s">
        <v>79</v>
      </c>
      <c r="F4689" s="66"/>
      <c r="G4689" s="35" t="str">
        <f>IFERROR(VLOOKUP(B4689,Listor!$A$6:$G$62,7,FALSE),"")</f>
        <v/>
      </c>
      <c r="H4689" s="63" t="str">
        <f>IFERROR(VLOOKUP(B4689,Listor!$N$6:$O$47,2,FALSE),"")</f>
        <v/>
      </c>
      <c r="I4689" s="63" t="str">
        <f t="shared" si="220"/>
        <v/>
      </c>
      <c r="J4689" s="96" t="str">
        <f>IFERROR(VLOOKUP(B4689,Listor!$N$6:$P$47,3,FALSE)*I4689,"")</f>
        <v/>
      </c>
      <c r="K4689" s="81"/>
      <c r="L4689" s="88" t="str">
        <f>IFERROR((VLOOKUP(B4689,Listor!$N$6:$P$47,3,FALSE)*Biologiska!K4689)+(VLOOKUP(B4689,Listor!$N$6:$Q$47,4,FALSE)),"")</f>
        <v/>
      </c>
      <c r="M4689" s="63" t="str">
        <f t="shared" si="221"/>
        <v/>
      </c>
      <c r="N4689" s="75"/>
      <c r="O4689" s="84" t="str">
        <f t="shared" si="222"/>
        <v/>
      </c>
      <c r="P4689" s="107"/>
      <c r="Q4689" s="87" t="s">
        <v>79</v>
      </c>
      <c r="R4689" s="87"/>
      <c r="S4689" s="87"/>
      <c r="T4689" s="87"/>
      <c r="U4689" s="87"/>
      <c r="V4689" s="86" t="s">
        <v>79</v>
      </c>
      <c r="W4689" s="75"/>
      <c r="X4689" s="102" t="s">
        <v>79</v>
      </c>
      <c r="Y4689" s="63" t="str">
        <f>IFERROR(IF(VLOOKUP(X4689,Listor!$T$6:$U$7,2,FALSE)&lt;O4689,TRUE),"")</f>
        <v/>
      </c>
      <c r="Z4689" s="87"/>
      <c r="AA4689" s="104"/>
    </row>
    <row r="4690" spans="2:27" x14ac:dyDescent="0.25">
      <c r="B4690" s="68" t="s">
        <v>68</v>
      </c>
      <c r="C4690" s="80" t="str">
        <f>IFERROR(VLOOKUP(B4690,Listor!$A$6:$B$62,2,FALSE),"")</f>
        <v/>
      </c>
      <c r="D4690" s="80" t="str">
        <f>IFERROR(VLOOKUP(B4690,Listor!$A$6:$C$62,3,FALSE),"")</f>
        <v/>
      </c>
      <c r="E4690" s="110" t="s">
        <v>79</v>
      </c>
      <c r="F4690" s="66"/>
      <c r="G4690" s="35" t="str">
        <f>IFERROR(VLOOKUP(B4690,Listor!$A$6:$G$62,7,FALSE),"")</f>
        <v/>
      </c>
      <c r="H4690" s="63" t="str">
        <f>IFERROR(VLOOKUP(B4690,Listor!$N$6:$O$47,2,FALSE),"")</f>
        <v/>
      </c>
      <c r="I4690" s="63" t="str">
        <f t="shared" si="220"/>
        <v/>
      </c>
      <c r="J4690" s="96" t="str">
        <f>IFERROR(VLOOKUP(B4690,Listor!$N$6:$P$47,3,FALSE)*I4690,"")</f>
        <v/>
      </c>
      <c r="K4690" s="81"/>
      <c r="L4690" s="88" t="str">
        <f>IFERROR((VLOOKUP(B4690,Listor!$N$6:$P$47,3,FALSE)*Biologiska!K4690)+(VLOOKUP(B4690,Listor!$N$6:$Q$47,4,FALSE)),"")</f>
        <v/>
      </c>
      <c r="M4690" s="63" t="str">
        <f t="shared" si="221"/>
        <v/>
      </c>
      <c r="N4690" s="75"/>
      <c r="O4690" s="84" t="str">
        <f t="shared" si="222"/>
        <v/>
      </c>
      <c r="P4690" s="107"/>
      <c r="Q4690" s="87" t="s">
        <v>79</v>
      </c>
      <c r="R4690" s="87"/>
      <c r="S4690" s="87"/>
      <c r="T4690" s="87"/>
      <c r="U4690" s="87"/>
      <c r="V4690" s="86" t="s">
        <v>79</v>
      </c>
      <c r="W4690" s="75"/>
      <c r="X4690" s="102" t="s">
        <v>79</v>
      </c>
      <c r="Y4690" s="63" t="str">
        <f>IFERROR(IF(VLOOKUP(X4690,Listor!$T$6:$U$7,2,FALSE)&lt;O4690,TRUE),"")</f>
        <v/>
      </c>
      <c r="Z4690" s="87"/>
      <c r="AA4690" s="104"/>
    </row>
    <row r="4691" spans="2:27" x14ac:dyDescent="0.25">
      <c r="B4691" s="68" t="s">
        <v>68</v>
      </c>
      <c r="C4691" s="80" t="str">
        <f>IFERROR(VLOOKUP(B4691,Listor!$A$6:$B$62,2,FALSE),"")</f>
        <v/>
      </c>
      <c r="D4691" s="80" t="str">
        <f>IFERROR(VLOOKUP(B4691,Listor!$A$6:$C$62,3,FALSE),"")</f>
        <v/>
      </c>
      <c r="E4691" s="110" t="s">
        <v>79</v>
      </c>
      <c r="F4691" s="66"/>
      <c r="G4691" s="35" t="str">
        <f>IFERROR(VLOOKUP(B4691,Listor!$A$6:$G$62,7,FALSE),"")</f>
        <v/>
      </c>
      <c r="H4691" s="63" t="str">
        <f>IFERROR(VLOOKUP(B4691,Listor!$N$6:$O$47,2,FALSE),"")</f>
        <v/>
      </c>
      <c r="I4691" s="63" t="str">
        <f t="shared" si="220"/>
        <v/>
      </c>
      <c r="J4691" s="96" t="str">
        <f>IFERROR(VLOOKUP(B4691,Listor!$N$6:$P$47,3,FALSE)*I4691,"")</f>
        <v/>
      </c>
      <c r="K4691" s="81"/>
      <c r="L4691" s="88" t="str">
        <f>IFERROR((VLOOKUP(B4691,Listor!$N$6:$P$47,3,FALSE)*Biologiska!K4691)+(VLOOKUP(B4691,Listor!$N$6:$Q$47,4,FALSE)),"")</f>
        <v/>
      </c>
      <c r="M4691" s="63" t="str">
        <f t="shared" si="221"/>
        <v/>
      </c>
      <c r="N4691" s="75"/>
      <c r="O4691" s="84" t="str">
        <f t="shared" si="222"/>
        <v/>
      </c>
      <c r="P4691" s="107"/>
      <c r="Q4691" s="87" t="s">
        <v>79</v>
      </c>
      <c r="R4691" s="87"/>
      <c r="S4691" s="87"/>
      <c r="T4691" s="87"/>
      <c r="U4691" s="87"/>
      <c r="V4691" s="86" t="s">
        <v>79</v>
      </c>
      <c r="W4691" s="75"/>
      <c r="X4691" s="102" t="s">
        <v>79</v>
      </c>
      <c r="Y4691" s="63" t="str">
        <f>IFERROR(IF(VLOOKUP(X4691,Listor!$T$6:$U$7,2,FALSE)&lt;O4691,TRUE),"")</f>
        <v/>
      </c>
      <c r="Z4691" s="87"/>
      <c r="AA4691" s="104"/>
    </row>
    <row r="4692" spans="2:27" x14ac:dyDescent="0.25">
      <c r="B4692" s="68" t="s">
        <v>68</v>
      </c>
      <c r="C4692" s="80" t="str">
        <f>IFERROR(VLOOKUP(B4692,Listor!$A$6:$B$62,2,FALSE),"")</f>
        <v/>
      </c>
      <c r="D4692" s="80" t="str">
        <f>IFERROR(VLOOKUP(B4692,Listor!$A$6:$C$62,3,FALSE),"")</f>
        <v/>
      </c>
      <c r="E4692" s="110" t="s">
        <v>79</v>
      </c>
      <c r="F4692" s="66"/>
      <c r="G4692" s="35" t="str">
        <f>IFERROR(VLOOKUP(B4692,Listor!$A$6:$G$62,7,FALSE),"")</f>
        <v/>
      </c>
      <c r="H4692" s="63" t="str">
        <f>IFERROR(VLOOKUP(B4692,Listor!$N$6:$O$47,2,FALSE),"")</f>
        <v/>
      </c>
      <c r="I4692" s="63" t="str">
        <f t="shared" si="220"/>
        <v/>
      </c>
      <c r="J4692" s="96" t="str">
        <f>IFERROR(VLOOKUP(B4692,Listor!$N$6:$P$47,3,FALSE)*I4692,"")</f>
        <v/>
      </c>
      <c r="K4692" s="81"/>
      <c r="L4692" s="88" t="str">
        <f>IFERROR((VLOOKUP(B4692,Listor!$N$6:$P$47,3,FALSE)*Biologiska!K4692)+(VLOOKUP(B4692,Listor!$N$6:$Q$47,4,FALSE)),"")</f>
        <v/>
      </c>
      <c r="M4692" s="63" t="str">
        <f t="shared" si="221"/>
        <v/>
      </c>
      <c r="N4692" s="75"/>
      <c r="O4692" s="84" t="str">
        <f t="shared" si="222"/>
        <v/>
      </c>
      <c r="P4692" s="107"/>
      <c r="Q4692" s="87" t="s">
        <v>79</v>
      </c>
      <c r="R4692" s="87"/>
      <c r="S4692" s="87"/>
      <c r="T4692" s="87"/>
      <c r="U4692" s="87"/>
      <c r="V4692" s="86" t="s">
        <v>79</v>
      </c>
      <c r="W4692" s="75"/>
      <c r="X4692" s="102" t="s">
        <v>79</v>
      </c>
      <c r="Y4692" s="63" t="str">
        <f>IFERROR(IF(VLOOKUP(X4692,Listor!$T$6:$U$7,2,FALSE)&lt;O4692,TRUE),"")</f>
        <v/>
      </c>
      <c r="Z4692" s="87"/>
      <c r="AA4692" s="104"/>
    </row>
    <row r="4693" spans="2:27" x14ac:dyDescent="0.25">
      <c r="B4693" s="68" t="s">
        <v>68</v>
      </c>
      <c r="C4693" s="80" t="str">
        <f>IFERROR(VLOOKUP(B4693,Listor!$A$6:$B$62,2,FALSE),"")</f>
        <v/>
      </c>
      <c r="D4693" s="80" t="str">
        <f>IFERROR(VLOOKUP(B4693,Listor!$A$6:$C$62,3,FALSE),"")</f>
        <v/>
      </c>
      <c r="E4693" s="110" t="s">
        <v>79</v>
      </c>
      <c r="F4693" s="66"/>
      <c r="G4693" s="35" t="str">
        <f>IFERROR(VLOOKUP(B4693,Listor!$A$6:$G$62,7,FALSE),"")</f>
        <v/>
      </c>
      <c r="H4693" s="63" t="str">
        <f>IFERROR(VLOOKUP(B4693,Listor!$N$6:$O$47,2,FALSE),"")</f>
        <v/>
      </c>
      <c r="I4693" s="63" t="str">
        <f t="shared" si="220"/>
        <v/>
      </c>
      <c r="J4693" s="96" t="str">
        <f>IFERROR(VLOOKUP(B4693,Listor!$N$6:$P$47,3,FALSE)*I4693,"")</f>
        <v/>
      </c>
      <c r="K4693" s="81"/>
      <c r="L4693" s="88" t="str">
        <f>IFERROR((VLOOKUP(B4693,Listor!$N$6:$P$47,3,FALSE)*Biologiska!K4693)+(VLOOKUP(B4693,Listor!$N$6:$Q$47,4,FALSE)),"")</f>
        <v/>
      </c>
      <c r="M4693" s="63" t="str">
        <f t="shared" si="221"/>
        <v/>
      </c>
      <c r="N4693" s="75"/>
      <c r="O4693" s="84" t="str">
        <f t="shared" si="222"/>
        <v/>
      </c>
      <c r="P4693" s="107"/>
      <c r="Q4693" s="87" t="s">
        <v>79</v>
      </c>
      <c r="R4693" s="87"/>
      <c r="S4693" s="87"/>
      <c r="T4693" s="87"/>
      <c r="U4693" s="87"/>
      <c r="V4693" s="86" t="s">
        <v>79</v>
      </c>
      <c r="W4693" s="75"/>
      <c r="X4693" s="102" t="s">
        <v>79</v>
      </c>
      <c r="Y4693" s="63" t="str">
        <f>IFERROR(IF(VLOOKUP(X4693,Listor!$T$6:$U$7,2,FALSE)&lt;O4693,TRUE),"")</f>
        <v/>
      </c>
      <c r="Z4693" s="87"/>
      <c r="AA4693" s="104"/>
    </row>
    <row r="4694" spans="2:27" x14ac:dyDescent="0.25">
      <c r="B4694" s="68" t="s">
        <v>68</v>
      </c>
      <c r="C4694" s="80" t="str">
        <f>IFERROR(VLOOKUP(B4694,Listor!$A$6:$B$62,2,FALSE),"")</f>
        <v/>
      </c>
      <c r="D4694" s="80" t="str">
        <f>IFERROR(VLOOKUP(B4694,Listor!$A$6:$C$62,3,FALSE),"")</f>
        <v/>
      </c>
      <c r="E4694" s="110" t="s">
        <v>79</v>
      </c>
      <c r="F4694" s="66"/>
      <c r="G4694" s="35" t="str">
        <f>IFERROR(VLOOKUP(B4694,Listor!$A$6:$G$62,7,FALSE),"")</f>
        <v/>
      </c>
      <c r="H4694" s="63" t="str">
        <f>IFERROR(VLOOKUP(B4694,Listor!$N$6:$O$47,2,FALSE),"")</f>
        <v/>
      </c>
      <c r="I4694" s="63" t="str">
        <f t="shared" si="220"/>
        <v/>
      </c>
      <c r="J4694" s="96" t="str">
        <f>IFERROR(VLOOKUP(B4694,Listor!$N$6:$P$47,3,FALSE)*I4694,"")</f>
        <v/>
      </c>
      <c r="K4694" s="81"/>
      <c r="L4694" s="88" t="str">
        <f>IFERROR((VLOOKUP(B4694,Listor!$N$6:$P$47,3,FALSE)*Biologiska!K4694)+(VLOOKUP(B4694,Listor!$N$6:$Q$47,4,FALSE)),"")</f>
        <v/>
      </c>
      <c r="M4694" s="63" t="str">
        <f t="shared" si="221"/>
        <v/>
      </c>
      <c r="N4694" s="75"/>
      <c r="O4694" s="84" t="str">
        <f t="shared" si="222"/>
        <v/>
      </c>
      <c r="P4694" s="107"/>
      <c r="Q4694" s="87" t="s">
        <v>79</v>
      </c>
      <c r="R4694" s="87"/>
      <c r="S4694" s="87"/>
      <c r="T4694" s="87"/>
      <c r="U4694" s="87"/>
      <c r="V4694" s="86" t="s">
        <v>79</v>
      </c>
      <c r="W4694" s="75"/>
      <c r="X4694" s="102" t="s">
        <v>79</v>
      </c>
      <c r="Y4694" s="63" t="str">
        <f>IFERROR(IF(VLOOKUP(X4694,Listor!$T$6:$U$7,2,FALSE)&lt;O4694,TRUE),"")</f>
        <v/>
      </c>
      <c r="Z4694" s="87"/>
      <c r="AA4694" s="104"/>
    </row>
    <row r="4695" spans="2:27" x14ac:dyDescent="0.25">
      <c r="B4695" s="68" t="s">
        <v>68</v>
      </c>
      <c r="C4695" s="80" t="str">
        <f>IFERROR(VLOOKUP(B4695,Listor!$A$6:$B$62,2,FALSE),"")</f>
        <v/>
      </c>
      <c r="D4695" s="80" t="str">
        <f>IFERROR(VLOOKUP(B4695,Listor!$A$6:$C$62,3,FALSE),"")</f>
        <v/>
      </c>
      <c r="E4695" s="110" t="s">
        <v>79</v>
      </c>
      <c r="F4695" s="66"/>
      <c r="G4695" s="35" t="str">
        <f>IFERROR(VLOOKUP(B4695,Listor!$A$6:$G$62,7,FALSE),"")</f>
        <v/>
      </c>
      <c r="H4695" s="63" t="str">
        <f>IFERROR(VLOOKUP(B4695,Listor!$N$6:$O$47,2,FALSE),"")</f>
        <v/>
      </c>
      <c r="I4695" s="63" t="str">
        <f t="shared" si="220"/>
        <v/>
      </c>
      <c r="J4695" s="96" t="str">
        <f>IFERROR(VLOOKUP(B4695,Listor!$N$6:$P$47,3,FALSE)*I4695,"")</f>
        <v/>
      </c>
      <c r="K4695" s="81"/>
      <c r="L4695" s="88" t="str">
        <f>IFERROR((VLOOKUP(B4695,Listor!$N$6:$P$47,3,FALSE)*Biologiska!K4695)+(VLOOKUP(B4695,Listor!$N$6:$Q$47,4,FALSE)),"")</f>
        <v/>
      </c>
      <c r="M4695" s="63" t="str">
        <f t="shared" si="221"/>
        <v/>
      </c>
      <c r="N4695" s="75"/>
      <c r="O4695" s="84" t="str">
        <f t="shared" si="222"/>
        <v/>
      </c>
      <c r="P4695" s="107"/>
      <c r="Q4695" s="87" t="s">
        <v>79</v>
      </c>
      <c r="R4695" s="87"/>
      <c r="S4695" s="87"/>
      <c r="T4695" s="87"/>
      <c r="U4695" s="87"/>
      <c r="V4695" s="86" t="s">
        <v>79</v>
      </c>
      <c r="W4695" s="75"/>
      <c r="X4695" s="102" t="s">
        <v>79</v>
      </c>
      <c r="Y4695" s="63" t="str">
        <f>IFERROR(IF(VLOOKUP(X4695,Listor!$T$6:$U$7,2,FALSE)&lt;O4695,TRUE),"")</f>
        <v/>
      </c>
      <c r="Z4695" s="87"/>
      <c r="AA4695" s="104"/>
    </row>
    <row r="4696" spans="2:27" x14ac:dyDescent="0.25">
      <c r="B4696" s="68" t="s">
        <v>68</v>
      </c>
      <c r="C4696" s="80" t="str">
        <f>IFERROR(VLOOKUP(B4696,Listor!$A$6:$B$62,2,FALSE),"")</f>
        <v/>
      </c>
      <c r="D4696" s="80" t="str">
        <f>IFERROR(VLOOKUP(B4696,Listor!$A$6:$C$62,3,FALSE),"")</f>
        <v/>
      </c>
      <c r="E4696" s="110" t="s">
        <v>79</v>
      </c>
      <c r="F4696" s="66"/>
      <c r="G4696" s="35" t="str">
        <f>IFERROR(VLOOKUP(B4696,Listor!$A$6:$G$62,7,FALSE),"")</f>
        <v/>
      </c>
      <c r="H4696" s="63" t="str">
        <f>IFERROR(VLOOKUP(B4696,Listor!$N$6:$O$47,2,FALSE),"")</f>
        <v/>
      </c>
      <c r="I4696" s="63" t="str">
        <f t="shared" si="220"/>
        <v/>
      </c>
      <c r="J4696" s="96" t="str">
        <f>IFERROR(VLOOKUP(B4696,Listor!$N$6:$P$47,3,FALSE)*I4696,"")</f>
        <v/>
      </c>
      <c r="K4696" s="81"/>
      <c r="L4696" s="88" t="str">
        <f>IFERROR((VLOOKUP(B4696,Listor!$N$6:$P$47,3,FALSE)*Biologiska!K4696)+(VLOOKUP(B4696,Listor!$N$6:$Q$47,4,FALSE)),"")</f>
        <v/>
      </c>
      <c r="M4696" s="63" t="str">
        <f t="shared" si="221"/>
        <v/>
      </c>
      <c r="N4696" s="75"/>
      <c r="O4696" s="84" t="str">
        <f t="shared" si="222"/>
        <v/>
      </c>
      <c r="P4696" s="107"/>
      <c r="Q4696" s="87" t="s">
        <v>79</v>
      </c>
      <c r="R4696" s="87"/>
      <c r="S4696" s="87"/>
      <c r="T4696" s="87"/>
      <c r="U4696" s="87"/>
      <c r="V4696" s="86" t="s">
        <v>79</v>
      </c>
      <c r="W4696" s="75"/>
      <c r="X4696" s="102" t="s">
        <v>79</v>
      </c>
      <c r="Y4696" s="63" t="str">
        <f>IFERROR(IF(VLOOKUP(X4696,Listor!$T$6:$U$7,2,FALSE)&lt;O4696,TRUE),"")</f>
        <v/>
      </c>
      <c r="Z4696" s="87"/>
      <c r="AA4696" s="104"/>
    </row>
    <row r="4697" spans="2:27" x14ac:dyDescent="0.25">
      <c r="B4697" s="68" t="s">
        <v>68</v>
      </c>
      <c r="C4697" s="80" t="str">
        <f>IFERROR(VLOOKUP(B4697,Listor!$A$6:$B$62,2,FALSE),"")</f>
        <v/>
      </c>
      <c r="D4697" s="80" t="str">
        <f>IFERROR(VLOOKUP(B4697,Listor!$A$6:$C$62,3,FALSE),"")</f>
        <v/>
      </c>
      <c r="E4697" s="110" t="s">
        <v>79</v>
      </c>
      <c r="F4697" s="66"/>
      <c r="G4697" s="35" t="str">
        <f>IFERROR(VLOOKUP(B4697,Listor!$A$6:$G$62,7,FALSE),"")</f>
        <v/>
      </c>
      <c r="H4697" s="63" t="str">
        <f>IFERROR(VLOOKUP(B4697,Listor!$N$6:$O$47,2,FALSE),"")</f>
        <v/>
      </c>
      <c r="I4697" s="63" t="str">
        <f t="shared" si="220"/>
        <v/>
      </c>
      <c r="J4697" s="96" t="str">
        <f>IFERROR(VLOOKUP(B4697,Listor!$N$6:$P$47,3,FALSE)*I4697,"")</f>
        <v/>
      </c>
      <c r="K4697" s="81"/>
      <c r="L4697" s="88" t="str">
        <f>IFERROR((VLOOKUP(B4697,Listor!$N$6:$P$47,3,FALSE)*Biologiska!K4697)+(VLOOKUP(B4697,Listor!$N$6:$Q$47,4,FALSE)),"")</f>
        <v/>
      </c>
      <c r="M4697" s="63" t="str">
        <f t="shared" si="221"/>
        <v/>
      </c>
      <c r="N4697" s="75"/>
      <c r="O4697" s="84" t="str">
        <f t="shared" si="222"/>
        <v/>
      </c>
      <c r="P4697" s="107"/>
      <c r="Q4697" s="87" t="s">
        <v>79</v>
      </c>
      <c r="R4697" s="87"/>
      <c r="S4697" s="87"/>
      <c r="T4697" s="87"/>
      <c r="U4697" s="87"/>
      <c r="V4697" s="86" t="s">
        <v>79</v>
      </c>
      <c r="W4697" s="75"/>
      <c r="X4697" s="102" t="s">
        <v>79</v>
      </c>
      <c r="Y4697" s="63" t="str">
        <f>IFERROR(IF(VLOOKUP(X4697,Listor!$T$6:$U$7,2,FALSE)&lt;O4697,TRUE),"")</f>
        <v/>
      </c>
      <c r="Z4697" s="87"/>
      <c r="AA4697" s="104"/>
    </row>
    <row r="4698" spans="2:27" x14ac:dyDescent="0.25">
      <c r="B4698" s="68" t="s">
        <v>68</v>
      </c>
      <c r="C4698" s="80" t="str">
        <f>IFERROR(VLOOKUP(B4698,Listor!$A$6:$B$62,2,FALSE),"")</f>
        <v/>
      </c>
      <c r="D4698" s="80" t="str">
        <f>IFERROR(VLOOKUP(B4698,Listor!$A$6:$C$62,3,FALSE),"")</f>
        <v/>
      </c>
      <c r="E4698" s="110" t="s">
        <v>79</v>
      </c>
      <c r="F4698" s="66"/>
      <c r="G4698" s="35" t="str">
        <f>IFERROR(VLOOKUP(B4698,Listor!$A$6:$G$62,7,FALSE),"")</f>
        <v/>
      </c>
      <c r="H4698" s="63" t="str">
        <f>IFERROR(VLOOKUP(B4698,Listor!$N$6:$O$47,2,FALSE),"")</f>
        <v/>
      </c>
      <c r="I4698" s="63" t="str">
        <f t="shared" si="220"/>
        <v/>
      </c>
      <c r="J4698" s="96" t="str">
        <f>IFERROR(VLOOKUP(B4698,Listor!$N$6:$P$47,3,FALSE)*I4698,"")</f>
        <v/>
      </c>
      <c r="K4698" s="81"/>
      <c r="L4698" s="88" t="str">
        <f>IFERROR((VLOOKUP(B4698,Listor!$N$6:$P$47,3,FALSE)*Biologiska!K4698)+(VLOOKUP(B4698,Listor!$N$6:$Q$47,4,FALSE)),"")</f>
        <v/>
      </c>
      <c r="M4698" s="63" t="str">
        <f t="shared" si="221"/>
        <v/>
      </c>
      <c r="N4698" s="75"/>
      <c r="O4698" s="84" t="str">
        <f t="shared" si="222"/>
        <v/>
      </c>
      <c r="P4698" s="107"/>
      <c r="Q4698" s="87" t="s">
        <v>79</v>
      </c>
      <c r="R4698" s="87"/>
      <c r="S4698" s="87"/>
      <c r="T4698" s="87"/>
      <c r="U4698" s="87"/>
      <c r="V4698" s="86" t="s">
        <v>79</v>
      </c>
      <c r="W4698" s="75"/>
      <c r="X4698" s="102" t="s">
        <v>79</v>
      </c>
      <c r="Y4698" s="63" t="str">
        <f>IFERROR(IF(VLOOKUP(X4698,Listor!$T$6:$U$7,2,FALSE)&lt;O4698,TRUE),"")</f>
        <v/>
      </c>
      <c r="Z4698" s="87"/>
      <c r="AA4698" s="104"/>
    </row>
    <row r="4699" spans="2:27" x14ac:dyDescent="0.25">
      <c r="B4699" s="68" t="s">
        <v>68</v>
      </c>
      <c r="C4699" s="80" t="str">
        <f>IFERROR(VLOOKUP(B4699,Listor!$A$6:$B$62,2,FALSE),"")</f>
        <v/>
      </c>
      <c r="D4699" s="80" t="str">
        <f>IFERROR(VLOOKUP(B4699,Listor!$A$6:$C$62,3,FALSE),"")</f>
        <v/>
      </c>
      <c r="E4699" s="110" t="s">
        <v>79</v>
      </c>
      <c r="F4699" s="66"/>
      <c r="G4699" s="35" t="str">
        <f>IFERROR(VLOOKUP(B4699,Listor!$A$6:$G$62,7,FALSE),"")</f>
        <v/>
      </c>
      <c r="H4699" s="63" t="str">
        <f>IFERROR(VLOOKUP(B4699,Listor!$N$6:$O$47,2,FALSE),"")</f>
        <v/>
      </c>
      <c r="I4699" s="63" t="str">
        <f t="shared" si="220"/>
        <v/>
      </c>
      <c r="J4699" s="96" t="str">
        <f>IFERROR(VLOOKUP(B4699,Listor!$N$6:$P$47,3,FALSE)*I4699,"")</f>
        <v/>
      </c>
      <c r="K4699" s="81"/>
      <c r="L4699" s="88" t="str">
        <f>IFERROR((VLOOKUP(B4699,Listor!$N$6:$P$47,3,FALSE)*Biologiska!K4699)+(VLOOKUP(B4699,Listor!$N$6:$Q$47,4,FALSE)),"")</f>
        <v/>
      </c>
      <c r="M4699" s="63" t="str">
        <f t="shared" si="221"/>
        <v/>
      </c>
      <c r="N4699" s="75"/>
      <c r="O4699" s="84" t="str">
        <f t="shared" si="222"/>
        <v/>
      </c>
      <c r="P4699" s="107"/>
      <c r="Q4699" s="87" t="s">
        <v>79</v>
      </c>
      <c r="R4699" s="87"/>
      <c r="S4699" s="87"/>
      <c r="T4699" s="87"/>
      <c r="U4699" s="87"/>
      <c r="V4699" s="86" t="s">
        <v>79</v>
      </c>
      <c r="W4699" s="75"/>
      <c r="X4699" s="102" t="s">
        <v>79</v>
      </c>
      <c r="Y4699" s="63" t="str">
        <f>IFERROR(IF(VLOOKUP(X4699,Listor!$T$6:$U$7,2,FALSE)&lt;O4699,TRUE),"")</f>
        <v/>
      </c>
      <c r="Z4699" s="87"/>
      <c r="AA4699" s="104"/>
    </row>
    <row r="4700" spans="2:27" x14ac:dyDescent="0.25">
      <c r="B4700" s="68" t="s">
        <v>68</v>
      </c>
      <c r="C4700" s="80" t="str">
        <f>IFERROR(VLOOKUP(B4700,Listor!$A$6:$B$62,2,FALSE),"")</f>
        <v/>
      </c>
      <c r="D4700" s="80" t="str">
        <f>IFERROR(VLOOKUP(B4700,Listor!$A$6:$C$62,3,FALSE),"")</f>
        <v/>
      </c>
      <c r="E4700" s="110" t="s">
        <v>79</v>
      </c>
      <c r="F4700" s="66"/>
      <c r="G4700" s="35" t="str">
        <f>IFERROR(VLOOKUP(B4700,Listor!$A$6:$G$62,7,FALSE),"")</f>
        <v/>
      </c>
      <c r="H4700" s="63" t="str">
        <f>IFERROR(VLOOKUP(B4700,Listor!$N$6:$O$47,2,FALSE),"")</f>
        <v/>
      </c>
      <c r="I4700" s="63" t="str">
        <f t="shared" si="220"/>
        <v/>
      </c>
      <c r="J4700" s="96" t="str">
        <f>IFERROR(VLOOKUP(B4700,Listor!$N$6:$P$47,3,FALSE)*I4700,"")</f>
        <v/>
      </c>
      <c r="K4700" s="81"/>
      <c r="L4700" s="88" t="str">
        <f>IFERROR((VLOOKUP(B4700,Listor!$N$6:$P$47,3,FALSE)*Biologiska!K4700)+(VLOOKUP(B4700,Listor!$N$6:$Q$47,4,FALSE)),"")</f>
        <v/>
      </c>
      <c r="M4700" s="63" t="str">
        <f t="shared" si="221"/>
        <v/>
      </c>
      <c r="N4700" s="75"/>
      <c r="O4700" s="84" t="str">
        <f t="shared" si="222"/>
        <v/>
      </c>
      <c r="P4700" s="107"/>
      <c r="Q4700" s="87" t="s">
        <v>79</v>
      </c>
      <c r="R4700" s="87"/>
      <c r="S4700" s="87"/>
      <c r="T4700" s="87"/>
      <c r="U4700" s="87"/>
      <c r="V4700" s="86" t="s">
        <v>79</v>
      </c>
      <c r="W4700" s="75"/>
      <c r="X4700" s="102" t="s">
        <v>79</v>
      </c>
      <c r="Y4700" s="63" t="str">
        <f>IFERROR(IF(VLOOKUP(X4700,Listor!$T$6:$U$7,2,FALSE)&lt;O4700,TRUE),"")</f>
        <v/>
      </c>
      <c r="Z4700" s="87"/>
      <c r="AA4700" s="104"/>
    </row>
    <row r="4701" spans="2:27" x14ac:dyDescent="0.25">
      <c r="B4701" s="68" t="s">
        <v>68</v>
      </c>
      <c r="C4701" s="80" t="str">
        <f>IFERROR(VLOOKUP(B4701,Listor!$A$6:$B$62,2,FALSE),"")</f>
        <v/>
      </c>
      <c r="D4701" s="80" t="str">
        <f>IFERROR(VLOOKUP(B4701,Listor!$A$6:$C$62,3,FALSE),"")</f>
        <v/>
      </c>
      <c r="E4701" s="110" t="s">
        <v>79</v>
      </c>
      <c r="F4701" s="66"/>
      <c r="G4701" s="35" t="str">
        <f>IFERROR(VLOOKUP(B4701,Listor!$A$6:$G$62,7,FALSE),"")</f>
        <v/>
      </c>
      <c r="H4701" s="63" t="str">
        <f>IFERROR(VLOOKUP(B4701,Listor!$N$6:$O$47,2,FALSE),"")</f>
        <v/>
      </c>
      <c r="I4701" s="63" t="str">
        <f t="shared" si="220"/>
        <v/>
      </c>
      <c r="J4701" s="96" t="str">
        <f>IFERROR(VLOOKUP(B4701,Listor!$N$6:$P$47,3,FALSE)*I4701,"")</f>
        <v/>
      </c>
      <c r="K4701" s="81"/>
      <c r="L4701" s="88" t="str">
        <f>IFERROR((VLOOKUP(B4701,Listor!$N$6:$P$47,3,FALSE)*Biologiska!K4701)+(VLOOKUP(B4701,Listor!$N$6:$Q$47,4,FALSE)),"")</f>
        <v/>
      </c>
      <c r="M4701" s="63" t="str">
        <f t="shared" si="221"/>
        <v/>
      </c>
      <c r="N4701" s="75"/>
      <c r="O4701" s="84" t="str">
        <f t="shared" si="222"/>
        <v/>
      </c>
      <c r="P4701" s="107"/>
      <c r="Q4701" s="87" t="s">
        <v>79</v>
      </c>
      <c r="R4701" s="87"/>
      <c r="S4701" s="87"/>
      <c r="T4701" s="87"/>
      <c r="U4701" s="87"/>
      <c r="V4701" s="86" t="s">
        <v>79</v>
      </c>
      <c r="W4701" s="75"/>
      <c r="X4701" s="102" t="s">
        <v>79</v>
      </c>
      <c r="Y4701" s="63" t="str">
        <f>IFERROR(IF(VLOOKUP(X4701,Listor!$T$6:$U$7,2,FALSE)&lt;O4701,TRUE),"")</f>
        <v/>
      </c>
      <c r="Z4701" s="87"/>
      <c r="AA4701" s="104"/>
    </row>
    <row r="4702" spans="2:27" x14ac:dyDescent="0.25">
      <c r="B4702" s="68" t="s">
        <v>68</v>
      </c>
      <c r="C4702" s="80" t="str">
        <f>IFERROR(VLOOKUP(B4702,Listor!$A$6:$B$62,2,FALSE),"")</f>
        <v/>
      </c>
      <c r="D4702" s="80" t="str">
        <f>IFERROR(VLOOKUP(B4702,Listor!$A$6:$C$62,3,FALSE),"")</f>
        <v/>
      </c>
      <c r="E4702" s="110" t="s">
        <v>79</v>
      </c>
      <c r="F4702" s="66"/>
      <c r="G4702" s="35" t="str">
        <f>IFERROR(VLOOKUP(B4702,Listor!$A$6:$G$62,7,FALSE),"")</f>
        <v/>
      </c>
      <c r="H4702" s="63" t="str">
        <f>IFERROR(VLOOKUP(B4702,Listor!$N$6:$O$47,2,FALSE),"")</f>
        <v/>
      </c>
      <c r="I4702" s="63" t="str">
        <f t="shared" si="220"/>
        <v/>
      </c>
      <c r="J4702" s="96" t="str">
        <f>IFERROR(VLOOKUP(B4702,Listor!$N$6:$P$47,3,FALSE)*I4702,"")</f>
        <v/>
      </c>
      <c r="K4702" s="81"/>
      <c r="L4702" s="88" t="str">
        <f>IFERROR((VLOOKUP(B4702,Listor!$N$6:$P$47,3,FALSE)*Biologiska!K4702)+(VLOOKUP(B4702,Listor!$N$6:$Q$47,4,FALSE)),"")</f>
        <v/>
      </c>
      <c r="M4702" s="63" t="str">
        <f t="shared" si="221"/>
        <v/>
      </c>
      <c r="N4702" s="75"/>
      <c r="O4702" s="84" t="str">
        <f t="shared" si="222"/>
        <v/>
      </c>
      <c r="P4702" s="107"/>
      <c r="Q4702" s="87" t="s">
        <v>79</v>
      </c>
      <c r="R4702" s="87"/>
      <c r="S4702" s="87"/>
      <c r="T4702" s="87"/>
      <c r="U4702" s="87"/>
      <c r="V4702" s="86" t="s">
        <v>79</v>
      </c>
      <c r="W4702" s="75"/>
      <c r="X4702" s="102" t="s">
        <v>79</v>
      </c>
      <c r="Y4702" s="63" t="str">
        <f>IFERROR(IF(VLOOKUP(X4702,Listor!$T$6:$U$7,2,FALSE)&lt;O4702,TRUE),"")</f>
        <v/>
      </c>
      <c r="Z4702" s="87"/>
      <c r="AA4702" s="104"/>
    </row>
    <row r="4703" spans="2:27" x14ac:dyDescent="0.25">
      <c r="B4703" s="68" t="s">
        <v>68</v>
      </c>
      <c r="C4703" s="80" t="str">
        <f>IFERROR(VLOOKUP(B4703,Listor!$A$6:$B$62,2,FALSE),"")</f>
        <v/>
      </c>
      <c r="D4703" s="80" t="str">
        <f>IFERROR(VLOOKUP(B4703,Listor!$A$6:$C$62,3,FALSE),"")</f>
        <v/>
      </c>
      <c r="E4703" s="110" t="s">
        <v>79</v>
      </c>
      <c r="F4703" s="66"/>
      <c r="G4703" s="35" t="str">
        <f>IFERROR(VLOOKUP(B4703,Listor!$A$6:$G$62,7,FALSE),"")</f>
        <v/>
      </c>
      <c r="H4703" s="63" t="str">
        <f>IFERROR(VLOOKUP(B4703,Listor!$N$6:$O$47,2,FALSE),"")</f>
        <v/>
      </c>
      <c r="I4703" s="63" t="str">
        <f t="shared" si="220"/>
        <v/>
      </c>
      <c r="J4703" s="96" t="str">
        <f>IFERROR(VLOOKUP(B4703,Listor!$N$6:$P$47,3,FALSE)*I4703,"")</f>
        <v/>
      </c>
      <c r="K4703" s="81"/>
      <c r="L4703" s="88" t="str">
        <f>IFERROR((VLOOKUP(B4703,Listor!$N$6:$P$47,3,FALSE)*Biologiska!K4703)+(VLOOKUP(B4703,Listor!$N$6:$Q$47,4,FALSE)),"")</f>
        <v/>
      </c>
      <c r="M4703" s="63" t="str">
        <f t="shared" si="221"/>
        <v/>
      </c>
      <c r="N4703" s="75"/>
      <c r="O4703" s="84" t="str">
        <f t="shared" si="222"/>
        <v/>
      </c>
      <c r="P4703" s="107"/>
      <c r="Q4703" s="87" t="s">
        <v>79</v>
      </c>
      <c r="R4703" s="87"/>
      <c r="S4703" s="87"/>
      <c r="T4703" s="87"/>
      <c r="U4703" s="87"/>
      <c r="V4703" s="86" t="s">
        <v>79</v>
      </c>
      <c r="W4703" s="75"/>
      <c r="X4703" s="102" t="s">
        <v>79</v>
      </c>
      <c r="Y4703" s="63" t="str">
        <f>IFERROR(IF(VLOOKUP(X4703,Listor!$T$6:$U$7,2,FALSE)&lt;O4703,TRUE),"")</f>
        <v/>
      </c>
      <c r="Z4703" s="87"/>
      <c r="AA4703" s="104"/>
    </row>
    <row r="4704" spans="2:27" x14ac:dyDescent="0.25">
      <c r="B4704" s="68" t="s">
        <v>68</v>
      </c>
      <c r="C4704" s="80" t="str">
        <f>IFERROR(VLOOKUP(B4704,Listor!$A$6:$B$62,2,FALSE),"")</f>
        <v/>
      </c>
      <c r="D4704" s="80" t="str">
        <f>IFERROR(VLOOKUP(B4704,Listor!$A$6:$C$62,3,FALSE),"")</f>
        <v/>
      </c>
      <c r="E4704" s="110" t="s">
        <v>79</v>
      </c>
      <c r="F4704" s="66"/>
      <c r="G4704" s="35" t="str">
        <f>IFERROR(VLOOKUP(B4704,Listor!$A$6:$G$62,7,FALSE),"")</f>
        <v/>
      </c>
      <c r="H4704" s="63" t="str">
        <f>IFERROR(VLOOKUP(B4704,Listor!$N$6:$O$47,2,FALSE),"")</f>
        <v/>
      </c>
      <c r="I4704" s="63" t="str">
        <f t="shared" si="220"/>
        <v/>
      </c>
      <c r="J4704" s="96" t="str">
        <f>IFERROR(VLOOKUP(B4704,Listor!$N$6:$P$47,3,FALSE)*I4704,"")</f>
        <v/>
      </c>
      <c r="K4704" s="81"/>
      <c r="L4704" s="88" t="str">
        <f>IFERROR((VLOOKUP(B4704,Listor!$N$6:$P$47,3,FALSE)*Biologiska!K4704)+(VLOOKUP(B4704,Listor!$N$6:$Q$47,4,FALSE)),"")</f>
        <v/>
      </c>
      <c r="M4704" s="63" t="str">
        <f t="shared" si="221"/>
        <v/>
      </c>
      <c r="N4704" s="75"/>
      <c r="O4704" s="84" t="str">
        <f t="shared" si="222"/>
        <v/>
      </c>
      <c r="P4704" s="107"/>
      <c r="Q4704" s="87" t="s">
        <v>79</v>
      </c>
      <c r="R4704" s="87"/>
      <c r="S4704" s="87"/>
      <c r="T4704" s="87"/>
      <c r="U4704" s="87"/>
      <c r="V4704" s="86" t="s">
        <v>79</v>
      </c>
      <c r="W4704" s="75"/>
      <c r="X4704" s="102" t="s">
        <v>79</v>
      </c>
      <c r="Y4704" s="63" t="str">
        <f>IFERROR(IF(VLOOKUP(X4704,Listor!$T$6:$U$7,2,FALSE)&lt;O4704,TRUE),"")</f>
        <v/>
      </c>
      <c r="Z4704" s="87"/>
      <c r="AA4704" s="104"/>
    </row>
    <row r="4705" spans="2:27" x14ac:dyDescent="0.25">
      <c r="B4705" s="68" t="s">
        <v>68</v>
      </c>
      <c r="C4705" s="80" t="str">
        <f>IFERROR(VLOOKUP(B4705,Listor!$A$6:$B$62,2,FALSE),"")</f>
        <v/>
      </c>
      <c r="D4705" s="80" t="str">
        <f>IFERROR(VLOOKUP(B4705,Listor!$A$6:$C$62,3,FALSE),"")</f>
        <v/>
      </c>
      <c r="E4705" s="110" t="s">
        <v>79</v>
      </c>
      <c r="F4705" s="66"/>
      <c r="G4705" s="35" t="str">
        <f>IFERROR(VLOOKUP(B4705,Listor!$A$6:$G$62,7,FALSE),"")</f>
        <v/>
      </c>
      <c r="H4705" s="63" t="str">
        <f>IFERROR(VLOOKUP(B4705,Listor!$N$6:$O$47,2,FALSE),"")</f>
        <v/>
      </c>
      <c r="I4705" s="63" t="str">
        <f t="shared" si="220"/>
        <v/>
      </c>
      <c r="J4705" s="96" t="str">
        <f>IFERROR(VLOOKUP(B4705,Listor!$N$6:$P$47,3,FALSE)*I4705,"")</f>
        <v/>
      </c>
      <c r="K4705" s="81"/>
      <c r="L4705" s="88" t="str">
        <f>IFERROR((VLOOKUP(B4705,Listor!$N$6:$P$47,3,FALSE)*Biologiska!K4705)+(VLOOKUP(B4705,Listor!$N$6:$Q$47,4,FALSE)),"")</f>
        <v/>
      </c>
      <c r="M4705" s="63" t="str">
        <f t="shared" si="221"/>
        <v/>
      </c>
      <c r="N4705" s="75"/>
      <c r="O4705" s="84" t="str">
        <f t="shared" si="222"/>
        <v/>
      </c>
      <c r="P4705" s="107"/>
      <c r="Q4705" s="87" t="s">
        <v>79</v>
      </c>
      <c r="R4705" s="87"/>
      <c r="S4705" s="87"/>
      <c r="T4705" s="87"/>
      <c r="U4705" s="87"/>
      <c r="V4705" s="86" t="s">
        <v>79</v>
      </c>
      <c r="W4705" s="75"/>
      <c r="X4705" s="102" t="s">
        <v>79</v>
      </c>
      <c r="Y4705" s="63" t="str">
        <f>IFERROR(IF(VLOOKUP(X4705,Listor!$T$6:$U$7,2,FALSE)&lt;O4705,TRUE),"")</f>
        <v/>
      </c>
      <c r="Z4705" s="87"/>
      <c r="AA4705" s="104"/>
    </row>
    <row r="4706" spans="2:27" x14ac:dyDescent="0.25">
      <c r="B4706" s="68" t="s">
        <v>68</v>
      </c>
      <c r="C4706" s="80" t="str">
        <f>IFERROR(VLOOKUP(B4706,Listor!$A$6:$B$62,2,FALSE),"")</f>
        <v/>
      </c>
      <c r="D4706" s="80" t="str">
        <f>IFERROR(VLOOKUP(B4706,Listor!$A$6:$C$62,3,FALSE),"")</f>
        <v/>
      </c>
      <c r="E4706" s="110" t="s">
        <v>79</v>
      </c>
      <c r="F4706" s="66"/>
      <c r="G4706" s="35" t="str">
        <f>IFERROR(VLOOKUP(B4706,Listor!$A$6:$G$62,7,FALSE),"")</f>
        <v/>
      </c>
      <c r="H4706" s="63" t="str">
        <f>IFERROR(VLOOKUP(B4706,Listor!$N$6:$O$47,2,FALSE),"")</f>
        <v/>
      </c>
      <c r="I4706" s="63" t="str">
        <f t="shared" si="220"/>
        <v/>
      </c>
      <c r="J4706" s="96" t="str">
        <f>IFERROR(VLOOKUP(B4706,Listor!$N$6:$P$47,3,FALSE)*I4706,"")</f>
        <v/>
      </c>
      <c r="K4706" s="81"/>
      <c r="L4706" s="88" t="str">
        <f>IFERROR((VLOOKUP(B4706,Listor!$N$6:$P$47,3,FALSE)*Biologiska!K4706)+(VLOOKUP(B4706,Listor!$N$6:$Q$47,4,FALSE)),"")</f>
        <v/>
      </c>
      <c r="M4706" s="63" t="str">
        <f t="shared" si="221"/>
        <v/>
      </c>
      <c r="N4706" s="75"/>
      <c r="O4706" s="84" t="str">
        <f t="shared" si="222"/>
        <v/>
      </c>
      <c r="P4706" s="107"/>
      <c r="Q4706" s="87" t="s">
        <v>79</v>
      </c>
      <c r="R4706" s="87"/>
      <c r="S4706" s="87"/>
      <c r="T4706" s="87"/>
      <c r="U4706" s="87"/>
      <c r="V4706" s="86" t="s">
        <v>79</v>
      </c>
      <c r="W4706" s="75"/>
      <c r="X4706" s="102" t="s">
        <v>79</v>
      </c>
      <c r="Y4706" s="63" t="str">
        <f>IFERROR(IF(VLOOKUP(X4706,Listor!$T$6:$U$7,2,FALSE)&lt;O4706,TRUE),"")</f>
        <v/>
      </c>
      <c r="Z4706" s="87"/>
      <c r="AA4706" s="104"/>
    </row>
    <row r="4707" spans="2:27" x14ac:dyDescent="0.25">
      <c r="B4707" s="68" t="s">
        <v>68</v>
      </c>
      <c r="C4707" s="80" t="str">
        <f>IFERROR(VLOOKUP(B4707,Listor!$A$6:$B$62,2,FALSE),"")</f>
        <v/>
      </c>
      <c r="D4707" s="80" t="str">
        <f>IFERROR(VLOOKUP(B4707,Listor!$A$6:$C$62,3,FALSE),"")</f>
        <v/>
      </c>
      <c r="E4707" s="110" t="s">
        <v>79</v>
      </c>
      <c r="F4707" s="66"/>
      <c r="G4707" s="35" t="str">
        <f>IFERROR(VLOOKUP(B4707,Listor!$A$6:$G$62,7,FALSE),"")</f>
        <v/>
      </c>
      <c r="H4707" s="63" t="str">
        <f>IFERROR(VLOOKUP(B4707,Listor!$N$6:$O$47,2,FALSE),"")</f>
        <v/>
      </c>
      <c r="I4707" s="63" t="str">
        <f t="shared" si="220"/>
        <v/>
      </c>
      <c r="J4707" s="96" t="str">
        <f>IFERROR(VLOOKUP(B4707,Listor!$N$6:$P$47,3,FALSE)*I4707,"")</f>
        <v/>
      </c>
      <c r="K4707" s="81"/>
      <c r="L4707" s="88" t="str">
        <f>IFERROR((VLOOKUP(B4707,Listor!$N$6:$P$47,3,FALSE)*Biologiska!K4707)+(VLOOKUP(B4707,Listor!$N$6:$Q$47,4,FALSE)),"")</f>
        <v/>
      </c>
      <c r="M4707" s="63" t="str">
        <f t="shared" si="221"/>
        <v/>
      </c>
      <c r="N4707" s="75"/>
      <c r="O4707" s="84" t="str">
        <f t="shared" si="222"/>
        <v/>
      </c>
      <c r="P4707" s="107"/>
      <c r="Q4707" s="87" t="s">
        <v>79</v>
      </c>
      <c r="R4707" s="87"/>
      <c r="S4707" s="87"/>
      <c r="T4707" s="87"/>
      <c r="U4707" s="87"/>
      <c r="V4707" s="86" t="s">
        <v>79</v>
      </c>
      <c r="W4707" s="75"/>
      <c r="X4707" s="102" t="s">
        <v>79</v>
      </c>
      <c r="Y4707" s="63" t="str">
        <f>IFERROR(IF(VLOOKUP(X4707,Listor!$T$6:$U$7,2,FALSE)&lt;O4707,TRUE),"")</f>
        <v/>
      </c>
      <c r="Z4707" s="87"/>
      <c r="AA4707" s="104"/>
    </row>
    <row r="4708" spans="2:27" x14ac:dyDescent="0.25">
      <c r="B4708" s="68" t="s">
        <v>68</v>
      </c>
      <c r="C4708" s="80" t="str">
        <f>IFERROR(VLOOKUP(B4708,Listor!$A$6:$B$62,2,FALSE),"")</f>
        <v/>
      </c>
      <c r="D4708" s="80" t="str">
        <f>IFERROR(VLOOKUP(B4708,Listor!$A$6:$C$62,3,FALSE),"")</f>
        <v/>
      </c>
      <c r="E4708" s="110" t="s">
        <v>79</v>
      </c>
      <c r="F4708" s="66"/>
      <c r="G4708" s="35" t="str">
        <f>IFERROR(VLOOKUP(B4708,Listor!$A$6:$G$62,7,FALSE),"")</f>
        <v/>
      </c>
      <c r="H4708" s="63" t="str">
        <f>IFERROR(VLOOKUP(B4708,Listor!$N$6:$O$47,2,FALSE),"")</f>
        <v/>
      </c>
      <c r="I4708" s="63" t="str">
        <f t="shared" si="220"/>
        <v/>
      </c>
      <c r="J4708" s="96" t="str">
        <f>IFERROR(VLOOKUP(B4708,Listor!$N$6:$P$47,3,FALSE)*I4708,"")</f>
        <v/>
      </c>
      <c r="K4708" s="81"/>
      <c r="L4708" s="88" t="str">
        <f>IFERROR((VLOOKUP(B4708,Listor!$N$6:$P$47,3,FALSE)*Biologiska!K4708)+(VLOOKUP(B4708,Listor!$N$6:$Q$47,4,FALSE)),"")</f>
        <v/>
      </c>
      <c r="M4708" s="63" t="str">
        <f t="shared" si="221"/>
        <v/>
      </c>
      <c r="N4708" s="75"/>
      <c r="O4708" s="84" t="str">
        <f t="shared" si="222"/>
        <v/>
      </c>
      <c r="P4708" s="107"/>
      <c r="Q4708" s="87" t="s">
        <v>79</v>
      </c>
      <c r="R4708" s="87"/>
      <c r="S4708" s="87"/>
      <c r="T4708" s="87"/>
      <c r="U4708" s="87"/>
      <c r="V4708" s="86" t="s">
        <v>79</v>
      </c>
      <c r="W4708" s="75"/>
      <c r="X4708" s="102" t="s">
        <v>79</v>
      </c>
      <c r="Y4708" s="63" t="str">
        <f>IFERROR(IF(VLOOKUP(X4708,Listor!$T$6:$U$7,2,FALSE)&lt;O4708,TRUE),"")</f>
        <v/>
      </c>
      <c r="Z4708" s="87"/>
      <c r="AA4708" s="104"/>
    </row>
    <row r="4709" spans="2:27" x14ac:dyDescent="0.25">
      <c r="B4709" s="68" t="s">
        <v>68</v>
      </c>
      <c r="C4709" s="80" t="str">
        <f>IFERROR(VLOOKUP(B4709,Listor!$A$6:$B$62,2,FALSE),"")</f>
        <v/>
      </c>
      <c r="D4709" s="80" t="str">
        <f>IFERROR(VLOOKUP(B4709,Listor!$A$6:$C$62,3,FALSE),"")</f>
        <v/>
      </c>
      <c r="E4709" s="110" t="s">
        <v>79</v>
      </c>
      <c r="F4709" s="66"/>
      <c r="G4709" s="35" t="str">
        <f>IFERROR(VLOOKUP(B4709,Listor!$A$6:$G$62,7,FALSE),"")</f>
        <v/>
      </c>
      <c r="H4709" s="63" t="str">
        <f>IFERROR(VLOOKUP(B4709,Listor!$N$6:$O$47,2,FALSE),"")</f>
        <v/>
      </c>
      <c r="I4709" s="63" t="str">
        <f t="shared" si="220"/>
        <v/>
      </c>
      <c r="J4709" s="96" t="str">
        <f>IFERROR(VLOOKUP(B4709,Listor!$N$6:$P$47,3,FALSE)*I4709,"")</f>
        <v/>
      </c>
      <c r="K4709" s="81"/>
      <c r="L4709" s="88" t="str">
        <f>IFERROR((VLOOKUP(B4709,Listor!$N$6:$P$47,3,FALSE)*Biologiska!K4709)+(VLOOKUP(B4709,Listor!$N$6:$Q$47,4,FALSE)),"")</f>
        <v/>
      </c>
      <c r="M4709" s="63" t="str">
        <f t="shared" si="221"/>
        <v/>
      </c>
      <c r="N4709" s="75"/>
      <c r="O4709" s="84" t="str">
        <f t="shared" si="222"/>
        <v/>
      </c>
      <c r="P4709" s="107"/>
      <c r="Q4709" s="87" t="s">
        <v>79</v>
      </c>
      <c r="R4709" s="87"/>
      <c r="S4709" s="87"/>
      <c r="T4709" s="87"/>
      <c r="U4709" s="87"/>
      <c r="V4709" s="86" t="s">
        <v>79</v>
      </c>
      <c r="W4709" s="75"/>
      <c r="X4709" s="102" t="s">
        <v>79</v>
      </c>
      <c r="Y4709" s="63" t="str">
        <f>IFERROR(IF(VLOOKUP(X4709,Listor!$T$6:$U$7,2,FALSE)&lt;O4709,TRUE),"")</f>
        <v/>
      </c>
      <c r="Z4709" s="87"/>
      <c r="AA4709" s="104"/>
    </row>
    <row r="4710" spans="2:27" x14ac:dyDescent="0.25">
      <c r="B4710" s="68" t="s">
        <v>68</v>
      </c>
      <c r="C4710" s="80" t="str">
        <f>IFERROR(VLOOKUP(B4710,Listor!$A$6:$B$62,2,FALSE),"")</f>
        <v/>
      </c>
      <c r="D4710" s="80" t="str">
        <f>IFERROR(VLOOKUP(B4710,Listor!$A$6:$C$62,3,FALSE),"")</f>
        <v/>
      </c>
      <c r="E4710" s="110" t="s">
        <v>79</v>
      </c>
      <c r="F4710" s="66"/>
      <c r="G4710" s="35" t="str">
        <f>IFERROR(VLOOKUP(B4710,Listor!$A$6:$G$62,7,FALSE),"")</f>
        <v/>
      </c>
      <c r="H4710" s="63" t="str">
        <f>IFERROR(VLOOKUP(B4710,Listor!$N$6:$O$47,2,FALSE),"")</f>
        <v/>
      </c>
      <c r="I4710" s="63" t="str">
        <f t="shared" si="220"/>
        <v/>
      </c>
      <c r="J4710" s="96" t="str">
        <f>IFERROR(VLOOKUP(B4710,Listor!$N$6:$P$47,3,FALSE)*I4710,"")</f>
        <v/>
      </c>
      <c r="K4710" s="81"/>
      <c r="L4710" s="88" t="str">
        <f>IFERROR((VLOOKUP(B4710,Listor!$N$6:$P$47,3,FALSE)*Biologiska!K4710)+(VLOOKUP(B4710,Listor!$N$6:$Q$47,4,FALSE)),"")</f>
        <v/>
      </c>
      <c r="M4710" s="63" t="str">
        <f t="shared" si="221"/>
        <v/>
      </c>
      <c r="N4710" s="75"/>
      <c r="O4710" s="84" t="str">
        <f t="shared" si="222"/>
        <v/>
      </c>
      <c r="P4710" s="107"/>
      <c r="Q4710" s="87" t="s">
        <v>79</v>
      </c>
      <c r="R4710" s="87"/>
      <c r="S4710" s="87"/>
      <c r="T4710" s="87"/>
      <c r="U4710" s="87"/>
      <c r="V4710" s="86" t="s">
        <v>79</v>
      </c>
      <c r="W4710" s="75"/>
      <c r="X4710" s="102" t="s">
        <v>79</v>
      </c>
      <c r="Y4710" s="63" t="str">
        <f>IFERROR(IF(VLOOKUP(X4710,Listor!$T$6:$U$7,2,FALSE)&lt;O4710,TRUE),"")</f>
        <v/>
      </c>
      <c r="Z4710" s="87"/>
      <c r="AA4710" s="104"/>
    </row>
    <row r="4711" spans="2:27" x14ac:dyDescent="0.25">
      <c r="B4711" s="68" t="s">
        <v>68</v>
      </c>
      <c r="C4711" s="80" t="str">
        <f>IFERROR(VLOOKUP(B4711,Listor!$A$6:$B$62,2,FALSE),"")</f>
        <v/>
      </c>
      <c r="D4711" s="80" t="str">
        <f>IFERROR(VLOOKUP(B4711,Listor!$A$6:$C$62,3,FALSE),"")</f>
        <v/>
      </c>
      <c r="E4711" s="110" t="s">
        <v>79</v>
      </c>
      <c r="F4711" s="66"/>
      <c r="G4711" s="35" t="str">
        <f>IFERROR(VLOOKUP(B4711,Listor!$A$6:$G$62,7,FALSE),"")</f>
        <v/>
      </c>
      <c r="H4711" s="63" t="str">
        <f>IFERROR(VLOOKUP(B4711,Listor!$N$6:$O$47,2,FALSE),"")</f>
        <v/>
      </c>
      <c r="I4711" s="63" t="str">
        <f t="shared" si="220"/>
        <v/>
      </c>
      <c r="J4711" s="96" t="str">
        <f>IFERROR(VLOOKUP(B4711,Listor!$N$6:$P$47,3,FALSE)*I4711,"")</f>
        <v/>
      </c>
      <c r="K4711" s="81"/>
      <c r="L4711" s="88" t="str">
        <f>IFERROR((VLOOKUP(B4711,Listor!$N$6:$P$47,3,FALSE)*Biologiska!K4711)+(VLOOKUP(B4711,Listor!$N$6:$Q$47,4,FALSE)),"")</f>
        <v/>
      </c>
      <c r="M4711" s="63" t="str">
        <f t="shared" si="221"/>
        <v/>
      </c>
      <c r="N4711" s="75"/>
      <c r="O4711" s="84" t="str">
        <f t="shared" si="222"/>
        <v/>
      </c>
      <c r="P4711" s="107"/>
      <c r="Q4711" s="87" t="s">
        <v>79</v>
      </c>
      <c r="R4711" s="87"/>
      <c r="S4711" s="87"/>
      <c r="T4711" s="87"/>
      <c r="U4711" s="87"/>
      <c r="V4711" s="86" t="s">
        <v>79</v>
      </c>
      <c r="W4711" s="75"/>
      <c r="X4711" s="102" t="s">
        <v>79</v>
      </c>
      <c r="Y4711" s="63" t="str">
        <f>IFERROR(IF(VLOOKUP(X4711,Listor!$T$6:$U$7,2,FALSE)&lt;O4711,TRUE),"")</f>
        <v/>
      </c>
      <c r="Z4711" s="87"/>
      <c r="AA4711" s="104"/>
    </row>
    <row r="4712" spans="2:27" x14ac:dyDescent="0.25">
      <c r="B4712" s="68" t="s">
        <v>68</v>
      </c>
      <c r="C4712" s="80" t="str">
        <f>IFERROR(VLOOKUP(B4712,Listor!$A$6:$B$62,2,FALSE),"")</f>
        <v/>
      </c>
      <c r="D4712" s="80" t="str">
        <f>IFERROR(VLOOKUP(B4712,Listor!$A$6:$C$62,3,FALSE),"")</f>
        <v/>
      </c>
      <c r="E4712" s="110" t="s">
        <v>79</v>
      </c>
      <c r="F4712" s="66"/>
      <c r="G4712" s="35" t="str">
        <f>IFERROR(VLOOKUP(B4712,Listor!$A$6:$G$62,7,FALSE),"")</f>
        <v/>
      </c>
      <c r="H4712" s="63" t="str">
        <f>IFERROR(VLOOKUP(B4712,Listor!$N$6:$O$47,2,FALSE),"")</f>
        <v/>
      </c>
      <c r="I4712" s="63" t="str">
        <f t="shared" si="220"/>
        <v/>
      </c>
      <c r="J4712" s="96" t="str">
        <f>IFERROR(VLOOKUP(B4712,Listor!$N$6:$P$47,3,FALSE)*I4712,"")</f>
        <v/>
      </c>
      <c r="K4712" s="81"/>
      <c r="L4712" s="88" t="str">
        <f>IFERROR((VLOOKUP(B4712,Listor!$N$6:$P$47,3,FALSE)*Biologiska!K4712)+(VLOOKUP(B4712,Listor!$N$6:$Q$47,4,FALSE)),"")</f>
        <v/>
      </c>
      <c r="M4712" s="63" t="str">
        <f t="shared" si="221"/>
        <v/>
      </c>
      <c r="N4712" s="75"/>
      <c r="O4712" s="84" t="str">
        <f t="shared" si="222"/>
        <v/>
      </c>
      <c r="P4712" s="107"/>
      <c r="Q4712" s="87" t="s">
        <v>79</v>
      </c>
      <c r="R4712" s="87"/>
      <c r="S4712" s="87"/>
      <c r="T4712" s="87"/>
      <c r="U4712" s="87"/>
      <c r="V4712" s="86" t="s">
        <v>79</v>
      </c>
      <c r="W4712" s="75"/>
      <c r="X4712" s="102" t="s">
        <v>79</v>
      </c>
      <c r="Y4712" s="63" t="str">
        <f>IFERROR(IF(VLOOKUP(X4712,Listor!$T$6:$U$7,2,FALSE)&lt;O4712,TRUE),"")</f>
        <v/>
      </c>
      <c r="Z4712" s="87"/>
      <c r="AA4712" s="104"/>
    </row>
    <row r="4713" spans="2:27" x14ac:dyDescent="0.25">
      <c r="B4713" s="68" t="s">
        <v>68</v>
      </c>
      <c r="C4713" s="80" t="str">
        <f>IFERROR(VLOOKUP(B4713,Listor!$A$6:$B$62,2,FALSE),"")</f>
        <v/>
      </c>
      <c r="D4713" s="80" t="str">
        <f>IFERROR(VLOOKUP(B4713,Listor!$A$6:$C$62,3,FALSE),"")</f>
        <v/>
      </c>
      <c r="E4713" s="110" t="s">
        <v>79</v>
      </c>
      <c r="F4713" s="66"/>
      <c r="G4713" s="35" t="str">
        <f>IFERROR(VLOOKUP(B4713,Listor!$A$6:$G$62,7,FALSE),"")</f>
        <v/>
      </c>
      <c r="H4713" s="63" t="str">
        <f>IFERROR(VLOOKUP(B4713,Listor!$N$6:$O$47,2,FALSE),"")</f>
        <v/>
      </c>
      <c r="I4713" s="63" t="str">
        <f t="shared" ref="I4713:I4776" si="223">IFERROR(F4713*H4713,"")</f>
        <v/>
      </c>
      <c r="J4713" s="96" t="str">
        <f>IFERROR(VLOOKUP(B4713,Listor!$N$6:$P$47,3,FALSE)*I4713,"")</f>
        <v/>
      </c>
      <c r="K4713" s="81"/>
      <c r="L4713" s="88" t="str">
        <f>IFERROR((VLOOKUP(B4713,Listor!$N$6:$P$47,3,FALSE)*Biologiska!K4713)+(VLOOKUP(B4713,Listor!$N$6:$Q$47,4,FALSE)),"")</f>
        <v/>
      </c>
      <c r="M4713" s="63" t="str">
        <f t="shared" ref="M4713:M4776" si="224">IFERROR(I4713*L4713,"")</f>
        <v/>
      </c>
      <c r="N4713" s="75"/>
      <c r="O4713" s="84" t="str">
        <f t="shared" ref="O4713:O4776" si="225">IF(ISBLANK(K4713),"",IFERROR(((83.8-K4713)/83.8)*100,""))</f>
        <v/>
      </c>
      <c r="P4713" s="107"/>
      <c r="Q4713" s="87" t="s">
        <v>79</v>
      </c>
      <c r="R4713" s="87"/>
      <c r="S4713" s="87"/>
      <c r="T4713" s="87"/>
      <c r="U4713" s="87"/>
      <c r="V4713" s="86" t="s">
        <v>79</v>
      </c>
      <c r="W4713" s="75"/>
      <c r="X4713" s="102" t="s">
        <v>79</v>
      </c>
      <c r="Y4713" s="63" t="str">
        <f>IFERROR(IF(VLOOKUP(X4713,Listor!$T$6:$U$7,2,FALSE)&lt;O4713,TRUE),"")</f>
        <v/>
      </c>
      <c r="Z4713" s="87"/>
      <c r="AA4713" s="104"/>
    </row>
    <row r="4714" spans="2:27" x14ac:dyDescent="0.25">
      <c r="B4714" s="68" t="s">
        <v>68</v>
      </c>
      <c r="C4714" s="80" t="str">
        <f>IFERROR(VLOOKUP(B4714,Listor!$A$6:$B$62,2,FALSE),"")</f>
        <v/>
      </c>
      <c r="D4714" s="80" t="str">
        <f>IFERROR(VLOOKUP(B4714,Listor!$A$6:$C$62,3,FALSE),"")</f>
        <v/>
      </c>
      <c r="E4714" s="110" t="s">
        <v>79</v>
      </c>
      <c r="F4714" s="66"/>
      <c r="G4714" s="35" t="str">
        <f>IFERROR(VLOOKUP(B4714,Listor!$A$6:$G$62,7,FALSE),"")</f>
        <v/>
      </c>
      <c r="H4714" s="63" t="str">
        <f>IFERROR(VLOOKUP(B4714,Listor!$N$6:$O$47,2,FALSE),"")</f>
        <v/>
      </c>
      <c r="I4714" s="63" t="str">
        <f t="shared" si="223"/>
        <v/>
      </c>
      <c r="J4714" s="96" t="str">
        <f>IFERROR(VLOOKUP(B4714,Listor!$N$6:$P$47,3,FALSE)*I4714,"")</f>
        <v/>
      </c>
      <c r="K4714" s="81"/>
      <c r="L4714" s="88" t="str">
        <f>IFERROR((VLOOKUP(B4714,Listor!$N$6:$P$47,3,FALSE)*Biologiska!K4714)+(VLOOKUP(B4714,Listor!$N$6:$Q$47,4,FALSE)),"")</f>
        <v/>
      </c>
      <c r="M4714" s="63" t="str">
        <f t="shared" si="224"/>
        <v/>
      </c>
      <c r="N4714" s="75"/>
      <c r="O4714" s="84" t="str">
        <f t="shared" si="225"/>
        <v/>
      </c>
      <c r="P4714" s="107"/>
      <c r="Q4714" s="87" t="s">
        <v>79</v>
      </c>
      <c r="R4714" s="87"/>
      <c r="S4714" s="87"/>
      <c r="T4714" s="87"/>
      <c r="U4714" s="87"/>
      <c r="V4714" s="86" t="s">
        <v>79</v>
      </c>
      <c r="W4714" s="75"/>
      <c r="X4714" s="102" t="s">
        <v>79</v>
      </c>
      <c r="Y4714" s="63" t="str">
        <f>IFERROR(IF(VLOOKUP(X4714,Listor!$T$6:$U$7,2,FALSE)&lt;O4714,TRUE),"")</f>
        <v/>
      </c>
      <c r="Z4714" s="87"/>
      <c r="AA4714" s="104"/>
    </row>
    <row r="4715" spans="2:27" x14ac:dyDescent="0.25">
      <c r="B4715" s="68" t="s">
        <v>68</v>
      </c>
      <c r="C4715" s="80" t="str">
        <f>IFERROR(VLOOKUP(B4715,Listor!$A$6:$B$62,2,FALSE),"")</f>
        <v/>
      </c>
      <c r="D4715" s="80" t="str">
        <f>IFERROR(VLOOKUP(B4715,Listor!$A$6:$C$62,3,FALSE),"")</f>
        <v/>
      </c>
      <c r="E4715" s="110" t="s">
        <v>79</v>
      </c>
      <c r="F4715" s="66"/>
      <c r="G4715" s="35" t="str">
        <f>IFERROR(VLOOKUP(B4715,Listor!$A$6:$G$62,7,FALSE),"")</f>
        <v/>
      </c>
      <c r="H4715" s="63" t="str">
        <f>IFERROR(VLOOKUP(B4715,Listor!$N$6:$O$47,2,FALSE),"")</f>
        <v/>
      </c>
      <c r="I4715" s="63" t="str">
        <f t="shared" si="223"/>
        <v/>
      </c>
      <c r="J4715" s="96" t="str">
        <f>IFERROR(VLOOKUP(B4715,Listor!$N$6:$P$47,3,FALSE)*I4715,"")</f>
        <v/>
      </c>
      <c r="K4715" s="81"/>
      <c r="L4715" s="88" t="str">
        <f>IFERROR((VLOOKUP(B4715,Listor!$N$6:$P$47,3,FALSE)*Biologiska!K4715)+(VLOOKUP(B4715,Listor!$N$6:$Q$47,4,FALSE)),"")</f>
        <v/>
      </c>
      <c r="M4715" s="63" t="str">
        <f t="shared" si="224"/>
        <v/>
      </c>
      <c r="N4715" s="75"/>
      <c r="O4715" s="84" t="str">
        <f t="shared" si="225"/>
        <v/>
      </c>
      <c r="P4715" s="107"/>
      <c r="Q4715" s="87" t="s">
        <v>79</v>
      </c>
      <c r="R4715" s="87"/>
      <c r="S4715" s="87"/>
      <c r="T4715" s="87"/>
      <c r="U4715" s="87"/>
      <c r="V4715" s="86" t="s">
        <v>79</v>
      </c>
      <c r="W4715" s="75"/>
      <c r="X4715" s="102" t="s">
        <v>79</v>
      </c>
      <c r="Y4715" s="63" t="str">
        <f>IFERROR(IF(VLOOKUP(X4715,Listor!$T$6:$U$7,2,FALSE)&lt;O4715,TRUE),"")</f>
        <v/>
      </c>
      <c r="Z4715" s="87"/>
      <c r="AA4715" s="104"/>
    </row>
    <row r="4716" spans="2:27" x14ac:dyDescent="0.25">
      <c r="B4716" s="68" t="s">
        <v>68</v>
      </c>
      <c r="C4716" s="80" t="str">
        <f>IFERROR(VLOOKUP(B4716,Listor!$A$6:$B$62,2,FALSE),"")</f>
        <v/>
      </c>
      <c r="D4716" s="80" t="str">
        <f>IFERROR(VLOOKUP(B4716,Listor!$A$6:$C$62,3,FALSE),"")</f>
        <v/>
      </c>
      <c r="E4716" s="110" t="s">
        <v>79</v>
      </c>
      <c r="F4716" s="66"/>
      <c r="G4716" s="35" t="str">
        <f>IFERROR(VLOOKUP(B4716,Listor!$A$6:$G$62,7,FALSE),"")</f>
        <v/>
      </c>
      <c r="H4716" s="63" t="str">
        <f>IFERROR(VLOOKUP(B4716,Listor!$N$6:$O$47,2,FALSE),"")</f>
        <v/>
      </c>
      <c r="I4716" s="63" t="str">
        <f t="shared" si="223"/>
        <v/>
      </c>
      <c r="J4716" s="96" t="str">
        <f>IFERROR(VLOOKUP(B4716,Listor!$N$6:$P$47,3,FALSE)*I4716,"")</f>
        <v/>
      </c>
      <c r="K4716" s="81"/>
      <c r="L4716" s="88" t="str">
        <f>IFERROR((VLOOKUP(B4716,Listor!$N$6:$P$47,3,FALSE)*Biologiska!K4716)+(VLOOKUP(B4716,Listor!$N$6:$Q$47,4,FALSE)),"")</f>
        <v/>
      </c>
      <c r="M4716" s="63" t="str">
        <f t="shared" si="224"/>
        <v/>
      </c>
      <c r="N4716" s="75"/>
      <c r="O4716" s="84" t="str">
        <f t="shared" si="225"/>
        <v/>
      </c>
      <c r="P4716" s="107"/>
      <c r="Q4716" s="87" t="s">
        <v>79</v>
      </c>
      <c r="R4716" s="87"/>
      <c r="S4716" s="87"/>
      <c r="T4716" s="87"/>
      <c r="U4716" s="87"/>
      <c r="V4716" s="86" t="s">
        <v>79</v>
      </c>
      <c r="W4716" s="75"/>
      <c r="X4716" s="102" t="s">
        <v>79</v>
      </c>
      <c r="Y4716" s="63" t="str">
        <f>IFERROR(IF(VLOOKUP(X4716,Listor!$T$6:$U$7,2,FALSE)&lt;O4716,TRUE),"")</f>
        <v/>
      </c>
      <c r="Z4716" s="87"/>
      <c r="AA4716" s="104"/>
    </row>
    <row r="4717" spans="2:27" x14ac:dyDescent="0.25">
      <c r="B4717" s="68" t="s">
        <v>68</v>
      </c>
      <c r="C4717" s="80" t="str">
        <f>IFERROR(VLOOKUP(B4717,Listor!$A$6:$B$62,2,FALSE),"")</f>
        <v/>
      </c>
      <c r="D4717" s="80" t="str">
        <f>IFERROR(VLOOKUP(B4717,Listor!$A$6:$C$62,3,FALSE),"")</f>
        <v/>
      </c>
      <c r="E4717" s="110" t="s">
        <v>79</v>
      </c>
      <c r="F4717" s="66"/>
      <c r="G4717" s="35" t="str">
        <f>IFERROR(VLOOKUP(B4717,Listor!$A$6:$G$62,7,FALSE),"")</f>
        <v/>
      </c>
      <c r="H4717" s="63" t="str">
        <f>IFERROR(VLOOKUP(B4717,Listor!$N$6:$O$47,2,FALSE),"")</f>
        <v/>
      </c>
      <c r="I4717" s="63" t="str">
        <f t="shared" si="223"/>
        <v/>
      </c>
      <c r="J4717" s="96" t="str">
        <f>IFERROR(VLOOKUP(B4717,Listor!$N$6:$P$47,3,FALSE)*I4717,"")</f>
        <v/>
      </c>
      <c r="K4717" s="81"/>
      <c r="L4717" s="88" t="str">
        <f>IFERROR((VLOOKUP(B4717,Listor!$N$6:$P$47,3,FALSE)*Biologiska!K4717)+(VLOOKUP(B4717,Listor!$N$6:$Q$47,4,FALSE)),"")</f>
        <v/>
      </c>
      <c r="M4717" s="63" t="str">
        <f t="shared" si="224"/>
        <v/>
      </c>
      <c r="N4717" s="75"/>
      <c r="O4717" s="84" t="str">
        <f t="shared" si="225"/>
        <v/>
      </c>
      <c r="P4717" s="107"/>
      <c r="Q4717" s="87" t="s">
        <v>79</v>
      </c>
      <c r="R4717" s="87"/>
      <c r="S4717" s="87"/>
      <c r="T4717" s="87"/>
      <c r="U4717" s="87"/>
      <c r="V4717" s="86" t="s">
        <v>79</v>
      </c>
      <c r="W4717" s="75"/>
      <c r="X4717" s="102" t="s">
        <v>79</v>
      </c>
      <c r="Y4717" s="63" t="str">
        <f>IFERROR(IF(VLOOKUP(X4717,Listor!$T$6:$U$7,2,FALSE)&lt;O4717,TRUE),"")</f>
        <v/>
      </c>
      <c r="Z4717" s="87"/>
      <c r="AA4717" s="104"/>
    </row>
    <row r="4718" spans="2:27" x14ac:dyDescent="0.25">
      <c r="B4718" s="68" t="s">
        <v>68</v>
      </c>
      <c r="C4718" s="80" t="str">
        <f>IFERROR(VLOOKUP(B4718,Listor!$A$6:$B$62,2,FALSE),"")</f>
        <v/>
      </c>
      <c r="D4718" s="80" t="str">
        <f>IFERROR(VLOOKUP(B4718,Listor!$A$6:$C$62,3,FALSE),"")</f>
        <v/>
      </c>
      <c r="E4718" s="110" t="s">
        <v>79</v>
      </c>
      <c r="F4718" s="66"/>
      <c r="G4718" s="35" t="str">
        <f>IFERROR(VLOOKUP(B4718,Listor!$A$6:$G$62,7,FALSE),"")</f>
        <v/>
      </c>
      <c r="H4718" s="63" t="str">
        <f>IFERROR(VLOOKUP(B4718,Listor!$N$6:$O$47,2,FALSE),"")</f>
        <v/>
      </c>
      <c r="I4718" s="63" t="str">
        <f t="shared" si="223"/>
        <v/>
      </c>
      <c r="J4718" s="96" t="str">
        <f>IFERROR(VLOOKUP(B4718,Listor!$N$6:$P$47,3,FALSE)*I4718,"")</f>
        <v/>
      </c>
      <c r="K4718" s="81"/>
      <c r="L4718" s="88" t="str">
        <f>IFERROR((VLOOKUP(B4718,Listor!$N$6:$P$47,3,FALSE)*Biologiska!K4718)+(VLOOKUP(B4718,Listor!$N$6:$Q$47,4,FALSE)),"")</f>
        <v/>
      </c>
      <c r="M4718" s="63" t="str">
        <f t="shared" si="224"/>
        <v/>
      </c>
      <c r="N4718" s="75"/>
      <c r="O4718" s="84" t="str">
        <f t="shared" si="225"/>
        <v/>
      </c>
      <c r="P4718" s="107"/>
      <c r="Q4718" s="87" t="s">
        <v>79</v>
      </c>
      <c r="R4718" s="87"/>
      <c r="S4718" s="87"/>
      <c r="T4718" s="87"/>
      <c r="U4718" s="87"/>
      <c r="V4718" s="86" t="s">
        <v>79</v>
      </c>
      <c r="W4718" s="75"/>
      <c r="X4718" s="102" t="s">
        <v>79</v>
      </c>
      <c r="Y4718" s="63" t="str">
        <f>IFERROR(IF(VLOOKUP(X4718,Listor!$T$6:$U$7,2,FALSE)&lt;O4718,TRUE),"")</f>
        <v/>
      </c>
      <c r="Z4718" s="87"/>
      <c r="AA4718" s="104"/>
    </row>
    <row r="4719" spans="2:27" x14ac:dyDescent="0.25">
      <c r="B4719" s="68" t="s">
        <v>68</v>
      </c>
      <c r="C4719" s="80" t="str">
        <f>IFERROR(VLOOKUP(B4719,Listor!$A$6:$B$62,2,FALSE),"")</f>
        <v/>
      </c>
      <c r="D4719" s="80" t="str">
        <f>IFERROR(VLOOKUP(B4719,Listor!$A$6:$C$62,3,FALSE),"")</f>
        <v/>
      </c>
      <c r="E4719" s="110" t="s">
        <v>79</v>
      </c>
      <c r="F4719" s="66"/>
      <c r="G4719" s="35" t="str">
        <f>IFERROR(VLOOKUP(B4719,Listor!$A$6:$G$62,7,FALSE),"")</f>
        <v/>
      </c>
      <c r="H4719" s="63" t="str">
        <f>IFERROR(VLOOKUP(B4719,Listor!$N$6:$O$47,2,FALSE),"")</f>
        <v/>
      </c>
      <c r="I4719" s="63" t="str">
        <f t="shared" si="223"/>
        <v/>
      </c>
      <c r="J4719" s="96" t="str">
        <f>IFERROR(VLOOKUP(B4719,Listor!$N$6:$P$47,3,FALSE)*I4719,"")</f>
        <v/>
      </c>
      <c r="K4719" s="81"/>
      <c r="L4719" s="88" t="str">
        <f>IFERROR((VLOOKUP(B4719,Listor!$N$6:$P$47,3,FALSE)*Biologiska!K4719)+(VLOOKUP(B4719,Listor!$N$6:$Q$47,4,FALSE)),"")</f>
        <v/>
      </c>
      <c r="M4719" s="63" t="str">
        <f t="shared" si="224"/>
        <v/>
      </c>
      <c r="N4719" s="75"/>
      <c r="O4719" s="84" t="str">
        <f t="shared" si="225"/>
        <v/>
      </c>
      <c r="P4719" s="107"/>
      <c r="Q4719" s="87" t="s">
        <v>79</v>
      </c>
      <c r="R4719" s="87"/>
      <c r="S4719" s="87"/>
      <c r="T4719" s="87"/>
      <c r="U4719" s="87"/>
      <c r="V4719" s="86" t="s">
        <v>79</v>
      </c>
      <c r="W4719" s="75"/>
      <c r="X4719" s="102" t="s">
        <v>79</v>
      </c>
      <c r="Y4719" s="63" t="str">
        <f>IFERROR(IF(VLOOKUP(X4719,Listor!$T$6:$U$7,2,FALSE)&lt;O4719,TRUE),"")</f>
        <v/>
      </c>
      <c r="Z4719" s="87"/>
      <c r="AA4719" s="104"/>
    </row>
    <row r="4720" spans="2:27" x14ac:dyDescent="0.25">
      <c r="B4720" s="68" t="s">
        <v>68</v>
      </c>
      <c r="C4720" s="80" t="str">
        <f>IFERROR(VLOOKUP(B4720,Listor!$A$6:$B$62,2,FALSE),"")</f>
        <v/>
      </c>
      <c r="D4720" s="80" t="str">
        <f>IFERROR(VLOOKUP(B4720,Listor!$A$6:$C$62,3,FALSE),"")</f>
        <v/>
      </c>
      <c r="E4720" s="110" t="s">
        <v>79</v>
      </c>
      <c r="F4720" s="66"/>
      <c r="G4720" s="35" t="str">
        <f>IFERROR(VLOOKUP(B4720,Listor!$A$6:$G$62,7,FALSE),"")</f>
        <v/>
      </c>
      <c r="H4720" s="63" t="str">
        <f>IFERROR(VLOOKUP(B4720,Listor!$N$6:$O$47,2,FALSE),"")</f>
        <v/>
      </c>
      <c r="I4720" s="63" t="str">
        <f t="shared" si="223"/>
        <v/>
      </c>
      <c r="J4720" s="96" t="str">
        <f>IFERROR(VLOOKUP(B4720,Listor!$N$6:$P$47,3,FALSE)*I4720,"")</f>
        <v/>
      </c>
      <c r="K4720" s="81"/>
      <c r="L4720" s="88" t="str">
        <f>IFERROR((VLOOKUP(B4720,Listor!$N$6:$P$47,3,FALSE)*Biologiska!K4720)+(VLOOKUP(B4720,Listor!$N$6:$Q$47,4,FALSE)),"")</f>
        <v/>
      </c>
      <c r="M4720" s="63" t="str">
        <f t="shared" si="224"/>
        <v/>
      </c>
      <c r="N4720" s="75"/>
      <c r="O4720" s="84" t="str">
        <f t="shared" si="225"/>
        <v/>
      </c>
      <c r="P4720" s="107"/>
      <c r="Q4720" s="87" t="s">
        <v>79</v>
      </c>
      <c r="R4720" s="87"/>
      <c r="S4720" s="87"/>
      <c r="T4720" s="87"/>
      <c r="U4720" s="87"/>
      <c r="V4720" s="86" t="s">
        <v>79</v>
      </c>
      <c r="W4720" s="75"/>
      <c r="X4720" s="102" t="s">
        <v>79</v>
      </c>
      <c r="Y4720" s="63" t="str">
        <f>IFERROR(IF(VLOOKUP(X4720,Listor!$T$6:$U$7,2,FALSE)&lt;O4720,TRUE),"")</f>
        <v/>
      </c>
      <c r="Z4720" s="87"/>
      <c r="AA4720" s="104"/>
    </row>
    <row r="4721" spans="2:27" x14ac:dyDescent="0.25">
      <c r="B4721" s="68" t="s">
        <v>68</v>
      </c>
      <c r="C4721" s="80" t="str">
        <f>IFERROR(VLOOKUP(B4721,Listor!$A$6:$B$62,2,FALSE),"")</f>
        <v/>
      </c>
      <c r="D4721" s="80" t="str">
        <f>IFERROR(VLOOKUP(B4721,Listor!$A$6:$C$62,3,FALSE),"")</f>
        <v/>
      </c>
      <c r="E4721" s="110" t="s">
        <v>79</v>
      </c>
      <c r="F4721" s="66"/>
      <c r="G4721" s="35" t="str">
        <f>IFERROR(VLOOKUP(B4721,Listor!$A$6:$G$62,7,FALSE),"")</f>
        <v/>
      </c>
      <c r="H4721" s="63" t="str">
        <f>IFERROR(VLOOKUP(B4721,Listor!$N$6:$O$47,2,FALSE),"")</f>
        <v/>
      </c>
      <c r="I4721" s="63" t="str">
        <f t="shared" si="223"/>
        <v/>
      </c>
      <c r="J4721" s="96" t="str">
        <f>IFERROR(VLOOKUP(B4721,Listor!$N$6:$P$47,3,FALSE)*I4721,"")</f>
        <v/>
      </c>
      <c r="K4721" s="81"/>
      <c r="L4721" s="88" t="str">
        <f>IFERROR((VLOOKUP(B4721,Listor!$N$6:$P$47,3,FALSE)*Biologiska!K4721)+(VLOOKUP(B4721,Listor!$N$6:$Q$47,4,FALSE)),"")</f>
        <v/>
      </c>
      <c r="M4721" s="63" t="str">
        <f t="shared" si="224"/>
        <v/>
      </c>
      <c r="N4721" s="75"/>
      <c r="O4721" s="84" t="str">
        <f t="shared" si="225"/>
        <v/>
      </c>
      <c r="P4721" s="107"/>
      <c r="Q4721" s="87" t="s">
        <v>79</v>
      </c>
      <c r="R4721" s="87"/>
      <c r="S4721" s="87"/>
      <c r="T4721" s="87"/>
      <c r="U4721" s="87"/>
      <c r="V4721" s="86" t="s">
        <v>79</v>
      </c>
      <c r="W4721" s="75"/>
      <c r="X4721" s="102" t="s">
        <v>79</v>
      </c>
      <c r="Y4721" s="63" t="str">
        <f>IFERROR(IF(VLOOKUP(X4721,Listor!$T$6:$U$7,2,FALSE)&lt;O4721,TRUE),"")</f>
        <v/>
      </c>
      <c r="Z4721" s="87"/>
      <c r="AA4721" s="104"/>
    </row>
    <row r="4722" spans="2:27" x14ac:dyDescent="0.25">
      <c r="B4722" s="68" t="s">
        <v>68</v>
      </c>
      <c r="C4722" s="80" t="str">
        <f>IFERROR(VLOOKUP(B4722,Listor!$A$6:$B$62,2,FALSE),"")</f>
        <v/>
      </c>
      <c r="D4722" s="80" t="str">
        <f>IFERROR(VLOOKUP(B4722,Listor!$A$6:$C$62,3,FALSE),"")</f>
        <v/>
      </c>
      <c r="E4722" s="110" t="s">
        <v>79</v>
      </c>
      <c r="F4722" s="66"/>
      <c r="G4722" s="35" t="str">
        <f>IFERROR(VLOOKUP(B4722,Listor!$A$6:$G$62,7,FALSE),"")</f>
        <v/>
      </c>
      <c r="H4722" s="63" t="str">
        <f>IFERROR(VLOOKUP(B4722,Listor!$N$6:$O$47,2,FALSE),"")</f>
        <v/>
      </c>
      <c r="I4722" s="63" t="str">
        <f t="shared" si="223"/>
        <v/>
      </c>
      <c r="J4722" s="96" t="str">
        <f>IFERROR(VLOOKUP(B4722,Listor!$N$6:$P$47,3,FALSE)*I4722,"")</f>
        <v/>
      </c>
      <c r="K4722" s="81"/>
      <c r="L4722" s="88" t="str">
        <f>IFERROR((VLOOKUP(B4722,Listor!$N$6:$P$47,3,FALSE)*Biologiska!K4722)+(VLOOKUP(B4722,Listor!$N$6:$Q$47,4,FALSE)),"")</f>
        <v/>
      </c>
      <c r="M4722" s="63" t="str">
        <f t="shared" si="224"/>
        <v/>
      </c>
      <c r="N4722" s="75"/>
      <c r="O4722" s="84" t="str">
        <f t="shared" si="225"/>
        <v/>
      </c>
      <c r="P4722" s="107"/>
      <c r="Q4722" s="87" t="s">
        <v>79</v>
      </c>
      <c r="R4722" s="87"/>
      <c r="S4722" s="87"/>
      <c r="T4722" s="87"/>
      <c r="U4722" s="87"/>
      <c r="V4722" s="86" t="s">
        <v>79</v>
      </c>
      <c r="W4722" s="75"/>
      <c r="X4722" s="102" t="s">
        <v>79</v>
      </c>
      <c r="Y4722" s="63" t="str">
        <f>IFERROR(IF(VLOOKUP(X4722,Listor!$T$6:$U$7,2,FALSE)&lt;O4722,TRUE),"")</f>
        <v/>
      </c>
      <c r="Z4722" s="87"/>
      <c r="AA4722" s="104"/>
    </row>
    <row r="4723" spans="2:27" x14ac:dyDescent="0.25">
      <c r="B4723" s="68" t="s">
        <v>68</v>
      </c>
      <c r="C4723" s="80" t="str">
        <f>IFERROR(VLOOKUP(B4723,Listor!$A$6:$B$62,2,FALSE),"")</f>
        <v/>
      </c>
      <c r="D4723" s="80" t="str">
        <f>IFERROR(VLOOKUP(B4723,Listor!$A$6:$C$62,3,FALSE),"")</f>
        <v/>
      </c>
      <c r="E4723" s="110" t="s">
        <v>79</v>
      </c>
      <c r="F4723" s="66"/>
      <c r="G4723" s="35" t="str">
        <f>IFERROR(VLOOKUP(B4723,Listor!$A$6:$G$62,7,FALSE),"")</f>
        <v/>
      </c>
      <c r="H4723" s="63" t="str">
        <f>IFERROR(VLOOKUP(B4723,Listor!$N$6:$O$47,2,FALSE),"")</f>
        <v/>
      </c>
      <c r="I4723" s="63" t="str">
        <f t="shared" si="223"/>
        <v/>
      </c>
      <c r="J4723" s="96" t="str">
        <f>IFERROR(VLOOKUP(B4723,Listor!$N$6:$P$47,3,FALSE)*I4723,"")</f>
        <v/>
      </c>
      <c r="K4723" s="81"/>
      <c r="L4723" s="88" t="str">
        <f>IFERROR((VLOOKUP(B4723,Listor!$N$6:$P$47,3,FALSE)*Biologiska!K4723)+(VLOOKUP(B4723,Listor!$N$6:$Q$47,4,FALSE)),"")</f>
        <v/>
      </c>
      <c r="M4723" s="63" t="str">
        <f t="shared" si="224"/>
        <v/>
      </c>
      <c r="N4723" s="75"/>
      <c r="O4723" s="84" t="str">
        <f t="shared" si="225"/>
        <v/>
      </c>
      <c r="P4723" s="107"/>
      <c r="Q4723" s="87" t="s">
        <v>79</v>
      </c>
      <c r="R4723" s="87"/>
      <c r="S4723" s="87"/>
      <c r="T4723" s="87"/>
      <c r="U4723" s="87"/>
      <c r="V4723" s="86" t="s">
        <v>79</v>
      </c>
      <c r="W4723" s="75"/>
      <c r="X4723" s="102" t="s">
        <v>79</v>
      </c>
      <c r="Y4723" s="63" t="str">
        <f>IFERROR(IF(VLOOKUP(X4723,Listor!$T$6:$U$7,2,FALSE)&lt;O4723,TRUE),"")</f>
        <v/>
      </c>
      <c r="Z4723" s="87"/>
      <c r="AA4723" s="104"/>
    </row>
    <row r="4724" spans="2:27" x14ac:dyDescent="0.25">
      <c r="B4724" s="68" t="s">
        <v>68</v>
      </c>
      <c r="C4724" s="80" t="str">
        <f>IFERROR(VLOOKUP(B4724,Listor!$A$6:$B$62,2,FALSE),"")</f>
        <v/>
      </c>
      <c r="D4724" s="80" t="str">
        <f>IFERROR(VLOOKUP(B4724,Listor!$A$6:$C$62,3,FALSE),"")</f>
        <v/>
      </c>
      <c r="E4724" s="110" t="s">
        <v>79</v>
      </c>
      <c r="F4724" s="66"/>
      <c r="G4724" s="35" t="str">
        <f>IFERROR(VLOOKUP(B4724,Listor!$A$6:$G$62,7,FALSE),"")</f>
        <v/>
      </c>
      <c r="H4724" s="63" t="str">
        <f>IFERROR(VLOOKUP(B4724,Listor!$N$6:$O$47,2,FALSE),"")</f>
        <v/>
      </c>
      <c r="I4724" s="63" t="str">
        <f t="shared" si="223"/>
        <v/>
      </c>
      <c r="J4724" s="96" t="str">
        <f>IFERROR(VLOOKUP(B4724,Listor!$N$6:$P$47,3,FALSE)*I4724,"")</f>
        <v/>
      </c>
      <c r="K4724" s="81"/>
      <c r="L4724" s="88" t="str">
        <f>IFERROR((VLOOKUP(B4724,Listor!$N$6:$P$47,3,FALSE)*Biologiska!K4724)+(VLOOKUP(B4724,Listor!$N$6:$Q$47,4,FALSE)),"")</f>
        <v/>
      </c>
      <c r="M4724" s="63" t="str">
        <f t="shared" si="224"/>
        <v/>
      </c>
      <c r="N4724" s="75"/>
      <c r="O4724" s="84" t="str">
        <f t="shared" si="225"/>
        <v/>
      </c>
      <c r="P4724" s="107"/>
      <c r="Q4724" s="87" t="s">
        <v>79</v>
      </c>
      <c r="R4724" s="87"/>
      <c r="S4724" s="87"/>
      <c r="T4724" s="87"/>
      <c r="U4724" s="87"/>
      <c r="V4724" s="86" t="s">
        <v>79</v>
      </c>
      <c r="W4724" s="75"/>
      <c r="X4724" s="102" t="s">
        <v>79</v>
      </c>
      <c r="Y4724" s="63" t="str">
        <f>IFERROR(IF(VLOOKUP(X4724,Listor!$T$6:$U$7,2,FALSE)&lt;O4724,TRUE),"")</f>
        <v/>
      </c>
      <c r="Z4724" s="87"/>
      <c r="AA4724" s="104"/>
    </row>
    <row r="4725" spans="2:27" x14ac:dyDescent="0.25">
      <c r="B4725" s="68" t="s">
        <v>68</v>
      </c>
      <c r="C4725" s="80" t="str">
        <f>IFERROR(VLOOKUP(B4725,Listor!$A$6:$B$62,2,FALSE),"")</f>
        <v/>
      </c>
      <c r="D4725" s="80" t="str">
        <f>IFERROR(VLOOKUP(B4725,Listor!$A$6:$C$62,3,FALSE),"")</f>
        <v/>
      </c>
      <c r="E4725" s="110" t="s">
        <v>79</v>
      </c>
      <c r="F4725" s="66"/>
      <c r="G4725" s="35" t="str">
        <f>IFERROR(VLOOKUP(B4725,Listor!$A$6:$G$62,7,FALSE),"")</f>
        <v/>
      </c>
      <c r="H4725" s="63" t="str">
        <f>IFERROR(VLOOKUP(B4725,Listor!$N$6:$O$47,2,FALSE),"")</f>
        <v/>
      </c>
      <c r="I4725" s="63" t="str">
        <f t="shared" si="223"/>
        <v/>
      </c>
      <c r="J4725" s="96" t="str">
        <f>IFERROR(VLOOKUP(B4725,Listor!$N$6:$P$47,3,FALSE)*I4725,"")</f>
        <v/>
      </c>
      <c r="K4725" s="81"/>
      <c r="L4725" s="88" t="str">
        <f>IFERROR((VLOOKUP(B4725,Listor!$N$6:$P$47,3,FALSE)*Biologiska!K4725)+(VLOOKUP(B4725,Listor!$N$6:$Q$47,4,FALSE)),"")</f>
        <v/>
      </c>
      <c r="M4725" s="63" t="str">
        <f t="shared" si="224"/>
        <v/>
      </c>
      <c r="N4725" s="75"/>
      <c r="O4725" s="84" t="str">
        <f t="shared" si="225"/>
        <v/>
      </c>
      <c r="P4725" s="107"/>
      <c r="Q4725" s="87" t="s">
        <v>79</v>
      </c>
      <c r="R4725" s="87"/>
      <c r="S4725" s="87"/>
      <c r="T4725" s="87"/>
      <c r="U4725" s="87"/>
      <c r="V4725" s="86" t="s">
        <v>79</v>
      </c>
      <c r="W4725" s="75"/>
      <c r="X4725" s="102" t="s">
        <v>79</v>
      </c>
      <c r="Y4725" s="63" t="str">
        <f>IFERROR(IF(VLOOKUP(X4725,Listor!$T$6:$U$7,2,FALSE)&lt;O4725,TRUE),"")</f>
        <v/>
      </c>
      <c r="Z4725" s="87"/>
      <c r="AA4725" s="104"/>
    </row>
    <row r="4726" spans="2:27" x14ac:dyDescent="0.25">
      <c r="B4726" s="68" t="s">
        <v>68</v>
      </c>
      <c r="C4726" s="80" t="str">
        <f>IFERROR(VLOOKUP(B4726,Listor!$A$6:$B$62,2,FALSE),"")</f>
        <v/>
      </c>
      <c r="D4726" s="80" t="str">
        <f>IFERROR(VLOOKUP(B4726,Listor!$A$6:$C$62,3,FALSE),"")</f>
        <v/>
      </c>
      <c r="E4726" s="110" t="s">
        <v>79</v>
      </c>
      <c r="F4726" s="66"/>
      <c r="G4726" s="35" t="str">
        <f>IFERROR(VLOOKUP(B4726,Listor!$A$6:$G$62,7,FALSE),"")</f>
        <v/>
      </c>
      <c r="H4726" s="63" t="str">
        <f>IFERROR(VLOOKUP(B4726,Listor!$N$6:$O$47,2,FALSE),"")</f>
        <v/>
      </c>
      <c r="I4726" s="63" t="str">
        <f t="shared" si="223"/>
        <v/>
      </c>
      <c r="J4726" s="96" t="str">
        <f>IFERROR(VLOOKUP(B4726,Listor!$N$6:$P$47,3,FALSE)*I4726,"")</f>
        <v/>
      </c>
      <c r="K4726" s="81"/>
      <c r="L4726" s="88" t="str">
        <f>IFERROR((VLOOKUP(B4726,Listor!$N$6:$P$47,3,FALSE)*Biologiska!K4726)+(VLOOKUP(B4726,Listor!$N$6:$Q$47,4,FALSE)),"")</f>
        <v/>
      </c>
      <c r="M4726" s="63" t="str">
        <f t="shared" si="224"/>
        <v/>
      </c>
      <c r="N4726" s="75"/>
      <c r="O4726" s="84" t="str">
        <f t="shared" si="225"/>
        <v/>
      </c>
      <c r="P4726" s="107"/>
      <c r="Q4726" s="87" t="s">
        <v>79</v>
      </c>
      <c r="R4726" s="87"/>
      <c r="S4726" s="87"/>
      <c r="T4726" s="87"/>
      <c r="U4726" s="87"/>
      <c r="V4726" s="86" t="s">
        <v>79</v>
      </c>
      <c r="W4726" s="75"/>
      <c r="X4726" s="102" t="s">
        <v>79</v>
      </c>
      <c r="Y4726" s="63" t="str">
        <f>IFERROR(IF(VLOOKUP(X4726,Listor!$T$6:$U$7,2,FALSE)&lt;O4726,TRUE),"")</f>
        <v/>
      </c>
      <c r="Z4726" s="87"/>
      <c r="AA4726" s="104"/>
    </row>
    <row r="4727" spans="2:27" x14ac:dyDescent="0.25">
      <c r="B4727" s="68" t="s">
        <v>68</v>
      </c>
      <c r="C4727" s="80" t="str">
        <f>IFERROR(VLOOKUP(B4727,Listor!$A$6:$B$62,2,FALSE),"")</f>
        <v/>
      </c>
      <c r="D4727" s="80" t="str">
        <f>IFERROR(VLOOKUP(B4727,Listor!$A$6:$C$62,3,FALSE),"")</f>
        <v/>
      </c>
      <c r="E4727" s="110" t="s">
        <v>79</v>
      </c>
      <c r="F4727" s="66"/>
      <c r="G4727" s="35" t="str">
        <f>IFERROR(VLOOKUP(B4727,Listor!$A$6:$G$62,7,FALSE),"")</f>
        <v/>
      </c>
      <c r="H4727" s="63" t="str">
        <f>IFERROR(VLOOKUP(B4727,Listor!$N$6:$O$47,2,FALSE),"")</f>
        <v/>
      </c>
      <c r="I4727" s="63" t="str">
        <f t="shared" si="223"/>
        <v/>
      </c>
      <c r="J4727" s="96" t="str">
        <f>IFERROR(VLOOKUP(B4727,Listor!$N$6:$P$47,3,FALSE)*I4727,"")</f>
        <v/>
      </c>
      <c r="K4727" s="81"/>
      <c r="L4727" s="88" t="str">
        <f>IFERROR((VLOOKUP(B4727,Listor!$N$6:$P$47,3,FALSE)*Biologiska!K4727)+(VLOOKUP(B4727,Listor!$N$6:$Q$47,4,FALSE)),"")</f>
        <v/>
      </c>
      <c r="M4727" s="63" t="str">
        <f t="shared" si="224"/>
        <v/>
      </c>
      <c r="N4727" s="75"/>
      <c r="O4727" s="84" t="str">
        <f t="shared" si="225"/>
        <v/>
      </c>
      <c r="P4727" s="107"/>
      <c r="Q4727" s="87" t="s">
        <v>79</v>
      </c>
      <c r="R4727" s="87"/>
      <c r="S4727" s="87"/>
      <c r="T4727" s="87"/>
      <c r="U4727" s="87"/>
      <c r="V4727" s="86" t="s">
        <v>79</v>
      </c>
      <c r="W4727" s="75"/>
      <c r="X4727" s="102" t="s">
        <v>79</v>
      </c>
      <c r="Y4727" s="63" t="str">
        <f>IFERROR(IF(VLOOKUP(X4727,Listor!$T$6:$U$7,2,FALSE)&lt;O4727,TRUE),"")</f>
        <v/>
      </c>
      <c r="Z4727" s="87"/>
      <c r="AA4727" s="104"/>
    </row>
    <row r="4728" spans="2:27" x14ac:dyDescent="0.25">
      <c r="B4728" s="68" t="s">
        <v>68</v>
      </c>
      <c r="C4728" s="80" t="str">
        <f>IFERROR(VLOOKUP(B4728,Listor!$A$6:$B$62,2,FALSE),"")</f>
        <v/>
      </c>
      <c r="D4728" s="80" t="str">
        <f>IFERROR(VLOOKUP(B4728,Listor!$A$6:$C$62,3,FALSE),"")</f>
        <v/>
      </c>
      <c r="E4728" s="110" t="s">
        <v>79</v>
      </c>
      <c r="F4728" s="66"/>
      <c r="G4728" s="35" t="str">
        <f>IFERROR(VLOOKUP(B4728,Listor!$A$6:$G$62,7,FALSE),"")</f>
        <v/>
      </c>
      <c r="H4728" s="63" t="str">
        <f>IFERROR(VLOOKUP(B4728,Listor!$N$6:$O$47,2,FALSE),"")</f>
        <v/>
      </c>
      <c r="I4728" s="63" t="str">
        <f t="shared" si="223"/>
        <v/>
      </c>
      <c r="J4728" s="96" t="str">
        <f>IFERROR(VLOOKUP(B4728,Listor!$N$6:$P$47,3,FALSE)*I4728,"")</f>
        <v/>
      </c>
      <c r="K4728" s="81"/>
      <c r="L4728" s="88" t="str">
        <f>IFERROR((VLOOKUP(B4728,Listor!$N$6:$P$47,3,FALSE)*Biologiska!K4728)+(VLOOKUP(B4728,Listor!$N$6:$Q$47,4,FALSE)),"")</f>
        <v/>
      </c>
      <c r="M4728" s="63" t="str">
        <f t="shared" si="224"/>
        <v/>
      </c>
      <c r="N4728" s="75"/>
      <c r="O4728" s="84" t="str">
        <f t="shared" si="225"/>
        <v/>
      </c>
      <c r="P4728" s="107"/>
      <c r="Q4728" s="87" t="s">
        <v>79</v>
      </c>
      <c r="R4728" s="87"/>
      <c r="S4728" s="87"/>
      <c r="T4728" s="87"/>
      <c r="U4728" s="87"/>
      <c r="V4728" s="86" t="s">
        <v>79</v>
      </c>
      <c r="W4728" s="75"/>
      <c r="X4728" s="102" t="s">
        <v>79</v>
      </c>
      <c r="Y4728" s="63" t="str">
        <f>IFERROR(IF(VLOOKUP(X4728,Listor!$T$6:$U$7,2,FALSE)&lt;O4728,TRUE),"")</f>
        <v/>
      </c>
      <c r="Z4728" s="87"/>
      <c r="AA4728" s="104"/>
    </row>
    <row r="4729" spans="2:27" x14ac:dyDescent="0.25">
      <c r="B4729" s="68" t="s">
        <v>68</v>
      </c>
      <c r="C4729" s="80" t="str">
        <f>IFERROR(VLOOKUP(B4729,Listor!$A$6:$B$62,2,FALSE),"")</f>
        <v/>
      </c>
      <c r="D4729" s="80" t="str">
        <f>IFERROR(VLOOKUP(B4729,Listor!$A$6:$C$62,3,FALSE),"")</f>
        <v/>
      </c>
      <c r="E4729" s="110" t="s">
        <v>79</v>
      </c>
      <c r="F4729" s="66"/>
      <c r="G4729" s="35" t="str">
        <f>IFERROR(VLOOKUP(B4729,Listor!$A$6:$G$62,7,FALSE),"")</f>
        <v/>
      </c>
      <c r="H4729" s="63" t="str">
        <f>IFERROR(VLOOKUP(B4729,Listor!$N$6:$O$47,2,FALSE),"")</f>
        <v/>
      </c>
      <c r="I4729" s="63" t="str">
        <f t="shared" si="223"/>
        <v/>
      </c>
      <c r="J4729" s="96" t="str">
        <f>IFERROR(VLOOKUP(B4729,Listor!$N$6:$P$47,3,FALSE)*I4729,"")</f>
        <v/>
      </c>
      <c r="K4729" s="81"/>
      <c r="L4729" s="88" t="str">
        <f>IFERROR((VLOOKUP(B4729,Listor!$N$6:$P$47,3,FALSE)*Biologiska!K4729)+(VLOOKUP(B4729,Listor!$N$6:$Q$47,4,FALSE)),"")</f>
        <v/>
      </c>
      <c r="M4729" s="63" t="str">
        <f t="shared" si="224"/>
        <v/>
      </c>
      <c r="N4729" s="75"/>
      <c r="O4729" s="84" t="str">
        <f t="shared" si="225"/>
        <v/>
      </c>
      <c r="P4729" s="107"/>
      <c r="Q4729" s="87" t="s">
        <v>79</v>
      </c>
      <c r="R4729" s="87"/>
      <c r="S4729" s="87"/>
      <c r="T4729" s="87"/>
      <c r="U4729" s="87"/>
      <c r="V4729" s="86" t="s">
        <v>79</v>
      </c>
      <c r="W4729" s="75"/>
      <c r="X4729" s="102" t="s">
        <v>79</v>
      </c>
      <c r="Y4729" s="63" t="str">
        <f>IFERROR(IF(VLOOKUP(X4729,Listor!$T$6:$U$7,2,FALSE)&lt;O4729,TRUE),"")</f>
        <v/>
      </c>
      <c r="Z4729" s="87"/>
      <c r="AA4729" s="104"/>
    </row>
    <row r="4730" spans="2:27" x14ac:dyDescent="0.25">
      <c r="B4730" s="68" t="s">
        <v>68</v>
      </c>
      <c r="C4730" s="80" t="str">
        <f>IFERROR(VLOOKUP(B4730,Listor!$A$6:$B$62,2,FALSE),"")</f>
        <v/>
      </c>
      <c r="D4730" s="80" t="str">
        <f>IFERROR(VLOOKUP(B4730,Listor!$A$6:$C$62,3,FALSE),"")</f>
        <v/>
      </c>
      <c r="E4730" s="110" t="s">
        <v>79</v>
      </c>
      <c r="F4730" s="66"/>
      <c r="G4730" s="35" t="str">
        <f>IFERROR(VLOOKUP(B4730,Listor!$A$6:$G$62,7,FALSE),"")</f>
        <v/>
      </c>
      <c r="H4730" s="63" t="str">
        <f>IFERROR(VLOOKUP(B4730,Listor!$N$6:$O$47,2,FALSE),"")</f>
        <v/>
      </c>
      <c r="I4730" s="63" t="str">
        <f t="shared" si="223"/>
        <v/>
      </c>
      <c r="J4730" s="96" t="str">
        <f>IFERROR(VLOOKUP(B4730,Listor!$N$6:$P$47,3,FALSE)*I4730,"")</f>
        <v/>
      </c>
      <c r="K4730" s="81"/>
      <c r="L4730" s="88" t="str">
        <f>IFERROR((VLOOKUP(B4730,Listor!$N$6:$P$47,3,FALSE)*Biologiska!K4730)+(VLOOKUP(B4730,Listor!$N$6:$Q$47,4,FALSE)),"")</f>
        <v/>
      </c>
      <c r="M4730" s="63" t="str">
        <f t="shared" si="224"/>
        <v/>
      </c>
      <c r="N4730" s="75"/>
      <c r="O4730" s="84" t="str">
        <f t="shared" si="225"/>
        <v/>
      </c>
      <c r="P4730" s="107"/>
      <c r="Q4730" s="87" t="s">
        <v>79</v>
      </c>
      <c r="R4730" s="87"/>
      <c r="S4730" s="87"/>
      <c r="T4730" s="87"/>
      <c r="U4730" s="87"/>
      <c r="V4730" s="86" t="s">
        <v>79</v>
      </c>
      <c r="W4730" s="75"/>
      <c r="X4730" s="102" t="s">
        <v>79</v>
      </c>
      <c r="Y4730" s="63" t="str">
        <f>IFERROR(IF(VLOOKUP(X4730,Listor!$T$6:$U$7,2,FALSE)&lt;O4730,TRUE),"")</f>
        <v/>
      </c>
      <c r="Z4730" s="87"/>
      <c r="AA4730" s="104"/>
    </row>
    <row r="4731" spans="2:27" x14ac:dyDescent="0.25">
      <c r="B4731" s="68" t="s">
        <v>68</v>
      </c>
      <c r="C4731" s="80" t="str">
        <f>IFERROR(VLOOKUP(B4731,Listor!$A$6:$B$62,2,FALSE),"")</f>
        <v/>
      </c>
      <c r="D4731" s="80" t="str">
        <f>IFERROR(VLOOKUP(B4731,Listor!$A$6:$C$62,3,FALSE),"")</f>
        <v/>
      </c>
      <c r="E4731" s="110" t="s">
        <v>79</v>
      </c>
      <c r="F4731" s="66"/>
      <c r="G4731" s="35" t="str">
        <f>IFERROR(VLOOKUP(B4731,Listor!$A$6:$G$62,7,FALSE),"")</f>
        <v/>
      </c>
      <c r="H4731" s="63" t="str">
        <f>IFERROR(VLOOKUP(B4731,Listor!$N$6:$O$47,2,FALSE),"")</f>
        <v/>
      </c>
      <c r="I4731" s="63" t="str">
        <f t="shared" si="223"/>
        <v/>
      </c>
      <c r="J4731" s="96" t="str">
        <f>IFERROR(VLOOKUP(B4731,Listor!$N$6:$P$47,3,FALSE)*I4731,"")</f>
        <v/>
      </c>
      <c r="K4731" s="81"/>
      <c r="L4731" s="88" t="str">
        <f>IFERROR((VLOOKUP(B4731,Listor!$N$6:$P$47,3,FALSE)*Biologiska!K4731)+(VLOOKUP(B4731,Listor!$N$6:$Q$47,4,FALSE)),"")</f>
        <v/>
      </c>
      <c r="M4731" s="63" t="str">
        <f t="shared" si="224"/>
        <v/>
      </c>
      <c r="N4731" s="75"/>
      <c r="O4731" s="84" t="str">
        <f t="shared" si="225"/>
        <v/>
      </c>
      <c r="P4731" s="107"/>
      <c r="Q4731" s="87" t="s">
        <v>79</v>
      </c>
      <c r="R4731" s="87"/>
      <c r="S4731" s="87"/>
      <c r="T4731" s="87"/>
      <c r="U4731" s="87"/>
      <c r="V4731" s="86" t="s">
        <v>79</v>
      </c>
      <c r="W4731" s="75"/>
      <c r="X4731" s="102" t="s">
        <v>79</v>
      </c>
      <c r="Y4731" s="63" t="str">
        <f>IFERROR(IF(VLOOKUP(X4731,Listor!$T$6:$U$7,2,FALSE)&lt;O4731,TRUE),"")</f>
        <v/>
      </c>
      <c r="Z4731" s="87"/>
      <c r="AA4731" s="104"/>
    </row>
    <row r="4732" spans="2:27" x14ac:dyDescent="0.25">
      <c r="B4732" s="68" t="s">
        <v>68</v>
      </c>
      <c r="C4732" s="80" t="str">
        <f>IFERROR(VLOOKUP(B4732,Listor!$A$6:$B$62,2,FALSE),"")</f>
        <v/>
      </c>
      <c r="D4732" s="80" t="str">
        <f>IFERROR(VLOOKUP(B4732,Listor!$A$6:$C$62,3,FALSE),"")</f>
        <v/>
      </c>
      <c r="E4732" s="110" t="s">
        <v>79</v>
      </c>
      <c r="F4732" s="66"/>
      <c r="G4732" s="35" t="str">
        <f>IFERROR(VLOOKUP(B4732,Listor!$A$6:$G$62,7,FALSE),"")</f>
        <v/>
      </c>
      <c r="H4732" s="63" t="str">
        <f>IFERROR(VLOOKUP(B4732,Listor!$N$6:$O$47,2,FALSE),"")</f>
        <v/>
      </c>
      <c r="I4732" s="63" t="str">
        <f t="shared" si="223"/>
        <v/>
      </c>
      <c r="J4732" s="96" t="str">
        <f>IFERROR(VLOOKUP(B4732,Listor!$N$6:$P$47,3,FALSE)*I4732,"")</f>
        <v/>
      </c>
      <c r="K4732" s="81"/>
      <c r="L4732" s="88" t="str">
        <f>IFERROR((VLOOKUP(B4732,Listor!$N$6:$P$47,3,FALSE)*Biologiska!K4732)+(VLOOKUP(B4732,Listor!$N$6:$Q$47,4,FALSE)),"")</f>
        <v/>
      </c>
      <c r="M4732" s="63" t="str">
        <f t="shared" si="224"/>
        <v/>
      </c>
      <c r="N4732" s="75"/>
      <c r="O4732" s="84" t="str">
        <f t="shared" si="225"/>
        <v/>
      </c>
      <c r="P4732" s="107"/>
      <c r="Q4732" s="87" t="s">
        <v>79</v>
      </c>
      <c r="R4732" s="87"/>
      <c r="S4732" s="87"/>
      <c r="T4732" s="87"/>
      <c r="U4732" s="87"/>
      <c r="V4732" s="86" t="s">
        <v>79</v>
      </c>
      <c r="W4732" s="75"/>
      <c r="X4732" s="102" t="s">
        <v>79</v>
      </c>
      <c r="Y4732" s="63" t="str">
        <f>IFERROR(IF(VLOOKUP(X4732,Listor!$T$6:$U$7,2,FALSE)&lt;O4732,TRUE),"")</f>
        <v/>
      </c>
      <c r="Z4732" s="87"/>
      <c r="AA4732" s="104"/>
    </row>
    <row r="4733" spans="2:27" x14ac:dyDescent="0.25">
      <c r="B4733" s="68" t="s">
        <v>68</v>
      </c>
      <c r="C4733" s="80" t="str">
        <f>IFERROR(VLOOKUP(B4733,Listor!$A$6:$B$62,2,FALSE),"")</f>
        <v/>
      </c>
      <c r="D4733" s="80" t="str">
        <f>IFERROR(VLOOKUP(B4733,Listor!$A$6:$C$62,3,FALSE),"")</f>
        <v/>
      </c>
      <c r="E4733" s="110" t="s">
        <v>79</v>
      </c>
      <c r="F4733" s="66"/>
      <c r="G4733" s="35" t="str">
        <f>IFERROR(VLOOKUP(B4733,Listor!$A$6:$G$62,7,FALSE),"")</f>
        <v/>
      </c>
      <c r="H4733" s="63" t="str">
        <f>IFERROR(VLOOKUP(B4733,Listor!$N$6:$O$47,2,FALSE),"")</f>
        <v/>
      </c>
      <c r="I4733" s="63" t="str">
        <f t="shared" si="223"/>
        <v/>
      </c>
      <c r="J4733" s="96" t="str">
        <f>IFERROR(VLOOKUP(B4733,Listor!$N$6:$P$47,3,FALSE)*I4733,"")</f>
        <v/>
      </c>
      <c r="K4733" s="81"/>
      <c r="L4733" s="88" t="str">
        <f>IFERROR((VLOOKUP(B4733,Listor!$N$6:$P$47,3,FALSE)*Biologiska!K4733)+(VLOOKUP(B4733,Listor!$N$6:$Q$47,4,FALSE)),"")</f>
        <v/>
      </c>
      <c r="M4733" s="63" t="str">
        <f t="shared" si="224"/>
        <v/>
      </c>
      <c r="N4733" s="75"/>
      <c r="O4733" s="84" t="str">
        <f t="shared" si="225"/>
        <v/>
      </c>
      <c r="P4733" s="107"/>
      <c r="Q4733" s="87" t="s">
        <v>79</v>
      </c>
      <c r="R4733" s="87"/>
      <c r="S4733" s="87"/>
      <c r="T4733" s="87"/>
      <c r="U4733" s="87"/>
      <c r="V4733" s="86" t="s">
        <v>79</v>
      </c>
      <c r="W4733" s="75"/>
      <c r="X4733" s="102" t="s">
        <v>79</v>
      </c>
      <c r="Y4733" s="63" t="str">
        <f>IFERROR(IF(VLOOKUP(X4733,Listor!$T$6:$U$7,2,FALSE)&lt;O4733,TRUE),"")</f>
        <v/>
      </c>
      <c r="Z4733" s="87"/>
      <c r="AA4733" s="104"/>
    </row>
    <row r="4734" spans="2:27" x14ac:dyDescent="0.25">
      <c r="B4734" s="68" t="s">
        <v>68</v>
      </c>
      <c r="C4734" s="80" t="str">
        <f>IFERROR(VLOOKUP(B4734,Listor!$A$6:$B$62,2,FALSE),"")</f>
        <v/>
      </c>
      <c r="D4734" s="80" t="str">
        <f>IFERROR(VLOOKUP(B4734,Listor!$A$6:$C$62,3,FALSE),"")</f>
        <v/>
      </c>
      <c r="E4734" s="110" t="s">
        <v>79</v>
      </c>
      <c r="F4734" s="66"/>
      <c r="G4734" s="35" t="str">
        <f>IFERROR(VLOOKUP(B4734,Listor!$A$6:$G$62,7,FALSE),"")</f>
        <v/>
      </c>
      <c r="H4734" s="63" t="str">
        <f>IFERROR(VLOOKUP(B4734,Listor!$N$6:$O$47,2,FALSE),"")</f>
        <v/>
      </c>
      <c r="I4734" s="63" t="str">
        <f t="shared" si="223"/>
        <v/>
      </c>
      <c r="J4734" s="96" t="str">
        <f>IFERROR(VLOOKUP(B4734,Listor!$N$6:$P$47,3,FALSE)*I4734,"")</f>
        <v/>
      </c>
      <c r="K4734" s="81"/>
      <c r="L4734" s="88" t="str">
        <f>IFERROR((VLOOKUP(B4734,Listor!$N$6:$P$47,3,FALSE)*Biologiska!K4734)+(VLOOKUP(B4734,Listor!$N$6:$Q$47,4,FALSE)),"")</f>
        <v/>
      </c>
      <c r="M4734" s="63" t="str">
        <f t="shared" si="224"/>
        <v/>
      </c>
      <c r="N4734" s="75"/>
      <c r="O4734" s="84" t="str">
        <f t="shared" si="225"/>
        <v/>
      </c>
      <c r="P4734" s="107"/>
      <c r="Q4734" s="87" t="s">
        <v>79</v>
      </c>
      <c r="R4734" s="87"/>
      <c r="S4734" s="87"/>
      <c r="T4734" s="87"/>
      <c r="U4734" s="87"/>
      <c r="V4734" s="86" t="s">
        <v>79</v>
      </c>
      <c r="W4734" s="75"/>
      <c r="X4734" s="102" t="s">
        <v>79</v>
      </c>
      <c r="Y4734" s="63" t="str">
        <f>IFERROR(IF(VLOOKUP(X4734,Listor!$T$6:$U$7,2,FALSE)&lt;O4734,TRUE),"")</f>
        <v/>
      </c>
      <c r="Z4734" s="87"/>
      <c r="AA4734" s="104"/>
    </row>
    <row r="4735" spans="2:27" x14ac:dyDescent="0.25">
      <c r="B4735" s="68" t="s">
        <v>68</v>
      </c>
      <c r="C4735" s="80" t="str">
        <f>IFERROR(VLOOKUP(B4735,Listor!$A$6:$B$62,2,FALSE),"")</f>
        <v/>
      </c>
      <c r="D4735" s="80" t="str">
        <f>IFERROR(VLOOKUP(B4735,Listor!$A$6:$C$62,3,FALSE),"")</f>
        <v/>
      </c>
      <c r="E4735" s="110" t="s">
        <v>79</v>
      </c>
      <c r="F4735" s="66"/>
      <c r="G4735" s="35" t="str">
        <f>IFERROR(VLOOKUP(B4735,Listor!$A$6:$G$62,7,FALSE),"")</f>
        <v/>
      </c>
      <c r="H4735" s="63" t="str">
        <f>IFERROR(VLOOKUP(B4735,Listor!$N$6:$O$47,2,FALSE),"")</f>
        <v/>
      </c>
      <c r="I4735" s="63" t="str">
        <f t="shared" si="223"/>
        <v/>
      </c>
      <c r="J4735" s="96" t="str">
        <f>IFERROR(VLOOKUP(B4735,Listor!$N$6:$P$47,3,FALSE)*I4735,"")</f>
        <v/>
      </c>
      <c r="K4735" s="81"/>
      <c r="L4735" s="88" t="str">
        <f>IFERROR((VLOOKUP(B4735,Listor!$N$6:$P$47,3,FALSE)*Biologiska!K4735)+(VLOOKUP(B4735,Listor!$N$6:$Q$47,4,FALSE)),"")</f>
        <v/>
      </c>
      <c r="M4735" s="63" t="str">
        <f t="shared" si="224"/>
        <v/>
      </c>
      <c r="N4735" s="75"/>
      <c r="O4735" s="84" t="str">
        <f t="shared" si="225"/>
        <v/>
      </c>
      <c r="P4735" s="107"/>
      <c r="Q4735" s="87" t="s">
        <v>79</v>
      </c>
      <c r="R4735" s="87"/>
      <c r="S4735" s="87"/>
      <c r="T4735" s="87"/>
      <c r="U4735" s="87"/>
      <c r="V4735" s="86" t="s">
        <v>79</v>
      </c>
      <c r="W4735" s="75"/>
      <c r="X4735" s="102" t="s">
        <v>79</v>
      </c>
      <c r="Y4735" s="63" t="str">
        <f>IFERROR(IF(VLOOKUP(X4735,Listor!$T$6:$U$7,2,FALSE)&lt;O4735,TRUE),"")</f>
        <v/>
      </c>
      <c r="Z4735" s="87"/>
      <c r="AA4735" s="104"/>
    </row>
    <row r="4736" spans="2:27" x14ac:dyDescent="0.25">
      <c r="B4736" s="68" t="s">
        <v>68</v>
      </c>
      <c r="C4736" s="80" t="str">
        <f>IFERROR(VLOOKUP(B4736,Listor!$A$6:$B$62,2,FALSE),"")</f>
        <v/>
      </c>
      <c r="D4736" s="80" t="str">
        <f>IFERROR(VLOOKUP(B4736,Listor!$A$6:$C$62,3,FALSE),"")</f>
        <v/>
      </c>
      <c r="E4736" s="110" t="s">
        <v>79</v>
      </c>
      <c r="F4736" s="66"/>
      <c r="G4736" s="35" t="str">
        <f>IFERROR(VLOOKUP(B4736,Listor!$A$6:$G$62,7,FALSE),"")</f>
        <v/>
      </c>
      <c r="H4736" s="63" t="str">
        <f>IFERROR(VLOOKUP(B4736,Listor!$N$6:$O$47,2,FALSE),"")</f>
        <v/>
      </c>
      <c r="I4736" s="63" t="str">
        <f t="shared" si="223"/>
        <v/>
      </c>
      <c r="J4736" s="96" t="str">
        <f>IFERROR(VLOOKUP(B4736,Listor!$N$6:$P$47,3,FALSE)*I4736,"")</f>
        <v/>
      </c>
      <c r="K4736" s="81"/>
      <c r="L4736" s="88" t="str">
        <f>IFERROR((VLOOKUP(B4736,Listor!$N$6:$P$47,3,FALSE)*Biologiska!K4736)+(VLOOKUP(B4736,Listor!$N$6:$Q$47,4,FALSE)),"")</f>
        <v/>
      </c>
      <c r="M4736" s="63" t="str">
        <f t="shared" si="224"/>
        <v/>
      </c>
      <c r="N4736" s="75"/>
      <c r="O4736" s="84" t="str">
        <f t="shared" si="225"/>
        <v/>
      </c>
      <c r="P4736" s="107"/>
      <c r="Q4736" s="87" t="s">
        <v>79</v>
      </c>
      <c r="R4736" s="87"/>
      <c r="S4736" s="87"/>
      <c r="T4736" s="87"/>
      <c r="U4736" s="87"/>
      <c r="V4736" s="86" t="s">
        <v>79</v>
      </c>
      <c r="W4736" s="75"/>
      <c r="X4736" s="102" t="s">
        <v>79</v>
      </c>
      <c r="Y4736" s="63" t="str">
        <f>IFERROR(IF(VLOOKUP(X4736,Listor!$T$6:$U$7,2,FALSE)&lt;O4736,TRUE),"")</f>
        <v/>
      </c>
      <c r="Z4736" s="87"/>
      <c r="AA4736" s="104"/>
    </row>
    <row r="4737" spans="2:27" x14ac:dyDescent="0.25">
      <c r="B4737" s="68" t="s">
        <v>68</v>
      </c>
      <c r="C4737" s="80" t="str">
        <f>IFERROR(VLOOKUP(B4737,Listor!$A$6:$B$62,2,FALSE),"")</f>
        <v/>
      </c>
      <c r="D4737" s="80" t="str">
        <f>IFERROR(VLOOKUP(B4737,Listor!$A$6:$C$62,3,FALSE),"")</f>
        <v/>
      </c>
      <c r="E4737" s="110" t="s">
        <v>79</v>
      </c>
      <c r="F4737" s="66"/>
      <c r="G4737" s="35" t="str">
        <f>IFERROR(VLOOKUP(B4737,Listor!$A$6:$G$62,7,FALSE),"")</f>
        <v/>
      </c>
      <c r="H4737" s="63" t="str">
        <f>IFERROR(VLOOKUP(B4737,Listor!$N$6:$O$47,2,FALSE),"")</f>
        <v/>
      </c>
      <c r="I4737" s="63" t="str">
        <f t="shared" si="223"/>
        <v/>
      </c>
      <c r="J4737" s="96" t="str">
        <f>IFERROR(VLOOKUP(B4737,Listor!$N$6:$P$47,3,FALSE)*I4737,"")</f>
        <v/>
      </c>
      <c r="K4737" s="81"/>
      <c r="L4737" s="88" t="str">
        <f>IFERROR((VLOOKUP(B4737,Listor!$N$6:$P$47,3,FALSE)*Biologiska!K4737)+(VLOOKUP(B4737,Listor!$N$6:$Q$47,4,FALSE)),"")</f>
        <v/>
      </c>
      <c r="M4737" s="63" t="str">
        <f t="shared" si="224"/>
        <v/>
      </c>
      <c r="N4737" s="75"/>
      <c r="O4737" s="84" t="str">
        <f t="shared" si="225"/>
        <v/>
      </c>
      <c r="P4737" s="107"/>
      <c r="Q4737" s="87" t="s">
        <v>79</v>
      </c>
      <c r="R4737" s="87"/>
      <c r="S4737" s="87"/>
      <c r="T4737" s="87"/>
      <c r="U4737" s="87"/>
      <c r="V4737" s="86" t="s">
        <v>79</v>
      </c>
      <c r="W4737" s="75"/>
      <c r="X4737" s="102" t="s">
        <v>79</v>
      </c>
      <c r="Y4737" s="63" t="str">
        <f>IFERROR(IF(VLOOKUP(X4737,Listor!$T$6:$U$7,2,FALSE)&lt;O4737,TRUE),"")</f>
        <v/>
      </c>
      <c r="Z4737" s="87"/>
      <c r="AA4737" s="104"/>
    </row>
    <row r="4738" spans="2:27" x14ac:dyDescent="0.25">
      <c r="B4738" s="68" t="s">
        <v>68</v>
      </c>
      <c r="C4738" s="80" t="str">
        <f>IFERROR(VLOOKUP(B4738,Listor!$A$6:$B$62,2,FALSE),"")</f>
        <v/>
      </c>
      <c r="D4738" s="80" t="str">
        <f>IFERROR(VLOOKUP(B4738,Listor!$A$6:$C$62,3,FALSE),"")</f>
        <v/>
      </c>
      <c r="E4738" s="110" t="s">
        <v>79</v>
      </c>
      <c r="F4738" s="66"/>
      <c r="G4738" s="35" t="str">
        <f>IFERROR(VLOOKUP(B4738,Listor!$A$6:$G$62,7,FALSE),"")</f>
        <v/>
      </c>
      <c r="H4738" s="63" t="str">
        <f>IFERROR(VLOOKUP(B4738,Listor!$N$6:$O$47,2,FALSE),"")</f>
        <v/>
      </c>
      <c r="I4738" s="63" t="str">
        <f t="shared" si="223"/>
        <v/>
      </c>
      <c r="J4738" s="96" t="str">
        <f>IFERROR(VLOOKUP(B4738,Listor!$N$6:$P$47,3,FALSE)*I4738,"")</f>
        <v/>
      </c>
      <c r="K4738" s="81"/>
      <c r="L4738" s="88" t="str">
        <f>IFERROR((VLOOKUP(B4738,Listor!$N$6:$P$47,3,FALSE)*Biologiska!K4738)+(VLOOKUP(B4738,Listor!$N$6:$Q$47,4,FALSE)),"")</f>
        <v/>
      </c>
      <c r="M4738" s="63" t="str">
        <f t="shared" si="224"/>
        <v/>
      </c>
      <c r="N4738" s="75"/>
      <c r="O4738" s="84" t="str">
        <f t="shared" si="225"/>
        <v/>
      </c>
      <c r="P4738" s="107"/>
      <c r="Q4738" s="87" t="s">
        <v>79</v>
      </c>
      <c r="R4738" s="87"/>
      <c r="S4738" s="87"/>
      <c r="T4738" s="87"/>
      <c r="U4738" s="87"/>
      <c r="V4738" s="86" t="s">
        <v>79</v>
      </c>
      <c r="W4738" s="75"/>
      <c r="X4738" s="102" t="s">
        <v>79</v>
      </c>
      <c r="Y4738" s="63" t="str">
        <f>IFERROR(IF(VLOOKUP(X4738,Listor!$T$6:$U$7,2,FALSE)&lt;O4738,TRUE),"")</f>
        <v/>
      </c>
      <c r="Z4738" s="87"/>
      <c r="AA4738" s="104"/>
    </row>
    <row r="4739" spans="2:27" x14ac:dyDescent="0.25">
      <c r="B4739" s="68" t="s">
        <v>68</v>
      </c>
      <c r="C4739" s="80" t="str">
        <f>IFERROR(VLOOKUP(B4739,Listor!$A$6:$B$62,2,FALSE),"")</f>
        <v/>
      </c>
      <c r="D4739" s="80" t="str">
        <f>IFERROR(VLOOKUP(B4739,Listor!$A$6:$C$62,3,FALSE),"")</f>
        <v/>
      </c>
      <c r="E4739" s="110" t="s">
        <v>79</v>
      </c>
      <c r="F4739" s="66"/>
      <c r="G4739" s="35" t="str">
        <f>IFERROR(VLOOKUP(B4739,Listor!$A$6:$G$62,7,FALSE),"")</f>
        <v/>
      </c>
      <c r="H4739" s="63" t="str">
        <f>IFERROR(VLOOKUP(B4739,Listor!$N$6:$O$47,2,FALSE),"")</f>
        <v/>
      </c>
      <c r="I4739" s="63" t="str">
        <f t="shared" si="223"/>
        <v/>
      </c>
      <c r="J4739" s="96" t="str">
        <f>IFERROR(VLOOKUP(B4739,Listor!$N$6:$P$47,3,FALSE)*I4739,"")</f>
        <v/>
      </c>
      <c r="K4739" s="81"/>
      <c r="L4739" s="88" t="str">
        <f>IFERROR((VLOOKUP(B4739,Listor!$N$6:$P$47,3,FALSE)*Biologiska!K4739)+(VLOOKUP(B4739,Listor!$N$6:$Q$47,4,FALSE)),"")</f>
        <v/>
      </c>
      <c r="M4739" s="63" t="str">
        <f t="shared" si="224"/>
        <v/>
      </c>
      <c r="N4739" s="75"/>
      <c r="O4739" s="84" t="str">
        <f t="shared" si="225"/>
        <v/>
      </c>
      <c r="P4739" s="107"/>
      <c r="Q4739" s="87" t="s">
        <v>79</v>
      </c>
      <c r="R4739" s="87"/>
      <c r="S4739" s="87"/>
      <c r="T4739" s="87"/>
      <c r="U4739" s="87"/>
      <c r="V4739" s="86" t="s">
        <v>79</v>
      </c>
      <c r="W4739" s="75"/>
      <c r="X4739" s="102" t="s">
        <v>79</v>
      </c>
      <c r="Y4739" s="63" t="str">
        <f>IFERROR(IF(VLOOKUP(X4739,Listor!$T$6:$U$7,2,FALSE)&lt;O4739,TRUE),"")</f>
        <v/>
      </c>
      <c r="Z4739" s="87"/>
      <c r="AA4739" s="104"/>
    </row>
    <row r="4740" spans="2:27" x14ac:dyDescent="0.25">
      <c r="B4740" s="68" t="s">
        <v>68</v>
      </c>
      <c r="C4740" s="80" t="str">
        <f>IFERROR(VLOOKUP(B4740,Listor!$A$6:$B$62,2,FALSE),"")</f>
        <v/>
      </c>
      <c r="D4740" s="80" t="str">
        <f>IFERROR(VLOOKUP(B4740,Listor!$A$6:$C$62,3,FALSE),"")</f>
        <v/>
      </c>
      <c r="E4740" s="110" t="s">
        <v>79</v>
      </c>
      <c r="F4740" s="66"/>
      <c r="G4740" s="35" t="str">
        <f>IFERROR(VLOOKUP(B4740,Listor!$A$6:$G$62,7,FALSE),"")</f>
        <v/>
      </c>
      <c r="H4740" s="63" t="str">
        <f>IFERROR(VLOOKUP(B4740,Listor!$N$6:$O$47,2,FALSE),"")</f>
        <v/>
      </c>
      <c r="I4740" s="63" t="str">
        <f t="shared" si="223"/>
        <v/>
      </c>
      <c r="J4740" s="96" t="str">
        <f>IFERROR(VLOOKUP(B4740,Listor!$N$6:$P$47,3,FALSE)*I4740,"")</f>
        <v/>
      </c>
      <c r="K4740" s="81"/>
      <c r="L4740" s="88" t="str">
        <f>IFERROR((VLOOKUP(B4740,Listor!$N$6:$P$47,3,FALSE)*Biologiska!K4740)+(VLOOKUP(B4740,Listor!$N$6:$Q$47,4,FALSE)),"")</f>
        <v/>
      </c>
      <c r="M4740" s="63" t="str">
        <f t="shared" si="224"/>
        <v/>
      </c>
      <c r="N4740" s="75"/>
      <c r="O4740" s="84" t="str">
        <f t="shared" si="225"/>
        <v/>
      </c>
      <c r="P4740" s="107"/>
      <c r="Q4740" s="87" t="s">
        <v>79</v>
      </c>
      <c r="R4740" s="87"/>
      <c r="S4740" s="87"/>
      <c r="T4740" s="87"/>
      <c r="U4740" s="87"/>
      <c r="V4740" s="86" t="s">
        <v>79</v>
      </c>
      <c r="W4740" s="75"/>
      <c r="X4740" s="102" t="s">
        <v>79</v>
      </c>
      <c r="Y4740" s="63" t="str">
        <f>IFERROR(IF(VLOOKUP(X4740,Listor!$T$6:$U$7,2,FALSE)&lt;O4740,TRUE),"")</f>
        <v/>
      </c>
      <c r="Z4740" s="87"/>
      <c r="AA4740" s="104"/>
    </row>
    <row r="4741" spans="2:27" x14ac:dyDescent="0.25">
      <c r="B4741" s="68" t="s">
        <v>68</v>
      </c>
      <c r="C4741" s="80" t="str">
        <f>IFERROR(VLOOKUP(B4741,Listor!$A$6:$B$62,2,FALSE),"")</f>
        <v/>
      </c>
      <c r="D4741" s="80" t="str">
        <f>IFERROR(VLOOKUP(B4741,Listor!$A$6:$C$62,3,FALSE),"")</f>
        <v/>
      </c>
      <c r="E4741" s="110" t="s">
        <v>79</v>
      </c>
      <c r="F4741" s="66"/>
      <c r="G4741" s="35" t="str">
        <f>IFERROR(VLOOKUP(B4741,Listor!$A$6:$G$62,7,FALSE),"")</f>
        <v/>
      </c>
      <c r="H4741" s="63" t="str">
        <f>IFERROR(VLOOKUP(B4741,Listor!$N$6:$O$47,2,FALSE),"")</f>
        <v/>
      </c>
      <c r="I4741" s="63" t="str">
        <f t="shared" si="223"/>
        <v/>
      </c>
      <c r="J4741" s="96" t="str">
        <f>IFERROR(VLOOKUP(B4741,Listor!$N$6:$P$47,3,FALSE)*I4741,"")</f>
        <v/>
      </c>
      <c r="K4741" s="81"/>
      <c r="L4741" s="88" t="str">
        <f>IFERROR((VLOOKUP(B4741,Listor!$N$6:$P$47,3,FALSE)*Biologiska!K4741)+(VLOOKUP(B4741,Listor!$N$6:$Q$47,4,FALSE)),"")</f>
        <v/>
      </c>
      <c r="M4741" s="63" t="str">
        <f t="shared" si="224"/>
        <v/>
      </c>
      <c r="N4741" s="75"/>
      <c r="O4741" s="84" t="str">
        <f t="shared" si="225"/>
        <v/>
      </c>
      <c r="P4741" s="107"/>
      <c r="Q4741" s="87" t="s">
        <v>79</v>
      </c>
      <c r="R4741" s="87"/>
      <c r="S4741" s="87"/>
      <c r="T4741" s="87"/>
      <c r="U4741" s="87"/>
      <c r="V4741" s="86" t="s">
        <v>79</v>
      </c>
      <c r="W4741" s="75"/>
      <c r="X4741" s="102" t="s">
        <v>79</v>
      </c>
      <c r="Y4741" s="63" t="str">
        <f>IFERROR(IF(VLOOKUP(X4741,Listor!$T$6:$U$7,2,FALSE)&lt;O4741,TRUE),"")</f>
        <v/>
      </c>
      <c r="Z4741" s="87"/>
      <c r="AA4741" s="104"/>
    </row>
    <row r="4742" spans="2:27" x14ac:dyDescent="0.25">
      <c r="B4742" s="68" t="s">
        <v>68</v>
      </c>
      <c r="C4742" s="80" t="str">
        <f>IFERROR(VLOOKUP(B4742,Listor!$A$6:$B$62,2,FALSE),"")</f>
        <v/>
      </c>
      <c r="D4742" s="80" t="str">
        <f>IFERROR(VLOOKUP(B4742,Listor!$A$6:$C$62,3,FALSE),"")</f>
        <v/>
      </c>
      <c r="E4742" s="110" t="s">
        <v>79</v>
      </c>
      <c r="F4742" s="66"/>
      <c r="G4742" s="35" t="str">
        <f>IFERROR(VLOOKUP(B4742,Listor!$A$6:$G$62,7,FALSE),"")</f>
        <v/>
      </c>
      <c r="H4742" s="63" t="str">
        <f>IFERROR(VLOOKUP(B4742,Listor!$N$6:$O$47,2,FALSE),"")</f>
        <v/>
      </c>
      <c r="I4742" s="63" t="str">
        <f t="shared" si="223"/>
        <v/>
      </c>
      <c r="J4742" s="96" t="str">
        <f>IFERROR(VLOOKUP(B4742,Listor!$N$6:$P$47,3,FALSE)*I4742,"")</f>
        <v/>
      </c>
      <c r="K4742" s="81"/>
      <c r="L4742" s="88" t="str">
        <f>IFERROR((VLOOKUP(B4742,Listor!$N$6:$P$47,3,FALSE)*Biologiska!K4742)+(VLOOKUP(B4742,Listor!$N$6:$Q$47,4,FALSE)),"")</f>
        <v/>
      </c>
      <c r="M4742" s="63" t="str">
        <f t="shared" si="224"/>
        <v/>
      </c>
      <c r="N4742" s="75"/>
      <c r="O4742" s="84" t="str">
        <f t="shared" si="225"/>
        <v/>
      </c>
      <c r="P4742" s="107"/>
      <c r="Q4742" s="87" t="s">
        <v>79</v>
      </c>
      <c r="R4742" s="87"/>
      <c r="S4742" s="87"/>
      <c r="T4742" s="87"/>
      <c r="U4742" s="87"/>
      <c r="V4742" s="86" t="s">
        <v>79</v>
      </c>
      <c r="W4742" s="75"/>
      <c r="X4742" s="102" t="s">
        <v>79</v>
      </c>
      <c r="Y4742" s="63" t="str">
        <f>IFERROR(IF(VLOOKUP(X4742,Listor!$T$6:$U$7,2,FALSE)&lt;O4742,TRUE),"")</f>
        <v/>
      </c>
      <c r="Z4742" s="87"/>
      <c r="AA4742" s="104"/>
    </row>
    <row r="4743" spans="2:27" x14ac:dyDescent="0.25">
      <c r="B4743" s="68" t="s">
        <v>68</v>
      </c>
      <c r="C4743" s="80" t="str">
        <f>IFERROR(VLOOKUP(B4743,Listor!$A$6:$B$62,2,FALSE),"")</f>
        <v/>
      </c>
      <c r="D4743" s="80" t="str">
        <f>IFERROR(VLOOKUP(B4743,Listor!$A$6:$C$62,3,FALSE),"")</f>
        <v/>
      </c>
      <c r="E4743" s="110" t="s">
        <v>79</v>
      </c>
      <c r="F4743" s="66"/>
      <c r="G4743" s="35" t="str">
        <f>IFERROR(VLOOKUP(B4743,Listor!$A$6:$G$62,7,FALSE),"")</f>
        <v/>
      </c>
      <c r="H4743" s="63" t="str">
        <f>IFERROR(VLOOKUP(B4743,Listor!$N$6:$O$47,2,FALSE),"")</f>
        <v/>
      </c>
      <c r="I4743" s="63" t="str">
        <f t="shared" si="223"/>
        <v/>
      </c>
      <c r="J4743" s="96" t="str">
        <f>IFERROR(VLOOKUP(B4743,Listor!$N$6:$P$47,3,FALSE)*I4743,"")</f>
        <v/>
      </c>
      <c r="K4743" s="81"/>
      <c r="L4743" s="88" t="str">
        <f>IFERROR((VLOOKUP(B4743,Listor!$N$6:$P$47,3,FALSE)*Biologiska!K4743)+(VLOOKUP(B4743,Listor!$N$6:$Q$47,4,FALSE)),"")</f>
        <v/>
      </c>
      <c r="M4743" s="63" t="str">
        <f t="shared" si="224"/>
        <v/>
      </c>
      <c r="N4743" s="75"/>
      <c r="O4743" s="84" t="str">
        <f t="shared" si="225"/>
        <v/>
      </c>
      <c r="P4743" s="107"/>
      <c r="Q4743" s="87" t="s">
        <v>79</v>
      </c>
      <c r="R4743" s="87"/>
      <c r="S4743" s="87"/>
      <c r="T4743" s="87"/>
      <c r="U4743" s="87"/>
      <c r="V4743" s="86" t="s">
        <v>79</v>
      </c>
      <c r="W4743" s="75"/>
      <c r="X4743" s="102" t="s">
        <v>79</v>
      </c>
      <c r="Y4743" s="63" t="str">
        <f>IFERROR(IF(VLOOKUP(X4743,Listor!$T$6:$U$7,2,FALSE)&lt;O4743,TRUE),"")</f>
        <v/>
      </c>
      <c r="Z4743" s="87"/>
      <c r="AA4743" s="104"/>
    </row>
    <row r="4744" spans="2:27" x14ac:dyDescent="0.25">
      <c r="B4744" s="68" t="s">
        <v>68</v>
      </c>
      <c r="C4744" s="80" t="str">
        <f>IFERROR(VLOOKUP(B4744,Listor!$A$6:$B$62,2,FALSE),"")</f>
        <v/>
      </c>
      <c r="D4744" s="80" t="str">
        <f>IFERROR(VLOOKUP(B4744,Listor!$A$6:$C$62,3,FALSE),"")</f>
        <v/>
      </c>
      <c r="E4744" s="110" t="s">
        <v>79</v>
      </c>
      <c r="F4744" s="66"/>
      <c r="G4744" s="35" t="str">
        <f>IFERROR(VLOOKUP(B4744,Listor!$A$6:$G$62,7,FALSE),"")</f>
        <v/>
      </c>
      <c r="H4744" s="63" t="str">
        <f>IFERROR(VLOOKUP(B4744,Listor!$N$6:$O$47,2,FALSE),"")</f>
        <v/>
      </c>
      <c r="I4744" s="63" t="str">
        <f t="shared" si="223"/>
        <v/>
      </c>
      <c r="J4744" s="96" t="str">
        <f>IFERROR(VLOOKUP(B4744,Listor!$N$6:$P$47,3,FALSE)*I4744,"")</f>
        <v/>
      </c>
      <c r="K4744" s="81"/>
      <c r="L4744" s="88" t="str">
        <f>IFERROR((VLOOKUP(B4744,Listor!$N$6:$P$47,3,FALSE)*Biologiska!K4744)+(VLOOKUP(B4744,Listor!$N$6:$Q$47,4,FALSE)),"")</f>
        <v/>
      </c>
      <c r="M4744" s="63" t="str">
        <f t="shared" si="224"/>
        <v/>
      </c>
      <c r="N4744" s="75"/>
      <c r="O4744" s="84" t="str">
        <f t="shared" si="225"/>
        <v/>
      </c>
      <c r="P4744" s="107"/>
      <c r="Q4744" s="87" t="s">
        <v>79</v>
      </c>
      <c r="R4744" s="87"/>
      <c r="S4744" s="87"/>
      <c r="T4744" s="87"/>
      <c r="U4744" s="87"/>
      <c r="V4744" s="86" t="s">
        <v>79</v>
      </c>
      <c r="W4744" s="75"/>
      <c r="X4744" s="102" t="s">
        <v>79</v>
      </c>
      <c r="Y4744" s="63" t="str">
        <f>IFERROR(IF(VLOOKUP(X4744,Listor!$T$6:$U$7,2,FALSE)&lt;O4744,TRUE),"")</f>
        <v/>
      </c>
      <c r="Z4744" s="87"/>
      <c r="AA4744" s="104"/>
    </row>
    <row r="4745" spans="2:27" x14ac:dyDescent="0.25">
      <c r="B4745" s="68" t="s">
        <v>68</v>
      </c>
      <c r="C4745" s="80" t="str">
        <f>IFERROR(VLOOKUP(B4745,Listor!$A$6:$B$62,2,FALSE),"")</f>
        <v/>
      </c>
      <c r="D4745" s="80" t="str">
        <f>IFERROR(VLOOKUP(B4745,Listor!$A$6:$C$62,3,FALSE),"")</f>
        <v/>
      </c>
      <c r="E4745" s="110" t="s">
        <v>79</v>
      </c>
      <c r="F4745" s="66"/>
      <c r="G4745" s="35" t="str">
        <f>IFERROR(VLOOKUP(B4745,Listor!$A$6:$G$62,7,FALSE),"")</f>
        <v/>
      </c>
      <c r="H4745" s="63" t="str">
        <f>IFERROR(VLOOKUP(B4745,Listor!$N$6:$O$47,2,FALSE),"")</f>
        <v/>
      </c>
      <c r="I4745" s="63" t="str">
        <f t="shared" si="223"/>
        <v/>
      </c>
      <c r="J4745" s="96" t="str">
        <f>IFERROR(VLOOKUP(B4745,Listor!$N$6:$P$47,3,FALSE)*I4745,"")</f>
        <v/>
      </c>
      <c r="K4745" s="81"/>
      <c r="L4745" s="88" t="str">
        <f>IFERROR((VLOOKUP(B4745,Listor!$N$6:$P$47,3,FALSE)*Biologiska!K4745)+(VLOOKUP(B4745,Listor!$N$6:$Q$47,4,FALSE)),"")</f>
        <v/>
      </c>
      <c r="M4745" s="63" t="str">
        <f t="shared" si="224"/>
        <v/>
      </c>
      <c r="N4745" s="75"/>
      <c r="O4745" s="84" t="str">
        <f t="shared" si="225"/>
        <v/>
      </c>
      <c r="P4745" s="107"/>
      <c r="Q4745" s="87" t="s">
        <v>79</v>
      </c>
      <c r="R4745" s="87"/>
      <c r="S4745" s="87"/>
      <c r="T4745" s="87"/>
      <c r="U4745" s="87"/>
      <c r="V4745" s="86" t="s">
        <v>79</v>
      </c>
      <c r="W4745" s="75"/>
      <c r="X4745" s="102" t="s">
        <v>79</v>
      </c>
      <c r="Y4745" s="63" t="str">
        <f>IFERROR(IF(VLOOKUP(X4745,Listor!$T$6:$U$7,2,FALSE)&lt;O4745,TRUE),"")</f>
        <v/>
      </c>
      <c r="Z4745" s="87"/>
      <c r="AA4745" s="104"/>
    </row>
    <row r="4746" spans="2:27" x14ac:dyDescent="0.25">
      <c r="B4746" s="68" t="s">
        <v>68</v>
      </c>
      <c r="C4746" s="80" t="str">
        <f>IFERROR(VLOOKUP(B4746,Listor!$A$6:$B$62,2,FALSE),"")</f>
        <v/>
      </c>
      <c r="D4746" s="80" t="str">
        <f>IFERROR(VLOOKUP(B4746,Listor!$A$6:$C$62,3,FALSE),"")</f>
        <v/>
      </c>
      <c r="E4746" s="110" t="s">
        <v>79</v>
      </c>
      <c r="F4746" s="66"/>
      <c r="G4746" s="35" t="str">
        <f>IFERROR(VLOOKUP(B4746,Listor!$A$6:$G$62,7,FALSE),"")</f>
        <v/>
      </c>
      <c r="H4746" s="63" t="str">
        <f>IFERROR(VLOOKUP(B4746,Listor!$N$6:$O$47,2,FALSE),"")</f>
        <v/>
      </c>
      <c r="I4746" s="63" t="str">
        <f t="shared" si="223"/>
        <v/>
      </c>
      <c r="J4746" s="96" t="str">
        <f>IFERROR(VLOOKUP(B4746,Listor!$N$6:$P$47,3,FALSE)*I4746,"")</f>
        <v/>
      </c>
      <c r="K4746" s="81"/>
      <c r="L4746" s="88" t="str">
        <f>IFERROR((VLOOKUP(B4746,Listor!$N$6:$P$47,3,FALSE)*Biologiska!K4746)+(VLOOKUP(B4746,Listor!$N$6:$Q$47,4,FALSE)),"")</f>
        <v/>
      </c>
      <c r="M4746" s="63" t="str">
        <f t="shared" si="224"/>
        <v/>
      </c>
      <c r="N4746" s="75"/>
      <c r="O4746" s="84" t="str">
        <f t="shared" si="225"/>
        <v/>
      </c>
      <c r="P4746" s="107"/>
      <c r="Q4746" s="87" t="s">
        <v>79</v>
      </c>
      <c r="R4746" s="87"/>
      <c r="S4746" s="87"/>
      <c r="T4746" s="87"/>
      <c r="U4746" s="87"/>
      <c r="V4746" s="86" t="s">
        <v>79</v>
      </c>
      <c r="W4746" s="75"/>
      <c r="X4746" s="102" t="s">
        <v>79</v>
      </c>
      <c r="Y4746" s="63" t="str">
        <f>IFERROR(IF(VLOOKUP(X4746,Listor!$T$6:$U$7,2,FALSE)&lt;O4746,TRUE),"")</f>
        <v/>
      </c>
      <c r="Z4746" s="87"/>
      <c r="AA4746" s="104"/>
    </row>
    <row r="4747" spans="2:27" x14ac:dyDescent="0.25">
      <c r="B4747" s="68" t="s">
        <v>68</v>
      </c>
      <c r="C4747" s="80" t="str">
        <f>IFERROR(VLOOKUP(B4747,Listor!$A$6:$B$62,2,FALSE),"")</f>
        <v/>
      </c>
      <c r="D4747" s="80" t="str">
        <f>IFERROR(VLOOKUP(B4747,Listor!$A$6:$C$62,3,FALSE),"")</f>
        <v/>
      </c>
      <c r="E4747" s="110" t="s">
        <v>79</v>
      </c>
      <c r="F4747" s="66"/>
      <c r="G4747" s="35" t="str">
        <f>IFERROR(VLOOKUP(B4747,Listor!$A$6:$G$62,7,FALSE),"")</f>
        <v/>
      </c>
      <c r="H4747" s="63" t="str">
        <f>IFERROR(VLOOKUP(B4747,Listor!$N$6:$O$47,2,FALSE),"")</f>
        <v/>
      </c>
      <c r="I4747" s="63" t="str">
        <f t="shared" si="223"/>
        <v/>
      </c>
      <c r="J4747" s="96" t="str">
        <f>IFERROR(VLOOKUP(B4747,Listor!$N$6:$P$47,3,FALSE)*I4747,"")</f>
        <v/>
      </c>
      <c r="K4747" s="81"/>
      <c r="L4747" s="88" t="str">
        <f>IFERROR((VLOOKUP(B4747,Listor!$N$6:$P$47,3,FALSE)*Biologiska!K4747)+(VLOOKUP(B4747,Listor!$N$6:$Q$47,4,FALSE)),"")</f>
        <v/>
      </c>
      <c r="M4747" s="63" t="str">
        <f t="shared" si="224"/>
        <v/>
      </c>
      <c r="N4747" s="75"/>
      <c r="O4747" s="84" t="str">
        <f t="shared" si="225"/>
        <v/>
      </c>
      <c r="P4747" s="107"/>
      <c r="Q4747" s="87" t="s">
        <v>79</v>
      </c>
      <c r="R4747" s="87"/>
      <c r="S4747" s="87"/>
      <c r="T4747" s="87"/>
      <c r="U4747" s="87"/>
      <c r="V4747" s="86" t="s">
        <v>79</v>
      </c>
      <c r="W4747" s="75"/>
      <c r="X4747" s="102" t="s">
        <v>79</v>
      </c>
      <c r="Y4747" s="63" t="str">
        <f>IFERROR(IF(VLOOKUP(X4747,Listor!$T$6:$U$7,2,FALSE)&lt;O4747,TRUE),"")</f>
        <v/>
      </c>
      <c r="Z4747" s="87"/>
      <c r="AA4747" s="104"/>
    </row>
    <row r="4748" spans="2:27" x14ac:dyDescent="0.25">
      <c r="B4748" s="68" t="s">
        <v>68</v>
      </c>
      <c r="C4748" s="80" t="str">
        <f>IFERROR(VLOOKUP(B4748,Listor!$A$6:$B$62,2,FALSE),"")</f>
        <v/>
      </c>
      <c r="D4748" s="80" t="str">
        <f>IFERROR(VLOOKUP(B4748,Listor!$A$6:$C$62,3,FALSE),"")</f>
        <v/>
      </c>
      <c r="E4748" s="110" t="s">
        <v>79</v>
      </c>
      <c r="F4748" s="66"/>
      <c r="G4748" s="35" t="str">
        <f>IFERROR(VLOOKUP(B4748,Listor!$A$6:$G$62,7,FALSE),"")</f>
        <v/>
      </c>
      <c r="H4748" s="63" t="str">
        <f>IFERROR(VLOOKUP(B4748,Listor!$N$6:$O$47,2,FALSE),"")</f>
        <v/>
      </c>
      <c r="I4748" s="63" t="str">
        <f t="shared" si="223"/>
        <v/>
      </c>
      <c r="J4748" s="96" t="str">
        <f>IFERROR(VLOOKUP(B4748,Listor!$N$6:$P$47,3,FALSE)*I4748,"")</f>
        <v/>
      </c>
      <c r="K4748" s="81"/>
      <c r="L4748" s="88" t="str">
        <f>IFERROR((VLOOKUP(B4748,Listor!$N$6:$P$47,3,FALSE)*Biologiska!K4748)+(VLOOKUP(B4748,Listor!$N$6:$Q$47,4,FALSE)),"")</f>
        <v/>
      </c>
      <c r="M4748" s="63" t="str">
        <f t="shared" si="224"/>
        <v/>
      </c>
      <c r="N4748" s="75"/>
      <c r="O4748" s="84" t="str">
        <f t="shared" si="225"/>
        <v/>
      </c>
      <c r="P4748" s="107"/>
      <c r="Q4748" s="87" t="s">
        <v>79</v>
      </c>
      <c r="R4748" s="87"/>
      <c r="S4748" s="87"/>
      <c r="T4748" s="87"/>
      <c r="U4748" s="87"/>
      <c r="V4748" s="86" t="s">
        <v>79</v>
      </c>
      <c r="W4748" s="75"/>
      <c r="X4748" s="102" t="s">
        <v>79</v>
      </c>
      <c r="Y4748" s="63" t="str">
        <f>IFERROR(IF(VLOOKUP(X4748,Listor!$T$6:$U$7,2,FALSE)&lt;O4748,TRUE),"")</f>
        <v/>
      </c>
      <c r="Z4748" s="87"/>
      <c r="AA4748" s="104"/>
    </row>
    <row r="4749" spans="2:27" x14ac:dyDescent="0.25">
      <c r="B4749" s="68" t="s">
        <v>68</v>
      </c>
      <c r="C4749" s="80" t="str">
        <f>IFERROR(VLOOKUP(B4749,Listor!$A$6:$B$62,2,FALSE),"")</f>
        <v/>
      </c>
      <c r="D4749" s="80" t="str">
        <f>IFERROR(VLOOKUP(B4749,Listor!$A$6:$C$62,3,FALSE),"")</f>
        <v/>
      </c>
      <c r="E4749" s="110" t="s">
        <v>79</v>
      </c>
      <c r="F4749" s="66"/>
      <c r="G4749" s="35" t="str">
        <f>IFERROR(VLOOKUP(B4749,Listor!$A$6:$G$62,7,FALSE),"")</f>
        <v/>
      </c>
      <c r="H4749" s="63" t="str">
        <f>IFERROR(VLOOKUP(B4749,Listor!$N$6:$O$47,2,FALSE),"")</f>
        <v/>
      </c>
      <c r="I4749" s="63" t="str">
        <f t="shared" si="223"/>
        <v/>
      </c>
      <c r="J4749" s="96" t="str">
        <f>IFERROR(VLOOKUP(B4749,Listor!$N$6:$P$47,3,FALSE)*I4749,"")</f>
        <v/>
      </c>
      <c r="K4749" s="81"/>
      <c r="L4749" s="88" t="str">
        <f>IFERROR((VLOOKUP(B4749,Listor!$N$6:$P$47,3,FALSE)*Biologiska!K4749)+(VLOOKUP(B4749,Listor!$N$6:$Q$47,4,FALSE)),"")</f>
        <v/>
      </c>
      <c r="M4749" s="63" t="str">
        <f t="shared" si="224"/>
        <v/>
      </c>
      <c r="N4749" s="75"/>
      <c r="O4749" s="84" t="str">
        <f t="shared" si="225"/>
        <v/>
      </c>
      <c r="P4749" s="107"/>
      <c r="Q4749" s="87" t="s">
        <v>79</v>
      </c>
      <c r="R4749" s="87"/>
      <c r="S4749" s="87"/>
      <c r="T4749" s="87"/>
      <c r="U4749" s="87"/>
      <c r="V4749" s="86" t="s">
        <v>79</v>
      </c>
      <c r="W4749" s="75"/>
      <c r="X4749" s="102" t="s">
        <v>79</v>
      </c>
      <c r="Y4749" s="63" t="str">
        <f>IFERROR(IF(VLOOKUP(X4749,Listor!$T$6:$U$7,2,FALSE)&lt;O4749,TRUE),"")</f>
        <v/>
      </c>
      <c r="Z4749" s="87"/>
      <c r="AA4749" s="104"/>
    </row>
    <row r="4750" spans="2:27" x14ac:dyDescent="0.25">
      <c r="B4750" s="68" t="s">
        <v>68</v>
      </c>
      <c r="C4750" s="80" t="str">
        <f>IFERROR(VLOOKUP(B4750,Listor!$A$6:$B$62,2,FALSE),"")</f>
        <v/>
      </c>
      <c r="D4750" s="80" t="str">
        <f>IFERROR(VLOOKUP(B4750,Listor!$A$6:$C$62,3,FALSE),"")</f>
        <v/>
      </c>
      <c r="E4750" s="110" t="s">
        <v>79</v>
      </c>
      <c r="F4750" s="66"/>
      <c r="G4750" s="35" t="str">
        <f>IFERROR(VLOOKUP(B4750,Listor!$A$6:$G$62,7,FALSE),"")</f>
        <v/>
      </c>
      <c r="H4750" s="63" t="str">
        <f>IFERROR(VLOOKUP(B4750,Listor!$N$6:$O$47,2,FALSE),"")</f>
        <v/>
      </c>
      <c r="I4750" s="63" t="str">
        <f t="shared" si="223"/>
        <v/>
      </c>
      <c r="J4750" s="96" t="str">
        <f>IFERROR(VLOOKUP(B4750,Listor!$N$6:$P$47,3,FALSE)*I4750,"")</f>
        <v/>
      </c>
      <c r="K4750" s="81"/>
      <c r="L4750" s="88" t="str">
        <f>IFERROR((VLOOKUP(B4750,Listor!$N$6:$P$47,3,FALSE)*Biologiska!K4750)+(VLOOKUP(B4750,Listor!$N$6:$Q$47,4,FALSE)),"")</f>
        <v/>
      </c>
      <c r="M4750" s="63" t="str">
        <f t="shared" si="224"/>
        <v/>
      </c>
      <c r="N4750" s="75"/>
      <c r="O4750" s="84" t="str">
        <f t="shared" si="225"/>
        <v/>
      </c>
      <c r="P4750" s="107"/>
      <c r="Q4750" s="87" t="s">
        <v>79</v>
      </c>
      <c r="R4750" s="87"/>
      <c r="S4750" s="87"/>
      <c r="T4750" s="87"/>
      <c r="U4750" s="87"/>
      <c r="V4750" s="86" t="s">
        <v>79</v>
      </c>
      <c r="W4750" s="75"/>
      <c r="X4750" s="102" t="s">
        <v>79</v>
      </c>
      <c r="Y4750" s="63" t="str">
        <f>IFERROR(IF(VLOOKUP(X4750,Listor!$T$6:$U$7,2,FALSE)&lt;O4750,TRUE),"")</f>
        <v/>
      </c>
      <c r="Z4750" s="87"/>
      <c r="AA4750" s="104"/>
    </row>
    <row r="4751" spans="2:27" x14ac:dyDescent="0.25">
      <c r="B4751" s="68" t="s">
        <v>68</v>
      </c>
      <c r="C4751" s="80" t="str">
        <f>IFERROR(VLOOKUP(B4751,Listor!$A$6:$B$62,2,FALSE),"")</f>
        <v/>
      </c>
      <c r="D4751" s="80" t="str">
        <f>IFERROR(VLOOKUP(B4751,Listor!$A$6:$C$62,3,FALSE),"")</f>
        <v/>
      </c>
      <c r="E4751" s="110" t="s">
        <v>79</v>
      </c>
      <c r="F4751" s="66"/>
      <c r="G4751" s="35" t="str">
        <f>IFERROR(VLOOKUP(B4751,Listor!$A$6:$G$62,7,FALSE),"")</f>
        <v/>
      </c>
      <c r="H4751" s="63" t="str">
        <f>IFERROR(VLOOKUP(B4751,Listor!$N$6:$O$47,2,FALSE),"")</f>
        <v/>
      </c>
      <c r="I4751" s="63" t="str">
        <f t="shared" si="223"/>
        <v/>
      </c>
      <c r="J4751" s="96" t="str">
        <f>IFERROR(VLOOKUP(B4751,Listor!$N$6:$P$47,3,FALSE)*I4751,"")</f>
        <v/>
      </c>
      <c r="K4751" s="81"/>
      <c r="L4751" s="88" t="str">
        <f>IFERROR((VLOOKUP(B4751,Listor!$N$6:$P$47,3,FALSE)*Biologiska!K4751)+(VLOOKUP(B4751,Listor!$N$6:$Q$47,4,FALSE)),"")</f>
        <v/>
      </c>
      <c r="M4751" s="63" t="str">
        <f t="shared" si="224"/>
        <v/>
      </c>
      <c r="N4751" s="75"/>
      <c r="O4751" s="84" t="str">
        <f t="shared" si="225"/>
        <v/>
      </c>
      <c r="P4751" s="107"/>
      <c r="Q4751" s="87" t="s">
        <v>79</v>
      </c>
      <c r="R4751" s="87"/>
      <c r="S4751" s="87"/>
      <c r="T4751" s="87"/>
      <c r="U4751" s="87"/>
      <c r="V4751" s="86" t="s">
        <v>79</v>
      </c>
      <c r="W4751" s="75"/>
      <c r="X4751" s="102" t="s">
        <v>79</v>
      </c>
      <c r="Y4751" s="63" t="str">
        <f>IFERROR(IF(VLOOKUP(X4751,Listor!$T$6:$U$7,2,FALSE)&lt;O4751,TRUE),"")</f>
        <v/>
      </c>
      <c r="Z4751" s="87"/>
      <c r="AA4751" s="104"/>
    </row>
    <row r="4752" spans="2:27" x14ac:dyDescent="0.25">
      <c r="B4752" s="68" t="s">
        <v>68</v>
      </c>
      <c r="C4752" s="80" t="str">
        <f>IFERROR(VLOOKUP(B4752,Listor!$A$6:$B$62,2,FALSE),"")</f>
        <v/>
      </c>
      <c r="D4752" s="80" t="str">
        <f>IFERROR(VLOOKUP(B4752,Listor!$A$6:$C$62,3,FALSE),"")</f>
        <v/>
      </c>
      <c r="E4752" s="110" t="s">
        <v>79</v>
      </c>
      <c r="F4752" s="66"/>
      <c r="G4752" s="35" t="str">
        <f>IFERROR(VLOOKUP(B4752,Listor!$A$6:$G$62,7,FALSE),"")</f>
        <v/>
      </c>
      <c r="H4752" s="63" t="str">
        <f>IFERROR(VLOOKUP(B4752,Listor!$N$6:$O$47,2,FALSE),"")</f>
        <v/>
      </c>
      <c r="I4752" s="63" t="str">
        <f t="shared" si="223"/>
        <v/>
      </c>
      <c r="J4752" s="96" t="str">
        <f>IFERROR(VLOOKUP(B4752,Listor!$N$6:$P$47,3,FALSE)*I4752,"")</f>
        <v/>
      </c>
      <c r="K4752" s="81"/>
      <c r="L4752" s="88" t="str">
        <f>IFERROR((VLOOKUP(B4752,Listor!$N$6:$P$47,3,FALSE)*Biologiska!K4752)+(VLOOKUP(B4752,Listor!$N$6:$Q$47,4,FALSE)),"")</f>
        <v/>
      </c>
      <c r="M4752" s="63" t="str">
        <f t="shared" si="224"/>
        <v/>
      </c>
      <c r="N4752" s="75"/>
      <c r="O4752" s="84" t="str">
        <f t="shared" si="225"/>
        <v/>
      </c>
      <c r="P4752" s="107"/>
      <c r="Q4752" s="87" t="s">
        <v>79</v>
      </c>
      <c r="R4752" s="87"/>
      <c r="S4752" s="87"/>
      <c r="T4752" s="87"/>
      <c r="U4752" s="87"/>
      <c r="V4752" s="86" t="s">
        <v>79</v>
      </c>
      <c r="W4752" s="75"/>
      <c r="X4752" s="102" t="s">
        <v>79</v>
      </c>
      <c r="Y4752" s="63" t="str">
        <f>IFERROR(IF(VLOOKUP(X4752,Listor!$T$6:$U$7,2,FALSE)&lt;O4752,TRUE),"")</f>
        <v/>
      </c>
      <c r="Z4752" s="87"/>
      <c r="AA4752" s="104"/>
    </row>
    <row r="4753" spans="2:27" x14ac:dyDescent="0.25">
      <c r="B4753" s="68" t="s">
        <v>68</v>
      </c>
      <c r="C4753" s="80" t="str">
        <f>IFERROR(VLOOKUP(B4753,Listor!$A$6:$B$62,2,FALSE),"")</f>
        <v/>
      </c>
      <c r="D4753" s="80" t="str">
        <f>IFERROR(VLOOKUP(B4753,Listor!$A$6:$C$62,3,FALSE),"")</f>
        <v/>
      </c>
      <c r="E4753" s="110" t="s">
        <v>79</v>
      </c>
      <c r="F4753" s="66"/>
      <c r="G4753" s="35" t="str">
        <f>IFERROR(VLOOKUP(B4753,Listor!$A$6:$G$62,7,FALSE),"")</f>
        <v/>
      </c>
      <c r="H4753" s="63" t="str">
        <f>IFERROR(VLOOKUP(B4753,Listor!$N$6:$O$47,2,FALSE),"")</f>
        <v/>
      </c>
      <c r="I4753" s="63" t="str">
        <f t="shared" si="223"/>
        <v/>
      </c>
      <c r="J4753" s="96" t="str">
        <f>IFERROR(VLOOKUP(B4753,Listor!$N$6:$P$47,3,FALSE)*I4753,"")</f>
        <v/>
      </c>
      <c r="K4753" s="81"/>
      <c r="L4753" s="88" t="str">
        <f>IFERROR((VLOOKUP(B4753,Listor!$N$6:$P$47,3,FALSE)*Biologiska!K4753)+(VLOOKUP(B4753,Listor!$N$6:$Q$47,4,FALSE)),"")</f>
        <v/>
      </c>
      <c r="M4753" s="63" t="str">
        <f t="shared" si="224"/>
        <v/>
      </c>
      <c r="N4753" s="75"/>
      <c r="O4753" s="84" t="str">
        <f t="shared" si="225"/>
        <v/>
      </c>
      <c r="P4753" s="107"/>
      <c r="Q4753" s="87" t="s">
        <v>79</v>
      </c>
      <c r="R4753" s="87"/>
      <c r="S4753" s="87"/>
      <c r="T4753" s="87"/>
      <c r="U4753" s="87"/>
      <c r="V4753" s="86" t="s">
        <v>79</v>
      </c>
      <c r="W4753" s="75"/>
      <c r="X4753" s="102" t="s">
        <v>79</v>
      </c>
      <c r="Y4753" s="63" t="str">
        <f>IFERROR(IF(VLOOKUP(X4753,Listor!$T$6:$U$7,2,FALSE)&lt;O4753,TRUE),"")</f>
        <v/>
      </c>
      <c r="Z4753" s="87"/>
      <c r="AA4753" s="104"/>
    </row>
    <row r="4754" spans="2:27" x14ac:dyDescent="0.25">
      <c r="B4754" s="68" t="s">
        <v>68</v>
      </c>
      <c r="C4754" s="80" t="str">
        <f>IFERROR(VLOOKUP(B4754,Listor!$A$6:$B$62,2,FALSE),"")</f>
        <v/>
      </c>
      <c r="D4754" s="80" t="str">
        <f>IFERROR(VLOOKUP(B4754,Listor!$A$6:$C$62,3,FALSE),"")</f>
        <v/>
      </c>
      <c r="E4754" s="110" t="s">
        <v>79</v>
      </c>
      <c r="F4754" s="66"/>
      <c r="G4754" s="35" t="str">
        <f>IFERROR(VLOOKUP(B4754,Listor!$A$6:$G$62,7,FALSE),"")</f>
        <v/>
      </c>
      <c r="H4754" s="63" t="str">
        <f>IFERROR(VLOOKUP(B4754,Listor!$N$6:$O$47,2,FALSE),"")</f>
        <v/>
      </c>
      <c r="I4754" s="63" t="str">
        <f t="shared" si="223"/>
        <v/>
      </c>
      <c r="J4754" s="96" t="str">
        <f>IFERROR(VLOOKUP(B4754,Listor!$N$6:$P$47,3,FALSE)*I4754,"")</f>
        <v/>
      </c>
      <c r="K4754" s="81"/>
      <c r="L4754" s="88" t="str">
        <f>IFERROR((VLOOKUP(B4754,Listor!$N$6:$P$47,3,FALSE)*Biologiska!K4754)+(VLOOKUP(B4754,Listor!$N$6:$Q$47,4,FALSE)),"")</f>
        <v/>
      </c>
      <c r="M4754" s="63" t="str">
        <f t="shared" si="224"/>
        <v/>
      </c>
      <c r="N4754" s="75"/>
      <c r="O4754" s="84" t="str">
        <f t="shared" si="225"/>
        <v/>
      </c>
      <c r="P4754" s="107"/>
      <c r="Q4754" s="87" t="s">
        <v>79</v>
      </c>
      <c r="R4754" s="87"/>
      <c r="S4754" s="87"/>
      <c r="T4754" s="87"/>
      <c r="U4754" s="87"/>
      <c r="V4754" s="86" t="s">
        <v>79</v>
      </c>
      <c r="W4754" s="75"/>
      <c r="X4754" s="102" t="s">
        <v>79</v>
      </c>
      <c r="Y4754" s="63" t="str">
        <f>IFERROR(IF(VLOOKUP(X4754,Listor!$T$6:$U$7,2,FALSE)&lt;O4754,TRUE),"")</f>
        <v/>
      </c>
      <c r="Z4754" s="87"/>
      <c r="AA4754" s="104"/>
    </row>
    <row r="4755" spans="2:27" x14ac:dyDescent="0.25">
      <c r="B4755" s="68" t="s">
        <v>68</v>
      </c>
      <c r="C4755" s="80" t="str">
        <f>IFERROR(VLOOKUP(B4755,Listor!$A$6:$B$62,2,FALSE),"")</f>
        <v/>
      </c>
      <c r="D4755" s="80" t="str">
        <f>IFERROR(VLOOKUP(B4755,Listor!$A$6:$C$62,3,FALSE),"")</f>
        <v/>
      </c>
      <c r="E4755" s="110" t="s">
        <v>79</v>
      </c>
      <c r="F4755" s="66"/>
      <c r="G4755" s="35" t="str">
        <f>IFERROR(VLOOKUP(B4755,Listor!$A$6:$G$62,7,FALSE),"")</f>
        <v/>
      </c>
      <c r="H4755" s="63" t="str">
        <f>IFERROR(VLOOKUP(B4755,Listor!$N$6:$O$47,2,FALSE),"")</f>
        <v/>
      </c>
      <c r="I4755" s="63" t="str">
        <f t="shared" si="223"/>
        <v/>
      </c>
      <c r="J4755" s="96" t="str">
        <f>IFERROR(VLOOKUP(B4755,Listor!$N$6:$P$47,3,FALSE)*I4755,"")</f>
        <v/>
      </c>
      <c r="K4755" s="81"/>
      <c r="L4755" s="88" t="str">
        <f>IFERROR((VLOOKUP(B4755,Listor!$N$6:$P$47,3,FALSE)*Biologiska!K4755)+(VLOOKUP(B4755,Listor!$N$6:$Q$47,4,FALSE)),"")</f>
        <v/>
      </c>
      <c r="M4755" s="63" t="str">
        <f t="shared" si="224"/>
        <v/>
      </c>
      <c r="N4755" s="75"/>
      <c r="O4755" s="84" t="str">
        <f t="shared" si="225"/>
        <v/>
      </c>
      <c r="P4755" s="107"/>
      <c r="Q4755" s="87" t="s">
        <v>79</v>
      </c>
      <c r="R4755" s="87"/>
      <c r="S4755" s="87"/>
      <c r="T4755" s="87"/>
      <c r="U4755" s="87"/>
      <c r="V4755" s="86" t="s">
        <v>79</v>
      </c>
      <c r="W4755" s="75"/>
      <c r="X4755" s="102" t="s">
        <v>79</v>
      </c>
      <c r="Y4755" s="63" t="str">
        <f>IFERROR(IF(VLOOKUP(X4755,Listor!$T$6:$U$7,2,FALSE)&lt;O4755,TRUE),"")</f>
        <v/>
      </c>
      <c r="Z4755" s="87"/>
      <c r="AA4755" s="104"/>
    </row>
    <row r="4756" spans="2:27" x14ac:dyDescent="0.25">
      <c r="B4756" s="68" t="s">
        <v>68</v>
      </c>
      <c r="C4756" s="80" t="str">
        <f>IFERROR(VLOOKUP(B4756,Listor!$A$6:$B$62,2,FALSE),"")</f>
        <v/>
      </c>
      <c r="D4756" s="80" t="str">
        <f>IFERROR(VLOOKUP(B4756,Listor!$A$6:$C$62,3,FALSE),"")</f>
        <v/>
      </c>
      <c r="E4756" s="110" t="s">
        <v>79</v>
      </c>
      <c r="F4756" s="66"/>
      <c r="G4756" s="35" t="str">
        <f>IFERROR(VLOOKUP(B4756,Listor!$A$6:$G$62,7,FALSE),"")</f>
        <v/>
      </c>
      <c r="H4756" s="63" t="str">
        <f>IFERROR(VLOOKUP(B4756,Listor!$N$6:$O$47,2,FALSE),"")</f>
        <v/>
      </c>
      <c r="I4756" s="63" t="str">
        <f t="shared" si="223"/>
        <v/>
      </c>
      <c r="J4756" s="96" t="str">
        <f>IFERROR(VLOOKUP(B4756,Listor!$N$6:$P$47,3,FALSE)*I4756,"")</f>
        <v/>
      </c>
      <c r="K4756" s="81"/>
      <c r="L4756" s="88" t="str">
        <f>IFERROR((VLOOKUP(B4756,Listor!$N$6:$P$47,3,FALSE)*Biologiska!K4756)+(VLOOKUP(B4756,Listor!$N$6:$Q$47,4,FALSE)),"")</f>
        <v/>
      </c>
      <c r="M4756" s="63" t="str">
        <f t="shared" si="224"/>
        <v/>
      </c>
      <c r="N4756" s="75"/>
      <c r="O4756" s="84" t="str">
        <f t="shared" si="225"/>
        <v/>
      </c>
      <c r="P4756" s="107"/>
      <c r="Q4756" s="87" t="s">
        <v>79</v>
      </c>
      <c r="R4756" s="87"/>
      <c r="S4756" s="87"/>
      <c r="T4756" s="87"/>
      <c r="U4756" s="87"/>
      <c r="V4756" s="86" t="s">
        <v>79</v>
      </c>
      <c r="W4756" s="75"/>
      <c r="X4756" s="102" t="s">
        <v>79</v>
      </c>
      <c r="Y4756" s="63" t="str">
        <f>IFERROR(IF(VLOOKUP(X4756,Listor!$T$6:$U$7,2,FALSE)&lt;O4756,TRUE),"")</f>
        <v/>
      </c>
      <c r="Z4756" s="87"/>
      <c r="AA4756" s="104"/>
    </row>
    <row r="4757" spans="2:27" x14ac:dyDescent="0.25">
      <c r="B4757" s="68" t="s">
        <v>68</v>
      </c>
      <c r="C4757" s="80" t="str">
        <f>IFERROR(VLOOKUP(B4757,Listor!$A$6:$B$62,2,FALSE),"")</f>
        <v/>
      </c>
      <c r="D4757" s="80" t="str">
        <f>IFERROR(VLOOKUP(B4757,Listor!$A$6:$C$62,3,FALSE),"")</f>
        <v/>
      </c>
      <c r="E4757" s="110" t="s">
        <v>79</v>
      </c>
      <c r="F4757" s="66"/>
      <c r="G4757" s="35" t="str">
        <f>IFERROR(VLOOKUP(B4757,Listor!$A$6:$G$62,7,FALSE),"")</f>
        <v/>
      </c>
      <c r="H4757" s="63" t="str">
        <f>IFERROR(VLOOKUP(B4757,Listor!$N$6:$O$47,2,FALSE),"")</f>
        <v/>
      </c>
      <c r="I4757" s="63" t="str">
        <f t="shared" si="223"/>
        <v/>
      </c>
      <c r="J4757" s="96" t="str">
        <f>IFERROR(VLOOKUP(B4757,Listor!$N$6:$P$47,3,FALSE)*I4757,"")</f>
        <v/>
      </c>
      <c r="K4757" s="81"/>
      <c r="L4757" s="88" t="str">
        <f>IFERROR((VLOOKUP(B4757,Listor!$N$6:$P$47,3,FALSE)*Biologiska!K4757)+(VLOOKUP(B4757,Listor!$N$6:$Q$47,4,FALSE)),"")</f>
        <v/>
      </c>
      <c r="M4757" s="63" t="str">
        <f t="shared" si="224"/>
        <v/>
      </c>
      <c r="N4757" s="75"/>
      <c r="O4757" s="84" t="str">
        <f t="shared" si="225"/>
        <v/>
      </c>
      <c r="P4757" s="107"/>
      <c r="Q4757" s="87" t="s">
        <v>79</v>
      </c>
      <c r="R4757" s="87"/>
      <c r="S4757" s="87"/>
      <c r="T4757" s="87"/>
      <c r="U4757" s="87"/>
      <c r="V4757" s="86" t="s">
        <v>79</v>
      </c>
      <c r="W4757" s="75"/>
      <c r="X4757" s="102" t="s">
        <v>79</v>
      </c>
      <c r="Y4757" s="63" t="str">
        <f>IFERROR(IF(VLOOKUP(X4757,Listor!$T$6:$U$7,2,FALSE)&lt;O4757,TRUE),"")</f>
        <v/>
      </c>
      <c r="Z4757" s="87"/>
      <c r="AA4757" s="104"/>
    </row>
    <row r="4758" spans="2:27" x14ac:dyDescent="0.25">
      <c r="B4758" s="68" t="s">
        <v>68</v>
      </c>
      <c r="C4758" s="80" t="str">
        <f>IFERROR(VLOOKUP(B4758,Listor!$A$6:$B$62,2,FALSE),"")</f>
        <v/>
      </c>
      <c r="D4758" s="80" t="str">
        <f>IFERROR(VLOOKUP(B4758,Listor!$A$6:$C$62,3,FALSE),"")</f>
        <v/>
      </c>
      <c r="E4758" s="110" t="s">
        <v>79</v>
      </c>
      <c r="F4758" s="66"/>
      <c r="G4758" s="35" t="str">
        <f>IFERROR(VLOOKUP(B4758,Listor!$A$6:$G$62,7,FALSE),"")</f>
        <v/>
      </c>
      <c r="H4758" s="63" t="str">
        <f>IFERROR(VLOOKUP(B4758,Listor!$N$6:$O$47,2,FALSE),"")</f>
        <v/>
      </c>
      <c r="I4758" s="63" t="str">
        <f t="shared" si="223"/>
        <v/>
      </c>
      <c r="J4758" s="96" t="str">
        <f>IFERROR(VLOOKUP(B4758,Listor!$N$6:$P$47,3,FALSE)*I4758,"")</f>
        <v/>
      </c>
      <c r="K4758" s="81"/>
      <c r="L4758" s="88" t="str">
        <f>IFERROR((VLOOKUP(B4758,Listor!$N$6:$P$47,3,FALSE)*Biologiska!K4758)+(VLOOKUP(B4758,Listor!$N$6:$Q$47,4,FALSE)),"")</f>
        <v/>
      </c>
      <c r="M4758" s="63" t="str">
        <f t="shared" si="224"/>
        <v/>
      </c>
      <c r="N4758" s="75"/>
      <c r="O4758" s="84" t="str">
        <f t="shared" si="225"/>
        <v/>
      </c>
      <c r="P4758" s="107"/>
      <c r="Q4758" s="87" t="s">
        <v>79</v>
      </c>
      <c r="R4758" s="87"/>
      <c r="S4758" s="87"/>
      <c r="T4758" s="87"/>
      <c r="U4758" s="87"/>
      <c r="V4758" s="86" t="s">
        <v>79</v>
      </c>
      <c r="W4758" s="75"/>
      <c r="X4758" s="102" t="s">
        <v>79</v>
      </c>
      <c r="Y4758" s="63" t="str">
        <f>IFERROR(IF(VLOOKUP(X4758,Listor!$T$6:$U$7,2,FALSE)&lt;O4758,TRUE),"")</f>
        <v/>
      </c>
      <c r="Z4758" s="87"/>
      <c r="AA4758" s="104"/>
    </row>
    <row r="4759" spans="2:27" x14ac:dyDescent="0.25">
      <c r="B4759" s="68" t="s">
        <v>68</v>
      </c>
      <c r="C4759" s="80" t="str">
        <f>IFERROR(VLOOKUP(B4759,Listor!$A$6:$B$62,2,FALSE),"")</f>
        <v/>
      </c>
      <c r="D4759" s="80" t="str">
        <f>IFERROR(VLOOKUP(B4759,Listor!$A$6:$C$62,3,FALSE),"")</f>
        <v/>
      </c>
      <c r="E4759" s="110" t="s">
        <v>79</v>
      </c>
      <c r="F4759" s="66"/>
      <c r="G4759" s="35" t="str">
        <f>IFERROR(VLOOKUP(B4759,Listor!$A$6:$G$62,7,FALSE),"")</f>
        <v/>
      </c>
      <c r="H4759" s="63" t="str">
        <f>IFERROR(VLOOKUP(B4759,Listor!$N$6:$O$47,2,FALSE),"")</f>
        <v/>
      </c>
      <c r="I4759" s="63" t="str">
        <f t="shared" si="223"/>
        <v/>
      </c>
      <c r="J4759" s="96" t="str">
        <f>IFERROR(VLOOKUP(B4759,Listor!$N$6:$P$47,3,FALSE)*I4759,"")</f>
        <v/>
      </c>
      <c r="K4759" s="81"/>
      <c r="L4759" s="88" t="str">
        <f>IFERROR((VLOOKUP(B4759,Listor!$N$6:$P$47,3,FALSE)*Biologiska!K4759)+(VLOOKUP(B4759,Listor!$N$6:$Q$47,4,FALSE)),"")</f>
        <v/>
      </c>
      <c r="M4759" s="63" t="str">
        <f t="shared" si="224"/>
        <v/>
      </c>
      <c r="N4759" s="75"/>
      <c r="O4759" s="84" t="str">
        <f t="shared" si="225"/>
        <v/>
      </c>
      <c r="P4759" s="107"/>
      <c r="Q4759" s="87" t="s">
        <v>79</v>
      </c>
      <c r="R4759" s="87"/>
      <c r="S4759" s="87"/>
      <c r="T4759" s="87"/>
      <c r="U4759" s="87"/>
      <c r="V4759" s="86" t="s">
        <v>79</v>
      </c>
      <c r="W4759" s="75"/>
      <c r="X4759" s="102" t="s">
        <v>79</v>
      </c>
      <c r="Y4759" s="63" t="str">
        <f>IFERROR(IF(VLOOKUP(X4759,Listor!$T$6:$U$7,2,FALSE)&lt;O4759,TRUE),"")</f>
        <v/>
      </c>
      <c r="Z4759" s="87"/>
      <c r="AA4759" s="104"/>
    </row>
    <row r="4760" spans="2:27" x14ac:dyDescent="0.25">
      <c r="B4760" s="68" t="s">
        <v>68</v>
      </c>
      <c r="C4760" s="80" t="str">
        <f>IFERROR(VLOOKUP(B4760,Listor!$A$6:$B$62,2,FALSE),"")</f>
        <v/>
      </c>
      <c r="D4760" s="80" t="str">
        <f>IFERROR(VLOOKUP(B4760,Listor!$A$6:$C$62,3,FALSE),"")</f>
        <v/>
      </c>
      <c r="E4760" s="110" t="s">
        <v>79</v>
      </c>
      <c r="F4760" s="66"/>
      <c r="G4760" s="35" t="str">
        <f>IFERROR(VLOOKUP(B4760,Listor!$A$6:$G$62,7,FALSE),"")</f>
        <v/>
      </c>
      <c r="H4760" s="63" t="str">
        <f>IFERROR(VLOOKUP(B4760,Listor!$N$6:$O$47,2,FALSE),"")</f>
        <v/>
      </c>
      <c r="I4760" s="63" t="str">
        <f t="shared" si="223"/>
        <v/>
      </c>
      <c r="J4760" s="96" t="str">
        <f>IFERROR(VLOOKUP(B4760,Listor!$N$6:$P$47,3,FALSE)*I4760,"")</f>
        <v/>
      </c>
      <c r="K4760" s="81"/>
      <c r="L4760" s="88" t="str">
        <f>IFERROR((VLOOKUP(B4760,Listor!$N$6:$P$47,3,FALSE)*Biologiska!K4760)+(VLOOKUP(B4760,Listor!$N$6:$Q$47,4,FALSE)),"")</f>
        <v/>
      </c>
      <c r="M4760" s="63" t="str">
        <f t="shared" si="224"/>
        <v/>
      </c>
      <c r="N4760" s="75"/>
      <c r="O4760" s="84" t="str">
        <f t="shared" si="225"/>
        <v/>
      </c>
      <c r="P4760" s="107"/>
      <c r="Q4760" s="87" t="s">
        <v>79</v>
      </c>
      <c r="R4760" s="87"/>
      <c r="S4760" s="87"/>
      <c r="T4760" s="87"/>
      <c r="U4760" s="87"/>
      <c r="V4760" s="86" t="s">
        <v>79</v>
      </c>
      <c r="W4760" s="75"/>
      <c r="X4760" s="102" t="s">
        <v>79</v>
      </c>
      <c r="Y4760" s="63" t="str">
        <f>IFERROR(IF(VLOOKUP(X4760,Listor!$T$6:$U$7,2,FALSE)&lt;O4760,TRUE),"")</f>
        <v/>
      </c>
      <c r="Z4760" s="87"/>
      <c r="AA4760" s="104"/>
    </row>
    <row r="4761" spans="2:27" x14ac:dyDescent="0.25">
      <c r="B4761" s="68" t="s">
        <v>68</v>
      </c>
      <c r="C4761" s="80" t="str">
        <f>IFERROR(VLOOKUP(B4761,Listor!$A$6:$B$62,2,FALSE),"")</f>
        <v/>
      </c>
      <c r="D4761" s="80" t="str">
        <f>IFERROR(VLOOKUP(B4761,Listor!$A$6:$C$62,3,FALSE),"")</f>
        <v/>
      </c>
      <c r="E4761" s="110" t="s">
        <v>79</v>
      </c>
      <c r="F4761" s="66"/>
      <c r="G4761" s="35" t="str">
        <f>IFERROR(VLOOKUP(B4761,Listor!$A$6:$G$62,7,FALSE),"")</f>
        <v/>
      </c>
      <c r="H4761" s="63" t="str">
        <f>IFERROR(VLOOKUP(B4761,Listor!$N$6:$O$47,2,FALSE),"")</f>
        <v/>
      </c>
      <c r="I4761" s="63" t="str">
        <f t="shared" si="223"/>
        <v/>
      </c>
      <c r="J4761" s="96" t="str">
        <f>IFERROR(VLOOKUP(B4761,Listor!$N$6:$P$47,3,FALSE)*I4761,"")</f>
        <v/>
      </c>
      <c r="K4761" s="81"/>
      <c r="L4761" s="88" t="str">
        <f>IFERROR((VLOOKUP(B4761,Listor!$N$6:$P$47,3,FALSE)*Biologiska!K4761)+(VLOOKUP(B4761,Listor!$N$6:$Q$47,4,FALSE)),"")</f>
        <v/>
      </c>
      <c r="M4761" s="63" t="str">
        <f t="shared" si="224"/>
        <v/>
      </c>
      <c r="N4761" s="75"/>
      <c r="O4761" s="84" t="str">
        <f t="shared" si="225"/>
        <v/>
      </c>
      <c r="P4761" s="107"/>
      <c r="Q4761" s="87" t="s">
        <v>79</v>
      </c>
      <c r="R4761" s="87"/>
      <c r="S4761" s="87"/>
      <c r="T4761" s="87"/>
      <c r="U4761" s="87"/>
      <c r="V4761" s="86" t="s">
        <v>79</v>
      </c>
      <c r="W4761" s="75"/>
      <c r="X4761" s="102" t="s">
        <v>79</v>
      </c>
      <c r="Y4761" s="63" t="str">
        <f>IFERROR(IF(VLOOKUP(X4761,Listor!$T$6:$U$7,2,FALSE)&lt;O4761,TRUE),"")</f>
        <v/>
      </c>
      <c r="Z4761" s="87"/>
      <c r="AA4761" s="104"/>
    </row>
    <row r="4762" spans="2:27" x14ac:dyDescent="0.25">
      <c r="B4762" s="68" t="s">
        <v>68</v>
      </c>
      <c r="C4762" s="80" t="str">
        <f>IFERROR(VLOOKUP(B4762,Listor!$A$6:$B$62,2,FALSE),"")</f>
        <v/>
      </c>
      <c r="D4762" s="80" t="str">
        <f>IFERROR(VLOOKUP(B4762,Listor!$A$6:$C$62,3,FALSE),"")</f>
        <v/>
      </c>
      <c r="E4762" s="110" t="s">
        <v>79</v>
      </c>
      <c r="F4762" s="66"/>
      <c r="G4762" s="35" t="str">
        <f>IFERROR(VLOOKUP(B4762,Listor!$A$6:$G$62,7,FALSE),"")</f>
        <v/>
      </c>
      <c r="H4762" s="63" t="str">
        <f>IFERROR(VLOOKUP(B4762,Listor!$N$6:$O$47,2,FALSE),"")</f>
        <v/>
      </c>
      <c r="I4762" s="63" t="str">
        <f t="shared" si="223"/>
        <v/>
      </c>
      <c r="J4762" s="96" t="str">
        <f>IFERROR(VLOOKUP(B4762,Listor!$N$6:$P$47,3,FALSE)*I4762,"")</f>
        <v/>
      </c>
      <c r="K4762" s="81"/>
      <c r="L4762" s="88" t="str">
        <f>IFERROR((VLOOKUP(B4762,Listor!$N$6:$P$47,3,FALSE)*Biologiska!K4762)+(VLOOKUP(B4762,Listor!$N$6:$Q$47,4,FALSE)),"")</f>
        <v/>
      </c>
      <c r="M4762" s="63" t="str">
        <f t="shared" si="224"/>
        <v/>
      </c>
      <c r="N4762" s="75"/>
      <c r="O4762" s="84" t="str">
        <f t="shared" si="225"/>
        <v/>
      </c>
      <c r="P4762" s="107"/>
      <c r="Q4762" s="87" t="s">
        <v>79</v>
      </c>
      <c r="R4762" s="87"/>
      <c r="S4762" s="87"/>
      <c r="T4762" s="87"/>
      <c r="U4762" s="87"/>
      <c r="V4762" s="86" t="s">
        <v>79</v>
      </c>
      <c r="W4762" s="75"/>
      <c r="X4762" s="102" t="s">
        <v>79</v>
      </c>
      <c r="Y4762" s="63" t="str">
        <f>IFERROR(IF(VLOOKUP(X4762,Listor!$T$6:$U$7,2,FALSE)&lt;O4762,TRUE),"")</f>
        <v/>
      </c>
      <c r="Z4762" s="87"/>
      <c r="AA4762" s="104"/>
    </row>
    <row r="4763" spans="2:27" x14ac:dyDescent="0.25">
      <c r="B4763" s="68" t="s">
        <v>68</v>
      </c>
      <c r="C4763" s="80" t="str">
        <f>IFERROR(VLOOKUP(B4763,Listor!$A$6:$B$62,2,FALSE),"")</f>
        <v/>
      </c>
      <c r="D4763" s="80" t="str">
        <f>IFERROR(VLOOKUP(B4763,Listor!$A$6:$C$62,3,FALSE),"")</f>
        <v/>
      </c>
      <c r="E4763" s="110" t="s">
        <v>79</v>
      </c>
      <c r="F4763" s="66"/>
      <c r="G4763" s="35" t="str">
        <f>IFERROR(VLOOKUP(B4763,Listor!$A$6:$G$62,7,FALSE),"")</f>
        <v/>
      </c>
      <c r="H4763" s="63" t="str">
        <f>IFERROR(VLOOKUP(B4763,Listor!$N$6:$O$47,2,FALSE),"")</f>
        <v/>
      </c>
      <c r="I4763" s="63" t="str">
        <f t="shared" si="223"/>
        <v/>
      </c>
      <c r="J4763" s="96" t="str">
        <f>IFERROR(VLOOKUP(B4763,Listor!$N$6:$P$47,3,FALSE)*I4763,"")</f>
        <v/>
      </c>
      <c r="K4763" s="81"/>
      <c r="L4763" s="88" t="str">
        <f>IFERROR((VLOOKUP(B4763,Listor!$N$6:$P$47,3,FALSE)*Biologiska!K4763)+(VLOOKUP(B4763,Listor!$N$6:$Q$47,4,FALSE)),"")</f>
        <v/>
      </c>
      <c r="M4763" s="63" t="str">
        <f t="shared" si="224"/>
        <v/>
      </c>
      <c r="N4763" s="75"/>
      <c r="O4763" s="84" t="str">
        <f t="shared" si="225"/>
        <v/>
      </c>
      <c r="P4763" s="107"/>
      <c r="Q4763" s="87" t="s">
        <v>79</v>
      </c>
      <c r="R4763" s="87"/>
      <c r="S4763" s="87"/>
      <c r="T4763" s="87"/>
      <c r="U4763" s="87"/>
      <c r="V4763" s="86" t="s">
        <v>79</v>
      </c>
      <c r="W4763" s="75"/>
      <c r="X4763" s="102" t="s">
        <v>79</v>
      </c>
      <c r="Y4763" s="63" t="str">
        <f>IFERROR(IF(VLOOKUP(X4763,Listor!$T$6:$U$7,2,FALSE)&lt;O4763,TRUE),"")</f>
        <v/>
      </c>
      <c r="Z4763" s="87"/>
      <c r="AA4763" s="104"/>
    </row>
    <row r="4764" spans="2:27" x14ac:dyDescent="0.25">
      <c r="B4764" s="68" t="s">
        <v>68</v>
      </c>
      <c r="C4764" s="80" t="str">
        <f>IFERROR(VLOOKUP(B4764,Listor!$A$6:$B$62,2,FALSE),"")</f>
        <v/>
      </c>
      <c r="D4764" s="80" t="str">
        <f>IFERROR(VLOOKUP(B4764,Listor!$A$6:$C$62,3,FALSE),"")</f>
        <v/>
      </c>
      <c r="E4764" s="110" t="s">
        <v>79</v>
      </c>
      <c r="F4764" s="66"/>
      <c r="G4764" s="35" t="str">
        <f>IFERROR(VLOOKUP(B4764,Listor!$A$6:$G$62,7,FALSE),"")</f>
        <v/>
      </c>
      <c r="H4764" s="63" t="str">
        <f>IFERROR(VLOOKUP(B4764,Listor!$N$6:$O$47,2,FALSE),"")</f>
        <v/>
      </c>
      <c r="I4764" s="63" t="str">
        <f t="shared" si="223"/>
        <v/>
      </c>
      <c r="J4764" s="96" t="str">
        <f>IFERROR(VLOOKUP(B4764,Listor!$N$6:$P$47,3,FALSE)*I4764,"")</f>
        <v/>
      </c>
      <c r="K4764" s="81"/>
      <c r="L4764" s="88" t="str">
        <f>IFERROR((VLOOKUP(B4764,Listor!$N$6:$P$47,3,FALSE)*Biologiska!K4764)+(VLOOKUP(B4764,Listor!$N$6:$Q$47,4,FALSE)),"")</f>
        <v/>
      </c>
      <c r="M4764" s="63" t="str">
        <f t="shared" si="224"/>
        <v/>
      </c>
      <c r="N4764" s="75"/>
      <c r="O4764" s="84" t="str">
        <f t="shared" si="225"/>
        <v/>
      </c>
      <c r="P4764" s="107"/>
      <c r="Q4764" s="87" t="s">
        <v>79</v>
      </c>
      <c r="R4764" s="87"/>
      <c r="S4764" s="87"/>
      <c r="T4764" s="87"/>
      <c r="U4764" s="87"/>
      <c r="V4764" s="86" t="s">
        <v>79</v>
      </c>
      <c r="W4764" s="75"/>
      <c r="X4764" s="102" t="s">
        <v>79</v>
      </c>
      <c r="Y4764" s="63" t="str">
        <f>IFERROR(IF(VLOOKUP(X4764,Listor!$T$6:$U$7,2,FALSE)&lt;O4764,TRUE),"")</f>
        <v/>
      </c>
      <c r="Z4764" s="87"/>
      <c r="AA4764" s="104"/>
    </row>
    <row r="4765" spans="2:27" x14ac:dyDescent="0.25">
      <c r="B4765" s="68" t="s">
        <v>68</v>
      </c>
      <c r="C4765" s="80" t="str">
        <f>IFERROR(VLOOKUP(B4765,Listor!$A$6:$B$62,2,FALSE),"")</f>
        <v/>
      </c>
      <c r="D4765" s="80" t="str">
        <f>IFERROR(VLOOKUP(B4765,Listor!$A$6:$C$62,3,FALSE),"")</f>
        <v/>
      </c>
      <c r="E4765" s="110" t="s">
        <v>79</v>
      </c>
      <c r="F4765" s="66"/>
      <c r="G4765" s="35" t="str">
        <f>IFERROR(VLOOKUP(B4765,Listor!$A$6:$G$62,7,FALSE),"")</f>
        <v/>
      </c>
      <c r="H4765" s="63" t="str">
        <f>IFERROR(VLOOKUP(B4765,Listor!$N$6:$O$47,2,FALSE),"")</f>
        <v/>
      </c>
      <c r="I4765" s="63" t="str">
        <f t="shared" si="223"/>
        <v/>
      </c>
      <c r="J4765" s="96" t="str">
        <f>IFERROR(VLOOKUP(B4765,Listor!$N$6:$P$47,3,FALSE)*I4765,"")</f>
        <v/>
      </c>
      <c r="K4765" s="81"/>
      <c r="L4765" s="88" t="str">
        <f>IFERROR((VLOOKUP(B4765,Listor!$N$6:$P$47,3,FALSE)*Biologiska!K4765)+(VLOOKUP(B4765,Listor!$N$6:$Q$47,4,FALSE)),"")</f>
        <v/>
      </c>
      <c r="M4765" s="63" t="str">
        <f t="shared" si="224"/>
        <v/>
      </c>
      <c r="N4765" s="75"/>
      <c r="O4765" s="84" t="str">
        <f t="shared" si="225"/>
        <v/>
      </c>
      <c r="P4765" s="107"/>
      <c r="Q4765" s="87" t="s">
        <v>79</v>
      </c>
      <c r="R4765" s="87"/>
      <c r="S4765" s="87"/>
      <c r="T4765" s="87"/>
      <c r="U4765" s="87"/>
      <c r="V4765" s="86" t="s">
        <v>79</v>
      </c>
      <c r="W4765" s="75"/>
      <c r="X4765" s="102" t="s">
        <v>79</v>
      </c>
      <c r="Y4765" s="63" t="str">
        <f>IFERROR(IF(VLOOKUP(X4765,Listor!$T$6:$U$7,2,FALSE)&lt;O4765,TRUE),"")</f>
        <v/>
      </c>
      <c r="Z4765" s="87"/>
      <c r="AA4765" s="104"/>
    </row>
    <row r="4766" spans="2:27" x14ac:dyDescent="0.25">
      <c r="B4766" s="68" t="s">
        <v>68</v>
      </c>
      <c r="C4766" s="80" t="str">
        <f>IFERROR(VLOOKUP(B4766,Listor!$A$6:$B$62,2,FALSE),"")</f>
        <v/>
      </c>
      <c r="D4766" s="80" t="str">
        <f>IFERROR(VLOOKUP(B4766,Listor!$A$6:$C$62,3,FALSE),"")</f>
        <v/>
      </c>
      <c r="E4766" s="110" t="s">
        <v>79</v>
      </c>
      <c r="F4766" s="66"/>
      <c r="G4766" s="35" t="str">
        <f>IFERROR(VLOOKUP(B4766,Listor!$A$6:$G$62,7,FALSE),"")</f>
        <v/>
      </c>
      <c r="H4766" s="63" t="str">
        <f>IFERROR(VLOOKUP(B4766,Listor!$N$6:$O$47,2,FALSE),"")</f>
        <v/>
      </c>
      <c r="I4766" s="63" t="str">
        <f t="shared" si="223"/>
        <v/>
      </c>
      <c r="J4766" s="96" t="str">
        <f>IFERROR(VLOOKUP(B4766,Listor!$N$6:$P$47,3,FALSE)*I4766,"")</f>
        <v/>
      </c>
      <c r="K4766" s="81"/>
      <c r="L4766" s="88" t="str">
        <f>IFERROR((VLOOKUP(B4766,Listor!$N$6:$P$47,3,FALSE)*Biologiska!K4766)+(VLOOKUP(B4766,Listor!$N$6:$Q$47,4,FALSE)),"")</f>
        <v/>
      </c>
      <c r="M4766" s="63" t="str">
        <f t="shared" si="224"/>
        <v/>
      </c>
      <c r="N4766" s="75"/>
      <c r="O4766" s="84" t="str">
        <f t="shared" si="225"/>
        <v/>
      </c>
      <c r="P4766" s="107"/>
      <c r="Q4766" s="87" t="s">
        <v>79</v>
      </c>
      <c r="R4766" s="87"/>
      <c r="S4766" s="87"/>
      <c r="T4766" s="87"/>
      <c r="U4766" s="87"/>
      <c r="V4766" s="86" t="s">
        <v>79</v>
      </c>
      <c r="W4766" s="75"/>
      <c r="X4766" s="102" t="s">
        <v>79</v>
      </c>
      <c r="Y4766" s="63" t="str">
        <f>IFERROR(IF(VLOOKUP(X4766,Listor!$T$6:$U$7,2,FALSE)&lt;O4766,TRUE),"")</f>
        <v/>
      </c>
      <c r="Z4766" s="87"/>
      <c r="AA4766" s="104"/>
    </row>
    <row r="4767" spans="2:27" x14ac:dyDescent="0.25">
      <c r="B4767" s="68" t="s">
        <v>68</v>
      </c>
      <c r="C4767" s="80" t="str">
        <f>IFERROR(VLOOKUP(B4767,Listor!$A$6:$B$62,2,FALSE),"")</f>
        <v/>
      </c>
      <c r="D4767" s="80" t="str">
        <f>IFERROR(VLOOKUP(B4767,Listor!$A$6:$C$62,3,FALSE),"")</f>
        <v/>
      </c>
      <c r="E4767" s="110" t="s">
        <v>79</v>
      </c>
      <c r="F4767" s="66"/>
      <c r="G4767" s="35" t="str">
        <f>IFERROR(VLOOKUP(B4767,Listor!$A$6:$G$62,7,FALSE),"")</f>
        <v/>
      </c>
      <c r="H4767" s="63" t="str">
        <f>IFERROR(VLOOKUP(B4767,Listor!$N$6:$O$47,2,FALSE),"")</f>
        <v/>
      </c>
      <c r="I4767" s="63" t="str">
        <f t="shared" si="223"/>
        <v/>
      </c>
      <c r="J4767" s="96" t="str">
        <f>IFERROR(VLOOKUP(B4767,Listor!$N$6:$P$47,3,FALSE)*I4767,"")</f>
        <v/>
      </c>
      <c r="K4767" s="81"/>
      <c r="L4767" s="88" t="str">
        <f>IFERROR((VLOOKUP(B4767,Listor!$N$6:$P$47,3,FALSE)*Biologiska!K4767)+(VLOOKUP(B4767,Listor!$N$6:$Q$47,4,FALSE)),"")</f>
        <v/>
      </c>
      <c r="M4767" s="63" t="str">
        <f t="shared" si="224"/>
        <v/>
      </c>
      <c r="N4767" s="75"/>
      <c r="O4767" s="84" t="str">
        <f t="shared" si="225"/>
        <v/>
      </c>
      <c r="P4767" s="107"/>
      <c r="Q4767" s="87" t="s">
        <v>79</v>
      </c>
      <c r="R4767" s="87"/>
      <c r="S4767" s="87"/>
      <c r="T4767" s="87"/>
      <c r="U4767" s="87"/>
      <c r="V4767" s="86" t="s">
        <v>79</v>
      </c>
      <c r="W4767" s="75"/>
      <c r="X4767" s="102" t="s">
        <v>79</v>
      </c>
      <c r="Y4767" s="63" t="str">
        <f>IFERROR(IF(VLOOKUP(X4767,Listor!$T$6:$U$7,2,FALSE)&lt;O4767,TRUE),"")</f>
        <v/>
      </c>
      <c r="Z4767" s="87"/>
      <c r="AA4767" s="104"/>
    </row>
    <row r="4768" spans="2:27" x14ac:dyDescent="0.25">
      <c r="B4768" s="68" t="s">
        <v>68</v>
      </c>
      <c r="C4768" s="80" t="str">
        <f>IFERROR(VLOOKUP(B4768,Listor!$A$6:$B$62,2,FALSE),"")</f>
        <v/>
      </c>
      <c r="D4768" s="80" t="str">
        <f>IFERROR(VLOOKUP(B4768,Listor!$A$6:$C$62,3,FALSE),"")</f>
        <v/>
      </c>
      <c r="E4768" s="110" t="s">
        <v>79</v>
      </c>
      <c r="F4768" s="66"/>
      <c r="G4768" s="35" t="str">
        <f>IFERROR(VLOOKUP(B4768,Listor!$A$6:$G$62,7,FALSE),"")</f>
        <v/>
      </c>
      <c r="H4768" s="63" t="str">
        <f>IFERROR(VLOOKUP(B4768,Listor!$N$6:$O$47,2,FALSE),"")</f>
        <v/>
      </c>
      <c r="I4768" s="63" t="str">
        <f t="shared" si="223"/>
        <v/>
      </c>
      <c r="J4768" s="96" t="str">
        <f>IFERROR(VLOOKUP(B4768,Listor!$N$6:$P$47,3,FALSE)*I4768,"")</f>
        <v/>
      </c>
      <c r="K4768" s="81"/>
      <c r="L4768" s="88" t="str">
        <f>IFERROR((VLOOKUP(B4768,Listor!$N$6:$P$47,3,FALSE)*Biologiska!K4768)+(VLOOKUP(B4768,Listor!$N$6:$Q$47,4,FALSE)),"")</f>
        <v/>
      </c>
      <c r="M4768" s="63" t="str">
        <f t="shared" si="224"/>
        <v/>
      </c>
      <c r="N4768" s="75"/>
      <c r="O4768" s="84" t="str">
        <f t="shared" si="225"/>
        <v/>
      </c>
      <c r="P4768" s="107"/>
      <c r="Q4768" s="87" t="s">
        <v>79</v>
      </c>
      <c r="R4768" s="87"/>
      <c r="S4768" s="87"/>
      <c r="T4768" s="87"/>
      <c r="U4768" s="87"/>
      <c r="V4768" s="86" t="s">
        <v>79</v>
      </c>
      <c r="W4768" s="75"/>
      <c r="X4768" s="102" t="s">
        <v>79</v>
      </c>
      <c r="Y4768" s="63" t="str">
        <f>IFERROR(IF(VLOOKUP(X4768,Listor!$T$6:$U$7,2,FALSE)&lt;O4768,TRUE),"")</f>
        <v/>
      </c>
      <c r="Z4768" s="87"/>
      <c r="AA4768" s="104"/>
    </row>
    <row r="4769" spans="2:27" x14ac:dyDescent="0.25">
      <c r="B4769" s="68" t="s">
        <v>68</v>
      </c>
      <c r="C4769" s="80" t="str">
        <f>IFERROR(VLOOKUP(B4769,Listor!$A$6:$B$62,2,FALSE),"")</f>
        <v/>
      </c>
      <c r="D4769" s="80" t="str">
        <f>IFERROR(VLOOKUP(B4769,Listor!$A$6:$C$62,3,FALSE),"")</f>
        <v/>
      </c>
      <c r="E4769" s="110" t="s">
        <v>79</v>
      </c>
      <c r="F4769" s="66"/>
      <c r="G4769" s="35" t="str">
        <f>IFERROR(VLOOKUP(B4769,Listor!$A$6:$G$62,7,FALSE),"")</f>
        <v/>
      </c>
      <c r="H4769" s="63" t="str">
        <f>IFERROR(VLOOKUP(B4769,Listor!$N$6:$O$47,2,FALSE),"")</f>
        <v/>
      </c>
      <c r="I4769" s="63" t="str">
        <f t="shared" si="223"/>
        <v/>
      </c>
      <c r="J4769" s="96" t="str">
        <f>IFERROR(VLOOKUP(B4769,Listor!$N$6:$P$47,3,FALSE)*I4769,"")</f>
        <v/>
      </c>
      <c r="K4769" s="81"/>
      <c r="L4769" s="88" t="str">
        <f>IFERROR((VLOOKUP(B4769,Listor!$N$6:$P$47,3,FALSE)*Biologiska!K4769)+(VLOOKUP(B4769,Listor!$N$6:$Q$47,4,FALSE)),"")</f>
        <v/>
      </c>
      <c r="M4769" s="63" t="str">
        <f t="shared" si="224"/>
        <v/>
      </c>
      <c r="N4769" s="75"/>
      <c r="O4769" s="84" t="str">
        <f t="shared" si="225"/>
        <v/>
      </c>
      <c r="P4769" s="107"/>
      <c r="Q4769" s="87" t="s">
        <v>79</v>
      </c>
      <c r="R4769" s="87"/>
      <c r="S4769" s="87"/>
      <c r="T4769" s="87"/>
      <c r="U4769" s="87"/>
      <c r="V4769" s="86" t="s">
        <v>79</v>
      </c>
      <c r="W4769" s="75"/>
      <c r="X4769" s="102" t="s">
        <v>79</v>
      </c>
      <c r="Y4769" s="63" t="str">
        <f>IFERROR(IF(VLOOKUP(X4769,Listor!$T$6:$U$7,2,FALSE)&lt;O4769,TRUE),"")</f>
        <v/>
      </c>
      <c r="Z4769" s="87"/>
      <c r="AA4769" s="104"/>
    </row>
    <row r="4770" spans="2:27" x14ac:dyDescent="0.25">
      <c r="B4770" s="68" t="s">
        <v>68</v>
      </c>
      <c r="C4770" s="80" t="str">
        <f>IFERROR(VLOOKUP(B4770,Listor!$A$6:$B$62,2,FALSE),"")</f>
        <v/>
      </c>
      <c r="D4770" s="80" t="str">
        <f>IFERROR(VLOOKUP(B4770,Listor!$A$6:$C$62,3,FALSE),"")</f>
        <v/>
      </c>
      <c r="E4770" s="110" t="s">
        <v>79</v>
      </c>
      <c r="F4770" s="66"/>
      <c r="G4770" s="35" t="str">
        <f>IFERROR(VLOOKUP(B4770,Listor!$A$6:$G$62,7,FALSE),"")</f>
        <v/>
      </c>
      <c r="H4770" s="63" t="str">
        <f>IFERROR(VLOOKUP(B4770,Listor!$N$6:$O$47,2,FALSE),"")</f>
        <v/>
      </c>
      <c r="I4770" s="63" t="str">
        <f t="shared" si="223"/>
        <v/>
      </c>
      <c r="J4770" s="96" t="str">
        <f>IFERROR(VLOOKUP(B4770,Listor!$N$6:$P$47,3,FALSE)*I4770,"")</f>
        <v/>
      </c>
      <c r="K4770" s="81"/>
      <c r="L4770" s="88" t="str">
        <f>IFERROR((VLOOKUP(B4770,Listor!$N$6:$P$47,3,FALSE)*Biologiska!K4770)+(VLOOKUP(B4770,Listor!$N$6:$Q$47,4,FALSE)),"")</f>
        <v/>
      </c>
      <c r="M4770" s="63" t="str">
        <f t="shared" si="224"/>
        <v/>
      </c>
      <c r="N4770" s="75"/>
      <c r="O4770" s="84" t="str">
        <f t="shared" si="225"/>
        <v/>
      </c>
      <c r="P4770" s="107"/>
      <c r="Q4770" s="87" t="s">
        <v>79</v>
      </c>
      <c r="R4770" s="87"/>
      <c r="S4770" s="87"/>
      <c r="T4770" s="87"/>
      <c r="U4770" s="87"/>
      <c r="V4770" s="86" t="s">
        <v>79</v>
      </c>
      <c r="W4770" s="75"/>
      <c r="X4770" s="102" t="s">
        <v>79</v>
      </c>
      <c r="Y4770" s="63" t="str">
        <f>IFERROR(IF(VLOOKUP(X4770,Listor!$T$6:$U$7,2,FALSE)&lt;O4770,TRUE),"")</f>
        <v/>
      </c>
      <c r="Z4770" s="87"/>
      <c r="AA4770" s="104"/>
    </row>
    <row r="4771" spans="2:27" x14ac:dyDescent="0.25">
      <c r="B4771" s="68" t="s">
        <v>68</v>
      </c>
      <c r="C4771" s="80" t="str">
        <f>IFERROR(VLOOKUP(B4771,Listor!$A$6:$B$62,2,FALSE),"")</f>
        <v/>
      </c>
      <c r="D4771" s="80" t="str">
        <f>IFERROR(VLOOKUP(B4771,Listor!$A$6:$C$62,3,FALSE),"")</f>
        <v/>
      </c>
      <c r="E4771" s="110" t="s">
        <v>79</v>
      </c>
      <c r="F4771" s="66"/>
      <c r="G4771" s="35" t="str">
        <f>IFERROR(VLOOKUP(B4771,Listor!$A$6:$G$62,7,FALSE),"")</f>
        <v/>
      </c>
      <c r="H4771" s="63" t="str">
        <f>IFERROR(VLOOKUP(B4771,Listor!$N$6:$O$47,2,FALSE),"")</f>
        <v/>
      </c>
      <c r="I4771" s="63" t="str">
        <f t="shared" si="223"/>
        <v/>
      </c>
      <c r="J4771" s="96" t="str">
        <f>IFERROR(VLOOKUP(B4771,Listor!$N$6:$P$47,3,FALSE)*I4771,"")</f>
        <v/>
      </c>
      <c r="K4771" s="81"/>
      <c r="L4771" s="88" t="str">
        <f>IFERROR((VLOOKUP(B4771,Listor!$N$6:$P$47,3,FALSE)*Biologiska!K4771)+(VLOOKUP(B4771,Listor!$N$6:$Q$47,4,FALSE)),"")</f>
        <v/>
      </c>
      <c r="M4771" s="63" t="str">
        <f t="shared" si="224"/>
        <v/>
      </c>
      <c r="N4771" s="75"/>
      <c r="O4771" s="84" t="str">
        <f t="shared" si="225"/>
        <v/>
      </c>
      <c r="P4771" s="107"/>
      <c r="Q4771" s="87" t="s">
        <v>79</v>
      </c>
      <c r="R4771" s="87"/>
      <c r="S4771" s="87"/>
      <c r="T4771" s="87"/>
      <c r="U4771" s="87"/>
      <c r="V4771" s="86" t="s">
        <v>79</v>
      </c>
      <c r="W4771" s="75"/>
      <c r="X4771" s="102" t="s">
        <v>79</v>
      </c>
      <c r="Y4771" s="63" t="str">
        <f>IFERROR(IF(VLOOKUP(X4771,Listor!$T$6:$U$7,2,FALSE)&lt;O4771,TRUE),"")</f>
        <v/>
      </c>
      <c r="Z4771" s="87"/>
      <c r="AA4771" s="104"/>
    </row>
    <row r="4772" spans="2:27" x14ac:dyDescent="0.25">
      <c r="B4772" s="68" t="s">
        <v>68</v>
      </c>
      <c r="C4772" s="80" t="str">
        <f>IFERROR(VLOOKUP(B4772,Listor!$A$6:$B$62,2,FALSE),"")</f>
        <v/>
      </c>
      <c r="D4772" s="80" t="str">
        <f>IFERROR(VLOOKUP(B4772,Listor!$A$6:$C$62,3,FALSE),"")</f>
        <v/>
      </c>
      <c r="E4772" s="110" t="s">
        <v>79</v>
      </c>
      <c r="F4772" s="66"/>
      <c r="G4772" s="35" t="str">
        <f>IFERROR(VLOOKUP(B4772,Listor!$A$6:$G$62,7,FALSE),"")</f>
        <v/>
      </c>
      <c r="H4772" s="63" t="str">
        <f>IFERROR(VLOOKUP(B4772,Listor!$N$6:$O$47,2,FALSE),"")</f>
        <v/>
      </c>
      <c r="I4772" s="63" t="str">
        <f t="shared" si="223"/>
        <v/>
      </c>
      <c r="J4772" s="96" t="str">
        <f>IFERROR(VLOOKUP(B4772,Listor!$N$6:$P$47,3,FALSE)*I4772,"")</f>
        <v/>
      </c>
      <c r="K4772" s="81"/>
      <c r="L4772" s="88" t="str">
        <f>IFERROR((VLOOKUP(B4772,Listor!$N$6:$P$47,3,FALSE)*Biologiska!K4772)+(VLOOKUP(B4772,Listor!$N$6:$Q$47,4,FALSE)),"")</f>
        <v/>
      </c>
      <c r="M4772" s="63" t="str">
        <f t="shared" si="224"/>
        <v/>
      </c>
      <c r="N4772" s="75"/>
      <c r="O4772" s="84" t="str">
        <f t="shared" si="225"/>
        <v/>
      </c>
      <c r="P4772" s="107"/>
      <c r="Q4772" s="87" t="s">
        <v>79</v>
      </c>
      <c r="R4772" s="87"/>
      <c r="S4772" s="87"/>
      <c r="T4772" s="87"/>
      <c r="U4772" s="87"/>
      <c r="V4772" s="86" t="s">
        <v>79</v>
      </c>
      <c r="W4772" s="75"/>
      <c r="X4772" s="102" t="s">
        <v>79</v>
      </c>
      <c r="Y4772" s="63" t="str">
        <f>IFERROR(IF(VLOOKUP(X4772,Listor!$T$6:$U$7,2,FALSE)&lt;O4772,TRUE),"")</f>
        <v/>
      </c>
      <c r="Z4772" s="87"/>
      <c r="AA4772" s="104"/>
    </row>
    <row r="4773" spans="2:27" x14ac:dyDescent="0.25">
      <c r="B4773" s="68" t="s">
        <v>68</v>
      </c>
      <c r="C4773" s="80" t="str">
        <f>IFERROR(VLOOKUP(B4773,Listor!$A$6:$B$62,2,FALSE),"")</f>
        <v/>
      </c>
      <c r="D4773" s="80" t="str">
        <f>IFERROR(VLOOKUP(B4773,Listor!$A$6:$C$62,3,FALSE),"")</f>
        <v/>
      </c>
      <c r="E4773" s="110" t="s">
        <v>79</v>
      </c>
      <c r="F4773" s="66"/>
      <c r="G4773" s="35" t="str">
        <f>IFERROR(VLOOKUP(B4773,Listor!$A$6:$G$62,7,FALSE),"")</f>
        <v/>
      </c>
      <c r="H4773" s="63" t="str">
        <f>IFERROR(VLOOKUP(B4773,Listor!$N$6:$O$47,2,FALSE),"")</f>
        <v/>
      </c>
      <c r="I4773" s="63" t="str">
        <f t="shared" si="223"/>
        <v/>
      </c>
      <c r="J4773" s="96" t="str">
        <f>IFERROR(VLOOKUP(B4773,Listor!$N$6:$P$47,3,FALSE)*I4773,"")</f>
        <v/>
      </c>
      <c r="K4773" s="81"/>
      <c r="L4773" s="88" t="str">
        <f>IFERROR((VLOOKUP(B4773,Listor!$N$6:$P$47,3,FALSE)*Biologiska!K4773)+(VLOOKUP(B4773,Listor!$N$6:$Q$47,4,FALSE)),"")</f>
        <v/>
      </c>
      <c r="M4773" s="63" t="str">
        <f t="shared" si="224"/>
        <v/>
      </c>
      <c r="N4773" s="75"/>
      <c r="O4773" s="84" t="str">
        <f t="shared" si="225"/>
        <v/>
      </c>
      <c r="P4773" s="107"/>
      <c r="Q4773" s="87" t="s">
        <v>79</v>
      </c>
      <c r="R4773" s="87"/>
      <c r="S4773" s="87"/>
      <c r="T4773" s="87"/>
      <c r="U4773" s="87"/>
      <c r="V4773" s="86" t="s">
        <v>79</v>
      </c>
      <c r="W4773" s="75"/>
      <c r="X4773" s="102" t="s">
        <v>79</v>
      </c>
      <c r="Y4773" s="63" t="str">
        <f>IFERROR(IF(VLOOKUP(X4773,Listor!$T$6:$U$7,2,FALSE)&lt;O4773,TRUE),"")</f>
        <v/>
      </c>
      <c r="Z4773" s="87"/>
      <c r="AA4773" s="104"/>
    </row>
    <row r="4774" spans="2:27" x14ac:dyDescent="0.25">
      <c r="B4774" s="68" t="s">
        <v>68</v>
      </c>
      <c r="C4774" s="80" t="str">
        <f>IFERROR(VLOOKUP(B4774,Listor!$A$6:$B$62,2,FALSE),"")</f>
        <v/>
      </c>
      <c r="D4774" s="80" t="str">
        <f>IFERROR(VLOOKUP(B4774,Listor!$A$6:$C$62,3,FALSE),"")</f>
        <v/>
      </c>
      <c r="E4774" s="110" t="s">
        <v>79</v>
      </c>
      <c r="F4774" s="66"/>
      <c r="G4774" s="35" t="str">
        <f>IFERROR(VLOOKUP(B4774,Listor!$A$6:$G$62,7,FALSE),"")</f>
        <v/>
      </c>
      <c r="H4774" s="63" t="str">
        <f>IFERROR(VLOOKUP(B4774,Listor!$N$6:$O$47,2,FALSE),"")</f>
        <v/>
      </c>
      <c r="I4774" s="63" t="str">
        <f t="shared" si="223"/>
        <v/>
      </c>
      <c r="J4774" s="96" t="str">
        <f>IFERROR(VLOOKUP(B4774,Listor!$N$6:$P$47,3,FALSE)*I4774,"")</f>
        <v/>
      </c>
      <c r="K4774" s="81"/>
      <c r="L4774" s="88" t="str">
        <f>IFERROR((VLOOKUP(B4774,Listor!$N$6:$P$47,3,FALSE)*Biologiska!K4774)+(VLOOKUP(B4774,Listor!$N$6:$Q$47,4,FALSE)),"")</f>
        <v/>
      </c>
      <c r="M4774" s="63" t="str">
        <f t="shared" si="224"/>
        <v/>
      </c>
      <c r="N4774" s="75"/>
      <c r="O4774" s="84" t="str">
        <f t="shared" si="225"/>
        <v/>
      </c>
      <c r="P4774" s="107"/>
      <c r="Q4774" s="87" t="s">
        <v>79</v>
      </c>
      <c r="R4774" s="87"/>
      <c r="S4774" s="87"/>
      <c r="T4774" s="87"/>
      <c r="U4774" s="87"/>
      <c r="V4774" s="86" t="s">
        <v>79</v>
      </c>
      <c r="W4774" s="75"/>
      <c r="X4774" s="102" t="s">
        <v>79</v>
      </c>
      <c r="Y4774" s="63" t="str">
        <f>IFERROR(IF(VLOOKUP(X4774,Listor!$T$6:$U$7,2,FALSE)&lt;O4774,TRUE),"")</f>
        <v/>
      </c>
      <c r="Z4774" s="87"/>
      <c r="AA4774" s="104"/>
    </row>
    <row r="4775" spans="2:27" x14ac:dyDescent="0.25">
      <c r="B4775" s="68" t="s">
        <v>68</v>
      </c>
      <c r="C4775" s="80" t="str">
        <f>IFERROR(VLOOKUP(B4775,Listor!$A$6:$B$62,2,FALSE),"")</f>
        <v/>
      </c>
      <c r="D4775" s="80" t="str">
        <f>IFERROR(VLOOKUP(B4775,Listor!$A$6:$C$62,3,FALSE),"")</f>
        <v/>
      </c>
      <c r="E4775" s="110" t="s">
        <v>79</v>
      </c>
      <c r="F4775" s="66"/>
      <c r="G4775" s="35" t="str">
        <f>IFERROR(VLOOKUP(B4775,Listor!$A$6:$G$62,7,FALSE),"")</f>
        <v/>
      </c>
      <c r="H4775" s="63" t="str">
        <f>IFERROR(VLOOKUP(B4775,Listor!$N$6:$O$47,2,FALSE),"")</f>
        <v/>
      </c>
      <c r="I4775" s="63" t="str">
        <f t="shared" si="223"/>
        <v/>
      </c>
      <c r="J4775" s="96" t="str">
        <f>IFERROR(VLOOKUP(B4775,Listor!$N$6:$P$47,3,FALSE)*I4775,"")</f>
        <v/>
      </c>
      <c r="K4775" s="81"/>
      <c r="L4775" s="88" t="str">
        <f>IFERROR((VLOOKUP(B4775,Listor!$N$6:$P$47,3,FALSE)*Biologiska!K4775)+(VLOOKUP(B4775,Listor!$N$6:$Q$47,4,FALSE)),"")</f>
        <v/>
      </c>
      <c r="M4775" s="63" t="str">
        <f t="shared" si="224"/>
        <v/>
      </c>
      <c r="N4775" s="75"/>
      <c r="O4775" s="84" t="str">
        <f t="shared" si="225"/>
        <v/>
      </c>
      <c r="P4775" s="107"/>
      <c r="Q4775" s="87" t="s">
        <v>79</v>
      </c>
      <c r="R4775" s="87"/>
      <c r="S4775" s="87"/>
      <c r="T4775" s="87"/>
      <c r="U4775" s="87"/>
      <c r="V4775" s="86" t="s">
        <v>79</v>
      </c>
      <c r="W4775" s="75"/>
      <c r="X4775" s="102" t="s">
        <v>79</v>
      </c>
      <c r="Y4775" s="63" t="str">
        <f>IFERROR(IF(VLOOKUP(X4775,Listor!$T$6:$U$7,2,FALSE)&lt;O4775,TRUE),"")</f>
        <v/>
      </c>
      <c r="Z4775" s="87"/>
      <c r="AA4775" s="104"/>
    </row>
    <row r="4776" spans="2:27" x14ac:dyDescent="0.25">
      <c r="B4776" s="68" t="s">
        <v>68</v>
      </c>
      <c r="C4776" s="80" t="str">
        <f>IFERROR(VLOOKUP(B4776,Listor!$A$6:$B$62,2,FALSE),"")</f>
        <v/>
      </c>
      <c r="D4776" s="80" t="str">
        <f>IFERROR(VLOOKUP(B4776,Listor!$A$6:$C$62,3,FALSE),"")</f>
        <v/>
      </c>
      <c r="E4776" s="110" t="s">
        <v>79</v>
      </c>
      <c r="F4776" s="66"/>
      <c r="G4776" s="35" t="str">
        <f>IFERROR(VLOOKUP(B4776,Listor!$A$6:$G$62,7,FALSE),"")</f>
        <v/>
      </c>
      <c r="H4776" s="63" t="str">
        <f>IFERROR(VLOOKUP(B4776,Listor!$N$6:$O$47,2,FALSE),"")</f>
        <v/>
      </c>
      <c r="I4776" s="63" t="str">
        <f t="shared" si="223"/>
        <v/>
      </c>
      <c r="J4776" s="96" t="str">
        <f>IFERROR(VLOOKUP(B4776,Listor!$N$6:$P$47,3,FALSE)*I4776,"")</f>
        <v/>
      </c>
      <c r="K4776" s="81"/>
      <c r="L4776" s="88" t="str">
        <f>IFERROR((VLOOKUP(B4776,Listor!$N$6:$P$47,3,FALSE)*Biologiska!K4776)+(VLOOKUP(B4776,Listor!$N$6:$Q$47,4,FALSE)),"")</f>
        <v/>
      </c>
      <c r="M4776" s="63" t="str">
        <f t="shared" si="224"/>
        <v/>
      </c>
      <c r="N4776" s="75"/>
      <c r="O4776" s="84" t="str">
        <f t="shared" si="225"/>
        <v/>
      </c>
      <c r="P4776" s="107"/>
      <c r="Q4776" s="87" t="s">
        <v>79</v>
      </c>
      <c r="R4776" s="87"/>
      <c r="S4776" s="87"/>
      <c r="T4776" s="87"/>
      <c r="U4776" s="87"/>
      <c r="V4776" s="86" t="s">
        <v>79</v>
      </c>
      <c r="W4776" s="75"/>
      <c r="X4776" s="102" t="s">
        <v>79</v>
      </c>
      <c r="Y4776" s="63" t="str">
        <f>IFERROR(IF(VLOOKUP(X4776,Listor!$T$6:$U$7,2,FALSE)&lt;O4776,TRUE),"")</f>
        <v/>
      </c>
      <c r="Z4776" s="87"/>
      <c r="AA4776" s="104"/>
    </row>
    <row r="4777" spans="2:27" x14ac:dyDescent="0.25">
      <c r="B4777" s="68" t="s">
        <v>68</v>
      </c>
      <c r="C4777" s="80" t="str">
        <f>IFERROR(VLOOKUP(B4777,Listor!$A$6:$B$62,2,FALSE),"")</f>
        <v/>
      </c>
      <c r="D4777" s="80" t="str">
        <f>IFERROR(VLOOKUP(B4777,Listor!$A$6:$C$62,3,FALSE),"")</f>
        <v/>
      </c>
      <c r="E4777" s="110" t="s">
        <v>79</v>
      </c>
      <c r="F4777" s="66"/>
      <c r="G4777" s="35" t="str">
        <f>IFERROR(VLOOKUP(B4777,Listor!$A$6:$G$62,7,FALSE),"")</f>
        <v/>
      </c>
      <c r="H4777" s="63" t="str">
        <f>IFERROR(VLOOKUP(B4777,Listor!$N$6:$O$47,2,FALSE),"")</f>
        <v/>
      </c>
      <c r="I4777" s="63" t="str">
        <f t="shared" ref="I4777:I4840" si="226">IFERROR(F4777*H4777,"")</f>
        <v/>
      </c>
      <c r="J4777" s="96" t="str">
        <f>IFERROR(VLOOKUP(B4777,Listor!$N$6:$P$47,3,FALSE)*I4777,"")</f>
        <v/>
      </c>
      <c r="K4777" s="81"/>
      <c r="L4777" s="88" t="str">
        <f>IFERROR((VLOOKUP(B4777,Listor!$N$6:$P$47,3,FALSE)*Biologiska!K4777)+(VLOOKUP(B4777,Listor!$N$6:$Q$47,4,FALSE)),"")</f>
        <v/>
      </c>
      <c r="M4777" s="63" t="str">
        <f t="shared" ref="M4777:M4840" si="227">IFERROR(I4777*L4777,"")</f>
        <v/>
      </c>
      <c r="N4777" s="75"/>
      <c r="O4777" s="84" t="str">
        <f t="shared" ref="O4777:O4840" si="228">IF(ISBLANK(K4777),"",IFERROR(((83.8-K4777)/83.8)*100,""))</f>
        <v/>
      </c>
      <c r="P4777" s="107"/>
      <c r="Q4777" s="87" t="s">
        <v>79</v>
      </c>
      <c r="R4777" s="87"/>
      <c r="S4777" s="87"/>
      <c r="T4777" s="87"/>
      <c r="U4777" s="87"/>
      <c r="V4777" s="86" t="s">
        <v>79</v>
      </c>
      <c r="W4777" s="75"/>
      <c r="X4777" s="102" t="s">
        <v>79</v>
      </c>
      <c r="Y4777" s="63" t="str">
        <f>IFERROR(IF(VLOOKUP(X4777,Listor!$T$6:$U$7,2,FALSE)&lt;O4777,TRUE),"")</f>
        <v/>
      </c>
      <c r="Z4777" s="87"/>
      <c r="AA4777" s="104"/>
    </row>
    <row r="4778" spans="2:27" x14ac:dyDescent="0.25">
      <c r="B4778" s="68" t="s">
        <v>68</v>
      </c>
      <c r="C4778" s="80" t="str">
        <f>IFERROR(VLOOKUP(B4778,Listor!$A$6:$B$62,2,FALSE),"")</f>
        <v/>
      </c>
      <c r="D4778" s="80" t="str">
        <f>IFERROR(VLOOKUP(B4778,Listor!$A$6:$C$62,3,FALSE),"")</f>
        <v/>
      </c>
      <c r="E4778" s="110" t="s">
        <v>79</v>
      </c>
      <c r="F4778" s="66"/>
      <c r="G4778" s="35" t="str">
        <f>IFERROR(VLOOKUP(B4778,Listor!$A$6:$G$62,7,FALSE),"")</f>
        <v/>
      </c>
      <c r="H4778" s="63" t="str">
        <f>IFERROR(VLOOKUP(B4778,Listor!$N$6:$O$47,2,FALSE),"")</f>
        <v/>
      </c>
      <c r="I4778" s="63" t="str">
        <f t="shared" si="226"/>
        <v/>
      </c>
      <c r="J4778" s="96" t="str">
        <f>IFERROR(VLOOKUP(B4778,Listor!$N$6:$P$47,3,FALSE)*I4778,"")</f>
        <v/>
      </c>
      <c r="K4778" s="81"/>
      <c r="L4778" s="88" t="str">
        <f>IFERROR((VLOOKUP(B4778,Listor!$N$6:$P$47,3,FALSE)*Biologiska!K4778)+(VLOOKUP(B4778,Listor!$N$6:$Q$47,4,FALSE)),"")</f>
        <v/>
      </c>
      <c r="M4778" s="63" t="str">
        <f t="shared" si="227"/>
        <v/>
      </c>
      <c r="N4778" s="75"/>
      <c r="O4778" s="84" t="str">
        <f t="shared" si="228"/>
        <v/>
      </c>
      <c r="P4778" s="107"/>
      <c r="Q4778" s="87" t="s">
        <v>79</v>
      </c>
      <c r="R4778" s="87"/>
      <c r="S4778" s="87"/>
      <c r="T4778" s="87"/>
      <c r="U4778" s="87"/>
      <c r="V4778" s="86" t="s">
        <v>79</v>
      </c>
      <c r="W4778" s="75"/>
      <c r="X4778" s="102" t="s">
        <v>79</v>
      </c>
      <c r="Y4778" s="63" t="str">
        <f>IFERROR(IF(VLOOKUP(X4778,Listor!$T$6:$U$7,2,FALSE)&lt;O4778,TRUE),"")</f>
        <v/>
      </c>
      <c r="Z4778" s="87"/>
      <c r="AA4778" s="104"/>
    </row>
    <row r="4779" spans="2:27" x14ac:dyDescent="0.25">
      <c r="B4779" s="68" t="s">
        <v>68</v>
      </c>
      <c r="C4779" s="80" t="str">
        <f>IFERROR(VLOOKUP(B4779,Listor!$A$6:$B$62,2,FALSE),"")</f>
        <v/>
      </c>
      <c r="D4779" s="80" t="str">
        <f>IFERROR(VLOOKUP(B4779,Listor!$A$6:$C$62,3,FALSE),"")</f>
        <v/>
      </c>
      <c r="E4779" s="110" t="s">
        <v>79</v>
      </c>
      <c r="F4779" s="66"/>
      <c r="G4779" s="35" t="str">
        <f>IFERROR(VLOOKUP(B4779,Listor!$A$6:$G$62,7,FALSE),"")</f>
        <v/>
      </c>
      <c r="H4779" s="63" t="str">
        <f>IFERROR(VLOOKUP(B4779,Listor!$N$6:$O$47,2,FALSE),"")</f>
        <v/>
      </c>
      <c r="I4779" s="63" t="str">
        <f t="shared" si="226"/>
        <v/>
      </c>
      <c r="J4779" s="96" t="str">
        <f>IFERROR(VLOOKUP(B4779,Listor!$N$6:$P$47,3,FALSE)*I4779,"")</f>
        <v/>
      </c>
      <c r="K4779" s="81"/>
      <c r="L4779" s="88" t="str">
        <f>IFERROR((VLOOKUP(B4779,Listor!$N$6:$P$47,3,FALSE)*Biologiska!K4779)+(VLOOKUP(B4779,Listor!$N$6:$Q$47,4,FALSE)),"")</f>
        <v/>
      </c>
      <c r="M4779" s="63" t="str">
        <f t="shared" si="227"/>
        <v/>
      </c>
      <c r="N4779" s="75"/>
      <c r="O4779" s="84" t="str">
        <f t="shared" si="228"/>
        <v/>
      </c>
      <c r="P4779" s="107"/>
      <c r="Q4779" s="87" t="s">
        <v>79</v>
      </c>
      <c r="R4779" s="87"/>
      <c r="S4779" s="87"/>
      <c r="T4779" s="87"/>
      <c r="U4779" s="87"/>
      <c r="V4779" s="86" t="s">
        <v>79</v>
      </c>
      <c r="W4779" s="75"/>
      <c r="X4779" s="102" t="s">
        <v>79</v>
      </c>
      <c r="Y4779" s="63" t="str">
        <f>IFERROR(IF(VLOOKUP(X4779,Listor!$T$6:$U$7,2,FALSE)&lt;O4779,TRUE),"")</f>
        <v/>
      </c>
      <c r="Z4779" s="87"/>
      <c r="AA4779" s="104"/>
    </row>
    <row r="4780" spans="2:27" x14ac:dyDescent="0.25">
      <c r="B4780" s="68" t="s">
        <v>68</v>
      </c>
      <c r="C4780" s="80" t="str">
        <f>IFERROR(VLOOKUP(B4780,Listor!$A$6:$B$62,2,FALSE),"")</f>
        <v/>
      </c>
      <c r="D4780" s="80" t="str">
        <f>IFERROR(VLOOKUP(B4780,Listor!$A$6:$C$62,3,FALSE),"")</f>
        <v/>
      </c>
      <c r="E4780" s="110" t="s">
        <v>79</v>
      </c>
      <c r="F4780" s="66"/>
      <c r="G4780" s="35" t="str">
        <f>IFERROR(VLOOKUP(B4780,Listor!$A$6:$G$62,7,FALSE),"")</f>
        <v/>
      </c>
      <c r="H4780" s="63" t="str">
        <f>IFERROR(VLOOKUP(B4780,Listor!$N$6:$O$47,2,FALSE),"")</f>
        <v/>
      </c>
      <c r="I4780" s="63" t="str">
        <f t="shared" si="226"/>
        <v/>
      </c>
      <c r="J4780" s="96" t="str">
        <f>IFERROR(VLOOKUP(B4780,Listor!$N$6:$P$47,3,FALSE)*I4780,"")</f>
        <v/>
      </c>
      <c r="K4780" s="81"/>
      <c r="L4780" s="88" t="str">
        <f>IFERROR((VLOOKUP(B4780,Listor!$N$6:$P$47,3,FALSE)*Biologiska!K4780)+(VLOOKUP(B4780,Listor!$N$6:$Q$47,4,FALSE)),"")</f>
        <v/>
      </c>
      <c r="M4780" s="63" t="str">
        <f t="shared" si="227"/>
        <v/>
      </c>
      <c r="N4780" s="75"/>
      <c r="O4780" s="84" t="str">
        <f t="shared" si="228"/>
        <v/>
      </c>
      <c r="P4780" s="107"/>
      <c r="Q4780" s="87" t="s">
        <v>79</v>
      </c>
      <c r="R4780" s="87"/>
      <c r="S4780" s="87"/>
      <c r="T4780" s="87"/>
      <c r="U4780" s="87"/>
      <c r="V4780" s="86" t="s">
        <v>79</v>
      </c>
      <c r="W4780" s="75"/>
      <c r="X4780" s="102" t="s">
        <v>79</v>
      </c>
      <c r="Y4780" s="63" t="str">
        <f>IFERROR(IF(VLOOKUP(X4780,Listor!$T$6:$U$7,2,FALSE)&lt;O4780,TRUE),"")</f>
        <v/>
      </c>
      <c r="Z4780" s="87"/>
      <c r="AA4780" s="104"/>
    </row>
    <row r="4781" spans="2:27" x14ac:dyDescent="0.25">
      <c r="B4781" s="68" t="s">
        <v>68</v>
      </c>
      <c r="C4781" s="80" t="str">
        <f>IFERROR(VLOOKUP(B4781,Listor!$A$6:$B$62,2,FALSE),"")</f>
        <v/>
      </c>
      <c r="D4781" s="80" t="str">
        <f>IFERROR(VLOOKUP(B4781,Listor!$A$6:$C$62,3,FALSE),"")</f>
        <v/>
      </c>
      <c r="E4781" s="110" t="s">
        <v>79</v>
      </c>
      <c r="F4781" s="66"/>
      <c r="G4781" s="35" t="str">
        <f>IFERROR(VLOOKUP(B4781,Listor!$A$6:$G$62,7,FALSE),"")</f>
        <v/>
      </c>
      <c r="H4781" s="63" t="str">
        <f>IFERROR(VLOOKUP(B4781,Listor!$N$6:$O$47,2,FALSE),"")</f>
        <v/>
      </c>
      <c r="I4781" s="63" t="str">
        <f t="shared" si="226"/>
        <v/>
      </c>
      <c r="J4781" s="96" t="str">
        <f>IFERROR(VLOOKUP(B4781,Listor!$N$6:$P$47,3,FALSE)*I4781,"")</f>
        <v/>
      </c>
      <c r="K4781" s="81"/>
      <c r="L4781" s="88" t="str">
        <f>IFERROR((VLOOKUP(B4781,Listor!$N$6:$P$47,3,FALSE)*Biologiska!K4781)+(VLOOKUP(B4781,Listor!$N$6:$Q$47,4,FALSE)),"")</f>
        <v/>
      </c>
      <c r="M4781" s="63" t="str">
        <f t="shared" si="227"/>
        <v/>
      </c>
      <c r="N4781" s="75"/>
      <c r="O4781" s="84" t="str">
        <f t="shared" si="228"/>
        <v/>
      </c>
      <c r="P4781" s="107"/>
      <c r="Q4781" s="87" t="s">
        <v>79</v>
      </c>
      <c r="R4781" s="87"/>
      <c r="S4781" s="87"/>
      <c r="T4781" s="87"/>
      <c r="U4781" s="87"/>
      <c r="V4781" s="86" t="s">
        <v>79</v>
      </c>
      <c r="W4781" s="75"/>
      <c r="X4781" s="102" t="s">
        <v>79</v>
      </c>
      <c r="Y4781" s="63" t="str">
        <f>IFERROR(IF(VLOOKUP(X4781,Listor!$T$6:$U$7,2,FALSE)&lt;O4781,TRUE),"")</f>
        <v/>
      </c>
      <c r="Z4781" s="87"/>
      <c r="AA4781" s="104"/>
    </row>
    <row r="4782" spans="2:27" x14ac:dyDescent="0.25">
      <c r="B4782" s="68" t="s">
        <v>68</v>
      </c>
      <c r="C4782" s="80" t="str">
        <f>IFERROR(VLOOKUP(B4782,Listor!$A$6:$B$62,2,FALSE),"")</f>
        <v/>
      </c>
      <c r="D4782" s="80" t="str">
        <f>IFERROR(VLOOKUP(B4782,Listor!$A$6:$C$62,3,FALSE),"")</f>
        <v/>
      </c>
      <c r="E4782" s="110" t="s">
        <v>79</v>
      </c>
      <c r="F4782" s="66"/>
      <c r="G4782" s="35" t="str">
        <f>IFERROR(VLOOKUP(B4782,Listor!$A$6:$G$62,7,FALSE),"")</f>
        <v/>
      </c>
      <c r="H4782" s="63" t="str">
        <f>IFERROR(VLOOKUP(B4782,Listor!$N$6:$O$47,2,FALSE),"")</f>
        <v/>
      </c>
      <c r="I4782" s="63" t="str">
        <f t="shared" si="226"/>
        <v/>
      </c>
      <c r="J4782" s="96" t="str">
        <f>IFERROR(VLOOKUP(B4782,Listor!$N$6:$P$47,3,FALSE)*I4782,"")</f>
        <v/>
      </c>
      <c r="K4782" s="81"/>
      <c r="L4782" s="88" t="str">
        <f>IFERROR((VLOOKUP(B4782,Listor!$N$6:$P$47,3,FALSE)*Biologiska!K4782)+(VLOOKUP(B4782,Listor!$N$6:$Q$47,4,FALSE)),"")</f>
        <v/>
      </c>
      <c r="M4782" s="63" t="str">
        <f t="shared" si="227"/>
        <v/>
      </c>
      <c r="N4782" s="75"/>
      <c r="O4782" s="84" t="str">
        <f t="shared" si="228"/>
        <v/>
      </c>
      <c r="P4782" s="107"/>
      <c r="Q4782" s="87" t="s">
        <v>79</v>
      </c>
      <c r="R4782" s="87"/>
      <c r="S4782" s="87"/>
      <c r="T4782" s="87"/>
      <c r="U4782" s="87"/>
      <c r="V4782" s="86" t="s">
        <v>79</v>
      </c>
      <c r="W4782" s="75"/>
      <c r="X4782" s="102" t="s">
        <v>79</v>
      </c>
      <c r="Y4782" s="63" t="str">
        <f>IFERROR(IF(VLOOKUP(X4782,Listor!$T$6:$U$7,2,FALSE)&lt;O4782,TRUE),"")</f>
        <v/>
      </c>
      <c r="Z4782" s="87"/>
      <c r="AA4782" s="104"/>
    </row>
    <row r="4783" spans="2:27" x14ac:dyDescent="0.25">
      <c r="B4783" s="68" t="s">
        <v>68</v>
      </c>
      <c r="C4783" s="80" t="str">
        <f>IFERROR(VLOOKUP(B4783,Listor!$A$6:$B$62,2,FALSE),"")</f>
        <v/>
      </c>
      <c r="D4783" s="80" t="str">
        <f>IFERROR(VLOOKUP(B4783,Listor!$A$6:$C$62,3,FALSE),"")</f>
        <v/>
      </c>
      <c r="E4783" s="110" t="s">
        <v>79</v>
      </c>
      <c r="F4783" s="66"/>
      <c r="G4783" s="35" t="str">
        <f>IFERROR(VLOOKUP(B4783,Listor!$A$6:$G$62,7,FALSE),"")</f>
        <v/>
      </c>
      <c r="H4783" s="63" t="str">
        <f>IFERROR(VLOOKUP(B4783,Listor!$N$6:$O$47,2,FALSE),"")</f>
        <v/>
      </c>
      <c r="I4783" s="63" t="str">
        <f t="shared" si="226"/>
        <v/>
      </c>
      <c r="J4783" s="96" t="str">
        <f>IFERROR(VLOOKUP(B4783,Listor!$N$6:$P$47,3,FALSE)*I4783,"")</f>
        <v/>
      </c>
      <c r="K4783" s="81"/>
      <c r="L4783" s="88" t="str">
        <f>IFERROR((VLOOKUP(B4783,Listor!$N$6:$P$47,3,FALSE)*Biologiska!K4783)+(VLOOKUP(B4783,Listor!$N$6:$Q$47,4,FALSE)),"")</f>
        <v/>
      </c>
      <c r="M4783" s="63" t="str">
        <f t="shared" si="227"/>
        <v/>
      </c>
      <c r="N4783" s="75"/>
      <c r="O4783" s="84" t="str">
        <f t="shared" si="228"/>
        <v/>
      </c>
      <c r="P4783" s="107"/>
      <c r="Q4783" s="87" t="s">
        <v>79</v>
      </c>
      <c r="R4783" s="87"/>
      <c r="S4783" s="87"/>
      <c r="T4783" s="87"/>
      <c r="U4783" s="87"/>
      <c r="V4783" s="86" t="s">
        <v>79</v>
      </c>
      <c r="W4783" s="75"/>
      <c r="X4783" s="102" t="s">
        <v>79</v>
      </c>
      <c r="Y4783" s="63" t="str">
        <f>IFERROR(IF(VLOOKUP(X4783,Listor!$T$6:$U$7,2,FALSE)&lt;O4783,TRUE),"")</f>
        <v/>
      </c>
      <c r="Z4783" s="87"/>
      <c r="AA4783" s="104"/>
    </row>
    <row r="4784" spans="2:27" x14ac:dyDescent="0.25">
      <c r="B4784" s="68" t="s">
        <v>68</v>
      </c>
      <c r="C4784" s="80" t="str">
        <f>IFERROR(VLOOKUP(B4784,Listor!$A$6:$B$62,2,FALSE),"")</f>
        <v/>
      </c>
      <c r="D4784" s="80" t="str">
        <f>IFERROR(VLOOKUP(B4784,Listor!$A$6:$C$62,3,FALSE),"")</f>
        <v/>
      </c>
      <c r="E4784" s="110" t="s">
        <v>79</v>
      </c>
      <c r="F4784" s="66"/>
      <c r="G4784" s="35" t="str">
        <f>IFERROR(VLOOKUP(B4784,Listor!$A$6:$G$62,7,FALSE),"")</f>
        <v/>
      </c>
      <c r="H4784" s="63" t="str">
        <f>IFERROR(VLOOKUP(B4784,Listor!$N$6:$O$47,2,FALSE),"")</f>
        <v/>
      </c>
      <c r="I4784" s="63" t="str">
        <f t="shared" si="226"/>
        <v/>
      </c>
      <c r="J4784" s="96" t="str">
        <f>IFERROR(VLOOKUP(B4784,Listor!$N$6:$P$47,3,FALSE)*I4784,"")</f>
        <v/>
      </c>
      <c r="K4784" s="81"/>
      <c r="L4784" s="88" t="str">
        <f>IFERROR((VLOOKUP(B4784,Listor!$N$6:$P$47,3,FALSE)*Biologiska!K4784)+(VLOOKUP(B4784,Listor!$N$6:$Q$47,4,FALSE)),"")</f>
        <v/>
      </c>
      <c r="M4784" s="63" t="str">
        <f t="shared" si="227"/>
        <v/>
      </c>
      <c r="N4784" s="75"/>
      <c r="O4784" s="84" t="str">
        <f t="shared" si="228"/>
        <v/>
      </c>
      <c r="P4784" s="107"/>
      <c r="Q4784" s="87" t="s">
        <v>79</v>
      </c>
      <c r="R4784" s="87"/>
      <c r="S4784" s="87"/>
      <c r="T4784" s="87"/>
      <c r="U4784" s="87"/>
      <c r="V4784" s="86" t="s">
        <v>79</v>
      </c>
      <c r="W4784" s="75"/>
      <c r="X4784" s="102" t="s">
        <v>79</v>
      </c>
      <c r="Y4784" s="63" t="str">
        <f>IFERROR(IF(VLOOKUP(X4784,Listor!$T$6:$U$7,2,FALSE)&lt;O4784,TRUE),"")</f>
        <v/>
      </c>
      <c r="Z4784" s="87"/>
      <c r="AA4784" s="104"/>
    </row>
    <row r="4785" spans="2:27" x14ac:dyDescent="0.25">
      <c r="B4785" s="68" t="s">
        <v>68</v>
      </c>
      <c r="C4785" s="80" t="str">
        <f>IFERROR(VLOOKUP(B4785,Listor!$A$6:$B$62,2,FALSE),"")</f>
        <v/>
      </c>
      <c r="D4785" s="80" t="str">
        <f>IFERROR(VLOOKUP(B4785,Listor!$A$6:$C$62,3,FALSE),"")</f>
        <v/>
      </c>
      <c r="E4785" s="110" t="s">
        <v>79</v>
      </c>
      <c r="F4785" s="66"/>
      <c r="G4785" s="35" t="str">
        <f>IFERROR(VLOOKUP(B4785,Listor!$A$6:$G$62,7,FALSE),"")</f>
        <v/>
      </c>
      <c r="H4785" s="63" t="str">
        <f>IFERROR(VLOOKUP(B4785,Listor!$N$6:$O$47,2,FALSE),"")</f>
        <v/>
      </c>
      <c r="I4785" s="63" t="str">
        <f t="shared" si="226"/>
        <v/>
      </c>
      <c r="J4785" s="96" t="str">
        <f>IFERROR(VLOOKUP(B4785,Listor!$N$6:$P$47,3,FALSE)*I4785,"")</f>
        <v/>
      </c>
      <c r="K4785" s="81"/>
      <c r="L4785" s="88" t="str">
        <f>IFERROR((VLOOKUP(B4785,Listor!$N$6:$P$47,3,FALSE)*Biologiska!K4785)+(VLOOKUP(B4785,Listor!$N$6:$Q$47,4,FALSE)),"")</f>
        <v/>
      </c>
      <c r="M4785" s="63" t="str">
        <f t="shared" si="227"/>
        <v/>
      </c>
      <c r="N4785" s="75"/>
      <c r="O4785" s="84" t="str">
        <f t="shared" si="228"/>
        <v/>
      </c>
      <c r="P4785" s="107"/>
      <c r="Q4785" s="87" t="s">
        <v>79</v>
      </c>
      <c r="R4785" s="87"/>
      <c r="S4785" s="87"/>
      <c r="T4785" s="87"/>
      <c r="U4785" s="87"/>
      <c r="V4785" s="86" t="s">
        <v>79</v>
      </c>
      <c r="W4785" s="75"/>
      <c r="X4785" s="102" t="s">
        <v>79</v>
      </c>
      <c r="Y4785" s="63" t="str">
        <f>IFERROR(IF(VLOOKUP(X4785,Listor!$T$6:$U$7,2,FALSE)&lt;O4785,TRUE),"")</f>
        <v/>
      </c>
      <c r="Z4785" s="87"/>
      <c r="AA4785" s="104"/>
    </row>
    <row r="4786" spans="2:27" x14ac:dyDescent="0.25">
      <c r="B4786" s="68" t="s">
        <v>68</v>
      </c>
      <c r="C4786" s="80" t="str">
        <f>IFERROR(VLOOKUP(B4786,Listor!$A$6:$B$62,2,FALSE),"")</f>
        <v/>
      </c>
      <c r="D4786" s="80" t="str">
        <f>IFERROR(VLOOKUP(B4786,Listor!$A$6:$C$62,3,FALSE),"")</f>
        <v/>
      </c>
      <c r="E4786" s="110" t="s">
        <v>79</v>
      </c>
      <c r="F4786" s="66"/>
      <c r="G4786" s="35" t="str">
        <f>IFERROR(VLOOKUP(B4786,Listor!$A$6:$G$62,7,FALSE),"")</f>
        <v/>
      </c>
      <c r="H4786" s="63" t="str">
        <f>IFERROR(VLOOKUP(B4786,Listor!$N$6:$O$47,2,FALSE),"")</f>
        <v/>
      </c>
      <c r="I4786" s="63" t="str">
        <f t="shared" si="226"/>
        <v/>
      </c>
      <c r="J4786" s="96" t="str">
        <f>IFERROR(VLOOKUP(B4786,Listor!$N$6:$P$47,3,FALSE)*I4786,"")</f>
        <v/>
      </c>
      <c r="K4786" s="81"/>
      <c r="L4786" s="88" t="str">
        <f>IFERROR((VLOOKUP(B4786,Listor!$N$6:$P$47,3,FALSE)*Biologiska!K4786)+(VLOOKUP(B4786,Listor!$N$6:$Q$47,4,FALSE)),"")</f>
        <v/>
      </c>
      <c r="M4786" s="63" t="str">
        <f t="shared" si="227"/>
        <v/>
      </c>
      <c r="N4786" s="75"/>
      <c r="O4786" s="84" t="str">
        <f t="shared" si="228"/>
        <v/>
      </c>
      <c r="P4786" s="107"/>
      <c r="Q4786" s="87" t="s">
        <v>79</v>
      </c>
      <c r="R4786" s="87"/>
      <c r="S4786" s="87"/>
      <c r="T4786" s="87"/>
      <c r="U4786" s="87"/>
      <c r="V4786" s="86" t="s">
        <v>79</v>
      </c>
      <c r="W4786" s="75"/>
      <c r="X4786" s="102" t="s">
        <v>79</v>
      </c>
      <c r="Y4786" s="63" t="str">
        <f>IFERROR(IF(VLOOKUP(X4786,Listor!$T$6:$U$7,2,FALSE)&lt;O4786,TRUE),"")</f>
        <v/>
      </c>
      <c r="Z4786" s="87"/>
      <c r="AA4786" s="104"/>
    </row>
    <row r="4787" spans="2:27" x14ac:dyDescent="0.25">
      <c r="B4787" s="68" t="s">
        <v>68</v>
      </c>
      <c r="C4787" s="80" t="str">
        <f>IFERROR(VLOOKUP(B4787,Listor!$A$6:$B$62,2,FALSE),"")</f>
        <v/>
      </c>
      <c r="D4787" s="80" t="str">
        <f>IFERROR(VLOOKUP(B4787,Listor!$A$6:$C$62,3,FALSE),"")</f>
        <v/>
      </c>
      <c r="E4787" s="110" t="s">
        <v>79</v>
      </c>
      <c r="F4787" s="66"/>
      <c r="G4787" s="35" t="str">
        <f>IFERROR(VLOOKUP(B4787,Listor!$A$6:$G$62,7,FALSE),"")</f>
        <v/>
      </c>
      <c r="H4787" s="63" t="str">
        <f>IFERROR(VLOOKUP(B4787,Listor!$N$6:$O$47,2,FALSE),"")</f>
        <v/>
      </c>
      <c r="I4787" s="63" t="str">
        <f t="shared" si="226"/>
        <v/>
      </c>
      <c r="J4787" s="96" t="str">
        <f>IFERROR(VLOOKUP(B4787,Listor!$N$6:$P$47,3,FALSE)*I4787,"")</f>
        <v/>
      </c>
      <c r="K4787" s="81"/>
      <c r="L4787" s="88" t="str">
        <f>IFERROR((VLOOKUP(B4787,Listor!$N$6:$P$47,3,FALSE)*Biologiska!K4787)+(VLOOKUP(B4787,Listor!$N$6:$Q$47,4,FALSE)),"")</f>
        <v/>
      </c>
      <c r="M4787" s="63" t="str">
        <f t="shared" si="227"/>
        <v/>
      </c>
      <c r="N4787" s="75"/>
      <c r="O4787" s="84" t="str">
        <f t="shared" si="228"/>
        <v/>
      </c>
      <c r="P4787" s="107"/>
      <c r="Q4787" s="87" t="s">
        <v>79</v>
      </c>
      <c r="R4787" s="87"/>
      <c r="S4787" s="87"/>
      <c r="T4787" s="87"/>
      <c r="U4787" s="87"/>
      <c r="V4787" s="86" t="s">
        <v>79</v>
      </c>
      <c r="W4787" s="75"/>
      <c r="X4787" s="102" t="s">
        <v>79</v>
      </c>
      <c r="Y4787" s="63" t="str">
        <f>IFERROR(IF(VLOOKUP(X4787,Listor!$T$6:$U$7,2,FALSE)&lt;O4787,TRUE),"")</f>
        <v/>
      </c>
      <c r="Z4787" s="87"/>
      <c r="AA4787" s="104"/>
    </row>
    <row r="4788" spans="2:27" x14ac:dyDescent="0.25">
      <c r="B4788" s="68" t="s">
        <v>68</v>
      </c>
      <c r="C4788" s="80" t="str">
        <f>IFERROR(VLOOKUP(B4788,Listor!$A$6:$B$62,2,FALSE),"")</f>
        <v/>
      </c>
      <c r="D4788" s="80" t="str">
        <f>IFERROR(VLOOKUP(B4788,Listor!$A$6:$C$62,3,FALSE),"")</f>
        <v/>
      </c>
      <c r="E4788" s="110" t="s">
        <v>79</v>
      </c>
      <c r="F4788" s="66"/>
      <c r="G4788" s="35" t="str">
        <f>IFERROR(VLOOKUP(B4788,Listor!$A$6:$G$62,7,FALSE),"")</f>
        <v/>
      </c>
      <c r="H4788" s="63" t="str">
        <f>IFERROR(VLOOKUP(B4788,Listor!$N$6:$O$47,2,FALSE),"")</f>
        <v/>
      </c>
      <c r="I4788" s="63" t="str">
        <f t="shared" si="226"/>
        <v/>
      </c>
      <c r="J4788" s="96" t="str">
        <f>IFERROR(VLOOKUP(B4788,Listor!$N$6:$P$47,3,FALSE)*I4788,"")</f>
        <v/>
      </c>
      <c r="K4788" s="81"/>
      <c r="L4788" s="88" t="str">
        <f>IFERROR((VLOOKUP(B4788,Listor!$N$6:$P$47,3,FALSE)*Biologiska!K4788)+(VLOOKUP(B4788,Listor!$N$6:$Q$47,4,FALSE)),"")</f>
        <v/>
      </c>
      <c r="M4788" s="63" t="str">
        <f t="shared" si="227"/>
        <v/>
      </c>
      <c r="N4788" s="75"/>
      <c r="O4788" s="84" t="str">
        <f t="shared" si="228"/>
        <v/>
      </c>
      <c r="P4788" s="107"/>
      <c r="Q4788" s="87" t="s">
        <v>79</v>
      </c>
      <c r="R4788" s="87"/>
      <c r="S4788" s="87"/>
      <c r="T4788" s="87"/>
      <c r="U4788" s="87"/>
      <c r="V4788" s="86" t="s">
        <v>79</v>
      </c>
      <c r="W4788" s="75"/>
      <c r="X4788" s="102" t="s">
        <v>79</v>
      </c>
      <c r="Y4788" s="63" t="str">
        <f>IFERROR(IF(VLOOKUP(X4788,Listor!$T$6:$U$7,2,FALSE)&lt;O4788,TRUE),"")</f>
        <v/>
      </c>
      <c r="Z4788" s="87"/>
      <c r="AA4788" s="104"/>
    </row>
    <row r="4789" spans="2:27" x14ac:dyDescent="0.25">
      <c r="B4789" s="68" t="s">
        <v>68</v>
      </c>
      <c r="C4789" s="80" t="str">
        <f>IFERROR(VLOOKUP(B4789,Listor!$A$6:$B$62,2,FALSE),"")</f>
        <v/>
      </c>
      <c r="D4789" s="80" t="str">
        <f>IFERROR(VLOOKUP(B4789,Listor!$A$6:$C$62,3,FALSE),"")</f>
        <v/>
      </c>
      <c r="E4789" s="110" t="s">
        <v>79</v>
      </c>
      <c r="F4789" s="66"/>
      <c r="G4789" s="35" t="str">
        <f>IFERROR(VLOOKUP(B4789,Listor!$A$6:$G$62,7,FALSE),"")</f>
        <v/>
      </c>
      <c r="H4789" s="63" t="str">
        <f>IFERROR(VLOOKUP(B4789,Listor!$N$6:$O$47,2,FALSE),"")</f>
        <v/>
      </c>
      <c r="I4789" s="63" t="str">
        <f t="shared" si="226"/>
        <v/>
      </c>
      <c r="J4789" s="96" t="str">
        <f>IFERROR(VLOOKUP(B4789,Listor!$N$6:$P$47,3,FALSE)*I4789,"")</f>
        <v/>
      </c>
      <c r="K4789" s="81"/>
      <c r="L4789" s="88" t="str">
        <f>IFERROR((VLOOKUP(B4789,Listor!$N$6:$P$47,3,FALSE)*Biologiska!K4789)+(VLOOKUP(B4789,Listor!$N$6:$Q$47,4,FALSE)),"")</f>
        <v/>
      </c>
      <c r="M4789" s="63" t="str">
        <f t="shared" si="227"/>
        <v/>
      </c>
      <c r="N4789" s="75"/>
      <c r="O4789" s="84" t="str">
        <f t="shared" si="228"/>
        <v/>
      </c>
      <c r="P4789" s="107"/>
      <c r="Q4789" s="87" t="s">
        <v>79</v>
      </c>
      <c r="R4789" s="87"/>
      <c r="S4789" s="87"/>
      <c r="T4789" s="87"/>
      <c r="U4789" s="87"/>
      <c r="V4789" s="86" t="s">
        <v>79</v>
      </c>
      <c r="W4789" s="75"/>
      <c r="X4789" s="102" t="s">
        <v>79</v>
      </c>
      <c r="Y4789" s="63" t="str">
        <f>IFERROR(IF(VLOOKUP(X4789,Listor!$T$6:$U$7,2,FALSE)&lt;O4789,TRUE),"")</f>
        <v/>
      </c>
      <c r="Z4789" s="87"/>
      <c r="AA4789" s="104"/>
    </row>
    <row r="4790" spans="2:27" x14ac:dyDescent="0.25">
      <c r="B4790" s="68" t="s">
        <v>68</v>
      </c>
      <c r="C4790" s="80" t="str">
        <f>IFERROR(VLOOKUP(B4790,Listor!$A$6:$B$62,2,FALSE),"")</f>
        <v/>
      </c>
      <c r="D4790" s="80" t="str">
        <f>IFERROR(VLOOKUP(B4790,Listor!$A$6:$C$62,3,FALSE),"")</f>
        <v/>
      </c>
      <c r="E4790" s="110" t="s">
        <v>79</v>
      </c>
      <c r="F4790" s="66"/>
      <c r="G4790" s="35" t="str">
        <f>IFERROR(VLOOKUP(B4790,Listor!$A$6:$G$62,7,FALSE),"")</f>
        <v/>
      </c>
      <c r="H4790" s="63" t="str">
        <f>IFERROR(VLOOKUP(B4790,Listor!$N$6:$O$47,2,FALSE),"")</f>
        <v/>
      </c>
      <c r="I4790" s="63" t="str">
        <f t="shared" si="226"/>
        <v/>
      </c>
      <c r="J4790" s="96" t="str">
        <f>IFERROR(VLOOKUP(B4790,Listor!$N$6:$P$47,3,FALSE)*I4790,"")</f>
        <v/>
      </c>
      <c r="K4790" s="81"/>
      <c r="L4790" s="88" t="str">
        <f>IFERROR((VLOOKUP(B4790,Listor!$N$6:$P$47,3,FALSE)*Biologiska!K4790)+(VLOOKUP(B4790,Listor!$N$6:$Q$47,4,FALSE)),"")</f>
        <v/>
      </c>
      <c r="M4790" s="63" t="str">
        <f t="shared" si="227"/>
        <v/>
      </c>
      <c r="N4790" s="75"/>
      <c r="O4790" s="84" t="str">
        <f t="shared" si="228"/>
        <v/>
      </c>
      <c r="P4790" s="107"/>
      <c r="Q4790" s="87" t="s">
        <v>79</v>
      </c>
      <c r="R4790" s="87"/>
      <c r="S4790" s="87"/>
      <c r="T4790" s="87"/>
      <c r="U4790" s="87"/>
      <c r="V4790" s="86" t="s">
        <v>79</v>
      </c>
      <c r="W4790" s="75"/>
      <c r="X4790" s="102" t="s">
        <v>79</v>
      </c>
      <c r="Y4790" s="63" t="str">
        <f>IFERROR(IF(VLOOKUP(X4790,Listor!$T$6:$U$7,2,FALSE)&lt;O4790,TRUE),"")</f>
        <v/>
      </c>
      <c r="Z4790" s="87"/>
      <c r="AA4790" s="104"/>
    </row>
    <row r="4791" spans="2:27" x14ac:dyDescent="0.25">
      <c r="B4791" s="68" t="s">
        <v>68</v>
      </c>
      <c r="C4791" s="80" t="str">
        <f>IFERROR(VLOOKUP(B4791,Listor!$A$6:$B$62,2,FALSE),"")</f>
        <v/>
      </c>
      <c r="D4791" s="80" t="str">
        <f>IFERROR(VLOOKUP(B4791,Listor!$A$6:$C$62,3,FALSE),"")</f>
        <v/>
      </c>
      <c r="E4791" s="110" t="s">
        <v>79</v>
      </c>
      <c r="F4791" s="66"/>
      <c r="G4791" s="35" t="str">
        <f>IFERROR(VLOOKUP(B4791,Listor!$A$6:$G$62,7,FALSE),"")</f>
        <v/>
      </c>
      <c r="H4791" s="63" t="str">
        <f>IFERROR(VLOOKUP(B4791,Listor!$N$6:$O$47,2,FALSE),"")</f>
        <v/>
      </c>
      <c r="I4791" s="63" t="str">
        <f t="shared" si="226"/>
        <v/>
      </c>
      <c r="J4791" s="96" t="str">
        <f>IFERROR(VLOOKUP(B4791,Listor!$N$6:$P$47,3,FALSE)*I4791,"")</f>
        <v/>
      </c>
      <c r="K4791" s="81"/>
      <c r="L4791" s="88" t="str">
        <f>IFERROR((VLOOKUP(B4791,Listor!$N$6:$P$47,3,FALSE)*Biologiska!K4791)+(VLOOKUP(B4791,Listor!$N$6:$Q$47,4,FALSE)),"")</f>
        <v/>
      </c>
      <c r="M4791" s="63" t="str">
        <f t="shared" si="227"/>
        <v/>
      </c>
      <c r="N4791" s="75"/>
      <c r="O4791" s="84" t="str">
        <f t="shared" si="228"/>
        <v/>
      </c>
      <c r="P4791" s="107"/>
      <c r="Q4791" s="87" t="s">
        <v>79</v>
      </c>
      <c r="R4791" s="87"/>
      <c r="S4791" s="87"/>
      <c r="T4791" s="87"/>
      <c r="U4791" s="87"/>
      <c r="V4791" s="86" t="s">
        <v>79</v>
      </c>
      <c r="W4791" s="75"/>
      <c r="X4791" s="102" t="s">
        <v>79</v>
      </c>
      <c r="Y4791" s="63" t="str">
        <f>IFERROR(IF(VLOOKUP(X4791,Listor!$T$6:$U$7,2,FALSE)&lt;O4791,TRUE),"")</f>
        <v/>
      </c>
      <c r="Z4791" s="87"/>
      <c r="AA4791" s="104"/>
    </row>
    <row r="4792" spans="2:27" x14ac:dyDescent="0.25">
      <c r="B4792" s="68" t="s">
        <v>68</v>
      </c>
      <c r="C4792" s="80" t="str">
        <f>IFERROR(VLOOKUP(B4792,Listor!$A$6:$B$62,2,FALSE),"")</f>
        <v/>
      </c>
      <c r="D4792" s="80" t="str">
        <f>IFERROR(VLOOKUP(B4792,Listor!$A$6:$C$62,3,FALSE),"")</f>
        <v/>
      </c>
      <c r="E4792" s="110" t="s">
        <v>79</v>
      </c>
      <c r="F4792" s="66"/>
      <c r="G4792" s="35" t="str">
        <f>IFERROR(VLOOKUP(B4792,Listor!$A$6:$G$62,7,FALSE),"")</f>
        <v/>
      </c>
      <c r="H4792" s="63" t="str">
        <f>IFERROR(VLOOKUP(B4792,Listor!$N$6:$O$47,2,FALSE),"")</f>
        <v/>
      </c>
      <c r="I4792" s="63" t="str">
        <f t="shared" si="226"/>
        <v/>
      </c>
      <c r="J4792" s="96" t="str">
        <f>IFERROR(VLOOKUP(B4792,Listor!$N$6:$P$47,3,FALSE)*I4792,"")</f>
        <v/>
      </c>
      <c r="K4792" s="81"/>
      <c r="L4792" s="88" t="str">
        <f>IFERROR((VLOOKUP(B4792,Listor!$N$6:$P$47,3,FALSE)*Biologiska!K4792)+(VLOOKUP(B4792,Listor!$N$6:$Q$47,4,FALSE)),"")</f>
        <v/>
      </c>
      <c r="M4792" s="63" t="str">
        <f t="shared" si="227"/>
        <v/>
      </c>
      <c r="N4792" s="75"/>
      <c r="O4792" s="84" t="str">
        <f t="shared" si="228"/>
        <v/>
      </c>
      <c r="P4792" s="107"/>
      <c r="Q4792" s="87" t="s">
        <v>79</v>
      </c>
      <c r="R4792" s="87"/>
      <c r="S4792" s="87"/>
      <c r="T4792" s="87"/>
      <c r="U4792" s="87"/>
      <c r="V4792" s="86" t="s">
        <v>79</v>
      </c>
      <c r="W4792" s="75"/>
      <c r="X4792" s="102" t="s">
        <v>79</v>
      </c>
      <c r="Y4792" s="63" t="str">
        <f>IFERROR(IF(VLOOKUP(X4792,Listor!$T$6:$U$7,2,FALSE)&lt;O4792,TRUE),"")</f>
        <v/>
      </c>
      <c r="Z4792" s="87"/>
      <c r="AA4792" s="104"/>
    </row>
    <row r="4793" spans="2:27" x14ac:dyDescent="0.25">
      <c r="B4793" s="68" t="s">
        <v>68</v>
      </c>
      <c r="C4793" s="80" t="str">
        <f>IFERROR(VLOOKUP(B4793,Listor!$A$6:$B$62,2,FALSE),"")</f>
        <v/>
      </c>
      <c r="D4793" s="80" t="str">
        <f>IFERROR(VLOOKUP(B4793,Listor!$A$6:$C$62,3,FALSE),"")</f>
        <v/>
      </c>
      <c r="E4793" s="110" t="s">
        <v>79</v>
      </c>
      <c r="F4793" s="66"/>
      <c r="G4793" s="35" t="str">
        <f>IFERROR(VLOOKUP(B4793,Listor!$A$6:$G$62,7,FALSE),"")</f>
        <v/>
      </c>
      <c r="H4793" s="63" t="str">
        <f>IFERROR(VLOOKUP(B4793,Listor!$N$6:$O$47,2,FALSE),"")</f>
        <v/>
      </c>
      <c r="I4793" s="63" t="str">
        <f t="shared" si="226"/>
        <v/>
      </c>
      <c r="J4793" s="96" t="str">
        <f>IFERROR(VLOOKUP(B4793,Listor!$N$6:$P$47,3,FALSE)*I4793,"")</f>
        <v/>
      </c>
      <c r="K4793" s="81"/>
      <c r="L4793" s="88" t="str">
        <f>IFERROR((VLOOKUP(B4793,Listor!$N$6:$P$47,3,FALSE)*Biologiska!K4793)+(VLOOKUP(B4793,Listor!$N$6:$Q$47,4,FALSE)),"")</f>
        <v/>
      </c>
      <c r="M4793" s="63" t="str">
        <f t="shared" si="227"/>
        <v/>
      </c>
      <c r="N4793" s="75"/>
      <c r="O4793" s="84" t="str">
        <f t="shared" si="228"/>
        <v/>
      </c>
      <c r="P4793" s="107"/>
      <c r="Q4793" s="87" t="s">
        <v>79</v>
      </c>
      <c r="R4793" s="87"/>
      <c r="S4793" s="87"/>
      <c r="T4793" s="87"/>
      <c r="U4793" s="87"/>
      <c r="V4793" s="86" t="s">
        <v>79</v>
      </c>
      <c r="W4793" s="75"/>
      <c r="X4793" s="102" t="s">
        <v>79</v>
      </c>
      <c r="Y4793" s="63" t="str">
        <f>IFERROR(IF(VLOOKUP(X4793,Listor!$T$6:$U$7,2,FALSE)&lt;O4793,TRUE),"")</f>
        <v/>
      </c>
      <c r="Z4793" s="87"/>
      <c r="AA4793" s="104"/>
    </row>
    <row r="4794" spans="2:27" x14ac:dyDescent="0.25">
      <c r="B4794" s="68" t="s">
        <v>68</v>
      </c>
      <c r="C4794" s="80" t="str">
        <f>IFERROR(VLOOKUP(B4794,Listor!$A$6:$B$62,2,FALSE),"")</f>
        <v/>
      </c>
      <c r="D4794" s="80" t="str">
        <f>IFERROR(VLOOKUP(B4794,Listor!$A$6:$C$62,3,FALSE),"")</f>
        <v/>
      </c>
      <c r="E4794" s="110" t="s">
        <v>79</v>
      </c>
      <c r="F4794" s="66"/>
      <c r="G4794" s="35" t="str">
        <f>IFERROR(VLOOKUP(B4794,Listor!$A$6:$G$62,7,FALSE),"")</f>
        <v/>
      </c>
      <c r="H4794" s="63" t="str">
        <f>IFERROR(VLOOKUP(B4794,Listor!$N$6:$O$47,2,FALSE),"")</f>
        <v/>
      </c>
      <c r="I4794" s="63" t="str">
        <f t="shared" si="226"/>
        <v/>
      </c>
      <c r="J4794" s="96" t="str">
        <f>IFERROR(VLOOKUP(B4794,Listor!$N$6:$P$47,3,FALSE)*I4794,"")</f>
        <v/>
      </c>
      <c r="K4794" s="81"/>
      <c r="L4794" s="88" t="str">
        <f>IFERROR((VLOOKUP(B4794,Listor!$N$6:$P$47,3,FALSE)*Biologiska!K4794)+(VLOOKUP(B4794,Listor!$N$6:$Q$47,4,FALSE)),"")</f>
        <v/>
      </c>
      <c r="M4794" s="63" t="str">
        <f t="shared" si="227"/>
        <v/>
      </c>
      <c r="N4794" s="75"/>
      <c r="O4794" s="84" t="str">
        <f t="shared" si="228"/>
        <v/>
      </c>
      <c r="P4794" s="107"/>
      <c r="Q4794" s="87" t="s">
        <v>79</v>
      </c>
      <c r="R4794" s="87"/>
      <c r="S4794" s="87"/>
      <c r="T4794" s="87"/>
      <c r="U4794" s="87"/>
      <c r="V4794" s="86" t="s">
        <v>79</v>
      </c>
      <c r="W4794" s="75"/>
      <c r="X4794" s="102" t="s">
        <v>79</v>
      </c>
      <c r="Y4794" s="63" t="str">
        <f>IFERROR(IF(VLOOKUP(X4794,Listor!$T$6:$U$7,2,FALSE)&lt;O4794,TRUE),"")</f>
        <v/>
      </c>
      <c r="Z4794" s="87"/>
      <c r="AA4794" s="104"/>
    </row>
    <row r="4795" spans="2:27" x14ac:dyDescent="0.25">
      <c r="B4795" s="68" t="s">
        <v>68</v>
      </c>
      <c r="C4795" s="80" t="str">
        <f>IFERROR(VLOOKUP(B4795,Listor!$A$6:$B$62,2,FALSE),"")</f>
        <v/>
      </c>
      <c r="D4795" s="80" t="str">
        <f>IFERROR(VLOOKUP(B4795,Listor!$A$6:$C$62,3,FALSE),"")</f>
        <v/>
      </c>
      <c r="E4795" s="110" t="s">
        <v>79</v>
      </c>
      <c r="F4795" s="66"/>
      <c r="G4795" s="35" t="str">
        <f>IFERROR(VLOOKUP(B4795,Listor!$A$6:$G$62,7,FALSE),"")</f>
        <v/>
      </c>
      <c r="H4795" s="63" t="str">
        <f>IFERROR(VLOOKUP(B4795,Listor!$N$6:$O$47,2,FALSE),"")</f>
        <v/>
      </c>
      <c r="I4795" s="63" t="str">
        <f t="shared" si="226"/>
        <v/>
      </c>
      <c r="J4795" s="96" t="str">
        <f>IFERROR(VLOOKUP(B4795,Listor!$N$6:$P$47,3,FALSE)*I4795,"")</f>
        <v/>
      </c>
      <c r="K4795" s="81"/>
      <c r="L4795" s="88" t="str">
        <f>IFERROR((VLOOKUP(B4795,Listor!$N$6:$P$47,3,FALSE)*Biologiska!K4795)+(VLOOKUP(B4795,Listor!$N$6:$Q$47,4,FALSE)),"")</f>
        <v/>
      </c>
      <c r="M4795" s="63" t="str">
        <f t="shared" si="227"/>
        <v/>
      </c>
      <c r="N4795" s="75"/>
      <c r="O4795" s="84" t="str">
        <f t="shared" si="228"/>
        <v/>
      </c>
      <c r="P4795" s="107"/>
      <c r="Q4795" s="87" t="s">
        <v>79</v>
      </c>
      <c r="R4795" s="87"/>
      <c r="S4795" s="87"/>
      <c r="T4795" s="87"/>
      <c r="U4795" s="87"/>
      <c r="V4795" s="86" t="s">
        <v>79</v>
      </c>
      <c r="W4795" s="75"/>
      <c r="X4795" s="102" t="s">
        <v>79</v>
      </c>
      <c r="Y4795" s="63" t="str">
        <f>IFERROR(IF(VLOOKUP(X4795,Listor!$T$6:$U$7,2,FALSE)&lt;O4795,TRUE),"")</f>
        <v/>
      </c>
      <c r="Z4795" s="87"/>
      <c r="AA4795" s="104"/>
    </row>
    <row r="4796" spans="2:27" x14ac:dyDescent="0.25">
      <c r="B4796" s="68" t="s">
        <v>68</v>
      </c>
      <c r="C4796" s="80" t="str">
        <f>IFERROR(VLOOKUP(B4796,Listor!$A$6:$B$62,2,FALSE),"")</f>
        <v/>
      </c>
      <c r="D4796" s="80" t="str">
        <f>IFERROR(VLOOKUP(B4796,Listor!$A$6:$C$62,3,FALSE),"")</f>
        <v/>
      </c>
      <c r="E4796" s="110" t="s">
        <v>79</v>
      </c>
      <c r="F4796" s="66"/>
      <c r="G4796" s="35" t="str">
        <f>IFERROR(VLOOKUP(B4796,Listor!$A$6:$G$62,7,FALSE),"")</f>
        <v/>
      </c>
      <c r="H4796" s="63" t="str">
        <f>IFERROR(VLOOKUP(B4796,Listor!$N$6:$O$47,2,FALSE),"")</f>
        <v/>
      </c>
      <c r="I4796" s="63" t="str">
        <f t="shared" si="226"/>
        <v/>
      </c>
      <c r="J4796" s="96" t="str">
        <f>IFERROR(VLOOKUP(B4796,Listor!$N$6:$P$47,3,FALSE)*I4796,"")</f>
        <v/>
      </c>
      <c r="K4796" s="81"/>
      <c r="L4796" s="88" t="str">
        <f>IFERROR((VLOOKUP(B4796,Listor!$N$6:$P$47,3,FALSE)*Biologiska!K4796)+(VLOOKUP(B4796,Listor!$N$6:$Q$47,4,FALSE)),"")</f>
        <v/>
      </c>
      <c r="M4796" s="63" t="str">
        <f t="shared" si="227"/>
        <v/>
      </c>
      <c r="N4796" s="75"/>
      <c r="O4796" s="84" t="str">
        <f t="shared" si="228"/>
        <v/>
      </c>
      <c r="P4796" s="107"/>
      <c r="Q4796" s="87" t="s">
        <v>79</v>
      </c>
      <c r="R4796" s="87"/>
      <c r="S4796" s="87"/>
      <c r="T4796" s="87"/>
      <c r="U4796" s="87"/>
      <c r="V4796" s="86" t="s">
        <v>79</v>
      </c>
      <c r="W4796" s="75"/>
      <c r="X4796" s="102" t="s">
        <v>79</v>
      </c>
      <c r="Y4796" s="63" t="str">
        <f>IFERROR(IF(VLOOKUP(X4796,Listor!$T$6:$U$7,2,FALSE)&lt;O4796,TRUE),"")</f>
        <v/>
      </c>
      <c r="Z4796" s="87"/>
      <c r="AA4796" s="104"/>
    </row>
    <row r="4797" spans="2:27" x14ac:dyDescent="0.25">
      <c r="B4797" s="68" t="s">
        <v>68</v>
      </c>
      <c r="C4797" s="80" t="str">
        <f>IFERROR(VLOOKUP(B4797,Listor!$A$6:$B$62,2,FALSE),"")</f>
        <v/>
      </c>
      <c r="D4797" s="80" t="str">
        <f>IFERROR(VLOOKUP(B4797,Listor!$A$6:$C$62,3,FALSE),"")</f>
        <v/>
      </c>
      <c r="E4797" s="110" t="s">
        <v>79</v>
      </c>
      <c r="F4797" s="66"/>
      <c r="G4797" s="35" t="str">
        <f>IFERROR(VLOOKUP(B4797,Listor!$A$6:$G$62,7,FALSE),"")</f>
        <v/>
      </c>
      <c r="H4797" s="63" t="str">
        <f>IFERROR(VLOOKUP(B4797,Listor!$N$6:$O$47,2,FALSE),"")</f>
        <v/>
      </c>
      <c r="I4797" s="63" t="str">
        <f t="shared" si="226"/>
        <v/>
      </c>
      <c r="J4797" s="96" t="str">
        <f>IFERROR(VLOOKUP(B4797,Listor!$N$6:$P$47,3,FALSE)*I4797,"")</f>
        <v/>
      </c>
      <c r="K4797" s="81"/>
      <c r="L4797" s="88" t="str">
        <f>IFERROR((VLOOKUP(B4797,Listor!$N$6:$P$47,3,FALSE)*Biologiska!K4797)+(VLOOKUP(B4797,Listor!$N$6:$Q$47,4,FALSE)),"")</f>
        <v/>
      </c>
      <c r="M4797" s="63" t="str">
        <f t="shared" si="227"/>
        <v/>
      </c>
      <c r="N4797" s="75"/>
      <c r="O4797" s="84" t="str">
        <f t="shared" si="228"/>
        <v/>
      </c>
      <c r="P4797" s="107"/>
      <c r="Q4797" s="87" t="s">
        <v>79</v>
      </c>
      <c r="R4797" s="87"/>
      <c r="S4797" s="87"/>
      <c r="T4797" s="87"/>
      <c r="U4797" s="87"/>
      <c r="V4797" s="86" t="s">
        <v>79</v>
      </c>
      <c r="W4797" s="75"/>
      <c r="X4797" s="102" t="s">
        <v>79</v>
      </c>
      <c r="Y4797" s="63" t="str">
        <f>IFERROR(IF(VLOOKUP(X4797,Listor!$T$6:$U$7,2,FALSE)&lt;O4797,TRUE),"")</f>
        <v/>
      </c>
      <c r="Z4797" s="87"/>
      <c r="AA4797" s="104"/>
    </row>
    <row r="4798" spans="2:27" x14ac:dyDescent="0.25">
      <c r="B4798" s="68" t="s">
        <v>68</v>
      </c>
      <c r="C4798" s="80" t="str">
        <f>IFERROR(VLOOKUP(B4798,Listor!$A$6:$B$62,2,FALSE),"")</f>
        <v/>
      </c>
      <c r="D4798" s="80" t="str">
        <f>IFERROR(VLOOKUP(B4798,Listor!$A$6:$C$62,3,FALSE),"")</f>
        <v/>
      </c>
      <c r="E4798" s="110" t="s">
        <v>79</v>
      </c>
      <c r="F4798" s="66"/>
      <c r="G4798" s="35" t="str">
        <f>IFERROR(VLOOKUP(B4798,Listor!$A$6:$G$62,7,FALSE),"")</f>
        <v/>
      </c>
      <c r="H4798" s="63" t="str">
        <f>IFERROR(VLOOKUP(B4798,Listor!$N$6:$O$47,2,FALSE),"")</f>
        <v/>
      </c>
      <c r="I4798" s="63" t="str">
        <f t="shared" si="226"/>
        <v/>
      </c>
      <c r="J4798" s="96" t="str">
        <f>IFERROR(VLOOKUP(B4798,Listor!$N$6:$P$47,3,FALSE)*I4798,"")</f>
        <v/>
      </c>
      <c r="K4798" s="81"/>
      <c r="L4798" s="88" t="str">
        <f>IFERROR((VLOOKUP(B4798,Listor!$N$6:$P$47,3,FALSE)*Biologiska!K4798)+(VLOOKUP(B4798,Listor!$N$6:$Q$47,4,FALSE)),"")</f>
        <v/>
      </c>
      <c r="M4798" s="63" t="str">
        <f t="shared" si="227"/>
        <v/>
      </c>
      <c r="N4798" s="75"/>
      <c r="O4798" s="84" t="str">
        <f t="shared" si="228"/>
        <v/>
      </c>
      <c r="P4798" s="107"/>
      <c r="Q4798" s="87" t="s">
        <v>79</v>
      </c>
      <c r="R4798" s="87"/>
      <c r="S4798" s="87"/>
      <c r="T4798" s="87"/>
      <c r="U4798" s="87"/>
      <c r="V4798" s="86" t="s">
        <v>79</v>
      </c>
      <c r="W4798" s="75"/>
      <c r="X4798" s="102" t="s">
        <v>79</v>
      </c>
      <c r="Y4798" s="63" t="str">
        <f>IFERROR(IF(VLOOKUP(X4798,Listor!$T$6:$U$7,2,FALSE)&lt;O4798,TRUE),"")</f>
        <v/>
      </c>
      <c r="Z4798" s="87"/>
      <c r="AA4798" s="104"/>
    </row>
    <row r="4799" spans="2:27" x14ac:dyDescent="0.25">
      <c r="B4799" s="68" t="s">
        <v>68</v>
      </c>
      <c r="C4799" s="80" t="str">
        <f>IFERROR(VLOOKUP(B4799,Listor!$A$6:$B$62,2,FALSE),"")</f>
        <v/>
      </c>
      <c r="D4799" s="80" t="str">
        <f>IFERROR(VLOOKUP(B4799,Listor!$A$6:$C$62,3,FALSE),"")</f>
        <v/>
      </c>
      <c r="E4799" s="110" t="s">
        <v>79</v>
      </c>
      <c r="F4799" s="66"/>
      <c r="G4799" s="35" t="str">
        <f>IFERROR(VLOOKUP(B4799,Listor!$A$6:$G$62,7,FALSE),"")</f>
        <v/>
      </c>
      <c r="H4799" s="63" t="str">
        <f>IFERROR(VLOOKUP(B4799,Listor!$N$6:$O$47,2,FALSE),"")</f>
        <v/>
      </c>
      <c r="I4799" s="63" t="str">
        <f t="shared" si="226"/>
        <v/>
      </c>
      <c r="J4799" s="96" t="str">
        <f>IFERROR(VLOOKUP(B4799,Listor!$N$6:$P$47,3,FALSE)*I4799,"")</f>
        <v/>
      </c>
      <c r="K4799" s="81"/>
      <c r="L4799" s="88" t="str">
        <f>IFERROR((VLOOKUP(B4799,Listor!$N$6:$P$47,3,FALSE)*Biologiska!K4799)+(VLOOKUP(B4799,Listor!$N$6:$Q$47,4,FALSE)),"")</f>
        <v/>
      </c>
      <c r="M4799" s="63" t="str">
        <f t="shared" si="227"/>
        <v/>
      </c>
      <c r="N4799" s="75"/>
      <c r="O4799" s="84" t="str">
        <f t="shared" si="228"/>
        <v/>
      </c>
      <c r="P4799" s="107"/>
      <c r="Q4799" s="87" t="s">
        <v>79</v>
      </c>
      <c r="R4799" s="87"/>
      <c r="S4799" s="87"/>
      <c r="T4799" s="87"/>
      <c r="U4799" s="87"/>
      <c r="V4799" s="86" t="s">
        <v>79</v>
      </c>
      <c r="W4799" s="75"/>
      <c r="X4799" s="102" t="s">
        <v>79</v>
      </c>
      <c r="Y4799" s="63" t="str">
        <f>IFERROR(IF(VLOOKUP(X4799,Listor!$T$6:$U$7,2,FALSE)&lt;O4799,TRUE),"")</f>
        <v/>
      </c>
      <c r="Z4799" s="87"/>
      <c r="AA4799" s="104"/>
    </row>
    <row r="4800" spans="2:27" x14ac:dyDescent="0.25">
      <c r="B4800" s="68" t="s">
        <v>68</v>
      </c>
      <c r="C4800" s="80" t="str">
        <f>IFERROR(VLOOKUP(B4800,Listor!$A$6:$B$62,2,FALSE),"")</f>
        <v/>
      </c>
      <c r="D4800" s="80" t="str">
        <f>IFERROR(VLOOKUP(B4800,Listor!$A$6:$C$62,3,FALSE),"")</f>
        <v/>
      </c>
      <c r="E4800" s="110" t="s">
        <v>79</v>
      </c>
      <c r="F4800" s="66"/>
      <c r="G4800" s="35" t="str">
        <f>IFERROR(VLOOKUP(B4800,Listor!$A$6:$G$62,7,FALSE),"")</f>
        <v/>
      </c>
      <c r="H4800" s="63" t="str">
        <f>IFERROR(VLOOKUP(B4800,Listor!$N$6:$O$47,2,FALSE),"")</f>
        <v/>
      </c>
      <c r="I4800" s="63" t="str">
        <f t="shared" si="226"/>
        <v/>
      </c>
      <c r="J4800" s="96" t="str">
        <f>IFERROR(VLOOKUP(B4800,Listor!$N$6:$P$47,3,FALSE)*I4800,"")</f>
        <v/>
      </c>
      <c r="K4800" s="81"/>
      <c r="L4800" s="88" t="str">
        <f>IFERROR((VLOOKUP(B4800,Listor!$N$6:$P$47,3,FALSE)*Biologiska!K4800)+(VLOOKUP(B4800,Listor!$N$6:$Q$47,4,FALSE)),"")</f>
        <v/>
      </c>
      <c r="M4800" s="63" t="str">
        <f t="shared" si="227"/>
        <v/>
      </c>
      <c r="N4800" s="75"/>
      <c r="O4800" s="84" t="str">
        <f t="shared" si="228"/>
        <v/>
      </c>
      <c r="P4800" s="107"/>
      <c r="Q4800" s="87" t="s">
        <v>79</v>
      </c>
      <c r="R4800" s="87"/>
      <c r="S4800" s="87"/>
      <c r="T4800" s="87"/>
      <c r="U4800" s="87"/>
      <c r="V4800" s="86" t="s">
        <v>79</v>
      </c>
      <c r="W4800" s="75"/>
      <c r="X4800" s="102" t="s">
        <v>79</v>
      </c>
      <c r="Y4800" s="63" t="str">
        <f>IFERROR(IF(VLOOKUP(X4800,Listor!$T$6:$U$7,2,FALSE)&lt;O4800,TRUE),"")</f>
        <v/>
      </c>
      <c r="Z4800" s="87"/>
      <c r="AA4800" s="104"/>
    </row>
    <row r="4801" spans="2:27" x14ac:dyDescent="0.25">
      <c r="B4801" s="68" t="s">
        <v>68</v>
      </c>
      <c r="C4801" s="80" t="str">
        <f>IFERROR(VLOOKUP(B4801,Listor!$A$6:$B$62,2,FALSE),"")</f>
        <v/>
      </c>
      <c r="D4801" s="80" t="str">
        <f>IFERROR(VLOOKUP(B4801,Listor!$A$6:$C$62,3,FALSE),"")</f>
        <v/>
      </c>
      <c r="E4801" s="110" t="s">
        <v>79</v>
      </c>
      <c r="F4801" s="66"/>
      <c r="G4801" s="35" t="str">
        <f>IFERROR(VLOOKUP(B4801,Listor!$A$6:$G$62,7,FALSE),"")</f>
        <v/>
      </c>
      <c r="H4801" s="63" t="str">
        <f>IFERROR(VLOOKUP(B4801,Listor!$N$6:$O$47,2,FALSE),"")</f>
        <v/>
      </c>
      <c r="I4801" s="63" t="str">
        <f t="shared" si="226"/>
        <v/>
      </c>
      <c r="J4801" s="96" t="str">
        <f>IFERROR(VLOOKUP(B4801,Listor!$N$6:$P$47,3,FALSE)*I4801,"")</f>
        <v/>
      </c>
      <c r="K4801" s="81"/>
      <c r="L4801" s="88" t="str">
        <f>IFERROR((VLOOKUP(B4801,Listor!$N$6:$P$47,3,FALSE)*Biologiska!K4801)+(VLOOKUP(B4801,Listor!$N$6:$Q$47,4,FALSE)),"")</f>
        <v/>
      </c>
      <c r="M4801" s="63" t="str">
        <f t="shared" si="227"/>
        <v/>
      </c>
      <c r="N4801" s="75"/>
      <c r="O4801" s="84" t="str">
        <f t="shared" si="228"/>
        <v/>
      </c>
      <c r="P4801" s="107"/>
      <c r="Q4801" s="87" t="s">
        <v>79</v>
      </c>
      <c r="R4801" s="87"/>
      <c r="S4801" s="87"/>
      <c r="T4801" s="87"/>
      <c r="U4801" s="87"/>
      <c r="V4801" s="86" t="s">
        <v>79</v>
      </c>
      <c r="W4801" s="75"/>
      <c r="X4801" s="102" t="s">
        <v>79</v>
      </c>
      <c r="Y4801" s="63" t="str">
        <f>IFERROR(IF(VLOOKUP(X4801,Listor!$T$6:$U$7,2,FALSE)&lt;O4801,TRUE),"")</f>
        <v/>
      </c>
      <c r="Z4801" s="87"/>
      <c r="AA4801" s="104"/>
    </row>
    <row r="4802" spans="2:27" x14ac:dyDescent="0.25">
      <c r="B4802" s="68" t="s">
        <v>68</v>
      </c>
      <c r="C4802" s="80" t="str">
        <f>IFERROR(VLOOKUP(B4802,Listor!$A$6:$B$62,2,FALSE),"")</f>
        <v/>
      </c>
      <c r="D4802" s="80" t="str">
        <f>IFERROR(VLOOKUP(B4802,Listor!$A$6:$C$62,3,FALSE),"")</f>
        <v/>
      </c>
      <c r="E4802" s="110" t="s">
        <v>79</v>
      </c>
      <c r="F4802" s="66"/>
      <c r="G4802" s="35" t="str">
        <f>IFERROR(VLOOKUP(B4802,Listor!$A$6:$G$62,7,FALSE),"")</f>
        <v/>
      </c>
      <c r="H4802" s="63" t="str">
        <f>IFERROR(VLOOKUP(B4802,Listor!$N$6:$O$47,2,FALSE),"")</f>
        <v/>
      </c>
      <c r="I4802" s="63" t="str">
        <f t="shared" si="226"/>
        <v/>
      </c>
      <c r="J4802" s="96" t="str">
        <f>IFERROR(VLOOKUP(B4802,Listor!$N$6:$P$47,3,FALSE)*I4802,"")</f>
        <v/>
      </c>
      <c r="K4802" s="81"/>
      <c r="L4802" s="88" t="str">
        <f>IFERROR((VLOOKUP(B4802,Listor!$N$6:$P$47,3,FALSE)*Biologiska!K4802)+(VLOOKUP(B4802,Listor!$N$6:$Q$47,4,FALSE)),"")</f>
        <v/>
      </c>
      <c r="M4802" s="63" t="str">
        <f t="shared" si="227"/>
        <v/>
      </c>
      <c r="N4802" s="75"/>
      <c r="O4802" s="84" t="str">
        <f t="shared" si="228"/>
        <v/>
      </c>
      <c r="P4802" s="107"/>
      <c r="Q4802" s="87" t="s">
        <v>79</v>
      </c>
      <c r="R4802" s="87"/>
      <c r="S4802" s="87"/>
      <c r="T4802" s="87"/>
      <c r="U4802" s="87"/>
      <c r="V4802" s="86" t="s">
        <v>79</v>
      </c>
      <c r="W4802" s="75"/>
      <c r="X4802" s="102" t="s">
        <v>79</v>
      </c>
      <c r="Y4802" s="63" t="str">
        <f>IFERROR(IF(VLOOKUP(X4802,Listor!$T$6:$U$7,2,FALSE)&lt;O4802,TRUE),"")</f>
        <v/>
      </c>
      <c r="Z4802" s="87"/>
      <c r="AA4802" s="104"/>
    </row>
    <row r="4803" spans="2:27" x14ac:dyDescent="0.25">
      <c r="B4803" s="68" t="s">
        <v>68</v>
      </c>
      <c r="C4803" s="80" t="str">
        <f>IFERROR(VLOOKUP(B4803,Listor!$A$6:$B$62,2,FALSE),"")</f>
        <v/>
      </c>
      <c r="D4803" s="80" t="str">
        <f>IFERROR(VLOOKUP(B4803,Listor!$A$6:$C$62,3,FALSE),"")</f>
        <v/>
      </c>
      <c r="E4803" s="110" t="s">
        <v>79</v>
      </c>
      <c r="F4803" s="66"/>
      <c r="G4803" s="35" t="str">
        <f>IFERROR(VLOOKUP(B4803,Listor!$A$6:$G$62,7,FALSE),"")</f>
        <v/>
      </c>
      <c r="H4803" s="63" t="str">
        <f>IFERROR(VLOOKUP(B4803,Listor!$N$6:$O$47,2,FALSE),"")</f>
        <v/>
      </c>
      <c r="I4803" s="63" t="str">
        <f t="shared" si="226"/>
        <v/>
      </c>
      <c r="J4803" s="96" t="str">
        <f>IFERROR(VLOOKUP(B4803,Listor!$N$6:$P$47,3,FALSE)*I4803,"")</f>
        <v/>
      </c>
      <c r="K4803" s="81"/>
      <c r="L4803" s="88" t="str">
        <f>IFERROR((VLOOKUP(B4803,Listor!$N$6:$P$47,3,FALSE)*Biologiska!K4803)+(VLOOKUP(B4803,Listor!$N$6:$Q$47,4,FALSE)),"")</f>
        <v/>
      </c>
      <c r="M4803" s="63" t="str">
        <f t="shared" si="227"/>
        <v/>
      </c>
      <c r="N4803" s="75"/>
      <c r="O4803" s="84" t="str">
        <f t="shared" si="228"/>
        <v/>
      </c>
      <c r="P4803" s="107"/>
      <c r="Q4803" s="87" t="s">
        <v>79</v>
      </c>
      <c r="R4803" s="87"/>
      <c r="S4803" s="87"/>
      <c r="T4803" s="87"/>
      <c r="U4803" s="87"/>
      <c r="V4803" s="86" t="s">
        <v>79</v>
      </c>
      <c r="W4803" s="75"/>
      <c r="X4803" s="102" t="s">
        <v>79</v>
      </c>
      <c r="Y4803" s="63" t="str">
        <f>IFERROR(IF(VLOOKUP(X4803,Listor!$T$6:$U$7,2,FALSE)&lt;O4803,TRUE),"")</f>
        <v/>
      </c>
      <c r="Z4803" s="87"/>
      <c r="AA4803" s="104"/>
    </row>
    <row r="4804" spans="2:27" x14ac:dyDescent="0.25">
      <c r="B4804" s="68" t="s">
        <v>68</v>
      </c>
      <c r="C4804" s="80" t="str">
        <f>IFERROR(VLOOKUP(B4804,Listor!$A$6:$B$62,2,FALSE),"")</f>
        <v/>
      </c>
      <c r="D4804" s="80" t="str">
        <f>IFERROR(VLOOKUP(B4804,Listor!$A$6:$C$62,3,FALSE),"")</f>
        <v/>
      </c>
      <c r="E4804" s="110" t="s">
        <v>79</v>
      </c>
      <c r="F4804" s="66"/>
      <c r="G4804" s="35" t="str">
        <f>IFERROR(VLOOKUP(B4804,Listor!$A$6:$G$62,7,FALSE),"")</f>
        <v/>
      </c>
      <c r="H4804" s="63" t="str">
        <f>IFERROR(VLOOKUP(B4804,Listor!$N$6:$O$47,2,FALSE),"")</f>
        <v/>
      </c>
      <c r="I4804" s="63" t="str">
        <f t="shared" si="226"/>
        <v/>
      </c>
      <c r="J4804" s="96" t="str">
        <f>IFERROR(VLOOKUP(B4804,Listor!$N$6:$P$47,3,FALSE)*I4804,"")</f>
        <v/>
      </c>
      <c r="K4804" s="81"/>
      <c r="L4804" s="88" t="str">
        <f>IFERROR((VLOOKUP(B4804,Listor!$N$6:$P$47,3,FALSE)*Biologiska!K4804)+(VLOOKUP(B4804,Listor!$N$6:$Q$47,4,FALSE)),"")</f>
        <v/>
      </c>
      <c r="M4804" s="63" t="str">
        <f t="shared" si="227"/>
        <v/>
      </c>
      <c r="N4804" s="75"/>
      <c r="O4804" s="84" t="str">
        <f t="shared" si="228"/>
        <v/>
      </c>
      <c r="P4804" s="107"/>
      <c r="Q4804" s="87" t="s">
        <v>79</v>
      </c>
      <c r="R4804" s="87"/>
      <c r="S4804" s="87"/>
      <c r="T4804" s="87"/>
      <c r="U4804" s="87"/>
      <c r="V4804" s="86" t="s">
        <v>79</v>
      </c>
      <c r="W4804" s="75"/>
      <c r="X4804" s="102" t="s">
        <v>79</v>
      </c>
      <c r="Y4804" s="63" t="str">
        <f>IFERROR(IF(VLOOKUP(X4804,Listor!$T$6:$U$7,2,FALSE)&lt;O4804,TRUE),"")</f>
        <v/>
      </c>
      <c r="Z4804" s="87"/>
      <c r="AA4804" s="104"/>
    </row>
    <row r="4805" spans="2:27" x14ac:dyDescent="0.25">
      <c r="B4805" s="68" t="s">
        <v>68</v>
      </c>
      <c r="C4805" s="80" t="str">
        <f>IFERROR(VLOOKUP(B4805,Listor!$A$6:$B$62,2,FALSE),"")</f>
        <v/>
      </c>
      <c r="D4805" s="80" t="str">
        <f>IFERROR(VLOOKUP(B4805,Listor!$A$6:$C$62,3,FALSE),"")</f>
        <v/>
      </c>
      <c r="E4805" s="110" t="s">
        <v>79</v>
      </c>
      <c r="F4805" s="66"/>
      <c r="G4805" s="35" t="str">
        <f>IFERROR(VLOOKUP(B4805,Listor!$A$6:$G$62,7,FALSE),"")</f>
        <v/>
      </c>
      <c r="H4805" s="63" t="str">
        <f>IFERROR(VLOOKUP(B4805,Listor!$N$6:$O$47,2,FALSE),"")</f>
        <v/>
      </c>
      <c r="I4805" s="63" t="str">
        <f t="shared" si="226"/>
        <v/>
      </c>
      <c r="J4805" s="96" t="str">
        <f>IFERROR(VLOOKUP(B4805,Listor!$N$6:$P$47,3,FALSE)*I4805,"")</f>
        <v/>
      </c>
      <c r="K4805" s="81"/>
      <c r="L4805" s="88" t="str">
        <f>IFERROR((VLOOKUP(B4805,Listor!$N$6:$P$47,3,FALSE)*Biologiska!K4805)+(VLOOKUP(B4805,Listor!$N$6:$Q$47,4,FALSE)),"")</f>
        <v/>
      </c>
      <c r="M4805" s="63" t="str">
        <f t="shared" si="227"/>
        <v/>
      </c>
      <c r="N4805" s="75"/>
      <c r="O4805" s="84" t="str">
        <f t="shared" si="228"/>
        <v/>
      </c>
      <c r="P4805" s="107"/>
      <c r="Q4805" s="87" t="s">
        <v>79</v>
      </c>
      <c r="R4805" s="87"/>
      <c r="S4805" s="87"/>
      <c r="T4805" s="87"/>
      <c r="U4805" s="87"/>
      <c r="V4805" s="86" t="s">
        <v>79</v>
      </c>
      <c r="W4805" s="75"/>
      <c r="X4805" s="102" t="s">
        <v>79</v>
      </c>
      <c r="Y4805" s="63" t="str">
        <f>IFERROR(IF(VLOOKUP(X4805,Listor!$T$6:$U$7,2,FALSE)&lt;O4805,TRUE),"")</f>
        <v/>
      </c>
      <c r="Z4805" s="87"/>
      <c r="AA4805" s="104"/>
    </row>
    <row r="4806" spans="2:27" x14ac:dyDescent="0.25">
      <c r="B4806" s="68" t="s">
        <v>68</v>
      </c>
      <c r="C4806" s="80" t="str">
        <f>IFERROR(VLOOKUP(B4806,Listor!$A$6:$B$62,2,FALSE),"")</f>
        <v/>
      </c>
      <c r="D4806" s="80" t="str">
        <f>IFERROR(VLOOKUP(B4806,Listor!$A$6:$C$62,3,FALSE),"")</f>
        <v/>
      </c>
      <c r="E4806" s="110" t="s">
        <v>79</v>
      </c>
      <c r="F4806" s="66"/>
      <c r="G4806" s="35" t="str">
        <f>IFERROR(VLOOKUP(B4806,Listor!$A$6:$G$62,7,FALSE),"")</f>
        <v/>
      </c>
      <c r="H4806" s="63" t="str">
        <f>IFERROR(VLOOKUP(B4806,Listor!$N$6:$O$47,2,FALSE),"")</f>
        <v/>
      </c>
      <c r="I4806" s="63" t="str">
        <f t="shared" si="226"/>
        <v/>
      </c>
      <c r="J4806" s="96" t="str">
        <f>IFERROR(VLOOKUP(B4806,Listor!$N$6:$P$47,3,FALSE)*I4806,"")</f>
        <v/>
      </c>
      <c r="K4806" s="81"/>
      <c r="L4806" s="88" t="str">
        <f>IFERROR((VLOOKUP(B4806,Listor!$N$6:$P$47,3,FALSE)*Biologiska!K4806)+(VLOOKUP(B4806,Listor!$N$6:$Q$47,4,FALSE)),"")</f>
        <v/>
      </c>
      <c r="M4806" s="63" t="str">
        <f t="shared" si="227"/>
        <v/>
      </c>
      <c r="N4806" s="75"/>
      <c r="O4806" s="84" t="str">
        <f t="shared" si="228"/>
        <v/>
      </c>
      <c r="P4806" s="107"/>
      <c r="Q4806" s="87" t="s">
        <v>79</v>
      </c>
      <c r="R4806" s="87"/>
      <c r="S4806" s="87"/>
      <c r="T4806" s="87"/>
      <c r="U4806" s="87"/>
      <c r="V4806" s="86" t="s">
        <v>79</v>
      </c>
      <c r="W4806" s="75"/>
      <c r="X4806" s="102" t="s">
        <v>79</v>
      </c>
      <c r="Y4806" s="63" t="str">
        <f>IFERROR(IF(VLOOKUP(X4806,Listor!$T$6:$U$7,2,FALSE)&lt;O4806,TRUE),"")</f>
        <v/>
      </c>
      <c r="Z4806" s="87"/>
      <c r="AA4806" s="104"/>
    </row>
    <row r="4807" spans="2:27" x14ac:dyDescent="0.25">
      <c r="B4807" s="68" t="s">
        <v>68</v>
      </c>
      <c r="C4807" s="80" t="str">
        <f>IFERROR(VLOOKUP(B4807,Listor!$A$6:$B$62,2,FALSE),"")</f>
        <v/>
      </c>
      <c r="D4807" s="80" t="str">
        <f>IFERROR(VLOOKUP(B4807,Listor!$A$6:$C$62,3,FALSE),"")</f>
        <v/>
      </c>
      <c r="E4807" s="110" t="s">
        <v>79</v>
      </c>
      <c r="F4807" s="66"/>
      <c r="G4807" s="35" t="str">
        <f>IFERROR(VLOOKUP(B4807,Listor!$A$6:$G$62,7,FALSE),"")</f>
        <v/>
      </c>
      <c r="H4807" s="63" t="str">
        <f>IFERROR(VLOOKUP(B4807,Listor!$N$6:$O$47,2,FALSE),"")</f>
        <v/>
      </c>
      <c r="I4807" s="63" t="str">
        <f t="shared" si="226"/>
        <v/>
      </c>
      <c r="J4807" s="96" t="str">
        <f>IFERROR(VLOOKUP(B4807,Listor!$N$6:$P$47,3,FALSE)*I4807,"")</f>
        <v/>
      </c>
      <c r="K4807" s="81"/>
      <c r="L4807" s="88" t="str">
        <f>IFERROR((VLOOKUP(B4807,Listor!$N$6:$P$47,3,FALSE)*Biologiska!K4807)+(VLOOKUP(B4807,Listor!$N$6:$Q$47,4,FALSE)),"")</f>
        <v/>
      </c>
      <c r="M4807" s="63" t="str">
        <f t="shared" si="227"/>
        <v/>
      </c>
      <c r="N4807" s="75"/>
      <c r="O4807" s="84" t="str">
        <f t="shared" si="228"/>
        <v/>
      </c>
      <c r="P4807" s="107"/>
      <c r="Q4807" s="87" t="s">
        <v>79</v>
      </c>
      <c r="R4807" s="87"/>
      <c r="S4807" s="87"/>
      <c r="T4807" s="87"/>
      <c r="U4807" s="87"/>
      <c r="V4807" s="86" t="s">
        <v>79</v>
      </c>
      <c r="W4807" s="75"/>
      <c r="X4807" s="102" t="s">
        <v>79</v>
      </c>
      <c r="Y4807" s="63" t="str">
        <f>IFERROR(IF(VLOOKUP(X4807,Listor!$T$6:$U$7,2,FALSE)&lt;O4807,TRUE),"")</f>
        <v/>
      </c>
      <c r="Z4807" s="87"/>
      <c r="AA4807" s="104"/>
    </row>
    <row r="4808" spans="2:27" x14ac:dyDescent="0.25">
      <c r="B4808" s="68" t="s">
        <v>68</v>
      </c>
      <c r="C4808" s="80" t="str">
        <f>IFERROR(VLOOKUP(B4808,Listor!$A$6:$B$62,2,FALSE),"")</f>
        <v/>
      </c>
      <c r="D4808" s="80" t="str">
        <f>IFERROR(VLOOKUP(B4808,Listor!$A$6:$C$62,3,FALSE),"")</f>
        <v/>
      </c>
      <c r="E4808" s="110" t="s">
        <v>79</v>
      </c>
      <c r="F4808" s="66"/>
      <c r="G4808" s="35" t="str">
        <f>IFERROR(VLOOKUP(B4808,Listor!$A$6:$G$62,7,FALSE),"")</f>
        <v/>
      </c>
      <c r="H4808" s="63" t="str">
        <f>IFERROR(VLOOKUP(B4808,Listor!$N$6:$O$47,2,FALSE),"")</f>
        <v/>
      </c>
      <c r="I4808" s="63" t="str">
        <f t="shared" si="226"/>
        <v/>
      </c>
      <c r="J4808" s="96" t="str">
        <f>IFERROR(VLOOKUP(B4808,Listor!$N$6:$P$47,3,FALSE)*I4808,"")</f>
        <v/>
      </c>
      <c r="K4808" s="81"/>
      <c r="L4808" s="88" t="str">
        <f>IFERROR((VLOOKUP(B4808,Listor!$N$6:$P$47,3,FALSE)*Biologiska!K4808)+(VLOOKUP(B4808,Listor!$N$6:$Q$47,4,FALSE)),"")</f>
        <v/>
      </c>
      <c r="M4808" s="63" t="str">
        <f t="shared" si="227"/>
        <v/>
      </c>
      <c r="N4808" s="75"/>
      <c r="O4808" s="84" t="str">
        <f t="shared" si="228"/>
        <v/>
      </c>
      <c r="P4808" s="107"/>
      <c r="Q4808" s="87" t="s">
        <v>79</v>
      </c>
      <c r="R4808" s="87"/>
      <c r="S4808" s="87"/>
      <c r="T4808" s="87"/>
      <c r="U4808" s="87"/>
      <c r="V4808" s="86" t="s">
        <v>79</v>
      </c>
      <c r="W4808" s="75"/>
      <c r="X4808" s="102" t="s">
        <v>79</v>
      </c>
      <c r="Y4808" s="63" t="str">
        <f>IFERROR(IF(VLOOKUP(X4808,Listor!$T$6:$U$7,2,FALSE)&lt;O4808,TRUE),"")</f>
        <v/>
      </c>
      <c r="Z4808" s="87"/>
      <c r="AA4808" s="104"/>
    </row>
    <row r="4809" spans="2:27" x14ac:dyDescent="0.25">
      <c r="B4809" s="68" t="s">
        <v>68</v>
      </c>
      <c r="C4809" s="80" t="str">
        <f>IFERROR(VLOOKUP(B4809,Listor!$A$6:$B$62,2,FALSE),"")</f>
        <v/>
      </c>
      <c r="D4809" s="80" t="str">
        <f>IFERROR(VLOOKUP(B4809,Listor!$A$6:$C$62,3,FALSE),"")</f>
        <v/>
      </c>
      <c r="E4809" s="110" t="s">
        <v>79</v>
      </c>
      <c r="F4809" s="66"/>
      <c r="G4809" s="35" t="str">
        <f>IFERROR(VLOOKUP(B4809,Listor!$A$6:$G$62,7,FALSE),"")</f>
        <v/>
      </c>
      <c r="H4809" s="63" t="str">
        <f>IFERROR(VLOOKUP(B4809,Listor!$N$6:$O$47,2,FALSE),"")</f>
        <v/>
      </c>
      <c r="I4809" s="63" t="str">
        <f t="shared" si="226"/>
        <v/>
      </c>
      <c r="J4809" s="96" t="str">
        <f>IFERROR(VLOOKUP(B4809,Listor!$N$6:$P$47,3,FALSE)*I4809,"")</f>
        <v/>
      </c>
      <c r="K4809" s="81"/>
      <c r="L4809" s="88" t="str">
        <f>IFERROR((VLOOKUP(B4809,Listor!$N$6:$P$47,3,FALSE)*Biologiska!K4809)+(VLOOKUP(B4809,Listor!$N$6:$Q$47,4,FALSE)),"")</f>
        <v/>
      </c>
      <c r="M4809" s="63" t="str">
        <f t="shared" si="227"/>
        <v/>
      </c>
      <c r="N4809" s="75"/>
      <c r="O4809" s="84" t="str">
        <f t="shared" si="228"/>
        <v/>
      </c>
      <c r="P4809" s="107"/>
      <c r="Q4809" s="87" t="s">
        <v>79</v>
      </c>
      <c r="R4809" s="87"/>
      <c r="S4809" s="87"/>
      <c r="T4809" s="87"/>
      <c r="U4809" s="87"/>
      <c r="V4809" s="86" t="s">
        <v>79</v>
      </c>
      <c r="W4809" s="75"/>
      <c r="X4809" s="102" t="s">
        <v>79</v>
      </c>
      <c r="Y4809" s="63" t="str">
        <f>IFERROR(IF(VLOOKUP(X4809,Listor!$T$6:$U$7,2,FALSE)&lt;O4809,TRUE),"")</f>
        <v/>
      </c>
      <c r="Z4809" s="87"/>
      <c r="AA4809" s="104"/>
    </row>
    <row r="4810" spans="2:27" x14ac:dyDescent="0.25">
      <c r="B4810" s="68" t="s">
        <v>68</v>
      </c>
      <c r="C4810" s="80" t="str">
        <f>IFERROR(VLOOKUP(B4810,Listor!$A$6:$B$62,2,FALSE),"")</f>
        <v/>
      </c>
      <c r="D4810" s="80" t="str">
        <f>IFERROR(VLOOKUP(B4810,Listor!$A$6:$C$62,3,FALSE),"")</f>
        <v/>
      </c>
      <c r="E4810" s="110" t="s">
        <v>79</v>
      </c>
      <c r="F4810" s="66"/>
      <c r="G4810" s="35" t="str">
        <f>IFERROR(VLOOKUP(B4810,Listor!$A$6:$G$62,7,FALSE),"")</f>
        <v/>
      </c>
      <c r="H4810" s="63" t="str">
        <f>IFERROR(VLOOKUP(B4810,Listor!$N$6:$O$47,2,FALSE),"")</f>
        <v/>
      </c>
      <c r="I4810" s="63" t="str">
        <f t="shared" si="226"/>
        <v/>
      </c>
      <c r="J4810" s="96" t="str">
        <f>IFERROR(VLOOKUP(B4810,Listor!$N$6:$P$47,3,FALSE)*I4810,"")</f>
        <v/>
      </c>
      <c r="K4810" s="81"/>
      <c r="L4810" s="88" t="str">
        <f>IFERROR((VLOOKUP(B4810,Listor!$N$6:$P$47,3,FALSE)*Biologiska!K4810)+(VLOOKUP(B4810,Listor!$N$6:$Q$47,4,FALSE)),"")</f>
        <v/>
      </c>
      <c r="M4810" s="63" t="str">
        <f t="shared" si="227"/>
        <v/>
      </c>
      <c r="N4810" s="75"/>
      <c r="O4810" s="84" t="str">
        <f t="shared" si="228"/>
        <v/>
      </c>
      <c r="P4810" s="107"/>
      <c r="Q4810" s="87" t="s">
        <v>79</v>
      </c>
      <c r="R4810" s="87"/>
      <c r="S4810" s="87"/>
      <c r="T4810" s="87"/>
      <c r="U4810" s="87"/>
      <c r="V4810" s="86" t="s">
        <v>79</v>
      </c>
      <c r="W4810" s="75"/>
      <c r="X4810" s="102" t="s">
        <v>79</v>
      </c>
      <c r="Y4810" s="63" t="str">
        <f>IFERROR(IF(VLOOKUP(X4810,Listor!$T$6:$U$7,2,FALSE)&lt;O4810,TRUE),"")</f>
        <v/>
      </c>
      <c r="Z4810" s="87"/>
      <c r="AA4810" s="104"/>
    </row>
    <row r="4811" spans="2:27" x14ac:dyDescent="0.25">
      <c r="B4811" s="68" t="s">
        <v>68</v>
      </c>
      <c r="C4811" s="80" t="str">
        <f>IFERROR(VLOOKUP(B4811,Listor!$A$6:$B$62,2,FALSE),"")</f>
        <v/>
      </c>
      <c r="D4811" s="80" t="str">
        <f>IFERROR(VLOOKUP(B4811,Listor!$A$6:$C$62,3,FALSE),"")</f>
        <v/>
      </c>
      <c r="E4811" s="110" t="s">
        <v>79</v>
      </c>
      <c r="F4811" s="66"/>
      <c r="G4811" s="35" t="str">
        <f>IFERROR(VLOOKUP(B4811,Listor!$A$6:$G$62,7,FALSE),"")</f>
        <v/>
      </c>
      <c r="H4811" s="63" t="str">
        <f>IFERROR(VLOOKUP(B4811,Listor!$N$6:$O$47,2,FALSE),"")</f>
        <v/>
      </c>
      <c r="I4811" s="63" t="str">
        <f t="shared" si="226"/>
        <v/>
      </c>
      <c r="J4811" s="96" t="str">
        <f>IFERROR(VLOOKUP(B4811,Listor!$N$6:$P$47,3,FALSE)*I4811,"")</f>
        <v/>
      </c>
      <c r="K4811" s="81"/>
      <c r="L4811" s="88" t="str">
        <f>IFERROR((VLOOKUP(B4811,Listor!$N$6:$P$47,3,FALSE)*Biologiska!K4811)+(VLOOKUP(B4811,Listor!$N$6:$Q$47,4,FALSE)),"")</f>
        <v/>
      </c>
      <c r="M4811" s="63" t="str">
        <f t="shared" si="227"/>
        <v/>
      </c>
      <c r="N4811" s="75"/>
      <c r="O4811" s="84" t="str">
        <f t="shared" si="228"/>
        <v/>
      </c>
      <c r="P4811" s="107"/>
      <c r="Q4811" s="87" t="s">
        <v>79</v>
      </c>
      <c r="R4811" s="87"/>
      <c r="S4811" s="87"/>
      <c r="T4811" s="87"/>
      <c r="U4811" s="87"/>
      <c r="V4811" s="86" t="s">
        <v>79</v>
      </c>
      <c r="W4811" s="75"/>
      <c r="X4811" s="102" t="s">
        <v>79</v>
      </c>
      <c r="Y4811" s="63" t="str">
        <f>IFERROR(IF(VLOOKUP(X4811,Listor!$T$6:$U$7,2,FALSE)&lt;O4811,TRUE),"")</f>
        <v/>
      </c>
      <c r="Z4811" s="87"/>
      <c r="AA4811" s="104"/>
    </row>
    <row r="4812" spans="2:27" x14ac:dyDescent="0.25">
      <c r="B4812" s="68" t="s">
        <v>68</v>
      </c>
      <c r="C4812" s="80" t="str">
        <f>IFERROR(VLOOKUP(B4812,Listor!$A$6:$B$62,2,FALSE),"")</f>
        <v/>
      </c>
      <c r="D4812" s="80" t="str">
        <f>IFERROR(VLOOKUP(B4812,Listor!$A$6:$C$62,3,FALSE),"")</f>
        <v/>
      </c>
      <c r="E4812" s="110" t="s">
        <v>79</v>
      </c>
      <c r="F4812" s="66"/>
      <c r="G4812" s="35" t="str">
        <f>IFERROR(VLOOKUP(B4812,Listor!$A$6:$G$62,7,FALSE),"")</f>
        <v/>
      </c>
      <c r="H4812" s="63" t="str">
        <f>IFERROR(VLOOKUP(B4812,Listor!$N$6:$O$47,2,FALSE),"")</f>
        <v/>
      </c>
      <c r="I4812" s="63" t="str">
        <f t="shared" si="226"/>
        <v/>
      </c>
      <c r="J4812" s="96" t="str">
        <f>IFERROR(VLOOKUP(B4812,Listor!$N$6:$P$47,3,FALSE)*I4812,"")</f>
        <v/>
      </c>
      <c r="K4812" s="81"/>
      <c r="L4812" s="88" t="str">
        <f>IFERROR((VLOOKUP(B4812,Listor!$N$6:$P$47,3,FALSE)*Biologiska!K4812)+(VLOOKUP(B4812,Listor!$N$6:$Q$47,4,FALSE)),"")</f>
        <v/>
      </c>
      <c r="M4812" s="63" t="str">
        <f t="shared" si="227"/>
        <v/>
      </c>
      <c r="N4812" s="75"/>
      <c r="O4812" s="84" t="str">
        <f t="shared" si="228"/>
        <v/>
      </c>
      <c r="P4812" s="107"/>
      <c r="Q4812" s="87" t="s">
        <v>79</v>
      </c>
      <c r="R4812" s="87"/>
      <c r="S4812" s="87"/>
      <c r="T4812" s="87"/>
      <c r="U4812" s="87"/>
      <c r="V4812" s="86" t="s">
        <v>79</v>
      </c>
      <c r="W4812" s="75"/>
      <c r="X4812" s="102" t="s">
        <v>79</v>
      </c>
      <c r="Y4812" s="63" t="str">
        <f>IFERROR(IF(VLOOKUP(X4812,Listor!$T$6:$U$7,2,FALSE)&lt;O4812,TRUE),"")</f>
        <v/>
      </c>
      <c r="Z4812" s="87"/>
      <c r="AA4812" s="104"/>
    </row>
    <row r="4813" spans="2:27" x14ac:dyDescent="0.25">
      <c r="B4813" s="68" t="s">
        <v>68</v>
      </c>
      <c r="C4813" s="80" t="str">
        <f>IFERROR(VLOOKUP(B4813,Listor!$A$6:$B$62,2,FALSE),"")</f>
        <v/>
      </c>
      <c r="D4813" s="80" t="str">
        <f>IFERROR(VLOOKUP(B4813,Listor!$A$6:$C$62,3,FALSE),"")</f>
        <v/>
      </c>
      <c r="E4813" s="110" t="s">
        <v>79</v>
      </c>
      <c r="F4813" s="66"/>
      <c r="G4813" s="35" t="str">
        <f>IFERROR(VLOOKUP(B4813,Listor!$A$6:$G$62,7,FALSE),"")</f>
        <v/>
      </c>
      <c r="H4813" s="63" t="str">
        <f>IFERROR(VLOOKUP(B4813,Listor!$N$6:$O$47,2,FALSE),"")</f>
        <v/>
      </c>
      <c r="I4813" s="63" t="str">
        <f t="shared" si="226"/>
        <v/>
      </c>
      <c r="J4813" s="96" t="str">
        <f>IFERROR(VLOOKUP(B4813,Listor!$N$6:$P$47,3,FALSE)*I4813,"")</f>
        <v/>
      </c>
      <c r="K4813" s="81"/>
      <c r="L4813" s="88" t="str">
        <f>IFERROR((VLOOKUP(B4813,Listor!$N$6:$P$47,3,FALSE)*Biologiska!K4813)+(VLOOKUP(B4813,Listor!$N$6:$Q$47,4,FALSE)),"")</f>
        <v/>
      </c>
      <c r="M4813" s="63" t="str">
        <f t="shared" si="227"/>
        <v/>
      </c>
      <c r="N4813" s="75"/>
      <c r="O4813" s="84" t="str">
        <f t="shared" si="228"/>
        <v/>
      </c>
      <c r="P4813" s="107"/>
      <c r="Q4813" s="87" t="s">
        <v>79</v>
      </c>
      <c r="R4813" s="87"/>
      <c r="S4813" s="87"/>
      <c r="T4813" s="87"/>
      <c r="U4813" s="87"/>
      <c r="V4813" s="86" t="s">
        <v>79</v>
      </c>
      <c r="W4813" s="75"/>
      <c r="X4813" s="102" t="s">
        <v>79</v>
      </c>
      <c r="Y4813" s="63" t="str">
        <f>IFERROR(IF(VLOOKUP(X4813,Listor!$T$6:$U$7,2,FALSE)&lt;O4813,TRUE),"")</f>
        <v/>
      </c>
      <c r="Z4813" s="87"/>
      <c r="AA4813" s="104"/>
    </row>
    <row r="4814" spans="2:27" x14ac:dyDescent="0.25">
      <c r="B4814" s="68" t="s">
        <v>68</v>
      </c>
      <c r="C4814" s="80" t="str">
        <f>IFERROR(VLOOKUP(B4814,Listor!$A$6:$B$62,2,FALSE),"")</f>
        <v/>
      </c>
      <c r="D4814" s="80" t="str">
        <f>IFERROR(VLOOKUP(B4814,Listor!$A$6:$C$62,3,FALSE),"")</f>
        <v/>
      </c>
      <c r="E4814" s="110" t="s">
        <v>79</v>
      </c>
      <c r="F4814" s="66"/>
      <c r="G4814" s="35" t="str">
        <f>IFERROR(VLOOKUP(B4814,Listor!$A$6:$G$62,7,FALSE),"")</f>
        <v/>
      </c>
      <c r="H4814" s="63" t="str">
        <f>IFERROR(VLOOKUP(B4814,Listor!$N$6:$O$47,2,FALSE),"")</f>
        <v/>
      </c>
      <c r="I4814" s="63" t="str">
        <f t="shared" si="226"/>
        <v/>
      </c>
      <c r="J4814" s="96" t="str">
        <f>IFERROR(VLOOKUP(B4814,Listor!$N$6:$P$47,3,FALSE)*I4814,"")</f>
        <v/>
      </c>
      <c r="K4814" s="81"/>
      <c r="L4814" s="88" t="str">
        <f>IFERROR((VLOOKUP(B4814,Listor!$N$6:$P$47,3,FALSE)*Biologiska!K4814)+(VLOOKUP(B4814,Listor!$N$6:$Q$47,4,FALSE)),"")</f>
        <v/>
      </c>
      <c r="M4814" s="63" t="str">
        <f t="shared" si="227"/>
        <v/>
      </c>
      <c r="N4814" s="75"/>
      <c r="O4814" s="84" t="str">
        <f t="shared" si="228"/>
        <v/>
      </c>
      <c r="P4814" s="107"/>
      <c r="Q4814" s="87" t="s">
        <v>79</v>
      </c>
      <c r="R4814" s="87"/>
      <c r="S4814" s="87"/>
      <c r="T4814" s="87"/>
      <c r="U4814" s="87"/>
      <c r="V4814" s="86" t="s">
        <v>79</v>
      </c>
      <c r="W4814" s="75"/>
      <c r="X4814" s="102" t="s">
        <v>79</v>
      </c>
      <c r="Y4814" s="63" t="str">
        <f>IFERROR(IF(VLOOKUP(X4814,Listor!$T$6:$U$7,2,FALSE)&lt;O4814,TRUE),"")</f>
        <v/>
      </c>
      <c r="Z4814" s="87"/>
      <c r="AA4814" s="104"/>
    </row>
    <row r="4815" spans="2:27" x14ac:dyDescent="0.25">
      <c r="B4815" s="68" t="s">
        <v>68</v>
      </c>
      <c r="C4815" s="80" t="str">
        <f>IFERROR(VLOOKUP(B4815,Listor!$A$6:$B$62,2,FALSE),"")</f>
        <v/>
      </c>
      <c r="D4815" s="80" t="str">
        <f>IFERROR(VLOOKUP(B4815,Listor!$A$6:$C$62,3,FALSE),"")</f>
        <v/>
      </c>
      <c r="E4815" s="110" t="s">
        <v>79</v>
      </c>
      <c r="F4815" s="66"/>
      <c r="G4815" s="35" t="str">
        <f>IFERROR(VLOOKUP(B4815,Listor!$A$6:$G$62,7,FALSE),"")</f>
        <v/>
      </c>
      <c r="H4815" s="63" t="str">
        <f>IFERROR(VLOOKUP(B4815,Listor!$N$6:$O$47,2,FALSE),"")</f>
        <v/>
      </c>
      <c r="I4815" s="63" t="str">
        <f t="shared" si="226"/>
        <v/>
      </c>
      <c r="J4815" s="96" t="str">
        <f>IFERROR(VLOOKUP(B4815,Listor!$N$6:$P$47,3,FALSE)*I4815,"")</f>
        <v/>
      </c>
      <c r="K4815" s="81"/>
      <c r="L4815" s="88" t="str">
        <f>IFERROR((VLOOKUP(B4815,Listor!$N$6:$P$47,3,FALSE)*Biologiska!K4815)+(VLOOKUP(B4815,Listor!$N$6:$Q$47,4,FALSE)),"")</f>
        <v/>
      </c>
      <c r="M4815" s="63" t="str">
        <f t="shared" si="227"/>
        <v/>
      </c>
      <c r="N4815" s="75"/>
      <c r="O4815" s="84" t="str">
        <f t="shared" si="228"/>
        <v/>
      </c>
      <c r="P4815" s="107"/>
      <c r="Q4815" s="87" t="s">
        <v>79</v>
      </c>
      <c r="R4815" s="87"/>
      <c r="S4815" s="87"/>
      <c r="T4815" s="87"/>
      <c r="U4815" s="87"/>
      <c r="V4815" s="86" t="s">
        <v>79</v>
      </c>
      <c r="W4815" s="75"/>
      <c r="X4815" s="102" t="s">
        <v>79</v>
      </c>
      <c r="Y4815" s="63" t="str">
        <f>IFERROR(IF(VLOOKUP(X4815,Listor!$T$6:$U$7,2,FALSE)&lt;O4815,TRUE),"")</f>
        <v/>
      </c>
      <c r="Z4815" s="87"/>
      <c r="AA4815" s="104"/>
    </row>
    <row r="4816" spans="2:27" x14ac:dyDescent="0.25">
      <c r="B4816" s="68" t="s">
        <v>68</v>
      </c>
      <c r="C4816" s="80" t="str">
        <f>IFERROR(VLOOKUP(B4816,Listor!$A$6:$B$62,2,FALSE),"")</f>
        <v/>
      </c>
      <c r="D4816" s="80" t="str">
        <f>IFERROR(VLOOKUP(B4816,Listor!$A$6:$C$62,3,FALSE),"")</f>
        <v/>
      </c>
      <c r="E4816" s="110" t="s">
        <v>79</v>
      </c>
      <c r="F4816" s="66"/>
      <c r="G4816" s="35" t="str">
        <f>IFERROR(VLOOKUP(B4816,Listor!$A$6:$G$62,7,FALSE),"")</f>
        <v/>
      </c>
      <c r="H4816" s="63" t="str">
        <f>IFERROR(VLOOKUP(B4816,Listor!$N$6:$O$47,2,FALSE),"")</f>
        <v/>
      </c>
      <c r="I4816" s="63" t="str">
        <f t="shared" si="226"/>
        <v/>
      </c>
      <c r="J4816" s="96" t="str">
        <f>IFERROR(VLOOKUP(B4816,Listor!$N$6:$P$47,3,FALSE)*I4816,"")</f>
        <v/>
      </c>
      <c r="K4816" s="81"/>
      <c r="L4816" s="88" t="str">
        <f>IFERROR((VLOOKUP(B4816,Listor!$N$6:$P$47,3,FALSE)*Biologiska!K4816)+(VLOOKUP(B4816,Listor!$N$6:$Q$47,4,FALSE)),"")</f>
        <v/>
      </c>
      <c r="M4816" s="63" t="str">
        <f t="shared" si="227"/>
        <v/>
      </c>
      <c r="N4816" s="75"/>
      <c r="O4816" s="84" t="str">
        <f t="shared" si="228"/>
        <v/>
      </c>
      <c r="P4816" s="107"/>
      <c r="Q4816" s="87" t="s">
        <v>79</v>
      </c>
      <c r="R4816" s="87"/>
      <c r="S4816" s="87"/>
      <c r="T4816" s="87"/>
      <c r="U4816" s="87"/>
      <c r="V4816" s="86" t="s">
        <v>79</v>
      </c>
      <c r="W4816" s="75"/>
      <c r="X4816" s="102" t="s">
        <v>79</v>
      </c>
      <c r="Y4816" s="63" t="str">
        <f>IFERROR(IF(VLOOKUP(X4816,Listor!$T$6:$U$7,2,FALSE)&lt;O4816,TRUE),"")</f>
        <v/>
      </c>
      <c r="Z4816" s="87"/>
      <c r="AA4816" s="104"/>
    </row>
    <row r="4817" spans="2:27" x14ac:dyDescent="0.25">
      <c r="B4817" s="68" t="s">
        <v>68</v>
      </c>
      <c r="C4817" s="80" t="str">
        <f>IFERROR(VLOOKUP(B4817,Listor!$A$6:$B$62,2,FALSE),"")</f>
        <v/>
      </c>
      <c r="D4817" s="80" t="str">
        <f>IFERROR(VLOOKUP(B4817,Listor!$A$6:$C$62,3,FALSE),"")</f>
        <v/>
      </c>
      <c r="E4817" s="110" t="s">
        <v>79</v>
      </c>
      <c r="F4817" s="66"/>
      <c r="G4817" s="35" t="str">
        <f>IFERROR(VLOOKUP(B4817,Listor!$A$6:$G$62,7,FALSE),"")</f>
        <v/>
      </c>
      <c r="H4817" s="63" t="str">
        <f>IFERROR(VLOOKUP(B4817,Listor!$N$6:$O$47,2,FALSE),"")</f>
        <v/>
      </c>
      <c r="I4817" s="63" t="str">
        <f t="shared" si="226"/>
        <v/>
      </c>
      <c r="J4817" s="96" t="str">
        <f>IFERROR(VLOOKUP(B4817,Listor!$N$6:$P$47,3,FALSE)*I4817,"")</f>
        <v/>
      </c>
      <c r="K4817" s="81"/>
      <c r="L4817" s="88" t="str">
        <f>IFERROR((VLOOKUP(B4817,Listor!$N$6:$P$47,3,FALSE)*Biologiska!K4817)+(VLOOKUP(B4817,Listor!$N$6:$Q$47,4,FALSE)),"")</f>
        <v/>
      </c>
      <c r="M4817" s="63" t="str">
        <f t="shared" si="227"/>
        <v/>
      </c>
      <c r="N4817" s="75"/>
      <c r="O4817" s="84" t="str">
        <f t="shared" si="228"/>
        <v/>
      </c>
      <c r="P4817" s="107"/>
      <c r="Q4817" s="87" t="s">
        <v>79</v>
      </c>
      <c r="R4817" s="87"/>
      <c r="S4817" s="87"/>
      <c r="T4817" s="87"/>
      <c r="U4817" s="87"/>
      <c r="V4817" s="86" t="s">
        <v>79</v>
      </c>
      <c r="W4817" s="75"/>
      <c r="X4817" s="102" t="s">
        <v>79</v>
      </c>
      <c r="Y4817" s="63" t="str">
        <f>IFERROR(IF(VLOOKUP(X4817,Listor!$T$6:$U$7,2,FALSE)&lt;O4817,TRUE),"")</f>
        <v/>
      </c>
      <c r="Z4817" s="87"/>
      <c r="AA4817" s="104"/>
    </row>
    <row r="4818" spans="2:27" x14ac:dyDescent="0.25">
      <c r="B4818" s="68" t="s">
        <v>68</v>
      </c>
      <c r="C4818" s="80" t="str">
        <f>IFERROR(VLOOKUP(B4818,Listor!$A$6:$B$62,2,FALSE),"")</f>
        <v/>
      </c>
      <c r="D4818" s="80" t="str">
        <f>IFERROR(VLOOKUP(B4818,Listor!$A$6:$C$62,3,FALSE),"")</f>
        <v/>
      </c>
      <c r="E4818" s="110" t="s">
        <v>79</v>
      </c>
      <c r="F4818" s="66"/>
      <c r="G4818" s="35" t="str">
        <f>IFERROR(VLOOKUP(B4818,Listor!$A$6:$G$62,7,FALSE),"")</f>
        <v/>
      </c>
      <c r="H4818" s="63" t="str">
        <f>IFERROR(VLOOKUP(B4818,Listor!$N$6:$O$47,2,FALSE),"")</f>
        <v/>
      </c>
      <c r="I4818" s="63" t="str">
        <f t="shared" si="226"/>
        <v/>
      </c>
      <c r="J4818" s="96" t="str">
        <f>IFERROR(VLOOKUP(B4818,Listor!$N$6:$P$47,3,FALSE)*I4818,"")</f>
        <v/>
      </c>
      <c r="K4818" s="81"/>
      <c r="L4818" s="88" t="str">
        <f>IFERROR((VLOOKUP(B4818,Listor!$N$6:$P$47,3,FALSE)*Biologiska!K4818)+(VLOOKUP(B4818,Listor!$N$6:$Q$47,4,FALSE)),"")</f>
        <v/>
      </c>
      <c r="M4818" s="63" t="str">
        <f t="shared" si="227"/>
        <v/>
      </c>
      <c r="N4818" s="75"/>
      <c r="O4818" s="84" t="str">
        <f t="shared" si="228"/>
        <v/>
      </c>
      <c r="P4818" s="107"/>
      <c r="Q4818" s="87" t="s">
        <v>79</v>
      </c>
      <c r="R4818" s="87"/>
      <c r="S4818" s="87"/>
      <c r="T4818" s="87"/>
      <c r="U4818" s="87"/>
      <c r="V4818" s="86" t="s">
        <v>79</v>
      </c>
      <c r="W4818" s="75"/>
      <c r="X4818" s="102" t="s">
        <v>79</v>
      </c>
      <c r="Y4818" s="63" t="str">
        <f>IFERROR(IF(VLOOKUP(X4818,Listor!$T$6:$U$7,2,FALSE)&lt;O4818,TRUE),"")</f>
        <v/>
      </c>
      <c r="Z4818" s="87"/>
      <c r="AA4818" s="104"/>
    </row>
    <row r="4819" spans="2:27" x14ac:dyDescent="0.25">
      <c r="B4819" s="68" t="s">
        <v>68</v>
      </c>
      <c r="C4819" s="80" t="str">
        <f>IFERROR(VLOOKUP(B4819,Listor!$A$6:$B$62,2,FALSE),"")</f>
        <v/>
      </c>
      <c r="D4819" s="80" t="str">
        <f>IFERROR(VLOOKUP(B4819,Listor!$A$6:$C$62,3,FALSE),"")</f>
        <v/>
      </c>
      <c r="E4819" s="110" t="s">
        <v>79</v>
      </c>
      <c r="F4819" s="66"/>
      <c r="G4819" s="35" t="str">
        <f>IFERROR(VLOOKUP(B4819,Listor!$A$6:$G$62,7,FALSE),"")</f>
        <v/>
      </c>
      <c r="H4819" s="63" t="str">
        <f>IFERROR(VLOOKUP(B4819,Listor!$N$6:$O$47,2,FALSE),"")</f>
        <v/>
      </c>
      <c r="I4819" s="63" t="str">
        <f t="shared" si="226"/>
        <v/>
      </c>
      <c r="J4819" s="96" t="str">
        <f>IFERROR(VLOOKUP(B4819,Listor!$N$6:$P$47,3,FALSE)*I4819,"")</f>
        <v/>
      </c>
      <c r="K4819" s="81"/>
      <c r="L4819" s="88" t="str">
        <f>IFERROR((VLOOKUP(B4819,Listor!$N$6:$P$47,3,FALSE)*Biologiska!K4819)+(VLOOKUP(B4819,Listor!$N$6:$Q$47,4,FALSE)),"")</f>
        <v/>
      </c>
      <c r="M4819" s="63" t="str">
        <f t="shared" si="227"/>
        <v/>
      </c>
      <c r="N4819" s="75"/>
      <c r="O4819" s="84" t="str">
        <f t="shared" si="228"/>
        <v/>
      </c>
      <c r="P4819" s="107"/>
      <c r="Q4819" s="87" t="s">
        <v>79</v>
      </c>
      <c r="R4819" s="87"/>
      <c r="S4819" s="87"/>
      <c r="T4819" s="87"/>
      <c r="U4819" s="87"/>
      <c r="V4819" s="86" t="s">
        <v>79</v>
      </c>
      <c r="W4819" s="75"/>
      <c r="X4819" s="102" t="s">
        <v>79</v>
      </c>
      <c r="Y4819" s="63" t="str">
        <f>IFERROR(IF(VLOOKUP(X4819,Listor!$T$6:$U$7,2,FALSE)&lt;O4819,TRUE),"")</f>
        <v/>
      </c>
      <c r="Z4819" s="87"/>
      <c r="AA4819" s="104"/>
    </row>
    <row r="4820" spans="2:27" x14ac:dyDescent="0.25">
      <c r="B4820" s="68" t="s">
        <v>68</v>
      </c>
      <c r="C4820" s="80" t="str">
        <f>IFERROR(VLOOKUP(B4820,Listor!$A$6:$B$62,2,FALSE),"")</f>
        <v/>
      </c>
      <c r="D4820" s="80" t="str">
        <f>IFERROR(VLOOKUP(B4820,Listor!$A$6:$C$62,3,FALSE),"")</f>
        <v/>
      </c>
      <c r="E4820" s="110" t="s">
        <v>79</v>
      </c>
      <c r="F4820" s="66"/>
      <c r="G4820" s="35" t="str">
        <f>IFERROR(VLOOKUP(B4820,Listor!$A$6:$G$62,7,FALSE),"")</f>
        <v/>
      </c>
      <c r="H4820" s="63" t="str">
        <f>IFERROR(VLOOKUP(B4820,Listor!$N$6:$O$47,2,FALSE),"")</f>
        <v/>
      </c>
      <c r="I4820" s="63" t="str">
        <f t="shared" si="226"/>
        <v/>
      </c>
      <c r="J4820" s="96" t="str">
        <f>IFERROR(VLOOKUP(B4820,Listor!$N$6:$P$47,3,FALSE)*I4820,"")</f>
        <v/>
      </c>
      <c r="K4820" s="81"/>
      <c r="L4820" s="88" t="str">
        <f>IFERROR((VLOOKUP(B4820,Listor!$N$6:$P$47,3,FALSE)*Biologiska!K4820)+(VLOOKUP(B4820,Listor!$N$6:$Q$47,4,FALSE)),"")</f>
        <v/>
      </c>
      <c r="M4820" s="63" t="str">
        <f t="shared" si="227"/>
        <v/>
      </c>
      <c r="N4820" s="75"/>
      <c r="O4820" s="84" t="str">
        <f t="shared" si="228"/>
        <v/>
      </c>
      <c r="P4820" s="107"/>
      <c r="Q4820" s="87" t="s">
        <v>79</v>
      </c>
      <c r="R4820" s="87"/>
      <c r="S4820" s="87"/>
      <c r="T4820" s="87"/>
      <c r="U4820" s="87"/>
      <c r="V4820" s="86" t="s">
        <v>79</v>
      </c>
      <c r="W4820" s="75"/>
      <c r="X4820" s="102" t="s">
        <v>79</v>
      </c>
      <c r="Y4820" s="63" t="str">
        <f>IFERROR(IF(VLOOKUP(X4820,Listor!$T$6:$U$7,2,FALSE)&lt;O4820,TRUE),"")</f>
        <v/>
      </c>
      <c r="Z4820" s="87"/>
      <c r="AA4820" s="104"/>
    </row>
    <row r="4821" spans="2:27" x14ac:dyDescent="0.25">
      <c r="B4821" s="68" t="s">
        <v>68</v>
      </c>
      <c r="C4821" s="80" t="str">
        <f>IFERROR(VLOOKUP(B4821,Listor!$A$6:$B$62,2,FALSE),"")</f>
        <v/>
      </c>
      <c r="D4821" s="80" t="str">
        <f>IFERROR(VLOOKUP(B4821,Listor!$A$6:$C$62,3,FALSE),"")</f>
        <v/>
      </c>
      <c r="E4821" s="110" t="s">
        <v>79</v>
      </c>
      <c r="F4821" s="66"/>
      <c r="G4821" s="35" t="str">
        <f>IFERROR(VLOOKUP(B4821,Listor!$A$6:$G$62,7,FALSE),"")</f>
        <v/>
      </c>
      <c r="H4821" s="63" t="str">
        <f>IFERROR(VLOOKUP(B4821,Listor!$N$6:$O$47,2,FALSE),"")</f>
        <v/>
      </c>
      <c r="I4821" s="63" t="str">
        <f t="shared" si="226"/>
        <v/>
      </c>
      <c r="J4821" s="96" t="str">
        <f>IFERROR(VLOOKUP(B4821,Listor!$N$6:$P$47,3,FALSE)*I4821,"")</f>
        <v/>
      </c>
      <c r="K4821" s="81"/>
      <c r="L4821" s="88" t="str">
        <f>IFERROR((VLOOKUP(B4821,Listor!$N$6:$P$47,3,FALSE)*Biologiska!K4821)+(VLOOKUP(B4821,Listor!$N$6:$Q$47,4,FALSE)),"")</f>
        <v/>
      </c>
      <c r="M4821" s="63" t="str">
        <f t="shared" si="227"/>
        <v/>
      </c>
      <c r="N4821" s="75"/>
      <c r="O4821" s="84" t="str">
        <f t="shared" si="228"/>
        <v/>
      </c>
      <c r="P4821" s="107"/>
      <c r="Q4821" s="87" t="s">
        <v>79</v>
      </c>
      <c r="R4821" s="87"/>
      <c r="S4821" s="87"/>
      <c r="T4821" s="87"/>
      <c r="U4821" s="87"/>
      <c r="V4821" s="86" t="s">
        <v>79</v>
      </c>
      <c r="W4821" s="75"/>
      <c r="X4821" s="102" t="s">
        <v>79</v>
      </c>
      <c r="Y4821" s="63" t="str">
        <f>IFERROR(IF(VLOOKUP(X4821,Listor!$T$6:$U$7,2,FALSE)&lt;O4821,TRUE),"")</f>
        <v/>
      </c>
      <c r="Z4821" s="87"/>
      <c r="AA4821" s="104"/>
    </row>
    <row r="4822" spans="2:27" x14ac:dyDescent="0.25">
      <c r="B4822" s="68" t="s">
        <v>68</v>
      </c>
      <c r="C4822" s="80" t="str">
        <f>IFERROR(VLOOKUP(B4822,Listor!$A$6:$B$62,2,FALSE),"")</f>
        <v/>
      </c>
      <c r="D4822" s="80" t="str">
        <f>IFERROR(VLOOKUP(B4822,Listor!$A$6:$C$62,3,FALSE),"")</f>
        <v/>
      </c>
      <c r="E4822" s="110" t="s">
        <v>79</v>
      </c>
      <c r="F4822" s="66"/>
      <c r="G4822" s="35" t="str">
        <f>IFERROR(VLOOKUP(B4822,Listor!$A$6:$G$62,7,FALSE),"")</f>
        <v/>
      </c>
      <c r="H4822" s="63" t="str">
        <f>IFERROR(VLOOKUP(B4822,Listor!$N$6:$O$47,2,FALSE),"")</f>
        <v/>
      </c>
      <c r="I4822" s="63" t="str">
        <f t="shared" si="226"/>
        <v/>
      </c>
      <c r="J4822" s="96" t="str">
        <f>IFERROR(VLOOKUP(B4822,Listor!$N$6:$P$47,3,FALSE)*I4822,"")</f>
        <v/>
      </c>
      <c r="K4822" s="81"/>
      <c r="L4822" s="88" t="str">
        <f>IFERROR((VLOOKUP(B4822,Listor!$N$6:$P$47,3,FALSE)*Biologiska!K4822)+(VLOOKUP(B4822,Listor!$N$6:$Q$47,4,FALSE)),"")</f>
        <v/>
      </c>
      <c r="M4822" s="63" t="str">
        <f t="shared" si="227"/>
        <v/>
      </c>
      <c r="N4822" s="75"/>
      <c r="O4822" s="84" t="str">
        <f t="shared" si="228"/>
        <v/>
      </c>
      <c r="P4822" s="107"/>
      <c r="Q4822" s="87" t="s">
        <v>79</v>
      </c>
      <c r="R4822" s="87"/>
      <c r="S4822" s="87"/>
      <c r="T4822" s="87"/>
      <c r="U4822" s="87"/>
      <c r="V4822" s="86" t="s">
        <v>79</v>
      </c>
      <c r="W4822" s="75"/>
      <c r="X4822" s="102" t="s">
        <v>79</v>
      </c>
      <c r="Y4822" s="63" t="str">
        <f>IFERROR(IF(VLOOKUP(X4822,Listor!$T$6:$U$7,2,FALSE)&lt;O4822,TRUE),"")</f>
        <v/>
      </c>
      <c r="Z4822" s="87"/>
      <c r="AA4822" s="104"/>
    </row>
    <row r="4823" spans="2:27" x14ac:dyDescent="0.25">
      <c r="B4823" s="68" t="s">
        <v>68</v>
      </c>
      <c r="C4823" s="80" t="str">
        <f>IFERROR(VLOOKUP(B4823,Listor!$A$6:$B$62,2,FALSE),"")</f>
        <v/>
      </c>
      <c r="D4823" s="80" t="str">
        <f>IFERROR(VLOOKUP(B4823,Listor!$A$6:$C$62,3,FALSE),"")</f>
        <v/>
      </c>
      <c r="E4823" s="110" t="s">
        <v>79</v>
      </c>
      <c r="F4823" s="66"/>
      <c r="G4823" s="35" t="str">
        <f>IFERROR(VLOOKUP(B4823,Listor!$A$6:$G$62,7,FALSE),"")</f>
        <v/>
      </c>
      <c r="H4823" s="63" t="str">
        <f>IFERROR(VLOOKUP(B4823,Listor!$N$6:$O$47,2,FALSE),"")</f>
        <v/>
      </c>
      <c r="I4823" s="63" t="str">
        <f t="shared" si="226"/>
        <v/>
      </c>
      <c r="J4823" s="96" t="str">
        <f>IFERROR(VLOOKUP(B4823,Listor!$N$6:$P$47,3,FALSE)*I4823,"")</f>
        <v/>
      </c>
      <c r="K4823" s="81"/>
      <c r="L4823" s="88" t="str">
        <f>IFERROR((VLOOKUP(B4823,Listor!$N$6:$P$47,3,FALSE)*Biologiska!K4823)+(VLOOKUP(B4823,Listor!$N$6:$Q$47,4,FALSE)),"")</f>
        <v/>
      </c>
      <c r="M4823" s="63" t="str">
        <f t="shared" si="227"/>
        <v/>
      </c>
      <c r="N4823" s="75"/>
      <c r="O4823" s="84" t="str">
        <f t="shared" si="228"/>
        <v/>
      </c>
      <c r="P4823" s="107"/>
      <c r="Q4823" s="87" t="s">
        <v>79</v>
      </c>
      <c r="R4823" s="87"/>
      <c r="S4823" s="87"/>
      <c r="T4823" s="87"/>
      <c r="U4823" s="87"/>
      <c r="V4823" s="86" t="s">
        <v>79</v>
      </c>
      <c r="W4823" s="75"/>
      <c r="X4823" s="102" t="s">
        <v>79</v>
      </c>
      <c r="Y4823" s="63" t="str">
        <f>IFERROR(IF(VLOOKUP(X4823,Listor!$T$6:$U$7,2,FALSE)&lt;O4823,TRUE),"")</f>
        <v/>
      </c>
      <c r="Z4823" s="87"/>
      <c r="AA4823" s="104"/>
    </row>
    <row r="4824" spans="2:27" x14ac:dyDescent="0.25">
      <c r="B4824" s="68" t="s">
        <v>68</v>
      </c>
      <c r="C4824" s="80" t="str">
        <f>IFERROR(VLOOKUP(B4824,Listor!$A$6:$B$62,2,FALSE),"")</f>
        <v/>
      </c>
      <c r="D4824" s="80" t="str">
        <f>IFERROR(VLOOKUP(B4824,Listor!$A$6:$C$62,3,FALSE),"")</f>
        <v/>
      </c>
      <c r="E4824" s="110" t="s">
        <v>79</v>
      </c>
      <c r="F4824" s="66"/>
      <c r="G4824" s="35" t="str">
        <f>IFERROR(VLOOKUP(B4824,Listor!$A$6:$G$62,7,FALSE),"")</f>
        <v/>
      </c>
      <c r="H4824" s="63" t="str">
        <f>IFERROR(VLOOKUP(B4824,Listor!$N$6:$O$47,2,FALSE),"")</f>
        <v/>
      </c>
      <c r="I4824" s="63" t="str">
        <f t="shared" si="226"/>
        <v/>
      </c>
      <c r="J4824" s="96" t="str">
        <f>IFERROR(VLOOKUP(B4824,Listor!$N$6:$P$47,3,FALSE)*I4824,"")</f>
        <v/>
      </c>
      <c r="K4824" s="81"/>
      <c r="L4824" s="88" t="str">
        <f>IFERROR((VLOOKUP(B4824,Listor!$N$6:$P$47,3,FALSE)*Biologiska!K4824)+(VLOOKUP(B4824,Listor!$N$6:$Q$47,4,FALSE)),"")</f>
        <v/>
      </c>
      <c r="M4824" s="63" t="str">
        <f t="shared" si="227"/>
        <v/>
      </c>
      <c r="N4824" s="75"/>
      <c r="O4824" s="84" t="str">
        <f t="shared" si="228"/>
        <v/>
      </c>
      <c r="P4824" s="107"/>
      <c r="Q4824" s="87" t="s">
        <v>79</v>
      </c>
      <c r="R4824" s="87"/>
      <c r="S4824" s="87"/>
      <c r="T4824" s="87"/>
      <c r="U4824" s="87"/>
      <c r="V4824" s="86" t="s">
        <v>79</v>
      </c>
      <c r="W4824" s="75"/>
      <c r="X4824" s="102" t="s">
        <v>79</v>
      </c>
      <c r="Y4824" s="63" t="str">
        <f>IFERROR(IF(VLOOKUP(X4824,Listor!$T$6:$U$7,2,FALSE)&lt;O4824,TRUE),"")</f>
        <v/>
      </c>
      <c r="Z4824" s="87"/>
      <c r="AA4824" s="104"/>
    </row>
    <row r="4825" spans="2:27" x14ac:dyDescent="0.25">
      <c r="B4825" s="68" t="s">
        <v>68</v>
      </c>
      <c r="C4825" s="80" t="str">
        <f>IFERROR(VLOOKUP(B4825,Listor!$A$6:$B$62,2,FALSE),"")</f>
        <v/>
      </c>
      <c r="D4825" s="80" t="str">
        <f>IFERROR(VLOOKUP(B4825,Listor!$A$6:$C$62,3,FALSE),"")</f>
        <v/>
      </c>
      <c r="E4825" s="110" t="s">
        <v>79</v>
      </c>
      <c r="F4825" s="66"/>
      <c r="G4825" s="35" t="str">
        <f>IFERROR(VLOOKUP(B4825,Listor!$A$6:$G$62,7,FALSE),"")</f>
        <v/>
      </c>
      <c r="H4825" s="63" t="str">
        <f>IFERROR(VLOOKUP(B4825,Listor!$N$6:$O$47,2,FALSE),"")</f>
        <v/>
      </c>
      <c r="I4825" s="63" t="str">
        <f t="shared" si="226"/>
        <v/>
      </c>
      <c r="J4825" s="96" t="str">
        <f>IFERROR(VLOOKUP(B4825,Listor!$N$6:$P$47,3,FALSE)*I4825,"")</f>
        <v/>
      </c>
      <c r="K4825" s="81"/>
      <c r="L4825" s="88" t="str">
        <f>IFERROR((VLOOKUP(B4825,Listor!$N$6:$P$47,3,FALSE)*Biologiska!K4825)+(VLOOKUP(B4825,Listor!$N$6:$Q$47,4,FALSE)),"")</f>
        <v/>
      </c>
      <c r="M4825" s="63" t="str">
        <f t="shared" si="227"/>
        <v/>
      </c>
      <c r="N4825" s="75"/>
      <c r="O4825" s="84" t="str">
        <f t="shared" si="228"/>
        <v/>
      </c>
      <c r="P4825" s="107"/>
      <c r="Q4825" s="87" t="s">
        <v>79</v>
      </c>
      <c r="R4825" s="87"/>
      <c r="S4825" s="87"/>
      <c r="T4825" s="87"/>
      <c r="U4825" s="87"/>
      <c r="V4825" s="86" t="s">
        <v>79</v>
      </c>
      <c r="W4825" s="75"/>
      <c r="X4825" s="102" t="s">
        <v>79</v>
      </c>
      <c r="Y4825" s="63" t="str">
        <f>IFERROR(IF(VLOOKUP(X4825,Listor!$T$6:$U$7,2,FALSE)&lt;O4825,TRUE),"")</f>
        <v/>
      </c>
      <c r="Z4825" s="87"/>
      <c r="AA4825" s="104"/>
    </row>
    <row r="4826" spans="2:27" x14ac:dyDescent="0.25">
      <c r="B4826" s="68" t="s">
        <v>68</v>
      </c>
      <c r="C4826" s="80" t="str">
        <f>IFERROR(VLOOKUP(B4826,Listor!$A$6:$B$62,2,FALSE),"")</f>
        <v/>
      </c>
      <c r="D4826" s="80" t="str">
        <f>IFERROR(VLOOKUP(B4826,Listor!$A$6:$C$62,3,FALSE),"")</f>
        <v/>
      </c>
      <c r="E4826" s="110" t="s">
        <v>79</v>
      </c>
      <c r="F4826" s="66"/>
      <c r="G4826" s="35" t="str">
        <f>IFERROR(VLOOKUP(B4826,Listor!$A$6:$G$62,7,FALSE),"")</f>
        <v/>
      </c>
      <c r="H4826" s="63" t="str">
        <f>IFERROR(VLOOKUP(B4826,Listor!$N$6:$O$47,2,FALSE),"")</f>
        <v/>
      </c>
      <c r="I4826" s="63" t="str">
        <f t="shared" si="226"/>
        <v/>
      </c>
      <c r="J4826" s="96" t="str">
        <f>IFERROR(VLOOKUP(B4826,Listor!$N$6:$P$47,3,FALSE)*I4826,"")</f>
        <v/>
      </c>
      <c r="K4826" s="81"/>
      <c r="L4826" s="88" t="str">
        <f>IFERROR((VLOOKUP(B4826,Listor!$N$6:$P$47,3,FALSE)*Biologiska!K4826)+(VLOOKUP(B4826,Listor!$N$6:$Q$47,4,FALSE)),"")</f>
        <v/>
      </c>
      <c r="M4826" s="63" t="str">
        <f t="shared" si="227"/>
        <v/>
      </c>
      <c r="N4826" s="75"/>
      <c r="O4826" s="84" t="str">
        <f t="shared" si="228"/>
        <v/>
      </c>
      <c r="P4826" s="107"/>
      <c r="Q4826" s="87" t="s">
        <v>79</v>
      </c>
      <c r="R4826" s="87"/>
      <c r="S4826" s="87"/>
      <c r="T4826" s="87"/>
      <c r="U4826" s="87"/>
      <c r="V4826" s="86" t="s">
        <v>79</v>
      </c>
      <c r="W4826" s="75"/>
      <c r="X4826" s="102" t="s">
        <v>79</v>
      </c>
      <c r="Y4826" s="63" t="str">
        <f>IFERROR(IF(VLOOKUP(X4826,Listor!$T$6:$U$7,2,FALSE)&lt;O4826,TRUE),"")</f>
        <v/>
      </c>
      <c r="Z4826" s="87"/>
      <c r="AA4826" s="104"/>
    </row>
    <row r="4827" spans="2:27" x14ac:dyDescent="0.25">
      <c r="B4827" s="68" t="s">
        <v>68</v>
      </c>
      <c r="C4827" s="80" t="str">
        <f>IFERROR(VLOOKUP(B4827,Listor!$A$6:$B$62,2,FALSE),"")</f>
        <v/>
      </c>
      <c r="D4827" s="80" t="str">
        <f>IFERROR(VLOOKUP(B4827,Listor!$A$6:$C$62,3,FALSE),"")</f>
        <v/>
      </c>
      <c r="E4827" s="110" t="s">
        <v>79</v>
      </c>
      <c r="F4827" s="66"/>
      <c r="G4827" s="35" t="str">
        <f>IFERROR(VLOOKUP(B4827,Listor!$A$6:$G$62,7,FALSE),"")</f>
        <v/>
      </c>
      <c r="H4827" s="63" t="str">
        <f>IFERROR(VLOOKUP(B4827,Listor!$N$6:$O$47,2,FALSE),"")</f>
        <v/>
      </c>
      <c r="I4827" s="63" t="str">
        <f t="shared" si="226"/>
        <v/>
      </c>
      <c r="J4827" s="96" t="str">
        <f>IFERROR(VLOOKUP(B4827,Listor!$N$6:$P$47,3,FALSE)*I4827,"")</f>
        <v/>
      </c>
      <c r="K4827" s="81"/>
      <c r="L4827" s="88" t="str">
        <f>IFERROR((VLOOKUP(B4827,Listor!$N$6:$P$47,3,FALSE)*Biologiska!K4827)+(VLOOKUP(B4827,Listor!$N$6:$Q$47,4,FALSE)),"")</f>
        <v/>
      </c>
      <c r="M4827" s="63" t="str">
        <f t="shared" si="227"/>
        <v/>
      </c>
      <c r="N4827" s="75"/>
      <c r="O4827" s="84" t="str">
        <f t="shared" si="228"/>
        <v/>
      </c>
      <c r="P4827" s="107"/>
      <c r="Q4827" s="87" t="s">
        <v>79</v>
      </c>
      <c r="R4827" s="87"/>
      <c r="S4827" s="87"/>
      <c r="T4827" s="87"/>
      <c r="U4827" s="87"/>
      <c r="V4827" s="86" t="s">
        <v>79</v>
      </c>
      <c r="W4827" s="75"/>
      <c r="X4827" s="102" t="s">
        <v>79</v>
      </c>
      <c r="Y4827" s="63" t="str">
        <f>IFERROR(IF(VLOOKUP(X4827,Listor!$T$6:$U$7,2,FALSE)&lt;O4827,TRUE),"")</f>
        <v/>
      </c>
      <c r="Z4827" s="87"/>
      <c r="AA4827" s="104"/>
    </row>
    <row r="4828" spans="2:27" x14ac:dyDescent="0.25">
      <c r="B4828" s="68" t="s">
        <v>68</v>
      </c>
      <c r="C4828" s="80" t="str">
        <f>IFERROR(VLOOKUP(B4828,Listor!$A$6:$B$62,2,FALSE),"")</f>
        <v/>
      </c>
      <c r="D4828" s="80" t="str">
        <f>IFERROR(VLOOKUP(B4828,Listor!$A$6:$C$62,3,FALSE),"")</f>
        <v/>
      </c>
      <c r="E4828" s="110" t="s">
        <v>79</v>
      </c>
      <c r="F4828" s="66"/>
      <c r="G4828" s="35" t="str">
        <f>IFERROR(VLOOKUP(B4828,Listor!$A$6:$G$62,7,FALSE),"")</f>
        <v/>
      </c>
      <c r="H4828" s="63" t="str">
        <f>IFERROR(VLOOKUP(B4828,Listor!$N$6:$O$47,2,FALSE),"")</f>
        <v/>
      </c>
      <c r="I4828" s="63" t="str">
        <f t="shared" si="226"/>
        <v/>
      </c>
      <c r="J4828" s="96" t="str">
        <f>IFERROR(VLOOKUP(B4828,Listor!$N$6:$P$47,3,FALSE)*I4828,"")</f>
        <v/>
      </c>
      <c r="K4828" s="81"/>
      <c r="L4828" s="88" t="str">
        <f>IFERROR((VLOOKUP(B4828,Listor!$N$6:$P$47,3,FALSE)*Biologiska!K4828)+(VLOOKUP(B4828,Listor!$N$6:$Q$47,4,FALSE)),"")</f>
        <v/>
      </c>
      <c r="M4828" s="63" t="str">
        <f t="shared" si="227"/>
        <v/>
      </c>
      <c r="N4828" s="75"/>
      <c r="O4828" s="84" t="str">
        <f t="shared" si="228"/>
        <v/>
      </c>
      <c r="P4828" s="107"/>
      <c r="Q4828" s="87" t="s">
        <v>79</v>
      </c>
      <c r="R4828" s="87"/>
      <c r="S4828" s="87"/>
      <c r="T4828" s="87"/>
      <c r="U4828" s="87"/>
      <c r="V4828" s="86" t="s">
        <v>79</v>
      </c>
      <c r="W4828" s="75"/>
      <c r="X4828" s="102" t="s">
        <v>79</v>
      </c>
      <c r="Y4828" s="63" t="str">
        <f>IFERROR(IF(VLOOKUP(X4828,Listor!$T$6:$U$7,2,FALSE)&lt;O4828,TRUE),"")</f>
        <v/>
      </c>
      <c r="Z4828" s="87"/>
      <c r="AA4828" s="104"/>
    </row>
    <row r="4829" spans="2:27" x14ac:dyDescent="0.25">
      <c r="B4829" s="68" t="s">
        <v>68</v>
      </c>
      <c r="C4829" s="80" t="str">
        <f>IFERROR(VLOOKUP(B4829,Listor!$A$6:$B$62,2,FALSE),"")</f>
        <v/>
      </c>
      <c r="D4829" s="80" t="str">
        <f>IFERROR(VLOOKUP(B4829,Listor!$A$6:$C$62,3,FALSE),"")</f>
        <v/>
      </c>
      <c r="E4829" s="110" t="s">
        <v>79</v>
      </c>
      <c r="F4829" s="66"/>
      <c r="G4829" s="35" t="str">
        <f>IFERROR(VLOOKUP(B4829,Listor!$A$6:$G$62,7,FALSE),"")</f>
        <v/>
      </c>
      <c r="H4829" s="63" t="str">
        <f>IFERROR(VLOOKUP(B4829,Listor!$N$6:$O$47,2,FALSE),"")</f>
        <v/>
      </c>
      <c r="I4829" s="63" t="str">
        <f t="shared" si="226"/>
        <v/>
      </c>
      <c r="J4829" s="96" t="str">
        <f>IFERROR(VLOOKUP(B4829,Listor!$N$6:$P$47,3,FALSE)*I4829,"")</f>
        <v/>
      </c>
      <c r="K4829" s="81"/>
      <c r="L4829" s="88" t="str">
        <f>IFERROR((VLOOKUP(B4829,Listor!$N$6:$P$47,3,FALSE)*Biologiska!K4829)+(VLOOKUP(B4829,Listor!$N$6:$Q$47,4,FALSE)),"")</f>
        <v/>
      </c>
      <c r="M4829" s="63" t="str">
        <f t="shared" si="227"/>
        <v/>
      </c>
      <c r="N4829" s="75"/>
      <c r="O4829" s="84" t="str">
        <f t="shared" si="228"/>
        <v/>
      </c>
      <c r="P4829" s="107"/>
      <c r="Q4829" s="87" t="s">
        <v>79</v>
      </c>
      <c r="R4829" s="87"/>
      <c r="S4829" s="87"/>
      <c r="T4829" s="87"/>
      <c r="U4829" s="87"/>
      <c r="V4829" s="86" t="s">
        <v>79</v>
      </c>
      <c r="W4829" s="75"/>
      <c r="X4829" s="102" t="s">
        <v>79</v>
      </c>
      <c r="Y4829" s="63" t="str">
        <f>IFERROR(IF(VLOOKUP(X4829,Listor!$T$6:$U$7,2,FALSE)&lt;O4829,TRUE),"")</f>
        <v/>
      </c>
      <c r="Z4829" s="87"/>
      <c r="AA4829" s="104"/>
    </row>
    <row r="4830" spans="2:27" x14ac:dyDescent="0.25">
      <c r="B4830" s="68" t="s">
        <v>68</v>
      </c>
      <c r="C4830" s="80" t="str">
        <f>IFERROR(VLOOKUP(B4830,Listor!$A$6:$B$62,2,FALSE),"")</f>
        <v/>
      </c>
      <c r="D4830" s="80" t="str">
        <f>IFERROR(VLOOKUP(B4830,Listor!$A$6:$C$62,3,FALSE),"")</f>
        <v/>
      </c>
      <c r="E4830" s="110" t="s">
        <v>79</v>
      </c>
      <c r="F4830" s="66"/>
      <c r="G4830" s="35" t="str">
        <f>IFERROR(VLOOKUP(B4830,Listor!$A$6:$G$62,7,FALSE),"")</f>
        <v/>
      </c>
      <c r="H4830" s="63" t="str">
        <f>IFERROR(VLOOKUP(B4830,Listor!$N$6:$O$47,2,FALSE),"")</f>
        <v/>
      </c>
      <c r="I4830" s="63" t="str">
        <f t="shared" si="226"/>
        <v/>
      </c>
      <c r="J4830" s="96" t="str">
        <f>IFERROR(VLOOKUP(B4830,Listor!$N$6:$P$47,3,FALSE)*I4830,"")</f>
        <v/>
      </c>
      <c r="K4830" s="81"/>
      <c r="L4830" s="88" t="str">
        <f>IFERROR((VLOOKUP(B4830,Listor!$N$6:$P$47,3,FALSE)*Biologiska!K4830)+(VLOOKUP(B4830,Listor!$N$6:$Q$47,4,FALSE)),"")</f>
        <v/>
      </c>
      <c r="M4830" s="63" t="str">
        <f t="shared" si="227"/>
        <v/>
      </c>
      <c r="N4830" s="75"/>
      <c r="O4830" s="84" t="str">
        <f t="shared" si="228"/>
        <v/>
      </c>
      <c r="P4830" s="107"/>
      <c r="Q4830" s="87" t="s">
        <v>79</v>
      </c>
      <c r="R4830" s="87"/>
      <c r="S4830" s="87"/>
      <c r="T4830" s="87"/>
      <c r="U4830" s="87"/>
      <c r="V4830" s="86" t="s">
        <v>79</v>
      </c>
      <c r="W4830" s="75"/>
      <c r="X4830" s="102" t="s">
        <v>79</v>
      </c>
      <c r="Y4830" s="63" t="str">
        <f>IFERROR(IF(VLOOKUP(X4830,Listor!$T$6:$U$7,2,FALSE)&lt;O4830,TRUE),"")</f>
        <v/>
      </c>
      <c r="Z4830" s="87"/>
      <c r="AA4830" s="104"/>
    </row>
    <row r="4831" spans="2:27" x14ac:dyDescent="0.25">
      <c r="B4831" s="68" t="s">
        <v>68</v>
      </c>
      <c r="C4831" s="80" t="str">
        <f>IFERROR(VLOOKUP(B4831,Listor!$A$6:$B$62,2,FALSE),"")</f>
        <v/>
      </c>
      <c r="D4831" s="80" t="str">
        <f>IFERROR(VLOOKUP(B4831,Listor!$A$6:$C$62,3,FALSE),"")</f>
        <v/>
      </c>
      <c r="E4831" s="110" t="s">
        <v>79</v>
      </c>
      <c r="F4831" s="66"/>
      <c r="G4831" s="35" t="str">
        <f>IFERROR(VLOOKUP(B4831,Listor!$A$6:$G$62,7,FALSE),"")</f>
        <v/>
      </c>
      <c r="H4831" s="63" t="str">
        <f>IFERROR(VLOOKUP(B4831,Listor!$N$6:$O$47,2,FALSE),"")</f>
        <v/>
      </c>
      <c r="I4831" s="63" t="str">
        <f t="shared" si="226"/>
        <v/>
      </c>
      <c r="J4831" s="96" t="str">
        <f>IFERROR(VLOOKUP(B4831,Listor!$N$6:$P$47,3,FALSE)*I4831,"")</f>
        <v/>
      </c>
      <c r="K4831" s="81"/>
      <c r="L4831" s="88" t="str">
        <f>IFERROR((VLOOKUP(B4831,Listor!$N$6:$P$47,3,FALSE)*Biologiska!K4831)+(VLOOKUP(B4831,Listor!$N$6:$Q$47,4,FALSE)),"")</f>
        <v/>
      </c>
      <c r="M4831" s="63" t="str">
        <f t="shared" si="227"/>
        <v/>
      </c>
      <c r="N4831" s="75"/>
      <c r="O4831" s="84" t="str">
        <f t="shared" si="228"/>
        <v/>
      </c>
      <c r="P4831" s="107"/>
      <c r="Q4831" s="87" t="s">
        <v>79</v>
      </c>
      <c r="R4831" s="87"/>
      <c r="S4831" s="87"/>
      <c r="T4831" s="87"/>
      <c r="U4831" s="87"/>
      <c r="V4831" s="86" t="s">
        <v>79</v>
      </c>
      <c r="W4831" s="75"/>
      <c r="X4831" s="102" t="s">
        <v>79</v>
      </c>
      <c r="Y4831" s="63" t="str">
        <f>IFERROR(IF(VLOOKUP(X4831,Listor!$T$6:$U$7,2,FALSE)&lt;O4831,TRUE),"")</f>
        <v/>
      </c>
      <c r="Z4831" s="87"/>
      <c r="AA4831" s="104"/>
    </row>
    <row r="4832" spans="2:27" x14ac:dyDescent="0.25">
      <c r="B4832" s="68" t="s">
        <v>68</v>
      </c>
      <c r="C4832" s="80" t="str">
        <f>IFERROR(VLOOKUP(B4832,Listor!$A$6:$B$62,2,FALSE),"")</f>
        <v/>
      </c>
      <c r="D4832" s="80" t="str">
        <f>IFERROR(VLOOKUP(B4832,Listor!$A$6:$C$62,3,FALSE),"")</f>
        <v/>
      </c>
      <c r="E4832" s="110" t="s">
        <v>79</v>
      </c>
      <c r="F4832" s="66"/>
      <c r="G4832" s="35" t="str">
        <f>IFERROR(VLOOKUP(B4832,Listor!$A$6:$G$62,7,FALSE),"")</f>
        <v/>
      </c>
      <c r="H4832" s="63" t="str">
        <f>IFERROR(VLOOKUP(B4832,Listor!$N$6:$O$47,2,FALSE),"")</f>
        <v/>
      </c>
      <c r="I4832" s="63" t="str">
        <f t="shared" si="226"/>
        <v/>
      </c>
      <c r="J4832" s="96" t="str">
        <f>IFERROR(VLOOKUP(B4832,Listor!$N$6:$P$47,3,FALSE)*I4832,"")</f>
        <v/>
      </c>
      <c r="K4832" s="81"/>
      <c r="L4832" s="88" t="str">
        <f>IFERROR((VLOOKUP(B4832,Listor!$N$6:$P$47,3,FALSE)*Biologiska!K4832)+(VLOOKUP(B4832,Listor!$N$6:$Q$47,4,FALSE)),"")</f>
        <v/>
      </c>
      <c r="M4832" s="63" t="str">
        <f t="shared" si="227"/>
        <v/>
      </c>
      <c r="N4832" s="75"/>
      <c r="O4832" s="84" t="str">
        <f t="shared" si="228"/>
        <v/>
      </c>
      <c r="P4832" s="107"/>
      <c r="Q4832" s="87" t="s">
        <v>79</v>
      </c>
      <c r="R4832" s="87"/>
      <c r="S4832" s="87"/>
      <c r="T4832" s="87"/>
      <c r="U4832" s="87"/>
      <c r="V4832" s="86" t="s">
        <v>79</v>
      </c>
      <c r="W4832" s="75"/>
      <c r="X4832" s="102" t="s">
        <v>79</v>
      </c>
      <c r="Y4832" s="63" t="str">
        <f>IFERROR(IF(VLOOKUP(X4832,Listor!$T$6:$U$7,2,FALSE)&lt;O4832,TRUE),"")</f>
        <v/>
      </c>
      <c r="Z4832" s="87"/>
      <c r="AA4832" s="104"/>
    </row>
    <row r="4833" spans="2:27" x14ac:dyDescent="0.25">
      <c r="B4833" s="68" t="s">
        <v>68</v>
      </c>
      <c r="C4833" s="80" t="str">
        <f>IFERROR(VLOOKUP(B4833,Listor!$A$6:$B$62,2,FALSE),"")</f>
        <v/>
      </c>
      <c r="D4833" s="80" t="str">
        <f>IFERROR(VLOOKUP(B4833,Listor!$A$6:$C$62,3,FALSE),"")</f>
        <v/>
      </c>
      <c r="E4833" s="110" t="s">
        <v>79</v>
      </c>
      <c r="F4833" s="66"/>
      <c r="G4833" s="35" t="str">
        <f>IFERROR(VLOOKUP(B4833,Listor!$A$6:$G$62,7,FALSE),"")</f>
        <v/>
      </c>
      <c r="H4833" s="63" t="str">
        <f>IFERROR(VLOOKUP(B4833,Listor!$N$6:$O$47,2,FALSE),"")</f>
        <v/>
      </c>
      <c r="I4833" s="63" t="str">
        <f t="shared" si="226"/>
        <v/>
      </c>
      <c r="J4833" s="96" t="str">
        <f>IFERROR(VLOOKUP(B4833,Listor!$N$6:$P$47,3,FALSE)*I4833,"")</f>
        <v/>
      </c>
      <c r="K4833" s="81"/>
      <c r="L4833" s="88" t="str">
        <f>IFERROR((VLOOKUP(B4833,Listor!$N$6:$P$47,3,FALSE)*Biologiska!K4833)+(VLOOKUP(B4833,Listor!$N$6:$Q$47,4,FALSE)),"")</f>
        <v/>
      </c>
      <c r="M4833" s="63" t="str">
        <f t="shared" si="227"/>
        <v/>
      </c>
      <c r="N4833" s="75"/>
      <c r="O4833" s="84" t="str">
        <f t="shared" si="228"/>
        <v/>
      </c>
      <c r="P4833" s="107"/>
      <c r="Q4833" s="87" t="s">
        <v>79</v>
      </c>
      <c r="R4833" s="87"/>
      <c r="S4833" s="87"/>
      <c r="T4833" s="87"/>
      <c r="U4833" s="87"/>
      <c r="V4833" s="86" t="s">
        <v>79</v>
      </c>
      <c r="W4833" s="75"/>
      <c r="X4833" s="102" t="s">
        <v>79</v>
      </c>
      <c r="Y4833" s="63" t="str">
        <f>IFERROR(IF(VLOOKUP(X4833,Listor!$T$6:$U$7,2,FALSE)&lt;O4833,TRUE),"")</f>
        <v/>
      </c>
      <c r="Z4833" s="87"/>
      <c r="AA4833" s="104"/>
    </row>
    <row r="4834" spans="2:27" x14ac:dyDescent="0.25">
      <c r="B4834" s="68" t="s">
        <v>68</v>
      </c>
      <c r="C4834" s="80" t="str">
        <f>IFERROR(VLOOKUP(B4834,Listor!$A$6:$B$62,2,FALSE),"")</f>
        <v/>
      </c>
      <c r="D4834" s="80" t="str">
        <f>IFERROR(VLOOKUP(B4834,Listor!$A$6:$C$62,3,FALSE),"")</f>
        <v/>
      </c>
      <c r="E4834" s="110" t="s">
        <v>79</v>
      </c>
      <c r="F4834" s="66"/>
      <c r="G4834" s="35" t="str">
        <f>IFERROR(VLOOKUP(B4834,Listor!$A$6:$G$62,7,FALSE),"")</f>
        <v/>
      </c>
      <c r="H4834" s="63" t="str">
        <f>IFERROR(VLOOKUP(B4834,Listor!$N$6:$O$47,2,FALSE),"")</f>
        <v/>
      </c>
      <c r="I4834" s="63" t="str">
        <f t="shared" si="226"/>
        <v/>
      </c>
      <c r="J4834" s="96" t="str">
        <f>IFERROR(VLOOKUP(B4834,Listor!$N$6:$P$47,3,FALSE)*I4834,"")</f>
        <v/>
      </c>
      <c r="K4834" s="81"/>
      <c r="L4834" s="88" t="str">
        <f>IFERROR((VLOOKUP(B4834,Listor!$N$6:$P$47,3,FALSE)*Biologiska!K4834)+(VLOOKUP(B4834,Listor!$N$6:$Q$47,4,FALSE)),"")</f>
        <v/>
      </c>
      <c r="M4834" s="63" t="str">
        <f t="shared" si="227"/>
        <v/>
      </c>
      <c r="N4834" s="75"/>
      <c r="O4834" s="84" t="str">
        <f t="shared" si="228"/>
        <v/>
      </c>
      <c r="P4834" s="107"/>
      <c r="Q4834" s="87" t="s">
        <v>79</v>
      </c>
      <c r="R4834" s="87"/>
      <c r="S4834" s="87"/>
      <c r="T4834" s="87"/>
      <c r="U4834" s="87"/>
      <c r="V4834" s="86" t="s">
        <v>79</v>
      </c>
      <c r="W4834" s="75"/>
      <c r="X4834" s="102" t="s">
        <v>79</v>
      </c>
      <c r="Y4834" s="63" t="str">
        <f>IFERROR(IF(VLOOKUP(X4834,Listor!$T$6:$U$7,2,FALSE)&lt;O4834,TRUE),"")</f>
        <v/>
      </c>
      <c r="Z4834" s="87"/>
      <c r="AA4834" s="104"/>
    </row>
    <row r="4835" spans="2:27" x14ac:dyDescent="0.25">
      <c r="B4835" s="68" t="s">
        <v>68</v>
      </c>
      <c r="C4835" s="80" t="str">
        <f>IFERROR(VLOOKUP(B4835,Listor!$A$6:$B$62,2,FALSE),"")</f>
        <v/>
      </c>
      <c r="D4835" s="80" t="str">
        <f>IFERROR(VLOOKUP(B4835,Listor!$A$6:$C$62,3,FALSE),"")</f>
        <v/>
      </c>
      <c r="E4835" s="110" t="s">
        <v>79</v>
      </c>
      <c r="F4835" s="66"/>
      <c r="G4835" s="35" t="str">
        <f>IFERROR(VLOOKUP(B4835,Listor!$A$6:$G$62,7,FALSE),"")</f>
        <v/>
      </c>
      <c r="H4835" s="63" t="str">
        <f>IFERROR(VLOOKUP(B4835,Listor!$N$6:$O$47,2,FALSE),"")</f>
        <v/>
      </c>
      <c r="I4835" s="63" t="str">
        <f t="shared" si="226"/>
        <v/>
      </c>
      <c r="J4835" s="96" t="str">
        <f>IFERROR(VLOOKUP(B4835,Listor!$N$6:$P$47,3,FALSE)*I4835,"")</f>
        <v/>
      </c>
      <c r="K4835" s="81"/>
      <c r="L4835" s="88" t="str">
        <f>IFERROR((VLOOKUP(B4835,Listor!$N$6:$P$47,3,FALSE)*Biologiska!K4835)+(VLOOKUP(B4835,Listor!$N$6:$Q$47,4,FALSE)),"")</f>
        <v/>
      </c>
      <c r="M4835" s="63" t="str">
        <f t="shared" si="227"/>
        <v/>
      </c>
      <c r="N4835" s="75"/>
      <c r="O4835" s="84" t="str">
        <f t="shared" si="228"/>
        <v/>
      </c>
      <c r="P4835" s="107"/>
      <c r="Q4835" s="87" t="s">
        <v>79</v>
      </c>
      <c r="R4835" s="87"/>
      <c r="S4835" s="87"/>
      <c r="T4835" s="87"/>
      <c r="U4835" s="87"/>
      <c r="V4835" s="86" t="s">
        <v>79</v>
      </c>
      <c r="W4835" s="75"/>
      <c r="X4835" s="102" t="s">
        <v>79</v>
      </c>
      <c r="Y4835" s="63" t="str">
        <f>IFERROR(IF(VLOOKUP(X4835,Listor!$T$6:$U$7,2,FALSE)&lt;O4835,TRUE),"")</f>
        <v/>
      </c>
      <c r="Z4835" s="87"/>
      <c r="AA4835" s="104"/>
    </row>
    <row r="4836" spans="2:27" x14ac:dyDescent="0.25">
      <c r="B4836" s="68" t="s">
        <v>68</v>
      </c>
      <c r="C4836" s="80" t="str">
        <f>IFERROR(VLOOKUP(B4836,Listor!$A$6:$B$62,2,FALSE),"")</f>
        <v/>
      </c>
      <c r="D4836" s="80" t="str">
        <f>IFERROR(VLOOKUP(B4836,Listor!$A$6:$C$62,3,FALSE),"")</f>
        <v/>
      </c>
      <c r="E4836" s="110" t="s">
        <v>79</v>
      </c>
      <c r="F4836" s="66"/>
      <c r="G4836" s="35" t="str">
        <f>IFERROR(VLOOKUP(B4836,Listor!$A$6:$G$62,7,FALSE),"")</f>
        <v/>
      </c>
      <c r="H4836" s="63" t="str">
        <f>IFERROR(VLOOKUP(B4836,Listor!$N$6:$O$47,2,FALSE),"")</f>
        <v/>
      </c>
      <c r="I4836" s="63" t="str">
        <f t="shared" si="226"/>
        <v/>
      </c>
      <c r="J4836" s="96" t="str">
        <f>IFERROR(VLOOKUP(B4836,Listor!$N$6:$P$47,3,FALSE)*I4836,"")</f>
        <v/>
      </c>
      <c r="K4836" s="81"/>
      <c r="L4836" s="88" t="str">
        <f>IFERROR((VLOOKUP(B4836,Listor!$N$6:$P$47,3,FALSE)*Biologiska!K4836)+(VLOOKUP(B4836,Listor!$N$6:$Q$47,4,FALSE)),"")</f>
        <v/>
      </c>
      <c r="M4836" s="63" t="str">
        <f t="shared" si="227"/>
        <v/>
      </c>
      <c r="N4836" s="75"/>
      <c r="O4836" s="84" t="str">
        <f t="shared" si="228"/>
        <v/>
      </c>
      <c r="P4836" s="107"/>
      <c r="Q4836" s="87" t="s">
        <v>79</v>
      </c>
      <c r="R4836" s="87"/>
      <c r="S4836" s="87"/>
      <c r="T4836" s="87"/>
      <c r="U4836" s="87"/>
      <c r="V4836" s="86" t="s">
        <v>79</v>
      </c>
      <c r="W4836" s="75"/>
      <c r="X4836" s="102" t="s">
        <v>79</v>
      </c>
      <c r="Y4836" s="63" t="str">
        <f>IFERROR(IF(VLOOKUP(X4836,Listor!$T$6:$U$7,2,FALSE)&lt;O4836,TRUE),"")</f>
        <v/>
      </c>
      <c r="Z4836" s="87"/>
      <c r="AA4836" s="104"/>
    </row>
    <row r="4837" spans="2:27" x14ac:dyDescent="0.25">
      <c r="B4837" s="68" t="s">
        <v>68</v>
      </c>
      <c r="C4837" s="80" t="str">
        <f>IFERROR(VLOOKUP(B4837,Listor!$A$6:$B$62,2,FALSE),"")</f>
        <v/>
      </c>
      <c r="D4837" s="80" t="str">
        <f>IFERROR(VLOOKUP(B4837,Listor!$A$6:$C$62,3,FALSE),"")</f>
        <v/>
      </c>
      <c r="E4837" s="110" t="s">
        <v>79</v>
      </c>
      <c r="F4837" s="66"/>
      <c r="G4837" s="35" t="str">
        <f>IFERROR(VLOOKUP(B4837,Listor!$A$6:$G$62,7,FALSE),"")</f>
        <v/>
      </c>
      <c r="H4837" s="63" t="str">
        <f>IFERROR(VLOOKUP(B4837,Listor!$N$6:$O$47,2,FALSE),"")</f>
        <v/>
      </c>
      <c r="I4837" s="63" t="str">
        <f t="shared" si="226"/>
        <v/>
      </c>
      <c r="J4837" s="96" t="str">
        <f>IFERROR(VLOOKUP(B4837,Listor!$N$6:$P$47,3,FALSE)*I4837,"")</f>
        <v/>
      </c>
      <c r="K4837" s="81"/>
      <c r="L4837" s="88" t="str">
        <f>IFERROR((VLOOKUP(B4837,Listor!$N$6:$P$47,3,FALSE)*Biologiska!K4837)+(VLOOKUP(B4837,Listor!$N$6:$Q$47,4,FALSE)),"")</f>
        <v/>
      </c>
      <c r="M4837" s="63" t="str">
        <f t="shared" si="227"/>
        <v/>
      </c>
      <c r="N4837" s="75"/>
      <c r="O4837" s="84" t="str">
        <f t="shared" si="228"/>
        <v/>
      </c>
      <c r="P4837" s="107"/>
      <c r="Q4837" s="87" t="s">
        <v>79</v>
      </c>
      <c r="R4837" s="87"/>
      <c r="S4837" s="87"/>
      <c r="T4837" s="87"/>
      <c r="U4837" s="87"/>
      <c r="V4837" s="86" t="s">
        <v>79</v>
      </c>
      <c r="W4837" s="75"/>
      <c r="X4837" s="102" t="s">
        <v>79</v>
      </c>
      <c r="Y4837" s="63" t="str">
        <f>IFERROR(IF(VLOOKUP(X4837,Listor!$T$6:$U$7,2,FALSE)&lt;O4837,TRUE),"")</f>
        <v/>
      </c>
      <c r="Z4837" s="87"/>
      <c r="AA4837" s="104"/>
    </row>
    <row r="4838" spans="2:27" x14ac:dyDescent="0.25">
      <c r="B4838" s="68" t="s">
        <v>68</v>
      </c>
      <c r="C4838" s="80" t="str">
        <f>IFERROR(VLOOKUP(B4838,Listor!$A$6:$B$62,2,FALSE),"")</f>
        <v/>
      </c>
      <c r="D4838" s="80" t="str">
        <f>IFERROR(VLOOKUP(B4838,Listor!$A$6:$C$62,3,FALSE),"")</f>
        <v/>
      </c>
      <c r="E4838" s="110" t="s">
        <v>79</v>
      </c>
      <c r="F4838" s="66"/>
      <c r="G4838" s="35" t="str">
        <f>IFERROR(VLOOKUP(B4838,Listor!$A$6:$G$62,7,FALSE),"")</f>
        <v/>
      </c>
      <c r="H4838" s="63" t="str">
        <f>IFERROR(VLOOKUP(B4838,Listor!$N$6:$O$47,2,FALSE),"")</f>
        <v/>
      </c>
      <c r="I4838" s="63" t="str">
        <f t="shared" si="226"/>
        <v/>
      </c>
      <c r="J4838" s="96" t="str">
        <f>IFERROR(VLOOKUP(B4838,Listor!$N$6:$P$47,3,FALSE)*I4838,"")</f>
        <v/>
      </c>
      <c r="K4838" s="81"/>
      <c r="L4838" s="88" t="str">
        <f>IFERROR((VLOOKUP(B4838,Listor!$N$6:$P$47,3,FALSE)*Biologiska!K4838)+(VLOOKUP(B4838,Listor!$N$6:$Q$47,4,FALSE)),"")</f>
        <v/>
      </c>
      <c r="M4838" s="63" t="str">
        <f t="shared" si="227"/>
        <v/>
      </c>
      <c r="N4838" s="75"/>
      <c r="O4838" s="84" t="str">
        <f t="shared" si="228"/>
        <v/>
      </c>
      <c r="P4838" s="107"/>
      <c r="Q4838" s="87" t="s">
        <v>79</v>
      </c>
      <c r="R4838" s="87"/>
      <c r="S4838" s="87"/>
      <c r="T4838" s="87"/>
      <c r="U4838" s="87"/>
      <c r="V4838" s="86" t="s">
        <v>79</v>
      </c>
      <c r="W4838" s="75"/>
      <c r="X4838" s="102" t="s">
        <v>79</v>
      </c>
      <c r="Y4838" s="63" t="str">
        <f>IFERROR(IF(VLOOKUP(X4838,Listor!$T$6:$U$7,2,FALSE)&lt;O4838,TRUE),"")</f>
        <v/>
      </c>
      <c r="Z4838" s="87"/>
      <c r="AA4838" s="104"/>
    </row>
    <row r="4839" spans="2:27" x14ac:dyDescent="0.25">
      <c r="B4839" s="68" t="s">
        <v>68</v>
      </c>
      <c r="C4839" s="80" t="str">
        <f>IFERROR(VLOOKUP(B4839,Listor!$A$6:$B$62,2,FALSE),"")</f>
        <v/>
      </c>
      <c r="D4839" s="80" t="str">
        <f>IFERROR(VLOOKUP(B4839,Listor!$A$6:$C$62,3,FALSE),"")</f>
        <v/>
      </c>
      <c r="E4839" s="110" t="s">
        <v>79</v>
      </c>
      <c r="F4839" s="66"/>
      <c r="G4839" s="35" t="str">
        <f>IFERROR(VLOOKUP(B4839,Listor!$A$6:$G$62,7,FALSE),"")</f>
        <v/>
      </c>
      <c r="H4839" s="63" t="str">
        <f>IFERROR(VLOOKUP(B4839,Listor!$N$6:$O$47,2,FALSE),"")</f>
        <v/>
      </c>
      <c r="I4839" s="63" t="str">
        <f t="shared" si="226"/>
        <v/>
      </c>
      <c r="J4839" s="96" t="str">
        <f>IFERROR(VLOOKUP(B4839,Listor!$N$6:$P$47,3,FALSE)*I4839,"")</f>
        <v/>
      </c>
      <c r="K4839" s="81"/>
      <c r="L4839" s="88" t="str">
        <f>IFERROR((VLOOKUP(B4839,Listor!$N$6:$P$47,3,FALSE)*Biologiska!K4839)+(VLOOKUP(B4839,Listor!$N$6:$Q$47,4,FALSE)),"")</f>
        <v/>
      </c>
      <c r="M4839" s="63" t="str">
        <f t="shared" si="227"/>
        <v/>
      </c>
      <c r="N4839" s="75"/>
      <c r="O4839" s="84" t="str">
        <f t="shared" si="228"/>
        <v/>
      </c>
      <c r="P4839" s="107"/>
      <c r="Q4839" s="87" t="s">
        <v>79</v>
      </c>
      <c r="R4839" s="87"/>
      <c r="S4839" s="87"/>
      <c r="T4839" s="87"/>
      <c r="U4839" s="87"/>
      <c r="V4839" s="86" t="s">
        <v>79</v>
      </c>
      <c r="W4839" s="75"/>
      <c r="X4839" s="102" t="s">
        <v>79</v>
      </c>
      <c r="Y4839" s="63" t="str">
        <f>IFERROR(IF(VLOOKUP(X4839,Listor!$T$6:$U$7,2,FALSE)&lt;O4839,TRUE),"")</f>
        <v/>
      </c>
      <c r="Z4839" s="87"/>
      <c r="AA4839" s="104"/>
    </row>
    <row r="4840" spans="2:27" x14ac:dyDescent="0.25">
      <c r="B4840" s="68" t="s">
        <v>68</v>
      </c>
      <c r="C4840" s="80" t="str">
        <f>IFERROR(VLOOKUP(B4840,Listor!$A$6:$B$62,2,FALSE),"")</f>
        <v/>
      </c>
      <c r="D4840" s="80" t="str">
        <f>IFERROR(VLOOKUP(B4840,Listor!$A$6:$C$62,3,FALSE),"")</f>
        <v/>
      </c>
      <c r="E4840" s="110" t="s">
        <v>79</v>
      </c>
      <c r="F4840" s="66"/>
      <c r="G4840" s="35" t="str">
        <f>IFERROR(VLOOKUP(B4840,Listor!$A$6:$G$62,7,FALSE),"")</f>
        <v/>
      </c>
      <c r="H4840" s="63" t="str">
        <f>IFERROR(VLOOKUP(B4840,Listor!$N$6:$O$47,2,FALSE),"")</f>
        <v/>
      </c>
      <c r="I4840" s="63" t="str">
        <f t="shared" si="226"/>
        <v/>
      </c>
      <c r="J4840" s="96" t="str">
        <f>IFERROR(VLOOKUP(B4840,Listor!$N$6:$P$47,3,FALSE)*I4840,"")</f>
        <v/>
      </c>
      <c r="K4840" s="81"/>
      <c r="L4840" s="88" t="str">
        <f>IFERROR((VLOOKUP(B4840,Listor!$N$6:$P$47,3,FALSE)*Biologiska!K4840)+(VLOOKUP(B4840,Listor!$N$6:$Q$47,4,FALSE)),"")</f>
        <v/>
      </c>
      <c r="M4840" s="63" t="str">
        <f t="shared" si="227"/>
        <v/>
      </c>
      <c r="N4840" s="75"/>
      <c r="O4840" s="84" t="str">
        <f t="shared" si="228"/>
        <v/>
      </c>
      <c r="P4840" s="107"/>
      <c r="Q4840" s="87" t="s">
        <v>79</v>
      </c>
      <c r="R4840" s="87"/>
      <c r="S4840" s="87"/>
      <c r="T4840" s="87"/>
      <c r="U4840" s="87"/>
      <c r="V4840" s="86" t="s">
        <v>79</v>
      </c>
      <c r="W4840" s="75"/>
      <c r="X4840" s="102" t="s">
        <v>79</v>
      </c>
      <c r="Y4840" s="63" t="str">
        <f>IFERROR(IF(VLOOKUP(X4840,Listor!$T$6:$U$7,2,FALSE)&lt;O4840,TRUE),"")</f>
        <v/>
      </c>
      <c r="Z4840" s="87"/>
      <c r="AA4840" s="104"/>
    </row>
    <row r="4841" spans="2:27" x14ac:dyDescent="0.25">
      <c r="B4841" s="68" t="s">
        <v>68</v>
      </c>
      <c r="C4841" s="80" t="str">
        <f>IFERROR(VLOOKUP(B4841,Listor!$A$6:$B$62,2,FALSE),"")</f>
        <v/>
      </c>
      <c r="D4841" s="80" t="str">
        <f>IFERROR(VLOOKUP(B4841,Listor!$A$6:$C$62,3,FALSE),"")</f>
        <v/>
      </c>
      <c r="E4841" s="110" t="s">
        <v>79</v>
      </c>
      <c r="F4841" s="66"/>
      <c r="G4841" s="35" t="str">
        <f>IFERROR(VLOOKUP(B4841,Listor!$A$6:$G$62,7,FALSE),"")</f>
        <v/>
      </c>
      <c r="H4841" s="63" t="str">
        <f>IFERROR(VLOOKUP(B4841,Listor!$N$6:$O$47,2,FALSE),"")</f>
        <v/>
      </c>
      <c r="I4841" s="63" t="str">
        <f t="shared" ref="I4841:I4904" si="229">IFERROR(F4841*H4841,"")</f>
        <v/>
      </c>
      <c r="J4841" s="96" t="str">
        <f>IFERROR(VLOOKUP(B4841,Listor!$N$6:$P$47,3,FALSE)*I4841,"")</f>
        <v/>
      </c>
      <c r="K4841" s="81"/>
      <c r="L4841" s="88" t="str">
        <f>IFERROR((VLOOKUP(B4841,Listor!$N$6:$P$47,3,FALSE)*Biologiska!K4841)+(VLOOKUP(B4841,Listor!$N$6:$Q$47,4,FALSE)),"")</f>
        <v/>
      </c>
      <c r="M4841" s="63" t="str">
        <f t="shared" ref="M4841:M4904" si="230">IFERROR(I4841*L4841,"")</f>
        <v/>
      </c>
      <c r="N4841" s="75"/>
      <c r="O4841" s="84" t="str">
        <f t="shared" ref="O4841:O4904" si="231">IF(ISBLANK(K4841),"",IFERROR(((83.8-K4841)/83.8)*100,""))</f>
        <v/>
      </c>
      <c r="P4841" s="107"/>
      <c r="Q4841" s="87" t="s">
        <v>79</v>
      </c>
      <c r="R4841" s="87"/>
      <c r="S4841" s="87"/>
      <c r="T4841" s="87"/>
      <c r="U4841" s="87"/>
      <c r="V4841" s="86" t="s">
        <v>79</v>
      </c>
      <c r="W4841" s="75"/>
      <c r="X4841" s="102" t="s">
        <v>79</v>
      </c>
      <c r="Y4841" s="63" t="str">
        <f>IFERROR(IF(VLOOKUP(X4841,Listor!$T$6:$U$7,2,FALSE)&lt;O4841,TRUE),"")</f>
        <v/>
      </c>
      <c r="Z4841" s="87"/>
      <c r="AA4841" s="104"/>
    </row>
    <row r="4842" spans="2:27" x14ac:dyDescent="0.25">
      <c r="B4842" s="68" t="s">
        <v>68</v>
      </c>
      <c r="C4842" s="80" t="str">
        <f>IFERROR(VLOOKUP(B4842,Listor!$A$6:$B$62,2,FALSE),"")</f>
        <v/>
      </c>
      <c r="D4842" s="80" t="str">
        <f>IFERROR(VLOOKUP(B4842,Listor!$A$6:$C$62,3,FALSE),"")</f>
        <v/>
      </c>
      <c r="E4842" s="110" t="s">
        <v>79</v>
      </c>
      <c r="F4842" s="66"/>
      <c r="G4842" s="35" t="str">
        <f>IFERROR(VLOOKUP(B4842,Listor!$A$6:$G$62,7,FALSE),"")</f>
        <v/>
      </c>
      <c r="H4842" s="63" t="str">
        <f>IFERROR(VLOOKUP(B4842,Listor!$N$6:$O$47,2,FALSE),"")</f>
        <v/>
      </c>
      <c r="I4842" s="63" t="str">
        <f t="shared" si="229"/>
        <v/>
      </c>
      <c r="J4842" s="96" t="str">
        <f>IFERROR(VLOOKUP(B4842,Listor!$N$6:$P$47,3,FALSE)*I4842,"")</f>
        <v/>
      </c>
      <c r="K4842" s="81"/>
      <c r="L4842" s="88" t="str">
        <f>IFERROR((VLOOKUP(B4842,Listor!$N$6:$P$47,3,FALSE)*Biologiska!K4842)+(VLOOKUP(B4842,Listor!$N$6:$Q$47,4,FALSE)),"")</f>
        <v/>
      </c>
      <c r="M4842" s="63" t="str">
        <f t="shared" si="230"/>
        <v/>
      </c>
      <c r="N4842" s="75"/>
      <c r="O4842" s="84" t="str">
        <f t="shared" si="231"/>
        <v/>
      </c>
      <c r="P4842" s="107"/>
      <c r="Q4842" s="87" t="s">
        <v>79</v>
      </c>
      <c r="R4842" s="87"/>
      <c r="S4842" s="87"/>
      <c r="T4842" s="87"/>
      <c r="U4842" s="87"/>
      <c r="V4842" s="86" t="s">
        <v>79</v>
      </c>
      <c r="W4842" s="75"/>
      <c r="X4842" s="102" t="s">
        <v>79</v>
      </c>
      <c r="Y4842" s="63" t="str">
        <f>IFERROR(IF(VLOOKUP(X4842,Listor!$T$6:$U$7,2,FALSE)&lt;O4842,TRUE),"")</f>
        <v/>
      </c>
      <c r="Z4842" s="87"/>
      <c r="AA4842" s="104"/>
    </row>
    <row r="4843" spans="2:27" x14ac:dyDescent="0.25">
      <c r="B4843" s="68" t="s">
        <v>68</v>
      </c>
      <c r="C4843" s="80" t="str">
        <f>IFERROR(VLOOKUP(B4843,Listor!$A$6:$B$62,2,FALSE),"")</f>
        <v/>
      </c>
      <c r="D4843" s="80" t="str">
        <f>IFERROR(VLOOKUP(B4843,Listor!$A$6:$C$62,3,FALSE),"")</f>
        <v/>
      </c>
      <c r="E4843" s="110" t="s">
        <v>79</v>
      </c>
      <c r="F4843" s="66"/>
      <c r="G4843" s="35" t="str">
        <f>IFERROR(VLOOKUP(B4843,Listor!$A$6:$G$62,7,FALSE),"")</f>
        <v/>
      </c>
      <c r="H4843" s="63" t="str">
        <f>IFERROR(VLOOKUP(B4843,Listor!$N$6:$O$47,2,FALSE),"")</f>
        <v/>
      </c>
      <c r="I4843" s="63" t="str">
        <f t="shared" si="229"/>
        <v/>
      </c>
      <c r="J4843" s="96" t="str">
        <f>IFERROR(VLOOKUP(B4843,Listor!$N$6:$P$47,3,FALSE)*I4843,"")</f>
        <v/>
      </c>
      <c r="K4843" s="81"/>
      <c r="L4843" s="88" t="str">
        <f>IFERROR((VLOOKUP(B4843,Listor!$N$6:$P$47,3,FALSE)*Biologiska!K4843)+(VLOOKUP(B4843,Listor!$N$6:$Q$47,4,FALSE)),"")</f>
        <v/>
      </c>
      <c r="M4843" s="63" t="str">
        <f t="shared" si="230"/>
        <v/>
      </c>
      <c r="N4843" s="75"/>
      <c r="O4843" s="84" t="str">
        <f t="shared" si="231"/>
        <v/>
      </c>
      <c r="P4843" s="107"/>
      <c r="Q4843" s="87" t="s">
        <v>79</v>
      </c>
      <c r="R4843" s="87"/>
      <c r="S4843" s="87"/>
      <c r="T4843" s="87"/>
      <c r="U4843" s="87"/>
      <c r="V4843" s="86" t="s">
        <v>79</v>
      </c>
      <c r="W4843" s="75"/>
      <c r="X4843" s="102" t="s">
        <v>79</v>
      </c>
      <c r="Y4843" s="63" t="str">
        <f>IFERROR(IF(VLOOKUP(X4843,Listor!$T$6:$U$7,2,FALSE)&lt;O4843,TRUE),"")</f>
        <v/>
      </c>
      <c r="Z4843" s="87"/>
      <c r="AA4843" s="104"/>
    </row>
    <row r="4844" spans="2:27" x14ac:dyDescent="0.25">
      <c r="B4844" s="68" t="s">
        <v>68</v>
      </c>
      <c r="C4844" s="80" t="str">
        <f>IFERROR(VLOOKUP(B4844,Listor!$A$6:$B$62,2,FALSE),"")</f>
        <v/>
      </c>
      <c r="D4844" s="80" t="str">
        <f>IFERROR(VLOOKUP(B4844,Listor!$A$6:$C$62,3,FALSE),"")</f>
        <v/>
      </c>
      <c r="E4844" s="110" t="s">
        <v>79</v>
      </c>
      <c r="F4844" s="66"/>
      <c r="G4844" s="35" t="str">
        <f>IFERROR(VLOOKUP(B4844,Listor!$A$6:$G$62,7,FALSE),"")</f>
        <v/>
      </c>
      <c r="H4844" s="63" t="str">
        <f>IFERROR(VLOOKUP(B4844,Listor!$N$6:$O$47,2,FALSE),"")</f>
        <v/>
      </c>
      <c r="I4844" s="63" t="str">
        <f t="shared" si="229"/>
        <v/>
      </c>
      <c r="J4844" s="96" t="str">
        <f>IFERROR(VLOOKUP(B4844,Listor!$N$6:$P$47,3,FALSE)*I4844,"")</f>
        <v/>
      </c>
      <c r="K4844" s="81"/>
      <c r="L4844" s="88" t="str">
        <f>IFERROR((VLOOKUP(B4844,Listor!$N$6:$P$47,3,FALSE)*Biologiska!K4844)+(VLOOKUP(B4844,Listor!$N$6:$Q$47,4,FALSE)),"")</f>
        <v/>
      </c>
      <c r="M4844" s="63" t="str">
        <f t="shared" si="230"/>
        <v/>
      </c>
      <c r="N4844" s="75"/>
      <c r="O4844" s="84" t="str">
        <f t="shared" si="231"/>
        <v/>
      </c>
      <c r="P4844" s="107"/>
      <c r="Q4844" s="87" t="s">
        <v>79</v>
      </c>
      <c r="R4844" s="87"/>
      <c r="S4844" s="87"/>
      <c r="T4844" s="87"/>
      <c r="U4844" s="87"/>
      <c r="V4844" s="86" t="s">
        <v>79</v>
      </c>
      <c r="W4844" s="75"/>
      <c r="X4844" s="102" t="s">
        <v>79</v>
      </c>
      <c r="Y4844" s="63" t="str">
        <f>IFERROR(IF(VLOOKUP(X4844,Listor!$T$6:$U$7,2,FALSE)&lt;O4844,TRUE),"")</f>
        <v/>
      </c>
      <c r="Z4844" s="87"/>
      <c r="AA4844" s="104"/>
    </row>
    <row r="4845" spans="2:27" x14ac:dyDescent="0.25">
      <c r="B4845" s="68" t="s">
        <v>68</v>
      </c>
      <c r="C4845" s="80" t="str">
        <f>IFERROR(VLOOKUP(B4845,Listor!$A$6:$B$62,2,FALSE),"")</f>
        <v/>
      </c>
      <c r="D4845" s="80" t="str">
        <f>IFERROR(VLOOKUP(B4845,Listor!$A$6:$C$62,3,FALSE),"")</f>
        <v/>
      </c>
      <c r="E4845" s="110" t="s">
        <v>79</v>
      </c>
      <c r="F4845" s="66"/>
      <c r="G4845" s="35" t="str">
        <f>IFERROR(VLOOKUP(B4845,Listor!$A$6:$G$62,7,FALSE),"")</f>
        <v/>
      </c>
      <c r="H4845" s="63" t="str">
        <f>IFERROR(VLOOKUP(B4845,Listor!$N$6:$O$47,2,FALSE),"")</f>
        <v/>
      </c>
      <c r="I4845" s="63" t="str">
        <f t="shared" si="229"/>
        <v/>
      </c>
      <c r="J4845" s="96" t="str">
        <f>IFERROR(VLOOKUP(B4845,Listor!$N$6:$P$47,3,FALSE)*I4845,"")</f>
        <v/>
      </c>
      <c r="K4845" s="81"/>
      <c r="L4845" s="88" t="str">
        <f>IFERROR((VLOOKUP(B4845,Listor!$N$6:$P$47,3,FALSE)*Biologiska!K4845)+(VLOOKUP(B4845,Listor!$N$6:$Q$47,4,FALSE)),"")</f>
        <v/>
      </c>
      <c r="M4845" s="63" t="str">
        <f t="shared" si="230"/>
        <v/>
      </c>
      <c r="N4845" s="75"/>
      <c r="O4845" s="84" t="str">
        <f t="shared" si="231"/>
        <v/>
      </c>
      <c r="P4845" s="107"/>
      <c r="Q4845" s="87" t="s">
        <v>79</v>
      </c>
      <c r="R4845" s="87"/>
      <c r="S4845" s="87"/>
      <c r="T4845" s="87"/>
      <c r="U4845" s="87"/>
      <c r="V4845" s="86" t="s">
        <v>79</v>
      </c>
      <c r="W4845" s="75"/>
      <c r="X4845" s="102" t="s">
        <v>79</v>
      </c>
      <c r="Y4845" s="63" t="str">
        <f>IFERROR(IF(VLOOKUP(X4845,Listor!$T$6:$U$7,2,FALSE)&lt;O4845,TRUE),"")</f>
        <v/>
      </c>
      <c r="Z4845" s="87"/>
      <c r="AA4845" s="104"/>
    </row>
    <row r="4846" spans="2:27" x14ac:dyDescent="0.25">
      <c r="B4846" s="68" t="s">
        <v>68</v>
      </c>
      <c r="C4846" s="80" t="str">
        <f>IFERROR(VLOOKUP(B4846,Listor!$A$6:$B$62,2,FALSE),"")</f>
        <v/>
      </c>
      <c r="D4846" s="80" t="str">
        <f>IFERROR(VLOOKUP(B4846,Listor!$A$6:$C$62,3,FALSE),"")</f>
        <v/>
      </c>
      <c r="E4846" s="110" t="s">
        <v>79</v>
      </c>
      <c r="F4846" s="66"/>
      <c r="G4846" s="35" t="str">
        <f>IFERROR(VLOOKUP(B4846,Listor!$A$6:$G$62,7,FALSE),"")</f>
        <v/>
      </c>
      <c r="H4846" s="63" t="str">
        <f>IFERROR(VLOOKUP(B4846,Listor!$N$6:$O$47,2,FALSE),"")</f>
        <v/>
      </c>
      <c r="I4846" s="63" t="str">
        <f t="shared" si="229"/>
        <v/>
      </c>
      <c r="J4846" s="96" t="str">
        <f>IFERROR(VLOOKUP(B4846,Listor!$N$6:$P$47,3,FALSE)*I4846,"")</f>
        <v/>
      </c>
      <c r="K4846" s="81"/>
      <c r="L4846" s="88" t="str">
        <f>IFERROR((VLOOKUP(B4846,Listor!$N$6:$P$47,3,FALSE)*Biologiska!K4846)+(VLOOKUP(B4846,Listor!$N$6:$Q$47,4,FALSE)),"")</f>
        <v/>
      </c>
      <c r="M4846" s="63" t="str">
        <f t="shared" si="230"/>
        <v/>
      </c>
      <c r="N4846" s="75"/>
      <c r="O4846" s="84" t="str">
        <f t="shared" si="231"/>
        <v/>
      </c>
      <c r="P4846" s="107"/>
      <c r="Q4846" s="87" t="s">
        <v>79</v>
      </c>
      <c r="R4846" s="87"/>
      <c r="S4846" s="87"/>
      <c r="T4846" s="87"/>
      <c r="U4846" s="87"/>
      <c r="V4846" s="86" t="s">
        <v>79</v>
      </c>
      <c r="W4846" s="75"/>
      <c r="X4846" s="102" t="s">
        <v>79</v>
      </c>
      <c r="Y4846" s="63" t="str">
        <f>IFERROR(IF(VLOOKUP(X4846,Listor!$T$6:$U$7,2,FALSE)&lt;O4846,TRUE),"")</f>
        <v/>
      </c>
      <c r="Z4846" s="87"/>
      <c r="AA4846" s="104"/>
    </row>
    <row r="4847" spans="2:27" x14ac:dyDescent="0.25">
      <c r="B4847" s="68" t="s">
        <v>68</v>
      </c>
      <c r="C4847" s="80" t="str">
        <f>IFERROR(VLOOKUP(B4847,Listor!$A$6:$B$62,2,FALSE),"")</f>
        <v/>
      </c>
      <c r="D4847" s="80" t="str">
        <f>IFERROR(VLOOKUP(B4847,Listor!$A$6:$C$62,3,FALSE),"")</f>
        <v/>
      </c>
      <c r="E4847" s="110" t="s">
        <v>79</v>
      </c>
      <c r="F4847" s="66"/>
      <c r="G4847" s="35" t="str">
        <f>IFERROR(VLOOKUP(B4847,Listor!$A$6:$G$62,7,FALSE),"")</f>
        <v/>
      </c>
      <c r="H4847" s="63" t="str">
        <f>IFERROR(VLOOKUP(B4847,Listor!$N$6:$O$47,2,FALSE),"")</f>
        <v/>
      </c>
      <c r="I4847" s="63" t="str">
        <f t="shared" si="229"/>
        <v/>
      </c>
      <c r="J4847" s="96" t="str">
        <f>IFERROR(VLOOKUP(B4847,Listor!$N$6:$P$47,3,FALSE)*I4847,"")</f>
        <v/>
      </c>
      <c r="K4847" s="81"/>
      <c r="L4847" s="88" t="str">
        <f>IFERROR((VLOOKUP(B4847,Listor!$N$6:$P$47,3,FALSE)*Biologiska!K4847)+(VLOOKUP(B4847,Listor!$N$6:$Q$47,4,FALSE)),"")</f>
        <v/>
      </c>
      <c r="M4847" s="63" t="str">
        <f t="shared" si="230"/>
        <v/>
      </c>
      <c r="N4847" s="75"/>
      <c r="O4847" s="84" t="str">
        <f t="shared" si="231"/>
        <v/>
      </c>
      <c r="P4847" s="107"/>
      <c r="Q4847" s="87" t="s">
        <v>79</v>
      </c>
      <c r="R4847" s="87"/>
      <c r="S4847" s="87"/>
      <c r="T4847" s="87"/>
      <c r="U4847" s="87"/>
      <c r="V4847" s="86" t="s">
        <v>79</v>
      </c>
      <c r="W4847" s="75"/>
      <c r="X4847" s="102" t="s">
        <v>79</v>
      </c>
      <c r="Y4847" s="63" t="str">
        <f>IFERROR(IF(VLOOKUP(X4847,Listor!$T$6:$U$7,2,FALSE)&lt;O4847,TRUE),"")</f>
        <v/>
      </c>
      <c r="Z4847" s="87"/>
      <c r="AA4847" s="104"/>
    </row>
    <row r="4848" spans="2:27" x14ac:dyDescent="0.25">
      <c r="B4848" s="68" t="s">
        <v>68</v>
      </c>
      <c r="C4848" s="80" t="str">
        <f>IFERROR(VLOOKUP(B4848,Listor!$A$6:$B$62,2,FALSE),"")</f>
        <v/>
      </c>
      <c r="D4848" s="80" t="str">
        <f>IFERROR(VLOOKUP(B4848,Listor!$A$6:$C$62,3,FALSE),"")</f>
        <v/>
      </c>
      <c r="E4848" s="110" t="s">
        <v>79</v>
      </c>
      <c r="F4848" s="66"/>
      <c r="G4848" s="35" t="str">
        <f>IFERROR(VLOOKUP(B4848,Listor!$A$6:$G$62,7,FALSE),"")</f>
        <v/>
      </c>
      <c r="H4848" s="63" t="str">
        <f>IFERROR(VLOOKUP(B4848,Listor!$N$6:$O$47,2,FALSE),"")</f>
        <v/>
      </c>
      <c r="I4848" s="63" t="str">
        <f t="shared" si="229"/>
        <v/>
      </c>
      <c r="J4848" s="96" t="str">
        <f>IFERROR(VLOOKUP(B4848,Listor!$N$6:$P$47,3,FALSE)*I4848,"")</f>
        <v/>
      </c>
      <c r="K4848" s="81"/>
      <c r="L4848" s="88" t="str">
        <f>IFERROR((VLOOKUP(B4848,Listor!$N$6:$P$47,3,FALSE)*Biologiska!K4848)+(VLOOKUP(B4848,Listor!$N$6:$Q$47,4,FALSE)),"")</f>
        <v/>
      </c>
      <c r="M4848" s="63" t="str">
        <f t="shared" si="230"/>
        <v/>
      </c>
      <c r="N4848" s="75"/>
      <c r="O4848" s="84" t="str">
        <f t="shared" si="231"/>
        <v/>
      </c>
      <c r="P4848" s="107"/>
      <c r="Q4848" s="87" t="s">
        <v>79</v>
      </c>
      <c r="R4848" s="87"/>
      <c r="S4848" s="87"/>
      <c r="T4848" s="87"/>
      <c r="U4848" s="87"/>
      <c r="V4848" s="86" t="s">
        <v>79</v>
      </c>
      <c r="W4848" s="75"/>
      <c r="X4848" s="102" t="s">
        <v>79</v>
      </c>
      <c r="Y4848" s="63" t="str">
        <f>IFERROR(IF(VLOOKUP(X4848,Listor!$T$6:$U$7,2,FALSE)&lt;O4848,TRUE),"")</f>
        <v/>
      </c>
      <c r="Z4848" s="87"/>
      <c r="AA4848" s="104"/>
    </row>
    <row r="4849" spans="2:27" x14ac:dyDescent="0.25">
      <c r="B4849" s="68" t="s">
        <v>68</v>
      </c>
      <c r="C4849" s="80" t="str">
        <f>IFERROR(VLOOKUP(B4849,Listor!$A$6:$B$62,2,FALSE),"")</f>
        <v/>
      </c>
      <c r="D4849" s="80" t="str">
        <f>IFERROR(VLOOKUP(B4849,Listor!$A$6:$C$62,3,FALSE),"")</f>
        <v/>
      </c>
      <c r="E4849" s="110" t="s">
        <v>79</v>
      </c>
      <c r="F4849" s="66"/>
      <c r="G4849" s="35" t="str">
        <f>IFERROR(VLOOKUP(B4849,Listor!$A$6:$G$62,7,FALSE),"")</f>
        <v/>
      </c>
      <c r="H4849" s="63" t="str">
        <f>IFERROR(VLOOKUP(B4849,Listor!$N$6:$O$47,2,FALSE),"")</f>
        <v/>
      </c>
      <c r="I4849" s="63" t="str">
        <f t="shared" si="229"/>
        <v/>
      </c>
      <c r="J4849" s="96" t="str">
        <f>IFERROR(VLOOKUP(B4849,Listor!$N$6:$P$47,3,FALSE)*I4849,"")</f>
        <v/>
      </c>
      <c r="K4849" s="81"/>
      <c r="L4849" s="88" t="str">
        <f>IFERROR((VLOOKUP(B4849,Listor!$N$6:$P$47,3,FALSE)*Biologiska!K4849)+(VLOOKUP(B4849,Listor!$N$6:$Q$47,4,FALSE)),"")</f>
        <v/>
      </c>
      <c r="M4849" s="63" t="str">
        <f t="shared" si="230"/>
        <v/>
      </c>
      <c r="N4849" s="75"/>
      <c r="O4849" s="84" t="str">
        <f t="shared" si="231"/>
        <v/>
      </c>
      <c r="P4849" s="107"/>
      <c r="Q4849" s="87" t="s">
        <v>79</v>
      </c>
      <c r="R4849" s="87"/>
      <c r="S4849" s="87"/>
      <c r="T4849" s="87"/>
      <c r="U4849" s="87"/>
      <c r="V4849" s="86" t="s">
        <v>79</v>
      </c>
      <c r="W4849" s="75"/>
      <c r="X4849" s="102" t="s">
        <v>79</v>
      </c>
      <c r="Y4849" s="63" t="str">
        <f>IFERROR(IF(VLOOKUP(X4849,Listor!$T$6:$U$7,2,FALSE)&lt;O4849,TRUE),"")</f>
        <v/>
      </c>
      <c r="Z4849" s="87"/>
      <c r="AA4849" s="104"/>
    </row>
    <row r="4850" spans="2:27" x14ac:dyDescent="0.25">
      <c r="B4850" s="68" t="s">
        <v>68</v>
      </c>
      <c r="C4850" s="80" t="str">
        <f>IFERROR(VLOOKUP(B4850,Listor!$A$6:$B$62,2,FALSE),"")</f>
        <v/>
      </c>
      <c r="D4850" s="80" t="str">
        <f>IFERROR(VLOOKUP(B4850,Listor!$A$6:$C$62,3,FALSE),"")</f>
        <v/>
      </c>
      <c r="E4850" s="110" t="s">
        <v>79</v>
      </c>
      <c r="F4850" s="66"/>
      <c r="G4850" s="35" t="str">
        <f>IFERROR(VLOOKUP(B4850,Listor!$A$6:$G$62,7,FALSE),"")</f>
        <v/>
      </c>
      <c r="H4850" s="63" t="str">
        <f>IFERROR(VLOOKUP(B4850,Listor!$N$6:$O$47,2,FALSE),"")</f>
        <v/>
      </c>
      <c r="I4850" s="63" t="str">
        <f t="shared" si="229"/>
        <v/>
      </c>
      <c r="J4850" s="96" t="str">
        <f>IFERROR(VLOOKUP(B4850,Listor!$N$6:$P$47,3,FALSE)*I4850,"")</f>
        <v/>
      </c>
      <c r="K4850" s="81"/>
      <c r="L4850" s="88" t="str">
        <f>IFERROR((VLOOKUP(B4850,Listor!$N$6:$P$47,3,FALSE)*Biologiska!K4850)+(VLOOKUP(B4850,Listor!$N$6:$Q$47,4,FALSE)),"")</f>
        <v/>
      </c>
      <c r="M4850" s="63" t="str">
        <f t="shared" si="230"/>
        <v/>
      </c>
      <c r="N4850" s="75"/>
      <c r="O4850" s="84" t="str">
        <f t="shared" si="231"/>
        <v/>
      </c>
      <c r="P4850" s="107"/>
      <c r="Q4850" s="87" t="s">
        <v>79</v>
      </c>
      <c r="R4850" s="87"/>
      <c r="S4850" s="87"/>
      <c r="T4850" s="87"/>
      <c r="U4850" s="87"/>
      <c r="V4850" s="86" t="s">
        <v>79</v>
      </c>
      <c r="W4850" s="75"/>
      <c r="X4850" s="102" t="s">
        <v>79</v>
      </c>
      <c r="Y4850" s="63" t="str">
        <f>IFERROR(IF(VLOOKUP(X4850,Listor!$T$6:$U$7,2,FALSE)&lt;O4850,TRUE),"")</f>
        <v/>
      </c>
      <c r="Z4850" s="87"/>
      <c r="AA4850" s="104"/>
    </row>
    <row r="4851" spans="2:27" x14ac:dyDescent="0.25">
      <c r="B4851" s="68" t="s">
        <v>68</v>
      </c>
      <c r="C4851" s="80" t="str">
        <f>IFERROR(VLOOKUP(B4851,Listor!$A$6:$B$62,2,FALSE),"")</f>
        <v/>
      </c>
      <c r="D4851" s="80" t="str">
        <f>IFERROR(VLOOKUP(B4851,Listor!$A$6:$C$62,3,FALSE),"")</f>
        <v/>
      </c>
      <c r="E4851" s="110" t="s">
        <v>79</v>
      </c>
      <c r="F4851" s="66"/>
      <c r="G4851" s="35" t="str">
        <f>IFERROR(VLOOKUP(B4851,Listor!$A$6:$G$62,7,FALSE),"")</f>
        <v/>
      </c>
      <c r="H4851" s="63" t="str">
        <f>IFERROR(VLOOKUP(B4851,Listor!$N$6:$O$47,2,FALSE),"")</f>
        <v/>
      </c>
      <c r="I4851" s="63" t="str">
        <f t="shared" si="229"/>
        <v/>
      </c>
      <c r="J4851" s="96" t="str">
        <f>IFERROR(VLOOKUP(B4851,Listor!$N$6:$P$47,3,FALSE)*I4851,"")</f>
        <v/>
      </c>
      <c r="K4851" s="81"/>
      <c r="L4851" s="88" t="str">
        <f>IFERROR((VLOOKUP(B4851,Listor!$N$6:$P$47,3,FALSE)*Biologiska!K4851)+(VLOOKUP(B4851,Listor!$N$6:$Q$47,4,FALSE)),"")</f>
        <v/>
      </c>
      <c r="M4851" s="63" t="str">
        <f t="shared" si="230"/>
        <v/>
      </c>
      <c r="N4851" s="75"/>
      <c r="O4851" s="84" t="str">
        <f t="shared" si="231"/>
        <v/>
      </c>
      <c r="P4851" s="107"/>
      <c r="Q4851" s="87" t="s">
        <v>79</v>
      </c>
      <c r="R4851" s="87"/>
      <c r="S4851" s="87"/>
      <c r="T4851" s="87"/>
      <c r="U4851" s="87"/>
      <c r="V4851" s="86" t="s">
        <v>79</v>
      </c>
      <c r="W4851" s="75"/>
      <c r="X4851" s="102" t="s">
        <v>79</v>
      </c>
      <c r="Y4851" s="63" t="str">
        <f>IFERROR(IF(VLOOKUP(X4851,Listor!$T$6:$U$7,2,FALSE)&lt;O4851,TRUE),"")</f>
        <v/>
      </c>
      <c r="Z4851" s="87"/>
      <c r="AA4851" s="104"/>
    </row>
    <row r="4852" spans="2:27" x14ac:dyDescent="0.25">
      <c r="B4852" s="68" t="s">
        <v>68</v>
      </c>
      <c r="C4852" s="80" t="str">
        <f>IFERROR(VLOOKUP(B4852,Listor!$A$6:$B$62,2,FALSE),"")</f>
        <v/>
      </c>
      <c r="D4852" s="80" t="str">
        <f>IFERROR(VLOOKUP(B4852,Listor!$A$6:$C$62,3,FALSE),"")</f>
        <v/>
      </c>
      <c r="E4852" s="110" t="s">
        <v>79</v>
      </c>
      <c r="F4852" s="66"/>
      <c r="G4852" s="35" t="str">
        <f>IFERROR(VLOOKUP(B4852,Listor!$A$6:$G$62,7,FALSE),"")</f>
        <v/>
      </c>
      <c r="H4852" s="63" t="str">
        <f>IFERROR(VLOOKUP(B4852,Listor!$N$6:$O$47,2,FALSE),"")</f>
        <v/>
      </c>
      <c r="I4852" s="63" t="str">
        <f t="shared" si="229"/>
        <v/>
      </c>
      <c r="J4852" s="96" t="str">
        <f>IFERROR(VLOOKUP(B4852,Listor!$N$6:$P$47,3,FALSE)*I4852,"")</f>
        <v/>
      </c>
      <c r="K4852" s="81"/>
      <c r="L4852" s="88" t="str">
        <f>IFERROR((VLOOKUP(B4852,Listor!$N$6:$P$47,3,FALSE)*Biologiska!K4852)+(VLOOKUP(B4852,Listor!$N$6:$Q$47,4,FALSE)),"")</f>
        <v/>
      </c>
      <c r="M4852" s="63" t="str">
        <f t="shared" si="230"/>
        <v/>
      </c>
      <c r="N4852" s="75"/>
      <c r="O4852" s="84" t="str">
        <f t="shared" si="231"/>
        <v/>
      </c>
      <c r="P4852" s="107"/>
      <c r="Q4852" s="87" t="s">
        <v>79</v>
      </c>
      <c r="R4852" s="87"/>
      <c r="S4852" s="87"/>
      <c r="T4852" s="87"/>
      <c r="U4852" s="87"/>
      <c r="V4852" s="86" t="s">
        <v>79</v>
      </c>
      <c r="W4852" s="75"/>
      <c r="X4852" s="102" t="s">
        <v>79</v>
      </c>
      <c r="Y4852" s="63" t="str">
        <f>IFERROR(IF(VLOOKUP(X4852,Listor!$T$6:$U$7,2,FALSE)&lt;O4852,TRUE),"")</f>
        <v/>
      </c>
      <c r="Z4852" s="87"/>
      <c r="AA4852" s="104"/>
    </row>
    <row r="4853" spans="2:27" x14ac:dyDescent="0.25">
      <c r="B4853" s="68" t="s">
        <v>68</v>
      </c>
      <c r="C4853" s="80" t="str">
        <f>IFERROR(VLOOKUP(B4853,Listor!$A$6:$B$62,2,FALSE),"")</f>
        <v/>
      </c>
      <c r="D4853" s="80" t="str">
        <f>IFERROR(VLOOKUP(B4853,Listor!$A$6:$C$62,3,FALSE),"")</f>
        <v/>
      </c>
      <c r="E4853" s="110" t="s">
        <v>79</v>
      </c>
      <c r="F4853" s="66"/>
      <c r="G4853" s="35" t="str">
        <f>IFERROR(VLOOKUP(B4853,Listor!$A$6:$G$62,7,FALSE),"")</f>
        <v/>
      </c>
      <c r="H4853" s="63" t="str">
        <f>IFERROR(VLOOKUP(B4853,Listor!$N$6:$O$47,2,FALSE),"")</f>
        <v/>
      </c>
      <c r="I4853" s="63" t="str">
        <f t="shared" si="229"/>
        <v/>
      </c>
      <c r="J4853" s="96" t="str">
        <f>IFERROR(VLOOKUP(B4853,Listor!$N$6:$P$47,3,FALSE)*I4853,"")</f>
        <v/>
      </c>
      <c r="K4853" s="81"/>
      <c r="L4853" s="88" t="str">
        <f>IFERROR((VLOOKUP(B4853,Listor!$N$6:$P$47,3,FALSE)*Biologiska!K4853)+(VLOOKUP(B4853,Listor!$N$6:$Q$47,4,FALSE)),"")</f>
        <v/>
      </c>
      <c r="M4853" s="63" t="str">
        <f t="shared" si="230"/>
        <v/>
      </c>
      <c r="N4853" s="75"/>
      <c r="O4853" s="84" t="str">
        <f t="shared" si="231"/>
        <v/>
      </c>
      <c r="P4853" s="107"/>
      <c r="Q4853" s="87" t="s">
        <v>79</v>
      </c>
      <c r="R4853" s="87"/>
      <c r="S4853" s="87"/>
      <c r="T4853" s="87"/>
      <c r="U4853" s="87"/>
      <c r="V4853" s="86" t="s">
        <v>79</v>
      </c>
      <c r="W4853" s="75"/>
      <c r="X4853" s="102" t="s">
        <v>79</v>
      </c>
      <c r="Y4853" s="63" t="str">
        <f>IFERROR(IF(VLOOKUP(X4853,Listor!$T$6:$U$7,2,FALSE)&lt;O4853,TRUE),"")</f>
        <v/>
      </c>
      <c r="Z4853" s="87"/>
      <c r="AA4853" s="104"/>
    </row>
    <row r="4854" spans="2:27" x14ac:dyDescent="0.25">
      <c r="B4854" s="68" t="s">
        <v>68</v>
      </c>
      <c r="C4854" s="80" t="str">
        <f>IFERROR(VLOOKUP(B4854,Listor!$A$6:$B$62,2,FALSE),"")</f>
        <v/>
      </c>
      <c r="D4854" s="80" t="str">
        <f>IFERROR(VLOOKUP(B4854,Listor!$A$6:$C$62,3,FALSE),"")</f>
        <v/>
      </c>
      <c r="E4854" s="110" t="s">
        <v>79</v>
      </c>
      <c r="F4854" s="66"/>
      <c r="G4854" s="35" t="str">
        <f>IFERROR(VLOOKUP(B4854,Listor!$A$6:$G$62,7,FALSE),"")</f>
        <v/>
      </c>
      <c r="H4854" s="63" t="str">
        <f>IFERROR(VLOOKUP(B4854,Listor!$N$6:$O$47,2,FALSE),"")</f>
        <v/>
      </c>
      <c r="I4854" s="63" t="str">
        <f t="shared" si="229"/>
        <v/>
      </c>
      <c r="J4854" s="96" t="str">
        <f>IFERROR(VLOOKUP(B4854,Listor!$N$6:$P$47,3,FALSE)*I4854,"")</f>
        <v/>
      </c>
      <c r="K4854" s="81"/>
      <c r="L4854" s="88" t="str">
        <f>IFERROR((VLOOKUP(B4854,Listor!$N$6:$P$47,3,FALSE)*Biologiska!K4854)+(VLOOKUP(B4854,Listor!$N$6:$Q$47,4,FALSE)),"")</f>
        <v/>
      </c>
      <c r="M4854" s="63" t="str">
        <f t="shared" si="230"/>
        <v/>
      </c>
      <c r="N4854" s="75"/>
      <c r="O4854" s="84" t="str">
        <f t="shared" si="231"/>
        <v/>
      </c>
      <c r="P4854" s="107"/>
      <c r="Q4854" s="87" t="s">
        <v>79</v>
      </c>
      <c r="R4854" s="87"/>
      <c r="S4854" s="87"/>
      <c r="T4854" s="87"/>
      <c r="U4854" s="87"/>
      <c r="V4854" s="86" t="s">
        <v>79</v>
      </c>
      <c r="W4854" s="75"/>
      <c r="X4854" s="102" t="s">
        <v>79</v>
      </c>
      <c r="Y4854" s="63" t="str">
        <f>IFERROR(IF(VLOOKUP(X4854,Listor!$T$6:$U$7,2,FALSE)&lt;O4854,TRUE),"")</f>
        <v/>
      </c>
      <c r="Z4854" s="87"/>
      <c r="AA4854" s="104"/>
    </row>
    <row r="4855" spans="2:27" x14ac:dyDescent="0.25">
      <c r="B4855" s="68" t="s">
        <v>68</v>
      </c>
      <c r="C4855" s="80" t="str">
        <f>IFERROR(VLOOKUP(B4855,Listor!$A$6:$B$62,2,FALSE),"")</f>
        <v/>
      </c>
      <c r="D4855" s="80" t="str">
        <f>IFERROR(VLOOKUP(B4855,Listor!$A$6:$C$62,3,FALSE),"")</f>
        <v/>
      </c>
      <c r="E4855" s="110" t="s">
        <v>79</v>
      </c>
      <c r="F4855" s="66"/>
      <c r="G4855" s="35" t="str">
        <f>IFERROR(VLOOKUP(B4855,Listor!$A$6:$G$62,7,FALSE),"")</f>
        <v/>
      </c>
      <c r="H4855" s="63" t="str">
        <f>IFERROR(VLOOKUP(B4855,Listor!$N$6:$O$47,2,FALSE),"")</f>
        <v/>
      </c>
      <c r="I4855" s="63" t="str">
        <f t="shared" si="229"/>
        <v/>
      </c>
      <c r="J4855" s="96" t="str">
        <f>IFERROR(VLOOKUP(B4855,Listor!$N$6:$P$47,3,FALSE)*I4855,"")</f>
        <v/>
      </c>
      <c r="K4855" s="81"/>
      <c r="L4855" s="88" t="str">
        <f>IFERROR((VLOOKUP(B4855,Listor!$N$6:$P$47,3,FALSE)*Biologiska!K4855)+(VLOOKUP(B4855,Listor!$N$6:$Q$47,4,FALSE)),"")</f>
        <v/>
      </c>
      <c r="M4855" s="63" t="str">
        <f t="shared" si="230"/>
        <v/>
      </c>
      <c r="N4855" s="75"/>
      <c r="O4855" s="84" t="str">
        <f t="shared" si="231"/>
        <v/>
      </c>
      <c r="P4855" s="107"/>
      <c r="Q4855" s="87" t="s">
        <v>79</v>
      </c>
      <c r="R4855" s="87"/>
      <c r="S4855" s="87"/>
      <c r="T4855" s="87"/>
      <c r="U4855" s="87"/>
      <c r="V4855" s="86" t="s">
        <v>79</v>
      </c>
      <c r="W4855" s="75"/>
      <c r="X4855" s="102" t="s">
        <v>79</v>
      </c>
      <c r="Y4855" s="63" t="str">
        <f>IFERROR(IF(VLOOKUP(X4855,Listor!$T$6:$U$7,2,FALSE)&lt;O4855,TRUE),"")</f>
        <v/>
      </c>
      <c r="Z4855" s="87"/>
      <c r="AA4855" s="104"/>
    </row>
    <row r="4856" spans="2:27" x14ac:dyDescent="0.25">
      <c r="B4856" s="68" t="s">
        <v>68</v>
      </c>
      <c r="C4856" s="80" t="str">
        <f>IFERROR(VLOOKUP(B4856,Listor!$A$6:$B$62,2,FALSE),"")</f>
        <v/>
      </c>
      <c r="D4856" s="80" t="str">
        <f>IFERROR(VLOOKUP(B4856,Listor!$A$6:$C$62,3,FALSE),"")</f>
        <v/>
      </c>
      <c r="E4856" s="110" t="s">
        <v>79</v>
      </c>
      <c r="F4856" s="66"/>
      <c r="G4856" s="35" t="str">
        <f>IFERROR(VLOOKUP(B4856,Listor!$A$6:$G$62,7,FALSE),"")</f>
        <v/>
      </c>
      <c r="H4856" s="63" t="str">
        <f>IFERROR(VLOOKUP(B4856,Listor!$N$6:$O$47,2,FALSE),"")</f>
        <v/>
      </c>
      <c r="I4856" s="63" t="str">
        <f t="shared" si="229"/>
        <v/>
      </c>
      <c r="J4856" s="96" t="str">
        <f>IFERROR(VLOOKUP(B4856,Listor!$N$6:$P$47,3,FALSE)*I4856,"")</f>
        <v/>
      </c>
      <c r="K4856" s="81"/>
      <c r="L4856" s="88" t="str">
        <f>IFERROR((VLOOKUP(B4856,Listor!$N$6:$P$47,3,FALSE)*Biologiska!K4856)+(VLOOKUP(B4856,Listor!$N$6:$Q$47,4,FALSE)),"")</f>
        <v/>
      </c>
      <c r="M4856" s="63" t="str">
        <f t="shared" si="230"/>
        <v/>
      </c>
      <c r="N4856" s="75"/>
      <c r="O4856" s="84" t="str">
        <f t="shared" si="231"/>
        <v/>
      </c>
      <c r="P4856" s="107"/>
      <c r="Q4856" s="87" t="s">
        <v>79</v>
      </c>
      <c r="R4856" s="87"/>
      <c r="S4856" s="87"/>
      <c r="T4856" s="87"/>
      <c r="U4856" s="87"/>
      <c r="V4856" s="86" t="s">
        <v>79</v>
      </c>
      <c r="W4856" s="75"/>
      <c r="X4856" s="102" t="s">
        <v>79</v>
      </c>
      <c r="Y4856" s="63" t="str">
        <f>IFERROR(IF(VLOOKUP(X4856,Listor!$T$6:$U$7,2,FALSE)&lt;O4856,TRUE),"")</f>
        <v/>
      </c>
      <c r="Z4856" s="87"/>
      <c r="AA4856" s="104"/>
    </row>
    <row r="4857" spans="2:27" x14ac:dyDescent="0.25">
      <c r="B4857" s="68" t="s">
        <v>68</v>
      </c>
      <c r="C4857" s="80" t="str">
        <f>IFERROR(VLOOKUP(B4857,Listor!$A$6:$B$62,2,FALSE),"")</f>
        <v/>
      </c>
      <c r="D4857" s="80" t="str">
        <f>IFERROR(VLOOKUP(B4857,Listor!$A$6:$C$62,3,FALSE),"")</f>
        <v/>
      </c>
      <c r="E4857" s="110" t="s">
        <v>79</v>
      </c>
      <c r="F4857" s="66"/>
      <c r="G4857" s="35" t="str">
        <f>IFERROR(VLOOKUP(B4857,Listor!$A$6:$G$62,7,FALSE),"")</f>
        <v/>
      </c>
      <c r="H4857" s="63" t="str">
        <f>IFERROR(VLOOKUP(B4857,Listor!$N$6:$O$47,2,FALSE),"")</f>
        <v/>
      </c>
      <c r="I4857" s="63" t="str">
        <f t="shared" si="229"/>
        <v/>
      </c>
      <c r="J4857" s="96" t="str">
        <f>IFERROR(VLOOKUP(B4857,Listor!$N$6:$P$47,3,FALSE)*I4857,"")</f>
        <v/>
      </c>
      <c r="K4857" s="81"/>
      <c r="L4857" s="88" t="str">
        <f>IFERROR((VLOOKUP(B4857,Listor!$N$6:$P$47,3,FALSE)*Biologiska!K4857)+(VLOOKUP(B4857,Listor!$N$6:$Q$47,4,FALSE)),"")</f>
        <v/>
      </c>
      <c r="M4857" s="63" t="str">
        <f t="shared" si="230"/>
        <v/>
      </c>
      <c r="N4857" s="75"/>
      <c r="O4857" s="84" t="str">
        <f t="shared" si="231"/>
        <v/>
      </c>
      <c r="P4857" s="107"/>
      <c r="Q4857" s="87" t="s">
        <v>79</v>
      </c>
      <c r="R4857" s="87"/>
      <c r="S4857" s="87"/>
      <c r="T4857" s="87"/>
      <c r="U4857" s="87"/>
      <c r="V4857" s="86" t="s">
        <v>79</v>
      </c>
      <c r="W4857" s="75"/>
      <c r="X4857" s="102" t="s">
        <v>79</v>
      </c>
      <c r="Y4857" s="63" t="str">
        <f>IFERROR(IF(VLOOKUP(X4857,Listor!$T$6:$U$7,2,FALSE)&lt;O4857,TRUE),"")</f>
        <v/>
      </c>
      <c r="Z4857" s="87"/>
      <c r="AA4857" s="104"/>
    </row>
    <row r="4858" spans="2:27" x14ac:dyDescent="0.25">
      <c r="B4858" s="68" t="s">
        <v>68</v>
      </c>
      <c r="C4858" s="80" t="str">
        <f>IFERROR(VLOOKUP(B4858,Listor!$A$6:$B$62,2,FALSE),"")</f>
        <v/>
      </c>
      <c r="D4858" s="80" t="str">
        <f>IFERROR(VLOOKUP(B4858,Listor!$A$6:$C$62,3,FALSE),"")</f>
        <v/>
      </c>
      <c r="E4858" s="110" t="s">
        <v>79</v>
      </c>
      <c r="F4858" s="66"/>
      <c r="G4858" s="35" t="str">
        <f>IFERROR(VLOOKUP(B4858,Listor!$A$6:$G$62,7,FALSE),"")</f>
        <v/>
      </c>
      <c r="H4858" s="63" t="str">
        <f>IFERROR(VLOOKUP(B4858,Listor!$N$6:$O$47,2,FALSE),"")</f>
        <v/>
      </c>
      <c r="I4858" s="63" t="str">
        <f t="shared" si="229"/>
        <v/>
      </c>
      <c r="J4858" s="96" t="str">
        <f>IFERROR(VLOOKUP(B4858,Listor!$N$6:$P$47,3,FALSE)*I4858,"")</f>
        <v/>
      </c>
      <c r="K4858" s="81"/>
      <c r="L4858" s="88" t="str">
        <f>IFERROR((VLOOKUP(B4858,Listor!$N$6:$P$47,3,FALSE)*Biologiska!K4858)+(VLOOKUP(B4858,Listor!$N$6:$Q$47,4,FALSE)),"")</f>
        <v/>
      </c>
      <c r="M4858" s="63" t="str">
        <f t="shared" si="230"/>
        <v/>
      </c>
      <c r="N4858" s="75"/>
      <c r="O4858" s="84" t="str">
        <f t="shared" si="231"/>
        <v/>
      </c>
      <c r="P4858" s="107"/>
      <c r="Q4858" s="87" t="s">
        <v>79</v>
      </c>
      <c r="R4858" s="87"/>
      <c r="S4858" s="87"/>
      <c r="T4858" s="87"/>
      <c r="U4858" s="87"/>
      <c r="V4858" s="86" t="s">
        <v>79</v>
      </c>
      <c r="W4858" s="75"/>
      <c r="X4858" s="102" t="s">
        <v>79</v>
      </c>
      <c r="Y4858" s="63" t="str">
        <f>IFERROR(IF(VLOOKUP(X4858,Listor!$T$6:$U$7,2,FALSE)&lt;O4858,TRUE),"")</f>
        <v/>
      </c>
      <c r="Z4858" s="87"/>
      <c r="AA4858" s="104"/>
    </row>
    <row r="4859" spans="2:27" x14ac:dyDescent="0.25">
      <c r="B4859" s="68" t="s">
        <v>68</v>
      </c>
      <c r="C4859" s="80" t="str">
        <f>IFERROR(VLOOKUP(B4859,Listor!$A$6:$B$62,2,FALSE),"")</f>
        <v/>
      </c>
      <c r="D4859" s="80" t="str">
        <f>IFERROR(VLOOKUP(B4859,Listor!$A$6:$C$62,3,FALSE),"")</f>
        <v/>
      </c>
      <c r="E4859" s="110" t="s">
        <v>79</v>
      </c>
      <c r="F4859" s="66"/>
      <c r="G4859" s="35" t="str">
        <f>IFERROR(VLOOKUP(B4859,Listor!$A$6:$G$62,7,FALSE),"")</f>
        <v/>
      </c>
      <c r="H4859" s="63" t="str">
        <f>IFERROR(VLOOKUP(B4859,Listor!$N$6:$O$47,2,FALSE),"")</f>
        <v/>
      </c>
      <c r="I4859" s="63" t="str">
        <f t="shared" si="229"/>
        <v/>
      </c>
      <c r="J4859" s="96" t="str">
        <f>IFERROR(VLOOKUP(B4859,Listor!$N$6:$P$47,3,FALSE)*I4859,"")</f>
        <v/>
      </c>
      <c r="K4859" s="81"/>
      <c r="L4859" s="88" t="str">
        <f>IFERROR((VLOOKUP(B4859,Listor!$N$6:$P$47,3,FALSE)*Biologiska!K4859)+(VLOOKUP(B4859,Listor!$N$6:$Q$47,4,FALSE)),"")</f>
        <v/>
      </c>
      <c r="M4859" s="63" t="str">
        <f t="shared" si="230"/>
        <v/>
      </c>
      <c r="N4859" s="75"/>
      <c r="O4859" s="84" t="str">
        <f t="shared" si="231"/>
        <v/>
      </c>
      <c r="P4859" s="107"/>
      <c r="Q4859" s="87" t="s">
        <v>79</v>
      </c>
      <c r="R4859" s="87"/>
      <c r="S4859" s="87"/>
      <c r="T4859" s="87"/>
      <c r="U4859" s="87"/>
      <c r="V4859" s="86" t="s">
        <v>79</v>
      </c>
      <c r="W4859" s="75"/>
      <c r="X4859" s="102" t="s">
        <v>79</v>
      </c>
      <c r="Y4859" s="63" t="str">
        <f>IFERROR(IF(VLOOKUP(X4859,Listor!$T$6:$U$7,2,FALSE)&lt;O4859,TRUE),"")</f>
        <v/>
      </c>
      <c r="Z4859" s="87"/>
      <c r="AA4859" s="104"/>
    </row>
    <row r="4860" spans="2:27" x14ac:dyDescent="0.25">
      <c r="B4860" s="68" t="s">
        <v>68</v>
      </c>
      <c r="C4860" s="80" t="str">
        <f>IFERROR(VLOOKUP(B4860,Listor!$A$6:$B$62,2,FALSE),"")</f>
        <v/>
      </c>
      <c r="D4860" s="80" t="str">
        <f>IFERROR(VLOOKUP(B4860,Listor!$A$6:$C$62,3,FALSE),"")</f>
        <v/>
      </c>
      <c r="E4860" s="110" t="s">
        <v>79</v>
      </c>
      <c r="F4860" s="66"/>
      <c r="G4860" s="35" t="str">
        <f>IFERROR(VLOOKUP(B4860,Listor!$A$6:$G$62,7,FALSE),"")</f>
        <v/>
      </c>
      <c r="H4860" s="63" t="str">
        <f>IFERROR(VLOOKUP(B4860,Listor!$N$6:$O$47,2,FALSE),"")</f>
        <v/>
      </c>
      <c r="I4860" s="63" t="str">
        <f t="shared" si="229"/>
        <v/>
      </c>
      <c r="J4860" s="96" t="str">
        <f>IFERROR(VLOOKUP(B4860,Listor!$N$6:$P$47,3,FALSE)*I4860,"")</f>
        <v/>
      </c>
      <c r="K4860" s="81"/>
      <c r="L4860" s="88" t="str">
        <f>IFERROR((VLOOKUP(B4860,Listor!$N$6:$P$47,3,FALSE)*Biologiska!K4860)+(VLOOKUP(B4860,Listor!$N$6:$Q$47,4,FALSE)),"")</f>
        <v/>
      </c>
      <c r="M4860" s="63" t="str">
        <f t="shared" si="230"/>
        <v/>
      </c>
      <c r="N4860" s="75"/>
      <c r="O4860" s="84" t="str">
        <f t="shared" si="231"/>
        <v/>
      </c>
      <c r="P4860" s="107"/>
      <c r="Q4860" s="87" t="s">
        <v>79</v>
      </c>
      <c r="R4860" s="87"/>
      <c r="S4860" s="87"/>
      <c r="T4860" s="87"/>
      <c r="U4860" s="87"/>
      <c r="V4860" s="86" t="s">
        <v>79</v>
      </c>
      <c r="W4860" s="75"/>
      <c r="X4860" s="102" t="s">
        <v>79</v>
      </c>
      <c r="Y4860" s="63" t="str">
        <f>IFERROR(IF(VLOOKUP(X4860,Listor!$T$6:$U$7,2,FALSE)&lt;O4860,TRUE),"")</f>
        <v/>
      </c>
      <c r="Z4860" s="87"/>
      <c r="AA4860" s="104"/>
    </row>
    <row r="4861" spans="2:27" x14ac:dyDescent="0.25">
      <c r="B4861" s="68" t="s">
        <v>68</v>
      </c>
      <c r="C4861" s="80" t="str">
        <f>IFERROR(VLOOKUP(B4861,Listor!$A$6:$B$62,2,FALSE),"")</f>
        <v/>
      </c>
      <c r="D4861" s="80" t="str">
        <f>IFERROR(VLOOKUP(B4861,Listor!$A$6:$C$62,3,FALSE),"")</f>
        <v/>
      </c>
      <c r="E4861" s="110" t="s">
        <v>79</v>
      </c>
      <c r="F4861" s="66"/>
      <c r="G4861" s="35" t="str">
        <f>IFERROR(VLOOKUP(B4861,Listor!$A$6:$G$62,7,FALSE),"")</f>
        <v/>
      </c>
      <c r="H4861" s="63" t="str">
        <f>IFERROR(VLOOKUP(B4861,Listor!$N$6:$O$47,2,FALSE),"")</f>
        <v/>
      </c>
      <c r="I4861" s="63" t="str">
        <f t="shared" si="229"/>
        <v/>
      </c>
      <c r="J4861" s="96" t="str">
        <f>IFERROR(VLOOKUP(B4861,Listor!$N$6:$P$47,3,FALSE)*I4861,"")</f>
        <v/>
      </c>
      <c r="K4861" s="81"/>
      <c r="L4861" s="88" t="str">
        <f>IFERROR((VLOOKUP(B4861,Listor!$N$6:$P$47,3,FALSE)*Biologiska!K4861)+(VLOOKUP(B4861,Listor!$N$6:$Q$47,4,FALSE)),"")</f>
        <v/>
      </c>
      <c r="M4861" s="63" t="str">
        <f t="shared" si="230"/>
        <v/>
      </c>
      <c r="N4861" s="75"/>
      <c r="O4861" s="84" t="str">
        <f t="shared" si="231"/>
        <v/>
      </c>
      <c r="P4861" s="107"/>
      <c r="Q4861" s="87" t="s">
        <v>79</v>
      </c>
      <c r="R4861" s="87"/>
      <c r="S4861" s="87"/>
      <c r="T4861" s="87"/>
      <c r="U4861" s="87"/>
      <c r="V4861" s="86" t="s">
        <v>79</v>
      </c>
      <c r="W4861" s="75"/>
      <c r="X4861" s="102" t="s">
        <v>79</v>
      </c>
      <c r="Y4861" s="63" t="str">
        <f>IFERROR(IF(VLOOKUP(X4861,Listor!$T$6:$U$7,2,FALSE)&lt;O4861,TRUE),"")</f>
        <v/>
      </c>
      <c r="Z4861" s="87"/>
      <c r="AA4861" s="104"/>
    </row>
    <row r="4862" spans="2:27" x14ac:dyDescent="0.25">
      <c r="B4862" s="68" t="s">
        <v>68</v>
      </c>
      <c r="C4862" s="80" t="str">
        <f>IFERROR(VLOOKUP(B4862,Listor!$A$6:$B$62,2,FALSE),"")</f>
        <v/>
      </c>
      <c r="D4862" s="80" t="str">
        <f>IFERROR(VLOOKUP(B4862,Listor!$A$6:$C$62,3,FALSE),"")</f>
        <v/>
      </c>
      <c r="E4862" s="110" t="s">
        <v>79</v>
      </c>
      <c r="F4862" s="66"/>
      <c r="G4862" s="35" t="str">
        <f>IFERROR(VLOOKUP(B4862,Listor!$A$6:$G$62,7,FALSE),"")</f>
        <v/>
      </c>
      <c r="H4862" s="63" t="str">
        <f>IFERROR(VLOOKUP(B4862,Listor!$N$6:$O$47,2,FALSE),"")</f>
        <v/>
      </c>
      <c r="I4862" s="63" t="str">
        <f t="shared" si="229"/>
        <v/>
      </c>
      <c r="J4862" s="96" t="str">
        <f>IFERROR(VLOOKUP(B4862,Listor!$N$6:$P$47,3,FALSE)*I4862,"")</f>
        <v/>
      </c>
      <c r="K4862" s="81"/>
      <c r="L4862" s="88" t="str">
        <f>IFERROR((VLOOKUP(B4862,Listor!$N$6:$P$47,3,FALSE)*Biologiska!K4862)+(VLOOKUP(B4862,Listor!$N$6:$Q$47,4,FALSE)),"")</f>
        <v/>
      </c>
      <c r="M4862" s="63" t="str">
        <f t="shared" si="230"/>
        <v/>
      </c>
      <c r="N4862" s="75"/>
      <c r="O4862" s="84" t="str">
        <f t="shared" si="231"/>
        <v/>
      </c>
      <c r="P4862" s="107"/>
      <c r="Q4862" s="87" t="s">
        <v>79</v>
      </c>
      <c r="R4862" s="87"/>
      <c r="S4862" s="87"/>
      <c r="T4862" s="87"/>
      <c r="U4862" s="87"/>
      <c r="V4862" s="86" t="s">
        <v>79</v>
      </c>
      <c r="W4862" s="75"/>
      <c r="X4862" s="102" t="s">
        <v>79</v>
      </c>
      <c r="Y4862" s="63" t="str">
        <f>IFERROR(IF(VLOOKUP(X4862,Listor!$T$6:$U$7,2,FALSE)&lt;O4862,TRUE),"")</f>
        <v/>
      </c>
      <c r="Z4862" s="87"/>
      <c r="AA4862" s="104"/>
    </row>
    <row r="4863" spans="2:27" x14ac:dyDescent="0.25">
      <c r="B4863" s="68" t="s">
        <v>68</v>
      </c>
      <c r="C4863" s="80" t="str">
        <f>IFERROR(VLOOKUP(B4863,Listor!$A$6:$B$62,2,FALSE),"")</f>
        <v/>
      </c>
      <c r="D4863" s="80" t="str">
        <f>IFERROR(VLOOKUP(B4863,Listor!$A$6:$C$62,3,FALSE),"")</f>
        <v/>
      </c>
      <c r="E4863" s="110" t="s">
        <v>79</v>
      </c>
      <c r="F4863" s="66"/>
      <c r="G4863" s="35" t="str">
        <f>IFERROR(VLOOKUP(B4863,Listor!$A$6:$G$62,7,FALSE),"")</f>
        <v/>
      </c>
      <c r="H4863" s="63" t="str">
        <f>IFERROR(VLOOKUP(B4863,Listor!$N$6:$O$47,2,FALSE),"")</f>
        <v/>
      </c>
      <c r="I4863" s="63" t="str">
        <f t="shared" si="229"/>
        <v/>
      </c>
      <c r="J4863" s="96" t="str">
        <f>IFERROR(VLOOKUP(B4863,Listor!$N$6:$P$47,3,FALSE)*I4863,"")</f>
        <v/>
      </c>
      <c r="K4863" s="81"/>
      <c r="L4863" s="88" t="str">
        <f>IFERROR((VLOOKUP(B4863,Listor!$N$6:$P$47,3,FALSE)*Biologiska!K4863)+(VLOOKUP(B4863,Listor!$N$6:$Q$47,4,FALSE)),"")</f>
        <v/>
      </c>
      <c r="M4863" s="63" t="str">
        <f t="shared" si="230"/>
        <v/>
      </c>
      <c r="N4863" s="75"/>
      <c r="O4863" s="84" t="str">
        <f t="shared" si="231"/>
        <v/>
      </c>
      <c r="P4863" s="107"/>
      <c r="Q4863" s="87" t="s">
        <v>79</v>
      </c>
      <c r="R4863" s="87"/>
      <c r="S4863" s="87"/>
      <c r="T4863" s="87"/>
      <c r="U4863" s="87"/>
      <c r="V4863" s="86" t="s">
        <v>79</v>
      </c>
      <c r="W4863" s="75"/>
      <c r="X4863" s="102" t="s">
        <v>79</v>
      </c>
      <c r="Y4863" s="63" t="str">
        <f>IFERROR(IF(VLOOKUP(X4863,Listor!$T$6:$U$7,2,FALSE)&lt;O4863,TRUE),"")</f>
        <v/>
      </c>
      <c r="Z4863" s="87"/>
      <c r="AA4863" s="104"/>
    </row>
    <row r="4864" spans="2:27" x14ac:dyDescent="0.25">
      <c r="B4864" s="68" t="s">
        <v>68</v>
      </c>
      <c r="C4864" s="80" t="str">
        <f>IFERROR(VLOOKUP(B4864,Listor!$A$6:$B$62,2,FALSE),"")</f>
        <v/>
      </c>
      <c r="D4864" s="80" t="str">
        <f>IFERROR(VLOOKUP(B4864,Listor!$A$6:$C$62,3,FALSE),"")</f>
        <v/>
      </c>
      <c r="E4864" s="110" t="s">
        <v>79</v>
      </c>
      <c r="F4864" s="66"/>
      <c r="G4864" s="35" t="str">
        <f>IFERROR(VLOOKUP(B4864,Listor!$A$6:$G$62,7,FALSE),"")</f>
        <v/>
      </c>
      <c r="H4864" s="63" t="str">
        <f>IFERROR(VLOOKUP(B4864,Listor!$N$6:$O$47,2,FALSE),"")</f>
        <v/>
      </c>
      <c r="I4864" s="63" t="str">
        <f t="shared" si="229"/>
        <v/>
      </c>
      <c r="J4864" s="96" t="str">
        <f>IFERROR(VLOOKUP(B4864,Listor!$N$6:$P$47,3,FALSE)*I4864,"")</f>
        <v/>
      </c>
      <c r="K4864" s="81"/>
      <c r="L4864" s="88" t="str">
        <f>IFERROR((VLOOKUP(B4864,Listor!$N$6:$P$47,3,FALSE)*Biologiska!K4864)+(VLOOKUP(B4864,Listor!$N$6:$Q$47,4,FALSE)),"")</f>
        <v/>
      </c>
      <c r="M4864" s="63" t="str">
        <f t="shared" si="230"/>
        <v/>
      </c>
      <c r="N4864" s="75"/>
      <c r="O4864" s="84" t="str">
        <f t="shared" si="231"/>
        <v/>
      </c>
      <c r="P4864" s="107"/>
      <c r="Q4864" s="87" t="s">
        <v>79</v>
      </c>
      <c r="R4864" s="87"/>
      <c r="S4864" s="87"/>
      <c r="T4864" s="87"/>
      <c r="U4864" s="87"/>
      <c r="V4864" s="86" t="s">
        <v>79</v>
      </c>
      <c r="W4864" s="75"/>
      <c r="X4864" s="102" t="s">
        <v>79</v>
      </c>
      <c r="Y4864" s="63" t="str">
        <f>IFERROR(IF(VLOOKUP(X4864,Listor!$T$6:$U$7,2,FALSE)&lt;O4864,TRUE),"")</f>
        <v/>
      </c>
      <c r="Z4864" s="87"/>
      <c r="AA4864" s="104"/>
    </row>
    <row r="4865" spans="2:27" x14ac:dyDescent="0.25">
      <c r="B4865" s="68" t="s">
        <v>68</v>
      </c>
      <c r="C4865" s="80" t="str">
        <f>IFERROR(VLOOKUP(B4865,Listor!$A$6:$B$62,2,FALSE),"")</f>
        <v/>
      </c>
      <c r="D4865" s="80" t="str">
        <f>IFERROR(VLOOKUP(B4865,Listor!$A$6:$C$62,3,FALSE),"")</f>
        <v/>
      </c>
      <c r="E4865" s="110" t="s">
        <v>79</v>
      </c>
      <c r="F4865" s="66"/>
      <c r="G4865" s="35" t="str">
        <f>IFERROR(VLOOKUP(B4865,Listor!$A$6:$G$62,7,FALSE),"")</f>
        <v/>
      </c>
      <c r="H4865" s="63" t="str">
        <f>IFERROR(VLOOKUP(B4865,Listor!$N$6:$O$47,2,FALSE),"")</f>
        <v/>
      </c>
      <c r="I4865" s="63" t="str">
        <f t="shared" si="229"/>
        <v/>
      </c>
      <c r="J4865" s="96" t="str">
        <f>IFERROR(VLOOKUP(B4865,Listor!$N$6:$P$47,3,FALSE)*I4865,"")</f>
        <v/>
      </c>
      <c r="K4865" s="81"/>
      <c r="L4865" s="88" t="str">
        <f>IFERROR((VLOOKUP(B4865,Listor!$N$6:$P$47,3,FALSE)*Biologiska!K4865)+(VLOOKUP(B4865,Listor!$N$6:$Q$47,4,FALSE)),"")</f>
        <v/>
      </c>
      <c r="M4865" s="63" t="str">
        <f t="shared" si="230"/>
        <v/>
      </c>
      <c r="N4865" s="75"/>
      <c r="O4865" s="84" t="str">
        <f t="shared" si="231"/>
        <v/>
      </c>
      <c r="P4865" s="107"/>
      <c r="Q4865" s="87" t="s">
        <v>79</v>
      </c>
      <c r="R4865" s="87"/>
      <c r="S4865" s="87"/>
      <c r="T4865" s="87"/>
      <c r="U4865" s="87"/>
      <c r="V4865" s="86" t="s">
        <v>79</v>
      </c>
      <c r="W4865" s="75"/>
      <c r="X4865" s="102" t="s">
        <v>79</v>
      </c>
      <c r="Y4865" s="63" t="str">
        <f>IFERROR(IF(VLOOKUP(X4865,Listor!$T$6:$U$7,2,FALSE)&lt;O4865,TRUE),"")</f>
        <v/>
      </c>
      <c r="Z4865" s="87"/>
      <c r="AA4865" s="104"/>
    </row>
    <row r="4866" spans="2:27" x14ac:dyDescent="0.25">
      <c r="B4866" s="68" t="s">
        <v>68</v>
      </c>
      <c r="C4866" s="80" t="str">
        <f>IFERROR(VLOOKUP(B4866,Listor!$A$6:$B$62,2,FALSE),"")</f>
        <v/>
      </c>
      <c r="D4866" s="80" t="str">
        <f>IFERROR(VLOOKUP(B4866,Listor!$A$6:$C$62,3,FALSE),"")</f>
        <v/>
      </c>
      <c r="E4866" s="110" t="s">
        <v>79</v>
      </c>
      <c r="F4866" s="66"/>
      <c r="G4866" s="35" t="str">
        <f>IFERROR(VLOOKUP(B4866,Listor!$A$6:$G$62,7,FALSE),"")</f>
        <v/>
      </c>
      <c r="H4866" s="63" t="str">
        <f>IFERROR(VLOOKUP(B4866,Listor!$N$6:$O$47,2,FALSE),"")</f>
        <v/>
      </c>
      <c r="I4866" s="63" t="str">
        <f t="shared" si="229"/>
        <v/>
      </c>
      <c r="J4866" s="96" t="str">
        <f>IFERROR(VLOOKUP(B4866,Listor!$N$6:$P$47,3,FALSE)*I4866,"")</f>
        <v/>
      </c>
      <c r="K4866" s="81"/>
      <c r="L4866" s="88" t="str">
        <f>IFERROR((VLOOKUP(B4866,Listor!$N$6:$P$47,3,FALSE)*Biologiska!K4866)+(VLOOKUP(B4866,Listor!$N$6:$Q$47,4,FALSE)),"")</f>
        <v/>
      </c>
      <c r="M4866" s="63" t="str">
        <f t="shared" si="230"/>
        <v/>
      </c>
      <c r="N4866" s="75"/>
      <c r="O4866" s="84" t="str">
        <f t="shared" si="231"/>
        <v/>
      </c>
      <c r="P4866" s="107"/>
      <c r="Q4866" s="87" t="s">
        <v>79</v>
      </c>
      <c r="R4866" s="87"/>
      <c r="S4866" s="87"/>
      <c r="T4866" s="87"/>
      <c r="U4866" s="87"/>
      <c r="V4866" s="86" t="s">
        <v>79</v>
      </c>
      <c r="W4866" s="75"/>
      <c r="X4866" s="102" t="s">
        <v>79</v>
      </c>
      <c r="Y4866" s="63" t="str">
        <f>IFERROR(IF(VLOOKUP(X4866,Listor!$T$6:$U$7,2,FALSE)&lt;O4866,TRUE),"")</f>
        <v/>
      </c>
      <c r="Z4866" s="87"/>
      <c r="AA4866" s="104"/>
    </row>
    <row r="4867" spans="2:27" x14ac:dyDescent="0.25">
      <c r="B4867" s="68" t="s">
        <v>68</v>
      </c>
      <c r="C4867" s="80" t="str">
        <f>IFERROR(VLOOKUP(B4867,Listor!$A$6:$B$62,2,FALSE),"")</f>
        <v/>
      </c>
      <c r="D4867" s="80" t="str">
        <f>IFERROR(VLOOKUP(B4867,Listor!$A$6:$C$62,3,FALSE),"")</f>
        <v/>
      </c>
      <c r="E4867" s="110" t="s">
        <v>79</v>
      </c>
      <c r="F4867" s="66"/>
      <c r="G4867" s="35" t="str">
        <f>IFERROR(VLOOKUP(B4867,Listor!$A$6:$G$62,7,FALSE),"")</f>
        <v/>
      </c>
      <c r="H4867" s="63" t="str">
        <f>IFERROR(VLOOKUP(B4867,Listor!$N$6:$O$47,2,FALSE),"")</f>
        <v/>
      </c>
      <c r="I4867" s="63" t="str">
        <f t="shared" si="229"/>
        <v/>
      </c>
      <c r="J4867" s="96" t="str">
        <f>IFERROR(VLOOKUP(B4867,Listor!$N$6:$P$47,3,FALSE)*I4867,"")</f>
        <v/>
      </c>
      <c r="K4867" s="81"/>
      <c r="L4867" s="88" t="str">
        <f>IFERROR((VLOOKUP(B4867,Listor!$N$6:$P$47,3,FALSE)*Biologiska!K4867)+(VLOOKUP(B4867,Listor!$N$6:$Q$47,4,FALSE)),"")</f>
        <v/>
      </c>
      <c r="M4867" s="63" t="str">
        <f t="shared" si="230"/>
        <v/>
      </c>
      <c r="N4867" s="75"/>
      <c r="O4867" s="84" t="str">
        <f t="shared" si="231"/>
        <v/>
      </c>
      <c r="P4867" s="107"/>
      <c r="Q4867" s="87" t="s">
        <v>79</v>
      </c>
      <c r="R4867" s="87"/>
      <c r="S4867" s="87"/>
      <c r="T4867" s="87"/>
      <c r="U4867" s="87"/>
      <c r="V4867" s="86" t="s">
        <v>79</v>
      </c>
      <c r="W4867" s="75"/>
      <c r="X4867" s="102" t="s">
        <v>79</v>
      </c>
      <c r="Y4867" s="63" t="str">
        <f>IFERROR(IF(VLOOKUP(X4867,Listor!$T$6:$U$7,2,FALSE)&lt;O4867,TRUE),"")</f>
        <v/>
      </c>
      <c r="Z4867" s="87"/>
      <c r="AA4867" s="104"/>
    </row>
    <row r="4868" spans="2:27" x14ac:dyDescent="0.25">
      <c r="B4868" s="68" t="s">
        <v>68</v>
      </c>
      <c r="C4868" s="80" t="str">
        <f>IFERROR(VLOOKUP(B4868,Listor!$A$6:$B$62,2,FALSE),"")</f>
        <v/>
      </c>
      <c r="D4868" s="80" t="str">
        <f>IFERROR(VLOOKUP(B4868,Listor!$A$6:$C$62,3,FALSE),"")</f>
        <v/>
      </c>
      <c r="E4868" s="110" t="s">
        <v>79</v>
      </c>
      <c r="F4868" s="66"/>
      <c r="G4868" s="35" t="str">
        <f>IFERROR(VLOOKUP(B4868,Listor!$A$6:$G$62,7,FALSE),"")</f>
        <v/>
      </c>
      <c r="H4868" s="63" t="str">
        <f>IFERROR(VLOOKUP(B4868,Listor!$N$6:$O$47,2,FALSE),"")</f>
        <v/>
      </c>
      <c r="I4868" s="63" t="str">
        <f t="shared" si="229"/>
        <v/>
      </c>
      <c r="J4868" s="96" t="str">
        <f>IFERROR(VLOOKUP(B4868,Listor!$N$6:$P$47,3,FALSE)*I4868,"")</f>
        <v/>
      </c>
      <c r="K4868" s="81"/>
      <c r="L4868" s="88" t="str">
        <f>IFERROR((VLOOKUP(B4868,Listor!$N$6:$P$47,3,FALSE)*Biologiska!K4868)+(VLOOKUP(B4868,Listor!$N$6:$Q$47,4,FALSE)),"")</f>
        <v/>
      </c>
      <c r="M4868" s="63" t="str">
        <f t="shared" si="230"/>
        <v/>
      </c>
      <c r="N4868" s="75"/>
      <c r="O4868" s="84" t="str">
        <f t="shared" si="231"/>
        <v/>
      </c>
      <c r="P4868" s="107"/>
      <c r="Q4868" s="87" t="s">
        <v>79</v>
      </c>
      <c r="R4868" s="87"/>
      <c r="S4868" s="87"/>
      <c r="T4868" s="87"/>
      <c r="U4868" s="87"/>
      <c r="V4868" s="86" t="s">
        <v>79</v>
      </c>
      <c r="W4868" s="75"/>
      <c r="X4868" s="102" t="s">
        <v>79</v>
      </c>
      <c r="Y4868" s="63" t="str">
        <f>IFERROR(IF(VLOOKUP(X4868,Listor!$T$6:$U$7,2,FALSE)&lt;O4868,TRUE),"")</f>
        <v/>
      </c>
      <c r="Z4868" s="87"/>
      <c r="AA4868" s="104"/>
    </row>
    <row r="4869" spans="2:27" x14ac:dyDescent="0.25">
      <c r="B4869" s="68" t="s">
        <v>68</v>
      </c>
      <c r="C4869" s="80" t="str">
        <f>IFERROR(VLOOKUP(B4869,Listor!$A$6:$B$62,2,FALSE),"")</f>
        <v/>
      </c>
      <c r="D4869" s="80" t="str">
        <f>IFERROR(VLOOKUP(B4869,Listor!$A$6:$C$62,3,FALSE),"")</f>
        <v/>
      </c>
      <c r="E4869" s="110" t="s">
        <v>79</v>
      </c>
      <c r="F4869" s="66"/>
      <c r="G4869" s="35" t="str">
        <f>IFERROR(VLOOKUP(B4869,Listor!$A$6:$G$62,7,FALSE),"")</f>
        <v/>
      </c>
      <c r="H4869" s="63" t="str">
        <f>IFERROR(VLOOKUP(B4869,Listor!$N$6:$O$47,2,FALSE),"")</f>
        <v/>
      </c>
      <c r="I4869" s="63" t="str">
        <f t="shared" si="229"/>
        <v/>
      </c>
      <c r="J4869" s="96" t="str">
        <f>IFERROR(VLOOKUP(B4869,Listor!$N$6:$P$47,3,FALSE)*I4869,"")</f>
        <v/>
      </c>
      <c r="K4869" s="81"/>
      <c r="L4869" s="88" t="str">
        <f>IFERROR((VLOOKUP(B4869,Listor!$N$6:$P$47,3,FALSE)*Biologiska!K4869)+(VLOOKUP(B4869,Listor!$N$6:$Q$47,4,FALSE)),"")</f>
        <v/>
      </c>
      <c r="M4869" s="63" t="str">
        <f t="shared" si="230"/>
        <v/>
      </c>
      <c r="N4869" s="75"/>
      <c r="O4869" s="84" t="str">
        <f t="shared" si="231"/>
        <v/>
      </c>
      <c r="P4869" s="107"/>
      <c r="Q4869" s="87" t="s">
        <v>79</v>
      </c>
      <c r="R4869" s="87"/>
      <c r="S4869" s="87"/>
      <c r="T4869" s="87"/>
      <c r="U4869" s="87"/>
      <c r="V4869" s="86" t="s">
        <v>79</v>
      </c>
      <c r="W4869" s="75"/>
      <c r="X4869" s="102" t="s">
        <v>79</v>
      </c>
      <c r="Y4869" s="63" t="str">
        <f>IFERROR(IF(VLOOKUP(X4869,Listor!$T$6:$U$7,2,FALSE)&lt;O4869,TRUE),"")</f>
        <v/>
      </c>
      <c r="Z4869" s="87"/>
      <c r="AA4869" s="104"/>
    </row>
    <row r="4870" spans="2:27" x14ac:dyDescent="0.25">
      <c r="B4870" s="68" t="s">
        <v>68</v>
      </c>
      <c r="C4870" s="80" t="str">
        <f>IFERROR(VLOOKUP(B4870,Listor!$A$6:$B$62,2,FALSE),"")</f>
        <v/>
      </c>
      <c r="D4870" s="80" t="str">
        <f>IFERROR(VLOOKUP(B4870,Listor!$A$6:$C$62,3,FALSE),"")</f>
        <v/>
      </c>
      <c r="E4870" s="110" t="s">
        <v>79</v>
      </c>
      <c r="F4870" s="66"/>
      <c r="G4870" s="35" t="str">
        <f>IFERROR(VLOOKUP(B4870,Listor!$A$6:$G$62,7,FALSE),"")</f>
        <v/>
      </c>
      <c r="H4870" s="63" t="str">
        <f>IFERROR(VLOOKUP(B4870,Listor!$N$6:$O$47,2,FALSE),"")</f>
        <v/>
      </c>
      <c r="I4870" s="63" t="str">
        <f t="shared" si="229"/>
        <v/>
      </c>
      <c r="J4870" s="96" t="str">
        <f>IFERROR(VLOOKUP(B4870,Listor!$N$6:$P$47,3,FALSE)*I4870,"")</f>
        <v/>
      </c>
      <c r="K4870" s="81"/>
      <c r="L4870" s="88" t="str">
        <f>IFERROR((VLOOKUP(B4870,Listor!$N$6:$P$47,3,FALSE)*Biologiska!K4870)+(VLOOKUP(B4870,Listor!$N$6:$Q$47,4,FALSE)),"")</f>
        <v/>
      </c>
      <c r="M4870" s="63" t="str">
        <f t="shared" si="230"/>
        <v/>
      </c>
      <c r="N4870" s="75"/>
      <c r="O4870" s="84" t="str">
        <f t="shared" si="231"/>
        <v/>
      </c>
      <c r="P4870" s="107"/>
      <c r="Q4870" s="87" t="s">
        <v>79</v>
      </c>
      <c r="R4870" s="87"/>
      <c r="S4870" s="87"/>
      <c r="T4870" s="87"/>
      <c r="U4870" s="87"/>
      <c r="V4870" s="86" t="s">
        <v>79</v>
      </c>
      <c r="W4870" s="75"/>
      <c r="X4870" s="102" t="s">
        <v>79</v>
      </c>
      <c r="Y4870" s="63" t="str">
        <f>IFERROR(IF(VLOOKUP(X4870,Listor!$T$6:$U$7,2,FALSE)&lt;O4870,TRUE),"")</f>
        <v/>
      </c>
      <c r="Z4870" s="87"/>
      <c r="AA4870" s="104"/>
    </row>
    <row r="4871" spans="2:27" x14ac:dyDescent="0.25">
      <c r="B4871" s="68" t="s">
        <v>68</v>
      </c>
      <c r="C4871" s="80" t="str">
        <f>IFERROR(VLOOKUP(B4871,Listor!$A$6:$B$62,2,FALSE),"")</f>
        <v/>
      </c>
      <c r="D4871" s="80" t="str">
        <f>IFERROR(VLOOKUP(B4871,Listor!$A$6:$C$62,3,FALSE),"")</f>
        <v/>
      </c>
      <c r="E4871" s="110" t="s">
        <v>79</v>
      </c>
      <c r="F4871" s="66"/>
      <c r="G4871" s="35" t="str">
        <f>IFERROR(VLOOKUP(B4871,Listor!$A$6:$G$62,7,FALSE),"")</f>
        <v/>
      </c>
      <c r="H4871" s="63" t="str">
        <f>IFERROR(VLOOKUP(B4871,Listor!$N$6:$O$47,2,FALSE),"")</f>
        <v/>
      </c>
      <c r="I4871" s="63" t="str">
        <f t="shared" si="229"/>
        <v/>
      </c>
      <c r="J4871" s="96" t="str">
        <f>IFERROR(VLOOKUP(B4871,Listor!$N$6:$P$47,3,FALSE)*I4871,"")</f>
        <v/>
      </c>
      <c r="K4871" s="81"/>
      <c r="L4871" s="88" t="str">
        <f>IFERROR((VLOOKUP(B4871,Listor!$N$6:$P$47,3,FALSE)*Biologiska!K4871)+(VLOOKUP(B4871,Listor!$N$6:$Q$47,4,FALSE)),"")</f>
        <v/>
      </c>
      <c r="M4871" s="63" t="str">
        <f t="shared" si="230"/>
        <v/>
      </c>
      <c r="N4871" s="75"/>
      <c r="O4871" s="84" t="str">
        <f t="shared" si="231"/>
        <v/>
      </c>
      <c r="P4871" s="107"/>
      <c r="Q4871" s="87" t="s">
        <v>79</v>
      </c>
      <c r="R4871" s="87"/>
      <c r="S4871" s="87"/>
      <c r="T4871" s="87"/>
      <c r="U4871" s="87"/>
      <c r="V4871" s="86" t="s">
        <v>79</v>
      </c>
      <c r="W4871" s="75"/>
      <c r="X4871" s="102" t="s">
        <v>79</v>
      </c>
      <c r="Y4871" s="63" t="str">
        <f>IFERROR(IF(VLOOKUP(X4871,Listor!$T$6:$U$7,2,FALSE)&lt;O4871,TRUE),"")</f>
        <v/>
      </c>
      <c r="Z4871" s="87"/>
      <c r="AA4871" s="104"/>
    </row>
    <row r="4872" spans="2:27" x14ac:dyDescent="0.25">
      <c r="B4872" s="68" t="s">
        <v>68</v>
      </c>
      <c r="C4872" s="80" t="str">
        <f>IFERROR(VLOOKUP(B4872,Listor!$A$6:$B$62,2,FALSE),"")</f>
        <v/>
      </c>
      <c r="D4872" s="80" t="str">
        <f>IFERROR(VLOOKUP(B4872,Listor!$A$6:$C$62,3,FALSE),"")</f>
        <v/>
      </c>
      <c r="E4872" s="110" t="s">
        <v>79</v>
      </c>
      <c r="F4872" s="66"/>
      <c r="G4872" s="35" t="str">
        <f>IFERROR(VLOOKUP(B4872,Listor!$A$6:$G$62,7,FALSE),"")</f>
        <v/>
      </c>
      <c r="H4872" s="63" t="str">
        <f>IFERROR(VLOOKUP(B4872,Listor!$N$6:$O$47,2,FALSE),"")</f>
        <v/>
      </c>
      <c r="I4872" s="63" t="str">
        <f t="shared" si="229"/>
        <v/>
      </c>
      <c r="J4872" s="96" t="str">
        <f>IFERROR(VLOOKUP(B4872,Listor!$N$6:$P$47,3,FALSE)*I4872,"")</f>
        <v/>
      </c>
      <c r="K4872" s="81"/>
      <c r="L4872" s="88" t="str">
        <f>IFERROR((VLOOKUP(B4872,Listor!$N$6:$P$47,3,FALSE)*Biologiska!K4872)+(VLOOKUP(B4872,Listor!$N$6:$Q$47,4,FALSE)),"")</f>
        <v/>
      </c>
      <c r="M4872" s="63" t="str">
        <f t="shared" si="230"/>
        <v/>
      </c>
      <c r="N4872" s="75"/>
      <c r="O4872" s="84" t="str">
        <f t="shared" si="231"/>
        <v/>
      </c>
      <c r="P4872" s="107"/>
      <c r="Q4872" s="87" t="s">
        <v>79</v>
      </c>
      <c r="R4872" s="87"/>
      <c r="S4872" s="87"/>
      <c r="T4872" s="87"/>
      <c r="U4872" s="87"/>
      <c r="V4872" s="86" t="s">
        <v>79</v>
      </c>
      <c r="W4872" s="75"/>
      <c r="X4872" s="102" t="s">
        <v>79</v>
      </c>
      <c r="Y4872" s="63" t="str">
        <f>IFERROR(IF(VLOOKUP(X4872,Listor!$T$6:$U$7,2,FALSE)&lt;O4872,TRUE),"")</f>
        <v/>
      </c>
      <c r="Z4872" s="87"/>
      <c r="AA4872" s="104"/>
    </row>
    <row r="4873" spans="2:27" x14ac:dyDescent="0.25">
      <c r="B4873" s="68" t="s">
        <v>68</v>
      </c>
      <c r="C4873" s="80" t="str">
        <f>IFERROR(VLOOKUP(B4873,Listor!$A$6:$B$62,2,FALSE),"")</f>
        <v/>
      </c>
      <c r="D4873" s="80" t="str">
        <f>IFERROR(VLOOKUP(B4873,Listor!$A$6:$C$62,3,FALSE),"")</f>
        <v/>
      </c>
      <c r="E4873" s="110" t="s">
        <v>79</v>
      </c>
      <c r="F4873" s="66"/>
      <c r="G4873" s="35" t="str">
        <f>IFERROR(VLOOKUP(B4873,Listor!$A$6:$G$62,7,FALSE),"")</f>
        <v/>
      </c>
      <c r="H4873" s="63" t="str">
        <f>IFERROR(VLOOKUP(B4873,Listor!$N$6:$O$47,2,FALSE),"")</f>
        <v/>
      </c>
      <c r="I4873" s="63" t="str">
        <f t="shared" si="229"/>
        <v/>
      </c>
      <c r="J4873" s="96" t="str">
        <f>IFERROR(VLOOKUP(B4873,Listor!$N$6:$P$47,3,FALSE)*I4873,"")</f>
        <v/>
      </c>
      <c r="K4873" s="81"/>
      <c r="L4873" s="88" t="str">
        <f>IFERROR((VLOOKUP(B4873,Listor!$N$6:$P$47,3,FALSE)*Biologiska!K4873)+(VLOOKUP(B4873,Listor!$N$6:$Q$47,4,FALSE)),"")</f>
        <v/>
      </c>
      <c r="M4873" s="63" t="str">
        <f t="shared" si="230"/>
        <v/>
      </c>
      <c r="N4873" s="75"/>
      <c r="O4873" s="84" t="str">
        <f t="shared" si="231"/>
        <v/>
      </c>
      <c r="P4873" s="107"/>
      <c r="Q4873" s="87" t="s">
        <v>79</v>
      </c>
      <c r="R4873" s="87"/>
      <c r="S4873" s="87"/>
      <c r="T4873" s="87"/>
      <c r="U4873" s="87"/>
      <c r="V4873" s="86" t="s">
        <v>79</v>
      </c>
      <c r="W4873" s="75"/>
      <c r="X4873" s="102" t="s">
        <v>79</v>
      </c>
      <c r="Y4873" s="63" t="str">
        <f>IFERROR(IF(VLOOKUP(X4873,Listor!$T$6:$U$7,2,FALSE)&lt;O4873,TRUE),"")</f>
        <v/>
      </c>
      <c r="Z4873" s="87"/>
      <c r="AA4873" s="104"/>
    </row>
    <row r="4874" spans="2:27" x14ac:dyDescent="0.25">
      <c r="B4874" s="68" t="s">
        <v>68</v>
      </c>
      <c r="C4874" s="80" t="str">
        <f>IFERROR(VLOOKUP(B4874,Listor!$A$6:$B$62,2,FALSE),"")</f>
        <v/>
      </c>
      <c r="D4874" s="80" t="str">
        <f>IFERROR(VLOOKUP(B4874,Listor!$A$6:$C$62,3,FALSE),"")</f>
        <v/>
      </c>
      <c r="E4874" s="110" t="s">
        <v>79</v>
      </c>
      <c r="F4874" s="66"/>
      <c r="G4874" s="35" t="str">
        <f>IFERROR(VLOOKUP(B4874,Listor!$A$6:$G$62,7,FALSE),"")</f>
        <v/>
      </c>
      <c r="H4874" s="63" t="str">
        <f>IFERROR(VLOOKUP(B4874,Listor!$N$6:$O$47,2,FALSE),"")</f>
        <v/>
      </c>
      <c r="I4874" s="63" t="str">
        <f t="shared" si="229"/>
        <v/>
      </c>
      <c r="J4874" s="96" t="str">
        <f>IFERROR(VLOOKUP(B4874,Listor!$N$6:$P$47,3,FALSE)*I4874,"")</f>
        <v/>
      </c>
      <c r="K4874" s="81"/>
      <c r="L4874" s="88" t="str">
        <f>IFERROR((VLOOKUP(B4874,Listor!$N$6:$P$47,3,FALSE)*Biologiska!K4874)+(VLOOKUP(B4874,Listor!$N$6:$Q$47,4,FALSE)),"")</f>
        <v/>
      </c>
      <c r="M4874" s="63" t="str">
        <f t="shared" si="230"/>
        <v/>
      </c>
      <c r="N4874" s="75"/>
      <c r="O4874" s="84" t="str">
        <f t="shared" si="231"/>
        <v/>
      </c>
      <c r="P4874" s="107"/>
      <c r="Q4874" s="87" t="s">
        <v>79</v>
      </c>
      <c r="R4874" s="87"/>
      <c r="S4874" s="87"/>
      <c r="T4874" s="87"/>
      <c r="U4874" s="87"/>
      <c r="V4874" s="86" t="s">
        <v>79</v>
      </c>
      <c r="W4874" s="75"/>
      <c r="X4874" s="102" t="s">
        <v>79</v>
      </c>
      <c r="Y4874" s="63" t="str">
        <f>IFERROR(IF(VLOOKUP(X4874,Listor!$T$6:$U$7,2,FALSE)&lt;O4874,TRUE),"")</f>
        <v/>
      </c>
      <c r="Z4874" s="87"/>
      <c r="AA4874" s="104"/>
    </row>
    <row r="4875" spans="2:27" x14ac:dyDescent="0.25">
      <c r="B4875" s="68" t="s">
        <v>68</v>
      </c>
      <c r="C4875" s="80" t="str">
        <f>IFERROR(VLOOKUP(B4875,Listor!$A$6:$B$62,2,FALSE),"")</f>
        <v/>
      </c>
      <c r="D4875" s="80" t="str">
        <f>IFERROR(VLOOKUP(B4875,Listor!$A$6:$C$62,3,FALSE),"")</f>
        <v/>
      </c>
      <c r="E4875" s="110" t="s">
        <v>79</v>
      </c>
      <c r="F4875" s="66"/>
      <c r="G4875" s="35" t="str">
        <f>IFERROR(VLOOKUP(B4875,Listor!$A$6:$G$62,7,FALSE),"")</f>
        <v/>
      </c>
      <c r="H4875" s="63" t="str">
        <f>IFERROR(VLOOKUP(B4875,Listor!$N$6:$O$47,2,FALSE),"")</f>
        <v/>
      </c>
      <c r="I4875" s="63" t="str">
        <f t="shared" si="229"/>
        <v/>
      </c>
      <c r="J4875" s="96" t="str">
        <f>IFERROR(VLOOKUP(B4875,Listor!$N$6:$P$47,3,FALSE)*I4875,"")</f>
        <v/>
      </c>
      <c r="K4875" s="81"/>
      <c r="L4875" s="88" t="str">
        <f>IFERROR((VLOOKUP(B4875,Listor!$N$6:$P$47,3,FALSE)*Biologiska!K4875)+(VLOOKUP(B4875,Listor!$N$6:$Q$47,4,FALSE)),"")</f>
        <v/>
      </c>
      <c r="M4875" s="63" t="str">
        <f t="shared" si="230"/>
        <v/>
      </c>
      <c r="N4875" s="75"/>
      <c r="O4875" s="84" t="str">
        <f t="shared" si="231"/>
        <v/>
      </c>
      <c r="P4875" s="107"/>
      <c r="Q4875" s="87" t="s">
        <v>79</v>
      </c>
      <c r="R4875" s="87"/>
      <c r="S4875" s="87"/>
      <c r="T4875" s="87"/>
      <c r="U4875" s="87"/>
      <c r="V4875" s="86" t="s">
        <v>79</v>
      </c>
      <c r="W4875" s="75"/>
      <c r="X4875" s="102" t="s">
        <v>79</v>
      </c>
      <c r="Y4875" s="63" t="str">
        <f>IFERROR(IF(VLOOKUP(X4875,Listor!$T$6:$U$7,2,FALSE)&lt;O4875,TRUE),"")</f>
        <v/>
      </c>
      <c r="Z4875" s="87"/>
      <c r="AA4875" s="104"/>
    </row>
    <row r="4876" spans="2:27" x14ac:dyDescent="0.25">
      <c r="B4876" s="68" t="s">
        <v>68</v>
      </c>
      <c r="C4876" s="80" t="str">
        <f>IFERROR(VLOOKUP(B4876,Listor!$A$6:$B$62,2,FALSE),"")</f>
        <v/>
      </c>
      <c r="D4876" s="80" t="str">
        <f>IFERROR(VLOOKUP(B4876,Listor!$A$6:$C$62,3,FALSE),"")</f>
        <v/>
      </c>
      <c r="E4876" s="110" t="s">
        <v>79</v>
      </c>
      <c r="F4876" s="66"/>
      <c r="G4876" s="35" t="str">
        <f>IFERROR(VLOOKUP(B4876,Listor!$A$6:$G$62,7,FALSE),"")</f>
        <v/>
      </c>
      <c r="H4876" s="63" t="str">
        <f>IFERROR(VLOOKUP(B4876,Listor!$N$6:$O$47,2,FALSE),"")</f>
        <v/>
      </c>
      <c r="I4876" s="63" t="str">
        <f t="shared" si="229"/>
        <v/>
      </c>
      <c r="J4876" s="96" t="str">
        <f>IFERROR(VLOOKUP(B4876,Listor!$N$6:$P$47,3,FALSE)*I4876,"")</f>
        <v/>
      </c>
      <c r="K4876" s="81"/>
      <c r="L4876" s="88" t="str">
        <f>IFERROR((VLOOKUP(B4876,Listor!$N$6:$P$47,3,FALSE)*Biologiska!K4876)+(VLOOKUP(B4876,Listor!$N$6:$Q$47,4,FALSE)),"")</f>
        <v/>
      </c>
      <c r="M4876" s="63" t="str">
        <f t="shared" si="230"/>
        <v/>
      </c>
      <c r="N4876" s="75"/>
      <c r="O4876" s="84" t="str">
        <f t="shared" si="231"/>
        <v/>
      </c>
      <c r="P4876" s="107"/>
      <c r="Q4876" s="87" t="s">
        <v>79</v>
      </c>
      <c r="R4876" s="87"/>
      <c r="S4876" s="87"/>
      <c r="T4876" s="87"/>
      <c r="U4876" s="87"/>
      <c r="V4876" s="86" t="s">
        <v>79</v>
      </c>
      <c r="W4876" s="75"/>
      <c r="X4876" s="102" t="s">
        <v>79</v>
      </c>
      <c r="Y4876" s="63" t="str">
        <f>IFERROR(IF(VLOOKUP(X4876,Listor!$T$6:$U$7,2,FALSE)&lt;O4876,TRUE),"")</f>
        <v/>
      </c>
      <c r="Z4876" s="87"/>
      <c r="AA4876" s="104"/>
    </row>
    <row r="4877" spans="2:27" x14ac:dyDescent="0.25">
      <c r="B4877" s="68" t="s">
        <v>68</v>
      </c>
      <c r="C4877" s="80" t="str">
        <f>IFERROR(VLOOKUP(B4877,Listor!$A$6:$B$62,2,FALSE),"")</f>
        <v/>
      </c>
      <c r="D4877" s="80" t="str">
        <f>IFERROR(VLOOKUP(B4877,Listor!$A$6:$C$62,3,FALSE),"")</f>
        <v/>
      </c>
      <c r="E4877" s="110" t="s">
        <v>79</v>
      </c>
      <c r="F4877" s="66"/>
      <c r="G4877" s="35" t="str">
        <f>IFERROR(VLOOKUP(B4877,Listor!$A$6:$G$62,7,FALSE),"")</f>
        <v/>
      </c>
      <c r="H4877" s="63" t="str">
        <f>IFERROR(VLOOKUP(B4877,Listor!$N$6:$O$47,2,FALSE),"")</f>
        <v/>
      </c>
      <c r="I4877" s="63" t="str">
        <f t="shared" si="229"/>
        <v/>
      </c>
      <c r="J4877" s="96" t="str">
        <f>IFERROR(VLOOKUP(B4877,Listor!$N$6:$P$47,3,FALSE)*I4877,"")</f>
        <v/>
      </c>
      <c r="K4877" s="81"/>
      <c r="L4877" s="88" t="str">
        <f>IFERROR((VLOOKUP(B4877,Listor!$N$6:$P$47,3,FALSE)*Biologiska!K4877)+(VLOOKUP(B4877,Listor!$N$6:$Q$47,4,FALSE)),"")</f>
        <v/>
      </c>
      <c r="M4877" s="63" t="str">
        <f t="shared" si="230"/>
        <v/>
      </c>
      <c r="N4877" s="75"/>
      <c r="O4877" s="84" t="str">
        <f t="shared" si="231"/>
        <v/>
      </c>
      <c r="P4877" s="107"/>
      <c r="Q4877" s="87" t="s">
        <v>79</v>
      </c>
      <c r="R4877" s="87"/>
      <c r="S4877" s="87"/>
      <c r="T4877" s="87"/>
      <c r="U4877" s="87"/>
      <c r="V4877" s="86" t="s">
        <v>79</v>
      </c>
      <c r="W4877" s="75"/>
      <c r="X4877" s="102" t="s">
        <v>79</v>
      </c>
      <c r="Y4877" s="63" t="str">
        <f>IFERROR(IF(VLOOKUP(X4877,Listor!$T$6:$U$7,2,FALSE)&lt;O4877,TRUE),"")</f>
        <v/>
      </c>
      <c r="Z4877" s="87"/>
      <c r="AA4877" s="104"/>
    </row>
    <row r="4878" spans="2:27" x14ac:dyDescent="0.25">
      <c r="B4878" s="68" t="s">
        <v>68</v>
      </c>
      <c r="C4878" s="80" t="str">
        <f>IFERROR(VLOOKUP(B4878,Listor!$A$6:$B$62,2,FALSE),"")</f>
        <v/>
      </c>
      <c r="D4878" s="80" t="str">
        <f>IFERROR(VLOOKUP(B4878,Listor!$A$6:$C$62,3,FALSE),"")</f>
        <v/>
      </c>
      <c r="E4878" s="110" t="s">
        <v>79</v>
      </c>
      <c r="F4878" s="66"/>
      <c r="G4878" s="35" t="str">
        <f>IFERROR(VLOOKUP(B4878,Listor!$A$6:$G$62,7,FALSE),"")</f>
        <v/>
      </c>
      <c r="H4878" s="63" t="str">
        <f>IFERROR(VLOOKUP(B4878,Listor!$N$6:$O$47,2,FALSE),"")</f>
        <v/>
      </c>
      <c r="I4878" s="63" t="str">
        <f t="shared" si="229"/>
        <v/>
      </c>
      <c r="J4878" s="96" t="str">
        <f>IFERROR(VLOOKUP(B4878,Listor!$N$6:$P$47,3,FALSE)*I4878,"")</f>
        <v/>
      </c>
      <c r="K4878" s="81"/>
      <c r="L4878" s="88" t="str">
        <f>IFERROR((VLOOKUP(B4878,Listor!$N$6:$P$47,3,FALSE)*Biologiska!K4878)+(VLOOKUP(B4878,Listor!$N$6:$Q$47,4,FALSE)),"")</f>
        <v/>
      </c>
      <c r="M4878" s="63" t="str">
        <f t="shared" si="230"/>
        <v/>
      </c>
      <c r="N4878" s="75"/>
      <c r="O4878" s="84" t="str">
        <f t="shared" si="231"/>
        <v/>
      </c>
      <c r="P4878" s="107"/>
      <c r="Q4878" s="87" t="s">
        <v>79</v>
      </c>
      <c r="R4878" s="87"/>
      <c r="S4878" s="87"/>
      <c r="T4878" s="87"/>
      <c r="U4878" s="87"/>
      <c r="V4878" s="86" t="s">
        <v>79</v>
      </c>
      <c r="W4878" s="75"/>
      <c r="X4878" s="102" t="s">
        <v>79</v>
      </c>
      <c r="Y4878" s="63" t="str">
        <f>IFERROR(IF(VLOOKUP(X4878,Listor!$T$6:$U$7,2,FALSE)&lt;O4878,TRUE),"")</f>
        <v/>
      </c>
      <c r="Z4878" s="87"/>
      <c r="AA4878" s="104"/>
    </row>
    <row r="4879" spans="2:27" x14ac:dyDescent="0.25">
      <c r="B4879" s="68" t="s">
        <v>68</v>
      </c>
      <c r="C4879" s="80" t="str">
        <f>IFERROR(VLOOKUP(B4879,Listor!$A$6:$B$62,2,FALSE),"")</f>
        <v/>
      </c>
      <c r="D4879" s="80" t="str">
        <f>IFERROR(VLOOKUP(B4879,Listor!$A$6:$C$62,3,FALSE),"")</f>
        <v/>
      </c>
      <c r="E4879" s="110" t="s">
        <v>79</v>
      </c>
      <c r="F4879" s="66"/>
      <c r="G4879" s="35" t="str">
        <f>IFERROR(VLOOKUP(B4879,Listor!$A$6:$G$62,7,FALSE),"")</f>
        <v/>
      </c>
      <c r="H4879" s="63" t="str">
        <f>IFERROR(VLOOKUP(B4879,Listor!$N$6:$O$47,2,FALSE),"")</f>
        <v/>
      </c>
      <c r="I4879" s="63" t="str">
        <f t="shared" si="229"/>
        <v/>
      </c>
      <c r="J4879" s="96" t="str">
        <f>IFERROR(VLOOKUP(B4879,Listor!$N$6:$P$47,3,FALSE)*I4879,"")</f>
        <v/>
      </c>
      <c r="K4879" s="81"/>
      <c r="L4879" s="88" t="str">
        <f>IFERROR((VLOOKUP(B4879,Listor!$N$6:$P$47,3,FALSE)*Biologiska!K4879)+(VLOOKUP(B4879,Listor!$N$6:$Q$47,4,FALSE)),"")</f>
        <v/>
      </c>
      <c r="M4879" s="63" t="str">
        <f t="shared" si="230"/>
        <v/>
      </c>
      <c r="N4879" s="75"/>
      <c r="O4879" s="84" t="str">
        <f t="shared" si="231"/>
        <v/>
      </c>
      <c r="P4879" s="107"/>
      <c r="Q4879" s="87" t="s">
        <v>79</v>
      </c>
      <c r="R4879" s="87"/>
      <c r="S4879" s="87"/>
      <c r="T4879" s="87"/>
      <c r="U4879" s="87"/>
      <c r="V4879" s="86" t="s">
        <v>79</v>
      </c>
      <c r="W4879" s="75"/>
      <c r="X4879" s="102" t="s">
        <v>79</v>
      </c>
      <c r="Y4879" s="63" t="str">
        <f>IFERROR(IF(VLOOKUP(X4879,Listor!$T$6:$U$7,2,FALSE)&lt;O4879,TRUE),"")</f>
        <v/>
      </c>
      <c r="Z4879" s="87"/>
      <c r="AA4879" s="104"/>
    </row>
    <row r="4880" spans="2:27" x14ac:dyDescent="0.25">
      <c r="B4880" s="68" t="s">
        <v>68</v>
      </c>
      <c r="C4880" s="80" t="str">
        <f>IFERROR(VLOOKUP(B4880,Listor!$A$6:$B$62,2,FALSE),"")</f>
        <v/>
      </c>
      <c r="D4880" s="80" t="str">
        <f>IFERROR(VLOOKUP(B4880,Listor!$A$6:$C$62,3,FALSE),"")</f>
        <v/>
      </c>
      <c r="E4880" s="110" t="s">
        <v>79</v>
      </c>
      <c r="F4880" s="66"/>
      <c r="G4880" s="35" t="str">
        <f>IFERROR(VLOOKUP(B4880,Listor!$A$6:$G$62,7,FALSE),"")</f>
        <v/>
      </c>
      <c r="H4880" s="63" t="str">
        <f>IFERROR(VLOOKUP(B4880,Listor!$N$6:$O$47,2,FALSE),"")</f>
        <v/>
      </c>
      <c r="I4880" s="63" t="str">
        <f t="shared" si="229"/>
        <v/>
      </c>
      <c r="J4880" s="96" t="str">
        <f>IFERROR(VLOOKUP(B4880,Listor!$N$6:$P$47,3,FALSE)*I4880,"")</f>
        <v/>
      </c>
      <c r="K4880" s="81"/>
      <c r="L4880" s="88" t="str">
        <f>IFERROR((VLOOKUP(B4880,Listor!$N$6:$P$47,3,FALSE)*Biologiska!K4880)+(VLOOKUP(B4880,Listor!$N$6:$Q$47,4,FALSE)),"")</f>
        <v/>
      </c>
      <c r="M4880" s="63" t="str">
        <f t="shared" si="230"/>
        <v/>
      </c>
      <c r="N4880" s="75"/>
      <c r="O4880" s="84" t="str">
        <f t="shared" si="231"/>
        <v/>
      </c>
      <c r="P4880" s="107"/>
      <c r="Q4880" s="87" t="s">
        <v>79</v>
      </c>
      <c r="R4880" s="87"/>
      <c r="S4880" s="87"/>
      <c r="T4880" s="87"/>
      <c r="U4880" s="87"/>
      <c r="V4880" s="86" t="s">
        <v>79</v>
      </c>
      <c r="W4880" s="75"/>
      <c r="X4880" s="102" t="s">
        <v>79</v>
      </c>
      <c r="Y4880" s="63" t="str">
        <f>IFERROR(IF(VLOOKUP(X4880,Listor!$T$6:$U$7,2,FALSE)&lt;O4880,TRUE),"")</f>
        <v/>
      </c>
      <c r="Z4880" s="87"/>
      <c r="AA4880" s="104"/>
    </row>
    <row r="4881" spans="2:27" x14ac:dyDescent="0.25">
      <c r="B4881" s="68" t="s">
        <v>68</v>
      </c>
      <c r="C4881" s="80" t="str">
        <f>IFERROR(VLOOKUP(B4881,Listor!$A$6:$B$62,2,FALSE),"")</f>
        <v/>
      </c>
      <c r="D4881" s="80" t="str">
        <f>IFERROR(VLOOKUP(B4881,Listor!$A$6:$C$62,3,FALSE),"")</f>
        <v/>
      </c>
      <c r="E4881" s="110" t="s">
        <v>79</v>
      </c>
      <c r="F4881" s="66"/>
      <c r="G4881" s="35" t="str">
        <f>IFERROR(VLOOKUP(B4881,Listor!$A$6:$G$62,7,FALSE),"")</f>
        <v/>
      </c>
      <c r="H4881" s="63" t="str">
        <f>IFERROR(VLOOKUP(B4881,Listor!$N$6:$O$47,2,FALSE),"")</f>
        <v/>
      </c>
      <c r="I4881" s="63" t="str">
        <f t="shared" si="229"/>
        <v/>
      </c>
      <c r="J4881" s="96" t="str">
        <f>IFERROR(VLOOKUP(B4881,Listor!$N$6:$P$47,3,FALSE)*I4881,"")</f>
        <v/>
      </c>
      <c r="K4881" s="81"/>
      <c r="L4881" s="88" t="str">
        <f>IFERROR((VLOOKUP(B4881,Listor!$N$6:$P$47,3,FALSE)*Biologiska!K4881)+(VLOOKUP(B4881,Listor!$N$6:$Q$47,4,FALSE)),"")</f>
        <v/>
      </c>
      <c r="M4881" s="63" t="str">
        <f t="shared" si="230"/>
        <v/>
      </c>
      <c r="N4881" s="75"/>
      <c r="O4881" s="84" t="str">
        <f t="shared" si="231"/>
        <v/>
      </c>
      <c r="P4881" s="107"/>
      <c r="Q4881" s="87" t="s">
        <v>79</v>
      </c>
      <c r="R4881" s="87"/>
      <c r="S4881" s="87"/>
      <c r="T4881" s="87"/>
      <c r="U4881" s="87"/>
      <c r="V4881" s="86" t="s">
        <v>79</v>
      </c>
      <c r="W4881" s="75"/>
      <c r="X4881" s="102" t="s">
        <v>79</v>
      </c>
      <c r="Y4881" s="63" t="str">
        <f>IFERROR(IF(VLOOKUP(X4881,Listor!$T$6:$U$7,2,FALSE)&lt;O4881,TRUE),"")</f>
        <v/>
      </c>
      <c r="Z4881" s="87"/>
      <c r="AA4881" s="104"/>
    </row>
    <row r="4882" spans="2:27" x14ac:dyDescent="0.25">
      <c r="B4882" s="68" t="s">
        <v>68</v>
      </c>
      <c r="C4882" s="80" t="str">
        <f>IFERROR(VLOOKUP(B4882,Listor!$A$6:$B$62,2,FALSE),"")</f>
        <v/>
      </c>
      <c r="D4882" s="80" t="str">
        <f>IFERROR(VLOOKUP(B4882,Listor!$A$6:$C$62,3,FALSE),"")</f>
        <v/>
      </c>
      <c r="E4882" s="110" t="s">
        <v>79</v>
      </c>
      <c r="F4882" s="66"/>
      <c r="G4882" s="35" t="str">
        <f>IFERROR(VLOOKUP(B4882,Listor!$A$6:$G$62,7,FALSE),"")</f>
        <v/>
      </c>
      <c r="H4882" s="63" t="str">
        <f>IFERROR(VLOOKUP(B4882,Listor!$N$6:$O$47,2,FALSE),"")</f>
        <v/>
      </c>
      <c r="I4882" s="63" t="str">
        <f t="shared" si="229"/>
        <v/>
      </c>
      <c r="J4882" s="96" t="str">
        <f>IFERROR(VLOOKUP(B4882,Listor!$N$6:$P$47,3,FALSE)*I4882,"")</f>
        <v/>
      </c>
      <c r="K4882" s="81"/>
      <c r="L4882" s="88" t="str">
        <f>IFERROR((VLOOKUP(B4882,Listor!$N$6:$P$47,3,FALSE)*Biologiska!K4882)+(VLOOKUP(B4882,Listor!$N$6:$Q$47,4,FALSE)),"")</f>
        <v/>
      </c>
      <c r="M4882" s="63" t="str">
        <f t="shared" si="230"/>
        <v/>
      </c>
      <c r="N4882" s="75"/>
      <c r="O4882" s="84" t="str">
        <f t="shared" si="231"/>
        <v/>
      </c>
      <c r="P4882" s="107"/>
      <c r="Q4882" s="87" t="s">
        <v>79</v>
      </c>
      <c r="R4882" s="87"/>
      <c r="S4882" s="87"/>
      <c r="T4882" s="87"/>
      <c r="U4882" s="87"/>
      <c r="V4882" s="86" t="s">
        <v>79</v>
      </c>
      <c r="W4882" s="75"/>
      <c r="X4882" s="102" t="s">
        <v>79</v>
      </c>
      <c r="Y4882" s="63" t="str">
        <f>IFERROR(IF(VLOOKUP(X4882,Listor!$T$6:$U$7,2,FALSE)&lt;O4882,TRUE),"")</f>
        <v/>
      </c>
      <c r="Z4882" s="87"/>
      <c r="AA4882" s="104"/>
    </row>
    <row r="4883" spans="2:27" x14ac:dyDescent="0.25">
      <c r="B4883" s="68" t="s">
        <v>68</v>
      </c>
      <c r="C4883" s="80" t="str">
        <f>IFERROR(VLOOKUP(B4883,Listor!$A$6:$B$62,2,FALSE),"")</f>
        <v/>
      </c>
      <c r="D4883" s="80" t="str">
        <f>IFERROR(VLOOKUP(B4883,Listor!$A$6:$C$62,3,FALSE),"")</f>
        <v/>
      </c>
      <c r="E4883" s="110" t="s">
        <v>79</v>
      </c>
      <c r="F4883" s="66"/>
      <c r="G4883" s="35" t="str">
        <f>IFERROR(VLOOKUP(B4883,Listor!$A$6:$G$62,7,FALSE),"")</f>
        <v/>
      </c>
      <c r="H4883" s="63" t="str">
        <f>IFERROR(VLOOKUP(B4883,Listor!$N$6:$O$47,2,FALSE),"")</f>
        <v/>
      </c>
      <c r="I4883" s="63" t="str">
        <f t="shared" si="229"/>
        <v/>
      </c>
      <c r="J4883" s="96" t="str">
        <f>IFERROR(VLOOKUP(B4883,Listor!$N$6:$P$47,3,FALSE)*I4883,"")</f>
        <v/>
      </c>
      <c r="K4883" s="81"/>
      <c r="L4883" s="88" t="str">
        <f>IFERROR((VLOOKUP(B4883,Listor!$N$6:$P$47,3,FALSE)*Biologiska!K4883)+(VLOOKUP(B4883,Listor!$N$6:$Q$47,4,FALSE)),"")</f>
        <v/>
      </c>
      <c r="M4883" s="63" t="str">
        <f t="shared" si="230"/>
        <v/>
      </c>
      <c r="N4883" s="75"/>
      <c r="O4883" s="84" t="str">
        <f t="shared" si="231"/>
        <v/>
      </c>
      <c r="P4883" s="107"/>
      <c r="Q4883" s="87" t="s">
        <v>79</v>
      </c>
      <c r="R4883" s="87"/>
      <c r="S4883" s="87"/>
      <c r="T4883" s="87"/>
      <c r="U4883" s="87"/>
      <c r="V4883" s="86" t="s">
        <v>79</v>
      </c>
      <c r="W4883" s="75"/>
      <c r="X4883" s="102" t="s">
        <v>79</v>
      </c>
      <c r="Y4883" s="63" t="str">
        <f>IFERROR(IF(VLOOKUP(X4883,Listor!$T$6:$U$7,2,FALSE)&lt;O4883,TRUE),"")</f>
        <v/>
      </c>
      <c r="Z4883" s="87"/>
      <c r="AA4883" s="104"/>
    </row>
    <row r="4884" spans="2:27" x14ac:dyDescent="0.25">
      <c r="B4884" s="68" t="s">
        <v>68</v>
      </c>
      <c r="C4884" s="80" t="str">
        <f>IFERROR(VLOOKUP(B4884,Listor!$A$6:$B$62,2,FALSE),"")</f>
        <v/>
      </c>
      <c r="D4884" s="80" t="str">
        <f>IFERROR(VLOOKUP(B4884,Listor!$A$6:$C$62,3,FALSE),"")</f>
        <v/>
      </c>
      <c r="E4884" s="110" t="s">
        <v>79</v>
      </c>
      <c r="F4884" s="66"/>
      <c r="G4884" s="35" t="str">
        <f>IFERROR(VLOOKUP(B4884,Listor!$A$6:$G$62,7,FALSE),"")</f>
        <v/>
      </c>
      <c r="H4884" s="63" t="str">
        <f>IFERROR(VLOOKUP(B4884,Listor!$N$6:$O$47,2,FALSE),"")</f>
        <v/>
      </c>
      <c r="I4884" s="63" t="str">
        <f t="shared" si="229"/>
        <v/>
      </c>
      <c r="J4884" s="96" t="str">
        <f>IFERROR(VLOOKUP(B4884,Listor!$N$6:$P$47,3,FALSE)*I4884,"")</f>
        <v/>
      </c>
      <c r="K4884" s="81"/>
      <c r="L4884" s="88" t="str">
        <f>IFERROR((VLOOKUP(B4884,Listor!$N$6:$P$47,3,FALSE)*Biologiska!K4884)+(VLOOKUP(B4884,Listor!$N$6:$Q$47,4,FALSE)),"")</f>
        <v/>
      </c>
      <c r="M4884" s="63" t="str">
        <f t="shared" si="230"/>
        <v/>
      </c>
      <c r="N4884" s="75"/>
      <c r="O4884" s="84" t="str">
        <f t="shared" si="231"/>
        <v/>
      </c>
      <c r="P4884" s="107"/>
      <c r="Q4884" s="87" t="s">
        <v>79</v>
      </c>
      <c r="R4884" s="87"/>
      <c r="S4884" s="87"/>
      <c r="T4884" s="87"/>
      <c r="U4884" s="87"/>
      <c r="V4884" s="86" t="s">
        <v>79</v>
      </c>
      <c r="W4884" s="75"/>
      <c r="X4884" s="102" t="s">
        <v>79</v>
      </c>
      <c r="Y4884" s="63" t="str">
        <f>IFERROR(IF(VLOOKUP(X4884,Listor!$T$6:$U$7,2,FALSE)&lt;O4884,TRUE),"")</f>
        <v/>
      </c>
      <c r="Z4884" s="87"/>
      <c r="AA4884" s="104"/>
    </row>
    <row r="4885" spans="2:27" x14ac:dyDescent="0.25">
      <c r="B4885" s="68" t="s">
        <v>68</v>
      </c>
      <c r="C4885" s="80" t="str">
        <f>IFERROR(VLOOKUP(B4885,Listor!$A$6:$B$62,2,FALSE),"")</f>
        <v/>
      </c>
      <c r="D4885" s="80" t="str">
        <f>IFERROR(VLOOKUP(B4885,Listor!$A$6:$C$62,3,FALSE),"")</f>
        <v/>
      </c>
      <c r="E4885" s="110" t="s">
        <v>79</v>
      </c>
      <c r="F4885" s="66"/>
      <c r="G4885" s="35" t="str">
        <f>IFERROR(VLOOKUP(B4885,Listor!$A$6:$G$62,7,FALSE),"")</f>
        <v/>
      </c>
      <c r="H4885" s="63" t="str">
        <f>IFERROR(VLOOKUP(B4885,Listor!$N$6:$O$47,2,FALSE),"")</f>
        <v/>
      </c>
      <c r="I4885" s="63" t="str">
        <f t="shared" si="229"/>
        <v/>
      </c>
      <c r="J4885" s="96" t="str">
        <f>IFERROR(VLOOKUP(B4885,Listor!$N$6:$P$47,3,FALSE)*I4885,"")</f>
        <v/>
      </c>
      <c r="K4885" s="81"/>
      <c r="L4885" s="88" t="str">
        <f>IFERROR((VLOOKUP(B4885,Listor!$N$6:$P$47,3,FALSE)*Biologiska!K4885)+(VLOOKUP(B4885,Listor!$N$6:$Q$47,4,FALSE)),"")</f>
        <v/>
      </c>
      <c r="M4885" s="63" t="str">
        <f t="shared" si="230"/>
        <v/>
      </c>
      <c r="N4885" s="75"/>
      <c r="O4885" s="84" t="str">
        <f t="shared" si="231"/>
        <v/>
      </c>
      <c r="P4885" s="107"/>
      <c r="Q4885" s="87" t="s">
        <v>79</v>
      </c>
      <c r="R4885" s="87"/>
      <c r="S4885" s="87"/>
      <c r="T4885" s="87"/>
      <c r="U4885" s="87"/>
      <c r="V4885" s="86" t="s">
        <v>79</v>
      </c>
      <c r="W4885" s="75"/>
      <c r="X4885" s="102" t="s">
        <v>79</v>
      </c>
      <c r="Y4885" s="63" t="str">
        <f>IFERROR(IF(VLOOKUP(X4885,Listor!$T$6:$U$7,2,FALSE)&lt;O4885,TRUE),"")</f>
        <v/>
      </c>
      <c r="Z4885" s="87"/>
      <c r="AA4885" s="104"/>
    </row>
    <row r="4886" spans="2:27" x14ac:dyDescent="0.25">
      <c r="B4886" s="68" t="s">
        <v>68</v>
      </c>
      <c r="C4886" s="80" t="str">
        <f>IFERROR(VLOOKUP(B4886,Listor!$A$6:$B$62,2,FALSE),"")</f>
        <v/>
      </c>
      <c r="D4886" s="80" t="str">
        <f>IFERROR(VLOOKUP(B4886,Listor!$A$6:$C$62,3,FALSE),"")</f>
        <v/>
      </c>
      <c r="E4886" s="110" t="s">
        <v>79</v>
      </c>
      <c r="F4886" s="66"/>
      <c r="G4886" s="35" t="str">
        <f>IFERROR(VLOOKUP(B4886,Listor!$A$6:$G$62,7,FALSE),"")</f>
        <v/>
      </c>
      <c r="H4886" s="63" t="str">
        <f>IFERROR(VLOOKUP(B4886,Listor!$N$6:$O$47,2,FALSE),"")</f>
        <v/>
      </c>
      <c r="I4886" s="63" t="str">
        <f t="shared" si="229"/>
        <v/>
      </c>
      <c r="J4886" s="96" t="str">
        <f>IFERROR(VLOOKUP(B4886,Listor!$N$6:$P$47,3,FALSE)*I4886,"")</f>
        <v/>
      </c>
      <c r="K4886" s="81"/>
      <c r="L4886" s="88" t="str">
        <f>IFERROR((VLOOKUP(B4886,Listor!$N$6:$P$47,3,FALSE)*Biologiska!K4886)+(VLOOKUP(B4886,Listor!$N$6:$Q$47,4,FALSE)),"")</f>
        <v/>
      </c>
      <c r="M4886" s="63" t="str">
        <f t="shared" si="230"/>
        <v/>
      </c>
      <c r="N4886" s="75"/>
      <c r="O4886" s="84" t="str">
        <f t="shared" si="231"/>
        <v/>
      </c>
      <c r="P4886" s="107"/>
      <c r="Q4886" s="87" t="s">
        <v>79</v>
      </c>
      <c r="R4886" s="87"/>
      <c r="S4886" s="87"/>
      <c r="T4886" s="87"/>
      <c r="U4886" s="87"/>
      <c r="V4886" s="86" t="s">
        <v>79</v>
      </c>
      <c r="W4886" s="75"/>
      <c r="X4886" s="102" t="s">
        <v>79</v>
      </c>
      <c r="Y4886" s="63" t="str">
        <f>IFERROR(IF(VLOOKUP(X4886,Listor!$T$6:$U$7,2,FALSE)&lt;O4886,TRUE),"")</f>
        <v/>
      </c>
      <c r="Z4886" s="87"/>
      <c r="AA4886" s="104"/>
    </row>
    <row r="4887" spans="2:27" x14ac:dyDescent="0.25">
      <c r="B4887" s="68" t="s">
        <v>68</v>
      </c>
      <c r="C4887" s="80" t="str">
        <f>IFERROR(VLOOKUP(B4887,Listor!$A$6:$B$62,2,FALSE),"")</f>
        <v/>
      </c>
      <c r="D4887" s="80" t="str">
        <f>IFERROR(VLOOKUP(B4887,Listor!$A$6:$C$62,3,FALSE),"")</f>
        <v/>
      </c>
      <c r="E4887" s="110" t="s">
        <v>79</v>
      </c>
      <c r="F4887" s="66"/>
      <c r="G4887" s="35" t="str">
        <f>IFERROR(VLOOKUP(B4887,Listor!$A$6:$G$62,7,FALSE),"")</f>
        <v/>
      </c>
      <c r="H4887" s="63" t="str">
        <f>IFERROR(VLOOKUP(B4887,Listor!$N$6:$O$47,2,FALSE),"")</f>
        <v/>
      </c>
      <c r="I4887" s="63" t="str">
        <f t="shared" si="229"/>
        <v/>
      </c>
      <c r="J4887" s="96" t="str">
        <f>IFERROR(VLOOKUP(B4887,Listor!$N$6:$P$47,3,FALSE)*I4887,"")</f>
        <v/>
      </c>
      <c r="K4887" s="81"/>
      <c r="L4887" s="88" t="str">
        <f>IFERROR((VLOOKUP(B4887,Listor!$N$6:$P$47,3,FALSE)*Biologiska!K4887)+(VLOOKUP(B4887,Listor!$N$6:$Q$47,4,FALSE)),"")</f>
        <v/>
      </c>
      <c r="M4887" s="63" t="str">
        <f t="shared" si="230"/>
        <v/>
      </c>
      <c r="N4887" s="75"/>
      <c r="O4887" s="84" t="str">
        <f t="shared" si="231"/>
        <v/>
      </c>
      <c r="P4887" s="107"/>
      <c r="Q4887" s="87" t="s">
        <v>79</v>
      </c>
      <c r="R4887" s="87"/>
      <c r="S4887" s="87"/>
      <c r="T4887" s="87"/>
      <c r="U4887" s="87"/>
      <c r="V4887" s="86" t="s">
        <v>79</v>
      </c>
      <c r="W4887" s="75"/>
      <c r="X4887" s="102" t="s">
        <v>79</v>
      </c>
      <c r="Y4887" s="63" t="str">
        <f>IFERROR(IF(VLOOKUP(X4887,Listor!$T$6:$U$7,2,FALSE)&lt;O4887,TRUE),"")</f>
        <v/>
      </c>
      <c r="Z4887" s="87"/>
      <c r="AA4887" s="104"/>
    </row>
    <row r="4888" spans="2:27" x14ac:dyDescent="0.25">
      <c r="B4888" s="68" t="s">
        <v>68</v>
      </c>
      <c r="C4888" s="80" t="str">
        <f>IFERROR(VLOOKUP(B4888,Listor!$A$6:$B$62,2,FALSE),"")</f>
        <v/>
      </c>
      <c r="D4888" s="80" t="str">
        <f>IFERROR(VLOOKUP(B4888,Listor!$A$6:$C$62,3,FALSE),"")</f>
        <v/>
      </c>
      <c r="E4888" s="110" t="s">
        <v>79</v>
      </c>
      <c r="F4888" s="66"/>
      <c r="G4888" s="35" t="str">
        <f>IFERROR(VLOOKUP(B4888,Listor!$A$6:$G$62,7,FALSE),"")</f>
        <v/>
      </c>
      <c r="H4888" s="63" t="str">
        <f>IFERROR(VLOOKUP(B4888,Listor!$N$6:$O$47,2,FALSE),"")</f>
        <v/>
      </c>
      <c r="I4888" s="63" t="str">
        <f t="shared" si="229"/>
        <v/>
      </c>
      <c r="J4888" s="96" t="str">
        <f>IFERROR(VLOOKUP(B4888,Listor!$N$6:$P$47,3,FALSE)*I4888,"")</f>
        <v/>
      </c>
      <c r="K4888" s="81"/>
      <c r="L4888" s="88" t="str">
        <f>IFERROR((VLOOKUP(B4888,Listor!$N$6:$P$47,3,FALSE)*Biologiska!K4888)+(VLOOKUP(B4888,Listor!$N$6:$Q$47,4,FALSE)),"")</f>
        <v/>
      </c>
      <c r="M4888" s="63" t="str">
        <f t="shared" si="230"/>
        <v/>
      </c>
      <c r="N4888" s="75"/>
      <c r="O4888" s="84" t="str">
        <f t="shared" si="231"/>
        <v/>
      </c>
      <c r="P4888" s="107"/>
      <c r="Q4888" s="87" t="s">
        <v>79</v>
      </c>
      <c r="R4888" s="87"/>
      <c r="S4888" s="87"/>
      <c r="T4888" s="87"/>
      <c r="U4888" s="87"/>
      <c r="V4888" s="86" t="s">
        <v>79</v>
      </c>
      <c r="W4888" s="75"/>
      <c r="X4888" s="102" t="s">
        <v>79</v>
      </c>
      <c r="Y4888" s="63" t="str">
        <f>IFERROR(IF(VLOOKUP(X4888,Listor!$T$6:$U$7,2,FALSE)&lt;O4888,TRUE),"")</f>
        <v/>
      </c>
      <c r="Z4888" s="87"/>
      <c r="AA4888" s="104"/>
    </row>
    <row r="4889" spans="2:27" x14ac:dyDescent="0.25">
      <c r="B4889" s="68" t="s">
        <v>68</v>
      </c>
      <c r="C4889" s="80" t="str">
        <f>IFERROR(VLOOKUP(B4889,Listor!$A$6:$B$62,2,FALSE),"")</f>
        <v/>
      </c>
      <c r="D4889" s="80" t="str">
        <f>IFERROR(VLOOKUP(B4889,Listor!$A$6:$C$62,3,FALSE),"")</f>
        <v/>
      </c>
      <c r="E4889" s="110" t="s">
        <v>79</v>
      </c>
      <c r="F4889" s="66"/>
      <c r="G4889" s="35" t="str">
        <f>IFERROR(VLOOKUP(B4889,Listor!$A$6:$G$62,7,FALSE),"")</f>
        <v/>
      </c>
      <c r="H4889" s="63" t="str">
        <f>IFERROR(VLOOKUP(B4889,Listor!$N$6:$O$47,2,FALSE),"")</f>
        <v/>
      </c>
      <c r="I4889" s="63" t="str">
        <f t="shared" si="229"/>
        <v/>
      </c>
      <c r="J4889" s="96" t="str">
        <f>IFERROR(VLOOKUP(B4889,Listor!$N$6:$P$47,3,FALSE)*I4889,"")</f>
        <v/>
      </c>
      <c r="K4889" s="81"/>
      <c r="L4889" s="88" t="str">
        <f>IFERROR((VLOOKUP(B4889,Listor!$N$6:$P$47,3,FALSE)*Biologiska!K4889)+(VLOOKUP(B4889,Listor!$N$6:$Q$47,4,FALSE)),"")</f>
        <v/>
      </c>
      <c r="M4889" s="63" t="str">
        <f t="shared" si="230"/>
        <v/>
      </c>
      <c r="N4889" s="75"/>
      <c r="O4889" s="84" t="str">
        <f t="shared" si="231"/>
        <v/>
      </c>
      <c r="P4889" s="107"/>
      <c r="Q4889" s="87" t="s">
        <v>79</v>
      </c>
      <c r="R4889" s="87"/>
      <c r="S4889" s="87"/>
      <c r="T4889" s="87"/>
      <c r="U4889" s="87"/>
      <c r="V4889" s="86" t="s">
        <v>79</v>
      </c>
      <c r="W4889" s="75"/>
      <c r="X4889" s="102" t="s">
        <v>79</v>
      </c>
      <c r="Y4889" s="63" t="str">
        <f>IFERROR(IF(VLOOKUP(X4889,Listor!$T$6:$U$7,2,FALSE)&lt;O4889,TRUE),"")</f>
        <v/>
      </c>
      <c r="Z4889" s="87"/>
      <c r="AA4889" s="104"/>
    </row>
    <row r="4890" spans="2:27" x14ac:dyDescent="0.25">
      <c r="B4890" s="68" t="s">
        <v>68</v>
      </c>
      <c r="C4890" s="80" t="str">
        <f>IFERROR(VLOOKUP(B4890,Listor!$A$6:$B$62,2,FALSE),"")</f>
        <v/>
      </c>
      <c r="D4890" s="80" t="str">
        <f>IFERROR(VLOOKUP(B4890,Listor!$A$6:$C$62,3,FALSE),"")</f>
        <v/>
      </c>
      <c r="E4890" s="110" t="s">
        <v>79</v>
      </c>
      <c r="F4890" s="66"/>
      <c r="G4890" s="35" t="str">
        <f>IFERROR(VLOOKUP(B4890,Listor!$A$6:$G$62,7,FALSE),"")</f>
        <v/>
      </c>
      <c r="H4890" s="63" t="str">
        <f>IFERROR(VLOOKUP(B4890,Listor!$N$6:$O$47,2,FALSE),"")</f>
        <v/>
      </c>
      <c r="I4890" s="63" t="str">
        <f t="shared" si="229"/>
        <v/>
      </c>
      <c r="J4890" s="96" t="str">
        <f>IFERROR(VLOOKUP(B4890,Listor!$N$6:$P$47,3,FALSE)*I4890,"")</f>
        <v/>
      </c>
      <c r="K4890" s="81"/>
      <c r="L4890" s="88" t="str">
        <f>IFERROR((VLOOKUP(B4890,Listor!$N$6:$P$47,3,FALSE)*Biologiska!K4890)+(VLOOKUP(B4890,Listor!$N$6:$Q$47,4,FALSE)),"")</f>
        <v/>
      </c>
      <c r="M4890" s="63" t="str">
        <f t="shared" si="230"/>
        <v/>
      </c>
      <c r="N4890" s="75"/>
      <c r="O4890" s="84" t="str">
        <f t="shared" si="231"/>
        <v/>
      </c>
      <c r="P4890" s="107"/>
      <c r="Q4890" s="87" t="s">
        <v>79</v>
      </c>
      <c r="R4890" s="87"/>
      <c r="S4890" s="87"/>
      <c r="T4890" s="87"/>
      <c r="U4890" s="87"/>
      <c r="V4890" s="86" t="s">
        <v>79</v>
      </c>
      <c r="W4890" s="75"/>
      <c r="X4890" s="102" t="s">
        <v>79</v>
      </c>
      <c r="Y4890" s="63" t="str">
        <f>IFERROR(IF(VLOOKUP(X4890,Listor!$T$6:$U$7,2,FALSE)&lt;O4890,TRUE),"")</f>
        <v/>
      </c>
      <c r="Z4890" s="87"/>
      <c r="AA4890" s="104"/>
    </row>
    <row r="4891" spans="2:27" x14ac:dyDescent="0.25">
      <c r="B4891" s="68" t="s">
        <v>68</v>
      </c>
      <c r="C4891" s="80" t="str">
        <f>IFERROR(VLOOKUP(B4891,Listor!$A$6:$B$62,2,FALSE),"")</f>
        <v/>
      </c>
      <c r="D4891" s="80" t="str">
        <f>IFERROR(VLOOKUP(B4891,Listor!$A$6:$C$62,3,FALSE),"")</f>
        <v/>
      </c>
      <c r="E4891" s="110" t="s">
        <v>79</v>
      </c>
      <c r="F4891" s="66"/>
      <c r="G4891" s="35" t="str">
        <f>IFERROR(VLOOKUP(B4891,Listor!$A$6:$G$62,7,FALSE),"")</f>
        <v/>
      </c>
      <c r="H4891" s="63" t="str">
        <f>IFERROR(VLOOKUP(B4891,Listor!$N$6:$O$47,2,FALSE),"")</f>
        <v/>
      </c>
      <c r="I4891" s="63" t="str">
        <f t="shared" si="229"/>
        <v/>
      </c>
      <c r="J4891" s="96" t="str">
        <f>IFERROR(VLOOKUP(B4891,Listor!$N$6:$P$47,3,FALSE)*I4891,"")</f>
        <v/>
      </c>
      <c r="K4891" s="81"/>
      <c r="L4891" s="88" t="str">
        <f>IFERROR((VLOOKUP(B4891,Listor!$N$6:$P$47,3,FALSE)*Biologiska!K4891)+(VLOOKUP(B4891,Listor!$N$6:$Q$47,4,FALSE)),"")</f>
        <v/>
      </c>
      <c r="M4891" s="63" t="str">
        <f t="shared" si="230"/>
        <v/>
      </c>
      <c r="N4891" s="75"/>
      <c r="O4891" s="84" t="str">
        <f t="shared" si="231"/>
        <v/>
      </c>
      <c r="P4891" s="107"/>
      <c r="Q4891" s="87" t="s">
        <v>79</v>
      </c>
      <c r="R4891" s="87"/>
      <c r="S4891" s="87"/>
      <c r="T4891" s="87"/>
      <c r="U4891" s="87"/>
      <c r="V4891" s="86" t="s">
        <v>79</v>
      </c>
      <c r="W4891" s="75"/>
      <c r="X4891" s="102" t="s">
        <v>79</v>
      </c>
      <c r="Y4891" s="63" t="str">
        <f>IFERROR(IF(VLOOKUP(X4891,Listor!$T$6:$U$7,2,FALSE)&lt;O4891,TRUE),"")</f>
        <v/>
      </c>
      <c r="Z4891" s="87"/>
      <c r="AA4891" s="104"/>
    </row>
    <row r="4892" spans="2:27" x14ac:dyDescent="0.25">
      <c r="B4892" s="68" t="s">
        <v>68</v>
      </c>
      <c r="C4892" s="80" t="str">
        <f>IFERROR(VLOOKUP(B4892,Listor!$A$6:$B$62,2,FALSE),"")</f>
        <v/>
      </c>
      <c r="D4892" s="80" t="str">
        <f>IFERROR(VLOOKUP(B4892,Listor!$A$6:$C$62,3,FALSE),"")</f>
        <v/>
      </c>
      <c r="E4892" s="110" t="s">
        <v>79</v>
      </c>
      <c r="F4892" s="66"/>
      <c r="G4892" s="35" t="str">
        <f>IFERROR(VLOOKUP(B4892,Listor!$A$6:$G$62,7,FALSE),"")</f>
        <v/>
      </c>
      <c r="H4892" s="63" t="str">
        <f>IFERROR(VLOOKUP(B4892,Listor!$N$6:$O$47,2,FALSE),"")</f>
        <v/>
      </c>
      <c r="I4892" s="63" t="str">
        <f t="shared" si="229"/>
        <v/>
      </c>
      <c r="J4892" s="96" t="str">
        <f>IFERROR(VLOOKUP(B4892,Listor!$N$6:$P$47,3,FALSE)*I4892,"")</f>
        <v/>
      </c>
      <c r="K4892" s="81"/>
      <c r="L4892" s="88" t="str">
        <f>IFERROR((VLOOKUP(B4892,Listor!$N$6:$P$47,3,FALSE)*Biologiska!K4892)+(VLOOKUP(B4892,Listor!$N$6:$Q$47,4,FALSE)),"")</f>
        <v/>
      </c>
      <c r="M4892" s="63" t="str">
        <f t="shared" si="230"/>
        <v/>
      </c>
      <c r="N4892" s="75"/>
      <c r="O4892" s="84" t="str">
        <f t="shared" si="231"/>
        <v/>
      </c>
      <c r="P4892" s="107"/>
      <c r="Q4892" s="87" t="s">
        <v>79</v>
      </c>
      <c r="R4892" s="87"/>
      <c r="S4892" s="87"/>
      <c r="T4892" s="87"/>
      <c r="U4892" s="87"/>
      <c r="V4892" s="86" t="s">
        <v>79</v>
      </c>
      <c r="W4892" s="75"/>
      <c r="X4892" s="102" t="s">
        <v>79</v>
      </c>
      <c r="Y4892" s="63" t="str">
        <f>IFERROR(IF(VLOOKUP(X4892,Listor!$T$6:$U$7,2,FALSE)&lt;O4892,TRUE),"")</f>
        <v/>
      </c>
      <c r="Z4892" s="87"/>
      <c r="AA4892" s="104"/>
    </row>
    <row r="4893" spans="2:27" x14ac:dyDescent="0.25">
      <c r="B4893" s="68" t="s">
        <v>68</v>
      </c>
      <c r="C4893" s="80" t="str">
        <f>IFERROR(VLOOKUP(B4893,Listor!$A$6:$B$62,2,FALSE),"")</f>
        <v/>
      </c>
      <c r="D4893" s="80" t="str">
        <f>IFERROR(VLOOKUP(B4893,Listor!$A$6:$C$62,3,FALSE),"")</f>
        <v/>
      </c>
      <c r="E4893" s="110" t="s">
        <v>79</v>
      </c>
      <c r="F4893" s="66"/>
      <c r="G4893" s="35" t="str">
        <f>IFERROR(VLOOKUP(B4893,Listor!$A$6:$G$62,7,FALSE),"")</f>
        <v/>
      </c>
      <c r="H4893" s="63" t="str">
        <f>IFERROR(VLOOKUP(B4893,Listor!$N$6:$O$47,2,FALSE),"")</f>
        <v/>
      </c>
      <c r="I4893" s="63" t="str">
        <f t="shared" si="229"/>
        <v/>
      </c>
      <c r="J4893" s="96" t="str">
        <f>IFERROR(VLOOKUP(B4893,Listor!$N$6:$P$47,3,FALSE)*I4893,"")</f>
        <v/>
      </c>
      <c r="K4893" s="81"/>
      <c r="L4893" s="88" t="str">
        <f>IFERROR((VLOOKUP(B4893,Listor!$N$6:$P$47,3,FALSE)*Biologiska!K4893)+(VLOOKUP(B4893,Listor!$N$6:$Q$47,4,FALSE)),"")</f>
        <v/>
      </c>
      <c r="M4893" s="63" t="str">
        <f t="shared" si="230"/>
        <v/>
      </c>
      <c r="N4893" s="75"/>
      <c r="O4893" s="84" t="str">
        <f t="shared" si="231"/>
        <v/>
      </c>
      <c r="P4893" s="107"/>
      <c r="Q4893" s="87" t="s">
        <v>79</v>
      </c>
      <c r="R4893" s="87"/>
      <c r="S4893" s="87"/>
      <c r="T4893" s="87"/>
      <c r="U4893" s="87"/>
      <c r="V4893" s="86" t="s">
        <v>79</v>
      </c>
      <c r="W4893" s="75"/>
      <c r="X4893" s="102" t="s">
        <v>79</v>
      </c>
      <c r="Y4893" s="63" t="str">
        <f>IFERROR(IF(VLOOKUP(X4893,Listor!$T$6:$U$7,2,FALSE)&lt;O4893,TRUE),"")</f>
        <v/>
      </c>
      <c r="Z4893" s="87"/>
      <c r="AA4893" s="104"/>
    </row>
    <row r="4894" spans="2:27" x14ac:dyDescent="0.25">
      <c r="B4894" s="68" t="s">
        <v>68</v>
      </c>
      <c r="C4894" s="80" t="str">
        <f>IFERROR(VLOOKUP(B4894,Listor!$A$6:$B$62,2,FALSE),"")</f>
        <v/>
      </c>
      <c r="D4894" s="80" t="str">
        <f>IFERROR(VLOOKUP(B4894,Listor!$A$6:$C$62,3,FALSE),"")</f>
        <v/>
      </c>
      <c r="E4894" s="110" t="s">
        <v>79</v>
      </c>
      <c r="F4894" s="66"/>
      <c r="G4894" s="35" t="str">
        <f>IFERROR(VLOOKUP(B4894,Listor!$A$6:$G$62,7,FALSE),"")</f>
        <v/>
      </c>
      <c r="H4894" s="63" t="str">
        <f>IFERROR(VLOOKUP(B4894,Listor!$N$6:$O$47,2,FALSE),"")</f>
        <v/>
      </c>
      <c r="I4894" s="63" t="str">
        <f t="shared" si="229"/>
        <v/>
      </c>
      <c r="J4894" s="96" t="str">
        <f>IFERROR(VLOOKUP(B4894,Listor!$N$6:$P$47,3,FALSE)*I4894,"")</f>
        <v/>
      </c>
      <c r="K4894" s="81"/>
      <c r="L4894" s="88" t="str">
        <f>IFERROR((VLOOKUP(B4894,Listor!$N$6:$P$47,3,FALSE)*Biologiska!K4894)+(VLOOKUP(B4894,Listor!$N$6:$Q$47,4,FALSE)),"")</f>
        <v/>
      </c>
      <c r="M4894" s="63" t="str">
        <f t="shared" si="230"/>
        <v/>
      </c>
      <c r="N4894" s="75"/>
      <c r="O4894" s="84" t="str">
        <f t="shared" si="231"/>
        <v/>
      </c>
      <c r="P4894" s="107"/>
      <c r="Q4894" s="87" t="s">
        <v>79</v>
      </c>
      <c r="R4894" s="87"/>
      <c r="S4894" s="87"/>
      <c r="T4894" s="87"/>
      <c r="U4894" s="87"/>
      <c r="V4894" s="86" t="s">
        <v>79</v>
      </c>
      <c r="W4894" s="75"/>
      <c r="X4894" s="102" t="s">
        <v>79</v>
      </c>
      <c r="Y4894" s="63" t="str">
        <f>IFERROR(IF(VLOOKUP(X4894,Listor!$T$6:$U$7,2,FALSE)&lt;O4894,TRUE),"")</f>
        <v/>
      </c>
      <c r="Z4894" s="87"/>
      <c r="AA4894" s="104"/>
    </row>
    <row r="4895" spans="2:27" x14ac:dyDescent="0.25">
      <c r="B4895" s="68" t="s">
        <v>68</v>
      </c>
      <c r="C4895" s="80" t="str">
        <f>IFERROR(VLOOKUP(B4895,Listor!$A$6:$B$62,2,FALSE),"")</f>
        <v/>
      </c>
      <c r="D4895" s="80" t="str">
        <f>IFERROR(VLOOKUP(B4895,Listor!$A$6:$C$62,3,FALSE),"")</f>
        <v/>
      </c>
      <c r="E4895" s="110" t="s">
        <v>79</v>
      </c>
      <c r="F4895" s="66"/>
      <c r="G4895" s="35" t="str">
        <f>IFERROR(VLOOKUP(B4895,Listor!$A$6:$G$62,7,FALSE),"")</f>
        <v/>
      </c>
      <c r="H4895" s="63" t="str">
        <f>IFERROR(VLOOKUP(B4895,Listor!$N$6:$O$47,2,FALSE),"")</f>
        <v/>
      </c>
      <c r="I4895" s="63" t="str">
        <f t="shared" si="229"/>
        <v/>
      </c>
      <c r="J4895" s="96" t="str">
        <f>IFERROR(VLOOKUP(B4895,Listor!$N$6:$P$47,3,FALSE)*I4895,"")</f>
        <v/>
      </c>
      <c r="K4895" s="81"/>
      <c r="L4895" s="88" t="str">
        <f>IFERROR((VLOOKUP(B4895,Listor!$N$6:$P$47,3,FALSE)*Biologiska!K4895)+(VLOOKUP(B4895,Listor!$N$6:$Q$47,4,FALSE)),"")</f>
        <v/>
      </c>
      <c r="M4895" s="63" t="str">
        <f t="shared" si="230"/>
        <v/>
      </c>
      <c r="N4895" s="75"/>
      <c r="O4895" s="84" t="str">
        <f t="shared" si="231"/>
        <v/>
      </c>
      <c r="P4895" s="107"/>
      <c r="Q4895" s="87" t="s">
        <v>79</v>
      </c>
      <c r="R4895" s="87"/>
      <c r="S4895" s="87"/>
      <c r="T4895" s="87"/>
      <c r="U4895" s="87"/>
      <c r="V4895" s="86" t="s">
        <v>79</v>
      </c>
      <c r="W4895" s="75"/>
      <c r="X4895" s="102" t="s">
        <v>79</v>
      </c>
      <c r="Y4895" s="63" t="str">
        <f>IFERROR(IF(VLOOKUP(X4895,Listor!$T$6:$U$7,2,FALSE)&lt;O4895,TRUE),"")</f>
        <v/>
      </c>
      <c r="Z4895" s="87"/>
      <c r="AA4895" s="104"/>
    </row>
    <row r="4896" spans="2:27" x14ac:dyDescent="0.25">
      <c r="B4896" s="68" t="s">
        <v>68</v>
      </c>
      <c r="C4896" s="80" t="str">
        <f>IFERROR(VLOOKUP(B4896,Listor!$A$6:$B$62,2,FALSE),"")</f>
        <v/>
      </c>
      <c r="D4896" s="80" t="str">
        <f>IFERROR(VLOOKUP(B4896,Listor!$A$6:$C$62,3,FALSE),"")</f>
        <v/>
      </c>
      <c r="E4896" s="110" t="s">
        <v>79</v>
      </c>
      <c r="F4896" s="66"/>
      <c r="G4896" s="35" t="str">
        <f>IFERROR(VLOOKUP(B4896,Listor!$A$6:$G$62,7,FALSE),"")</f>
        <v/>
      </c>
      <c r="H4896" s="63" t="str">
        <f>IFERROR(VLOOKUP(B4896,Listor!$N$6:$O$47,2,FALSE),"")</f>
        <v/>
      </c>
      <c r="I4896" s="63" t="str">
        <f t="shared" si="229"/>
        <v/>
      </c>
      <c r="J4896" s="96" t="str">
        <f>IFERROR(VLOOKUP(B4896,Listor!$N$6:$P$47,3,FALSE)*I4896,"")</f>
        <v/>
      </c>
      <c r="K4896" s="81"/>
      <c r="L4896" s="88" t="str">
        <f>IFERROR((VLOOKUP(B4896,Listor!$N$6:$P$47,3,FALSE)*Biologiska!K4896)+(VLOOKUP(B4896,Listor!$N$6:$Q$47,4,FALSE)),"")</f>
        <v/>
      </c>
      <c r="M4896" s="63" t="str">
        <f t="shared" si="230"/>
        <v/>
      </c>
      <c r="N4896" s="75"/>
      <c r="O4896" s="84" t="str">
        <f t="shared" si="231"/>
        <v/>
      </c>
      <c r="P4896" s="107"/>
      <c r="Q4896" s="87" t="s">
        <v>79</v>
      </c>
      <c r="R4896" s="87"/>
      <c r="S4896" s="87"/>
      <c r="T4896" s="87"/>
      <c r="U4896" s="87"/>
      <c r="V4896" s="86" t="s">
        <v>79</v>
      </c>
      <c r="W4896" s="75"/>
      <c r="X4896" s="102" t="s">
        <v>79</v>
      </c>
      <c r="Y4896" s="63" t="str">
        <f>IFERROR(IF(VLOOKUP(X4896,Listor!$T$6:$U$7,2,FALSE)&lt;O4896,TRUE),"")</f>
        <v/>
      </c>
      <c r="Z4896" s="87"/>
      <c r="AA4896" s="104"/>
    </row>
    <row r="4897" spans="2:27" x14ac:dyDescent="0.25">
      <c r="B4897" s="68" t="s">
        <v>68</v>
      </c>
      <c r="C4897" s="80" t="str">
        <f>IFERROR(VLOOKUP(B4897,Listor!$A$6:$B$62,2,FALSE),"")</f>
        <v/>
      </c>
      <c r="D4897" s="80" t="str">
        <f>IFERROR(VLOOKUP(B4897,Listor!$A$6:$C$62,3,FALSE),"")</f>
        <v/>
      </c>
      <c r="E4897" s="110" t="s">
        <v>79</v>
      </c>
      <c r="F4897" s="66"/>
      <c r="G4897" s="35" t="str">
        <f>IFERROR(VLOOKUP(B4897,Listor!$A$6:$G$62,7,FALSE),"")</f>
        <v/>
      </c>
      <c r="H4897" s="63" t="str">
        <f>IFERROR(VLOOKUP(B4897,Listor!$N$6:$O$47,2,FALSE),"")</f>
        <v/>
      </c>
      <c r="I4897" s="63" t="str">
        <f t="shared" si="229"/>
        <v/>
      </c>
      <c r="J4897" s="96" t="str">
        <f>IFERROR(VLOOKUP(B4897,Listor!$N$6:$P$47,3,FALSE)*I4897,"")</f>
        <v/>
      </c>
      <c r="K4897" s="81"/>
      <c r="L4897" s="88" t="str">
        <f>IFERROR((VLOOKUP(B4897,Listor!$N$6:$P$47,3,FALSE)*Biologiska!K4897)+(VLOOKUP(B4897,Listor!$N$6:$Q$47,4,FALSE)),"")</f>
        <v/>
      </c>
      <c r="M4897" s="63" t="str">
        <f t="shared" si="230"/>
        <v/>
      </c>
      <c r="N4897" s="75"/>
      <c r="O4897" s="84" t="str">
        <f t="shared" si="231"/>
        <v/>
      </c>
      <c r="P4897" s="107"/>
      <c r="Q4897" s="87" t="s">
        <v>79</v>
      </c>
      <c r="R4897" s="87"/>
      <c r="S4897" s="87"/>
      <c r="T4897" s="87"/>
      <c r="U4897" s="87"/>
      <c r="V4897" s="86" t="s">
        <v>79</v>
      </c>
      <c r="W4897" s="75"/>
      <c r="X4897" s="102" t="s">
        <v>79</v>
      </c>
      <c r="Y4897" s="63" t="str">
        <f>IFERROR(IF(VLOOKUP(X4897,Listor!$T$6:$U$7,2,FALSE)&lt;O4897,TRUE),"")</f>
        <v/>
      </c>
      <c r="Z4897" s="87"/>
      <c r="AA4897" s="104"/>
    </row>
    <row r="4898" spans="2:27" x14ac:dyDescent="0.25">
      <c r="B4898" s="68" t="s">
        <v>68</v>
      </c>
      <c r="C4898" s="80" t="str">
        <f>IFERROR(VLOOKUP(B4898,Listor!$A$6:$B$62,2,FALSE),"")</f>
        <v/>
      </c>
      <c r="D4898" s="80" t="str">
        <f>IFERROR(VLOOKUP(B4898,Listor!$A$6:$C$62,3,FALSE),"")</f>
        <v/>
      </c>
      <c r="E4898" s="110" t="s">
        <v>79</v>
      </c>
      <c r="F4898" s="66"/>
      <c r="G4898" s="35" t="str">
        <f>IFERROR(VLOOKUP(B4898,Listor!$A$6:$G$62,7,FALSE),"")</f>
        <v/>
      </c>
      <c r="H4898" s="63" t="str">
        <f>IFERROR(VLOOKUP(B4898,Listor!$N$6:$O$47,2,FALSE),"")</f>
        <v/>
      </c>
      <c r="I4898" s="63" t="str">
        <f t="shared" si="229"/>
        <v/>
      </c>
      <c r="J4898" s="96" t="str">
        <f>IFERROR(VLOOKUP(B4898,Listor!$N$6:$P$47,3,FALSE)*I4898,"")</f>
        <v/>
      </c>
      <c r="K4898" s="81"/>
      <c r="L4898" s="88" t="str">
        <f>IFERROR((VLOOKUP(B4898,Listor!$N$6:$P$47,3,FALSE)*Biologiska!K4898)+(VLOOKUP(B4898,Listor!$N$6:$Q$47,4,FALSE)),"")</f>
        <v/>
      </c>
      <c r="M4898" s="63" t="str">
        <f t="shared" si="230"/>
        <v/>
      </c>
      <c r="N4898" s="75"/>
      <c r="O4898" s="84" t="str">
        <f t="shared" si="231"/>
        <v/>
      </c>
      <c r="P4898" s="107"/>
      <c r="Q4898" s="87" t="s">
        <v>79</v>
      </c>
      <c r="R4898" s="87"/>
      <c r="S4898" s="87"/>
      <c r="T4898" s="87"/>
      <c r="U4898" s="87"/>
      <c r="V4898" s="86" t="s">
        <v>79</v>
      </c>
      <c r="W4898" s="75"/>
      <c r="X4898" s="102" t="s">
        <v>79</v>
      </c>
      <c r="Y4898" s="63" t="str">
        <f>IFERROR(IF(VLOOKUP(X4898,Listor!$T$6:$U$7,2,FALSE)&lt;O4898,TRUE),"")</f>
        <v/>
      </c>
      <c r="Z4898" s="87"/>
      <c r="AA4898" s="104"/>
    </row>
    <row r="4899" spans="2:27" x14ac:dyDescent="0.25">
      <c r="B4899" s="68" t="s">
        <v>68</v>
      </c>
      <c r="C4899" s="80" t="str">
        <f>IFERROR(VLOOKUP(B4899,Listor!$A$6:$B$62,2,FALSE),"")</f>
        <v/>
      </c>
      <c r="D4899" s="80" t="str">
        <f>IFERROR(VLOOKUP(B4899,Listor!$A$6:$C$62,3,FALSE),"")</f>
        <v/>
      </c>
      <c r="E4899" s="110" t="s">
        <v>79</v>
      </c>
      <c r="F4899" s="66"/>
      <c r="G4899" s="35" t="str">
        <f>IFERROR(VLOOKUP(B4899,Listor!$A$6:$G$62,7,FALSE),"")</f>
        <v/>
      </c>
      <c r="H4899" s="63" t="str">
        <f>IFERROR(VLOOKUP(B4899,Listor!$N$6:$O$47,2,FALSE),"")</f>
        <v/>
      </c>
      <c r="I4899" s="63" t="str">
        <f t="shared" si="229"/>
        <v/>
      </c>
      <c r="J4899" s="96" t="str">
        <f>IFERROR(VLOOKUP(B4899,Listor!$N$6:$P$47,3,FALSE)*I4899,"")</f>
        <v/>
      </c>
      <c r="K4899" s="81"/>
      <c r="L4899" s="88" t="str">
        <f>IFERROR((VLOOKUP(B4899,Listor!$N$6:$P$47,3,FALSE)*Biologiska!K4899)+(VLOOKUP(B4899,Listor!$N$6:$Q$47,4,FALSE)),"")</f>
        <v/>
      </c>
      <c r="M4899" s="63" t="str">
        <f t="shared" si="230"/>
        <v/>
      </c>
      <c r="N4899" s="75"/>
      <c r="O4899" s="84" t="str">
        <f t="shared" si="231"/>
        <v/>
      </c>
      <c r="P4899" s="107"/>
      <c r="Q4899" s="87" t="s">
        <v>79</v>
      </c>
      <c r="R4899" s="87"/>
      <c r="S4899" s="87"/>
      <c r="T4899" s="87"/>
      <c r="U4899" s="87"/>
      <c r="V4899" s="86" t="s">
        <v>79</v>
      </c>
      <c r="W4899" s="75"/>
      <c r="X4899" s="102" t="s">
        <v>79</v>
      </c>
      <c r="Y4899" s="63" t="str">
        <f>IFERROR(IF(VLOOKUP(X4899,Listor!$T$6:$U$7,2,FALSE)&lt;O4899,TRUE),"")</f>
        <v/>
      </c>
      <c r="Z4899" s="87"/>
      <c r="AA4899" s="104"/>
    </row>
    <row r="4900" spans="2:27" x14ac:dyDescent="0.25">
      <c r="B4900" s="68" t="s">
        <v>68</v>
      </c>
      <c r="C4900" s="80" t="str">
        <f>IFERROR(VLOOKUP(B4900,Listor!$A$6:$B$62,2,FALSE),"")</f>
        <v/>
      </c>
      <c r="D4900" s="80" t="str">
        <f>IFERROR(VLOOKUP(B4900,Listor!$A$6:$C$62,3,FALSE),"")</f>
        <v/>
      </c>
      <c r="E4900" s="110" t="s">
        <v>79</v>
      </c>
      <c r="F4900" s="66"/>
      <c r="G4900" s="35" t="str">
        <f>IFERROR(VLOOKUP(B4900,Listor!$A$6:$G$62,7,FALSE),"")</f>
        <v/>
      </c>
      <c r="H4900" s="63" t="str">
        <f>IFERROR(VLOOKUP(B4900,Listor!$N$6:$O$47,2,FALSE),"")</f>
        <v/>
      </c>
      <c r="I4900" s="63" t="str">
        <f t="shared" si="229"/>
        <v/>
      </c>
      <c r="J4900" s="96" t="str">
        <f>IFERROR(VLOOKUP(B4900,Listor!$N$6:$P$47,3,FALSE)*I4900,"")</f>
        <v/>
      </c>
      <c r="K4900" s="81"/>
      <c r="L4900" s="88" t="str">
        <f>IFERROR((VLOOKUP(B4900,Listor!$N$6:$P$47,3,FALSE)*Biologiska!K4900)+(VLOOKUP(B4900,Listor!$N$6:$Q$47,4,FALSE)),"")</f>
        <v/>
      </c>
      <c r="M4900" s="63" t="str">
        <f t="shared" si="230"/>
        <v/>
      </c>
      <c r="N4900" s="75"/>
      <c r="O4900" s="84" t="str">
        <f t="shared" si="231"/>
        <v/>
      </c>
      <c r="P4900" s="107"/>
      <c r="Q4900" s="87" t="s">
        <v>79</v>
      </c>
      <c r="R4900" s="87"/>
      <c r="S4900" s="87"/>
      <c r="T4900" s="87"/>
      <c r="U4900" s="87"/>
      <c r="V4900" s="86" t="s">
        <v>79</v>
      </c>
      <c r="W4900" s="75"/>
      <c r="X4900" s="102" t="s">
        <v>79</v>
      </c>
      <c r="Y4900" s="63" t="str">
        <f>IFERROR(IF(VLOOKUP(X4900,Listor!$T$6:$U$7,2,FALSE)&lt;O4900,TRUE),"")</f>
        <v/>
      </c>
      <c r="Z4900" s="87"/>
      <c r="AA4900" s="104"/>
    </row>
    <row r="4901" spans="2:27" x14ac:dyDescent="0.25">
      <c r="B4901" s="68" t="s">
        <v>68</v>
      </c>
      <c r="C4901" s="80" t="str">
        <f>IFERROR(VLOOKUP(B4901,Listor!$A$6:$B$62,2,FALSE),"")</f>
        <v/>
      </c>
      <c r="D4901" s="80" t="str">
        <f>IFERROR(VLOOKUP(B4901,Listor!$A$6:$C$62,3,FALSE),"")</f>
        <v/>
      </c>
      <c r="E4901" s="110" t="s">
        <v>79</v>
      </c>
      <c r="F4901" s="66"/>
      <c r="G4901" s="35" t="str">
        <f>IFERROR(VLOOKUP(B4901,Listor!$A$6:$G$62,7,FALSE),"")</f>
        <v/>
      </c>
      <c r="H4901" s="63" t="str">
        <f>IFERROR(VLOOKUP(B4901,Listor!$N$6:$O$47,2,FALSE),"")</f>
        <v/>
      </c>
      <c r="I4901" s="63" t="str">
        <f t="shared" si="229"/>
        <v/>
      </c>
      <c r="J4901" s="96" t="str">
        <f>IFERROR(VLOOKUP(B4901,Listor!$N$6:$P$47,3,FALSE)*I4901,"")</f>
        <v/>
      </c>
      <c r="K4901" s="81"/>
      <c r="L4901" s="88" t="str">
        <f>IFERROR((VLOOKUP(B4901,Listor!$N$6:$P$47,3,FALSE)*Biologiska!K4901)+(VLOOKUP(B4901,Listor!$N$6:$Q$47,4,FALSE)),"")</f>
        <v/>
      </c>
      <c r="M4901" s="63" t="str">
        <f t="shared" si="230"/>
        <v/>
      </c>
      <c r="N4901" s="75"/>
      <c r="O4901" s="84" t="str">
        <f t="shared" si="231"/>
        <v/>
      </c>
      <c r="P4901" s="107"/>
      <c r="Q4901" s="87" t="s">
        <v>79</v>
      </c>
      <c r="R4901" s="87"/>
      <c r="S4901" s="87"/>
      <c r="T4901" s="87"/>
      <c r="U4901" s="87"/>
      <c r="V4901" s="86" t="s">
        <v>79</v>
      </c>
      <c r="W4901" s="75"/>
      <c r="X4901" s="102" t="s">
        <v>79</v>
      </c>
      <c r="Y4901" s="63" t="str">
        <f>IFERROR(IF(VLOOKUP(X4901,Listor!$T$6:$U$7,2,FALSE)&lt;O4901,TRUE),"")</f>
        <v/>
      </c>
      <c r="Z4901" s="87"/>
      <c r="AA4901" s="104"/>
    </row>
    <row r="4902" spans="2:27" x14ac:dyDescent="0.25">
      <c r="B4902" s="68" t="s">
        <v>68</v>
      </c>
      <c r="C4902" s="80" t="str">
        <f>IFERROR(VLOOKUP(B4902,Listor!$A$6:$B$62,2,FALSE),"")</f>
        <v/>
      </c>
      <c r="D4902" s="80" t="str">
        <f>IFERROR(VLOOKUP(B4902,Listor!$A$6:$C$62,3,FALSE),"")</f>
        <v/>
      </c>
      <c r="E4902" s="110" t="s">
        <v>79</v>
      </c>
      <c r="F4902" s="66"/>
      <c r="G4902" s="35" t="str">
        <f>IFERROR(VLOOKUP(B4902,Listor!$A$6:$G$62,7,FALSE),"")</f>
        <v/>
      </c>
      <c r="H4902" s="63" t="str">
        <f>IFERROR(VLOOKUP(B4902,Listor!$N$6:$O$47,2,FALSE),"")</f>
        <v/>
      </c>
      <c r="I4902" s="63" t="str">
        <f t="shared" si="229"/>
        <v/>
      </c>
      <c r="J4902" s="96" t="str">
        <f>IFERROR(VLOOKUP(B4902,Listor!$N$6:$P$47,3,FALSE)*I4902,"")</f>
        <v/>
      </c>
      <c r="K4902" s="81"/>
      <c r="L4902" s="88" t="str">
        <f>IFERROR((VLOOKUP(B4902,Listor!$N$6:$P$47,3,FALSE)*Biologiska!K4902)+(VLOOKUP(B4902,Listor!$N$6:$Q$47,4,FALSE)),"")</f>
        <v/>
      </c>
      <c r="M4902" s="63" t="str">
        <f t="shared" si="230"/>
        <v/>
      </c>
      <c r="N4902" s="75"/>
      <c r="O4902" s="84" t="str">
        <f t="shared" si="231"/>
        <v/>
      </c>
      <c r="P4902" s="107"/>
      <c r="Q4902" s="87" t="s">
        <v>79</v>
      </c>
      <c r="R4902" s="87"/>
      <c r="S4902" s="87"/>
      <c r="T4902" s="87"/>
      <c r="U4902" s="87"/>
      <c r="V4902" s="86" t="s">
        <v>79</v>
      </c>
      <c r="W4902" s="75"/>
      <c r="X4902" s="102" t="s">
        <v>79</v>
      </c>
      <c r="Y4902" s="63" t="str">
        <f>IFERROR(IF(VLOOKUP(X4902,Listor!$T$6:$U$7,2,FALSE)&lt;O4902,TRUE),"")</f>
        <v/>
      </c>
      <c r="Z4902" s="87"/>
      <c r="AA4902" s="104"/>
    </row>
    <row r="4903" spans="2:27" x14ac:dyDescent="0.25">
      <c r="B4903" s="68" t="s">
        <v>68</v>
      </c>
      <c r="C4903" s="80" t="str">
        <f>IFERROR(VLOOKUP(B4903,Listor!$A$6:$B$62,2,FALSE),"")</f>
        <v/>
      </c>
      <c r="D4903" s="80" t="str">
        <f>IFERROR(VLOOKUP(B4903,Listor!$A$6:$C$62,3,FALSE),"")</f>
        <v/>
      </c>
      <c r="E4903" s="110" t="s">
        <v>79</v>
      </c>
      <c r="F4903" s="66"/>
      <c r="G4903" s="35" t="str">
        <f>IFERROR(VLOOKUP(B4903,Listor!$A$6:$G$62,7,FALSE),"")</f>
        <v/>
      </c>
      <c r="H4903" s="63" t="str">
        <f>IFERROR(VLOOKUP(B4903,Listor!$N$6:$O$47,2,FALSE),"")</f>
        <v/>
      </c>
      <c r="I4903" s="63" t="str">
        <f t="shared" si="229"/>
        <v/>
      </c>
      <c r="J4903" s="96" t="str">
        <f>IFERROR(VLOOKUP(B4903,Listor!$N$6:$P$47,3,FALSE)*I4903,"")</f>
        <v/>
      </c>
      <c r="K4903" s="81"/>
      <c r="L4903" s="88" t="str">
        <f>IFERROR((VLOOKUP(B4903,Listor!$N$6:$P$47,3,FALSE)*Biologiska!K4903)+(VLOOKUP(B4903,Listor!$N$6:$Q$47,4,FALSE)),"")</f>
        <v/>
      </c>
      <c r="M4903" s="63" t="str">
        <f t="shared" si="230"/>
        <v/>
      </c>
      <c r="N4903" s="75"/>
      <c r="O4903" s="84" t="str">
        <f t="shared" si="231"/>
        <v/>
      </c>
      <c r="P4903" s="107"/>
      <c r="Q4903" s="87" t="s">
        <v>79</v>
      </c>
      <c r="R4903" s="87"/>
      <c r="S4903" s="87"/>
      <c r="T4903" s="87"/>
      <c r="U4903" s="87"/>
      <c r="V4903" s="86" t="s">
        <v>79</v>
      </c>
      <c r="W4903" s="75"/>
      <c r="X4903" s="102" t="s">
        <v>79</v>
      </c>
      <c r="Y4903" s="63" t="str">
        <f>IFERROR(IF(VLOOKUP(X4903,Listor!$T$6:$U$7,2,FALSE)&lt;O4903,TRUE),"")</f>
        <v/>
      </c>
      <c r="Z4903" s="87"/>
      <c r="AA4903" s="104"/>
    </row>
    <row r="4904" spans="2:27" x14ac:dyDescent="0.25">
      <c r="B4904" s="68" t="s">
        <v>68</v>
      </c>
      <c r="C4904" s="80" t="str">
        <f>IFERROR(VLOOKUP(B4904,Listor!$A$6:$B$62,2,FALSE),"")</f>
        <v/>
      </c>
      <c r="D4904" s="80" t="str">
        <f>IFERROR(VLOOKUP(B4904,Listor!$A$6:$C$62,3,FALSE),"")</f>
        <v/>
      </c>
      <c r="E4904" s="110" t="s">
        <v>79</v>
      </c>
      <c r="F4904" s="66"/>
      <c r="G4904" s="35" t="str">
        <f>IFERROR(VLOOKUP(B4904,Listor!$A$6:$G$62,7,FALSE),"")</f>
        <v/>
      </c>
      <c r="H4904" s="63" t="str">
        <f>IFERROR(VLOOKUP(B4904,Listor!$N$6:$O$47,2,FALSE),"")</f>
        <v/>
      </c>
      <c r="I4904" s="63" t="str">
        <f t="shared" si="229"/>
        <v/>
      </c>
      <c r="J4904" s="96" t="str">
        <f>IFERROR(VLOOKUP(B4904,Listor!$N$6:$P$47,3,FALSE)*I4904,"")</f>
        <v/>
      </c>
      <c r="K4904" s="81"/>
      <c r="L4904" s="88" t="str">
        <f>IFERROR((VLOOKUP(B4904,Listor!$N$6:$P$47,3,FALSE)*Biologiska!K4904)+(VLOOKUP(B4904,Listor!$N$6:$Q$47,4,FALSE)),"")</f>
        <v/>
      </c>
      <c r="M4904" s="63" t="str">
        <f t="shared" si="230"/>
        <v/>
      </c>
      <c r="N4904" s="75"/>
      <c r="O4904" s="84" t="str">
        <f t="shared" si="231"/>
        <v/>
      </c>
      <c r="P4904" s="107"/>
      <c r="Q4904" s="87" t="s">
        <v>79</v>
      </c>
      <c r="R4904" s="87"/>
      <c r="S4904" s="87"/>
      <c r="T4904" s="87"/>
      <c r="U4904" s="87"/>
      <c r="V4904" s="86" t="s">
        <v>79</v>
      </c>
      <c r="W4904" s="75"/>
      <c r="X4904" s="102" t="s">
        <v>79</v>
      </c>
      <c r="Y4904" s="63" t="str">
        <f>IFERROR(IF(VLOOKUP(X4904,Listor!$T$6:$U$7,2,FALSE)&lt;O4904,TRUE),"")</f>
        <v/>
      </c>
      <c r="Z4904" s="87"/>
      <c r="AA4904" s="104"/>
    </row>
    <row r="4905" spans="2:27" x14ac:dyDescent="0.25">
      <c r="B4905" s="68" t="s">
        <v>68</v>
      </c>
      <c r="C4905" s="80" t="str">
        <f>IFERROR(VLOOKUP(B4905,Listor!$A$6:$B$62,2,FALSE),"")</f>
        <v/>
      </c>
      <c r="D4905" s="80" t="str">
        <f>IFERROR(VLOOKUP(B4905,Listor!$A$6:$C$62,3,FALSE),"")</f>
        <v/>
      </c>
      <c r="E4905" s="110" t="s">
        <v>79</v>
      </c>
      <c r="F4905" s="66"/>
      <c r="G4905" s="35" t="str">
        <f>IFERROR(VLOOKUP(B4905,Listor!$A$6:$G$62,7,FALSE),"")</f>
        <v/>
      </c>
      <c r="H4905" s="63" t="str">
        <f>IFERROR(VLOOKUP(B4905,Listor!$N$6:$O$47,2,FALSE),"")</f>
        <v/>
      </c>
      <c r="I4905" s="63" t="str">
        <f t="shared" ref="I4905:I4968" si="232">IFERROR(F4905*H4905,"")</f>
        <v/>
      </c>
      <c r="J4905" s="96" t="str">
        <f>IFERROR(VLOOKUP(B4905,Listor!$N$6:$P$47,3,FALSE)*I4905,"")</f>
        <v/>
      </c>
      <c r="K4905" s="81"/>
      <c r="L4905" s="88" t="str">
        <f>IFERROR((VLOOKUP(B4905,Listor!$N$6:$P$47,3,FALSE)*Biologiska!K4905)+(VLOOKUP(B4905,Listor!$N$6:$Q$47,4,FALSE)),"")</f>
        <v/>
      </c>
      <c r="M4905" s="63" t="str">
        <f t="shared" ref="M4905:M4968" si="233">IFERROR(I4905*L4905,"")</f>
        <v/>
      </c>
      <c r="N4905" s="75"/>
      <c r="O4905" s="84" t="str">
        <f t="shared" ref="O4905:O4968" si="234">IF(ISBLANK(K4905),"",IFERROR(((83.8-K4905)/83.8)*100,""))</f>
        <v/>
      </c>
      <c r="P4905" s="107"/>
      <c r="Q4905" s="87" t="s">
        <v>79</v>
      </c>
      <c r="R4905" s="87"/>
      <c r="S4905" s="87"/>
      <c r="T4905" s="87"/>
      <c r="U4905" s="87"/>
      <c r="V4905" s="86" t="s">
        <v>79</v>
      </c>
      <c r="W4905" s="75"/>
      <c r="X4905" s="102" t="s">
        <v>79</v>
      </c>
      <c r="Y4905" s="63" t="str">
        <f>IFERROR(IF(VLOOKUP(X4905,Listor!$T$6:$U$7,2,FALSE)&lt;O4905,TRUE),"")</f>
        <v/>
      </c>
      <c r="Z4905" s="87"/>
      <c r="AA4905" s="104"/>
    </row>
    <row r="4906" spans="2:27" x14ac:dyDescent="0.25">
      <c r="B4906" s="68" t="s">
        <v>68</v>
      </c>
      <c r="C4906" s="80" t="str">
        <f>IFERROR(VLOOKUP(B4906,Listor!$A$6:$B$62,2,FALSE),"")</f>
        <v/>
      </c>
      <c r="D4906" s="80" t="str">
        <f>IFERROR(VLOOKUP(B4906,Listor!$A$6:$C$62,3,FALSE),"")</f>
        <v/>
      </c>
      <c r="E4906" s="110" t="s">
        <v>79</v>
      </c>
      <c r="F4906" s="66"/>
      <c r="G4906" s="35" t="str">
        <f>IFERROR(VLOOKUP(B4906,Listor!$A$6:$G$62,7,FALSE),"")</f>
        <v/>
      </c>
      <c r="H4906" s="63" t="str">
        <f>IFERROR(VLOOKUP(B4906,Listor!$N$6:$O$47,2,FALSE),"")</f>
        <v/>
      </c>
      <c r="I4906" s="63" t="str">
        <f t="shared" si="232"/>
        <v/>
      </c>
      <c r="J4906" s="96" t="str">
        <f>IFERROR(VLOOKUP(B4906,Listor!$N$6:$P$47,3,FALSE)*I4906,"")</f>
        <v/>
      </c>
      <c r="K4906" s="81"/>
      <c r="L4906" s="88" t="str">
        <f>IFERROR((VLOOKUP(B4906,Listor!$N$6:$P$47,3,FALSE)*Biologiska!K4906)+(VLOOKUP(B4906,Listor!$N$6:$Q$47,4,FALSE)),"")</f>
        <v/>
      </c>
      <c r="M4906" s="63" t="str">
        <f t="shared" si="233"/>
        <v/>
      </c>
      <c r="N4906" s="75"/>
      <c r="O4906" s="84" t="str">
        <f t="shared" si="234"/>
        <v/>
      </c>
      <c r="P4906" s="107"/>
      <c r="Q4906" s="87" t="s">
        <v>79</v>
      </c>
      <c r="R4906" s="87"/>
      <c r="S4906" s="87"/>
      <c r="T4906" s="87"/>
      <c r="U4906" s="87"/>
      <c r="V4906" s="86" t="s">
        <v>79</v>
      </c>
      <c r="W4906" s="75"/>
      <c r="X4906" s="102" t="s">
        <v>79</v>
      </c>
      <c r="Y4906" s="63" t="str">
        <f>IFERROR(IF(VLOOKUP(X4906,Listor!$T$6:$U$7,2,FALSE)&lt;O4906,TRUE),"")</f>
        <v/>
      </c>
      <c r="Z4906" s="87"/>
      <c r="AA4906" s="104"/>
    </row>
    <row r="4907" spans="2:27" x14ac:dyDescent="0.25">
      <c r="B4907" s="68" t="s">
        <v>68</v>
      </c>
      <c r="C4907" s="80" t="str">
        <f>IFERROR(VLOOKUP(B4907,Listor!$A$6:$B$62,2,FALSE),"")</f>
        <v/>
      </c>
      <c r="D4907" s="80" t="str">
        <f>IFERROR(VLOOKUP(B4907,Listor!$A$6:$C$62,3,FALSE),"")</f>
        <v/>
      </c>
      <c r="E4907" s="110" t="s">
        <v>79</v>
      </c>
      <c r="F4907" s="66"/>
      <c r="G4907" s="35" t="str">
        <f>IFERROR(VLOOKUP(B4907,Listor!$A$6:$G$62,7,FALSE),"")</f>
        <v/>
      </c>
      <c r="H4907" s="63" t="str">
        <f>IFERROR(VLOOKUP(B4907,Listor!$N$6:$O$47,2,FALSE),"")</f>
        <v/>
      </c>
      <c r="I4907" s="63" t="str">
        <f t="shared" si="232"/>
        <v/>
      </c>
      <c r="J4907" s="96" t="str">
        <f>IFERROR(VLOOKUP(B4907,Listor!$N$6:$P$47,3,FALSE)*I4907,"")</f>
        <v/>
      </c>
      <c r="K4907" s="81"/>
      <c r="L4907" s="88" t="str">
        <f>IFERROR((VLOOKUP(B4907,Listor!$N$6:$P$47,3,FALSE)*Biologiska!K4907)+(VLOOKUP(B4907,Listor!$N$6:$Q$47,4,FALSE)),"")</f>
        <v/>
      </c>
      <c r="M4907" s="63" t="str">
        <f t="shared" si="233"/>
        <v/>
      </c>
      <c r="N4907" s="75"/>
      <c r="O4907" s="84" t="str">
        <f t="shared" si="234"/>
        <v/>
      </c>
      <c r="P4907" s="107"/>
      <c r="Q4907" s="87" t="s">
        <v>79</v>
      </c>
      <c r="R4907" s="87"/>
      <c r="S4907" s="87"/>
      <c r="T4907" s="87"/>
      <c r="U4907" s="87"/>
      <c r="V4907" s="86" t="s">
        <v>79</v>
      </c>
      <c r="W4907" s="75"/>
      <c r="X4907" s="102" t="s">
        <v>79</v>
      </c>
      <c r="Y4907" s="63" t="str">
        <f>IFERROR(IF(VLOOKUP(X4907,Listor!$T$6:$U$7,2,FALSE)&lt;O4907,TRUE),"")</f>
        <v/>
      </c>
      <c r="Z4907" s="87"/>
      <c r="AA4907" s="104"/>
    </row>
    <row r="4908" spans="2:27" x14ac:dyDescent="0.25">
      <c r="B4908" s="68" t="s">
        <v>68</v>
      </c>
      <c r="C4908" s="80" t="str">
        <f>IFERROR(VLOOKUP(B4908,Listor!$A$6:$B$62,2,FALSE),"")</f>
        <v/>
      </c>
      <c r="D4908" s="80" t="str">
        <f>IFERROR(VLOOKUP(B4908,Listor!$A$6:$C$62,3,FALSE),"")</f>
        <v/>
      </c>
      <c r="E4908" s="110" t="s">
        <v>79</v>
      </c>
      <c r="F4908" s="66"/>
      <c r="G4908" s="35" t="str">
        <f>IFERROR(VLOOKUP(B4908,Listor!$A$6:$G$62,7,FALSE),"")</f>
        <v/>
      </c>
      <c r="H4908" s="63" t="str">
        <f>IFERROR(VLOOKUP(B4908,Listor!$N$6:$O$47,2,FALSE),"")</f>
        <v/>
      </c>
      <c r="I4908" s="63" t="str">
        <f t="shared" si="232"/>
        <v/>
      </c>
      <c r="J4908" s="96" t="str">
        <f>IFERROR(VLOOKUP(B4908,Listor!$N$6:$P$47,3,FALSE)*I4908,"")</f>
        <v/>
      </c>
      <c r="K4908" s="81"/>
      <c r="L4908" s="88" t="str">
        <f>IFERROR((VLOOKUP(B4908,Listor!$N$6:$P$47,3,FALSE)*Biologiska!K4908)+(VLOOKUP(B4908,Listor!$N$6:$Q$47,4,FALSE)),"")</f>
        <v/>
      </c>
      <c r="M4908" s="63" t="str">
        <f t="shared" si="233"/>
        <v/>
      </c>
      <c r="N4908" s="75"/>
      <c r="O4908" s="84" t="str">
        <f t="shared" si="234"/>
        <v/>
      </c>
      <c r="P4908" s="107"/>
      <c r="Q4908" s="87" t="s">
        <v>79</v>
      </c>
      <c r="R4908" s="87"/>
      <c r="S4908" s="87"/>
      <c r="T4908" s="87"/>
      <c r="U4908" s="87"/>
      <c r="V4908" s="86" t="s">
        <v>79</v>
      </c>
      <c r="W4908" s="75"/>
      <c r="X4908" s="102" t="s">
        <v>79</v>
      </c>
      <c r="Y4908" s="63" t="str">
        <f>IFERROR(IF(VLOOKUP(X4908,Listor!$T$6:$U$7,2,FALSE)&lt;O4908,TRUE),"")</f>
        <v/>
      </c>
      <c r="Z4908" s="87"/>
      <c r="AA4908" s="104"/>
    </row>
    <row r="4909" spans="2:27" x14ac:dyDescent="0.25">
      <c r="B4909" s="68" t="s">
        <v>68</v>
      </c>
      <c r="C4909" s="80" t="str">
        <f>IFERROR(VLOOKUP(B4909,Listor!$A$6:$B$62,2,FALSE),"")</f>
        <v/>
      </c>
      <c r="D4909" s="80" t="str">
        <f>IFERROR(VLOOKUP(B4909,Listor!$A$6:$C$62,3,FALSE),"")</f>
        <v/>
      </c>
      <c r="E4909" s="110" t="s">
        <v>79</v>
      </c>
      <c r="F4909" s="66"/>
      <c r="G4909" s="35" t="str">
        <f>IFERROR(VLOOKUP(B4909,Listor!$A$6:$G$62,7,FALSE),"")</f>
        <v/>
      </c>
      <c r="H4909" s="63" t="str">
        <f>IFERROR(VLOOKUP(B4909,Listor!$N$6:$O$47,2,FALSE),"")</f>
        <v/>
      </c>
      <c r="I4909" s="63" t="str">
        <f t="shared" si="232"/>
        <v/>
      </c>
      <c r="J4909" s="96" t="str">
        <f>IFERROR(VLOOKUP(B4909,Listor!$N$6:$P$47,3,FALSE)*I4909,"")</f>
        <v/>
      </c>
      <c r="K4909" s="81"/>
      <c r="L4909" s="88" t="str">
        <f>IFERROR((VLOOKUP(B4909,Listor!$N$6:$P$47,3,FALSE)*Biologiska!K4909)+(VLOOKUP(B4909,Listor!$N$6:$Q$47,4,FALSE)),"")</f>
        <v/>
      </c>
      <c r="M4909" s="63" t="str">
        <f t="shared" si="233"/>
        <v/>
      </c>
      <c r="N4909" s="75"/>
      <c r="O4909" s="84" t="str">
        <f t="shared" si="234"/>
        <v/>
      </c>
      <c r="P4909" s="107"/>
      <c r="Q4909" s="87" t="s">
        <v>79</v>
      </c>
      <c r="R4909" s="87"/>
      <c r="S4909" s="87"/>
      <c r="T4909" s="87"/>
      <c r="U4909" s="87"/>
      <c r="V4909" s="86" t="s">
        <v>79</v>
      </c>
      <c r="W4909" s="75"/>
      <c r="X4909" s="102" t="s">
        <v>79</v>
      </c>
      <c r="Y4909" s="63" t="str">
        <f>IFERROR(IF(VLOOKUP(X4909,Listor!$T$6:$U$7,2,FALSE)&lt;O4909,TRUE),"")</f>
        <v/>
      </c>
      <c r="Z4909" s="87"/>
      <c r="AA4909" s="104"/>
    </row>
    <row r="4910" spans="2:27" x14ac:dyDescent="0.25">
      <c r="B4910" s="68" t="s">
        <v>68</v>
      </c>
      <c r="C4910" s="80" t="str">
        <f>IFERROR(VLOOKUP(B4910,Listor!$A$6:$B$62,2,FALSE),"")</f>
        <v/>
      </c>
      <c r="D4910" s="80" t="str">
        <f>IFERROR(VLOOKUP(B4910,Listor!$A$6:$C$62,3,FALSE),"")</f>
        <v/>
      </c>
      <c r="E4910" s="110" t="s">
        <v>79</v>
      </c>
      <c r="F4910" s="66"/>
      <c r="G4910" s="35" t="str">
        <f>IFERROR(VLOOKUP(B4910,Listor!$A$6:$G$62,7,FALSE),"")</f>
        <v/>
      </c>
      <c r="H4910" s="63" t="str">
        <f>IFERROR(VLOOKUP(B4910,Listor!$N$6:$O$47,2,FALSE),"")</f>
        <v/>
      </c>
      <c r="I4910" s="63" t="str">
        <f t="shared" si="232"/>
        <v/>
      </c>
      <c r="J4910" s="96" t="str">
        <f>IFERROR(VLOOKUP(B4910,Listor!$N$6:$P$47,3,FALSE)*I4910,"")</f>
        <v/>
      </c>
      <c r="K4910" s="81"/>
      <c r="L4910" s="88" t="str">
        <f>IFERROR((VLOOKUP(B4910,Listor!$N$6:$P$47,3,FALSE)*Biologiska!K4910)+(VLOOKUP(B4910,Listor!$N$6:$Q$47,4,FALSE)),"")</f>
        <v/>
      </c>
      <c r="M4910" s="63" t="str">
        <f t="shared" si="233"/>
        <v/>
      </c>
      <c r="N4910" s="75"/>
      <c r="O4910" s="84" t="str">
        <f t="shared" si="234"/>
        <v/>
      </c>
      <c r="P4910" s="107"/>
      <c r="Q4910" s="87" t="s">
        <v>79</v>
      </c>
      <c r="R4910" s="87"/>
      <c r="S4910" s="87"/>
      <c r="T4910" s="87"/>
      <c r="U4910" s="87"/>
      <c r="V4910" s="86" t="s">
        <v>79</v>
      </c>
      <c r="W4910" s="75"/>
      <c r="X4910" s="102" t="s">
        <v>79</v>
      </c>
      <c r="Y4910" s="63" t="str">
        <f>IFERROR(IF(VLOOKUP(X4910,Listor!$T$6:$U$7,2,FALSE)&lt;O4910,TRUE),"")</f>
        <v/>
      </c>
      <c r="Z4910" s="87"/>
      <c r="AA4910" s="104"/>
    </row>
    <row r="4911" spans="2:27" x14ac:dyDescent="0.25">
      <c r="B4911" s="68" t="s">
        <v>68</v>
      </c>
      <c r="C4911" s="80" t="str">
        <f>IFERROR(VLOOKUP(B4911,Listor!$A$6:$B$62,2,FALSE),"")</f>
        <v/>
      </c>
      <c r="D4911" s="80" t="str">
        <f>IFERROR(VLOOKUP(B4911,Listor!$A$6:$C$62,3,FALSE),"")</f>
        <v/>
      </c>
      <c r="E4911" s="110" t="s">
        <v>79</v>
      </c>
      <c r="F4911" s="66"/>
      <c r="G4911" s="35" t="str">
        <f>IFERROR(VLOOKUP(B4911,Listor!$A$6:$G$62,7,FALSE),"")</f>
        <v/>
      </c>
      <c r="H4911" s="63" t="str">
        <f>IFERROR(VLOOKUP(B4911,Listor!$N$6:$O$47,2,FALSE),"")</f>
        <v/>
      </c>
      <c r="I4911" s="63" t="str">
        <f t="shared" si="232"/>
        <v/>
      </c>
      <c r="J4911" s="96" t="str">
        <f>IFERROR(VLOOKUP(B4911,Listor!$N$6:$P$47,3,FALSE)*I4911,"")</f>
        <v/>
      </c>
      <c r="K4911" s="81"/>
      <c r="L4911" s="88" t="str">
        <f>IFERROR((VLOOKUP(B4911,Listor!$N$6:$P$47,3,FALSE)*Biologiska!K4911)+(VLOOKUP(B4911,Listor!$N$6:$Q$47,4,FALSE)),"")</f>
        <v/>
      </c>
      <c r="M4911" s="63" t="str">
        <f t="shared" si="233"/>
        <v/>
      </c>
      <c r="N4911" s="75"/>
      <c r="O4911" s="84" t="str">
        <f t="shared" si="234"/>
        <v/>
      </c>
      <c r="P4911" s="107"/>
      <c r="Q4911" s="87" t="s">
        <v>79</v>
      </c>
      <c r="R4911" s="87"/>
      <c r="S4911" s="87"/>
      <c r="T4911" s="87"/>
      <c r="U4911" s="87"/>
      <c r="V4911" s="86" t="s">
        <v>79</v>
      </c>
      <c r="W4911" s="75"/>
      <c r="X4911" s="102" t="s">
        <v>79</v>
      </c>
      <c r="Y4911" s="63" t="str">
        <f>IFERROR(IF(VLOOKUP(X4911,Listor!$T$6:$U$7,2,FALSE)&lt;O4911,TRUE),"")</f>
        <v/>
      </c>
      <c r="Z4911" s="87"/>
      <c r="AA4911" s="104"/>
    </row>
    <row r="4912" spans="2:27" x14ac:dyDescent="0.25">
      <c r="B4912" s="68" t="s">
        <v>68</v>
      </c>
      <c r="C4912" s="80" t="str">
        <f>IFERROR(VLOOKUP(B4912,Listor!$A$6:$B$62,2,FALSE),"")</f>
        <v/>
      </c>
      <c r="D4912" s="80" t="str">
        <f>IFERROR(VLOOKUP(B4912,Listor!$A$6:$C$62,3,FALSE),"")</f>
        <v/>
      </c>
      <c r="E4912" s="110" t="s">
        <v>79</v>
      </c>
      <c r="F4912" s="66"/>
      <c r="G4912" s="35" t="str">
        <f>IFERROR(VLOOKUP(B4912,Listor!$A$6:$G$62,7,FALSE),"")</f>
        <v/>
      </c>
      <c r="H4912" s="63" t="str">
        <f>IFERROR(VLOOKUP(B4912,Listor!$N$6:$O$47,2,FALSE),"")</f>
        <v/>
      </c>
      <c r="I4912" s="63" t="str">
        <f t="shared" si="232"/>
        <v/>
      </c>
      <c r="J4912" s="96" t="str">
        <f>IFERROR(VLOOKUP(B4912,Listor!$N$6:$P$47,3,FALSE)*I4912,"")</f>
        <v/>
      </c>
      <c r="K4912" s="81"/>
      <c r="L4912" s="88" t="str">
        <f>IFERROR((VLOOKUP(B4912,Listor!$N$6:$P$47,3,FALSE)*Biologiska!K4912)+(VLOOKUP(B4912,Listor!$N$6:$Q$47,4,FALSE)),"")</f>
        <v/>
      </c>
      <c r="M4912" s="63" t="str">
        <f t="shared" si="233"/>
        <v/>
      </c>
      <c r="N4912" s="75"/>
      <c r="O4912" s="84" t="str">
        <f t="shared" si="234"/>
        <v/>
      </c>
      <c r="P4912" s="107"/>
      <c r="Q4912" s="87" t="s">
        <v>79</v>
      </c>
      <c r="R4912" s="87"/>
      <c r="S4912" s="87"/>
      <c r="T4912" s="87"/>
      <c r="U4912" s="87"/>
      <c r="V4912" s="86" t="s">
        <v>79</v>
      </c>
      <c r="W4912" s="75"/>
      <c r="X4912" s="102" t="s">
        <v>79</v>
      </c>
      <c r="Y4912" s="63" t="str">
        <f>IFERROR(IF(VLOOKUP(X4912,Listor!$T$6:$U$7,2,FALSE)&lt;O4912,TRUE),"")</f>
        <v/>
      </c>
      <c r="Z4912" s="87"/>
      <c r="AA4912" s="104"/>
    </row>
    <row r="4913" spans="2:27" x14ac:dyDescent="0.25">
      <c r="B4913" s="68" t="s">
        <v>68</v>
      </c>
      <c r="C4913" s="80" t="str">
        <f>IFERROR(VLOOKUP(B4913,Listor!$A$6:$B$62,2,FALSE),"")</f>
        <v/>
      </c>
      <c r="D4913" s="80" t="str">
        <f>IFERROR(VLOOKUP(B4913,Listor!$A$6:$C$62,3,FALSE),"")</f>
        <v/>
      </c>
      <c r="E4913" s="110" t="s">
        <v>79</v>
      </c>
      <c r="F4913" s="66"/>
      <c r="G4913" s="35" t="str">
        <f>IFERROR(VLOOKUP(B4913,Listor!$A$6:$G$62,7,FALSE),"")</f>
        <v/>
      </c>
      <c r="H4913" s="63" t="str">
        <f>IFERROR(VLOOKUP(B4913,Listor!$N$6:$O$47,2,FALSE),"")</f>
        <v/>
      </c>
      <c r="I4913" s="63" t="str">
        <f t="shared" si="232"/>
        <v/>
      </c>
      <c r="J4913" s="96" t="str">
        <f>IFERROR(VLOOKUP(B4913,Listor!$N$6:$P$47,3,FALSE)*I4913,"")</f>
        <v/>
      </c>
      <c r="K4913" s="81"/>
      <c r="L4913" s="88" t="str">
        <f>IFERROR((VLOOKUP(B4913,Listor!$N$6:$P$47,3,FALSE)*Biologiska!K4913)+(VLOOKUP(B4913,Listor!$N$6:$Q$47,4,FALSE)),"")</f>
        <v/>
      </c>
      <c r="M4913" s="63" t="str">
        <f t="shared" si="233"/>
        <v/>
      </c>
      <c r="N4913" s="75"/>
      <c r="O4913" s="84" t="str">
        <f t="shared" si="234"/>
        <v/>
      </c>
      <c r="P4913" s="107"/>
      <c r="Q4913" s="87" t="s">
        <v>79</v>
      </c>
      <c r="R4913" s="87"/>
      <c r="S4913" s="87"/>
      <c r="T4913" s="87"/>
      <c r="U4913" s="87"/>
      <c r="V4913" s="86" t="s">
        <v>79</v>
      </c>
      <c r="W4913" s="75"/>
      <c r="X4913" s="102" t="s">
        <v>79</v>
      </c>
      <c r="Y4913" s="63" t="str">
        <f>IFERROR(IF(VLOOKUP(X4913,Listor!$T$6:$U$7,2,FALSE)&lt;O4913,TRUE),"")</f>
        <v/>
      </c>
      <c r="Z4913" s="87"/>
      <c r="AA4913" s="104"/>
    </row>
    <row r="4914" spans="2:27" x14ac:dyDescent="0.25">
      <c r="B4914" s="68" t="s">
        <v>68</v>
      </c>
      <c r="C4914" s="80" t="str">
        <f>IFERROR(VLOOKUP(B4914,Listor!$A$6:$B$62,2,FALSE),"")</f>
        <v/>
      </c>
      <c r="D4914" s="80" t="str">
        <f>IFERROR(VLOOKUP(B4914,Listor!$A$6:$C$62,3,FALSE),"")</f>
        <v/>
      </c>
      <c r="E4914" s="110" t="s">
        <v>79</v>
      </c>
      <c r="F4914" s="66"/>
      <c r="G4914" s="35" t="str">
        <f>IFERROR(VLOOKUP(B4914,Listor!$A$6:$G$62,7,FALSE),"")</f>
        <v/>
      </c>
      <c r="H4914" s="63" t="str">
        <f>IFERROR(VLOOKUP(B4914,Listor!$N$6:$O$47,2,FALSE),"")</f>
        <v/>
      </c>
      <c r="I4914" s="63" t="str">
        <f t="shared" si="232"/>
        <v/>
      </c>
      <c r="J4914" s="96" t="str">
        <f>IFERROR(VLOOKUP(B4914,Listor!$N$6:$P$47,3,FALSE)*I4914,"")</f>
        <v/>
      </c>
      <c r="K4914" s="81"/>
      <c r="L4914" s="88" t="str">
        <f>IFERROR((VLOOKUP(B4914,Listor!$N$6:$P$47,3,FALSE)*Biologiska!K4914)+(VLOOKUP(B4914,Listor!$N$6:$Q$47,4,FALSE)),"")</f>
        <v/>
      </c>
      <c r="M4914" s="63" t="str">
        <f t="shared" si="233"/>
        <v/>
      </c>
      <c r="N4914" s="75"/>
      <c r="O4914" s="84" t="str">
        <f t="shared" si="234"/>
        <v/>
      </c>
      <c r="P4914" s="107"/>
      <c r="Q4914" s="87" t="s">
        <v>79</v>
      </c>
      <c r="R4914" s="87"/>
      <c r="S4914" s="87"/>
      <c r="T4914" s="87"/>
      <c r="U4914" s="87"/>
      <c r="V4914" s="86" t="s">
        <v>79</v>
      </c>
      <c r="W4914" s="75"/>
      <c r="X4914" s="102" t="s">
        <v>79</v>
      </c>
      <c r="Y4914" s="63" t="str">
        <f>IFERROR(IF(VLOOKUP(X4914,Listor!$T$6:$U$7,2,FALSE)&lt;O4914,TRUE),"")</f>
        <v/>
      </c>
      <c r="Z4914" s="87"/>
      <c r="AA4914" s="104"/>
    </row>
    <row r="4915" spans="2:27" x14ac:dyDescent="0.25">
      <c r="B4915" s="68" t="s">
        <v>68</v>
      </c>
      <c r="C4915" s="80" t="str">
        <f>IFERROR(VLOOKUP(B4915,Listor!$A$6:$B$62,2,FALSE),"")</f>
        <v/>
      </c>
      <c r="D4915" s="80" t="str">
        <f>IFERROR(VLOOKUP(B4915,Listor!$A$6:$C$62,3,FALSE),"")</f>
        <v/>
      </c>
      <c r="E4915" s="110" t="s">
        <v>79</v>
      </c>
      <c r="F4915" s="66"/>
      <c r="G4915" s="35" t="str">
        <f>IFERROR(VLOOKUP(B4915,Listor!$A$6:$G$62,7,FALSE),"")</f>
        <v/>
      </c>
      <c r="H4915" s="63" t="str">
        <f>IFERROR(VLOOKUP(B4915,Listor!$N$6:$O$47,2,FALSE),"")</f>
        <v/>
      </c>
      <c r="I4915" s="63" t="str">
        <f t="shared" si="232"/>
        <v/>
      </c>
      <c r="J4915" s="96" t="str">
        <f>IFERROR(VLOOKUP(B4915,Listor!$N$6:$P$47,3,FALSE)*I4915,"")</f>
        <v/>
      </c>
      <c r="K4915" s="81"/>
      <c r="L4915" s="88" t="str">
        <f>IFERROR((VLOOKUP(B4915,Listor!$N$6:$P$47,3,FALSE)*Biologiska!K4915)+(VLOOKUP(B4915,Listor!$N$6:$Q$47,4,FALSE)),"")</f>
        <v/>
      </c>
      <c r="M4915" s="63" t="str">
        <f t="shared" si="233"/>
        <v/>
      </c>
      <c r="N4915" s="75"/>
      <c r="O4915" s="84" t="str">
        <f t="shared" si="234"/>
        <v/>
      </c>
      <c r="P4915" s="107"/>
      <c r="Q4915" s="87" t="s">
        <v>79</v>
      </c>
      <c r="R4915" s="87"/>
      <c r="S4915" s="87"/>
      <c r="T4915" s="87"/>
      <c r="U4915" s="87"/>
      <c r="V4915" s="86" t="s">
        <v>79</v>
      </c>
      <c r="W4915" s="75"/>
      <c r="X4915" s="102" t="s">
        <v>79</v>
      </c>
      <c r="Y4915" s="63" t="str">
        <f>IFERROR(IF(VLOOKUP(X4915,Listor!$T$6:$U$7,2,FALSE)&lt;O4915,TRUE),"")</f>
        <v/>
      </c>
      <c r="Z4915" s="87"/>
      <c r="AA4915" s="104"/>
    </row>
    <row r="4916" spans="2:27" x14ac:dyDescent="0.25">
      <c r="B4916" s="68" t="s">
        <v>68</v>
      </c>
      <c r="C4916" s="80" t="str">
        <f>IFERROR(VLOOKUP(B4916,Listor!$A$6:$B$62,2,FALSE),"")</f>
        <v/>
      </c>
      <c r="D4916" s="80" t="str">
        <f>IFERROR(VLOOKUP(B4916,Listor!$A$6:$C$62,3,FALSE),"")</f>
        <v/>
      </c>
      <c r="E4916" s="110" t="s">
        <v>79</v>
      </c>
      <c r="F4916" s="66"/>
      <c r="G4916" s="35" t="str">
        <f>IFERROR(VLOOKUP(B4916,Listor!$A$6:$G$62,7,FALSE),"")</f>
        <v/>
      </c>
      <c r="H4916" s="63" t="str">
        <f>IFERROR(VLOOKUP(B4916,Listor!$N$6:$O$47,2,FALSE),"")</f>
        <v/>
      </c>
      <c r="I4916" s="63" t="str">
        <f t="shared" si="232"/>
        <v/>
      </c>
      <c r="J4916" s="96" t="str">
        <f>IFERROR(VLOOKUP(B4916,Listor!$N$6:$P$47,3,FALSE)*I4916,"")</f>
        <v/>
      </c>
      <c r="K4916" s="81"/>
      <c r="L4916" s="88" t="str">
        <f>IFERROR((VLOOKUP(B4916,Listor!$N$6:$P$47,3,FALSE)*Biologiska!K4916)+(VLOOKUP(B4916,Listor!$N$6:$Q$47,4,FALSE)),"")</f>
        <v/>
      </c>
      <c r="M4916" s="63" t="str">
        <f t="shared" si="233"/>
        <v/>
      </c>
      <c r="N4916" s="75"/>
      <c r="O4916" s="84" t="str">
        <f t="shared" si="234"/>
        <v/>
      </c>
      <c r="P4916" s="107"/>
      <c r="Q4916" s="87" t="s">
        <v>79</v>
      </c>
      <c r="R4916" s="87"/>
      <c r="S4916" s="87"/>
      <c r="T4916" s="87"/>
      <c r="U4916" s="87"/>
      <c r="V4916" s="86" t="s">
        <v>79</v>
      </c>
      <c r="W4916" s="75"/>
      <c r="X4916" s="102" t="s">
        <v>79</v>
      </c>
      <c r="Y4916" s="63" t="str">
        <f>IFERROR(IF(VLOOKUP(X4916,Listor!$T$6:$U$7,2,FALSE)&lt;O4916,TRUE),"")</f>
        <v/>
      </c>
      <c r="Z4916" s="87"/>
      <c r="AA4916" s="104"/>
    </row>
    <row r="4917" spans="2:27" x14ac:dyDescent="0.25">
      <c r="B4917" s="68" t="s">
        <v>68</v>
      </c>
      <c r="C4917" s="80" t="str">
        <f>IFERROR(VLOOKUP(B4917,Listor!$A$6:$B$62,2,FALSE),"")</f>
        <v/>
      </c>
      <c r="D4917" s="80" t="str">
        <f>IFERROR(VLOOKUP(B4917,Listor!$A$6:$C$62,3,FALSE),"")</f>
        <v/>
      </c>
      <c r="E4917" s="110" t="s">
        <v>79</v>
      </c>
      <c r="F4917" s="66"/>
      <c r="G4917" s="35" t="str">
        <f>IFERROR(VLOOKUP(B4917,Listor!$A$6:$G$62,7,FALSE),"")</f>
        <v/>
      </c>
      <c r="H4917" s="63" t="str">
        <f>IFERROR(VLOOKUP(B4917,Listor!$N$6:$O$47,2,FALSE),"")</f>
        <v/>
      </c>
      <c r="I4917" s="63" t="str">
        <f t="shared" si="232"/>
        <v/>
      </c>
      <c r="J4917" s="96" t="str">
        <f>IFERROR(VLOOKUP(B4917,Listor!$N$6:$P$47,3,FALSE)*I4917,"")</f>
        <v/>
      </c>
      <c r="K4917" s="81"/>
      <c r="L4917" s="88" t="str">
        <f>IFERROR((VLOOKUP(B4917,Listor!$N$6:$P$47,3,FALSE)*Biologiska!K4917)+(VLOOKUP(B4917,Listor!$N$6:$Q$47,4,FALSE)),"")</f>
        <v/>
      </c>
      <c r="M4917" s="63" t="str">
        <f t="shared" si="233"/>
        <v/>
      </c>
      <c r="N4917" s="75"/>
      <c r="O4917" s="84" t="str">
        <f t="shared" si="234"/>
        <v/>
      </c>
      <c r="P4917" s="107"/>
      <c r="Q4917" s="87" t="s">
        <v>79</v>
      </c>
      <c r="R4917" s="87"/>
      <c r="S4917" s="87"/>
      <c r="T4917" s="87"/>
      <c r="U4917" s="87"/>
      <c r="V4917" s="86" t="s">
        <v>79</v>
      </c>
      <c r="W4917" s="75"/>
      <c r="X4917" s="102" t="s">
        <v>79</v>
      </c>
      <c r="Y4917" s="63" t="str">
        <f>IFERROR(IF(VLOOKUP(X4917,Listor!$T$6:$U$7,2,FALSE)&lt;O4917,TRUE),"")</f>
        <v/>
      </c>
      <c r="Z4917" s="87"/>
      <c r="AA4917" s="104"/>
    </row>
    <row r="4918" spans="2:27" x14ac:dyDescent="0.25">
      <c r="B4918" s="68" t="s">
        <v>68</v>
      </c>
      <c r="C4918" s="80" t="str">
        <f>IFERROR(VLOOKUP(B4918,Listor!$A$6:$B$62,2,FALSE),"")</f>
        <v/>
      </c>
      <c r="D4918" s="80" t="str">
        <f>IFERROR(VLOOKUP(B4918,Listor!$A$6:$C$62,3,FALSE),"")</f>
        <v/>
      </c>
      <c r="E4918" s="110" t="s">
        <v>79</v>
      </c>
      <c r="F4918" s="66"/>
      <c r="G4918" s="35" t="str">
        <f>IFERROR(VLOOKUP(B4918,Listor!$A$6:$G$62,7,FALSE),"")</f>
        <v/>
      </c>
      <c r="H4918" s="63" t="str">
        <f>IFERROR(VLOOKUP(B4918,Listor!$N$6:$O$47,2,FALSE),"")</f>
        <v/>
      </c>
      <c r="I4918" s="63" t="str">
        <f t="shared" si="232"/>
        <v/>
      </c>
      <c r="J4918" s="96" t="str">
        <f>IFERROR(VLOOKUP(B4918,Listor!$N$6:$P$47,3,FALSE)*I4918,"")</f>
        <v/>
      </c>
      <c r="K4918" s="81"/>
      <c r="L4918" s="88" t="str">
        <f>IFERROR((VLOOKUP(B4918,Listor!$N$6:$P$47,3,FALSE)*Biologiska!K4918)+(VLOOKUP(B4918,Listor!$N$6:$Q$47,4,FALSE)),"")</f>
        <v/>
      </c>
      <c r="M4918" s="63" t="str">
        <f t="shared" si="233"/>
        <v/>
      </c>
      <c r="N4918" s="75"/>
      <c r="O4918" s="84" t="str">
        <f t="shared" si="234"/>
        <v/>
      </c>
      <c r="P4918" s="107"/>
      <c r="Q4918" s="87" t="s">
        <v>79</v>
      </c>
      <c r="R4918" s="87"/>
      <c r="S4918" s="87"/>
      <c r="T4918" s="87"/>
      <c r="U4918" s="87"/>
      <c r="V4918" s="86" t="s">
        <v>79</v>
      </c>
      <c r="W4918" s="75"/>
      <c r="X4918" s="102" t="s">
        <v>79</v>
      </c>
      <c r="Y4918" s="63" t="str">
        <f>IFERROR(IF(VLOOKUP(X4918,Listor!$T$6:$U$7,2,FALSE)&lt;O4918,TRUE),"")</f>
        <v/>
      </c>
      <c r="Z4918" s="87"/>
      <c r="AA4918" s="104"/>
    </row>
    <row r="4919" spans="2:27" x14ac:dyDescent="0.25">
      <c r="B4919" s="68" t="s">
        <v>68</v>
      </c>
      <c r="C4919" s="80" t="str">
        <f>IFERROR(VLOOKUP(B4919,Listor!$A$6:$B$62,2,FALSE),"")</f>
        <v/>
      </c>
      <c r="D4919" s="80" t="str">
        <f>IFERROR(VLOOKUP(B4919,Listor!$A$6:$C$62,3,FALSE),"")</f>
        <v/>
      </c>
      <c r="E4919" s="110" t="s">
        <v>79</v>
      </c>
      <c r="F4919" s="66"/>
      <c r="G4919" s="35" t="str">
        <f>IFERROR(VLOOKUP(B4919,Listor!$A$6:$G$62,7,FALSE),"")</f>
        <v/>
      </c>
      <c r="H4919" s="63" t="str">
        <f>IFERROR(VLOOKUP(B4919,Listor!$N$6:$O$47,2,FALSE),"")</f>
        <v/>
      </c>
      <c r="I4919" s="63" t="str">
        <f t="shared" si="232"/>
        <v/>
      </c>
      <c r="J4919" s="96" t="str">
        <f>IFERROR(VLOOKUP(B4919,Listor!$N$6:$P$47,3,FALSE)*I4919,"")</f>
        <v/>
      </c>
      <c r="K4919" s="81"/>
      <c r="L4919" s="88" t="str">
        <f>IFERROR((VLOOKUP(B4919,Listor!$N$6:$P$47,3,FALSE)*Biologiska!K4919)+(VLOOKUP(B4919,Listor!$N$6:$Q$47,4,FALSE)),"")</f>
        <v/>
      </c>
      <c r="M4919" s="63" t="str">
        <f t="shared" si="233"/>
        <v/>
      </c>
      <c r="N4919" s="75"/>
      <c r="O4919" s="84" t="str">
        <f t="shared" si="234"/>
        <v/>
      </c>
      <c r="P4919" s="107"/>
      <c r="Q4919" s="87" t="s">
        <v>79</v>
      </c>
      <c r="R4919" s="87"/>
      <c r="S4919" s="87"/>
      <c r="T4919" s="87"/>
      <c r="U4919" s="87"/>
      <c r="V4919" s="86" t="s">
        <v>79</v>
      </c>
      <c r="W4919" s="75"/>
      <c r="X4919" s="102" t="s">
        <v>79</v>
      </c>
      <c r="Y4919" s="63" t="str">
        <f>IFERROR(IF(VLOOKUP(X4919,Listor!$T$6:$U$7,2,FALSE)&lt;O4919,TRUE),"")</f>
        <v/>
      </c>
      <c r="Z4919" s="87"/>
      <c r="AA4919" s="104"/>
    </row>
    <row r="4920" spans="2:27" x14ac:dyDescent="0.25">
      <c r="B4920" s="68" t="s">
        <v>68</v>
      </c>
      <c r="C4920" s="80" t="str">
        <f>IFERROR(VLOOKUP(B4920,Listor!$A$6:$B$62,2,FALSE),"")</f>
        <v/>
      </c>
      <c r="D4920" s="80" t="str">
        <f>IFERROR(VLOOKUP(B4920,Listor!$A$6:$C$62,3,FALSE),"")</f>
        <v/>
      </c>
      <c r="E4920" s="110" t="s">
        <v>79</v>
      </c>
      <c r="F4920" s="66"/>
      <c r="G4920" s="35" t="str">
        <f>IFERROR(VLOOKUP(B4920,Listor!$A$6:$G$62,7,FALSE),"")</f>
        <v/>
      </c>
      <c r="H4920" s="63" t="str">
        <f>IFERROR(VLOOKUP(B4920,Listor!$N$6:$O$47,2,FALSE),"")</f>
        <v/>
      </c>
      <c r="I4920" s="63" t="str">
        <f t="shared" si="232"/>
        <v/>
      </c>
      <c r="J4920" s="96" t="str">
        <f>IFERROR(VLOOKUP(B4920,Listor!$N$6:$P$47,3,FALSE)*I4920,"")</f>
        <v/>
      </c>
      <c r="K4920" s="81"/>
      <c r="L4920" s="88" t="str">
        <f>IFERROR((VLOOKUP(B4920,Listor!$N$6:$P$47,3,FALSE)*Biologiska!K4920)+(VLOOKUP(B4920,Listor!$N$6:$Q$47,4,FALSE)),"")</f>
        <v/>
      </c>
      <c r="M4920" s="63" t="str">
        <f t="shared" si="233"/>
        <v/>
      </c>
      <c r="N4920" s="75"/>
      <c r="O4920" s="84" t="str">
        <f t="shared" si="234"/>
        <v/>
      </c>
      <c r="P4920" s="107"/>
      <c r="Q4920" s="87" t="s">
        <v>79</v>
      </c>
      <c r="R4920" s="87"/>
      <c r="S4920" s="87"/>
      <c r="T4920" s="87"/>
      <c r="U4920" s="87"/>
      <c r="V4920" s="86" t="s">
        <v>79</v>
      </c>
      <c r="W4920" s="75"/>
      <c r="X4920" s="102" t="s">
        <v>79</v>
      </c>
      <c r="Y4920" s="63" t="str">
        <f>IFERROR(IF(VLOOKUP(X4920,Listor!$T$6:$U$7,2,FALSE)&lt;O4920,TRUE),"")</f>
        <v/>
      </c>
      <c r="Z4920" s="87"/>
      <c r="AA4920" s="104"/>
    </row>
    <row r="4921" spans="2:27" x14ac:dyDescent="0.25">
      <c r="B4921" s="68" t="s">
        <v>68</v>
      </c>
      <c r="C4921" s="80" t="str">
        <f>IFERROR(VLOOKUP(B4921,Listor!$A$6:$B$62,2,FALSE),"")</f>
        <v/>
      </c>
      <c r="D4921" s="80" t="str">
        <f>IFERROR(VLOOKUP(B4921,Listor!$A$6:$C$62,3,FALSE),"")</f>
        <v/>
      </c>
      <c r="E4921" s="110" t="s">
        <v>79</v>
      </c>
      <c r="F4921" s="66"/>
      <c r="G4921" s="35" t="str">
        <f>IFERROR(VLOOKUP(B4921,Listor!$A$6:$G$62,7,FALSE),"")</f>
        <v/>
      </c>
      <c r="H4921" s="63" t="str">
        <f>IFERROR(VLOOKUP(B4921,Listor!$N$6:$O$47,2,FALSE),"")</f>
        <v/>
      </c>
      <c r="I4921" s="63" t="str">
        <f t="shared" si="232"/>
        <v/>
      </c>
      <c r="J4921" s="96" t="str">
        <f>IFERROR(VLOOKUP(B4921,Listor!$N$6:$P$47,3,FALSE)*I4921,"")</f>
        <v/>
      </c>
      <c r="K4921" s="81"/>
      <c r="L4921" s="88" t="str">
        <f>IFERROR((VLOOKUP(B4921,Listor!$N$6:$P$47,3,FALSE)*Biologiska!K4921)+(VLOOKUP(B4921,Listor!$N$6:$Q$47,4,FALSE)),"")</f>
        <v/>
      </c>
      <c r="M4921" s="63" t="str">
        <f t="shared" si="233"/>
        <v/>
      </c>
      <c r="N4921" s="75"/>
      <c r="O4921" s="84" t="str">
        <f t="shared" si="234"/>
        <v/>
      </c>
      <c r="P4921" s="107"/>
      <c r="Q4921" s="87" t="s">
        <v>79</v>
      </c>
      <c r="R4921" s="87"/>
      <c r="S4921" s="87"/>
      <c r="T4921" s="87"/>
      <c r="U4921" s="87"/>
      <c r="V4921" s="86" t="s">
        <v>79</v>
      </c>
      <c r="W4921" s="75"/>
      <c r="X4921" s="102" t="s">
        <v>79</v>
      </c>
      <c r="Y4921" s="63" t="str">
        <f>IFERROR(IF(VLOOKUP(X4921,Listor!$T$6:$U$7,2,FALSE)&lt;O4921,TRUE),"")</f>
        <v/>
      </c>
      <c r="Z4921" s="87"/>
      <c r="AA4921" s="104"/>
    </row>
    <row r="4922" spans="2:27" x14ac:dyDescent="0.25">
      <c r="B4922" s="68" t="s">
        <v>68</v>
      </c>
      <c r="C4922" s="80" t="str">
        <f>IFERROR(VLOOKUP(B4922,Listor!$A$6:$B$62,2,FALSE),"")</f>
        <v/>
      </c>
      <c r="D4922" s="80" t="str">
        <f>IFERROR(VLOOKUP(B4922,Listor!$A$6:$C$62,3,FALSE),"")</f>
        <v/>
      </c>
      <c r="E4922" s="110" t="s">
        <v>79</v>
      </c>
      <c r="F4922" s="66"/>
      <c r="G4922" s="35" t="str">
        <f>IFERROR(VLOOKUP(B4922,Listor!$A$6:$G$62,7,FALSE),"")</f>
        <v/>
      </c>
      <c r="H4922" s="63" t="str">
        <f>IFERROR(VLOOKUP(B4922,Listor!$N$6:$O$47,2,FALSE),"")</f>
        <v/>
      </c>
      <c r="I4922" s="63" t="str">
        <f t="shared" si="232"/>
        <v/>
      </c>
      <c r="J4922" s="96" t="str">
        <f>IFERROR(VLOOKUP(B4922,Listor!$N$6:$P$47,3,FALSE)*I4922,"")</f>
        <v/>
      </c>
      <c r="K4922" s="81"/>
      <c r="L4922" s="88" t="str">
        <f>IFERROR((VLOOKUP(B4922,Listor!$N$6:$P$47,3,FALSE)*Biologiska!K4922)+(VLOOKUP(B4922,Listor!$N$6:$Q$47,4,FALSE)),"")</f>
        <v/>
      </c>
      <c r="M4922" s="63" t="str">
        <f t="shared" si="233"/>
        <v/>
      </c>
      <c r="N4922" s="75"/>
      <c r="O4922" s="84" t="str">
        <f t="shared" si="234"/>
        <v/>
      </c>
      <c r="P4922" s="107"/>
      <c r="Q4922" s="87" t="s">
        <v>79</v>
      </c>
      <c r="R4922" s="87"/>
      <c r="S4922" s="87"/>
      <c r="T4922" s="87"/>
      <c r="U4922" s="87"/>
      <c r="V4922" s="86" t="s">
        <v>79</v>
      </c>
      <c r="W4922" s="75"/>
      <c r="X4922" s="102" t="s">
        <v>79</v>
      </c>
      <c r="Y4922" s="63" t="str">
        <f>IFERROR(IF(VLOOKUP(X4922,Listor!$T$6:$U$7,2,FALSE)&lt;O4922,TRUE),"")</f>
        <v/>
      </c>
      <c r="Z4922" s="87"/>
      <c r="AA4922" s="104"/>
    </row>
    <row r="4923" spans="2:27" x14ac:dyDescent="0.25">
      <c r="B4923" s="68" t="s">
        <v>68</v>
      </c>
      <c r="C4923" s="80" t="str">
        <f>IFERROR(VLOOKUP(B4923,Listor!$A$6:$B$62,2,FALSE),"")</f>
        <v/>
      </c>
      <c r="D4923" s="80" t="str">
        <f>IFERROR(VLOOKUP(B4923,Listor!$A$6:$C$62,3,FALSE),"")</f>
        <v/>
      </c>
      <c r="E4923" s="110" t="s">
        <v>79</v>
      </c>
      <c r="F4923" s="66"/>
      <c r="G4923" s="35" t="str">
        <f>IFERROR(VLOOKUP(B4923,Listor!$A$6:$G$62,7,FALSE),"")</f>
        <v/>
      </c>
      <c r="H4923" s="63" t="str">
        <f>IFERROR(VLOOKUP(B4923,Listor!$N$6:$O$47,2,FALSE),"")</f>
        <v/>
      </c>
      <c r="I4923" s="63" t="str">
        <f t="shared" si="232"/>
        <v/>
      </c>
      <c r="J4923" s="96" t="str">
        <f>IFERROR(VLOOKUP(B4923,Listor!$N$6:$P$47,3,FALSE)*I4923,"")</f>
        <v/>
      </c>
      <c r="K4923" s="81"/>
      <c r="L4923" s="88" t="str">
        <f>IFERROR((VLOOKUP(B4923,Listor!$N$6:$P$47,3,FALSE)*Biologiska!K4923)+(VLOOKUP(B4923,Listor!$N$6:$Q$47,4,FALSE)),"")</f>
        <v/>
      </c>
      <c r="M4923" s="63" t="str">
        <f t="shared" si="233"/>
        <v/>
      </c>
      <c r="N4923" s="75"/>
      <c r="O4923" s="84" t="str">
        <f t="shared" si="234"/>
        <v/>
      </c>
      <c r="P4923" s="107"/>
      <c r="Q4923" s="87" t="s">
        <v>79</v>
      </c>
      <c r="R4923" s="87"/>
      <c r="S4923" s="87"/>
      <c r="T4923" s="87"/>
      <c r="U4923" s="87"/>
      <c r="V4923" s="86" t="s">
        <v>79</v>
      </c>
      <c r="W4923" s="75"/>
      <c r="X4923" s="102" t="s">
        <v>79</v>
      </c>
      <c r="Y4923" s="63" t="str">
        <f>IFERROR(IF(VLOOKUP(X4923,Listor!$T$6:$U$7,2,FALSE)&lt;O4923,TRUE),"")</f>
        <v/>
      </c>
      <c r="Z4923" s="87"/>
      <c r="AA4923" s="104"/>
    </row>
    <row r="4924" spans="2:27" x14ac:dyDescent="0.25">
      <c r="B4924" s="68" t="s">
        <v>68</v>
      </c>
      <c r="C4924" s="80" t="str">
        <f>IFERROR(VLOOKUP(B4924,Listor!$A$6:$B$62,2,FALSE),"")</f>
        <v/>
      </c>
      <c r="D4924" s="80" t="str">
        <f>IFERROR(VLOOKUP(B4924,Listor!$A$6:$C$62,3,FALSE),"")</f>
        <v/>
      </c>
      <c r="E4924" s="110" t="s">
        <v>79</v>
      </c>
      <c r="F4924" s="66"/>
      <c r="G4924" s="35" t="str">
        <f>IFERROR(VLOOKUP(B4924,Listor!$A$6:$G$62,7,FALSE),"")</f>
        <v/>
      </c>
      <c r="H4924" s="63" t="str">
        <f>IFERROR(VLOOKUP(B4924,Listor!$N$6:$O$47,2,FALSE),"")</f>
        <v/>
      </c>
      <c r="I4924" s="63" t="str">
        <f t="shared" si="232"/>
        <v/>
      </c>
      <c r="J4924" s="96" t="str">
        <f>IFERROR(VLOOKUP(B4924,Listor!$N$6:$P$47,3,FALSE)*I4924,"")</f>
        <v/>
      </c>
      <c r="K4924" s="81"/>
      <c r="L4924" s="88" t="str">
        <f>IFERROR((VLOOKUP(B4924,Listor!$N$6:$P$47,3,FALSE)*Biologiska!K4924)+(VLOOKUP(B4924,Listor!$N$6:$Q$47,4,FALSE)),"")</f>
        <v/>
      </c>
      <c r="M4924" s="63" t="str">
        <f t="shared" si="233"/>
        <v/>
      </c>
      <c r="N4924" s="75"/>
      <c r="O4924" s="84" t="str">
        <f t="shared" si="234"/>
        <v/>
      </c>
      <c r="P4924" s="107"/>
      <c r="Q4924" s="87" t="s">
        <v>79</v>
      </c>
      <c r="R4924" s="87"/>
      <c r="S4924" s="87"/>
      <c r="T4924" s="87"/>
      <c r="U4924" s="87"/>
      <c r="V4924" s="86" t="s">
        <v>79</v>
      </c>
      <c r="W4924" s="75"/>
      <c r="X4924" s="102" t="s">
        <v>79</v>
      </c>
      <c r="Y4924" s="63" t="str">
        <f>IFERROR(IF(VLOOKUP(X4924,Listor!$T$6:$U$7,2,FALSE)&lt;O4924,TRUE),"")</f>
        <v/>
      </c>
      <c r="Z4924" s="87"/>
      <c r="AA4924" s="104"/>
    </row>
    <row r="4925" spans="2:27" x14ac:dyDescent="0.25">
      <c r="B4925" s="68" t="s">
        <v>68</v>
      </c>
      <c r="C4925" s="80" t="str">
        <f>IFERROR(VLOOKUP(B4925,Listor!$A$6:$B$62,2,FALSE),"")</f>
        <v/>
      </c>
      <c r="D4925" s="80" t="str">
        <f>IFERROR(VLOOKUP(B4925,Listor!$A$6:$C$62,3,FALSE),"")</f>
        <v/>
      </c>
      <c r="E4925" s="110" t="s">
        <v>79</v>
      </c>
      <c r="F4925" s="66"/>
      <c r="G4925" s="35" t="str">
        <f>IFERROR(VLOOKUP(B4925,Listor!$A$6:$G$62,7,FALSE),"")</f>
        <v/>
      </c>
      <c r="H4925" s="63" t="str">
        <f>IFERROR(VLOOKUP(B4925,Listor!$N$6:$O$47,2,FALSE),"")</f>
        <v/>
      </c>
      <c r="I4925" s="63" t="str">
        <f t="shared" si="232"/>
        <v/>
      </c>
      <c r="J4925" s="96" t="str">
        <f>IFERROR(VLOOKUP(B4925,Listor!$N$6:$P$47,3,FALSE)*I4925,"")</f>
        <v/>
      </c>
      <c r="K4925" s="81"/>
      <c r="L4925" s="88" t="str">
        <f>IFERROR((VLOOKUP(B4925,Listor!$N$6:$P$47,3,FALSE)*Biologiska!K4925)+(VLOOKUP(B4925,Listor!$N$6:$Q$47,4,FALSE)),"")</f>
        <v/>
      </c>
      <c r="M4925" s="63" t="str">
        <f t="shared" si="233"/>
        <v/>
      </c>
      <c r="N4925" s="75"/>
      <c r="O4925" s="84" t="str">
        <f t="shared" si="234"/>
        <v/>
      </c>
      <c r="P4925" s="107"/>
      <c r="Q4925" s="87" t="s">
        <v>79</v>
      </c>
      <c r="R4925" s="87"/>
      <c r="S4925" s="87"/>
      <c r="T4925" s="87"/>
      <c r="U4925" s="87"/>
      <c r="V4925" s="86" t="s">
        <v>79</v>
      </c>
      <c r="W4925" s="75"/>
      <c r="X4925" s="102" t="s">
        <v>79</v>
      </c>
      <c r="Y4925" s="63" t="str">
        <f>IFERROR(IF(VLOOKUP(X4925,Listor!$T$6:$U$7,2,FALSE)&lt;O4925,TRUE),"")</f>
        <v/>
      </c>
      <c r="Z4925" s="87"/>
      <c r="AA4925" s="104"/>
    </row>
    <row r="4926" spans="2:27" x14ac:dyDescent="0.25">
      <c r="B4926" s="68" t="s">
        <v>68</v>
      </c>
      <c r="C4926" s="80" t="str">
        <f>IFERROR(VLOOKUP(B4926,Listor!$A$6:$B$62,2,FALSE),"")</f>
        <v/>
      </c>
      <c r="D4926" s="80" t="str">
        <f>IFERROR(VLOOKUP(B4926,Listor!$A$6:$C$62,3,FALSE),"")</f>
        <v/>
      </c>
      <c r="E4926" s="110" t="s">
        <v>79</v>
      </c>
      <c r="F4926" s="66"/>
      <c r="G4926" s="35" t="str">
        <f>IFERROR(VLOOKUP(B4926,Listor!$A$6:$G$62,7,FALSE),"")</f>
        <v/>
      </c>
      <c r="H4926" s="63" t="str">
        <f>IFERROR(VLOOKUP(B4926,Listor!$N$6:$O$47,2,FALSE),"")</f>
        <v/>
      </c>
      <c r="I4926" s="63" t="str">
        <f t="shared" si="232"/>
        <v/>
      </c>
      <c r="J4926" s="96" t="str">
        <f>IFERROR(VLOOKUP(B4926,Listor!$N$6:$P$47,3,FALSE)*I4926,"")</f>
        <v/>
      </c>
      <c r="K4926" s="81"/>
      <c r="L4926" s="88" t="str">
        <f>IFERROR((VLOOKUP(B4926,Listor!$N$6:$P$47,3,FALSE)*Biologiska!K4926)+(VLOOKUP(B4926,Listor!$N$6:$Q$47,4,FALSE)),"")</f>
        <v/>
      </c>
      <c r="M4926" s="63" t="str">
        <f t="shared" si="233"/>
        <v/>
      </c>
      <c r="N4926" s="75"/>
      <c r="O4926" s="84" t="str">
        <f t="shared" si="234"/>
        <v/>
      </c>
      <c r="P4926" s="107"/>
      <c r="Q4926" s="87" t="s">
        <v>79</v>
      </c>
      <c r="R4926" s="87"/>
      <c r="S4926" s="87"/>
      <c r="T4926" s="87"/>
      <c r="U4926" s="87"/>
      <c r="V4926" s="86" t="s">
        <v>79</v>
      </c>
      <c r="W4926" s="75"/>
      <c r="X4926" s="102" t="s">
        <v>79</v>
      </c>
      <c r="Y4926" s="63" t="str">
        <f>IFERROR(IF(VLOOKUP(X4926,Listor!$T$6:$U$7,2,FALSE)&lt;O4926,TRUE),"")</f>
        <v/>
      </c>
      <c r="Z4926" s="87"/>
      <c r="AA4926" s="104"/>
    </row>
    <row r="4927" spans="2:27" x14ac:dyDescent="0.25">
      <c r="B4927" s="68" t="s">
        <v>68</v>
      </c>
      <c r="C4927" s="80" t="str">
        <f>IFERROR(VLOOKUP(B4927,Listor!$A$6:$B$62,2,FALSE),"")</f>
        <v/>
      </c>
      <c r="D4927" s="80" t="str">
        <f>IFERROR(VLOOKUP(B4927,Listor!$A$6:$C$62,3,FALSE),"")</f>
        <v/>
      </c>
      <c r="E4927" s="110" t="s">
        <v>79</v>
      </c>
      <c r="F4927" s="66"/>
      <c r="G4927" s="35" t="str">
        <f>IFERROR(VLOOKUP(B4927,Listor!$A$6:$G$62,7,FALSE),"")</f>
        <v/>
      </c>
      <c r="H4927" s="63" t="str">
        <f>IFERROR(VLOOKUP(B4927,Listor!$N$6:$O$47,2,FALSE),"")</f>
        <v/>
      </c>
      <c r="I4927" s="63" t="str">
        <f t="shared" si="232"/>
        <v/>
      </c>
      <c r="J4927" s="96" t="str">
        <f>IFERROR(VLOOKUP(B4927,Listor!$N$6:$P$47,3,FALSE)*I4927,"")</f>
        <v/>
      </c>
      <c r="K4927" s="81"/>
      <c r="L4927" s="88" t="str">
        <f>IFERROR((VLOOKUP(B4927,Listor!$N$6:$P$47,3,FALSE)*Biologiska!K4927)+(VLOOKUP(B4927,Listor!$N$6:$Q$47,4,FALSE)),"")</f>
        <v/>
      </c>
      <c r="M4927" s="63" t="str">
        <f t="shared" si="233"/>
        <v/>
      </c>
      <c r="N4927" s="75"/>
      <c r="O4927" s="84" t="str">
        <f t="shared" si="234"/>
        <v/>
      </c>
      <c r="P4927" s="107"/>
      <c r="Q4927" s="87" t="s">
        <v>79</v>
      </c>
      <c r="R4927" s="87"/>
      <c r="S4927" s="87"/>
      <c r="T4927" s="87"/>
      <c r="U4927" s="87"/>
      <c r="V4927" s="86" t="s">
        <v>79</v>
      </c>
      <c r="W4927" s="75"/>
      <c r="X4927" s="102" t="s">
        <v>79</v>
      </c>
      <c r="Y4927" s="63" t="str">
        <f>IFERROR(IF(VLOOKUP(X4927,Listor!$T$6:$U$7,2,FALSE)&lt;O4927,TRUE),"")</f>
        <v/>
      </c>
      <c r="Z4927" s="87"/>
      <c r="AA4927" s="104"/>
    </row>
    <row r="4928" spans="2:27" x14ac:dyDescent="0.25">
      <c r="B4928" s="68" t="s">
        <v>68</v>
      </c>
      <c r="C4928" s="80" t="str">
        <f>IFERROR(VLOOKUP(B4928,Listor!$A$6:$B$62,2,FALSE),"")</f>
        <v/>
      </c>
      <c r="D4928" s="80" t="str">
        <f>IFERROR(VLOOKUP(B4928,Listor!$A$6:$C$62,3,FALSE),"")</f>
        <v/>
      </c>
      <c r="E4928" s="110" t="s">
        <v>79</v>
      </c>
      <c r="F4928" s="66"/>
      <c r="G4928" s="35" t="str">
        <f>IFERROR(VLOOKUP(B4928,Listor!$A$6:$G$62,7,FALSE),"")</f>
        <v/>
      </c>
      <c r="H4928" s="63" t="str">
        <f>IFERROR(VLOOKUP(B4928,Listor!$N$6:$O$47,2,FALSE),"")</f>
        <v/>
      </c>
      <c r="I4928" s="63" t="str">
        <f t="shared" si="232"/>
        <v/>
      </c>
      <c r="J4928" s="96" t="str">
        <f>IFERROR(VLOOKUP(B4928,Listor!$N$6:$P$47,3,FALSE)*I4928,"")</f>
        <v/>
      </c>
      <c r="K4928" s="81"/>
      <c r="L4928" s="88" t="str">
        <f>IFERROR((VLOOKUP(B4928,Listor!$N$6:$P$47,3,FALSE)*Biologiska!K4928)+(VLOOKUP(B4928,Listor!$N$6:$Q$47,4,FALSE)),"")</f>
        <v/>
      </c>
      <c r="M4928" s="63" t="str">
        <f t="shared" si="233"/>
        <v/>
      </c>
      <c r="N4928" s="75"/>
      <c r="O4928" s="84" t="str">
        <f t="shared" si="234"/>
        <v/>
      </c>
      <c r="P4928" s="107"/>
      <c r="Q4928" s="87" t="s">
        <v>79</v>
      </c>
      <c r="R4928" s="87"/>
      <c r="S4928" s="87"/>
      <c r="T4928" s="87"/>
      <c r="U4928" s="87"/>
      <c r="V4928" s="86" t="s">
        <v>79</v>
      </c>
      <c r="W4928" s="75"/>
      <c r="X4928" s="102" t="s">
        <v>79</v>
      </c>
      <c r="Y4928" s="63" t="str">
        <f>IFERROR(IF(VLOOKUP(X4928,Listor!$T$6:$U$7,2,FALSE)&lt;O4928,TRUE),"")</f>
        <v/>
      </c>
      <c r="Z4928" s="87"/>
      <c r="AA4928" s="104"/>
    </row>
    <row r="4929" spans="2:27" x14ac:dyDescent="0.25">
      <c r="B4929" s="68" t="s">
        <v>68</v>
      </c>
      <c r="C4929" s="80" t="str">
        <f>IFERROR(VLOOKUP(B4929,Listor!$A$6:$B$62,2,FALSE),"")</f>
        <v/>
      </c>
      <c r="D4929" s="80" t="str">
        <f>IFERROR(VLOOKUP(B4929,Listor!$A$6:$C$62,3,FALSE),"")</f>
        <v/>
      </c>
      <c r="E4929" s="110" t="s">
        <v>79</v>
      </c>
      <c r="F4929" s="66"/>
      <c r="G4929" s="35" t="str">
        <f>IFERROR(VLOOKUP(B4929,Listor!$A$6:$G$62,7,FALSE),"")</f>
        <v/>
      </c>
      <c r="H4929" s="63" t="str">
        <f>IFERROR(VLOOKUP(B4929,Listor!$N$6:$O$47,2,FALSE),"")</f>
        <v/>
      </c>
      <c r="I4929" s="63" t="str">
        <f t="shared" si="232"/>
        <v/>
      </c>
      <c r="J4929" s="96" t="str">
        <f>IFERROR(VLOOKUP(B4929,Listor!$N$6:$P$47,3,FALSE)*I4929,"")</f>
        <v/>
      </c>
      <c r="K4929" s="81"/>
      <c r="L4929" s="88" t="str">
        <f>IFERROR((VLOOKUP(B4929,Listor!$N$6:$P$47,3,FALSE)*Biologiska!K4929)+(VLOOKUP(B4929,Listor!$N$6:$Q$47,4,FALSE)),"")</f>
        <v/>
      </c>
      <c r="M4929" s="63" t="str">
        <f t="shared" si="233"/>
        <v/>
      </c>
      <c r="N4929" s="75"/>
      <c r="O4929" s="84" t="str">
        <f t="shared" si="234"/>
        <v/>
      </c>
      <c r="P4929" s="107"/>
      <c r="Q4929" s="87" t="s">
        <v>79</v>
      </c>
      <c r="R4929" s="87"/>
      <c r="S4929" s="87"/>
      <c r="T4929" s="87"/>
      <c r="U4929" s="87"/>
      <c r="V4929" s="86" t="s">
        <v>79</v>
      </c>
      <c r="W4929" s="75"/>
      <c r="X4929" s="102" t="s">
        <v>79</v>
      </c>
      <c r="Y4929" s="63" t="str">
        <f>IFERROR(IF(VLOOKUP(X4929,Listor!$T$6:$U$7,2,FALSE)&lt;O4929,TRUE),"")</f>
        <v/>
      </c>
      <c r="Z4929" s="87"/>
      <c r="AA4929" s="104"/>
    </row>
    <row r="4930" spans="2:27" x14ac:dyDescent="0.25">
      <c r="B4930" s="68" t="s">
        <v>68</v>
      </c>
      <c r="C4930" s="80" t="str">
        <f>IFERROR(VLOOKUP(B4930,Listor!$A$6:$B$62,2,FALSE),"")</f>
        <v/>
      </c>
      <c r="D4930" s="80" t="str">
        <f>IFERROR(VLOOKUP(B4930,Listor!$A$6:$C$62,3,FALSE),"")</f>
        <v/>
      </c>
      <c r="E4930" s="110" t="s">
        <v>79</v>
      </c>
      <c r="F4930" s="66"/>
      <c r="G4930" s="35" t="str">
        <f>IFERROR(VLOOKUP(B4930,Listor!$A$6:$G$62,7,FALSE),"")</f>
        <v/>
      </c>
      <c r="H4930" s="63" t="str">
        <f>IFERROR(VLOOKUP(B4930,Listor!$N$6:$O$47,2,FALSE),"")</f>
        <v/>
      </c>
      <c r="I4930" s="63" t="str">
        <f t="shared" si="232"/>
        <v/>
      </c>
      <c r="J4930" s="96" t="str">
        <f>IFERROR(VLOOKUP(B4930,Listor!$N$6:$P$47,3,FALSE)*I4930,"")</f>
        <v/>
      </c>
      <c r="K4930" s="81"/>
      <c r="L4930" s="88" t="str">
        <f>IFERROR((VLOOKUP(B4930,Listor!$N$6:$P$47,3,FALSE)*Biologiska!K4930)+(VLOOKUP(B4930,Listor!$N$6:$Q$47,4,FALSE)),"")</f>
        <v/>
      </c>
      <c r="M4930" s="63" t="str">
        <f t="shared" si="233"/>
        <v/>
      </c>
      <c r="N4930" s="75"/>
      <c r="O4930" s="84" t="str">
        <f t="shared" si="234"/>
        <v/>
      </c>
      <c r="P4930" s="107"/>
      <c r="Q4930" s="87" t="s">
        <v>79</v>
      </c>
      <c r="R4930" s="87"/>
      <c r="S4930" s="87"/>
      <c r="T4930" s="87"/>
      <c r="U4930" s="87"/>
      <c r="V4930" s="86" t="s">
        <v>79</v>
      </c>
      <c r="W4930" s="75"/>
      <c r="X4930" s="102" t="s">
        <v>79</v>
      </c>
      <c r="Y4930" s="63" t="str">
        <f>IFERROR(IF(VLOOKUP(X4930,Listor!$T$6:$U$7,2,FALSE)&lt;O4930,TRUE),"")</f>
        <v/>
      </c>
      <c r="Z4930" s="87"/>
      <c r="AA4930" s="104"/>
    </row>
    <row r="4931" spans="2:27" x14ac:dyDescent="0.25">
      <c r="B4931" s="68" t="s">
        <v>68</v>
      </c>
      <c r="C4931" s="80" t="str">
        <f>IFERROR(VLOOKUP(B4931,Listor!$A$6:$B$62,2,FALSE),"")</f>
        <v/>
      </c>
      <c r="D4931" s="80" t="str">
        <f>IFERROR(VLOOKUP(B4931,Listor!$A$6:$C$62,3,FALSE),"")</f>
        <v/>
      </c>
      <c r="E4931" s="110" t="s">
        <v>79</v>
      </c>
      <c r="F4931" s="66"/>
      <c r="G4931" s="35" t="str">
        <f>IFERROR(VLOOKUP(B4931,Listor!$A$6:$G$62,7,FALSE),"")</f>
        <v/>
      </c>
      <c r="H4931" s="63" t="str">
        <f>IFERROR(VLOOKUP(B4931,Listor!$N$6:$O$47,2,FALSE),"")</f>
        <v/>
      </c>
      <c r="I4931" s="63" t="str">
        <f t="shared" si="232"/>
        <v/>
      </c>
      <c r="J4931" s="96" t="str">
        <f>IFERROR(VLOOKUP(B4931,Listor!$N$6:$P$47,3,FALSE)*I4931,"")</f>
        <v/>
      </c>
      <c r="K4931" s="81"/>
      <c r="L4931" s="88" t="str">
        <f>IFERROR((VLOOKUP(B4931,Listor!$N$6:$P$47,3,FALSE)*Biologiska!K4931)+(VLOOKUP(B4931,Listor!$N$6:$Q$47,4,FALSE)),"")</f>
        <v/>
      </c>
      <c r="M4931" s="63" t="str">
        <f t="shared" si="233"/>
        <v/>
      </c>
      <c r="N4931" s="75"/>
      <c r="O4931" s="84" t="str">
        <f t="shared" si="234"/>
        <v/>
      </c>
      <c r="P4931" s="107"/>
      <c r="Q4931" s="87" t="s">
        <v>79</v>
      </c>
      <c r="R4931" s="87"/>
      <c r="S4931" s="87"/>
      <c r="T4931" s="87"/>
      <c r="U4931" s="87"/>
      <c r="V4931" s="86" t="s">
        <v>79</v>
      </c>
      <c r="W4931" s="75"/>
      <c r="X4931" s="102" t="s">
        <v>79</v>
      </c>
      <c r="Y4931" s="63" t="str">
        <f>IFERROR(IF(VLOOKUP(X4931,Listor!$T$6:$U$7,2,FALSE)&lt;O4931,TRUE),"")</f>
        <v/>
      </c>
      <c r="Z4931" s="87"/>
      <c r="AA4931" s="104"/>
    </row>
    <row r="4932" spans="2:27" x14ac:dyDescent="0.25">
      <c r="B4932" s="68" t="s">
        <v>68</v>
      </c>
      <c r="C4932" s="80" t="str">
        <f>IFERROR(VLOOKUP(B4932,Listor!$A$6:$B$62,2,FALSE),"")</f>
        <v/>
      </c>
      <c r="D4932" s="80" t="str">
        <f>IFERROR(VLOOKUP(B4932,Listor!$A$6:$C$62,3,FALSE),"")</f>
        <v/>
      </c>
      <c r="E4932" s="110" t="s">
        <v>79</v>
      </c>
      <c r="F4932" s="66"/>
      <c r="G4932" s="35" t="str">
        <f>IFERROR(VLOOKUP(B4932,Listor!$A$6:$G$62,7,FALSE),"")</f>
        <v/>
      </c>
      <c r="H4932" s="63" t="str">
        <f>IFERROR(VLOOKUP(B4932,Listor!$N$6:$O$47,2,FALSE),"")</f>
        <v/>
      </c>
      <c r="I4932" s="63" t="str">
        <f t="shared" si="232"/>
        <v/>
      </c>
      <c r="J4932" s="96" t="str">
        <f>IFERROR(VLOOKUP(B4932,Listor!$N$6:$P$47,3,FALSE)*I4932,"")</f>
        <v/>
      </c>
      <c r="K4932" s="81"/>
      <c r="L4932" s="88" t="str">
        <f>IFERROR((VLOOKUP(B4932,Listor!$N$6:$P$47,3,FALSE)*Biologiska!K4932)+(VLOOKUP(B4932,Listor!$N$6:$Q$47,4,FALSE)),"")</f>
        <v/>
      </c>
      <c r="M4932" s="63" t="str">
        <f t="shared" si="233"/>
        <v/>
      </c>
      <c r="N4932" s="75"/>
      <c r="O4932" s="84" t="str">
        <f t="shared" si="234"/>
        <v/>
      </c>
      <c r="P4932" s="107"/>
      <c r="Q4932" s="87" t="s">
        <v>79</v>
      </c>
      <c r="R4932" s="87"/>
      <c r="S4932" s="87"/>
      <c r="T4932" s="87"/>
      <c r="U4932" s="87"/>
      <c r="V4932" s="86" t="s">
        <v>79</v>
      </c>
      <c r="W4932" s="75"/>
      <c r="X4932" s="102" t="s">
        <v>79</v>
      </c>
      <c r="Y4932" s="63" t="str">
        <f>IFERROR(IF(VLOOKUP(X4932,Listor!$T$6:$U$7,2,FALSE)&lt;O4932,TRUE),"")</f>
        <v/>
      </c>
      <c r="Z4932" s="87"/>
      <c r="AA4932" s="104"/>
    </row>
    <row r="4933" spans="2:27" x14ac:dyDescent="0.25">
      <c r="B4933" s="68" t="s">
        <v>68</v>
      </c>
      <c r="C4933" s="80" t="str">
        <f>IFERROR(VLOOKUP(B4933,Listor!$A$6:$B$62,2,FALSE),"")</f>
        <v/>
      </c>
      <c r="D4933" s="80" t="str">
        <f>IFERROR(VLOOKUP(B4933,Listor!$A$6:$C$62,3,FALSE),"")</f>
        <v/>
      </c>
      <c r="E4933" s="110" t="s">
        <v>79</v>
      </c>
      <c r="F4933" s="66"/>
      <c r="G4933" s="35" t="str">
        <f>IFERROR(VLOOKUP(B4933,Listor!$A$6:$G$62,7,FALSE),"")</f>
        <v/>
      </c>
      <c r="H4933" s="63" t="str">
        <f>IFERROR(VLOOKUP(B4933,Listor!$N$6:$O$47,2,FALSE),"")</f>
        <v/>
      </c>
      <c r="I4933" s="63" t="str">
        <f t="shared" si="232"/>
        <v/>
      </c>
      <c r="J4933" s="96" t="str">
        <f>IFERROR(VLOOKUP(B4933,Listor!$N$6:$P$47,3,FALSE)*I4933,"")</f>
        <v/>
      </c>
      <c r="K4933" s="81"/>
      <c r="L4933" s="88" t="str">
        <f>IFERROR((VLOOKUP(B4933,Listor!$N$6:$P$47,3,FALSE)*Biologiska!K4933)+(VLOOKUP(B4933,Listor!$N$6:$Q$47,4,FALSE)),"")</f>
        <v/>
      </c>
      <c r="M4933" s="63" t="str">
        <f t="shared" si="233"/>
        <v/>
      </c>
      <c r="N4933" s="75"/>
      <c r="O4933" s="84" t="str">
        <f t="shared" si="234"/>
        <v/>
      </c>
      <c r="P4933" s="107"/>
      <c r="Q4933" s="87" t="s">
        <v>79</v>
      </c>
      <c r="R4933" s="87"/>
      <c r="S4933" s="87"/>
      <c r="T4933" s="87"/>
      <c r="U4933" s="87"/>
      <c r="V4933" s="86" t="s">
        <v>79</v>
      </c>
      <c r="W4933" s="75"/>
      <c r="X4933" s="102" t="s">
        <v>79</v>
      </c>
      <c r="Y4933" s="63" t="str">
        <f>IFERROR(IF(VLOOKUP(X4933,Listor!$T$6:$U$7,2,FALSE)&lt;O4933,TRUE),"")</f>
        <v/>
      </c>
      <c r="Z4933" s="87"/>
      <c r="AA4933" s="104"/>
    </row>
    <row r="4934" spans="2:27" x14ac:dyDescent="0.25">
      <c r="B4934" s="68" t="s">
        <v>68</v>
      </c>
      <c r="C4934" s="80" t="str">
        <f>IFERROR(VLOOKUP(B4934,Listor!$A$6:$B$62,2,FALSE),"")</f>
        <v/>
      </c>
      <c r="D4934" s="80" t="str">
        <f>IFERROR(VLOOKUP(B4934,Listor!$A$6:$C$62,3,FALSE),"")</f>
        <v/>
      </c>
      <c r="E4934" s="110" t="s">
        <v>79</v>
      </c>
      <c r="F4934" s="66"/>
      <c r="G4934" s="35" t="str">
        <f>IFERROR(VLOOKUP(B4934,Listor!$A$6:$G$62,7,FALSE),"")</f>
        <v/>
      </c>
      <c r="H4934" s="63" t="str">
        <f>IFERROR(VLOOKUP(B4934,Listor!$N$6:$O$47,2,FALSE),"")</f>
        <v/>
      </c>
      <c r="I4934" s="63" t="str">
        <f t="shared" si="232"/>
        <v/>
      </c>
      <c r="J4934" s="96" t="str">
        <f>IFERROR(VLOOKUP(B4934,Listor!$N$6:$P$47,3,FALSE)*I4934,"")</f>
        <v/>
      </c>
      <c r="K4934" s="81"/>
      <c r="L4934" s="88" t="str">
        <f>IFERROR((VLOOKUP(B4934,Listor!$N$6:$P$47,3,FALSE)*Biologiska!K4934)+(VLOOKUP(B4934,Listor!$N$6:$Q$47,4,FALSE)),"")</f>
        <v/>
      </c>
      <c r="M4934" s="63" t="str">
        <f t="shared" si="233"/>
        <v/>
      </c>
      <c r="N4934" s="75"/>
      <c r="O4934" s="84" t="str">
        <f t="shared" si="234"/>
        <v/>
      </c>
      <c r="P4934" s="107"/>
      <c r="Q4934" s="87" t="s">
        <v>79</v>
      </c>
      <c r="R4934" s="87"/>
      <c r="S4934" s="87"/>
      <c r="T4934" s="87"/>
      <c r="U4934" s="87"/>
      <c r="V4934" s="86" t="s">
        <v>79</v>
      </c>
      <c r="W4934" s="75"/>
      <c r="X4934" s="102" t="s">
        <v>79</v>
      </c>
      <c r="Y4934" s="63" t="str">
        <f>IFERROR(IF(VLOOKUP(X4934,Listor!$T$6:$U$7,2,FALSE)&lt;O4934,TRUE),"")</f>
        <v/>
      </c>
      <c r="Z4934" s="87"/>
      <c r="AA4934" s="104"/>
    </row>
    <row r="4935" spans="2:27" x14ac:dyDescent="0.25">
      <c r="B4935" s="68" t="s">
        <v>68</v>
      </c>
      <c r="C4935" s="80" t="str">
        <f>IFERROR(VLOOKUP(B4935,Listor!$A$6:$B$62,2,FALSE),"")</f>
        <v/>
      </c>
      <c r="D4935" s="80" t="str">
        <f>IFERROR(VLOOKUP(B4935,Listor!$A$6:$C$62,3,FALSE),"")</f>
        <v/>
      </c>
      <c r="E4935" s="110" t="s">
        <v>79</v>
      </c>
      <c r="F4935" s="66"/>
      <c r="G4935" s="35" t="str">
        <f>IFERROR(VLOOKUP(B4935,Listor!$A$6:$G$62,7,FALSE),"")</f>
        <v/>
      </c>
      <c r="H4935" s="63" t="str">
        <f>IFERROR(VLOOKUP(B4935,Listor!$N$6:$O$47,2,FALSE),"")</f>
        <v/>
      </c>
      <c r="I4935" s="63" t="str">
        <f t="shared" si="232"/>
        <v/>
      </c>
      <c r="J4935" s="96" t="str">
        <f>IFERROR(VLOOKUP(B4935,Listor!$N$6:$P$47,3,FALSE)*I4935,"")</f>
        <v/>
      </c>
      <c r="K4935" s="81"/>
      <c r="L4935" s="88" t="str">
        <f>IFERROR((VLOOKUP(B4935,Listor!$N$6:$P$47,3,FALSE)*Biologiska!K4935)+(VLOOKUP(B4935,Listor!$N$6:$Q$47,4,FALSE)),"")</f>
        <v/>
      </c>
      <c r="M4935" s="63" t="str">
        <f t="shared" si="233"/>
        <v/>
      </c>
      <c r="N4935" s="75"/>
      <c r="O4935" s="84" t="str">
        <f t="shared" si="234"/>
        <v/>
      </c>
      <c r="P4935" s="107"/>
      <c r="Q4935" s="87" t="s">
        <v>79</v>
      </c>
      <c r="R4935" s="87"/>
      <c r="S4935" s="87"/>
      <c r="T4935" s="87"/>
      <c r="U4935" s="87"/>
      <c r="V4935" s="86" t="s">
        <v>79</v>
      </c>
      <c r="W4935" s="75"/>
      <c r="X4935" s="102" t="s">
        <v>79</v>
      </c>
      <c r="Y4935" s="63" t="str">
        <f>IFERROR(IF(VLOOKUP(X4935,Listor!$T$6:$U$7,2,FALSE)&lt;O4935,TRUE),"")</f>
        <v/>
      </c>
      <c r="Z4935" s="87"/>
      <c r="AA4935" s="104"/>
    </row>
    <row r="4936" spans="2:27" x14ac:dyDescent="0.25">
      <c r="B4936" s="68" t="s">
        <v>68</v>
      </c>
      <c r="C4936" s="80" t="str">
        <f>IFERROR(VLOOKUP(B4936,Listor!$A$6:$B$62,2,FALSE),"")</f>
        <v/>
      </c>
      <c r="D4936" s="80" t="str">
        <f>IFERROR(VLOOKUP(B4936,Listor!$A$6:$C$62,3,FALSE),"")</f>
        <v/>
      </c>
      <c r="E4936" s="110" t="s">
        <v>79</v>
      </c>
      <c r="F4936" s="66"/>
      <c r="G4936" s="35" t="str">
        <f>IFERROR(VLOOKUP(B4936,Listor!$A$6:$G$62,7,FALSE),"")</f>
        <v/>
      </c>
      <c r="H4936" s="63" t="str">
        <f>IFERROR(VLOOKUP(B4936,Listor!$N$6:$O$47,2,FALSE),"")</f>
        <v/>
      </c>
      <c r="I4936" s="63" t="str">
        <f t="shared" si="232"/>
        <v/>
      </c>
      <c r="J4936" s="96" t="str">
        <f>IFERROR(VLOOKUP(B4936,Listor!$N$6:$P$47,3,FALSE)*I4936,"")</f>
        <v/>
      </c>
      <c r="K4936" s="81"/>
      <c r="L4936" s="88" t="str">
        <f>IFERROR((VLOOKUP(B4936,Listor!$N$6:$P$47,3,FALSE)*Biologiska!K4936)+(VLOOKUP(B4936,Listor!$N$6:$Q$47,4,FALSE)),"")</f>
        <v/>
      </c>
      <c r="M4936" s="63" t="str">
        <f t="shared" si="233"/>
        <v/>
      </c>
      <c r="N4936" s="75"/>
      <c r="O4936" s="84" t="str">
        <f t="shared" si="234"/>
        <v/>
      </c>
      <c r="P4936" s="107"/>
      <c r="Q4936" s="87" t="s">
        <v>79</v>
      </c>
      <c r="R4936" s="87"/>
      <c r="S4936" s="87"/>
      <c r="T4936" s="87"/>
      <c r="U4936" s="87"/>
      <c r="V4936" s="86" t="s">
        <v>79</v>
      </c>
      <c r="W4936" s="75"/>
      <c r="X4936" s="102" t="s">
        <v>79</v>
      </c>
      <c r="Y4936" s="63" t="str">
        <f>IFERROR(IF(VLOOKUP(X4936,Listor!$T$6:$U$7,2,FALSE)&lt;O4936,TRUE),"")</f>
        <v/>
      </c>
      <c r="Z4936" s="87"/>
      <c r="AA4936" s="104"/>
    </row>
    <row r="4937" spans="2:27" x14ac:dyDescent="0.25">
      <c r="B4937" s="68" t="s">
        <v>68</v>
      </c>
      <c r="C4937" s="80" t="str">
        <f>IFERROR(VLOOKUP(B4937,Listor!$A$6:$B$62,2,FALSE),"")</f>
        <v/>
      </c>
      <c r="D4937" s="80" t="str">
        <f>IFERROR(VLOOKUP(B4937,Listor!$A$6:$C$62,3,FALSE),"")</f>
        <v/>
      </c>
      <c r="E4937" s="110" t="s">
        <v>79</v>
      </c>
      <c r="F4937" s="66"/>
      <c r="G4937" s="35" t="str">
        <f>IFERROR(VLOOKUP(B4937,Listor!$A$6:$G$62,7,FALSE),"")</f>
        <v/>
      </c>
      <c r="H4937" s="63" t="str">
        <f>IFERROR(VLOOKUP(B4937,Listor!$N$6:$O$47,2,FALSE),"")</f>
        <v/>
      </c>
      <c r="I4937" s="63" t="str">
        <f t="shared" si="232"/>
        <v/>
      </c>
      <c r="J4937" s="96" t="str">
        <f>IFERROR(VLOOKUP(B4937,Listor!$N$6:$P$47,3,FALSE)*I4937,"")</f>
        <v/>
      </c>
      <c r="K4937" s="81"/>
      <c r="L4937" s="88" t="str">
        <f>IFERROR((VLOOKUP(B4937,Listor!$N$6:$P$47,3,FALSE)*Biologiska!K4937)+(VLOOKUP(B4937,Listor!$N$6:$Q$47,4,FALSE)),"")</f>
        <v/>
      </c>
      <c r="M4937" s="63" t="str">
        <f t="shared" si="233"/>
        <v/>
      </c>
      <c r="N4937" s="75"/>
      <c r="O4937" s="84" t="str">
        <f t="shared" si="234"/>
        <v/>
      </c>
      <c r="P4937" s="107"/>
      <c r="Q4937" s="87" t="s">
        <v>79</v>
      </c>
      <c r="R4937" s="87"/>
      <c r="S4937" s="87"/>
      <c r="T4937" s="87"/>
      <c r="U4937" s="87"/>
      <c r="V4937" s="86" t="s">
        <v>79</v>
      </c>
      <c r="W4937" s="75"/>
      <c r="X4937" s="102" t="s">
        <v>79</v>
      </c>
      <c r="Y4937" s="63" t="str">
        <f>IFERROR(IF(VLOOKUP(X4937,Listor!$T$6:$U$7,2,FALSE)&lt;O4937,TRUE),"")</f>
        <v/>
      </c>
      <c r="Z4937" s="87"/>
      <c r="AA4937" s="104"/>
    </row>
    <row r="4938" spans="2:27" x14ac:dyDescent="0.25">
      <c r="B4938" s="68" t="s">
        <v>68</v>
      </c>
      <c r="C4938" s="80" t="str">
        <f>IFERROR(VLOOKUP(B4938,Listor!$A$6:$B$62,2,FALSE),"")</f>
        <v/>
      </c>
      <c r="D4938" s="80" t="str">
        <f>IFERROR(VLOOKUP(B4938,Listor!$A$6:$C$62,3,FALSE),"")</f>
        <v/>
      </c>
      <c r="E4938" s="110" t="s">
        <v>79</v>
      </c>
      <c r="F4938" s="66"/>
      <c r="G4938" s="35" t="str">
        <f>IFERROR(VLOOKUP(B4938,Listor!$A$6:$G$62,7,FALSE),"")</f>
        <v/>
      </c>
      <c r="H4938" s="63" t="str">
        <f>IFERROR(VLOOKUP(B4938,Listor!$N$6:$O$47,2,FALSE),"")</f>
        <v/>
      </c>
      <c r="I4938" s="63" t="str">
        <f t="shared" si="232"/>
        <v/>
      </c>
      <c r="J4938" s="96" t="str">
        <f>IFERROR(VLOOKUP(B4938,Listor!$N$6:$P$47,3,FALSE)*I4938,"")</f>
        <v/>
      </c>
      <c r="K4938" s="81"/>
      <c r="L4938" s="88" t="str">
        <f>IFERROR((VLOOKUP(B4938,Listor!$N$6:$P$47,3,FALSE)*Biologiska!K4938)+(VLOOKUP(B4938,Listor!$N$6:$Q$47,4,FALSE)),"")</f>
        <v/>
      </c>
      <c r="M4938" s="63" t="str">
        <f t="shared" si="233"/>
        <v/>
      </c>
      <c r="N4938" s="75"/>
      <c r="O4938" s="84" t="str">
        <f t="shared" si="234"/>
        <v/>
      </c>
      <c r="P4938" s="107"/>
      <c r="Q4938" s="87" t="s">
        <v>79</v>
      </c>
      <c r="R4938" s="87"/>
      <c r="S4938" s="87"/>
      <c r="T4938" s="87"/>
      <c r="U4938" s="87"/>
      <c r="V4938" s="86" t="s">
        <v>79</v>
      </c>
      <c r="W4938" s="75"/>
      <c r="X4938" s="102" t="s">
        <v>79</v>
      </c>
      <c r="Y4938" s="63" t="str">
        <f>IFERROR(IF(VLOOKUP(X4938,Listor!$T$6:$U$7,2,FALSE)&lt;O4938,TRUE),"")</f>
        <v/>
      </c>
      <c r="Z4938" s="87"/>
      <c r="AA4938" s="104"/>
    </row>
    <row r="4939" spans="2:27" x14ac:dyDescent="0.25">
      <c r="B4939" s="68" t="s">
        <v>68</v>
      </c>
      <c r="C4939" s="80" t="str">
        <f>IFERROR(VLOOKUP(B4939,Listor!$A$6:$B$62,2,FALSE),"")</f>
        <v/>
      </c>
      <c r="D4939" s="80" t="str">
        <f>IFERROR(VLOOKUP(B4939,Listor!$A$6:$C$62,3,FALSE),"")</f>
        <v/>
      </c>
      <c r="E4939" s="110" t="s">
        <v>79</v>
      </c>
      <c r="F4939" s="66"/>
      <c r="G4939" s="35" t="str">
        <f>IFERROR(VLOOKUP(B4939,Listor!$A$6:$G$62,7,FALSE),"")</f>
        <v/>
      </c>
      <c r="H4939" s="63" t="str">
        <f>IFERROR(VLOOKUP(B4939,Listor!$N$6:$O$47,2,FALSE),"")</f>
        <v/>
      </c>
      <c r="I4939" s="63" t="str">
        <f t="shared" si="232"/>
        <v/>
      </c>
      <c r="J4939" s="96" t="str">
        <f>IFERROR(VLOOKUP(B4939,Listor!$N$6:$P$47,3,FALSE)*I4939,"")</f>
        <v/>
      </c>
      <c r="K4939" s="81"/>
      <c r="L4939" s="88" t="str">
        <f>IFERROR((VLOOKUP(B4939,Listor!$N$6:$P$47,3,FALSE)*Biologiska!K4939)+(VLOOKUP(B4939,Listor!$N$6:$Q$47,4,FALSE)),"")</f>
        <v/>
      </c>
      <c r="M4939" s="63" t="str">
        <f t="shared" si="233"/>
        <v/>
      </c>
      <c r="N4939" s="75"/>
      <c r="O4939" s="84" t="str">
        <f t="shared" si="234"/>
        <v/>
      </c>
      <c r="P4939" s="107"/>
      <c r="Q4939" s="87" t="s">
        <v>79</v>
      </c>
      <c r="R4939" s="87"/>
      <c r="S4939" s="87"/>
      <c r="T4939" s="87"/>
      <c r="U4939" s="87"/>
      <c r="V4939" s="86" t="s">
        <v>79</v>
      </c>
      <c r="W4939" s="75"/>
      <c r="X4939" s="102" t="s">
        <v>79</v>
      </c>
      <c r="Y4939" s="63" t="str">
        <f>IFERROR(IF(VLOOKUP(X4939,Listor!$T$6:$U$7,2,FALSE)&lt;O4939,TRUE),"")</f>
        <v/>
      </c>
      <c r="Z4939" s="87"/>
      <c r="AA4939" s="104"/>
    </row>
    <row r="4940" spans="2:27" x14ac:dyDescent="0.25">
      <c r="B4940" s="68" t="s">
        <v>68</v>
      </c>
      <c r="C4940" s="80" t="str">
        <f>IFERROR(VLOOKUP(B4940,Listor!$A$6:$B$62,2,FALSE),"")</f>
        <v/>
      </c>
      <c r="D4940" s="80" t="str">
        <f>IFERROR(VLOOKUP(B4940,Listor!$A$6:$C$62,3,FALSE),"")</f>
        <v/>
      </c>
      <c r="E4940" s="110" t="s">
        <v>79</v>
      </c>
      <c r="F4940" s="66"/>
      <c r="G4940" s="35" t="str">
        <f>IFERROR(VLOOKUP(B4940,Listor!$A$6:$G$62,7,FALSE),"")</f>
        <v/>
      </c>
      <c r="H4940" s="63" t="str">
        <f>IFERROR(VLOOKUP(B4940,Listor!$N$6:$O$47,2,FALSE),"")</f>
        <v/>
      </c>
      <c r="I4940" s="63" t="str">
        <f t="shared" si="232"/>
        <v/>
      </c>
      <c r="J4940" s="96" t="str">
        <f>IFERROR(VLOOKUP(B4940,Listor!$N$6:$P$47,3,FALSE)*I4940,"")</f>
        <v/>
      </c>
      <c r="K4940" s="81"/>
      <c r="L4940" s="88" t="str">
        <f>IFERROR((VLOOKUP(B4940,Listor!$N$6:$P$47,3,FALSE)*Biologiska!K4940)+(VLOOKUP(B4940,Listor!$N$6:$Q$47,4,FALSE)),"")</f>
        <v/>
      </c>
      <c r="M4940" s="63" t="str">
        <f t="shared" si="233"/>
        <v/>
      </c>
      <c r="N4940" s="75"/>
      <c r="O4940" s="84" t="str">
        <f t="shared" si="234"/>
        <v/>
      </c>
      <c r="P4940" s="107"/>
      <c r="Q4940" s="87" t="s">
        <v>79</v>
      </c>
      <c r="R4940" s="87"/>
      <c r="S4940" s="87"/>
      <c r="T4940" s="87"/>
      <c r="U4940" s="87"/>
      <c r="V4940" s="86" t="s">
        <v>79</v>
      </c>
      <c r="W4940" s="75"/>
      <c r="X4940" s="102" t="s">
        <v>79</v>
      </c>
      <c r="Y4940" s="63" t="str">
        <f>IFERROR(IF(VLOOKUP(X4940,Listor!$T$6:$U$7,2,FALSE)&lt;O4940,TRUE),"")</f>
        <v/>
      </c>
      <c r="Z4940" s="87"/>
      <c r="AA4940" s="104"/>
    </row>
    <row r="4941" spans="2:27" x14ac:dyDescent="0.25">
      <c r="B4941" s="68" t="s">
        <v>68</v>
      </c>
      <c r="C4941" s="80" t="str">
        <f>IFERROR(VLOOKUP(B4941,Listor!$A$6:$B$62,2,FALSE),"")</f>
        <v/>
      </c>
      <c r="D4941" s="80" t="str">
        <f>IFERROR(VLOOKUP(B4941,Listor!$A$6:$C$62,3,FALSE),"")</f>
        <v/>
      </c>
      <c r="E4941" s="110" t="s">
        <v>79</v>
      </c>
      <c r="F4941" s="66"/>
      <c r="G4941" s="35" t="str">
        <f>IFERROR(VLOOKUP(B4941,Listor!$A$6:$G$62,7,FALSE),"")</f>
        <v/>
      </c>
      <c r="H4941" s="63" t="str">
        <f>IFERROR(VLOOKUP(B4941,Listor!$N$6:$O$47,2,FALSE),"")</f>
        <v/>
      </c>
      <c r="I4941" s="63" t="str">
        <f t="shared" si="232"/>
        <v/>
      </c>
      <c r="J4941" s="96" t="str">
        <f>IFERROR(VLOOKUP(B4941,Listor!$N$6:$P$47,3,FALSE)*I4941,"")</f>
        <v/>
      </c>
      <c r="K4941" s="81"/>
      <c r="L4941" s="88" t="str">
        <f>IFERROR((VLOOKUP(B4941,Listor!$N$6:$P$47,3,FALSE)*Biologiska!K4941)+(VLOOKUP(B4941,Listor!$N$6:$Q$47,4,FALSE)),"")</f>
        <v/>
      </c>
      <c r="M4941" s="63" t="str">
        <f t="shared" si="233"/>
        <v/>
      </c>
      <c r="N4941" s="75"/>
      <c r="O4941" s="84" t="str">
        <f t="shared" si="234"/>
        <v/>
      </c>
      <c r="P4941" s="107"/>
      <c r="Q4941" s="87" t="s">
        <v>79</v>
      </c>
      <c r="R4941" s="87"/>
      <c r="S4941" s="87"/>
      <c r="T4941" s="87"/>
      <c r="U4941" s="87"/>
      <c r="V4941" s="86" t="s">
        <v>79</v>
      </c>
      <c r="W4941" s="75"/>
      <c r="X4941" s="102" t="s">
        <v>79</v>
      </c>
      <c r="Y4941" s="63" t="str">
        <f>IFERROR(IF(VLOOKUP(X4941,Listor!$T$6:$U$7,2,FALSE)&lt;O4941,TRUE),"")</f>
        <v/>
      </c>
      <c r="Z4941" s="87"/>
      <c r="AA4941" s="104"/>
    </row>
    <row r="4942" spans="2:27" x14ac:dyDescent="0.25">
      <c r="B4942" s="68" t="s">
        <v>68</v>
      </c>
      <c r="C4942" s="80" t="str">
        <f>IFERROR(VLOOKUP(B4942,Listor!$A$6:$B$62,2,FALSE),"")</f>
        <v/>
      </c>
      <c r="D4942" s="80" t="str">
        <f>IFERROR(VLOOKUP(B4942,Listor!$A$6:$C$62,3,FALSE),"")</f>
        <v/>
      </c>
      <c r="E4942" s="110" t="s">
        <v>79</v>
      </c>
      <c r="F4942" s="66"/>
      <c r="G4942" s="35" t="str">
        <f>IFERROR(VLOOKUP(B4942,Listor!$A$6:$G$62,7,FALSE),"")</f>
        <v/>
      </c>
      <c r="H4942" s="63" t="str">
        <f>IFERROR(VLOOKUP(B4942,Listor!$N$6:$O$47,2,FALSE),"")</f>
        <v/>
      </c>
      <c r="I4942" s="63" t="str">
        <f t="shared" si="232"/>
        <v/>
      </c>
      <c r="J4942" s="96" t="str">
        <f>IFERROR(VLOOKUP(B4942,Listor!$N$6:$P$47,3,FALSE)*I4942,"")</f>
        <v/>
      </c>
      <c r="K4942" s="81"/>
      <c r="L4942" s="88" t="str">
        <f>IFERROR((VLOOKUP(B4942,Listor!$N$6:$P$47,3,FALSE)*Biologiska!K4942)+(VLOOKUP(B4942,Listor!$N$6:$Q$47,4,FALSE)),"")</f>
        <v/>
      </c>
      <c r="M4942" s="63" t="str">
        <f t="shared" si="233"/>
        <v/>
      </c>
      <c r="N4942" s="75"/>
      <c r="O4942" s="84" t="str">
        <f t="shared" si="234"/>
        <v/>
      </c>
      <c r="P4942" s="107"/>
      <c r="Q4942" s="87" t="s">
        <v>79</v>
      </c>
      <c r="R4942" s="87"/>
      <c r="S4942" s="87"/>
      <c r="T4942" s="87"/>
      <c r="U4942" s="87"/>
      <c r="V4942" s="86" t="s">
        <v>79</v>
      </c>
      <c r="W4942" s="75"/>
      <c r="X4942" s="102" t="s">
        <v>79</v>
      </c>
      <c r="Y4942" s="63" t="str">
        <f>IFERROR(IF(VLOOKUP(X4942,Listor!$T$6:$U$7,2,FALSE)&lt;O4942,TRUE),"")</f>
        <v/>
      </c>
      <c r="Z4942" s="87"/>
      <c r="AA4942" s="104"/>
    </row>
    <row r="4943" spans="2:27" x14ac:dyDescent="0.25">
      <c r="B4943" s="68" t="s">
        <v>68</v>
      </c>
      <c r="C4943" s="80" t="str">
        <f>IFERROR(VLOOKUP(B4943,Listor!$A$6:$B$62,2,FALSE),"")</f>
        <v/>
      </c>
      <c r="D4943" s="80" t="str">
        <f>IFERROR(VLOOKUP(B4943,Listor!$A$6:$C$62,3,FALSE),"")</f>
        <v/>
      </c>
      <c r="E4943" s="110" t="s">
        <v>79</v>
      </c>
      <c r="F4943" s="66"/>
      <c r="G4943" s="35" t="str">
        <f>IFERROR(VLOOKUP(B4943,Listor!$A$6:$G$62,7,FALSE),"")</f>
        <v/>
      </c>
      <c r="H4943" s="63" t="str">
        <f>IFERROR(VLOOKUP(B4943,Listor!$N$6:$O$47,2,FALSE),"")</f>
        <v/>
      </c>
      <c r="I4943" s="63" t="str">
        <f t="shared" si="232"/>
        <v/>
      </c>
      <c r="J4943" s="96" t="str">
        <f>IFERROR(VLOOKUP(B4943,Listor!$N$6:$P$47,3,FALSE)*I4943,"")</f>
        <v/>
      </c>
      <c r="K4943" s="81"/>
      <c r="L4943" s="88" t="str">
        <f>IFERROR((VLOOKUP(B4943,Listor!$N$6:$P$47,3,FALSE)*Biologiska!K4943)+(VLOOKUP(B4943,Listor!$N$6:$Q$47,4,FALSE)),"")</f>
        <v/>
      </c>
      <c r="M4943" s="63" t="str">
        <f t="shared" si="233"/>
        <v/>
      </c>
      <c r="N4943" s="75"/>
      <c r="O4943" s="84" t="str">
        <f t="shared" si="234"/>
        <v/>
      </c>
      <c r="P4943" s="107"/>
      <c r="Q4943" s="87" t="s">
        <v>79</v>
      </c>
      <c r="R4943" s="87"/>
      <c r="S4943" s="87"/>
      <c r="T4943" s="87"/>
      <c r="U4943" s="87"/>
      <c r="V4943" s="86" t="s">
        <v>79</v>
      </c>
      <c r="W4943" s="75"/>
      <c r="X4943" s="102" t="s">
        <v>79</v>
      </c>
      <c r="Y4943" s="63" t="str">
        <f>IFERROR(IF(VLOOKUP(X4943,Listor!$T$6:$U$7,2,FALSE)&lt;O4943,TRUE),"")</f>
        <v/>
      </c>
      <c r="Z4943" s="87"/>
      <c r="AA4943" s="104"/>
    </row>
    <row r="4944" spans="2:27" x14ac:dyDescent="0.25">
      <c r="B4944" s="68" t="s">
        <v>68</v>
      </c>
      <c r="C4944" s="80" t="str">
        <f>IFERROR(VLOOKUP(B4944,Listor!$A$6:$B$62,2,FALSE),"")</f>
        <v/>
      </c>
      <c r="D4944" s="80" t="str">
        <f>IFERROR(VLOOKUP(B4944,Listor!$A$6:$C$62,3,FALSE),"")</f>
        <v/>
      </c>
      <c r="E4944" s="110" t="s">
        <v>79</v>
      </c>
      <c r="F4944" s="66"/>
      <c r="G4944" s="35" t="str">
        <f>IFERROR(VLOOKUP(B4944,Listor!$A$6:$G$62,7,FALSE),"")</f>
        <v/>
      </c>
      <c r="H4944" s="63" t="str">
        <f>IFERROR(VLOOKUP(B4944,Listor!$N$6:$O$47,2,FALSE),"")</f>
        <v/>
      </c>
      <c r="I4944" s="63" t="str">
        <f t="shared" si="232"/>
        <v/>
      </c>
      <c r="J4944" s="96" t="str">
        <f>IFERROR(VLOOKUP(B4944,Listor!$N$6:$P$47,3,FALSE)*I4944,"")</f>
        <v/>
      </c>
      <c r="K4944" s="81"/>
      <c r="L4944" s="88" t="str">
        <f>IFERROR((VLOOKUP(B4944,Listor!$N$6:$P$47,3,FALSE)*Biologiska!K4944)+(VLOOKUP(B4944,Listor!$N$6:$Q$47,4,FALSE)),"")</f>
        <v/>
      </c>
      <c r="M4944" s="63" t="str">
        <f t="shared" si="233"/>
        <v/>
      </c>
      <c r="N4944" s="75"/>
      <c r="O4944" s="84" t="str">
        <f t="shared" si="234"/>
        <v/>
      </c>
      <c r="P4944" s="107"/>
      <c r="Q4944" s="87" t="s">
        <v>79</v>
      </c>
      <c r="R4944" s="87"/>
      <c r="S4944" s="87"/>
      <c r="T4944" s="87"/>
      <c r="U4944" s="87"/>
      <c r="V4944" s="86" t="s">
        <v>79</v>
      </c>
      <c r="W4944" s="75"/>
      <c r="X4944" s="102" t="s">
        <v>79</v>
      </c>
      <c r="Y4944" s="63" t="str">
        <f>IFERROR(IF(VLOOKUP(X4944,Listor!$T$6:$U$7,2,FALSE)&lt;O4944,TRUE),"")</f>
        <v/>
      </c>
      <c r="Z4944" s="87"/>
      <c r="AA4944" s="104"/>
    </row>
    <row r="4945" spans="2:27" x14ac:dyDescent="0.25">
      <c r="B4945" s="68" t="s">
        <v>68</v>
      </c>
      <c r="C4945" s="80" t="str">
        <f>IFERROR(VLOOKUP(B4945,Listor!$A$6:$B$62,2,FALSE),"")</f>
        <v/>
      </c>
      <c r="D4945" s="80" t="str">
        <f>IFERROR(VLOOKUP(B4945,Listor!$A$6:$C$62,3,FALSE),"")</f>
        <v/>
      </c>
      <c r="E4945" s="110" t="s">
        <v>79</v>
      </c>
      <c r="F4945" s="66"/>
      <c r="G4945" s="35" t="str">
        <f>IFERROR(VLOOKUP(B4945,Listor!$A$6:$G$62,7,FALSE),"")</f>
        <v/>
      </c>
      <c r="H4945" s="63" t="str">
        <f>IFERROR(VLOOKUP(B4945,Listor!$N$6:$O$47,2,FALSE),"")</f>
        <v/>
      </c>
      <c r="I4945" s="63" t="str">
        <f t="shared" si="232"/>
        <v/>
      </c>
      <c r="J4945" s="96" t="str">
        <f>IFERROR(VLOOKUP(B4945,Listor!$N$6:$P$47,3,FALSE)*I4945,"")</f>
        <v/>
      </c>
      <c r="K4945" s="81"/>
      <c r="L4945" s="88" t="str">
        <f>IFERROR((VLOOKUP(B4945,Listor!$N$6:$P$47,3,FALSE)*Biologiska!K4945)+(VLOOKUP(B4945,Listor!$N$6:$Q$47,4,FALSE)),"")</f>
        <v/>
      </c>
      <c r="M4945" s="63" t="str">
        <f t="shared" si="233"/>
        <v/>
      </c>
      <c r="N4945" s="75"/>
      <c r="O4945" s="84" t="str">
        <f t="shared" si="234"/>
        <v/>
      </c>
      <c r="P4945" s="107"/>
      <c r="Q4945" s="87" t="s">
        <v>79</v>
      </c>
      <c r="R4945" s="87"/>
      <c r="S4945" s="87"/>
      <c r="T4945" s="87"/>
      <c r="U4945" s="87"/>
      <c r="V4945" s="86" t="s">
        <v>79</v>
      </c>
      <c r="W4945" s="75"/>
      <c r="X4945" s="102" t="s">
        <v>79</v>
      </c>
      <c r="Y4945" s="63" t="str">
        <f>IFERROR(IF(VLOOKUP(X4945,Listor!$T$6:$U$7,2,FALSE)&lt;O4945,TRUE),"")</f>
        <v/>
      </c>
      <c r="Z4945" s="87"/>
      <c r="AA4945" s="104"/>
    </row>
    <row r="4946" spans="2:27" x14ac:dyDescent="0.25">
      <c r="B4946" s="68" t="s">
        <v>68</v>
      </c>
      <c r="C4946" s="80" t="str">
        <f>IFERROR(VLOOKUP(B4946,Listor!$A$6:$B$62,2,FALSE),"")</f>
        <v/>
      </c>
      <c r="D4946" s="80" t="str">
        <f>IFERROR(VLOOKUP(B4946,Listor!$A$6:$C$62,3,FALSE),"")</f>
        <v/>
      </c>
      <c r="E4946" s="110" t="s">
        <v>79</v>
      </c>
      <c r="F4946" s="66"/>
      <c r="G4946" s="35" t="str">
        <f>IFERROR(VLOOKUP(B4946,Listor!$A$6:$G$62,7,FALSE),"")</f>
        <v/>
      </c>
      <c r="H4946" s="63" t="str">
        <f>IFERROR(VLOOKUP(B4946,Listor!$N$6:$O$47,2,FALSE),"")</f>
        <v/>
      </c>
      <c r="I4946" s="63" t="str">
        <f t="shared" si="232"/>
        <v/>
      </c>
      <c r="J4946" s="96" t="str">
        <f>IFERROR(VLOOKUP(B4946,Listor!$N$6:$P$47,3,FALSE)*I4946,"")</f>
        <v/>
      </c>
      <c r="K4946" s="81"/>
      <c r="L4946" s="88" t="str">
        <f>IFERROR((VLOOKUP(B4946,Listor!$N$6:$P$47,3,FALSE)*Biologiska!K4946)+(VLOOKUP(B4946,Listor!$N$6:$Q$47,4,FALSE)),"")</f>
        <v/>
      </c>
      <c r="M4946" s="63" t="str">
        <f t="shared" si="233"/>
        <v/>
      </c>
      <c r="N4946" s="75"/>
      <c r="O4946" s="84" t="str">
        <f t="shared" si="234"/>
        <v/>
      </c>
      <c r="P4946" s="107"/>
      <c r="Q4946" s="87" t="s">
        <v>79</v>
      </c>
      <c r="R4946" s="87"/>
      <c r="S4946" s="87"/>
      <c r="T4946" s="87"/>
      <c r="U4946" s="87"/>
      <c r="V4946" s="86" t="s">
        <v>79</v>
      </c>
      <c r="W4946" s="75"/>
      <c r="X4946" s="102" t="s">
        <v>79</v>
      </c>
      <c r="Y4946" s="63" t="str">
        <f>IFERROR(IF(VLOOKUP(X4946,Listor!$T$6:$U$7,2,FALSE)&lt;O4946,TRUE),"")</f>
        <v/>
      </c>
      <c r="Z4946" s="87"/>
      <c r="AA4946" s="104"/>
    </row>
    <row r="4947" spans="2:27" x14ac:dyDescent="0.25">
      <c r="B4947" s="68" t="s">
        <v>68</v>
      </c>
      <c r="C4947" s="80" t="str">
        <f>IFERROR(VLOOKUP(B4947,Listor!$A$6:$B$62,2,FALSE),"")</f>
        <v/>
      </c>
      <c r="D4947" s="80" t="str">
        <f>IFERROR(VLOOKUP(B4947,Listor!$A$6:$C$62,3,FALSE),"")</f>
        <v/>
      </c>
      <c r="E4947" s="110" t="s">
        <v>79</v>
      </c>
      <c r="F4947" s="66"/>
      <c r="G4947" s="35" t="str">
        <f>IFERROR(VLOOKUP(B4947,Listor!$A$6:$G$62,7,FALSE),"")</f>
        <v/>
      </c>
      <c r="H4947" s="63" t="str">
        <f>IFERROR(VLOOKUP(B4947,Listor!$N$6:$O$47,2,FALSE),"")</f>
        <v/>
      </c>
      <c r="I4947" s="63" t="str">
        <f t="shared" si="232"/>
        <v/>
      </c>
      <c r="J4947" s="96" t="str">
        <f>IFERROR(VLOOKUP(B4947,Listor!$N$6:$P$47,3,FALSE)*I4947,"")</f>
        <v/>
      </c>
      <c r="K4947" s="81"/>
      <c r="L4947" s="88" t="str">
        <f>IFERROR((VLOOKUP(B4947,Listor!$N$6:$P$47,3,FALSE)*Biologiska!K4947)+(VLOOKUP(B4947,Listor!$N$6:$Q$47,4,FALSE)),"")</f>
        <v/>
      </c>
      <c r="M4947" s="63" t="str">
        <f t="shared" si="233"/>
        <v/>
      </c>
      <c r="N4947" s="75"/>
      <c r="O4947" s="84" t="str">
        <f t="shared" si="234"/>
        <v/>
      </c>
      <c r="P4947" s="107"/>
      <c r="Q4947" s="87" t="s">
        <v>79</v>
      </c>
      <c r="R4947" s="87"/>
      <c r="S4947" s="87"/>
      <c r="T4947" s="87"/>
      <c r="U4947" s="87"/>
      <c r="V4947" s="86" t="s">
        <v>79</v>
      </c>
      <c r="W4947" s="75"/>
      <c r="X4947" s="102" t="s">
        <v>79</v>
      </c>
      <c r="Y4947" s="63" t="str">
        <f>IFERROR(IF(VLOOKUP(X4947,Listor!$T$6:$U$7,2,FALSE)&lt;O4947,TRUE),"")</f>
        <v/>
      </c>
      <c r="Z4947" s="87"/>
      <c r="AA4947" s="104"/>
    </row>
    <row r="4948" spans="2:27" x14ac:dyDescent="0.25">
      <c r="B4948" s="68" t="s">
        <v>68</v>
      </c>
      <c r="C4948" s="80" t="str">
        <f>IFERROR(VLOOKUP(B4948,Listor!$A$6:$B$62,2,FALSE),"")</f>
        <v/>
      </c>
      <c r="D4948" s="80" t="str">
        <f>IFERROR(VLOOKUP(B4948,Listor!$A$6:$C$62,3,FALSE),"")</f>
        <v/>
      </c>
      <c r="E4948" s="110" t="s">
        <v>79</v>
      </c>
      <c r="F4948" s="66"/>
      <c r="G4948" s="35" t="str">
        <f>IFERROR(VLOOKUP(B4948,Listor!$A$6:$G$62,7,FALSE),"")</f>
        <v/>
      </c>
      <c r="H4948" s="63" t="str">
        <f>IFERROR(VLOOKUP(B4948,Listor!$N$6:$O$47,2,FALSE),"")</f>
        <v/>
      </c>
      <c r="I4948" s="63" t="str">
        <f t="shared" si="232"/>
        <v/>
      </c>
      <c r="J4948" s="96" t="str">
        <f>IFERROR(VLOOKUP(B4948,Listor!$N$6:$P$47,3,FALSE)*I4948,"")</f>
        <v/>
      </c>
      <c r="K4948" s="81"/>
      <c r="L4948" s="88" t="str">
        <f>IFERROR((VLOOKUP(B4948,Listor!$N$6:$P$47,3,FALSE)*Biologiska!K4948)+(VLOOKUP(B4948,Listor!$N$6:$Q$47,4,FALSE)),"")</f>
        <v/>
      </c>
      <c r="M4948" s="63" t="str">
        <f t="shared" si="233"/>
        <v/>
      </c>
      <c r="N4948" s="75"/>
      <c r="O4948" s="84" t="str">
        <f t="shared" si="234"/>
        <v/>
      </c>
      <c r="P4948" s="107"/>
      <c r="Q4948" s="87" t="s">
        <v>79</v>
      </c>
      <c r="R4948" s="87"/>
      <c r="S4948" s="87"/>
      <c r="T4948" s="87"/>
      <c r="U4948" s="87"/>
      <c r="V4948" s="86" t="s">
        <v>79</v>
      </c>
      <c r="W4948" s="75"/>
      <c r="X4948" s="102" t="s">
        <v>79</v>
      </c>
      <c r="Y4948" s="63" t="str">
        <f>IFERROR(IF(VLOOKUP(X4948,Listor!$T$6:$U$7,2,FALSE)&lt;O4948,TRUE),"")</f>
        <v/>
      </c>
      <c r="Z4948" s="87"/>
      <c r="AA4948" s="104"/>
    </row>
    <row r="4949" spans="2:27" x14ac:dyDescent="0.25">
      <c r="B4949" s="68" t="s">
        <v>68</v>
      </c>
      <c r="C4949" s="80" t="str">
        <f>IFERROR(VLOOKUP(B4949,Listor!$A$6:$B$62,2,FALSE),"")</f>
        <v/>
      </c>
      <c r="D4949" s="80" t="str">
        <f>IFERROR(VLOOKUP(B4949,Listor!$A$6:$C$62,3,FALSE),"")</f>
        <v/>
      </c>
      <c r="E4949" s="110" t="s">
        <v>79</v>
      </c>
      <c r="F4949" s="66"/>
      <c r="G4949" s="35" t="str">
        <f>IFERROR(VLOOKUP(B4949,Listor!$A$6:$G$62,7,FALSE),"")</f>
        <v/>
      </c>
      <c r="H4949" s="63" t="str">
        <f>IFERROR(VLOOKUP(B4949,Listor!$N$6:$O$47,2,FALSE),"")</f>
        <v/>
      </c>
      <c r="I4949" s="63" t="str">
        <f t="shared" si="232"/>
        <v/>
      </c>
      <c r="J4949" s="96" t="str">
        <f>IFERROR(VLOOKUP(B4949,Listor!$N$6:$P$47,3,FALSE)*I4949,"")</f>
        <v/>
      </c>
      <c r="K4949" s="81"/>
      <c r="L4949" s="88" t="str">
        <f>IFERROR((VLOOKUP(B4949,Listor!$N$6:$P$47,3,FALSE)*Biologiska!K4949)+(VLOOKUP(B4949,Listor!$N$6:$Q$47,4,FALSE)),"")</f>
        <v/>
      </c>
      <c r="M4949" s="63" t="str">
        <f t="shared" si="233"/>
        <v/>
      </c>
      <c r="N4949" s="75"/>
      <c r="O4949" s="84" t="str">
        <f t="shared" si="234"/>
        <v/>
      </c>
      <c r="P4949" s="107"/>
      <c r="Q4949" s="87" t="s">
        <v>79</v>
      </c>
      <c r="R4949" s="87"/>
      <c r="S4949" s="87"/>
      <c r="T4949" s="87"/>
      <c r="U4949" s="87"/>
      <c r="V4949" s="86" t="s">
        <v>79</v>
      </c>
      <c r="W4949" s="75"/>
      <c r="X4949" s="102" t="s">
        <v>79</v>
      </c>
      <c r="Y4949" s="63" t="str">
        <f>IFERROR(IF(VLOOKUP(X4949,Listor!$T$6:$U$7,2,FALSE)&lt;O4949,TRUE),"")</f>
        <v/>
      </c>
      <c r="Z4949" s="87"/>
      <c r="AA4949" s="104"/>
    </row>
    <row r="4950" spans="2:27" x14ac:dyDescent="0.25">
      <c r="B4950" s="68" t="s">
        <v>68</v>
      </c>
      <c r="C4950" s="80" t="str">
        <f>IFERROR(VLOOKUP(B4950,Listor!$A$6:$B$62,2,FALSE),"")</f>
        <v/>
      </c>
      <c r="D4950" s="80" t="str">
        <f>IFERROR(VLOOKUP(B4950,Listor!$A$6:$C$62,3,FALSE),"")</f>
        <v/>
      </c>
      <c r="E4950" s="110" t="s">
        <v>79</v>
      </c>
      <c r="F4950" s="66"/>
      <c r="G4950" s="35" t="str">
        <f>IFERROR(VLOOKUP(B4950,Listor!$A$6:$G$62,7,FALSE),"")</f>
        <v/>
      </c>
      <c r="H4950" s="63" t="str">
        <f>IFERROR(VLOOKUP(B4950,Listor!$N$6:$O$47,2,FALSE),"")</f>
        <v/>
      </c>
      <c r="I4950" s="63" t="str">
        <f t="shared" si="232"/>
        <v/>
      </c>
      <c r="J4950" s="96" t="str">
        <f>IFERROR(VLOOKUP(B4950,Listor!$N$6:$P$47,3,FALSE)*I4950,"")</f>
        <v/>
      </c>
      <c r="K4950" s="81"/>
      <c r="L4950" s="88" t="str">
        <f>IFERROR((VLOOKUP(B4950,Listor!$N$6:$P$47,3,FALSE)*Biologiska!K4950)+(VLOOKUP(B4950,Listor!$N$6:$Q$47,4,FALSE)),"")</f>
        <v/>
      </c>
      <c r="M4950" s="63" t="str">
        <f t="shared" si="233"/>
        <v/>
      </c>
      <c r="N4950" s="75"/>
      <c r="O4950" s="84" t="str">
        <f t="shared" si="234"/>
        <v/>
      </c>
      <c r="P4950" s="107"/>
      <c r="Q4950" s="87" t="s">
        <v>79</v>
      </c>
      <c r="R4950" s="87"/>
      <c r="S4950" s="87"/>
      <c r="T4950" s="87"/>
      <c r="U4950" s="87"/>
      <c r="V4950" s="86" t="s">
        <v>79</v>
      </c>
      <c r="W4950" s="75"/>
      <c r="X4950" s="102" t="s">
        <v>79</v>
      </c>
      <c r="Y4950" s="63" t="str">
        <f>IFERROR(IF(VLOOKUP(X4950,Listor!$T$6:$U$7,2,FALSE)&lt;O4950,TRUE),"")</f>
        <v/>
      </c>
      <c r="Z4950" s="87"/>
      <c r="AA4950" s="104"/>
    </row>
    <row r="4951" spans="2:27" x14ac:dyDescent="0.25">
      <c r="B4951" s="68" t="s">
        <v>68</v>
      </c>
      <c r="C4951" s="80" t="str">
        <f>IFERROR(VLOOKUP(B4951,Listor!$A$6:$B$62,2,FALSE),"")</f>
        <v/>
      </c>
      <c r="D4951" s="80" t="str">
        <f>IFERROR(VLOOKUP(B4951,Listor!$A$6:$C$62,3,FALSE),"")</f>
        <v/>
      </c>
      <c r="E4951" s="110" t="s">
        <v>79</v>
      </c>
      <c r="F4951" s="66"/>
      <c r="G4951" s="35" t="str">
        <f>IFERROR(VLOOKUP(B4951,Listor!$A$6:$G$62,7,FALSE),"")</f>
        <v/>
      </c>
      <c r="H4951" s="63" t="str">
        <f>IFERROR(VLOOKUP(B4951,Listor!$N$6:$O$47,2,FALSE),"")</f>
        <v/>
      </c>
      <c r="I4951" s="63" t="str">
        <f t="shared" si="232"/>
        <v/>
      </c>
      <c r="J4951" s="96" t="str">
        <f>IFERROR(VLOOKUP(B4951,Listor!$N$6:$P$47,3,FALSE)*I4951,"")</f>
        <v/>
      </c>
      <c r="K4951" s="81"/>
      <c r="L4951" s="88" t="str">
        <f>IFERROR((VLOOKUP(B4951,Listor!$N$6:$P$47,3,FALSE)*Biologiska!K4951)+(VLOOKUP(B4951,Listor!$N$6:$Q$47,4,FALSE)),"")</f>
        <v/>
      </c>
      <c r="M4951" s="63" t="str">
        <f t="shared" si="233"/>
        <v/>
      </c>
      <c r="N4951" s="75"/>
      <c r="O4951" s="84" t="str">
        <f t="shared" si="234"/>
        <v/>
      </c>
      <c r="P4951" s="107"/>
      <c r="Q4951" s="87" t="s">
        <v>79</v>
      </c>
      <c r="R4951" s="87"/>
      <c r="S4951" s="87"/>
      <c r="T4951" s="87"/>
      <c r="U4951" s="87"/>
      <c r="V4951" s="86" t="s">
        <v>79</v>
      </c>
      <c r="W4951" s="75"/>
      <c r="X4951" s="102" t="s">
        <v>79</v>
      </c>
      <c r="Y4951" s="63" t="str">
        <f>IFERROR(IF(VLOOKUP(X4951,Listor!$T$6:$U$7,2,FALSE)&lt;O4951,TRUE),"")</f>
        <v/>
      </c>
      <c r="Z4951" s="87"/>
      <c r="AA4951" s="104"/>
    </row>
    <row r="4952" spans="2:27" x14ac:dyDescent="0.25">
      <c r="B4952" s="68" t="s">
        <v>68</v>
      </c>
      <c r="C4952" s="80" t="str">
        <f>IFERROR(VLOOKUP(B4952,Listor!$A$6:$B$62,2,FALSE),"")</f>
        <v/>
      </c>
      <c r="D4952" s="80" t="str">
        <f>IFERROR(VLOOKUP(B4952,Listor!$A$6:$C$62,3,FALSE),"")</f>
        <v/>
      </c>
      <c r="E4952" s="110" t="s">
        <v>79</v>
      </c>
      <c r="F4952" s="66"/>
      <c r="G4952" s="35" t="str">
        <f>IFERROR(VLOOKUP(B4952,Listor!$A$6:$G$62,7,FALSE),"")</f>
        <v/>
      </c>
      <c r="H4952" s="63" t="str">
        <f>IFERROR(VLOOKUP(B4952,Listor!$N$6:$O$47,2,FALSE),"")</f>
        <v/>
      </c>
      <c r="I4952" s="63" t="str">
        <f t="shared" si="232"/>
        <v/>
      </c>
      <c r="J4952" s="96" t="str">
        <f>IFERROR(VLOOKUP(B4952,Listor!$N$6:$P$47,3,FALSE)*I4952,"")</f>
        <v/>
      </c>
      <c r="K4952" s="81"/>
      <c r="L4952" s="88" t="str">
        <f>IFERROR((VLOOKUP(B4952,Listor!$N$6:$P$47,3,FALSE)*Biologiska!K4952)+(VLOOKUP(B4952,Listor!$N$6:$Q$47,4,FALSE)),"")</f>
        <v/>
      </c>
      <c r="M4952" s="63" t="str">
        <f t="shared" si="233"/>
        <v/>
      </c>
      <c r="N4952" s="75"/>
      <c r="O4952" s="84" t="str">
        <f t="shared" si="234"/>
        <v/>
      </c>
      <c r="P4952" s="107"/>
      <c r="Q4952" s="87" t="s">
        <v>79</v>
      </c>
      <c r="R4952" s="87"/>
      <c r="S4952" s="87"/>
      <c r="T4952" s="87"/>
      <c r="U4952" s="87"/>
      <c r="V4952" s="86" t="s">
        <v>79</v>
      </c>
      <c r="W4952" s="75"/>
      <c r="X4952" s="102" t="s">
        <v>79</v>
      </c>
      <c r="Y4952" s="63" t="str">
        <f>IFERROR(IF(VLOOKUP(X4952,Listor!$T$6:$U$7,2,FALSE)&lt;O4952,TRUE),"")</f>
        <v/>
      </c>
      <c r="Z4952" s="87"/>
      <c r="AA4952" s="104"/>
    </row>
    <row r="4953" spans="2:27" x14ac:dyDescent="0.25">
      <c r="B4953" s="68" t="s">
        <v>68</v>
      </c>
      <c r="C4953" s="80" t="str">
        <f>IFERROR(VLOOKUP(B4953,Listor!$A$6:$B$62,2,FALSE),"")</f>
        <v/>
      </c>
      <c r="D4953" s="80" t="str">
        <f>IFERROR(VLOOKUP(B4953,Listor!$A$6:$C$62,3,FALSE),"")</f>
        <v/>
      </c>
      <c r="E4953" s="110" t="s">
        <v>79</v>
      </c>
      <c r="F4953" s="66"/>
      <c r="G4953" s="35" t="str">
        <f>IFERROR(VLOOKUP(B4953,Listor!$A$6:$G$62,7,FALSE),"")</f>
        <v/>
      </c>
      <c r="H4953" s="63" t="str">
        <f>IFERROR(VLOOKUP(B4953,Listor!$N$6:$O$47,2,FALSE),"")</f>
        <v/>
      </c>
      <c r="I4953" s="63" t="str">
        <f t="shared" si="232"/>
        <v/>
      </c>
      <c r="J4953" s="96" t="str">
        <f>IFERROR(VLOOKUP(B4953,Listor!$N$6:$P$47,3,FALSE)*I4953,"")</f>
        <v/>
      </c>
      <c r="K4953" s="81"/>
      <c r="L4953" s="88" t="str">
        <f>IFERROR((VLOOKUP(B4953,Listor!$N$6:$P$47,3,FALSE)*Biologiska!K4953)+(VLOOKUP(B4953,Listor!$N$6:$Q$47,4,FALSE)),"")</f>
        <v/>
      </c>
      <c r="M4953" s="63" t="str">
        <f t="shared" si="233"/>
        <v/>
      </c>
      <c r="N4953" s="75"/>
      <c r="O4953" s="84" t="str">
        <f t="shared" si="234"/>
        <v/>
      </c>
      <c r="P4953" s="107"/>
      <c r="Q4953" s="87" t="s">
        <v>79</v>
      </c>
      <c r="R4953" s="87"/>
      <c r="S4953" s="87"/>
      <c r="T4953" s="87"/>
      <c r="U4953" s="87"/>
      <c r="V4953" s="86" t="s">
        <v>79</v>
      </c>
      <c r="W4953" s="75"/>
      <c r="X4953" s="102" t="s">
        <v>79</v>
      </c>
      <c r="Y4953" s="63" t="str">
        <f>IFERROR(IF(VLOOKUP(X4953,Listor!$T$6:$U$7,2,FALSE)&lt;O4953,TRUE),"")</f>
        <v/>
      </c>
      <c r="Z4953" s="87"/>
      <c r="AA4953" s="104"/>
    </row>
    <row r="4954" spans="2:27" x14ac:dyDescent="0.25">
      <c r="B4954" s="68" t="s">
        <v>68</v>
      </c>
      <c r="C4954" s="80" t="str">
        <f>IFERROR(VLOOKUP(B4954,Listor!$A$6:$B$62,2,FALSE),"")</f>
        <v/>
      </c>
      <c r="D4954" s="80" t="str">
        <f>IFERROR(VLOOKUP(B4954,Listor!$A$6:$C$62,3,FALSE),"")</f>
        <v/>
      </c>
      <c r="E4954" s="110" t="s">
        <v>79</v>
      </c>
      <c r="F4954" s="66"/>
      <c r="G4954" s="35" t="str">
        <f>IFERROR(VLOOKUP(B4954,Listor!$A$6:$G$62,7,FALSE),"")</f>
        <v/>
      </c>
      <c r="H4954" s="63" t="str">
        <f>IFERROR(VLOOKUP(B4954,Listor!$N$6:$O$47,2,FALSE),"")</f>
        <v/>
      </c>
      <c r="I4954" s="63" t="str">
        <f t="shared" si="232"/>
        <v/>
      </c>
      <c r="J4954" s="96" t="str">
        <f>IFERROR(VLOOKUP(B4954,Listor!$N$6:$P$47,3,FALSE)*I4954,"")</f>
        <v/>
      </c>
      <c r="K4954" s="81"/>
      <c r="L4954" s="88" t="str">
        <f>IFERROR((VLOOKUP(B4954,Listor!$N$6:$P$47,3,FALSE)*Biologiska!K4954)+(VLOOKUP(B4954,Listor!$N$6:$Q$47,4,FALSE)),"")</f>
        <v/>
      </c>
      <c r="M4954" s="63" t="str">
        <f t="shared" si="233"/>
        <v/>
      </c>
      <c r="N4954" s="75"/>
      <c r="O4954" s="84" t="str">
        <f t="shared" si="234"/>
        <v/>
      </c>
      <c r="P4954" s="107"/>
      <c r="Q4954" s="87" t="s">
        <v>79</v>
      </c>
      <c r="R4954" s="87"/>
      <c r="S4954" s="87"/>
      <c r="T4954" s="87"/>
      <c r="U4954" s="87"/>
      <c r="V4954" s="86" t="s">
        <v>79</v>
      </c>
      <c r="W4954" s="75"/>
      <c r="X4954" s="102" t="s">
        <v>79</v>
      </c>
      <c r="Y4954" s="63" t="str">
        <f>IFERROR(IF(VLOOKUP(X4954,Listor!$T$6:$U$7,2,FALSE)&lt;O4954,TRUE),"")</f>
        <v/>
      </c>
      <c r="Z4954" s="87"/>
      <c r="AA4954" s="104"/>
    </row>
    <row r="4955" spans="2:27" x14ac:dyDescent="0.25">
      <c r="B4955" s="68" t="s">
        <v>68</v>
      </c>
      <c r="C4955" s="80" t="str">
        <f>IFERROR(VLOOKUP(B4955,Listor!$A$6:$B$62,2,FALSE),"")</f>
        <v/>
      </c>
      <c r="D4955" s="80" t="str">
        <f>IFERROR(VLOOKUP(B4955,Listor!$A$6:$C$62,3,FALSE),"")</f>
        <v/>
      </c>
      <c r="E4955" s="110" t="s">
        <v>79</v>
      </c>
      <c r="F4955" s="66"/>
      <c r="G4955" s="35" t="str">
        <f>IFERROR(VLOOKUP(B4955,Listor!$A$6:$G$62,7,FALSE),"")</f>
        <v/>
      </c>
      <c r="H4955" s="63" t="str">
        <f>IFERROR(VLOOKUP(B4955,Listor!$N$6:$O$47,2,FALSE),"")</f>
        <v/>
      </c>
      <c r="I4955" s="63" t="str">
        <f t="shared" si="232"/>
        <v/>
      </c>
      <c r="J4955" s="96" t="str">
        <f>IFERROR(VLOOKUP(B4955,Listor!$N$6:$P$47,3,FALSE)*I4955,"")</f>
        <v/>
      </c>
      <c r="K4955" s="81"/>
      <c r="L4955" s="88" t="str">
        <f>IFERROR((VLOOKUP(B4955,Listor!$N$6:$P$47,3,FALSE)*Biologiska!K4955)+(VLOOKUP(B4955,Listor!$N$6:$Q$47,4,FALSE)),"")</f>
        <v/>
      </c>
      <c r="M4955" s="63" t="str">
        <f t="shared" si="233"/>
        <v/>
      </c>
      <c r="N4955" s="75"/>
      <c r="O4955" s="84" t="str">
        <f t="shared" si="234"/>
        <v/>
      </c>
      <c r="P4955" s="107"/>
      <c r="Q4955" s="87" t="s">
        <v>79</v>
      </c>
      <c r="R4955" s="87"/>
      <c r="S4955" s="87"/>
      <c r="T4955" s="87"/>
      <c r="U4955" s="87"/>
      <c r="V4955" s="86" t="s">
        <v>79</v>
      </c>
      <c r="W4955" s="75"/>
      <c r="X4955" s="102" t="s">
        <v>79</v>
      </c>
      <c r="Y4955" s="63" t="str">
        <f>IFERROR(IF(VLOOKUP(X4955,Listor!$T$6:$U$7,2,FALSE)&lt;O4955,TRUE),"")</f>
        <v/>
      </c>
      <c r="Z4955" s="87"/>
      <c r="AA4955" s="104"/>
    </row>
    <row r="4956" spans="2:27" x14ac:dyDescent="0.25">
      <c r="B4956" s="68" t="s">
        <v>68</v>
      </c>
      <c r="C4956" s="80" t="str">
        <f>IFERROR(VLOOKUP(B4956,Listor!$A$6:$B$62,2,FALSE),"")</f>
        <v/>
      </c>
      <c r="D4956" s="80" t="str">
        <f>IFERROR(VLOOKUP(B4956,Listor!$A$6:$C$62,3,FALSE),"")</f>
        <v/>
      </c>
      <c r="E4956" s="110" t="s">
        <v>79</v>
      </c>
      <c r="F4956" s="66"/>
      <c r="G4956" s="35" t="str">
        <f>IFERROR(VLOOKUP(B4956,Listor!$A$6:$G$62,7,FALSE),"")</f>
        <v/>
      </c>
      <c r="H4956" s="63" t="str">
        <f>IFERROR(VLOOKUP(B4956,Listor!$N$6:$O$47,2,FALSE),"")</f>
        <v/>
      </c>
      <c r="I4956" s="63" t="str">
        <f t="shared" si="232"/>
        <v/>
      </c>
      <c r="J4956" s="96" t="str">
        <f>IFERROR(VLOOKUP(B4956,Listor!$N$6:$P$47,3,FALSE)*I4956,"")</f>
        <v/>
      </c>
      <c r="K4956" s="81"/>
      <c r="L4956" s="88" t="str">
        <f>IFERROR((VLOOKUP(B4956,Listor!$N$6:$P$47,3,FALSE)*Biologiska!K4956)+(VLOOKUP(B4956,Listor!$N$6:$Q$47,4,FALSE)),"")</f>
        <v/>
      </c>
      <c r="M4956" s="63" t="str">
        <f t="shared" si="233"/>
        <v/>
      </c>
      <c r="N4956" s="75"/>
      <c r="O4956" s="84" t="str">
        <f t="shared" si="234"/>
        <v/>
      </c>
      <c r="P4956" s="107"/>
      <c r="Q4956" s="87" t="s">
        <v>79</v>
      </c>
      <c r="R4956" s="87"/>
      <c r="S4956" s="87"/>
      <c r="T4956" s="87"/>
      <c r="U4956" s="87"/>
      <c r="V4956" s="86" t="s">
        <v>79</v>
      </c>
      <c r="W4956" s="75"/>
      <c r="X4956" s="102" t="s">
        <v>79</v>
      </c>
      <c r="Y4956" s="63" t="str">
        <f>IFERROR(IF(VLOOKUP(X4956,Listor!$T$6:$U$7,2,FALSE)&lt;O4956,TRUE),"")</f>
        <v/>
      </c>
      <c r="Z4956" s="87"/>
      <c r="AA4956" s="104"/>
    </row>
    <row r="4957" spans="2:27" x14ac:dyDescent="0.25">
      <c r="B4957" s="68" t="s">
        <v>68</v>
      </c>
      <c r="C4957" s="80" t="str">
        <f>IFERROR(VLOOKUP(B4957,Listor!$A$6:$B$62,2,FALSE),"")</f>
        <v/>
      </c>
      <c r="D4957" s="80" t="str">
        <f>IFERROR(VLOOKUP(B4957,Listor!$A$6:$C$62,3,FALSE),"")</f>
        <v/>
      </c>
      <c r="E4957" s="110" t="s">
        <v>79</v>
      </c>
      <c r="F4957" s="66"/>
      <c r="G4957" s="35" t="str">
        <f>IFERROR(VLOOKUP(B4957,Listor!$A$6:$G$62,7,FALSE),"")</f>
        <v/>
      </c>
      <c r="H4957" s="63" t="str">
        <f>IFERROR(VLOOKUP(B4957,Listor!$N$6:$O$47,2,FALSE),"")</f>
        <v/>
      </c>
      <c r="I4957" s="63" t="str">
        <f t="shared" si="232"/>
        <v/>
      </c>
      <c r="J4957" s="96" t="str">
        <f>IFERROR(VLOOKUP(B4957,Listor!$N$6:$P$47,3,FALSE)*I4957,"")</f>
        <v/>
      </c>
      <c r="K4957" s="81"/>
      <c r="L4957" s="88" t="str">
        <f>IFERROR((VLOOKUP(B4957,Listor!$N$6:$P$47,3,FALSE)*Biologiska!K4957)+(VLOOKUP(B4957,Listor!$N$6:$Q$47,4,FALSE)),"")</f>
        <v/>
      </c>
      <c r="M4957" s="63" t="str">
        <f t="shared" si="233"/>
        <v/>
      </c>
      <c r="N4957" s="75"/>
      <c r="O4957" s="84" t="str">
        <f t="shared" si="234"/>
        <v/>
      </c>
      <c r="P4957" s="107"/>
      <c r="Q4957" s="87" t="s">
        <v>79</v>
      </c>
      <c r="R4957" s="87"/>
      <c r="S4957" s="87"/>
      <c r="T4957" s="87"/>
      <c r="U4957" s="87"/>
      <c r="V4957" s="86" t="s">
        <v>79</v>
      </c>
      <c r="W4957" s="75"/>
      <c r="X4957" s="102" t="s">
        <v>79</v>
      </c>
      <c r="Y4957" s="63" t="str">
        <f>IFERROR(IF(VLOOKUP(X4957,Listor!$T$6:$U$7,2,FALSE)&lt;O4957,TRUE),"")</f>
        <v/>
      </c>
      <c r="Z4957" s="87"/>
      <c r="AA4957" s="104"/>
    </row>
    <row r="4958" spans="2:27" x14ac:dyDescent="0.25">
      <c r="B4958" s="68" t="s">
        <v>68</v>
      </c>
      <c r="C4958" s="80" t="str">
        <f>IFERROR(VLOOKUP(B4958,Listor!$A$6:$B$62,2,FALSE),"")</f>
        <v/>
      </c>
      <c r="D4958" s="80" t="str">
        <f>IFERROR(VLOOKUP(B4958,Listor!$A$6:$C$62,3,FALSE),"")</f>
        <v/>
      </c>
      <c r="E4958" s="110" t="s">
        <v>79</v>
      </c>
      <c r="F4958" s="66"/>
      <c r="G4958" s="35" t="str">
        <f>IFERROR(VLOOKUP(B4958,Listor!$A$6:$G$62,7,FALSE),"")</f>
        <v/>
      </c>
      <c r="H4958" s="63" t="str">
        <f>IFERROR(VLOOKUP(B4958,Listor!$N$6:$O$47,2,FALSE),"")</f>
        <v/>
      </c>
      <c r="I4958" s="63" t="str">
        <f t="shared" si="232"/>
        <v/>
      </c>
      <c r="J4958" s="96" t="str">
        <f>IFERROR(VLOOKUP(B4958,Listor!$N$6:$P$47,3,FALSE)*I4958,"")</f>
        <v/>
      </c>
      <c r="K4958" s="81"/>
      <c r="L4958" s="88" t="str">
        <f>IFERROR((VLOOKUP(B4958,Listor!$N$6:$P$47,3,FALSE)*Biologiska!K4958)+(VLOOKUP(B4958,Listor!$N$6:$Q$47,4,FALSE)),"")</f>
        <v/>
      </c>
      <c r="M4958" s="63" t="str">
        <f t="shared" si="233"/>
        <v/>
      </c>
      <c r="N4958" s="75"/>
      <c r="O4958" s="84" t="str">
        <f t="shared" si="234"/>
        <v/>
      </c>
      <c r="P4958" s="107"/>
      <c r="Q4958" s="87" t="s">
        <v>79</v>
      </c>
      <c r="R4958" s="87"/>
      <c r="S4958" s="87"/>
      <c r="T4958" s="87"/>
      <c r="U4958" s="87"/>
      <c r="V4958" s="86" t="s">
        <v>79</v>
      </c>
      <c r="W4958" s="75"/>
      <c r="X4958" s="102" t="s">
        <v>79</v>
      </c>
      <c r="Y4958" s="63" t="str">
        <f>IFERROR(IF(VLOOKUP(X4958,Listor!$T$6:$U$7,2,FALSE)&lt;O4958,TRUE),"")</f>
        <v/>
      </c>
      <c r="Z4958" s="87"/>
      <c r="AA4958" s="104"/>
    </row>
    <row r="4959" spans="2:27" x14ac:dyDescent="0.25">
      <c r="B4959" s="68" t="s">
        <v>68</v>
      </c>
      <c r="C4959" s="80" t="str">
        <f>IFERROR(VLOOKUP(B4959,Listor!$A$6:$B$62,2,FALSE),"")</f>
        <v/>
      </c>
      <c r="D4959" s="80" t="str">
        <f>IFERROR(VLOOKUP(B4959,Listor!$A$6:$C$62,3,FALSE),"")</f>
        <v/>
      </c>
      <c r="E4959" s="110" t="s">
        <v>79</v>
      </c>
      <c r="F4959" s="66"/>
      <c r="G4959" s="35" t="str">
        <f>IFERROR(VLOOKUP(B4959,Listor!$A$6:$G$62,7,FALSE),"")</f>
        <v/>
      </c>
      <c r="H4959" s="63" t="str">
        <f>IFERROR(VLOOKUP(B4959,Listor!$N$6:$O$47,2,FALSE),"")</f>
        <v/>
      </c>
      <c r="I4959" s="63" t="str">
        <f t="shared" si="232"/>
        <v/>
      </c>
      <c r="J4959" s="96" t="str">
        <f>IFERROR(VLOOKUP(B4959,Listor!$N$6:$P$47,3,FALSE)*I4959,"")</f>
        <v/>
      </c>
      <c r="K4959" s="81"/>
      <c r="L4959" s="88" t="str">
        <f>IFERROR((VLOOKUP(B4959,Listor!$N$6:$P$47,3,FALSE)*Biologiska!K4959)+(VLOOKUP(B4959,Listor!$N$6:$Q$47,4,FALSE)),"")</f>
        <v/>
      </c>
      <c r="M4959" s="63" t="str">
        <f t="shared" si="233"/>
        <v/>
      </c>
      <c r="N4959" s="75"/>
      <c r="O4959" s="84" t="str">
        <f t="shared" si="234"/>
        <v/>
      </c>
      <c r="P4959" s="107"/>
      <c r="Q4959" s="87" t="s">
        <v>79</v>
      </c>
      <c r="R4959" s="87"/>
      <c r="S4959" s="87"/>
      <c r="T4959" s="87"/>
      <c r="U4959" s="87"/>
      <c r="V4959" s="86" t="s">
        <v>79</v>
      </c>
      <c r="W4959" s="75"/>
      <c r="X4959" s="102" t="s">
        <v>79</v>
      </c>
      <c r="Y4959" s="63" t="str">
        <f>IFERROR(IF(VLOOKUP(X4959,Listor!$T$6:$U$7,2,FALSE)&lt;O4959,TRUE),"")</f>
        <v/>
      </c>
      <c r="Z4959" s="87"/>
      <c r="AA4959" s="104"/>
    </row>
    <row r="4960" spans="2:27" x14ac:dyDescent="0.25">
      <c r="B4960" s="68" t="s">
        <v>68</v>
      </c>
      <c r="C4960" s="80" t="str">
        <f>IFERROR(VLOOKUP(B4960,Listor!$A$6:$B$62,2,FALSE),"")</f>
        <v/>
      </c>
      <c r="D4960" s="80" t="str">
        <f>IFERROR(VLOOKUP(B4960,Listor!$A$6:$C$62,3,FALSE),"")</f>
        <v/>
      </c>
      <c r="E4960" s="110" t="s">
        <v>79</v>
      </c>
      <c r="F4960" s="66"/>
      <c r="G4960" s="35" t="str">
        <f>IFERROR(VLOOKUP(B4960,Listor!$A$6:$G$62,7,FALSE),"")</f>
        <v/>
      </c>
      <c r="H4960" s="63" t="str">
        <f>IFERROR(VLOOKUP(B4960,Listor!$N$6:$O$47,2,FALSE),"")</f>
        <v/>
      </c>
      <c r="I4960" s="63" t="str">
        <f t="shared" si="232"/>
        <v/>
      </c>
      <c r="J4960" s="96" t="str">
        <f>IFERROR(VLOOKUP(B4960,Listor!$N$6:$P$47,3,FALSE)*I4960,"")</f>
        <v/>
      </c>
      <c r="K4960" s="81"/>
      <c r="L4960" s="88" t="str">
        <f>IFERROR((VLOOKUP(B4960,Listor!$N$6:$P$47,3,FALSE)*Biologiska!K4960)+(VLOOKUP(B4960,Listor!$N$6:$Q$47,4,FALSE)),"")</f>
        <v/>
      </c>
      <c r="M4960" s="63" t="str">
        <f t="shared" si="233"/>
        <v/>
      </c>
      <c r="N4960" s="75"/>
      <c r="O4960" s="84" t="str">
        <f t="shared" si="234"/>
        <v/>
      </c>
      <c r="P4960" s="107"/>
      <c r="Q4960" s="87" t="s">
        <v>79</v>
      </c>
      <c r="R4960" s="87"/>
      <c r="S4960" s="87"/>
      <c r="T4960" s="87"/>
      <c r="U4960" s="87"/>
      <c r="V4960" s="86" t="s">
        <v>79</v>
      </c>
      <c r="W4960" s="75"/>
      <c r="X4960" s="102" t="s">
        <v>79</v>
      </c>
      <c r="Y4960" s="63" t="str">
        <f>IFERROR(IF(VLOOKUP(X4960,Listor!$T$6:$U$7,2,FALSE)&lt;O4960,TRUE),"")</f>
        <v/>
      </c>
      <c r="Z4960" s="87"/>
      <c r="AA4960" s="104"/>
    </row>
    <row r="4961" spans="2:27" x14ac:dyDescent="0.25">
      <c r="B4961" s="68" t="s">
        <v>68</v>
      </c>
      <c r="C4961" s="80" t="str">
        <f>IFERROR(VLOOKUP(B4961,Listor!$A$6:$B$62,2,FALSE),"")</f>
        <v/>
      </c>
      <c r="D4961" s="80" t="str">
        <f>IFERROR(VLOOKUP(B4961,Listor!$A$6:$C$62,3,FALSE),"")</f>
        <v/>
      </c>
      <c r="E4961" s="110" t="s">
        <v>79</v>
      </c>
      <c r="F4961" s="66"/>
      <c r="G4961" s="35" t="str">
        <f>IFERROR(VLOOKUP(B4961,Listor!$A$6:$G$62,7,FALSE),"")</f>
        <v/>
      </c>
      <c r="H4961" s="63" t="str">
        <f>IFERROR(VLOOKUP(B4961,Listor!$N$6:$O$47,2,FALSE),"")</f>
        <v/>
      </c>
      <c r="I4961" s="63" t="str">
        <f t="shared" si="232"/>
        <v/>
      </c>
      <c r="J4961" s="96" t="str">
        <f>IFERROR(VLOOKUP(B4961,Listor!$N$6:$P$47,3,FALSE)*I4961,"")</f>
        <v/>
      </c>
      <c r="K4961" s="81"/>
      <c r="L4961" s="88" t="str">
        <f>IFERROR((VLOOKUP(B4961,Listor!$N$6:$P$47,3,FALSE)*Biologiska!K4961)+(VLOOKUP(B4961,Listor!$N$6:$Q$47,4,FALSE)),"")</f>
        <v/>
      </c>
      <c r="M4961" s="63" t="str">
        <f t="shared" si="233"/>
        <v/>
      </c>
      <c r="N4961" s="75"/>
      <c r="O4961" s="84" t="str">
        <f t="shared" si="234"/>
        <v/>
      </c>
      <c r="P4961" s="107"/>
      <c r="Q4961" s="87" t="s">
        <v>79</v>
      </c>
      <c r="R4961" s="87"/>
      <c r="S4961" s="87"/>
      <c r="T4961" s="87"/>
      <c r="U4961" s="87"/>
      <c r="V4961" s="86" t="s">
        <v>79</v>
      </c>
      <c r="W4961" s="75"/>
      <c r="X4961" s="102" t="s">
        <v>79</v>
      </c>
      <c r="Y4961" s="63" t="str">
        <f>IFERROR(IF(VLOOKUP(X4961,Listor!$T$6:$U$7,2,FALSE)&lt;O4961,TRUE),"")</f>
        <v/>
      </c>
      <c r="Z4961" s="87"/>
      <c r="AA4961" s="104"/>
    </row>
    <row r="4962" spans="2:27" x14ac:dyDescent="0.25">
      <c r="B4962" s="68" t="s">
        <v>68</v>
      </c>
      <c r="C4962" s="80" t="str">
        <f>IFERROR(VLOOKUP(B4962,Listor!$A$6:$B$62,2,FALSE),"")</f>
        <v/>
      </c>
      <c r="D4962" s="80" t="str">
        <f>IFERROR(VLOOKUP(B4962,Listor!$A$6:$C$62,3,FALSE),"")</f>
        <v/>
      </c>
      <c r="E4962" s="110" t="s">
        <v>79</v>
      </c>
      <c r="F4962" s="66"/>
      <c r="G4962" s="35" t="str">
        <f>IFERROR(VLOOKUP(B4962,Listor!$A$6:$G$62,7,FALSE),"")</f>
        <v/>
      </c>
      <c r="H4962" s="63" t="str">
        <f>IFERROR(VLOOKUP(B4962,Listor!$N$6:$O$47,2,FALSE),"")</f>
        <v/>
      </c>
      <c r="I4962" s="63" t="str">
        <f t="shared" si="232"/>
        <v/>
      </c>
      <c r="J4962" s="96" t="str">
        <f>IFERROR(VLOOKUP(B4962,Listor!$N$6:$P$47,3,FALSE)*I4962,"")</f>
        <v/>
      </c>
      <c r="K4962" s="81"/>
      <c r="L4962" s="88" t="str">
        <f>IFERROR((VLOOKUP(B4962,Listor!$N$6:$P$47,3,FALSE)*Biologiska!K4962)+(VLOOKUP(B4962,Listor!$N$6:$Q$47,4,FALSE)),"")</f>
        <v/>
      </c>
      <c r="M4962" s="63" t="str">
        <f t="shared" si="233"/>
        <v/>
      </c>
      <c r="N4962" s="75"/>
      <c r="O4962" s="84" t="str">
        <f t="shared" si="234"/>
        <v/>
      </c>
      <c r="P4962" s="107"/>
      <c r="Q4962" s="87" t="s">
        <v>79</v>
      </c>
      <c r="R4962" s="87"/>
      <c r="S4962" s="87"/>
      <c r="T4962" s="87"/>
      <c r="U4962" s="87"/>
      <c r="V4962" s="86" t="s">
        <v>79</v>
      </c>
      <c r="W4962" s="75"/>
      <c r="X4962" s="102" t="s">
        <v>79</v>
      </c>
      <c r="Y4962" s="63" t="str">
        <f>IFERROR(IF(VLOOKUP(X4962,Listor!$T$6:$U$7,2,FALSE)&lt;O4962,TRUE),"")</f>
        <v/>
      </c>
      <c r="Z4962" s="87"/>
      <c r="AA4962" s="104"/>
    </row>
    <row r="4963" spans="2:27" x14ac:dyDescent="0.25">
      <c r="B4963" s="68" t="s">
        <v>68</v>
      </c>
      <c r="C4963" s="80" t="str">
        <f>IFERROR(VLOOKUP(B4963,Listor!$A$6:$B$62,2,FALSE),"")</f>
        <v/>
      </c>
      <c r="D4963" s="80" t="str">
        <f>IFERROR(VLOOKUP(B4963,Listor!$A$6:$C$62,3,FALSE),"")</f>
        <v/>
      </c>
      <c r="E4963" s="110" t="s">
        <v>79</v>
      </c>
      <c r="F4963" s="66"/>
      <c r="G4963" s="35" t="str">
        <f>IFERROR(VLOOKUP(B4963,Listor!$A$6:$G$62,7,FALSE),"")</f>
        <v/>
      </c>
      <c r="H4963" s="63" t="str">
        <f>IFERROR(VLOOKUP(B4963,Listor!$N$6:$O$47,2,FALSE),"")</f>
        <v/>
      </c>
      <c r="I4963" s="63" t="str">
        <f t="shared" si="232"/>
        <v/>
      </c>
      <c r="J4963" s="96" t="str">
        <f>IFERROR(VLOOKUP(B4963,Listor!$N$6:$P$47,3,FALSE)*I4963,"")</f>
        <v/>
      </c>
      <c r="K4963" s="81"/>
      <c r="L4963" s="88" t="str">
        <f>IFERROR((VLOOKUP(B4963,Listor!$N$6:$P$47,3,FALSE)*Biologiska!K4963)+(VLOOKUP(B4963,Listor!$N$6:$Q$47,4,FALSE)),"")</f>
        <v/>
      </c>
      <c r="M4963" s="63" t="str">
        <f t="shared" si="233"/>
        <v/>
      </c>
      <c r="N4963" s="75"/>
      <c r="O4963" s="84" t="str">
        <f t="shared" si="234"/>
        <v/>
      </c>
      <c r="P4963" s="107"/>
      <c r="Q4963" s="87" t="s">
        <v>79</v>
      </c>
      <c r="R4963" s="87"/>
      <c r="S4963" s="87"/>
      <c r="T4963" s="87"/>
      <c r="U4963" s="87"/>
      <c r="V4963" s="86" t="s">
        <v>79</v>
      </c>
      <c r="W4963" s="75"/>
      <c r="X4963" s="102" t="s">
        <v>79</v>
      </c>
      <c r="Y4963" s="63" t="str">
        <f>IFERROR(IF(VLOOKUP(X4963,Listor!$T$6:$U$7,2,FALSE)&lt;O4963,TRUE),"")</f>
        <v/>
      </c>
      <c r="Z4963" s="87"/>
      <c r="AA4963" s="104"/>
    </row>
    <row r="4964" spans="2:27" x14ac:dyDescent="0.25">
      <c r="B4964" s="68" t="s">
        <v>68</v>
      </c>
      <c r="C4964" s="80" t="str">
        <f>IFERROR(VLOOKUP(B4964,Listor!$A$6:$B$62,2,FALSE),"")</f>
        <v/>
      </c>
      <c r="D4964" s="80" t="str">
        <f>IFERROR(VLOOKUP(B4964,Listor!$A$6:$C$62,3,FALSE),"")</f>
        <v/>
      </c>
      <c r="E4964" s="110" t="s">
        <v>79</v>
      </c>
      <c r="F4964" s="66"/>
      <c r="G4964" s="35" t="str">
        <f>IFERROR(VLOOKUP(B4964,Listor!$A$6:$G$62,7,FALSE),"")</f>
        <v/>
      </c>
      <c r="H4964" s="63" t="str">
        <f>IFERROR(VLOOKUP(B4964,Listor!$N$6:$O$47,2,FALSE),"")</f>
        <v/>
      </c>
      <c r="I4964" s="63" t="str">
        <f t="shared" si="232"/>
        <v/>
      </c>
      <c r="J4964" s="96" t="str">
        <f>IFERROR(VLOOKUP(B4964,Listor!$N$6:$P$47,3,FALSE)*I4964,"")</f>
        <v/>
      </c>
      <c r="K4964" s="81"/>
      <c r="L4964" s="88" t="str">
        <f>IFERROR((VLOOKUP(B4964,Listor!$N$6:$P$47,3,FALSE)*Biologiska!K4964)+(VLOOKUP(B4964,Listor!$N$6:$Q$47,4,FALSE)),"")</f>
        <v/>
      </c>
      <c r="M4964" s="63" t="str">
        <f t="shared" si="233"/>
        <v/>
      </c>
      <c r="N4964" s="75"/>
      <c r="O4964" s="84" t="str">
        <f t="shared" si="234"/>
        <v/>
      </c>
      <c r="P4964" s="107"/>
      <c r="Q4964" s="87" t="s">
        <v>79</v>
      </c>
      <c r="R4964" s="87"/>
      <c r="S4964" s="87"/>
      <c r="T4964" s="87"/>
      <c r="U4964" s="87"/>
      <c r="V4964" s="86" t="s">
        <v>79</v>
      </c>
      <c r="W4964" s="75"/>
      <c r="X4964" s="102" t="s">
        <v>79</v>
      </c>
      <c r="Y4964" s="63" t="str">
        <f>IFERROR(IF(VLOOKUP(X4964,Listor!$T$6:$U$7,2,FALSE)&lt;O4964,TRUE),"")</f>
        <v/>
      </c>
      <c r="Z4964" s="87"/>
      <c r="AA4964" s="104"/>
    </row>
    <row r="4965" spans="2:27" x14ac:dyDescent="0.25">
      <c r="B4965" s="68" t="s">
        <v>68</v>
      </c>
      <c r="C4965" s="80" t="str">
        <f>IFERROR(VLOOKUP(B4965,Listor!$A$6:$B$62,2,FALSE),"")</f>
        <v/>
      </c>
      <c r="D4965" s="80" t="str">
        <f>IFERROR(VLOOKUP(B4965,Listor!$A$6:$C$62,3,FALSE),"")</f>
        <v/>
      </c>
      <c r="E4965" s="110" t="s">
        <v>79</v>
      </c>
      <c r="F4965" s="66"/>
      <c r="G4965" s="35" t="str">
        <f>IFERROR(VLOOKUP(B4965,Listor!$A$6:$G$62,7,FALSE),"")</f>
        <v/>
      </c>
      <c r="H4965" s="63" t="str">
        <f>IFERROR(VLOOKUP(B4965,Listor!$N$6:$O$47,2,FALSE),"")</f>
        <v/>
      </c>
      <c r="I4965" s="63" t="str">
        <f t="shared" si="232"/>
        <v/>
      </c>
      <c r="J4965" s="96" t="str">
        <f>IFERROR(VLOOKUP(B4965,Listor!$N$6:$P$47,3,FALSE)*I4965,"")</f>
        <v/>
      </c>
      <c r="K4965" s="81"/>
      <c r="L4965" s="88" t="str">
        <f>IFERROR((VLOOKUP(B4965,Listor!$N$6:$P$47,3,FALSE)*Biologiska!K4965)+(VLOOKUP(B4965,Listor!$N$6:$Q$47,4,FALSE)),"")</f>
        <v/>
      </c>
      <c r="M4965" s="63" t="str">
        <f t="shared" si="233"/>
        <v/>
      </c>
      <c r="N4965" s="75"/>
      <c r="O4965" s="84" t="str">
        <f t="shared" si="234"/>
        <v/>
      </c>
      <c r="P4965" s="107"/>
      <c r="Q4965" s="87" t="s">
        <v>79</v>
      </c>
      <c r="R4965" s="87"/>
      <c r="S4965" s="87"/>
      <c r="T4965" s="87"/>
      <c r="U4965" s="87"/>
      <c r="V4965" s="86" t="s">
        <v>79</v>
      </c>
      <c r="W4965" s="75"/>
      <c r="X4965" s="102" t="s">
        <v>79</v>
      </c>
      <c r="Y4965" s="63" t="str">
        <f>IFERROR(IF(VLOOKUP(X4965,Listor!$T$6:$U$7,2,FALSE)&lt;O4965,TRUE),"")</f>
        <v/>
      </c>
      <c r="Z4965" s="87"/>
      <c r="AA4965" s="104"/>
    </row>
    <row r="4966" spans="2:27" x14ac:dyDescent="0.25">
      <c r="B4966" s="68" t="s">
        <v>68</v>
      </c>
      <c r="C4966" s="80" t="str">
        <f>IFERROR(VLOOKUP(B4966,Listor!$A$6:$B$62,2,FALSE),"")</f>
        <v/>
      </c>
      <c r="D4966" s="80" t="str">
        <f>IFERROR(VLOOKUP(B4966,Listor!$A$6:$C$62,3,FALSE),"")</f>
        <v/>
      </c>
      <c r="E4966" s="110" t="s">
        <v>79</v>
      </c>
      <c r="F4966" s="66"/>
      <c r="G4966" s="35" t="str">
        <f>IFERROR(VLOOKUP(B4966,Listor!$A$6:$G$62,7,FALSE),"")</f>
        <v/>
      </c>
      <c r="H4966" s="63" t="str">
        <f>IFERROR(VLOOKUP(B4966,Listor!$N$6:$O$47,2,FALSE),"")</f>
        <v/>
      </c>
      <c r="I4966" s="63" t="str">
        <f t="shared" si="232"/>
        <v/>
      </c>
      <c r="J4966" s="96" t="str">
        <f>IFERROR(VLOOKUP(B4966,Listor!$N$6:$P$47,3,FALSE)*I4966,"")</f>
        <v/>
      </c>
      <c r="K4966" s="81"/>
      <c r="L4966" s="88" t="str">
        <f>IFERROR((VLOOKUP(B4966,Listor!$N$6:$P$47,3,FALSE)*Biologiska!K4966)+(VLOOKUP(B4966,Listor!$N$6:$Q$47,4,FALSE)),"")</f>
        <v/>
      </c>
      <c r="M4966" s="63" t="str">
        <f t="shared" si="233"/>
        <v/>
      </c>
      <c r="N4966" s="75"/>
      <c r="O4966" s="84" t="str">
        <f t="shared" si="234"/>
        <v/>
      </c>
      <c r="P4966" s="107"/>
      <c r="Q4966" s="87" t="s">
        <v>79</v>
      </c>
      <c r="R4966" s="87"/>
      <c r="S4966" s="87"/>
      <c r="T4966" s="87"/>
      <c r="U4966" s="87"/>
      <c r="V4966" s="86" t="s">
        <v>79</v>
      </c>
      <c r="W4966" s="75"/>
      <c r="X4966" s="102" t="s">
        <v>79</v>
      </c>
      <c r="Y4966" s="63" t="str">
        <f>IFERROR(IF(VLOOKUP(X4966,Listor!$T$6:$U$7,2,FALSE)&lt;O4966,TRUE),"")</f>
        <v/>
      </c>
      <c r="Z4966" s="87"/>
      <c r="AA4966" s="104"/>
    </row>
    <row r="4967" spans="2:27" x14ac:dyDescent="0.25">
      <c r="B4967" s="68" t="s">
        <v>68</v>
      </c>
      <c r="C4967" s="80" t="str">
        <f>IFERROR(VLOOKUP(B4967,Listor!$A$6:$B$62,2,FALSE),"")</f>
        <v/>
      </c>
      <c r="D4967" s="80" t="str">
        <f>IFERROR(VLOOKUP(B4967,Listor!$A$6:$C$62,3,FALSE),"")</f>
        <v/>
      </c>
      <c r="E4967" s="110" t="s">
        <v>79</v>
      </c>
      <c r="F4967" s="66"/>
      <c r="G4967" s="35" t="str">
        <f>IFERROR(VLOOKUP(B4967,Listor!$A$6:$G$62,7,FALSE),"")</f>
        <v/>
      </c>
      <c r="H4967" s="63" t="str">
        <f>IFERROR(VLOOKUP(B4967,Listor!$N$6:$O$47,2,FALSE),"")</f>
        <v/>
      </c>
      <c r="I4967" s="63" t="str">
        <f t="shared" si="232"/>
        <v/>
      </c>
      <c r="J4967" s="96" t="str">
        <f>IFERROR(VLOOKUP(B4967,Listor!$N$6:$P$47,3,FALSE)*I4967,"")</f>
        <v/>
      </c>
      <c r="K4967" s="81"/>
      <c r="L4967" s="88" t="str">
        <f>IFERROR((VLOOKUP(B4967,Listor!$N$6:$P$47,3,FALSE)*Biologiska!K4967)+(VLOOKUP(B4967,Listor!$N$6:$Q$47,4,FALSE)),"")</f>
        <v/>
      </c>
      <c r="M4967" s="63" t="str">
        <f t="shared" si="233"/>
        <v/>
      </c>
      <c r="N4967" s="75"/>
      <c r="O4967" s="84" t="str">
        <f t="shared" si="234"/>
        <v/>
      </c>
      <c r="P4967" s="107"/>
      <c r="Q4967" s="87" t="s">
        <v>79</v>
      </c>
      <c r="R4967" s="87"/>
      <c r="S4967" s="87"/>
      <c r="T4967" s="87"/>
      <c r="U4967" s="87"/>
      <c r="V4967" s="86" t="s">
        <v>79</v>
      </c>
      <c r="W4967" s="75"/>
      <c r="X4967" s="102" t="s">
        <v>79</v>
      </c>
      <c r="Y4967" s="63" t="str">
        <f>IFERROR(IF(VLOOKUP(X4967,Listor!$T$6:$U$7,2,FALSE)&lt;O4967,TRUE),"")</f>
        <v/>
      </c>
      <c r="Z4967" s="87"/>
      <c r="AA4967" s="104"/>
    </row>
    <row r="4968" spans="2:27" x14ac:dyDescent="0.25">
      <c r="B4968" s="68" t="s">
        <v>68</v>
      </c>
      <c r="C4968" s="80" t="str">
        <f>IFERROR(VLOOKUP(B4968,Listor!$A$6:$B$62,2,FALSE),"")</f>
        <v/>
      </c>
      <c r="D4968" s="80" t="str">
        <f>IFERROR(VLOOKUP(B4968,Listor!$A$6:$C$62,3,FALSE),"")</f>
        <v/>
      </c>
      <c r="E4968" s="110" t="s">
        <v>79</v>
      </c>
      <c r="F4968" s="66"/>
      <c r="G4968" s="35" t="str">
        <f>IFERROR(VLOOKUP(B4968,Listor!$A$6:$G$62,7,FALSE),"")</f>
        <v/>
      </c>
      <c r="H4968" s="63" t="str">
        <f>IFERROR(VLOOKUP(B4968,Listor!$N$6:$O$47,2,FALSE),"")</f>
        <v/>
      </c>
      <c r="I4968" s="63" t="str">
        <f t="shared" si="232"/>
        <v/>
      </c>
      <c r="J4968" s="96" t="str">
        <f>IFERROR(VLOOKUP(B4968,Listor!$N$6:$P$47,3,FALSE)*I4968,"")</f>
        <v/>
      </c>
      <c r="K4968" s="81"/>
      <c r="L4968" s="88" t="str">
        <f>IFERROR((VLOOKUP(B4968,Listor!$N$6:$P$47,3,FALSE)*Biologiska!K4968)+(VLOOKUP(B4968,Listor!$N$6:$Q$47,4,FALSE)),"")</f>
        <v/>
      </c>
      <c r="M4968" s="63" t="str">
        <f t="shared" si="233"/>
        <v/>
      </c>
      <c r="N4968" s="75"/>
      <c r="O4968" s="84" t="str">
        <f t="shared" si="234"/>
        <v/>
      </c>
      <c r="P4968" s="107"/>
      <c r="Q4968" s="87" t="s">
        <v>79</v>
      </c>
      <c r="R4968" s="87"/>
      <c r="S4968" s="87"/>
      <c r="T4968" s="87"/>
      <c r="U4968" s="87"/>
      <c r="V4968" s="86" t="s">
        <v>79</v>
      </c>
      <c r="W4968" s="75"/>
      <c r="X4968" s="102" t="s">
        <v>79</v>
      </c>
      <c r="Y4968" s="63" t="str">
        <f>IFERROR(IF(VLOOKUP(X4968,Listor!$T$6:$U$7,2,FALSE)&lt;O4968,TRUE),"")</f>
        <v/>
      </c>
      <c r="Z4968" s="87"/>
      <c r="AA4968" s="104"/>
    </row>
    <row r="4969" spans="2:27" x14ac:dyDescent="0.25">
      <c r="B4969" s="68" t="s">
        <v>68</v>
      </c>
      <c r="C4969" s="80" t="str">
        <f>IFERROR(VLOOKUP(B4969,Listor!$A$6:$B$62,2,FALSE),"")</f>
        <v/>
      </c>
      <c r="D4969" s="80" t="str">
        <f>IFERROR(VLOOKUP(B4969,Listor!$A$6:$C$62,3,FALSE),"")</f>
        <v/>
      </c>
      <c r="E4969" s="110" t="s">
        <v>79</v>
      </c>
      <c r="F4969" s="66"/>
      <c r="G4969" s="35" t="str">
        <f>IFERROR(VLOOKUP(B4969,Listor!$A$6:$G$62,7,FALSE),"")</f>
        <v/>
      </c>
      <c r="H4969" s="63" t="str">
        <f>IFERROR(VLOOKUP(B4969,Listor!$N$6:$O$47,2,FALSE),"")</f>
        <v/>
      </c>
      <c r="I4969" s="63" t="str">
        <f t="shared" ref="I4969:I5000" si="235">IFERROR(F4969*H4969,"")</f>
        <v/>
      </c>
      <c r="J4969" s="96" t="str">
        <f>IFERROR(VLOOKUP(B4969,Listor!$N$6:$P$47,3,FALSE)*I4969,"")</f>
        <v/>
      </c>
      <c r="K4969" s="81"/>
      <c r="L4969" s="88" t="str">
        <f>IFERROR((VLOOKUP(B4969,Listor!$N$6:$P$47,3,FALSE)*Biologiska!K4969)+(VLOOKUP(B4969,Listor!$N$6:$Q$47,4,FALSE)),"")</f>
        <v/>
      </c>
      <c r="M4969" s="63" t="str">
        <f t="shared" ref="M4969:M5000" si="236">IFERROR(I4969*L4969,"")</f>
        <v/>
      </c>
      <c r="N4969" s="75"/>
      <c r="O4969" s="84" t="str">
        <f t="shared" ref="O4969:O5000" si="237">IF(ISBLANK(K4969),"",IFERROR(((83.8-K4969)/83.8)*100,""))</f>
        <v/>
      </c>
      <c r="P4969" s="107"/>
      <c r="Q4969" s="87" t="s">
        <v>79</v>
      </c>
      <c r="R4969" s="87"/>
      <c r="S4969" s="87"/>
      <c r="T4969" s="87"/>
      <c r="U4969" s="87"/>
      <c r="V4969" s="86" t="s">
        <v>79</v>
      </c>
      <c r="W4969" s="75"/>
      <c r="X4969" s="102" t="s">
        <v>79</v>
      </c>
      <c r="Y4969" s="63" t="str">
        <f>IFERROR(IF(VLOOKUP(X4969,Listor!$T$6:$U$7,2,FALSE)&lt;O4969,TRUE),"")</f>
        <v/>
      </c>
      <c r="Z4969" s="87"/>
      <c r="AA4969" s="104"/>
    </row>
    <row r="4970" spans="2:27" x14ac:dyDescent="0.25">
      <c r="B4970" s="68" t="s">
        <v>68</v>
      </c>
      <c r="C4970" s="80" t="str">
        <f>IFERROR(VLOOKUP(B4970,Listor!$A$6:$B$62,2,FALSE),"")</f>
        <v/>
      </c>
      <c r="D4970" s="80" t="str">
        <f>IFERROR(VLOOKUP(B4970,Listor!$A$6:$C$62,3,FALSE),"")</f>
        <v/>
      </c>
      <c r="E4970" s="110" t="s">
        <v>79</v>
      </c>
      <c r="F4970" s="66"/>
      <c r="G4970" s="35" t="str">
        <f>IFERROR(VLOOKUP(B4970,Listor!$A$6:$G$62,7,FALSE),"")</f>
        <v/>
      </c>
      <c r="H4970" s="63" t="str">
        <f>IFERROR(VLOOKUP(B4970,Listor!$N$6:$O$47,2,FALSE),"")</f>
        <v/>
      </c>
      <c r="I4970" s="63" t="str">
        <f t="shared" si="235"/>
        <v/>
      </c>
      <c r="J4970" s="96" t="str">
        <f>IFERROR(VLOOKUP(B4970,Listor!$N$6:$P$47,3,FALSE)*I4970,"")</f>
        <v/>
      </c>
      <c r="K4970" s="81"/>
      <c r="L4970" s="88" t="str">
        <f>IFERROR((VLOOKUP(B4970,Listor!$N$6:$P$47,3,FALSE)*Biologiska!K4970)+(VLOOKUP(B4970,Listor!$N$6:$Q$47,4,FALSE)),"")</f>
        <v/>
      </c>
      <c r="M4970" s="63" t="str">
        <f t="shared" si="236"/>
        <v/>
      </c>
      <c r="N4970" s="75"/>
      <c r="O4970" s="84" t="str">
        <f t="shared" si="237"/>
        <v/>
      </c>
      <c r="P4970" s="107"/>
      <c r="Q4970" s="87" t="s">
        <v>79</v>
      </c>
      <c r="R4970" s="87"/>
      <c r="S4970" s="87"/>
      <c r="T4970" s="87"/>
      <c r="U4970" s="87"/>
      <c r="V4970" s="86" t="s">
        <v>79</v>
      </c>
      <c r="W4970" s="75"/>
      <c r="X4970" s="102" t="s">
        <v>79</v>
      </c>
      <c r="Y4970" s="63" t="str">
        <f>IFERROR(IF(VLOOKUP(X4970,Listor!$T$6:$U$7,2,FALSE)&lt;O4970,TRUE),"")</f>
        <v/>
      </c>
      <c r="Z4970" s="87"/>
      <c r="AA4970" s="104"/>
    </row>
    <row r="4971" spans="2:27" x14ac:dyDescent="0.25">
      <c r="B4971" s="68" t="s">
        <v>68</v>
      </c>
      <c r="C4971" s="80" t="str">
        <f>IFERROR(VLOOKUP(B4971,Listor!$A$6:$B$62,2,FALSE),"")</f>
        <v/>
      </c>
      <c r="D4971" s="80" t="str">
        <f>IFERROR(VLOOKUP(B4971,Listor!$A$6:$C$62,3,FALSE),"")</f>
        <v/>
      </c>
      <c r="E4971" s="110" t="s">
        <v>79</v>
      </c>
      <c r="F4971" s="66"/>
      <c r="G4971" s="35" t="str">
        <f>IFERROR(VLOOKUP(B4971,Listor!$A$6:$G$62,7,FALSE),"")</f>
        <v/>
      </c>
      <c r="H4971" s="63" t="str">
        <f>IFERROR(VLOOKUP(B4971,Listor!$N$6:$O$47,2,FALSE),"")</f>
        <v/>
      </c>
      <c r="I4971" s="63" t="str">
        <f t="shared" si="235"/>
        <v/>
      </c>
      <c r="J4971" s="96" t="str">
        <f>IFERROR(VLOOKUP(B4971,Listor!$N$6:$P$47,3,FALSE)*I4971,"")</f>
        <v/>
      </c>
      <c r="K4971" s="81"/>
      <c r="L4971" s="88" t="str">
        <f>IFERROR((VLOOKUP(B4971,Listor!$N$6:$P$47,3,FALSE)*Biologiska!K4971)+(VLOOKUP(B4971,Listor!$N$6:$Q$47,4,FALSE)),"")</f>
        <v/>
      </c>
      <c r="M4971" s="63" t="str">
        <f t="shared" si="236"/>
        <v/>
      </c>
      <c r="N4971" s="75"/>
      <c r="O4971" s="84" t="str">
        <f t="shared" si="237"/>
        <v/>
      </c>
      <c r="P4971" s="107"/>
      <c r="Q4971" s="87" t="s">
        <v>79</v>
      </c>
      <c r="R4971" s="87"/>
      <c r="S4971" s="87"/>
      <c r="T4971" s="87"/>
      <c r="U4971" s="87"/>
      <c r="V4971" s="86" t="s">
        <v>79</v>
      </c>
      <c r="W4971" s="75"/>
      <c r="X4971" s="102" t="s">
        <v>79</v>
      </c>
      <c r="Y4971" s="63" t="str">
        <f>IFERROR(IF(VLOOKUP(X4971,Listor!$T$6:$U$7,2,FALSE)&lt;O4971,TRUE),"")</f>
        <v/>
      </c>
      <c r="Z4971" s="87"/>
      <c r="AA4971" s="104"/>
    </row>
    <row r="4972" spans="2:27" x14ac:dyDescent="0.25">
      <c r="B4972" s="68" t="s">
        <v>68</v>
      </c>
      <c r="C4972" s="80" t="str">
        <f>IFERROR(VLOOKUP(B4972,Listor!$A$6:$B$62,2,FALSE),"")</f>
        <v/>
      </c>
      <c r="D4972" s="80" t="str">
        <f>IFERROR(VLOOKUP(B4972,Listor!$A$6:$C$62,3,FALSE),"")</f>
        <v/>
      </c>
      <c r="E4972" s="110" t="s">
        <v>79</v>
      </c>
      <c r="F4972" s="66"/>
      <c r="G4972" s="35" t="str">
        <f>IFERROR(VLOOKUP(B4972,Listor!$A$6:$G$62,7,FALSE),"")</f>
        <v/>
      </c>
      <c r="H4972" s="63" t="str">
        <f>IFERROR(VLOOKUP(B4972,Listor!$N$6:$O$47,2,FALSE),"")</f>
        <v/>
      </c>
      <c r="I4972" s="63" t="str">
        <f t="shared" si="235"/>
        <v/>
      </c>
      <c r="J4972" s="96" t="str">
        <f>IFERROR(VLOOKUP(B4972,Listor!$N$6:$P$47,3,FALSE)*I4972,"")</f>
        <v/>
      </c>
      <c r="K4972" s="81"/>
      <c r="L4972" s="88" t="str">
        <f>IFERROR((VLOOKUP(B4972,Listor!$N$6:$P$47,3,FALSE)*Biologiska!K4972)+(VLOOKUP(B4972,Listor!$N$6:$Q$47,4,FALSE)),"")</f>
        <v/>
      </c>
      <c r="M4972" s="63" t="str">
        <f t="shared" si="236"/>
        <v/>
      </c>
      <c r="N4972" s="75"/>
      <c r="O4972" s="84" t="str">
        <f t="shared" si="237"/>
        <v/>
      </c>
      <c r="P4972" s="107"/>
      <c r="Q4972" s="87" t="s">
        <v>79</v>
      </c>
      <c r="R4972" s="87"/>
      <c r="S4972" s="87"/>
      <c r="T4972" s="87"/>
      <c r="U4972" s="87"/>
      <c r="V4972" s="86" t="s">
        <v>79</v>
      </c>
      <c r="W4972" s="75"/>
      <c r="X4972" s="102" t="s">
        <v>79</v>
      </c>
      <c r="Y4972" s="63" t="str">
        <f>IFERROR(IF(VLOOKUP(X4972,Listor!$T$6:$U$7,2,FALSE)&lt;O4972,TRUE),"")</f>
        <v/>
      </c>
      <c r="Z4972" s="87"/>
      <c r="AA4972" s="104"/>
    </row>
    <row r="4973" spans="2:27" x14ac:dyDescent="0.25">
      <c r="B4973" s="68" t="s">
        <v>68</v>
      </c>
      <c r="C4973" s="80" t="str">
        <f>IFERROR(VLOOKUP(B4973,Listor!$A$6:$B$62,2,FALSE),"")</f>
        <v/>
      </c>
      <c r="D4973" s="80" t="str">
        <f>IFERROR(VLOOKUP(B4973,Listor!$A$6:$C$62,3,FALSE),"")</f>
        <v/>
      </c>
      <c r="E4973" s="110" t="s">
        <v>79</v>
      </c>
      <c r="F4973" s="66"/>
      <c r="G4973" s="35" t="str">
        <f>IFERROR(VLOOKUP(B4973,Listor!$A$6:$G$62,7,FALSE),"")</f>
        <v/>
      </c>
      <c r="H4973" s="63" t="str">
        <f>IFERROR(VLOOKUP(B4973,Listor!$N$6:$O$47,2,FALSE),"")</f>
        <v/>
      </c>
      <c r="I4973" s="63" t="str">
        <f t="shared" si="235"/>
        <v/>
      </c>
      <c r="J4973" s="96" t="str">
        <f>IFERROR(VLOOKUP(B4973,Listor!$N$6:$P$47,3,FALSE)*I4973,"")</f>
        <v/>
      </c>
      <c r="K4973" s="81"/>
      <c r="L4973" s="88" t="str">
        <f>IFERROR((VLOOKUP(B4973,Listor!$N$6:$P$47,3,FALSE)*Biologiska!K4973)+(VLOOKUP(B4973,Listor!$N$6:$Q$47,4,FALSE)),"")</f>
        <v/>
      </c>
      <c r="M4973" s="63" t="str">
        <f t="shared" si="236"/>
        <v/>
      </c>
      <c r="N4973" s="75"/>
      <c r="O4973" s="84" t="str">
        <f t="shared" si="237"/>
        <v/>
      </c>
      <c r="P4973" s="107"/>
      <c r="Q4973" s="87" t="s">
        <v>79</v>
      </c>
      <c r="R4973" s="87"/>
      <c r="S4973" s="87"/>
      <c r="T4973" s="87"/>
      <c r="U4973" s="87"/>
      <c r="V4973" s="86" t="s">
        <v>79</v>
      </c>
      <c r="W4973" s="75"/>
      <c r="X4973" s="102" t="s">
        <v>79</v>
      </c>
      <c r="Y4973" s="63" t="str">
        <f>IFERROR(IF(VLOOKUP(X4973,Listor!$T$6:$U$7,2,FALSE)&lt;O4973,TRUE),"")</f>
        <v/>
      </c>
      <c r="Z4973" s="87"/>
      <c r="AA4973" s="104"/>
    </row>
    <row r="4974" spans="2:27" x14ac:dyDescent="0.25">
      <c r="B4974" s="68" t="s">
        <v>68</v>
      </c>
      <c r="C4974" s="80" t="str">
        <f>IFERROR(VLOOKUP(B4974,Listor!$A$6:$B$62,2,FALSE),"")</f>
        <v/>
      </c>
      <c r="D4974" s="80" t="str">
        <f>IFERROR(VLOOKUP(B4974,Listor!$A$6:$C$62,3,FALSE),"")</f>
        <v/>
      </c>
      <c r="E4974" s="110" t="s">
        <v>79</v>
      </c>
      <c r="F4974" s="66"/>
      <c r="G4974" s="35" t="str">
        <f>IFERROR(VLOOKUP(B4974,Listor!$A$6:$G$62,7,FALSE),"")</f>
        <v/>
      </c>
      <c r="H4974" s="63" t="str">
        <f>IFERROR(VLOOKUP(B4974,Listor!$N$6:$O$47,2,FALSE),"")</f>
        <v/>
      </c>
      <c r="I4974" s="63" t="str">
        <f t="shared" si="235"/>
        <v/>
      </c>
      <c r="J4974" s="96" t="str">
        <f>IFERROR(VLOOKUP(B4974,Listor!$N$6:$P$47,3,FALSE)*I4974,"")</f>
        <v/>
      </c>
      <c r="K4974" s="81"/>
      <c r="L4974" s="88" t="str">
        <f>IFERROR((VLOOKUP(B4974,Listor!$N$6:$P$47,3,FALSE)*Biologiska!K4974)+(VLOOKUP(B4974,Listor!$N$6:$Q$47,4,FALSE)),"")</f>
        <v/>
      </c>
      <c r="M4974" s="63" t="str">
        <f t="shared" si="236"/>
        <v/>
      </c>
      <c r="N4974" s="75"/>
      <c r="O4974" s="84" t="str">
        <f t="shared" si="237"/>
        <v/>
      </c>
      <c r="P4974" s="107"/>
      <c r="Q4974" s="87" t="s">
        <v>79</v>
      </c>
      <c r="R4974" s="87"/>
      <c r="S4974" s="87"/>
      <c r="T4974" s="87"/>
      <c r="U4974" s="87"/>
      <c r="V4974" s="86" t="s">
        <v>79</v>
      </c>
      <c r="W4974" s="75"/>
      <c r="X4974" s="102" t="s">
        <v>79</v>
      </c>
      <c r="Y4974" s="63" t="str">
        <f>IFERROR(IF(VLOOKUP(X4974,Listor!$T$6:$U$7,2,FALSE)&lt;O4974,TRUE),"")</f>
        <v/>
      </c>
      <c r="Z4974" s="87"/>
      <c r="AA4974" s="104"/>
    </row>
    <row r="4975" spans="2:27" x14ac:dyDescent="0.25">
      <c r="B4975" s="68" t="s">
        <v>68</v>
      </c>
      <c r="C4975" s="80" t="str">
        <f>IFERROR(VLOOKUP(B4975,Listor!$A$6:$B$62,2,FALSE),"")</f>
        <v/>
      </c>
      <c r="D4975" s="80" t="str">
        <f>IFERROR(VLOOKUP(B4975,Listor!$A$6:$C$62,3,FALSE),"")</f>
        <v/>
      </c>
      <c r="E4975" s="110" t="s">
        <v>79</v>
      </c>
      <c r="F4975" s="66"/>
      <c r="G4975" s="35" t="str">
        <f>IFERROR(VLOOKUP(B4975,Listor!$A$6:$G$62,7,FALSE),"")</f>
        <v/>
      </c>
      <c r="H4975" s="63" t="str">
        <f>IFERROR(VLOOKUP(B4975,Listor!$N$6:$O$47,2,FALSE),"")</f>
        <v/>
      </c>
      <c r="I4975" s="63" t="str">
        <f t="shared" si="235"/>
        <v/>
      </c>
      <c r="J4975" s="96" t="str">
        <f>IFERROR(VLOOKUP(B4975,Listor!$N$6:$P$47,3,FALSE)*I4975,"")</f>
        <v/>
      </c>
      <c r="K4975" s="81"/>
      <c r="L4975" s="88" t="str">
        <f>IFERROR((VLOOKUP(B4975,Listor!$N$6:$P$47,3,FALSE)*Biologiska!K4975)+(VLOOKUP(B4975,Listor!$N$6:$Q$47,4,FALSE)),"")</f>
        <v/>
      </c>
      <c r="M4975" s="63" t="str">
        <f t="shared" si="236"/>
        <v/>
      </c>
      <c r="N4975" s="75"/>
      <c r="O4975" s="84" t="str">
        <f t="shared" si="237"/>
        <v/>
      </c>
      <c r="P4975" s="107"/>
      <c r="Q4975" s="87" t="s">
        <v>79</v>
      </c>
      <c r="R4975" s="87"/>
      <c r="S4975" s="87"/>
      <c r="T4975" s="87"/>
      <c r="U4975" s="87"/>
      <c r="V4975" s="86" t="s">
        <v>79</v>
      </c>
      <c r="W4975" s="75"/>
      <c r="X4975" s="102" t="s">
        <v>79</v>
      </c>
      <c r="Y4975" s="63" t="str">
        <f>IFERROR(IF(VLOOKUP(X4975,Listor!$T$6:$U$7,2,FALSE)&lt;O4975,TRUE),"")</f>
        <v/>
      </c>
      <c r="Z4975" s="87"/>
      <c r="AA4975" s="104"/>
    </row>
    <row r="4976" spans="2:27" x14ac:dyDescent="0.25">
      <c r="B4976" s="68" t="s">
        <v>68</v>
      </c>
      <c r="C4976" s="80" t="str">
        <f>IFERROR(VLOOKUP(B4976,Listor!$A$6:$B$62,2,FALSE),"")</f>
        <v/>
      </c>
      <c r="D4976" s="80" t="str">
        <f>IFERROR(VLOOKUP(B4976,Listor!$A$6:$C$62,3,FALSE),"")</f>
        <v/>
      </c>
      <c r="E4976" s="110" t="s">
        <v>79</v>
      </c>
      <c r="F4976" s="66"/>
      <c r="G4976" s="35" t="str">
        <f>IFERROR(VLOOKUP(B4976,Listor!$A$6:$G$62,7,FALSE),"")</f>
        <v/>
      </c>
      <c r="H4976" s="63" t="str">
        <f>IFERROR(VLOOKUP(B4976,Listor!$N$6:$O$47,2,FALSE),"")</f>
        <v/>
      </c>
      <c r="I4976" s="63" t="str">
        <f t="shared" si="235"/>
        <v/>
      </c>
      <c r="J4976" s="96" t="str">
        <f>IFERROR(VLOOKUP(B4976,Listor!$N$6:$P$47,3,FALSE)*I4976,"")</f>
        <v/>
      </c>
      <c r="K4976" s="81"/>
      <c r="L4976" s="88" t="str">
        <f>IFERROR((VLOOKUP(B4976,Listor!$N$6:$P$47,3,FALSE)*Biologiska!K4976)+(VLOOKUP(B4976,Listor!$N$6:$Q$47,4,FALSE)),"")</f>
        <v/>
      </c>
      <c r="M4976" s="63" t="str">
        <f t="shared" si="236"/>
        <v/>
      </c>
      <c r="N4976" s="75"/>
      <c r="O4976" s="84" t="str">
        <f t="shared" si="237"/>
        <v/>
      </c>
      <c r="P4976" s="107"/>
      <c r="Q4976" s="87" t="s">
        <v>79</v>
      </c>
      <c r="R4976" s="87"/>
      <c r="S4976" s="87"/>
      <c r="T4976" s="87"/>
      <c r="U4976" s="87"/>
      <c r="V4976" s="86" t="s">
        <v>79</v>
      </c>
      <c r="W4976" s="75"/>
      <c r="X4976" s="102" t="s">
        <v>79</v>
      </c>
      <c r="Y4976" s="63" t="str">
        <f>IFERROR(IF(VLOOKUP(X4976,Listor!$T$6:$U$7,2,FALSE)&lt;O4976,TRUE),"")</f>
        <v/>
      </c>
      <c r="Z4976" s="87"/>
      <c r="AA4976" s="104"/>
    </row>
    <row r="4977" spans="2:27" x14ac:dyDescent="0.25">
      <c r="B4977" s="68" t="s">
        <v>68</v>
      </c>
      <c r="C4977" s="80" t="str">
        <f>IFERROR(VLOOKUP(B4977,Listor!$A$6:$B$62,2,FALSE),"")</f>
        <v/>
      </c>
      <c r="D4977" s="80" t="str">
        <f>IFERROR(VLOOKUP(B4977,Listor!$A$6:$C$62,3,FALSE),"")</f>
        <v/>
      </c>
      <c r="E4977" s="110" t="s">
        <v>79</v>
      </c>
      <c r="F4977" s="66"/>
      <c r="G4977" s="35" t="str">
        <f>IFERROR(VLOOKUP(B4977,Listor!$A$6:$G$62,7,FALSE),"")</f>
        <v/>
      </c>
      <c r="H4977" s="63" t="str">
        <f>IFERROR(VLOOKUP(B4977,Listor!$N$6:$O$47,2,FALSE),"")</f>
        <v/>
      </c>
      <c r="I4977" s="63" t="str">
        <f t="shared" si="235"/>
        <v/>
      </c>
      <c r="J4977" s="96" t="str">
        <f>IFERROR(VLOOKUP(B4977,Listor!$N$6:$P$47,3,FALSE)*I4977,"")</f>
        <v/>
      </c>
      <c r="K4977" s="81"/>
      <c r="L4977" s="88" t="str">
        <f>IFERROR((VLOOKUP(B4977,Listor!$N$6:$P$47,3,FALSE)*Biologiska!K4977)+(VLOOKUP(B4977,Listor!$N$6:$Q$47,4,FALSE)),"")</f>
        <v/>
      </c>
      <c r="M4977" s="63" t="str">
        <f t="shared" si="236"/>
        <v/>
      </c>
      <c r="N4977" s="75"/>
      <c r="O4977" s="84" t="str">
        <f t="shared" si="237"/>
        <v/>
      </c>
      <c r="P4977" s="107"/>
      <c r="Q4977" s="87" t="s">
        <v>79</v>
      </c>
      <c r="R4977" s="87"/>
      <c r="S4977" s="87"/>
      <c r="T4977" s="87"/>
      <c r="U4977" s="87"/>
      <c r="V4977" s="86" t="s">
        <v>79</v>
      </c>
      <c r="W4977" s="75"/>
      <c r="X4977" s="102" t="s">
        <v>79</v>
      </c>
      <c r="Y4977" s="63" t="str">
        <f>IFERROR(IF(VLOOKUP(X4977,Listor!$T$6:$U$7,2,FALSE)&lt;O4977,TRUE),"")</f>
        <v/>
      </c>
      <c r="Z4977" s="87"/>
      <c r="AA4977" s="104"/>
    </row>
    <row r="4978" spans="2:27" x14ac:dyDescent="0.25">
      <c r="B4978" s="68" t="s">
        <v>68</v>
      </c>
      <c r="C4978" s="80" t="str">
        <f>IFERROR(VLOOKUP(B4978,Listor!$A$6:$B$62,2,FALSE),"")</f>
        <v/>
      </c>
      <c r="D4978" s="80" t="str">
        <f>IFERROR(VLOOKUP(B4978,Listor!$A$6:$C$62,3,FALSE),"")</f>
        <v/>
      </c>
      <c r="E4978" s="110" t="s">
        <v>79</v>
      </c>
      <c r="F4978" s="66"/>
      <c r="G4978" s="35" t="str">
        <f>IFERROR(VLOOKUP(B4978,Listor!$A$6:$G$62,7,FALSE),"")</f>
        <v/>
      </c>
      <c r="H4978" s="63" t="str">
        <f>IFERROR(VLOOKUP(B4978,Listor!$N$6:$O$47,2,FALSE),"")</f>
        <v/>
      </c>
      <c r="I4978" s="63" t="str">
        <f t="shared" si="235"/>
        <v/>
      </c>
      <c r="J4978" s="96" t="str">
        <f>IFERROR(VLOOKUP(B4978,Listor!$N$6:$P$47,3,FALSE)*I4978,"")</f>
        <v/>
      </c>
      <c r="K4978" s="81"/>
      <c r="L4978" s="88" t="str">
        <f>IFERROR((VLOOKUP(B4978,Listor!$N$6:$P$47,3,FALSE)*Biologiska!K4978)+(VLOOKUP(B4978,Listor!$N$6:$Q$47,4,FALSE)),"")</f>
        <v/>
      </c>
      <c r="M4978" s="63" t="str">
        <f t="shared" si="236"/>
        <v/>
      </c>
      <c r="N4978" s="75"/>
      <c r="O4978" s="84" t="str">
        <f t="shared" si="237"/>
        <v/>
      </c>
      <c r="P4978" s="107"/>
      <c r="Q4978" s="87" t="s">
        <v>79</v>
      </c>
      <c r="R4978" s="87"/>
      <c r="S4978" s="87"/>
      <c r="T4978" s="87"/>
      <c r="U4978" s="87"/>
      <c r="V4978" s="86" t="s">
        <v>79</v>
      </c>
      <c r="W4978" s="75"/>
      <c r="X4978" s="102" t="s">
        <v>79</v>
      </c>
      <c r="Y4978" s="63" t="str">
        <f>IFERROR(IF(VLOOKUP(X4978,Listor!$T$6:$U$7,2,FALSE)&lt;O4978,TRUE),"")</f>
        <v/>
      </c>
      <c r="Z4978" s="87"/>
      <c r="AA4978" s="104"/>
    </row>
    <row r="4979" spans="2:27" x14ac:dyDescent="0.25">
      <c r="B4979" s="68" t="s">
        <v>68</v>
      </c>
      <c r="C4979" s="80" t="str">
        <f>IFERROR(VLOOKUP(B4979,Listor!$A$6:$B$62,2,FALSE),"")</f>
        <v/>
      </c>
      <c r="D4979" s="80" t="str">
        <f>IFERROR(VLOOKUP(B4979,Listor!$A$6:$C$62,3,FALSE),"")</f>
        <v/>
      </c>
      <c r="E4979" s="110" t="s">
        <v>79</v>
      </c>
      <c r="F4979" s="66"/>
      <c r="G4979" s="35" t="str">
        <f>IFERROR(VLOOKUP(B4979,Listor!$A$6:$G$62,7,FALSE),"")</f>
        <v/>
      </c>
      <c r="H4979" s="63" t="str">
        <f>IFERROR(VLOOKUP(B4979,Listor!$N$6:$O$47,2,FALSE),"")</f>
        <v/>
      </c>
      <c r="I4979" s="63" t="str">
        <f t="shared" si="235"/>
        <v/>
      </c>
      <c r="J4979" s="96" t="str">
        <f>IFERROR(VLOOKUP(B4979,Listor!$N$6:$P$47,3,FALSE)*I4979,"")</f>
        <v/>
      </c>
      <c r="K4979" s="81"/>
      <c r="L4979" s="88" t="str">
        <f>IFERROR((VLOOKUP(B4979,Listor!$N$6:$P$47,3,FALSE)*Biologiska!K4979)+(VLOOKUP(B4979,Listor!$N$6:$Q$47,4,FALSE)),"")</f>
        <v/>
      </c>
      <c r="M4979" s="63" t="str">
        <f t="shared" si="236"/>
        <v/>
      </c>
      <c r="N4979" s="75"/>
      <c r="O4979" s="84" t="str">
        <f t="shared" si="237"/>
        <v/>
      </c>
      <c r="P4979" s="107"/>
      <c r="Q4979" s="87" t="s">
        <v>79</v>
      </c>
      <c r="R4979" s="87"/>
      <c r="S4979" s="87"/>
      <c r="T4979" s="87"/>
      <c r="U4979" s="87"/>
      <c r="V4979" s="86" t="s">
        <v>79</v>
      </c>
      <c r="W4979" s="75"/>
      <c r="X4979" s="102" t="s">
        <v>79</v>
      </c>
      <c r="Y4979" s="63" t="str">
        <f>IFERROR(IF(VLOOKUP(X4979,Listor!$T$6:$U$7,2,FALSE)&lt;O4979,TRUE),"")</f>
        <v/>
      </c>
      <c r="Z4979" s="87"/>
      <c r="AA4979" s="104"/>
    </row>
    <row r="4980" spans="2:27" x14ac:dyDescent="0.25">
      <c r="B4980" s="68" t="s">
        <v>68</v>
      </c>
      <c r="C4980" s="80" t="str">
        <f>IFERROR(VLOOKUP(B4980,Listor!$A$6:$B$62,2,FALSE),"")</f>
        <v/>
      </c>
      <c r="D4980" s="80" t="str">
        <f>IFERROR(VLOOKUP(B4980,Listor!$A$6:$C$62,3,FALSE),"")</f>
        <v/>
      </c>
      <c r="E4980" s="110" t="s">
        <v>79</v>
      </c>
      <c r="F4980" s="66"/>
      <c r="G4980" s="35" t="str">
        <f>IFERROR(VLOOKUP(B4980,Listor!$A$6:$G$62,7,FALSE),"")</f>
        <v/>
      </c>
      <c r="H4980" s="63" t="str">
        <f>IFERROR(VLOOKUP(B4980,Listor!$N$6:$O$47,2,FALSE),"")</f>
        <v/>
      </c>
      <c r="I4980" s="63" t="str">
        <f t="shared" si="235"/>
        <v/>
      </c>
      <c r="J4980" s="96" t="str">
        <f>IFERROR(VLOOKUP(B4980,Listor!$N$6:$P$47,3,FALSE)*I4980,"")</f>
        <v/>
      </c>
      <c r="K4980" s="81"/>
      <c r="L4980" s="88" t="str">
        <f>IFERROR((VLOOKUP(B4980,Listor!$N$6:$P$47,3,FALSE)*Biologiska!K4980)+(VLOOKUP(B4980,Listor!$N$6:$Q$47,4,FALSE)),"")</f>
        <v/>
      </c>
      <c r="M4980" s="63" t="str">
        <f t="shared" si="236"/>
        <v/>
      </c>
      <c r="N4980" s="75"/>
      <c r="O4980" s="84" t="str">
        <f t="shared" si="237"/>
        <v/>
      </c>
      <c r="P4980" s="107"/>
      <c r="Q4980" s="87" t="s">
        <v>79</v>
      </c>
      <c r="R4980" s="87"/>
      <c r="S4980" s="87"/>
      <c r="T4980" s="87"/>
      <c r="U4980" s="87"/>
      <c r="V4980" s="86" t="s">
        <v>79</v>
      </c>
      <c r="W4980" s="75"/>
      <c r="X4980" s="102" t="s">
        <v>79</v>
      </c>
      <c r="Y4980" s="63" t="str">
        <f>IFERROR(IF(VLOOKUP(X4980,Listor!$T$6:$U$7,2,FALSE)&lt;O4980,TRUE),"")</f>
        <v/>
      </c>
      <c r="Z4980" s="87"/>
      <c r="AA4980" s="104"/>
    </row>
    <row r="4981" spans="2:27" x14ac:dyDescent="0.25">
      <c r="B4981" s="68" t="s">
        <v>68</v>
      </c>
      <c r="C4981" s="80" t="str">
        <f>IFERROR(VLOOKUP(B4981,Listor!$A$6:$B$62,2,FALSE),"")</f>
        <v/>
      </c>
      <c r="D4981" s="80" t="str">
        <f>IFERROR(VLOOKUP(B4981,Listor!$A$6:$C$62,3,FALSE),"")</f>
        <v/>
      </c>
      <c r="E4981" s="110" t="s">
        <v>79</v>
      </c>
      <c r="F4981" s="66"/>
      <c r="G4981" s="35" t="str">
        <f>IFERROR(VLOOKUP(B4981,Listor!$A$6:$G$62,7,FALSE),"")</f>
        <v/>
      </c>
      <c r="H4981" s="63" t="str">
        <f>IFERROR(VLOOKUP(B4981,Listor!$N$6:$O$47,2,FALSE),"")</f>
        <v/>
      </c>
      <c r="I4981" s="63" t="str">
        <f t="shared" si="235"/>
        <v/>
      </c>
      <c r="J4981" s="96" t="str">
        <f>IFERROR(VLOOKUP(B4981,Listor!$N$6:$P$47,3,FALSE)*I4981,"")</f>
        <v/>
      </c>
      <c r="K4981" s="81"/>
      <c r="L4981" s="88" t="str">
        <f>IFERROR((VLOOKUP(B4981,Listor!$N$6:$P$47,3,FALSE)*Biologiska!K4981)+(VLOOKUP(B4981,Listor!$N$6:$Q$47,4,FALSE)),"")</f>
        <v/>
      </c>
      <c r="M4981" s="63" t="str">
        <f t="shared" si="236"/>
        <v/>
      </c>
      <c r="N4981" s="75"/>
      <c r="O4981" s="84" t="str">
        <f t="shared" si="237"/>
        <v/>
      </c>
      <c r="P4981" s="107"/>
      <c r="Q4981" s="87" t="s">
        <v>79</v>
      </c>
      <c r="R4981" s="87"/>
      <c r="S4981" s="87"/>
      <c r="T4981" s="87"/>
      <c r="U4981" s="87"/>
      <c r="V4981" s="86" t="s">
        <v>79</v>
      </c>
      <c r="W4981" s="75"/>
      <c r="X4981" s="102" t="s">
        <v>79</v>
      </c>
      <c r="Y4981" s="63" t="str">
        <f>IFERROR(IF(VLOOKUP(X4981,Listor!$T$6:$U$7,2,FALSE)&lt;O4981,TRUE),"")</f>
        <v/>
      </c>
      <c r="Z4981" s="87"/>
      <c r="AA4981" s="104"/>
    </row>
    <row r="4982" spans="2:27" x14ac:dyDescent="0.25">
      <c r="B4982" s="68" t="s">
        <v>68</v>
      </c>
      <c r="C4982" s="80" t="str">
        <f>IFERROR(VLOOKUP(B4982,Listor!$A$6:$B$62,2,FALSE),"")</f>
        <v/>
      </c>
      <c r="D4982" s="80" t="str">
        <f>IFERROR(VLOOKUP(B4982,Listor!$A$6:$C$62,3,FALSE),"")</f>
        <v/>
      </c>
      <c r="E4982" s="110" t="s">
        <v>79</v>
      </c>
      <c r="F4982" s="66"/>
      <c r="G4982" s="35" t="str">
        <f>IFERROR(VLOOKUP(B4982,Listor!$A$6:$G$62,7,FALSE),"")</f>
        <v/>
      </c>
      <c r="H4982" s="63" t="str">
        <f>IFERROR(VLOOKUP(B4982,Listor!$N$6:$O$47,2,FALSE),"")</f>
        <v/>
      </c>
      <c r="I4982" s="63" t="str">
        <f t="shared" si="235"/>
        <v/>
      </c>
      <c r="J4982" s="96" t="str">
        <f>IFERROR(VLOOKUP(B4982,Listor!$N$6:$P$47,3,FALSE)*I4982,"")</f>
        <v/>
      </c>
      <c r="K4982" s="81"/>
      <c r="L4982" s="88" t="str">
        <f>IFERROR((VLOOKUP(B4982,Listor!$N$6:$P$47,3,FALSE)*Biologiska!K4982)+(VLOOKUP(B4982,Listor!$N$6:$Q$47,4,FALSE)),"")</f>
        <v/>
      </c>
      <c r="M4982" s="63" t="str">
        <f t="shared" si="236"/>
        <v/>
      </c>
      <c r="N4982" s="75"/>
      <c r="O4982" s="84" t="str">
        <f t="shared" si="237"/>
        <v/>
      </c>
      <c r="P4982" s="107"/>
      <c r="Q4982" s="87" t="s">
        <v>79</v>
      </c>
      <c r="R4982" s="87"/>
      <c r="S4982" s="87"/>
      <c r="T4982" s="87"/>
      <c r="U4982" s="87"/>
      <c r="V4982" s="86" t="s">
        <v>79</v>
      </c>
      <c r="W4982" s="75"/>
      <c r="X4982" s="102" t="s">
        <v>79</v>
      </c>
      <c r="Y4982" s="63" t="str">
        <f>IFERROR(IF(VLOOKUP(X4982,Listor!$T$6:$U$7,2,FALSE)&lt;O4982,TRUE),"")</f>
        <v/>
      </c>
      <c r="Z4982" s="87"/>
      <c r="AA4982" s="104"/>
    </row>
    <row r="4983" spans="2:27" x14ac:dyDescent="0.25">
      <c r="B4983" s="68" t="s">
        <v>68</v>
      </c>
      <c r="C4983" s="80" t="str">
        <f>IFERROR(VLOOKUP(B4983,Listor!$A$6:$B$62,2,FALSE),"")</f>
        <v/>
      </c>
      <c r="D4983" s="80" t="str">
        <f>IFERROR(VLOOKUP(B4983,Listor!$A$6:$C$62,3,FALSE),"")</f>
        <v/>
      </c>
      <c r="E4983" s="110" t="s">
        <v>79</v>
      </c>
      <c r="F4983" s="66"/>
      <c r="G4983" s="35" t="str">
        <f>IFERROR(VLOOKUP(B4983,Listor!$A$6:$G$62,7,FALSE),"")</f>
        <v/>
      </c>
      <c r="H4983" s="63" t="str">
        <f>IFERROR(VLOOKUP(B4983,Listor!$N$6:$O$47,2,FALSE),"")</f>
        <v/>
      </c>
      <c r="I4983" s="63" t="str">
        <f t="shared" si="235"/>
        <v/>
      </c>
      <c r="J4983" s="96" t="str">
        <f>IFERROR(VLOOKUP(B4983,Listor!$N$6:$P$47,3,FALSE)*I4983,"")</f>
        <v/>
      </c>
      <c r="K4983" s="81"/>
      <c r="L4983" s="88" t="str">
        <f>IFERROR((VLOOKUP(B4983,Listor!$N$6:$P$47,3,FALSE)*Biologiska!K4983)+(VLOOKUP(B4983,Listor!$N$6:$Q$47,4,FALSE)),"")</f>
        <v/>
      </c>
      <c r="M4983" s="63" t="str">
        <f t="shared" si="236"/>
        <v/>
      </c>
      <c r="N4983" s="75"/>
      <c r="O4983" s="84" t="str">
        <f t="shared" si="237"/>
        <v/>
      </c>
      <c r="P4983" s="107"/>
      <c r="Q4983" s="87" t="s">
        <v>79</v>
      </c>
      <c r="R4983" s="87"/>
      <c r="S4983" s="87"/>
      <c r="T4983" s="87"/>
      <c r="U4983" s="87"/>
      <c r="V4983" s="86" t="s">
        <v>79</v>
      </c>
      <c r="W4983" s="75"/>
      <c r="X4983" s="102" t="s">
        <v>79</v>
      </c>
      <c r="Y4983" s="63" t="str">
        <f>IFERROR(IF(VLOOKUP(X4983,Listor!$T$6:$U$7,2,FALSE)&lt;O4983,TRUE),"")</f>
        <v/>
      </c>
      <c r="Z4983" s="87"/>
      <c r="AA4983" s="104"/>
    </row>
    <row r="4984" spans="2:27" x14ac:dyDescent="0.25">
      <c r="B4984" s="68" t="s">
        <v>68</v>
      </c>
      <c r="C4984" s="80" t="str">
        <f>IFERROR(VLOOKUP(B4984,Listor!$A$6:$B$62,2,FALSE),"")</f>
        <v/>
      </c>
      <c r="D4984" s="80" t="str">
        <f>IFERROR(VLOOKUP(B4984,Listor!$A$6:$C$62,3,FALSE),"")</f>
        <v/>
      </c>
      <c r="E4984" s="110" t="s">
        <v>79</v>
      </c>
      <c r="F4984" s="66"/>
      <c r="G4984" s="35" t="str">
        <f>IFERROR(VLOOKUP(B4984,Listor!$A$6:$G$62,7,FALSE),"")</f>
        <v/>
      </c>
      <c r="H4984" s="63" t="str">
        <f>IFERROR(VLOOKUP(B4984,Listor!$N$6:$O$47,2,FALSE),"")</f>
        <v/>
      </c>
      <c r="I4984" s="63" t="str">
        <f t="shared" si="235"/>
        <v/>
      </c>
      <c r="J4984" s="96" t="str">
        <f>IFERROR(VLOOKUP(B4984,Listor!$N$6:$P$47,3,FALSE)*I4984,"")</f>
        <v/>
      </c>
      <c r="K4984" s="81"/>
      <c r="L4984" s="88" t="str">
        <f>IFERROR((VLOOKUP(B4984,Listor!$N$6:$P$47,3,FALSE)*Biologiska!K4984)+(VLOOKUP(B4984,Listor!$N$6:$Q$47,4,FALSE)),"")</f>
        <v/>
      </c>
      <c r="M4984" s="63" t="str">
        <f t="shared" si="236"/>
        <v/>
      </c>
      <c r="N4984" s="75"/>
      <c r="O4984" s="84" t="str">
        <f t="shared" si="237"/>
        <v/>
      </c>
      <c r="P4984" s="107"/>
      <c r="Q4984" s="87" t="s">
        <v>79</v>
      </c>
      <c r="R4984" s="87"/>
      <c r="S4984" s="87"/>
      <c r="T4984" s="87"/>
      <c r="U4984" s="87"/>
      <c r="V4984" s="86" t="s">
        <v>79</v>
      </c>
      <c r="W4984" s="75"/>
      <c r="X4984" s="102" t="s">
        <v>79</v>
      </c>
      <c r="Y4984" s="63" t="str">
        <f>IFERROR(IF(VLOOKUP(X4984,Listor!$T$6:$U$7,2,FALSE)&lt;O4984,TRUE),"")</f>
        <v/>
      </c>
      <c r="Z4984" s="87"/>
      <c r="AA4984" s="104"/>
    </row>
    <row r="4985" spans="2:27" x14ac:dyDescent="0.25">
      <c r="B4985" s="68" t="s">
        <v>68</v>
      </c>
      <c r="C4985" s="80" t="str">
        <f>IFERROR(VLOOKUP(B4985,Listor!$A$6:$B$62,2,FALSE),"")</f>
        <v/>
      </c>
      <c r="D4985" s="80" t="str">
        <f>IFERROR(VLOOKUP(B4985,Listor!$A$6:$C$62,3,FALSE),"")</f>
        <v/>
      </c>
      <c r="E4985" s="110" t="s">
        <v>79</v>
      </c>
      <c r="F4985" s="66"/>
      <c r="G4985" s="35" t="str">
        <f>IFERROR(VLOOKUP(B4985,Listor!$A$6:$G$62,7,FALSE),"")</f>
        <v/>
      </c>
      <c r="H4985" s="63" t="str">
        <f>IFERROR(VLOOKUP(B4985,Listor!$N$6:$O$47,2,FALSE),"")</f>
        <v/>
      </c>
      <c r="I4985" s="63" t="str">
        <f t="shared" si="235"/>
        <v/>
      </c>
      <c r="J4985" s="96" t="str">
        <f>IFERROR(VLOOKUP(B4985,Listor!$N$6:$P$47,3,FALSE)*I4985,"")</f>
        <v/>
      </c>
      <c r="K4985" s="81"/>
      <c r="L4985" s="88" t="str">
        <f>IFERROR((VLOOKUP(B4985,Listor!$N$6:$P$47,3,FALSE)*Biologiska!K4985)+(VLOOKUP(B4985,Listor!$N$6:$Q$47,4,FALSE)),"")</f>
        <v/>
      </c>
      <c r="M4985" s="63" t="str">
        <f t="shared" si="236"/>
        <v/>
      </c>
      <c r="N4985" s="75"/>
      <c r="O4985" s="84" t="str">
        <f t="shared" si="237"/>
        <v/>
      </c>
      <c r="P4985" s="107"/>
      <c r="Q4985" s="87" t="s">
        <v>79</v>
      </c>
      <c r="R4985" s="87"/>
      <c r="S4985" s="87"/>
      <c r="T4985" s="87"/>
      <c r="U4985" s="87"/>
      <c r="V4985" s="86" t="s">
        <v>79</v>
      </c>
      <c r="W4985" s="75"/>
      <c r="X4985" s="102" t="s">
        <v>79</v>
      </c>
      <c r="Y4985" s="63" t="str">
        <f>IFERROR(IF(VLOOKUP(X4985,Listor!$T$6:$U$7,2,FALSE)&lt;O4985,TRUE),"")</f>
        <v/>
      </c>
      <c r="Z4985" s="87"/>
      <c r="AA4985" s="104"/>
    </row>
    <row r="4986" spans="2:27" x14ac:dyDescent="0.25">
      <c r="B4986" s="68" t="s">
        <v>68</v>
      </c>
      <c r="C4986" s="80" t="str">
        <f>IFERROR(VLOOKUP(B4986,Listor!$A$6:$B$62,2,FALSE),"")</f>
        <v/>
      </c>
      <c r="D4986" s="80" t="str">
        <f>IFERROR(VLOOKUP(B4986,Listor!$A$6:$C$62,3,FALSE),"")</f>
        <v/>
      </c>
      <c r="E4986" s="110" t="s">
        <v>79</v>
      </c>
      <c r="F4986" s="66"/>
      <c r="G4986" s="35" t="str">
        <f>IFERROR(VLOOKUP(B4986,Listor!$A$6:$G$62,7,FALSE),"")</f>
        <v/>
      </c>
      <c r="H4986" s="63" t="str">
        <f>IFERROR(VLOOKUP(B4986,Listor!$N$6:$O$47,2,FALSE),"")</f>
        <v/>
      </c>
      <c r="I4986" s="63" t="str">
        <f t="shared" si="235"/>
        <v/>
      </c>
      <c r="J4986" s="96" t="str">
        <f>IFERROR(VLOOKUP(B4986,Listor!$N$6:$P$47,3,FALSE)*I4986,"")</f>
        <v/>
      </c>
      <c r="K4986" s="81"/>
      <c r="L4986" s="88" t="str">
        <f>IFERROR((VLOOKUP(B4986,Listor!$N$6:$P$47,3,FALSE)*Biologiska!K4986)+(VLOOKUP(B4986,Listor!$N$6:$Q$47,4,FALSE)),"")</f>
        <v/>
      </c>
      <c r="M4986" s="63" t="str">
        <f t="shared" si="236"/>
        <v/>
      </c>
      <c r="N4986" s="75"/>
      <c r="O4986" s="84" t="str">
        <f t="shared" si="237"/>
        <v/>
      </c>
      <c r="P4986" s="107"/>
      <c r="Q4986" s="87" t="s">
        <v>79</v>
      </c>
      <c r="R4986" s="87"/>
      <c r="S4986" s="87"/>
      <c r="T4986" s="87"/>
      <c r="U4986" s="87"/>
      <c r="V4986" s="86" t="s">
        <v>79</v>
      </c>
      <c r="W4986" s="75"/>
      <c r="X4986" s="102" t="s">
        <v>79</v>
      </c>
      <c r="Y4986" s="63" t="str">
        <f>IFERROR(IF(VLOOKUP(X4986,Listor!$T$6:$U$7,2,FALSE)&lt;O4986,TRUE),"")</f>
        <v/>
      </c>
      <c r="Z4986" s="87"/>
      <c r="AA4986" s="104"/>
    </row>
    <row r="4987" spans="2:27" x14ac:dyDescent="0.25">
      <c r="B4987" s="68" t="s">
        <v>68</v>
      </c>
      <c r="C4987" s="80" t="str">
        <f>IFERROR(VLOOKUP(B4987,Listor!$A$6:$B$62,2,FALSE),"")</f>
        <v/>
      </c>
      <c r="D4987" s="80" t="str">
        <f>IFERROR(VLOOKUP(B4987,Listor!$A$6:$C$62,3,FALSE),"")</f>
        <v/>
      </c>
      <c r="E4987" s="110" t="s">
        <v>79</v>
      </c>
      <c r="F4987" s="66"/>
      <c r="G4987" s="35" t="str">
        <f>IFERROR(VLOOKUP(B4987,Listor!$A$6:$G$62,7,FALSE),"")</f>
        <v/>
      </c>
      <c r="H4987" s="63" t="str">
        <f>IFERROR(VLOOKUP(B4987,Listor!$N$6:$O$47,2,FALSE),"")</f>
        <v/>
      </c>
      <c r="I4987" s="63" t="str">
        <f t="shared" si="235"/>
        <v/>
      </c>
      <c r="J4987" s="96" t="str">
        <f>IFERROR(VLOOKUP(B4987,Listor!$N$6:$P$47,3,FALSE)*I4987,"")</f>
        <v/>
      </c>
      <c r="K4987" s="81"/>
      <c r="L4987" s="88" t="str">
        <f>IFERROR((VLOOKUP(B4987,Listor!$N$6:$P$47,3,FALSE)*Biologiska!K4987)+(VLOOKUP(B4987,Listor!$N$6:$Q$47,4,FALSE)),"")</f>
        <v/>
      </c>
      <c r="M4987" s="63" t="str">
        <f t="shared" si="236"/>
        <v/>
      </c>
      <c r="N4987" s="75"/>
      <c r="O4987" s="84" t="str">
        <f t="shared" si="237"/>
        <v/>
      </c>
      <c r="P4987" s="107"/>
      <c r="Q4987" s="87" t="s">
        <v>79</v>
      </c>
      <c r="R4987" s="87"/>
      <c r="S4987" s="87"/>
      <c r="T4987" s="87"/>
      <c r="U4987" s="87"/>
      <c r="V4987" s="86" t="s">
        <v>79</v>
      </c>
      <c r="W4987" s="75"/>
      <c r="X4987" s="102" t="s">
        <v>79</v>
      </c>
      <c r="Y4987" s="63" t="str">
        <f>IFERROR(IF(VLOOKUP(X4987,Listor!$T$6:$U$7,2,FALSE)&lt;O4987,TRUE),"")</f>
        <v/>
      </c>
      <c r="Z4987" s="87"/>
      <c r="AA4987" s="104"/>
    </row>
    <row r="4988" spans="2:27" x14ac:dyDescent="0.25">
      <c r="B4988" s="68" t="s">
        <v>68</v>
      </c>
      <c r="C4988" s="80" t="str">
        <f>IFERROR(VLOOKUP(B4988,Listor!$A$6:$B$62,2,FALSE),"")</f>
        <v/>
      </c>
      <c r="D4988" s="80" t="str">
        <f>IFERROR(VLOOKUP(B4988,Listor!$A$6:$C$62,3,FALSE),"")</f>
        <v/>
      </c>
      <c r="E4988" s="110" t="s">
        <v>79</v>
      </c>
      <c r="F4988" s="66"/>
      <c r="G4988" s="35" t="str">
        <f>IFERROR(VLOOKUP(B4988,Listor!$A$6:$G$62,7,FALSE),"")</f>
        <v/>
      </c>
      <c r="H4988" s="63" t="str">
        <f>IFERROR(VLOOKUP(B4988,Listor!$N$6:$O$47,2,FALSE),"")</f>
        <v/>
      </c>
      <c r="I4988" s="63" t="str">
        <f t="shared" si="235"/>
        <v/>
      </c>
      <c r="J4988" s="96" t="str">
        <f>IFERROR(VLOOKUP(B4988,Listor!$N$6:$P$47,3,FALSE)*I4988,"")</f>
        <v/>
      </c>
      <c r="K4988" s="81"/>
      <c r="L4988" s="88" t="str">
        <f>IFERROR((VLOOKUP(B4988,Listor!$N$6:$P$47,3,FALSE)*Biologiska!K4988)+(VLOOKUP(B4988,Listor!$N$6:$Q$47,4,FALSE)),"")</f>
        <v/>
      </c>
      <c r="M4988" s="63" t="str">
        <f t="shared" si="236"/>
        <v/>
      </c>
      <c r="N4988" s="75"/>
      <c r="O4988" s="84" t="str">
        <f t="shared" si="237"/>
        <v/>
      </c>
      <c r="P4988" s="107"/>
      <c r="Q4988" s="87" t="s">
        <v>79</v>
      </c>
      <c r="R4988" s="87"/>
      <c r="S4988" s="87"/>
      <c r="T4988" s="87"/>
      <c r="U4988" s="87"/>
      <c r="V4988" s="86" t="s">
        <v>79</v>
      </c>
      <c r="W4988" s="75"/>
      <c r="X4988" s="102" t="s">
        <v>79</v>
      </c>
      <c r="Y4988" s="63" t="str">
        <f>IFERROR(IF(VLOOKUP(X4988,Listor!$T$6:$U$7,2,FALSE)&lt;O4988,TRUE),"")</f>
        <v/>
      </c>
      <c r="Z4988" s="87"/>
      <c r="AA4988" s="104"/>
    </row>
    <row r="4989" spans="2:27" x14ac:dyDescent="0.25">
      <c r="B4989" s="68" t="s">
        <v>68</v>
      </c>
      <c r="C4989" s="80" t="str">
        <f>IFERROR(VLOOKUP(B4989,Listor!$A$6:$B$62,2,FALSE),"")</f>
        <v/>
      </c>
      <c r="D4989" s="80" t="str">
        <f>IFERROR(VLOOKUP(B4989,Listor!$A$6:$C$62,3,FALSE),"")</f>
        <v/>
      </c>
      <c r="E4989" s="110" t="s">
        <v>79</v>
      </c>
      <c r="F4989" s="66"/>
      <c r="G4989" s="35" t="str">
        <f>IFERROR(VLOOKUP(B4989,Listor!$A$6:$G$62,7,FALSE),"")</f>
        <v/>
      </c>
      <c r="H4989" s="63" t="str">
        <f>IFERROR(VLOOKUP(B4989,Listor!$N$6:$O$47,2,FALSE),"")</f>
        <v/>
      </c>
      <c r="I4989" s="63" t="str">
        <f t="shared" si="235"/>
        <v/>
      </c>
      <c r="J4989" s="96" t="str">
        <f>IFERROR(VLOOKUP(B4989,Listor!$N$6:$P$47,3,FALSE)*I4989,"")</f>
        <v/>
      </c>
      <c r="K4989" s="81"/>
      <c r="L4989" s="88" t="str">
        <f>IFERROR((VLOOKUP(B4989,Listor!$N$6:$P$47,3,FALSE)*Biologiska!K4989)+(VLOOKUP(B4989,Listor!$N$6:$Q$47,4,FALSE)),"")</f>
        <v/>
      </c>
      <c r="M4989" s="63" t="str">
        <f t="shared" si="236"/>
        <v/>
      </c>
      <c r="N4989" s="75"/>
      <c r="O4989" s="84" t="str">
        <f t="shared" si="237"/>
        <v/>
      </c>
      <c r="P4989" s="107"/>
      <c r="Q4989" s="87" t="s">
        <v>79</v>
      </c>
      <c r="R4989" s="87"/>
      <c r="S4989" s="87"/>
      <c r="T4989" s="87"/>
      <c r="U4989" s="87"/>
      <c r="V4989" s="86" t="s">
        <v>79</v>
      </c>
      <c r="W4989" s="75"/>
      <c r="X4989" s="102" t="s">
        <v>79</v>
      </c>
      <c r="Y4989" s="63" t="str">
        <f>IFERROR(IF(VLOOKUP(X4989,Listor!$T$6:$U$7,2,FALSE)&lt;O4989,TRUE),"")</f>
        <v/>
      </c>
      <c r="Z4989" s="87"/>
      <c r="AA4989" s="104"/>
    </row>
    <row r="4990" spans="2:27" x14ac:dyDescent="0.25">
      <c r="B4990" s="68" t="s">
        <v>68</v>
      </c>
      <c r="C4990" s="80" t="str">
        <f>IFERROR(VLOOKUP(B4990,Listor!$A$6:$B$62,2,FALSE),"")</f>
        <v/>
      </c>
      <c r="D4990" s="80" t="str">
        <f>IFERROR(VLOOKUP(B4990,Listor!$A$6:$C$62,3,FALSE),"")</f>
        <v/>
      </c>
      <c r="E4990" s="110" t="s">
        <v>79</v>
      </c>
      <c r="F4990" s="66"/>
      <c r="G4990" s="35" t="str">
        <f>IFERROR(VLOOKUP(B4990,Listor!$A$6:$G$62,7,FALSE),"")</f>
        <v/>
      </c>
      <c r="H4990" s="63" t="str">
        <f>IFERROR(VLOOKUP(B4990,Listor!$N$6:$O$47,2,FALSE),"")</f>
        <v/>
      </c>
      <c r="I4990" s="63" t="str">
        <f t="shared" si="235"/>
        <v/>
      </c>
      <c r="J4990" s="96" t="str">
        <f>IFERROR(VLOOKUP(B4990,Listor!$N$6:$P$47,3,FALSE)*I4990,"")</f>
        <v/>
      </c>
      <c r="K4990" s="81"/>
      <c r="L4990" s="88" t="str">
        <f>IFERROR((VLOOKUP(B4990,Listor!$N$6:$P$47,3,FALSE)*Biologiska!K4990)+(VLOOKUP(B4990,Listor!$N$6:$Q$47,4,FALSE)),"")</f>
        <v/>
      </c>
      <c r="M4990" s="63" t="str">
        <f t="shared" si="236"/>
        <v/>
      </c>
      <c r="N4990" s="75"/>
      <c r="O4990" s="84" t="str">
        <f t="shared" si="237"/>
        <v/>
      </c>
      <c r="P4990" s="107"/>
      <c r="Q4990" s="87" t="s">
        <v>79</v>
      </c>
      <c r="R4990" s="87"/>
      <c r="S4990" s="87"/>
      <c r="T4990" s="87"/>
      <c r="U4990" s="87"/>
      <c r="V4990" s="86" t="s">
        <v>79</v>
      </c>
      <c r="W4990" s="75"/>
      <c r="X4990" s="102" t="s">
        <v>79</v>
      </c>
      <c r="Y4990" s="63" t="str">
        <f>IFERROR(IF(VLOOKUP(X4990,Listor!$T$6:$U$7,2,FALSE)&lt;O4990,TRUE),"")</f>
        <v/>
      </c>
      <c r="Z4990" s="87"/>
      <c r="AA4990" s="104"/>
    </row>
    <row r="4991" spans="2:27" x14ac:dyDescent="0.25">
      <c r="B4991" s="68" t="s">
        <v>68</v>
      </c>
      <c r="C4991" s="80" t="str">
        <f>IFERROR(VLOOKUP(B4991,Listor!$A$6:$B$62,2,FALSE),"")</f>
        <v/>
      </c>
      <c r="D4991" s="80" t="str">
        <f>IFERROR(VLOOKUP(B4991,Listor!$A$6:$C$62,3,FALSE),"")</f>
        <v/>
      </c>
      <c r="E4991" s="110" t="s">
        <v>79</v>
      </c>
      <c r="F4991" s="66"/>
      <c r="G4991" s="35" t="str">
        <f>IFERROR(VLOOKUP(B4991,Listor!$A$6:$G$62,7,FALSE),"")</f>
        <v/>
      </c>
      <c r="H4991" s="63" t="str">
        <f>IFERROR(VLOOKUP(B4991,Listor!$N$6:$O$47,2,FALSE),"")</f>
        <v/>
      </c>
      <c r="I4991" s="63" t="str">
        <f t="shared" si="235"/>
        <v/>
      </c>
      <c r="J4991" s="96" t="str">
        <f>IFERROR(VLOOKUP(B4991,Listor!$N$6:$P$47,3,FALSE)*I4991,"")</f>
        <v/>
      </c>
      <c r="K4991" s="81"/>
      <c r="L4991" s="88" t="str">
        <f>IFERROR((VLOOKUP(B4991,Listor!$N$6:$P$47,3,FALSE)*Biologiska!K4991)+(VLOOKUP(B4991,Listor!$N$6:$Q$47,4,FALSE)),"")</f>
        <v/>
      </c>
      <c r="M4991" s="63" t="str">
        <f t="shared" si="236"/>
        <v/>
      </c>
      <c r="N4991" s="75"/>
      <c r="O4991" s="84" t="str">
        <f t="shared" si="237"/>
        <v/>
      </c>
      <c r="P4991" s="107"/>
      <c r="Q4991" s="87" t="s">
        <v>79</v>
      </c>
      <c r="R4991" s="87"/>
      <c r="S4991" s="87"/>
      <c r="T4991" s="87"/>
      <c r="U4991" s="87"/>
      <c r="V4991" s="86" t="s">
        <v>79</v>
      </c>
      <c r="W4991" s="75"/>
      <c r="X4991" s="102" t="s">
        <v>79</v>
      </c>
      <c r="Y4991" s="63" t="str">
        <f>IFERROR(IF(VLOOKUP(X4991,Listor!$T$6:$U$7,2,FALSE)&lt;O4991,TRUE),"")</f>
        <v/>
      </c>
      <c r="Z4991" s="87"/>
      <c r="AA4991" s="104"/>
    </row>
    <row r="4992" spans="2:27" x14ac:dyDescent="0.25">
      <c r="B4992" s="68" t="s">
        <v>68</v>
      </c>
      <c r="C4992" s="80" t="str">
        <f>IFERROR(VLOOKUP(B4992,Listor!$A$6:$B$62,2,FALSE),"")</f>
        <v/>
      </c>
      <c r="D4992" s="80" t="str">
        <f>IFERROR(VLOOKUP(B4992,Listor!$A$6:$C$62,3,FALSE),"")</f>
        <v/>
      </c>
      <c r="E4992" s="110" t="s">
        <v>79</v>
      </c>
      <c r="F4992" s="66"/>
      <c r="G4992" s="35" t="str">
        <f>IFERROR(VLOOKUP(B4992,Listor!$A$6:$G$62,7,FALSE),"")</f>
        <v/>
      </c>
      <c r="H4992" s="63" t="str">
        <f>IFERROR(VLOOKUP(B4992,Listor!$N$6:$O$47,2,FALSE),"")</f>
        <v/>
      </c>
      <c r="I4992" s="63" t="str">
        <f t="shared" si="235"/>
        <v/>
      </c>
      <c r="J4992" s="96" t="str">
        <f>IFERROR(VLOOKUP(B4992,Listor!$N$6:$P$47,3,FALSE)*I4992,"")</f>
        <v/>
      </c>
      <c r="K4992" s="81"/>
      <c r="L4992" s="88" t="str">
        <f>IFERROR((VLOOKUP(B4992,Listor!$N$6:$P$47,3,FALSE)*Biologiska!K4992)+(VLOOKUP(B4992,Listor!$N$6:$Q$47,4,FALSE)),"")</f>
        <v/>
      </c>
      <c r="M4992" s="63" t="str">
        <f t="shared" si="236"/>
        <v/>
      </c>
      <c r="N4992" s="75"/>
      <c r="O4992" s="84" t="str">
        <f t="shared" si="237"/>
        <v/>
      </c>
      <c r="P4992" s="107"/>
      <c r="Q4992" s="87" t="s">
        <v>79</v>
      </c>
      <c r="R4992" s="87"/>
      <c r="S4992" s="87"/>
      <c r="T4992" s="87"/>
      <c r="U4992" s="87"/>
      <c r="V4992" s="86" t="s">
        <v>79</v>
      </c>
      <c r="W4992" s="75"/>
      <c r="X4992" s="102" t="s">
        <v>79</v>
      </c>
      <c r="Y4992" s="63" t="str">
        <f>IFERROR(IF(VLOOKUP(X4992,Listor!$T$6:$U$7,2,FALSE)&lt;O4992,TRUE),"")</f>
        <v/>
      </c>
      <c r="Z4992" s="87"/>
      <c r="AA4992" s="104"/>
    </row>
    <row r="4993" spans="2:27" x14ac:dyDescent="0.25">
      <c r="B4993" s="68" t="s">
        <v>68</v>
      </c>
      <c r="C4993" s="80" t="str">
        <f>IFERROR(VLOOKUP(B4993,Listor!$A$6:$B$62,2,FALSE),"")</f>
        <v/>
      </c>
      <c r="D4993" s="80" t="str">
        <f>IFERROR(VLOOKUP(B4993,Listor!$A$6:$C$62,3,FALSE),"")</f>
        <v/>
      </c>
      <c r="E4993" s="110" t="s">
        <v>79</v>
      </c>
      <c r="F4993" s="66"/>
      <c r="G4993" s="35" t="str">
        <f>IFERROR(VLOOKUP(B4993,Listor!$A$6:$G$62,7,FALSE),"")</f>
        <v/>
      </c>
      <c r="H4993" s="63" t="str">
        <f>IFERROR(VLOOKUP(B4993,Listor!$N$6:$O$47,2,FALSE),"")</f>
        <v/>
      </c>
      <c r="I4993" s="63" t="str">
        <f t="shared" si="235"/>
        <v/>
      </c>
      <c r="J4993" s="96" t="str">
        <f>IFERROR(VLOOKUP(B4993,Listor!$N$6:$P$47,3,FALSE)*I4993,"")</f>
        <v/>
      </c>
      <c r="K4993" s="81"/>
      <c r="L4993" s="88" t="str">
        <f>IFERROR((VLOOKUP(B4993,Listor!$N$6:$P$47,3,FALSE)*Biologiska!K4993)+(VLOOKUP(B4993,Listor!$N$6:$Q$47,4,FALSE)),"")</f>
        <v/>
      </c>
      <c r="M4993" s="63" t="str">
        <f t="shared" si="236"/>
        <v/>
      </c>
      <c r="N4993" s="75"/>
      <c r="O4993" s="84" t="str">
        <f t="shared" si="237"/>
        <v/>
      </c>
      <c r="P4993" s="107"/>
      <c r="Q4993" s="87" t="s">
        <v>79</v>
      </c>
      <c r="R4993" s="87"/>
      <c r="S4993" s="87"/>
      <c r="T4993" s="87"/>
      <c r="U4993" s="87"/>
      <c r="V4993" s="86" t="s">
        <v>79</v>
      </c>
      <c r="W4993" s="75"/>
      <c r="X4993" s="102" t="s">
        <v>79</v>
      </c>
      <c r="Y4993" s="63" t="str">
        <f>IFERROR(IF(VLOOKUP(X4993,Listor!$T$6:$U$7,2,FALSE)&lt;O4993,TRUE),"")</f>
        <v/>
      </c>
      <c r="Z4993" s="87"/>
      <c r="AA4993" s="104"/>
    </row>
    <row r="4994" spans="2:27" x14ac:dyDescent="0.25">
      <c r="B4994" s="68" t="s">
        <v>68</v>
      </c>
      <c r="C4994" s="80" t="str">
        <f>IFERROR(VLOOKUP(B4994,Listor!$A$6:$B$62,2,FALSE),"")</f>
        <v/>
      </c>
      <c r="D4994" s="80" t="str">
        <f>IFERROR(VLOOKUP(B4994,Listor!$A$6:$C$62,3,FALSE),"")</f>
        <v/>
      </c>
      <c r="E4994" s="110" t="s">
        <v>79</v>
      </c>
      <c r="F4994" s="66"/>
      <c r="G4994" s="35" t="str">
        <f>IFERROR(VLOOKUP(B4994,Listor!$A$6:$G$62,7,FALSE),"")</f>
        <v/>
      </c>
      <c r="H4994" s="63" t="str">
        <f>IFERROR(VLOOKUP(B4994,Listor!$N$6:$O$47,2,FALSE),"")</f>
        <v/>
      </c>
      <c r="I4994" s="63" t="str">
        <f t="shared" si="235"/>
        <v/>
      </c>
      <c r="J4994" s="96" t="str">
        <f>IFERROR(VLOOKUP(B4994,Listor!$N$6:$P$47,3,FALSE)*I4994,"")</f>
        <v/>
      </c>
      <c r="K4994" s="81"/>
      <c r="L4994" s="88" t="str">
        <f>IFERROR((VLOOKUP(B4994,Listor!$N$6:$P$47,3,FALSE)*Biologiska!K4994)+(VLOOKUP(B4994,Listor!$N$6:$Q$47,4,FALSE)),"")</f>
        <v/>
      </c>
      <c r="M4994" s="63" t="str">
        <f t="shared" si="236"/>
        <v/>
      </c>
      <c r="N4994" s="75"/>
      <c r="O4994" s="84" t="str">
        <f t="shared" si="237"/>
        <v/>
      </c>
      <c r="P4994" s="107"/>
      <c r="Q4994" s="87" t="s">
        <v>79</v>
      </c>
      <c r="R4994" s="87"/>
      <c r="S4994" s="87"/>
      <c r="T4994" s="87"/>
      <c r="U4994" s="87"/>
      <c r="V4994" s="86" t="s">
        <v>79</v>
      </c>
      <c r="W4994" s="75"/>
      <c r="X4994" s="102" t="s">
        <v>79</v>
      </c>
      <c r="Y4994" s="63" t="str">
        <f>IFERROR(IF(VLOOKUP(X4994,Listor!$T$6:$U$7,2,FALSE)&lt;O4994,TRUE),"")</f>
        <v/>
      </c>
      <c r="Z4994" s="87"/>
      <c r="AA4994" s="104"/>
    </row>
    <row r="4995" spans="2:27" x14ac:dyDescent="0.25">
      <c r="B4995" s="68" t="s">
        <v>68</v>
      </c>
      <c r="C4995" s="80" t="str">
        <f>IFERROR(VLOOKUP(B4995,Listor!$A$6:$B$62,2,FALSE),"")</f>
        <v/>
      </c>
      <c r="D4995" s="80" t="str">
        <f>IFERROR(VLOOKUP(B4995,Listor!$A$6:$C$62,3,FALSE),"")</f>
        <v/>
      </c>
      <c r="E4995" s="110" t="s">
        <v>79</v>
      </c>
      <c r="F4995" s="66"/>
      <c r="G4995" s="35" t="str">
        <f>IFERROR(VLOOKUP(B4995,Listor!$A$6:$G$62,7,FALSE),"")</f>
        <v/>
      </c>
      <c r="H4995" s="63" t="str">
        <f>IFERROR(VLOOKUP(B4995,Listor!$N$6:$O$47,2,FALSE),"")</f>
        <v/>
      </c>
      <c r="I4995" s="63" t="str">
        <f t="shared" si="235"/>
        <v/>
      </c>
      <c r="J4995" s="96" t="str">
        <f>IFERROR(VLOOKUP(B4995,Listor!$N$6:$P$47,3,FALSE)*I4995,"")</f>
        <v/>
      </c>
      <c r="K4995" s="81"/>
      <c r="L4995" s="88" t="str">
        <f>IFERROR((VLOOKUP(B4995,Listor!$N$6:$P$47,3,FALSE)*Biologiska!K4995)+(VLOOKUP(B4995,Listor!$N$6:$Q$47,4,FALSE)),"")</f>
        <v/>
      </c>
      <c r="M4995" s="63" t="str">
        <f t="shared" si="236"/>
        <v/>
      </c>
      <c r="N4995" s="75"/>
      <c r="O4995" s="84" t="str">
        <f t="shared" si="237"/>
        <v/>
      </c>
      <c r="P4995" s="107"/>
      <c r="Q4995" s="87" t="s">
        <v>79</v>
      </c>
      <c r="R4995" s="87"/>
      <c r="S4995" s="87"/>
      <c r="T4995" s="87"/>
      <c r="U4995" s="87"/>
      <c r="V4995" s="86" t="s">
        <v>79</v>
      </c>
      <c r="W4995" s="75"/>
      <c r="X4995" s="102" t="s">
        <v>79</v>
      </c>
      <c r="Y4995" s="63" t="str">
        <f>IFERROR(IF(VLOOKUP(X4995,Listor!$T$6:$U$7,2,FALSE)&lt;O4995,TRUE),"")</f>
        <v/>
      </c>
      <c r="Z4995" s="87"/>
      <c r="AA4995" s="104"/>
    </row>
    <row r="4996" spans="2:27" x14ac:dyDescent="0.25">
      <c r="B4996" s="68" t="s">
        <v>68</v>
      </c>
      <c r="C4996" s="80" t="str">
        <f>IFERROR(VLOOKUP(B4996,Listor!$A$6:$B$62,2,FALSE),"")</f>
        <v/>
      </c>
      <c r="D4996" s="80" t="str">
        <f>IFERROR(VLOOKUP(B4996,Listor!$A$6:$C$62,3,FALSE),"")</f>
        <v/>
      </c>
      <c r="E4996" s="110" t="s">
        <v>79</v>
      </c>
      <c r="F4996" s="66"/>
      <c r="G4996" s="35" t="str">
        <f>IFERROR(VLOOKUP(B4996,Listor!$A$6:$G$62,7,FALSE),"")</f>
        <v/>
      </c>
      <c r="H4996" s="63" t="str">
        <f>IFERROR(VLOOKUP(B4996,Listor!$N$6:$O$47,2,FALSE),"")</f>
        <v/>
      </c>
      <c r="I4996" s="63" t="str">
        <f t="shared" si="235"/>
        <v/>
      </c>
      <c r="J4996" s="96" t="str">
        <f>IFERROR(VLOOKUP(B4996,Listor!$N$6:$P$47,3,FALSE)*I4996,"")</f>
        <v/>
      </c>
      <c r="K4996" s="81"/>
      <c r="L4996" s="88" t="str">
        <f>IFERROR((VLOOKUP(B4996,Listor!$N$6:$P$47,3,FALSE)*Biologiska!K4996)+(VLOOKUP(B4996,Listor!$N$6:$Q$47,4,FALSE)),"")</f>
        <v/>
      </c>
      <c r="M4996" s="63" t="str">
        <f t="shared" si="236"/>
        <v/>
      </c>
      <c r="N4996" s="75"/>
      <c r="O4996" s="84" t="str">
        <f t="shared" si="237"/>
        <v/>
      </c>
      <c r="P4996" s="107"/>
      <c r="Q4996" s="87" t="s">
        <v>79</v>
      </c>
      <c r="R4996" s="87"/>
      <c r="S4996" s="87"/>
      <c r="T4996" s="87"/>
      <c r="U4996" s="87"/>
      <c r="V4996" s="86" t="s">
        <v>79</v>
      </c>
      <c r="W4996" s="75"/>
      <c r="X4996" s="102" t="s">
        <v>79</v>
      </c>
      <c r="Y4996" s="63" t="str">
        <f>IFERROR(IF(VLOOKUP(X4996,Listor!$T$6:$U$7,2,FALSE)&lt;O4996,TRUE),"")</f>
        <v/>
      </c>
      <c r="Z4996" s="87"/>
      <c r="AA4996" s="104"/>
    </row>
    <row r="4997" spans="2:27" x14ac:dyDescent="0.25">
      <c r="B4997" s="68" t="s">
        <v>68</v>
      </c>
      <c r="C4997" s="80" t="str">
        <f>IFERROR(VLOOKUP(B4997,Listor!$A$6:$B$62,2,FALSE),"")</f>
        <v/>
      </c>
      <c r="D4997" s="80" t="str">
        <f>IFERROR(VLOOKUP(B4997,Listor!$A$6:$C$62,3,FALSE),"")</f>
        <v/>
      </c>
      <c r="E4997" s="110" t="s">
        <v>79</v>
      </c>
      <c r="F4997" s="66"/>
      <c r="G4997" s="35" t="str">
        <f>IFERROR(VLOOKUP(B4997,Listor!$A$6:$G$62,7,FALSE),"")</f>
        <v/>
      </c>
      <c r="H4997" s="63" t="str">
        <f>IFERROR(VLOOKUP(B4997,Listor!$N$6:$O$47,2,FALSE),"")</f>
        <v/>
      </c>
      <c r="I4997" s="63" t="str">
        <f t="shared" si="235"/>
        <v/>
      </c>
      <c r="J4997" s="96" t="str">
        <f>IFERROR(VLOOKUP(B4997,Listor!$N$6:$P$47,3,FALSE)*I4997,"")</f>
        <v/>
      </c>
      <c r="K4997" s="81"/>
      <c r="L4997" s="88" t="str">
        <f>IFERROR((VLOOKUP(B4997,Listor!$N$6:$P$47,3,FALSE)*Biologiska!K4997)+(VLOOKUP(B4997,Listor!$N$6:$Q$47,4,FALSE)),"")</f>
        <v/>
      </c>
      <c r="M4997" s="63" t="str">
        <f t="shared" si="236"/>
        <v/>
      </c>
      <c r="N4997" s="75"/>
      <c r="O4997" s="84" t="str">
        <f t="shared" si="237"/>
        <v/>
      </c>
      <c r="P4997" s="107"/>
      <c r="Q4997" s="87" t="s">
        <v>79</v>
      </c>
      <c r="R4997" s="87"/>
      <c r="S4997" s="87"/>
      <c r="T4997" s="87"/>
      <c r="U4997" s="87"/>
      <c r="V4997" s="86" t="s">
        <v>79</v>
      </c>
      <c r="W4997" s="75"/>
      <c r="X4997" s="102" t="s">
        <v>79</v>
      </c>
      <c r="Y4997" s="63" t="str">
        <f>IFERROR(IF(VLOOKUP(X4997,Listor!$T$6:$U$7,2,FALSE)&lt;O4997,TRUE),"")</f>
        <v/>
      </c>
      <c r="Z4997" s="87"/>
      <c r="AA4997" s="104"/>
    </row>
    <row r="4998" spans="2:27" x14ac:dyDescent="0.25">
      <c r="B4998" s="68" t="s">
        <v>68</v>
      </c>
      <c r="C4998" s="80" t="str">
        <f>IFERROR(VLOOKUP(B4998,Listor!$A$6:$B$62,2,FALSE),"")</f>
        <v/>
      </c>
      <c r="D4998" s="80" t="str">
        <f>IFERROR(VLOOKUP(B4998,Listor!$A$6:$C$62,3,FALSE),"")</f>
        <v/>
      </c>
      <c r="E4998" s="110" t="s">
        <v>79</v>
      </c>
      <c r="F4998" s="66"/>
      <c r="G4998" s="35" t="str">
        <f>IFERROR(VLOOKUP(B4998,Listor!$A$6:$G$62,7,FALSE),"")</f>
        <v/>
      </c>
      <c r="H4998" s="63" t="str">
        <f>IFERROR(VLOOKUP(B4998,Listor!$N$6:$O$47,2,FALSE),"")</f>
        <v/>
      </c>
      <c r="I4998" s="63" t="str">
        <f t="shared" si="235"/>
        <v/>
      </c>
      <c r="J4998" s="96" t="str">
        <f>IFERROR(VLOOKUP(B4998,Listor!$N$6:$P$47,3,FALSE)*I4998,"")</f>
        <v/>
      </c>
      <c r="K4998" s="81"/>
      <c r="L4998" s="88" t="str">
        <f>IFERROR((VLOOKUP(B4998,Listor!$N$6:$P$47,3,FALSE)*Biologiska!K4998)+(VLOOKUP(B4998,Listor!$N$6:$Q$47,4,FALSE)),"")</f>
        <v/>
      </c>
      <c r="M4998" s="63" t="str">
        <f t="shared" si="236"/>
        <v/>
      </c>
      <c r="N4998" s="75"/>
      <c r="O4998" s="84" t="str">
        <f t="shared" si="237"/>
        <v/>
      </c>
      <c r="P4998" s="107"/>
      <c r="Q4998" s="87" t="s">
        <v>79</v>
      </c>
      <c r="R4998" s="87"/>
      <c r="S4998" s="87"/>
      <c r="T4998" s="87"/>
      <c r="U4998" s="87"/>
      <c r="V4998" s="86" t="s">
        <v>79</v>
      </c>
      <c r="W4998" s="75"/>
      <c r="X4998" s="102" t="s">
        <v>79</v>
      </c>
      <c r="Y4998" s="63" t="str">
        <f>IFERROR(IF(VLOOKUP(X4998,Listor!$T$6:$U$7,2,FALSE)&lt;O4998,TRUE),"")</f>
        <v/>
      </c>
      <c r="Z4998" s="87"/>
      <c r="AA4998" s="104"/>
    </row>
    <row r="4999" spans="2:27" x14ac:dyDescent="0.25">
      <c r="B4999" s="68" t="s">
        <v>68</v>
      </c>
      <c r="C4999" s="80" t="str">
        <f>IFERROR(VLOOKUP(B4999,Listor!$A$6:$B$62,2,FALSE),"")</f>
        <v/>
      </c>
      <c r="D4999" s="80" t="str">
        <f>IFERROR(VLOOKUP(B4999,Listor!$A$6:$C$62,3,FALSE),"")</f>
        <v/>
      </c>
      <c r="E4999" s="110" t="s">
        <v>79</v>
      </c>
      <c r="F4999" s="66"/>
      <c r="G4999" s="35" t="str">
        <f>IFERROR(VLOOKUP(B4999,Listor!$A$6:$G$62,7,FALSE),"")</f>
        <v/>
      </c>
      <c r="H4999" s="63" t="str">
        <f>IFERROR(VLOOKUP(B4999,Listor!$N$6:$O$47,2,FALSE),"")</f>
        <v/>
      </c>
      <c r="I4999" s="63" t="str">
        <f t="shared" si="235"/>
        <v/>
      </c>
      <c r="J4999" s="96" t="str">
        <f>IFERROR(VLOOKUP(B4999,Listor!$N$6:$P$47,3,FALSE)*I4999,"")</f>
        <v/>
      </c>
      <c r="K4999" s="81"/>
      <c r="L4999" s="88" t="str">
        <f>IFERROR((VLOOKUP(B4999,Listor!$N$6:$P$47,3,FALSE)*Biologiska!K4999)+(VLOOKUP(B4999,Listor!$N$6:$Q$47,4,FALSE)),"")</f>
        <v/>
      </c>
      <c r="M4999" s="63" t="str">
        <f t="shared" si="236"/>
        <v/>
      </c>
      <c r="N4999" s="75"/>
      <c r="O4999" s="84" t="str">
        <f t="shared" si="237"/>
        <v/>
      </c>
      <c r="P4999" s="107"/>
      <c r="Q4999" s="87" t="s">
        <v>79</v>
      </c>
      <c r="R4999" s="87"/>
      <c r="S4999" s="87"/>
      <c r="T4999" s="87"/>
      <c r="U4999" s="87"/>
      <c r="V4999" s="86" t="s">
        <v>79</v>
      </c>
      <c r="W4999" s="75"/>
      <c r="X4999" s="102" t="s">
        <v>79</v>
      </c>
      <c r="Y4999" s="63" t="str">
        <f>IFERROR(IF(VLOOKUP(X4999,Listor!$T$6:$U$7,2,FALSE)&lt;O4999,TRUE),"")</f>
        <v/>
      </c>
      <c r="Z4999" s="87"/>
      <c r="AA4999" s="104"/>
    </row>
    <row r="5000" spans="2:27" x14ac:dyDescent="0.25">
      <c r="B5000" s="68" t="s">
        <v>68</v>
      </c>
      <c r="C5000" s="80" t="str">
        <f>IFERROR(VLOOKUP(B5000,Listor!$A$6:$B$62,2,FALSE),"")</f>
        <v/>
      </c>
      <c r="D5000" s="80" t="str">
        <f>IFERROR(VLOOKUP(B5000,Listor!$A$6:$C$62,3,FALSE),"")</f>
        <v/>
      </c>
      <c r="E5000" s="110" t="s">
        <v>79</v>
      </c>
      <c r="F5000" s="66"/>
      <c r="G5000" s="35" t="str">
        <f>IFERROR(VLOOKUP(B5000,Listor!$A$6:$G$62,7,FALSE),"")</f>
        <v/>
      </c>
      <c r="H5000" s="63" t="str">
        <f>IFERROR(VLOOKUP(B5000,Listor!$N$6:$O$47,2,FALSE),"")</f>
        <v/>
      </c>
      <c r="I5000" s="63" t="str">
        <f t="shared" si="235"/>
        <v/>
      </c>
      <c r="J5000" s="96" t="str">
        <f>IFERROR(VLOOKUP(B5000,Listor!$N$6:$P$47,3,FALSE)*I5000,"")</f>
        <v/>
      </c>
      <c r="K5000" s="81"/>
      <c r="L5000" s="88" t="str">
        <f>IFERROR((VLOOKUP(B5000,Listor!$N$6:$P$47,3,FALSE)*Biologiska!K5000)+(VLOOKUP(B5000,Listor!$N$6:$Q$47,4,FALSE)),"")</f>
        <v/>
      </c>
      <c r="M5000" s="63" t="str">
        <f t="shared" si="236"/>
        <v/>
      </c>
      <c r="N5000" s="75"/>
      <c r="O5000" s="84" t="str">
        <f t="shared" si="237"/>
        <v/>
      </c>
      <c r="P5000" s="107"/>
      <c r="Q5000" s="87" t="s">
        <v>79</v>
      </c>
      <c r="R5000" s="87"/>
      <c r="S5000" s="87"/>
      <c r="T5000" s="87"/>
      <c r="U5000" s="87"/>
      <c r="V5000" s="86" t="s">
        <v>79</v>
      </c>
      <c r="W5000" s="75"/>
      <c r="X5000" s="102" t="s">
        <v>79</v>
      </c>
      <c r="Y5000" s="63" t="str">
        <f>IFERROR(IF(VLOOKUP(X5000,Listor!$T$6:$U$7,2,FALSE)&lt;O5000,TRUE),"")</f>
        <v/>
      </c>
      <c r="Z5000" s="87"/>
      <c r="AA5000" s="104"/>
    </row>
  </sheetData>
  <conditionalFormatting sqref="H5:H5000">
    <cfRule type="cellIs" dxfId="0" priority="1" operator="equal">
      <formula>"Syötä LHV"</formula>
    </cfRule>
  </conditionalFormatting>
  <dataValidations xWindow="172" yWindow="526" count="5">
    <dataValidation type="list" allowBlank="1" sqref="V5:V5000" xr:uid="{00000000-0002-0000-0200-000001000000}">
      <formula1>Järjestelmä</formula1>
    </dataValidation>
    <dataValidation type="list" allowBlank="1" sqref="X5:Y5000" xr:uid="{00000000-0002-0000-0200-000002000000}">
      <formula1>Laitokset</formula1>
    </dataValidation>
    <dataValidation type="list" allowBlank="1" showInputMessage="1" sqref="Q5:Q5000" xr:uid="{63D6DE2E-5CB3-4D14-997A-4907A2FCA728}">
      <formula1>Raakaaineryhmä</formula1>
    </dataValidation>
    <dataValidation type="list" allowBlank="1" showInputMessage="1" showErrorMessage="1" sqref="E5:E5000" xr:uid="{581C739C-5A64-4611-9AC3-92CDB46ED5BC}">
      <formula1>Janej</formula1>
    </dataValidation>
    <dataValidation type="list" allowBlank="1" showInputMessage="1" sqref="B5:B5000" xr:uid="{D6299AD3-2C0A-48C0-9472-60B9453644D9}">
      <formula1>PolttoaineBio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59999389629810485"/>
  </sheetPr>
  <dimension ref="A2:K214"/>
  <sheetViews>
    <sheetView showGridLines="0" topLeftCell="E1" zoomScale="80" zoomScaleNormal="80" workbookViewId="0">
      <selection activeCell="G18" sqref="G18"/>
    </sheetView>
  </sheetViews>
  <sheetFormatPr defaultRowHeight="15" x14ac:dyDescent="0.25"/>
  <cols>
    <col min="1" max="1" width="1.5703125" customWidth="1"/>
    <col min="2" max="2" width="22.85546875" customWidth="1"/>
    <col min="3" max="3" width="21" customWidth="1"/>
    <col min="4" max="4" width="19.140625" customWidth="1"/>
    <col min="5" max="5" width="24.28515625" customWidth="1"/>
    <col min="6" max="6" width="19.28515625" customWidth="1"/>
    <col min="7" max="7" width="28.5703125" customWidth="1"/>
    <col min="8" max="8" width="28.140625" customWidth="1"/>
    <col min="9" max="9" width="2.28515625" customWidth="1"/>
    <col min="10" max="10" width="33.85546875" customWidth="1"/>
    <col min="11" max="11" width="17.28515625" customWidth="1"/>
    <col min="12" max="12" width="19" customWidth="1"/>
    <col min="13" max="13" width="12.28515625" customWidth="1"/>
  </cols>
  <sheetData>
    <row r="2" spans="1:11" ht="21" x14ac:dyDescent="0.35">
      <c r="B2" s="39" t="s">
        <v>110</v>
      </c>
    </row>
    <row r="3" spans="1:11" s="1" customFormat="1" ht="6.6" customHeight="1" x14ac:dyDescent="0.25">
      <c r="I3" s="2"/>
    </row>
    <row r="4" spans="1:11" s="1" customFormat="1" ht="60" x14ac:dyDescent="0.25">
      <c r="A4" s="19"/>
      <c r="B4" s="34" t="s">
        <v>112</v>
      </c>
      <c r="C4" s="34" t="s">
        <v>113</v>
      </c>
      <c r="D4" s="34" t="s">
        <v>114</v>
      </c>
      <c r="E4" s="34" t="s">
        <v>115</v>
      </c>
      <c r="F4" s="34" t="s">
        <v>75</v>
      </c>
      <c r="H4" s="46" t="s">
        <v>117</v>
      </c>
    </row>
    <row r="5" spans="1:11" x14ac:dyDescent="0.25">
      <c r="A5" s="4"/>
      <c r="B5" s="36"/>
      <c r="C5" s="35" t="str">
        <f>IF(OR(ISERROR(B5*3600),ISBLANK(B5)),"",B5*3.6)</f>
        <v/>
      </c>
      <c r="D5" s="70"/>
      <c r="E5" s="43" t="str">
        <f>IF(OR(ISERROR(0.4*(D5/3.6)),ISBLANK(D5)),"",0.4*(D5/3.6))</f>
        <v/>
      </c>
      <c r="F5" s="37"/>
      <c r="H5" s="79" t="str">
        <f>IFERROR(SUMPRODUCT(C5:C7,E5:E7)/SUM(C5:C7),"")</f>
        <v/>
      </c>
    </row>
    <row r="6" spans="1:11" x14ac:dyDescent="0.25">
      <c r="A6" s="4"/>
      <c r="B6" s="67"/>
      <c r="C6" s="35" t="str">
        <f t="shared" ref="C6:C9" si="0">IF(OR(ISERROR(B6*3600),ISBLANK(B6)),"",B6*3.6)</f>
        <v/>
      </c>
      <c r="D6" s="71"/>
      <c r="E6" s="43" t="str">
        <f t="shared" ref="E6:E9" si="1">IF(OR(ISERROR(0.4*(D6/3.6)),ISBLANK(D6)),"",0.4*(D6/3.6))</f>
        <v/>
      </c>
      <c r="F6" s="69"/>
    </row>
    <row r="7" spans="1:11" x14ac:dyDescent="0.25">
      <c r="A7" s="4"/>
      <c r="B7" s="67"/>
      <c r="C7" s="35" t="str">
        <f t="shared" si="0"/>
        <v/>
      </c>
      <c r="D7" s="71"/>
      <c r="E7" s="43" t="str">
        <f t="shared" si="1"/>
        <v/>
      </c>
      <c r="F7" s="69"/>
    </row>
    <row r="8" spans="1:11" x14ac:dyDescent="0.25">
      <c r="A8" s="4"/>
      <c r="B8" s="67"/>
      <c r="C8" s="35" t="str">
        <f t="shared" si="0"/>
        <v/>
      </c>
      <c r="D8" s="71"/>
      <c r="E8" s="43" t="str">
        <f t="shared" si="1"/>
        <v/>
      </c>
      <c r="F8" s="69"/>
    </row>
    <row r="9" spans="1:11" x14ac:dyDescent="0.25">
      <c r="A9" s="4"/>
      <c r="B9" s="67"/>
      <c r="C9" s="35" t="str">
        <f t="shared" si="0"/>
        <v/>
      </c>
      <c r="D9" s="71"/>
      <c r="E9" s="43" t="str">
        <f t="shared" si="1"/>
        <v/>
      </c>
      <c r="F9" s="69"/>
    </row>
    <row r="10" spans="1:11" x14ac:dyDescent="0.25">
      <c r="A10" s="4"/>
    </row>
    <row r="11" spans="1:11" ht="21" x14ac:dyDescent="0.35">
      <c r="A11" s="4"/>
      <c r="B11" s="39" t="s">
        <v>111</v>
      </c>
    </row>
    <row r="12" spans="1:11" ht="6.6" customHeight="1" x14ac:dyDescent="0.25">
      <c r="A12" s="4"/>
      <c r="K12" s="3"/>
    </row>
    <row r="13" spans="1:11" ht="45" x14ac:dyDescent="0.25">
      <c r="A13" s="4"/>
      <c r="B13" s="34" t="s">
        <v>64</v>
      </c>
      <c r="C13" s="34" t="s">
        <v>66</v>
      </c>
      <c r="D13" s="34" t="s">
        <v>116</v>
      </c>
      <c r="E13" s="34" t="s">
        <v>26</v>
      </c>
      <c r="F13" s="34" t="s">
        <v>73</v>
      </c>
      <c r="G13" s="34" t="s">
        <v>74</v>
      </c>
      <c r="H13" s="34" t="s">
        <v>75</v>
      </c>
      <c r="J13" s="46" t="s">
        <v>118</v>
      </c>
    </row>
    <row r="14" spans="1:11" x14ac:dyDescent="0.25">
      <c r="B14" s="61"/>
      <c r="C14" s="72"/>
      <c r="D14" s="73"/>
      <c r="E14" s="36"/>
      <c r="F14" s="42" t="str">
        <f>IF(OR(ISERROR(D14*E14),ISBLANK(D14),ISBLANK(E14)),"",D14*E14)</f>
        <v/>
      </c>
      <c r="G14" s="37"/>
      <c r="H14" s="77"/>
      <c r="J14" s="79" t="str">
        <f>IFERROR(SUMPRODUCT(F14:F213,G14:G213)/SUM(F14:F213),"")</f>
        <v/>
      </c>
    </row>
    <row r="15" spans="1:11" x14ac:dyDescent="0.25">
      <c r="B15" s="74"/>
      <c r="C15" s="75"/>
      <c r="D15" s="76"/>
      <c r="E15" s="68"/>
      <c r="F15" s="42" t="str">
        <f t="shared" ref="F15:F78" si="2">IF(OR(ISERROR(D15*E15),ISBLANK(D15),ISBLANK(E15)),"",D15*E15)</f>
        <v/>
      </c>
      <c r="G15" s="69"/>
      <c r="H15" s="78"/>
    </row>
    <row r="16" spans="1:11" x14ac:dyDescent="0.25">
      <c r="B16" s="74"/>
      <c r="C16" s="75"/>
      <c r="D16" s="76"/>
      <c r="E16" s="68"/>
      <c r="F16" s="42" t="str">
        <f t="shared" si="2"/>
        <v/>
      </c>
      <c r="G16" s="69"/>
      <c r="H16" s="78"/>
    </row>
    <row r="17" spans="2:10" x14ac:dyDescent="0.25">
      <c r="B17" s="74"/>
      <c r="C17" s="75"/>
      <c r="D17" s="76"/>
      <c r="E17" s="68"/>
      <c r="F17" s="42" t="str">
        <f t="shared" si="2"/>
        <v/>
      </c>
      <c r="G17" s="69"/>
      <c r="H17" s="78"/>
    </row>
    <row r="18" spans="2:10" x14ac:dyDescent="0.25">
      <c r="B18" s="74"/>
      <c r="C18" s="75"/>
      <c r="D18" s="76"/>
      <c r="E18" s="68"/>
      <c r="F18" s="42" t="str">
        <f t="shared" si="2"/>
        <v/>
      </c>
      <c r="G18" s="69"/>
      <c r="H18" s="78"/>
      <c r="I18" s="14"/>
      <c r="J18" s="14"/>
    </row>
    <row r="19" spans="2:10" x14ac:dyDescent="0.25">
      <c r="B19" s="74"/>
      <c r="C19" s="75"/>
      <c r="D19" s="76"/>
      <c r="E19" s="68"/>
      <c r="F19" s="42" t="str">
        <f t="shared" si="2"/>
        <v/>
      </c>
      <c r="G19" s="69"/>
      <c r="H19" s="78"/>
      <c r="I19" s="14"/>
      <c r="J19" s="14"/>
    </row>
    <row r="20" spans="2:10" x14ac:dyDescent="0.25">
      <c r="B20" s="74"/>
      <c r="C20" s="75"/>
      <c r="D20" s="76"/>
      <c r="E20" s="68"/>
      <c r="F20" s="42" t="str">
        <f t="shared" si="2"/>
        <v/>
      </c>
      <c r="G20" s="69"/>
      <c r="H20" s="78"/>
      <c r="I20" s="14"/>
      <c r="J20" s="14"/>
    </row>
    <row r="21" spans="2:10" x14ac:dyDescent="0.25">
      <c r="B21" s="74"/>
      <c r="C21" s="75"/>
      <c r="D21" s="76"/>
      <c r="E21" s="68"/>
      <c r="F21" s="42" t="str">
        <f t="shared" si="2"/>
        <v/>
      </c>
      <c r="G21" s="69"/>
      <c r="H21" s="78"/>
      <c r="I21" s="14"/>
      <c r="J21" s="14"/>
    </row>
    <row r="22" spans="2:10" x14ac:dyDescent="0.25">
      <c r="B22" s="74"/>
      <c r="C22" s="75"/>
      <c r="D22" s="76"/>
      <c r="E22" s="68"/>
      <c r="F22" s="42" t="str">
        <f t="shared" si="2"/>
        <v/>
      </c>
      <c r="G22" s="69"/>
      <c r="H22" s="78"/>
      <c r="I22" s="14"/>
      <c r="J22" s="14"/>
    </row>
    <row r="23" spans="2:10" x14ac:dyDescent="0.25">
      <c r="B23" s="74"/>
      <c r="C23" s="75"/>
      <c r="D23" s="76"/>
      <c r="E23" s="68"/>
      <c r="F23" s="42" t="str">
        <f t="shared" si="2"/>
        <v/>
      </c>
      <c r="G23" s="69"/>
      <c r="H23" s="78"/>
      <c r="I23" s="14"/>
      <c r="J23" s="14"/>
    </row>
    <row r="24" spans="2:10" x14ac:dyDescent="0.25">
      <c r="B24" s="74"/>
      <c r="C24" s="75"/>
      <c r="D24" s="76"/>
      <c r="E24" s="68"/>
      <c r="F24" s="42" t="str">
        <f t="shared" si="2"/>
        <v/>
      </c>
      <c r="G24" s="69"/>
      <c r="H24" s="78"/>
      <c r="I24" s="14"/>
      <c r="J24" s="14"/>
    </row>
    <row r="25" spans="2:10" x14ac:dyDescent="0.25">
      <c r="B25" s="74"/>
      <c r="C25" s="75"/>
      <c r="D25" s="76"/>
      <c r="E25" s="68"/>
      <c r="F25" s="42" t="str">
        <f t="shared" si="2"/>
        <v/>
      </c>
      <c r="G25" s="69"/>
      <c r="H25" s="78"/>
      <c r="I25" s="14"/>
      <c r="J25" s="14"/>
    </row>
    <row r="26" spans="2:10" x14ac:dyDescent="0.25">
      <c r="B26" s="74"/>
      <c r="C26" s="75"/>
      <c r="D26" s="76"/>
      <c r="E26" s="68"/>
      <c r="F26" s="42" t="str">
        <f t="shared" si="2"/>
        <v/>
      </c>
      <c r="G26" s="69"/>
      <c r="H26" s="78"/>
      <c r="I26" s="14"/>
      <c r="J26" s="14"/>
    </row>
    <row r="27" spans="2:10" x14ac:dyDescent="0.25">
      <c r="B27" s="74"/>
      <c r="C27" s="75"/>
      <c r="D27" s="76"/>
      <c r="E27" s="68"/>
      <c r="F27" s="42" t="str">
        <f t="shared" si="2"/>
        <v/>
      </c>
      <c r="G27" s="69"/>
      <c r="H27" s="78"/>
      <c r="I27" s="14"/>
      <c r="J27" s="14"/>
    </row>
    <row r="28" spans="2:10" x14ac:dyDescent="0.25">
      <c r="B28" s="74"/>
      <c r="C28" s="75"/>
      <c r="D28" s="76"/>
      <c r="E28" s="68"/>
      <c r="F28" s="42" t="str">
        <f t="shared" si="2"/>
        <v/>
      </c>
      <c r="G28" s="69"/>
      <c r="H28" s="78"/>
      <c r="I28" s="14"/>
      <c r="J28" s="14"/>
    </row>
    <row r="29" spans="2:10" x14ac:dyDescent="0.25">
      <c r="B29" s="74"/>
      <c r="C29" s="75"/>
      <c r="D29" s="76"/>
      <c r="E29" s="68"/>
      <c r="F29" s="42" t="str">
        <f t="shared" si="2"/>
        <v/>
      </c>
      <c r="G29" s="69"/>
      <c r="H29" s="78"/>
      <c r="I29" s="14"/>
      <c r="J29" s="14"/>
    </row>
    <row r="30" spans="2:10" x14ac:dyDescent="0.25">
      <c r="B30" s="74"/>
      <c r="C30" s="75"/>
      <c r="D30" s="76"/>
      <c r="E30" s="68"/>
      <c r="F30" s="42" t="str">
        <f t="shared" si="2"/>
        <v/>
      </c>
      <c r="G30" s="69"/>
      <c r="H30" s="78"/>
      <c r="I30" s="14"/>
      <c r="J30" s="14"/>
    </row>
    <row r="31" spans="2:10" x14ac:dyDescent="0.25">
      <c r="B31" s="74"/>
      <c r="C31" s="75"/>
      <c r="D31" s="76"/>
      <c r="E31" s="68"/>
      <c r="F31" s="42" t="str">
        <f t="shared" si="2"/>
        <v/>
      </c>
      <c r="G31" s="69"/>
      <c r="H31" s="78"/>
      <c r="I31" s="14"/>
      <c r="J31" s="14"/>
    </row>
    <row r="32" spans="2:10" x14ac:dyDescent="0.25">
      <c r="B32" s="74"/>
      <c r="C32" s="75"/>
      <c r="D32" s="76"/>
      <c r="E32" s="68"/>
      <c r="F32" s="42" t="str">
        <f t="shared" si="2"/>
        <v/>
      </c>
      <c r="G32" s="69"/>
      <c r="H32" s="78"/>
      <c r="I32" s="14"/>
      <c r="J32" s="14"/>
    </row>
    <row r="33" spans="2:10" x14ac:dyDescent="0.25">
      <c r="B33" s="74"/>
      <c r="C33" s="75"/>
      <c r="D33" s="76"/>
      <c r="E33" s="68"/>
      <c r="F33" s="42" t="str">
        <f t="shared" si="2"/>
        <v/>
      </c>
      <c r="G33" s="69"/>
      <c r="H33" s="78"/>
      <c r="I33" s="14"/>
      <c r="J33" s="14"/>
    </row>
    <row r="34" spans="2:10" x14ac:dyDescent="0.25">
      <c r="B34" s="74"/>
      <c r="C34" s="75"/>
      <c r="D34" s="76"/>
      <c r="E34" s="68"/>
      <c r="F34" s="42" t="str">
        <f t="shared" si="2"/>
        <v/>
      </c>
      <c r="G34" s="69"/>
      <c r="H34" s="78"/>
      <c r="I34" s="14"/>
      <c r="J34" s="14"/>
    </row>
    <row r="35" spans="2:10" x14ac:dyDescent="0.25">
      <c r="B35" s="74"/>
      <c r="C35" s="75"/>
      <c r="D35" s="76"/>
      <c r="E35" s="68"/>
      <c r="F35" s="42" t="str">
        <f t="shared" si="2"/>
        <v/>
      </c>
      <c r="G35" s="69"/>
      <c r="H35" s="78"/>
      <c r="I35" s="14"/>
      <c r="J35" s="14"/>
    </row>
    <row r="36" spans="2:10" x14ac:dyDescent="0.25">
      <c r="B36" s="74"/>
      <c r="C36" s="75"/>
      <c r="D36" s="76"/>
      <c r="E36" s="68"/>
      <c r="F36" s="42" t="str">
        <f t="shared" si="2"/>
        <v/>
      </c>
      <c r="G36" s="69"/>
      <c r="H36" s="78"/>
      <c r="I36" s="14"/>
      <c r="J36" s="14"/>
    </row>
    <row r="37" spans="2:10" x14ac:dyDescent="0.25">
      <c r="B37" s="74"/>
      <c r="C37" s="75"/>
      <c r="D37" s="76"/>
      <c r="E37" s="68"/>
      <c r="F37" s="42" t="str">
        <f t="shared" si="2"/>
        <v/>
      </c>
      <c r="G37" s="69"/>
      <c r="H37" s="78"/>
      <c r="I37" s="14"/>
      <c r="J37" s="14"/>
    </row>
    <row r="38" spans="2:10" x14ac:dyDescent="0.25">
      <c r="B38" s="74"/>
      <c r="C38" s="75"/>
      <c r="D38" s="76"/>
      <c r="E38" s="68"/>
      <c r="F38" s="42" t="str">
        <f t="shared" si="2"/>
        <v/>
      </c>
      <c r="G38" s="69"/>
      <c r="H38" s="78"/>
      <c r="I38" s="14"/>
      <c r="J38" s="14"/>
    </row>
    <row r="39" spans="2:10" x14ac:dyDescent="0.25">
      <c r="B39" s="74"/>
      <c r="C39" s="75"/>
      <c r="D39" s="76"/>
      <c r="E39" s="68"/>
      <c r="F39" s="42" t="str">
        <f t="shared" si="2"/>
        <v/>
      </c>
      <c r="G39" s="69"/>
      <c r="H39" s="78"/>
      <c r="I39" s="14"/>
      <c r="J39" s="14"/>
    </row>
    <row r="40" spans="2:10" x14ac:dyDescent="0.25">
      <c r="B40" s="74"/>
      <c r="C40" s="75"/>
      <c r="D40" s="76"/>
      <c r="E40" s="68"/>
      <c r="F40" s="42" t="str">
        <f t="shared" si="2"/>
        <v/>
      </c>
      <c r="G40" s="69"/>
      <c r="H40" s="78"/>
      <c r="I40" s="14"/>
      <c r="J40" s="14"/>
    </row>
    <row r="41" spans="2:10" x14ac:dyDescent="0.25">
      <c r="B41" s="74"/>
      <c r="C41" s="75"/>
      <c r="D41" s="76"/>
      <c r="E41" s="68"/>
      <c r="F41" s="42" t="str">
        <f t="shared" si="2"/>
        <v/>
      </c>
      <c r="G41" s="69"/>
      <c r="H41" s="78"/>
      <c r="I41" s="14"/>
      <c r="J41" s="14"/>
    </row>
    <row r="42" spans="2:10" x14ac:dyDescent="0.25">
      <c r="B42" s="74"/>
      <c r="C42" s="75"/>
      <c r="D42" s="76"/>
      <c r="E42" s="68"/>
      <c r="F42" s="42" t="str">
        <f t="shared" si="2"/>
        <v/>
      </c>
      <c r="G42" s="69"/>
      <c r="H42" s="78"/>
      <c r="I42" s="14"/>
      <c r="J42" s="14"/>
    </row>
    <row r="43" spans="2:10" x14ac:dyDescent="0.25">
      <c r="B43" s="74"/>
      <c r="C43" s="75"/>
      <c r="D43" s="76"/>
      <c r="E43" s="68"/>
      <c r="F43" s="42" t="str">
        <f t="shared" si="2"/>
        <v/>
      </c>
      <c r="G43" s="69"/>
      <c r="H43" s="78"/>
      <c r="I43" s="14"/>
      <c r="J43" s="14"/>
    </row>
    <row r="44" spans="2:10" x14ac:dyDescent="0.25">
      <c r="B44" s="74"/>
      <c r="C44" s="75"/>
      <c r="D44" s="76"/>
      <c r="E44" s="68"/>
      <c r="F44" s="42" t="str">
        <f t="shared" si="2"/>
        <v/>
      </c>
      <c r="G44" s="69"/>
      <c r="H44" s="78"/>
      <c r="I44" s="14"/>
      <c r="J44" s="14"/>
    </row>
    <row r="45" spans="2:10" x14ac:dyDescent="0.25">
      <c r="B45" s="74"/>
      <c r="C45" s="75"/>
      <c r="D45" s="76"/>
      <c r="E45" s="68"/>
      <c r="F45" s="42" t="str">
        <f t="shared" si="2"/>
        <v/>
      </c>
      <c r="G45" s="69"/>
      <c r="H45" s="78"/>
      <c r="I45" s="14"/>
      <c r="J45" s="14"/>
    </row>
    <row r="46" spans="2:10" x14ac:dyDescent="0.25">
      <c r="B46" s="74"/>
      <c r="C46" s="75"/>
      <c r="D46" s="76"/>
      <c r="E46" s="68"/>
      <c r="F46" s="42" t="str">
        <f t="shared" si="2"/>
        <v/>
      </c>
      <c r="G46" s="69"/>
      <c r="H46" s="78"/>
      <c r="I46" s="14"/>
      <c r="J46" s="14"/>
    </row>
    <row r="47" spans="2:10" x14ac:dyDescent="0.25">
      <c r="B47" s="74"/>
      <c r="C47" s="75"/>
      <c r="D47" s="76"/>
      <c r="E47" s="68"/>
      <c r="F47" s="42" t="str">
        <f t="shared" si="2"/>
        <v/>
      </c>
      <c r="G47" s="69"/>
      <c r="H47" s="78"/>
      <c r="I47" s="14"/>
      <c r="J47" s="14"/>
    </row>
    <row r="48" spans="2:10" x14ac:dyDescent="0.25">
      <c r="B48" s="74"/>
      <c r="C48" s="75"/>
      <c r="D48" s="76"/>
      <c r="E48" s="68"/>
      <c r="F48" s="42" t="str">
        <f t="shared" si="2"/>
        <v/>
      </c>
      <c r="G48" s="69"/>
      <c r="H48" s="78"/>
      <c r="I48" s="14"/>
      <c r="J48" s="14"/>
    </row>
    <row r="49" spans="2:10" x14ac:dyDescent="0.25">
      <c r="B49" s="74"/>
      <c r="C49" s="75"/>
      <c r="D49" s="76"/>
      <c r="E49" s="68"/>
      <c r="F49" s="42" t="str">
        <f t="shared" si="2"/>
        <v/>
      </c>
      <c r="G49" s="69"/>
      <c r="H49" s="78"/>
      <c r="I49" s="14"/>
      <c r="J49" s="14"/>
    </row>
    <row r="50" spans="2:10" x14ac:dyDescent="0.25">
      <c r="B50" s="74"/>
      <c r="C50" s="75"/>
      <c r="D50" s="76"/>
      <c r="E50" s="68"/>
      <c r="F50" s="42" t="str">
        <f t="shared" si="2"/>
        <v/>
      </c>
      <c r="G50" s="69"/>
      <c r="H50" s="78"/>
      <c r="I50" s="14"/>
      <c r="J50" s="14"/>
    </row>
    <row r="51" spans="2:10" x14ac:dyDescent="0.25">
      <c r="B51" s="74"/>
      <c r="C51" s="75"/>
      <c r="D51" s="76"/>
      <c r="E51" s="68"/>
      <c r="F51" s="42" t="str">
        <f t="shared" si="2"/>
        <v/>
      </c>
      <c r="G51" s="69"/>
      <c r="H51" s="78"/>
      <c r="I51" s="14"/>
      <c r="J51" s="14"/>
    </row>
    <row r="52" spans="2:10" x14ac:dyDescent="0.25">
      <c r="B52" s="74"/>
      <c r="C52" s="75"/>
      <c r="D52" s="76"/>
      <c r="E52" s="68"/>
      <c r="F52" s="42" t="str">
        <f t="shared" si="2"/>
        <v/>
      </c>
      <c r="G52" s="69"/>
      <c r="H52" s="78"/>
      <c r="I52" s="14"/>
      <c r="J52" s="14"/>
    </row>
    <row r="53" spans="2:10" x14ac:dyDescent="0.25">
      <c r="B53" s="74"/>
      <c r="C53" s="75"/>
      <c r="D53" s="76"/>
      <c r="E53" s="68"/>
      <c r="F53" s="42" t="str">
        <f t="shared" si="2"/>
        <v/>
      </c>
      <c r="G53" s="69"/>
      <c r="H53" s="78"/>
      <c r="I53" s="14"/>
      <c r="J53" s="14"/>
    </row>
    <row r="54" spans="2:10" x14ac:dyDescent="0.25">
      <c r="B54" s="74"/>
      <c r="C54" s="75"/>
      <c r="D54" s="76"/>
      <c r="E54" s="68"/>
      <c r="F54" s="42" t="str">
        <f t="shared" si="2"/>
        <v/>
      </c>
      <c r="G54" s="69"/>
      <c r="H54" s="78"/>
      <c r="I54" s="14"/>
      <c r="J54" s="14"/>
    </row>
    <row r="55" spans="2:10" x14ac:dyDescent="0.25">
      <c r="B55" s="74"/>
      <c r="C55" s="75"/>
      <c r="D55" s="76"/>
      <c r="E55" s="68"/>
      <c r="F55" s="42" t="str">
        <f t="shared" si="2"/>
        <v/>
      </c>
      <c r="G55" s="69"/>
      <c r="H55" s="78"/>
      <c r="I55" s="14"/>
      <c r="J55" s="14"/>
    </row>
    <row r="56" spans="2:10" x14ac:dyDescent="0.25">
      <c r="B56" s="74"/>
      <c r="C56" s="75"/>
      <c r="D56" s="76"/>
      <c r="E56" s="68"/>
      <c r="F56" s="42" t="str">
        <f t="shared" si="2"/>
        <v/>
      </c>
      <c r="G56" s="69"/>
      <c r="H56" s="78"/>
      <c r="I56" s="14"/>
      <c r="J56" s="14"/>
    </row>
    <row r="57" spans="2:10" x14ac:dyDescent="0.25">
      <c r="B57" s="74"/>
      <c r="C57" s="75"/>
      <c r="D57" s="76"/>
      <c r="E57" s="68"/>
      <c r="F57" s="42" t="str">
        <f t="shared" si="2"/>
        <v/>
      </c>
      <c r="G57" s="69"/>
      <c r="H57" s="78"/>
      <c r="I57" s="14"/>
      <c r="J57" s="14"/>
    </row>
    <row r="58" spans="2:10" x14ac:dyDescent="0.25">
      <c r="B58" s="74"/>
      <c r="C58" s="75"/>
      <c r="D58" s="76"/>
      <c r="E58" s="68"/>
      <c r="F58" s="42" t="str">
        <f t="shared" si="2"/>
        <v/>
      </c>
      <c r="G58" s="69"/>
      <c r="H58" s="78"/>
      <c r="I58" s="14"/>
      <c r="J58" s="14"/>
    </row>
    <row r="59" spans="2:10" x14ac:dyDescent="0.25">
      <c r="B59" s="74"/>
      <c r="C59" s="75"/>
      <c r="D59" s="76"/>
      <c r="E59" s="68"/>
      <c r="F59" s="42" t="str">
        <f t="shared" si="2"/>
        <v/>
      </c>
      <c r="G59" s="69"/>
      <c r="H59" s="78"/>
      <c r="I59" s="14"/>
      <c r="J59" s="14"/>
    </row>
    <row r="60" spans="2:10" x14ac:dyDescent="0.25">
      <c r="B60" s="74"/>
      <c r="C60" s="75"/>
      <c r="D60" s="76"/>
      <c r="E60" s="68"/>
      <c r="F60" s="42" t="str">
        <f t="shared" si="2"/>
        <v/>
      </c>
      <c r="G60" s="69"/>
      <c r="H60" s="78"/>
      <c r="I60" s="14"/>
      <c r="J60" s="14"/>
    </row>
    <row r="61" spans="2:10" x14ac:dyDescent="0.25">
      <c r="B61" s="74"/>
      <c r="C61" s="75"/>
      <c r="D61" s="76"/>
      <c r="E61" s="68"/>
      <c r="F61" s="42" t="str">
        <f t="shared" si="2"/>
        <v/>
      </c>
      <c r="G61" s="69"/>
      <c r="H61" s="78"/>
      <c r="I61" s="14"/>
      <c r="J61" s="14"/>
    </row>
    <row r="62" spans="2:10" x14ac:dyDescent="0.25">
      <c r="B62" s="74"/>
      <c r="C62" s="75"/>
      <c r="D62" s="76"/>
      <c r="E62" s="68"/>
      <c r="F62" s="42" t="str">
        <f t="shared" si="2"/>
        <v/>
      </c>
      <c r="G62" s="69"/>
      <c r="H62" s="78"/>
      <c r="I62" s="14"/>
      <c r="J62" s="14"/>
    </row>
    <row r="63" spans="2:10" x14ac:dyDescent="0.25">
      <c r="B63" s="74"/>
      <c r="C63" s="75"/>
      <c r="D63" s="76"/>
      <c r="E63" s="68"/>
      <c r="F63" s="42" t="str">
        <f t="shared" si="2"/>
        <v/>
      </c>
      <c r="G63" s="69"/>
      <c r="H63" s="78"/>
      <c r="I63" s="14"/>
      <c r="J63" s="14"/>
    </row>
    <row r="64" spans="2:10" x14ac:dyDescent="0.25">
      <c r="B64" s="74"/>
      <c r="C64" s="75"/>
      <c r="D64" s="76"/>
      <c r="E64" s="68"/>
      <c r="F64" s="42" t="str">
        <f t="shared" si="2"/>
        <v/>
      </c>
      <c r="G64" s="69"/>
      <c r="H64" s="78"/>
      <c r="I64" s="14"/>
      <c r="J64" s="14"/>
    </row>
    <row r="65" spans="2:10" x14ac:dyDescent="0.25">
      <c r="B65" s="74"/>
      <c r="C65" s="75"/>
      <c r="D65" s="76"/>
      <c r="E65" s="68"/>
      <c r="F65" s="42" t="str">
        <f t="shared" si="2"/>
        <v/>
      </c>
      <c r="G65" s="69"/>
      <c r="H65" s="78"/>
      <c r="I65" s="14"/>
      <c r="J65" s="14"/>
    </row>
    <row r="66" spans="2:10" x14ac:dyDescent="0.25">
      <c r="B66" s="74"/>
      <c r="C66" s="75"/>
      <c r="D66" s="76"/>
      <c r="E66" s="68"/>
      <c r="F66" s="42" t="str">
        <f t="shared" si="2"/>
        <v/>
      </c>
      <c r="G66" s="69"/>
      <c r="H66" s="78"/>
      <c r="I66" s="14"/>
      <c r="J66" s="14"/>
    </row>
    <row r="67" spans="2:10" x14ac:dyDescent="0.25">
      <c r="B67" s="74"/>
      <c r="C67" s="75"/>
      <c r="D67" s="76"/>
      <c r="E67" s="68"/>
      <c r="F67" s="42" t="str">
        <f t="shared" si="2"/>
        <v/>
      </c>
      <c r="G67" s="69"/>
      <c r="H67" s="78"/>
      <c r="I67" s="14"/>
      <c r="J67" s="14"/>
    </row>
    <row r="68" spans="2:10" x14ac:dyDescent="0.25">
      <c r="B68" s="74"/>
      <c r="C68" s="75"/>
      <c r="D68" s="76"/>
      <c r="E68" s="68"/>
      <c r="F68" s="42" t="str">
        <f t="shared" si="2"/>
        <v/>
      </c>
      <c r="G68" s="69"/>
      <c r="H68" s="78"/>
      <c r="I68" s="14"/>
      <c r="J68" s="14"/>
    </row>
    <row r="69" spans="2:10" x14ac:dyDescent="0.25">
      <c r="B69" s="74"/>
      <c r="C69" s="75"/>
      <c r="D69" s="76"/>
      <c r="E69" s="68"/>
      <c r="F69" s="42" t="str">
        <f t="shared" si="2"/>
        <v/>
      </c>
      <c r="G69" s="69"/>
      <c r="H69" s="78"/>
      <c r="I69" s="14"/>
      <c r="J69" s="14"/>
    </row>
    <row r="70" spans="2:10" x14ac:dyDescent="0.25">
      <c r="B70" s="74"/>
      <c r="C70" s="75"/>
      <c r="D70" s="76"/>
      <c r="E70" s="68"/>
      <c r="F70" s="42" t="str">
        <f t="shared" si="2"/>
        <v/>
      </c>
      <c r="G70" s="69"/>
      <c r="H70" s="78"/>
      <c r="I70" s="14"/>
      <c r="J70" s="14"/>
    </row>
    <row r="71" spans="2:10" x14ac:dyDescent="0.25">
      <c r="B71" s="74"/>
      <c r="C71" s="75"/>
      <c r="D71" s="76"/>
      <c r="E71" s="68"/>
      <c r="F71" s="42" t="str">
        <f t="shared" si="2"/>
        <v/>
      </c>
      <c r="G71" s="69"/>
      <c r="H71" s="78"/>
      <c r="I71" s="14"/>
      <c r="J71" s="14"/>
    </row>
    <row r="72" spans="2:10" x14ac:dyDescent="0.25">
      <c r="B72" s="74"/>
      <c r="C72" s="75"/>
      <c r="D72" s="76"/>
      <c r="E72" s="68"/>
      <c r="F72" s="42" t="str">
        <f t="shared" si="2"/>
        <v/>
      </c>
      <c r="G72" s="69"/>
      <c r="H72" s="78"/>
      <c r="I72" s="14"/>
      <c r="J72" s="14"/>
    </row>
    <row r="73" spans="2:10" x14ac:dyDescent="0.25">
      <c r="B73" s="74"/>
      <c r="C73" s="75"/>
      <c r="D73" s="76"/>
      <c r="E73" s="68"/>
      <c r="F73" s="42" t="str">
        <f t="shared" si="2"/>
        <v/>
      </c>
      <c r="G73" s="69"/>
      <c r="H73" s="78"/>
      <c r="I73" s="14"/>
      <c r="J73" s="14"/>
    </row>
    <row r="74" spans="2:10" x14ac:dyDescent="0.25">
      <c r="B74" s="74"/>
      <c r="C74" s="75"/>
      <c r="D74" s="76"/>
      <c r="E74" s="68"/>
      <c r="F74" s="42" t="str">
        <f t="shared" si="2"/>
        <v/>
      </c>
      <c r="G74" s="69"/>
      <c r="H74" s="78"/>
      <c r="I74" s="14"/>
      <c r="J74" s="14"/>
    </row>
    <row r="75" spans="2:10" x14ac:dyDescent="0.25">
      <c r="B75" s="74"/>
      <c r="C75" s="75"/>
      <c r="D75" s="76"/>
      <c r="E75" s="68"/>
      <c r="F75" s="42" t="str">
        <f t="shared" si="2"/>
        <v/>
      </c>
      <c r="G75" s="69"/>
      <c r="H75" s="78"/>
      <c r="I75" s="14"/>
      <c r="J75" s="14"/>
    </row>
    <row r="76" spans="2:10" x14ac:dyDescent="0.25">
      <c r="B76" s="74"/>
      <c r="C76" s="75"/>
      <c r="D76" s="76"/>
      <c r="E76" s="68"/>
      <c r="F76" s="42" t="str">
        <f t="shared" si="2"/>
        <v/>
      </c>
      <c r="G76" s="69"/>
      <c r="H76" s="78"/>
      <c r="I76" s="14"/>
      <c r="J76" s="14"/>
    </row>
    <row r="77" spans="2:10" x14ac:dyDescent="0.25">
      <c r="B77" s="74"/>
      <c r="C77" s="75"/>
      <c r="D77" s="76"/>
      <c r="E77" s="68"/>
      <c r="F77" s="42" t="str">
        <f t="shared" si="2"/>
        <v/>
      </c>
      <c r="G77" s="69"/>
      <c r="H77" s="78"/>
      <c r="I77" s="14"/>
      <c r="J77" s="14"/>
    </row>
    <row r="78" spans="2:10" x14ac:dyDescent="0.25">
      <c r="B78" s="74"/>
      <c r="C78" s="75"/>
      <c r="D78" s="76"/>
      <c r="E78" s="68"/>
      <c r="F78" s="42" t="str">
        <f t="shared" si="2"/>
        <v/>
      </c>
      <c r="G78" s="69"/>
      <c r="H78" s="78"/>
      <c r="I78" s="14"/>
      <c r="J78" s="14"/>
    </row>
    <row r="79" spans="2:10" x14ac:dyDescent="0.25">
      <c r="B79" s="74"/>
      <c r="C79" s="75"/>
      <c r="D79" s="76"/>
      <c r="E79" s="68"/>
      <c r="F79" s="42" t="str">
        <f t="shared" ref="F79:F142" si="3">IF(OR(ISERROR(D79*E79),ISBLANK(D79),ISBLANK(E79)),"",D79*E79)</f>
        <v/>
      </c>
      <c r="G79" s="69"/>
      <c r="H79" s="78"/>
      <c r="I79" s="14"/>
      <c r="J79" s="14"/>
    </row>
    <row r="80" spans="2:10" x14ac:dyDescent="0.25">
      <c r="B80" s="74"/>
      <c r="C80" s="75"/>
      <c r="D80" s="76"/>
      <c r="E80" s="68"/>
      <c r="F80" s="42" t="str">
        <f t="shared" si="3"/>
        <v/>
      </c>
      <c r="G80" s="69"/>
      <c r="H80" s="78"/>
      <c r="I80" s="14"/>
      <c r="J80" s="14"/>
    </row>
    <row r="81" spans="2:10" x14ac:dyDescent="0.25">
      <c r="B81" s="74"/>
      <c r="C81" s="75"/>
      <c r="D81" s="76"/>
      <c r="E81" s="68"/>
      <c r="F81" s="42" t="str">
        <f t="shared" si="3"/>
        <v/>
      </c>
      <c r="G81" s="69"/>
      <c r="H81" s="78"/>
      <c r="I81" s="14"/>
      <c r="J81" s="14"/>
    </row>
    <row r="82" spans="2:10" x14ac:dyDescent="0.25">
      <c r="B82" s="74"/>
      <c r="C82" s="75"/>
      <c r="D82" s="76"/>
      <c r="E82" s="68"/>
      <c r="F82" s="42" t="str">
        <f t="shared" si="3"/>
        <v/>
      </c>
      <c r="G82" s="69"/>
      <c r="H82" s="78"/>
      <c r="I82" s="14"/>
      <c r="J82" s="14"/>
    </row>
    <row r="83" spans="2:10" x14ac:dyDescent="0.25">
      <c r="B83" s="74"/>
      <c r="C83" s="75"/>
      <c r="D83" s="76"/>
      <c r="E83" s="68"/>
      <c r="F83" s="42" t="str">
        <f t="shared" si="3"/>
        <v/>
      </c>
      <c r="G83" s="69"/>
      <c r="H83" s="78"/>
      <c r="I83" s="14"/>
      <c r="J83" s="14"/>
    </row>
    <row r="84" spans="2:10" x14ac:dyDescent="0.25">
      <c r="B84" s="74"/>
      <c r="C84" s="75"/>
      <c r="D84" s="76"/>
      <c r="E84" s="68"/>
      <c r="F84" s="42" t="str">
        <f t="shared" si="3"/>
        <v/>
      </c>
      <c r="G84" s="69"/>
      <c r="H84" s="78"/>
      <c r="I84" s="14"/>
      <c r="J84" s="14"/>
    </row>
    <row r="85" spans="2:10" x14ac:dyDescent="0.25">
      <c r="B85" s="74"/>
      <c r="C85" s="75"/>
      <c r="D85" s="76"/>
      <c r="E85" s="68"/>
      <c r="F85" s="42" t="str">
        <f t="shared" si="3"/>
        <v/>
      </c>
      <c r="G85" s="69"/>
      <c r="H85" s="78"/>
      <c r="I85" s="14"/>
      <c r="J85" s="14"/>
    </row>
    <row r="86" spans="2:10" x14ac:dyDescent="0.25">
      <c r="B86" s="74"/>
      <c r="C86" s="75"/>
      <c r="D86" s="76"/>
      <c r="E86" s="68"/>
      <c r="F86" s="42" t="str">
        <f t="shared" si="3"/>
        <v/>
      </c>
      <c r="G86" s="69"/>
      <c r="H86" s="78"/>
      <c r="I86" s="14"/>
      <c r="J86" s="14"/>
    </row>
    <row r="87" spans="2:10" x14ac:dyDescent="0.25">
      <c r="B87" s="74"/>
      <c r="C87" s="75"/>
      <c r="D87" s="76"/>
      <c r="E87" s="68"/>
      <c r="F87" s="42" t="str">
        <f t="shared" si="3"/>
        <v/>
      </c>
      <c r="G87" s="69"/>
      <c r="H87" s="78"/>
      <c r="I87" s="14"/>
      <c r="J87" s="14"/>
    </row>
    <row r="88" spans="2:10" x14ac:dyDescent="0.25">
      <c r="B88" s="74"/>
      <c r="C88" s="75"/>
      <c r="D88" s="76"/>
      <c r="E88" s="68"/>
      <c r="F88" s="42" t="str">
        <f t="shared" si="3"/>
        <v/>
      </c>
      <c r="G88" s="69"/>
      <c r="H88" s="78"/>
      <c r="I88" s="14"/>
      <c r="J88" s="14"/>
    </row>
    <row r="89" spans="2:10" x14ac:dyDescent="0.25">
      <c r="B89" s="74"/>
      <c r="C89" s="75"/>
      <c r="D89" s="76"/>
      <c r="E89" s="68"/>
      <c r="F89" s="42" t="str">
        <f t="shared" si="3"/>
        <v/>
      </c>
      <c r="G89" s="69"/>
      <c r="H89" s="78"/>
      <c r="I89" s="14"/>
      <c r="J89" s="14"/>
    </row>
    <row r="90" spans="2:10" x14ac:dyDescent="0.25">
      <c r="B90" s="74"/>
      <c r="C90" s="75"/>
      <c r="D90" s="76"/>
      <c r="E90" s="68"/>
      <c r="F90" s="42" t="str">
        <f t="shared" si="3"/>
        <v/>
      </c>
      <c r="G90" s="69"/>
      <c r="H90" s="78"/>
      <c r="I90" s="14"/>
      <c r="J90" s="14"/>
    </row>
    <row r="91" spans="2:10" x14ac:dyDescent="0.25">
      <c r="B91" s="74"/>
      <c r="C91" s="75"/>
      <c r="D91" s="76"/>
      <c r="E91" s="68"/>
      <c r="F91" s="42" t="str">
        <f t="shared" si="3"/>
        <v/>
      </c>
      <c r="G91" s="69"/>
      <c r="H91" s="78"/>
      <c r="I91" s="14"/>
      <c r="J91" s="14"/>
    </row>
    <row r="92" spans="2:10" x14ac:dyDescent="0.25">
      <c r="B92" s="74"/>
      <c r="C92" s="75"/>
      <c r="D92" s="76"/>
      <c r="E92" s="68"/>
      <c r="F92" s="42" t="str">
        <f t="shared" si="3"/>
        <v/>
      </c>
      <c r="G92" s="69"/>
      <c r="H92" s="78"/>
      <c r="I92" s="14"/>
      <c r="J92" s="14"/>
    </row>
    <row r="93" spans="2:10" x14ac:dyDescent="0.25">
      <c r="B93" s="74"/>
      <c r="C93" s="75"/>
      <c r="D93" s="76"/>
      <c r="E93" s="68"/>
      <c r="F93" s="42" t="str">
        <f t="shared" si="3"/>
        <v/>
      </c>
      <c r="G93" s="69"/>
      <c r="H93" s="78"/>
      <c r="I93" s="14"/>
      <c r="J93" s="14"/>
    </row>
    <row r="94" spans="2:10" x14ac:dyDescent="0.25">
      <c r="B94" s="74"/>
      <c r="C94" s="75"/>
      <c r="D94" s="76"/>
      <c r="E94" s="68"/>
      <c r="F94" s="42" t="str">
        <f t="shared" si="3"/>
        <v/>
      </c>
      <c r="G94" s="69"/>
      <c r="H94" s="78"/>
      <c r="I94" s="14"/>
      <c r="J94" s="14"/>
    </row>
    <row r="95" spans="2:10" x14ac:dyDescent="0.25">
      <c r="B95" s="74"/>
      <c r="C95" s="75"/>
      <c r="D95" s="76"/>
      <c r="E95" s="68"/>
      <c r="F95" s="42" t="str">
        <f t="shared" si="3"/>
        <v/>
      </c>
      <c r="G95" s="69"/>
      <c r="H95" s="78"/>
      <c r="I95" s="14"/>
      <c r="J95" s="14"/>
    </row>
    <row r="96" spans="2:10" x14ac:dyDescent="0.25">
      <c r="B96" s="74"/>
      <c r="C96" s="75"/>
      <c r="D96" s="76"/>
      <c r="E96" s="68"/>
      <c r="F96" s="42" t="str">
        <f t="shared" si="3"/>
        <v/>
      </c>
      <c r="G96" s="69"/>
      <c r="H96" s="78"/>
      <c r="I96" s="14"/>
      <c r="J96" s="14"/>
    </row>
    <row r="97" spans="2:10" x14ac:dyDescent="0.25">
      <c r="B97" s="74"/>
      <c r="C97" s="75"/>
      <c r="D97" s="76"/>
      <c r="E97" s="68"/>
      <c r="F97" s="42" t="str">
        <f t="shared" si="3"/>
        <v/>
      </c>
      <c r="G97" s="69"/>
      <c r="H97" s="78"/>
      <c r="I97" s="14"/>
      <c r="J97" s="14"/>
    </row>
    <row r="98" spans="2:10" x14ac:dyDescent="0.25">
      <c r="B98" s="74"/>
      <c r="C98" s="75"/>
      <c r="D98" s="76"/>
      <c r="E98" s="68"/>
      <c r="F98" s="42" t="str">
        <f t="shared" si="3"/>
        <v/>
      </c>
      <c r="G98" s="69"/>
      <c r="H98" s="78"/>
      <c r="I98" s="14"/>
      <c r="J98" s="14"/>
    </row>
    <row r="99" spans="2:10" x14ac:dyDescent="0.25">
      <c r="B99" s="74"/>
      <c r="C99" s="75"/>
      <c r="D99" s="76"/>
      <c r="E99" s="68"/>
      <c r="F99" s="42" t="str">
        <f t="shared" si="3"/>
        <v/>
      </c>
      <c r="G99" s="69"/>
      <c r="H99" s="78"/>
      <c r="I99" s="14"/>
      <c r="J99" s="14"/>
    </row>
    <row r="100" spans="2:10" x14ac:dyDescent="0.25">
      <c r="B100" s="74"/>
      <c r="C100" s="75"/>
      <c r="D100" s="76"/>
      <c r="E100" s="68"/>
      <c r="F100" s="42" t="str">
        <f t="shared" si="3"/>
        <v/>
      </c>
      <c r="G100" s="69"/>
      <c r="H100" s="78"/>
      <c r="I100" s="14"/>
      <c r="J100" s="14"/>
    </row>
    <row r="101" spans="2:10" x14ac:dyDescent="0.25">
      <c r="B101" s="74"/>
      <c r="C101" s="75"/>
      <c r="D101" s="76"/>
      <c r="E101" s="68"/>
      <c r="F101" s="42" t="str">
        <f t="shared" si="3"/>
        <v/>
      </c>
      <c r="G101" s="69"/>
      <c r="H101" s="78"/>
      <c r="I101" s="14"/>
      <c r="J101" s="14"/>
    </row>
    <row r="102" spans="2:10" x14ac:dyDescent="0.25">
      <c r="B102" s="74"/>
      <c r="C102" s="75"/>
      <c r="D102" s="76"/>
      <c r="E102" s="68"/>
      <c r="F102" s="42" t="str">
        <f t="shared" si="3"/>
        <v/>
      </c>
      <c r="G102" s="69"/>
      <c r="H102" s="78"/>
      <c r="I102" s="14"/>
      <c r="J102" s="14"/>
    </row>
    <row r="103" spans="2:10" x14ac:dyDescent="0.25">
      <c r="B103" s="74"/>
      <c r="C103" s="75"/>
      <c r="D103" s="76"/>
      <c r="E103" s="68"/>
      <c r="F103" s="42" t="str">
        <f t="shared" si="3"/>
        <v/>
      </c>
      <c r="G103" s="69"/>
      <c r="H103" s="78"/>
      <c r="I103" s="14"/>
      <c r="J103" s="14"/>
    </row>
    <row r="104" spans="2:10" x14ac:dyDescent="0.25">
      <c r="B104" s="74"/>
      <c r="C104" s="75"/>
      <c r="D104" s="76"/>
      <c r="E104" s="68"/>
      <c r="F104" s="42" t="str">
        <f t="shared" si="3"/>
        <v/>
      </c>
      <c r="G104" s="69"/>
      <c r="H104" s="78"/>
      <c r="I104" s="14"/>
      <c r="J104" s="14"/>
    </row>
    <row r="105" spans="2:10" x14ac:dyDescent="0.25">
      <c r="B105" s="74"/>
      <c r="C105" s="75"/>
      <c r="D105" s="76"/>
      <c r="E105" s="68"/>
      <c r="F105" s="42" t="str">
        <f t="shared" si="3"/>
        <v/>
      </c>
      <c r="G105" s="69"/>
      <c r="H105" s="78"/>
      <c r="I105" s="14"/>
      <c r="J105" s="14"/>
    </row>
    <row r="106" spans="2:10" x14ac:dyDescent="0.25">
      <c r="B106" s="74"/>
      <c r="C106" s="75"/>
      <c r="D106" s="76"/>
      <c r="E106" s="68"/>
      <c r="F106" s="42" t="str">
        <f t="shared" si="3"/>
        <v/>
      </c>
      <c r="G106" s="69"/>
      <c r="H106" s="78"/>
      <c r="I106" s="14"/>
      <c r="J106" s="14"/>
    </row>
    <row r="107" spans="2:10" x14ac:dyDescent="0.25">
      <c r="B107" s="74"/>
      <c r="C107" s="75"/>
      <c r="D107" s="76"/>
      <c r="E107" s="68"/>
      <c r="F107" s="42" t="str">
        <f t="shared" si="3"/>
        <v/>
      </c>
      <c r="G107" s="69"/>
      <c r="H107" s="78"/>
      <c r="I107" s="14"/>
      <c r="J107" s="14"/>
    </row>
    <row r="108" spans="2:10" x14ac:dyDescent="0.25">
      <c r="B108" s="74"/>
      <c r="C108" s="75"/>
      <c r="D108" s="76"/>
      <c r="E108" s="68"/>
      <c r="F108" s="42" t="str">
        <f t="shared" si="3"/>
        <v/>
      </c>
      <c r="G108" s="69"/>
      <c r="H108" s="78"/>
      <c r="I108" s="14"/>
      <c r="J108" s="14"/>
    </row>
    <row r="109" spans="2:10" x14ac:dyDescent="0.25">
      <c r="B109" s="74"/>
      <c r="C109" s="75"/>
      <c r="D109" s="76"/>
      <c r="E109" s="68"/>
      <c r="F109" s="42" t="str">
        <f t="shared" si="3"/>
        <v/>
      </c>
      <c r="G109" s="69"/>
      <c r="H109" s="78"/>
      <c r="I109" s="14"/>
      <c r="J109" s="14"/>
    </row>
    <row r="110" spans="2:10" x14ac:dyDescent="0.25">
      <c r="B110" s="74"/>
      <c r="C110" s="75"/>
      <c r="D110" s="76"/>
      <c r="E110" s="68"/>
      <c r="F110" s="42" t="str">
        <f t="shared" si="3"/>
        <v/>
      </c>
      <c r="G110" s="69"/>
      <c r="H110" s="78"/>
      <c r="I110" s="14"/>
      <c r="J110" s="14"/>
    </row>
    <row r="111" spans="2:10" x14ac:dyDescent="0.25">
      <c r="B111" s="74"/>
      <c r="C111" s="75"/>
      <c r="D111" s="76"/>
      <c r="E111" s="68"/>
      <c r="F111" s="42" t="str">
        <f t="shared" si="3"/>
        <v/>
      </c>
      <c r="G111" s="69"/>
      <c r="H111" s="78"/>
      <c r="I111" s="14"/>
      <c r="J111" s="14"/>
    </row>
    <row r="112" spans="2:10" x14ac:dyDescent="0.25">
      <c r="B112" s="74"/>
      <c r="C112" s="75"/>
      <c r="D112" s="76"/>
      <c r="E112" s="68"/>
      <c r="F112" s="42" t="str">
        <f t="shared" si="3"/>
        <v/>
      </c>
      <c r="G112" s="69"/>
      <c r="H112" s="78"/>
      <c r="I112" s="14"/>
      <c r="J112" s="14"/>
    </row>
    <row r="113" spans="2:10" x14ac:dyDescent="0.25">
      <c r="B113" s="74"/>
      <c r="C113" s="75"/>
      <c r="D113" s="76"/>
      <c r="E113" s="68"/>
      <c r="F113" s="42" t="str">
        <f t="shared" si="3"/>
        <v/>
      </c>
      <c r="G113" s="69"/>
      <c r="H113" s="78"/>
      <c r="I113" s="14"/>
      <c r="J113" s="14"/>
    </row>
    <row r="114" spans="2:10" x14ac:dyDescent="0.25">
      <c r="B114" s="74"/>
      <c r="C114" s="75"/>
      <c r="D114" s="76"/>
      <c r="E114" s="68"/>
      <c r="F114" s="42" t="str">
        <f t="shared" si="3"/>
        <v/>
      </c>
      <c r="G114" s="69"/>
      <c r="H114" s="78"/>
      <c r="I114" s="14"/>
      <c r="J114" s="14"/>
    </row>
    <row r="115" spans="2:10" x14ac:dyDescent="0.25">
      <c r="B115" s="74"/>
      <c r="C115" s="75"/>
      <c r="D115" s="76"/>
      <c r="E115" s="68"/>
      <c r="F115" s="42" t="str">
        <f t="shared" si="3"/>
        <v/>
      </c>
      <c r="G115" s="69"/>
      <c r="H115" s="78"/>
      <c r="I115" s="14"/>
      <c r="J115" s="14"/>
    </row>
    <row r="116" spans="2:10" x14ac:dyDescent="0.25">
      <c r="B116" s="74"/>
      <c r="C116" s="75"/>
      <c r="D116" s="76"/>
      <c r="E116" s="68"/>
      <c r="F116" s="42" t="str">
        <f t="shared" si="3"/>
        <v/>
      </c>
      <c r="G116" s="69"/>
      <c r="H116" s="78"/>
      <c r="I116" s="14"/>
      <c r="J116" s="14"/>
    </row>
    <row r="117" spans="2:10" x14ac:dyDescent="0.25">
      <c r="B117" s="74"/>
      <c r="C117" s="75"/>
      <c r="D117" s="76"/>
      <c r="E117" s="68"/>
      <c r="F117" s="42" t="str">
        <f t="shared" si="3"/>
        <v/>
      </c>
      <c r="G117" s="69"/>
      <c r="H117" s="78"/>
      <c r="I117" s="14"/>
      <c r="J117" s="14"/>
    </row>
    <row r="118" spans="2:10" x14ac:dyDescent="0.25">
      <c r="B118" s="74"/>
      <c r="C118" s="75"/>
      <c r="D118" s="76"/>
      <c r="E118" s="68"/>
      <c r="F118" s="42" t="str">
        <f t="shared" si="3"/>
        <v/>
      </c>
      <c r="G118" s="69"/>
      <c r="H118" s="78"/>
      <c r="I118" s="14"/>
      <c r="J118" s="14"/>
    </row>
    <row r="119" spans="2:10" x14ac:dyDescent="0.25">
      <c r="B119" s="74"/>
      <c r="C119" s="75"/>
      <c r="D119" s="76"/>
      <c r="E119" s="68"/>
      <c r="F119" s="42" t="str">
        <f t="shared" si="3"/>
        <v/>
      </c>
      <c r="G119" s="69"/>
      <c r="H119" s="78"/>
      <c r="I119" s="14"/>
      <c r="J119" s="14"/>
    </row>
    <row r="120" spans="2:10" x14ac:dyDescent="0.25">
      <c r="B120" s="74"/>
      <c r="C120" s="75"/>
      <c r="D120" s="76"/>
      <c r="E120" s="68"/>
      <c r="F120" s="42" t="str">
        <f t="shared" si="3"/>
        <v/>
      </c>
      <c r="G120" s="69"/>
      <c r="H120" s="78"/>
      <c r="I120" s="14"/>
      <c r="J120" s="14"/>
    </row>
    <row r="121" spans="2:10" x14ac:dyDescent="0.25">
      <c r="B121" s="74"/>
      <c r="C121" s="75"/>
      <c r="D121" s="76"/>
      <c r="E121" s="68"/>
      <c r="F121" s="42" t="str">
        <f t="shared" si="3"/>
        <v/>
      </c>
      <c r="G121" s="69"/>
      <c r="H121" s="78"/>
      <c r="I121" s="14"/>
      <c r="J121" s="14"/>
    </row>
    <row r="122" spans="2:10" x14ac:dyDescent="0.25">
      <c r="B122" s="74"/>
      <c r="C122" s="75"/>
      <c r="D122" s="76"/>
      <c r="E122" s="68"/>
      <c r="F122" s="42" t="str">
        <f t="shared" si="3"/>
        <v/>
      </c>
      <c r="G122" s="69"/>
      <c r="H122" s="78"/>
      <c r="I122" s="14"/>
      <c r="J122" s="14"/>
    </row>
    <row r="123" spans="2:10" x14ac:dyDescent="0.25">
      <c r="B123" s="74"/>
      <c r="C123" s="75"/>
      <c r="D123" s="76"/>
      <c r="E123" s="68"/>
      <c r="F123" s="42" t="str">
        <f t="shared" si="3"/>
        <v/>
      </c>
      <c r="G123" s="69"/>
      <c r="H123" s="78"/>
      <c r="I123" s="14"/>
      <c r="J123" s="14"/>
    </row>
    <row r="124" spans="2:10" x14ac:dyDescent="0.25">
      <c r="B124" s="74"/>
      <c r="C124" s="75"/>
      <c r="D124" s="76"/>
      <c r="E124" s="68"/>
      <c r="F124" s="42" t="str">
        <f t="shared" si="3"/>
        <v/>
      </c>
      <c r="G124" s="69"/>
      <c r="H124" s="78"/>
      <c r="I124" s="14"/>
      <c r="J124" s="14"/>
    </row>
    <row r="125" spans="2:10" x14ac:dyDescent="0.25">
      <c r="B125" s="74"/>
      <c r="C125" s="75"/>
      <c r="D125" s="76"/>
      <c r="E125" s="68"/>
      <c r="F125" s="42" t="str">
        <f t="shared" si="3"/>
        <v/>
      </c>
      <c r="G125" s="69"/>
      <c r="H125" s="78"/>
      <c r="I125" s="14"/>
      <c r="J125" s="14"/>
    </row>
    <row r="126" spans="2:10" x14ac:dyDescent="0.25">
      <c r="B126" s="74"/>
      <c r="C126" s="75"/>
      <c r="D126" s="76"/>
      <c r="E126" s="68"/>
      <c r="F126" s="42" t="str">
        <f t="shared" si="3"/>
        <v/>
      </c>
      <c r="G126" s="69"/>
      <c r="H126" s="78"/>
      <c r="I126" s="14"/>
      <c r="J126" s="14"/>
    </row>
    <row r="127" spans="2:10" x14ac:dyDescent="0.25">
      <c r="B127" s="74"/>
      <c r="C127" s="75"/>
      <c r="D127" s="76"/>
      <c r="E127" s="68"/>
      <c r="F127" s="42" t="str">
        <f t="shared" si="3"/>
        <v/>
      </c>
      <c r="G127" s="69"/>
      <c r="H127" s="78"/>
      <c r="I127" s="14"/>
      <c r="J127" s="14"/>
    </row>
    <row r="128" spans="2:10" x14ac:dyDescent="0.25">
      <c r="B128" s="74"/>
      <c r="C128" s="75"/>
      <c r="D128" s="76"/>
      <c r="E128" s="68"/>
      <c r="F128" s="42" t="str">
        <f t="shared" si="3"/>
        <v/>
      </c>
      <c r="G128" s="69"/>
      <c r="H128" s="78"/>
      <c r="I128" s="14"/>
      <c r="J128" s="14"/>
    </row>
    <row r="129" spans="2:10" x14ac:dyDescent="0.25">
      <c r="B129" s="74"/>
      <c r="C129" s="75"/>
      <c r="D129" s="76"/>
      <c r="E129" s="68"/>
      <c r="F129" s="42" t="str">
        <f t="shared" si="3"/>
        <v/>
      </c>
      <c r="G129" s="69"/>
      <c r="H129" s="78"/>
      <c r="I129" s="14"/>
      <c r="J129" s="14"/>
    </row>
    <row r="130" spans="2:10" x14ac:dyDescent="0.25">
      <c r="B130" s="74"/>
      <c r="C130" s="75"/>
      <c r="D130" s="76"/>
      <c r="E130" s="68"/>
      <c r="F130" s="42" t="str">
        <f t="shared" si="3"/>
        <v/>
      </c>
      <c r="G130" s="69"/>
      <c r="H130" s="78"/>
      <c r="I130" s="14"/>
      <c r="J130" s="14"/>
    </row>
    <row r="131" spans="2:10" x14ac:dyDescent="0.25">
      <c r="B131" s="74"/>
      <c r="C131" s="75"/>
      <c r="D131" s="76"/>
      <c r="E131" s="68"/>
      <c r="F131" s="42" t="str">
        <f t="shared" si="3"/>
        <v/>
      </c>
      <c r="G131" s="69"/>
      <c r="H131" s="78"/>
      <c r="I131" s="14"/>
      <c r="J131" s="14"/>
    </row>
    <row r="132" spans="2:10" x14ac:dyDescent="0.25">
      <c r="B132" s="74"/>
      <c r="C132" s="75"/>
      <c r="D132" s="76"/>
      <c r="E132" s="68"/>
      <c r="F132" s="42" t="str">
        <f t="shared" si="3"/>
        <v/>
      </c>
      <c r="G132" s="69"/>
      <c r="H132" s="78"/>
      <c r="I132" s="14"/>
      <c r="J132" s="14"/>
    </row>
    <row r="133" spans="2:10" x14ac:dyDescent="0.25">
      <c r="B133" s="74"/>
      <c r="C133" s="75"/>
      <c r="D133" s="76"/>
      <c r="E133" s="68"/>
      <c r="F133" s="42" t="str">
        <f t="shared" si="3"/>
        <v/>
      </c>
      <c r="G133" s="69"/>
      <c r="H133" s="78"/>
      <c r="I133" s="14"/>
      <c r="J133" s="14"/>
    </row>
    <row r="134" spans="2:10" x14ac:dyDescent="0.25">
      <c r="B134" s="74"/>
      <c r="C134" s="75"/>
      <c r="D134" s="76"/>
      <c r="E134" s="68"/>
      <c r="F134" s="42" t="str">
        <f t="shared" si="3"/>
        <v/>
      </c>
      <c r="G134" s="69"/>
      <c r="H134" s="78"/>
      <c r="I134" s="14"/>
      <c r="J134" s="14"/>
    </row>
    <row r="135" spans="2:10" x14ac:dyDescent="0.25">
      <c r="B135" s="74"/>
      <c r="C135" s="75"/>
      <c r="D135" s="76"/>
      <c r="E135" s="68"/>
      <c r="F135" s="42" t="str">
        <f t="shared" si="3"/>
        <v/>
      </c>
      <c r="G135" s="69"/>
      <c r="H135" s="78"/>
      <c r="I135" s="14"/>
      <c r="J135" s="14"/>
    </row>
    <row r="136" spans="2:10" x14ac:dyDescent="0.25">
      <c r="B136" s="74"/>
      <c r="C136" s="75"/>
      <c r="D136" s="76"/>
      <c r="E136" s="68"/>
      <c r="F136" s="42" t="str">
        <f t="shared" si="3"/>
        <v/>
      </c>
      <c r="G136" s="69"/>
      <c r="H136" s="78"/>
      <c r="I136" s="14"/>
      <c r="J136" s="14"/>
    </row>
    <row r="137" spans="2:10" x14ac:dyDescent="0.25">
      <c r="B137" s="74"/>
      <c r="C137" s="75"/>
      <c r="D137" s="76"/>
      <c r="E137" s="68"/>
      <c r="F137" s="42" t="str">
        <f t="shared" si="3"/>
        <v/>
      </c>
      <c r="G137" s="69"/>
      <c r="H137" s="78"/>
      <c r="I137" s="14"/>
      <c r="J137" s="14"/>
    </row>
    <row r="138" spans="2:10" x14ac:dyDescent="0.25">
      <c r="B138" s="74"/>
      <c r="C138" s="75"/>
      <c r="D138" s="76"/>
      <c r="E138" s="68"/>
      <c r="F138" s="42" t="str">
        <f t="shared" si="3"/>
        <v/>
      </c>
      <c r="G138" s="69"/>
      <c r="H138" s="78"/>
      <c r="I138" s="14"/>
      <c r="J138" s="14"/>
    </row>
    <row r="139" spans="2:10" x14ac:dyDescent="0.25">
      <c r="B139" s="74"/>
      <c r="C139" s="75"/>
      <c r="D139" s="76"/>
      <c r="E139" s="68"/>
      <c r="F139" s="42" t="str">
        <f t="shared" si="3"/>
        <v/>
      </c>
      <c r="G139" s="69"/>
      <c r="H139" s="78"/>
      <c r="I139" s="14"/>
      <c r="J139" s="14"/>
    </row>
    <row r="140" spans="2:10" x14ac:dyDescent="0.25">
      <c r="B140" s="74"/>
      <c r="C140" s="75"/>
      <c r="D140" s="76"/>
      <c r="E140" s="68"/>
      <c r="F140" s="42" t="str">
        <f t="shared" si="3"/>
        <v/>
      </c>
      <c r="G140" s="69"/>
      <c r="H140" s="78"/>
      <c r="I140" s="14"/>
      <c r="J140" s="14"/>
    </row>
    <row r="141" spans="2:10" x14ac:dyDescent="0.25">
      <c r="B141" s="74"/>
      <c r="C141" s="75"/>
      <c r="D141" s="76"/>
      <c r="E141" s="68"/>
      <c r="F141" s="42" t="str">
        <f t="shared" si="3"/>
        <v/>
      </c>
      <c r="G141" s="69"/>
      <c r="H141" s="78"/>
      <c r="I141" s="14"/>
      <c r="J141" s="14"/>
    </row>
    <row r="142" spans="2:10" x14ac:dyDescent="0.25">
      <c r="B142" s="74"/>
      <c r="C142" s="75"/>
      <c r="D142" s="76"/>
      <c r="E142" s="68"/>
      <c r="F142" s="42" t="str">
        <f t="shared" si="3"/>
        <v/>
      </c>
      <c r="G142" s="69"/>
      <c r="H142" s="78"/>
      <c r="I142" s="14"/>
      <c r="J142" s="14"/>
    </row>
    <row r="143" spans="2:10" x14ac:dyDescent="0.25">
      <c r="B143" s="74"/>
      <c r="C143" s="75"/>
      <c r="D143" s="76"/>
      <c r="E143" s="68"/>
      <c r="F143" s="42" t="str">
        <f t="shared" ref="F143:F206" si="4">IF(OR(ISERROR(D143*E143),ISBLANK(D143),ISBLANK(E143)),"",D143*E143)</f>
        <v/>
      </c>
      <c r="G143" s="69"/>
      <c r="H143" s="78"/>
      <c r="I143" s="14"/>
      <c r="J143" s="14"/>
    </row>
    <row r="144" spans="2:10" x14ac:dyDescent="0.25">
      <c r="B144" s="74"/>
      <c r="C144" s="75"/>
      <c r="D144" s="76"/>
      <c r="E144" s="68"/>
      <c r="F144" s="42" t="str">
        <f t="shared" si="4"/>
        <v/>
      </c>
      <c r="G144" s="69"/>
      <c r="H144" s="78"/>
      <c r="I144" s="14"/>
      <c r="J144" s="14"/>
    </row>
    <row r="145" spans="2:10" x14ac:dyDescent="0.25">
      <c r="B145" s="74"/>
      <c r="C145" s="75"/>
      <c r="D145" s="76"/>
      <c r="E145" s="68"/>
      <c r="F145" s="42" t="str">
        <f t="shared" si="4"/>
        <v/>
      </c>
      <c r="G145" s="69"/>
      <c r="H145" s="78"/>
      <c r="I145" s="14"/>
      <c r="J145" s="14"/>
    </row>
    <row r="146" spans="2:10" x14ac:dyDescent="0.25">
      <c r="B146" s="74"/>
      <c r="C146" s="75"/>
      <c r="D146" s="76"/>
      <c r="E146" s="68"/>
      <c r="F146" s="42" t="str">
        <f t="shared" si="4"/>
        <v/>
      </c>
      <c r="G146" s="69"/>
      <c r="H146" s="78"/>
      <c r="I146" s="14"/>
      <c r="J146" s="14"/>
    </row>
    <row r="147" spans="2:10" x14ac:dyDescent="0.25">
      <c r="B147" s="74"/>
      <c r="C147" s="75"/>
      <c r="D147" s="76"/>
      <c r="E147" s="68"/>
      <c r="F147" s="42" t="str">
        <f t="shared" si="4"/>
        <v/>
      </c>
      <c r="G147" s="69"/>
      <c r="H147" s="78"/>
      <c r="I147" s="14"/>
      <c r="J147" s="14"/>
    </row>
    <row r="148" spans="2:10" x14ac:dyDescent="0.25">
      <c r="B148" s="74"/>
      <c r="C148" s="75"/>
      <c r="D148" s="76"/>
      <c r="E148" s="68"/>
      <c r="F148" s="42" t="str">
        <f t="shared" si="4"/>
        <v/>
      </c>
      <c r="G148" s="69"/>
      <c r="H148" s="78"/>
      <c r="I148" s="14"/>
      <c r="J148" s="14"/>
    </row>
    <row r="149" spans="2:10" x14ac:dyDescent="0.25">
      <c r="B149" s="74"/>
      <c r="C149" s="75"/>
      <c r="D149" s="76"/>
      <c r="E149" s="68"/>
      <c r="F149" s="42" t="str">
        <f t="shared" si="4"/>
        <v/>
      </c>
      <c r="G149" s="69"/>
      <c r="H149" s="78"/>
      <c r="I149" s="14"/>
      <c r="J149" s="14"/>
    </row>
    <row r="150" spans="2:10" x14ac:dyDescent="0.25">
      <c r="B150" s="74"/>
      <c r="C150" s="75"/>
      <c r="D150" s="76"/>
      <c r="E150" s="68"/>
      <c r="F150" s="42" t="str">
        <f t="shared" si="4"/>
        <v/>
      </c>
      <c r="G150" s="69"/>
      <c r="H150" s="78"/>
      <c r="I150" s="14"/>
      <c r="J150" s="14"/>
    </row>
    <row r="151" spans="2:10" x14ac:dyDescent="0.25">
      <c r="B151" s="74"/>
      <c r="C151" s="75"/>
      <c r="D151" s="76"/>
      <c r="E151" s="68"/>
      <c r="F151" s="42" t="str">
        <f t="shared" si="4"/>
        <v/>
      </c>
      <c r="G151" s="69"/>
      <c r="H151" s="78"/>
      <c r="I151" s="14"/>
      <c r="J151" s="14"/>
    </row>
    <row r="152" spans="2:10" x14ac:dyDescent="0.25">
      <c r="B152" s="74"/>
      <c r="C152" s="75"/>
      <c r="D152" s="76"/>
      <c r="E152" s="68"/>
      <c r="F152" s="42" t="str">
        <f t="shared" si="4"/>
        <v/>
      </c>
      <c r="G152" s="69"/>
      <c r="H152" s="78"/>
      <c r="I152" s="14"/>
      <c r="J152" s="14"/>
    </row>
    <row r="153" spans="2:10" x14ac:dyDescent="0.25">
      <c r="B153" s="74"/>
      <c r="C153" s="75"/>
      <c r="D153" s="76"/>
      <c r="E153" s="68"/>
      <c r="F153" s="42" t="str">
        <f t="shared" si="4"/>
        <v/>
      </c>
      <c r="G153" s="69"/>
      <c r="H153" s="78"/>
      <c r="I153" s="14"/>
      <c r="J153" s="14"/>
    </row>
    <row r="154" spans="2:10" x14ac:dyDescent="0.25">
      <c r="B154" s="74"/>
      <c r="C154" s="75"/>
      <c r="D154" s="76"/>
      <c r="E154" s="68"/>
      <c r="F154" s="42" t="str">
        <f t="shared" si="4"/>
        <v/>
      </c>
      <c r="G154" s="69"/>
      <c r="H154" s="78"/>
      <c r="I154" s="14"/>
      <c r="J154" s="14"/>
    </row>
    <row r="155" spans="2:10" x14ac:dyDescent="0.25">
      <c r="B155" s="74"/>
      <c r="C155" s="75"/>
      <c r="D155" s="76"/>
      <c r="E155" s="68"/>
      <c r="F155" s="42" t="str">
        <f t="shared" si="4"/>
        <v/>
      </c>
      <c r="G155" s="69"/>
      <c r="H155" s="78"/>
      <c r="I155" s="14"/>
      <c r="J155" s="14"/>
    </row>
    <row r="156" spans="2:10" x14ac:dyDescent="0.25">
      <c r="B156" s="74"/>
      <c r="C156" s="75"/>
      <c r="D156" s="76"/>
      <c r="E156" s="68"/>
      <c r="F156" s="42" t="str">
        <f t="shared" si="4"/>
        <v/>
      </c>
      <c r="G156" s="69"/>
      <c r="H156" s="78"/>
      <c r="I156" s="14"/>
      <c r="J156" s="14"/>
    </row>
    <row r="157" spans="2:10" x14ac:dyDescent="0.25">
      <c r="B157" s="74"/>
      <c r="C157" s="75"/>
      <c r="D157" s="76"/>
      <c r="E157" s="68"/>
      <c r="F157" s="42" t="str">
        <f t="shared" si="4"/>
        <v/>
      </c>
      <c r="G157" s="69"/>
      <c r="H157" s="78"/>
      <c r="I157" s="14"/>
      <c r="J157" s="14"/>
    </row>
    <row r="158" spans="2:10" x14ac:dyDescent="0.25">
      <c r="B158" s="74"/>
      <c r="C158" s="75"/>
      <c r="D158" s="76"/>
      <c r="E158" s="68"/>
      <c r="F158" s="42" t="str">
        <f t="shared" si="4"/>
        <v/>
      </c>
      <c r="G158" s="69"/>
      <c r="H158" s="78"/>
      <c r="I158" s="14"/>
      <c r="J158" s="14"/>
    </row>
    <row r="159" spans="2:10" x14ac:dyDescent="0.25">
      <c r="B159" s="74"/>
      <c r="C159" s="75"/>
      <c r="D159" s="76"/>
      <c r="E159" s="68"/>
      <c r="F159" s="42" t="str">
        <f t="shared" si="4"/>
        <v/>
      </c>
      <c r="G159" s="69"/>
      <c r="H159" s="78"/>
      <c r="I159" s="14"/>
      <c r="J159" s="14"/>
    </row>
    <row r="160" spans="2:10" x14ac:dyDescent="0.25">
      <c r="B160" s="74"/>
      <c r="C160" s="75"/>
      <c r="D160" s="76"/>
      <c r="E160" s="68"/>
      <c r="F160" s="42" t="str">
        <f t="shared" si="4"/>
        <v/>
      </c>
      <c r="G160" s="69"/>
      <c r="H160" s="78"/>
      <c r="I160" s="14"/>
      <c r="J160" s="14"/>
    </row>
    <row r="161" spans="2:10" x14ac:dyDescent="0.25">
      <c r="B161" s="74"/>
      <c r="C161" s="75"/>
      <c r="D161" s="76"/>
      <c r="E161" s="68"/>
      <c r="F161" s="42" t="str">
        <f t="shared" si="4"/>
        <v/>
      </c>
      <c r="G161" s="69"/>
      <c r="H161" s="78"/>
      <c r="I161" s="14"/>
      <c r="J161" s="14"/>
    </row>
    <row r="162" spans="2:10" x14ac:dyDescent="0.25">
      <c r="B162" s="74"/>
      <c r="C162" s="75"/>
      <c r="D162" s="76"/>
      <c r="E162" s="68"/>
      <c r="F162" s="42" t="str">
        <f t="shared" si="4"/>
        <v/>
      </c>
      <c r="G162" s="69"/>
      <c r="H162" s="78"/>
      <c r="I162" s="14"/>
      <c r="J162" s="14"/>
    </row>
    <row r="163" spans="2:10" x14ac:dyDescent="0.25">
      <c r="B163" s="74"/>
      <c r="C163" s="75"/>
      <c r="D163" s="76"/>
      <c r="E163" s="68"/>
      <c r="F163" s="42" t="str">
        <f t="shared" si="4"/>
        <v/>
      </c>
      <c r="G163" s="69"/>
      <c r="H163" s="78"/>
      <c r="I163" s="14"/>
      <c r="J163" s="14"/>
    </row>
    <row r="164" spans="2:10" x14ac:dyDescent="0.25">
      <c r="B164" s="74"/>
      <c r="C164" s="75"/>
      <c r="D164" s="76"/>
      <c r="E164" s="68"/>
      <c r="F164" s="42" t="str">
        <f t="shared" si="4"/>
        <v/>
      </c>
      <c r="G164" s="69"/>
      <c r="H164" s="78"/>
      <c r="I164" s="14"/>
      <c r="J164" s="14"/>
    </row>
    <row r="165" spans="2:10" x14ac:dyDescent="0.25">
      <c r="B165" s="74"/>
      <c r="C165" s="75"/>
      <c r="D165" s="76"/>
      <c r="E165" s="68"/>
      <c r="F165" s="42" t="str">
        <f t="shared" si="4"/>
        <v/>
      </c>
      <c r="G165" s="69"/>
      <c r="H165" s="78"/>
      <c r="I165" s="14"/>
      <c r="J165" s="14"/>
    </row>
    <row r="166" spans="2:10" x14ac:dyDescent="0.25">
      <c r="B166" s="74"/>
      <c r="C166" s="75"/>
      <c r="D166" s="76"/>
      <c r="E166" s="68"/>
      <c r="F166" s="42" t="str">
        <f t="shared" si="4"/>
        <v/>
      </c>
      <c r="G166" s="69"/>
      <c r="H166" s="78"/>
      <c r="I166" s="14"/>
      <c r="J166" s="14"/>
    </row>
    <row r="167" spans="2:10" x14ac:dyDescent="0.25">
      <c r="B167" s="74"/>
      <c r="C167" s="75"/>
      <c r="D167" s="76"/>
      <c r="E167" s="68"/>
      <c r="F167" s="42" t="str">
        <f t="shared" si="4"/>
        <v/>
      </c>
      <c r="G167" s="69"/>
      <c r="H167" s="78"/>
      <c r="I167" s="14"/>
      <c r="J167" s="14"/>
    </row>
    <row r="168" spans="2:10" x14ac:dyDescent="0.25">
      <c r="B168" s="74"/>
      <c r="C168" s="75"/>
      <c r="D168" s="76"/>
      <c r="E168" s="68"/>
      <c r="F168" s="42" t="str">
        <f t="shared" si="4"/>
        <v/>
      </c>
      <c r="G168" s="69"/>
      <c r="H168" s="78"/>
      <c r="I168" s="14"/>
      <c r="J168" s="14"/>
    </row>
    <row r="169" spans="2:10" x14ac:dyDescent="0.25">
      <c r="B169" s="74"/>
      <c r="C169" s="75"/>
      <c r="D169" s="76"/>
      <c r="E169" s="68"/>
      <c r="F169" s="42" t="str">
        <f t="shared" si="4"/>
        <v/>
      </c>
      <c r="G169" s="69"/>
      <c r="H169" s="78"/>
      <c r="I169" s="14"/>
      <c r="J169" s="14"/>
    </row>
    <row r="170" spans="2:10" x14ac:dyDescent="0.25">
      <c r="B170" s="74"/>
      <c r="C170" s="75"/>
      <c r="D170" s="76"/>
      <c r="E170" s="68"/>
      <c r="F170" s="42" t="str">
        <f t="shared" si="4"/>
        <v/>
      </c>
      <c r="G170" s="69"/>
      <c r="H170" s="78"/>
      <c r="I170" s="14"/>
      <c r="J170" s="14"/>
    </row>
    <row r="171" spans="2:10" x14ac:dyDescent="0.25">
      <c r="B171" s="74"/>
      <c r="C171" s="75"/>
      <c r="D171" s="76"/>
      <c r="E171" s="68"/>
      <c r="F171" s="42" t="str">
        <f t="shared" si="4"/>
        <v/>
      </c>
      <c r="G171" s="69"/>
      <c r="H171" s="78"/>
      <c r="I171" s="14"/>
      <c r="J171" s="14"/>
    </row>
    <row r="172" spans="2:10" x14ac:dyDescent="0.25">
      <c r="B172" s="74"/>
      <c r="C172" s="75"/>
      <c r="D172" s="76"/>
      <c r="E172" s="68"/>
      <c r="F172" s="42" t="str">
        <f t="shared" si="4"/>
        <v/>
      </c>
      <c r="G172" s="69"/>
      <c r="H172" s="78"/>
      <c r="I172" s="14"/>
      <c r="J172" s="14"/>
    </row>
    <row r="173" spans="2:10" x14ac:dyDescent="0.25">
      <c r="B173" s="74"/>
      <c r="C173" s="75"/>
      <c r="D173" s="76"/>
      <c r="E173" s="68"/>
      <c r="F173" s="42" t="str">
        <f t="shared" si="4"/>
        <v/>
      </c>
      <c r="G173" s="69"/>
      <c r="H173" s="78"/>
      <c r="I173" s="14"/>
      <c r="J173" s="14"/>
    </row>
    <row r="174" spans="2:10" x14ac:dyDescent="0.25">
      <c r="B174" s="74"/>
      <c r="C174" s="75"/>
      <c r="D174" s="76"/>
      <c r="E174" s="68"/>
      <c r="F174" s="42" t="str">
        <f t="shared" si="4"/>
        <v/>
      </c>
      <c r="G174" s="69"/>
      <c r="H174" s="78"/>
      <c r="I174" s="14"/>
      <c r="J174" s="14"/>
    </row>
    <row r="175" spans="2:10" x14ac:dyDescent="0.25">
      <c r="B175" s="74"/>
      <c r="C175" s="75"/>
      <c r="D175" s="76"/>
      <c r="E175" s="68"/>
      <c r="F175" s="42" t="str">
        <f t="shared" si="4"/>
        <v/>
      </c>
      <c r="G175" s="69"/>
      <c r="H175" s="78"/>
      <c r="I175" s="14"/>
      <c r="J175" s="14"/>
    </row>
    <row r="176" spans="2:10" x14ac:dyDescent="0.25">
      <c r="B176" s="74"/>
      <c r="C176" s="75"/>
      <c r="D176" s="76"/>
      <c r="E176" s="68"/>
      <c r="F176" s="42" t="str">
        <f t="shared" si="4"/>
        <v/>
      </c>
      <c r="G176" s="69"/>
      <c r="H176" s="78"/>
      <c r="I176" s="14"/>
      <c r="J176" s="14"/>
    </row>
    <row r="177" spans="2:10" x14ac:dyDescent="0.25">
      <c r="B177" s="74"/>
      <c r="C177" s="75"/>
      <c r="D177" s="76"/>
      <c r="E177" s="68"/>
      <c r="F177" s="42" t="str">
        <f t="shared" si="4"/>
        <v/>
      </c>
      <c r="G177" s="69"/>
      <c r="H177" s="78"/>
      <c r="I177" s="14"/>
      <c r="J177" s="14"/>
    </row>
    <row r="178" spans="2:10" x14ac:dyDescent="0.25">
      <c r="B178" s="74"/>
      <c r="C178" s="75"/>
      <c r="D178" s="76"/>
      <c r="E178" s="68"/>
      <c r="F178" s="42" t="str">
        <f t="shared" si="4"/>
        <v/>
      </c>
      <c r="G178" s="69"/>
      <c r="H178" s="78"/>
      <c r="I178" s="14"/>
      <c r="J178" s="14"/>
    </row>
    <row r="179" spans="2:10" x14ac:dyDescent="0.25">
      <c r="B179" s="74"/>
      <c r="C179" s="75"/>
      <c r="D179" s="76"/>
      <c r="E179" s="68"/>
      <c r="F179" s="42" t="str">
        <f t="shared" si="4"/>
        <v/>
      </c>
      <c r="G179" s="69"/>
      <c r="H179" s="78"/>
      <c r="I179" s="14"/>
      <c r="J179" s="14"/>
    </row>
    <row r="180" spans="2:10" x14ac:dyDescent="0.25">
      <c r="B180" s="74"/>
      <c r="C180" s="75"/>
      <c r="D180" s="76"/>
      <c r="E180" s="68"/>
      <c r="F180" s="42" t="str">
        <f t="shared" si="4"/>
        <v/>
      </c>
      <c r="G180" s="69"/>
      <c r="H180" s="78"/>
      <c r="I180" s="14"/>
      <c r="J180" s="14"/>
    </row>
    <row r="181" spans="2:10" x14ac:dyDescent="0.25">
      <c r="B181" s="74"/>
      <c r="C181" s="75"/>
      <c r="D181" s="76"/>
      <c r="E181" s="68"/>
      <c r="F181" s="42" t="str">
        <f t="shared" si="4"/>
        <v/>
      </c>
      <c r="G181" s="69"/>
      <c r="H181" s="78"/>
      <c r="I181" s="14"/>
      <c r="J181" s="14"/>
    </row>
    <row r="182" spans="2:10" x14ac:dyDescent="0.25">
      <c r="B182" s="74"/>
      <c r="C182" s="75"/>
      <c r="D182" s="76"/>
      <c r="E182" s="68"/>
      <c r="F182" s="42" t="str">
        <f t="shared" si="4"/>
        <v/>
      </c>
      <c r="G182" s="69"/>
      <c r="H182" s="78"/>
      <c r="I182" s="14"/>
      <c r="J182" s="14"/>
    </row>
    <row r="183" spans="2:10" x14ac:dyDescent="0.25">
      <c r="B183" s="74"/>
      <c r="C183" s="75"/>
      <c r="D183" s="76"/>
      <c r="E183" s="68"/>
      <c r="F183" s="42" t="str">
        <f t="shared" si="4"/>
        <v/>
      </c>
      <c r="G183" s="69"/>
      <c r="H183" s="78"/>
      <c r="I183" s="14"/>
      <c r="J183" s="14"/>
    </row>
    <row r="184" spans="2:10" x14ac:dyDescent="0.25">
      <c r="B184" s="74"/>
      <c r="C184" s="75"/>
      <c r="D184" s="76"/>
      <c r="E184" s="68"/>
      <c r="F184" s="42" t="str">
        <f t="shared" si="4"/>
        <v/>
      </c>
      <c r="G184" s="69"/>
      <c r="H184" s="78"/>
      <c r="I184" s="14"/>
      <c r="J184" s="14"/>
    </row>
    <row r="185" spans="2:10" x14ac:dyDescent="0.25">
      <c r="B185" s="74"/>
      <c r="C185" s="75"/>
      <c r="D185" s="76"/>
      <c r="E185" s="68"/>
      <c r="F185" s="42" t="str">
        <f t="shared" si="4"/>
        <v/>
      </c>
      <c r="G185" s="69"/>
      <c r="H185" s="78"/>
      <c r="I185" s="14"/>
      <c r="J185" s="14"/>
    </row>
    <row r="186" spans="2:10" x14ac:dyDescent="0.25">
      <c r="B186" s="74"/>
      <c r="C186" s="75"/>
      <c r="D186" s="76"/>
      <c r="E186" s="68"/>
      <c r="F186" s="42" t="str">
        <f t="shared" si="4"/>
        <v/>
      </c>
      <c r="G186" s="69"/>
      <c r="H186" s="78"/>
      <c r="I186" s="14"/>
      <c r="J186" s="14"/>
    </row>
    <row r="187" spans="2:10" x14ac:dyDescent="0.25">
      <c r="B187" s="74"/>
      <c r="C187" s="75"/>
      <c r="D187" s="76"/>
      <c r="E187" s="68"/>
      <c r="F187" s="42" t="str">
        <f t="shared" si="4"/>
        <v/>
      </c>
      <c r="G187" s="69"/>
      <c r="H187" s="78"/>
      <c r="I187" s="14"/>
      <c r="J187" s="14"/>
    </row>
    <row r="188" spans="2:10" x14ac:dyDescent="0.25">
      <c r="B188" s="74"/>
      <c r="C188" s="75"/>
      <c r="D188" s="76"/>
      <c r="E188" s="68"/>
      <c r="F188" s="42" t="str">
        <f t="shared" si="4"/>
        <v/>
      </c>
      <c r="G188" s="69"/>
      <c r="H188" s="78"/>
      <c r="I188" s="14"/>
      <c r="J188" s="14"/>
    </row>
    <row r="189" spans="2:10" x14ac:dyDescent="0.25">
      <c r="B189" s="74"/>
      <c r="C189" s="75"/>
      <c r="D189" s="76"/>
      <c r="E189" s="68"/>
      <c r="F189" s="42" t="str">
        <f t="shared" si="4"/>
        <v/>
      </c>
      <c r="G189" s="69"/>
      <c r="H189" s="78"/>
      <c r="I189" s="14"/>
      <c r="J189" s="14"/>
    </row>
    <row r="190" spans="2:10" x14ac:dyDescent="0.25">
      <c r="B190" s="74"/>
      <c r="C190" s="75"/>
      <c r="D190" s="76"/>
      <c r="E190" s="68"/>
      <c r="F190" s="42" t="str">
        <f t="shared" si="4"/>
        <v/>
      </c>
      <c r="G190" s="69"/>
      <c r="H190" s="78"/>
      <c r="I190" s="14"/>
      <c r="J190" s="14"/>
    </row>
    <row r="191" spans="2:10" x14ac:dyDescent="0.25">
      <c r="B191" s="74"/>
      <c r="C191" s="75"/>
      <c r="D191" s="76"/>
      <c r="E191" s="68"/>
      <c r="F191" s="42" t="str">
        <f t="shared" si="4"/>
        <v/>
      </c>
      <c r="G191" s="69"/>
      <c r="H191" s="78"/>
      <c r="I191" s="14"/>
      <c r="J191" s="14"/>
    </row>
    <row r="192" spans="2:10" x14ac:dyDescent="0.25">
      <c r="B192" s="74"/>
      <c r="C192" s="75"/>
      <c r="D192" s="76"/>
      <c r="E192" s="68"/>
      <c r="F192" s="42" t="str">
        <f t="shared" si="4"/>
        <v/>
      </c>
      <c r="G192" s="69"/>
      <c r="H192" s="78"/>
      <c r="I192" s="14"/>
      <c r="J192" s="14"/>
    </row>
    <row r="193" spans="2:10" x14ac:dyDescent="0.25">
      <c r="B193" s="74"/>
      <c r="C193" s="75"/>
      <c r="D193" s="76"/>
      <c r="E193" s="68"/>
      <c r="F193" s="42" t="str">
        <f t="shared" si="4"/>
        <v/>
      </c>
      <c r="G193" s="69"/>
      <c r="H193" s="78"/>
      <c r="I193" s="14"/>
      <c r="J193" s="14"/>
    </row>
    <row r="194" spans="2:10" x14ac:dyDescent="0.25">
      <c r="B194" s="74"/>
      <c r="C194" s="75"/>
      <c r="D194" s="76"/>
      <c r="E194" s="68"/>
      <c r="F194" s="42" t="str">
        <f t="shared" si="4"/>
        <v/>
      </c>
      <c r="G194" s="69"/>
      <c r="H194" s="78"/>
      <c r="I194" s="14"/>
      <c r="J194" s="14"/>
    </row>
    <row r="195" spans="2:10" x14ac:dyDescent="0.25">
      <c r="B195" s="74"/>
      <c r="C195" s="75"/>
      <c r="D195" s="76"/>
      <c r="E195" s="68"/>
      <c r="F195" s="42" t="str">
        <f t="shared" si="4"/>
        <v/>
      </c>
      <c r="G195" s="69"/>
      <c r="H195" s="78"/>
      <c r="I195" s="14"/>
      <c r="J195" s="14"/>
    </row>
    <row r="196" spans="2:10" x14ac:dyDescent="0.25">
      <c r="B196" s="74"/>
      <c r="C196" s="75"/>
      <c r="D196" s="76"/>
      <c r="E196" s="68"/>
      <c r="F196" s="42" t="str">
        <f t="shared" si="4"/>
        <v/>
      </c>
      <c r="G196" s="69"/>
      <c r="H196" s="78"/>
      <c r="I196" s="14"/>
      <c r="J196" s="14"/>
    </row>
    <row r="197" spans="2:10" x14ac:dyDescent="0.25">
      <c r="B197" s="74"/>
      <c r="C197" s="75"/>
      <c r="D197" s="76"/>
      <c r="E197" s="68"/>
      <c r="F197" s="42" t="str">
        <f t="shared" si="4"/>
        <v/>
      </c>
      <c r="G197" s="69"/>
      <c r="H197" s="78"/>
      <c r="I197" s="14"/>
      <c r="J197" s="14"/>
    </row>
    <row r="198" spans="2:10" x14ac:dyDescent="0.25">
      <c r="B198" s="74"/>
      <c r="C198" s="75"/>
      <c r="D198" s="76"/>
      <c r="E198" s="68"/>
      <c r="F198" s="42" t="str">
        <f t="shared" si="4"/>
        <v/>
      </c>
      <c r="G198" s="69"/>
      <c r="H198" s="78"/>
      <c r="I198" s="14"/>
      <c r="J198" s="14"/>
    </row>
    <row r="199" spans="2:10" x14ac:dyDescent="0.25">
      <c r="B199" s="74"/>
      <c r="C199" s="75"/>
      <c r="D199" s="76"/>
      <c r="E199" s="68"/>
      <c r="F199" s="42" t="str">
        <f t="shared" si="4"/>
        <v/>
      </c>
      <c r="G199" s="69"/>
      <c r="H199" s="78"/>
      <c r="I199" s="14"/>
      <c r="J199" s="14"/>
    </row>
    <row r="200" spans="2:10" x14ac:dyDescent="0.25">
      <c r="B200" s="74"/>
      <c r="C200" s="75"/>
      <c r="D200" s="76"/>
      <c r="E200" s="68"/>
      <c r="F200" s="42" t="str">
        <f t="shared" si="4"/>
        <v/>
      </c>
      <c r="G200" s="69"/>
      <c r="H200" s="78"/>
      <c r="I200" s="14"/>
      <c r="J200" s="14"/>
    </row>
    <row r="201" spans="2:10" x14ac:dyDescent="0.25">
      <c r="B201" s="74"/>
      <c r="C201" s="75"/>
      <c r="D201" s="76"/>
      <c r="E201" s="68"/>
      <c r="F201" s="42" t="str">
        <f t="shared" si="4"/>
        <v/>
      </c>
      <c r="G201" s="69"/>
      <c r="H201" s="78"/>
      <c r="I201" s="14"/>
      <c r="J201" s="14"/>
    </row>
    <row r="202" spans="2:10" x14ac:dyDescent="0.25">
      <c r="B202" s="74"/>
      <c r="C202" s="75"/>
      <c r="D202" s="76"/>
      <c r="E202" s="68"/>
      <c r="F202" s="42" t="str">
        <f t="shared" si="4"/>
        <v/>
      </c>
      <c r="G202" s="69"/>
      <c r="H202" s="78"/>
      <c r="I202" s="14"/>
      <c r="J202" s="14"/>
    </row>
    <row r="203" spans="2:10" x14ac:dyDescent="0.25">
      <c r="B203" s="74"/>
      <c r="C203" s="75"/>
      <c r="D203" s="76"/>
      <c r="E203" s="68"/>
      <c r="F203" s="42" t="str">
        <f t="shared" si="4"/>
        <v/>
      </c>
      <c r="G203" s="69"/>
      <c r="H203" s="78"/>
      <c r="I203" s="14"/>
      <c r="J203" s="14"/>
    </row>
    <row r="204" spans="2:10" x14ac:dyDescent="0.25">
      <c r="B204" s="74"/>
      <c r="C204" s="75"/>
      <c r="D204" s="76"/>
      <c r="E204" s="68"/>
      <c r="F204" s="42" t="str">
        <f t="shared" si="4"/>
        <v/>
      </c>
      <c r="G204" s="69"/>
      <c r="H204" s="78"/>
      <c r="I204" s="14"/>
      <c r="J204" s="14"/>
    </row>
    <row r="205" spans="2:10" x14ac:dyDescent="0.25">
      <c r="B205" s="74"/>
      <c r="C205" s="75"/>
      <c r="D205" s="76"/>
      <c r="E205" s="68"/>
      <c r="F205" s="42" t="str">
        <f t="shared" si="4"/>
        <v/>
      </c>
      <c r="G205" s="69"/>
      <c r="H205" s="78"/>
      <c r="I205" s="14"/>
      <c r="J205" s="14"/>
    </row>
    <row r="206" spans="2:10" x14ac:dyDescent="0.25">
      <c r="B206" s="74"/>
      <c r="C206" s="75"/>
      <c r="D206" s="76"/>
      <c r="E206" s="68"/>
      <c r="F206" s="42" t="str">
        <f t="shared" si="4"/>
        <v/>
      </c>
      <c r="G206" s="69"/>
      <c r="H206" s="78"/>
      <c r="I206" s="14"/>
      <c r="J206" s="14"/>
    </row>
    <row r="207" spans="2:10" x14ac:dyDescent="0.25">
      <c r="B207" s="74"/>
      <c r="C207" s="75"/>
      <c r="D207" s="76"/>
      <c r="E207" s="68"/>
      <c r="F207" s="42" t="str">
        <f t="shared" ref="F207:F213" si="5">IF(OR(ISERROR(D207*E207),ISBLANK(D207),ISBLANK(E207)),"",D207*E207)</f>
        <v/>
      </c>
      <c r="G207" s="69"/>
      <c r="H207" s="78"/>
      <c r="I207" s="14"/>
      <c r="J207" s="14"/>
    </row>
    <row r="208" spans="2:10" x14ac:dyDescent="0.25">
      <c r="B208" s="74"/>
      <c r="C208" s="75"/>
      <c r="D208" s="76"/>
      <c r="E208" s="68"/>
      <c r="F208" s="42" t="str">
        <f t="shared" si="5"/>
        <v/>
      </c>
      <c r="G208" s="69"/>
      <c r="H208" s="78"/>
      <c r="I208" s="14"/>
      <c r="J208" s="14"/>
    </row>
    <row r="209" spans="2:10" x14ac:dyDescent="0.25">
      <c r="B209" s="74"/>
      <c r="C209" s="75"/>
      <c r="D209" s="76"/>
      <c r="E209" s="68"/>
      <c r="F209" s="42" t="str">
        <f t="shared" si="5"/>
        <v/>
      </c>
      <c r="G209" s="69"/>
      <c r="H209" s="78"/>
      <c r="I209" s="14"/>
      <c r="J209" s="14"/>
    </row>
    <row r="210" spans="2:10" x14ac:dyDescent="0.25">
      <c r="B210" s="74"/>
      <c r="C210" s="75"/>
      <c r="D210" s="76"/>
      <c r="E210" s="68"/>
      <c r="F210" s="42" t="str">
        <f t="shared" si="5"/>
        <v/>
      </c>
      <c r="G210" s="69"/>
      <c r="H210" s="78"/>
      <c r="I210" s="14"/>
      <c r="J210" s="14"/>
    </row>
    <row r="211" spans="2:10" x14ac:dyDescent="0.25">
      <c r="B211" s="74"/>
      <c r="C211" s="75"/>
      <c r="D211" s="76"/>
      <c r="E211" s="68"/>
      <c r="F211" s="42" t="str">
        <f t="shared" si="5"/>
        <v/>
      </c>
      <c r="G211" s="69"/>
      <c r="H211" s="78"/>
      <c r="I211" s="14"/>
      <c r="J211" s="14"/>
    </row>
    <row r="212" spans="2:10" x14ac:dyDescent="0.25">
      <c r="B212" s="74"/>
      <c r="C212" s="75"/>
      <c r="D212" s="76"/>
      <c r="E212" s="68"/>
      <c r="F212" s="42" t="str">
        <f t="shared" si="5"/>
        <v/>
      </c>
      <c r="G212" s="69"/>
      <c r="H212" s="78"/>
      <c r="I212" s="14"/>
      <c r="J212" s="14"/>
    </row>
    <row r="213" spans="2:10" x14ac:dyDescent="0.25">
      <c r="B213" s="74"/>
      <c r="C213" s="75"/>
      <c r="D213" s="76"/>
      <c r="E213" s="68"/>
      <c r="F213" s="42" t="str">
        <f t="shared" si="5"/>
        <v/>
      </c>
      <c r="G213" s="69"/>
      <c r="H213" s="78"/>
      <c r="I213" s="14"/>
      <c r="J213" s="14"/>
    </row>
    <row r="214" spans="2:10" x14ac:dyDescent="0.25">
      <c r="I214" s="1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59999389629810485"/>
  </sheetPr>
  <dimension ref="B2:L45"/>
  <sheetViews>
    <sheetView showGridLines="0" zoomScale="80" zoomScaleNormal="80" workbookViewId="0">
      <selection activeCell="J1" sqref="J1:J1048576"/>
    </sheetView>
  </sheetViews>
  <sheetFormatPr defaultRowHeight="15" x14ac:dyDescent="0.25"/>
  <cols>
    <col min="1" max="1" width="1.28515625" customWidth="1"/>
    <col min="2" max="2" width="12.85546875" customWidth="1"/>
    <col min="3" max="3" width="16.42578125" customWidth="1"/>
    <col min="4" max="4" width="14.7109375" customWidth="1"/>
    <col min="5" max="5" width="16.42578125" customWidth="1"/>
    <col min="6" max="6" width="15.7109375" customWidth="1"/>
    <col min="7" max="7" width="13.85546875" customWidth="1"/>
    <col min="8" max="8" width="17.7109375" customWidth="1"/>
    <col min="9" max="9" width="13.85546875" customWidth="1"/>
    <col min="10" max="10" width="24.85546875" customWidth="1"/>
    <col min="11" max="11" width="2.140625" customWidth="1"/>
    <col min="12" max="12" width="16.28515625" customWidth="1"/>
  </cols>
  <sheetData>
    <row r="2" spans="2:12" ht="21" x14ac:dyDescent="0.35">
      <c r="B2" s="39" t="s">
        <v>119</v>
      </c>
      <c r="C2" s="39"/>
      <c r="D2" s="39"/>
      <c r="E2" s="39"/>
    </row>
    <row r="3" spans="2:12" ht="6.6" customHeight="1" x14ac:dyDescent="0.25">
      <c r="L3" s="2"/>
    </row>
    <row r="4" spans="2:12" ht="30" x14ac:dyDescent="0.25">
      <c r="B4" s="34" t="s">
        <v>120</v>
      </c>
      <c r="C4" s="34" t="s">
        <v>35</v>
      </c>
      <c r="D4" s="34" t="s">
        <v>121</v>
      </c>
      <c r="E4" s="34" t="s">
        <v>122</v>
      </c>
      <c r="F4" s="34" t="s">
        <v>123</v>
      </c>
      <c r="G4" s="34" t="s">
        <v>124</v>
      </c>
      <c r="H4" s="34" t="s">
        <v>125</v>
      </c>
      <c r="I4" s="34" t="s">
        <v>32</v>
      </c>
      <c r="J4" s="34" t="s">
        <v>75</v>
      </c>
      <c r="K4" s="1"/>
      <c r="L4" s="46" t="s">
        <v>126</v>
      </c>
    </row>
    <row r="5" spans="2:12" x14ac:dyDescent="0.25">
      <c r="B5" s="61"/>
      <c r="C5" s="77"/>
      <c r="D5" s="73"/>
      <c r="E5" s="77"/>
      <c r="F5" s="73"/>
      <c r="G5" s="77"/>
      <c r="H5" s="73"/>
      <c r="I5" s="77"/>
      <c r="J5" s="77"/>
      <c r="L5" s="47">
        <f>SUM(C5:C7)</f>
        <v>0</v>
      </c>
    </row>
    <row r="6" spans="2:12" x14ac:dyDescent="0.25">
      <c r="B6" s="74"/>
      <c r="C6" s="78"/>
      <c r="D6" s="76"/>
      <c r="E6" s="78"/>
      <c r="F6" s="76"/>
      <c r="G6" s="78"/>
      <c r="H6" s="76"/>
      <c r="I6" s="78"/>
      <c r="J6" s="78"/>
    </row>
    <row r="7" spans="2:12" x14ac:dyDescent="0.25">
      <c r="B7" s="74"/>
      <c r="C7" s="78"/>
      <c r="D7" s="76"/>
      <c r="E7" s="78"/>
      <c r="F7" s="76"/>
      <c r="G7" s="78"/>
      <c r="H7" s="76"/>
      <c r="I7" s="78"/>
      <c r="J7" s="78"/>
    </row>
    <row r="8" spans="2:12" x14ac:dyDescent="0.25">
      <c r="B8" s="74"/>
      <c r="C8" s="78"/>
      <c r="D8" s="76"/>
      <c r="E8" s="78"/>
      <c r="F8" s="76"/>
      <c r="G8" s="78"/>
      <c r="H8" s="76"/>
      <c r="I8" s="78"/>
      <c r="J8" s="78"/>
    </row>
    <row r="9" spans="2:12" x14ac:dyDescent="0.25">
      <c r="B9" s="74"/>
      <c r="C9" s="78"/>
      <c r="D9" s="75" t="s">
        <v>45</v>
      </c>
      <c r="E9" s="75"/>
      <c r="F9" s="75"/>
      <c r="G9" s="75"/>
      <c r="H9" s="75"/>
      <c r="I9" s="75"/>
      <c r="J9" s="75"/>
    </row>
    <row r="10" spans="2:12" x14ac:dyDescent="0.25">
      <c r="B10" s="74"/>
      <c r="C10" s="78"/>
      <c r="D10" s="76"/>
      <c r="E10" s="78"/>
      <c r="F10" s="76"/>
      <c r="G10" s="78"/>
      <c r="H10" s="76"/>
      <c r="I10" s="78"/>
      <c r="J10" s="78"/>
    </row>
    <row r="11" spans="2:12" x14ac:dyDescent="0.25">
      <c r="B11" s="74"/>
      <c r="C11" s="78"/>
      <c r="D11" s="76"/>
      <c r="E11" s="78"/>
      <c r="F11" s="76"/>
      <c r="G11" s="78"/>
      <c r="H11" s="76"/>
      <c r="I11" s="78"/>
      <c r="J11" s="78"/>
    </row>
    <row r="12" spans="2:12" x14ac:dyDescent="0.25">
      <c r="B12" s="74"/>
      <c r="C12" s="78"/>
      <c r="D12" s="76"/>
      <c r="E12" s="78"/>
      <c r="F12" s="76"/>
      <c r="G12" s="78"/>
      <c r="H12" s="76"/>
      <c r="I12" s="78"/>
      <c r="J12" s="78"/>
    </row>
    <row r="13" spans="2:12" x14ac:dyDescent="0.25">
      <c r="B13" s="74"/>
      <c r="C13" s="78"/>
      <c r="D13" s="76"/>
      <c r="E13" s="78"/>
      <c r="F13" s="76"/>
      <c r="G13" s="78"/>
      <c r="H13" s="76"/>
      <c r="I13" s="78"/>
      <c r="J13" s="78"/>
    </row>
    <row r="14" spans="2:12" x14ac:dyDescent="0.25">
      <c r="B14" s="74"/>
      <c r="C14" s="78"/>
      <c r="D14" s="76"/>
      <c r="E14" s="78"/>
      <c r="F14" s="76"/>
      <c r="G14" s="78"/>
      <c r="H14" s="76"/>
      <c r="I14" s="78"/>
      <c r="J14" s="78"/>
    </row>
    <row r="15" spans="2:12" x14ac:dyDescent="0.25">
      <c r="B15" s="74"/>
      <c r="C15" s="78"/>
      <c r="D15" s="76"/>
      <c r="E15" s="78"/>
      <c r="F15" s="76"/>
      <c r="G15" s="78"/>
      <c r="H15" s="76"/>
      <c r="I15" s="78"/>
      <c r="J15" s="78"/>
    </row>
    <row r="16" spans="2:12" x14ac:dyDescent="0.25">
      <c r="B16" s="74"/>
      <c r="C16" s="78"/>
      <c r="D16" s="76"/>
      <c r="E16" s="78"/>
      <c r="F16" s="76"/>
      <c r="G16" s="78"/>
      <c r="H16" s="76"/>
      <c r="I16" s="78"/>
      <c r="J16" s="78"/>
    </row>
    <row r="17" spans="2:10" x14ac:dyDescent="0.25">
      <c r="B17" s="74"/>
      <c r="C17" s="78"/>
      <c r="D17" s="76"/>
      <c r="E17" s="78"/>
      <c r="F17" s="76"/>
      <c r="G17" s="78"/>
      <c r="H17" s="76"/>
      <c r="I17" s="78"/>
      <c r="J17" s="78"/>
    </row>
    <row r="18" spans="2:10" x14ac:dyDescent="0.25">
      <c r="B18" s="74"/>
      <c r="C18" s="78"/>
      <c r="D18" s="76"/>
      <c r="E18" s="78"/>
      <c r="F18" s="76"/>
      <c r="G18" s="78"/>
      <c r="H18" s="76"/>
      <c r="I18" s="78"/>
      <c r="J18" s="78"/>
    </row>
    <row r="19" spans="2:10" x14ac:dyDescent="0.25">
      <c r="B19" s="74"/>
      <c r="C19" s="78"/>
      <c r="D19" s="76"/>
      <c r="E19" s="78"/>
      <c r="F19" s="76"/>
      <c r="G19" s="78"/>
      <c r="H19" s="76"/>
      <c r="I19" s="78"/>
      <c r="J19" s="78"/>
    </row>
    <row r="20" spans="2:10" x14ac:dyDescent="0.25">
      <c r="B20" s="74"/>
      <c r="C20" s="78"/>
      <c r="D20" s="76"/>
      <c r="E20" s="78"/>
      <c r="F20" s="76"/>
      <c r="G20" s="78"/>
      <c r="H20" s="76"/>
      <c r="I20" s="78"/>
      <c r="J20" s="78"/>
    </row>
    <row r="21" spans="2:10" x14ac:dyDescent="0.25">
      <c r="B21" s="74"/>
      <c r="C21" s="78"/>
      <c r="D21" s="76"/>
      <c r="E21" s="78"/>
      <c r="F21" s="76"/>
      <c r="G21" s="78"/>
      <c r="H21" s="76"/>
      <c r="I21" s="78"/>
      <c r="J21" s="78"/>
    </row>
    <row r="22" spans="2:10" x14ac:dyDescent="0.25">
      <c r="B22" s="74"/>
      <c r="C22" s="78"/>
      <c r="D22" s="76"/>
      <c r="E22" s="78"/>
      <c r="F22" s="76"/>
      <c r="G22" s="78"/>
      <c r="H22" s="76"/>
      <c r="I22" s="78"/>
      <c r="J22" s="78"/>
    </row>
    <row r="23" spans="2:10" x14ac:dyDescent="0.25">
      <c r="B23" s="74"/>
      <c r="C23" s="78"/>
      <c r="D23" s="76"/>
      <c r="E23" s="78"/>
      <c r="F23" s="76"/>
      <c r="G23" s="78"/>
      <c r="H23" s="76"/>
      <c r="I23" s="78"/>
      <c r="J23" s="78"/>
    </row>
    <row r="24" spans="2:10" x14ac:dyDescent="0.25">
      <c r="B24" s="74"/>
      <c r="C24" s="78"/>
      <c r="D24" s="76"/>
      <c r="E24" s="78"/>
      <c r="F24" s="76"/>
      <c r="G24" s="78"/>
      <c r="H24" s="76"/>
      <c r="I24" s="78"/>
      <c r="J24" s="78"/>
    </row>
    <row r="25" spans="2:10" x14ac:dyDescent="0.25">
      <c r="B25" s="74"/>
      <c r="C25" s="78"/>
      <c r="D25" s="76"/>
      <c r="E25" s="78"/>
      <c r="F25" s="76"/>
      <c r="G25" s="78"/>
      <c r="H25" s="76"/>
      <c r="I25" s="78"/>
      <c r="J25" s="78"/>
    </row>
    <row r="26" spans="2:10" x14ac:dyDescent="0.25">
      <c r="B26" s="74"/>
      <c r="C26" s="78"/>
      <c r="D26" s="76"/>
      <c r="E26" s="78"/>
      <c r="F26" s="76"/>
      <c r="G26" s="78"/>
      <c r="H26" s="76"/>
      <c r="I26" s="78"/>
      <c r="J26" s="78"/>
    </row>
    <row r="27" spans="2:10" x14ac:dyDescent="0.25">
      <c r="B27" s="74"/>
      <c r="C27" s="78"/>
      <c r="D27" s="76"/>
      <c r="E27" s="78"/>
      <c r="F27" s="76"/>
      <c r="G27" s="78"/>
      <c r="H27" s="76"/>
      <c r="I27" s="78"/>
      <c r="J27" s="78"/>
    </row>
    <row r="28" spans="2:10" x14ac:dyDescent="0.25">
      <c r="B28" s="74"/>
      <c r="C28" s="78"/>
      <c r="D28" s="76"/>
      <c r="E28" s="78"/>
      <c r="F28" s="76"/>
      <c r="G28" s="78"/>
      <c r="H28" s="76"/>
      <c r="I28" s="78"/>
      <c r="J28" s="78"/>
    </row>
    <row r="29" spans="2:10" x14ac:dyDescent="0.25">
      <c r="B29" s="74"/>
      <c r="C29" s="78"/>
      <c r="D29" s="76"/>
      <c r="E29" s="78"/>
      <c r="F29" s="76"/>
      <c r="G29" s="78"/>
      <c r="H29" s="76"/>
      <c r="I29" s="78"/>
      <c r="J29" s="78"/>
    </row>
    <row r="30" spans="2:10" x14ac:dyDescent="0.25">
      <c r="B30" s="74"/>
      <c r="C30" s="78"/>
      <c r="D30" s="76"/>
      <c r="E30" s="78"/>
      <c r="F30" s="76"/>
      <c r="G30" s="78"/>
      <c r="H30" s="76"/>
      <c r="I30" s="78"/>
      <c r="J30" s="78"/>
    </row>
    <row r="31" spans="2:10" x14ac:dyDescent="0.25">
      <c r="B31" s="74"/>
      <c r="C31" s="78"/>
      <c r="D31" s="76"/>
      <c r="E31" s="78"/>
      <c r="F31" s="76"/>
      <c r="G31" s="78"/>
      <c r="H31" s="76"/>
      <c r="I31" s="78"/>
      <c r="J31" s="78"/>
    </row>
    <row r="32" spans="2:10" x14ac:dyDescent="0.25">
      <c r="B32" s="74"/>
      <c r="C32" s="78"/>
      <c r="D32" s="76"/>
      <c r="E32" s="78"/>
      <c r="F32" s="76"/>
      <c r="G32" s="78"/>
      <c r="H32" s="76"/>
      <c r="I32" s="78"/>
      <c r="J32" s="78"/>
    </row>
    <row r="33" spans="2:10" x14ac:dyDescent="0.25">
      <c r="B33" s="74"/>
      <c r="C33" s="78"/>
      <c r="D33" s="76"/>
      <c r="E33" s="78"/>
      <c r="F33" s="76"/>
      <c r="G33" s="78"/>
      <c r="H33" s="76"/>
      <c r="I33" s="78"/>
      <c r="J33" s="78"/>
    </row>
    <row r="34" spans="2:10" x14ac:dyDescent="0.25">
      <c r="B34" s="74"/>
      <c r="C34" s="78"/>
      <c r="D34" s="76"/>
      <c r="E34" s="78"/>
      <c r="F34" s="76"/>
      <c r="G34" s="78"/>
      <c r="H34" s="76"/>
      <c r="I34" s="78"/>
      <c r="J34" s="78"/>
    </row>
    <row r="35" spans="2:10" x14ac:dyDescent="0.25">
      <c r="B35" s="74"/>
      <c r="C35" s="78"/>
      <c r="D35" s="76"/>
      <c r="E35" s="78"/>
      <c r="F35" s="76"/>
      <c r="G35" s="78"/>
      <c r="H35" s="76"/>
      <c r="I35" s="78"/>
      <c r="J35" s="78"/>
    </row>
    <row r="36" spans="2:10" x14ac:dyDescent="0.25">
      <c r="B36" s="74"/>
      <c r="C36" s="78"/>
      <c r="D36" s="76"/>
      <c r="E36" s="78"/>
      <c r="F36" s="76"/>
      <c r="G36" s="78"/>
      <c r="H36" s="76"/>
      <c r="I36" s="78"/>
      <c r="J36" s="78"/>
    </row>
    <row r="37" spans="2:10" x14ac:dyDescent="0.25">
      <c r="B37" s="74"/>
      <c r="C37" s="78"/>
      <c r="D37" s="76"/>
      <c r="E37" s="78"/>
      <c r="F37" s="76"/>
      <c r="G37" s="78"/>
      <c r="H37" s="76"/>
      <c r="I37" s="78"/>
      <c r="J37" s="78"/>
    </row>
    <row r="38" spans="2:10" x14ac:dyDescent="0.25">
      <c r="B38" s="74"/>
      <c r="C38" s="78"/>
      <c r="D38" s="76"/>
      <c r="E38" s="78"/>
      <c r="F38" s="76"/>
      <c r="G38" s="78"/>
      <c r="H38" s="76"/>
      <c r="I38" s="78"/>
      <c r="J38" s="78"/>
    </row>
    <row r="39" spans="2:10" x14ac:dyDescent="0.25">
      <c r="B39" s="74"/>
      <c r="C39" s="78"/>
      <c r="D39" s="76"/>
      <c r="E39" s="78"/>
      <c r="F39" s="76"/>
      <c r="G39" s="78"/>
      <c r="H39" s="76"/>
      <c r="I39" s="78"/>
      <c r="J39" s="78"/>
    </row>
    <row r="40" spans="2:10" x14ac:dyDescent="0.25">
      <c r="B40" s="74"/>
      <c r="C40" s="78"/>
      <c r="D40" s="76"/>
      <c r="E40" s="78"/>
      <c r="F40" s="76"/>
      <c r="G40" s="78"/>
      <c r="H40" s="76"/>
      <c r="I40" s="78"/>
      <c r="J40" s="78"/>
    </row>
    <row r="41" spans="2:10" x14ac:dyDescent="0.25">
      <c r="B41" s="74"/>
      <c r="C41" s="78"/>
      <c r="D41" s="76"/>
      <c r="E41" s="78"/>
      <c r="F41" s="76"/>
      <c r="G41" s="78"/>
      <c r="H41" s="76"/>
      <c r="I41" s="78"/>
      <c r="J41" s="78"/>
    </row>
    <row r="42" spans="2:10" x14ac:dyDescent="0.25">
      <c r="B42" s="74"/>
      <c r="C42" s="78"/>
      <c r="D42" s="76"/>
      <c r="E42" s="78"/>
      <c r="F42" s="76"/>
      <c r="G42" s="78"/>
      <c r="H42" s="76"/>
      <c r="I42" s="78"/>
      <c r="J42" s="78"/>
    </row>
    <row r="43" spans="2:10" x14ac:dyDescent="0.25">
      <c r="B43" s="74"/>
      <c r="C43" s="78"/>
      <c r="D43" s="76"/>
      <c r="E43" s="78"/>
      <c r="F43" s="76"/>
      <c r="G43" s="78"/>
      <c r="H43" s="76"/>
      <c r="I43" s="78"/>
      <c r="J43" s="78"/>
    </row>
    <row r="44" spans="2:10" x14ac:dyDescent="0.25">
      <c r="B44" s="74"/>
      <c r="C44" s="78"/>
      <c r="D44" s="76"/>
      <c r="E44" s="78"/>
      <c r="F44" s="76"/>
      <c r="G44" s="78"/>
      <c r="H44" s="76"/>
      <c r="I44" s="78"/>
      <c r="J44" s="78"/>
    </row>
    <row r="45" spans="2:10" x14ac:dyDescent="0.25">
      <c r="B45" s="74"/>
      <c r="C45" s="78"/>
      <c r="D45" s="76"/>
      <c r="E45" s="78"/>
      <c r="F45" s="76"/>
      <c r="G45" s="78"/>
      <c r="H45" s="76"/>
      <c r="I45" s="78"/>
      <c r="J45" s="7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399"/>
  <sheetViews>
    <sheetView zoomScale="80" zoomScaleNormal="80" workbookViewId="0">
      <pane ySplit="5" topLeftCell="A33" activePane="bottomLeft" state="frozen"/>
      <selection pane="bottomLeft" activeCell="O5" sqref="O5"/>
    </sheetView>
  </sheetViews>
  <sheetFormatPr defaultRowHeight="15" x14ac:dyDescent="0.25"/>
  <cols>
    <col min="1" max="1" width="28.85546875" style="12" customWidth="1"/>
    <col min="2" max="2" width="7.7109375" customWidth="1"/>
    <col min="3" max="3" width="13.140625" customWidth="1"/>
    <col min="4" max="4" width="16.7109375" customWidth="1"/>
    <col min="5" max="6" width="19.42578125" customWidth="1"/>
    <col min="7" max="7" width="7.5703125" customWidth="1"/>
    <col min="8" max="8" width="21.42578125" style="14" customWidth="1"/>
    <col min="9" max="9" width="11" style="14" customWidth="1"/>
    <col min="10" max="10" width="13.28515625" style="14" customWidth="1"/>
    <col min="11" max="11" width="15.28515625" style="14" customWidth="1"/>
    <col min="12" max="12" width="19.85546875" style="14" customWidth="1"/>
    <col min="13" max="13" width="15" style="14" customWidth="1"/>
    <col min="14" max="14" width="25.5703125" customWidth="1"/>
    <col min="15" max="15" width="10.28515625" customWidth="1"/>
    <col min="16" max="16" width="13.7109375" customWidth="1"/>
    <col min="17" max="17" width="14" customWidth="1"/>
    <col min="18" max="18" width="13.140625" customWidth="1"/>
    <col min="19" max="19" width="10.7109375" customWidth="1"/>
    <col min="20" max="20" width="15.28515625" customWidth="1"/>
    <col min="21" max="21" width="11.42578125" customWidth="1"/>
    <col min="22" max="22" width="14.7109375" customWidth="1"/>
  </cols>
  <sheetData>
    <row r="1" spans="1:22" x14ac:dyDescent="0.25">
      <c r="A1" s="5" t="s">
        <v>156</v>
      </c>
    </row>
    <row r="2" spans="1:22" x14ac:dyDescent="0.25">
      <c r="A2" s="6" t="s">
        <v>157</v>
      </c>
    </row>
    <row r="3" spans="1:22" s="1" customFormat="1" x14ac:dyDescent="0.25">
      <c r="A3" s="7" t="s">
        <v>158</v>
      </c>
      <c r="H3" s="15"/>
      <c r="I3" s="15"/>
      <c r="J3" s="15"/>
      <c r="K3" s="15"/>
      <c r="L3" s="15"/>
      <c r="M3" s="15"/>
    </row>
    <row r="4" spans="1:22" s="1" customFormat="1" ht="90" x14ac:dyDescent="0.25">
      <c r="A4" s="8"/>
      <c r="C4" s="19"/>
      <c r="H4" s="15"/>
      <c r="I4" s="1" t="s">
        <v>207</v>
      </c>
      <c r="M4" s="1" t="s">
        <v>192</v>
      </c>
      <c r="O4" s="1" t="s">
        <v>201</v>
      </c>
      <c r="P4" s="1" t="s">
        <v>200</v>
      </c>
    </row>
    <row r="5" spans="1:22" s="1" customFormat="1" ht="90" x14ac:dyDescent="0.25">
      <c r="A5" s="48" t="s">
        <v>155</v>
      </c>
      <c r="B5" s="49" t="s">
        <v>203</v>
      </c>
      <c r="C5" s="49" t="s">
        <v>66</v>
      </c>
      <c r="D5" s="49" t="s">
        <v>204</v>
      </c>
      <c r="E5" s="49" t="s">
        <v>205</v>
      </c>
      <c r="F5" s="49" t="s">
        <v>206</v>
      </c>
      <c r="G5" s="50" t="s">
        <v>193</v>
      </c>
      <c r="H5" s="22" t="s">
        <v>178</v>
      </c>
      <c r="I5" s="22" t="s">
        <v>0</v>
      </c>
      <c r="J5" s="22" t="s">
        <v>179</v>
      </c>
      <c r="K5" s="21" t="s">
        <v>181</v>
      </c>
      <c r="L5" s="21" t="s">
        <v>180</v>
      </c>
      <c r="M5" s="21" t="s">
        <v>191</v>
      </c>
      <c r="N5" s="23" t="s">
        <v>202</v>
      </c>
      <c r="O5" s="20" t="s">
        <v>0</v>
      </c>
      <c r="P5" s="20" t="s">
        <v>199</v>
      </c>
      <c r="Q5" s="20" t="s">
        <v>198</v>
      </c>
      <c r="R5" s="83" t="s">
        <v>87</v>
      </c>
      <c r="S5" s="83" t="s">
        <v>100</v>
      </c>
      <c r="T5" s="83" t="s">
        <v>106</v>
      </c>
      <c r="U5" s="83" t="s">
        <v>213</v>
      </c>
      <c r="V5" s="83" t="s">
        <v>90</v>
      </c>
    </row>
    <row r="6" spans="1:22" x14ac:dyDescent="0.25">
      <c r="A6" s="5" t="s">
        <v>127</v>
      </c>
      <c r="B6">
        <v>10</v>
      </c>
      <c r="C6">
        <v>2710</v>
      </c>
      <c r="D6" t="s">
        <v>171</v>
      </c>
      <c r="E6" t="s">
        <v>37</v>
      </c>
      <c r="G6" s="16" t="s">
        <v>30</v>
      </c>
      <c r="H6" s="2" t="s">
        <v>138</v>
      </c>
      <c r="I6" s="2">
        <v>35.9</v>
      </c>
      <c r="J6" s="3" t="str">
        <f>IFERROR(VLOOKUP(Fossila!B5,$A$6:$D$62,4,FALSE),"")</f>
        <v/>
      </c>
      <c r="K6" t="s">
        <v>171</v>
      </c>
      <c r="L6" t="s">
        <v>182</v>
      </c>
      <c r="M6">
        <v>93.3</v>
      </c>
      <c r="N6" s="2" t="s">
        <v>132</v>
      </c>
      <c r="O6" s="2">
        <v>32</v>
      </c>
      <c r="P6" s="2">
        <v>0</v>
      </c>
      <c r="Q6">
        <v>93.3</v>
      </c>
      <c r="R6" s="3" t="s">
        <v>94</v>
      </c>
      <c r="S6" t="s">
        <v>101</v>
      </c>
      <c r="T6" t="s">
        <v>103</v>
      </c>
      <c r="U6">
        <v>50</v>
      </c>
      <c r="V6" t="s">
        <v>79</v>
      </c>
    </row>
    <row r="7" spans="1:22" ht="30" x14ac:dyDescent="0.25">
      <c r="A7" s="5" t="s">
        <v>128</v>
      </c>
      <c r="B7">
        <v>11</v>
      </c>
      <c r="C7" t="s">
        <v>27</v>
      </c>
      <c r="D7" t="s">
        <v>171</v>
      </c>
      <c r="E7" s="2" t="s">
        <v>174</v>
      </c>
      <c r="G7" s="3" t="s">
        <v>30</v>
      </c>
      <c r="H7" s="2" t="s">
        <v>139</v>
      </c>
      <c r="I7" s="2">
        <v>34.299999999999997</v>
      </c>
      <c r="J7" s="3" t="str">
        <f>IFERROR(VLOOKUP(Fossila!B6,$A$6:$D$62,4,FALSE),"")</f>
        <v/>
      </c>
      <c r="K7" t="s">
        <v>171</v>
      </c>
      <c r="L7" t="s">
        <v>183</v>
      </c>
      <c r="M7">
        <v>86</v>
      </c>
      <c r="N7" s="2" t="s">
        <v>133</v>
      </c>
      <c r="O7" s="2">
        <v>32</v>
      </c>
      <c r="P7" s="2">
        <v>1</v>
      </c>
      <c r="Q7" s="2">
        <v>0</v>
      </c>
      <c r="R7" s="3" t="s">
        <v>93</v>
      </c>
      <c r="S7" t="s">
        <v>102</v>
      </c>
      <c r="T7" t="s">
        <v>104</v>
      </c>
      <c r="U7">
        <v>60</v>
      </c>
      <c r="V7" t="s">
        <v>88</v>
      </c>
    </row>
    <row r="8" spans="1:22" x14ac:dyDescent="0.25">
      <c r="A8" s="9" t="s">
        <v>129</v>
      </c>
      <c r="B8">
        <v>20</v>
      </c>
      <c r="C8" s="4">
        <v>2207</v>
      </c>
      <c r="D8" t="s">
        <v>171</v>
      </c>
      <c r="F8" s="4" t="s">
        <v>129</v>
      </c>
      <c r="G8" s="3" t="s">
        <v>30</v>
      </c>
      <c r="H8" s="2" t="s">
        <v>135</v>
      </c>
      <c r="I8" s="2" t="s">
        <v>177</v>
      </c>
      <c r="J8" s="3" t="str">
        <f>IFERROR(VLOOKUP(Fossila!B7,$A$6:$D$62,4,FALSE),"")</f>
        <v/>
      </c>
      <c r="K8" s="2" t="s">
        <v>173</v>
      </c>
      <c r="L8" t="s">
        <v>182</v>
      </c>
      <c r="M8">
        <v>95.1</v>
      </c>
      <c r="N8" s="2" t="s">
        <v>134</v>
      </c>
      <c r="O8" s="2">
        <v>32</v>
      </c>
      <c r="P8" s="2">
        <v>1</v>
      </c>
      <c r="Q8" s="2">
        <v>0</v>
      </c>
      <c r="R8" s="3" t="s">
        <v>92</v>
      </c>
      <c r="V8" t="s">
        <v>89</v>
      </c>
    </row>
    <row r="9" spans="1:22" x14ac:dyDescent="0.25">
      <c r="A9" s="9" t="s">
        <v>130</v>
      </c>
      <c r="B9">
        <v>21</v>
      </c>
      <c r="C9" s="4">
        <v>2207</v>
      </c>
      <c r="D9" s="2" t="s">
        <v>172</v>
      </c>
      <c r="F9" s="4" t="s">
        <v>129</v>
      </c>
      <c r="G9" s="3" t="s">
        <v>30</v>
      </c>
      <c r="H9" s="2" t="s">
        <v>9</v>
      </c>
      <c r="I9" s="2">
        <v>27.2</v>
      </c>
      <c r="J9" s="3" t="str">
        <f>IFERROR(VLOOKUP(Fossila!B8,$A$6:$D$62,4,FALSE),"")</f>
        <v/>
      </c>
      <c r="K9" s="2" t="s">
        <v>173</v>
      </c>
      <c r="L9" t="s">
        <v>183</v>
      </c>
      <c r="M9">
        <v>86</v>
      </c>
      <c r="N9" s="2" t="s">
        <v>154</v>
      </c>
      <c r="O9" s="2">
        <v>33</v>
      </c>
      <c r="P9" s="2">
        <v>0</v>
      </c>
      <c r="Q9">
        <v>95.1</v>
      </c>
      <c r="R9" s="3" t="s">
        <v>91</v>
      </c>
    </row>
    <row r="10" spans="1:22" x14ac:dyDescent="0.25">
      <c r="A10" s="9" t="s">
        <v>131</v>
      </c>
      <c r="B10">
        <v>22</v>
      </c>
      <c r="C10" s="4">
        <v>2207</v>
      </c>
      <c r="D10" s="2" t="s">
        <v>172</v>
      </c>
      <c r="E10" s="4"/>
      <c r="F10" s="4" t="s">
        <v>129</v>
      </c>
      <c r="G10" s="3" t="s">
        <v>30</v>
      </c>
      <c r="H10" s="3" t="s">
        <v>160</v>
      </c>
      <c r="I10" s="2" t="s">
        <v>177</v>
      </c>
      <c r="J10" s="3" t="str">
        <f>IFERROR(VLOOKUP(Fossila!B9,$A$6:$D$62,4,FALSE),"")</f>
        <v/>
      </c>
      <c r="K10" t="s">
        <v>2</v>
      </c>
      <c r="L10" t="s">
        <v>184</v>
      </c>
      <c r="M10">
        <v>69.3</v>
      </c>
      <c r="N10" s="2" t="s">
        <v>140</v>
      </c>
      <c r="O10" s="2">
        <v>33</v>
      </c>
      <c r="P10" s="2">
        <v>1</v>
      </c>
      <c r="Q10" s="2">
        <v>0</v>
      </c>
      <c r="R10" s="2"/>
    </row>
    <row r="11" spans="1:22" x14ac:dyDescent="0.25">
      <c r="A11" s="7" t="s">
        <v>3</v>
      </c>
      <c r="B11">
        <v>23</v>
      </c>
      <c r="C11" s="2">
        <v>2909</v>
      </c>
      <c r="D11" t="s">
        <v>171</v>
      </c>
      <c r="E11" s="2" t="s">
        <v>3</v>
      </c>
      <c r="F11" s="2" t="s">
        <v>18</v>
      </c>
      <c r="G11" s="3" t="s">
        <v>30</v>
      </c>
      <c r="H11" s="2" t="s">
        <v>145</v>
      </c>
      <c r="I11" s="2" t="s">
        <v>177</v>
      </c>
      <c r="J11" s="3" t="str">
        <f>IFERROR(VLOOKUP(Fossila!B10,$A$6:$D$62,4,FALSE),"")</f>
        <v/>
      </c>
      <c r="K11" t="s">
        <v>1</v>
      </c>
      <c r="L11" t="s">
        <v>185</v>
      </c>
      <c r="M11">
        <v>76.3</v>
      </c>
      <c r="N11" s="2" t="s">
        <v>141</v>
      </c>
      <c r="O11" s="2">
        <v>33</v>
      </c>
      <c r="P11" s="2">
        <v>1</v>
      </c>
      <c r="Q11" s="2">
        <v>0</v>
      </c>
      <c r="R11" s="2"/>
    </row>
    <row r="12" spans="1:22" ht="30" x14ac:dyDescent="0.25">
      <c r="A12" s="9" t="s">
        <v>4</v>
      </c>
      <c r="B12">
        <v>24</v>
      </c>
      <c r="C12" s="2">
        <v>2909</v>
      </c>
      <c r="D12" s="2" t="s">
        <v>172</v>
      </c>
      <c r="E12" s="2"/>
      <c r="F12" s="2" t="s">
        <v>18</v>
      </c>
      <c r="G12" s="3" t="s">
        <v>30</v>
      </c>
      <c r="H12" s="2" t="s">
        <v>146</v>
      </c>
      <c r="I12" s="2" t="s">
        <v>177</v>
      </c>
      <c r="J12" s="3" t="str">
        <f>IFERROR(VLOOKUP(Fossila!B11,$A$6:$D$62,4,FALSE),"")</f>
        <v/>
      </c>
      <c r="K12" t="s">
        <v>36</v>
      </c>
      <c r="L12" t="s">
        <v>184</v>
      </c>
      <c r="M12">
        <v>74.5</v>
      </c>
      <c r="N12" s="2" t="s">
        <v>142</v>
      </c>
      <c r="O12" s="2">
        <v>34</v>
      </c>
      <c r="P12" s="2">
        <v>0</v>
      </c>
      <c r="Q12">
        <v>95.1</v>
      </c>
    </row>
    <row r="13" spans="1:22" x14ac:dyDescent="0.25">
      <c r="A13" s="9" t="s">
        <v>5</v>
      </c>
      <c r="B13">
        <v>25</v>
      </c>
      <c r="C13" s="2">
        <v>2909</v>
      </c>
      <c r="D13" s="2" t="s">
        <v>172</v>
      </c>
      <c r="E13" s="2"/>
      <c r="F13" s="2" t="s">
        <v>18</v>
      </c>
      <c r="G13" s="3" t="s">
        <v>30</v>
      </c>
      <c r="H13" s="2" t="s">
        <v>151</v>
      </c>
      <c r="I13" s="2">
        <v>15.8</v>
      </c>
      <c r="J13" s="3" t="str">
        <f>IFERROR(VLOOKUP(Fossila!B12,$A$6:$D$62,4,FALSE),"")</f>
        <v/>
      </c>
      <c r="K13" t="s">
        <v>208</v>
      </c>
      <c r="L13" t="s">
        <v>186</v>
      </c>
      <c r="M13">
        <v>3.3</v>
      </c>
      <c r="N13" s="2" t="s">
        <v>143</v>
      </c>
      <c r="O13" s="2">
        <v>34</v>
      </c>
      <c r="P13" s="2">
        <v>1</v>
      </c>
      <c r="Q13" s="2">
        <v>0</v>
      </c>
      <c r="R13" s="2"/>
    </row>
    <row r="14" spans="1:22" ht="30" x14ac:dyDescent="0.25">
      <c r="A14" s="7" t="s">
        <v>6</v>
      </c>
      <c r="B14">
        <v>26</v>
      </c>
      <c r="C14" s="2">
        <v>2909</v>
      </c>
      <c r="D14" t="s">
        <v>171</v>
      </c>
      <c r="E14" s="2" t="s">
        <v>174</v>
      </c>
      <c r="F14" s="2" t="s">
        <v>174</v>
      </c>
      <c r="G14" s="3" t="s">
        <v>30</v>
      </c>
      <c r="H14" s="3" t="s">
        <v>127</v>
      </c>
      <c r="I14" s="3">
        <v>32.200000000000003</v>
      </c>
      <c r="J14" s="3" t="str">
        <f>IFERROR(VLOOKUP(Fossila!B13,$A$6:$D$62,4,FALSE),"")</f>
        <v/>
      </c>
      <c r="K14" t="s">
        <v>209</v>
      </c>
      <c r="L14" t="s">
        <v>190</v>
      </c>
      <c r="M14">
        <f>0.4*104.3</f>
        <v>41.72</v>
      </c>
      <c r="N14" s="2" t="s">
        <v>144</v>
      </c>
      <c r="O14" s="2">
        <v>34</v>
      </c>
      <c r="P14" s="2">
        <v>1</v>
      </c>
      <c r="Q14" s="2">
        <v>0</v>
      </c>
      <c r="R14" s="2"/>
    </row>
    <row r="15" spans="1:22" ht="30" x14ac:dyDescent="0.25">
      <c r="A15" s="9" t="s">
        <v>7</v>
      </c>
      <c r="B15">
        <v>27</v>
      </c>
      <c r="C15" s="2">
        <v>2909</v>
      </c>
      <c r="D15" s="2" t="s">
        <v>172</v>
      </c>
      <c r="E15" s="2"/>
      <c r="F15" s="2" t="s">
        <v>174</v>
      </c>
      <c r="G15" s="3" t="s">
        <v>30</v>
      </c>
      <c r="H15" s="2" t="s">
        <v>3</v>
      </c>
      <c r="I15" s="2">
        <v>26.1</v>
      </c>
      <c r="J15" s="3" t="str">
        <f>IFERROR(VLOOKUP(Fossila!B14,$A$6:$D$62,4,FALSE),"")</f>
        <v/>
      </c>
      <c r="K15" t="s">
        <v>209</v>
      </c>
      <c r="L15" t="s">
        <v>189</v>
      </c>
      <c r="M15">
        <f>0.4*9.1</f>
        <v>3.64</v>
      </c>
      <c r="N15" s="2" t="s">
        <v>129</v>
      </c>
      <c r="O15" s="2">
        <v>21</v>
      </c>
      <c r="P15" s="2">
        <v>0</v>
      </c>
      <c r="Q15">
        <v>93.3</v>
      </c>
    </row>
    <row r="16" spans="1:22" ht="30" x14ac:dyDescent="0.25">
      <c r="A16" s="9" t="s">
        <v>8</v>
      </c>
      <c r="B16">
        <v>28</v>
      </c>
      <c r="C16" s="2">
        <v>2909</v>
      </c>
      <c r="D16" s="2" t="s">
        <v>172</v>
      </c>
      <c r="E16" s="2"/>
      <c r="F16" s="2" t="s">
        <v>174</v>
      </c>
      <c r="G16" s="3" t="s">
        <v>30</v>
      </c>
      <c r="H16" s="2" t="s">
        <v>197</v>
      </c>
      <c r="I16" s="2">
        <v>46</v>
      </c>
      <c r="J16" s="3" t="str">
        <f>IFERROR(VLOOKUP(Fossila!B15,$A$6:$D$62,4,FALSE),"")</f>
        <v/>
      </c>
      <c r="K16" t="s">
        <v>209</v>
      </c>
      <c r="L16" t="s">
        <v>187</v>
      </c>
      <c r="M16">
        <f>0.4*234.4</f>
        <v>93.76</v>
      </c>
      <c r="N16" s="2" t="s">
        <v>130</v>
      </c>
      <c r="O16" s="2">
        <v>21</v>
      </c>
      <c r="P16" s="2">
        <v>1</v>
      </c>
      <c r="Q16" s="2">
        <v>0</v>
      </c>
      <c r="R16" s="2"/>
    </row>
    <row r="17" spans="1:18" x14ac:dyDescent="0.25">
      <c r="A17" s="7" t="s">
        <v>9</v>
      </c>
      <c r="B17">
        <v>29</v>
      </c>
      <c r="C17" s="2">
        <v>2909</v>
      </c>
      <c r="D17" t="s">
        <v>171</v>
      </c>
      <c r="E17" s="2" t="s">
        <v>9</v>
      </c>
      <c r="F17" s="2" t="s">
        <v>19</v>
      </c>
      <c r="G17" s="3" t="s">
        <v>30</v>
      </c>
      <c r="H17" s="3" t="s">
        <v>161</v>
      </c>
      <c r="I17" s="2">
        <v>45.1</v>
      </c>
      <c r="J17" s="3" t="str">
        <f>IFERROR(VLOOKUP(Fossila!B16,$A$6:$D$62,4,FALSE),"")</f>
        <v/>
      </c>
      <c r="K17" t="s">
        <v>209</v>
      </c>
      <c r="L17" t="s">
        <v>188</v>
      </c>
      <c r="M17">
        <f>0.4*52.7</f>
        <v>21.080000000000002</v>
      </c>
      <c r="N17" s="2" t="s">
        <v>131</v>
      </c>
      <c r="O17" s="2">
        <v>21</v>
      </c>
      <c r="P17" s="2">
        <v>1</v>
      </c>
      <c r="Q17" s="2">
        <v>0</v>
      </c>
      <c r="R17" s="2"/>
    </row>
    <row r="18" spans="1:18" x14ac:dyDescent="0.25">
      <c r="A18" s="9" t="s">
        <v>10</v>
      </c>
      <c r="B18">
        <v>30</v>
      </c>
      <c r="C18" s="2">
        <v>2909</v>
      </c>
      <c r="D18" s="2" t="s">
        <v>172</v>
      </c>
      <c r="E18" s="2"/>
      <c r="F18" s="2" t="s">
        <v>19</v>
      </c>
      <c r="G18" s="3" t="s">
        <v>30</v>
      </c>
      <c r="H18" s="3" t="s">
        <v>162</v>
      </c>
      <c r="I18" s="2">
        <v>45.1</v>
      </c>
      <c r="J18" s="3" t="str">
        <f>IFERROR(VLOOKUP(Fossila!B17,$A$6:$D$62,4,FALSE),"")</f>
        <v/>
      </c>
      <c r="N18" s="2" t="s">
        <v>194</v>
      </c>
      <c r="O18" s="2" t="s">
        <v>177</v>
      </c>
      <c r="P18" s="2">
        <v>0</v>
      </c>
      <c r="Q18" s="2">
        <v>73.599999999999994</v>
      </c>
      <c r="R18" s="4"/>
    </row>
    <row r="19" spans="1:18" ht="30" x14ac:dyDescent="0.25">
      <c r="A19" s="9" t="s">
        <v>11</v>
      </c>
      <c r="B19">
        <v>31</v>
      </c>
      <c r="C19" s="2">
        <v>2909</v>
      </c>
      <c r="D19" s="2" t="s">
        <v>172</v>
      </c>
      <c r="E19" s="2"/>
      <c r="F19" s="2" t="s">
        <v>19</v>
      </c>
      <c r="G19" s="3" t="s">
        <v>30</v>
      </c>
      <c r="H19" s="3" t="s">
        <v>128</v>
      </c>
      <c r="I19" s="2" t="s">
        <v>177</v>
      </c>
      <c r="J19" s="3" t="str">
        <f>IFERROR(VLOOKUP(Fossila!B18,$A$6:$D$62,4,FALSE),"")</f>
        <v/>
      </c>
      <c r="N19" s="2" t="s">
        <v>195</v>
      </c>
      <c r="O19" s="2" t="s">
        <v>177</v>
      </c>
      <c r="P19" s="2">
        <v>1</v>
      </c>
      <c r="Q19" s="2">
        <v>0</v>
      </c>
      <c r="R19" s="2"/>
    </row>
    <row r="20" spans="1:18" ht="30" x14ac:dyDescent="0.25">
      <c r="A20" s="7" t="s">
        <v>12</v>
      </c>
      <c r="B20">
        <v>32</v>
      </c>
      <c r="C20" s="2">
        <v>2909</v>
      </c>
      <c r="D20" t="s">
        <v>171</v>
      </c>
      <c r="E20" s="2" t="s">
        <v>174</v>
      </c>
      <c r="F20" s="2" t="s">
        <v>20</v>
      </c>
      <c r="G20" s="3" t="s">
        <v>30</v>
      </c>
      <c r="H20" s="2" t="s">
        <v>150</v>
      </c>
      <c r="I20" s="2">
        <v>39.299999999999997</v>
      </c>
      <c r="J20" s="3" t="str">
        <f>IFERROR(VLOOKUP(Fossila!B19,$A$6:$D$62,4,FALSE),"")</f>
        <v/>
      </c>
      <c r="N20" s="2" t="s">
        <v>196</v>
      </c>
      <c r="O20" s="2" t="s">
        <v>177</v>
      </c>
      <c r="P20" s="2">
        <v>1</v>
      </c>
      <c r="Q20" s="2">
        <v>0</v>
      </c>
      <c r="R20" s="2"/>
    </row>
    <row r="21" spans="1:18" x14ac:dyDescent="0.25">
      <c r="A21" s="9" t="s">
        <v>13</v>
      </c>
      <c r="B21">
        <v>33</v>
      </c>
      <c r="C21" s="2">
        <v>2909</v>
      </c>
      <c r="D21" s="2" t="s">
        <v>172</v>
      </c>
      <c r="E21" s="2"/>
      <c r="F21" s="2" t="s">
        <v>20</v>
      </c>
      <c r="G21" s="3" t="s">
        <v>30</v>
      </c>
      <c r="H21" s="3" t="s">
        <v>165</v>
      </c>
      <c r="I21" s="2">
        <v>50</v>
      </c>
      <c r="J21" s="3" t="str">
        <f>IFERROR(VLOOKUP(Fossila!B20,$A$6:$D$62,4,FALSE),"")</f>
        <v/>
      </c>
      <c r="N21" s="2" t="s">
        <v>147</v>
      </c>
      <c r="O21" s="2">
        <v>33</v>
      </c>
      <c r="P21" s="2">
        <v>0</v>
      </c>
      <c r="Q21">
        <v>95.1</v>
      </c>
      <c r="R21" s="2"/>
    </row>
    <row r="22" spans="1:18" x14ac:dyDescent="0.25">
      <c r="A22" s="9" t="s">
        <v>14</v>
      </c>
      <c r="B22">
        <v>34</v>
      </c>
      <c r="C22" s="2">
        <v>2909</v>
      </c>
      <c r="D22" s="2" t="s">
        <v>172</v>
      </c>
      <c r="E22" s="2"/>
      <c r="F22" s="2" t="s">
        <v>20</v>
      </c>
      <c r="G22" s="3" t="s">
        <v>30</v>
      </c>
      <c r="H22" s="2" t="s">
        <v>12</v>
      </c>
      <c r="I22" s="2" t="s">
        <v>177</v>
      </c>
      <c r="J22" s="3" t="str">
        <f>IFERROR(VLOOKUP(Fossila!B21,$A$6:$D$62,4,FALSE),"")</f>
        <v/>
      </c>
      <c r="K22" s="2"/>
      <c r="L22" s="17"/>
      <c r="M22" s="17"/>
      <c r="N22" s="2" t="s">
        <v>148</v>
      </c>
      <c r="O22" s="2">
        <v>33</v>
      </c>
      <c r="P22" s="2">
        <v>1</v>
      </c>
      <c r="Q22" s="2">
        <v>0</v>
      </c>
      <c r="R22" s="2"/>
    </row>
    <row r="23" spans="1:18" x14ac:dyDescent="0.25">
      <c r="A23" s="9" t="s">
        <v>132</v>
      </c>
      <c r="B23">
        <v>38</v>
      </c>
      <c r="C23" s="2">
        <v>2710</v>
      </c>
      <c r="D23" t="s">
        <v>171</v>
      </c>
      <c r="E23" s="2"/>
      <c r="F23" t="s">
        <v>171</v>
      </c>
      <c r="G23" s="3" t="s">
        <v>30</v>
      </c>
      <c r="H23" s="2" t="s">
        <v>6</v>
      </c>
      <c r="I23" s="2" t="s">
        <v>177</v>
      </c>
      <c r="J23" s="3" t="str">
        <f>IFERROR(VLOOKUP(Fossila!B22,$A$6:$D$62,4,FALSE),"")</f>
        <v/>
      </c>
      <c r="K23" s="2"/>
      <c r="L23" s="17"/>
      <c r="M23" s="17"/>
      <c r="N23" s="2" t="s">
        <v>149</v>
      </c>
      <c r="O23" s="2">
        <v>33</v>
      </c>
      <c r="P23" s="2">
        <v>1</v>
      </c>
      <c r="Q23" s="2">
        <v>0</v>
      </c>
    </row>
    <row r="24" spans="1:18" x14ac:dyDescent="0.25">
      <c r="A24" s="9" t="s">
        <v>133</v>
      </c>
      <c r="B24">
        <v>39</v>
      </c>
      <c r="C24" s="2">
        <v>2710</v>
      </c>
      <c r="D24" s="2" t="s">
        <v>172</v>
      </c>
      <c r="E24" s="2"/>
      <c r="F24" t="s">
        <v>171</v>
      </c>
      <c r="G24" s="3" t="s">
        <v>30</v>
      </c>
      <c r="H24" s="3" t="s">
        <v>168</v>
      </c>
      <c r="I24" s="2">
        <v>120.1</v>
      </c>
      <c r="J24" s="3" t="str">
        <f>IFERROR(VLOOKUP(Fossila!B23,$A$6:$D$62,4,FALSE),"")</f>
        <v/>
      </c>
      <c r="L24" s="18"/>
      <c r="M24" s="18"/>
      <c r="N24" s="2" t="s">
        <v>15</v>
      </c>
      <c r="O24" s="2" t="s">
        <v>177</v>
      </c>
      <c r="P24" s="2">
        <v>0</v>
      </c>
      <c r="Q24">
        <v>95.1</v>
      </c>
      <c r="R24" s="2"/>
    </row>
    <row r="25" spans="1:18" x14ac:dyDescent="0.25">
      <c r="A25" s="9" t="s">
        <v>134</v>
      </c>
      <c r="B25">
        <v>40</v>
      </c>
      <c r="C25" s="2">
        <v>2710</v>
      </c>
      <c r="D25" s="2" t="s">
        <v>172</v>
      </c>
      <c r="E25" s="2"/>
      <c r="F25" t="s">
        <v>171</v>
      </c>
      <c r="G25" s="3" t="s">
        <v>30</v>
      </c>
      <c r="J25" s="3" t="str">
        <f>IFERROR(VLOOKUP(Fossila!B24,$A$6:$D$62,4,FALSE),"")</f>
        <v/>
      </c>
      <c r="K25" s="3"/>
      <c r="L25" s="17"/>
      <c r="M25" s="17"/>
      <c r="N25" s="2" t="s">
        <v>16</v>
      </c>
      <c r="O25" s="2" t="s">
        <v>177</v>
      </c>
      <c r="P25" s="2">
        <v>1</v>
      </c>
      <c r="Q25" s="2">
        <v>0</v>
      </c>
      <c r="R25" s="2"/>
    </row>
    <row r="26" spans="1:18" ht="30" x14ac:dyDescent="0.25">
      <c r="A26" s="7" t="s">
        <v>135</v>
      </c>
      <c r="B26">
        <v>47</v>
      </c>
      <c r="C26" s="2" t="s">
        <v>23</v>
      </c>
      <c r="D26" s="2" t="s">
        <v>173</v>
      </c>
      <c r="E26" s="2" t="s">
        <v>174</v>
      </c>
      <c r="F26" s="2" t="s">
        <v>174</v>
      </c>
      <c r="G26" s="3" t="s">
        <v>30</v>
      </c>
      <c r="J26" s="3" t="str">
        <f>IFERROR(VLOOKUP(Fossila!B25,$A$6:$D$62,4,FALSE),"")</f>
        <v/>
      </c>
      <c r="K26" s="3"/>
      <c r="L26" s="17"/>
      <c r="M26" s="17"/>
      <c r="N26" s="2" t="s">
        <v>17</v>
      </c>
      <c r="O26" s="2" t="s">
        <v>177</v>
      </c>
      <c r="P26" s="2">
        <v>1</v>
      </c>
      <c r="Q26" s="2">
        <v>0</v>
      </c>
    </row>
    <row r="27" spans="1:18" ht="30" x14ac:dyDescent="0.25">
      <c r="A27" s="9" t="s">
        <v>136</v>
      </c>
      <c r="B27">
        <v>48</v>
      </c>
      <c r="C27" s="2" t="s">
        <v>23</v>
      </c>
      <c r="D27" s="2" t="s">
        <v>172</v>
      </c>
      <c r="E27" s="2"/>
      <c r="F27" s="2" t="s">
        <v>174</v>
      </c>
      <c r="G27" s="3" t="s">
        <v>30</v>
      </c>
      <c r="J27" s="3" t="str">
        <f>IFERROR(VLOOKUP(Fossila!B26,$A$6:$D$62,4,FALSE),"")</f>
        <v/>
      </c>
      <c r="K27" s="3"/>
      <c r="L27" s="17"/>
      <c r="M27" s="17"/>
      <c r="N27" s="2" t="s">
        <v>9</v>
      </c>
      <c r="O27" s="2">
        <v>27</v>
      </c>
      <c r="P27" s="2">
        <v>0</v>
      </c>
      <c r="Q27">
        <v>93.3</v>
      </c>
      <c r="R27" s="2"/>
    </row>
    <row r="28" spans="1:18" ht="30" x14ac:dyDescent="0.25">
      <c r="A28" s="9" t="s">
        <v>137</v>
      </c>
      <c r="B28">
        <v>49</v>
      </c>
      <c r="C28" s="2" t="s">
        <v>23</v>
      </c>
      <c r="D28" s="2" t="s">
        <v>172</v>
      </c>
      <c r="E28" s="2"/>
      <c r="F28" s="2" t="s">
        <v>174</v>
      </c>
      <c r="G28" s="3" t="s">
        <v>30</v>
      </c>
      <c r="J28" s="3" t="str">
        <f>IFERROR(VLOOKUP(Fossila!B27,$A$6:$D$62,4,FALSE),"")</f>
        <v/>
      </c>
      <c r="K28" s="3"/>
      <c r="L28" s="17"/>
      <c r="M28" s="17"/>
      <c r="N28" s="2" t="s">
        <v>10</v>
      </c>
      <c r="O28" s="2">
        <v>27</v>
      </c>
      <c r="P28" s="2">
        <v>0.37</v>
      </c>
      <c r="Q28">
        <f>(1-P28)*93.3</f>
        <v>58.778999999999996</v>
      </c>
    </row>
    <row r="29" spans="1:18" x14ac:dyDescent="0.25">
      <c r="A29" s="10" t="s">
        <v>138</v>
      </c>
      <c r="B29">
        <v>50</v>
      </c>
      <c r="C29" s="2">
        <v>2710</v>
      </c>
      <c r="D29" s="2" t="s">
        <v>173</v>
      </c>
      <c r="E29" s="2" t="s">
        <v>38</v>
      </c>
      <c r="F29" s="2"/>
      <c r="G29" s="3" t="s">
        <v>30</v>
      </c>
      <c r="J29" s="3" t="str">
        <f>IFERROR(VLOOKUP(Fossila!B28,$A$6:$D$62,4,FALSE),"")</f>
        <v/>
      </c>
      <c r="K29" s="3"/>
      <c r="L29" s="17"/>
      <c r="M29" s="17"/>
      <c r="N29" s="2" t="s">
        <v>11</v>
      </c>
      <c r="O29" s="2">
        <v>27</v>
      </c>
      <c r="P29" s="2">
        <v>0.37</v>
      </c>
      <c r="Q29">
        <f>(1-P29)*93.3</f>
        <v>58.778999999999996</v>
      </c>
      <c r="R29" s="2"/>
    </row>
    <row r="30" spans="1:18" x14ac:dyDescent="0.25">
      <c r="A30" s="10" t="s">
        <v>139</v>
      </c>
      <c r="B30">
        <v>51</v>
      </c>
      <c r="C30" s="2" t="s">
        <v>23</v>
      </c>
      <c r="D30" s="2" t="s">
        <v>173</v>
      </c>
      <c r="E30" s="2" t="s">
        <v>44</v>
      </c>
      <c r="F30" s="2"/>
      <c r="G30" s="3" t="s">
        <v>30</v>
      </c>
      <c r="J30" s="3" t="str">
        <f>IFERROR(VLOOKUP(Fossila!B29,$A$6:$D$62,4,FALSE),"")</f>
        <v/>
      </c>
      <c r="K30" s="3"/>
      <c r="L30" s="17"/>
      <c r="M30" s="17"/>
      <c r="N30" s="2" t="s">
        <v>151</v>
      </c>
      <c r="O30" s="2">
        <v>16</v>
      </c>
      <c r="P30" s="2">
        <v>0</v>
      </c>
      <c r="Q30">
        <v>93.3</v>
      </c>
      <c r="R30" s="2"/>
    </row>
    <row r="31" spans="1:18" x14ac:dyDescent="0.25">
      <c r="A31" s="9" t="s">
        <v>154</v>
      </c>
      <c r="B31">
        <v>52</v>
      </c>
      <c r="C31" s="2" t="s">
        <v>23</v>
      </c>
      <c r="D31" s="2" t="s">
        <v>173</v>
      </c>
      <c r="E31" s="2"/>
      <c r="F31" s="2" t="s">
        <v>154</v>
      </c>
      <c r="G31" s="3" t="s">
        <v>30</v>
      </c>
      <c r="J31" s="3" t="str">
        <f>IFERROR(VLOOKUP(Fossila!B30,$A$6:$D$62,4,FALSE),"")</f>
        <v/>
      </c>
      <c r="K31" s="3"/>
      <c r="L31" s="17"/>
      <c r="M31" s="17"/>
      <c r="N31" s="2" t="s">
        <v>152</v>
      </c>
      <c r="O31" s="2">
        <v>16</v>
      </c>
      <c r="P31" s="2">
        <v>1</v>
      </c>
      <c r="Q31" s="2">
        <v>0</v>
      </c>
    </row>
    <row r="32" spans="1:18" x14ac:dyDescent="0.25">
      <c r="A32" s="9" t="s">
        <v>140</v>
      </c>
      <c r="B32">
        <v>53</v>
      </c>
      <c r="C32" s="2" t="s">
        <v>23</v>
      </c>
      <c r="D32" s="2" t="s">
        <v>172</v>
      </c>
      <c r="E32" s="2"/>
      <c r="F32" s="2" t="s">
        <v>154</v>
      </c>
      <c r="G32" s="3" t="s">
        <v>30</v>
      </c>
      <c r="J32" s="3" t="str">
        <f>IFERROR(VLOOKUP(Fossila!B31,$A$6:$D$62,4,FALSE),"")</f>
        <v/>
      </c>
      <c r="K32" s="3"/>
      <c r="L32" s="17"/>
      <c r="M32" s="17"/>
      <c r="N32" s="2" t="s">
        <v>153</v>
      </c>
      <c r="O32" s="2">
        <v>16</v>
      </c>
      <c r="P32" s="2">
        <v>1</v>
      </c>
      <c r="Q32" s="2">
        <v>0</v>
      </c>
    </row>
    <row r="33" spans="1:18" x14ac:dyDescent="0.25">
      <c r="A33" s="9" t="s">
        <v>141</v>
      </c>
      <c r="B33">
        <v>54</v>
      </c>
      <c r="C33" s="2" t="s">
        <v>23</v>
      </c>
      <c r="D33" s="2" t="s">
        <v>172</v>
      </c>
      <c r="E33" s="2"/>
      <c r="F33" s="2" t="s">
        <v>154</v>
      </c>
      <c r="G33" s="3" t="s">
        <v>30</v>
      </c>
      <c r="J33" s="3" t="str">
        <f>IFERROR(VLOOKUP(Fossila!B32,$A$6:$D$62,4,FALSE),"")</f>
        <v/>
      </c>
      <c r="K33" s="3"/>
      <c r="L33" s="17"/>
      <c r="M33" s="17"/>
      <c r="N33" s="2" t="s">
        <v>3</v>
      </c>
      <c r="O33" s="2">
        <v>26</v>
      </c>
      <c r="P33" s="2">
        <v>0</v>
      </c>
      <c r="Q33">
        <v>93.3</v>
      </c>
    </row>
    <row r="34" spans="1:18" x14ac:dyDescent="0.25">
      <c r="A34" s="9" t="s">
        <v>142</v>
      </c>
      <c r="B34">
        <v>56</v>
      </c>
      <c r="C34" s="2" t="s">
        <v>23</v>
      </c>
      <c r="D34" s="2" t="s">
        <v>173</v>
      </c>
      <c r="E34" s="2"/>
      <c r="F34" s="2" t="s">
        <v>22</v>
      </c>
      <c r="G34" s="3" t="s">
        <v>30</v>
      </c>
      <c r="J34" s="3" t="str">
        <f>IFERROR(VLOOKUP(Fossila!B33,$A$6:$D$62,4,FALSE),"")</f>
        <v/>
      </c>
      <c r="K34" s="3"/>
      <c r="L34" s="17"/>
      <c r="M34" s="17"/>
      <c r="N34" s="2" t="s">
        <v>4</v>
      </c>
      <c r="O34" s="2">
        <v>26</v>
      </c>
      <c r="P34" s="2">
        <v>0.22</v>
      </c>
      <c r="Q34">
        <f>(1-P34)*93.3</f>
        <v>72.774000000000001</v>
      </c>
    </row>
    <row r="35" spans="1:18" x14ac:dyDescent="0.25">
      <c r="A35" s="9" t="s">
        <v>143</v>
      </c>
      <c r="B35">
        <v>56</v>
      </c>
      <c r="C35" s="2" t="s">
        <v>23</v>
      </c>
      <c r="D35" s="2" t="s">
        <v>172</v>
      </c>
      <c r="E35" s="2"/>
      <c r="F35" s="2" t="s">
        <v>22</v>
      </c>
      <c r="G35" s="3" t="s">
        <v>30</v>
      </c>
      <c r="J35" s="3" t="str">
        <f>IFERROR(VLOOKUP(Fossila!B34,$A$6:$D$62,4,FALSE),"")</f>
        <v/>
      </c>
      <c r="K35" s="3"/>
      <c r="L35" s="17"/>
      <c r="M35" s="17"/>
      <c r="N35" s="2" t="s">
        <v>5</v>
      </c>
      <c r="O35" s="2">
        <v>26</v>
      </c>
      <c r="P35" s="2">
        <v>0.22</v>
      </c>
      <c r="Q35">
        <f>(1-P35)*93.3</f>
        <v>72.774000000000001</v>
      </c>
      <c r="R35" s="2"/>
    </row>
    <row r="36" spans="1:18" x14ac:dyDescent="0.25">
      <c r="A36" s="9" t="s">
        <v>144</v>
      </c>
      <c r="B36">
        <v>57</v>
      </c>
      <c r="C36" s="2" t="s">
        <v>23</v>
      </c>
      <c r="D36" s="2" t="s">
        <v>172</v>
      </c>
      <c r="E36" s="2"/>
      <c r="F36" s="2" t="s">
        <v>22</v>
      </c>
      <c r="G36" s="3" t="s">
        <v>30</v>
      </c>
      <c r="J36" s="3" t="str">
        <f>IFERROR(VLOOKUP(Fossila!B35,$A$6:$D$62,4,FALSE),"")</f>
        <v/>
      </c>
      <c r="K36" s="3"/>
      <c r="L36" s="17"/>
      <c r="M36" s="17"/>
      <c r="N36" s="17" t="s">
        <v>169</v>
      </c>
      <c r="O36" s="2">
        <v>50</v>
      </c>
      <c r="P36" s="2">
        <v>0</v>
      </c>
      <c r="Q36">
        <v>74.5</v>
      </c>
      <c r="R36" s="2"/>
    </row>
    <row r="37" spans="1:18" ht="30" x14ac:dyDescent="0.25">
      <c r="A37" s="10" t="s">
        <v>145</v>
      </c>
      <c r="B37">
        <v>60</v>
      </c>
      <c r="C37" s="2">
        <v>2710</v>
      </c>
      <c r="D37" s="2" t="s">
        <v>173</v>
      </c>
      <c r="E37" s="2" t="s">
        <v>174</v>
      </c>
      <c r="F37" s="2"/>
      <c r="G37" s="3" t="s">
        <v>30</v>
      </c>
      <c r="H37" s="3"/>
      <c r="I37" s="3"/>
      <c r="J37" s="3" t="str">
        <f>IFERROR(VLOOKUP(Fossila!B36,$A$6:$D$62,4,FALSE),"")</f>
        <v/>
      </c>
      <c r="K37" s="3"/>
      <c r="L37" s="17"/>
      <c r="M37" s="17"/>
      <c r="N37" s="17" t="s">
        <v>170</v>
      </c>
      <c r="O37" s="2">
        <v>50</v>
      </c>
      <c r="P37" s="2">
        <v>1</v>
      </c>
      <c r="Q37" s="4">
        <v>0</v>
      </c>
    </row>
    <row r="38" spans="1:18" ht="30" x14ac:dyDescent="0.25">
      <c r="A38" s="10" t="s">
        <v>146</v>
      </c>
      <c r="B38">
        <v>61</v>
      </c>
      <c r="C38" s="2" t="s">
        <v>23</v>
      </c>
      <c r="D38" s="2" t="s">
        <v>173</v>
      </c>
      <c r="E38" s="2" t="s">
        <v>174</v>
      </c>
      <c r="F38" s="2"/>
      <c r="G38" s="3" t="s">
        <v>30</v>
      </c>
      <c r="H38" s="3"/>
      <c r="I38" s="3"/>
      <c r="J38" s="3" t="str">
        <f>IFERROR(VLOOKUP(Fossila!B37,$A$6:$D$62,4,FALSE),"")</f>
        <v/>
      </c>
      <c r="K38" s="3"/>
      <c r="L38" s="17"/>
      <c r="M38" s="17"/>
      <c r="N38" s="3" t="s">
        <v>163</v>
      </c>
      <c r="O38" s="2">
        <v>50</v>
      </c>
      <c r="P38" s="2">
        <v>0</v>
      </c>
      <c r="Q38">
        <v>69.3</v>
      </c>
    </row>
    <row r="39" spans="1:18" x14ac:dyDescent="0.25">
      <c r="A39" s="9" t="s">
        <v>147</v>
      </c>
      <c r="B39">
        <v>62</v>
      </c>
      <c r="C39" s="2" t="s">
        <v>23</v>
      </c>
      <c r="D39" s="2" t="s">
        <v>173</v>
      </c>
      <c r="E39" s="2"/>
      <c r="F39" s="2" t="s">
        <v>154</v>
      </c>
      <c r="G39" s="3" t="s">
        <v>30</v>
      </c>
      <c r="H39" s="3"/>
      <c r="I39" s="3"/>
      <c r="J39" s="3" t="str">
        <f>IFERROR(VLOOKUP(Fossila!B38,$A$6:$D$62,4,FALSE),"")</f>
        <v/>
      </c>
      <c r="K39" s="3"/>
      <c r="L39" s="17"/>
      <c r="M39" s="17"/>
      <c r="N39" s="3" t="s">
        <v>164</v>
      </c>
      <c r="O39" s="2">
        <v>50</v>
      </c>
      <c r="P39" s="2">
        <v>1</v>
      </c>
      <c r="Q39" s="2">
        <v>0</v>
      </c>
    </row>
    <row r="40" spans="1:18" x14ac:dyDescent="0.25">
      <c r="A40" s="9" t="s">
        <v>148</v>
      </c>
      <c r="B40">
        <v>63</v>
      </c>
      <c r="C40" s="2" t="s">
        <v>23</v>
      </c>
      <c r="D40" s="2" t="s">
        <v>172</v>
      </c>
      <c r="E40" s="2"/>
      <c r="F40" s="2" t="s">
        <v>154</v>
      </c>
      <c r="G40" s="3" t="s">
        <v>30</v>
      </c>
      <c r="H40" s="3"/>
      <c r="I40" s="3"/>
      <c r="J40" s="3" t="str">
        <f>IFERROR(VLOOKUP(Fossila!B39,$A$6:$D$62,4,FALSE),"")</f>
        <v/>
      </c>
      <c r="K40" s="3"/>
      <c r="L40" s="17"/>
      <c r="M40" s="17"/>
      <c r="N40" s="3" t="s">
        <v>166</v>
      </c>
      <c r="O40" s="2" t="s">
        <v>177</v>
      </c>
      <c r="P40" s="2">
        <v>0</v>
      </c>
      <c r="Q40">
        <v>3.3</v>
      </c>
    </row>
    <row r="41" spans="1:18" x14ac:dyDescent="0.25">
      <c r="A41" s="9" t="s">
        <v>149</v>
      </c>
      <c r="B41">
        <v>64</v>
      </c>
      <c r="C41" s="2" t="s">
        <v>23</v>
      </c>
      <c r="D41" s="2" t="s">
        <v>172</v>
      </c>
      <c r="E41" s="2"/>
      <c r="F41" s="2" t="s">
        <v>154</v>
      </c>
      <c r="G41" s="3" t="s">
        <v>30</v>
      </c>
      <c r="H41" s="3"/>
      <c r="I41" s="3"/>
      <c r="J41" s="3" t="str">
        <f>IFERROR(VLOOKUP(Fossila!B40,$A$6:$D$62,4,FALSE),"")</f>
        <v/>
      </c>
      <c r="K41" s="3"/>
      <c r="L41" s="17"/>
      <c r="M41" s="17"/>
      <c r="N41" s="3" t="s">
        <v>167</v>
      </c>
      <c r="O41" s="2" t="s">
        <v>177</v>
      </c>
      <c r="P41" s="2">
        <v>1</v>
      </c>
      <c r="Q41" s="2">
        <v>0</v>
      </c>
      <c r="R41" s="2"/>
    </row>
    <row r="42" spans="1:18" x14ac:dyDescent="0.25">
      <c r="A42" s="10" t="s">
        <v>150</v>
      </c>
      <c r="B42">
        <v>71</v>
      </c>
      <c r="C42" s="4">
        <v>2710</v>
      </c>
      <c r="D42" s="2" t="s">
        <v>173</v>
      </c>
      <c r="E42" s="4" t="s">
        <v>39</v>
      </c>
      <c r="F42" s="4"/>
      <c r="G42" s="3" t="s">
        <v>30</v>
      </c>
      <c r="H42" s="3"/>
      <c r="I42" s="3"/>
      <c r="J42" s="3" t="str">
        <f>IFERROR(VLOOKUP(Fossila!B41,$A$6:$D$62,4,FALSE),"")</f>
        <v/>
      </c>
      <c r="K42" s="3"/>
      <c r="L42" s="17"/>
      <c r="M42" s="17"/>
      <c r="N42" s="2" t="s">
        <v>12</v>
      </c>
      <c r="O42" s="2">
        <v>29</v>
      </c>
      <c r="P42" s="2">
        <v>0</v>
      </c>
      <c r="Q42">
        <v>93.3</v>
      </c>
    </row>
    <row r="43" spans="1:18" x14ac:dyDescent="0.25">
      <c r="A43" s="7" t="s">
        <v>151</v>
      </c>
      <c r="B43">
        <v>100</v>
      </c>
      <c r="C43" s="2" t="s">
        <v>23</v>
      </c>
      <c r="D43" t="s">
        <v>171</v>
      </c>
      <c r="E43" s="4" t="s">
        <v>40</v>
      </c>
      <c r="F43" s="4" t="s">
        <v>175</v>
      </c>
      <c r="G43" s="3" t="s">
        <v>30</v>
      </c>
      <c r="H43" s="3"/>
      <c r="I43" s="3"/>
      <c r="J43" s="3" t="str">
        <f>IFERROR(VLOOKUP(Fossila!B42,$A$6:$D$62,4,FALSE),"")</f>
        <v/>
      </c>
      <c r="K43" s="3"/>
      <c r="L43" s="17"/>
      <c r="M43" s="17"/>
      <c r="N43" s="2" t="s">
        <v>13</v>
      </c>
      <c r="O43" s="2">
        <v>29</v>
      </c>
      <c r="P43" s="2">
        <v>0.28999999999999998</v>
      </c>
      <c r="Q43">
        <f>(1-P43)*93.3</f>
        <v>66.242999999999995</v>
      </c>
    </row>
    <row r="44" spans="1:18" x14ac:dyDescent="0.25">
      <c r="A44" s="9" t="s">
        <v>152</v>
      </c>
      <c r="B44">
        <v>101</v>
      </c>
      <c r="C44" s="2" t="s">
        <v>23</v>
      </c>
      <c r="D44" s="2" t="s">
        <v>172</v>
      </c>
      <c r="E44" s="4"/>
      <c r="F44" s="4" t="s">
        <v>175</v>
      </c>
      <c r="G44" s="3" t="s">
        <v>30</v>
      </c>
      <c r="H44" s="3"/>
      <c r="I44" s="3"/>
      <c r="J44" s="3" t="str">
        <f>IFERROR(VLOOKUP(Fossila!B43,$A$6:$D$62,4,FALSE),"")</f>
        <v/>
      </c>
      <c r="K44" s="3"/>
      <c r="L44" s="17"/>
      <c r="M44" s="17"/>
      <c r="N44" s="2" t="s">
        <v>14</v>
      </c>
      <c r="O44" s="2">
        <v>29</v>
      </c>
      <c r="P44" s="2">
        <v>0.28999999999999998</v>
      </c>
      <c r="Q44">
        <f>(1-P44)*93.3</f>
        <v>66.242999999999995</v>
      </c>
    </row>
    <row r="45" spans="1:18" x14ac:dyDescent="0.25">
      <c r="A45" s="9" t="s">
        <v>153</v>
      </c>
      <c r="B45">
        <v>102</v>
      </c>
      <c r="C45" s="2" t="s">
        <v>23</v>
      </c>
      <c r="D45" s="2" t="s">
        <v>172</v>
      </c>
      <c r="E45" s="4"/>
      <c r="F45" s="4" t="s">
        <v>175</v>
      </c>
      <c r="G45" s="3" t="s">
        <v>30</v>
      </c>
      <c r="H45" s="3"/>
      <c r="I45" s="3"/>
      <c r="J45" s="3" t="str">
        <f>IFERROR(VLOOKUP(Fossila!B44,$A$6:$D$62,4,FALSE),"")</f>
        <v/>
      </c>
      <c r="K45" s="3"/>
      <c r="L45" s="17"/>
      <c r="M45" s="17"/>
      <c r="N45" s="2" t="s">
        <v>6</v>
      </c>
      <c r="O45" s="2" t="s">
        <v>177</v>
      </c>
      <c r="P45" s="2">
        <v>0</v>
      </c>
      <c r="Q45">
        <v>93.3</v>
      </c>
    </row>
    <row r="46" spans="1:18" x14ac:dyDescent="0.25">
      <c r="A46" s="10" t="s">
        <v>197</v>
      </c>
      <c r="B46">
        <v>110</v>
      </c>
      <c r="C46" s="4">
        <v>2711</v>
      </c>
      <c r="D46" s="4" t="s">
        <v>1</v>
      </c>
      <c r="E46" s="4" t="s">
        <v>1</v>
      </c>
      <c r="F46" s="4"/>
      <c r="G46" s="2" t="s">
        <v>31</v>
      </c>
      <c r="H46" s="3"/>
      <c r="I46" s="3"/>
      <c r="J46" s="3" t="str">
        <f>IFERROR(VLOOKUP(Fossila!B45,$A$6:$D$62,4,FALSE),"")</f>
        <v/>
      </c>
      <c r="K46" s="3"/>
      <c r="L46" s="17"/>
      <c r="M46" s="17"/>
      <c r="N46" s="2" t="s">
        <v>7</v>
      </c>
      <c r="O46" s="2" t="s">
        <v>177</v>
      </c>
      <c r="P46" s="2">
        <v>0.18</v>
      </c>
      <c r="Q46">
        <f>(1-P46)*93.3</f>
        <v>76.506</v>
      </c>
    </row>
    <row r="47" spans="1:18" ht="30" x14ac:dyDescent="0.25">
      <c r="A47" s="23" t="s">
        <v>194</v>
      </c>
      <c r="B47">
        <v>111</v>
      </c>
      <c r="C47" s="2" t="s">
        <v>23</v>
      </c>
      <c r="D47" s="2" t="s">
        <v>172</v>
      </c>
      <c r="E47" s="4"/>
      <c r="F47" s="2" t="s">
        <v>174</v>
      </c>
      <c r="G47" s="2" t="s">
        <v>31</v>
      </c>
      <c r="H47" s="3"/>
      <c r="I47" s="3"/>
      <c r="J47" s="3" t="str">
        <f>IFERROR(VLOOKUP(Fossila!B46,$A$6:$D$62,4,FALSE),"")</f>
        <v/>
      </c>
      <c r="K47" s="3"/>
      <c r="L47" s="17"/>
      <c r="M47" s="17"/>
      <c r="N47" s="2" t="s">
        <v>8</v>
      </c>
      <c r="O47" s="2" t="s">
        <v>177</v>
      </c>
      <c r="P47" s="2">
        <v>0.18</v>
      </c>
      <c r="Q47">
        <f>(1-P47)*93.3</f>
        <v>76.506</v>
      </c>
    </row>
    <row r="48" spans="1:18" ht="30" x14ac:dyDescent="0.25">
      <c r="A48" s="23" t="s">
        <v>195</v>
      </c>
      <c r="B48">
        <v>112</v>
      </c>
      <c r="C48" s="2" t="s">
        <v>23</v>
      </c>
      <c r="D48" s="2" t="s">
        <v>172</v>
      </c>
      <c r="E48" s="4"/>
      <c r="F48" s="2" t="s">
        <v>174</v>
      </c>
      <c r="G48" s="2" t="s">
        <v>31</v>
      </c>
      <c r="H48" s="3"/>
      <c r="I48" s="3"/>
      <c r="J48" s="3" t="str">
        <f>IFERROR(VLOOKUP(Fossila!B47,$A$6:$D$62,4,FALSE),"")</f>
        <v/>
      </c>
      <c r="K48" s="3"/>
      <c r="L48" s="17"/>
      <c r="M48" s="17"/>
      <c r="N48" s="2"/>
    </row>
    <row r="49" spans="1:13" ht="30" x14ac:dyDescent="0.25">
      <c r="A49" s="23" t="s">
        <v>196</v>
      </c>
      <c r="B49">
        <v>113</v>
      </c>
      <c r="C49" s="2" t="s">
        <v>23</v>
      </c>
      <c r="D49" s="2" t="s">
        <v>172</v>
      </c>
      <c r="E49" s="4"/>
      <c r="F49" s="2" t="s">
        <v>174</v>
      </c>
      <c r="G49" s="2" t="s">
        <v>31</v>
      </c>
      <c r="H49" s="3"/>
      <c r="I49" s="3"/>
      <c r="J49" s="3" t="str">
        <f>IFERROR(VLOOKUP(Fossila!B48,$A$6:$D$62,4,FALSE),"")</f>
        <v/>
      </c>
      <c r="K49" s="3"/>
      <c r="L49" s="17"/>
      <c r="M49" s="17"/>
    </row>
    <row r="50" spans="1:13" x14ac:dyDescent="0.25">
      <c r="H50" s="3"/>
      <c r="I50" s="3"/>
      <c r="J50" s="3" t="str">
        <f>IFERROR(VLOOKUP(Fossila!B49,$A$6:$D$62,4,FALSE),"")</f>
        <v/>
      </c>
      <c r="K50" s="3"/>
      <c r="L50" s="17"/>
      <c r="M50" s="17"/>
    </row>
    <row r="51" spans="1:13" x14ac:dyDescent="0.25">
      <c r="A51" s="11" t="s">
        <v>159</v>
      </c>
      <c r="H51" s="3"/>
      <c r="I51" s="3"/>
      <c r="J51" s="3" t="str">
        <f>IFERROR(VLOOKUP(Fossila!B50,$A$6:$D$62,4,FALSE),"")</f>
        <v/>
      </c>
      <c r="K51" s="3"/>
      <c r="L51" s="17"/>
      <c r="M51" s="17"/>
    </row>
    <row r="52" spans="1:13" ht="30" x14ac:dyDescent="0.25">
      <c r="A52" s="5" t="s">
        <v>160</v>
      </c>
      <c r="B52" s="13" t="s">
        <v>23</v>
      </c>
      <c r="C52" s="2" t="s">
        <v>23</v>
      </c>
      <c r="D52" s="2" t="s">
        <v>173</v>
      </c>
      <c r="E52" s="2" t="s">
        <v>174</v>
      </c>
      <c r="G52" s="3" t="s">
        <v>30</v>
      </c>
      <c r="H52" s="3"/>
      <c r="I52" s="3"/>
      <c r="J52" s="3" t="str">
        <f>IFERROR(VLOOKUP(Fossila!B51,$A$6:$D$62,4,FALSE),"")</f>
        <v/>
      </c>
      <c r="K52" s="3"/>
      <c r="L52" s="17"/>
      <c r="M52" s="17"/>
    </row>
    <row r="53" spans="1:13" x14ac:dyDescent="0.25">
      <c r="A53" s="5" t="s">
        <v>162</v>
      </c>
      <c r="B53" s="13" t="s">
        <v>23</v>
      </c>
      <c r="C53" s="2" t="s">
        <v>23</v>
      </c>
      <c r="D53" s="2" t="s">
        <v>2</v>
      </c>
      <c r="E53" s="4" t="s">
        <v>41</v>
      </c>
      <c r="G53" s="2" t="s">
        <v>31</v>
      </c>
      <c r="H53" s="3"/>
      <c r="I53" s="3"/>
      <c r="J53" s="3"/>
      <c r="K53" s="3"/>
      <c r="L53" s="17"/>
      <c r="M53" s="17"/>
    </row>
    <row r="54" spans="1:13" x14ac:dyDescent="0.25">
      <c r="A54" s="6" t="s">
        <v>163</v>
      </c>
      <c r="B54" s="13" t="s">
        <v>23</v>
      </c>
      <c r="C54" s="4" t="s">
        <v>24</v>
      </c>
      <c r="D54" t="s">
        <v>2</v>
      </c>
      <c r="E54" s="4"/>
      <c r="F54" s="4" t="s">
        <v>176</v>
      </c>
      <c r="G54" s="2" t="s">
        <v>31</v>
      </c>
      <c r="H54" s="3"/>
      <c r="I54" s="3"/>
      <c r="J54" s="3" t="str">
        <f>IFERROR(VLOOKUP(Fossila!B52,$A$6:$D$62,4,FALSE),"")</f>
        <v/>
      </c>
      <c r="K54" s="3"/>
      <c r="L54" s="17"/>
      <c r="M54" s="17"/>
    </row>
    <row r="55" spans="1:13" x14ac:dyDescent="0.25">
      <c r="A55" s="6" t="s">
        <v>164</v>
      </c>
      <c r="B55" s="13" t="s">
        <v>23</v>
      </c>
      <c r="C55" s="4" t="s">
        <v>23</v>
      </c>
      <c r="D55" s="2" t="s">
        <v>172</v>
      </c>
      <c r="F55" s="4" t="s">
        <v>176</v>
      </c>
      <c r="G55" s="2" t="s">
        <v>31</v>
      </c>
      <c r="H55" s="3"/>
      <c r="I55" s="3"/>
      <c r="J55" s="3" t="str">
        <f>IFERROR(VLOOKUP(Fossila!B53,$A$6:$D$62,4,FALSE),"")</f>
        <v/>
      </c>
      <c r="K55" s="3"/>
      <c r="L55" s="17"/>
      <c r="M55" s="17"/>
    </row>
    <row r="56" spans="1:13" x14ac:dyDescent="0.25">
      <c r="A56" s="5" t="s">
        <v>165</v>
      </c>
      <c r="B56" s="13" t="s">
        <v>23</v>
      </c>
      <c r="C56" s="4" t="s">
        <v>23</v>
      </c>
      <c r="D56" t="s">
        <v>208</v>
      </c>
      <c r="E56" s="4" t="s">
        <v>42</v>
      </c>
      <c r="F56" s="4"/>
      <c r="G56" s="2" t="s">
        <v>31</v>
      </c>
      <c r="H56" s="3"/>
      <c r="I56" s="3"/>
      <c r="J56" s="3"/>
      <c r="K56" s="3"/>
      <c r="L56" s="17"/>
      <c r="M56" s="17"/>
    </row>
    <row r="57" spans="1:13" ht="30" x14ac:dyDescent="0.25">
      <c r="A57" s="6" t="s">
        <v>166</v>
      </c>
      <c r="B57" s="13" t="s">
        <v>23</v>
      </c>
      <c r="C57" s="3" t="s">
        <v>25</v>
      </c>
      <c r="D57" t="s">
        <v>208</v>
      </c>
      <c r="E57" s="4"/>
      <c r="F57" s="2" t="s">
        <v>174</v>
      </c>
      <c r="G57" s="2" t="s">
        <v>31</v>
      </c>
      <c r="H57" s="3"/>
      <c r="I57" s="3"/>
      <c r="J57" s="3" t="str">
        <f>IFERROR(VLOOKUP(Fossila!B55,$A$6:$D$62,4,FALSE),"")</f>
        <v/>
      </c>
      <c r="K57" s="3"/>
      <c r="L57" s="17"/>
      <c r="M57" s="17"/>
    </row>
    <row r="58" spans="1:13" ht="30" x14ac:dyDescent="0.25">
      <c r="A58" s="6" t="s">
        <v>167</v>
      </c>
      <c r="B58" s="13" t="s">
        <v>23</v>
      </c>
      <c r="C58" s="3" t="s">
        <v>23</v>
      </c>
      <c r="D58" s="2" t="s">
        <v>172</v>
      </c>
      <c r="F58" s="2" t="s">
        <v>174</v>
      </c>
      <c r="G58" s="2" t="s">
        <v>31</v>
      </c>
      <c r="H58" s="3"/>
      <c r="I58" s="3"/>
      <c r="J58" s="3" t="str">
        <f>IFERROR(VLOOKUP(Fossila!B56,$A$6:$D$62,4,FALSE),"")</f>
        <v/>
      </c>
      <c r="K58" s="3"/>
      <c r="L58" s="17"/>
      <c r="M58" s="17"/>
    </row>
    <row r="59" spans="1:13" x14ac:dyDescent="0.25">
      <c r="A59" s="5" t="s">
        <v>168</v>
      </c>
      <c r="B59" s="13" t="s">
        <v>23</v>
      </c>
      <c r="C59" s="3" t="s">
        <v>23</v>
      </c>
      <c r="D59" t="s">
        <v>209</v>
      </c>
      <c r="E59" s="4" t="s">
        <v>43</v>
      </c>
      <c r="F59" s="4"/>
      <c r="G59" s="2" t="s">
        <v>31</v>
      </c>
      <c r="J59" s="3" t="str">
        <f>IFERROR(VLOOKUP(Fossila!B58,$A$6:$D$62,4,FALSE),"")</f>
        <v/>
      </c>
      <c r="L59" s="18"/>
      <c r="M59" s="18"/>
    </row>
    <row r="60" spans="1:13" x14ac:dyDescent="0.25">
      <c r="A60" s="5" t="s">
        <v>161</v>
      </c>
      <c r="B60" s="98" t="s">
        <v>23</v>
      </c>
      <c r="C60" s="3" t="s">
        <v>23</v>
      </c>
      <c r="D60" s="4" t="s">
        <v>36</v>
      </c>
      <c r="E60" s="4" t="s">
        <v>41</v>
      </c>
      <c r="F60" s="4"/>
      <c r="G60" s="2" t="s">
        <v>31</v>
      </c>
      <c r="J60" s="3" t="str">
        <f>IFERROR(VLOOKUP(Fossila!B59,$A$6:$D$62,4,FALSE),"")</f>
        <v/>
      </c>
      <c r="L60" s="18"/>
      <c r="M60" s="18"/>
    </row>
    <row r="61" spans="1:13" x14ac:dyDescent="0.25">
      <c r="A61" s="97" t="s">
        <v>169</v>
      </c>
      <c r="B61" s="98" t="s">
        <v>23</v>
      </c>
      <c r="C61" s="3" t="s">
        <v>23</v>
      </c>
      <c r="D61" s="4" t="s">
        <v>36</v>
      </c>
      <c r="E61" s="4"/>
      <c r="F61" s="4" t="s">
        <v>176</v>
      </c>
      <c r="G61" s="2" t="s">
        <v>31</v>
      </c>
      <c r="J61" s="3" t="str">
        <f>IFERROR(VLOOKUP(Fossila!B60,$A$6:$D$62,4,FALSE),"")</f>
        <v/>
      </c>
      <c r="L61" s="18"/>
      <c r="M61" s="18"/>
    </row>
    <row r="62" spans="1:13" x14ac:dyDescent="0.25">
      <c r="A62" s="97" t="s">
        <v>170</v>
      </c>
      <c r="B62" s="98" t="s">
        <v>23</v>
      </c>
      <c r="C62" s="3" t="s">
        <v>23</v>
      </c>
      <c r="D62" s="2" t="s">
        <v>172</v>
      </c>
      <c r="E62" s="4"/>
      <c r="F62" s="4" t="s">
        <v>176</v>
      </c>
      <c r="G62" s="2" t="s">
        <v>31</v>
      </c>
      <c r="J62" s="3" t="str">
        <f>IFERROR(VLOOKUP(Fossila!B62,$A$6:$D$62,4,FALSE),"")</f>
        <v/>
      </c>
      <c r="L62" s="18"/>
      <c r="M62" s="18"/>
    </row>
    <row r="63" spans="1:13" x14ac:dyDescent="0.25">
      <c r="J63" s="3" t="str">
        <f>IFERROR(VLOOKUP(Fossila!B63,$A$6:$D$62,4,FALSE),"")</f>
        <v/>
      </c>
      <c r="L63" s="18"/>
      <c r="M63" s="18"/>
    </row>
    <row r="64" spans="1:13" x14ac:dyDescent="0.25">
      <c r="J64" s="3" t="str">
        <f>IFERROR(VLOOKUP(Fossila!B64,$A$6:$D$62,4,FALSE),"")</f>
        <v/>
      </c>
      <c r="L64" s="18"/>
      <c r="M64" s="18"/>
    </row>
    <row r="65" spans="10:10" x14ac:dyDescent="0.25">
      <c r="J65" s="3" t="str">
        <f>IFERROR(VLOOKUP(Fossila!B65,$A$6:$D$62,4,FALSE),"")</f>
        <v/>
      </c>
    </row>
    <row r="66" spans="10:10" x14ac:dyDescent="0.25">
      <c r="J66" s="3" t="str">
        <f>IFERROR(VLOOKUP(Fossila!B66,$A$6:$D$62,4,FALSE),"")</f>
        <v/>
      </c>
    </row>
    <row r="67" spans="10:10" x14ac:dyDescent="0.25">
      <c r="J67" s="3" t="str">
        <f>IFERROR(VLOOKUP(Fossila!B67,$A$6:$D$62,4,FALSE),"")</f>
        <v/>
      </c>
    </row>
    <row r="68" spans="10:10" x14ac:dyDescent="0.25">
      <c r="J68" s="3" t="str">
        <f>IFERROR(VLOOKUP(Fossila!B68,$A$6:$D$62,4,FALSE),"")</f>
        <v/>
      </c>
    </row>
    <row r="69" spans="10:10" x14ac:dyDescent="0.25">
      <c r="J69" s="3" t="str">
        <f>IFERROR(VLOOKUP(Fossila!B69,$A$6:$D$62,4,FALSE),"")</f>
        <v/>
      </c>
    </row>
    <row r="70" spans="10:10" x14ac:dyDescent="0.25">
      <c r="J70" s="3" t="str">
        <f>IFERROR(VLOOKUP(Fossila!B70,$A$6:$D$62,4,FALSE),"")</f>
        <v/>
      </c>
    </row>
    <row r="71" spans="10:10" x14ac:dyDescent="0.25">
      <c r="J71" s="3" t="str">
        <f>IFERROR(VLOOKUP(Fossila!B71,$A$6:$D$62,4,FALSE),"")</f>
        <v/>
      </c>
    </row>
    <row r="72" spans="10:10" x14ac:dyDescent="0.25">
      <c r="J72" s="3" t="str">
        <f>IFERROR(VLOOKUP(Fossila!B72,$A$6:$D$62,4,FALSE),"")</f>
        <v/>
      </c>
    </row>
    <row r="73" spans="10:10" x14ac:dyDescent="0.25">
      <c r="J73" s="3" t="str">
        <f>IFERROR(VLOOKUP(Fossila!B73,$A$6:$D$62,4,FALSE),"")</f>
        <v/>
      </c>
    </row>
    <row r="74" spans="10:10" x14ac:dyDescent="0.25">
      <c r="J74" s="3" t="str">
        <f>IFERROR(VLOOKUP(Fossila!B74,$A$6:$D$62,4,FALSE),"")</f>
        <v/>
      </c>
    </row>
    <row r="75" spans="10:10" x14ac:dyDescent="0.25">
      <c r="J75" s="3" t="str">
        <f>IFERROR(VLOOKUP(Fossila!B75,$A$6:$D$62,4,FALSE),"")</f>
        <v/>
      </c>
    </row>
    <row r="76" spans="10:10" x14ac:dyDescent="0.25">
      <c r="J76" s="3" t="str">
        <f>IFERROR(VLOOKUP(Fossila!B76,$A$6:$D$62,4,FALSE),"")</f>
        <v/>
      </c>
    </row>
    <row r="77" spans="10:10" x14ac:dyDescent="0.25">
      <c r="J77" s="3" t="str">
        <f>IFERROR(VLOOKUP(Fossila!B77,$A$6:$D$62,4,FALSE),"")</f>
        <v/>
      </c>
    </row>
    <row r="78" spans="10:10" x14ac:dyDescent="0.25">
      <c r="J78" s="3" t="str">
        <f>IFERROR(VLOOKUP(Fossila!B78,$A$6:$D$62,4,FALSE),"")</f>
        <v/>
      </c>
    </row>
    <row r="79" spans="10:10" x14ac:dyDescent="0.25">
      <c r="J79" s="3" t="str">
        <f>IFERROR(VLOOKUP(Fossila!B79,$A$6:$D$62,4,FALSE),"")</f>
        <v/>
      </c>
    </row>
    <row r="80" spans="10:10" x14ac:dyDescent="0.25">
      <c r="J80" s="3" t="str">
        <f>IFERROR(VLOOKUP(Fossila!B80,$A$6:$D$62,4,FALSE),"")</f>
        <v/>
      </c>
    </row>
    <row r="81" spans="10:10" x14ac:dyDescent="0.25">
      <c r="J81" s="3" t="str">
        <f>IFERROR(VLOOKUP(Fossila!B81,$A$6:$D$62,4,FALSE),"")</f>
        <v/>
      </c>
    </row>
    <row r="82" spans="10:10" x14ac:dyDescent="0.25">
      <c r="J82" s="3" t="str">
        <f>IFERROR(VLOOKUP(Fossila!B82,$A$6:$D$62,4,FALSE),"")</f>
        <v/>
      </c>
    </row>
    <row r="83" spans="10:10" x14ac:dyDescent="0.25">
      <c r="J83" s="3" t="str">
        <f>IFERROR(VLOOKUP(Fossila!B83,$A$6:$D$62,4,FALSE),"")</f>
        <v/>
      </c>
    </row>
    <row r="84" spans="10:10" x14ac:dyDescent="0.25">
      <c r="J84" s="3" t="str">
        <f>IFERROR(VLOOKUP(Fossila!B84,$A$6:$D$62,4,FALSE),"")</f>
        <v/>
      </c>
    </row>
    <row r="85" spans="10:10" x14ac:dyDescent="0.25">
      <c r="J85" s="3" t="str">
        <f>IFERROR(VLOOKUP(Fossila!B85,$A$6:$D$62,4,FALSE),"")</f>
        <v/>
      </c>
    </row>
    <row r="86" spans="10:10" x14ac:dyDescent="0.25">
      <c r="J86" s="3" t="str">
        <f>IFERROR(VLOOKUP(Fossila!B86,$A$6:$D$62,4,FALSE),"")</f>
        <v/>
      </c>
    </row>
    <row r="87" spans="10:10" x14ac:dyDescent="0.25">
      <c r="J87" s="3" t="str">
        <f>IFERROR(VLOOKUP(Fossila!B87,$A$6:$D$62,4,FALSE),"")</f>
        <v/>
      </c>
    </row>
    <row r="88" spans="10:10" x14ac:dyDescent="0.25">
      <c r="J88" s="3" t="str">
        <f>IFERROR(VLOOKUP(Fossila!B88,$A$6:$D$62,4,FALSE),"")</f>
        <v/>
      </c>
    </row>
    <row r="89" spans="10:10" x14ac:dyDescent="0.25">
      <c r="J89" s="3" t="str">
        <f>IFERROR(VLOOKUP(Fossila!B89,$A$6:$D$62,4,FALSE),"")</f>
        <v/>
      </c>
    </row>
    <row r="90" spans="10:10" x14ac:dyDescent="0.25">
      <c r="J90" s="3" t="str">
        <f>IFERROR(VLOOKUP(Fossila!B90,$A$6:$D$62,4,FALSE),"")</f>
        <v/>
      </c>
    </row>
    <row r="91" spans="10:10" x14ac:dyDescent="0.25">
      <c r="J91" s="3" t="str">
        <f>IFERROR(VLOOKUP(Fossila!B91,$A$6:$D$62,4,FALSE),"")</f>
        <v/>
      </c>
    </row>
    <row r="92" spans="10:10" x14ac:dyDescent="0.25">
      <c r="J92" s="3" t="str">
        <f>IFERROR(VLOOKUP(Fossila!B92,$A$6:$D$62,4,FALSE),"")</f>
        <v/>
      </c>
    </row>
    <row r="93" spans="10:10" x14ac:dyDescent="0.25">
      <c r="J93" s="3" t="str">
        <f>IFERROR(VLOOKUP(Fossila!B93,$A$6:$D$62,4,FALSE),"")</f>
        <v/>
      </c>
    </row>
    <row r="94" spans="10:10" x14ac:dyDescent="0.25">
      <c r="J94" s="3" t="str">
        <f>IFERROR(VLOOKUP(Fossila!B94,$A$6:$D$62,4,FALSE),"")</f>
        <v/>
      </c>
    </row>
    <row r="95" spans="10:10" x14ac:dyDescent="0.25">
      <c r="J95" s="3" t="str">
        <f>IFERROR(VLOOKUP(Fossila!B95,$A$6:$D$62,4,FALSE),"")</f>
        <v/>
      </c>
    </row>
    <row r="96" spans="10:10" x14ac:dyDescent="0.25">
      <c r="J96" s="3" t="str">
        <f>IFERROR(VLOOKUP(Fossila!B96,$A$6:$D$62,4,FALSE),"")</f>
        <v/>
      </c>
    </row>
    <row r="97" spans="10:10" x14ac:dyDescent="0.25">
      <c r="J97" s="3" t="str">
        <f>IFERROR(VLOOKUP(Fossila!B97,$A$6:$D$62,4,FALSE),"")</f>
        <v/>
      </c>
    </row>
    <row r="98" spans="10:10" x14ac:dyDescent="0.25">
      <c r="J98" s="3" t="str">
        <f>IFERROR(VLOOKUP(Fossila!B98,$A$6:$D$62,4,FALSE),"")</f>
        <v/>
      </c>
    </row>
    <row r="99" spans="10:10" x14ac:dyDescent="0.25">
      <c r="J99" s="3" t="str">
        <f>IFERROR(VLOOKUP(Fossila!B99,$A$6:$D$62,4,FALSE),"")</f>
        <v/>
      </c>
    </row>
    <row r="100" spans="10:10" x14ac:dyDescent="0.25">
      <c r="J100" s="3" t="str">
        <f>IFERROR(VLOOKUP(Fossila!B100,$A$6:$D$62,4,FALSE),"")</f>
        <v/>
      </c>
    </row>
    <row r="101" spans="10:10" x14ac:dyDescent="0.25">
      <c r="J101" s="3" t="str">
        <f>IFERROR(VLOOKUP(Fossila!B101,$A$6:$D$62,4,FALSE),"")</f>
        <v/>
      </c>
    </row>
    <row r="102" spans="10:10" x14ac:dyDescent="0.25">
      <c r="J102" s="3" t="str">
        <f>IFERROR(VLOOKUP(Fossila!B102,$A$6:$D$62,4,FALSE),"")</f>
        <v/>
      </c>
    </row>
    <row r="103" spans="10:10" x14ac:dyDescent="0.25">
      <c r="J103" s="3" t="str">
        <f>IFERROR(VLOOKUP(Fossila!B103,$A$6:$D$62,4,FALSE),"")</f>
        <v/>
      </c>
    </row>
    <row r="104" spans="10:10" x14ac:dyDescent="0.25">
      <c r="J104" s="3" t="str">
        <f>IFERROR(VLOOKUP(Fossila!B104,$A$6:$D$62,4,FALSE),"")</f>
        <v/>
      </c>
    </row>
    <row r="105" spans="10:10" x14ac:dyDescent="0.25">
      <c r="J105" s="3" t="str">
        <f>IFERROR(VLOOKUP(Fossila!B105,$A$6:$D$62,4,FALSE),"")</f>
        <v/>
      </c>
    </row>
    <row r="106" spans="10:10" x14ac:dyDescent="0.25">
      <c r="J106" s="3" t="str">
        <f>IFERROR(VLOOKUP(Fossila!B106,$A$6:$D$62,4,FALSE),"")</f>
        <v/>
      </c>
    </row>
    <row r="107" spans="10:10" x14ac:dyDescent="0.25">
      <c r="J107" s="3" t="str">
        <f>IFERROR(VLOOKUP(Fossila!B107,$A$6:$D$62,4,FALSE),"")</f>
        <v/>
      </c>
    </row>
    <row r="108" spans="10:10" x14ac:dyDescent="0.25">
      <c r="J108" s="3" t="str">
        <f>IFERROR(VLOOKUP(Fossila!B108,$A$6:$D$62,4,FALSE),"")</f>
        <v/>
      </c>
    </row>
    <row r="109" spans="10:10" x14ac:dyDescent="0.25">
      <c r="J109" s="3" t="str">
        <f>IFERROR(VLOOKUP(Fossila!B109,$A$6:$D$62,4,FALSE),"")</f>
        <v/>
      </c>
    </row>
    <row r="110" spans="10:10" x14ac:dyDescent="0.25">
      <c r="J110" s="3" t="str">
        <f>IFERROR(VLOOKUP(Fossila!B110,$A$6:$D$62,4,FALSE),"")</f>
        <v/>
      </c>
    </row>
    <row r="111" spans="10:10" x14ac:dyDescent="0.25">
      <c r="J111" s="3" t="str">
        <f>IFERROR(VLOOKUP(Fossila!B111,$A$6:$D$62,4,FALSE),"")</f>
        <v/>
      </c>
    </row>
    <row r="112" spans="10:10" x14ac:dyDescent="0.25">
      <c r="J112" s="3" t="str">
        <f>IFERROR(VLOOKUP(Fossila!B112,$A$6:$D$62,4,FALSE),"")</f>
        <v/>
      </c>
    </row>
    <row r="113" spans="10:10" x14ac:dyDescent="0.25">
      <c r="J113" s="3" t="str">
        <f>IFERROR(VLOOKUP(Fossila!B113,$A$6:$D$62,4,FALSE),"")</f>
        <v/>
      </c>
    </row>
    <row r="114" spans="10:10" x14ac:dyDescent="0.25">
      <c r="J114" s="3" t="str">
        <f>IFERROR(VLOOKUP(Fossila!B114,$A$6:$D$62,4,FALSE),"")</f>
        <v/>
      </c>
    </row>
    <row r="115" spans="10:10" x14ac:dyDescent="0.25">
      <c r="J115" s="3" t="str">
        <f>IFERROR(VLOOKUP(Fossila!B115,$A$6:$D$62,4,FALSE),"")</f>
        <v/>
      </c>
    </row>
    <row r="116" spans="10:10" x14ac:dyDescent="0.25">
      <c r="J116" s="3" t="str">
        <f>IFERROR(VLOOKUP(Fossila!B116,$A$6:$D$62,4,FALSE),"")</f>
        <v/>
      </c>
    </row>
    <row r="117" spans="10:10" x14ac:dyDescent="0.25">
      <c r="J117" s="3" t="str">
        <f>IFERROR(VLOOKUP(Fossila!B117,$A$6:$D$62,4,FALSE),"")</f>
        <v/>
      </c>
    </row>
    <row r="118" spans="10:10" x14ac:dyDescent="0.25">
      <c r="J118" s="3" t="str">
        <f>IFERROR(VLOOKUP(Fossila!B118,$A$6:$D$62,4,FALSE),"")</f>
        <v/>
      </c>
    </row>
    <row r="119" spans="10:10" x14ac:dyDescent="0.25">
      <c r="J119" s="3" t="str">
        <f>IFERROR(VLOOKUP(Fossila!B119,$A$6:$D$62,4,FALSE),"")</f>
        <v/>
      </c>
    </row>
    <row r="120" spans="10:10" x14ac:dyDescent="0.25">
      <c r="J120" s="3" t="str">
        <f>IFERROR(VLOOKUP(Fossila!B120,$A$6:$D$62,4,FALSE),"")</f>
        <v/>
      </c>
    </row>
    <row r="121" spans="10:10" x14ac:dyDescent="0.25">
      <c r="J121" s="3" t="str">
        <f>IFERROR(VLOOKUP(Fossila!B121,$A$6:$D$62,4,FALSE),"")</f>
        <v/>
      </c>
    </row>
    <row r="122" spans="10:10" x14ac:dyDescent="0.25">
      <c r="J122" s="3" t="str">
        <f>IFERROR(VLOOKUP(Fossila!B122,$A$6:$D$62,4,FALSE),"")</f>
        <v/>
      </c>
    </row>
    <row r="123" spans="10:10" x14ac:dyDescent="0.25">
      <c r="J123" s="3" t="str">
        <f>IFERROR(VLOOKUP(Fossila!B123,$A$6:$D$62,4,FALSE),"")</f>
        <v/>
      </c>
    </row>
    <row r="124" spans="10:10" x14ac:dyDescent="0.25">
      <c r="J124" s="3" t="str">
        <f>IFERROR(VLOOKUP(Fossila!B124,$A$6:$D$62,4,FALSE),"")</f>
        <v/>
      </c>
    </row>
    <row r="125" spans="10:10" x14ac:dyDescent="0.25">
      <c r="J125" s="3" t="str">
        <f>IFERROR(VLOOKUP(Fossila!B125,$A$6:$D$62,4,FALSE),"")</f>
        <v/>
      </c>
    </row>
    <row r="126" spans="10:10" x14ac:dyDescent="0.25">
      <c r="J126" s="3" t="str">
        <f>IFERROR(VLOOKUP(Fossila!B126,$A$6:$D$62,4,FALSE),"")</f>
        <v/>
      </c>
    </row>
    <row r="127" spans="10:10" x14ac:dyDescent="0.25">
      <c r="J127" s="3" t="str">
        <f>IFERROR(VLOOKUP(Fossila!B127,$A$6:$D$62,4,FALSE),"")</f>
        <v/>
      </c>
    </row>
    <row r="128" spans="10:10" x14ac:dyDescent="0.25">
      <c r="J128" s="3" t="str">
        <f>IFERROR(VLOOKUP(Fossila!B128,$A$6:$D$62,4,FALSE),"")</f>
        <v/>
      </c>
    </row>
    <row r="129" spans="10:10" x14ac:dyDescent="0.25">
      <c r="J129" s="3" t="str">
        <f>IFERROR(VLOOKUP(Fossila!B129,$A$6:$D$62,4,FALSE),"")</f>
        <v/>
      </c>
    </row>
    <row r="130" spans="10:10" x14ac:dyDescent="0.25">
      <c r="J130" s="3" t="str">
        <f>IFERROR(VLOOKUP(Fossila!B130,$A$6:$D$62,4,FALSE),"")</f>
        <v/>
      </c>
    </row>
    <row r="131" spans="10:10" x14ac:dyDescent="0.25">
      <c r="J131" s="3" t="str">
        <f>IFERROR(VLOOKUP(Fossila!B131,$A$6:$D$62,4,FALSE),"")</f>
        <v/>
      </c>
    </row>
    <row r="132" spans="10:10" x14ac:dyDescent="0.25">
      <c r="J132" s="3" t="str">
        <f>IFERROR(VLOOKUP(Fossila!B132,$A$6:$D$62,4,FALSE),"")</f>
        <v/>
      </c>
    </row>
    <row r="133" spans="10:10" x14ac:dyDescent="0.25">
      <c r="J133" s="3" t="str">
        <f>IFERROR(VLOOKUP(Fossila!B133,$A$6:$D$62,4,FALSE),"")</f>
        <v/>
      </c>
    </row>
    <row r="134" spans="10:10" x14ac:dyDescent="0.25">
      <c r="J134" s="3" t="str">
        <f>IFERROR(VLOOKUP(Fossila!B134,$A$6:$D$62,4,FALSE),"")</f>
        <v/>
      </c>
    </row>
    <row r="135" spans="10:10" x14ac:dyDescent="0.25">
      <c r="J135" s="3" t="str">
        <f>IFERROR(VLOOKUP(Fossila!B135,$A$6:$D$62,4,FALSE),"")</f>
        <v/>
      </c>
    </row>
    <row r="136" spans="10:10" x14ac:dyDescent="0.25">
      <c r="J136" s="3" t="str">
        <f>IFERROR(VLOOKUP(Fossila!B136,$A$6:$D$62,4,FALSE),"")</f>
        <v/>
      </c>
    </row>
    <row r="137" spans="10:10" x14ac:dyDescent="0.25">
      <c r="J137" s="3" t="str">
        <f>IFERROR(VLOOKUP(Fossila!B137,$A$6:$D$62,4,FALSE),"")</f>
        <v/>
      </c>
    </row>
    <row r="138" spans="10:10" x14ac:dyDescent="0.25">
      <c r="J138" s="3" t="str">
        <f>IFERROR(VLOOKUP(Fossila!B138,$A$6:$D$62,4,FALSE),"")</f>
        <v/>
      </c>
    </row>
    <row r="139" spans="10:10" x14ac:dyDescent="0.25">
      <c r="J139" s="3" t="str">
        <f>IFERROR(VLOOKUP(Fossila!B139,$A$6:$D$62,4,FALSE),"")</f>
        <v/>
      </c>
    </row>
    <row r="140" spans="10:10" x14ac:dyDescent="0.25">
      <c r="J140" s="3" t="str">
        <f>IFERROR(VLOOKUP(Fossila!B140,$A$6:$D$62,4,FALSE),"")</f>
        <v/>
      </c>
    </row>
    <row r="141" spans="10:10" x14ac:dyDescent="0.25">
      <c r="J141" s="3" t="str">
        <f>IFERROR(VLOOKUP(Fossila!B141,$A$6:$D$62,4,FALSE),"")</f>
        <v/>
      </c>
    </row>
    <row r="142" spans="10:10" x14ac:dyDescent="0.25">
      <c r="J142" s="3" t="str">
        <f>IFERROR(VLOOKUP(Fossila!B142,$A$6:$D$62,4,FALSE),"")</f>
        <v/>
      </c>
    </row>
    <row r="143" spans="10:10" x14ac:dyDescent="0.25">
      <c r="J143" s="3" t="str">
        <f>IFERROR(VLOOKUP(Fossila!B143,$A$6:$D$62,4,FALSE),"")</f>
        <v/>
      </c>
    </row>
    <row r="144" spans="10:10" x14ac:dyDescent="0.25">
      <c r="J144" s="3" t="str">
        <f>IFERROR(VLOOKUP(Fossila!B144,$A$6:$D$62,4,FALSE),"")</f>
        <v/>
      </c>
    </row>
    <row r="145" spans="10:10" x14ac:dyDescent="0.25">
      <c r="J145" s="3" t="str">
        <f>IFERROR(VLOOKUP(Fossila!B145,$A$6:$D$62,4,FALSE),"")</f>
        <v/>
      </c>
    </row>
    <row r="146" spans="10:10" x14ac:dyDescent="0.25">
      <c r="J146" s="3" t="str">
        <f>IFERROR(VLOOKUP(Fossila!B146,$A$6:$D$62,4,FALSE),"")</f>
        <v/>
      </c>
    </row>
    <row r="147" spans="10:10" x14ac:dyDescent="0.25">
      <c r="J147" s="3" t="str">
        <f>IFERROR(VLOOKUP(Fossila!B147,$A$6:$D$62,4,FALSE),"")</f>
        <v/>
      </c>
    </row>
    <row r="148" spans="10:10" x14ac:dyDescent="0.25">
      <c r="J148" s="3" t="str">
        <f>IFERROR(VLOOKUP(Fossila!B148,$A$6:$D$62,4,FALSE),"")</f>
        <v/>
      </c>
    </row>
    <row r="149" spans="10:10" x14ac:dyDescent="0.25">
      <c r="J149" s="3" t="str">
        <f>IFERROR(VLOOKUP(Fossila!B149,$A$6:$D$62,4,FALSE),"")</f>
        <v/>
      </c>
    </row>
    <row r="150" spans="10:10" x14ac:dyDescent="0.25">
      <c r="J150" s="3" t="str">
        <f>IFERROR(VLOOKUP(Fossila!B150,$A$6:$D$62,4,FALSE),"")</f>
        <v/>
      </c>
    </row>
    <row r="151" spans="10:10" x14ac:dyDescent="0.25">
      <c r="J151" s="3" t="str">
        <f>IFERROR(VLOOKUP(Fossila!B151,$A$6:$D$62,4,FALSE),"")</f>
        <v/>
      </c>
    </row>
    <row r="152" spans="10:10" x14ac:dyDescent="0.25">
      <c r="J152" s="3" t="str">
        <f>IFERROR(VLOOKUP(Fossila!B152,$A$6:$D$62,4,FALSE),"")</f>
        <v/>
      </c>
    </row>
    <row r="153" spans="10:10" x14ac:dyDescent="0.25">
      <c r="J153" s="3" t="str">
        <f>IFERROR(VLOOKUP(Fossila!B153,$A$6:$D$62,4,FALSE),"")</f>
        <v/>
      </c>
    </row>
    <row r="154" spans="10:10" x14ac:dyDescent="0.25">
      <c r="J154" s="3" t="str">
        <f>IFERROR(VLOOKUP(Fossila!B154,$A$6:$D$62,4,FALSE),"")</f>
        <v/>
      </c>
    </row>
    <row r="155" spans="10:10" x14ac:dyDescent="0.25">
      <c r="J155" s="3" t="str">
        <f>IFERROR(VLOOKUP(Fossila!B155,$A$6:$D$62,4,FALSE),"")</f>
        <v/>
      </c>
    </row>
    <row r="156" spans="10:10" x14ac:dyDescent="0.25">
      <c r="J156" s="3" t="str">
        <f>IFERROR(VLOOKUP(Fossila!B156,$A$6:$D$62,4,FALSE),"")</f>
        <v/>
      </c>
    </row>
    <row r="157" spans="10:10" x14ac:dyDescent="0.25">
      <c r="J157" s="3" t="str">
        <f>IFERROR(VLOOKUP(Fossila!B157,$A$6:$D$62,4,FALSE),"")</f>
        <v/>
      </c>
    </row>
    <row r="158" spans="10:10" x14ac:dyDescent="0.25">
      <c r="J158" s="3" t="str">
        <f>IFERROR(VLOOKUP(Fossila!B158,$A$6:$D$62,4,FALSE),"")</f>
        <v/>
      </c>
    </row>
    <row r="159" spans="10:10" x14ac:dyDescent="0.25">
      <c r="J159" s="3" t="str">
        <f>IFERROR(VLOOKUP(Fossila!B159,$A$6:$D$62,4,FALSE),"")</f>
        <v/>
      </c>
    </row>
    <row r="160" spans="10:10" x14ac:dyDescent="0.25">
      <c r="J160" s="3" t="str">
        <f>IFERROR(VLOOKUP(Fossila!B160,$A$6:$D$62,4,FALSE),"")</f>
        <v/>
      </c>
    </row>
    <row r="161" spans="10:10" x14ac:dyDescent="0.25">
      <c r="J161" s="3" t="str">
        <f>IFERROR(VLOOKUP(Fossila!B161,$A$6:$D$62,4,FALSE),"")</f>
        <v/>
      </c>
    </row>
    <row r="162" spans="10:10" x14ac:dyDescent="0.25">
      <c r="J162" s="3" t="str">
        <f>IFERROR(VLOOKUP(Fossila!B162,$A$6:$D$62,4,FALSE),"")</f>
        <v/>
      </c>
    </row>
    <row r="163" spans="10:10" x14ac:dyDescent="0.25">
      <c r="J163" s="3" t="str">
        <f>IFERROR(VLOOKUP(Fossila!B163,$A$6:$D$62,4,FALSE),"")</f>
        <v/>
      </c>
    </row>
    <row r="164" spans="10:10" x14ac:dyDescent="0.25">
      <c r="J164" s="3" t="str">
        <f>IFERROR(VLOOKUP(Fossila!B164,$A$6:$D$62,4,FALSE),"")</f>
        <v/>
      </c>
    </row>
    <row r="165" spans="10:10" x14ac:dyDescent="0.25">
      <c r="J165" s="3" t="str">
        <f>IFERROR(VLOOKUP(Fossila!B165,$A$6:$D$62,4,FALSE),"")</f>
        <v/>
      </c>
    </row>
    <row r="166" spans="10:10" x14ac:dyDescent="0.25">
      <c r="J166" s="3" t="str">
        <f>IFERROR(VLOOKUP(Fossila!B166,$A$6:$D$62,4,FALSE),"")</f>
        <v/>
      </c>
    </row>
    <row r="167" spans="10:10" x14ac:dyDescent="0.25">
      <c r="J167" s="3" t="str">
        <f>IFERROR(VLOOKUP(Fossila!B167,$A$6:$D$62,4,FALSE),"")</f>
        <v/>
      </c>
    </row>
    <row r="168" spans="10:10" x14ac:dyDescent="0.25">
      <c r="J168" s="3" t="str">
        <f>IFERROR(VLOOKUP(Fossila!B168,$A$6:$D$62,4,FALSE),"")</f>
        <v/>
      </c>
    </row>
    <row r="169" spans="10:10" x14ac:dyDescent="0.25">
      <c r="J169" s="3" t="str">
        <f>IFERROR(VLOOKUP(Fossila!B169,$A$6:$D$62,4,FALSE),"")</f>
        <v/>
      </c>
    </row>
    <row r="170" spans="10:10" x14ac:dyDescent="0.25">
      <c r="J170" s="3" t="str">
        <f>IFERROR(VLOOKUP(Fossila!B170,$A$6:$D$62,4,FALSE),"")</f>
        <v/>
      </c>
    </row>
    <row r="171" spans="10:10" x14ac:dyDescent="0.25">
      <c r="J171" s="3" t="str">
        <f>IFERROR(VLOOKUP(Fossila!B171,$A$6:$D$62,4,FALSE),"")</f>
        <v/>
      </c>
    </row>
    <row r="172" spans="10:10" x14ac:dyDescent="0.25">
      <c r="J172" s="3" t="str">
        <f>IFERROR(VLOOKUP(Fossila!B172,$A$6:$D$62,4,FALSE),"")</f>
        <v/>
      </c>
    </row>
    <row r="173" spans="10:10" x14ac:dyDescent="0.25">
      <c r="J173" s="3" t="str">
        <f>IFERROR(VLOOKUP(Fossila!B173,$A$6:$D$62,4,FALSE),"")</f>
        <v/>
      </c>
    </row>
    <row r="174" spans="10:10" x14ac:dyDescent="0.25">
      <c r="J174" s="3" t="str">
        <f>IFERROR(VLOOKUP(Fossila!B174,$A$6:$D$62,4,FALSE),"")</f>
        <v/>
      </c>
    </row>
    <row r="175" spans="10:10" x14ac:dyDescent="0.25">
      <c r="J175" s="3" t="str">
        <f>IFERROR(VLOOKUP(Fossila!B175,$A$6:$D$62,4,FALSE),"")</f>
        <v/>
      </c>
    </row>
    <row r="176" spans="10:10" x14ac:dyDescent="0.25">
      <c r="J176" s="3" t="str">
        <f>IFERROR(VLOOKUP(Fossila!B176,$A$6:$D$62,4,FALSE),"")</f>
        <v/>
      </c>
    </row>
    <row r="177" spans="10:10" x14ac:dyDescent="0.25">
      <c r="J177" s="3" t="str">
        <f>IFERROR(VLOOKUP(Fossila!B177,$A$6:$D$62,4,FALSE),"")</f>
        <v/>
      </c>
    </row>
    <row r="178" spans="10:10" x14ac:dyDescent="0.25">
      <c r="J178" s="3" t="str">
        <f>IFERROR(VLOOKUP(Fossila!B178,$A$6:$D$62,4,FALSE),"")</f>
        <v/>
      </c>
    </row>
    <row r="179" spans="10:10" x14ac:dyDescent="0.25">
      <c r="J179" s="3" t="str">
        <f>IFERROR(VLOOKUP(Fossila!B179,$A$6:$D$62,4,FALSE),"")</f>
        <v/>
      </c>
    </row>
    <row r="180" spans="10:10" x14ac:dyDescent="0.25">
      <c r="J180" s="3" t="str">
        <f>IFERROR(VLOOKUP(Fossila!B180,$A$6:$D$62,4,FALSE),"")</f>
        <v/>
      </c>
    </row>
    <row r="181" spans="10:10" x14ac:dyDescent="0.25">
      <c r="J181" s="3" t="str">
        <f>IFERROR(VLOOKUP(Fossila!B181,$A$6:$D$62,4,FALSE),"")</f>
        <v/>
      </c>
    </row>
    <row r="182" spans="10:10" x14ac:dyDescent="0.25">
      <c r="J182" s="3" t="str">
        <f>IFERROR(VLOOKUP(Fossila!B182,$A$6:$D$62,4,FALSE),"")</f>
        <v/>
      </c>
    </row>
    <row r="183" spans="10:10" x14ac:dyDescent="0.25">
      <c r="J183" s="3" t="str">
        <f>IFERROR(VLOOKUP(Fossila!B183,$A$6:$D$62,4,FALSE),"")</f>
        <v/>
      </c>
    </row>
    <row r="184" spans="10:10" x14ac:dyDescent="0.25">
      <c r="J184" s="3" t="str">
        <f>IFERROR(VLOOKUP(Fossila!B184,$A$6:$D$62,4,FALSE),"")</f>
        <v/>
      </c>
    </row>
    <row r="185" spans="10:10" x14ac:dyDescent="0.25">
      <c r="J185" s="3" t="str">
        <f>IFERROR(VLOOKUP(Fossila!B185,$A$6:$D$62,4,FALSE),"")</f>
        <v/>
      </c>
    </row>
    <row r="186" spans="10:10" x14ac:dyDescent="0.25">
      <c r="J186" s="3" t="str">
        <f>IFERROR(VLOOKUP(Fossila!B186,$A$6:$D$62,4,FALSE),"")</f>
        <v/>
      </c>
    </row>
    <row r="187" spans="10:10" x14ac:dyDescent="0.25">
      <c r="J187" s="3" t="str">
        <f>IFERROR(VLOOKUP(Fossila!B187,$A$6:$D$62,4,FALSE),"")</f>
        <v/>
      </c>
    </row>
    <row r="188" spans="10:10" x14ac:dyDescent="0.25">
      <c r="J188" s="3" t="str">
        <f>IFERROR(VLOOKUP(Fossila!B188,$A$6:$D$62,4,FALSE),"")</f>
        <v/>
      </c>
    </row>
    <row r="189" spans="10:10" x14ac:dyDescent="0.25">
      <c r="J189" s="3" t="str">
        <f>IFERROR(VLOOKUP(Fossila!B189,$A$6:$D$62,4,FALSE),"")</f>
        <v/>
      </c>
    </row>
    <row r="190" spans="10:10" x14ac:dyDescent="0.25">
      <c r="J190" s="3" t="str">
        <f>IFERROR(VLOOKUP(Fossila!B190,$A$6:$D$62,4,FALSE),"")</f>
        <v/>
      </c>
    </row>
    <row r="191" spans="10:10" x14ac:dyDescent="0.25">
      <c r="J191" s="3" t="str">
        <f>IFERROR(VLOOKUP(Fossila!B191,$A$6:$D$62,4,FALSE),"")</f>
        <v/>
      </c>
    </row>
    <row r="192" spans="10:10" x14ac:dyDescent="0.25">
      <c r="J192" s="3" t="str">
        <f>IFERROR(VLOOKUP(Fossila!B192,$A$6:$D$62,4,FALSE),"")</f>
        <v/>
      </c>
    </row>
    <row r="193" spans="10:10" x14ac:dyDescent="0.25">
      <c r="J193" s="3" t="str">
        <f>IFERROR(VLOOKUP(Fossila!B193,$A$6:$D$62,4,FALSE),"")</f>
        <v/>
      </c>
    </row>
    <row r="194" spans="10:10" x14ac:dyDescent="0.25">
      <c r="J194" s="3" t="str">
        <f>IFERROR(VLOOKUP(Fossila!B194,$A$6:$D$62,4,FALSE),"")</f>
        <v/>
      </c>
    </row>
    <row r="195" spans="10:10" x14ac:dyDescent="0.25">
      <c r="J195" s="3" t="str">
        <f>IFERROR(VLOOKUP(Fossila!B195,$A$6:$D$62,4,FALSE),"")</f>
        <v/>
      </c>
    </row>
    <row r="196" spans="10:10" x14ac:dyDescent="0.25">
      <c r="J196" s="3" t="str">
        <f>IFERROR(VLOOKUP(Fossila!B196,$A$6:$D$62,4,FALSE),"")</f>
        <v/>
      </c>
    </row>
    <row r="197" spans="10:10" x14ac:dyDescent="0.25">
      <c r="J197" s="3" t="str">
        <f>IFERROR(VLOOKUP(Fossila!B197,$A$6:$D$62,4,FALSE),"")</f>
        <v/>
      </c>
    </row>
    <row r="198" spans="10:10" x14ac:dyDescent="0.25">
      <c r="J198" s="3" t="str">
        <f>IFERROR(VLOOKUP(Fossila!B198,$A$6:$D$62,4,FALSE),"")</f>
        <v/>
      </c>
    </row>
    <row r="199" spans="10:10" x14ac:dyDescent="0.25">
      <c r="J199" s="3" t="str">
        <f>IFERROR(VLOOKUP(Fossila!B199,$A$6:$D$62,4,FALSE),"")</f>
        <v/>
      </c>
    </row>
    <row r="200" spans="10:10" x14ac:dyDescent="0.25">
      <c r="J200" s="3" t="str">
        <f>IFERROR(VLOOKUP(Fossila!B200,$A$6:$D$62,4,FALSE),"")</f>
        <v/>
      </c>
    </row>
    <row r="201" spans="10:10" x14ac:dyDescent="0.25">
      <c r="J201" s="3" t="str">
        <f>IFERROR(VLOOKUP(Fossila!B201,$A$6:$D$62,4,FALSE),"")</f>
        <v/>
      </c>
    </row>
    <row r="202" spans="10:10" x14ac:dyDescent="0.25">
      <c r="J202" s="3" t="str">
        <f>IFERROR(VLOOKUP(Fossila!B202,$A$6:$D$62,4,FALSE),"")</f>
        <v/>
      </c>
    </row>
    <row r="203" spans="10:10" x14ac:dyDescent="0.25">
      <c r="J203" s="3" t="str">
        <f>IFERROR(VLOOKUP(Fossila!B203,$A$6:$D$62,4,FALSE),"")</f>
        <v/>
      </c>
    </row>
    <row r="204" spans="10:10" x14ac:dyDescent="0.25">
      <c r="J204" s="3" t="str">
        <f>IFERROR(VLOOKUP(Fossila!B204,$A$6:$D$62,4,FALSE),"")</f>
        <v/>
      </c>
    </row>
    <row r="205" spans="10:10" x14ac:dyDescent="0.25">
      <c r="J205" s="3" t="str">
        <f>IFERROR(VLOOKUP(Fossila!B205,$A$6:$D$62,4,FALSE),"")</f>
        <v/>
      </c>
    </row>
    <row r="206" spans="10:10" x14ac:dyDescent="0.25">
      <c r="J206" s="3" t="str">
        <f>IFERROR(VLOOKUP(Fossila!B206,$A$6:$D$62,4,FALSE),"")</f>
        <v/>
      </c>
    </row>
    <row r="207" spans="10:10" x14ac:dyDescent="0.25">
      <c r="J207" s="3" t="str">
        <f>IFERROR(VLOOKUP(Fossila!B207,$A$6:$D$62,4,FALSE),"")</f>
        <v/>
      </c>
    </row>
    <row r="208" spans="10:10" x14ac:dyDescent="0.25">
      <c r="J208" s="3" t="str">
        <f>IFERROR(VLOOKUP(Fossila!B208,$A$6:$D$62,4,FALSE),"")</f>
        <v/>
      </c>
    </row>
    <row r="209" spans="10:10" x14ac:dyDescent="0.25">
      <c r="J209" s="3" t="str">
        <f>IFERROR(VLOOKUP(Fossila!B209,$A$6:$D$62,4,FALSE),"")</f>
        <v/>
      </c>
    </row>
    <row r="210" spans="10:10" x14ac:dyDescent="0.25">
      <c r="J210" s="3" t="str">
        <f>IFERROR(VLOOKUP(Fossila!B210,$A$6:$D$62,4,FALSE),"")</f>
        <v/>
      </c>
    </row>
    <row r="211" spans="10:10" x14ac:dyDescent="0.25">
      <c r="J211" s="3" t="str">
        <f>IFERROR(VLOOKUP(Fossila!B211,$A$6:$D$62,4,FALSE),"")</f>
        <v/>
      </c>
    </row>
    <row r="212" spans="10:10" x14ac:dyDescent="0.25">
      <c r="J212" s="3" t="str">
        <f>IFERROR(VLOOKUP(Fossila!B212,$A$6:$D$62,4,FALSE),"")</f>
        <v/>
      </c>
    </row>
    <row r="213" spans="10:10" x14ac:dyDescent="0.25">
      <c r="J213" s="3" t="str">
        <f>IFERROR(VLOOKUP(Fossila!B213,$A$6:$D$62,4,FALSE),"")</f>
        <v/>
      </c>
    </row>
    <row r="214" spans="10:10" x14ac:dyDescent="0.25">
      <c r="J214" s="3" t="str">
        <f>IFERROR(VLOOKUP(Fossila!B214,$A$6:$D$62,4,FALSE),"")</f>
        <v/>
      </c>
    </row>
    <row r="215" spans="10:10" x14ac:dyDescent="0.25">
      <c r="J215" s="3" t="str">
        <f>IFERROR(VLOOKUP(Fossila!B215,$A$6:$D$62,4,FALSE),"")</f>
        <v/>
      </c>
    </row>
    <row r="216" spans="10:10" x14ac:dyDescent="0.25">
      <c r="J216" s="3" t="str">
        <f>IFERROR(VLOOKUP(Fossila!B216,$A$6:$D$62,4,FALSE),"")</f>
        <v/>
      </c>
    </row>
    <row r="217" spans="10:10" x14ac:dyDescent="0.25">
      <c r="J217" s="3" t="str">
        <f>IFERROR(VLOOKUP(Fossila!B217,$A$6:$D$62,4,FALSE),"")</f>
        <v/>
      </c>
    </row>
    <row r="218" spans="10:10" x14ac:dyDescent="0.25">
      <c r="J218" s="3" t="str">
        <f>IFERROR(VLOOKUP(Fossila!B218,$A$6:$D$62,4,FALSE),"")</f>
        <v/>
      </c>
    </row>
    <row r="219" spans="10:10" x14ac:dyDescent="0.25">
      <c r="J219" s="3" t="str">
        <f>IFERROR(VLOOKUP(Fossila!B219,$A$6:$D$62,4,FALSE),"")</f>
        <v/>
      </c>
    </row>
    <row r="220" spans="10:10" x14ac:dyDescent="0.25">
      <c r="J220" s="3" t="str">
        <f>IFERROR(VLOOKUP(Fossila!B220,$A$6:$D$62,4,FALSE),"")</f>
        <v/>
      </c>
    </row>
    <row r="221" spans="10:10" x14ac:dyDescent="0.25">
      <c r="J221" s="3" t="str">
        <f>IFERROR(VLOOKUP(Fossila!B221,$A$6:$D$62,4,FALSE),"")</f>
        <v/>
      </c>
    </row>
    <row r="222" spans="10:10" x14ac:dyDescent="0.25">
      <c r="J222" s="3" t="str">
        <f>IFERROR(VLOOKUP(Fossila!B222,$A$6:$D$62,4,FALSE),"")</f>
        <v/>
      </c>
    </row>
    <row r="223" spans="10:10" x14ac:dyDescent="0.25">
      <c r="J223" s="3" t="str">
        <f>IFERROR(VLOOKUP(Fossila!B223,$A$6:$D$62,4,FALSE),"")</f>
        <v/>
      </c>
    </row>
    <row r="224" spans="10:10" x14ac:dyDescent="0.25">
      <c r="J224" s="3" t="str">
        <f>IFERROR(VLOOKUP(Fossila!B224,$A$6:$D$62,4,FALSE),"")</f>
        <v/>
      </c>
    </row>
    <row r="225" spans="10:10" x14ac:dyDescent="0.25">
      <c r="J225" s="3" t="str">
        <f>IFERROR(VLOOKUP(Fossila!B225,$A$6:$D$62,4,FALSE),"")</f>
        <v/>
      </c>
    </row>
    <row r="226" spans="10:10" x14ac:dyDescent="0.25">
      <c r="J226" s="3" t="str">
        <f>IFERROR(VLOOKUP(Fossila!B226,$A$6:$D$62,4,FALSE),"")</f>
        <v/>
      </c>
    </row>
    <row r="227" spans="10:10" x14ac:dyDescent="0.25">
      <c r="J227" s="3" t="str">
        <f>IFERROR(VLOOKUP(Fossila!B227,$A$6:$D$62,4,FALSE),"")</f>
        <v/>
      </c>
    </row>
    <row r="228" spans="10:10" x14ac:dyDescent="0.25">
      <c r="J228" s="3" t="str">
        <f>IFERROR(VLOOKUP(Fossila!B228,$A$6:$D$62,4,FALSE),"")</f>
        <v/>
      </c>
    </row>
    <row r="229" spans="10:10" x14ac:dyDescent="0.25">
      <c r="J229" s="3" t="str">
        <f>IFERROR(VLOOKUP(Fossila!B229,$A$6:$D$62,4,FALSE),"")</f>
        <v/>
      </c>
    </row>
    <row r="230" spans="10:10" x14ac:dyDescent="0.25">
      <c r="J230" s="3" t="str">
        <f>IFERROR(VLOOKUP(Fossila!B230,$A$6:$D$62,4,FALSE),"")</f>
        <v/>
      </c>
    </row>
    <row r="231" spans="10:10" x14ac:dyDescent="0.25">
      <c r="J231" s="3" t="str">
        <f>IFERROR(VLOOKUP(Fossila!B231,$A$6:$D$62,4,FALSE),"")</f>
        <v/>
      </c>
    </row>
    <row r="232" spans="10:10" x14ac:dyDescent="0.25">
      <c r="J232" s="3" t="str">
        <f>IFERROR(VLOOKUP(Fossila!B232,$A$6:$D$62,4,FALSE),"")</f>
        <v/>
      </c>
    </row>
    <row r="233" spans="10:10" x14ac:dyDescent="0.25">
      <c r="J233" s="3" t="str">
        <f>IFERROR(VLOOKUP(Fossila!B233,$A$6:$D$62,4,FALSE),"")</f>
        <v/>
      </c>
    </row>
    <row r="234" spans="10:10" x14ac:dyDescent="0.25">
      <c r="J234" s="3" t="str">
        <f>IFERROR(VLOOKUP(Fossila!B234,$A$6:$D$62,4,FALSE),"")</f>
        <v/>
      </c>
    </row>
    <row r="235" spans="10:10" x14ac:dyDescent="0.25">
      <c r="J235" s="3" t="str">
        <f>IFERROR(VLOOKUP(Fossila!B235,$A$6:$D$62,4,FALSE),"")</f>
        <v/>
      </c>
    </row>
    <row r="236" spans="10:10" x14ac:dyDescent="0.25">
      <c r="J236" s="3" t="str">
        <f>IFERROR(VLOOKUP(Fossila!B236,$A$6:$D$62,4,FALSE),"")</f>
        <v/>
      </c>
    </row>
    <row r="237" spans="10:10" x14ac:dyDescent="0.25">
      <c r="J237" s="3" t="str">
        <f>IFERROR(VLOOKUP(Fossila!B237,$A$6:$D$62,4,FALSE),"")</f>
        <v/>
      </c>
    </row>
    <row r="238" spans="10:10" x14ac:dyDescent="0.25">
      <c r="J238" s="3" t="str">
        <f>IFERROR(VLOOKUP(Fossila!B238,$A$6:$D$62,4,FALSE),"")</f>
        <v/>
      </c>
    </row>
    <row r="239" spans="10:10" x14ac:dyDescent="0.25">
      <c r="J239" s="3" t="str">
        <f>IFERROR(VLOOKUP(Fossila!B239,$A$6:$D$62,4,FALSE),"")</f>
        <v/>
      </c>
    </row>
    <row r="240" spans="10:10" x14ac:dyDescent="0.25">
      <c r="J240" s="3" t="str">
        <f>IFERROR(VLOOKUP(Fossila!B240,$A$6:$D$62,4,FALSE),"")</f>
        <v/>
      </c>
    </row>
    <row r="241" spans="10:10" x14ac:dyDescent="0.25">
      <c r="J241" s="3" t="str">
        <f>IFERROR(VLOOKUP(Fossila!B241,$A$6:$D$62,4,FALSE),"")</f>
        <v/>
      </c>
    </row>
    <row r="242" spans="10:10" x14ac:dyDescent="0.25">
      <c r="J242" s="3" t="str">
        <f>IFERROR(VLOOKUP(Fossila!B242,$A$6:$D$62,4,FALSE),"")</f>
        <v/>
      </c>
    </row>
    <row r="243" spans="10:10" x14ac:dyDescent="0.25">
      <c r="J243" s="3" t="str">
        <f>IFERROR(VLOOKUP(Fossila!B243,$A$6:$D$62,4,FALSE),"")</f>
        <v/>
      </c>
    </row>
    <row r="244" spans="10:10" x14ac:dyDescent="0.25">
      <c r="J244" s="3" t="str">
        <f>IFERROR(VLOOKUP(Fossila!B244,$A$6:$D$62,4,FALSE),"")</f>
        <v/>
      </c>
    </row>
    <row r="245" spans="10:10" x14ac:dyDescent="0.25">
      <c r="J245" s="3" t="str">
        <f>IFERROR(VLOOKUP(Fossila!B245,$A$6:$D$62,4,FALSE),"")</f>
        <v/>
      </c>
    </row>
    <row r="246" spans="10:10" x14ac:dyDescent="0.25">
      <c r="J246" s="3" t="str">
        <f>IFERROR(VLOOKUP(Fossila!B246,$A$6:$D$62,4,FALSE),"")</f>
        <v/>
      </c>
    </row>
    <row r="247" spans="10:10" x14ac:dyDescent="0.25">
      <c r="J247" s="3" t="str">
        <f>IFERROR(VLOOKUP(Fossila!B247,$A$6:$D$62,4,FALSE),"")</f>
        <v/>
      </c>
    </row>
    <row r="248" spans="10:10" x14ac:dyDescent="0.25">
      <c r="J248" s="3" t="str">
        <f>IFERROR(VLOOKUP(Fossila!B248,$A$6:$D$62,4,FALSE),"")</f>
        <v/>
      </c>
    </row>
    <row r="249" spans="10:10" x14ac:dyDescent="0.25">
      <c r="J249" s="3" t="str">
        <f>IFERROR(VLOOKUP(Fossila!B249,$A$6:$D$62,4,FALSE),"")</f>
        <v/>
      </c>
    </row>
    <row r="250" spans="10:10" x14ac:dyDescent="0.25">
      <c r="J250" s="3" t="str">
        <f>IFERROR(VLOOKUP(Fossila!B250,$A$6:$D$62,4,FALSE),"")</f>
        <v/>
      </c>
    </row>
    <row r="251" spans="10:10" x14ac:dyDescent="0.25">
      <c r="J251" s="3" t="str">
        <f>IFERROR(VLOOKUP(Fossila!B251,$A$6:$D$62,4,FALSE),"")</f>
        <v/>
      </c>
    </row>
    <row r="252" spans="10:10" x14ac:dyDescent="0.25">
      <c r="J252" s="3" t="str">
        <f>IFERROR(VLOOKUP(Fossila!B252,$A$6:$D$62,4,FALSE),"")</f>
        <v/>
      </c>
    </row>
    <row r="253" spans="10:10" x14ac:dyDescent="0.25">
      <c r="J253" s="3" t="str">
        <f>IFERROR(VLOOKUP(Fossila!B253,$A$6:$D$62,4,FALSE),"")</f>
        <v/>
      </c>
    </row>
    <row r="254" spans="10:10" x14ac:dyDescent="0.25">
      <c r="J254" s="3" t="str">
        <f>IFERROR(VLOOKUP(Fossila!B254,$A$6:$D$62,4,FALSE),"")</f>
        <v/>
      </c>
    </row>
    <row r="255" spans="10:10" x14ac:dyDescent="0.25">
      <c r="J255" s="3" t="str">
        <f>IFERROR(VLOOKUP(Fossila!B255,$A$6:$D$62,4,FALSE),"")</f>
        <v/>
      </c>
    </row>
    <row r="256" spans="10:10" x14ac:dyDescent="0.25">
      <c r="J256" s="3" t="str">
        <f>IFERROR(VLOOKUP(Fossila!B256,$A$6:$D$62,4,FALSE),"")</f>
        <v/>
      </c>
    </row>
    <row r="257" spans="10:10" x14ac:dyDescent="0.25">
      <c r="J257" s="3" t="str">
        <f>IFERROR(VLOOKUP(Fossila!B257,$A$6:$D$62,4,FALSE),"")</f>
        <v/>
      </c>
    </row>
    <row r="258" spans="10:10" x14ac:dyDescent="0.25">
      <c r="J258" s="3" t="str">
        <f>IFERROR(VLOOKUP(Fossila!B258,$A$6:$D$62,4,FALSE),"")</f>
        <v/>
      </c>
    </row>
    <row r="259" spans="10:10" x14ac:dyDescent="0.25">
      <c r="J259" s="3" t="str">
        <f>IFERROR(VLOOKUP(Fossila!B259,$A$6:$D$62,4,FALSE),"")</f>
        <v/>
      </c>
    </row>
    <row r="260" spans="10:10" x14ac:dyDescent="0.25">
      <c r="J260" s="3" t="str">
        <f>IFERROR(VLOOKUP(Fossila!B260,$A$6:$D$62,4,FALSE),"")</f>
        <v/>
      </c>
    </row>
    <row r="261" spans="10:10" x14ac:dyDescent="0.25">
      <c r="J261" s="3" t="str">
        <f>IFERROR(VLOOKUP(Fossila!B261,$A$6:$D$62,4,FALSE),"")</f>
        <v/>
      </c>
    </row>
    <row r="262" spans="10:10" x14ac:dyDescent="0.25">
      <c r="J262" s="3" t="str">
        <f>IFERROR(VLOOKUP(Fossila!B262,$A$6:$D$62,4,FALSE),"")</f>
        <v/>
      </c>
    </row>
    <row r="263" spans="10:10" x14ac:dyDescent="0.25">
      <c r="J263" s="3" t="str">
        <f>IFERROR(VLOOKUP(Fossila!B263,$A$6:$D$62,4,FALSE),"")</f>
        <v/>
      </c>
    </row>
    <row r="264" spans="10:10" x14ac:dyDescent="0.25">
      <c r="J264" s="3" t="str">
        <f>IFERROR(VLOOKUP(Fossila!B264,$A$6:$D$62,4,FALSE),"")</f>
        <v/>
      </c>
    </row>
    <row r="265" spans="10:10" x14ac:dyDescent="0.25">
      <c r="J265" s="3" t="str">
        <f>IFERROR(VLOOKUP(Fossila!B265,$A$6:$D$62,4,FALSE),"")</f>
        <v/>
      </c>
    </row>
    <row r="266" spans="10:10" x14ac:dyDescent="0.25">
      <c r="J266" s="3" t="str">
        <f>IFERROR(VLOOKUP(Fossila!B266,$A$6:$D$62,4,FALSE),"")</f>
        <v/>
      </c>
    </row>
    <row r="267" spans="10:10" x14ac:dyDescent="0.25">
      <c r="J267" s="3" t="str">
        <f>IFERROR(VLOOKUP(Fossila!B267,$A$6:$D$62,4,FALSE),"")</f>
        <v/>
      </c>
    </row>
    <row r="268" spans="10:10" x14ac:dyDescent="0.25">
      <c r="J268" s="3" t="str">
        <f>IFERROR(VLOOKUP(Fossila!B268,$A$6:$D$62,4,FALSE),"")</f>
        <v/>
      </c>
    </row>
    <row r="269" spans="10:10" x14ac:dyDescent="0.25">
      <c r="J269" s="3" t="str">
        <f>IFERROR(VLOOKUP(Fossila!B269,$A$6:$D$62,4,FALSE),"")</f>
        <v/>
      </c>
    </row>
    <row r="270" spans="10:10" x14ac:dyDescent="0.25">
      <c r="J270" s="3" t="str">
        <f>IFERROR(VLOOKUP(Fossila!B270,$A$6:$D$62,4,FALSE),"")</f>
        <v/>
      </c>
    </row>
    <row r="271" spans="10:10" x14ac:dyDescent="0.25">
      <c r="J271" s="3" t="str">
        <f>IFERROR(VLOOKUP(Fossila!B271,$A$6:$D$62,4,FALSE),"")</f>
        <v/>
      </c>
    </row>
    <row r="272" spans="10:10" x14ac:dyDescent="0.25">
      <c r="J272" s="3" t="str">
        <f>IFERROR(VLOOKUP(Fossila!B272,$A$6:$D$62,4,FALSE),"")</f>
        <v/>
      </c>
    </row>
    <row r="273" spans="10:10" x14ac:dyDescent="0.25">
      <c r="J273" s="3" t="str">
        <f>IFERROR(VLOOKUP(Fossila!B273,$A$6:$D$62,4,FALSE),"")</f>
        <v/>
      </c>
    </row>
    <row r="274" spans="10:10" x14ac:dyDescent="0.25">
      <c r="J274" s="3" t="str">
        <f>IFERROR(VLOOKUP(Fossila!B274,$A$6:$D$62,4,FALSE),"")</f>
        <v/>
      </c>
    </row>
    <row r="275" spans="10:10" x14ac:dyDescent="0.25">
      <c r="J275" s="3" t="str">
        <f>IFERROR(VLOOKUP(Fossila!B275,$A$6:$D$62,4,FALSE),"")</f>
        <v/>
      </c>
    </row>
    <row r="276" spans="10:10" x14ac:dyDescent="0.25">
      <c r="J276" s="3" t="str">
        <f>IFERROR(VLOOKUP(Fossila!B276,$A$6:$D$62,4,FALSE),"")</f>
        <v/>
      </c>
    </row>
    <row r="277" spans="10:10" x14ac:dyDescent="0.25">
      <c r="J277" s="3" t="str">
        <f>IFERROR(VLOOKUP(Fossila!B277,$A$6:$D$62,4,FALSE),"")</f>
        <v/>
      </c>
    </row>
    <row r="278" spans="10:10" x14ac:dyDescent="0.25">
      <c r="J278" s="3" t="str">
        <f>IFERROR(VLOOKUP(Fossila!B278,$A$6:$D$62,4,FALSE),"")</f>
        <v/>
      </c>
    </row>
    <row r="279" spans="10:10" x14ac:dyDescent="0.25">
      <c r="J279" s="3" t="str">
        <f>IFERROR(VLOOKUP(Fossila!B279,$A$6:$D$62,4,FALSE),"")</f>
        <v/>
      </c>
    </row>
    <row r="280" spans="10:10" x14ac:dyDescent="0.25">
      <c r="J280" s="3" t="str">
        <f>IFERROR(VLOOKUP(Fossila!B280,$A$6:$D$62,4,FALSE),"")</f>
        <v/>
      </c>
    </row>
    <row r="281" spans="10:10" x14ac:dyDescent="0.25">
      <c r="J281" s="3" t="str">
        <f>IFERROR(VLOOKUP(Fossila!B281,$A$6:$D$62,4,FALSE),"")</f>
        <v/>
      </c>
    </row>
    <row r="282" spans="10:10" x14ac:dyDescent="0.25">
      <c r="J282" s="3" t="str">
        <f>IFERROR(VLOOKUP(Fossila!B282,$A$6:$D$62,4,FALSE),"")</f>
        <v/>
      </c>
    </row>
    <row r="283" spans="10:10" x14ac:dyDescent="0.25">
      <c r="J283" s="3" t="str">
        <f>IFERROR(VLOOKUP(Fossila!B283,$A$6:$D$62,4,FALSE),"")</f>
        <v/>
      </c>
    </row>
    <row r="284" spans="10:10" x14ac:dyDescent="0.25">
      <c r="J284" s="3" t="str">
        <f>IFERROR(VLOOKUP(Fossila!B284,$A$6:$D$62,4,FALSE),"")</f>
        <v/>
      </c>
    </row>
    <row r="285" spans="10:10" x14ac:dyDescent="0.25">
      <c r="J285" s="3" t="str">
        <f>IFERROR(VLOOKUP(Fossila!B285,$A$6:$D$62,4,FALSE),"")</f>
        <v/>
      </c>
    </row>
    <row r="286" spans="10:10" x14ac:dyDescent="0.25">
      <c r="J286" s="3" t="str">
        <f>IFERROR(VLOOKUP(Fossila!B286,$A$6:$D$62,4,FALSE),"")</f>
        <v/>
      </c>
    </row>
    <row r="287" spans="10:10" x14ac:dyDescent="0.25">
      <c r="J287" s="3" t="str">
        <f>IFERROR(VLOOKUP(Fossila!B287,$A$6:$D$62,4,FALSE),"")</f>
        <v/>
      </c>
    </row>
    <row r="288" spans="10:10" x14ac:dyDescent="0.25">
      <c r="J288" s="3" t="str">
        <f>IFERROR(VLOOKUP(Fossila!B288,$A$6:$D$62,4,FALSE),"")</f>
        <v/>
      </c>
    </row>
    <row r="289" spans="10:10" x14ac:dyDescent="0.25">
      <c r="J289" s="3" t="str">
        <f>IFERROR(VLOOKUP(Fossila!B289,$A$6:$D$62,4,FALSE),"")</f>
        <v/>
      </c>
    </row>
    <row r="290" spans="10:10" x14ac:dyDescent="0.25">
      <c r="J290" s="3" t="str">
        <f>IFERROR(VLOOKUP(Fossila!B290,$A$6:$D$62,4,FALSE),"")</f>
        <v/>
      </c>
    </row>
    <row r="291" spans="10:10" x14ac:dyDescent="0.25">
      <c r="J291" s="3" t="str">
        <f>IFERROR(VLOOKUP(Fossila!B291,$A$6:$D$62,4,FALSE),"")</f>
        <v/>
      </c>
    </row>
    <row r="292" spans="10:10" x14ac:dyDescent="0.25">
      <c r="J292" s="3" t="str">
        <f>IFERROR(VLOOKUP(Fossila!B292,$A$6:$D$62,4,FALSE),"")</f>
        <v/>
      </c>
    </row>
    <row r="293" spans="10:10" x14ac:dyDescent="0.25">
      <c r="J293" s="3" t="str">
        <f>IFERROR(VLOOKUP(Fossila!B293,$A$6:$D$62,4,FALSE),"")</f>
        <v/>
      </c>
    </row>
    <row r="294" spans="10:10" x14ac:dyDescent="0.25">
      <c r="J294" s="3" t="str">
        <f>IFERROR(VLOOKUP(Fossila!B294,$A$6:$D$62,4,FALSE),"")</f>
        <v/>
      </c>
    </row>
    <row r="295" spans="10:10" x14ac:dyDescent="0.25">
      <c r="J295" s="3" t="str">
        <f>IFERROR(VLOOKUP(Fossila!B295,$A$6:$D$62,4,FALSE),"")</f>
        <v/>
      </c>
    </row>
    <row r="296" spans="10:10" x14ac:dyDescent="0.25">
      <c r="J296" s="3" t="str">
        <f>IFERROR(VLOOKUP(Fossila!B296,$A$6:$D$62,4,FALSE),"")</f>
        <v/>
      </c>
    </row>
    <row r="297" spans="10:10" x14ac:dyDescent="0.25">
      <c r="J297" s="3" t="str">
        <f>IFERROR(VLOOKUP(Fossila!B297,$A$6:$D$62,4,FALSE),"")</f>
        <v/>
      </c>
    </row>
    <row r="298" spans="10:10" x14ac:dyDescent="0.25">
      <c r="J298" s="3" t="str">
        <f>IFERROR(VLOOKUP(Fossila!B298,$A$6:$D$62,4,FALSE),"")</f>
        <v/>
      </c>
    </row>
    <row r="299" spans="10:10" x14ac:dyDescent="0.25">
      <c r="J299" s="3" t="str">
        <f>IFERROR(VLOOKUP(Fossila!B299,$A$6:$D$62,4,FALSE),"")</f>
        <v/>
      </c>
    </row>
    <row r="300" spans="10:10" x14ac:dyDescent="0.25">
      <c r="J300" s="3" t="str">
        <f>IFERROR(VLOOKUP(Fossila!B300,$A$6:$D$62,4,FALSE),"")</f>
        <v/>
      </c>
    </row>
    <row r="301" spans="10:10" x14ac:dyDescent="0.25">
      <c r="J301" s="3" t="str">
        <f>IFERROR(VLOOKUP(Fossila!B301,$A$6:$D$62,4,FALSE),"")</f>
        <v/>
      </c>
    </row>
    <row r="302" spans="10:10" x14ac:dyDescent="0.25">
      <c r="J302" s="3" t="str">
        <f>IFERROR(VLOOKUP(Fossila!B302,$A$6:$D$62,4,FALSE),"")</f>
        <v/>
      </c>
    </row>
    <row r="303" spans="10:10" x14ac:dyDescent="0.25">
      <c r="J303" s="3" t="str">
        <f>IFERROR(VLOOKUP(Fossila!B303,$A$6:$D$62,4,FALSE),"")</f>
        <v/>
      </c>
    </row>
    <row r="304" spans="10:10" x14ac:dyDescent="0.25">
      <c r="J304" s="3" t="str">
        <f>IFERROR(VLOOKUP(Fossila!B304,$A$6:$D$62,4,FALSE),"")</f>
        <v/>
      </c>
    </row>
    <row r="305" spans="10:10" x14ac:dyDescent="0.25">
      <c r="J305" s="3" t="str">
        <f>IFERROR(VLOOKUP(Fossila!B305,$A$6:$D$62,4,FALSE),"")</f>
        <v/>
      </c>
    </row>
    <row r="306" spans="10:10" x14ac:dyDescent="0.25">
      <c r="J306" s="3" t="str">
        <f>IFERROR(VLOOKUP(Fossila!B306,$A$6:$D$62,4,FALSE),"")</f>
        <v/>
      </c>
    </row>
    <row r="307" spans="10:10" x14ac:dyDescent="0.25">
      <c r="J307" s="3" t="str">
        <f>IFERROR(VLOOKUP(Fossila!B307,$A$6:$D$62,4,FALSE),"")</f>
        <v/>
      </c>
    </row>
    <row r="308" spans="10:10" x14ac:dyDescent="0.25">
      <c r="J308" s="3" t="str">
        <f>IFERROR(VLOOKUP(Fossila!B308,$A$6:$D$62,4,FALSE),"")</f>
        <v/>
      </c>
    </row>
    <row r="309" spans="10:10" x14ac:dyDescent="0.25">
      <c r="J309" s="3" t="str">
        <f>IFERROR(VLOOKUP(Fossila!B309,$A$6:$D$62,4,FALSE),"")</f>
        <v/>
      </c>
    </row>
    <row r="310" spans="10:10" x14ac:dyDescent="0.25">
      <c r="J310" s="3" t="str">
        <f>IFERROR(VLOOKUP(Fossila!B310,$A$6:$D$62,4,FALSE),"")</f>
        <v/>
      </c>
    </row>
    <row r="311" spans="10:10" x14ac:dyDescent="0.25">
      <c r="J311" s="3" t="str">
        <f>IFERROR(VLOOKUP(Fossila!B311,$A$6:$D$62,4,FALSE),"")</f>
        <v/>
      </c>
    </row>
    <row r="312" spans="10:10" x14ac:dyDescent="0.25">
      <c r="J312" s="3" t="str">
        <f>IFERROR(VLOOKUP(Fossila!B312,$A$6:$D$62,4,FALSE),"")</f>
        <v/>
      </c>
    </row>
    <row r="313" spans="10:10" x14ac:dyDescent="0.25">
      <c r="J313" s="3" t="str">
        <f>IFERROR(VLOOKUP(Fossila!B313,$A$6:$D$62,4,FALSE),"")</f>
        <v/>
      </c>
    </row>
    <row r="314" spans="10:10" x14ac:dyDescent="0.25">
      <c r="J314" s="3" t="str">
        <f>IFERROR(VLOOKUP(Fossila!B314,$A$6:$D$62,4,FALSE),"")</f>
        <v/>
      </c>
    </row>
    <row r="315" spans="10:10" x14ac:dyDescent="0.25">
      <c r="J315" s="3" t="str">
        <f>IFERROR(VLOOKUP(Fossila!B315,$A$6:$D$62,4,FALSE),"")</f>
        <v/>
      </c>
    </row>
    <row r="316" spans="10:10" x14ac:dyDescent="0.25">
      <c r="J316" s="3" t="str">
        <f>IFERROR(VLOOKUP(Fossila!B316,$A$6:$D$62,4,FALSE),"")</f>
        <v/>
      </c>
    </row>
    <row r="317" spans="10:10" x14ac:dyDescent="0.25">
      <c r="J317" s="3" t="str">
        <f>IFERROR(VLOOKUP(Fossila!B317,$A$6:$D$62,4,FALSE),"")</f>
        <v/>
      </c>
    </row>
    <row r="318" spans="10:10" x14ac:dyDescent="0.25">
      <c r="J318" s="3" t="str">
        <f>IFERROR(VLOOKUP(Fossila!B318,$A$6:$D$62,4,FALSE),"")</f>
        <v/>
      </c>
    </row>
    <row r="319" spans="10:10" x14ac:dyDescent="0.25">
      <c r="J319" s="3" t="str">
        <f>IFERROR(VLOOKUP(Fossila!B319,$A$6:$D$62,4,FALSE),"")</f>
        <v/>
      </c>
    </row>
    <row r="320" spans="10:10" x14ac:dyDescent="0.25">
      <c r="J320" s="3" t="str">
        <f>IFERROR(VLOOKUP(Fossila!B320,$A$6:$D$62,4,FALSE),"")</f>
        <v/>
      </c>
    </row>
    <row r="321" spans="10:10" x14ac:dyDescent="0.25">
      <c r="J321" s="3" t="str">
        <f>IFERROR(VLOOKUP(Fossila!B321,$A$6:$D$62,4,FALSE),"")</f>
        <v/>
      </c>
    </row>
    <row r="322" spans="10:10" x14ac:dyDescent="0.25">
      <c r="J322" s="3" t="str">
        <f>IFERROR(VLOOKUP(Fossila!B322,$A$6:$D$62,4,FALSE),"")</f>
        <v/>
      </c>
    </row>
    <row r="323" spans="10:10" x14ac:dyDescent="0.25">
      <c r="J323" s="3" t="str">
        <f>IFERROR(VLOOKUP(Fossila!B323,$A$6:$D$62,4,FALSE),"")</f>
        <v/>
      </c>
    </row>
    <row r="324" spans="10:10" x14ac:dyDescent="0.25">
      <c r="J324" s="3" t="str">
        <f>IFERROR(VLOOKUP(Fossila!B324,$A$6:$D$62,4,FALSE),"")</f>
        <v/>
      </c>
    </row>
    <row r="325" spans="10:10" x14ac:dyDescent="0.25">
      <c r="J325" s="3" t="str">
        <f>IFERROR(VLOOKUP(Fossila!B325,$A$6:$D$62,4,FALSE),"")</f>
        <v/>
      </c>
    </row>
    <row r="326" spans="10:10" x14ac:dyDescent="0.25">
      <c r="J326" s="3" t="str">
        <f>IFERROR(VLOOKUP(Fossila!B326,$A$6:$D$62,4,FALSE),"")</f>
        <v/>
      </c>
    </row>
    <row r="327" spans="10:10" x14ac:dyDescent="0.25">
      <c r="J327" s="3" t="str">
        <f>IFERROR(VLOOKUP(Fossila!B327,$A$6:$D$62,4,FALSE),"")</f>
        <v/>
      </c>
    </row>
    <row r="328" spans="10:10" x14ac:dyDescent="0.25">
      <c r="J328" s="3" t="str">
        <f>IFERROR(VLOOKUP(Fossila!B328,$A$6:$D$62,4,FALSE),"")</f>
        <v/>
      </c>
    </row>
    <row r="329" spans="10:10" x14ac:dyDescent="0.25">
      <c r="J329" s="3" t="str">
        <f>IFERROR(VLOOKUP(Fossila!B329,$A$6:$D$62,4,FALSE),"")</f>
        <v/>
      </c>
    </row>
    <row r="330" spans="10:10" x14ac:dyDescent="0.25">
      <c r="J330" s="3" t="str">
        <f>IFERROR(VLOOKUP(Fossila!B330,$A$6:$D$62,4,FALSE),"")</f>
        <v/>
      </c>
    </row>
    <row r="331" spans="10:10" x14ac:dyDescent="0.25">
      <c r="J331" s="3" t="str">
        <f>IFERROR(VLOOKUP(Fossila!B331,$A$6:$D$62,4,FALSE),"")</f>
        <v/>
      </c>
    </row>
    <row r="332" spans="10:10" x14ac:dyDescent="0.25">
      <c r="J332" s="3" t="str">
        <f>IFERROR(VLOOKUP(Fossila!B332,$A$6:$D$62,4,FALSE),"")</f>
        <v/>
      </c>
    </row>
    <row r="333" spans="10:10" x14ac:dyDescent="0.25">
      <c r="J333" s="3" t="str">
        <f>IFERROR(VLOOKUP(Fossila!B333,$A$6:$D$62,4,FALSE),"")</f>
        <v/>
      </c>
    </row>
    <row r="334" spans="10:10" x14ac:dyDescent="0.25">
      <c r="J334" s="3" t="str">
        <f>IFERROR(VLOOKUP(Fossila!B334,$A$6:$D$62,4,FALSE),"")</f>
        <v/>
      </c>
    </row>
    <row r="335" spans="10:10" x14ac:dyDescent="0.25">
      <c r="J335" s="3" t="str">
        <f>IFERROR(VLOOKUP(Fossila!B335,$A$6:$D$62,4,FALSE),"")</f>
        <v/>
      </c>
    </row>
    <row r="336" spans="10:10" x14ac:dyDescent="0.25">
      <c r="J336" s="3" t="str">
        <f>IFERROR(VLOOKUP(Fossila!B336,$A$6:$D$62,4,FALSE),"")</f>
        <v/>
      </c>
    </row>
    <row r="337" spans="10:10" x14ac:dyDescent="0.25">
      <c r="J337" s="3" t="str">
        <f>IFERROR(VLOOKUP(Fossila!B337,$A$6:$D$62,4,FALSE),"")</f>
        <v/>
      </c>
    </row>
    <row r="338" spans="10:10" x14ac:dyDescent="0.25">
      <c r="J338" s="3" t="str">
        <f>IFERROR(VLOOKUP(Fossila!B338,$A$6:$D$62,4,FALSE),"")</f>
        <v/>
      </c>
    </row>
    <row r="339" spans="10:10" x14ac:dyDescent="0.25">
      <c r="J339" s="3" t="str">
        <f>IFERROR(VLOOKUP(Fossila!B339,$A$6:$D$62,4,FALSE),"")</f>
        <v/>
      </c>
    </row>
    <row r="340" spans="10:10" x14ac:dyDescent="0.25">
      <c r="J340" s="3" t="str">
        <f>IFERROR(VLOOKUP(Fossila!B340,$A$6:$D$62,4,FALSE),"")</f>
        <v/>
      </c>
    </row>
    <row r="341" spans="10:10" x14ac:dyDescent="0.25">
      <c r="J341" s="3" t="str">
        <f>IFERROR(VLOOKUP(Fossila!B341,$A$6:$D$62,4,FALSE),"")</f>
        <v/>
      </c>
    </row>
    <row r="342" spans="10:10" x14ac:dyDescent="0.25">
      <c r="J342" s="3" t="str">
        <f>IFERROR(VLOOKUP(Fossila!B342,$A$6:$D$62,4,FALSE),"")</f>
        <v/>
      </c>
    </row>
    <row r="343" spans="10:10" x14ac:dyDescent="0.25">
      <c r="J343" s="3" t="str">
        <f>IFERROR(VLOOKUP(Fossila!B343,$A$6:$D$62,4,FALSE),"")</f>
        <v/>
      </c>
    </row>
    <row r="344" spans="10:10" x14ac:dyDescent="0.25">
      <c r="J344" s="3" t="str">
        <f>IFERROR(VLOOKUP(Fossila!B344,$A$6:$D$62,4,FALSE),"")</f>
        <v/>
      </c>
    </row>
    <row r="345" spans="10:10" x14ac:dyDescent="0.25">
      <c r="J345" s="3" t="str">
        <f>IFERROR(VLOOKUP(Fossila!B345,$A$6:$D$62,4,FALSE),"")</f>
        <v/>
      </c>
    </row>
    <row r="346" spans="10:10" x14ac:dyDescent="0.25">
      <c r="J346" s="3" t="str">
        <f>IFERROR(VLOOKUP(Fossila!B346,$A$6:$D$62,4,FALSE),"")</f>
        <v/>
      </c>
    </row>
    <row r="347" spans="10:10" x14ac:dyDescent="0.25">
      <c r="J347" s="3" t="str">
        <f>IFERROR(VLOOKUP(Fossila!B347,$A$6:$D$62,4,FALSE),"")</f>
        <v/>
      </c>
    </row>
    <row r="348" spans="10:10" x14ac:dyDescent="0.25">
      <c r="J348" s="3" t="str">
        <f>IFERROR(VLOOKUP(Fossila!B348,$A$6:$D$62,4,FALSE),"")</f>
        <v/>
      </c>
    </row>
    <row r="349" spans="10:10" x14ac:dyDescent="0.25">
      <c r="J349" s="3" t="str">
        <f>IFERROR(VLOOKUP(Fossila!B349,$A$6:$D$62,4,FALSE),"")</f>
        <v/>
      </c>
    </row>
    <row r="350" spans="10:10" x14ac:dyDescent="0.25">
      <c r="J350" s="3" t="str">
        <f>IFERROR(VLOOKUP(Fossila!B350,$A$6:$D$62,4,FALSE),"")</f>
        <v/>
      </c>
    </row>
    <row r="351" spans="10:10" x14ac:dyDescent="0.25">
      <c r="J351" s="3" t="str">
        <f>IFERROR(VLOOKUP(Fossila!B351,$A$6:$D$62,4,FALSE),"")</f>
        <v/>
      </c>
    </row>
    <row r="352" spans="10:10" x14ac:dyDescent="0.25">
      <c r="J352" s="3" t="str">
        <f>IFERROR(VLOOKUP(Fossila!B352,$A$6:$D$62,4,FALSE),"")</f>
        <v/>
      </c>
    </row>
    <row r="353" spans="10:10" x14ac:dyDescent="0.25">
      <c r="J353" s="3" t="str">
        <f>IFERROR(VLOOKUP(Fossila!B353,$A$6:$D$62,4,FALSE),"")</f>
        <v/>
      </c>
    </row>
    <row r="354" spans="10:10" x14ac:dyDescent="0.25">
      <c r="J354" s="3" t="str">
        <f>IFERROR(VLOOKUP(Fossila!B354,$A$6:$D$62,4,FALSE),"")</f>
        <v/>
      </c>
    </row>
    <row r="355" spans="10:10" x14ac:dyDescent="0.25">
      <c r="J355" s="3" t="str">
        <f>IFERROR(VLOOKUP(Fossila!B355,$A$6:$D$62,4,FALSE),"")</f>
        <v/>
      </c>
    </row>
    <row r="356" spans="10:10" x14ac:dyDescent="0.25">
      <c r="J356" s="3" t="str">
        <f>IFERROR(VLOOKUP(Fossila!B356,$A$6:$D$62,4,FALSE),"")</f>
        <v/>
      </c>
    </row>
    <row r="357" spans="10:10" x14ac:dyDescent="0.25">
      <c r="J357" s="3" t="str">
        <f>IFERROR(VLOOKUP(Fossila!B357,$A$6:$D$62,4,FALSE),"")</f>
        <v/>
      </c>
    </row>
    <row r="358" spans="10:10" x14ac:dyDescent="0.25">
      <c r="J358" s="3" t="str">
        <f>IFERROR(VLOOKUP(Fossila!B358,$A$6:$D$62,4,FALSE),"")</f>
        <v/>
      </c>
    </row>
    <row r="359" spans="10:10" x14ac:dyDescent="0.25">
      <c r="J359" s="3" t="str">
        <f>IFERROR(VLOOKUP(Fossila!B359,$A$6:$D$62,4,FALSE),"")</f>
        <v/>
      </c>
    </row>
    <row r="360" spans="10:10" x14ac:dyDescent="0.25">
      <c r="J360" s="3" t="str">
        <f>IFERROR(VLOOKUP(Fossila!B360,$A$6:$D$62,4,FALSE),"")</f>
        <v/>
      </c>
    </row>
    <row r="361" spans="10:10" x14ac:dyDescent="0.25">
      <c r="J361" s="3" t="str">
        <f>IFERROR(VLOOKUP(Fossila!B361,$A$6:$D$62,4,FALSE),"")</f>
        <v/>
      </c>
    </row>
    <row r="362" spans="10:10" x14ac:dyDescent="0.25">
      <c r="J362" s="3" t="str">
        <f>IFERROR(VLOOKUP(Fossila!B362,$A$6:$D$62,4,FALSE),"")</f>
        <v/>
      </c>
    </row>
    <row r="363" spans="10:10" x14ac:dyDescent="0.25">
      <c r="J363" s="3" t="str">
        <f>IFERROR(VLOOKUP(Fossila!B363,$A$6:$D$62,4,FALSE),"")</f>
        <v/>
      </c>
    </row>
    <row r="364" spans="10:10" x14ac:dyDescent="0.25">
      <c r="J364" s="3" t="str">
        <f>IFERROR(VLOOKUP(Fossila!B364,$A$6:$D$62,4,FALSE),"")</f>
        <v/>
      </c>
    </row>
    <row r="365" spans="10:10" x14ac:dyDescent="0.25">
      <c r="J365" s="3" t="str">
        <f>IFERROR(VLOOKUP(Fossila!B365,$A$6:$D$62,4,FALSE),"")</f>
        <v/>
      </c>
    </row>
    <row r="366" spans="10:10" x14ac:dyDescent="0.25">
      <c r="J366" s="3" t="str">
        <f>IFERROR(VLOOKUP(Fossila!B366,$A$6:$D$62,4,FALSE),"")</f>
        <v/>
      </c>
    </row>
    <row r="367" spans="10:10" x14ac:dyDescent="0.25">
      <c r="J367" s="3" t="str">
        <f>IFERROR(VLOOKUP(Fossila!B367,$A$6:$D$62,4,FALSE),"")</f>
        <v/>
      </c>
    </row>
    <row r="368" spans="10:10" x14ac:dyDescent="0.25">
      <c r="J368" s="3" t="str">
        <f>IFERROR(VLOOKUP(Fossila!B368,$A$6:$D$62,4,FALSE),"")</f>
        <v/>
      </c>
    </row>
    <row r="369" spans="10:10" x14ac:dyDescent="0.25">
      <c r="J369" s="3" t="str">
        <f>IFERROR(VLOOKUP(Fossila!B369,$A$6:$D$62,4,FALSE),"")</f>
        <v/>
      </c>
    </row>
    <row r="370" spans="10:10" x14ac:dyDescent="0.25">
      <c r="J370" s="3" t="str">
        <f>IFERROR(VLOOKUP(Fossila!B370,$A$6:$D$62,4,FALSE),"")</f>
        <v/>
      </c>
    </row>
    <row r="371" spans="10:10" x14ac:dyDescent="0.25">
      <c r="J371" s="3" t="str">
        <f>IFERROR(VLOOKUP(Fossila!B371,$A$6:$D$62,4,FALSE),"")</f>
        <v/>
      </c>
    </row>
    <row r="372" spans="10:10" x14ac:dyDescent="0.25">
      <c r="J372" s="3" t="str">
        <f>IFERROR(VLOOKUP(Fossila!B372,$A$6:$D$62,4,FALSE),"")</f>
        <v/>
      </c>
    </row>
    <row r="373" spans="10:10" x14ac:dyDescent="0.25">
      <c r="J373" s="3" t="str">
        <f>IFERROR(VLOOKUP(Fossila!B373,$A$6:$D$62,4,FALSE),"")</f>
        <v/>
      </c>
    </row>
    <row r="374" spans="10:10" x14ac:dyDescent="0.25">
      <c r="J374" s="3" t="str">
        <f>IFERROR(VLOOKUP(Fossila!B374,$A$6:$D$62,4,FALSE),"")</f>
        <v/>
      </c>
    </row>
    <row r="375" spans="10:10" x14ac:dyDescent="0.25">
      <c r="J375" s="3" t="str">
        <f>IFERROR(VLOOKUP(Fossila!B375,$A$6:$D$62,4,FALSE),"")</f>
        <v/>
      </c>
    </row>
    <row r="376" spans="10:10" x14ac:dyDescent="0.25">
      <c r="J376" s="3" t="str">
        <f>IFERROR(VLOOKUP(Fossila!B376,$A$6:$D$62,4,FALSE),"")</f>
        <v/>
      </c>
    </row>
    <row r="377" spans="10:10" x14ac:dyDescent="0.25">
      <c r="J377" s="3" t="str">
        <f>IFERROR(VLOOKUP(Fossila!B377,$A$6:$D$62,4,FALSE),"")</f>
        <v/>
      </c>
    </row>
    <row r="378" spans="10:10" x14ac:dyDescent="0.25">
      <c r="J378" s="3" t="str">
        <f>IFERROR(VLOOKUP(Fossila!B378,$A$6:$D$62,4,FALSE),"")</f>
        <v/>
      </c>
    </row>
    <row r="379" spans="10:10" x14ac:dyDescent="0.25">
      <c r="J379" s="3" t="str">
        <f>IFERROR(VLOOKUP(Fossila!B379,$A$6:$D$62,4,FALSE),"")</f>
        <v/>
      </c>
    </row>
    <row r="380" spans="10:10" x14ac:dyDescent="0.25">
      <c r="J380" s="3" t="str">
        <f>IFERROR(VLOOKUP(Fossila!B380,$A$6:$D$62,4,FALSE),"")</f>
        <v/>
      </c>
    </row>
    <row r="381" spans="10:10" x14ac:dyDescent="0.25">
      <c r="J381" s="3" t="str">
        <f>IFERROR(VLOOKUP(Fossila!B381,$A$6:$D$62,4,FALSE),"")</f>
        <v/>
      </c>
    </row>
    <row r="382" spans="10:10" x14ac:dyDescent="0.25">
      <c r="J382" s="3" t="str">
        <f>IFERROR(VLOOKUP(Fossila!B382,$A$6:$D$62,4,FALSE),"")</f>
        <v/>
      </c>
    </row>
    <row r="383" spans="10:10" x14ac:dyDescent="0.25">
      <c r="J383" s="3" t="str">
        <f>IFERROR(VLOOKUP(Fossila!B383,$A$6:$D$62,4,FALSE),"")</f>
        <v/>
      </c>
    </row>
    <row r="384" spans="10:10" x14ac:dyDescent="0.25">
      <c r="J384" s="3" t="str">
        <f>IFERROR(VLOOKUP(Fossila!B384,$A$6:$D$62,4,FALSE),"")</f>
        <v/>
      </c>
    </row>
    <row r="385" spans="10:10" x14ac:dyDescent="0.25">
      <c r="J385" s="3" t="str">
        <f>IFERROR(VLOOKUP(Fossila!B385,$A$6:$D$62,4,FALSE),"")</f>
        <v/>
      </c>
    </row>
    <row r="386" spans="10:10" x14ac:dyDescent="0.25">
      <c r="J386" s="3" t="str">
        <f>IFERROR(VLOOKUP(Fossila!B386,$A$6:$D$62,4,FALSE),"")</f>
        <v/>
      </c>
    </row>
    <row r="387" spans="10:10" x14ac:dyDescent="0.25">
      <c r="J387" s="3" t="str">
        <f>IFERROR(VLOOKUP(Fossila!B387,$A$6:$D$62,4,FALSE),"")</f>
        <v/>
      </c>
    </row>
    <row r="388" spans="10:10" x14ac:dyDescent="0.25">
      <c r="J388" s="3" t="str">
        <f>IFERROR(VLOOKUP(Fossila!B388,$A$6:$D$62,4,FALSE),"")</f>
        <v/>
      </c>
    </row>
    <row r="389" spans="10:10" x14ac:dyDescent="0.25">
      <c r="J389" s="3" t="str">
        <f>IFERROR(VLOOKUP(Fossila!B389,$A$6:$D$62,4,FALSE),"")</f>
        <v/>
      </c>
    </row>
    <row r="390" spans="10:10" x14ac:dyDescent="0.25">
      <c r="J390" s="3" t="str">
        <f>IFERROR(VLOOKUP(Fossila!B390,$A$6:$D$62,4,FALSE),"")</f>
        <v/>
      </c>
    </row>
    <row r="391" spans="10:10" x14ac:dyDescent="0.25">
      <c r="J391" s="3" t="str">
        <f>IFERROR(VLOOKUP(Fossila!B391,$A$6:$D$62,4,FALSE),"")</f>
        <v/>
      </c>
    </row>
    <row r="392" spans="10:10" x14ac:dyDescent="0.25">
      <c r="J392" s="3" t="str">
        <f>IFERROR(VLOOKUP(Fossila!B392,$A$6:$D$62,4,FALSE),"")</f>
        <v/>
      </c>
    </row>
    <row r="393" spans="10:10" x14ac:dyDescent="0.25">
      <c r="J393" s="3" t="str">
        <f>IFERROR(VLOOKUP(Fossila!B393,$A$6:$D$62,4,FALSE),"")</f>
        <v/>
      </c>
    </row>
    <row r="394" spans="10:10" x14ac:dyDescent="0.25">
      <c r="J394" s="3" t="str">
        <f>IFERROR(VLOOKUP(Fossila!B394,$A$6:$D$62,4,FALSE),"")</f>
        <v/>
      </c>
    </row>
    <row r="395" spans="10:10" x14ac:dyDescent="0.25">
      <c r="J395" s="3" t="str">
        <f>IFERROR(VLOOKUP(Fossila!B395,$A$6:$D$62,4,FALSE),"")</f>
        <v/>
      </c>
    </row>
    <row r="396" spans="10:10" x14ac:dyDescent="0.25">
      <c r="J396" s="3" t="str">
        <f>IFERROR(VLOOKUP(Fossila!B396,$A$6:$D$62,4,FALSE),"")</f>
        <v/>
      </c>
    </row>
    <row r="397" spans="10:10" x14ac:dyDescent="0.25">
      <c r="J397" s="3" t="str">
        <f>IFERROR(VLOOKUP(Fossila!B397,$A$6:$D$62,4,FALSE),"")</f>
        <v/>
      </c>
    </row>
    <row r="398" spans="10:10" x14ac:dyDescent="0.25">
      <c r="J398" s="3" t="str">
        <f>IFERROR(VLOOKUP(Fossila!B398,$A$6:$D$62,4,FALSE),"")</f>
        <v/>
      </c>
    </row>
    <row r="399" spans="10:10" x14ac:dyDescent="0.25">
      <c r="J399" s="3" t="str">
        <f>IFERROR(VLOOKUP(Fossila!B399,$A$6:$D$62,4,FALSE),"")</f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A0F6169E7730DD49A0B6996318F39A17" ma:contentTypeVersion="9" ma:contentTypeDescription="Luo uusi asiakirja." ma:contentTypeScope="" ma:versionID="1d253086776b63ea7bab53fd8e8e66f3">
  <xsd:schema xmlns:xsd="http://www.w3.org/2001/XMLSchema" xmlns:xs="http://www.w3.org/2001/XMLSchema" xmlns:p="http://schemas.microsoft.com/office/2006/metadata/properties" xmlns:ns2="07b74b26-674c-4d4c-9bcc-73fb11bc3209" targetNamespace="http://schemas.microsoft.com/office/2006/metadata/properties" ma:root="true" ma:fieldsID="be4cad0b596a58c7ed5b0083699d5f71" ns2:_="">
    <xsd:import namespace="07b74b26-674c-4d4c-9bcc-73fb11bc32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b74b26-674c-4d4c-9bcc-73fb11bc32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24F5333-C181-4A9D-ADED-87439D7476E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8248D81-66F2-4089-9205-7263E96993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7b74b26-674c-4d4c-9bcc-73fb11bc32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0C58C93-2725-4D52-9538-840FA763D108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07b74b26-674c-4d4c-9bcc-73fb11bc3209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6</vt:i4>
      </vt:variant>
      <vt:variant>
        <vt:lpstr>Nimetyt alueet</vt:lpstr>
      </vt:variant>
      <vt:variant>
        <vt:i4>13</vt:i4>
      </vt:variant>
    </vt:vector>
  </HeadingPairs>
  <TitlesOfParts>
    <vt:vector size="19" baseType="lpstr">
      <vt:lpstr>Sammanfattning</vt:lpstr>
      <vt:lpstr>Fossila</vt:lpstr>
      <vt:lpstr>Biologiska</vt:lpstr>
      <vt:lpstr>El+Luftfartsbio</vt:lpstr>
      <vt:lpstr>UER</vt:lpstr>
      <vt:lpstr>Listor</vt:lpstr>
      <vt:lpstr>Bensin</vt:lpstr>
      <vt:lpstr>CNG</vt:lpstr>
      <vt:lpstr>DieselGasolja</vt:lpstr>
      <vt:lpstr>Janej</vt:lpstr>
      <vt:lpstr>Järjestelmä</vt:lpstr>
      <vt:lpstr>KomprimeradVätgas</vt:lpstr>
      <vt:lpstr>Laitokset</vt:lpstr>
      <vt:lpstr>LNG</vt:lpstr>
      <vt:lpstr>LPG</vt:lpstr>
      <vt:lpstr>PolttoaineBio</vt:lpstr>
      <vt:lpstr>PolttoaineFos</vt:lpstr>
      <vt:lpstr>Raakaaineryhmä</vt:lpstr>
      <vt:lpstr>SyntetisktMetan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Siirala Aino</dc:creator>
  <cp:lastModifiedBy>Suvi Koikkalainen</cp:lastModifiedBy>
  <dcterms:created xsi:type="dcterms:W3CDTF">2018-03-20T11:44:17Z</dcterms:created>
  <dcterms:modified xsi:type="dcterms:W3CDTF">2020-02-05T14:17:25Z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0x010100A0F6169E7730DD49A0B6996318F39A17</vt:lpwstr>
  </property>
</Properties>
</file>